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urti\OneDrive\Desktop\Personal\Excel Dashboard\"/>
    </mc:Choice>
  </mc:AlternateContent>
  <xr:revisionPtr revIDLastSave="0" documentId="13_ncr:1_{DF5B23F2-B991-41AB-8A5E-97219E1E0017}" xr6:coauthVersionLast="47" xr6:coauthVersionMax="47" xr10:uidLastSave="{00000000-0000-0000-0000-000000000000}"/>
  <bookViews>
    <workbookView xWindow="-110" yWindow="-110" windowWidth="25820" windowHeight="15500" activeTab="5" xr2:uid="{00000000-000D-0000-FFFF-FFFF00000000}"/>
  </bookViews>
  <sheets>
    <sheet name="Customers" sheetId="1" r:id="rId1"/>
    <sheet name="Products" sheetId="2" r:id="rId2"/>
    <sheet name="Orders" sheetId="3" r:id="rId3"/>
    <sheet name="Targets" sheetId="4" r:id="rId4"/>
    <sheet name="Calculations" sheetId="6" r:id="rId5"/>
    <sheet name="Dashboard" sheetId="9" r:id="rId6"/>
  </sheets>
  <definedNames>
    <definedName name="_xlnm._FilterDatabase" localSheetId="4" hidden="1">Calculations!#REF!</definedName>
    <definedName name="_xlnm._FilterDatabase" localSheetId="0" hidden="1">'Customers'!$A$1:$E$4001</definedName>
    <definedName name="_xlnm._FilterDatabase" localSheetId="2" hidden="1">Orders!$A$1:$H$15001</definedName>
    <definedName name="_xlnm._FilterDatabase" localSheetId="1" hidden="1">Products!$A$1:$F$201</definedName>
    <definedName name="_xlnm._FilterDatabase" localSheetId="3" hidden="1">Targets!#REF!</definedName>
    <definedName name="_xlchart.v1.0" hidden="1">Calculations!#REF!</definedName>
    <definedName name="_xlchart.v1.1" hidden="1">Calculations!$B$126:$F$126</definedName>
    <definedName name="_xlchart.v1.2" hidden="1">Calculations!#REF!</definedName>
    <definedName name="_xlchart.v1.3" hidden="1">Calculations!$B$126:$F$126</definedName>
    <definedName name="_xlcn.WorksheetConnection_FinalDataset.xlsxcustomers" hidden="1">customers[]</definedName>
    <definedName name="_xlcn.WorksheetConnection_FinalDataset.xlsxorders" hidden="1">orders[]</definedName>
    <definedName name="_xlcn.WorksheetConnection_FinalDataset.xlsxproducts" hidden="1">products[]</definedName>
    <definedName name="_xlcn.WorksheetConnection_FinalDataset.xlsxtargets" hidden="1">targets[]</definedName>
    <definedName name="Slicer_category">#N/A</definedName>
    <definedName name="Slicer_Date_Hierarchy">#N/A</definedName>
    <definedName name="Slicer_Month">#N/A</definedName>
    <definedName name="Slicer_reg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rgets" name="targets" connection="WorksheetConnection_Final Dataset.xlsx!targets"/>
          <x15:modelTable id="products" name="products" connection="WorksheetConnection_Final Dataset.xlsx!products"/>
          <x15:modelTable id="orders" name="orders" connection="WorksheetConnection_Final Dataset.xlsx!orders"/>
          <x15:modelTable id="customers" name="customers" connection="WorksheetConnection_Final Dataset.xlsx!customers"/>
          <x15:modelTable id="Calendar" name="Calendar" connection="Connection"/>
        </x15:modelTables>
        <x15:modelRelationships>
          <x15:modelRelationship fromTable="orders" fromColumn="product_id" toTable="products" toColumn="product_id"/>
          <x15:modelRelationship fromTable="orders" fromColumn="customer_id" toTable="customers" toColumn="customer_id"/>
          <x15:modelRelationship fromTable="orders" fromColumn="order_date" toTable="Calendar" toColumn="Date"/>
          <x15:modelRelationship fromTable="targets" fromColumn="target_period"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 i="6" l="1"/>
  <c r="E144" i="6"/>
  <c r="F144" i="6"/>
  <c r="I144" i="6" s="1"/>
  <c r="E145" i="6"/>
  <c r="F145" i="6"/>
  <c r="I145" i="6" s="1"/>
  <c r="E146" i="6"/>
  <c r="F146" i="6"/>
  <c r="I146" i="6" s="1"/>
  <c r="E147" i="6"/>
  <c r="F147" i="6"/>
  <c r="I147" i="6" s="1"/>
  <c r="E148" i="6"/>
  <c r="F148" i="6"/>
  <c r="H148" i="6" s="1"/>
  <c r="E149" i="6"/>
  <c r="F149" i="6"/>
  <c r="H149" i="6" s="1"/>
  <c r="E150" i="6"/>
  <c r="F150" i="6"/>
  <c r="H150" i="6" s="1"/>
  <c r="E151" i="6"/>
  <c r="F151" i="6"/>
  <c r="H151" i="6" s="1"/>
  <c r="E152" i="6"/>
  <c r="F152" i="6"/>
  <c r="I152" i="6" s="1"/>
  <c r="E153" i="6"/>
  <c r="F153" i="6"/>
  <c r="I153" i="6" s="1"/>
  <c r="E154" i="6"/>
  <c r="F154" i="6"/>
  <c r="I154" i="6" s="1"/>
  <c r="F143" i="6"/>
  <c r="I143" i="6" s="1"/>
  <c r="E143" i="6"/>
  <c r="E18" i="6"/>
  <c r="F18" i="6"/>
  <c r="B24" i="6"/>
  <c r="C18" i="6"/>
  <c r="H153" i="6" l="1"/>
  <c r="H146" i="6"/>
  <c r="I151" i="6"/>
  <c r="G150" i="6"/>
  <c r="G149" i="6"/>
  <c r="I149" i="6"/>
  <c r="H143" i="6"/>
  <c r="H154" i="6"/>
  <c r="H147" i="6"/>
  <c r="G151" i="6"/>
  <c r="H145" i="6"/>
  <c r="I150" i="6"/>
  <c r="I148" i="6"/>
  <c r="G148" i="6"/>
  <c r="H152" i="6"/>
  <c r="H144" i="6"/>
  <c r="G143" i="6"/>
  <c r="G147" i="6"/>
  <c r="G154" i="6"/>
  <c r="G146" i="6"/>
  <c r="G153" i="6"/>
  <c r="G145" i="6"/>
  <c r="G152" i="6"/>
  <c r="G144" i="6"/>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F107" i="6"/>
  <c r="F108" i="6"/>
  <c r="F109" i="6"/>
  <c r="F110" i="6"/>
  <c r="F111" i="6"/>
  <c r="F112" i="6"/>
  <c r="F113" i="6"/>
  <c r="F114" i="6"/>
  <c r="F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C7045" i="3"/>
  <c r="C7046" i="3"/>
  <c r="C7047" i="3"/>
  <c r="C7048" i="3"/>
  <c r="C7049" i="3"/>
  <c r="C7050" i="3"/>
  <c r="C7051" i="3"/>
  <c r="C7052" i="3"/>
  <c r="C7053" i="3"/>
  <c r="C7054" i="3"/>
  <c r="C7055" i="3"/>
  <c r="C7056" i="3"/>
  <c r="C7057" i="3"/>
  <c r="C7058" i="3"/>
  <c r="C7059" i="3"/>
  <c r="C7060" i="3"/>
  <c r="C7061" i="3"/>
  <c r="C7062" i="3"/>
  <c r="C7063" i="3"/>
  <c r="C7064" i="3"/>
  <c r="C7065" i="3"/>
  <c r="C7066" i="3"/>
  <c r="C7067" i="3"/>
  <c r="C7068" i="3"/>
  <c r="C7069" i="3"/>
  <c r="C7070" i="3"/>
  <c r="C7071" i="3"/>
  <c r="C7072" i="3"/>
  <c r="C7073" i="3"/>
  <c r="C7074" i="3"/>
  <c r="C7075" i="3"/>
  <c r="C7076" i="3"/>
  <c r="C7077" i="3"/>
  <c r="C7078" i="3"/>
  <c r="C7079" i="3"/>
  <c r="C7080" i="3"/>
  <c r="C7081" i="3"/>
  <c r="C7082" i="3"/>
  <c r="C7083" i="3"/>
  <c r="C7084" i="3"/>
  <c r="C7085" i="3"/>
  <c r="C7086" i="3"/>
  <c r="C7087" i="3"/>
  <c r="C7088" i="3"/>
  <c r="C7089" i="3"/>
  <c r="C7090" i="3"/>
  <c r="C7091" i="3"/>
  <c r="C7092" i="3"/>
  <c r="C7093" i="3"/>
  <c r="C7094" i="3"/>
  <c r="C7095" i="3"/>
  <c r="C7096" i="3"/>
  <c r="C7097" i="3"/>
  <c r="C7098" i="3"/>
  <c r="C7099" i="3"/>
  <c r="C7100" i="3"/>
  <c r="C7101" i="3"/>
  <c r="C7102" i="3"/>
  <c r="C7103" i="3"/>
  <c r="C7104" i="3"/>
  <c r="C7105" i="3"/>
  <c r="C7106" i="3"/>
  <c r="C7107" i="3"/>
  <c r="C7108" i="3"/>
  <c r="C7109" i="3"/>
  <c r="C7110" i="3"/>
  <c r="C7111" i="3"/>
  <c r="C7112" i="3"/>
  <c r="C7113" i="3"/>
  <c r="C7114" i="3"/>
  <c r="C7115" i="3"/>
  <c r="C7116" i="3"/>
  <c r="C7117" i="3"/>
  <c r="C7118" i="3"/>
  <c r="C7119" i="3"/>
  <c r="C7120" i="3"/>
  <c r="C7121" i="3"/>
  <c r="C7122" i="3"/>
  <c r="C7123" i="3"/>
  <c r="C7124" i="3"/>
  <c r="C7125" i="3"/>
  <c r="C7126" i="3"/>
  <c r="C7127" i="3"/>
  <c r="C7128" i="3"/>
  <c r="C7129" i="3"/>
  <c r="C7130" i="3"/>
  <c r="C7131" i="3"/>
  <c r="C7132" i="3"/>
  <c r="C7133" i="3"/>
  <c r="C7134" i="3"/>
  <c r="C7135" i="3"/>
  <c r="C7136" i="3"/>
  <c r="C7137" i="3"/>
  <c r="C7138" i="3"/>
  <c r="C7139" i="3"/>
  <c r="C7140" i="3"/>
  <c r="C7141" i="3"/>
  <c r="C7142" i="3"/>
  <c r="C7143" i="3"/>
  <c r="C7144" i="3"/>
  <c r="C7145" i="3"/>
  <c r="C7146" i="3"/>
  <c r="C7147" i="3"/>
  <c r="C7148" i="3"/>
  <c r="C7149" i="3"/>
  <c r="C7150" i="3"/>
  <c r="C7151" i="3"/>
  <c r="C7152" i="3"/>
  <c r="C7153" i="3"/>
  <c r="C7154" i="3"/>
  <c r="C7155" i="3"/>
  <c r="C7156" i="3"/>
  <c r="C7157" i="3"/>
  <c r="C7158" i="3"/>
  <c r="C7159" i="3"/>
  <c r="C7160" i="3"/>
  <c r="C7161" i="3"/>
  <c r="C7162" i="3"/>
  <c r="C7163" i="3"/>
  <c r="C7164" i="3"/>
  <c r="C7165" i="3"/>
  <c r="C7166" i="3"/>
  <c r="C7167" i="3"/>
  <c r="C7168" i="3"/>
  <c r="C7169" i="3"/>
  <c r="C7170" i="3"/>
  <c r="C7171" i="3"/>
  <c r="C7172" i="3"/>
  <c r="C7173" i="3"/>
  <c r="C7174" i="3"/>
  <c r="C7175" i="3"/>
  <c r="C7176" i="3"/>
  <c r="C7177" i="3"/>
  <c r="C7178" i="3"/>
  <c r="C7179" i="3"/>
  <c r="C7180" i="3"/>
  <c r="C7181" i="3"/>
  <c r="C7182" i="3"/>
  <c r="C7183" i="3"/>
  <c r="C7184" i="3"/>
  <c r="C7185" i="3"/>
  <c r="C7186" i="3"/>
  <c r="C7187" i="3"/>
  <c r="C7188" i="3"/>
  <c r="C7189" i="3"/>
  <c r="C7190" i="3"/>
  <c r="C7191" i="3"/>
  <c r="C7192" i="3"/>
  <c r="C7193" i="3"/>
  <c r="C7194" i="3"/>
  <c r="C7195" i="3"/>
  <c r="C7196" i="3"/>
  <c r="C7197" i="3"/>
  <c r="C7198" i="3"/>
  <c r="C7199" i="3"/>
  <c r="C7200" i="3"/>
  <c r="C7201" i="3"/>
  <c r="C7202" i="3"/>
  <c r="C7203" i="3"/>
  <c r="C7204" i="3"/>
  <c r="C7205" i="3"/>
  <c r="C7206" i="3"/>
  <c r="C7207" i="3"/>
  <c r="C7208" i="3"/>
  <c r="C7209" i="3"/>
  <c r="C7210" i="3"/>
  <c r="C7211" i="3"/>
  <c r="C7212" i="3"/>
  <c r="C7213" i="3"/>
  <c r="C7214" i="3"/>
  <c r="C7215" i="3"/>
  <c r="C7216" i="3"/>
  <c r="C7217" i="3"/>
  <c r="C7218" i="3"/>
  <c r="C7219" i="3"/>
  <c r="C7220" i="3"/>
  <c r="C7221" i="3"/>
  <c r="C7222" i="3"/>
  <c r="C7223" i="3"/>
  <c r="C7224" i="3"/>
  <c r="C7225" i="3"/>
  <c r="C7226" i="3"/>
  <c r="C7227" i="3"/>
  <c r="C7228" i="3"/>
  <c r="C7229" i="3"/>
  <c r="C7230" i="3"/>
  <c r="C7231" i="3"/>
  <c r="C7232" i="3"/>
  <c r="C7233" i="3"/>
  <c r="C7234" i="3"/>
  <c r="C7235" i="3"/>
  <c r="C7236" i="3"/>
  <c r="C7237" i="3"/>
  <c r="C7238" i="3"/>
  <c r="C7239" i="3"/>
  <c r="C7240" i="3"/>
  <c r="C7241" i="3"/>
  <c r="C7242" i="3"/>
  <c r="C7243" i="3"/>
  <c r="C7244" i="3"/>
  <c r="C7245" i="3"/>
  <c r="C7246" i="3"/>
  <c r="C7247" i="3"/>
  <c r="C7248" i="3"/>
  <c r="C7249" i="3"/>
  <c r="C7250" i="3"/>
  <c r="C7251" i="3"/>
  <c r="C7252" i="3"/>
  <c r="C7253" i="3"/>
  <c r="C7254" i="3"/>
  <c r="C7255" i="3"/>
  <c r="C7256" i="3"/>
  <c r="C7257" i="3"/>
  <c r="C7258" i="3"/>
  <c r="C7259" i="3"/>
  <c r="C7260" i="3"/>
  <c r="C7261" i="3"/>
  <c r="C7262" i="3"/>
  <c r="C7263" i="3"/>
  <c r="C7264" i="3"/>
  <c r="C7265" i="3"/>
  <c r="C7266" i="3"/>
  <c r="C7267" i="3"/>
  <c r="C7268" i="3"/>
  <c r="C7269" i="3"/>
  <c r="C7270" i="3"/>
  <c r="C7271" i="3"/>
  <c r="C7272" i="3"/>
  <c r="C7273" i="3"/>
  <c r="C7274" i="3"/>
  <c r="C7275" i="3"/>
  <c r="C7276" i="3"/>
  <c r="C7277" i="3"/>
  <c r="C7278" i="3"/>
  <c r="C7279" i="3"/>
  <c r="C7280" i="3"/>
  <c r="C7281" i="3"/>
  <c r="C7282" i="3"/>
  <c r="C7283" i="3"/>
  <c r="C7284" i="3"/>
  <c r="C7285" i="3"/>
  <c r="C7286" i="3"/>
  <c r="C7287" i="3"/>
  <c r="C7288" i="3"/>
  <c r="C7289" i="3"/>
  <c r="C7290" i="3"/>
  <c r="C7291" i="3"/>
  <c r="C7292" i="3"/>
  <c r="C7293" i="3"/>
  <c r="C7294" i="3"/>
  <c r="C7295" i="3"/>
  <c r="C7296" i="3"/>
  <c r="C7297" i="3"/>
  <c r="C7298" i="3"/>
  <c r="C7299" i="3"/>
  <c r="C7300" i="3"/>
  <c r="C7301" i="3"/>
  <c r="C7302" i="3"/>
  <c r="C7303" i="3"/>
  <c r="C7304" i="3"/>
  <c r="C7305" i="3"/>
  <c r="C7306" i="3"/>
  <c r="C7307" i="3"/>
  <c r="C7308" i="3"/>
  <c r="C7309" i="3"/>
  <c r="C7310" i="3"/>
  <c r="C7311" i="3"/>
  <c r="C7312" i="3"/>
  <c r="C7313" i="3"/>
  <c r="C7314" i="3"/>
  <c r="C7315" i="3"/>
  <c r="C7316" i="3"/>
  <c r="C7317" i="3"/>
  <c r="C7318" i="3"/>
  <c r="C7319" i="3"/>
  <c r="C7320" i="3"/>
  <c r="C7321" i="3"/>
  <c r="C7322" i="3"/>
  <c r="C7323" i="3"/>
  <c r="C7324" i="3"/>
  <c r="C7325" i="3"/>
  <c r="C7326" i="3"/>
  <c r="C7327" i="3"/>
  <c r="C7328" i="3"/>
  <c r="C7329" i="3"/>
  <c r="C7330" i="3"/>
  <c r="C7331" i="3"/>
  <c r="C7332" i="3"/>
  <c r="C7333" i="3"/>
  <c r="C7334" i="3"/>
  <c r="C7335" i="3"/>
  <c r="C7336" i="3"/>
  <c r="C7337" i="3"/>
  <c r="C7338" i="3"/>
  <c r="C7339" i="3"/>
  <c r="C7340" i="3"/>
  <c r="C7341" i="3"/>
  <c r="C7342" i="3"/>
  <c r="C7343" i="3"/>
  <c r="C7344" i="3"/>
  <c r="C7345" i="3"/>
  <c r="C7346" i="3"/>
  <c r="C7347" i="3"/>
  <c r="C7348" i="3"/>
  <c r="C7349" i="3"/>
  <c r="C7350" i="3"/>
  <c r="C7351" i="3"/>
  <c r="C7352" i="3"/>
  <c r="C7353" i="3"/>
  <c r="C7354" i="3"/>
  <c r="C7355" i="3"/>
  <c r="C7356" i="3"/>
  <c r="C7357" i="3"/>
  <c r="C7358" i="3"/>
  <c r="C7359" i="3"/>
  <c r="C7360" i="3"/>
  <c r="C7361" i="3"/>
  <c r="C7362" i="3"/>
  <c r="C7363" i="3"/>
  <c r="C7364" i="3"/>
  <c r="C7365" i="3"/>
  <c r="C7366" i="3"/>
  <c r="C7367" i="3"/>
  <c r="C7368" i="3"/>
  <c r="C7369" i="3"/>
  <c r="C7370" i="3"/>
  <c r="C7371" i="3"/>
  <c r="C7372" i="3"/>
  <c r="C7373" i="3"/>
  <c r="C7374" i="3"/>
  <c r="C7375" i="3"/>
  <c r="C7376" i="3"/>
  <c r="C7377" i="3"/>
  <c r="C7378" i="3"/>
  <c r="C7379" i="3"/>
  <c r="C7380" i="3"/>
  <c r="C7381" i="3"/>
  <c r="C7382" i="3"/>
  <c r="C7383" i="3"/>
  <c r="C7384" i="3"/>
  <c r="C7385" i="3"/>
  <c r="C7386" i="3"/>
  <c r="C7387" i="3"/>
  <c r="C7388" i="3"/>
  <c r="C7389" i="3"/>
  <c r="C7390" i="3"/>
  <c r="C7391" i="3"/>
  <c r="C7392" i="3"/>
  <c r="C7393" i="3"/>
  <c r="C7394" i="3"/>
  <c r="C7395" i="3"/>
  <c r="C7396" i="3"/>
  <c r="C7397" i="3"/>
  <c r="C7398" i="3"/>
  <c r="C7399" i="3"/>
  <c r="C7400" i="3"/>
  <c r="C7401" i="3"/>
  <c r="C7402" i="3"/>
  <c r="C7403" i="3"/>
  <c r="C7404" i="3"/>
  <c r="C7405" i="3"/>
  <c r="C7406" i="3"/>
  <c r="C7407" i="3"/>
  <c r="C7408" i="3"/>
  <c r="C7409" i="3"/>
  <c r="C7410" i="3"/>
  <c r="C7411" i="3"/>
  <c r="C7412" i="3"/>
  <c r="C7413" i="3"/>
  <c r="C7414" i="3"/>
  <c r="C7415" i="3"/>
  <c r="C7416" i="3"/>
  <c r="C7417" i="3"/>
  <c r="C7418" i="3"/>
  <c r="C7419" i="3"/>
  <c r="C7420" i="3"/>
  <c r="C7421" i="3"/>
  <c r="C7422" i="3"/>
  <c r="C7423" i="3"/>
  <c r="C7424" i="3"/>
  <c r="C7425" i="3"/>
  <c r="C7426" i="3"/>
  <c r="C7427" i="3"/>
  <c r="C7428" i="3"/>
  <c r="C7429" i="3"/>
  <c r="C7430" i="3"/>
  <c r="C7431" i="3"/>
  <c r="C7432" i="3"/>
  <c r="C7433" i="3"/>
  <c r="C7434" i="3"/>
  <c r="C7435" i="3"/>
  <c r="C7436" i="3"/>
  <c r="C7437" i="3"/>
  <c r="C7438" i="3"/>
  <c r="C7439" i="3"/>
  <c r="C7440" i="3"/>
  <c r="C7441" i="3"/>
  <c r="C7442" i="3"/>
  <c r="C7443" i="3"/>
  <c r="C7444" i="3"/>
  <c r="C7445" i="3"/>
  <c r="C7446" i="3"/>
  <c r="C7447" i="3"/>
  <c r="C7448" i="3"/>
  <c r="C7449" i="3"/>
  <c r="C7450" i="3"/>
  <c r="C7451" i="3"/>
  <c r="C7452" i="3"/>
  <c r="C7453" i="3"/>
  <c r="C7454" i="3"/>
  <c r="C7455" i="3"/>
  <c r="C7456" i="3"/>
  <c r="C7457" i="3"/>
  <c r="C7458" i="3"/>
  <c r="C7459" i="3"/>
  <c r="C7460" i="3"/>
  <c r="C7461" i="3"/>
  <c r="C7462" i="3"/>
  <c r="C7463" i="3"/>
  <c r="C7464" i="3"/>
  <c r="C7465" i="3"/>
  <c r="C7466" i="3"/>
  <c r="C7467" i="3"/>
  <c r="C7468" i="3"/>
  <c r="C7469" i="3"/>
  <c r="C7470" i="3"/>
  <c r="C7471" i="3"/>
  <c r="C7472" i="3"/>
  <c r="C7473" i="3"/>
  <c r="C7474" i="3"/>
  <c r="C7475" i="3"/>
  <c r="C7476" i="3"/>
  <c r="C7477" i="3"/>
  <c r="C7478" i="3"/>
  <c r="C7479" i="3"/>
  <c r="C7480" i="3"/>
  <c r="C7481" i="3"/>
  <c r="C7482" i="3"/>
  <c r="C7483" i="3"/>
  <c r="C7484" i="3"/>
  <c r="C7485" i="3"/>
  <c r="C7486" i="3"/>
  <c r="C7487" i="3"/>
  <c r="C7488" i="3"/>
  <c r="C7489" i="3"/>
  <c r="C7490" i="3"/>
  <c r="C7491" i="3"/>
  <c r="C7492" i="3"/>
  <c r="C7493" i="3"/>
  <c r="C7494" i="3"/>
  <c r="C7495" i="3"/>
  <c r="C7496" i="3"/>
  <c r="C7497" i="3"/>
  <c r="C7498" i="3"/>
  <c r="C7499" i="3"/>
  <c r="C7500" i="3"/>
  <c r="C7501" i="3"/>
  <c r="C7502" i="3"/>
  <c r="C7503" i="3"/>
  <c r="C7504" i="3"/>
  <c r="C7505" i="3"/>
  <c r="C7506" i="3"/>
  <c r="C7507" i="3"/>
  <c r="C7508" i="3"/>
  <c r="C7509" i="3"/>
  <c r="C7510" i="3"/>
  <c r="C7511" i="3"/>
  <c r="C7512" i="3"/>
  <c r="C7513" i="3"/>
  <c r="C7514" i="3"/>
  <c r="C7515" i="3"/>
  <c r="C7516" i="3"/>
  <c r="C7517" i="3"/>
  <c r="C7518" i="3"/>
  <c r="C7519" i="3"/>
  <c r="C7520" i="3"/>
  <c r="C7521" i="3"/>
  <c r="C7522" i="3"/>
  <c r="C7523" i="3"/>
  <c r="C7524" i="3"/>
  <c r="C7525" i="3"/>
  <c r="C7526" i="3"/>
  <c r="C7527" i="3"/>
  <c r="C7528" i="3"/>
  <c r="C7529" i="3"/>
  <c r="C7530" i="3"/>
  <c r="C7531" i="3"/>
  <c r="C7532" i="3"/>
  <c r="C7533" i="3"/>
  <c r="C7534" i="3"/>
  <c r="C7535" i="3"/>
  <c r="C7536" i="3"/>
  <c r="C7537" i="3"/>
  <c r="C7538" i="3"/>
  <c r="C7539" i="3"/>
  <c r="C7540" i="3"/>
  <c r="C7541" i="3"/>
  <c r="C7542" i="3"/>
  <c r="C7543" i="3"/>
  <c r="C7544" i="3"/>
  <c r="C7545" i="3"/>
  <c r="C7546" i="3"/>
  <c r="C7547" i="3"/>
  <c r="C7548" i="3"/>
  <c r="C7549" i="3"/>
  <c r="C7550" i="3"/>
  <c r="C7551" i="3"/>
  <c r="C7552" i="3"/>
  <c r="C7553" i="3"/>
  <c r="C7554" i="3"/>
  <c r="C7555" i="3"/>
  <c r="C7556" i="3"/>
  <c r="C7557" i="3"/>
  <c r="C7558" i="3"/>
  <c r="C7559" i="3"/>
  <c r="C7560" i="3"/>
  <c r="C7561" i="3"/>
  <c r="C7562" i="3"/>
  <c r="C7563" i="3"/>
  <c r="C7564" i="3"/>
  <c r="C7565" i="3"/>
  <c r="C7566" i="3"/>
  <c r="C7567" i="3"/>
  <c r="C7568" i="3"/>
  <c r="C7569" i="3"/>
  <c r="C7570" i="3"/>
  <c r="C7571" i="3"/>
  <c r="C7572" i="3"/>
  <c r="C7573" i="3"/>
  <c r="C7574" i="3"/>
  <c r="C7575" i="3"/>
  <c r="C7576" i="3"/>
  <c r="C7577" i="3"/>
  <c r="C7578" i="3"/>
  <c r="C7579" i="3"/>
  <c r="C7580" i="3"/>
  <c r="C7581" i="3"/>
  <c r="C7582" i="3"/>
  <c r="C7583" i="3"/>
  <c r="C7584" i="3"/>
  <c r="C7585" i="3"/>
  <c r="C7586" i="3"/>
  <c r="C7587" i="3"/>
  <c r="C7588" i="3"/>
  <c r="C7589" i="3"/>
  <c r="C7590" i="3"/>
  <c r="C7591" i="3"/>
  <c r="C7592" i="3"/>
  <c r="C7593" i="3"/>
  <c r="C7594" i="3"/>
  <c r="C7595" i="3"/>
  <c r="C7596" i="3"/>
  <c r="C7597" i="3"/>
  <c r="C7598" i="3"/>
  <c r="C7599" i="3"/>
  <c r="C7600" i="3"/>
  <c r="C7601" i="3"/>
  <c r="C7602" i="3"/>
  <c r="C7603" i="3"/>
  <c r="C7604" i="3"/>
  <c r="C7605" i="3"/>
  <c r="C7606" i="3"/>
  <c r="C7607" i="3"/>
  <c r="C7608" i="3"/>
  <c r="C7609" i="3"/>
  <c r="C7610" i="3"/>
  <c r="C7611" i="3"/>
  <c r="C7612" i="3"/>
  <c r="C7613" i="3"/>
  <c r="C7614" i="3"/>
  <c r="C7615" i="3"/>
  <c r="C7616" i="3"/>
  <c r="C7617" i="3"/>
  <c r="C7618" i="3"/>
  <c r="C7619" i="3"/>
  <c r="C7620" i="3"/>
  <c r="C7621" i="3"/>
  <c r="C7622" i="3"/>
  <c r="C7623" i="3"/>
  <c r="C7624" i="3"/>
  <c r="C7625" i="3"/>
  <c r="C7626" i="3"/>
  <c r="C7627" i="3"/>
  <c r="C7628" i="3"/>
  <c r="C7629" i="3"/>
  <c r="C7630" i="3"/>
  <c r="C7631" i="3"/>
  <c r="C7632" i="3"/>
  <c r="C7633" i="3"/>
  <c r="C7634" i="3"/>
  <c r="C7635" i="3"/>
  <c r="C7636" i="3"/>
  <c r="C7637" i="3"/>
  <c r="C7638" i="3"/>
  <c r="C7639" i="3"/>
  <c r="C7640" i="3"/>
  <c r="C7641" i="3"/>
  <c r="C7642" i="3"/>
  <c r="C7643" i="3"/>
  <c r="C7644" i="3"/>
  <c r="C7645" i="3"/>
  <c r="C7646" i="3"/>
  <c r="C7647" i="3"/>
  <c r="C7648" i="3"/>
  <c r="C7649" i="3"/>
  <c r="C7650" i="3"/>
  <c r="C7651" i="3"/>
  <c r="C7652" i="3"/>
  <c r="C7653" i="3"/>
  <c r="C7654" i="3"/>
  <c r="C7655" i="3"/>
  <c r="C7656" i="3"/>
  <c r="C7657" i="3"/>
  <c r="C7658" i="3"/>
  <c r="C7659" i="3"/>
  <c r="C7660" i="3"/>
  <c r="C7661" i="3"/>
  <c r="C7662" i="3"/>
  <c r="C7663" i="3"/>
  <c r="C7664" i="3"/>
  <c r="C7665" i="3"/>
  <c r="C7666" i="3"/>
  <c r="C7667" i="3"/>
  <c r="C7668" i="3"/>
  <c r="C7669" i="3"/>
  <c r="C7670" i="3"/>
  <c r="C7671" i="3"/>
  <c r="C7672" i="3"/>
  <c r="C7673" i="3"/>
  <c r="C7674" i="3"/>
  <c r="C7675" i="3"/>
  <c r="C7676" i="3"/>
  <c r="C7677" i="3"/>
  <c r="C7678" i="3"/>
  <c r="C7679" i="3"/>
  <c r="C7680" i="3"/>
  <c r="C7681" i="3"/>
  <c r="C7682" i="3"/>
  <c r="C7683" i="3"/>
  <c r="C7684" i="3"/>
  <c r="C7685" i="3"/>
  <c r="C7686" i="3"/>
  <c r="C7687" i="3"/>
  <c r="C7688" i="3"/>
  <c r="C7689" i="3"/>
  <c r="C7690" i="3"/>
  <c r="C7691" i="3"/>
  <c r="C7692" i="3"/>
  <c r="C7693" i="3"/>
  <c r="C7694" i="3"/>
  <c r="C7695" i="3"/>
  <c r="C7696" i="3"/>
  <c r="C7697" i="3"/>
  <c r="C7698" i="3"/>
  <c r="C7699" i="3"/>
  <c r="C7700" i="3"/>
  <c r="C7701" i="3"/>
  <c r="C7702" i="3"/>
  <c r="C7703" i="3"/>
  <c r="C7704" i="3"/>
  <c r="C7705" i="3"/>
  <c r="C7706" i="3"/>
  <c r="C7707" i="3"/>
  <c r="C7708" i="3"/>
  <c r="C7709" i="3"/>
  <c r="C7710" i="3"/>
  <c r="C7711" i="3"/>
  <c r="C7712" i="3"/>
  <c r="C7713" i="3"/>
  <c r="C7714" i="3"/>
  <c r="C7715" i="3"/>
  <c r="C7716" i="3"/>
  <c r="C7717" i="3"/>
  <c r="C7718" i="3"/>
  <c r="C7719" i="3"/>
  <c r="C7720" i="3"/>
  <c r="C7721" i="3"/>
  <c r="C7722" i="3"/>
  <c r="C7723" i="3"/>
  <c r="C7724" i="3"/>
  <c r="C7725" i="3"/>
  <c r="C7726" i="3"/>
  <c r="C7727" i="3"/>
  <c r="C7728" i="3"/>
  <c r="C7729" i="3"/>
  <c r="C7730" i="3"/>
  <c r="C7731" i="3"/>
  <c r="C7732" i="3"/>
  <c r="C7733" i="3"/>
  <c r="C7734" i="3"/>
  <c r="C7735" i="3"/>
  <c r="C7736" i="3"/>
  <c r="C7737" i="3"/>
  <c r="C7738" i="3"/>
  <c r="C7739" i="3"/>
  <c r="C7740" i="3"/>
  <c r="C7741" i="3"/>
  <c r="C7742" i="3"/>
  <c r="C7743" i="3"/>
  <c r="C7744" i="3"/>
  <c r="C7745" i="3"/>
  <c r="C7746" i="3"/>
  <c r="C7747" i="3"/>
  <c r="C7748" i="3"/>
  <c r="C7749" i="3"/>
  <c r="C7750" i="3"/>
  <c r="C7751" i="3"/>
  <c r="C7752" i="3"/>
  <c r="C7753" i="3"/>
  <c r="C7754" i="3"/>
  <c r="C7755" i="3"/>
  <c r="C7756" i="3"/>
  <c r="C7757" i="3"/>
  <c r="C7758" i="3"/>
  <c r="C7759" i="3"/>
  <c r="C7760" i="3"/>
  <c r="C7761" i="3"/>
  <c r="C7762" i="3"/>
  <c r="C7763" i="3"/>
  <c r="C7764" i="3"/>
  <c r="C7765" i="3"/>
  <c r="C7766" i="3"/>
  <c r="C7767" i="3"/>
  <c r="C7768" i="3"/>
  <c r="C7769" i="3"/>
  <c r="C7770" i="3"/>
  <c r="C7771" i="3"/>
  <c r="C7772" i="3"/>
  <c r="C7773" i="3"/>
  <c r="C7774" i="3"/>
  <c r="C7775" i="3"/>
  <c r="C7776" i="3"/>
  <c r="C7777" i="3"/>
  <c r="C7778" i="3"/>
  <c r="C7779" i="3"/>
  <c r="C7780" i="3"/>
  <c r="C7781" i="3"/>
  <c r="C7782" i="3"/>
  <c r="C7783" i="3"/>
  <c r="C7784" i="3"/>
  <c r="C7785" i="3"/>
  <c r="C7786" i="3"/>
  <c r="C7787" i="3"/>
  <c r="C7788" i="3"/>
  <c r="C7789" i="3"/>
  <c r="C7790" i="3"/>
  <c r="C7791" i="3"/>
  <c r="C7792" i="3"/>
  <c r="C7793" i="3"/>
  <c r="C7794" i="3"/>
  <c r="C7795" i="3"/>
  <c r="C7796" i="3"/>
  <c r="C7797" i="3"/>
  <c r="C7798" i="3"/>
  <c r="C7799" i="3"/>
  <c r="C7800" i="3"/>
  <c r="C7801" i="3"/>
  <c r="C7802" i="3"/>
  <c r="C7803" i="3"/>
  <c r="C7804" i="3"/>
  <c r="C7805" i="3"/>
  <c r="C7806" i="3"/>
  <c r="C7807" i="3"/>
  <c r="C7808" i="3"/>
  <c r="C7809" i="3"/>
  <c r="C7810" i="3"/>
  <c r="C7811" i="3"/>
  <c r="C7812" i="3"/>
  <c r="C7813" i="3"/>
  <c r="C7814" i="3"/>
  <c r="C7815" i="3"/>
  <c r="C7816" i="3"/>
  <c r="C7817" i="3"/>
  <c r="C7818" i="3"/>
  <c r="C7819" i="3"/>
  <c r="C7820" i="3"/>
  <c r="C7821" i="3"/>
  <c r="C7822" i="3"/>
  <c r="C7823" i="3"/>
  <c r="C7824" i="3"/>
  <c r="C7825" i="3"/>
  <c r="C7826" i="3"/>
  <c r="C7827" i="3"/>
  <c r="C7828" i="3"/>
  <c r="C7829" i="3"/>
  <c r="C7830" i="3"/>
  <c r="C7831" i="3"/>
  <c r="C7832" i="3"/>
  <c r="C7833" i="3"/>
  <c r="C7834" i="3"/>
  <c r="C7835" i="3"/>
  <c r="C7836" i="3"/>
  <c r="C7837" i="3"/>
  <c r="C7838" i="3"/>
  <c r="C7839" i="3"/>
  <c r="C7840" i="3"/>
  <c r="C7841" i="3"/>
  <c r="C7842" i="3"/>
  <c r="C7843" i="3"/>
  <c r="C7844" i="3"/>
  <c r="C7845" i="3"/>
  <c r="C7846" i="3"/>
  <c r="C7847" i="3"/>
  <c r="C7848" i="3"/>
  <c r="C7849" i="3"/>
  <c r="C7850" i="3"/>
  <c r="C7851" i="3"/>
  <c r="C7852" i="3"/>
  <c r="C7853" i="3"/>
  <c r="C7854" i="3"/>
  <c r="C7855" i="3"/>
  <c r="C7856" i="3"/>
  <c r="C7857" i="3"/>
  <c r="C7858" i="3"/>
  <c r="C7859" i="3"/>
  <c r="C7860" i="3"/>
  <c r="C7861" i="3"/>
  <c r="C7862" i="3"/>
  <c r="C7863" i="3"/>
  <c r="C7864" i="3"/>
  <c r="C7865" i="3"/>
  <c r="C7866" i="3"/>
  <c r="C7867" i="3"/>
  <c r="C7868" i="3"/>
  <c r="C7869" i="3"/>
  <c r="C7870" i="3"/>
  <c r="C7871" i="3"/>
  <c r="C7872" i="3"/>
  <c r="C7873" i="3"/>
  <c r="C7874" i="3"/>
  <c r="C7875" i="3"/>
  <c r="C7876" i="3"/>
  <c r="C7877" i="3"/>
  <c r="C7878" i="3"/>
  <c r="C7879" i="3"/>
  <c r="C7880" i="3"/>
  <c r="C7881" i="3"/>
  <c r="C7882" i="3"/>
  <c r="C7883" i="3"/>
  <c r="C7884" i="3"/>
  <c r="C7885" i="3"/>
  <c r="C7886" i="3"/>
  <c r="C7887" i="3"/>
  <c r="C7888" i="3"/>
  <c r="C7889" i="3"/>
  <c r="C7890" i="3"/>
  <c r="C7891" i="3"/>
  <c r="C7892" i="3"/>
  <c r="C7893" i="3"/>
  <c r="C7894" i="3"/>
  <c r="C7895" i="3"/>
  <c r="C7896" i="3"/>
  <c r="C7897" i="3"/>
  <c r="C7898" i="3"/>
  <c r="C7899" i="3"/>
  <c r="C7900" i="3"/>
  <c r="C7901" i="3"/>
  <c r="C7902" i="3"/>
  <c r="C7903" i="3"/>
  <c r="C7904" i="3"/>
  <c r="C7905" i="3"/>
  <c r="C7906" i="3"/>
  <c r="C7907" i="3"/>
  <c r="C7908" i="3"/>
  <c r="C7909" i="3"/>
  <c r="C7910" i="3"/>
  <c r="C7911" i="3"/>
  <c r="C7912" i="3"/>
  <c r="C7913" i="3"/>
  <c r="C7914" i="3"/>
  <c r="C7915" i="3"/>
  <c r="C7916" i="3"/>
  <c r="C7917" i="3"/>
  <c r="C7918" i="3"/>
  <c r="C7919" i="3"/>
  <c r="C7920" i="3"/>
  <c r="C7921" i="3"/>
  <c r="C7922" i="3"/>
  <c r="C7923" i="3"/>
  <c r="C7924" i="3"/>
  <c r="C7925" i="3"/>
  <c r="C7926" i="3"/>
  <c r="C7927" i="3"/>
  <c r="C7928" i="3"/>
  <c r="C7929" i="3"/>
  <c r="C7930" i="3"/>
  <c r="C7931" i="3"/>
  <c r="C7932" i="3"/>
  <c r="C7933" i="3"/>
  <c r="C7934" i="3"/>
  <c r="C7935" i="3"/>
  <c r="C7936" i="3"/>
  <c r="C7937" i="3"/>
  <c r="C7938" i="3"/>
  <c r="C7939" i="3"/>
  <c r="C7940" i="3"/>
  <c r="C7941" i="3"/>
  <c r="C7942" i="3"/>
  <c r="C7943" i="3"/>
  <c r="C7944" i="3"/>
  <c r="C7945" i="3"/>
  <c r="C7946" i="3"/>
  <c r="C7947" i="3"/>
  <c r="C7948" i="3"/>
  <c r="C7949" i="3"/>
  <c r="C7950" i="3"/>
  <c r="C7951" i="3"/>
  <c r="C7952" i="3"/>
  <c r="C7953" i="3"/>
  <c r="C7954" i="3"/>
  <c r="C7955" i="3"/>
  <c r="C7956" i="3"/>
  <c r="C7957" i="3"/>
  <c r="C7958" i="3"/>
  <c r="C7959" i="3"/>
  <c r="C7960" i="3"/>
  <c r="C7961" i="3"/>
  <c r="C7962" i="3"/>
  <c r="C7963" i="3"/>
  <c r="C7964" i="3"/>
  <c r="C7965" i="3"/>
  <c r="C7966" i="3"/>
  <c r="C7967" i="3"/>
  <c r="C7968" i="3"/>
  <c r="C7969" i="3"/>
  <c r="C7970" i="3"/>
  <c r="C7971" i="3"/>
  <c r="C7972" i="3"/>
  <c r="C7973" i="3"/>
  <c r="C7974" i="3"/>
  <c r="C7975" i="3"/>
  <c r="C7976" i="3"/>
  <c r="C7977" i="3"/>
  <c r="C7978" i="3"/>
  <c r="C7979" i="3"/>
  <c r="C7980" i="3"/>
  <c r="C7981" i="3"/>
  <c r="C7982" i="3"/>
  <c r="C7983" i="3"/>
  <c r="C7984" i="3"/>
  <c r="C7985" i="3"/>
  <c r="C7986" i="3"/>
  <c r="C7987" i="3"/>
  <c r="C7988" i="3"/>
  <c r="C7989" i="3"/>
  <c r="C7990" i="3"/>
  <c r="C7991" i="3"/>
  <c r="C7992" i="3"/>
  <c r="C7993" i="3"/>
  <c r="C7994" i="3"/>
  <c r="C7995" i="3"/>
  <c r="C7996" i="3"/>
  <c r="C7997" i="3"/>
  <c r="C7998" i="3"/>
  <c r="C7999" i="3"/>
  <c r="C8000" i="3"/>
  <c r="C8001" i="3"/>
  <c r="C8002" i="3"/>
  <c r="C8003" i="3"/>
  <c r="C8004" i="3"/>
  <c r="C8005" i="3"/>
  <c r="C8006" i="3"/>
  <c r="C8007" i="3"/>
  <c r="C8008" i="3"/>
  <c r="C8009" i="3"/>
  <c r="C8010" i="3"/>
  <c r="C8011" i="3"/>
  <c r="C8012" i="3"/>
  <c r="C8013" i="3"/>
  <c r="C8014" i="3"/>
  <c r="C8015" i="3"/>
  <c r="C8016" i="3"/>
  <c r="C8017" i="3"/>
  <c r="C8018" i="3"/>
  <c r="C8019" i="3"/>
  <c r="C8020" i="3"/>
  <c r="C8021" i="3"/>
  <c r="C8022" i="3"/>
  <c r="C8023" i="3"/>
  <c r="C8024" i="3"/>
  <c r="C8025" i="3"/>
  <c r="C8026" i="3"/>
  <c r="C8027" i="3"/>
  <c r="C8028" i="3"/>
  <c r="C8029" i="3"/>
  <c r="C8030" i="3"/>
  <c r="C8031" i="3"/>
  <c r="C8032" i="3"/>
  <c r="C8033" i="3"/>
  <c r="C8034" i="3"/>
  <c r="C8035" i="3"/>
  <c r="C8036" i="3"/>
  <c r="C8037" i="3"/>
  <c r="C8038" i="3"/>
  <c r="C8039" i="3"/>
  <c r="C8040" i="3"/>
  <c r="C8041" i="3"/>
  <c r="C8042" i="3"/>
  <c r="C8043" i="3"/>
  <c r="C8044" i="3"/>
  <c r="C8045" i="3"/>
  <c r="C8046" i="3"/>
  <c r="C8047" i="3"/>
  <c r="C8048" i="3"/>
  <c r="C8049" i="3"/>
  <c r="C8050" i="3"/>
  <c r="C8051" i="3"/>
  <c r="C8052" i="3"/>
  <c r="C8053" i="3"/>
  <c r="C8054" i="3"/>
  <c r="C8055" i="3"/>
  <c r="C8056" i="3"/>
  <c r="C8057" i="3"/>
  <c r="C8058" i="3"/>
  <c r="C8059" i="3"/>
  <c r="C8060" i="3"/>
  <c r="C8061" i="3"/>
  <c r="C8062" i="3"/>
  <c r="C8063" i="3"/>
  <c r="C8064" i="3"/>
  <c r="C8065" i="3"/>
  <c r="C8066" i="3"/>
  <c r="C8067" i="3"/>
  <c r="C8068" i="3"/>
  <c r="C8069" i="3"/>
  <c r="C8070" i="3"/>
  <c r="C8071" i="3"/>
  <c r="C8072" i="3"/>
  <c r="C8073" i="3"/>
  <c r="C8074" i="3"/>
  <c r="C8075" i="3"/>
  <c r="C8076" i="3"/>
  <c r="C8077" i="3"/>
  <c r="C8078" i="3"/>
  <c r="C8079" i="3"/>
  <c r="C8080" i="3"/>
  <c r="C8081" i="3"/>
  <c r="C8082" i="3"/>
  <c r="C8083" i="3"/>
  <c r="C8084" i="3"/>
  <c r="C8085" i="3"/>
  <c r="C8086" i="3"/>
  <c r="C8087" i="3"/>
  <c r="C8088" i="3"/>
  <c r="C8089" i="3"/>
  <c r="C8090" i="3"/>
  <c r="C8091" i="3"/>
  <c r="C8092" i="3"/>
  <c r="C8093" i="3"/>
  <c r="C8094" i="3"/>
  <c r="C8095" i="3"/>
  <c r="C8096" i="3"/>
  <c r="C8097" i="3"/>
  <c r="C8098" i="3"/>
  <c r="C8099" i="3"/>
  <c r="C8100" i="3"/>
  <c r="C8101" i="3"/>
  <c r="C8102" i="3"/>
  <c r="C8103" i="3"/>
  <c r="C8104" i="3"/>
  <c r="C8105" i="3"/>
  <c r="C8106" i="3"/>
  <c r="C8107" i="3"/>
  <c r="C8108" i="3"/>
  <c r="C8109" i="3"/>
  <c r="C8110" i="3"/>
  <c r="C8111" i="3"/>
  <c r="C8112" i="3"/>
  <c r="C8113" i="3"/>
  <c r="C8114" i="3"/>
  <c r="C8115" i="3"/>
  <c r="C8116" i="3"/>
  <c r="C8117" i="3"/>
  <c r="C8118" i="3"/>
  <c r="C8119" i="3"/>
  <c r="C8120" i="3"/>
  <c r="C8121" i="3"/>
  <c r="C8122" i="3"/>
  <c r="C8123" i="3"/>
  <c r="C8124" i="3"/>
  <c r="C8125" i="3"/>
  <c r="C8126" i="3"/>
  <c r="C8127" i="3"/>
  <c r="C8128" i="3"/>
  <c r="C8129" i="3"/>
  <c r="C8130" i="3"/>
  <c r="C8131" i="3"/>
  <c r="C8132" i="3"/>
  <c r="C8133" i="3"/>
  <c r="C8134" i="3"/>
  <c r="C8135" i="3"/>
  <c r="C8136" i="3"/>
  <c r="C8137" i="3"/>
  <c r="C8138" i="3"/>
  <c r="C8139" i="3"/>
  <c r="C8140" i="3"/>
  <c r="C8141" i="3"/>
  <c r="C8142" i="3"/>
  <c r="C8143" i="3"/>
  <c r="C8144" i="3"/>
  <c r="C8145" i="3"/>
  <c r="C8146" i="3"/>
  <c r="C8147" i="3"/>
  <c r="C8148" i="3"/>
  <c r="C8149" i="3"/>
  <c r="C8150" i="3"/>
  <c r="C8151" i="3"/>
  <c r="C8152" i="3"/>
  <c r="C8153" i="3"/>
  <c r="C8154" i="3"/>
  <c r="C8155" i="3"/>
  <c r="C8156" i="3"/>
  <c r="C8157" i="3"/>
  <c r="C8158" i="3"/>
  <c r="C8159" i="3"/>
  <c r="C8160" i="3"/>
  <c r="C8161" i="3"/>
  <c r="C8162" i="3"/>
  <c r="C8163" i="3"/>
  <c r="C8164" i="3"/>
  <c r="C8165" i="3"/>
  <c r="C8166" i="3"/>
  <c r="C8167" i="3"/>
  <c r="C8168" i="3"/>
  <c r="C8169" i="3"/>
  <c r="C8170" i="3"/>
  <c r="C8171" i="3"/>
  <c r="C8172" i="3"/>
  <c r="C8173" i="3"/>
  <c r="C8174" i="3"/>
  <c r="C8175" i="3"/>
  <c r="C8176" i="3"/>
  <c r="C8177" i="3"/>
  <c r="C8178" i="3"/>
  <c r="C8179" i="3"/>
  <c r="C8180" i="3"/>
  <c r="C8181" i="3"/>
  <c r="C8182" i="3"/>
  <c r="C8183" i="3"/>
  <c r="C8184" i="3"/>
  <c r="C8185" i="3"/>
  <c r="C8186" i="3"/>
  <c r="C8187" i="3"/>
  <c r="C8188" i="3"/>
  <c r="C8189" i="3"/>
  <c r="C8190" i="3"/>
  <c r="C8191" i="3"/>
  <c r="C8192" i="3"/>
  <c r="C8193" i="3"/>
  <c r="C8194" i="3"/>
  <c r="C8195" i="3"/>
  <c r="C8196" i="3"/>
  <c r="C8197" i="3"/>
  <c r="C8198" i="3"/>
  <c r="C8199" i="3"/>
  <c r="C8200" i="3"/>
  <c r="C8201" i="3"/>
  <c r="C8202" i="3"/>
  <c r="C8203" i="3"/>
  <c r="C8204" i="3"/>
  <c r="C8205" i="3"/>
  <c r="C8206" i="3"/>
  <c r="C8207" i="3"/>
  <c r="C8208" i="3"/>
  <c r="C8209" i="3"/>
  <c r="C8210" i="3"/>
  <c r="C8211" i="3"/>
  <c r="C8212" i="3"/>
  <c r="C8213" i="3"/>
  <c r="C8214" i="3"/>
  <c r="C8215" i="3"/>
  <c r="C8216" i="3"/>
  <c r="C8217" i="3"/>
  <c r="C8218" i="3"/>
  <c r="C8219" i="3"/>
  <c r="C8220" i="3"/>
  <c r="C8221" i="3"/>
  <c r="C8222" i="3"/>
  <c r="C8223" i="3"/>
  <c r="C8224" i="3"/>
  <c r="C8225" i="3"/>
  <c r="C8226" i="3"/>
  <c r="C8227" i="3"/>
  <c r="C8228" i="3"/>
  <c r="C8229" i="3"/>
  <c r="C8230" i="3"/>
  <c r="C8231" i="3"/>
  <c r="C8232" i="3"/>
  <c r="C8233" i="3"/>
  <c r="C8234" i="3"/>
  <c r="C8235" i="3"/>
  <c r="C8236" i="3"/>
  <c r="C8237" i="3"/>
  <c r="C8238" i="3"/>
  <c r="C8239" i="3"/>
  <c r="C8240" i="3"/>
  <c r="C8241" i="3"/>
  <c r="C8242" i="3"/>
  <c r="C8243" i="3"/>
  <c r="C8244" i="3"/>
  <c r="C8245" i="3"/>
  <c r="C8246" i="3"/>
  <c r="C8247" i="3"/>
  <c r="C8248" i="3"/>
  <c r="C8249" i="3"/>
  <c r="C8250" i="3"/>
  <c r="C8251" i="3"/>
  <c r="C8252" i="3"/>
  <c r="C8253" i="3"/>
  <c r="C8254" i="3"/>
  <c r="C8255" i="3"/>
  <c r="C8256" i="3"/>
  <c r="C8257" i="3"/>
  <c r="C8258" i="3"/>
  <c r="C8259" i="3"/>
  <c r="C8260" i="3"/>
  <c r="C8261" i="3"/>
  <c r="C8262" i="3"/>
  <c r="C8263" i="3"/>
  <c r="C8264" i="3"/>
  <c r="C8265" i="3"/>
  <c r="C8266" i="3"/>
  <c r="C8267" i="3"/>
  <c r="C8268" i="3"/>
  <c r="C8269" i="3"/>
  <c r="C8270" i="3"/>
  <c r="C8271" i="3"/>
  <c r="C8272" i="3"/>
  <c r="C8273" i="3"/>
  <c r="C8274" i="3"/>
  <c r="C8275" i="3"/>
  <c r="C8276" i="3"/>
  <c r="C8277" i="3"/>
  <c r="C8278" i="3"/>
  <c r="C8279" i="3"/>
  <c r="C8280" i="3"/>
  <c r="C8281" i="3"/>
  <c r="C8282" i="3"/>
  <c r="C8283" i="3"/>
  <c r="C8284" i="3"/>
  <c r="C8285" i="3"/>
  <c r="C8286" i="3"/>
  <c r="C8287" i="3"/>
  <c r="C8288" i="3"/>
  <c r="C8289" i="3"/>
  <c r="C8290" i="3"/>
  <c r="C8291" i="3"/>
  <c r="C8292" i="3"/>
  <c r="C8293" i="3"/>
  <c r="C8294" i="3"/>
  <c r="C8295" i="3"/>
  <c r="C8296" i="3"/>
  <c r="C8297" i="3"/>
  <c r="C8298" i="3"/>
  <c r="C8299" i="3"/>
  <c r="C8300" i="3"/>
  <c r="C8301" i="3"/>
  <c r="C8302" i="3"/>
  <c r="C8303" i="3"/>
  <c r="C8304" i="3"/>
  <c r="C8305" i="3"/>
  <c r="C8306" i="3"/>
  <c r="C8307" i="3"/>
  <c r="C8308" i="3"/>
  <c r="C8309" i="3"/>
  <c r="C8310" i="3"/>
  <c r="C8311" i="3"/>
  <c r="C8312" i="3"/>
  <c r="C8313" i="3"/>
  <c r="C8314" i="3"/>
  <c r="C8315" i="3"/>
  <c r="C8316" i="3"/>
  <c r="C8317" i="3"/>
  <c r="C8318" i="3"/>
  <c r="C8319" i="3"/>
  <c r="C8320" i="3"/>
  <c r="C8321" i="3"/>
  <c r="C8322" i="3"/>
  <c r="C8323" i="3"/>
  <c r="C8324" i="3"/>
  <c r="C8325" i="3"/>
  <c r="C8326" i="3"/>
  <c r="C8327" i="3"/>
  <c r="C8328" i="3"/>
  <c r="C8329" i="3"/>
  <c r="C8330" i="3"/>
  <c r="C8331" i="3"/>
  <c r="C8332" i="3"/>
  <c r="C8333" i="3"/>
  <c r="C8334" i="3"/>
  <c r="C8335" i="3"/>
  <c r="C8336" i="3"/>
  <c r="C8337" i="3"/>
  <c r="C8338" i="3"/>
  <c r="C8339" i="3"/>
  <c r="C8340" i="3"/>
  <c r="C8341" i="3"/>
  <c r="C8342" i="3"/>
  <c r="C8343" i="3"/>
  <c r="C8344" i="3"/>
  <c r="C8345" i="3"/>
  <c r="C8346" i="3"/>
  <c r="C8347" i="3"/>
  <c r="C8348" i="3"/>
  <c r="C8349" i="3"/>
  <c r="C8350" i="3"/>
  <c r="C8351" i="3"/>
  <c r="C8352" i="3"/>
  <c r="C8353" i="3"/>
  <c r="C8354" i="3"/>
  <c r="C8355" i="3"/>
  <c r="C8356" i="3"/>
  <c r="C8357" i="3"/>
  <c r="C8358" i="3"/>
  <c r="C8359" i="3"/>
  <c r="C8360" i="3"/>
  <c r="C8361" i="3"/>
  <c r="C8362" i="3"/>
  <c r="C8363" i="3"/>
  <c r="C8364" i="3"/>
  <c r="C8365" i="3"/>
  <c r="C8366" i="3"/>
  <c r="C8367" i="3"/>
  <c r="C8368" i="3"/>
  <c r="C8369" i="3"/>
  <c r="C8370" i="3"/>
  <c r="C8371" i="3"/>
  <c r="C8372" i="3"/>
  <c r="C8373" i="3"/>
  <c r="C8374" i="3"/>
  <c r="C8375" i="3"/>
  <c r="C8376" i="3"/>
  <c r="C8377" i="3"/>
  <c r="C8378" i="3"/>
  <c r="C8379" i="3"/>
  <c r="C8380" i="3"/>
  <c r="C8381" i="3"/>
  <c r="C8382" i="3"/>
  <c r="C8383" i="3"/>
  <c r="C8384" i="3"/>
  <c r="C8385" i="3"/>
  <c r="C8386" i="3"/>
  <c r="C8387" i="3"/>
  <c r="C8388" i="3"/>
  <c r="C8389" i="3"/>
  <c r="C8390" i="3"/>
  <c r="C8391" i="3"/>
  <c r="C8392" i="3"/>
  <c r="C8393" i="3"/>
  <c r="C8394" i="3"/>
  <c r="C8395" i="3"/>
  <c r="C8396" i="3"/>
  <c r="C8397" i="3"/>
  <c r="C8398" i="3"/>
  <c r="C8399" i="3"/>
  <c r="C8400" i="3"/>
  <c r="C8401" i="3"/>
  <c r="C8402" i="3"/>
  <c r="C8403" i="3"/>
  <c r="C8404" i="3"/>
  <c r="C8405" i="3"/>
  <c r="C8406" i="3"/>
  <c r="C8407" i="3"/>
  <c r="C8408" i="3"/>
  <c r="C8409" i="3"/>
  <c r="C8410" i="3"/>
  <c r="C8411" i="3"/>
  <c r="C8412" i="3"/>
  <c r="C8413" i="3"/>
  <c r="C8414" i="3"/>
  <c r="C8415" i="3"/>
  <c r="C8416" i="3"/>
  <c r="C8417" i="3"/>
  <c r="C8418" i="3"/>
  <c r="C8419" i="3"/>
  <c r="C8420" i="3"/>
  <c r="C8421" i="3"/>
  <c r="C8422" i="3"/>
  <c r="C8423" i="3"/>
  <c r="C8424" i="3"/>
  <c r="C8425" i="3"/>
  <c r="C8426" i="3"/>
  <c r="C8427" i="3"/>
  <c r="C8428" i="3"/>
  <c r="C8429" i="3"/>
  <c r="C8430" i="3"/>
  <c r="C8431" i="3"/>
  <c r="C8432" i="3"/>
  <c r="C8433" i="3"/>
  <c r="C8434" i="3"/>
  <c r="C8435" i="3"/>
  <c r="C8436" i="3"/>
  <c r="C8437" i="3"/>
  <c r="C8438" i="3"/>
  <c r="C8439" i="3"/>
  <c r="C8440" i="3"/>
  <c r="C8441" i="3"/>
  <c r="C8442" i="3"/>
  <c r="C8443" i="3"/>
  <c r="C8444" i="3"/>
  <c r="C8445" i="3"/>
  <c r="C8446" i="3"/>
  <c r="C8447" i="3"/>
  <c r="C8448" i="3"/>
  <c r="C8449" i="3"/>
  <c r="C8450" i="3"/>
  <c r="C8451" i="3"/>
  <c r="C8452" i="3"/>
  <c r="C8453" i="3"/>
  <c r="C8454" i="3"/>
  <c r="C8455" i="3"/>
  <c r="C8456" i="3"/>
  <c r="C8457" i="3"/>
  <c r="C8458" i="3"/>
  <c r="C8459" i="3"/>
  <c r="C8460" i="3"/>
  <c r="C8461" i="3"/>
  <c r="C8462" i="3"/>
  <c r="C8463" i="3"/>
  <c r="C8464" i="3"/>
  <c r="C8465" i="3"/>
  <c r="C8466" i="3"/>
  <c r="C8467" i="3"/>
  <c r="C8468" i="3"/>
  <c r="C8469" i="3"/>
  <c r="C8470" i="3"/>
  <c r="C8471" i="3"/>
  <c r="C8472" i="3"/>
  <c r="C8473" i="3"/>
  <c r="C8474" i="3"/>
  <c r="C8475" i="3"/>
  <c r="C8476" i="3"/>
  <c r="C8477" i="3"/>
  <c r="C8478" i="3"/>
  <c r="C8479" i="3"/>
  <c r="C8480" i="3"/>
  <c r="C8481" i="3"/>
  <c r="C8482" i="3"/>
  <c r="C8483" i="3"/>
  <c r="C8484" i="3"/>
  <c r="C8485" i="3"/>
  <c r="C8486" i="3"/>
  <c r="C8487" i="3"/>
  <c r="C8488" i="3"/>
  <c r="C8489" i="3"/>
  <c r="C8490" i="3"/>
  <c r="C8491" i="3"/>
  <c r="C8492" i="3"/>
  <c r="C8493" i="3"/>
  <c r="C8494" i="3"/>
  <c r="C8495" i="3"/>
  <c r="C8496" i="3"/>
  <c r="C8497" i="3"/>
  <c r="C8498" i="3"/>
  <c r="C8499" i="3"/>
  <c r="C8500" i="3"/>
  <c r="C8501" i="3"/>
  <c r="C8502" i="3"/>
  <c r="C8503" i="3"/>
  <c r="C8504" i="3"/>
  <c r="C8505" i="3"/>
  <c r="C8506" i="3"/>
  <c r="C8507" i="3"/>
  <c r="C8508" i="3"/>
  <c r="C8509" i="3"/>
  <c r="C8510" i="3"/>
  <c r="C8511" i="3"/>
  <c r="C8512" i="3"/>
  <c r="C8513" i="3"/>
  <c r="C8514" i="3"/>
  <c r="C8515" i="3"/>
  <c r="C8516" i="3"/>
  <c r="C8517" i="3"/>
  <c r="C8518" i="3"/>
  <c r="C8519" i="3"/>
  <c r="C8520" i="3"/>
  <c r="C8521" i="3"/>
  <c r="C8522" i="3"/>
  <c r="C8523" i="3"/>
  <c r="C8524" i="3"/>
  <c r="C8525" i="3"/>
  <c r="C8526" i="3"/>
  <c r="C8527" i="3"/>
  <c r="C8528" i="3"/>
  <c r="C8529" i="3"/>
  <c r="C8530" i="3"/>
  <c r="C8531" i="3"/>
  <c r="C8532" i="3"/>
  <c r="C8533" i="3"/>
  <c r="C8534" i="3"/>
  <c r="C8535" i="3"/>
  <c r="C8536" i="3"/>
  <c r="C8537" i="3"/>
  <c r="C8538" i="3"/>
  <c r="C8539" i="3"/>
  <c r="C8540" i="3"/>
  <c r="C8541" i="3"/>
  <c r="C8542" i="3"/>
  <c r="C8543" i="3"/>
  <c r="C8544" i="3"/>
  <c r="C8545" i="3"/>
  <c r="C8546" i="3"/>
  <c r="C8547" i="3"/>
  <c r="C8548" i="3"/>
  <c r="C8549" i="3"/>
  <c r="C8550" i="3"/>
  <c r="C8551" i="3"/>
  <c r="C8552" i="3"/>
  <c r="C8553" i="3"/>
  <c r="C8554" i="3"/>
  <c r="C8555" i="3"/>
  <c r="C8556" i="3"/>
  <c r="C8557" i="3"/>
  <c r="C8558" i="3"/>
  <c r="C8559" i="3"/>
  <c r="C8560" i="3"/>
  <c r="C8561" i="3"/>
  <c r="C8562" i="3"/>
  <c r="C8563" i="3"/>
  <c r="C8564" i="3"/>
  <c r="C8565" i="3"/>
  <c r="C8566" i="3"/>
  <c r="C8567" i="3"/>
  <c r="C8568" i="3"/>
  <c r="C8569" i="3"/>
  <c r="C8570" i="3"/>
  <c r="C8571" i="3"/>
  <c r="C8572" i="3"/>
  <c r="C8573" i="3"/>
  <c r="C8574" i="3"/>
  <c r="C8575" i="3"/>
  <c r="C8576" i="3"/>
  <c r="C8577" i="3"/>
  <c r="C8578" i="3"/>
  <c r="C8579" i="3"/>
  <c r="C8580" i="3"/>
  <c r="C8581" i="3"/>
  <c r="C8582" i="3"/>
  <c r="C8583" i="3"/>
  <c r="C8584" i="3"/>
  <c r="C8585" i="3"/>
  <c r="C8586" i="3"/>
  <c r="C8587" i="3"/>
  <c r="C8588" i="3"/>
  <c r="C8589" i="3"/>
  <c r="C8590" i="3"/>
  <c r="C8591" i="3"/>
  <c r="C8592" i="3"/>
  <c r="C8593" i="3"/>
  <c r="C8594" i="3"/>
  <c r="C8595" i="3"/>
  <c r="C8596" i="3"/>
  <c r="C8597" i="3"/>
  <c r="C8598" i="3"/>
  <c r="C8599" i="3"/>
  <c r="C8600" i="3"/>
  <c r="C8601" i="3"/>
  <c r="C8602" i="3"/>
  <c r="C8603" i="3"/>
  <c r="C8604" i="3"/>
  <c r="C8605" i="3"/>
  <c r="C8606" i="3"/>
  <c r="C8607" i="3"/>
  <c r="C8608" i="3"/>
  <c r="C8609" i="3"/>
  <c r="C8610" i="3"/>
  <c r="C8611" i="3"/>
  <c r="C8612" i="3"/>
  <c r="C8613" i="3"/>
  <c r="C8614" i="3"/>
  <c r="C8615" i="3"/>
  <c r="C8616" i="3"/>
  <c r="C8617" i="3"/>
  <c r="C8618" i="3"/>
  <c r="C8619" i="3"/>
  <c r="C8620" i="3"/>
  <c r="C8621" i="3"/>
  <c r="C8622" i="3"/>
  <c r="C8623" i="3"/>
  <c r="C8624" i="3"/>
  <c r="C8625" i="3"/>
  <c r="C8626" i="3"/>
  <c r="C8627" i="3"/>
  <c r="C8628" i="3"/>
  <c r="C8629" i="3"/>
  <c r="C8630" i="3"/>
  <c r="C8631" i="3"/>
  <c r="C8632" i="3"/>
  <c r="C8633" i="3"/>
  <c r="C8634" i="3"/>
  <c r="C8635" i="3"/>
  <c r="C8636" i="3"/>
  <c r="C8637" i="3"/>
  <c r="C8638" i="3"/>
  <c r="C8639" i="3"/>
  <c r="C8640" i="3"/>
  <c r="C8641" i="3"/>
  <c r="C8642" i="3"/>
  <c r="C8643" i="3"/>
  <c r="C8644" i="3"/>
  <c r="C8645" i="3"/>
  <c r="C8646" i="3"/>
  <c r="C8647" i="3"/>
  <c r="C8648" i="3"/>
  <c r="C8649" i="3"/>
  <c r="C8650" i="3"/>
  <c r="C8651" i="3"/>
  <c r="C8652" i="3"/>
  <c r="C8653" i="3"/>
  <c r="C8654" i="3"/>
  <c r="C8655" i="3"/>
  <c r="C8656" i="3"/>
  <c r="C8657" i="3"/>
  <c r="C8658" i="3"/>
  <c r="C8659" i="3"/>
  <c r="C8660" i="3"/>
  <c r="C8661" i="3"/>
  <c r="C8662" i="3"/>
  <c r="C8663" i="3"/>
  <c r="C8664" i="3"/>
  <c r="C8665" i="3"/>
  <c r="C8666" i="3"/>
  <c r="C8667" i="3"/>
  <c r="C8668" i="3"/>
  <c r="C8669" i="3"/>
  <c r="C8670" i="3"/>
  <c r="C8671" i="3"/>
  <c r="C8672" i="3"/>
  <c r="C8673" i="3"/>
  <c r="C8674" i="3"/>
  <c r="C8675" i="3"/>
  <c r="C8676" i="3"/>
  <c r="C8677" i="3"/>
  <c r="C8678" i="3"/>
  <c r="C8679" i="3"/>
  <c r="C8680" i="3"/>
  <c r="C8681" i="3"/>
  <c r="C8682" i="3"/>
  <c r="C8683" i="3"/>
  <c r="C8684" i="3"/>
  <c r="C8685" i="3"/>
  <c r="C8686" i="3"/>
  <c r="C8687" i="3"/>
  <c r="C8688" i="3"/>
  <c r="C8689" i="3"/>
  <c r="C8690" i="3"/>
  <c r="C8691" i="3"/>
  <c r="C8692" i="3"/>
  <c r="C8693" i="3"/>
  <c r="C8694" i="3"/>
  <c r="C8695" i="3"/>
  <c r="C8696" i="3"/>
  <c r="C8697" i="3"/>
  <c r="C8698" i="3"/>
  <c r="C8699" i="3"/>
  <c r="C8700" i="3"/>
  <c r="C8701" i="3"/>
  <c r="C8702" i="3"/>
  <c r="C8703" i="3"/>
  <c r="C8704" i="3"/>
  <c r="C8705" i="3"/>
  <c r="C8706" i="3"/>
  <c r="C8707" i="3"/>
  <c r="C8708" i="3"/>
  <c r="C8709" i="3"/>
  <c r="C8710" i="3"/>
  <c r="C8711" i="3"/>
  <c r="C8712" i="3"/>
  <c r="C8713" i="3"/>
  <c r="C8714" i="3"/>
  <c r="C8715" i="3"/>
  <c r="C8716" i="3"/>
  <c r="C8717" i="3"/>
  <c r="C8718" i="3"/>
  <c r="C8719" i="3"/>
  <c r="C8720" i="3"/>
  <c r="C8721" i="3"/>
  <c r="C8722" i="3"/>
  <c r="C8723" i="3"/>
  <c r="C8724" i="3"/>
  <c r="C8725" i="3"/>
  <c r="C8726" i="3"/>
  <c r="C8727" i="3"/>
  <c r="C8728" i="3"/>
  <c r="C8729" i="3"/>
  <c r="C8730" i="3"/>
  <c r="C8731" i="3"/>
  <c r="C8732" i="3"/>
  <c r="C8733" i="3"/>
  <c r="C8734" i="3"/>
  <c r="C8735" i="3"/>
  <c r="C8736" i="3"/>
  <c r="C8737" i="3"/>
  <c r="C8738" i="3"/>
  <c r="C8739" i="3"/>
  <c r="C8740" i="3"/>
  <c r="C8741" i="3"/>
  <c r="C8742" i="3"/>
  <c r="C8743" i="3"/>
  <c r="C8744" i="3"/>
  <c r="C8745" i="3"/>
  <c r="C8746" i="3"/>
  <c r="C8747" i="3"/>
  <c r="C8748" i="3"/>
  <c r="C8749" i="3"/>
  <c r="C8750" i="3"/>
  <c r="C8751" i="3"/>
  <c r="C8752" i="3"/>
  <c r="C8753" i="3"/>
  <c r="C8754" i="3"/>
  <c r="C8755" i="3"/>
  <c r="C8756" i="3"/>
  <c r="C8757" i="3"/>
  <c r="C8758" i="3"/>
  <c r="C8759" i="3"/>
  <c r="C8760" i="3"/>
  <c r="C8761" i="3"/>
  <c r="C8762" i="3"/>
  <c r="C8763" i="3"/>
  <c r="C8764" i="3"/>
  <c r="C8765" i="3"/>
  <c r="C8766" i="3"/>
  <c r="C8767" i="3"/>
  <c r="C8768" i="3"/>
  <c r="C8769" i="3"/>
  <c r="C8770" i="3"/>
  <c r="C8771" i="3"/>
  <c r="C8772" i="3"/>
  <c r="C8773" i="3"/>
  <c r="C8774" i="3"/>
  <c r="C8775" i="3"/>
  <c r="C8776" i="3"/>
  <c r="C8777" i="3"/>
  <c r="C8778" i="3"/>
  <c r="C8779" i="3"/>
  <c r="C8780" i="3"/>
  <c r="C8781" i="3"/>
  <c r="C8782" i="3"/>
  <c r="C8783" i="3"/>
  <c r="C8784" i="3"/>
  <c r="C8785" i="3"/>
  <c r="C8786" i="3"/>
  <c r="C8787" i="3"/>
  <c r="C8788" i="3"/>
  <c r="C8789" i="3"/>
  <c r="C8790" i="3"/>
  <c r="C8791" i="3"/>
  <c r="C8792" i="3"/>
  <c r="C8793" i="3"/>
  <c r="C8794" i="3"/>
  <c r="C8795" i="3"/>
  <c r="C8796" i="3"/>
  <c r="C8797" i="3"/>
  <c r="C8798" i="3"/>
  <c r="C8799" i="3"/>
  <c r="C8800" i="3"/>
  <c r="C8801" i="3"/>
  <c r="C8802" i="3"/>
  <c r="C8803" i="3"/>
  <c r="C8804" i="3"/>
  <c r="C8805" i="3"/>
  <c r="C8806" i="3"/>
  <c r="C8807" i="3"/>
  <c r="C8808" i="3"/>
  <c r="C8809" i="3"/>
  <c r="C8810" i="3"/>
  <c r="C8811" i="3"/>
  <c r="C8812" i="3"/>
  <c r="C8813" i="3"/>
  <c r="C8814" i="3"/>
  <c r="C8815" i="3"/>
  <c r="C8816" i="3"/>
  <c r="C8817" i="3"/>
  <c r="C8818" i="3"/>
  <c r="C8819" i="3"/>
  <c r="C8820" i="3"/>
  <c r="C8821" i="3"/>
  <c r="C8822" i="3"/>
  <c r="C8823" i="3"/>
  <c r="C8824" i="3"/>
  <c r="C8825" i="3"/>
  <c r="C8826" i="3"/>
  <c r="C8827" i="3"/>
  <c r="C8828" i="3"/>
  <c r="C8829" i="3"/>
  <c r="C8830" i="3"/>
  <c r="C8831" i="3"/>
  <c r="C8832" i="3"/>
  <c r="C8833" i="3"/>
  <c r="C8834" i="3"/>
  <c r="C8835" i="3"/>
  <c r="C8836" i="3"/>
  <c r="C8837" i="3"/>
  <c r="C8838" i="3"/>
  <c r="C8839" i="3"/>
  <c r="C8840" i="3"/>
  <c r="C8841" i="3"/>
  <c r="C8842" i="3"/>
  <c r="C8843" i="3"/>
  <c r="C8844" i="3"/>
  <c r="C8845" i="3"/>
  <c r="C8846" i="3"/>
  <c r="C8847" i="3"/>
  <c r="C8848" i="3"/>
  <c r="C8849" i="3"/>
  <c r="C8850" i="3"/>
  <c r="C8851" i="3"/>
  <c r="C8852" i="3"/>
  <c r="C8853" i="3"/>
  <c r="C8854" i="3"/>
  <c r="C8855" i="3"/>
  <c r="C8856" i="3"/>
  <c r="C8857" i="3"/>
  <c r="C8858" i="3"/>
  <c r="C8859" i="3"/>
  <c r="C8860" i="3"/>
  <c r="C8861" i="3"/>
  <c r="C8862" i="3"/>
  <c r="C8863" i="3"/>
  <c r="C8864" i="3"/>
  <c r="C8865" i="3"/>
  <c r="C8866" i="3"/>
  <c r="C8867" i="3"/>
  <c r="C8868" i="3"/>
  <c r="C8869" i="3"/>
  <c r="C8870" i="3"/>
  <c r="C8871" i="3"/>
  <c r="C8872" i="3"/>
  <c r="C8873" i="3"/>
  <c r="C8874" i="3"/>
  <c r="C8875" i="3"/>
  <c r="C8876" i="3"/>
  <c r="C8877" i="3"/>
  <c r="C8878" i="3"/>
  <c r="C8879" i="3"/>
  <c r="C8880" i="3"/>
  <c r="C8881" i="3"/>
  <c r="C8882" i="3"/>
  <c r="C8883" i="3"/>
  <c r="C8884" i="3"/>
  <c r="C8885" i="3"/>
  <c r="C8886" i="3"/>
  <c r="C8887" i="3"/>
  <c r="C8888" i="3"/>
  <c r="C8889" i="3"/>
  <c r="C8890" i="3"/>
  <c r="C8891" i="3"/>
  <c r="C8892" i="3"/>
  <c r="C8893" i="3"/>
  <c r="C8894" i="3"/>
  <c r="C8895" i="3"/>
  <c r="C8896" i="3"/>
  <c r="C8897" i="3"/>
  <c r="C8898" i="3"/>
  <c r="C8899" i="3"/>
  <c r="C8900" i="3"/>
  <c r="C8901" i="3"/>
  <c r="C8902" i="3"/>
  <c r="C8903" i="3"/>
  <c r="C8904" i="3"/>
  <c r="C8905" i="3"/>
  <c r="C8906" i="3"/>
  <c r="C8907" i="3"/>
  <c r="C8908" i="3"/>
  <c r="C8909" i="3"/>
  <c r="C8910" i="3"/>
  <c r="C8911" i="3"/>
  <c r="C8912" i="3"/>
  <c r="C8913" i="3"/>
  <c r="C8914" i="3"/>
  <c r="C8915" i="3"/>
  <c r="C8916" i="3"/>
  <c r="C8917" i="3"/>
  <c r="C8918" i="3"/>
  <c r="C8919" i="3"/>
  <c r="C8920" i="3"/>
  <c r="C8921" i="3"/>
  <c r="C8922" i="3"/>
  <c r="C8923" i="3"/>
  <c r="C8924" i="3"/>
  <c r="C8925" i="3"/>
  <c r="C8926" i="3"/>
  <c r="C8927" i="3"/>
  <c r="C8928" i="3"/>
  <c r="C8929" i="3"/>
  <c r="C8930" i="3"/>
  <c r="C8931" i="3"/>
  <c r="C8932" i="3"/>
  <c r="C8933" i="3"/>
  <c r="C8934" i="3"/>
  <c r="C8935" i="3"/>
  <c r="C8936" i="3"/>
  <c r="C8937" i="3"/>
  <c r="C8938" i="3"/>
  <c r="C8939" i="3"/>
  <c r="C8940" i="3"/>
  <c r="C8941" i="3"/>
  <c r="C8942" i="3"/>
  <c r="C8943" i="3"/>
  <c r="C8944" i="3"/>
  <c r="C8945" i="3"/>
  <c r="C8946" i="3"/>
  <c r="C8947" i="3"/>
  <c r="C8948" i="3"/>
  <c r="C8949" i="3"/>
  <c r="C8950" i="3"/>
  <c r="C8951" i="3"/>
  <c r="C8952" i="3"/>
  <c r="C8953" i="3"/>
  <c r="C8954" i="3"/>
  <c r="C8955" i="3"/>
  <c r="C8956" i="3"/>
  <c r="C8957" i="3"/>
  <c r="C8958" i="3"/>
  <c r="C8959" i="3"/>
  <c r="C8960" i="3"/>
  <c r="C8961" i="3"/>
  <c r="C8962" i="3"/>
  <c r="C8963" i="3"/>
  <c r="C8964" i="3"/>
  <c r="C8965" i="3"/>
  <c r="C8966" i="3"/>
  <c r="C8967" i="3"/>
  <c r="C8968" i="3"/>
  <c r="C8969" i="3"/>
  <c r="C8970" i="3"/>
  <c r="C8971" i="3"/>
  <c r="C8972" i="3"/>
  <c r="C8973" i="3"/>
  <c r="C8974" i="3"/>
  <c r="C8975" i="3"/>
  <c r="C8976" i="3"/>
  <c r="C8977" i="3"/>
  <c r="C8978" i="3"/>
  <c r="C8979" i="3"/>
  <c r="C8980" i="3"/>
  <c r="C8981" i="3"/>
  <c r="C8982" i="3"/>
  <c r="C8983" i="3"/>
  <c r="C8984" i="3"/>
  <c r="C8985" i="3"/>
  <c r="C8986" i="3"/>
  <c r="C8987" i="3"/>
  <c r="C8988" i="3"/>
  <c r="C8989" i="3"/>
  <c r="C8990" i="3"/>
  <c r="C8991" i="3"/>
  <c r="C8992" i="3"/>
  <c r="C8993" i="3"/>
  <c r="C8994" i="3"/>
  <c r="C8995" i="3"/>
  <c r="C8996" i="3"/>
  <c r="C8997" i="3"/>
  <c r="C8998" i="3"/>
  <c r="C8999" i="3"/>
  <c r="C9000" i="3"/>
  <c r="C9001" i="3"/>
  <c r="C9002" i="3"/>
  <c r="C9003" i="3"/>
  <c r="C9004" i="3"/>
  <c r="C9005" i="3"/>
  <c r="C9006" i="3"/>
  <c r="C9007" i="3"/>
  <c r="C9008" i="3"/>
  <c r="C9009" i="3"/>
  <c r="C9010" i="3"/>
  <c r="C9011" i="3"/>
  <c r="C9012" i="3"/>
  <c r="C9013" i="3"/>
  <c r="C9014" i="3"/>
  <c r="C9015" i="3"/>
  <c r="C9016" i="3"/>
  <c r="C9017" i="3"/>
  <c r="C9018" i="3"/>
  <c r="C9019" i="3"/>
  <c r="C9020" i="3"/>
  <c r="C9021" i="3"/>
  <c r="C9022" i="3"/>
  <c r="C9023" i="3"/>
  <c r="C9024" i="3"/>
  <c r="C9025" i="3"/>
  <c r="C9026" i="3"/>
  <c r="C9027" i="3"/>
  <c r="C9028" i="3"/>
  <c r="C9029" i="3"/>
  <c r="C9030" i="3"/>
  <c r="C9031" i="3"/>
  <c r="C9032" i="3"/>
  <c r="C9033" i="3"/>
  <c r="C9034" i="3"/>
  <c r="C9035" i="3"/>
  <c r="C9036" i="3"/>
  <c r="C9037" i="3"/>
  <c r="C9038" i="3"/>
  <c r="C9039" i="3"/>
  <c r="C9040" i="3"/>
  <c r="C9041" i="3"/>
  <c r="C9042" i="3"/>
  <c r="C9043" i="3"/>
  <c r="C9044" i="3"/>
  <c r="C9045" i="3"/>
  <c r="C9046" i="3"/>
  <c r="C9047" i="3"/>
  <c r="C9048" i="3"/>
  <c r="C9049" i="3"/>
  <c r="C9050" i="3"/>
  <c r="C9051" i="3"/>
  <c r="C9052" i="3"/>
  <c r="C9053" i="3"/>
  <c r="C9054" i="3"/>
  <c r="C9055" i="3"/>
  <c r="C9056" i="3"/>
  <c r="C9057" i="3"/>
  <c r="C9058" i="3"/>
  <c r="C9059" i="3"/>
  <c r="C9060" i="3"/>
  <c r="C9061" i="3"/>
  <c r="C9062" i="3"/>
  <c r="C9063" i="3"/>
  <c r="C9064" i="3"/>
  <c r="C9065" i="3"/>
  <c r="C9066" i="3"/>
  <c r="C9067" i="3"/>
  <c r="C9068" i="3"/>
  <c r="C9069" i="3"/>
  <c r="C9070" i="3"/>
  <c r="C9071" i="3"/>
  <c r="C9072" i="3"/>
  <c r="C9073" i="3"/>
  <c r="C9074" i="3"/>
  <c r="C9075" i="3"/>
  <c r="C9076" i="3"/>
  <c r="C9077" i="3"/>
  <c r="C9078" i="3"/>
  <c r="C9079" i="3"/>
  <c r="C9080" i="3"/>
  <c r="C9081" i="3"/>
  <c r="C9082" i="3"/>
  <c r="C9083" i="3"/>
  <c r="C9084" i="3"/>
  <c r="C9085" i="3"/>
  <c r="C9086" i="3"/>
  <c r="C9087" i="3"/>
  <c r="C9088" i="3"/>
  <c r="C9089" i="3"/>
  <c r="C9090" i="3"/>
  <c r="C9091" i="3"/>
  <c r="C9092" i="3"/>
  <c r="C9093" i="3"/>
  <c r="C9094" i="3"/>
  <c r="C9095" i="3"/>
  <c r="C9096" i="3"/>
  <c r="C9097" i="3"/>
  <c r="C9098" i="3"/>
  <c r="C9099" i="3"/>
  <c r="C9100" i="3"/>
  <c r="C9101" i="3"/>
  <c r="C9102" i="3"/>
  <c r="C9103" i="3"/>
  <c r="C9104" i="3"/>
  <c r="C9105" i="3"/>
  <c r="C9106" i="3"/>
  <c r="C9107" i="3"/>
  <c r="C9108" i="3"/>
  <c r="C9109" i="3"/>
  <c r="C9110" i="3"/>
  <c r="C9111" i="3"/>
  <c r="C9112" i="3"/>
  <c r="C9113" i="3"/>
  <c r="C9114" i="3"/>
  <c r="C9115" i="3"/>
  <c r="C9116" i="3"/>
  <c r="C9117" i="3"/>
  <c r="C9118" i="3"/>
  <c r="C9119" i="3"/>
  <c r="C9120" i="3"/>
  <c r="C9121" i="3"/>
  <c r="C9122" i="3"/>
  <c r="C9123" i="3"/>
  <c r="C9124" i="3"/>
  <c r="C9125" i="3"/>
  <c r="C9126" i="3"/>
  <c r="C9127" i="3"/>
  <c r="C9128" i="3"/>
  <c r="C9129" i="3"/>
  <c r="C9130" i="3"/>
  <c r="C9131" i="3"/>
  <c r="C9132" i="3"/>
  <c r="C9133" i="3"/>
  <c r="C9134" i="3"/>
  <c r="C9135" i="3"/>
  <c r="C9136" i="3"/>
  <c r="C9137" i="3"/>
  <c r="C9138" i="3"/>
  <c r="C9139" i="3"/>
  <c r="C9140" i="3"/>
  <c r="C9141" i="3"/>
  <c r="C9142" i="3"/>
  <c r="C9143" i="3"/>
  <c r="C9144" i="3"/>
  <c r="C9145" i="3"/>
  <c r="C9146" i="3"/>
  <c r="C9147" i="3"/>
  <c r="C9148" i="3"/>
  <c r="C9149" i="3"/>
  <c r="C9150" i="3"/>
  <c r="C9151" i="3"/>
  <c r="C9152" i="3"/>
  <c r="C9153" i="3"/>
  <c r="C9154" i="3"/>
  <c r="C9155" i="3"/>
  <c r="C9156" i="3"/>
  <c r="C9157" i="3"/>
  <c r="C9158" i="3"/>
  <c r="C9159" i="3"/>
  <c r="C9160" i="3"/>
  <c r="C9161" i="3"/>
  <c r="C9162" i="3"/>
  <c r="C9163" i="3"/>
  <c r="C9164" i="3"/>
  <c r="C9165" i="3"/>
  <c r="C9166" i="3"/>
  <c r="C9167" i="3"/>
  <c r="C9168" i="3"/>
  <c r="C9169" i="3"/>
  <c r="C9170" i="3"/>
  <c r="C9171" i="3"/>
  <c r="C9172" i="3"/>
  <c r="C9173" i="3"/>
  <c r="C9174" i="3"/>
  <c r="C9175" i="3"/>
  <c r="C9176" i="3"/>
  <c r="C9177" i="3"/>
  <c r="C9178" i="3"/>
  <c r="C9179" i="3"/>
  <c r="C9180" i="3"/>
  <c r="C9181" i="3"/>
  <c r="C9182" i="3"/>
  <c r="C9183" i="3"/>
  <c r="C9184" i="3"/>
  <c r="C9185" i="3"/>
  <c r="C9186" i="3"/>
  <c r="C9187" i="3"/>
  <c r="C9188" i="3"/>
  <c r="C9189" i="3"/>
  <c r="C9190" i="3"/>
  <c r="C9191" i="3"/>
  <c r="C9192" i="3"/>
  <c r="C9193" i="3"/>
  <c r="C9194" i="3"/>
  <c r="C9195" i="3"/>
  <c r="C9196" i="3"/>
  <c r="C9197" i="3"/>
  <c r="C9198" i="3"/>
  <c r="C9199" i="3"/>
  <c r="C9200" i="3"/>
  <c r="C9201" i="3"/>
  <c r="C9202" i="3"/>
  <c r="C9203" i="3"/>
  <c r="C9204" i="3"/>
  <c r="C9205" i="3"/>
  <c r="C9206" i="3"/>
  <c r="C9207" i="3"/>
  <c r="C9208" i="3"/>
  <c r="C9209" i="3"/>
  <c r="C9210" i="3"/>
  <c r="C9211" i="3"/>
  <c r="C9212" i="3"/>
  <c r="C9213" i="3"/>
  <c r="C9214" i="3"/>
  <c r="C9215" i="3"/>
  <c r="C9216" i="3"/>
  <c r="C9217" i="3"/>
  <c r="C9218" i="3"/>
  <c r="C9219" i="3"/>
  <c r="C9220" i="3"/>
  <c r="C9221" i="3"/>
  <c r="C9222" i="3"/>
  <c r="C9223" i="3"/>
  <c r="C9224" i="3"/>
  <c r="C9225" i="3"/>
  <c r="C9226" i="3"/>
  <c r="C9227" i="3"/>
  <c r="C9228" i="3"/>
  <c r="C9229" i="3"/>
  <c r="C9230" i="3"/>
  <c r="C9231" i="3"/>
  <c r="C9232" i="3"/>
  <c r="C9233" i="3"/>
  <c r="C9234" i="3"/>
  <c r="C9235" i="3"/>
  <c r="C9236" i="3"/>
  <c r="C9237" i="3"/>
  <c r="C9238" i="3"/>
  <c r="C9239" i="3"/>
  <c r="C9240" i="3"/>
  <c r="C9241" i="3"/>
  <c r="C9242" i="3"/>
  <c r="C9243" i="3"/>
  <c r="C9244" i="3"/>
  <c r="C9245" i="3"/>
  <c r="C9246" i="3"/>
  <c r="C9247" i="3"/>
  <c r="C9248" i="3"/>
  <c r="C9249" i="3"/>
  <c r="C9250" i="3"/>
  <c r="C9251" i="3"/>
  <c r="C9252" i="3"/>
  <c r="C9253" i="3"/>
  <c r="C9254" i="3"/>
  <c r="C9255" i="3"/>
  <c r="C9256" i="3"/>
  <c r="C9257" i="3"/>
  <c r="C9258" i="3"/>
  <c r="C9259" i="3"/>
  <c r="C9260" i="3"/>
  <c r="C9261" i="3"/>
  <c r="C9262" i="3"/>
  <c r="C9263" i="3"/>
  <c r="C9264" i="3"/>
  <c r="C9265" i="3"/>
  <c r="C9266" i="3"/>
  <c r="C9267" i="3"/>
  <c r="C9268" i="3"/>
  <c r="C9269" i="3"/>
  <c r="C9270" i="3"/>
  <c r="C9271" i="3"/>
  <c r="C9272" i="3"/>
  <c r="C9273" i="3"/>
  <c r="C9274" i="3"/>
  <c r="C9275" i="3"/>
  <c r="C9276" i="3"/>
  <c r="C9277" i="3"/>
  <c r="C9278" i="3"/>
  <c r="C9279" i="3"/>
  <c r="C9280" i="3"/>
  <c r="C9281" i="3"/>
  <c r="C9282" i="3"/>
  <c r="C9283" i="3"/>
  <c r="C9284" i="3"/>
  <c r="C9285" i="3"/>
  <c r="C9286" i="3"/>
  <c r="C9287" i="3"/>
  <c r="C9288" i="3"/>
  <c r="C9289" i="3"/>
  <c r="C9290" i="3"/>
  <c r="C9291" i="3"/>
  <c r="C9292" i="3"/>
  <c r="C9293" i="3"/>
  <c r="C9294" i="3"/>
  <c r="C9295" i="3"/>
  <c r="C9296" i="3"/>
  <c r="C9297" i="3"/>
  <c r="C9298" i="3"/>
  <c r="C9299" i="3"/>
  <c r="C9300" i="3"/>
  <c r="C9301" i="3"/>
  <c r="C9302" i="3"/>
  <c r="C9303" i="3"/>
  <c r="C9304" i="3"/>
  <c r="C9305" i="3"/>
  <c r="C9306" i="3"/>
  <c r="C9307" i="3"/>
  <c r="C9308" i="3"/>
  <c r="C9309" i="3"/>
  <c r="C9310" i="3"/>
  <c r="C9311" i="3"/>
  <c r="C9312" i="3"/>
  <c r="C9313" i="3"/>
  <c r="C9314" i="3"/>
  <c r="C9315" i="3"/>
  <c r="C9316" i="3"/>
  <c r="C9317" i="3"/>
  <c r="C9318" i="3"/>
  <c r="C9319" i="3"/>
  <c r="C9320" i="3"/>
  <c r="C9321" i="3"/>
  <c r="C9322" i="3"/>
  <c r="C9323" i="3"/>
  <c r="C9324" i="3"/>
  <c r="C9325" i="3"/>
  <c r="C9326" i="3"/>
  <c r="C9327" i="3"/>
  <c r="C9328" i="3"/>
  <c r="C9329" i="3"/>
  <c r="C9330" i="3"/>
  <c r="C9331" i="3"/>
  <c r="C9332" i="3"/>
  <c r="C9333" i="3"/>
  <c r="C9334" i="3"/>
  <c r="C9335" i="3"/>
  <c r="C9336" i="3"/>
  <c r="C9337" i="3"/>
  <c r="C9338" i="3"/>
  <c r="C9339" i="3"/>
  <c r="C9340" i="3"/>
  <c r="C9341" i="3"/>
  <c r="C9342" i="3"/>
  <c r="C9343" i="3"/>
  <c r="C9344" i="3"/>
  <c r="C9345" i="3"/>
  <c r="C9346" i="3"/>
  <c r="C9347" i="3"/>
  <c r="C9348" i="3"/>
  <c r="C9349" i="3"/>
  <c r="C9350" i="3"/>
  <c r="C9351" i="3"/>
  <c r="C9352" i="3"/>
  <c r="C9353" i="3"/>
  <c r="C9354" i="3"/>
  <c r="C9355" i="3"/>
  <c r="C9356" i="3"/>
  <c r="C9357" i="3"/>
  <c r="C9358" i="3"/>
  <c r="C9359" i="3"/>
  <c r="C9360" i="3"/>
  <c r="C9361" i="3"/>
  <c r="C9362" i="3"/>
  <c r="C9363" i="3"/>
  <c r="C9364" i="3"/>
  <c r="C9365" i="3"/>
  <c r="C9366" i="3"/>
  <c r="C9367" i="3"/>
  <c r="C9368" i="3"/>
  <c r="C9369" i="3"/>
  <c r="C9370" i="3"/>
  <c r="C9371" i="3"/>
  <c r="C9372" i="3"/>
  <c r="C9373" i="3"/>
  <c r="C9374" i="3"/>
  <c r="C9375" i="3"/>
  <c r="C9376" i="3"/>
  <c r="C9377" i="3"/>
  <c r="C9378" i="3"/>
  <c r="C9379" i="3"/>
  <c r="C9380" i="3"/>
  <c r="C9381" i="3"/>
  <c r="C9382" i="3"/>
  <c r="C9383" i="3"/>
  <c r="C9384" i="3"/>
  <c r="C9385" i="3"/>
  <c r="C9386" i="3"/>
  <c r="C9387" i="3"/>
  <c r="C9388" i="3"/>
  <c r="C9389" i="3"/>
  <c r="C9390" i="3"/>
  <c r="C9391" i="3"/>
  <c r="C9392" i="3"/>
  <c r="C9393" i="3"/>
  <c r="C9394" i="3"/>
  <c r="C9395" i="3"/>
  <c r="C9396" i="3"/>
  <c r="C9397" i="3"/>
  <c r="C9398" i="3"/>
  <c r="C9399" i="3"/>
  <c r="C9400" i="3"/>
  <c r="C9401" i="3"/>
  <c r="C9402" i="3"/>
  <c r="C9403" i="3"/>
  <c r="C9404" i="3"/>
  <c r="C9405" i="3"/>
  <c r="C9406" i="3"/>
  <c r="C9407" i="3"/>
  <c r="C9408" i="3"/>
  <c r="C9409" i="3"/>
  <c r="C9410" i="3"/>
  <c r="C9411" i="3"/>
  <c r="C9412" i="3"/>
  <c r="C9413" i="3"/>
  <c r="C9414" i="3"/>
  <c r="C9415" i="3"/>
  <c r="C9416" i="3"/>
  <c r="C9417" i="3"/>
  <c r="C9418" i="3"/>
  <c r="C9419" i="3"/>
  <c r="C9420" i="3"/>
  <c r="C9421" i="3"/>
  <c r="C9422" i="3"/>
  <c r="C9423" i="3"/>
  <c r="C9424" i="3"/>
  <c r="C9425" i="3"/>
  <c r="C9426" i="3"/>
  <c r="C9427" i="3"/>
  <c r="C9428" i="3"/>
  <c r="C9429" i="3"/>
  <c r="C9430" i="3"/>
  <c r="C9431" i="3"/>
  <c r="C9432" i="3"/>
  <c r="C9433" i="3"/>
  <c r="C9434" i="3"/>
  <c r="C9435" i="3"/>
  <c r="C9436" i="3"/>
  <c r="C9437" i="3"/>
  <c r="C9438" i="3"/>
  <c r="C9439" i="3"/>
  <c r="C9440" i="3"/>
  <c r="C9441" i="3"/>
  <c r="C9442" i="3"/>
  <c r="C9443" i="3"/>
  <c r="C9444" i="3"/>
  <c r="C9445" i="3"/>
  <c r="C9446" i="3"/>
  <c r="C9447" i="3"/>
  <c r="C9448" i="3"/>
  <c r="C9449" i="3"/>
  <c r="C9450" i="3"/>
  <c r="C9451" i="3"/>
  <c r="C9452" i="3"/>
  <c r="C9453" i="3"/>
  <c r="C9454" i="3"/>
  <c r="C9455" i="3"/>
  <c r="C9456" i="3"/>
  <c r="C9457" i="3"/>
  <c r="C9458" i="3"/>
  <c r="C9459" i="3"/>
  <c r="C9460" i="3"/>
  <c r="C9461" i="3"/>
  <c r="C9462" i="3"/>
  <c r="C9463" i="3"/>
  <c r="C9464" i="3"/>
  <c r="C9465" i="3"/>
  <c r="C9466" i="3"/>
  <c r="C9467" i="3"/>
  <c r="C9468" i="3"/>
  <c r="C9469" i="3"/>
  <c r="C9470" i="3"/>
  <c r="C9471" i="3"/>
  <c r="C9472" i="3"/>
  <c r="C9473" i="3"/>
  <c r="C9474" i="3"/>
  <c r="C9475" i="3"/>
  <c r="C9476" i="3"/>
  <c r="C9477" i="3"/>
  <c r="C9478" i="3"/>
  <c r="C9479" i="3"/>
  <c r="C9480" i="3"/>
  <c r="C9481" i="3"/>
  <c r="C9482" i="3"/>
  <c r="C9483" i="3"/>
  <c r="C9484" i="3"/>
  <c r="C9485" i="3"/>
  <c r="C9486" i="3"/>
  <c r="C9487" i="3"/>
  <c r="C9488" i="3"/>
  <c r="C9489" i="3"/>
  <c r="C9490" i="3"/>
  <c r="C9491" i="3"/>
  <c r="C9492" i="3"/>
  <c r="C9493" i="3"/>
  <c r="C9494" i="3"/>
  <c r="C9495" i="3"/>
  <c r="C9496" i="3"/>
  <c r="C9497" i="3"/>
  <c r="C9498" i="3"/>
  <c r="C9499" i="3"/>
  <c r="C9500" i="3"/>
  <c r="C9501" i="3"/>
  <c r="C9502" i="3"/>
  <c r="C9503" i="3"/>
  <c r="C9504" i="3"/>
  <c r="C9505" i="3"/>
  <c r="C9506" i="3"/>
  <c r="C9507" i="3"/>
  <c r="C9508" i="3"/>
  <c r="C9509" i="3"/>
  <c r="C9510" i="3"/>
  <c r="C9511" i="3"/>
  <c r="C9512" i="3"/>
  <c r="C9513" i="3"/>
  <c r="C9514" i="3"/>
  <c r="C9515" i="3"/>
  <c r="C9516" i="3"/>
  <c r="C9517" i="3"/>
  <c r="C9518" i="3"/>
  <c r="C9519" i="3"/>
  <c r="C9520" i="3"/>
  <c r="C9521" i="3"/>
  <c r="C9522" i="3"/>
  <c r="C9523" i="3"/>
  <c r="C9524" i="3"/>
  <c r="C9525" i="3"/>
  <c r="C9526" i="3"/>
  <c r="C9527" i="3"/>
  <c r="C9528" i="3"/>
  <c r="C9529" i="3"/>
  <c r="C9530" i="3"/>
  <c r="C9531" i="3"/>
  <c r="C9532" i="3"/>
  <c r="C9533" i="3"/>
  <c r="C9534" i="3"/>
  <c r="C9535" i="3"/>
  <c r="C9536" i="3"/>
  <c r="C9537" i="3"/>
  <c r="C9538" i="3"/>
  <c r="C9539" i="3"/>
  <c r="C9540" i="3"/>
  <c r="C9541" i="3"/>
  <c r="C9542" i="3"/>
  <c r="C9543" i="3"/>
  <c r="C9544" i="3"/>
  <c r="C9545" i="3"/>
  <c r="C9546" i="3"/>
  <c r="C9547" i="3"/>
  <c r="C9548" i="3"/>
  <c r="C9549" i="3"/>
  <c r="C9550" i="3"/>
  <c r="C9551" i="3"/>
  <c r="C9552" i="3"/>
  <c r="C9553" i="3"/>
  <c r="C9554" i="3"/>
  <c r="C9555" i="3"/>
  <c r="C9556" i="3"/>
  <c r="C9557" i="3"/>
  <c r="C9558" i="3"/>
  <c r="C9559" i="3"/>
  <c r="C9560" i="3"/>
  <c r="C9561" i="3"/>
  <c r="C9562" i="3"/>
  <c r="C9563" i="3"/>
  <c r="C9564" i="3"/>
  <c r="C9565" i="3"/>
  <c r="C9566" i="3"/>
  <c r="C9567" i="3"/>
  <c r="C9568" i="3"/>
  <c r="C9569" i="3"/>
  <c r="C9570" i="3"/>
  <c r="C9571" i="3"/>
  <c r="C9572" i="3"/>
  <c r="C9573" i="3"/>
  <c r="C9574" i="3"/>
  <c r="C9575" i="3"/>
  <c r="C9576" i="3"/>
  <c r="C9577" i="3"/>
  <c r="C9578" i="3"/>
  <c r="C9579" i="3"/>
  <c r="C9580" i="3"/>
  <c r="C9581" i="3"/>
  <c r="C9582" i="3"/>
  <c r="C9583" i="3"/>
  <c r="C9584" i="3"/>
  <c r="C9585" i="3"/>
  <c r="C9586" i="3"/>
  <c r="C9587" i="3"/>
  <c r="C9588" i="3"/>
  <c r="C9589" i="3"/>
  <c r="C9590" i="3"/>
  <c r="C9591" i="3"/>
  <c r="C9592" i="3"/>
  <c r="C9593" i="3"/>
  <c r="C9594" i="3"/>
  <c r="C9595" i="3"/>
  <c r="C9596" i="3"/>
  <c r="C9597" i="3"/>
  <c r="C9598" i="3"/>
  <c r="C9599" i="3"/>
  <c r="C9600" i="3"/>
  <c r="C9601" i="3"/>
  <c r="C9602" i="3"/>
  <c r="C9603" i="3"/>
  <c r="C9604" i="3"/>
  <c r="C9605" i="3"/>
  <c r="C9606" i="3"/>
  <c r="C9607" i="3"/>
  <c r="C9608" i="3"/>
  <c r="C9609" i="3"/>
  <c r="C9610" i="3"/>
  <c r="C9611" i="3"/>
  <c r="C9612" i="3"/>
  <c r="C9613" i="3"/>
  <c r="C9614" i="3"/>
  <c r="C9615" i="3"/>
  <c r="C9616" i="3"/>
  <c r="C9617" i="3"/>
  <c r="C9618" i="3"/>
  <c r="C9619" i="3"/>
  <c r="C9620" i="3"/>
  <c r="C9621" i="3"/>
  <c r="C9622" i="3"/>
  <c r="C9623" i="3"/>
  <c r="C9624" i="3"/>
  <c r="C9625" i="3"/>
  <c r="C9626" i="3"/>
  <c r="C9627" i="3"/>
  <c r="C9628" i="3"/>
  <c r="C9629" i="3"/>
  <c r="C9630" i="3"/>
  <c r="C9631" i="3"/>
  <c r="C9632" i="3"/>
  <c r="C9633" i="3"/>
  <c r="C9634" i="3"/>
  <c r="C9635" i="3"/>
  <c r="C9636" i="3"/>
  <c r="C9637" i="3"/>
  <c r="C9638" i="3"/>
  <c r="C9639" i="3"/>
  <c r="C9640" i="3"/>
  <c r="C9641" i="3"/>
  <c r="C9642" i="3"/>
  <c r="C9643" i="3"/>
  <c r="C9644" i="3"/>
  <c r="C9645" i="3"/>
  <c r="C9646" i="3"/>
  <c r="C9647" i="3"/>
  <c r="C9648" i="3"/>
  <c r="C9649" i="3"/>
  <c r="C9650" i="3"/>
  <c r="C9651" i="3"/>
  <c r="C9652" i="3"/>
  <c r="C9653" i="3"/>
  <c r="C9654" i="3"/>
  <c r="C9655" i="3"/>
  <c r="C9656" i="3"/>
  <c r="C9657" i="3"/>
  <c r="C9658" i="3"/>
  <c r="C9659" i="3"/>
  <c r="C9660" i="3"/>
  <c r="C9661" i="3"/>
  <c r="C9662" i="3"/>
  <c r="C9663" i="3"/>
  <c r="C9664" i="3"/>
  <c r="C9665" i="3"/>
  <c r="C9666" i="3"/>
  <c r="C9667" i="3"/>
  <c r="C9668" i="3"/>
  <c r="C9669" i="3"/>
  <c r="C9670" i="3"/>
  <c r="C9671" i="3"/>
  <c r="C9672" i="3"/>
  <c r="C9673" i="3"/>
  <c r="C9674" i="3"/>
  <c r="C9675" i="3"/>
  <c r="C9676" i="3"/>
  <c r="C9677" i="3"/>
  <c r="C9678" i="3"/>
  <c r="C9679" i="3"/>
  <c r="C9680" i="3"/>
  <c r="C9681" i="3"/>
  <c r="C9682" i="3"/>
  <c r="C9683" i="3"/>
  <c r="C9684" i="3"/>
  <c r="C9685" i="3"/>
  <c r="C9686" i="3"/>
  <c r="C9687" i="3"/>
  <c r="C9688" i="3"/>
  <c r="C9689" i="3"/>
  <c r="C9690" i="3"/>
  <c r="C9691" i="3"/>
  <c r="C9692" i="3"/>
  <c r="C9693" i="3"/>
  <c r="C9694" i="3"/>
  <c r="C9695" i="3"/>
  <c r="C9696" i="3"/>
  <c r="C9697" i="3"/>
  <c r="C9698" i="3"/>
  <c r="C9699" i="3"/>
  <c r="C9700" i="3"/>
  <c r="C9701" i="3"/>
  <c r="C9702" i="3"/>
  <c r="C9703" i="3"/>
  <c r="C9704" i="3"/>
  <c r="C9705" i="3"/>
  <c r="C9706" i="3"/>
  <c r="C9707" i="3"/>
  <c r="C9708" i="3"/>
  <c r="C9709" i="3"/>
  <c r="C9710" i="3"/>
  <c r="C9711" i="3"/>
  <c r="C9712" i="3"/>
  <c r="C9713" i="3"/>
  <c r="C9714" i="3"/>
  <c r="C9715" i="3"/>
  <c r="C9716" i="3"/>
  <c r="C9717" i="3"/>
  <c r="C9718" i="3"/>
  <c r="C9719" i="3"/>
  <c r="C9720" i="3"/>
  <c r="C9721" i="3"/>
  <c r="C9722" i="3"/>
  <c r="C9723" i="3"/>
  <c r="C9724" i="3"/>
  <c r="C9725" i="3"/>
  <c r="C9726" i="3"/>
  <c r="C9727" i="3"/>
  <c r="C9728" i="3"/>
  <c r="C9729" i="3"/>
  <c r="C9730" i="3"/>
  <c r="C9731" i="3"/>
  <c r="C9732" i="3"/>
  <c r="C9733" i="3"/>
  <c r="C9734" i="3"/>
  <c r="C9735" i="3"/>
  <c r="C9736" i="3"/>
  <c r="C9737" i="3"/>
  <c r="C9738" i="3"/>
  <c r="C9739" i="3"/>
  <c r="C9740" i="3"/>
  <c r="C9741" i="3"/>
  <c r="C9742" i="3"/>
  <c r="C9743" i="3"/>
  <c r="C9744" i="3"/>
  <c r="C9745" i="3"/>
  <c r="C9746" i="3"/>
  <c r="C9747" i="3"/>
  <c r="C9748" i="3"/>
  <c r="C9749" i="3"/>
  <c r="C9750" i="3"/>
  <c r="C9751" i="3"/>
  <c r="C9752" i="3"/>
  <c r="C9753" i="3"/>
  <c r="C9754" i="3"/>
  <c r="C9755" i="3"/>
  <c r="C9756" i="3"/>
  <c r="C9757" i="3"/>
  <c r="C9758" i="3"/>
  <c r="C9759" i="3"/>
  <c r="C9760" i="3"/>
  <c r="C9761" i="3"/>
  <c r="C9762" i="3"/>
  <c r="C9763" i="3"/>
  <c r="C9764" i="3"/>
  <c r="C9765" i="3"/>
  <c r="C9766" i="3"/>
  <c r="C9767" i="3"/>
  <c r="C9768" i="3"/>
  <c r="C9769" i="3"/>
  <c r="C9770" i="3"/>
  <c r="C9771" i="3"/>
  <c r="C9772" i="3"/>
  <c r="C9773" i="3"/>
  <c r="C9774" i="3"/>
  <c r="C9775" i="3"/>
  <c r="C9776" i="3"/>
  <c r="C9777" i="3"/>
  <c r="C9778" i="3"/>
  <c r="C9779" i="3"/>
  <c r="C9780" i="3"/>
  <c r="C9781" i="3"/>
  <c r="C9782" i="3"/>
  <c r="C9783" i="3"/>
  <c r="C9784" i="3"/>
  <c r="C9785" i="3"/>
  <c r="C9786" i="3"/>
  <c r="C9787" i="3"/>
  <c r="C9788" i="3"/>
  <c r="C9789" i="3"/>
  <c r="C9790" i="3"/>
  <c r="C9791" i="3"/>
  <c r="C9792" i="3"/>
  <c r="C9793" i="3"/>
  <c r="C9794" i="3"/>
  <c r="C9795" i="3"/>
  <c r="C9796" i="3"/>
  <c r="C9797" i="3"/>
  <c r="C9798" i="3"/>
  <c r="C9799" i="3"/>
  <c r="C9800" i="3"/>
  <c r="C9801" i="3"/>
  <c r="C9802" i="3"/>
  <c r="C9803" i="3"/>
  <c r="C9804" i="3"/>
  <c r="C9805" i="3"/>
  <c r="C9806" i="3"/>
  <c r="C9807" i="3"/>
  <c r="C9808" i="3"/>
  <c r="C9809" i="3"/>
  <c r="C9810" i="3"/>
  <c r="C9811" i="3"/>
  <c r="C9812" i="3"/>
  <c r="C9813" i="3"/>
  <c r="C9814" i="3"/>
  <c r="C9815" i="3"/>
  <c r="C9816" i="3"/>
  <c r="C9817" i="3"/>
  <c r="C9818" i="3"/>
  <c r="C9819" i="3"/>
  <c r="C9820" i="3"/>
  <c r="C9821" i="3"/>
  <c r="C9822" i="3"/>
  <c r="C9823" i="3"/>
  <c r="C9824" i="3"/>
  <c r="C9825" i="3"/>
  <c r="C9826" i="3"/>
  <c r="C9827" i="3"/>
  <c r="C9828" i="3"/>
  <c r="C9829" i="3"/>
  <c r="C9830" i="3"/>
  <c r="C9831" i="3"/>
  <c r="C9832" i="3"/>
  <c r="C9833" i="3"/>
  <c r="C9834" i="3"/>
  <c r="C9835" i="3"/>
  <c r="C9836" i="3"/>
  <c r="C9837" i="3"/>
  <c r="C9838" i="3"/>
  <c r="C9839" i="3"/>
  <c r="C9840" i="3"/>
  <c r="C9841" i="3"/>
  <c r="C9842" i="3"/>
  <c r="C9843" i="3"/>
  <c r="C9844" i="3"/>
  <c r="C9845" i="3"/>
  <c r="C9846" i="3"/>
  <c r="C9847" i="3"/>
  <c r="C9848" i="3"/>
  <c r="C9849" i="3"/>
  <c r="C9850" i="3"/>
  <c r="C9851" i="3"/>
  <c r="C9852" i="3"/>
  <c r="C9853" i="3"/>
  <c r="C9854" i="3"/>
  <c r="C9855" i="3"/>
  <c r="C9856" i="3"/>
  <c r="C9857" i="3"/>
  <c r="C9858" i="3"/>
  <c r="C9859" i="3"/>
  <c r="C9860" i="3"/>
  <c r="C9861" i="3"/>
  <c r="C9862" i="3"/>
  <c r="C9863" i="3"/>
  <c r="C9864" i="3"/>
  <c r="C9865" i="3"/>
  <c r="C9866" i="3"/>
  <c r="C9867" i="3"/>
  <c r="C9868" i="3"/>
  <c r="C9869" i="3"/>
  <c r="C9870" i="3"/>
  <c r="C9871" i="3"/>
  <c r="C9872" i="3"/>
  <c r="C9873" i="3"/>
  <c r="C9874" i="3"/>
  <c r="C9875" i="3"/>
  <c r="C9876" i="3"/>
  <c r="C9877" i="3"/>
  <c r="C9878" i="3"/>
  <c r="C9879" i="3"/>
  <c r="C9880" i="3"/>
  <c r="C9881" i="3"/>
  <c r="C9882" i="3"/>
  <c r="C9883" i="3"/>
  <c r="C9884" i="3"/>
  <c r="C9885" i="3"/>
  <c r="C9886" i="3"/>
  <c r="C9887" i="3"/>
  <c r="C9888" i="3"/>
  <c r="C9889" i="3"/>
  <c r="C9890" i="3"/>
  <c r="C9891" i="3"/>
  <c r="C9892" i="3"/>
  <c r="C9893" i="3"/>
  <c r="C9894" i="3"/>
  <c r="C9895" i="3"/>
  <c r="C9896" i="3"/>
  <c r="C9897" i="3"/>
  <c r="C9898" i="3"/>
  <c r="C9899" i="3"/>
  <c r="C9900" i="3"/>
  <c r="C9901" i="3"/>
  <c r="C9902" i="3"/>
  <c r="C9903" i="3"/>
  <c r="C9904" i="3"/>
  <c r="C9905" i="3"/>
  <c r="C9906" i="3"/>
  <c r="C9907" i="3"/>
  <c r="C9908" i="3"/>
  <c r="C9909" i="3"/>
  <c r="C9910" i="3"/>
  <c r="C9911" i="3"/>
  <c r="C9912" i="3"/>
  <c r="C9913" i="3"/>
  <c r="C9914" i="3"/>
  <c r="C9915" i="3"/>
  <c r="C9916" i="3"/>
  <c r="C9917" i="3"/>
  <c r="C9918" i="3"/>
  <c r="C9919" i="3"/>
  <c r="C9920" i="3"/>
  <c r="C9921" i="3"/>
  <c r="C9922" i="3"/>
  <c r="C9923" i="3"/>
  <c r="C9924" i="3"/>
  <c r="C9925" i="3"/>
  <c r="C9926" i="3"/>
  <c r="C9927" i="3"/>
  <c r="C9928" i="3"/>
  <c r="C9929" i="3"/>
  <c r="C9930" i="3"/>
  <c r="C9931" i="3"/>
  <c r="C9932" i="3"/>
  <c r="C9933" i="3"/>
  <c r="C9934" i="3"/>
  <c r="C9935" i="3"/>
  <c r="C9936" i="3"/>
  <c r="C9937" i="3"/>
  <c r="C9938" i="3"/>
  <c r="C9939" i="3"/>
  <c r="C9940" i="3"/>
  <c r="C9941" i="3"/>
  <c r="C9942" i="3"/>
  <c r="C9943" i="3"/>
  <c r="C9944" i="3"/>
  <c r="C9945" i="3"/>
  <c r="C9946" i="3"/>
  <c r="C9947" i="3"/>
  <c r="C9948" i="3"/>
  <c r="C9949" i="3"/>
  <c r="C9950" i="3"/>
  <c r="C9951" i="3"/>
  <c r="C9952" i="3"/>
  <c r="C9953" i="3"/>
  <c r="C9954" i="3"/>
  <c r="C9955" i="3"/>
  <c r="C9956" i="3"/>
  <c r="C9957" i="3"/>
  <c r="C9958" i="3"/>
  <c r="C9959" i="3"/>
  <c r="C9960" i="3"/>
  <c r="C9961" i="3"/>
  <c r="C9962" i="3"/>
  <c r="C9963" i="3"/>
  <c r="C9964" i="3"/>
  <c r="C9965" i="3"/>
  <c r="C9966" i="3"/>
  <c r="C9967" i="3"/>
  <c r="C9968" i="3"/>
  <c r="C9969" i="3"/>
  <c r="C9970" i="3"/>
  <c r="C9971" i="3"/>
  <c r="C9972" i="3"/>
  <c r="C9973" i="3"/>
  <c r="C9974" i="3"/>
  <c r="C9975" i="3"/>
  <c r="C9976" i="3"/>
  <c r="C9977" i="3"/>
  <c r="C9978" i="3"/>
  <c r="C9979" i="3"/>
  <c r="C9980" i="3"/>
  <c r="C9981" i="3"/>
  <c r="C9982" i="3"/>
  <c r="C9983" i="3"/>
  <c r="C9984" i="3"/>
  <c r="C9985" i="3"/>
  <c r="C9986" i="3"/>
  <c r="C9987" i="3"/>
  <c r="C9988" i="3"/>
  <c r="C9989" i="3"/>
  <c r="C9990" i="3"/>
  <c r="C9991" i="3"/>
  <c r="C9992" i="3"/>
  <c r="C9993" i="3"/>
  <c r="C9994" i="3"/>
  <c r="C9995" i="3"/>
  <c r="C9996" i="3"/>
  <c r="C9997" i="3"/>
  <c r="C9998" i="3"/>
  <c r="C9999" i="3"/>
  <c r="C10000" i="3"/>
  <c r="C10001" i="3"/>
  <c r="C10002" i="3"/>
  <c r="C10003" i="3"/>
  <c r="C10004" i="3"/>
  <c r="C10005" i="3"/>
  <c r="C10006" i="3"/>
  <c r="C10007" i="3"/>
  <c r="C10008" i="3"/>
  <c r="C10009" i="3"/>
  <c r="C10010" i="3"/>
  <c r="C10011" i="3"/>
  <c r="C10012" i="3"/>
  <c r="C10013" i="3"/>
  <c r="C10014" i="3"/>
  <c r="C10015" i="3"/>
  <c r="C10016" i="3"/>
  <c r="C10017" i="3"/>
  <c r="C10018" i="3"/>
  <c r="C10019" i="3"/>
  <c r="C10020" i="3"/>
  <c r="C10021" i="3"/>
  <c r="C10022" i="3"/>
  <c r="C10023" i="3"/>
  <c r="C10024" i="3"/>
  <c r="C10025" i="3"/>
  <c r="C10026" i="3"/>
  <c r="C10027" i="3"/>
  <c r="C10028" i="3"/>
  <c r="C10029" i="3"/>
  <c r="C10030" i="3"/>
  <c r="C10031" i="3"/>
  <c r="C10032" i="3"/>
  <c r="C10033" i="3"/>
  <c r="C10034" i="3"/>
  <c r="C10035" i="3"/>
  <c r="C10036" i="3"/>
  <c r="C10037" i="3"/>
  <c r="C10038" i="3"/>
  <c r="C10039" i="3"/>
  <c r="C10040" i="3"/>
  <c r="C10041" i="3"/>
  <c r="C10042" i="3"/>
  <c r="C10043" i="3"/>
  <c r="C10044" i="3"/>
  <c r="C10045" i="3"/>
  <c r="C10046" i="3"/>
  <c r="C10047" i="3"/>
  <c r="C10048" i="3"/>
  <c r="C10049" i="3"/>
  <c r="C10050" i="3"/>
  <c r="C10051" i="3"/>
  <c r="C10052" i="3"/>
  <c r="C10053" i="3"/>
  <c r="C10054" i="3"/>
  <c r="C10055" i="3"/>
  <c r="C10056" i="3"/>
  <c r="C10057" i="3"/>
  <c r="C10058" i="3"/>
  <c r="C10059" i="3"/>
  <c r="C10060" i="3"/>
  <c r="C10061" i="3"/>
  <c r="C10062" i="3"/>
  <c r="C10063" i="3"/>
  <c r="C10064" i="3"/>
  <c r="C10065" i="3"/>
  <c r="C10066" i="3"/>
  <c r="C10067" i="3"/>
  <c r="C10068" i="3"/>
  <c r="C10069" i="3"/>
  <c r="C10070" i="3"/>
  <c r="C10071" i="3"/>
  <c r="C10072" i="3"/>
  <c r="C10073" i="3"/>
  <c r="C10074" i="3"/>
  <c r="C10075" i="3"/>
  <c r="C10076" i="3"/>
  <c r="C10077" i="3"/>
  <c r="C10078" i="3"/>
  <c r="C10079" i="3"/>
  <c r="C10080" i="3"/>
  <c r="C10081" i="3"/>
  <c r="C10082" i="3"/>
  <c r="C10083" i="3"/>
  <c r="C10084" i="3"/>
  <c r="C10085" i="3"/>
  <c r="C10086" i="3"/>
  <c r="C10087" i="3"/>
  <c r="C10088" i="3"/>
  <c r="C10089" i="3"/>
  <c r="C10090" i="3"/>
  <c r="C10091" i="3"/>
  <c r="C10092" i="3"/>
  <c r="C10093" i="3"/>
  <c r="C10094" i="3"/>
  <c r="C10095" i="3"/>
  <c r="C10096" i="3"/>
  <c r="C10097" i="3"/>
  <c r="C10098" i="3"/>
  <c r="C10099" i="3"/>
  <c r="C10100" i="3"/>
  <c r="C10101" i="3"/>
  <c r="C10102" i="3"/>
  <c r="C10103" i="3"/>
  <c r="C10104" i="3"/>
  <c r="C10105" i="3"/>
  <c r="C10106" i="3"/>
  <c r="C10107" i="3"/>
  <c r="C10108" i="3"/>
  <c r="C10109" i="3"/>
  <c r="C10110" i="3"/>
  <c r="C10111" i="3"/>
  <c r="C10112" i="3"/>
  <c r="C10113" i="3"/>
  <c r="C10114" i="3"/>
  <c r="C10115" i="3"/>
  <c r="C10116" i="3"/>
  <c r="C10117" i="3"/>
  <c r="C10118" i="3"/>
  <c r="C10119" i="3"/>
  <c r="C10120" i="3"/>
  <c r="C10121" i="3"/>
  <c r="C10122" i="3"/>
  <c r="C10123" i="3"/>
  <c r="C10124" i="3"/>
  <c r="C10125" i="3"/>
  <c r="C10126" i="3"/>
  <c r="C10127" i="3"/>
  <c r="C10128" i="3"/>
  <c r="C10129" i="3"/>
  <c r="C10130" i="3"/>
  <c r="C10131" i="3"/>
  <c r="C10132" i="3"/>
  <c r="C10133" i="3"/>
  <c r="C10134" i="3"/>
  <c r="C10135" i="3"/>
  <c r="C10136" i="3"/>
  <c r="C10137" i="3"/>
  <c r="C10138" i="3"/>
  <c r="C10139" i="3"/>
  <c r="C10140" i="3"/>
  <c r="C10141" i="3"/>
  <c r="C10142" i="3"/>
  <c r="C10143" i="3"/>
  <c r="C10144" i="3"/>
  <c r="C10145" i="3"/>
  <c r="C10146" i="3"/>
  <c r="C10147" i="3"/>
  <c r="C10148" i="3"/>
  <c r="C10149" i="3"/>
  <c r="C10150" i="3"/>
  <c r="C10151" i="3"/>
  <c r="C10152" i="3"/>
  <c r="C10153" i="3"/>
  <c r="C10154" i="3"/>
  <c r="C10155" i="3"/>
  <c r="C10156" i="3"/>
  <c r="C10157" i="3"/>
  <c r="C10158" i="3"/>
  <c r="C10159" i="3"/>
  <c r="C10160" i="3"/>
  <c r="C10161" i="3"/>
  <c r="C10162" i="3"/>
  <c r="C10163" i="3"/>
  <c r="C10164" i="3"/>
  <c r="C10165" i="3"/>
  <c r="C10166" i="3"/>
  <c r="C10167" i="3"/>
  <c r="C10168" i="3"/>
  <c r="C10169" i="3"/>
  <c r="C10170" i="3"/>
  <c r="C10171" i="3"/>
  <c r="C10172" i="3"/>
  <c r="C10173" i="3"/>
  <c r="C10174" i="3"/>
  <c r="C10175" i="3"/>
  <c r="C10176" i="3"/>
  <c r="C10177" i="3"/>
  <c r="C10178" i="3"/>
  <c r="C10179" i="3"/>
  <c r="C10180" i="3"/>
  <c r="C10181" i="3"/>
  <c r="C10182" i="3"/>
  <c r="C10183" i="3"/>
  <c r="C10184" i="3"/>
  <c r="C10185" i="3"/>
  <c r="C10186" i="3"/>
  <c r="C10187" i="3"/>
  <c r="C10188" i="3"/>
  <c r="C10189" i="3"/>
  <c r="C10190" i="3"/>
  <c r="C10191" i="3"/>
  <c r="C10192" i="3"/>
  <c r="C10193" i="3"/>
  <c r="C10194" i="3"/>
  <c r="C10195" i="3"/>
  <c r="C10196" i="3"/>
  <c r="C10197" i="3"/>
  <c r="C10198" i="3"/>
  <c r="C10199" i="3"/>
  <c r="C10200" i="3"/>
  <c r="C10201" i="3"/>
  <c r="C10202" i="3"/>
  <c r="C10203" i="3"/>
  <c r="C10204" i="3"/>
  <c r="C10205" i="3"/>
  <c r="C10206" i="3"/>
  <c r="C10207" i="3"/>
  <c r="C10208" i="3"/>
  <c r="C10209" i="3"/>
  <c r="C10210" i="3"/>
  <c r="C10211" i="3"/>
  <c r="C10212" i="3"/>
  <c r="C10213" i="3"/>
  <c r="C10214" i="3"/>
  <c r="C10215" i="3"/>
  <c r="C10216" i="3"/>
  <c r="C10217" i="3"/>
  <c r="C10218" i="3"/>
  <c r="C10219" i="3"/>
  <c r="C10220" i="3"/>
  <c r="C10221" i="3"/>
  <c r="C10222" i="3"/>
  <c r="C10223" i="3"/>
  <c r="C10224" i="3"/>
  <c r="C10225" i="3"/>
  <c r="C10226" i="3"/>
  <c r="C10227" i="3"/>
  <c r="C10228" i="3"/>
  <c r="C10229" i="3"/>
  <c r="C10230" i="3"/>
  <c r="C10231" i="3"/>
  <c r="C10232" i="3"/>
  <c r="C10233" i="3"/>
  <c r="C10234" i="3"/>
  <c r="C10235" i="3"/>
  <c r="C10236" i="3"/>
  <c r="C10237" i="3"/>
  <c r="C10238" i="3"/>
  <c r="C10239" i="3"/>
  <c r="C10240" i="3"/>
  <c r="C10241" i="3"/>
  <c r="C10242" i="3"/>
  <c r="C10243" i="3"/>
  <c r="C10244" i="3"/>
  <c r="C10245" i="3"/>
  <c r="C10246" i="3"/>
  <c r="C10247" i="3"/>
  <c r="C10248" i="3"/>
  <c r="C10249" i="3"/>
  <c r="C10250" i="3"/>
  <c r="C10251" i="3"/>
  <c r="C10252" i="3"/>
  <c r="C10253" i="3"/>
  <c r="C10254" i="3"/>
  <c r="C10255" i="3"/>
  <c r="C10256" i="3"/>
  <c r="C10257" i="3"/>
  <c r="C10258" i="3"/>
  <c r="C10259" i="3"/>
  <c r="C10260" i="3"/>
  <c r="C10261" i="3"/>
  <c r="C10262" i="3"/>
  <c r="C10263" i="3"/>
  <c r="C10264" i="3"/>
  <c r="C10265" i="3"/>
  <c r="C10266" i="3"/>
  <c r="C10267" i="3"/>
  <c r="C10268" i="3"/>
  <c r="C10269" i="3"/>
  <c r="C10270" i="3"/>
  <c r="C10271" i="3"/>
  <c r="C10272" i="3"/>
  <c r="C10273" i="3"/>
  <c r="C10274" i="3"/>
  <c r="C10275" i="3"/>
  <c r="C10276" i="3"/>
  <c r="C10277" i="3"/>
  <c r="C10278" i="3"/>
  <c r="C10279" i="3"/>
  <c r="C10280" i="3"/>
  <c r="C10281" i="3"/>
  <c r="C10282" i="3"/>
  <c r="C10283" i="3"/>
  <c r="C10284" i="3"/>
  <c r="C10285" i="3"/>
  <c r="C10286" i="3"/>
  <c r="C10287" i="3"/>
  <c r="C10288" i="3"/>
  <c r="C10289" i="3"/>
  <c r="C10290" i="3"/>
  <c r="C10291" i="3"/>
  <c r="C10292" i="3"/>
  <c r="C10293" i="3"/>
  <c r="C10294" i="3"/>
  <c r="C10295" i="3"/>
  <c r="C10296" i="3"/>
  <c r="C10297" i="3"/>
  <c r="C10298" i="3"/>
  <c r="C10299" i="3"/>
  <c r="C10300" i="3"/>
  <c r="C10301" i="3"/>
  <c r="C10302" i="3"/>
  <c r="C10303" i="3"/>
  <c r="C10304" i="3"/>
  <c r="C10305" i="3"/>
  <c r="C10306" i="3"/>
  <c r="C10307" i="3"/>
  <c r="C10308" i="3"/>
  <c r="C10309" i="3"/>
  <c r="C10310" i="3"/>
  <c r="C10311" i="3"/>
  <c r="C10312" i="3"/>
  <c r="C10313" i="3"/>
  <c r="C10314" i="3"/>
  <c r="C10315" i="3"/>
  <c r="C10316" i="3"/>
  <c r="C10317" i="3"/>
  <c r="C10318" i="3"/>
  <c r="C10319" i="3"/>
  <c r="C10320" i="3"/>
  <c r="C10321" i="3"/>
  <c r="C10322" i="3"/>
  <c r="C10323" i="3"/>
  <c r="C10324" i="3"/>
  <c r="C10325" i="3"/>
  <c r="C10326" i="3"/>
  <c r="C10327" i="3"/>
  <c r="C10328" i="3"/>
  <c r="C10329" i="3"/>
  <c r="C10330" i="3"/>
  <c r="C10331" i="3"/>
  <c r="C10332" i="3"/>
  <c r="C10333" i="3"/>
  <c r="C10334" i="3"/>
  <c r="C10335" i="3"/>
  <c r="C10336" i="3"/>
  <c r="C10337" i="3"/>
  <c r="C10338" i="3"/>
  <c r="C10339" i="3"/>
  <c r="C10340" i="3"/>
  <c r="C10341" i="3"/>
  <c r="C10342" i="3"/>
  <c r="C10343" i="3"/>
  <c r="C10344" i="3"/>
  <c r="C10345" i="3"/>
  <c r="C10346" i="3"/>
  <c r="C10347" i="3"/>
  <c r="C10348" i="3"/>
  <c r="C10349" i="3"/>
  <c r="C10350" i="3"/>
  <c r="C10351" i="3"/>
  <c r="C10352" i="3"/>
  <c r="C10353" i="3"/>
  <c r="C10354" i="3"/>
  <c r="C10355" i="3"/>
  <c r="C10356" i="3"/>
  <c r="C10357" i="3"/>
  <c r="C10358" i="3"/>
  <c r="C10359" i="3"/>
  <c r="C10360" i="3"/>
  <c r="C10361" i="3"/>
  <c r="C10362" i="3"/>
  <c r="C10363" i="3"/>
  <c r="C10364" i="3"/>
  <c r="C10365" i="3"/>
  <c r="C10366" i="3"/>
  <c r="C10367" i="3"/>
  <c r="C10368" i="3"/>
  <c r="C10369" i="3"/>
  <c r="C10370" i="3"/>
  <c r="C10371" i="3"/>
  <c r="C10372" i="3"/>
  <c r="C10373" i="3"/>
  <c r="C10374" i="3"/>
  <c r="C10375" i="3"/>
  <c r="C10376" i="3"/>
  <c r="C10377" i="3"/>
  <c r="C10378" i="3"/>
  <c r="C10379" i="3"/>
  <c r="C10380" i="3"/>
  <c r="C10381" i="3"/>
  <c r="C10382" i="3"/>
  <c r="C10383" i="3"/>
  <c r="C10384" i="3"/>
  <c r="C10385" i="3"/>
  <c r="C10386" i="3"/>
  <c r="C10387" i="3"/>
  <c r="C10388" i="3"/>
  <c r="C10389" i="3"/>
  <c r="C10390" i="3"/>
  <c r="C10391" i="3"/>
  <c r="C10392" i="3"/>
  <c r="C10393" i="3"/>
  <c r="C10394" i="3"/>
  <c r="C10395" i="3"/>
  <c r="C10396" i="3"/>
  <c r="C10397" i="3"/>
  <c r="C10398" i="3"/>
  <c r="C10399" i="3"/>
  <c r="C10400" i="3"/>
  <c r="C10401" i="3"/>
  <c r="C10402" i="3"/>
  <c r="C10403" i="3"/>
  <c r="C10404" i="3"/>
  <c r="C10405" i="3"/>
  <c r="C10406" i="3"/>
  <c r="C10407" i="3"/>
  <c r="C10408" i="3"/>
  <c r="C10409" i="3"/>
  <c r="C10410" i="3"/>
  <c r="C10411" i="3"/>
  <c r="C10412" i="3"/>
  <c r="C10413" i="3"/>
  <c r="C10414" i="3"/>
  <c r="C10415" i="3"/>
  <c r="C10416" i="3"/>
  <c r="C10417" i="3"/>
  <c r="C10418" i="3"/>
  <c r="C10419" i="3"/>
  <c r="C10420" i="3"/>
  <c r="C10421" i="3"/>
  <c r="C10422" i="3"/>
  <c r="C10423" i="3"/>
  <c r="C10424" i="3"/>
  <c r="C10425" i="3"/>
  <c r="C10426" i="3"/>
  <c r="C10427" i="3"/>
  <c r="C10428" i="3"/>
  <c r="C10429" i="3"/>
  <c r="C10430" i="3"/>
  <c r="C10431" i="3"/>
  <c r="C10432" i="3"/>
  <c r="C10433" i="3"/>
  <c r="C10434" i="3"/>
  <c r="C10435" i="3"/>
  <c r="C10436" i="3"/>
  <c r="C10437" i="3"/>
  <c r="C10438" i="3"/>
  <c r="C10439" i="3"/>
  <c r="C10440" i="3"/>
  <c r="C10441" i="3"/>
  <c r="C10442" i="3"/>
  <c r="C10443" i="3"/>
  <c r="C10444" i="3"/>
  <c r="C10445" i="3"/>
  <c r="C10446" i="3"/>
  <c r="C10447" i="3"/>
  <c r="C10448" i="3"/>
  <c r="C10449" i="3"/>
  <c r="C10450" i="3"/>
  <c r="C10451" i="3"/>
  <c r="C10452" i="3"/>
  <c r="C10453" i="3"/>
  <c r="C10454" i="3"/>
  <c r="C10455" i="3"/>
  <c r="C10456" i="3"/>
  <c r="C10457" i="3"/>
  <c r="C10458" i="3"/>
  <c r="C10459" i="3"/>
  <c r="C10460" i="3"/>
  <c r="C10461" i="3"/>
  <c r="C10462" i="3"/>
  <c r="C10463" i="3"/>
  <c r="C10464" i="3"/>
  <c r="C10465" i="3"/>
  <c r="C10466" i="3"/>
  <c r="C10467" i="3"/>
  <c r="C10468" i="3"/>
  <c r="C10469" i="3"/>
  <c r="C10470" i="3"/>
  <c r="C10471" i="3"/>
  <c r="C10472" i="3"/>
  <c r="C10473" i="3"/>
  <c r="C10474" i="3"/>
  <c r="C10475" i="3"/>
  <c r="C10476" i="3"/>
  <c r="C10477" i="3"/>
  <c r="C10478" i="3"/>
  <c r="C10479" i="3"/>
  <c r="C10480" i="3"/>
  <c r="C10481" i="3"/>
  <c r="C10482" i="3"/>
  <c r="C10483" i="3"/>
  <c r="C10484" i="3"/>
  <c r="C10485" i="3"/>
  <c r="C10486" i="3"/>
  <c r="C10487" i="3"/>
  <c r="C10488" i="3"/>
  <c r="C10489" i="3"/>
  <c r="C10490" i="3"/>
  <c r="C10491" i="3"/>
  <c r="C10492" i="3"/>
  <c r="C10493" i="3"/>
  <c r="C10494" i="3"/>
  <c r="C10495" i="3"/>
  <c r="C10496" i="3"/>
  <c r="C10497" i="3"/>
  <c r="C10498" i="3"/>
  <c r="C10499" i="3"/>
  <c r="C10500" i="3"/>
  <c r="C10501" i="3"/>
  <c r="C10502" i="3"/>
  <c r="C10503" i="3"/>
  <c r="C10504" i="3"/>
  <c r="C10505" i="3"/>
  <c r="C10506" i="3"/>
  <c r="C10507" i="3"/>
  <c r="C10508" i="3"/>
  <c r="C10509" i="3"/>
  <c r="C10510" i="3"/>
  <c r="C10511" i="3"/>
  <c r="C10512" i="3"/>
  <c r="C10513" i="3"/>
  <c r="C10514" i="3"/>
  <c r="C10515" i="3"/>
  <c r="C10516" i="3"/>
  <c r="C10517" i="3"/>
  <c r="C10518" i="3"/>
  <c r="C10519" i="3"/>
  <c r="C10520" i="3"/>
  <c r="C10521" i="3"/>
  <c r="C10522" i="3"/>
  <c r="C10523" i="3"/>
  <c r="C10524" i="3"/>
  <c r="C10525" i="3"/>
  <c r="C10526" i="3"/>
  <c r="C10527" i="3"/>
  <c r="C10528" i="3"/>
  <c r="C10529" i="3"/>
  <c r="C10530" i="3"/>
  <c r="C10531" i="3"/>
  <c r="C10532" i="3"/>
  <c r="C10533" i="3"/>
  <c r="C10534" i="3"/>
  <c r="C10535" i="3"/>
  <c r="C10536" i="3"/>
  <c r="C10537" i="3"/>
  <c r="C10538" i="3"/>
  <c r="C10539" i="3"/>
  <c r="C10540" i="3"/>
  <c r="C10541" i="3"/>
  <c r="C10542" i="3"/>
  <c r="C10543" i="3"/>
  <c r="C10544" i="3"/>
  <c r="C10545" i="3"/>
  <c r="C10546" i="3"/>
  <c r="C10547" i="3"/>
  <c r="C10548" i="3"/>
  <c r="C10549" i="3"/>
  <c r="C10550" i="3"/>
  <c r="C10551" i="3"/>
  <c r="C10552" i="3"/>
  <c r="C10553" i="3"/>
  <c r="C10554" i="3"/>
  <c r="C10555" i="3"/>
  <c r="C10556" i="3"/>
  <c r="C10557" i="3"/>
  <c r="C10558" i="3"/>
  <c r="C10559" i="3"/>
  <c r="C10560" i="3"/>
  <c r="C10561" i="3"/>
  <c r="C10562" i="3"/>
  <c r="C10563" i="3"/>
  <c r="C10564" i="3"/>
  <c r="C10565" i="3"/>
  <c r="C10566" i="3"/>
  <c r="C10567" i="3"/>
  <c r="C10568" i="3"/>
  <c r="C10569" i="3"/>
  <c r="C10570" i="3"/>
  <c r="C10571" i="3"/>
  <c r="C10572" i="3"/>
  <c r="C10573" i="3"/>
  <c r="C10574" i="3"/>
  <c r="C10575" i="3"/>
  <c r="C10576" i="3"/>
  <c r="C10577" i="3"/>
  <c r="C10578" i="3"/>
  <c r="C10579" i="3"/>
  <c r="C10580" i="3"/>
  <c r="C10581" i="3"/>
  <c r="C10582" i="3"/>
  <c r="C10583" i="3"/>
  <c r="C10584" i="3"/>
  <c r="C10585" i="3"/>
  <c r="C10586" i="3"/>
  <c r="C10587" i="3"/>
  <c r="C10588" i="3"/>
  <c r="C10589" i="3"/>
  <c r="C10590" i="3"/>
  <c r="C10591" i="3"/>
  <c r="C10592" i="3"/>
  <c r="C10593" i="3"/>
  <c r="C10594" i="3"/>
  <c r="C10595" i="3"/>
  <c r="C10596" i="3"/>
  <c r="C10597" i="3"/>
  <c r="C10598" i="3"/>
  <c r="C10599" i="3"/>
  <c r="C10600" i="3"/>
  <c r="C10601" i="3"/>
  <c r="C10602" i="3"/>
  <c r="C10603" i="3"/>
  <c r="C10604" i="3"/>
  <c r="C10605" i="3"/>
  <c r="C10606" i="3"/>
  <c r="C10607" i="3"/>
  <c r="C10608" i="3"/>
  <c r="C10609" i="3"/>
  <c r="C10610" i="3"/>
  <c r="C10611" i="3"/>
  <c r="C10612" i="3"/>
  <c r="C10613" i="3"/>
  <c r="C10614" i="3"/>
  <c r="C10615" i="3"/>
  <c r="C10616" i="3"/>
  <c r="C10617" i="3"/>
  <c r="C10618" i="3"/>
  <c r="C10619" i="3"/>
  <c r="C10620" i="3"/>
  <c r="C10621" i="3"/>
  <c r="C10622" i="3"/>
  <c r="C10623" i="3"/>
  <c r="C10624" i="3"/>
  <c r="C10625" i="3"/>
  <c r="C10626" i="3"/>
  <c r="C10627" i="3"/>
  <c r="C10628" i="3"/>
  <c r="C10629" i="3"/>
  <c r="C10630" i="3"/>
  <c r="C10631" i="3"/>
  <c r="C10632" i="3"/>
  <c r="C10633" i="3"/>
  <c r="C10634" i="3"/>
  <c r="C10635" i="3"/>
  <c r="C10636" i="3"/>
  <c r="C10637" i="3"/>
  <c r="C10638" i="3"/>
  <c r="C10639" i="3"/>
  <c r="C10640" i="3"/>
  <c r="C10641" i="3"/>
  <c r="C10642" i="3"/>
  <c r="C10643" i="3"/>
  <c r="C10644" i="3"/>
  <c r="C10645" i="3"/>
  <c r="C10646" i="3"/>
  <c r="C10647" i="3"/>
  <c r="C10648" i="3"/>
  <c r="C10649" i="3"/>
  <c r="C10650" i="3"/>
  <c r="C10651" i="3"/>
  <c r="C10652" i="3"/>
  <c r="C10653" i="3"/>
  <c r="C10654" i="3"/>
  <c r="C10655" i="3"/>
  <c r="C10656" i="3"/>
  <c r="C10657" i="3"/>
  <c r="C10658" i="3"/>
  <c r="C10659" i="3"/>
  <c r="C10660" i="3"/>
  <c r="C10661" i="3"/>
  <c r="C10662" i="3"/>
  <c r="C10663" i="3"/>
  <c r="C10664" i="3"/>
  <c r="C10665" i="3"/>
  <c r="C10666" i="3"/>
  <c r="C10667" i="3"/>
  <c r="C10668" i="3"/>
  <c r="C10669" i="3"/>
  <c r="C10670" i="3"/>
  <c r="C10671" i="3"/>
  <c r="C10672" i="3"/>
  <c r="C10673" i="3"/>
  <c r="C10674" i="3"/>
  <c r="C10675" i="3"/>
  <c r="C10676" i="3"/>
  <c r="C10677" i="3"/>
  <c r="C10678" i="3"/>
  <c r="C10679" i="3"/>
  <c r="C10680" i="3"/>
  <c r="C10681" i="3"/>
  <c r="C10682" i="3"/>
  <c r="C10683" i="3"/>
  <c r="C10684" i="3"/>
  <c r="C10685" i="3"/>
  <c r="C10686" i="3"/>
  <c r="C10687" i="3"/>
  <c r="C10688" i="3"/>
  <c r="C10689" i="3"/>
  <c r="C10690" i="3"/>
  <c r="C10691" i="3"/>
  <c r="C10692" i="3"/>
  <c r="C10693" i="3"/>
  <c r="C10694" i="3"/>
  <c r="C10695" i="3"/>
  <c r="C10696" i="3"/>
  <c r="C10697" i="3"/>
  <c r="C10698" i="3"/>
  <c r="C10699" i="3"/>
  <c r="C10700" i="3"/>
  <c r="C10701" i="3"/>
  <c r="C10702" i="3"/>
  <c r="C10703" i="3"/>
  <c r="C10704" i="3"/>
  <c r="C10705" i="3"/>
  <c r="C10706" i="3"/>
  <c r="C10707" i="3"/>
  <c r="C10708" i="3"/>
  <c r="C10709" i="3"/>
  <c r="C10710" i="3"/>
  <c r="C10711" i="3"/>
  <c r="C10712" i="3"/>
  <c r="C10713" i="3"/>
  <c r="C10714" i="3"/>
  <c r="C10715" i="3"/>
  <c r="C10716" i="3"/>
  <c r="C10717" i="3"/>
  <c r="C10718" i="3"/>
  <c r="C10719" i="3"/>
  <c r="C10720" i="3"/>
  <c r="C10721" i="3"/>
  <c r="C10722" i="3"/>
  <c r="C10723" i="3"/>
  <c r="C10724" i="3"/>
  <c r="C10725" i="3"/>
  <c r="C10726" i="3"/>
  <c r="C10727" i="3"/>
  <c r="C10728" i="3"/>
  <c r="C10729" i="3"/>
  <c r="C10730" i="3"/>
  <c r="C10731" i="3"/>
  <c r="C10732" i="3"/>
  <c r="C10733" i="3"/>
  <c r="C10734" i="3"/>
  <c r="C10735" i="3"/>
  <c r="C10736" i="3"/>
  <c r="C10737" i="3"/>
  <c r="C10738" i="3"/>
  <c r="C10739" i="3"/>
  <c r="C10740" i="3"/>
  <c r="C10741" i="3"/>
  <c r="C10742" i="3"/>
  <c r="C10743" i="3"/>
  <c r="C10744" i="3"/>
  <c r="C10745" i="3"/>
  <c r="C10746" i="3"/>
  <c r="C10747" i="3"/>
  <c r="C10748" i="3"/>
  <c r="C10749" i="3"/>
  <c r="C10750" i="3"/>
  <c r="C10751" i="3"/>
  <c r="C10752" i="3"/>
  <c r="C10753" i="3"/>
  <c r="C10754" i="3"/>
  <c r="C10755" i="3"/>
  <c r="C10756" i="3"/>
  <c r="C10757" i="3"/>
  <c r="C10758" i="3"/>
  <c r="C10759" i="3"/>
  <c r="C10760" i="3"/>
  <c r="C10761" i="3"/>
  <c r="C10762" i="3"/>
  <c r="C10763" i="3"/>
  <c r="C10764" i="3"/>
  <c r="C10765" i="3"/>
  <c r="C10766" i="3"/>
  <c r="C10767" i="3"/>
  <c r="C10768" i="3"/>
  <c r="C10769" i="3"/>
  <c r="C10770" i="3"/>
  <c r="C10771" i="3"/>
  <c r="C10772" i="3"/>
  <c r="C10773" i="3"/>
  <c r="C10774" i="3"/>
  <c r="C10775" i="3"/>
  <c r="C10776" i="3"/>
  <c r="C10777" i="3"/>
  <c r="C10778" i="3"/>
  <c r="C10779" i="3"/>
  <c r="C10780" i="3"/>
  <c r="C10781" i="3"/>
  <c r="C10782" i="3"/>
  <c r="C10783" i="3"/>
  <c r="C10784" i="3"/>
  <c r="C10785" i="3"/>
  <c r="C10786" i="3"/>
  <c r="C10787" i="3"/>
  <c r="C10788" i="3"/>
  <c r="C10789" i="3"/>
  <c r="C10790" i="3"/>
  <c r="C10791" i="3"/>
  <c r="C10792" i="3"/>
  <c r="C10793" i="3"/>
  <c r="C10794" i="3"/>
  <c r="C10795" i="3"/>
  <c r="C10796" i="3"/>
  <c r="C10797" i="3"/>
  <c r="C10798" i="3"/>
  <c r="C10799" i="3"/>
  <c r="C10800" i="3"/>
  <c r="C10801" i="3"/>
  <c r="C10802" i="3"/>
  <c r="C10803" i="3"/>
  <c r="C10804" i="3"/>
  <c r="C10805" i="3"/>
  <c r="C10806" i="3"/>
  <c r="C10807" i="3"/>
  <c r="C10808" i="3"/>
  <c r="C10809" i="3"/>
  <c r="C10810" i="3"/>
  <c r="C10811" i="3"/>
  <c r="C10812" i="3"/>
  <c r="C10813" i="3"/>
  <c r="C10814" i="3"/>
  <c r="C10815" i="3"/>
  <c r="C10816" i="3"/>
  <c r="C10817" i="3"/>
  <c r="C10818" i="3"/>
  <c r="C10819" i="3"/>
  <c r="C10820" i="3"/>
  <c r="C10821" i="3"/>
  <c r="C10822" i="3"/>
  <c r="C10823" i="3"/>
  <c r="C10824" i="3"/>
  <c r="C10825" i="3"/>
  <c r="C10826" i="3"/>
  <c r="C10827" i="3"/>
  <c r="C10828" i="3"/>
  <c r="C10829" i="3"/>
  <c r="C10830" i="3"/>
  <c r="C10831" i="3"/>
  <c r="C10832" i="3"/>
  <c r="C10833" i="3"/>
  <c r="C10834" i="3"/>
  <c r="C10835" i="3"/>
  <c r="C10836" i="3"/>
  <c r="C10837" i="3"/>
  <c r="C10838" i="3"/>
  <c r="C10839" i="3"/>
  <c r="C10840" i="3"/>
  <c r="C10841" i="3"/>
  <c r="C10842" i="3"/>
  <c r="C10843" i="3"/>
  <c r="C10844" i="3"/>
  <c r="C10845" i="3"/>
  <c r="C10846" i="3"/>
  <c r="C10847" i="3"/>
  <c r="C10848" i="3"/>
  <c r="C10849" i="3"/>
  <c r="C10850" i="3"/>
  <c r="C10851" i="3"/>
  <c r="C10852" i="3"/>
  <c r="C10853" i="3"/>
  <c r="C10854" i="3"/>
  <c r="C10855" i="3"/>
  <c r="C10856" i="3"/>
  <c r="C10857" i="3"/>
  <c r="C10858" i="3"/>
  <c r="C10859" i="3"/>
  <c r="C10860" i="3"/>
  <c r="C10861" i="3"/>
  <c r="C10862" i="3"/>
  <c r="C10863" i="3"/>
  <c r="C10864" i="3"/>
  <c r="C10865" i="3"/>
  <c r="C10866" i="3"/>
  <c r="C10867" i="3"/>
  <c r="C10868" i="3"/>
  <c r="C10869" i="3"/>
  <c r="C10870" i="3"/>
  <c r="C10871" i="3"/>
  <c r="C10872" i="3"/>
  <c r="C10873" i="3"/>
  <c r="C10874" i="3"/>
  <c r="C10875" i="3"/>
  <c r="C10876" i="3"/>
  <c r="C10877" i="3"/>
  <c r="C10878" i="3"/>
  <c r="C10879" i="3"/>
  <c r="C10880" i="3"/>
  <c r="C10881" i="3"/>
  <c r="C10882" i="3"/>
  <c r="C10883" i="3"/>
  <c r="C10884" i="3"/>
  <c r="C10885" i="3"/>
  <c r="C10886" i="3"/>
  <c r="C10887" i="3"/>
  <c r="C10888" i="3"/>
  <c r="C10889" i="3"/>
  <c r="C10890" i="3"/>
  <c r="C10891" i="3"/>
  <c r="C10892" i="3"/>
  <c r="C10893" i="3"/>
  <c r="C10894" i="3"/>
  <c r="C10895" i="3"/>
  <c r="C10896" i="3"/>
  <c r="C10897" i="3"/>
  <c r="C10898" i="3"/>
  <c r="C10899" i="3"/>
  <c r="C10900" i="3"/>
  <c r="C10901" i="3"/>
  <c r="C10902" i="3"/>
  <c r="C10903" i="3"/>
  <c r="C10904" i="3"/>
  <c r="C10905" i="3"/>
  <c r="C10906" i="3"/>
  <c r="C10907" i="3"/>
  <c r="C10908" i="3"/>
  <c r="C10909" i="3"/>
  <c r="C10910" i="3"/>
  <c r="C10911" i="3"/>
  <c r="C10912" i="3"/>
  <c r="C10913" i="3"/>
  <c r="C10914" i="3"/>
  <c r="C10915" i="3"/>
  <c r="C10916" i="3"/>
  <c r="C10917" i="3"/>
  <c r="C10918" i="3"/>
  <c r="C10919" i="3"/>
  <c r="C10920" i="3"/>
  <c r="C10921" i="3"/>
  <c r="C10922" i="3"/>
  <c r="C10923" i="3"/>
  <c r="C10924" i="3"/>
  <c r="C10925" i="3"/>
  <c r="C10926" i="3"/>
  <c r="C10927" i="3"/>
  <c r="C10928" i="3"/>
  <c r="C10929" i="3"/>
  <c r="C10930" i="3"/>
  <c r="C10931" i="3"/>
  <c r="C10932" i="3"/>
  <c r="C10933" i="3"/>
  <c r="C10934" i="3"/>
  <c r="C10935" i="3"/>
  <c r="C10936" i="3"/>
  <c r="C10937" i="3"/>
  <c r="C10938" i="3"/>
  <c r="C10939" i="3"/>
  <c r="C10940" i="3"/>
  <c r="C10941" i="3"/>
  <c r="C10942" i="3"/>
  <c r="C10943" i="3"/>
  <c r="C10944" i="3"/>
  <c r="C10945" i="3"/>
  <c r="C10946" i="3"/>
  <c r="C10947" i="3"/>
  <c r="C10948" i="3"/>
  <c r="C10949" i="3"/>
  <c r="C10950" i="3"/>
  <c r="C10951" i="3"/>
  <c r="C10952" i="3"/>
  <c r="C10953" i="3"/>
  <c r="C10954" i="3"/>
  <c r="C10955" i="3"/>
  <c r="C10956" i="3"/>
  <c r="C10957" i="3"/>
  <c r="C10958" i="3"/>
  <c r="C10959" i="3"/>
  <c r="C10960" i="3"/>
  <c r="C10961" i="3"/>
  <c r="C10962" i="3"/>
  <c r="C10963" i="3"/>
  <c r="C10964" i="3"/>
  <c r="C10965" i="3"/>
  <c r="C10966" i="3"/>
  <c r="C10967" i="3"/>
  <c r="C10968" i="3"/>
  <c r="C10969" i="3"/>
  <c r="C10970" i="3"/>
  <c r="C10971" i="3"/>
  <c r="C10972" i="3"/>
  <c r="C10973" i="3"/>
  <c r="C10974" i="3"/>
  <c r="C10975" i="3"/>
  <c r="C10976" i="3"/>
  <c r="C10977" i="3"/>
  <c r="C10978" i="3"/>
  <c r="C10979" i="3"/>
  <c r="C10980" i="3"/>
  <c r="C10981" i="3"/>
  <c r="C10982" i="3"/>
  <c r="C10983" i="3"/>
  <c r="C10984" i="3"/>
  <c r="C10985" i="3"/>
  <c r="C10986" i="3"/>
  <c r="C10987" i="3"/>
  <c r="C10988" i="3"/>
  <c r="C10989" i="3"/>
  <c r="C10990" i="3"/>
  <c r="C10991" i="3"/>
  <c r="C10992" i="3"/>
  <c r="C10993" i="3"/>
  <c r="C10994" i="3"/>
  <c r="C10995" i="3"/>
  <c r="C10996" i="3"/>
  <c r="C10997" i="3"/>
  <c r="C10998" i="3"/>
  <c r="C10999" i="3"/>
  <c r="C11000" i="3"/>
  <c r="C11001" i="3"/>
  <c r="C11002" i="3"/>
  <c r="C11003" i="3"/>
  <c r="C11004" i="3"/>
  <c r="C11005" i="3"/>
  <c r="C11006" i="3"/>
  <c r="C11007" i="3"/>
  <c r="C11008" i="3"/>
  <c r="C11009" i="3"/>
  <c r="C11010" i="3"/>
  <c r="C11011" i="3"/>
  <c r="C11012" i="3"/>
  <c r="C11013" i="3"/>
  <c r="C11014" i="3"/>
  <c r="C11015" i="3"/>
  <c r="C11016" i="3"/>
  <c r="C11017" i="3"/>
  <c r="C11018" i="3"/>
  <c r="C11019" i="3"/>
  <c r="C11020" i="3"/>
  <c r="C11021" i="3"/>
  <c r="C11022" i="3"/>
  <c r="C11023" i="3"/>
  <c r="C11024" i="3"/>
  <c r="C11025" i="3"/>
  <c r="C11026" i="3"/>
  <c r="C11027" i="3"/>
  <c r="C11028" i="3"/>
  <c r="C11029" i="3"/>
  <c r="C11030" i="3"/>
  <c r="C11031" i="3"/>
  <c r="C11032" i="3"/>
  <c r="C11033" i="3"/>
  <c r="C11034" i="3"/>
  <c r="C11035" i="3"/>
  <c r="C11036" i="3"/>
  <c r="C11037" i="3"/>
  <c r="C11038" i="3"/>
  <c r="C11039" i="3"/>
  <c r="C11040" i="3"/>
  <c r="C11041" i="3"/>
  <c r="C11042" i="3"/>
  <c r="C11043" i="3"/>
  <c r="C11044" i="3"/>
  <c r="C11045" i="3"/>
  <c r="C11046" i="3"/>
  <c r="C11047" i="3"/>
  <c r="C11048" i="3"/>
  <c r="C11049" i="3"/>
  <c r="C11050" i="3"/>
  <c r="C11051" i="3"/>
  <c r="C11052" i="3"/>
  <c r="C11053" i="3"/>
  <c r="C11054" i="3"/>
  <c r="C11055" i="3"/>
  <c r="C11056" i="3"/>
  <c r="C11057" i="3"/>
  <c r="C11058" i="3"/>
  <c r="C11059" i="3"/>
  <c r="C11060" i="3"/>
  <c r="C11061" i="3"/>
  <c r="C11062" i="3"/>
  <c r="C11063" i="3"/>
  <c r="C11064" i="3"/>
  <c r="C11065" i="3"/>
  <c r="C11066" i="3"/>
  <c r="C11067" i="3"/>
  <c r="C11068" i="3"/>
  <c r="C11069" i="3"/>
  <c r="C11070" i="3"/>
  <c r="C11071" i="3"/>
  <c r="C11072" i="3"/>
  <c r="C11073" i="3"/>
  <c r="C11074" i="3"/>
  <c r="C11075" i="3"/>
  <c r="C11076" i="3"/>
  <c r="C11077" i="3"/>
  <c r="C11078" i="3"/>
  <c r="C11079" i="3"/>
  <c r="C11080" i="3"/>
  <c r="C11081" i="3"/>
  <c r="C11082" i="3"/>
  <c r="C11083" i="3"/>
  <c r="C11084" i="3"/>
  <c r="C11085" i="3"/>
  <c r="C11086" i="3"/>
  <c r="C11087" i="3"/>
  <c r="C11088" i="3"/>
  <c r="C11089" i="3"/>
  <c r="C11090" i="3"/>
  <c r="C11091" i="3"/>
  <c r="C11092" i="3"/>
  <c r="C11093" i="3"/>
  <c r="C11094" i="3"/>
  <c r="C11095" i="3"/>
  <c r="C11096" i="3"/>
  <c r="C11097" i="3"/>
  <c r="C11098" i="3"/>
  <c r="C11099" i="3"/>
  <c r="C11100" i="3"/>
  <c r="C11101" i="3"/>
  <c r="C11102" i="3"/>
  <c r="C11103" i="3"/>
  <c r="C11104" i="3"/>
  <c r="C11105" i="3"/>
  <c r="C11106" i="3"/>
  <c r="C11107" i="3"/>
  <c r="C11108" i="3"/>
  <c r="C11109" i="3"/>
  <c r="C11110" i="3"/>
  <c r="C11111" i="3"/>
  <c r="C11112" i="3"/>
  <c r="C11113" i="3"/>
  <c r="C11114" i="3"/>
  <c r="C11115" i="3"/>
  <c r="C11116" i="3"/>
  <c r="C11117" i="3"/>
  <c r="C11118" i="3"/>
  <c r="C11119" i="3"/>
  <c r="C11120" i="3"/>
  <c r="C11121" i="3"/>
  <c r="C11122" i="3"/>
  <c r="C11123" i="3"/>
  <c r="C11124" i="3"/>
  <c r="C11125" i="3"/>
  <c r="C11126" i="3"/>
  <c r="C11127" i="3"/>
  <c r="C11128" i="3"/>
  <c r="C11129" i="3"/>
  <c r="C11130" i="3"/>
  <c r="C11131" i="3"/>
  <c r="C11132" i="3"/>
  <c r="C11133" i="3"/>
  <c r="C11134" i="3"/>
  <c r="C11135" i="3"/>
  <c r="C11136" i="3"/>
  <c r="C11137" i="3"/>
  <c r="C11138" i="3"/>
  <c r="C11139" i="3"/>
  <c r="C11140" i="3"/>
  <c r="C11141" i="3"/>
  <c r="C11142" i="3"/>
  <c r="C11143" i="3"/>
  <c r="C11144" i="3"/>
  <c r="C11145" i="3"/>
  <c r="C11146" i="3"/>
  <c r="C11147" i="3"/>
  <c r="C11148" i="3"/>
  <c r="C11149" i="3"/>
  <c r="C11150" i="3"/>
  <c r="C11151" i="3"/>
  <c r="C11152" i="3"/>
  <c r="C11153" i="3"/>
  <c r="C11154" i="3"/>
  <c r="C11155" i="3"/>
  <c r="C11156" i="3"/>
  <c r="C11157" i="3"/>
  <c r="C11158" i="3"/>
  <c r="C11159" i="3"/>
  <c r="C11160" i="3"/>
  <c r="C11161" i="3"/>
  <c r="C11162" i="3"/>
  <c r="C11163" i="3"/>
  <c r="C11164" i="3"/>
  <c r="C11165" i="3"/>
  <c r="C11166" i="3"/>
  <c r="C11167" i="3"/>
  <c r="C11168" i="3"/>
  <c r="C11169" i="3"/>
  <c r="C11170" i="3"/>
  <c r="C11171" i="3"/>
  <c r="C11172" i="3"/>
  <c r="C11173" i="3"/>
  <c r="C11174" i="3"/>
  <c r="C11175" i="3"/>
  <c r="C11176" i="3"/>
  <c r="C11177" i="3"/>
  <c r="C11178" i="3"/>
  <c r="C11179" i="3"/>
  <c r="C11180" i="3"/>
  <c r="C11181" i="3"/>
  <c r="C11182" i="3"/>
  <c r="C11183" i="3"/>
  <c r="C11184" i="3"/>
  <c r="C11185" i="3"/>
  <c r="C11186" i="3"/>
  <c r="C11187" i="3"/>
  <c r="C11188" i="3"/>
  <c r="C11189" i="3"/>
  <c r="C11190" i="3"/>
  <c r="C11191" i="3"/>
  <c r="C11192" i="3"/>
  <c r="C11193" i="3"/>
  <c r="C11194" i="3"/>
  <c r="C11195" i="3"/>
  <c r="C11196" i="3"/>
  <c r="C11197" i="3"/>
  <c r="C11198" i="3"/>
  <c r="C11199" i="3"/>
  <c r="C11200" i="3"/>
  <c r="C11201" i="3"/>
  <c r="C11202" i="3"/>
  <c r="C11203" i="3"/>
  <c r="C11204" i="3"/>
  <c r="C11205" i="3"/>
  <c r="C11206" i="3"/>
  <c r="C11207" i="3"/>
  <c r="C11208" i="3"/>
  <c r="C11209" i="3"/>
  <c r="C11210" i="3"/>
  <c r="C11211" i="3"/>
  <c r="C11212" i="3"/>
  <c r="C11213" i="3"/>
  <c r="C11214" i="3"/>
  <c r="C11215" i="3"/>
  <c r="C11216" i="3"/>
  <c r="C11217" i="3"/>
  <c r="C11218" i="3"/>
  <c r="C11219" i="3"/>
  <c r="C11220" i="3"/>
  <c r="C11221" i="3"/>
  <c r="C11222" i="3"/>
  <c r="C11223" i="3"/>
  <c r="C11224" i="3"/>
  <c r="C11225" i="3"/>
  <c r="C11226" i="3"/>
  <c r="C11227" i="3"/>
  <c r="C11228" i="3"/>
  <c r="C11229" i="3"/>
  <c r="C11230" i="3"/>
  <c r="C11231" i="3"/>
  <c r="C11232" i="3"/>
  <c r="C11233" i="3"/>
  <c r="C11234" i="3"/>
  <c r="C11235" i="3"/>
  <c r="C11236" i="3"/>
  <c r="C11237" i="3"/>
  <c r="C11238" i="3"/>
  <c r="C11239" i="3"/>
  <c r="C11240" i="3"/>
  <c r="C11241" i="3"/>
  <c r="C11242" i="3"/>
  <c r="C11243" i="3"/>
  <c r="C11244" i="3"/>
  <c r="C11245" i="3"/>
  <c r="C11246" i="3"/>
  <c r="C11247" i="3"/>
  <c r="C11248" i="3"/>
  <c r="C11249" i="3"/>
  <c r="C11250" i="3"/>
  <c r="C11251" i="3"/>
  <c r="C11252" i="3"/>
  <c r="C11253" i="3"/>
  <c r="C11254" i="3"/>
  <c r="C11255" i="3"/>
  <c r="C11256" i="3"/>
  <c r="C11257" i="3"/>
  <c r="C11258" i="3"/>
  <c r="C11259" i="3"/>
  <c r="C11260" i="3"/>
  <c r="C11261" i="3"/>
  <c r="C11262" i="3"/>
  <c r="C11263" i="3"/>
  <c r="C11264" i="3"/>
  <c r="C11265" i="3"/>
  <c r="C11266" i="3"/>
  <c r="C11267" i="3"/>
  <c r="C11268" i="3"/>
  <c r="C11269" i="3"/>
  <c r="C11270" i="3"/>
  <c r="C11271" i="3"/>
  <c r="C11272" i="3"/>
  <c r="C11273" i="3"/>
  <c r="C11274" i="3"/>
  <c r="C11275" i="3"/>
  <c r="C11276" i="3"/>
  <c r="C11277" i="3"/>
  <c r="C11278" i="3"/>
  <c r="C11279" i="3"/>
  <c r="C11280" i="3"/>
  <c r="C11281" i="3"/>
  <c r="C11282" i="3"/>
  <c r="C11283" i="3"/>
  <c r="C11284" i="3"/>
  <c r="C11285" i="3"/>
  <c r="C11286" i="3"/>
  <c r="C11287" i="3"/>
  <c r="C11288" i="3"/>
  <c r="C11289" i="3"/>
  <c r="C11290" i="3"/>
  <c r="C11291" i="3"/>
  <c r="C11292" i="3"/>
  <c r="C11293" i="3"/>
  <c r="C11294" i="3"/>
  <c r="C11295" i="3"/>
  <c r="C11296" i="3"/>
  <c r="C11297" i="3"/>
  <c r="C11298" i="3"/>
  <c r="C11299" i="3"/>
  <c r="C11300" i="3"/>
  <c r="C11301" i="3"/>
  <c r="C11302" i="3"/>
  <c r="C11303" i="3"/>
  <c r="C11304" i="3"/>
  <c r="C11305" i="3"/>
  <c r="C11306" i="3"/>
  <c r="C11307" i="3"/>
  <c r="C11308" i="3"/>
  <c r="C11309" i="3"/>
  <c r="C11310" i="3"/>
  <c r="C11311" i="3"/>
  <c r="C11312" i="3"/>
  <c r="C11313" i="3"/>
  <c r="C11314" i="3"/>
  <c r="C11315" i="3"/>
  <c r="C11316" i="3"/>
  <c r="C11317" i="3"/>
  <c r="C11318" i="3"/>
  <c r="C11319" i="3"/>
  <c r="C11320" i="3"/>
  <c r="C11321" i="3"/>
  <c r="C11322" i="3"/>
  <c r="C11323" i="3"/>
  <c r="C11324" i="3"/>
  <c r="C11325" i="3"/>
  <c r="C11326" i="3"/>
  <c r="C11327" i="3"/>
  <c r="C11328" i="3"/>
  <c r="C11329" i="3"/>
  <c r="C11330" i="3"/>
  <c r="C11331" i="3"/>
  <c r="C11332" i="3"/>
  <c r="C11333" i="3"/>
  <c r="C11334" i="3"/>
  <c r="C11335" i="3"/>
  <c r="C11336" i="3"/>
  <c r="C11337" i="3"/>
  <c r="C11338" i="3"/>
  <c r="C11339" i="3"/>
  <c r="C11340" i="3"/>
  <c r="C11341" i="3"/>
  <c r="C11342" i="3"/>
  <c r="C11343" i="3"/>
  <c r="C11344" i="3"/>
  <c r="C11345" i="3"/>
  <c r="C11346" i="3"/>
  <c r="C11347" i="3"/>
  <c r="C11348" i="3"/>
  <c r="C11349" i="3"/>
  <c r="C11350" i="3"/>
  <c r="C11351" i="3"/>
  <c r="C11352" i="3"/>
  <c r="C11353" i="3"/>
  <c r="C11354" i="3"/>
  <c r="C11355" i="3"/>
  <c r="C11356" i="3"/>
  <c r="C11357" i="3"/>
  <c r="C11358" i="3"/>
  <c r="C11359" i="3"/>
  <c r="C11360" i="3"/>
  <c r="C11361" i="3"/>
  <c r="C11362" i="3"/>
  <c r="C11363" i="3"/>
  <c r="C11364" i="3"/>
  <c r="C11365" i="3"/>
  <c r="C11366" i="3"/>
  <c r="C11367" i="3"/>
  <c r="C11368" i="3"/>
  <c r="C11369" i="3"/>
  <c r="C11370" i="3"/>
  <c r="C11371" i="3"/>
  <c r="C11372" i="3"/>
  <c r="C11373" i="3"/>
  <c r="C11374" i="3"/>
  <c r="C11375" i="3"/>
  <c r="C11376" i="3"/>
  <c r="C11377" i="3"/>
  <c r="C11378" i="3"/>
  <c r="C11379" i="3"/>
  <c r="C11380" i="3"/>
  <c r="C11381" i="3"/>
  <c r="C11382" i="3"/>
  <c r="C11383" i="3"/>
  <c r="C11384" i="3"/>
  <c r="C11385" i="3"/>
  <c r="C11386" i="3"/>
  <c r="C11387" i="3"/>
  <c r="C11388" i="3"/>
  <c r="C11389" i="3"/>
  <c r="C11390" i="3"/>
  <c r="C11391" i="3"/>
  <c r="C11392" i="3"/>
  <c r="C11393" i="3"/>
  <c r="C11394" i="3"/>
  <c r="C11395" i="3"/>
  <c r="C11396" i="3"/>
  <c r="C11397" i="3"/>
  <c r="C11398" i="3"/>
  <c r="C11399" i="3"/>
  <c r="C11400" i="3"/>
  <c r="C11401" i="3"/>
  <c r="C11402" i="3"/>
  <c r="C11403" i="3"/>
  <c r="C11404" i="3"/>
  <c r="C11405" i="3"/>
  <c r="C11406" i="3"/>
  <c r="C11407" i="3"/>
  <c r="C11408" i="3"/>
  <c r="C11409" i="3"/>
  <c r="C11410" i="3"/>
  <c r="C11411" i="3"/>
  <c r="C11412" i="3"/>
  <c r="C11413" i="3"/>
  <c r="C11414" i="3"/>
  <c r="C11415" i="3"/>
  <c r="C11416" i="3"/>
  <c r="C11417" i="3"/>
  <c r="C11418" i="3"/>
  <c r="C11419" i="3"/>
  <c r="C11420" i="3"/>
  <c r="C11421" i="3"/>
  <c r="C11422" i="3"/>
  <c r="C11423" i="3"/>
  <c r="C11424" i="3"/>
  <c r="C11425" i="3"/>
  <c r="C11426" i="3"/>
  <c r="C11427" i="3"/>
  <c r="C11428" i="3"/>
  <c r="C11429" i="3"/>
  <c r="C11430" i="3"/>
  <c r="C11431" i="3"/>
  <c r="C11432" i="3"/>
  <c r="C11433" i="3"/>
  <c r="C11434" i="3"/>
  <c r="C11435" i="3"/>
  <c r="C11436" i="3"/>
  <c r="C11437" i="3"/>
  <c r="C11438" i="3"/>
  <c r="C11439" i="3"/>
  <c r="C11440" i="3"/>
  <c r="C11441" i="3"/>
  <c r="C11442" i="3"/>
  <c r="C11443" i="3"/>
  <c r="C11444" i="3"/>
  <c r="C11445" i="3"/>
  <c r="C11446" i="3"/>
  <c r="C11447" i="3"/>
  <c r="C11448" i="3"/>
  <c r="C11449" i="3"/>
  <c r="C11450" i="3"/>
  <c r="C11451" i="3"/>
  <c r="C11452" i="3"/>
  <c r="C11453" i="3"/>
  <c r="C11454" i="3"/>
  <c r="C11455" i="3"/>
  <c r="C11456" i="3"/>
  <c r="C11457" i="3"/>
  <c r="C11458" i="3"/>
  <c r="C11459" i="3"/>
  <c r="C11460" i="3"/>
  <c r="C11461" i="3"/>
  <c r="C11462" i="3"/>
  <c r="C11463" i="3"/>
  <c r="C11464" i="3"/>
  <c r="C11465" i="3"/>
  <c r="C11466" i="3"/>
  <c r="C11467" i="3"/>
  <c r="C11468" i="3"/>
  <c r="C11469" i="3"/>
  <c r="C11470" i="3"/>
  <c r="C11471" i="3"/>
  <c r="C11472" i="3"/>
  <c r="C11473" i="3"/>
  <c r="C11474" i="3"/>
  <c r="C11475" i="3"/>
  <c r="C11476" i="3"/>
  <c r="C11477" i="3"/>
  <c r="C11478" i="3"/>
  <c r="C11479" i="3"/>
  <c r="C11480" i="3"/>
  <c r="C11481" i="3"/>
  <c r="C11482" i="3"/>
  <c r="C11483" i="3"/>
  <c r="C11484" i="3"/>
  <c r="C11485" i="3"/>
  <c r="C11486" i="3"/>
  <c r="C11487" i="3"/>
  <c r="C11488" i="3"/>
  <c r="C11489" i="3"/>
  <c r="C11490" i="3"/>
  <c r="C11491" i="3"/>
  <c r="C11492" i="3"/>
  <c r="C11493" i="3"/>
  <c r="C11494" i="3"/>
  <c r="C11495" i="3"/>
  <c r="C11496" i="3"/>
  <c r="C11497" i="3"/>
  <c r="C11498" i="3"/>
  <c r="C11499" i="3"/>
  <c r="C11500" i="3"/>
  <c r="C11501" i="3"/>
  <c r="C11502" i="3"/>
  <c r="C11503" i="3"/>
  <c r="C11504" i="3"/>
  <c r="C11505" i="3"/>
  <c r="C11506" i="3"/>
  <c r="C11507" i="3"/>
  <c r="C11508" i="3"/>
  <c r="C11509" i="3"/>
  <c r="C11510" i="3"/>
  <c r="C11511" i="3"/>
  <c r="C11512" i="3"/>
  <c r="C11513" i="3"/>
  <c r="C11514" i="3"/>
  <c r="C11515" i="3"/>
  <c r="C11516" i="3"/>
  <c r="C11517" i="3"/>
  <c r="C11518" i="3"/>
  <c r="C11519" i="3"/>
  <c r="C11520" i="3"/>
  <c r="C11521" i="3"/>
  <c r="C11522" i="3"/>
  <c r="C11523" i="3"/>
  <c r="C11524" i="3"/>
  <c r="C11525" i="3"/>
  <c r="C11526" i="3"/>
  <c r="C11527" i="3"/>
  <c r="C11528" i="3"/>
  <c r="C11529" i="3"/>
  <c r="C11530" i="3"/>
  <c r="C11531" i="3"/>
  <c r="C11532" i="3"/>
  <c r="C11533" i="3"/>
  <c r="C11534" i="3"/>
  <c r="C11535" i="3"/>
  <c r="C11536" i="3"/>
  <c r="C11537" i="3"/>
  <c r="C11538" i="3"/>
  <c r="C11539" i="3"/>
  <c r="C11540" i="3"/>
  <c r="C11541" i="3"/>
  <c r="C11542" i="3"/>
  <c r="C11543" i="3"/>
  <c r="C11544" i="3"/>
  <c r="C11545" i="3"/>
  <c r="C11546" i="3"/>
  <c r="C11547" i="3"/>
  <c r="C11548" i="3"/>
  <c r="C11549" i="3"/>
  <c r="C11550" i="3"/>
  <c r="C11551" i="3"/>
  <c r="C11552" i="3"/>
  <c r="C11553" i="3"/>
  <c r="C11554" i="3"/>
  <c r="C11555" i="3"/>
  <c r="C11556" i="3"/>
  <c r="C11557" i="3"/>
  <c r="C11558" i="3"/>
  <c r="C11559" i="3"/>
  <c r="C11560" i="3"/>
  <c r="C11561" i="3"/>
  <c r="C11562" i="3"/>
  <c r="C11563" i="3"/>
  <c r="C11564" i="3"/>
  <c r="C11565" i="3"/>
  <c r="C11566" i="3"/>
  <c r="C11567" i="3"/>
  <c r="C11568" i="3"/>
  <c r="C11569" i="3"/>
  <c r="C11570" i="3"/>
  <c r="C11571" i="3"/>
  <c r="C11572" i="3"/>
  <c r="C11573" i="3"/>
  <c r="C11574" i="3"/>
  <c r="C11575" i="3"/>
  <c r="C11576" i="3"/>
  <c r="C11577" i="3"/>
  <c r="C11578" i="3"/>
  <c r="C11579" i="3"/>
  <c r="C11580" i="3"/>
  <c r="C11581" i="3"/>
  <c r="C11582" i="3"/>
  <c r="C11583" i="3"/>
  <c r="C11584" i="3"/>
  <c r="C11585" i="3"/>
  <c r="C11586" i="3"/>
  <c r="C11587" i="3"/>
  <c r="C11588" i="3"/>
  <c r="C11589" i="3"/>
  <c r="C11590" i="3"/>
  <c r="C11591" i="3"/>
  <c r="C11592" i="3"/>
  <c r="C11593" i="3"/>
  <c r="C11594" i="3"/>
  <c r="C11595" i="3"/>
  <c r="C11596" i="3"/>
  <c r="C11597" i="3"/>
  <c r="C11598" i="3"/>
  <c r="C11599" i="3"/>
  <c r="C11600" i="3"/>
  <c r="C11601" i="3"/>
  <c r="C11602" i="3"/>
  <c r="C11603" i="3"/>
  <c r="C11604" i="3"/>
  <c r="C11605" i="3"/>
  <c r="C11606" i="3"/>
  <c r="C11607" i="3"/>
  <c r="C11608" i="3"/>
  <c r="C11609" i="3"/>
  <c r="C11610" i="3"/>
  <c r="C11611" i="3"/>
  <c r="C11612" i="3"/>
  <c r="C11613" i="3"/>
  <c r="C11614" i="3"/>
  <c r="C11615" i="3"/>
  <c r="C11616" i="3"/>
  <c r="C11617" i="3"/>
  <c r="C11618" i="3"/>
  <c r="C11619" i="3"/>
  <c r="C11620" i="3"/>
  <c r="C11621" i="3"/>
  <c r="C11622" i="3"/>
  <c r="C11623" i="3"/>
  <c r="C11624" i="3"/>
  <c r="C11625" i="3"/>
  <c r="C11626" i="3"/>
  <c r="C11627" i="3"/>
  <c r="C11628" i="3"/>
  <c r="C11629" i="3"/>
  <c r="C11630" i="3"/>
  <c r="C11631" i="3"/>
  <c r="C11632" i="3"/>
  <c r="C11633" i="3"/>
  <c r="C11634" i="3"/>
  <c r="C11635" i="3"/>
  <c r="C11636" i="3"/>
  <c r="C11637" i="3"/>
  <c r="C11638" i="3"/>
  <c r="C11639" i="3"/>
  <c r="C11640" i="3"/>
  <c r="C11641" i="3"/>
  <c r="C11642" i="3"/>
  <c r="C11643" i="3"/>
  <c r="C11644" i="3"/>
  <c r="C11645" i="3"/>
  <c r="C11646" i="3"/>
  <c r="C11647" i="3"/>
  <c r="C11648" i="3"/>
  <c r="C11649" i="3"/>
  <c r="C11650" i="3"/>
  <c r="C11651" i="3"/>
  <c r="C11652" i="3"/>
  <c r="C11653" i="3"/>
  <c r="C11654" i="3"/>
  <c r="C11655" i="3"/>
  <c r="C11656" i="3"/>
  <c r="C11657" i="3"/>
  <c r="C11658" i="3"/>
  <c r="C11659" i="3"/>
  <c r="C11660" i="3"/>
  <c r="C11661" i="3"/>
  <c r="C11662" i="3"/>
  <c r="C11663" i="3"/>
  <c r="C11664" i="3"/>
  <c r="C11665" i="3"/>
  <c r="C11666" i="3"/>
  <c r="C11667" i="3"/>
  <c r="C11668" i="3"/>
  <c r="C11669" i="3"/>
  <c r="C11670" i="3"/>
  <c r="C11671" i="3"/>
  <c r="C11672" i="3"/>
  <c r="C11673" i="3"/>
  <c r="C11674" i="3"/>
  <c r="C11675" i="3"/>
  <c r="C11676" i="3"/>
  <c r="C11677" i="3"/>
  <c r="C11678" i="3"/>
  <c r="C11679" i="3"/>
  <c r="C11680" i="3"/>
  <c r="C11681" i="3"/>
  <c r="C11682" i="3"/>
  <c r="C11683" i="3"/>
  <c r="C11684" i="3"/>
  <c r="C11685" i="3"/>
  <c r="C11686" i="3"/>
  <c r="C11687" i="3"/>
  <c r="C11688" i="3"/>
  <c r="C11689" i="3"/>
  <c r="C11690" i="3"/>
  <c r="C11691" i="3"/>
  <c r="C11692" i="3"/>
  <c r="C11693" i="3"/>
  <c r="C11694" i="3"/>
  <c r="C11695" i="3"/>
  <c r="C11696" i="3"/>
  <c r="C11697" i="3"/>
  <c r="C11698" i="3"/>
  <c r="C11699" i="3"/>
  <c r="C11700" i="3"/>
  <c r="C11701" i="3"/>
  <c r="C11702" i="3"/>
  <c r="C11703" i="3"/>
  <c r="C11704" i="3"/>
  <c r="C11705" i="3"/>
  <c r="C11706" i="3"/>
  <c r="C11707" i="3"/>
  <c r="C11708" i="3"/>
  <c r="C11709" i="3"/>
  <c r="C11710" i="3"/>
  <c r="C11711" i="3"/>
  <c r="C11712" i="3"/>
  <c r="C11713" i="3"/>
  <c r="C11714" i="3"/>
  <c r="C11715" i="3"/>
  <c r="C11716" i="3"/>
  <c r="C11717" i="3"/>
  <c r="C11718" i="3"/>
  <c r="C11719" i="3"/>
  <c r="C11720" i="3"/>
  <c r="C11721" i="3"/>
  <c r="C11722" i="3"/>
  <c r="C11723" i="3"/>
  <c r="C11724" i="3"/>
  <c r="C11725" i="3"/>
  <c r="C11726" i="3"/>
  <c r="C11727" i="3"/>
  <c r="C11728" i="3"/>
  <c r="C11729" i="3"/>
  <c r="C11730" i="3"/>
  <c r="C11731" i="3"/>
  <c r="C11732" i="3"/>
  <c r="C11733" i="3"/>
  <c r="C11734" i="3"/>
  <c r="C11735" i="3"/>
  <c r="C11736" i="3"/>
  <c r="C11737" i="3"/>
  <c r="C11738" i="3"/>
  <c r="C11739" i="3"/>
  <c r="C11740" i="3"/>
  <c r="C11741" i="3"/>
  <c r="C11742" i="3"/>
  <c r="C11743" i="3"/>
  <c r="C11744" i="3"/>
  <c r="C11745" i="3"/>
  <c r="C11746" i="3"/>
  <c r="C11747" i="3"/>
  <c r="C11748" i="3"/>
  <c r="C11749" i="3"/>
  <c r="C11750" i="3"/>
  <c r="C11751" i="3"/>
  <c r="C11752" i="3"/>
  <c r="C11753" i="3"/>
  <c r="C11754" i="3"/>
  <c r="C11755" i="3"/>
  <c r="C11756" i="3"/>
  <c r="C11757" i="3"/>
  <c r="C11758" i="3"/>
  <c r="C11759" i="3"/>
  <c r="C11760" i="3"/>
  <c r="C11761" i="3"/>
  <c r="C11762" i="3"/>
  <c r="C11763" i="3"/>
  <c r="C11764" i="3"/>
  <c r="C11765" i="3"/>
  <c r="C11766" i="3"/>
  <c r="C11767" i="3"/>
  <c r="C11768" i="3"/>
  <c r="C11769" i="3"/>
  <c r="C11770" i="3"/>
  <c r="C11771" i="3"/>
  <c r="C11772" i="3"/>
  <c r="C11773" i="3"/>
  <c r="C11774" i="3"/>
  <c r="C11775" i="3"/>
  <c r="C11776" i="3"/>
  <c r="C11777" i="3"/>
  <c r="C11778" i="3"/>
  <c r="C11779" i="3"/>
  <c r="C11780" i="3"/>
  <c r="C11781" i="3"/>
  <c r="C11782" i="3"/>
  <c r="C11783" i="3"/>
  <c r="C11784" i="3"/>
  <c r="C11785" i="3"/>
  <c r="C11786" i="3"/>
  <c r="C11787" i="3"/>
  <c r="C11788" i="3"/>
  <c r="C11789" i="3"/>
  <c r="C11790" i="3"/>
  <c r="C11791" i="3"/>
  <c r="C11792" i="3"/>
  <c r="C11793" i="3"/>
  <c r="C11794" i="3"/>
  <c r="C11795" i="3"/>
  <c r="C11796" i="3"/>
  <c r="C11797" i="3"/>
  <c r="C11798" i="3"/>
  <c r="C11799" i="3"/>
  <c r="C11800" i="3"/>
  <c r="C11801" i="3"/>
  <c r="C11802" i="3"/>
  <c r="C11803" i="3"/>
  <c r="C11804" i="3"/>
  <c r="C11805" i="3"/>
  <c r="C11806" i="3"/>
  <c r="C11807" i="3"/>
  <c r="C11808" i="3"/>
  <c r="C11809" i="3"/>
  <c r="C11810" i="3"/>
  <c r="C11811" i="3"/>
  <c r="C11812" i="3"/>
  <c r="C11813" i="3"/>
  <c r="C11814" i="3"/>
  <c r="C11815" i="3"/>
  <c r="C11816" i="3"/>
  <c r="C11817" i="3"/>
  <c r="C11818" i="3"/>
  <c r="C11819" i="3"/>
  <c r="C11820" i="3"/>
  <c r="C11821" i="3"/>
  <c r="C11822" i="3"/>
  <c r="C11823" i="3"/>
  <c r="C11824" i="3"/>
  <c r="C11825" i="3"/>
  <c r="C11826" i="3"/>
  <c r="C11827" i="3"/>
  <c r="C11828" i="3"/>
  <c r="C11829" i="3"/>
  <c r="C11830" i="3"/>
  <c r="C11831" i="3"/>
  <c r="C11832" i="3"/>
  <c r="C11833" i="3"/>
  <c r="C11834" i="3"/>
  <c r="C11835" i="3"/>
  <c r="C11836" i="3"/>
  <c r="C11837" i="3"/>
  <c r="C11838" i="3"/>
  <c r="C11839" i="3"/>
  <c r="C11840" i="3"/>
  <c r="C11841" i="3"/>
  <c r="C11842" i="3"/>
  <c r="C11843" i="3"/>
  <c r="C11844" i="3"/>
  <c r="C11845" i="3"/>
  <c r="C11846" i="3"/>
  <c r="C11847" i="3"/>
  <c r="C11848" i="3"/>
  <c r="C11849" i="3"/>
  <c r="C11850" i="3"/>
  <c r="C11851" i="3"/>
  <c r="C11852" i="3"/>
  <c r="C11853" i="3"/>
  <c r="C11854" i="3"/>
  <c r="C11855" i="3"/>
  <c r="C11856" i="3"/>
  <c r="C11857" i="3"/>
  <c r="C11858" i="3"/>
  <c r="C11859" i="3"/>
  <c r="C11860" i="3"/>
  <c r="C11861" i="3"/>
  <c r="C11862" i="3"/>
  <c r="C11863" i="3"/>
  <c r="C11864" i="3"/>
  <c r="C11865" i="3"/>
  <c r="C11866" i="3"/>
  <c r="C11867" i="3"/>
  <c r="C11868" i="3"/>
  <c r="C11869" i="3"/>
  <c r="C11870" i="3"/>
  <c r="C11871" i="3"/>
  <c r="C11872" i="3"/>
  <c r="C11873" i="3"/>
  <c r="C11874" i="3"/>
  <c r="C11875" i="3"/>
  <c r="C11876" i="3"/>
  <c r="C11877" i="3"/>
  <c r="C11878" i="3"/>
  <c r="C11879" i="3"/>
  <c r="C11880" i="3"/>
  <c r="C11881" i="3"/>
  <c r="C11882" i="3"/>
  <c r="C11883" i="3"/>
  <c r="C11884" i="3"/>
  <c r="C11885" i="3"/>
  <c r="C11886" i="3"/>
  <c r="C11887" i="3"/>
  <c r="C11888" i="3"/>
  <c r="C11889" i="3"/>
  <c r="C11890" i="3"/>
  <c r="C11891" i="3"/>
  <c r="C11892" i="3"/>
  <c r="C11893" i="3"/>
  <c r="C11894" i="3"/>
  <c r="C11895" i="3"/>
  <c r="C11896" i="3"/>
  <c r="C11897" i="3"/>
  <c r="C11898" i="3"/>
  <c r="C11899" i="3"/>
  <c r="C11900" i="3"/>
  <c r="C11901" i="3"/>
  <c r="C11902" i="3"/>
  <c r="C11903" i="3"/>
  <c r="C11904" i="3"/>
  <c r="C11905" i="3"/>
  <c r="C11906" i="3"/>
  <c r="C11907" i="3"/>
  <c r="C11908" i="3"/>
  <c r="C11909" i="3"/>
  <c r="C11910" i="3"/>
  <c r="C11911" i="3"/>
  <c r="C11912" i="3"/>
  <c r="C11913" i="3"/>
  <c r="C11914" i="3"/>
  <c r="C11915" i="3"/>
  <c r="C11916" i="3"/>
  <c r="C11917" i="3"/>
  <c r="C11918" i="3"/>
  <c r="C11919" i="3"/>
  <c r="C11920" i="3"/>
  <c r="C11921" i="3"/>
  <c r="C11922" i="3"/>
  <c r="C11923" i="3"/>
  <c r="C11924" i="3"/>
  <c r="C11925" i="3"/>
  <c r="C11926" i="3"/>
  <c r="C11927" i="3"/>
  <c r="C11928" i="3"/>
  <c r="C11929" i="3"/>
  <c r="C11930" i="3"/>
  <c r="C11931" i="3"/>
  <c r="C11932" i="3"/>
  <c r="C11933" i="3"/>
  <c r="C11934" i="3"/>
  <c r="C11935" i="3"/>
  <c r="C11936" i="3"/>
  <c r="C11937" i="3"/>
  <c r="C11938" i="3"/>
  <c r="C11939" i="3"/>
  <c r="C11940" i="3"/>
  <c r="C11941" i="3"/>
  <c r="C11942" i="3"/>
  <c r="C11943" i="3"/>
  <c r="C11944" i="3"/>
  <c r="C11945" i="3"/>
  <c r="C11946" i="3"/>
  <c r="C11947" i="3"/>
  <c r="C11948" i="3"/>
  <c r="C11949" i="3"/>
  <c r="C11950" i="3"/>
  <c r="C11951" i="3"/>
  <c r="C11952" i="3"/>
  <c r="C11953" i="3"/>
  <c r="C11954" i="3"/>
  <c r="C11955" i="3"/>
  <c r="C11956" i="3"/>
  <c r="C11957" i="3"/>
  <c r="C11958" i="3"/>
  <c r="C11959" i="3"/>
  <c r="C11960" i="3"/>
  <c r="C11961" i="3"/>
  <c r="C11962" i="3"/>
  <c r="C11963" i="3"/>
  <c r="C11964" i="3"/>
  <c r="C11965" i="3"/>
  <c r="C11966" i="3"/>
  <c r="C11967" i="3"/>
  <c r="C11968" i="3"/>
  <c r="C11969" i="3"/>
  <c r="C11970" i="3"/>
  <c r="C11971" i="3"/>
  <c r="C11972" i="3"/>
  <c r="C11973" i="3"/>
  <c r="C11974" i="3"/>
  <c r="C11975" i="3"/>
  <c r="C11976" i="3"/>
  <c r="C11977" i="3"/>
  <c r="C11978" i="3"/>
  <c r="C11979" i="3"/>
  <c r="C11980" i="3"/>
  <c r="C11981" i="3"/>
  <c r="C11982" i="3"/>
  <c r="C11983" i="3"/>
  <c r="C11984" i="3"/>
  <c r="C11985" i="3"/>
  <c r="C11986" i="3"/>
  <c r="C11987" i="3"/>
  <c r="C11988" i="3"/>
  <c r="C11989" i="3"/>
  <c r="C11990" i="3"/>
  <c r="C11991" i="3"/>
  <c r="C11992" i="3"/>
  <c r="C11993" i="3"/>
  <c r="C11994" i="3"/>
  <c r="C11995" i="3"/>
  <c r="C11996" i="3"/>
  <c r="C11997" i="3"/>
  <c r="C11998" i="3"/>
  <c r="C11999" i="3"/>
  <c r="C12000" i="3"/>
  <c r="C12001" i="3"/>
  <c r="C12002" i="3"/>
  <c r="C12003" i="3"/>
  <c r="C12004" i="3"/>
  <c r="C12005" i="3"/>
  <c r="C12006" i="3"/>
  <c r="C12007" i="3"/>
  <c r="C12008" i="3"/>
  <c r="C12009" i="3"/>
  <c r="C12010" i="3"/>
  <c r="C12011" i="3"/>
  <c r="C12012" i="3"/>
  <c r="C12013" i="3"/>
  <c r="C12014" i="3"/>
  <c r="C12015" i="3"/>
  <c r="C12016" i="3"/>
  <c r="C12017" i="3"/>
  <c r="C12018" i="3"/>
  <c r="C12019" i="3"/>
  <c r="C12020" i="3"/>
  <c r="C12021" i="3"/>
  <c r="C12022" i="3"/>
  <c r="C12023" i="3"/>
  <c r="C12024" i="3"/>
  <c r="C12025" i="3"/>
  <c r="C12026" i="3"/>
  <c r="C12027" i="3"/>
  <c r="C12028" i="3"/>
  <c r="C12029" i="3"/>
  <c r="C12030" i="3"/>
  <c r="C12031" i="3"/>
  <c r="C12032" i="3"/>
  <c r="C12033" i="3"/>
  <c r="C12034" i="3"/>
  <c r="C12035" i="3"/>
  <c r="C12036" i="3"/>
  <c r="C12037" i="3"/>
  <c r="C12038" i="3"/>
  <c r="C12039" i="3"/>
  <c r="C12040" i="3"/>
  <c r="C12041" i="3"/>
  <c r="C12042" i="3"/>
  <c r="C12043" i="3"/>
  <c r="C12044" i="3"/>
  <c r="C12045" i="3"/>
  <c r="C12046" i="3"/>
  <c r="C12047" i="3"/>
  <c r="C12048" i="3"/>
  <c r="C12049" i="3"/>
  <c r="C12050" i="3"/>
  <c r="C12051" i="3"/>
  <c r="C12052" i="3"/>
  <c r="C12053" i="3"/>
  <c r="C12054" i="3"/>
  <c r="C12055" i="3"/>
  <c r="C12056" i="3"/>
  <c r="C12057" i="3"/>
  <c r="C12058" i="3"/>
  <c r="C12059" i="3"/>
  <c r="C12060" i="3"/>
  <c r="C12061" i="3"/>
  <c r="C12062" i="3"/>
  <c r="C12063" i="3"/>
  <c r="C12064" i="3"/>
  <c r="C12065" i="3"/>
  <c r="C12066" i="3"/>
  <c r="C12067" i="3"/>
  <c r="C12068" i="3"/>
  <c r="C12069" i="3"/>
  <c r="C12070" i="3"/>
  <c r="C12071" i="3"/>
  <c r="C12072" i="3"/>
  <c r="C12073" i="3"/>
  <c r="C12074" i="3"/>
  <c r="C12075" i="3"/>
  <c r="C12076" i="3"/>
  <c r="C12077" i="3"/>
  <c r="C12078" i="3"/>
  <c r="C12079" i="3"/>
  <c r="C12080" i="3"/>
  <c r="C12081" i="3"/>
  <c r="C12082" i="3"/>
  <c r="C12083" i="3"/>
  <c r="C12084" i="3"/>
  <c r="C12085" i="3"/>
  <c r="C12086" i="3"/>
  <c r="C12087" i="3"/>
  <c r="C12088" i="3"/>
  <c r="C12089" i="3"/>
  <c r="C12090" i="3"/>
  <c r="C12091" i="3"/>
  <c r="C12092" i="3"/>
  <c r="C12093" i="3"/>
  <c r="C12094" i="3"/>
  <c r="C12095" i="3"/>
  <c r="C12096" i="3"/>
  <c r="C12097" i="3"/>
  <c r="C12098" i="3"/>
  <c r="C12099" i="3"/>
  <c r="C12100" i="3"/>
  <c r="C12101" i="3"/>
  <c r="C12102" i="3"/>
  <c r="C12103" i="3"/>
  <c r="C12104" i="3"/>
  <c r="C12105" i="3"/>
  <c r="C12106" i="3"/>
  <c r="C12107" i="3"/>
  <c r="C12108" i="3"/>
  <c r="C12109" i="3"/>
  <c r="C12110" i="3"/>
  <c r="C12111" i="3"/>
  <c r="C12112" i="3"/>
  <c r="C12113" i="3"/>
  <c r="C12114" i="3"/>
  <c r="C12115" i="3"/>
  <c r="C12116" i="3"/>
  <c r="C12117" i="3"/>
  <c r="C12118" i="3"/>
  <c r="C12119" i="3"/>
  <c r="C12120" i="3"/>
  <c r="C12121" i="3"/>
  <c r="C12122" i="3"/>
  <c r="C12123" i="3"/>
  <c r="C12124" i="3"/>
  <c r="C12125" i="3"/>
  <c r="C12126" i="3"/>
  <c r="C12127" i="3"/>
  <c r="C12128" i="3"/>
  <c r="C12129" i="3"/>
  <c r="C12130" i="3"/>
  <c r="C12131" i="3"/>
  <c r="C12132" i="3"/>
  <c r="C12133" i="3"/>
  <c r="C12134" i="3"/>
  <c r="C12135" i="3"/>
  <c r="C12136" i="3"/>
  <c r="C12137" i="3"/>
  <c r="C12138" i="3"/>
  <c r="C12139" i="3"/>
  <c r="C12140" i="3"/>
  <c r="C12141" i="3"/>
  <c r="C12142" i="3"/>
  <c r="C12143" i="3"/>
  <c r="C12144" i="3"/>
  <c r="C12145" i="3"/>
  <c r="C12146" i="3"/>
  <c r="C12147" i="3"/>
  <c r="C12148" i="3"/>
  <c r="C12149" i="3"/>
  <c r="C12150" i="3"/>
  <c r="C12151" i="3"/>
  <c r="C12152" i="3"/>
  <c r="C12153" i="3"/>
  <c r="C12154" i="3"/>
  <c r="C12155" i="3"/>
  <c r="C12156" i="3"/>
  <c r="C12157" i="3"/>
  <c r="C12158" i="3"/>
  <c r="C12159" i="3"/>
  <c r="C12160" i="3"/>
  <c r="C12161" i="3"/>
  <c r="C12162" i="3"/>
  <c r="C12163" i="3"/>
  <c r="C12164" i="3"/>
  <c r="C12165" i="3"/>
  <c r="C12166" i="3"/>
  <c r="C12167" i="3"/>
  <c r="C12168" i="3"/>
  <c r="C12169" i="3"/>
  <c r="C12170" i="3"/>
  <c r="C12171" i="3"/>
  <c r="C12172" i="3"/>
  <c r="C12173" i="3"/>
  <c r="C12174" i="3"/>
  <c r="C12175" i="3"/>
  <c r="C12176" i="3"/>
  <c r="C12177" i="3"/>
  <c r="C12178" i="3"/>
  <c r="C12179" i="3"/>
  <c r="C12180" i="3"/>
  <c r="C12181" i="3"/>
  <c r="C12182" i="3"/>
  <c r="C12183" i="3"/>
  <c r="C12184" i="3"/>
  <c r="C12185" i="3"/>
  <c r="C12186" i="3"/>
  <c r="C12187" i="3"/>
  <c r="C12188" i="3"/>
  <c r="C12189" i="3"/>
  <c r="C12190" i="3"/>
  <c r="C12191" i="3"/>
  <c r="C12192" i="3"/>
  <c r="C12193" i="3"/>
  <c r="C12194" i="3"/>
  <c r="C12195" i="3"/>
  <c r="C12196" i="3"/>
  <c r="C12197" i="3"/>
  <c r="C12198" i="3"/>
  <c r="C12199" i="3"/>
  <c r="C12200" i="3"/>
  <c r="C12201" i="3"/>
  <c r="C12202" i="3"/>
  <c r="C12203" i="3"/>
  <c r="C12204" i="3"/>
  <c r="C12205" i="3"/>
  <c r="C12206" i="3"/>
  <c r="C12207" i="3"/>
  <c r="C12208" i="3"/>
  <c r="C12209" i="3"/>
  <c r="C12210" i="3"/>
  <c r="C12211" i="3"/>
  <c r="C12212" i="3"/>
  <c r="C12213" i="3"/>
  <c r="C12214" i="3"/>
  <c r="C12215" i="3"/>
  <c r="C12216" i="3"/>
  <c r="C12217" i="3"/>
  <c r="C12218" i="3"/>
  <c r="C12219" i="3"/>
  <c r="C12220" i="3"/>
  <c r="C12221" i="3"/>
  <c r="C12222" i="3"/>
  <c r="C12223" i="3"/>
  <c r="C12224" i="3"/>
  <c r="C12225" i="3"/>
  <c r="C12226" i="3"/>
  <c r="C12227" i="3"/>
  <c r="C12228" i="3"/>
  <c r="C12229" i="3"/>
  <c r="C12230" i="3"/>
  <c r="C12231" i="3"/>
  <c r="C12232" i="3"/>
  <c r="C12233" i="3"/>
  <c r="C12234" i="3"/>
  <c r="C12235" i="3"/>
  <c r="C12236" i="3"/>
  <c r="C12237" i="3"/>
  <c r="C12238" i="3"/>
  <c r="C12239" i="3"/>
  <c r="C12240" i="3"/>
  <c r="C12241" i="3"/>
  <c r="C12242" i="3"/>
  <c r="C12243" i="3"/>
  <c r="C12244" i="3"/>
  <c r="C12245" i="3"/>
  <c r="C12246" i="3"/>
  <c r="C12247" i="3"/>
  <c r="C12248" i="3"/>
  <c r="C12249" i="3"/>
  <c r="C12250" i="3"/>
  <c r="C12251" i="3"/>
  <c r="C12252" i="3"/>
  <c r="C12253" i="3"/>
  <c r="C12254" i="3"/>
  <c r="C12255" i="3"/>
  <c r="C12256" i="3"/>
  <c r="C12257" i="3"/>
  <c r="C12258" i="3"/>
  <c r="C12259" i="3"/>
  <c r="C12260" i="3"/>
  <c r="C12261" i="3"/>
  <c r="C12262" i="3"/>
  <c r="C12263" i="3"/>
  <c r="C12264" i="3"/>
  <c r="C12265" i="3"/>
  <c r="C12266" i="3"/>
  <c r="C12267" i="3"/>
  <c r="C12268" i="3"/>
  <c r="C12269" i="3"/>
  <c r="C12270" i="3"/>
  <c r="C12271" i="3"/>
  <c r="C12272" i="3"/>
  <c r="C12273" i="3"/>
  <c r="C12274" i="3"/>
  <c r="C12275" i="3"/>
  <c r="C12276" i="3"/>
  <c r="C12277" i="3"/>
  <c r="C12278" i="3"/>
  <c r="C12279" i="3"/>
  <c r="C12280" i="3"/>
  <c r="C12281" i="3"/>
  <c r="C12282" i="3"/>
  <c r="C12283" i="3"/>
  <c r="C12284" i="3"/>
  <c r="C12285" i="3"/>
  <c r="C12286" i="3"/>
  <c r="C12287" i="3"/>
  <c r="C12288" i="3"/>
  <c r="C12289" i="3"/>
  <c r="C12290" i="3"/>
  <c r="C12291" i="3"/>
  <c r="C12292" i="3"/>
  <c r="C12293" i="3"/>
  <c r="C12294" i="3"/>
  <c r="C12295" i="3"/>
  <c r="C12296" i="3"/>
  <c r="C12297" i="3"/>
  <c r="C12298" i="3"/>
  <c r="C12299" i="3"/>
  <c r="C12300" i="3"/>
  <c r="C12301" i="3"/>
  <c r="C12302" i="3"/>
  <c r="C12303" i="3"/>
  <c r="C12304" i="3"/>
  <c r="C12305" i="3"/>
  <c r="C12306" i="3"/>
  <c r="C12307" i="3"/>
  <c r="C12308" i="3"/>
  <c r="C12309" i="3"/>
  <c r="C12310" i="3"/>
  <c r="C12311" i="3"/>
  <c r="C12312" i="3"/>
  <c r="C12313" i="3"/>
  <c r="C12314" i="3"/>
  <c r="C12315" i="3"/>
  <c r="C12316" i="3"/>
  <c r="C12317" i="3"/>
  <c r="C12318" i="3"/>
  <c r="C12319" i="3"/>
  <c r="C12320" i="3"/>
  <c r="C12321" i="3"/>
  <c r="C12322" i="3"/>
  <c r="C12323" i="3"/>
  <c r="C12324" i="3"/>
  <c r="C12325" i="3"/>
  <c r="C12326" i="3"/>
  <c r="C12327" i="3"/>
  <c r="C12328" i="3"/>
  <c r="C12329" i="3"/>
  <c r="C12330" i="3"/>
  <c r="C12331" i="3"/>
  <c r="C12332" i="3"/>
  <c r="C12333" i="3"/>
  <c r="C12334" i="3"/>
  <c r="C12335" i="3"/>
  <c r="C12336" i="3"/>
  <c r="C12337" i="3"/>
  <c r="C12338" i="3"/>
  <c r="C12339" i="3"/>
  <c r="C12340" i="3"/>
  <c r="C12341" i="3"/>
  <c r="C12342" i="3"/>
  <c r="C12343" i="3"/>
  <c r="C12344" i="3"/>
  <c r="C12345" i="3"/>
  <c r="C12346" i="3"/>
  <c r="C12347" i="3"/>
  <c r="C12348" i="3"/>
  <c r="C12349" i="3"/>
  <c r="C12350" i="3"/>
  <c r="C12351" i="3"/>
  <c r="C12352" i="3"/>
  <c r="C12353" i="3"/>
  <c r="C12354" i="3"/>
  <c r="C12355" i="3"/>
  <c r="C12356" i="3"/>
  <c r="C12357" i="3"/>
  <c r="C12358" i="3"/>
  <c r="C12359" i="3"/>
  <c r="C12360" i="3"/>
  <c r="C12361" i="3"/>
  <c r="C12362" i="3"/>
  <c r="C12363" i="3"/>
  <c r="C12364" i="3"/>
  <c r="C12365" i="3"/>
  <c r="C12366" i="3"/>
  <c r="C12367" i="3"/>
  <c r="C12368" i="3"/>
  <c r="C12369" i="3"/>
  <c r="C12370" i="3"/>
  <c r="C12371" i="3"/>
  <c r="C12372" i="3"/>
  <c r="C12373" i="3"/>
  <c r="C12374" i="3"/>
  <c r="C12375" i="3"/>
  <c r="C12376" i="3"/>
  <c r="C12377" i="3"/>
  <c r="C12378" i="3"/>
  <c r="C12379" i="3"/>
  <c r="C12380" i="3"/>
  <c r="C12381" i="3"/>
  <c r="C12382" i="3"/>
  <c r="C12383" i="3"/>
  <c r="C12384" i="3"/>
  <c r="C12385" i="3"/>
  <c r="C12386" i="3"/>
  <c r="C12387" i="3"/>
  <c r="C12388" i="3"/>
  <c r="C12389" i="3"/>
  <c r="C12390" i="3"/>
  <c r="C12391" i="3"/>
  <c r="C12392" i="3"/>
  <c r="C12393" i="3"/>
  <c r="C12394" i="3"/>
  <c r="C12395" i="3"/>
  <c r="C12396" i="3"/>
  <c r="C12397" i="3"/>
  <c r="C12398" i="3"/>
  <c r="C12399" i="3"/>
  <c r="C12400" i="3"/>
  <c r="C12401" i="3"/>
  <c r="C12402" i="3"/>
  <c r="C12403" i="3"/>
  <c r="C12404" i="3"/>
  <c r="C12405" i="3"/>
  <c r="C12406" i="3"/>
  <c r="C12407" i="3"/>
  <c r="C12408" i="3"/>
  <c r="C12409" i="3"/>
  <c r="C12410" i="3"/>
  <c r="C12411" i="3"/>
  <c r="C12412" i="3"/>
  <c r="C12413" i="3"/>
  <c r="C12414" i="3"/>
  <c r="C12415" i="3"/>
  <c r="C12416" i="3"/>
  <c r="C12417" i="3"/>
  <c r="C12418" i="3"/>
  <c r="C12419" i="3"/>
  <c r="C12420" i="3"/>
  <c r="C12421" i="3"/>
  <c r="C12422" i="3"/>
  <c r="C12423" i="3"/>
  <c r="C12424" i="3"/>
  <c r="C12425" i="3"/>
  <c r="C12426" i="3"/>
  <c r="C12427" i="3"/>
  <c r="C12428" i="3"/>
  <c r="C12429" i="3"/>
  <c r="C12430" i="3"/>
  <c r="C12431" i="3"/>
  <c r="C12432" i="3"/>
  <c r="C12433" i="3"/>
  <c r="C12434" i="3"/>
  <c r="C12435" i="3"/>
  <c r="C12436" i="3"/>
  <c r="C12437" i="3"/>
  <c r="C12438" i="3"/>
  <c r="C12439" i="3"/>
  <c r="C12440" i="3"/>
  <c r="C12441" i="3"/>
  <c r="C12442" i="3"/>
  <c r="C12443" i="3"/>
  <c r="C12444" i="3"/>
  <c r="C12445" i="3"/>
  <c r="C12446" i="3"/>
  <c r="C12447" i="3"/>
  <c r="C12448" i="3"/>
  <c r="C12449" i="3"/>
  <c r="C12450" i="3"/>
  <c r="C12451" i="3"/>
  <c r="C12452" i="3"/>
  <c r="C12453" i="3"/>
  <c r="C12454" i="3"/>
  <c r="C12455" i="3"/>
  <c r="C12456" i="3"/>
  <c r="C12457" i="3"/>
  <c r="C12458" i="3"/>
  <c r="C12459" i="3"/>
  <c r="C12460" i="3"/>
  <c r="C12461" i="3"/>
  <c r="C12462" i="3"/>
  <c r="C12463" i="3"/>
  <c r="C12464" i="3"/>
  <c r="C12465" i="3"/>
  <c r="C12466" i="3"/>
  <c r="C12467" i="3"/>
  <c r="C12468" i="3"/>
  <c r="C12469" i="3"/>
  <c r="C12470" i="3"/>
  <c r="C12471" i="3"/>
  <c r="C12472" i="3"/>
  <c r="C12473" i="3"/>
  <c r="C12474" i="3"/>
  <c r="C12475" i="3"/>
  <c r="C12476" i="3"/>
  <c r="C12477" i="3"/>
  <c r="C12478" i="3"/>
  <c r="C12479" i="3"/>
  <c r="C12480" i="3"/>
  <c r="C12481" i="3"/>
  <c r="C12482" i="3"/>
  <c r="C12483" i="3"/>
  <c r="C12484" i="3"/>
  <c r="C12485" i="3"/>
  <c r="C12486" i="3"/>
  <c r="C12487" i="3"/>
  <c r="C12488" i="3"/>
  <c r="C12489" i="3"/>
  <c r="C12490" i="3"/>
  <c r="C12491" i="3"/>
  <c r="C12492" i="3"/>
  <c r="C12493" i="3"/>
  <c r="C12494" i="3"/>
  <c r="C12495" i="3"/>
  <c r="C12496" i="3"/>
  <c r="C12497" i="3"/>
  <c r="C12498" i="3"/>
  <c r="C12499" i="3"/>
  <c r="C12500" i="3"/>
  <c r="C12501" i="3"/>
  <c r="C12502" i="3"/>
  <c r="C12503" i="3"/>
  <c r="C12504" i="3"/>
  <c r="C12505" i="3"/>
  <c r="C12506" i="3"/>
  <c r="C12507" i="3"/>
  <c r="C12508" i="3"/>
  <c r="C12509" i="3"/>
  <c r="C12510" i="3"/>
  <c r="C12511" i="3"/>
  <c r="C12512" i="3"/>
  <c r="C12513" i="3"/>
  <c r="C12514" i="3"/>
  <c r="C12515" i="3"/>
  <c r="C12516" i="3"/>
  <c r="C12517" i="3"/>
  <c r="C12518" i="3"/>
  <c r="C12519" i="3"/>
  <c r="C12520" i="3"/>
  <c r="C12521" i="3"/>
  <c r="C12522" i="3"/>
  <c r="C12523" i="3"/>
  <c r="C12524" i="3"/>
  <c r="C12525" i="3"/>
  <c r="C12526" i="3"/>
  <c r="C12527" i="3"/>
  <c r="C12528" i="3"/>
  <c r="C12529" i="3"/>
  <c r="C12530" i="3"/>
  <c r="C12531" i="3"/>
  <c r="C12532" i="3"/>
  <c r="C12533" i="3"/>
  <c r="C12534" i="3"/>
  <c r="C12535" i="3"/>
  <c r="C12536" i="3"/>
  <c r="C12537" i="3"/>
  <c r="C12538" i="3"/>
  <c r="C12539" i="3"/>
  <c r="C12540" i="3"/>
  <c r="C12541" i="3"/>
  <c r="C12542" i="3"/>
  <c r="C12543" i="3"/>
  <c r="C12544" i="3"/>
  <c r="C12545" i="3"/>
  <c r="C12546" i="3"/>
  <c r="C12547" i="3"/>
  <c r="C12548" i="3"/>
  <c r="C12549" i="3"/>
  <c r="C12550" i="3"/>
  <c r="C12551" i="3"/>
  <c r="C12552" i="3"/>
  <c r="C12553" i="3"/>
  <c r="C12554" i="3"/>
  <c r="C12555" i="3"/>
  <c r="C12556" i="3"/>
  <c r="C12557" i="3"/>
  <c r="C12558" i="3"/>
  <c r="C12559" i="3"/>
  <c r="C12560" i="3"/>
  <c r="C12561" i="3"/>
  <c r="C12562" i="3"/>
  <c r="C12563" i="3"/>
  <c r="C12564" i="3"/>
  <c r="C12565" i="3"/>
  <c r="C12566" i="3"/>
  <c r="C12567" i="3"/>
  <c r="C12568" i="3"/>
  <c r="C12569" i="3"/>
  <c r="C12570" i="3"/>
  <c r="C12571" i="3"/>
  <c r="C12572" i="3"/>
  <c r="C12573" i="3"/>
  <c r="C12574" i="3"/>
  <c r="C12575" i="3"/>
  <c r="C12576" i="3"/>
  <c r="C12577" i="3"/>
  <c r="C12578" i="3"/>
  <c r="C12579" i="3"/>
  <c r="C12580" i="3"/>
  <c r="C12581" i="3"/>
  <c r="C12582" i="3"/>
  <c r="C12583" i="3"/>
  <c r="C12584" i="3"/>
  <c r="C12585" i="3"/>
  <c r="C12586" i="3"/>
  <c r="C12587" i="3"/>
  <c r="C12588" i="3"/>
  <c r="C12589" i="3"/>
  <c r="C12590" i="3"/>
  <c r="C12591" i="3"/>
  <c r="C12592" i="3"/>
  <c r="C12593" i="3"/>
  <c r="C12594" i="3"/>
  <c r="C12595" i="3"/>
  <c r="C12596" i="3"/>
  <c r="C12597" i="3"/>
  <c r="C12598" i="3"/>
  <c r="C12599" i="3"/>
  <c r="C12600" i="3"/>
  <c r="C12601" i="3"/>
  <c r="C12602" i="3"/>
  <c r="C12603" i="3"/>
  <c r="C12604" i="3"/>
  <c r="C12605" i="3"/>
  <c r="C12606" i="3"/>
  <c r="C12607" i="3"/>
  <c r="C12608" i="3"/>
  <c r="C12609" i="3"/>
  <c r="C12610" i="3"/>
  <c r="C12611" i="3"/>
  <c r="C12612" i="3"/>
  <c r="C12613" i="3"/>
  <c r="C12614" i="3"/>
  <c r="C12615" i="3"/>
  <c r="C12616" i="3"/>
  <c r="C12617" i="3"/>
  <c r="C12618" i="3"/>
  <c r="C12619" i="3"/>
  <c r="C12620" i="3"/>
  <c r="C12621" i="3"/>
  <c r="C12622" i="3"/>
  <c r="C12623" i="3"/>
  <c r="C12624" i="3"/>
  <c r="C12625" i="3"/>
  <c r="C12626" i="3"/>
  <c r="C12627" i="3"/>
  <c r="C12628" i="3"/>
  <c r="C12629" i="3"/>
  <c r="C12630" i="3"/>
  <c r="C12631" i="3"/>
  <c r="C12632" i="3"/>
  <c r="C12633" i="3"/>
  <c r="C12634" i="3"/>
  <c r="C12635" i="3"/>
  <c r="C12636" i="3"/>
  <c r="C12637" i="3"/>
  <c r="C12638" i="3"/>
  <c r="C12639" i="3"/>
  <c r="C12640" i="3"/>
  <c r="C12641" i="3"/>
  <c r="C12642" i="3"/>
  <c r="C12643" i="3"/>
  <c r="C12644" i="3"/>
  <c r="C12645" i="3"/>
  <c r="C12646" i="3"/>
  <c r="C12647" i="3"/>
  <c r="C12648" i="3"/>
  <c r="C12649" i="3"/>
  <c r="C12650" i="3"/>
  <c r="C12651" i="3"/>
  <c r="C12652" i="3"/>
  <c r="C12653" i="3"/>
  <c r="C12654" i="3"/>
  <c r="C12655" i="3"/>
  <c r="C12656" i="3"/>
  <c r="C12657" i="3"/>
  <c r="C12658" i="3"/>
  <c r="C12659" i="3"/>
  <c r="C12660" i="3"/>
  <c r="C12661" i="3"/>
  <c r="C12662" i="3"/>
  <c r="C12663" i="3"/>
  <c r="C12664" i="3"/>
  <c r="C12665" i="3"/>
  <c r="C12666" i="3"/>
  <c r="C12667" i="3"/>
  <c r="C12668" i="3"/>
  <c r="C12669" i="3"/>
  <c r="C12670" i="3"/>
  <c r="C12671" i="3"/>
  <c r="C12672" i="3"/>
  <c r="C12673" i="3"/>
  <c r="C12674" i="3"/>
  <c r="C12675" i="3"/>
  <c r="C12676" i="3"/>
  <c r="C12677" i="3"/>
  <c r="C12678" i="3"/>
  <c r="C12679" i="3"/>
  <c r="C12680" i="3"/>
  <c r="C12681" i="3"/>
  <c r="C12682" i="3"/>
  <c r="C12683" i="3"/>
  <c r="C12684" i="3"/>
  <c r="C12685" i="3"/>
  <c r="C12686" i="3"/>
  <c r="C12687" i="3"/>
  <c r="C12688" i="3"/>
  <c r="C12689" i="3"/>
  <c r="C12690" i="3"/>
  <c r="C12691" i="3"/>
  <c r="C12692" i="3"/>
  <c r="C12693" i="3"/>
  <c r="C12694" i="3"/>
  <c r="C12695" i="3"/>
  <c r="C12696" i="3"/>
  <c r="C12697" i="3"/>
  <c r="C12698" i="3"/>
  <c r="C12699" i="3"/>
  <c r="C12700" i="3"/>
  <c r="C12701" i="3"/>
  <c r="C12702" i="3"/>
  <c r="C12703" i="3"/>
  <c r="C12704" i="3"/>
  <c r="C12705" i="3"/>
  <c r="C12706" i="3"/>
  <c r="C12707" i="3"/>
  <c r="C12708" i="3"/>
  <c r="C12709" i="3"/>
  <c r="C12710" i="3"/>
  <c r="C12711" i="3"/>
  <c r="C12712" i="3"/>
  <c r="C12713" i="3"/>
  <c r="C12714" i="3"/>
  <c r="C12715" i="3"/>
  <c r="C12716" i="3"/>
  <c r="C12717" i="3"/>
  <c r="C12718" i="3"/>
  <c r="C12719" i="3"/>
  <c r="C12720" i="3"/>
  <c r="C12721" i="3"/>
  <c r="C12722" i="3"/>
  <c r="C12723" i="3"/>
  <c r="C12724" i="3"/>
  <c r="C12725" i="3"/>
  <c r="C12726" i="3"/>
  <c r="C12727" i="3"/>
  <c r="C12728" i="3"/>
  <c r="C12729" i="3"/>
  <c r="C12730" i="3"/>
  <c r="C12731" i="3"/>
  <c r="C12732" i="3"/>
  <c r="C12733" i="3"/>
  <c r="C12734" i="3"/>
  <c r="C12735" i="3"/>
  <c r="C12736" i="3"/>
  <c r="C12737" i="3"/>
  <c r="C12738" i="3"/>
  <c r="C12739" i="3"/>
  <c r="C12740" i="3"/>
  <c r="C12741" i="3"/>
  <c r="C12742" i="3"/>
  <c r="C12743" i="3"/>
  <c r="C12744" i="3"/>
  <c r="C12745" i="3"/>
  <c r="C12746" i="3"/>
  <c r="C12747" i="3"/>
  <c r="C12748" i="3"/>
  <c r="C12749" i="3"/>
  <c r="C12750" i="3"/>
  <c r="C12751" i="3"/>
  <c r="C12752" i="3"/>
  <c r="C12753" i="3"/>
  <c r="C12754" i="3"/>
  <c r="C12755" i="3"/>
  <c r="C12756" i="3"/>
  <c r="C12757" i="3"/>
  <c r="C12758" i="3"/>
  <c r="C12759" i="3"/>
  <c r="C12760" i="3"/>
  <c r="C12761" i="3"/>
  <c r="C12762" i="3"/>
  <c r="C12763" i="3"/>
  <c r="C12764" i="3"/>
  <c r="C12765" i="3"/>
  <c r="C12766" i="3"/>
  <c r="C12767" i="3"/>
  <c r="C12768" i="3"/>
  <c r="C12769" i="3"/>
  <c r="C12770" i="3"/>
  <c r="C12771" i="3"/>
  <c r="C12772" i="3"/>
  <c r="C12773" i="3"/>
  <c r="C12774" i="3"/>
  <c r="C12775" i="3"/>
  <c r="C12776" i="3"/>
  <c r="C12777" i="3"/>
  <c r="C12778" i="3"/>
  <c r="C12779" i="3"/>
  <c r="C12780" i="3"/>
  <c r="C12781" i="3"/>
  <c r="C12782" i="3"/>
  <c r="C12783" i="3"/>
  <c r="C12784" i="3"/>
  <c r="C12785" i="3"/>
  <c r="C12786" i="3"/>
  <c r="C12787" i="3"/>
  <c r="C12788" i="3"/>
  <c r="C12789" i="3"/>
  <c r="C12790" i="3"/>
  <c r="C12791" i="3"/>
  <c r="C12792" i="3"/>
  <c r="C12793" i="3"/>
  <c r="C12794" i="3"/>
  <c r="C12795" i="3"/>
  <c r="C12796" i="3"/>
  <c r="C12797" i="3"/>
  <c r="C12798" i="3"/>
  <c r="C12799" i="3"/>
  <c r="C12800" i="3"/>
  <c r="C12801" i="3"/>
  <c r="C12802" i="3"/>
  <c r="C12803" i="3"/>
  <c r="C12804" i="3"/>
  <c r="C12805" i="3"/>
  <c r="C12806" i="3"/>
  <c r="C12807" i="3"/>
  <c r="C12808" i="3"/>
  <c r="C12809" i="3"/>
  <c r="C12810" i="3"/>
  <c r="C12811" i="3"/>
  <c r="C12812" i="3"/>
  <c r="C12813" i="3"/>
  <c r="C12814" i="3"/>
  <c r="C12815" i="3"/>
  <c r="C12816" i="3"/>
  <c r="C12817" i="3"/>
  <c r="C12818" i="3"/>
  <c r="C12819" i="3"/>
  <c r="C12820" i="3"/>
  <c r="C12821" i="3"/>
  <c r="C12822" i="3"/>
  <c r="C12823" i="3"/>
  <c r="C12824" i="3"/>
  <c r="C12825" i="3"/>
  <c r="C12826" i="3"/>
  <c r="C12827" i="3"/>
  <c r="C12828" i="3"/>
  <c r="C12829" i="3"/>
  <c r="C12830" i="3"/>
  <c r="C12831" i="3"/>
  <c r="C12832" i="3"/>
  <c r="C12833" i="3"/>
  <c r="C12834" i="3"/>
  <c r="C12835" i="3"/>
  <c r="C12836" i="3"/>
  <c r="C12837" i="3"/>
  <c r="C12838" i="3"/>
  <c r="C12839" i="3"/>
  <c r="C12840" i="3"/>
  <c r="C12841" i="3"/>
  <c r="C12842" i="3"/>
  <c r="C12843" i="3"/>
  <c r="C12844" i="3"/>
  <c r="C12845" i="3"/>
  <c r="C12846" i="3"/>
  <c r="C12847" i="3"/>
  <c r="C12848" i="3"/>
  <c r="C12849" i="3"/>
  <c r="C12850" i="3"/>
  <c r="C12851" i="3"/>
  <c r="C12852" i="3"/>
  <c r="C12853" i="3"/>
  <c r="C12854" i="3"/>
  <c r="C12855" i="3"/>
  <c r="C12856" i="3"/>
  <c r="C12857" i="3"/>
  <c r="C12858" i="3"/>
  <c r="C12859" i="3"/>
  <c r="C12860" i="3"/>
  <c r="C12861" i="3"/>
  <c r="C12862" i="3"/>
  <c r="C12863" i="3"/>
  <c r="C12864" i="3"/>
  <c r="C12865" i="3"/>
  <c r="C12866" i="3"/>
  <c r="C12867" i="3"/>
  <c r="C12868" i="3"/>
  <c r="C12869" i="3"/>
  <c r="C12870" i="3"/>
  <c r="C12871" i="3"/>
  <c r="C12872" i="3"/>
  <c r="C12873" i="3"/>
  <c r="C12874" i="3"/>
  <c r="C12875" i="3"/>
  <c r="C12876" i="3"/>
  <c r="C12877" i="3"/>
  <c r="C12878" i="3"/>
  <c r="C12879" i="3"/>
  <c r="C12880" i="3"/>
  <c r="C12881" i="3"/>
  <c r="C12882" i="3"/>
  <c r="C12883" i="3"/>
  <c r="C12884" i="3"/>
  <c r="C12885" i="3"/>
  <c r="C12886" i="3"/>
  <c r="C12887" i="3"/>
  <c r="C12888" i="3"/>
  <c r="C12889" i="3"/>
  <c r="C12890" i="3"/>
  <c r="C12891" i="3"/>
  <c r="C12892" i="3"/>
  <c r="C12893" i="3"/>
  <c r="C12894" i="3"/>
  <c r="C12895" i="3"/>
  <c r="C12896" i="3"/>
  <c r="C12897" i="3"/>
  <c r="C12898" i="3"/>
  <c r="C12899" i="3"/>
  <c r="C12900" i="3"/>
  <c r="C12901" i="3"/>
  <c r="C12902" i="3"/>
  <c r="C12903" i="3"/>
  <c r="C12904" i="3"/>
  <c r="C12905" i="3"/>
  <c r="C12906" i="3"/>
  <c r="C12907" i="3"/>
  <c r="C12908" i="3"/>
  <c r="C12909" i="3"/>
  <c r="C12910" i="3"/>
  <c r="C12911" i="3"/>
  <c r="C12912" i="3"/>
  <c r="C12913" i="3"/>
  <c r="C12914" i="3"/>
  <c r="C12915" i="3"/>
  <c r="C12916" i="3"/>
  <c r="C12917" i="3"/>
  <c r="C12918" i="3"/>
  <c r="C12919" i="3"/>
  <c r="C12920" i="3"/>
  <c r="C12921" i="3"/>
  <c r="C12922" i="3"/>
  <c r="C12923" i="3"/>
  <c r="C12924" i="3"/>
  <c r="C12925" i="3"/>
  <c r="C12926" i="3"/>
  <c r="C12927" i="3"/>
  <c r="C12928" i="3"/>
  <c r="C12929" i="3"/>
  <c r="C12930" i="3"/>
  <c r="C12931" i="3"/>
  <c r="C12932" i="3"/>
  <c r="C12933" i="3"/>
  <c r="C12934" i="3"/>
  <c r="C12935" i="3"/>
  <c r="C12936" i="3"/>
  <c r="C12937" i="3"/>
  <c r="C12938" i="3"/>
  <c r="C12939" i="3"/>
  <c r="C12940" i="3"/>
  <c r="C12941" i="3"/>
  <c r="C12942" i="3"/>
  <c r="C12943" i="3"/>
  <c r="C12944" i="3"/>
  <c r="C12945" i="3"/>
  <c r="C12946" i="3"/>
  <c r="C12947" i="3"/>
  <c r="C12948" i="3"/>
  <c r="C12949" i="3"/>
  <c r="C12950" i="3"/>
  <c r="C12951" i="3"/>
  <c r="C12952" i="3"/>
  <c r="C12953" i="3"/>
  <c r="C12954" i="3"/>
  <c r="C12955" i="3"/>
  <c r="C12956" i="3"/>
  <c r="C12957" i="3"/>
  <c r="C12958" i="3"/>
  <c r="C12959" i="3"/>
  <c r="C12960" i="3"/>
  <c r="C12961" i="3"/>
  <c r="C12962" i="3"/>
  <c r="C12963" i="3"/>
  <c r="C12964" i="3"/>
  <c r="C12965" i="3"/>
  <c r="C12966" i="3"/>
  <c r="C12967" i="3"/>
  <c r="C12968" i="3"/>
  <c r="C12969" i="3"/>
  <c r="C12970" i="3"/>
  <c r="C12971" i="3"/>
  <c r="C12972" i="3"/>
  <c r="C12973" i="3"/>
  <c r="C12974" i="3"/>
  <c r="C12975" i="3"/>
  <c r="C12976" i="3"/>
  <c r="C12977" i="3"/>
  <c r="C12978" i="3"/>
  <c r="C12979" i="3"/>
  <c r="C12980" i="3"/>
  <c r="C12981" i="3"/>
  <c r="C12982" i="3"/>
  <c r="C12983" i="3"/>
  <c r="C12984" i="3"/>
  <c r="C12985" i="3"/>
  <c r="C12986" i="3"/>
  <c r="C12987" i="3"/>
  <c r="C12988" i="3"/>
  <c r="C12989" i="3"/>
  <c r="C12990" i="3"/>
  <c r="C12991" i="3"/>
  <c r="C12992" i="3"/>
  <c r="C12993" i="3"/>
  <c r="C12994" i="3"/>
  <c r="C12995" i="3"/>
  <c r="C12996" i="3"/>
  <c r="C12997" i="3"/>
  <c r="C12998" i="3"/>
  <c r="C12999" i="3"/>
  <c r="C13000" i="3"/>
  <c r="C13001" i="3"/>
  <c r="C13002" i="3"/>
  <c r="C13003" i="3"/>
  <c r="C13004" i="3"/>
  <c r="C13005" i="3"/>
  <c r="C13006" i="3"/>
  <c r="C13007" i="3"/>
  <c r="C13008" i="3"/>
  <c r="C13009" i="3"/>
  <c r="C13010" i="3"/>
  <c r="C13011" i="3"/>
  <c r="C13012" i="3"/>
  <c r="C13013" i="3"/>
  <c r="C13014" i="3"/>
  <c r="C13015" i="3"/>
  <c r="C13016" i="3"/>
  <c r="C13017" i="3"/>
  <c r="C13018" i="3"/>
  <c r="C13019" i="3"/>
  <c r="C13020" i="3"/>
  <c r="C13021" i="3"/>
  <c r="C13022" i="3"/>
  <c r="C13023" i="3"/>
  <c r="C13024" i="3"/>
  <c r="C13025" i="3"/>
  <c r="C13026" i="3"/>
  <c r="C13027" i="3"/>
  <c r="C13028" i="3"/>
  <c r="C13029" i="3"/>
  <c r="C13030" i="3"/>
  <c r="C13031" i="3"/>
  <c r="C13032" i="3"/>
  <c r="C13033" i="3"/>
  <c r="C13034" i="3"/>
  <c r="C13035" i="3"/>
  <c r="C13036" i="3"/>
  <c r="C13037" i="3"/>
  <c r="C13038" i="3"/>
  <c r="C13039" i="3"/>
  <c r="C13040" i="3"/>
  <c r="C13041" i="3"/>
  <c r="C13042" i="3"/>
  <c r="C13043" i="3"/>
  <c r="C13044" i="3"/>
  <c r="C13045" i="3"/>
  <c r="C13046" i="3"/>
  <c r="C13047" i="3"/>
  <c r="C13048" i="3"/>
  <c r="C13049" i="3"/>
  <c r="C13050" i="3"/>
  <c r="C13051" i="3"/>
  <c r="C13052" i="3"/>
  <c r="C13053" i="3"/>
  <c r="C13054" i="3"/>
  <c r="C13055" i="3"/>
  <c r="C13056" i="3"/>
  <c r="C13057" i="3"/>
  <c r="C13058" i="3"/>
  <c r="C13059" i="3"/>
  <c r="C13060" i="3"/>
  <c r="C13061" i="3"/>
  <c r="C13062" i="3"/>
  <c r="C13063" i="3"/>
  <c r="C13064" i="3"/>
  <c r="C13065" i="3"/>
  <c r="C13066" i="3"/>
  <c r="C13067" i="3"/>
  <c r="C13068" i="3"/>
  <c r="C13069" i="3"/>
  <c r="C13070" i="3"/>
  <c r="C13071" i="3"/>
  <c r="C13072" i="3"/>
  <c r="C13073" i="3"/>
  <c r="C13074" i="3"/>
  <c r="C13075" i="3"/>
  <c r="C13076" i="3"/>
  <c r="C13077" i="3"/>
  <c r="C13078" i="3"/>
  <c r="C13079" i="3"/>
  <c r="C13080" i="3"/>
  <c r="C13081" i="3"/>
  <c r="C13082" i="3"/>
  <c r="C13083" i="3"/>
  <c r="C13084" i="3"/>
  <c r="C13085" i="3"/>
  <c r="C13086" i="3"/>
  <c r="C13087" i="3"/>
  <c r="C13088" i="3"/>
  <c r="C13089" i="3"/>
  <c r="C13090" i="3"/>
  <c r="C13091" i="3"/>
  <c r="C13092" i="3"/>
  <c r="C13093" i="3"/>
  <c r="C13094" i="3"/>
  <c r="C13095" i="3"/>
  <c r="C13096" i="3"/>
  <c r="C13097" i="3"/>
  <c r="C13098" i="3"/>
  <c r="C13099" i="3"/>
  <c r="C13100" i="3"/>
  <c r="C13101" i="3"/>
  <c r="C13102" i="3"/>
  <c r="C13103" i="3"/>
  <c r="C13104" i="3"/>
  <c r="C13105" i="3"/>
  <c r="C13106" i="3"/>
  <c r="C13107" i="3"/>
  <c r="C13108" i="3"/>
  <c r="C13109" i="3"/>
  <c r="C13110" i="3"/>
  <c r="C13111" i="3"/>
  <c r="C13112" i="3"/>
  <c r="C13113" i="3"/>
  <c r="C13114" i="3"/>
  <c r="C13115" i="3"/>
  <c r="C13116" i="3"/>
  <c r="C13117" i="3"/>
  <c r="C13118" i="3"/>
  <c r="C13119" i="3"/>
  <c r="C13120" i="3"/>
  <c r="C13121" i="3"/>
  <c r="C13122" i="3"/>
  <c r="C13123" i="3"/>
  <c r="C13124" i="3"/>
  <c r="C13125" i="3"/>
  <c r="C13126" i="3"/>
  <c r="C13127" i="3"/>
  <c r="C13128" i="3"/>
  <c r="C13129" i="3"/>
  <c r="C13130" i="3"/>
  <c r="C13131" i="3"/>
  <c r="C13132" i="3"/>
  <c r="C13133" i="3"/>
  <c r="C13134" i="3"/>
  <c r="C13135" i="3"/>
  <c r="C13136" i="3"/>
  <c r="C13137" i="3"/>
  <c r="C13138" i="3"/>
  <c r="C13139" i="3"/>
  <c r="C13140" i="3"/>
  <c r="C13141" i="3"/>
  <c r="C13142" i="3"/>
  <c r="C13143" i="3"/>
  <c r="C13144" i="3"/>
  <c r="C13145" i="3"/>
  <c r="C13146" i="3"/>
  <c r="C13147" i="3"/>
  <c r="C13148" i="3"/>
  <c r="C13149" i="3"/>
  <c r="C13150" i="3"/>
  <c r="C13151" i="3"/>
  <c r="C13152" i="3"/>
  <c r="C13153" i="3"/>
  <c r="C13154" i="3"/>
  <c r="C13155" i="3"/>
  <c r="C13156" i="3"/>
  <c r="C13157" i="3"/>
  <c r="C13158" i="3"/>
  <c r="C13159" i="3"/>
  <c r="C13160" i="3"/>
  <c r="C13161" i="3"/>
  <c r="C13162" i="3"/>
  <c r="C13163" i="3"/>
  <c r="C13164" i="3"/>
  <c r="C13165" i="3"/>
  <c r="C13166" i="3"/>
  <c r="C13167" i="3"/>
  <c r="C13168" i="3"/>
  <c r="C13169" i="3"/>
  <c r="C13170" i="3"/>
  <c r="C13171" i="3"/>
  <c r="C13172" i="3"/>
  <c r="C13173" i="3"/>
  <c r="C13174" i="3"/>
  <c r="C13175" i="3"/>
  <c r="C13176" i="3"/>
  <c r="C13177" i="3"/>
  <c r="C13178" i="3"/>
  <c r="C13179" i="3"/>
  <c r="C13180" i="3"/>
  <c r="C13181" i="3"/>
  <c r="C13182" i="3"/>
  <c r="C13183" i="3"/>
  <c r="C13184" i="3"/>
  <c r="C13185" i="3"/>
  <c r="C13186" i="3"/>
  <c r="C13187" i="3"/>
  <c r="C13188" i="3"/>
  <c r="C13189" i="3"/>
  <c r="C13190" i="3"/>
  <c r="C13191" i="3"/>
  <c r="C13192" i="3"/>
  <c r="C13193" i="3"/>
  <c r="C13194" i="3"/>
  <c r="C13195" i="3"/>
  <c r="C13196" i="3"/>
  <c r="C13197" i="3"/>
  <c r="C13198" i="3"/>
  <c r="C13199" i="3"/>
  <c r="C13200" i="3"/>
  <c r="C13201" i="3"/>
  <c r="C13202" i="3"/>
  <c r="C13203" i="3"/>
  <c r="C13204" i="3"/>
  <c r="C13205" i="3"/>
  <c r="C13206" i="3"/>
  <c r="C13207" i="3"/>
  <c r="C13208" i="3"/>
  <c r="C13209" i="3"/>
  <c r="C13210" i="3"/>
  <c r="C13211" i="3"/>
  <c r="C13212" i="3"/>
  <c r="C13213" i="3"/>
  <c r="C13214" i="3"/>
  <c r="C13215" i="3"/>
  <c r="C13216" i="3"/>
  <c r="C13217" i="3"/>
  <c r="C13218" i="3"/>
  <c r="C13219" i="3"/>
  <c r="C13220" i="3"/>
  <c r="C13221" i="3"/>
  <c r="C13222" i="3"/>
  <c r="C13223" i="3"/>
  <c r="C13224" i="3"/>
  <c r="C13225" i="3"/>
  <c r="C13226" i="3"/>
  <c r="C13227" i="3"/>
  <c r="C13228" i="3"/>
  <c r="C13229" i="3"/>
  <c r="C13230" i="3"/>
  <c r="C13231" i="3"/>
  <c r="C13232" i="3"/>
  <c r="C13233" i="3"/>
  <c r="C13234" i="3"/>
  <c r="C13235" i="3"/>
  <c r="C13236" i="3"/>
  <c r="C13237" i="3"/>
  <c r="C13238" i="3"/>
  <c r="C13239" i="3"/>
  <c r="C13240" i="3"/>
  <c r="C13241" i="3"/>
  <c r="C13242" i="3"/>
  <c r="C13243" i="3"/>
  <c r="C13244" i="3"/>
  <c r="C13245" i="3"/>
  <c r="C13246" i="3"/>
  <c r="C13247" i="3"/>
  <c r="C13248" i="3"/>
  <c r="C13249" i="3"/>
  <c r="C13250" i="3"/>
  <c r="C13251" i="3"/>
  <c r="C13252" i="3"/>
  <c r="C13253" i="3"/>
  <c r="C13254" i="3"/>
  <c r="C13255" i="3"/>
  <c r="C13256" i="3"/>
  <c r="C13257" i="3"/>
  <c r="C13258" i="3"/>
  <c r="C13259" i="3"/>
  <c r="C13260" i="3"/>
  <c r="C13261" i="3"/>
  <c r="C13262" i="3"/>
  <c r="C13263" i="3"/>
  <c r="C13264" i="3"/>
  <c r="C13265" i="3"/>
  <c r="C13266" i="3"/>
  <c r="C13267" i="3"/>
  <c r="C13268" i="3"/>
  <c r="C13269" i="3"/>
  <c r="C13270" i="3"/>
  <c r="C13271" i="3"/>
  <c r="C13272" i="3"/>
  <c r="C13273" i="3"/>
  <c r="C13274" i="3"/>
  <c r="C13275" i="3"/>
  <c r="C13276" i="3"/>
  <c r="C13277" i="3"/>
  <c r="C13278" i="3"/>
  <c r="C13279" i="3"/>
  <c r="C13280" i="3"/>
  <c r="C13281" i="3"/>
  <c r="C13282" i="3"/>
  <c r="C13283" i="3"/>
  <c r="C13284" i="3"/>
  <c r="C13285" i="3"/>
  <c r="C13286" i="3"/>
  <c r="C13287" i="3"/>
  <c r="C13288" i="3"/>
  <c r="C13289" i="3"/>
  <c r="C13290" i="3"/>
  <c r="C13291" i="3"/>
  <c r="C13292" i="3"/>
  <c r="C13293" i="3"/>
  <c r="C13294" i="3"/>
  <c r="C13295" i="3"/>
  <c r="C13296" i="3"/>
  <c r="C13297" i="3"/>
  <c r="C13298" i="3"/>
  <c r="C13299" i="3"/>
  <c r="C13300" i="3"/>
  <c r="C13301" i="3"/>
  <c r="C13302" i="3"/>
  <c r="C13303" i="3"/>
  <c r="C13304" i="3"/>
  <c r="C13305" i="3"/>
  <c r="C13306" i="3"/>
  <c r="C13307" i="3"/>
  <c r="C13308" i="3"/>
  <c r="C13309" i="3"/>
  <c r="C13310" i="3"/>
  <c r="C13311" i="3"/>
  <c r="C13312" i="3"/>
  <c r="C13313" i="3"/>
  <c r="C13314" i="3"/>
  <c r="C13315" i="3"/>
  <c r="C13316" i="3"/>
  <c r="C13317" i="3"/>
  <c r="C13318" i="3"/>
  <c r="C13319" i="3"/>
  <c r="C13320" i="3"/>
  <c r="C13321" i="3"/>
  <c r="C13322" i="3"/>
  <c r="C13323" i="3"/>
  <c r="C13324" i="3"/>
  <c r="C13325" i="3"/>
  <c r="C13326" i="3"/>
  <c r="C13327" i="3"/>
  <c r="C13328" i="3"/>
  <c r="C13329" i="3"/>
  <c r="C13330" i="3"/>
  <c r="C13331" i="3"/>
  <c r="C13332" i="3"/>
  <c r="C13333" i="3"/>
  <c r="C13334" i="3"/>
  <c r="C13335" i="3"/>
  <c r="C13336" i="3"/>
  <c r="C13337" i="3"/>
  <c r="C13338" i="3"/>
  <c r="C13339" i="3"/>
  <c r="C13340" i="3"/>
  <c r="C13341" i="3"/>
  <c r="C13342" i="3"/>
  <c r="C13343" i="3"/>
  <c r="C13344" i="3"/>
  <c r="C13345" i="3"/>
  <c r="C13346" i="3"/>
  <c r="C13347" i="3"/>
  <c r="C13348" i="3"/>
  <c r="C13349" i="3"/>
  <c r="C13350" i="3"/>
  <c r="C13351" i="3"/>
  <c r="C13352" i="3"/>
  <c r="C13353" i="3"/>
  <c r="C13354" i="3"/>
  <c r="C13355" i="3"/>
  <c r="C13356" i="3"/>
  <c r="C13357" i="3"/>
  <c r="C13358" i="3"/>
  <c r="C13359" i="3"/>
  <c r="C13360" i="3"/>
  <c r="C13361" i="3"/>
  <c r="C13362" i="3"/>
  <c r="C13363" i="3"/>
  <c r="C13364" i="3"/>
  <c r="C13365" i="3"/>
  <c r="C13366" i="3"/>
  <c r="C13367" i="3"/>
  <c r="C13368" i="3"/>
  <c r="C13369" i="3"/>
  <c r="C13370" i="3"/>
  <c r="C13371" i="3"/>
  <c r="C13372" i="3"/>
  <c r="C13373" i="3"/>
  <c r="C13374" i="3"/>
  <c r="C13375" i="3"/>
  <c r="C13376" i="3"/>
  <c r="C13377" i="3"/>
  <c r="C13378" i="3"/>
  <c r="C13379" i="3"/>
  <c r="C13380" i="3"/>
  <c r="C13381" i="3"/>
  <c r="C13382" i="3"/>
  <c r="C13383" i="3"/>
  <c r="C13384" i="3"/>
  <c r="C13385" i="3"/>
  <c r="C13386" i="3"/>
  <c r="C13387" i="3"/>
  <c r="C13388" i="3"/>
  <c r="C13389" i="3"/>
  <c r="C13390" i="3"/>
  <c r="C13391" i="3"/>
  <c r="C13392" i="3"/>
  <c r="C13393" i="3"/>
  <c r="C13394" i="3"/>
  <c r="C13395" i="3"/>
  <c r="C13396" i="3"/>
  <c r="C13397" i="3"/>
  <c r="C13398" i="3"/>
  <c r="C13399" i="3"/>
  <c r="C13400" i="3"/>
  <c r="C13401" i="3"/>
  <c r="C13402" i="3"/>
  <c r="C13403" i="3"/>
  <c r="C13404" i="3"/>
  <c r="C13405" i="3"/>
  <c r="C13406" i="3"/>
  <c r="C13407" i="3"/>
  <c r="C13408" i="3"/>
  <c r="C13409" i="3"/>
  <c r="C13410" i="3"/>
  <c r="C13411" i="3"/>
  <c r="C13412" i="3"/>
  <c r="C13413" i="3"/>
  <c r="C13414" i="3"/>
  <c r="C13415" i="3"/>
  <c r="C13416" i="3"/>
  <c r="C13417" i="3"/>
  <c r="C13418" i="3"/>
  <c r="C13419" i="3"/>
  <c r="C13420" i="3"/>
  <c r="C13421" i="3"/>
  <c r="C13422" i="3"/>
  <c r="C13423" i="3"/>
  <c r="C13424" i="3"/>
  <c r="C13425" i="3"/>
  <c r="C13426" i="3"/>
  <c r="C13427" i="3"/>
  <c r="C13428" i="3"/>
  <c r="C13429" i="3"/>
  <c r="C13430" i="3"/>
  <c r="C13431" i="3"/>
  <c r="C13432" i="3"/>
  <c r="C13433" i="3"/>
  <c r="C13434" i="3"/>
  <c r="C13435" i="3"/>
  <c r="C13436" i="3"/>
  <c r="C13437" i="3"/>
  <c r="C13438" i="3"/>
  <c r="C13439" i="3"/>
  <c r="C13440" i="3"/>
  <c r="C13441" i="3"/>
  <c r="C13442" i="3"/>
  <c r="C13443" i="3"/>
  <c r="C13444" i="3"/>
  <c r="C13445" i="3"/>
  <c r="C13446" i="3"/>
  <c r="C13447" i="3"/>
  <c r="C13448" i="3"/>
  <c r="C13449" i="3"/>
  <c r="C13450" i="3"/>
  <c r="C13451" i="3"/>
  <c r="C13452" i="3"/>
  <c r="C13453" i="3"/>
  <c r="C13454" i="3"/>
  <c r="C13455" i="3"/>
  <c r="C13456" i="3"/>
  <c r="C13457" i="3"/>
  <c r="C13458" i="3"/>
  <c r="C13459" i="3"/>
  <c r="C13460" i="3"/>
  <c r="C13461" i="3"/>
  <c r="C13462" i="3"/>
  <c r="C13463" i="3"/>
  <c r="C13464" i="3"/>
  <c r="C13465" i="3"/>
  <c r="C13466" i="3"/>
  <c r="C13467" i="3"/>
  <c r="C13468" i="3"/>
  <c r="C13469" i="3"/>
  <c r="C13470" i="3"/>
  <c r="C13471" i="3"/>
  <c r="C13472" i="3"/>
  <c r="C13473" i="3"/>
  <c r="C13474" i="3"/>
  <c r="C13475" i="3"/>
  <c r="C13476" i="3"/>
  <c r="C13477" i="3"/>
  <c r="C13478" i="3"/>
  <c r="C13479" i="3"/>
  <c r="C13480" i="3"/>
  <c r="C13481" i="3"/>
  <c r="C13482" i="3"/>
  <c r="C13483" i="3"/>
  <c r="C13484" i="3"/>
  <c r="C13485" i="3"/>
  <c r="C13486" i="3"/>
  <c r="C13487" i="3"/>
  <c r="C13488" i="3"/>
  <c r="C13489" i="3"/>
  <c r="C13490" i="3"/>
  <c r="C13491" i="3"/>
  <c r="C13492" i="3"/>
  <c r="C13493" i="3"/>
  <c r="C13494" i="3"/>
  <c r="C13495" i="3"/>
  <c r="C13496" i="3"/>
  <c r="C13497" i="3"/>
  <c r="C13498" i="3"/>
  <c r="C13499" i="3"/>
  <c r="C13500" i="3"/>
  <c r="C13501" i="3"/>
  <c r="C13502" i="3"/>
  <c r="C13503" i="3"/>
  <c r="C13504" i="3"/>
  <c r="C13505" i="3"/>
  <c r="C13506" i="3"/>
  <c r="C13507" i="3"/>
  <c r="C13508" i="3"/>
  <c r="C13509" i="3"/>
  <c r="C13510" i="3"/>
  <c r="C13511" i="3"/>
  <c r="C13512" i="3"/>
  <c r="C13513" i="3"/>
  <c r="C13514" i="3"/>
  <c r="C13515" i="3"/>
  <c r="C13516" i="3"/>
  <c r="C13517" i="3"/>
  <c r="C13518" i="3"/>
  <c r="C13519" i="3"/>
  <c r="C13520" i="3"/>
  <c r="C13521" i="3"/>
  <c r="C13522" i="3"/>
  <c r="C13523" i="3"/>
  <c r="C13524" i="3"/>
  <c r="C13525" i="3"/>
  <c r="C13526" i="3"/>
  <c r="C13527" i="3"/>
  <c r="C13528" i="3"/>
  <c r="C13529" i="3"/>
  <c r="C13530" i="3"/>
  <c r="C13531" i="3"/>
  <c r="C13532" i="3"/>
  <c r="C13533" i="3"/>
  <c r="C13534" i="3"/>
  <c r="C13535" i="3"/>
  <c r="C13536" i="3"/>
  <c r="C13537" i="3"/>
  <c r="C13538" i="3"/>
  <c r="C13539" i="3"/>
  <c r="C13540" i="3"/>
  <c r="C13541" i="3"/>
  <c r="C13542" i="3"/>
  <c r="C13543" i="3"/>
  <c r="C13544" i="3"/>
  <c r="C13545" i="3"/>
  <c r="C13546" i="3"/>
  <c r="C13547" i="3"/>
  <c r="C13548" i="3"/>
  <c r="C13549" i="3"/>
  <c r="C13550" i="3"/>
  <c r="C13551" i="3"/>
  <c r="C13552" i="3"/>
  <c r="C13553" i="3"/>
  <c r="C13554" i="3"/>
  <c r="C13555" i="3"/>
  <c r="C13556" i="3"/>
  <c r="C13557" i="3"/>
  <c r="C13558" i="3"/>
  <c r="C13559" i="3"/>
  <c r="C13560" i="3"/>
  <c r="C13561" i="3"/>
  <c r="C13562" i="3"/>
  <c r="C13563" i="3"/>
  <c r="C13564" i="3"/>
  <c r="C13565" i="3"/>
  <c r="C13566" i="3"/>
  <c r="C13567" i="3"/>
  <c r="C13568" i="3"/>
  <c r="C13569" i="3"/>
  <c r="C13570" i="3"/>
  <c r="C13571" i="3"/>
  <c r="C13572" i="3"/>
  <c r="C13573" i="3"/>
  <c r="C13574" i="3"/>
  <c r="C13575" i="3"/>
  <c r="C13576" i="3"/>
  <c r="C13577" i="3"/>
  <c r="C13578" i="3"/>
  <c r="C13579" i="3"/>
  <c r="C13580" i="3"/>
  <c r="C13581" i="3"/>
  <c r="C13582" i="3"/>
  <c r="C13583" i="3"/>
  <c r="C13584" i="3"/>
  <c r="C13585" i="3"/>
  <c r="C13586" i="3"/>
  <c r="C13587" i="3"/>
  <c r="C13588" i="3"/>
  <c r="C13589" i="3"/>
  <c r="C13590" i="3"/>
  <c r="C13591" i="3"/>
  <c r="C13592" i="3"/>
  <c r="C13593" i="3"/>
  <c r="C13594" i="3"/>
  <c r="C13595" i="3"/>
  <c r="C13596" i="3"/>
  <c r="C13597" i="3"/>
  <c r="C13598" i="3"/>
  <c r="C13599" i="3"/>
  <c r="C13600" i="3"/>
  <c r="C13601" i="3"/>
  <c r="C13602" i="3"/>
  <c r="C13603" i="3"/>
  <c r="C13604" i="3"/>
  <c r="C13605" i="3"/>
  <c r="C13606" i="3"/>
  <c r="C13607" i="3"/>
  <c r="C13608" i="3"/>
  <c r="C13609" i="3"/>
  <c r="C13610" i="3"/>
  <c r="C13611" i="3"/>
  <c r="C13612" i="3"/>
  <c r="C13613" i="3"/>
  <c r="C13614" i="3"/>
  <c r="C13615" i="3"/>
  <c r="C13616" i="3"/>
  <c r="C13617" i="3"/>
  <c r="C13618" i="3"/>
  <c r="C13619" i="3"/>
  <c r="C13620" i="3"/>
  <c r="C13621" i="3"/>
  <c r="C13622" i="3"/>
  <c r="C13623" i="3"/>
  <c r="C13624" i="3"/>
  <c r="C13625" i="3"/>
  <c r="C13626" i="3"/>
  <c r="C13627" i="3"/>
  <c r="C13628" i="3"/>
  <c r="C13629" i="3"/>
  <c r="C13630" i="3"/>
  <c r="C13631" i="3"/>
  <c r="C13632" i="3"/>
  <c r="C13633" i="3"/>
  <c r="C13634" i="3"/>
  <c r="C13635" i="3"/>
  <c r="C13636" i="3"/>
  <c r="C13637" i="3"/>
  <c r="C13638" i="3"/>
  <c r="C13639" i="3"/>
  <c r="C13640" i="3"/>
  <c r="C13641" i="3"/>
  <c r="C13642" i="3"/>
  <c r="C13643" i="3"/>
  <c r="C13644" i="3"/>
  <c r="C13645" i="3"/>
  <c r="C13646" i="3"/>
  <c r="C13647" i="3"/>
  <c r="C13648" i="3"/>
  <c r="C13649" i="3"/>
  <c r="C13650" i="3"/>
  <c r="C13651" i="3"/>
  <c r="C13652" i="3"/>
  <c r="C13653" i="3"/>
  <c r="C13654" i="3"/>
  <c r="C13655" i="3"/>
  <c r="C13656" i="3"/>
  <c r="C13657" i="3"/>
  <c r="C13658" i="3"/>
  <c r="C13659" i="3"/>
  <c r="C13660" i="3"/>
  <c r="C13661" i="3"/>
  <c r="C13662" i="3"/>
  <c r="C13663" i="3"/>
  <c r="C13664" i="3"/>
  <c r="C13665" i="3"/>
  <c r="C13666" i="3"/>
  <c r="C13667" i="3"/>
  <c r="C13668" i="3"/>
  <c r="C13669" i="3"/>
  <c r="C13670" i="3"/>
  <c r="C13671" i="3"/>
  <c r="C13672" i="3"/>
  <c r="C13673" i="3"/>
  <c r="C13674" i="3"/>
  <c r="C13675" i="3"/>
  <c r="C13676" i="3"/>
  <c r="C13677" i="3"/>
  <c r="C13678" i="3"/>
  <c r="C13679" i="3"/>
  <c r="C13680" i="3"/>
  <c r="C13681" i="3"/>
  <c r="C13682" i="3"/>
  <c r="C13683" i="3"/>
  <c r="C13684" i="3"/>
  <c r="C13685" i="3"/>
  <c r="C13686" i="3"/>
  <c r="C13687" i="3"/>
  <c r="C13688" i="3"/>
  <c r="C13689" i="3"/>
  <c r="C13690" i="3"/>
  <c r="C13691" i="3"/>
  <c r="C13692" i="3"/>
  <c r="C13693" i="3"/>
  <c r="C13694" i="3"/>
  <c r="C13695" i="3"/>
  <c r="C13696" i="3"/>
  <c r="C13697" i="3"/>
  <c r="C13698" i="3"/>
  <c r="C13699" i="3"/>
  <c r="C13700" i="3"/>
  <c r="C13701" i="3"/>
  <c r="C13702" i="3"/>
  <c r="C13703" i="3"/>
  <c r="C13704" i="3"/>
  <c r="C13705" i="3"/>
  <c r="C13706" i="3"/>
  <c r="C13707" i="3"/>
  <c r="C13708" i="3"/>
  <c r="C13709" i="3"/>
  <c r="C13710" i="3"/>
  <c r="C13711" i="3"/>
  <c r="C13712" i="3"/>
  <c r="C13713" i="3"/>
  <c r="C13714" i="3"/>
  <c r="C13715" i="3"/>
  <c r="C13716" i="3"/>
  <c r="C13717" i="3"/>
  <c r="C13718" i="3"/>
  <c r="C13719" i="3"/>
  <c r="C13720" i="3"/>
  <c r="C13721" i="3"/>
  <c r="C13722" i="3"/>
  <c r="C13723" i="3"/>
  <c r="C13724" i="3"/>
  <c r="C13725" i="3"/>
  <c r="C13726" i="3"/>
  <c r="C13727" i="3"/>
  <c r="C13728" i="3"/>
  <c r="C13729" i="3"/>
  <c r="C13730" i="3"/>
  <c r="C13731" i="3"/>
  <c r="C13732" i="3"/>
  <c r="C13733" i="3"/>
  <c r="C13734" i="3"/>
  <c r="C13735" i="3"/>
  <c r="C13736" i="3"/>
  <c r="C13737" i="3"/>
  <c r="C13738" i="3"/>
  <c r="C13739" i="3"/>
  <c r="C13740" i="3"/>
  <c r="C13741" i="3"/>
  <c r="C13742" i="3"/>
  <c r="C13743" i="3"/>
  <c r="C13744" i="3"/>
  <c r="C13745" i="3"/>
  <c r="C13746" i="3"/>
  <c r="C13747" i="3"/>
  <c r="C13748" i="3"/>
  <c r="C13749" i="3"/>
  <c r="C13750" i="3"/>
  <c r="C13751" i="3"/>
  <c r="C13752" i="3"/>
  <c r="C13753" i="3"/>
  <c r="C13754" i="3"/>
  <c r="C13755" i="3"/>
  <c r="C13756" i="3"/>
  <c r="C13757" i="3"/>
  <c r="C13758" i="3"/>
  <c r="C13759" i="3"/>
  <c r="C13760" i="3"/>
  <c r="C13761" i="3"/>
  <c r="C13762" i="3"/>
  <c r="C13763" i="3"/>
  <c r="C13764" i="3"/>
  <c r="C13765" i="3"/>
  <c r="C13766" i="3"/>
  <c r="C13767" i="3"/>
  <c r="C13768" i="3"/>
  <c r="C13769" i="3"/>
  <c r="C13770" i="3"/>
  <c r="C13771" i="3"/>
  <c r="C13772" i="3"/>
  <c r="C13773" i="3"/>
  <c r="C13774" i="3"/>
  <c r="C13775" i="3"/>
  <c r="C13776" i="3"/>
  <c r="C13777" i="3"/>
  <c r="C13778" i="3"/>
  <c r="C13779" i="3"/>
  <c r="C13780" i="3"/>
  <c r="C13781" i="3"/>
  <c r="C13782" i="3"/>
  <c r="C13783" i="3"/>
  <c r="C13784" i="3"/>
  <c r="C13785" i="3"/>
  <c r="C13786" i="3"/>
  <c r="C13787" i="3"/>
  <c r="C13788" i="3"/>
  <c r="C13789" i="3"/>
  <c r="C13790" i="3"/>
  <c r="C13791" i="3"/>
  <c r="C13792" i="3"/>
  <c r="C13793" i="3"/>
  <c r="C13794" i="3"/>
  <c r="C13795" i="3"/>
  <c r="C13796" i="3"/>
  <c r="C13797" i="3"/>
  <c r="C13798" i="3"/>
  <c r="C13799" i="3"/>
  <c r="C13800" i="3"/>
  <c r="C13801" i="3"/>
  <c r="C13802" i="3"/>
  <c r="C13803" i="3"/>
  <c r="C13804" i="3"/>
  <c r="C13805" i="3"/>
  <c r="C13806" i="3"/>
  <c r="C13807" i="3"/>
  <c r="C13808" i="3"/>
  <c r="C13809" i="3"/>
  <c r="C13810" i="3"/>
  <c r="C13811" i="3"/>
  <c r="C13812" i="3"/>
  <c r="C13813" i="3"/>
  <c r="C13814" i="3"/>
  <c r="C13815" i="3"/>
  <c r="C13816" i="3"/>
  <c r="C13817" i="3"/>
  <c r="C13818" i="3"/>
  <c r="C13819" i="3"/>
  <c r="C13820" i="3"/>
  <c r="C13821" i="3"/>
  <c r="C13822" i="3"/>
  <c r="C13823" i="3"/>
  <c r="C13824" i="3"/>
  <c r="C13825" i="3"/>
  <c r="C13826" i="3"/>
  <c r="C13827" i="3"/>
  <c r="C13828" i="3"/>
  <c r="C13829" i="3"/>
  <c r="C13830" i="3"/>
  <c r="C13831" i="3"/>
  <c r="C13832" i="3"/>
  <c r="C13833" i="3"/>
  <c r="C13834" i="3"/>
  <c r="C13835" i="3"/>
  <c r="C13836" i="3"/>
  <c r="C13837" i="3"/>
  <c r="C13838" i="3"/>
  <c r="C13839" i="3"/>
  <c r="C13840" i="3"/>
  <c r="C13841" i="3"/>
  <c r="C13842" i="3"/>
  <c r="C13843" i="3"/>
  <c r="C13844" i="3"/>
  <c r="C13845" i="3"/>
  <c r="C13846" i="3"/>
  <c r="C13847" i="3"/>
  <c r="C13848" i="3"/>
  <c r="C13849" i="3"/>
  <c r="C13850" i="3"/>
  <c r="C13851" i="3"/>
  <c r="C13852" i="3"/>
  <c r="C13853" i="3"/>
  <c r="C13854" i="3"/>
  <c r="C13855" i="3"/>
  <c r="C13856" i="3"/>
  <c r="C13857" i="3"/>
  <c r="C13858" i="3"/>
  <c r="C13859" i="3"/>
  <c r="C13860" i="3"/>
  <c r="C13861" i="3"/>
  <c r="C13862" i="3"/>
  <c r="C13863" i="3"/>
  <c r="C13864" i="3"/>
  <c r="C13865" i="3"/>
  <c r="C13866" i="3"/>
  <c r="C13867" i="3"/>
  <c r="C13868" i="3"/>
  <c r="C13869" i="3"/>
  <c r="C13870" i="3"/>
  <c r="C13871" i="3"/>
  <c r="C13872" i="3"/>
  <c r="C13873" i="3"/>
  <c r="C13874" i="3"/>
  <c r="C13875" i="3"/>
  <c r="C13876" i="3"/>
  <c r="C13877" i="3"/>
  <c r="C13878" i="3"/>
  <c r="C13879" i="3"/>
  <c r="C13880" i="3"/>
  <c r="C13881" i="3"/>
  <c r="C13882" i="3"/>
  <c r="C13883" i="3"/>
  <c r="C13884" i="3"/>
  <c r="C13885" i="3"/>
  <c r="C13886" i="3"/>
  <c r="C13887" i="3"/>
  <c r="C13888" i="3"/>
  <c r="C13889" i="3"/>
  <c r="C13890" i="3"/>
  <c r="C13891" i="3"/>
  <c r="C13892" i="3"/>
  <c r="C13893" i="3"/>
  <c r="C13894" i="3"/>
  <c r="C13895" i="3"/>
  <c r="C13896" i="3"/>
  <c r="C13897" i="3"/>
  <c r="C13898" i="3"/>
  <c r="C13899" i="3"/>
  <c r="C13900" i="3"/>
  <c r="C13901" i="3"/>
  <c r="C13902" i="3"/>
  <c r="C13903" i="3"/>
  <c r="C13904" i="3"/>
  <c r="C13905" i="3"/>
  <c r="C13906" i="3"/>
  <c r="C13907" i="3"/>
  <c r="C13908" i="3"/>
  <c r="C13909" i="3"/>
  <c r="C13910" i="3"/>
  <c r="C13911" i="3"/>
  <c r="C13912" i="3"/>
  <c r="C13913" i="3"/>
  <c r="C13914" i="3"/>
  <c r="C13915" i="3"/>
  <c r="C13916" i="3"/>
  <c r="C13917" i="3"/>
  <c r="C13918" i="3"/>
  <c r="C13919" i="3"/>
  <c r="C13920" i="3"/>
  <c r="C13921" i="3"/>
  <c r="C13922" i="3"/>
  <c r="C13923" i="3"/>
  <c r="C13924" i="3"/>
  <c r="C13925" i="3"/>
  <c r="C13926" i="3"/>
  <c r="C13927" i="3"/>
  <c r="C13928" i="3"/>
  <c r="C13929" i="3"/>
  <c r="C13930" i="3"/>
  <c r="C13931" i="3"/>
  <c r="C13932" i="3"/>
  <c r="C13933" i="3"/>
  <c r="C13934" i="3"/>
  <c r="C13935" i="3"/>
  <c r="C13936" i="3"/>
  <c r="C13937" i="3"/>
  <c r="C13938" i="3"/>
  <c r="C13939" i="3"/>
  <c r="C13940" i="3"/>
  <c r="C13941" i="3"/>
  <c r="C13942" i="3"/>
  <c r="C13943" i="3"/>
  <c r="C13944" i="3"/>
  <c r="C13945" i="3"/>
  <c r="C13946" i="3"/>
  <c r="C13947" i="3"/>
  <c r="C13948" i="3"/>
  <c r="C13949" i="3"/>
  <c r="C13950" i="3"/>
  <c r="C13951" i="3"/>
  <c r="C13952" i="3"/>
  <c r="C13953" i="3"/>
  <c r="C13954" i="3"/>
  <c r="C13955" i="3"/>
  <c r="C13956" i="3"/>
  <c r="C13957" i="3"/>
  <c r="C13958" i="3"/>
  <c r="C13959" i="3"/>
  <c r="C13960" i="3"/>
  <c r="C13961" i="3"/>
  <c r="C13962" i="3"/>
  <c r="C13963" i="3"/>
  <c r="C13964" i="3"/>
  <c r="C13965" i="3"/>
  <c r="C13966" i="3"/>
  <c r="C13967" i="3"/>
  <c r="C13968" i="3"/>
  <c r="C13969" i="3"/>
  <c r="C13970" i="3"/>
  <c r="C13971" i="3"/>
  <c r="C13972" i="3"/>
  <c r="C13973" i="3"/>
  <c r="C13974" i="3"/>
  <c r="C13975" i="3"/>
  <c r="C13976" i="3"/>
  <c r="C13977" i="3"/>
  <c r="C13978" i="3"/>
  <c r="C13979" i="3"/>
  <c r="C13980" i="3"/>
  <c r="C13981" i="3"/>
  <c r="C13982" i="3"/>
  <c r="C13983" i="3"/>
  <c r="C13984" i="3"/>
  <c r="C13985" i="3"/>
  <c r="C13986" i="3"/>
  <c r="C13987" i="3"/>
  <c r="C13988" i="3"/>
  <c r="C13989" i="3"/>
  <c r="C13990" i="3"/>
  <c r="C13991" i="3"/>
  <c r="C13992" i="3"/>
  <c r="C13993" i="3"/>
  <c r="C13994" i="3"/>
  <c r="C13995" i="3"/>
  <c r="C13996" i="3"/>
  <c r="C13997" i="3"/>
  <c r="C13998" i="3"/>
  <c r="C13999" i="3"/>
  <c r="C14000" i="3"/>
  <c r="C14001" i="3"/>
  <c r="C14002" i="3"/>
  <c r="C14003" i="3"/>
  <c r="C14004" i="3"/>
  <c r="C14005" i="3"/>
  <c r="C14006" i="3"/>
  <c r="C14007" i="3"/>
  <c r="C14008" i="3"/>
  <c r="C14009" i="3"/>
  <c r="C14010" i="3"/>
  <c r="C14011" i="3"/>
  <c r="C14012" i="3"/>
  <c r="C14013" i="3"/>
  <c r="C14014" i="3"/>
  <c r="C14015" i="3"/>
  <c r="C14016" i="3"/>
  <c r="C14017" i="3"/>
  <c r="C14018" i="3"/>
  <c r="C14019" i="3"/>
  <c r="C14020" i="3"/>
  <c r="C14021" i="3"/>
  <c r="C14022" i="3"/>
  <c r="C14023" i="3"/>
  <c r="C14024" i="3"/>
  <c r="C14025" i="3"/>
  <c r="C14026" i="3"/>
  <c r="C14027" i="3"/>
  <c r="C14028" i="3"/>
  <c r="C14029" i="3"/>
  <c r="C14030" i="3"/>
  <c r="C14031" i="3"/>
  <c r="C14032" i="3"/>
  <c r="C14033" i="3"/>
  <c r="C14034" i="3"/>
  <c r="C14035" i="3"/>
  <c r="C14036" i="3"/>
  <c r="C14037" i="3"/>
  <c r="C14038" i="3"/>
  <c r="C14039" i="3"/>
  <c r="C14040" i="3"/>
  <c r="C14041" i="3"/>
  <c r="C14042" i="3"/>
  <c r="C14043" i="3"/>
  <c r="C14044" i="3"/>
  <c r="C14045" i="3"/>
  <c r="C14046" i="3"/>
  <c r="C14047" i="3"/>
  <c r="C14048" i="3"/>
  <c r="C14049" i="3"/>
  <c r="C14050" i="3"/>
  <c r="C14051" i="3"/>
  <c r="C14052" i="3"/>
  <c r="C14053" i="3"/>
  <c r="C14054" i="3"/>
  <c r="C14055" i="3"/>
  <c r="C14056" i="3"/>
  <c r="C14057" i="3"/>
  <c r="C14058" i="3"/>
  <c r="C14059" i="3"/>
  <c r="C14060" i="3"/>
  <c r="C14061" i="3"/>
  <c r="C14062" i="3"/>
  <c r="C14063" i="3"/>
  <c r="C14064" i="3"/>
  <c r="C14065" i="3"/>
  <c r="C14066" i="3"/>
  <c r="C14067" i="3"/>
  <c r="C14068" i="3"/>
  <c r="C14069" i="3"/>
  <c r="C14070" i="3"/>
  <c r="C14071" i="3"/>
  <c r="C14072" i="3"/>
  <c r="C14073" i="3"/>
  <c r="C14074" i="3"/>
  <c r="C14075" i="3"/>
  <c r="C14076" i="3"/>
  <c r="C14077" i="3"/>
  <c r="C14078" i="3"/>
  <c r="C14079" i="3"/>
  <c r="C14080" i="3"/>
  <c r="C14081" i="3"/>
  <c r="C14082" i="3"/>
  <c r="C14083" i="3"/>
  <c r="C14084" i="3"/>
  <c r="C14085" i="3"/>
  <c r="C14086" i="3"/>
  <c r="C14087" i="3"/>
  <c r="C14088" i="3"/>
  <c r="C14089" i="3"/>
  <c r="C14090" i="3"/>
  <c r="C14091" i="3"/>
  <c r="C14092" i="3"/>
  <c r="C14093" i="3"/>
  <c r="C14094" i="3"/>
  <c r="C14095" i="3"/>
  <c r="C14096" i="3"/>
  <c r="C14097" i="3"/>
  <c r="C14098" i="3"/>
  <c r="C14099" i="3"/>
  <c r="C14100" i="3"/>
  <c r="C14101" i="3"/>
  <c r="C14102" i="3"/>
  <c r="C14103" i="3"/>
  <c r="C14104" i="3"/>
  <c r="C14105" i="3"/>
  <c r="C14106" i="3"/>
  <c r="C14107" i="3"/>
  <c r="C14108" i="3"/>
  <c r="C14109" i="3"/>
  <c r="C14110" i="3"/>
  <c r="C14111" i="3"/>
  <c r="C14112" i="3"/>
  <c r="C14113" i="3"/>
  <c r="C14114" i="3"/>
  <c r="C14115" i="3"/>
  <c r="C14116" i="3"/>
  <c r="C14117" i="3"/>
  <c r="C14118" i="3"/>
  <c r="C14119" i="3"/>
  <c r="C14120" i="3"/>
  <c r="C14121" i="3"/>
  <c r="C14122" i="3"/>
  <c r="C14123" i="3"/>
  <c r="C14124" i="3"/>
  <c r="C14125" i="3"/>
  <c r="C14126" i="3"/>
  <c r="C14127" i="3"/>
  <c r="C14128" i="3"/>
  <c r="C14129" i="3"/>
  <c r="C14130" i="3"/>
  <c r="C14131" i="3"/>
  <c r="C14132" i="3"/>
  <c r="C14133" i="3"/>
  <c r="C14134" i="3"/>
  <c r="C14135" i="3"/>
  <c r="C14136" i="3"/>
  <c r="C14137" i="3"/>
  <c r="C14138" i="3"/>
  <c r="C14139" i="3"/>
  <c r="C14140" i="3"/>
  <c r="C14141" i="3"/>
  <c r="C14142" i="3"/>
  <c r="C14143" i="3"/>
  <c r="C14144" i="3"/>
  <c r="C14145" i="3"/>
  <c r="C14146" i="3"/>
  <c r="C14147" i="3"/>
  <c r="C14148" i="3"/>
  <c r="C14149" i="3"/>
  <c r="C14150" i="3"/>
  <c r="C14151" i="3"/>
  <c r="C14152" i="3"/>
  <c r="C14153" i="3"/>
  <c r="C14154" i="3"/>
  <c r="C14155" i="3"/>
  <c r="C14156" i="3"/>
  <c r="C14157" i="3"/>
  <c r="C14158" i="3"/>
  <c r="C14159" i="3"/>
  <c r="C14160" i="3"/>
  <c r="C14161" i="3"/>
  <c r="C14162" i="3"/>
  <c r="C14163" i="3"/>
  <c r="C14164" i="3"/>
  <c r="C14165" i="3"/>
  <c r="C14166" i="3"/>
  <c r="C14167" i="3"/>
  <c r="C14168" i="3"/>
  <c r="C14169" i="3"/>
  <c r="C14170" i="3"/>
  <c r="C14171" i="3"/>
  <c r="C14172" i="3"/>
  <c r="C14173" i="3"/>
  <c r="C14174" i="3"/>
  <c r="C14175" i="3"/>
  <c r="C14176" i="3"/>
  <c r="C14177" i="3"/>
  <c r="C14178" i="3"/>
  <c r="C14179" i="3"/>
  <c r="C14180" i="3"/>
  <c r="C14181" i="3"/>
  <c r="C14182" i="3"/>
  <c r="C14183" i="3"/>
  <c r="C14184" i="3"/>
  <c r="C14185" i="3"/>
  <c r="C14186" i="3"/>
  <c r="C14187" i="3"/>
  <c r="C14188" i="3"/>
  <c r="C14189" i="3"/>
  <c r="C14190" i="3"/>
  <c r="C14191" i="3"/>
  <c r="C14192" i="3"/>
  <c r="C14193" i="3"/>
  <c r="C14194" i="3"/>
  <c r="C14195" i="3"/>
  <c r="C14196" i="3"/>
  <c r="C14197" i="3"/>
  <c r="C14198" i="3"/>
  <c r="C14199" i="3"/>
  <c r="C14200" i="3"/>
  <c r="C14201" i="3"/>
  <c r="C14202" i="3"/>
  <c r="C14203" i="3"/>
  <c r="C14204" i="3"/>
  <c r="C14205" i="3"/>
  <c r="C14206" i="3"/>
  <c r="C14207" i="3"/>
  <c r="C14208" i="3"/>
  <c r="C14209" i="3"/>
  <c r="C14210" i="3"/>
  <c r="C14211" i="3"/>
  <c r="C14212" i="3"/>
  <c r="C14213" i="3"/>
  <c r="C14214" i="3"/>
  <c r="C14215" i="3"/>
  <c r="C14216" i="3"/>
  <c r="C14217" i="3"/>
  <c r="C14218" i="3"/>
  <c r="C14219" i="3"/>
  <c r="C14220" i="3"/>
  <c r="C14221" i="3"/>
  <c r="C14222" i="3"/>
  <c r="C14223" i="3"/>
  <c r="C14224" i="3"/>
  <c r="C14225" i="3"/>
  <c r="C14226" i="3"/>
  <c r="C14227" i="3"/>
  <c r="C14228" i="3"/>
  <c r="C14229" i="3"/>
  <c r="C14230" i="3"/>
  <c r="C14231" i="3"/>
  <c r="C14232" i="3"/>
  <c r="C14233" i="3"/>
  <c r="C14234" i="3"/>
  <c r="C14235" i="3"/>
  <c r="C14236" i="3"/>
  <c r="C14237" i="3"/>
  <c r="C14238" i="3"/>
  <c r="C14239" i="3"/>
  <c r="C14240" i="3"/>
  <c r="C14241" i="3"/>
  <c r="C14242" i="3"/>
  <c r="C14243" i="3"/>
  <c r="C14244" i="3"/>
  <c r="C14245" i="3"/>
  <c r="C14246" i="3"/>
  <c r="C14247" i="3"/>
  <c r="C14248" i="3"/>
  <c r="C14249" i="3"/>
  <c r="C14250" i="3"/>
  <c r="C14251" i="3"/>
  <c r="C14252" i="3"/>
  <c r="C14253" i="3"/>
  <c r="C14254" i="3"/>
  <c r="C14255" i="3"/>
  <c r="C14256" i="3"/>
  <c r="C14257" i="3"/>
  <c r="C14258" i="3"/>
  <c r="C14259" i="3"/>
  <c r="C14260" i="3"/>
  <c r="C14261" i="3"/>
  <c r="C14262" i="3"/>
  <c r="C14263" i="3"/>
  <c r="C14264" i="3"/>
  <c r="C14265" i="3"/>
  <c r="C14266" i="3"/>
  <c r="C14267" i="3"/>
  <c r="C14268" i="3"/>
  <c r="C14269" i="3"/>
  <c r="C14270" i="3"/>
  <c r="C14271" i="3"/>
  <c r="C14272" i="3"/>
  <c r="C14273" i="3"/>
  <c r="C14274" i="3"/>
  <c r="C14275" i="3"/>
  <c r="C14276" i="3"/>
  <c r="C14277" i="3"/>
  <c r="C14278" i="3"/>
  <c r="C14279" i="3"/>
  <c r="C14280" i="3"/>
  <c r="C14281" i="3"/>
  <c r="C14282" i="3"/>
  <c r="C14283" i="3"/>
  <c r="C14284" i="3"/>
  <c r="C14285" i="3"/>
  <c r="C14286" i="3"/>
  <c r="C14287" i="3"/>
  <c r="C14288" i="3"/>
  <c r="C14289" i="3"/>
  <c r="C14290" i="3"/>
  <c r="C14291" i="3"/>
  <c r="C14292" i="3"/>
  <c r="C14293" i="3"/>
  <c r="C14294" i="3"/>
  <c r="C14295" i="3"/>
  <c r="C14296" i="3"/>
  <c r="C14297" i="3"/>
  <c r="C14298" i="3"/>
  <c r="C14299" i="3"/>
  <c r="C14300" i="3"/>
  <c r="C14301" i="3"/>
  <c r="C14302" i="3"/>
  <c r="C14303" i="3"/>
  <c r="C14304" i="3"/>
  <c r="C14305" i="3"/>
  <c r="C14306" i="3"/>
  <c r="C14307" i="3"/>
  <c r="C14308" i="3"/>
  <c r="C14309" i="3"/>
  <c r="C14310" i="3"/>
  <c r="C14311" i="3"/>
  <c r="C14312" i="3"/>
  <c r="C14313" i="3"/>
  <c r="C14314" i="3"/>
  <c r="C14315" i="3"/>
  <c r="C14316" i="3"/>
  <c r="C14317" i="3"/>
  <c r="C14318" i="3"/>
  <c r="C14319" i="3"/>
  <c r="C14320" i="3"/>
  <c r="C14321" i="3"/>
  <c r="C14322" i="3"/>
  <c r="C14323" i="3"/>
  <c r="C14324" i="3"/>
  <c r="C14325" i="3"/>
  <c r="C14326" i="3"/>
  <c r="C14327" i="3"/>
  <c r="C14328" i="3"/>
  <c r="C14329" i="3"/>
  <c r="C14330" i="3"/>
  <c r="C14331" i="3"/>
  <c r="C14332" i="3"/>
  <c r="C14333" i="3"/>
  <c r="C14334" i="3"/>
  <c r="C14335" i="3"/>
  <c r="C14336" i="3"/>
  <c r="C14337" i="3"/>
  <c r="C14338" i="3"/>
  <c r="C14339" i="3"/>
  <c r="C14340" i="3"/>
  <c r="C14341" i="3"/>
  <c r="C14342" i="3"/>
  <c r="C14343" i="3"/>
  <c r="C14344" i="3"/>
  <c r="C14345" i="3"/>
  <c r="C14346" i="3"/>
  <c r="C14347" i="3"/>
  <c r="C14348" i="3"/>
  <c r="C14349" i="3"/>
  <c r="C14350" i="3"/>
  <c r="C14351" i="3"/>
  <c r="C14352" i="3"/>
  <c r="C14353" i="3"/>
  <c r="C14354" i="3"/>
  <c r="C14355" i="3"/>
  <c r="C14356" i="3"/>
  <c r="C14357" i="3"/>
  <c r="C14358" i="3"/>
  <c r="C14359" i="3"/>
  <c r="C14360" i="3"/>
  <c r="C14361" i="3"/>
  <c r="C14362" i="3"/>
  <c r="C14363" i="3"/>
  <c r="C14364" i="3"/>
  <c r="C14365" i="3"/>
  <c r="C14366" i="3"/>
  <c r="C14367" i="3"/>
  <c r="C14368" i="3"/>
  <c r="C14369" i="3"/>
  <c r="C14370" i="3"/>
  <c r="C14371" i="3"/>
  <c r="C14372" i="3"/>
  <c r="C14373" i="3"/>
  <c r="C14374" i="3"/>
  <c r="C14375" i="3"/>
  <c r="C14376" i="3"/>
  <c r="C14377" i="3"/>
  <c r="C14378" i="3"/>
  <c r="C14379" i="3"/>
  <c r="C14380" i="3"/>
  <c r="C14381" i="3"/>
  <c r="C14382" i="3"/>
  <c r="C14383" i="3"/>
  <c r="C14384" i="3"/>
  <c r="C14385" i="3"/>
  <c r="C14386" i="3"/>
  <c r="C14387" i="3"/>
  <c r="C14388" i="3"/>
  <c r="C14389" i="3"/>
  <c r="C14390" i="3"/>
  <c r="C14391" i="3"/>
  <c r="C14392" i="3"/>
  <c r="C14393" i="3"/>
  <c r="C14394" i="3"/>
  <c r="C14395" i="3"/>
  <c r="C14396" i="3"/>
  <c r="C14397" i="3"/>
  <c r="C14398" i="3"/>
  <c r="C14399" i="3"/>
  <c r="C14400" i="3"/>
  <c r="C14401" i="3"/>
  <c r="C14402" i="3"/>
  <c r="C14403" i="3"/>
  <c r="C14404" i="3"/>
  <c r="C14405" i="3"/>
  <c r="C14406" i="3"/>
  <c r="C14407" i="3"/>
  <c r="C14408" i="3"/>
  <c r="C14409" i="3"/>
  <c r="C14410" i="3"/>
  <c r="C14411" i="3"/>
  <c r="C14412" i="3"/>
  <c r="C14413" i="3"/>
  <c r="C14414" i="3"/>
  <c r="C14415" i="3"/>
  <c r="C14416" i="3"/>
  <c r="C14417" i="3"/>
  <c r="C14418" i="3"/>
  <c r="C14419" i="3"/>
  <c r="C14420" i="3"/>
  <c r="C14421" i="3"/>
  <c r="C14422" i="3"/>
  <c r="C14423" i="3"/>
  <c r="C14424" i="3"/>
  <c r="C14425" i="3"/>
  <c r="C14426" i="3"/>
  <c r="C14427" i="3"/>
  <c r="C14428" i="3"/>
  <c r="C14429" i="3"/>
  <c r="C14430" i="3"/>
  <c r="C14431" i="3"/>
  <c r="C14432" i="3"/>
  <c r="C14433" i="3"/>
  <c r="C14434" i="3"/>
  <c r="C14435" i="3"/>
  <c r="C14436" i="3"/>
  <c r="C14437" i="3"/>
  <c r="C14438" i="3"/>
  <c r="C14439" i="3"/>
  <c r="C14440" i="3"/>
  <c r="C14441" i="3"/>
  <c r="C14442" i="3"/>
  <c r="C14443" i="3"/>
  <c r="C14444" i="3"/>
  <c r="C14445" i="3"/>
  <c r="C14446" i="3"/>
  <c r="C14447" i="3"/>
  <c r="C14448" i="3"/>
  <c r="C14449" i="3"/>
  <c r="C14450" i="3"/>
  <c r="C14451" i="3"/>
  <c r="C14452" i="3"/>
  <c r="C14453" i="3"/>
  <c r="C14454" i="3"/>
  <c r="C14455" i="3"/>
  <c r="C14456" i="3"/>
  <c r="C14457" i="3"/>
  <c r="C14458" i="3"/>
  <c r="C14459" i="3"/>
  <c r="C14460" i="3"/>
  <c r="C14461" i="3"/>
  <c r="C14462" i="3"/>
  <c r="C14463" i="3"/>
  <c r="C14464" i="3"/>
  <c r="C14465" i="3"/>
  <c r="C14466" i="3"/>
  <c r="C14467" i="3"/>
  <c r="C14468" i="3"/>
  <c r="C14469" i="3"/>
  <c r="C14470" i="3"/>
  <c r="C14471" i="3"/>
  <c r="C14472" i="3"/>
  <c r="C14473" i="3"/>
  <c r="C14474" i="3"/>
  <c r="C14475" i="3"/>
  <c r="C14476" i="3"/>
  <c r="C14477" i="3"/>
  <c r="C14478" i="3"/>
  <c r="C14479" i="3"/>
  <c r="C14480" i="3"/>
  <c r="C14481" i="3"/>
  <c r="C14482" i="3"/>
  <c r="C14483" i="3"/>
  <c r="C14484" i="3"/>
  <c r="C14485" i="3"/>
  <c r="C14486" i="3"/>
  <c r="C14487" i="3"/>
  <c r="C14488" i="3"/>
  <c r="C14489" i="3"/>
  <c r="C14490" i="3"/>
  <c r="C14491" i="3"/>
  <c r="C14492" i="3"/>
  <c r="C14493" i="3"/>
  <c r="C14494" i="3"/>
  <c r="C14495" i="3"/>
  <c r="C14496" i="3"/>
  <c r="C14497" i="3"/>
  <c r="C14498" i="3"/>
  <c r="C14499" i="3"/>
  <c r="C14500" i="3"/>
  <c r="C14501" i="3"/>
  <c r="C14502" i="3"/>
  <c r="C14503" i="3"/>
  <c r="C14504" i="3"/>
  <c r="C14505" i="3"/>
  <c r="C14506" i="3"/>
  <c r="C14507" i="3"/>
  <c r="C14508" i="3"/>
  <c r="C14509" i="3"/>
  <c r="C14510" i="3"/>
  <c r="C14511" i="3"/>
  <c r="C14512" i="3"/>
  <c r="C14513" i="3"/>
  <c r="C14514" i="3"/>
  <c r="C14515" i="3"/>
  <c r="C14516" i="3"/>
  <c r="C14517" i="3"/>
  <c r="C14518" i="3"/>
  <c r="C14519" i="3"/>
  <c r="C14520" i="3"/>
  <c r="C14521" i="3"/>
  <c r="C14522" i="3"/>
  <c r="C14523" i="3"/>
  <c r="C14524" i="3"/>
  <c r="C14525" i="3"/>
  <c r="C14526" i="3"/>
  <c r="C14527" i="3"/>
  <c r="C14528" i="3"/>
  <c r="C14529" i="3"/>
  <c r="C14530" i="3"/>
  <c r="C14531" i="3"/>
  <c r="C14532" i="3"/>
  <c r="C14533" i="3"/>
  <c r="C14534" i="3"/>
  <c r="C14535" i="3"/>
  <c r="C14536" i="3"/>
  <c r="C14537" i="3"/>
  <c r="C14538" i="3"/>
  <c r="C14539" i="3"/>
  <c r="C14540" i="3"/>
  <c r="C14541" i="3"/>
  <c r="C14542" i="3"/>
  <c r="C14543" i="3"/>
  <c r="C14544" i="3"/>
  <c r="C14545" i="3"/>
  <c r="C14546" i="3"/>
  <c r="C14547" i="3"/>
  <c r="C14548" i="3"/>
  <c r="C14549" i="3"/>
  <c r="C14550" i="3"/>
  <c r="C14551" i="3"/>
  <c r="C14552" i="3"/>
  <c r="C14553" i="3"/>
  <c r="C14554" i="3"/>
  <c r="C14555" i="3"/>
  <c r="C14556" i="3"/>
  <c r="C14557" i="3"/>
  <c r="C14558" i="3"/>
  <c r="C14559" i="3"/>
  <c r="C14560" i="3"/>
  <c r="C14561" i="3"/>
  <c r="C14562" i="3"/>
  <c r="C14563" i="3"/>
  <c r="C14564" i="3"/>
  <c r="C14565" i="3"/>
  <c r="C14566" i="3"/>
  <c r="C14567" i="3"/>
  <c r="C14568" i="3"/>
  <c r="C14569" i="3"/>
  <c r="C14570" i="3"/>
  <c r="C14571" i="3"/>
  <c r="C14572" i="3"/>
  <c r="C14573" i="3"/>
  <c r="C14574" i="3"/>
  <c r="C14575" i="3"/>
  <c r="C14576" i="3"/>
  <c r="C14577" i="3"/>
  <c r="C14578" i="3"/>
  <c r="C14579" i="3"/>
  <c r="C14580" i="3"/>
  <c r="C14581" i="3"/>
  <c r="C14582" i="3"/>
  <c r="C14583" i="3"/>
  <c r="C14584" i="3"/>
  <c r="C14585" i="3"/>
  <c r="C14586" i="3"/>
  <c r="C14587" i="3"/>
  <c r="C14588" i="3"/>
  <c r="C14589" i="3"/>
  <c r="C14590" i="3"/>
  <c r="C14591" i="3"/>
  <c r="C14592" i="3"/>
  <c r="C14593" i="3"/>
  <c r="C14594" i="3"/>
  <c r="C14595" i="3"/>
  <c r="C14596" i="3"/>
  <c r="C14597" i="3"/>
  <c r="C14598" i="3"/>
  <c r="C14599" i="3"/>
  <c r="C14600" i="3"/>
  <c r="C14601" i="3"/>
  <c r="C14602" i="3"/>
  <c r="C14603" i="3"/>
  <c r="C14604" i="3"/>
  <c r="C14605" i="3"/>
  <c r="C14606" i="3"/>
  <c r="C14607" i="3"/>
  <c r="C14608" i="3"/>
  <c r="C14609" i="3"/>
  <c r="C14610" i="3"/>
  <c r="C14611" i="3"/>
  <c r="C14612" i="3"/>
  <c r="C14613" i="3"/>
  <c r="C14614" i="3"/>
  <c r="C14615" i="3"/>
  <c r="C14616" i="3"/>
  <c r="C14617" i="3"/>
  <c r="C14618" i="3"/>
  <c r="C14619" i="3"/>
  <c r="C14620" i="3"/>
  <c r="C14621" i="3"/>
  <c r="C14622" i="3"/>
  <c r="C14623" i="3"/>
  <c r="C14624" i="3"/>
  <c r="C14625" i="3"/>
  <c r="C14626" i="3"/>
  <c r="C14627" i="3"/>
  <c r="C14628" i="3"/>
  <c r="C14629" i="3"/>
  <c r="C14630" i="3"/>
  <c r="C14631" i="3"/>
  <c r="C14632" i="3"/>
  <c r="C14633" i="3"/>
  <c r="C14634" i="3"/>
  <c r="C14635" i="3"/>
  <c r="C14636" i="3"/>
  <c r="C14637" i="3"/>
  <c r="C14638" i="3"/>
  <c r="C14639" i="3"/>
  <c r="C14640" i="3"/>
  <c r="C14641" i="3"/>
  <c r="C14642" i="3"/>
  <c r="C14643" i="3"/>
  <c r="C14644" i="3"/>
  <c r="C14645" i="3"/>
  <c r="C14646" i="3"/>
  <c r="C14647" i="3"/>
  <c r="C14648" i="3"/>
  <c r="C14649" i="3"/>
  <c r="C14650" i="3"/>
  <c r="C14651" i="3"/>
  <c r="C14652" i="3"/>
  <c r="C14653" i="3"/>
  <c r="C14654" i="3"/>
  <c r="C14655" i="3"/>
  <c r="C14656" i="3"/>
  <c r="C14657" i="3"/>
  <c r="C14658" i="3"/>
  <c r="C14659" i="3"/>
  <c r="C14660" i="3"/>
  <c r="C14661" i="3"/>
  <c r="C14662" i="3"/>
  <c r="C14663" i="3"/>
  <c r="C14664" i="3"/>
  <c r="C14665" i="3"/>
  <c r="C14666" i="3"/>
  <c r="C14667" i="3"/>
  <c r="C14668" i="3"/>
  <c r="C14669" i="3"/>
  <c r="C14670" i="3"/>
  <c r="C14671" i="3"/>
  <c r="C14672" i="3"/>
  <c r="C14673" i="3"/>
  <c r="C14674" i="3"/>
  <c r="C14675" i="3"/>
  <c r="C14676" i="3"/>
  <c r="C14677" i="3"/>
  <c r="C14678" i="3"/>
  <c r="C14679" i="3"/>
  <c r="C14680" i="3"/>
  <c r="C14681" i="3"/>
  <c r="C14682" i="3"/>
  <c r="C14683" i="3"/>
  <c r="C14684" i="3"/>
  <c r="C14685" i="3"/>
  <c r="C14686" i="3"/>
  <c r="C14687" i="3"/>
  <c r="C14688" i="3"/>
  <c r="C14689" i="3"/>
  <c r="C14690" i="3"/>
  <c r="C14691" i="3"/>
  <c r="C14692" i="3"/>
  <c r="C14693" i="3"/>
  <c r="C14694" i="3"/>
  <c r="C14695" i="3"/>
  <c r="C14696" i="3"/>
  <c r="C14697" i="3"/>
  <c r="C14698" i="3"/>
  <c r="C14699" i="3"/>
  <c r="C14700" i="3"/>
  <c r="C14701" i="3"/>
  <c r="C14702" i="3"/>
  <c r="C14703" i="3"/>
  <c r="C14704" i="3"/>
  <c r="C14705" i="3"/>
  <c r="C14706" i="3"/>
  <c r="C14707" i="3"/>
  <c r="C14708" i="3"/>
  <c r="C14709" i="3"/>
  <c r="C14710" i="3"/>
  <c r="C14711" i="3"/>
  <c r="C14712" i="3"/>
  <c r="C14713" i="3"/>
  <c r="C14714" i="3"/>
  <c r="C14715" i="3"/>
  <c r="C14716" i="3"/>
  <c r="C14717" i="3"/>
  <c r="C14718" i="3"/>
  <c r="C14719" i="3"/>
  <c r="C14720" i="3"/>
  <c r="C14721" i="3"/>
  <c r="C14722" i="3"/>
  <c r="C14723" i="3"/>
  <c r="C14724" i="3"/>
  <c r="C14725" i="3"/>
  <c r="C14726" i="3"/>
  <c r="C14727" i="3"/>
  <c r="C14728" i="3"/>
  <c r="C14729" i="3"/>
  <c r="C14730" i="3"/>
  <c r="C14731" i="3"/>
  <c r="C14732" i="3"/>
  <c r="C14733" i="3"/>
  <c r="C14734" i="3"/>
  <c r="C14735" i="3"/>
  <c r="C14736" i="3"/>
  <c r="C14737" i="3"/>
  <c r="C14738" i="3"/>
  <c r="C14739" i="3"/>
  <c r="C14740" i="3"/>
  <c r="C14741" i="3"/>
  <c r="C14742" i="3"/>
  <c r="C14743" i="3"/>
  <c r="C14744" i="3"/>
  <c r="C14745" i="3"/>
  <c r="C14746" i="3"/>
  <c r="C14747" i="3"/>
  <c r="C14748" i="3"/>
  <c r="C14749" i="3"/>
  <c r="C14750" i="3"/>
  <c r="C14751" i="3"/>
  <c r="C14752" i="3"/>
  <c r="C14753" i="3"/>
  <c r="C14754" i="3"/>
  <c r="C14755" i="3"/>
  <c r="C14756" i="3"/>
  <c r="C14757" i="3"/>
  <c r="C14758" i="3"/>
  <c r="C14759" i="3"/>
  <c r="C14760" i="3"/>
  <c r="C14761" i="3"/>
  <c r="C14762" i="3"/>
  <c r="C14763" i="3"/>
  <c r="C14764" i="3"/>
  <c r="C14765" i="3"/>
  <c r="C14766" i="3"/>
  <c r="C14767" i="3"/>
  <c r="C14768" i="3"/>
  <c r="C14769" i="3"/>
  <c r="C14770" i="3"/>
  <c r="C14771" i="3"/>
  <c r="C14772" i="3"/>
  <c r="C14773" i="3"/>
  <c r="C14774" i="3"/>
  <c r="C14775" i="3"/>
  <c r="C14776" i="3"/>
  <c r="C14777" i="3"/>
  <c r="C14778" i="3"/>
  <c r="C14779" i="3"/>
  <c r="C14780" i="3"/>
  <c r="C14781" i="3"/>
  <c r="C14782" i="3"/>
  <c r="C14783" i="3"/>
  <c r="C14784" i="3"/>
  <c r="C14785" i="3"/>
  <c r="C14786" i="3"/>
  <c r="C14787" i="3"/>
  <c r="C14788" i="3"/>
  <c r="C14789" i="3"/>
  <c r="C14790" i="3"/>
  <c r="C14791" i="3"/>
  <c r="C14792" i="3"/>
  <c r="C14793" i="3"/>
  <c r="C14794" i="3"/>
  <c r="C14795" i="3"/>
  <c r="C14796" i="3"/>
  <c r="C14797" i="3"/>
  <c r="C14798" i="3"/>
  <c r="C14799" i="3"/>
  <c r="C14800" i="3"/>
  <c r="C14801" i="3"/>
  <c r="C14802" i="3"/>
  <c r="C14803" i="3"/>
  <c r="C14804" i="3"/>
  <c r="C14805" i="3"/>
  <c r="C14806" i="3"/>
  <c r="C14807" i="3"/>
  <c r="C14808" i="3"/>
  <c r="C14809" i="3"/>
  <c r="C14810" i="3"/>
  <c r="C14811" i="3"/>
  <c r="C14812" i="3"/>
  <c r="C14813" i="3"/>
  <c r="C14814" i="3"/>
  <c r="C14815" i="3"/>
  <c r="C14816" i="3"/>
  <c r="C14817" i="3"/>
  <c r="C14818" i="3"/>
  <c r="C14819" i="3"/>
  <c r="C14820" i="3"/>
  <c r="C14821" i="3"/>
  <c r="C14822" i="3"/>
  <c r="C14823" i="3"/>
  <c r="C14824" i="3"/>
  <c r="C14825" i="3"/>
  <c r="C14826" i="3"/>
  <c r="C14827" i="3"/>
  <c r="C14828" i="3"/>
  <c r="C14829" i="3"/>
  <c r="C14830" i="3"/>
  <c r="C14831" i="3"/>
  <c r="C14832" i="3"/>
  <c r="C14833" i="3"/>
  <c r="C14834" i="3"/>
  <c r="C14835" i="3"/>
  <c r="C14836" i="3"/>
  <c r="C14837" i="3"/>
  <c r="C14838" i="3"/>
  <c r="C14839" i="3"/>
  <c r="C14840" i="3"/>
  <c r="C14841" i="3"/>
  <c r="C14842" i="3"/>
  <c r="C14843" i="3"/>
  <c r="C14844" i="3"/>
  <c r="C14845" i="3"/>
  <c r="C14846" i="3"/>
  <c r="C14847" i="3"/>
  <c r="C14848" i="3"/>
  <c r="C14849" i="3"/>
  <c r="C14850" i="3"/>
  <c r="C14851" i="3"/>
  <c r="C14852" i="3"/>
  <c r="C14853" i="3"/>
  <c r="C14854" i="3"/>
  <c r="C14855" i="3"/>
  <c r="C14856" i="3"/>
  <c r="C14857" i="3"/>
  <c r="C14858" i="3"/>
  <c r="C14859" i="3"/>
  <c r="C14860" i="3"/>
  <c r="C14861" i="3"/>
  <c r="C14862" i="3"/>
  <c r="C14863" i="3"/>
  <c r="C14864" i="3"/>
  <c r="C14865" i="3"/>
  <c r="C14866" i="3"/>
  <c r="C14867" i="3"/>
  <c r="C14868" i="3"/>
  <c r="C14869" i="3"/>
  <c r="C14870" i="3"/>
  <c r="C14871" i="3"/>
  <c r="C14872" i="3"/>
  <c r="C14873" i="3"/>
  <c r="C14874" i="3"/>
  <c r="C14875" i="3"/>
  <c r="C14876" i="3"/>
  <c r="C14877" i="3"/>
  <c r="C14878" i="3"/>
  <c r="C14879" i="3"/>
  <c r="C14880" i="3"/>
  <c r="C14881" i="3"/>
  <c r="C14882" i="3"/>
  <c r="C14883" i="3"/>
  <c r="C14884" i="3"/>
  <c r="C14885" i="3"/>
  <c r="C14886" i="3"/>
  <c r="C14887" i="3"/>
  <c r="C14888" i="3"/>
  <c r="C14889" i="3"/>
  <c r="C14890" i="3"/>
  <c r="C14891" i="3"/>
  <c r="C14892" i="3"/>
  <c r="C14893" i="3"/>
  <c r="C14894" i="3"/>
  <c r="C14895" i="3"/>
  <c r="C14896" i="3"/>
  <c r="C14897" i="3"/>
  <c r="C14898" i="3"/>
  <c r="C14899" i="3"/>
  <c r="C14900" i="3"/>
  <c r="C14901" i="3"/>
  <c r="C14902" i="3"/>
  <c r="C14903" i="3"/>
  <c r="C14904" i="3"/>
  <c r="C14905" i="3"/>
  <c r="C14906" i="3"/>
  <c r="C14907" i="3"/>
  <c r="C14908" i="3"/>
  <c r="C14909" i="3"/>
  <c r="C14910" i="3"/>
  <c r="C14911" i="3"/>
  <c r="C14912" i="3"/>
  <c r="C14913" i="3"/>
  <c r="C14914" i="3"/>
  <c r="C14915" i="3"/>
  <c r="C14916" i="3"/>
  <c r="C14917" i="3"/>
  <c r="C14918" i="3"/>
  <c r="C14919" i="3"/>
  <c r="C14920" i="3"/>
  <c r="C14921" i="3"/>
  <c r="C14922" i="3"/>
  <c r="C14923" i="3"/>
  <c r="C14924" i="3"/>
  <c r="C14925" i="3"/>
  <c r="C14926" i="3"/>
  <c r="C14927" i="3"/>
  <c r="C14928" i="3"/>
  <c r="C14929" i="3"/>
  <c r="C14930" i="3"/>
  <c r="C14931" i="3"/>
  <c r="C14932" i="3"/>
  <c r="C14933" i="3"/>
  <c r="C14934" i="3"/>
  <c r="C14935" i="3"/>
  <c r="C14936" i="3"/>
  <c r="C14937" i="3"/>
  <c r="C14938" i="3"/>
  <c r="C14939" i="3"/>
  <c r="C14940" i="3"/>
  <c r="C14941" i="3"/>
  <c r="C14942" i="3"/>
  <c r="C14943" i="3"/>
  <c r="C14944" i="3"/>
  <c r="C14945" i="3"/>
  <c r="C14946" i="3"/>
  <c r="C14947" i="3"/>
  <c r="C14948" i="3"/>
  <c r="C14949" i="3"/>
  <c r="C14950" i="3"/>
  <c r="C14951" i="3"/>
  <c r="C14952" i="3"/>
  <c r="C14953" i="3"/>
  <c r="C14954" i="3"/>
  <c r="C14955" i="3"/>
  <c r="C14956" i="3"/>
  <c r="C14957" i="3"/>
  <c r="C14958" i="3"/>
  <c r="C14959" i="3"/>
  <c r="C14960" i="3"/>
  <c r="C14961" i="3"/>
  <c r="C14962" i="3"/>
  <c r="C14963" i="3"/>
  <c r="C14964" i="3"/>
  <c r="C14965" i="3"/>
  <c r="C14966" i="3"/>
  <c r="C14967" i="3"/>
  <c r="C14968" i="3"/>
  <c r="C14969" i="3"/>
  <c r="C14970" i="3"/>
  <c r="C14971" i="3"/>
  <c r="C14972" i="3"/>
  <c r="C14973" i="3"/>
  <c r="C14974" i="3"/>
  <c r="C14975" i="3"/>
  <c r="C14976" i="3"/>
  <c r="C14977" i="3"/>
  <c r="C14978" i="3"/>
  <c r="C14979" i="3"/>
  <c r="C14980" i="3"/>
  <c r="C14981" i="3"/>
  <c r="C14982" i="3"/>
  <c r="C14983" i="3"/>
  <c r="C14984" i="3"/>
  <c r="C14985" i="3"/>
  <c r="C14986" i="3"/>
  <c r="C14987" i="3"/>
  <c r="C14988" i="3"/>
  <c r="C14989" i="3"/>
  <c r="C14990" i="3"/>
  <c r="C14991" i="3"/>
  <c r="C14992" i="3"/>
  <c r="C14993" i="3"/>
  <c r="C14994" i="3"/>
  <c r="C14995" i="3"/>
  <c r="C14996" i="3"/>
  <c r="C14997" i="3"/>
  <c r="C14998" i="3"/>
  <c r="C14999" i="3"/>
  <c r="C15000" i="3"/>
  <c r="C15001" i="3"/>
  <c r="I3" i="3"/>
  <c r="J3" i="3"/>
  <c r="I4" i="3"/>
  <c r="J4" i="3"/>
  <c r="I5" i="3"/>
  <c r="J5" i="3"/>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I33" i="3"/>
  <c r="J33" i="3"/>
  <c r="I34" i="3"/>
  <c r="J34" i="3"/>
  <c r="I35" i="3"/>
  <c r="J35" i="3"/>
  <c r="I36" i="3"/>
  <c r="J36" i="3"/>
  <c r="I37" i="3"/>
  <c r="J37" i="3"/>
  <c r="I38" i="3"/>
  <c r="J38" i="3"/>
  <c r="I39" i="3"/>
  <c r="J39" i="3"/>
  <c r="I40" i="3"/>
  <c r="J40" i="3"/>
  <c r="I41" i="3"/>
  <c r="J41" i="3"/>
  <c r="I42" i="3"/>
  <c r="J42" i="3"/>
  <c r="I43" i="3"/>
  <c r="J43" i="3"/>
  <c r="I44" i="3"/>
  <c r="J44" i="3"/>
  <c r="I45" i="3"/>
  <c r="J45" i="3"/>
  <c r="I46" i="3"/>
  <c r="J46" i="3"/>
  <c r="I47" i="3"/>
  <c r="J47" i="3"/>
  <c r="I48" i="3"/>
  <c r="J48" i="3"/>
  <c r="I49" i="3"/>
  <c r="J49" i="3"/>
  <c r="I50" i="3"/>
  <c r="J50" i="3"/>
  <c r="I51" i="3"/>
  <c r="J51" i="3"/>
  <c r="I52" i="3"/>
  <c r="J52" i="3"/>
  <c r="I53" i="3"/>
  <c r="J53" i="3"/>
  <c r="I54" i="3"/>
  <c r="J54" i="3"/>
  <c r="I55" i="3"/>
  <c r="J55" i="3"/>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I130" i="3"/>
  <c r="J130" i="3"/>
  <c r="I131" i="3"/>
  <c r="J131" i="3"/>
  <c r="I132" i="3"/>
  <c r="J132" i="3"/>
  <c r="I133" i="3"/>
  <c r="J133" i="3"/>
  <c r="I134" i="3"/>
  <c r="J134" i="3"/>
  <c r="I135" i="3"/>
  <c r="J135" i="3"/>
  <c r="I136" i="3"/>
  <c r="J136" i="3"/>
  <c r="I137" i="3"/>
  <c r="J137" i="3"/>
  <c r="I138" i="3"/>
  <c r="J138" i="3"/>
  <c r="I139" i="3"/>
  <c r="J139" i="3"/>
  <c r="I140" i="3"/>
  <c r="J140" i="3"/>
  <c r="I141" i="3"/>
  <c r="J141" i="3"/>
  <c r="I142" i="3"/>
  <c r="J142" i="3"/>
  <c r="I143" i="3"/>
  <c r="J143" i="3"/>
  <c r="I144" i="3"/>
  <c r="J144" i="3"/>
  <c r="I145" i="3"/>
  <c r="J145" i="3"/>
  <c r="I146" i="3"/>
  <c r="J146" i="3"/>
  <c r="I147" i="3"/>
  <c r="J147" i="3"/>
  <c r="I148" i="3"/>
  <c r="J148" i="3"/>
  <c r="I149" i="3"/>
  <c r="J149" i="3"/>
  <c r="I150" i="3"/>
  <c r="J150" i="3"/>
  <c r="I151" i="3"/>
  <c r="J151" i="3"/>
  <c r="I152" i="3"/>
  <c r="J152" i="3"/>
  <c r="I153" i="3"/>
  <c r="J153" i="3"/>
  <c r="I154" i="3"/>
  <c r="J154" i="3"/>
  <c r="I155" i="3"/>
  <c r="J155" i="3"/>
  <c r="I156" i="3"/>
  <c r="J156" i="3"/>
  <c r="I157" i="3"/>
  <c r="J157" i="3"/>
  <c r="I158" i="3"/>
  <c r="J158" i="3"/>
  <c r="I159" i="3"/>
  <c r="J159" i="3"/>
  <c r="I160" i="3"/>
  <c r="J160" i="3"/>
  <c r="I161" i="3"/>
  <c r="J161" i="3"/>
  <c r="I162" i="3"/>
  <c r="J162" i="3"/>
  <c r="I163" i="3"/>
  <c r="J163" i="3"/>
  <c r="I164" i="3"/>
  <c r="J164" i="3"/>
  <c r="I165" i="3"/>
  <c r="J165" i="3"/>
  <c r="I166" i="3"/>
  <c r="J166" i="3"/>
  <c r="I167" i="3"/>
  <c r="J167" i="3"/>
  <c r="I168" i="3"/>
  <c r="J168" i="3"/>
  <c r="I169" i="3"/>
  <c r="J169" i="3"/>
  <c r="I170" i="3"/>
  <c r="J170" i="3"/>
  <c r="I171" i="3"/>
  <c r="J171" i="3"/>
  <c r="I172" i="3"/>
  <c r="J172" i="3"/>
  <c r="I173" i="3"/>
  <c r="J173" i="3"/>
  <c r="I174" i="3"/>
  <c r="J174" i="3"/>
  <c r="I175" i="3"/>
  <c r="J175" i="3"/>
  <c r="I176" i="3"/>
  <c r="J176" i="3"/>
  <c r="I177" i="3"/>
  <c r="J177" i="3"/>
  <c r="I178" i="3"/>
  <c r="J178" i="3"/>
  <c r="I179" i="3"/>
  <c r="J179" i="3"/>
  <c r="I180" i="3"/>
  <c r="J180" i="3"/>
  <c r="I181" i="3"/>
  <c r="J181" i="3"/>
  <c r="I182" i="3"/>
  <c r="J182" i="3"/>
  <c r="I183" i="3"/>
  <c r="J183" i="3"/>
  <c r="I184" i="3"/>
  <c r="J184" i="3"/>
  <c r="I185" i="3"/>
  <c r="J185" i="3"/>
  <c r="I186" i="3"/>
  <c r="J186" i="3"/>
  <c r="I187" i="3"/>
  <c r="J187" i="3"/>
  <c r="I188" i="3"/>
  <c r="J188" i="3"/>
  <c r="I189" i="3"/>
  <c r="J189" i="3"/>
  <c r="I190" i="3"/>
  <c r="J190" i="3"/>
  <c r="I191" i="3"/>
  <c r="J191" i="3"/>
  <c r="I192" i="3"/>
  <c r="J192" i="3"/>
  <c r="I193" i="3"/>
  <c r="J193" i="3"/>
  <c r="I194" i="3"/>
  <c r="J194" i="3"/>
  <c r="I195" i="3"/>
  <c r="J195" i="3"/>
  <c r="I196" i="3"/>
  <c r="J196" i="3"/>
  <c r="I197" i="3"/>
  <c r="J197" i="3"/>
  <c r="I198" i="3"/>
  <c r="J198" i="3"/>
  <c r="I199" i="3"/>
  <c r="J199" i="3"/>
  <c r="I200" i="3"/>
  <c r="J200" i="3"/>
  <c r="I201" i="3"/>
  <c r="J201" i="3"/>
  <c r="I202" i="3"/>
  <c r="J202" i="3"/>
  <c r="I203" i="3"/>
  <c r="J203" i="3"/>
  <c r="I204" i="3"/>
  <c r="J204" i="3"/>
  <c r="I205" i="3"/>
  <c r="J205" i="3"/>
  <c r="I206" i="3"/>
  <c r="J206" i="3"/>
  <c r="I207" i="3"/>
  <c r="J207" i="3"/>
  <c r="I208" i="3"/>
  <c r="J208" i="3"/>
  <c r="I209" i="3"/>
  <c r="J209" i="3"/>
  <c r="I210" i="3"/>
  <c r="J210" i="3"/>
  <c r="I211" i="3"/>
  <c r="J211" i="3"/>
  <c r="I212" i="3"/>
  <c r="J212" i="3"/>
  <c r="I213" i="3"/>
  <c r="J213" i="3"/>
  <c r="I214" i="3"/>
  <c r="J214" i="3"/>
  <c r="I215" i="3"/>
  <c r="J215" i="3"/>
  <c r="I216" i="3"/>
  <c r="J216" i="3"/>
  <c r="I217" i="3"/>
  <c r="J217" i="3"/>
  <c r="I218" i="3"/>
  <c r="J218" i="3"/>
  <c r="I219" i="3"/>
  <c r="J219" i="3"/>
  <c r="I220" i="3"/>
  <c r="J220" i="3"/>
  <c r="I221" i="3"/>
  <c r="J221" i="3"/>
  <c r="I222" i="3"/>
  <c r="J222" i="3"/>
  <c r="I223" i="3"/>
  <c r="J223" i="3"/>
  <c r="I224" i="3"/>
  <c r="J224" i="3"/>
  <c r="I225" i="3"/>
  <c r="J225" i="3"/>
  <c r="I226" i="3"/>
  <c r="J226" i="3"/>
  <c r="I227" i="3"/>
  <c r="J227" i="3"/>
  <c r="I228" i="3"/>
  <c r="J228" i="3"/>
  <c r="I229" i="3"/>
  <c r="J229" i="3"/>
  <c r="I230" i="3"/>
  <c r="J230" i="3"/>
  <c r="I231" i="3"/>
  <c r="J231" i="3"/>
  <c r="I232" i="3"/>
  <c r="J232" i="3"/>
  <c r="I233" i="3"/>
  <c r="J233" i="3"/>
  <c r="I234" i="3"/>
  <c r="J234" i="3"/>
  <c r="I235" i="3"/>
  <c r="J235" i="3"/>
  <c r="I236" i="3"/>
  <c r="J236" i="3"/>
  <c r="I237" i="3"/>
  <c r="J237" i="3"/>
  <c r="I238" i="3"/>
  <c r="J238" i="3"/>
  <c r="I239" i="3"/>
  <c r="J239" i="3"/>
  <c r="I240" i="3"/>
  <c r="J240" i="3"/>
  <c r="I241" i="3"/>
  <c r="J241" i="3"/>
  <c r="I242" i="3"/>
  <c r="J242" i="3"/>
  <c r="I243" i="3"/>
  <c r="J243" i="3"/>
  <c r="I244" i="3"/>
  <c r="J244" i="3"/>
  <c r="I245" i="3"/>
  <c r="J245" i="3"/>
  <c r="I246" i="3"/>
  <c r="J246" i="3"/>
  <c r="I247" i="3"/>
  <c r="J247" i="3"/>
  <c r="I248" i="3"/>
  <c r="J248" i="3"/>
  <c r="I249" i="3"/>
  <c r="J249" i="3"/>
  <c r="I250" i="3"/>
  <c r="J250" i="3"/>
  <c r="I251" i="3"/>
  <c r="J251" i="3"/>
  <c r="I252" i="3"/>
  <c r="J252" i="3"/>
  <c r="I253" i="3"/>
  <c r="J253" i="3"/>
  <c r="I254" i="3"/>
  <c r="J254" i="3"/>
  <c r="I255" i="3"/>
  <c r="J255" i="3"/>
  <c r="I256" i="3"/>
  <c r="J256" i="3"/>
  <c r="I257" i="3"/>
  <c r="J257" i="3"/>
  <c r="I258" i="3"/>
  <c r="J258" i="3"/>
  <c r="I259" i="3"/>
  <c r="J259" i="3"/>
  <c r="I260" i="3"/>
  <c r="J260" i="3"/>
  <c r="I261" i="3"/>
  <c r="J261" i="3"/>
  <c r="I262" i="3"/>
  <c r="J262" i="3"/>
  <c r="I263" i="3"/>
  <c r="J263" i="3"/>
  <c r="I264" i="3"/>
  <c r="J264" i="3"/>
  <c r="I265" i="3"/>
  <c r="J265" i="3"/>
  <c r="I266" i="3"/>
  <c r="J266" i="3"/>
  <c r="I267" i="3"/>
  <c r="J267" i="3"/>
  <c r="I268" i="3"/>
  <c r="J268" i="3"/>
  <c r="I269" i="3"/>
  <c r="J269" i="3"/>
  <c r="I270" i="3"/>
  <c r="J270" i="3"/>
  <c r="I271" i="3"/>
  <c r="J271" i="3"/>
  <c r="I272" i="3"/>
  <c r="J272" i="3"/>
  <c r="I273" i="3"/>
  <c r="J273" i="3"/>
  <c r="I274" i="3"/>
  <c r="J274" i="3"/>
  <c r="I275" i="3"/>
  <c r="J275" i="3"/>
  <c r="I276" i="3"/>
  <c r="J276" i="3"/>
  <c r="I277" i="3"/>
  <c r="J277" i="3"/>
  <c r="I278" i="3"/>
  <c r="J278" i="3"/>
  <c r="I279" i="3"/>
  <c r="J279" i="3"/>
  <c r="I280" i="3"/>
  <c r="J280" i="3"/>
  <c r="I281" i="3"/>
  <c r="J281" i="3"/>
  <c r="I282" i="3"/>
  <c r="J282" i="3"/>
  <c r="I283" i="3"/>
  <c r="J283" i="3"/>
  <c r="I284" i="3"/>
  <c r="J284" i="3"/>
  <c r="I285" i="3"/>
  <c r="J285" i="3"/>
  <c r="I286" i="3"/>
  <c r="J286" i="3"/>
  <c r="I287" i="3"/>
  <c r="J287" i="3"/>
  <c r="I288" i="3"/>
  <c r="J288" i="3"/>
  <c r="I289" i="3"/>
  <c r="J289" i="3"/>
  <c r="I290" i="3"/>
  <c r="J290" i="3"/>
  <c r="I291" i="3"/>
  <c r="J291" i="3"/>
  <c r="I292" i="3"/>
  <c r="J292" i="3"/>
  <c r="I293" i="3"/>
  <c r="J293" i="3"/>
  <c r="I294" i="3"/>
  <c r="J294" i="3"/>
  <c r="I295" i="3"/>
  <c r="J295" i="3"/>
  <c r="I296" i="3"/>
  <c r="J296" i="3"/>
  <c r="I297" i="3"/>
  <c r="J297" i="3"/>
  <c r="I298" i="3"/>
  <c r="J298" i="3"/>
  <c r="I299" i="3"/>
  <c r="J299" i="3"/>
  <c r="I300" i="3"/>
  <c r="J300" i="3"/>
  <c r="I301" i="3"/>
  <c r="J301" i="3"/>
  <c r="I302" i="3"/>
  <c r="J302" i="3"/>
  <c r="I303" i="3"/>
  <c r="J303" i="3"/>
  <c r="I304" i="3"/>
  <c r="J304" i="3"/>
  <c r="I305" i="3"/>
  <c r="J305" i="3"/>
  <c r="I306" i="3"/>
  <c r="J306" i="3"/>
  <c r="I307" i="3"/>
  <c r="J307" i="3"/>
  <c r="I308" i="3"/>
  <c r="J308" i="3"/>
  <c r="I309" i="3"/>
  <c r="J309" i="3"/>
  <c r="I310" i="3"/>
  <c r="J310" i="3"/>
  <c r="I311" i="3"/>
  <c r="J311" i="3"/>
  <c r="I312" i="3"/>
  <c r="J312" i="3"/>
  <c r="I313" i="3"/>
  <c r="J313" i="3"/>
  <c r="I314" i="3"/>
  <c r="J314" i="3"/>
  <c r="I315" i="3"/>
  <c r="J315" i="3"/>
  <c r="I316" i="3"/>
  <c r="J316" i="3"/>
  <c r="I317" i="3"/>
  <c r="J317" i="3"/>
  <c r="I318" i="3"/>
  <c r="J318" i="3"/>
  <c r="I319" i="3"/>
  <c r="J319" i="3"/>
  <c r="I320" i="3"/>
  <c r="J320" i="3"/>
  <c r="I321" i="3"/>
  <c r="J321" i="3"/>
  <c r="I322" i="3"/>
  <c r="J322" i="3"/>
  <c r="I323" i="3"/>
  <c r="J323" i="3"/>
  <c r="I324" i="3"/>
  <c r="J324" i="3"/>
  <c r="I325" i="3"/>
  <c r="J325" i="3"/>
  <c r="I326" i="3"/>
  <c r="J326" i="3"/>
  <c r="I327" i="3"/>
  <c r="J327" i="3"/>
  <c r="I328" i="3"/>
  <c r="J328" i="3"/>
  <c r="I329" i="3"/>
  <c r="J329" i="3"/>
  <c r="I330" i="3"/>
  <c r="J330" i="3"/>
  <c r="I331" i="3"/>
  <c r="J331" i="3"/>
  <c r="I332" i="3"/>
  <c r="J332" i="3"/>
  <c r="I333" i="3"/>
  <c r="J333" i="3"/>
  <c r="I334" i="3"/>
  <c r="J334" i="3"/>
  <c r="I335" i="3"/>
  <c r="J335" i="3"/>
  <c r="I336" i="3"/>
  <c r="J336" i="3"/>
  <c r="I337" i="3"/>
  <c r="J337" i="3"/>
  <c r="I338" i="3"/>
  <c r="J338" i="3"/>
  <c r="I339" i="3"/>
  <c r="J339" i="3"/>
  <c r="I340" i="3"/>
  <c r="J340" i="3"/>
  <c r="I341" i="3"/>
  <c r="J341" i="3"/>
  <c r="I342" i="3"/>
  <c r="J342" i="3"/>
  <c r="I343" i="3"/>
  <c r="J343" i="3"/>
  <c r="I344" i="3"/>
  <c r="J344" i="3"/>
  <c r="I345" i="3"/>
  <c r="J345" i="3"/>
  <c r="I346" i="3"/>
  <c r="J346" i="3"/>
  <c r="I347" i="3"/>
  <c r="J347" i="3"/>
  <c r="I348" i="3"/>
  <c r="J348" i="3"/>
  <c r="I349" i="3"/>
  <c r="J349" i="3"/>
  <c r="I350" i="3"/>
  <c r="J350" i="3"/>
  <c r="I351" i="3"/>
  <c r="J351" i="3"/>
  <c r="I352" i="3"/>
  <c r="J352" i="3"/>
  <c r="I353" i="3"/>
  <c r="J353" i="3"/>
  <c r="I354" i="3"/>
  <c r="J354" i="3"/>
  <c r="I355" i="3"/>
  <c r="J355" i="3"/>
  <c r="I356" i="3"/>
  <c r="J356" i="3"/>
  <c r="I357" i="3"/>
  <c r="J357" i="3"/>
  <c r="I358" i="3"/>
  <c r="J358" i="3"/>
  <c r="I359" i="3"/>
  <c r="J359" i="3"/>
  <c r="I360" i="3"/>
  <c r="J360" i="3"/>
  <c r="I361" i="3"/>
  <c r="J361" i="3"/>
  <c r="I362" i="3"/>
  <c r="J362" i="3"/>
  <c r="I363" i="3"/>
  <c r="J363" i="3"/>
  <c r="I364" i="3"/>
  <c r="J364" i="3"/>
  <c r="I365" i="3"/>
  <c r="J365" i="3"/>
  <c r="I366" i="3"/>
  <c r="J366" i="3"/>
  <c r="I367" i="3"/>
  <c r="J367" i="3"/>
  <c r="I368" i="3"/>
  <c r="J368" i="3"/>
  <c r="I369" i="3"/>
  <c r="J369" i="3"/>
  <c r="I370" i="3"/>
  <c r="J370" i="3"/>
  <c r="I371" i="3"/>
  <c r="J371" i="3"/>
  <c r="I372" i="3"/>
  <c r="J372" i="3"/>
  <c r="I373" i="3"/>
  <c r="J373" i="3"/>
  <c r="I374" i="3"/>
  <c r="J374" i="3"/>
  <c r="I375" i="3"/>
  <c r="J375" i="3"/>
  <c r="I376" i="3"/>
  <c r="J376" i="3"/>
  <c r="I377" i="3"/>
  <c r="J377" i="3"/>
  <c r="I378" i="3"/>
  <c r="J378" i="3"/>
  <c r="I379" i="3"/>
  <c r="J379" i="3"/>
  <c r="I380" i="3"/>
  <c r="J380" i="3"/>
  <c r="I381" i="3"/>
  <c r="J381" i="3"/>
  <c r="I382" i="3"/>
  <c r="J382" i="3"/>
  <c r="I383" i="3"/>
  <c r="J383" i="3"/>
  <c r="I384" i="3"/>
  <c r="J384" i="3"/>
  <c r="I385" i="3"/>
  <c r="J385" i="3"/>
  <c r="I386" i="3"/>
  <c r="J386" i="3"/>
  <c r="I387" i="3"/>
  <c r="J387" i="3"/>
  <c r="I388" i="3"/>
  <c r="J388" i="3"/>
  <c r="I389" i="3"/>
  <c r="J389" i="3"/>
  <c r="I390" i="3"/>
  <c r="J390" i="3"/>
  <c r="I391" i="3"/>
  <c r="J391" i="3"/>
  <c r="I392" i="3"/>
  <c r="J392" i="3"/>
  <c r="I393" i="3"/>
  <c r="J393" i="3"/>
  <c r="I394" i="3"/>
  <c r="J394" i="3"/>
  <c r="I395" i="3"/>
  <c r="J395" i="3"/>
  <c r="I396" i="3"/>
  <c r="J396" i="3"/>
  <c r="I397" i="3"/>
  <c r="J397" i="3"/>
  <c r="I398" i="3"/>
  <c r="J398" i="3"/>
  <c r="I399" i="3"/>
  <c r="J399" i="3"/>
  <c r="I400" i="3"/>
  <c r="J400" i="3"/>
  <c r="I401" i="3"/>
  <c r="J401" i="3"/>
  <c r="I402" i="3"/>
  <c r="J402" i="3"/>
  <c r="I403" i="3"/>
  <c r="J403" i="3"/>
  <c r="I404" i="3"/>
  <c r="J404" i="3"/>
  <c r="I405" i="3"/>
  <c r="J405" i="3"/>
  <c r="I406" i="3"/>
  <c r="J406" i="3"/>
  <c r="I407" i="3"/>
  <c r="J407" i="3"/>
  <c r="I408" i="3"/>
  <c r="J408" i="3"/>
  <c r="I409" i="3"/>
  <c r="J409" i="3"/>
  <c r="I410" i="3"/>
  <c r="J410" i="3"/>
  <c r="I411" i="3"/>
  <c r="J411" i="3"/>
  <c r="I412" i="3"/>
  <c r="J412" i="3"/>
  <c r="I413" i="3"/>
  <c r="J413" i="3"/>
  <c r="I414" i="3"/>
  <c r="J414" i="3"/>
  <c r="I415" i="3"/>
  <c r="J415" i="3"/>
  <c r="I416" i="3"/>
  <c r="J416" i="3"/>
  <c r="I417" i="3"/>
  <c r="J417" i="3"/>
  <c r="I418" i="3"/>
  <c r="J418" i="3"/>
  <c r="I419" i="3"/>
  <c r="J419" i="3"/>
  <c r="I420" i="3"/>
  <c r="J420" i="3"/>
  <c r="I421" i="3"/>
  <c r="J421" i="3"/>
  <c r="I422" i="3"/>
  <c r="J422" i="3"/>
  <c r="I423" i="3"/>
  <c r="J423" i="3"/>
  <c r="I424" i="3"/>
  <c r="J424" i="3"/>
  <c r="I425" i="3"/>
  <c r="J425" i="3"/>
  <c r="I426" i="3"/>
  <c r="J426" i="3"/>
  <c r="I427" i="3"/>
  <c r="J427" i="3"/>
  <c r="I428" i="3"/>
  <c r="J428" i="3"/>
  <c r="I429" i="3"/>
  <c r="J429" i="3"/>
  <c r="I430" i="3"/>
  <c r="J430" i="3"/>
  <c r="I431" i="3"/>
  <c r="J431" i="3"/>
  <c r="I432" i="3"/>
  <c r="J432" i="3"/>
  <c r="I433" i="3"/>
  <c r="J433" i="3"/>
  <c r="I434" i="3"/>
  <c r="J434" i="3"/>
  <c r="I435" i="3"/>
  <c r="J435" i="3"/>
  <c r="I436" i="3"/>
  <c r="J436" i="3"/>
  <c r="I437" i="3"/>
  <c r="J437" i="3"/>
  <c r="I438" i="3"/>
  <c r="J438" i="3"/>
  <c r="I439" i="3"/>
  <c r="J439" i="3"/>
  <c r="I440" i="3"/>
  <c r="J440" i="3"/>
  <c r="I441" i="3"/>
  <c r="J441" i="3"/>
  <c r="I442" i="3"/>
  <c r="J442" i="3"/>
  <c r="I443" i="3"/>
  <c r="J443" i="3"/>
  <c r="I444" i="3"/>
  <c r="J444" i="3"/>
  <c r="I445" i="3"/>
  <c r="J445" i="3"/>
  <c r="I446" i="3"/>
  <c r="J446" i="3"/>
  <c r="I447" i="3"/>
  <c r="J447" i="3"/>
  <c r="I448" i="3"/>
  <c r="J448" i="3"/>
  <c r="I449" i="3"/>
  <c r="J449" i="3"/>
  <c r="I450" i="3"/>
  <c r="J450" i="3"/>
  <c r="I451" i="3"/>
  <c r="J451" i="3"/>
  <c r="I452" i="3"/>
  <c r="J452" i="3"/>
  <c r="I453" i="3"/>
  <c r="J453" i="3"/>
  <c r="I454" i="3"/>
  <c r="J454" i="3"/>
  <c r="I455" i="3"/>
  <c r="J455" i="3"/>
  <c r="I456" i="3"/>
  <c r="J456" i="3"/>
  <c r="I457" i="3"/>
  <c r="J457" i="3"/>
  <c r="I458" i="3"/>
  <c r="J458" i="3"/>
  <c r="I459" i="3"/>
  <c r="J459" i="3"/>
  <c r="I460" i="3"/>
  <c r="J460" i="3"/>
  <c r="I461" i="3"/>
  <c r="J461" i="3"/>
  <c r="I462" i="3"/>
  <c r="J462" i="3"/>
  <c r="I463" i="3"/>
  <c r="J463" i="3"/>
  <c r="I464" i="3"/>
  <c r="J464" i="3"/>
  <c r="I465" i="3"/>
  <c r="J465" i="3"/>
  <c r="I466" i="3"/>
  <c r="J466" i="3"/>
  <c r="I467" i="3"/>
  <c r="J467" i="3"/>
  <c r="I468" i="3"/>
  <c r="J468" i="3"/>
  <c r="I469" i="3"/>
  <c r="J469" i="3"/>
  <c r="I470" i="3"/>
  <c r="J470" i="3"/>
  <c r="I471" i="3"/>
  <c r="J471" i="3"/>
  <c r="I472" i="3"/>
  <c r="J472" i="3"/>
  <c r="I473" i="3"/>
  <c r="J473" i="3"/>
  <c r="I474" i="3"/>
  <c r="J474" i="3"/>
  <c r="I475" i="3"/>
  <c r="J475" i="3"/>
  <c r="I476" i="3"/>
  <c r="J476" i="3"/>
  <c r="I477" i="3"/>
  <c r="J477" i="3"/>
  <c r="I478" i="3"/>
  <c r="J478" i="3"/>
  <c r="I479" i="3"/>
  <c r="J479" i="3"/>
  <c r="I480" i="3"/>
  <c r="J480" i="3"/>
  <c r="I481" i="3"/>
  <c r="J481" i="3"/>
  <c r="I482" i="3"/>
  <c r="J482" i="3"/>
  <c r="I483" i="3"/>
  <c r="J483" i="3"/>
  <c r="I484" i="3"/>
  <c r="J484" i="3"/>
  <c r="I485" i="3"/>
  <c r="J485" i="3"/>
  <c r="I486" i="3"/>
  <c r="J486" i="3"/>
  <c r="I487" i="3"/>
  <c r="J487" i="3"/>
  <c r="I488" i="3"/>
  <c r="J488" i="3"/>
  <c r="I489" i="3"/>
  <c r="J489" i="3"/>
  <c r="I490" i="3"/>
  <c r="J490" i="3"/>
  <c r="I491" i="3"/>
  <c r="J491" i="3"/>
  <c r="I492" i="3"/>
  <c r="J492" i="3"/>
  <c r="I493" i="3"/>
  <c r="J493" i="3"/>
  <c r="I494" i="3"/>
  <c r="J494" i="3"/>
  <c r="I495" i="3"/>
  <c r="J495" i="3"/>
  <c r="I496" i="3"/>
  <c r="J496" i="3"/>
  <c r="I497" i="3"/>
  <c r="J497" i="3"/>
  <c r="I498" i="3"/>
  <c r="J498" i="3"/>
  <c r="I499" i="3"/>
  <c r="J499" i="3"/>
  <c r="I500" i="3"/>
  <c r="J500" i="3"/>
  <c r="I501" i="3"/>
  <c r="J501" i="3"/>
  <c r="I502" i="3"/>
  <c r="J502" i="3"/>
  <c r="I503" i="3"/>
  <c r="J503" i="3"/>
  <c r="I504" i="3"/>
  <c r="J504" i="3"/>
  <c r="I505" i="3"/>
  <c r="J505" i="3"/>
  <c r="I506" i="3"/>
  <c r="J506" i="3"/>
  <c r="I507" i="3"/>
  <c r="J507" i="3"/>
  <c r="I508" i="3"/>
  <c r="J508" i="3"/>
  <c r="I509" i="3"/>
  <c r="J509" i="3"/>
  <c r="I510" i="3"/>
  <c r="J510" i="3"/>
  <c r="I511" i="3"/>
  <c r="J511" i="3"/>
  <c r="I512" i="3"/>
  <c r="J512" i="3"/>
  <c r="I513" i="3"/>
  <c r="J513" i="3"/>
  <c r="I514" i="3"/>
  <c r="J514" i="3"/>
  <c r="I515" i="3"/>
  <c r="J515" i="3"/>
  <c r="I516" i="3"/>
  <c r="J516" i="3"/>
  <c r="I517" i="3"/>
  <c r="J517" i="3"/>
  <c r="I518" i="3"/>
  <c r="J518" i="3"/>
  <c r="I519" i="3"/>
  <c r="J519" i="3"/>
  <c r="I520" i="3"/>
  <c r="J520" i="3"/>
  <c r="I521" i="3"/>
  <c r="J521" i="3"/>
  <c r="I522" i="3"/>
  <c r="J522" i="3"/>
  <c r="I523" i="3"/>
  <c r="J523" i="3"/>
  <c r="I524" i="3"/>
  <c r="J524" i="3"/>
  <c r="I525" i="3"/>
  <c r="J525" i="3"/>
  <c r="I526" i="3"/>
  <c r="J526" i="3"/>
  <c r="I527" i="3"/>
  <c r="J527" i="3"/>
  <c r="I528" i="3"/>
  <c r="J528" i="3"/>
  <c r="I529" i="3"/>
  <c r="J529" i="3"/>
  <c r="I530" i="3"/>
  <c r="J530" i="3"/>
  <c r="I531" i="3"/>
  <c r="J531" i="3"/>
  <c r="I532" i="3"/>
  <c r="J532" i="3"/>
  <c r="I533" i="3"/>
  <c r="J533" i="3"/>
  <c r="I534" i="3"/>
  <c r="J534" i="3"/>
  <c r="I535" i="3"/>
  <c r="J535" i="3"/>
  <c r="I536" i="3"/>
  <c r="J536" i="3"/>
  <c r="I537" i="3"/>
  <c r="J537" i="3"/>
  <c r="I538" i="3"/>
  <c r="J538" i="3"/>
  <c r="I539" i="3"/>
  <c r="J539" i="3"/>
  <c r="I540" i="3"/>
  <c r="J540" i="3"/>
  <c r="I541" i="3"/>
  <c r="J541" i="3"/>
  <c r="I542" i="3"/>
  <c r="J542" i="3"/>
  <c r="I543" i="3"/>
  <c r="J543" i="3"/>
  <c r="I544" i="3"/>
  <c r="J544" i="3"/>
  <c r="I545" i="3"/>
  <c r="J545" i="3"/>
  <c r="I546" i="3"/>
  <c r="J546" i="3"/>
  <c r="I547" i="3"/>
  <c r="J547" i="3"/>
  <c r="I548" i="3"/>
  <c r="J548" i="3"/>
  <c r="I549" i="3"/>
  <c r="J549" i="3"/>
  <c r="I550" i="3"/>
  <c r="J550" i="3"/>
  <c r="I551" i="3"/>
  <c r="J551" i="3"/>
  <c r="I552" i="3"/>
  <c r="J552" i="3"/>
  <c r="I553" i="3"/>
  <c r="J553" i="3"/>
  <c r="I554" i="3"/>
  <c r="J554" i="3"/>
  <c r="I555" i="3"/>
  <c r="J555" i="3"/>
  <c r="I556" i="3"/>
  <c r="J556" i="3"/>
  <c r="I557" i="3"/>
  <c r="J557" i="3"/>
  <c r="I558" i="3"/>
  <c r="J558" i="3"/>
  <c r="I559" i="3"/>
  <c r="J559" i="3"/>
  <c r="I560" i="3"/>
  <c r="J560" i="3"/>
  <c r="I561" i="3"/>
  <c r="J561" i="3"/>
  <c r="I562" i="3"/>
  <c r="J562" i="3"/>
  <c r="I563" i="3"/>
  <c r="J563" i="3"/>
  <c r="I564" i="3"/>
  <c r="J564" i="3"/>
  <c r="I565" i="3"/>
  <c r="J565" i="3"/>
  <c r="I566" i="3"/>
  <c r="J566" i="3"/>
  <c r="I567" i="3"/>
  <c r="J567" i="3"/>
  <c r="I568" i="3"/>
  <c r="J568" i="3"/>
  <c r="I569" i="3"/>
  <c r="J569" i="3"/>
  <c r="I570" i="3"/>
  <c r="J570" i="3"/>
  <c r="I571" i="3"/>
  <c r="J571" i="3"/>
  <c r="I572" i="3"/>
  <c r="J572" i="3"/>
  <c r="I573" i="3"/>
  <c r="J573" i="3"/>
  <c r="I574" i="3"/>
  <c r="J574" i="3"/>
  <c r="I575" i="3"/>
  <c r="J575" i="3"/>
  <c r="I576" i="3"/>
  <c r="J576" i="3"/>
  <c r="I577" i="3"/>
  <c r="J577" i="3"/>
  <c r="I578" i="3"/>
  <c r="J578" i="3"/>
  <c r="I579" i="3"/>
  <c r="J579" i="3"/>
  <c r="I580" i="3"/>
  <c r="J580" i="3"/>
  <c r="I581" i="3"/>
  <c r="J581" i="3"/>
  <c r="I582" i="3"/>
  <c r="J582" i="3"/>
  <c r="I583" i="3"/>
  <c r="J583" i="3"/>
  <c r="I584" i="3"/>
  <c r="J584" i="3"/>
  <c r="I585" i="3"/>
  <c r="J585" i="3"/>
  <c r="I586" i="3"/>
  <c r="J586" i="3"/>
  <c r="I587" i="3"/>
  <c r="J587" i="3"/>
  <c r="I588" i="3"/>
  <c r="J588" i="3"/>
  <c r="I589" i="3"/>
  <c r="J589" i="3"/>
  <c r="I590" i="3"/>
  <c r="J590" i="3"/>
  <c r="I591" i="3"/>
  <c r="J591" i="3"/>
  <c r="I592" i="3"/>
  <c r="J592" i="3"/>
  <c r="I593" i="3"/>
  <c r="J593" i="3"/>
  <c r="I594" i="3"/>
  <c r="J594" i="3"/>
  <c r="I595" i="3"/>
  <c r="J595" i="3"/>
  <c r="I596" i="3"/>
  <c r="J596" i="3"/>
  <c r="I597" i="3"/>
  <c r="J597" i="3"/>
  <c r="I598" i="3"/>
  <c r="J598" i="3"/>
  <c r="I599" i="3"/>
  <c r="J599" i="3"/>
  <c r="I600" i="3"/>
  <c r="J600" i="3"/>
  <c r="I601" i="3"/>
  <c r="J601" i="3"/>
  <c r="I602" i="3"/>
  <c r="J602" i="3"/>
  <c r="I603" i="3"/>
  <c r="J603" i="3"/>
  <c r="I604" i="3"/>
  <c r="J604" i="3"/>
  <c r="I605" i="3"/>
  <c r="J605" i="3"/>
  <c r="I606" i="3"/>
  <c r="J606" i="3"/>
  <c r="I607" i="3"/>
  <c r="J607" i="3"/>
  <c r="I608" i="3"/>
  <c r="J608" i="3"/>
  <c r="I609" i="3"/>
  <c r="J609" i="3"/>
  <c r="I610" i="3"/>
  <c r="J610" i="3"/>
  <c r="I611" i="3"/>
  <c r="J611" i="3"/>
  <c r="I612" i="3"/>
  <c r="J612" i="3"/>
  <c r="I613" i="3"/>
  <c r="J613" i="3"/>
  <c r="I614" i="3"/>
  <c r="J614" i="3"/>
  <c r="I615" i="3"/>
  <c r="J615" i="3"/>
  <c r="I616" i="3"/>
  <c r="J616" i="3"/>
  <c r="I617" i="3"/>
  <c r="J617" i="3"/>
  <c r="I618" i="3"/>
  <c r="J618" i="3"/>
  <c r="I619" i="3"/>
  <c r="J619" i="3"/>
  <c r="I620" i="3"/>
  <c r="J620" i="3"/>
  <c r="I621" i="3"/>
  <c r="J621" i="3"/>
  <c r="I622" i="3"/>
  <c r="J622" i="3"/>
  <c r="I623" i="3"/>
  <c r="J623" i="3"/>
  <c r="I624" i="3"/>
  <c r="J624" i="3"/>
  <c r="I625" i="3"/>
  <c r="J625" i="3"/>
  <c r="I626" i="3"/>
  <c r="J626" i="3"/>
  <c r="I627" i="3"/>
  <c r="J627" i="3"/>
  <c r="I628" i="3"/>
  <c r="J628" i="3"/>
  <c r="I629" i="3"/>
  <c r="J629" i="3"/>
  <c r="I630" i="3"/>
  <c r="J630" i="3"/>
  <c r="I631" i="3"/>
  <c r="J631" i="3"/>
  <c r="I632" i="3"/>
  <c r="J632" i="3"/>
  <c r="I633" i="3"/>
  <c r="J633" i="3"/>
  <c r="I634" i="3"/>
  <c r="J634" i="3"/>
  <c r="I635" i="3"/>
  <c r="J635" i="3"/>
  <c r="I636" i="3"/>
  <c r="J636" i="3"/>
  <c r="I637" i="3"/>
  <c r="J637" i="3"/>
  <c r="I638" i="3"/>
  <c r="J638" i="3"/>
  <c r="I639" i="3"/>
  <c r="J639" i="3"/>
  <c r="I640" i="3"/>
  <c r="J640" i="3"/>
  <c r="I641" i="3"/>
  <c r="J641" i="3"/>
  <c r="I642" i="3"/>
  <c r="J642" i="3"/>
  <c r="I643" i="3"/>
  <c r="J643" i="3"/>
  <c r="I644" i="3"/>
  <c r="J644" i="3"/>
  <c r="I645" i="3"/>
  <c r="J645" i="3"/>
  <c r="I646" i="3"/>
  <c r="J646" i="3"/>
  <c r="I647" i="3"/>
  <c r="J647" i="3"/>
  <c r="I648" i="3"/>
  <c r="J648" i="3"/>
  <c r="I649" i="3"/>
  <c r="J649" i="3"/>
  <c r="I650" i="3"/>
  <c r="J650" i="3"/>
  <c r="I651" i="3"/>
  <c r="J651" i="3"/>
  <c r="I652" i="3"/>
  <c r="J652" i="3"/>
  <c r="I653" i="3"/>
  <c r="J653" i="3"/>
  <c r="I654" i="3"/>
  <c r="J654" i="3"/>
  <c r="I655" i="3"/>
  <c r="J655" i="3"/>
  <c r="I656" i="3"/>
  <c r="J656" i="3"/>
  <c r="I657" i="3"/>
  <c r="J657" i="3"/>
  <c r="I658" i="3"/>
  <c r="J658" i="3"/>
  <c r="I659" i="3"/>
  <c r="J659" i="3"/>
  <c r="I660" i="3"/>
  <c r="J660" i="3"/>
  <c r="I661" i="3"/>
  <c r="J661" i="3"/>
  <c r="I662" i="3"/>
  <c r="J662" i="3"/>
  <c r="I663" i="3"/>
  <c r="J663" i="3"/>
  <c r="I664" i="3"/>
  <c r="J664" i="3"/>
  <c r="I665" i="3"/>
  <c r="J665" i="3"/>
  <c r="I666" i="3"/>
  <c r="J666" i="3"/>
  <c r="I667" i="3"/>
  <c r="J667" i="3"/>
  <c r="I668" i="3"/>
  <c r="J668" i="3"/>
  <c r="I669" i="3"/>
  <c r="J669" i="3"/>
  <c r="I670" i="3"/>
  <c r="J670" i="3"/>
  <c r="I671" i="3"/>
  <c r="J671" i="3"/>
  <c r="I672" i="3"/>
  <c r="J672" i="3"/>
  <c r="I673" i="3"/>
  <c r="J673" i="3"/>
  <c r="I674" i="3"/>
  <c r="J674" i="3"/>
  <c r="I675" i="3"/>
  <c r="J675" i="3"/>
  <c r="I676" i="3"/>
  <c r="J676" i="3"/>
  <c r="I677" i="3"/>
  <c r="J677" i="3"/>
  <c r="I678" i="3"/>
  <c r="J678" i="3"/>
  <c r="I679" i="3"/>
  <c r="J679" i="3"/>
  <c r="I680" i="3"/>
  <c r="J680" i="3"/>
  <c r="I681" i="3"/>
  <c r="J681" i="3"/>
  <c r="I682" i="3"/>
  <c r="J682" i="3"/>
  <c r="I683" i="3"/>
  <c r="J683" i="3"/>
  <c r="I684" i="3"/>
  <c r="J684" i="3"/>
  <c r="I685" i="3"/>
  <c r="J685" i="3"/>
  <c r="I686" i="3"/>
  <c r="J686" i="3"/>
  <c r="I687" i="3"/>
  <c r="J687" i="3"/>
  <c r="I688" i="3"/>
  <c r="J688" i="3"/>
  <c r="I689" i="3"/>
  <c r="J689" i="3"/>
  <c r="I690" i="3"/>
  <c r="J690" i="3"/>
  <c r="I691" i="3"/>
  <c r="J691" i="3"/>
  <c r="I692" i="3"/>
  <c r="J692" i="3"/>
  <c r="I693" i="3"/>
  <c r="J693" i="3"/>
  <c r="I694" i="3"/>
  <c r="J694" i="3"/>
  <c r="I695" i="3"/>
  <c r="J695" i="3"/>
  <c r="I696" i="3"/>
  <c r="J696" i="3"/>
  <c r="I697" i="3"/>
  <c r="J697" i="3"/>
  <c r="I698" i="3"/>
  <c r="J698" i="3"/>
  <c r="I699" i="3"/>
  <c r="J699" i="3"/>
  <c r="I700" i="3"/>
  <c r="J700" i="3"/>
  <c r="I701" i="3"/>
  <c r="J701" i="3"/>
  <c r="I702" i="3"/>
  <c r="J702" i="3"/>
  <c r="I703" i="3"/>
  <c r="J703" i="3"/>
  <c r="I704" i="3"/>
  <c r="J704" i="3"/>
  <c r="I705" i="3"/>
  <c r="J705" i="3"/>
  <c r="I706" i="3"/>
  <c r="J706" i="3"/>
  <c r="I707" i="3"/>
  <c r="J707" i="3"/>
  <c r="I708" i="3"/>
  <c r="J708" i="3"/>
  <c r="I709" i="3"/>
  <c r="J709" i="3"/>
  <c r="I710" i="3"/>
  <c r="J710" i="3"/>
  <c r="I711" i="3"/>
  <c r="J711" i="3"/>
  <c r="I712" i="3"/>
  <c r="J712" i="3"/>
  <c r="I713" i="3"/>
  <c r="J713" i="3"/>
  <c r="I714" i="3"/>
  <c r="J714" i="3"/>
  <c r="I715" i="3"/>
  <c r="J715" i="3"/>
  <c r="I716" i="3"/>
  <c r="J716" i="3"/>
  <c r="I717" i="3"/>
  <c r="J717" i="3"/>
  <c r="I718" i="3"/>
  <c r="J718" i="3"/>
  <c r="I719" i="3"/>
  <c r="J719" i="3"/>
  <c r="I720" i="3"/>
  <c r="J720" i="3"/>
  <c r="I721" i="3"/>
  <c r="J721" i="3"/>
  <c r="I722" i="3"/>
  <c r="J722" i="3"/>
  <c r="I723" i="3"/>
  <c r="J723" i="3"/>
  <c r="I724" i="3"/>
  <c r="J724" i="3"/>
  <c r="I725" i="3"/>
  <c r="J725" i="3"/>
  <c r="I726" i="3"/>
  <c r="J726" i="3"/>
  <c r="I727" i="3"/>
  <c r="J727" i="3"/>
  <c r="I728" i="3"/>
  <c r="J728" i="3"/>
  <c r="I729" i="3"/>
  <c r="J729" i="3"/>
  <c r="I730" i="3"/>
  <c r="J730" i="3"/>
  <c r="I731" i="3"/>
  <c r="J731" i="3"/>
  <c r="I732" i="3"/>
  <c r="J732" i="3"/>
  <c r="I733" i="3"/>
  <c r="J733" i="3"/>
  <c r="I734" i="3"/>
  <c r="J734" i="3"/>
  <c r="I735" i="3"/>
  <c r="J735" i="3"/>
  <c r="I736" i="3"/>
  <c r="J736" i="3"/>
  <c r="I737" i="3"/>
  <c r="J737" i="3"/>
  <c r="I738" i="3"/>
  <c r="J738" i="3"/>
  <c r="I739" i="3"/>
  <c r="J739" i="3"/>
  <c r="I740" i="3"/>
  <c r="J740" i="3"/>
  <c r="I741" i="3"/>
  <c r="J741" i="3"/>
  <c r="I742" i="3"/>
  <c r="J742" i="3"/>
  <c r="I743" i="3"/>
  <c r="J743" i="3"/>
  <c r="I744" i="3"/>
  <c r="J744" i="3"/>
  <c r="I745" i="3"/>
  <c r="J745" i="3"/>
  <c r="I746" i="3"/>
  <c r="J746" i="3"/>
  <c r="I747" i="3"/>
  <c r="J747" i="3"/>
  <c r="I748" i="3"/>
  <c r="J748" i="3"/>
  <c r="I749" i="3"/>
  <c r="J749" i="3"/>
  <c r="I750" i="3"/>
  <c r="J750" i="3"/>
  <c r="I751" i="3"/>
  <c r="J751" i="3"/>
  <c r="I752" i="3"/>
  <c r="J752" i="3"/>
  <c r="I753" i="3"/>
  <c r="J753" i="3"/>
  <c r="I754" i="3"/>
  <c r="J754" i="3"/>
  <c r="I755" i="3"/>
  <c r="J755" i="3"/>
  <c r="I756" i="3"/>
  <c r="J756" i="3"/>
  <c r="I757" i="3"/>
  <c r="J757" i="3"/>
  <c r="I758" i="3"/>
  <c r="J758" i="3"/>
  <c r="I759" i="3"/>
  <c r="J759" i="3"/>
  <c r="I760" i="3"/>
  <c r="J760" i="3"/>
  <c r="I761" i="3"/>
  <c r="J761" i="3"/>
  <c r="I762" i="3"/>
  <c r="J762" i="3"/>
  <c r="I763" i="3"/>
  <c r="J763" i="3"/>
  <c r="I764" i="3"/>
  <c r="J764" i="3"/>
  <c r="I765" i="3"/>
  <c r="J765" i="3"/>
  <c r="I766" i="3"/>
  <c r="J766" i="3"/>
  <c r="I767" i="3"/>
  <c r="J767" i="3"/>
  <c r="I768" i="3"/>
  <c r="J768" i="3"/>
  <c r="I769" i="3"/>
  <c r="J769" i="3"/>
  <c r="I770" i="3"/>
  <c r="J770" i="3"/>
  <c r="I771" i="3"/>
  <c r="J771" i="3"/>
  <c r="I772" i="3"/>
  <c r="J772" i="3"/>
  <c r="I773" i="3"/>
  <c r="J773" i="3"/>
  <c r="I774" i="3"/>
  <c r="J774" i="3"/>
  <c r="I775" i="3"/>
  <c r="J775" i="3"/>
  <c r="I776" i="3"/>
  <c r="J776" i="3"/>
  <c r="I777" i="3"/>
  <c r="J777" i="3"/>
  <c r="I778" i="3"/>
  <c r="J778" i="3"/>
  <c r="I779" i="3"/>
  <c r="J779" i="3"/>
  <c r="I780" i="3"/>
  <c r="J780" i="3"/>
  <c r="I781" i="3"/>
  <c r="J781" i="3"/>
  <c r="I782" i="3"/>
  <c r="J782" i="3"/>
  <c r="I783" i="3"/>
  <c r="J783" i="3"/>
  <c r="I784" i="3"/>
  <c r="J784" i="3"/>
  <c r="I785" i="3"/>
  <c r="J785" i="3"/>
  <c r="I786" i="3"/>
  <c r="J786" i="3"/>
  <c r="I787" i="3"/>
  <c r="J787" i="3"/>
  <c r="I788" i="3"/>
  <c r="J788" i="3"/>
  <c r="I789" i="3"/>
  <c r="J789" i="3"/>
  <c r="I790" i="3"/>
  <c r="J790" i="3"/>
  <c r="I791" i="3"/>
  <c r="J791" i="3"/>
  <c r="I792" i="3"/>
  <c r="J792" i="3"/>
  <c r="I793" i="3"/>
  <c r="J793" i="3"/>
  <c r="I794" i="3"/>
  <c r="J794" i="3"/>
  <c r="I795" i="3"/>
  <c r="J795" i="3"/>
  <c r="I796" i="3"/>
  <c r="J796" i="3"/>
  <c r="I797" i="3"/>
  <c r="J797" i="3"/>
  <c r="I798" i="3"/>
  <c r="J798" i="3"/>
  <c r="I799" i="3"/>
  <c r="J799" i="3"/>
  <c r="I800" i="3"/>
  <c r="J800" i="3"/>
  <c r="I801" i="3"/>
  <c r="J801" i="3"/>
  <c r="I802" i="3"/>
  <c r="J802" i="3"/>
  <c r="I803" i="3"/>
  <c r="J803" i="3"/>
  <c r="I804" i="3"/>
  <c r="J804" i="3"/>
  <c r="I805" i="3"/>
  <c r="J805" i="3"/>
  <c r="I806" i="3"/>
  <c r="J806" i="3"/>
  <c r="I807" i="3"/>
  <c r="J807" i="3"/>
  <c r="I808" i="3"/>
  <c r="J808" i="3"/>
  <c r="I809" i="3"/>
  <c r="J809" i="3"/>
  <c r="I810" i="3"/>
  <c r="J810" i="3"/>
  <c r="I811" i="3"/>
  <c r="J811" i="3"/>
  <c r="I812" i="3"/>
  <c r="J812" i="3"/>
  <c r="I813" i="3"/>
  <c r="J813" i="3"/>
  <c r="I814" i="3"/>
  <c r="J814" i="3"/>
  <c r="I815" i="3"/>
  <c r="J815" i="3"/>
  <c r="I816" i="3"/>
  <c r="J816" i="3"/>
  <c r="I817" i="3"/>
  <c r="J817" i="3"/>
  <c r="I818" i="3"/>
  <c r="J818" i="3"/>
  <c r="I819" i="3"/>
  <c r="J819" i="3"/>
  <c r="I820" i="3"/>
  <c r="J820" i="3"/>
  <c r="I821" i="3"/>
  <c r="J821" i="3"/>
  <c r="I822" i="3"/>
  <c r="J822" i="3"/>
  <c r="I823" i="3"/>
  <c r="J823" i="3"/>
  <c r="I824" i="3"/>
  <c r="J824" i="3"/>
  <c r="I825" i="3"/>
  <c r="J825" i="3"/>
  <c r="I826" i="3"/>
  <c r="J826" i="3"/>
  <c r="I827" i="3"/>
  <c r="J827" i="3"/>
  <c r="I828" i="3"/>
  <c r="J828" i="3"/>
  <c r="I829" i="3"/>
  <c r="J829" i="3"/>
  <c r="I830" i="3"/>
  <c r="J830" i="3"/>
  <c r="I831" i="3"/>
  <c r="J831" i="3"/>
  <c r="I832" i="3"/>
  <c r="J832" i="3"/>
  <c r="I833" i="3"/>
  <c r="J833" i="3"/>
  <c r="I834" i="3"/>
  <c r="J834" i="3"/>
  <c r="I835" i="3"/>
  <c r="J835" i="3"/>
  <c r="I836" i="3"/>
  <c r="J836" i="3"/>
  <c r="I837" i="3"/>
  <c r="J837" i="3"/>
  <c r="I838" i="3"/>
  <c r="J838" i="3"/>
  <c r="I839" i="3"/>
  <c r="J839" i="3"/>
  <c r="I840" i="3"/>
  <c r="J840" i="3"/>
  <c r="I841" i="3"/>
  <c r="J841" i="3"/>
  <c r="I842" i="3"/>
  <c r="J842" i="3"/>
  <c r="I843" i="3"/>
  <c r="J843" i="3"/>
  <c r="I844" i="3"/>
  <c r="J844" i="3"/>
  <c r="I845" i="3"/>
  <c r="J845" i="3"/>
  <c r="I846" i="3"/>
  <c r="J846" i="3"/>
  <c r="I847" i="3"/>
  <c r="J847" i="3"/>
  <c r="I848" i="3"/>
  <c r="J848" i="3"/>
  <c r="I849" i="3"/>
  <c r="J849" i="3"/>
  <c r="I850" i="3"/>
  <c r="J850" i="3"/>
  <c r="I851" i="3"/>
  <c r="J851" i="3"/>
  <c r="I852" i="3"/>
  <c r="J852" i="3"/>
  <c r="I853" i="3"/>
  <c r="J853" i="3"/>
  <c r="I854" i="3"/>
  <c r="J854" i="3"/>
  <c r="I855" i="3"/>
  <c r="J855" i="3"/>
  <c r="I856" i="3"/>
  <c r="J856" i="3"/>
  <c r="I857" i="3"/>
  <c r="J857" i="3"/>
  <c r="I858" i="3"/>
  <c r="J858" i="3"/>
  <c r="I859" i="3"/>
  <c r="J859" i="3"/>
  <c r="I860" i="3"/>
  <c r="J860" i="3"/>
  <c r="I861" i="3"/>
  <c r="J861" i="3"/>
  <c r="I862" i="3"/>
  <c r="J862" i="3"/>
  <c r="I863" i="3"/>
  <c r="J863" i="3"/>
  <c r="I864" i="3"/>
  <c r="J864" i="3"/>
  <c r="I865" i="3"/>
  <c r="J865" i="3"/>
  <c r="I866" i="3"/>
  <c r="J866" i="3"/>
  <c r="I867" i="3"/>
  <c r="J867" i="3"/>
  <c r="I868" i="3"/>
  <c r="J868" i="3"/>
  <c r="I869" i="3"/>
  <c r="J869" i="3"/>
  <c r="I870" i="3"/>
  <c r="J870" i="3"/>
  <c r="I871" i="3"/>
  <c r="J871" i="3"/>
  <c r="I872" i="3"/>
  <c r="J872" i="3"/>
  <c r="I873" i="3"/>
  <c r="J873" i="3"/>
  <c r="I874" i="3"/>
  <c r="J874" i="3"/>
  <c r="I875" i="3"/>
  <c r="J875" i="3"/>
  <c r="I876" i="3"/>
  <c r="J876" i="3"/>
  <c r="I877" i="3"/>
  <c r="J877" i="3"/>
  <c r="I878" i="3"/>
  <c r="J878" i="3"/>
  <c r="I879" i="3"/>
  <c r="J879" i="3"/>
  <c r="I880" i="3"/>
  <c r="J880" i="3"/>
  <c r="I881" i="3"/>
  <c r="J881" i="3"/>
  <c r="I882" i="3"/>
  <c r="J882" i="3"/>
  <c r="I883" i="3"/>
  <c r="J883" i="3"/>
  <c r="I884" i="3"/>
  <c r="J884" i="3"/>
  <c r="I885" i="3"/>
  <c r="J885" i="3"/>
  <c r="I886" i="3"/>
  <c r="J886" i="3"/>
  <c r="I887" i="3"/>
  <c r="J887" i="3"/>
  <c r="I888" i="3"/>
  <c r="J888" i="3"/>
  <c r="I889" i="3"/>
  <c r="J889" i="3"/>
  <c r="I890" i="3"/>
  <c r="J890" i="3"/>
  <c r="I891" i="3"/>
  <c r="J891" i="3"/>
  <c r="I892" i="3"/>
  <c r="J892" i="3"/>
  <c r="I893" i="3"/>
  <c r="J893" i="3"/>
  <c r="I894" i="3"/>
  <c r="J894" i="3"/>
  <c r="I895" i="3"/>
  <c r="J895" i="3"/>
  <c r="I896" i="3"/>
  <c r="J896" i="3"/>
  <c r="I897" i="3"/>
  <c r="J897" i="3"/>
  <c r="I898" i="3"/>
  <c r="J898" i="3"/>
  <c r="I899" i="3"/>
  <c r="J899" i="3"/>
  <c r="I900" i="3"/>
  <c r="J900" i="3"/>
  <c r="I901" i="3"/>
  <c r="J901" i="3"/>
  <c r="I902" i="3"/>
  <c r="J902" i="3"/>
  <c r="I903" i="3"/>
  <c r="J903" i="3"/>
  <c r="I904" i="3"/>
  <c r="J904" i="3"/>
  <c r="I905" i="3"/>
  <c r="J905" i="3"/>
  <c r="I906" i="3"/>
  <c r="J906" i="3"/>
  <c r="I907" i="3"/>
  <c r="J907" i="3"/>
  <c r="I908" i="3"/>
  <c r="J908" i="3"/>
  <c r="I909" i="3"/>
  <c r="J909" i="3"/>
  <c r="I910" i="3"/>
  <c r="J910" i="3"/>
  <c r="I911" i="3"/>
  <c r="J911" i="3"/>
  <c r="I912" i="3"/>
  <c r="J912" i="3"/>
  <c r="I913" i="3"/>
  <c r="J913" i="3"/>
  <c r="I914" i="3"/>
  <c r="J914" i="3"/>
  <c r="I915" i="3"/>
  <c r="J915" i="3"/>
  <c r="I916" i="3"/>
  <c r="J916" i="3"/>
  <c r="I917" i="3"/>
  <c r="J917" i="3"/>
  <c r="I918" i="3"/>
  <c r="J918" i="3"/>
  <c r="I919" i="3"/>
  <c r="J919" i="3"/>
  <c r="I920" i="3"/>
  <c r="J920" i="3"/>
  <c r="I921" i="3"/>
  <c r="J921" i="3"/>
  <c r="I922" i="3"/>
  <c r="J922" i="3"/>
  <c r="I923" i="3"/>
  <c r="J923" i="3"/>
  <c r="I924" i="3"/>
  <c r="J924" i="3"/>
  <c r="I925" i="3"/>
  <c r="J925" i="3"/>
  <c r="I926" i="3"/>
  <c r="J926" i="3"/>
  <c r="I927" i="3"/>
  <c r="J927" i="3"/>
  <c r="I928" i="3"/>
  <c r="J928" i="3"/>
  <c r="I929" i="3"/>
  <c r="J929" i="3"/>
  <c r="I930" i="3"/>
  <c r="J930" i="3"/>
  <c r="I931" i="3"/>
  <c r="J931" i="3"/>
  <c r="I932" i="3"/>
  <c r="J932" i="3"/>
  <c r="I933" i="3"/>
  <c r="J933" i="3"/>
  <c r="I934" i="3"/>
  <c r="J934" i="3"/>
  <c r="I935" i="3"/>
  <c r="J935" i="3"/>
  <c r="I936" i="3"/>
  <c r="J936" i="3"/>
  <c r="I937" i="3"/>
  <c r="J937" i="3"/>
  <c r="I938" i="3"/>
  <c r="J938" i="3"/>
  <c r="I939" i="3"/>
  <c r="J939" i="3"/>
  <c r="I940" i="3"/>
  <c r="J940" i="3"/>
  <c r="I941" i="3"/>
  <c r="J941" i="3"/>
  <c r="I942" i="3"/>
  <c r="J942" i="3"/>
  <c r="I943" i="3"/>
  <c r="J943" i="3"/>
  <c r="I944" i="3"/>
  <c r="J944" i="3"/>
  <c r="I945" i="3"/>
  <c r="J945" i="3"/>
  <c r="I946" i="3"/>
  <c r="J946" i="3"/>
  <c r="I947" i="3"/>
  <c r="J947" i="3"/>
  <c r="I948" i="3"/>
  <c r="J948" i="3"/>
  <c r="I949" i="3"/>
  <c r="J949" i="3"/>
  <c r="I950" i="3"/>
  <c r="J950" i="3"/>
  <c r="I951" i="3"/>
  <c r="J951" i="3"/>
  <c r="I952" i="3"/>
  <c r="J952" i="3"/>
  <c r="I953" i="3"/>
  <c r="J953" i="3"/>
  <c r="I954" i="3"/>
  <c r="J954" i="3"/>
  <c r="I955" i="3"/>
  <c r="J955" i="3"/>
  <c r="I956" i="3"/>
  <c r="J956" i="3"/>
  <c r="I957" i="3"/>
  <c r="J957" i="3"/>
  <c r="I958" i="3"/>
  <c r="J958" i="3"/>
  <c r="I959" i="3"/>
  <c r="J959" i="3"/>
  <c r="I960" i="3"/>
  <c r="J960" i="3"/>
  <c r="I961" i="3"/>
  <c r="J961" i="3"/>
  <c r="I962" i="3"/>
  <c r="J962" i="3"/>
  <c r="I963" i="3"/>
  <c r="J963" i="3"/>
  <c r="I964" i="3"/>
  <c r="J964" i="3"/>
  <c r="I965" i="3"/>
  <c r="J965" i="3"/>
  <c r="I966" i="3"/>
  <c r="J966" i="3"/>
  <c r="I967" i="3"/>
  <c r="J967" i="3"/>
  <c r="I968" i="3"/>
  <c r="J968" i="3"/>
  <c r="I969" i="3"/>
  <c r="J969" i="3"/>
  <c r="I970" i="3"/>
  <c r="J970" i="3"/>
  <c r="I971" i="3"/>
  <c r="J971" i="3"/>
  <c r="I972" i="3"/>
  <c r="J972" i="3"/>
  <c r="I973" i="3"/>
  <c r="J973" i="3"/>
  <c r="I974" i="3"/>
  <c r="J974" i="3"/>
  <c r="I975" i="3"/>
  <c r="J975" i="3"/>
  <c r="I976" i="3"/>
  <c r="J976" i="3"/>
  <c r="I977" i="3"/>
  <c r="J977" i="3"/>
  <c r="I978" i="3"/>
  <c r="J978" i="3"/>
  <c r="I979" i="3"/>
  <c r="J979" i="3"/>
  <c r="I980" i="3"/>
  <c r="J980" i="3"/>
  <c r="I981" i="3"/>
  <c r="J981" i="3"/>
  <c r="I982" i="3"/>
  <c r="J982" i="3"/>
  <c r="I983" i="3"/>
  <c r="J983" i="3"/>
  <c r="I984" i="3"/>
  <c r="J984" i="3"/>
  <c r="I985" i="3"/>
  <c r="J985" i="3"/>
  <c r="I986" i="3"/>
  <c r="J986" i="3"/>
  <c r="I987" i="3"/>
  <c r="J987" i="3"/>
  <c r="I988" i="3"/>
  <c r="J988" i="3"/>
  <c r="I989" i="3"/>
  <c r="J989" i="3"/>
  <c r="I990" i="3"/>
  <c r="J990" i="3"/>
  <c r="I991" i="3"/>
  <c r="J991" i="3"/>
  <c r="I992" i="3"/>
  <c r="J992" i="3"/>
  <c r="I993" i="3"/>
  <c r="J993" i="3"/>
  <c r="I994" i="3"/>
  <c r="J994" i="3"/>
  <c r="I995" i="3"/>
  <c r="J995" i="3"/>
  <c r="I996" i="3"/>
  <c r="J996" i="3"/>
  <c r="I997" i="3"/>
  <c r="J997" i="3"/>
  <c r="I998" i="3"/>
  <c r="J998" i="3"/>
  <c r="I999" i="3"/>
  <c r="J999" i="3"/>
  <c r="I1000" i="3"/>
  <c r="J1000" i="3"/>
  <c r="I1001" i="3"/>
  <c r="J1001" i="3"/>
  <c r="I1002" i="3"/>
  <c r="J1002" i="3"/>
  <c r="I1003" i="3"/>
  <c r="J1003" i="3"/>
  <c r="I1004" i="3"/>
  <c r="J1004" i="3"/>
  <c r="I1005" i="3"/>
  <c r="J1005" i="3"/>
  <c r="I1006" i="3"/>
  <c r="J1006" i="3"/>
  <c r="I1007" i="3"/>
  <c r="J1007" i="3"/>
  <c r="I1008" i="3"/>
  <c r="J1008" i="3"/>
  <c r="I1009" i="3"/>
  <c r="J1009" i="3"/>
  <c r="I1010" i="3"/>
  <c r="J1010" i="3"/>
  <c r="I1011" i="3"/>
  <c r="J1011" i="3"/>
  <c r="I1012" i="3"/>
  <c r="J1012" i="3"/>
  <c r="I1013" i="3"/>
  <c r="J1013" i="3"/>
  <c r="I1014" i="3"/>
  <c r="J1014" i="3"/>
  <c r="I1015" i="3"/>
  <c r="J1015" i="3"/>
  <c r="I1016" i="3"/>
  <c r="J1016" i="3"/>
  <c r="I1017" i="3"/>
  <c r="J1017" i="3"/>
  <c r="I1018" i="3"/>
  <c r="J1018" i="3"/>
  <c r="I1019" i="3"/>
  <c r="J1019" i="3"/>
  <c r="I1020" i="3"/>
  <c r="J1020" i="3"/>
  <c r="I1021" i="3"/>
  <c r="J1021" i="3"/>
  <c r="I1022" i="3"/>
  <c r="J1022" i="3"/>
  <c r="I1023" i="3"/>
  <c r="J1023" i="3"/>
  <c r="I1024" i="3"/>
  <c r="J1024" i="3"/>
  <c r="I1025" i="3"/>
  <c r="J1025" i="3"/>
  <c r="I1026" i="3"/>
  <c r="J1026" i="3"/>
  <c r="I1027" i="3"/>
  <c r="J1027" i="3"/>
  <c r="I1028" i="3"/>
  <c r="J1028" i="3"/>
  <c r="I1029" i="3"/>
  <c r="J1029" i="3"/>
  <c r="I1030" i="3"/>
  <c r="J1030" i="3"/>
  <c r="I1031" i="3"/>
  <c r="J1031" i="3"/>
  <c r="I1032" i="3"/>
  <c r="J1032" i="3"/>
  <c r="I1033" i="3"/>
  <c r="J1033" i="3"/>
  <c r="I1034" i="3"/>
  <c r="J1034" i="3"/>
  <c r="I1035" i="3"/>
  <c r="J1035" i="3"/>
  <c r="I1036" i="3"/>
  <c r="J1036" i="3"/>
  <c r="I1037" i="3"/>
  <c r="J1037" i="3"/>
  <c r="I1038" i="3"/>
  <c r="J1038" i="3"/>
  <c r="I1039" i="3"/>
  <c r="J1039" i="3"/>
  <c r="I1040" i="3"/>
  <c r="J1040" i="3"/>
  <c r="I1041" i="3"/>
  <c r="J1041" i="3"/>
  <c r="I1042" i="3"/>
  <c r="J1042" i="3"/>
  <c r="I1043" i="3"/>
  <c r="J1043" i="3"/>
  <c r="I1044" i="3"/>
  <c r="J1044" i="3"/>
  <c r="I1045" i="3"/>
  <c r="J1045" i="3"/>
  <c r="I1046" i="3"/>
  <c r="J1046" i="3"/>
  <c r="I1047" i="3"/>
  <c r="J1047" i="3"/>
  <c r="I1048" i="3"/>
  <c r="J1048" i="3"/>
  <c r="I1049" i="3"/>
  <c r="J1049" i="3"/>
  <c r="I1050" i="3"/>
  <c r="J1050" i="3"/>
  <c r="I1051" i="3"/>
  <c r="J1051" i="3"/>
  <c r="I1052" i="3"/>
  <c r="J1052" i="3"/>
  <c r="I1053" i="3"/>
  <c r="J1053" i="3"/>
  <c r="I1054" i="3"/>
  <c r="J1054" i="3"/>
  <c r="I1055" i="3"/>
  <c r="J1055" i="3"/>
  <c r="I1056" i="3"/>
  <c r="J1056" i="3"/>
  <c r="I1057" i="3"/>
  <c r="J1057" i="3"/>
  <c r="I1058" i="3"/>
  <c r="J1058" i="3"/>
  <c r="I1059" i="3"/>
  <c r="J1059" i="3"/>
  <c r="I1060" i="3"/>
  <c r="J1060" i="3"/>
  <c r="I1061" i="3"/>
  <c r="J1061" i="3"/>
  <c r="I1062" i="3"/>
  <c r="J1062" i="3"/>
  <c r="I1063" i="3"/>
  <c r="J1063" i="3"/>
  <c r="I1064" i="3"/>
  <c r="J1064" i="3"/>
  <c r="I1065" i="3"/>
  <c r="J1065" i="3"/>
  <c r="I1066" i="3"/>
  <c r="J1066" i="3"/>
  <c r="I1067" i="3"/>
  <c r="J1067" i="3"/>
  <c r="I1068" i="3"/>
  <c r="J1068" i="3"/>
  <c r="I1069" i="3"/>
  <c r="J1069" i="3"/>
  <c r="I1070" i="3"/>
  <c r="J1070" i="3"/>
  <c r="I1071" i="3"/>
  <c r="J1071" i="3"/>
  <c r="I1072" i="3"/>
  <c r="J1072" i="3"/>
  <c r="I1073" i="3"/>
  <c r="J1073" i="3"/>
  <c r="I1074" i="3"/>
  <c r="J1074" i="3"/>
  <c r="I1075" i="3"/>
  <c r="J1075" i="3"/>
  <c r="I1076" i="3"/>
  <c r="J1076" i="3"/>
  <c r="I1077" i="3"/>
  <c r="J1077" i="3"/>
  <c r="I1078" i="3"/>
  <c r="J1078" i="3"/>
  <c r="I1079" i="3"/>
  <c r="J1079" i="3"/>
  <c r="I1080" i="3"/>
  <c r="J1080" i="3"/>
  <c r="I1081" i="3"/>
  <c r="J1081" i="3"/>
  <c r="I1082" i="3"/>
  <c r="J1082" i="3"/>
  <c r="I1083" i="3"/>
  <c r="J1083" i="3"/>
  <c r="I1084" i="3"/>
  <c r="J1084" i="3"/>
  <c r="I1085" i="3"/>
  <c r="J1085" i="3"/>
  <c r="I1086" i="3"/>
  <c r="J1086" i="3"/>
  <c r="I1087" i="3"/>
  <c r="J1087" i="3"/>
  <c r="I1088" i="3"/>
  <c r="J1088" i="3"/>
  <c r="I1089" i="3"/>
  <c r="J1089" i="3"/>
  <c r="I1090" i="3"/>
  <c r="J1090" i="3"/>
  <c r="I1091" i="3"/>
  <c r="J1091" i="3"/>
  <c r="I1092" i="3"/>
  <c r="J1092" i="3"/>
  <c r="I1093" i="3"/>
  <c r="J1093" i="3"/>
  <c r="I1094" i="3"/>
  <c r="J1094" i="3"/>
  <c r="I1095" i="3"/>
  <c r="J1095" i="3"/>
  <c r="I1096" i="3"/>
  <c r="J1096" i="3"/>
  <c r="I1097" i="3"/>
  <c r="J1097" i="3"/>
  <c r="I1098" i="3"/>
  <c r="J1098" i="3"/>
  <c r="I1099" i="3"/>
  <c r="J1099" i="3"/>
  <c r="I1100" i="3"/>
  <c r="J1100" i="3"/>
  <c r="I1101" i="3"/>
  <c r="J1101" i="3"/>
  <c r="I1102" i="3"/>
  <c r="J1102" i="3"/>
  <c r="I1103" i="3"/>
  <c r="J1103" i="3"/>
  <c r="I1104" i="3"/>
  <c r="J1104" i="3"/>
  <c r="I1105" i="3"/>
  <c r="J1105" i="3"/>
  <c r="I1106" i="3"/>
  <c r="J1106" i="3"/>
  <c r="I1107" i="3"/>
  <c r="J1107" i="3"/>
  <c r="I1108" i="3"/>
  <c r="J1108" i="3"/>
  <c r="I1109" i="3"/>
  <c r="J1109" i="3"/>
  <c r="I1110" i="3"/>
  <c r="J1110" i="3"/>
  <c r="I1111" i="3"/>
  <c r="J1111" i="3"/>
  <c r="I1112" i="3"/>
  <c r="J1112" i="3"/>
  <c r="I1113" i="3"/>
  <c r="J1113" i="3"/>
  <c r="I1114" i="3"/>
  <c r="J1114" i="3"/>
  <c r="I1115" i="3"/>
  <c r="J1115" i="3"/>
  <c r="I1116" i="3"/>
  <c r="J1116" i="3"/>
  <c r="I1117" i="3"/>
  <c r="J1117" i="3"/>
  <c r="I1118" i="3"/>
  <c r="J1118" i="3"/>
  <c r="I1119" i="3"/>
  <c r="J1119" i="3"/>
  <c r="I1120" i="3"/>
  <c r="J1120" i="3"/>
  <c r="I1121" i="3"/>
  <c r="J1121" i="3"/>
  <c r="I1122" i="3"/>
  <c r="J1122" i="3"/>
  <c r="I1123" i="3"/>
  <c r="J1123" i="3"/>
  <c r="I1124" i="3"/>
  <c r="J1124" i="3"/>
  <c r="I1125" i="3"/>
  <c r="J1125" i="3"/>
  <c r="I1126" i="3"/>
  <c r="J1126" i="3"/>
  <c r="I1127" i="3"/>
  <c r="J1127" i="3"/>
  <c r="I1128" i="3"/>
  <c r="J1128" i="3"/>
  <c r="I1129" i="3"/>
  <c r="J1129" i="3"/>
  <c r="I1130" i="3"/>
  <c r="J1130" i="3"/>
  <c r="I1131" i="3"/>
  <c r="J1131" i="3"/>
  <c r="I1132" i="3"/>
  <c r="J1132" i="3"/>
  <c r="I1133" i="3"/>
  <c r="J1133" i="3"/>
  <c r="I1134" i="3"/>
  <c r="J1134" i="3"/>
  <c r="I1135" i="3"/>
  <c r="J1135" i="3"/>
  <c r="I1136" i="3"/>
  <c r="J1136" i="3"/>
  <c r="I1137" i="3"/>
  <c r="J1137" i="3"/>
  <c r="I1138" i="3"/>
  <c r="J1138" i="3"/>
  <c r="I1139" i="3"/>
  <c r="J1139" i="3"/>
  <c r="I1140" i="3"/>
  <c r="J1140" i="3"/>
  <c r="I1141" i="3"/>
  <c r="J1141" i="3"/>
  <c r="I1142" i="3"/>
  <c r="J1142" i="3"/>
  <c r="I1143" i="3"/>
  <c r="J1143" i="3"/>
  <c r="I1144" i="3"/>
  <c r="J1144" i="3"/>
  <c r="I1145" i="3"/>
  <c r="J1145" i="3"/>
  <c r="I1146" i="3"/>
  <c r="J1146" i="3"/>
  <c r="I1147" i="3"/>
  <c r="J1147" i="3"/>
  <c r="I1148" i="3"/>
  <c r="J1148" i="3"/>
  <c r="I1149" i="3"/>
  <c r="J1149" i="3"/>
  <c r="I1150" i="3"/>
  <c r="J1150" i="3"/>
  <c r="I1151" i="3"/>
  <c r="J1151" i="3"/>
  <c r="I1152" i="3"/>
  <c r="J1152" i="3"/>
  <c r="I1153" i="3"/>
  <c r="J1153" i="3"/>
  <c r="I1154" i="3"/>
  <c r="J1154" i="3"/>
  <c r="I1155" i="3"/>
  <c r="J1155" i="3"/>
  <c r="I1156" i="3"/>
  <c r="J1156" i="3"/>
  <c r="I1157" i="3"/>
  <c r="J1157" i="3"/>
  <c r="I1158" i="3"/>
  <c r="J1158" i="3"/>
  <c r="I1159" i="3"/>
  <c r="J1159" i="3"/>
  <c r="I1160" i="3"/>
  <c r="J1160" i="3"/>
  <c r="I1161" i="3"/>
  <c r="J1161" i="3"/>
  <c r="I1162" i="3"/>
  <c r="J1162" i="3"/>
  <c r="I1163" i="3"/>
  <c r="J1163" i="3"/>
  <c r="I1164" i="3"/>
  <c r="J1164" i="3"/>
  <c r="I1165" i="3"/>
  <c r="J1165" i="3"/>
  <c r="I1166" i="3"/>
  <c r="J1166" i="3"/>
  <c r="I1167" i="3"/>
  <c r="J1167" i="3"/>
  <c r="I1168" i="3"/>
  <c r="J1168" i="3"/>
  <c r="I1169" i="3"/>
  <c r="J1169" i="3"/>
  <c r="I1170" i="3"/>
  <c r="J1170" i="3"/>
  <c r="I1171" i="3"/>
  <c r="J1171" i="3"/>
  <c r="I1172" i="3"/>
  <c r="J1172" i="3"/>
  <c r="I1173" i="3"/>
  <c r="J1173" i="3"/>
  <c r="I1174" i="3"/>
  <c r="J1174" i="3"/>
  <c r="I1175" i="3"/>
  <c r="J1175" i="3"/>
  <c r="I1176" i="3"/>
  <c r="J1176" i="3"/>
  <c r="I1177" i="3"/>
  <c r="J1177" i="3"/>
  <c r="I1178" i="3"/>
  <c r="J1178" i="3"/>
  <c r="I1179" i="3"/>
  <c r="J1179" i="3"/>
  <c r="I1180" i="3"/>
  <c r="J1180" i="3"/>
  <c r="I1181" i="3"/>
  <c r="J1181" i="3"/>
  <c r="I1182" i="3"/>
  <c r="J1182" i="3"/>
  <c r="I1183" i="3"/>
  <c r="J1183" i="3"/>
  <c r="I1184" i="3"/>
  <c r="J1184" i="3"/>
  <c r="I1185" i="3"/>
  <c r="J1185" i="3"/>
  <c r="I1186" i="3"/>
  <c r="J1186" i="3"/>
  <c r="I1187" i="3"/>
  <c r="J1187" i="3"/>
  <c r="I1188" i="3"/>
  <c r="J1188" i="3"/>
  <c r="I1189" i="3"/>
  <c r="J1189" i="3"/>
  <c r="I1190" i="3"/>
  <c r="J1190" i="3"/>
  <c r="I1191" i="3"/>
  <c r="J1191" i="3"/>
  <c r="I1192" i="3"/>
  <c r="J1192" i="3"/>
  <c r="I1193" i="3"/>
  <c r="J1193" i="3"/>
  <c r="I1194" i="3"/>
  <c r="J1194" i="3"/>
  <c r="I1195" i="3"/>
  <c r="J1195" i="3"/>
  <c r="I1196" i="3"/>
  <c r="J1196" i="3"/>
  <c r="I1197" i="3"/>
  <c r="J1197" i="3"/>
  <c r="I1198" i="3"/>
  <c r="J1198" i="3"/>
  <c r="I1199" i="3"/>
  <c r="J1199" i="3"/>
  <c r="I1200" i="3"/>
  <c r="J1200" i="3"/>
  <c r="I1201" i="3"/>
  <c r="J1201" i="3"/>
  <c r="I1202" i="3"/>
  <c r="J1202" i="3"/>
  <c r="I1203" i="3"/>
  <c r="J1203" i="3"/>
  <c r="I1204" i="3"/>
  <c r="J1204" i="3"/>
  <c r="I1205" i="3"/>
  <c r="J1205" i="3"/>
  <c r="I1206" i="3"/>
  <c r="J1206" i="3"/>
  <c r="I1207" i="3"/>
  <c r="J1207" i="3"/>
  <c r="I1208" i="3"/>
  <c r="J1208" i="3"/>
  <c r="I1209" i="3"/>
  <c r="J1209" i="3"/>
  <c r="I1210" i="3"/>
  <c r="J1210" i="3"/>
  <c r="I1211" i="3"/>
  <c r="J1211" i="3"/>
  <c r="I1212" i="3"/>
  <c r="J1212" i="3"/>
  <c r="I1213" i="3"/>
  <c r="J1213" i="3"/>
  <c r="I1214" i="3"/>
  <c r="J1214" i="3"/>
  <c r="I1215" i="3"/>
  <c r="J1215" i="3"/>
  <c r="I1216" i="3"/>
  <c r="J1216" i="3"/>
  <c r="I1217" i="3"/>
  <c r="J1217" i="3"/>
  <c r="I1218" i="3"/>
  <c r="J1218" i="3"/>
  <c r="I1219" i="3"/>
  <c r="J1219" i="3"/>
  <c r="I1220" i="3"/>
  <c r="J1220" i="3"/>
  <c r="I1221" i="3"/>
  <c r="J1221" i="3"/>
  <c r="I1222" i="3"/>
  <c r="J1222" i="3"/>
  <c r="I1223" i="3"/>
  <c r="J1223" i="3"/>
  <c r="I1224" i="3"/>
  <c r="J1224" i="3"/>
  <c r="I1225" i="3"/>
  <c r="J1225" i="3"/>
  <c r="I1226" i="3"/>
  <c r="J1226" i="3"/>
  <c r="I1227" i="3"/>
  <c r="J1227" i="3"/>
  <c r="I1228" i="3"/>
  <c r="J1228" i="3"/>
  <c r="I1229" i="3"/>
  <c r="J1229" i="3"/>
  <c r="I1230" i="3"/>
  <c r="J1230" i="3"/>
  <c r="I1231" i="3"/>
  <c r="J1231" i="3"/>
  <c r="I1232" i="3"/>
  <c r="J1232" i="3"/>
  <c r="I1233" i="3"/>
  <c r="J1233" i="3"/>
  <c r="I1234" i="3"/>
  <c r="J1234" i="3"/>
  <c r="I1235" i="3"/>
  <c r="J1235" i="3"/>
  <c r="I1236" i="3"/>
  <c r="J1236" i="3"/>
  <c r="I1237" i="3"/>
  <c r="J1237" i="3"/>
  <c r="I1238" i="3"/>
  <c r="J1238" i="3"/>
  <c r="I1239" i="3"/>
  <c r="J1239" i="3"/>
  <c r="I1240" i="3"/>
  <c r="J1240" i="3"/>
  <c r="I1241" i="3"/>
  <c r="J1241" i="3"/>
  <c r="I1242" i="3"/>
  <c r="J1242" i="3"/>
  <c r="I1243" i="3"/>
  <c r="J1243" i="3"/>
  <c r="I1244" i="3"/>
  <c r="J1244" i="3"/>
  <c r="I1245" i="3"/>
  <c r="J1245" i="3"/>
  <c r="I1246" i="3"/>
  <c r="J1246" i="3"/>
  <c r="I1247" i="3"/>
  <c r="J1247" i="3"/>
  <c r="I1248" i="3"/>
  <c r="J1248" i="3"/>
  <c r="I1249" i="3"/>
  <c r="J1249" i="3"/>
  <c r="I1250" i="3"/>
  <c r="J1250" i="3"/>
  <c r="I1251" i="3"/>
  <c r="J1251" i="3"/>
  <c r="I1252" i="3"/>
  <c r="J1252" i="3"/>
  <c r="I1253" i="3"/>
  <c r="J1253" i="3"/>
  <c r="I1254" i="3"/>
  <c r="J1254" i="3"/>
  <c r="I1255" i="3"/>
  <c r="J1255" i="3"/>
  <c r="I1256" i="3"/>
  <c r="J1256" i="3"/>
  <c r="I1257" i="3"/>
  <c r="J1257" i="3"/>
  <c r="I1258" i="3"/>
  <c r="J1258" i="3"/>
  <c r="I1259" i="3"/>
  <c r="J1259" i="3"/>
  <c r="I1260" i="3"/>
  <c r="J1260" i="3"/>
  <c r="I1261" i="3"/>
  <c r="J1261" i="3"/>
  <c r="I1262" i="3"/>
  <c r="J1262" i="3"/>
  <c r="I1263" i="3"/>
  <c r="J1263" i="3"/>
  <c r="I1264" i="3"/>
  <c r="J1264" i="3"/>
  <c r="I1265" i="3"/>
  <c r="J1265" i="3"/>
  <c r="I1266" i="3"/>
  <c r="J1266" i="3"/>
  <c r="I1267" i="3"/>
  <c r="J1267" i="3"/>
  <c r="I1268" i="3"/>
  <c r="J1268" i="3"/>
  <c r="I1269" i="3"/>
  <c r="J1269" i="3"/>
  <c r="I1270" i="3"/>
  <c r="J1270" i="3"/>
  <c r="I1271" i="3"/>
  <c r="J1271" i="3"/>
  <c r="I1272" i="3"/>
  <c r="J1272" i="3"/>
  <c r="I1273" i="3"/>
  <c r="J1273" i="3"/>
  <c r="I1274" i="3"/>
  <c r="J1274" i="3"/>
  <c r="I1275" i="3"/>
  <c r="J1275" i="3"/>
  <c r="I1276" i="3"/>
  <c r="J1276" i="3"/>
  <c r="I1277" i="3"/>
  <c r="J1277" i="3"/>
  <c r="I1278" i="3"/>
  <c r="J1278" i="3"/>
  <c r="I1279" i="3"/>
  <c r="J1279" i="3"/>
  <c r="I1280" i="3"/>
  <c r="J1280" i="3"/>
  <c r="I1281" i="3"/>
  <c r="J1281" i="3"/>
  <c r="I1282" i="3"/>
  <c r="J1282" i="3"/>
  <c r="I1283" i="3"/>
  <c r="J1283" i="3"/>
  <c r="I1284" i="3"/>
  <c r="J1284" i="3"/>
  <c r="I1285" i="3"/>
  <c r="J1285" i="3"/>
  <c r="I1286" i="3"/>
  <c r="J1286" i="3"/>
  <c r="I1287" i="3"/>
  <c r="J1287" i="3"/>
  <c r="I1288" i="3"/>
  <c r="J1288" i="3"/>
  <c r="I1289" i="3"/>
  <c r="J1289" i="3"/>
  <c r="I1290" i="3"/>
  <c r="J1290" i="3"/>
  <c r="I1291" i="3"/>
  <c r="J1291" i="3"/>
  <c r="I1292" i="3"/>
  <c r="J1292" i="3"/>
  <c r="I1293" i="3"/>
  <c r="J1293" i="3"/>
  <c r="I1294" i="3"/>
  <c r="J1294" i="3"/>
  <c r="I1295" i="3"/>
  <c r="J1295" i="3"/>
  <c r="I1296" i="3"/>
  <c r="J1296" i="3"/>
  <c r="I1297" i="3"/>
  <c r="J1297" i="3"/>
  <c r="I1298" i="3"/>
  <c r="J1298" i="3"/>
  <c r="I1299" i="3"/>
  <c r="J1299" i="3"/>
  <c r="I1300" i="3"/>
  <c r="J1300" i="3"/>
  <c r="I1301" i="3"/>
  <c r="J1301" i="3"/>
  <c r="I1302" i="3"/>
  <c r="J1302" i="3"/>
  <c r="I1303" i="3"/>
  <c r="J1303" i="3"/>
  <c r="I1304" i="3"/>
  <c r="J1304" i="3"/>
  <c r="I1305" i="3"/>
  <c r="J1305" i="3"/>
  <c r="I1306" i="3"/>
  <c r="J1306" i="3"/>
  <c r="I1307" i="3"/>
  <c r="J1307" i="3"/>
  <c r="I1308" i="3"/>
  <c r="J1308" i="3"/>
  <c r="I1309" i="3"/>
  <c r="J1309" i="3"/>
  <c r="I1310" i="3"/>
  <c r="J1310" i="3"/>
  <c r="I1311" i="3"/>
  <c r="J1311" i="3"/>
  <c r="I1312" i="3"/>
  <c r="J1312" i="3"/>
  <c r="I1313" i="3"/>
  <c r="J1313" i="3"/>
  <c r="I1314" i="3"/>
  <c r="J1314" i="3"/>
  <c r="I1315" i="3"/>
  <c r="J1315" i="3"/>
  <c r="I1316" i="3"/>
  <c r="J1316" i="3"/>
  <c r="I1317" i="3"/>
  <c r="J1317" i="3"/>
  <c r="I1318" i="3"/>
  <c r="J1318" i="3"/>
  <c r="I1319" i="3"/>
  <c r="J1319" i="3"/>
  <c r="I1320" i="3"/>
  <c r="J1320" i="3"/>
  <c r="I1321" i="3"/>
  <c r="J1321" i="3"/>
  <c r="I1322" i="3"/>
  <c r="J1322" i="3"/>
  <c r="I1323" i="3"/>
  <c r="J1323" i="3"/>
  <c r="I1324" i="3"/>
  <c r="J1324" i="3"/>
  <c r="I1325" i="3"/>
  <c r="J1325" i="3"/>
  <c r="I1326" i="3"/>
  <c r="J1326" i="3"/>
  <c r="I1327" i="3"/>
  <c r="J1327" i="3"/>
  <c r="I1328" i="3"/>
  <c r="J1328" i="3"/>
  <c r="I1329" i="3"/>
  <c r="J1329" i="3"/>
  <c r="I1330" i="3"/>
  <c r="J1330" i="3"/>
  <c r="I1331" i="3"/>
  <c r="J1331" i="3"/>
  <c r="I1332" i="3"/>
  <c r="J1332" i="3"/>
  <c r="I1333" i="3"/>
  <c r="J1333" i="3"/>
  <c r="I1334" i="3"/>
  <c r="J1334" i="3"/>
  <c r="I1335" i="3"/>
  <c r="J1335" i="3"/>
  <c r="I1336" i="3"/>
  <c r="J1336" i="3"/>
  <c r="I1337" i="3"/>
  <c r="J1337" i="3"/>
  <c r="I1338" i="3"/>
  <c r="J1338" i="3"/>
  <c r="I1339" i="3"/>
  <c r="J1339" i="3"/>
  <c r="I1340" i="3"/>
  <c r="J1340" i="3"/>
  <c r="I1341" i="3"/>
  <c r="J1341" i="3"/>
  <c r="I1342" i="3"/>
  <c r="J1342" i="3"/>
  <c r="I1343" i="3"/>
  <c r="J1343" i="3"/>
  <c r="I1344" i="3"/>
  <c r="J1344" i="3"/>
  <c r="I1345" i="3"/>
  <c r="J1345" i="3"/>
  <c r="I1346" i="3"/>
  <c r="J1346" i="3"/>
  <c r="I1347" i="3"/>
  <c r="J1347" i="3"/>
  <c r="I1348" i="3"/>
  <c r="J1348" i="3"/>
  <c r="I1349" i="3"/>
  <c r="J1349" i="3"/>
  <c r="I1350" i="3"/>
  <c r="J1350" i="3"/>
  <c r="I1351" i="3"/>
  <c r="J1351" i="3"/>
  <c r="I1352" i="3"/>
  <c r="J1352" i="3"/>
  <c r="I1353" i="3"/>
  <c r="J1353" i="3"/>
  <c r="I1354" i="3"/>
  <c r="J1354" i="3"/>
  <c r="I1355" i="3"/>
  <c r="J1355" i="3"/>
  <c r="I1356" i="3"/>
  <c r="J1356" i="3"/>
  <c r="I1357" i="3"/>
  <c r="J1357" i="3"/>
  <c r="I1358" i="3"/>
  <c r="J1358" i="3"/>
  <c r="I1359" i="3"/>
  <c r="J1359" i="3"/>
  <c r="I1360" i="3"/>
  <c r="J1360" i="3"/>
  <c r="I1361" i="3"/>
  <c r="J1361" i="3"/>
  <c r="I1362" i="3"/>
  <c r="J1362" i="3"/>
  <c r="I1363" i="3"/>
  <c r="J1363" i="3"/>
  <c r="I1364" i="3"/>
  <c r="J1364" i="3"/>
  <c r="I1365" i="3"/>
  <c r="J1365" i="3"/>
  <c r="I1366" i="3"/>
  <c r="J1366" i="3"/>
  <c r="I1367" i="3"/>
  <c r="J1367" i="3"/>
  <c r="I1368" i="3"/>
  <c r="J1368" i="3"/>
  <c r="I1369" i="3"/>
  <c r="J1369" i="3"/>
  <c r="I1370" i="3"/>
  <c r="J1370" i="3"/>
  <c r="I1371" i="3"/>
  <c r="J1371" i="3"/>
  <c r="I1372" i="3"/>
  <c r="J1372" i="3"/>
  <c r="I1373" i="3"/>
  <c r="J1373" i="3"/>
  <c r="I1374" i="3"/>
  <c r="J1374" i="3"/>
  <c r="I1375" i="3"/>
  <c r="J1375" i="3"/>
  <c r="I1376" i="3"/>
  <c r="J1376" i="3"/>
  <c r="I1377" i="3"/>
  <c r="J1377" i="3"/>
  <c r="I1378" i="3"/>
  <c r="J1378" i="3"/>
  <c r="I1379" i="3"/>
  <c r="J1379" i="3"/>
  <c r="I1380" i="3"/>
  <c r="J1380" i="3"/>
  <c r="I1381" i="3"/>
  <c r="J1381" i="3"/>
  <c r="I1382" i="3"/>
  <c r="J1382" i="3"/>
  <c r="I1383" i="3"/>
  <c r="J1383" i="3"/>
  <c r="I1384" i="3"/>
  <c r="J1384" i="3"/>
  <c r="I1385" i="3"/>
  <c r="J1385" i="3"/>
  <c r="I1386" i="3"/>
  <c r="J1386" i="3"/>
  <c r="I1387" i="3"/>
  <c r="J1387" i="3"/>
  <c r="I1388" i="3"/>
  <c r="J1388" i="3"/>
  <c r="I1389" i="3"/>
  <c r="J1389" i="3"/>
  <c r="I1390" i="3"/>
  <c r="J1390" i="3"/>
  <c r="I1391" i="3"/>
  <c r="J1391" i="3"/>
  <c r="I1392" i="3"/>
  <c r="J1392" i="3"/>
  <c r="I1393" i="3"/>
  <c r="J1393" i="3"/>
  <c r="I1394" i="3"/>
  <c r="J1394" i="3"/>
  <c r="I1395" i="3"/>
  <c r="J1395" i="3"/>
  <c r="I1396" i="3"/>
  <c r="J1396" i="3"/>
  <c r="I1397" i="3"/>
  <c r="J1397" i="3"/>
  <c r="I1398" i="3"/>
  <c r="J1398" i="3"/>
  <c r="I1399" i="3"/>
  <c r="J1399" i="3"/>
  <c r="I1400" i="3"/>
  <c r="J1400" i="3"/>
  <c r="I1401" i="3"/>
  <c r="J1401" i="3"/>
  <c r="I1402" i="3"/>
  <c r="J1402" i="3"/>
  <c r="I1403" i="3"/>
  <c r="J1403" i="3"/>
  <c r="I1404" i="3"/>
  <c r="J1404" i="3"/>
  <c r="I1405" i="3"/>
  <c r="J1405" i="3"/>
  <c r="I1406" i="3"/>
  <c r="J1406" i="3"/>
  <c r="I1407" i="3"/>
  <c r="J1407" i="3"/>
  <c r="I1408" i="3"/>
  <c r="J1408" i="3"/>
  <c r="I1409" i="3"/>
  <c r="J1409" i="3"/>
  <c r="I1410" i="3"/>
  <c r="J1410" i="3"/>
  <c r="I1411" i="3"/>
  <c r="J1411" i="3"/>
  <c r="I1412" i="3"/>
  <c r="J1412" i="3"/>
  <c r="I1413" i="3"/>
  <c r="J1413" i="3"/>
  <c r="I1414" i="3"/>
  <c r="J1414" i="3"/>
  <c r="I1415" i="3"/>
  <c r="J1415" i="3"/>
  <c r="I1416" i="3"/>
  <c r="J1416" i="3"/>
  <c r="I1417" i="3"/>
  <c r="J1417" i="3"/>
  <c r="I1418" i="3"/>
  <c r="J1418" i="3"/>
  <c r="I1419" i="3"/>
  <c r="J1419" i="3"/>
  <c r="I1420" i="3"/>
  <c r="J1420" i="3"/>
  <c r="I1421" i="3"/>
  <c r="J1421" i="3"/>
  <c r="I1422" i="3"/>
  <c r="J1422" i="3"/>
  <c r="I1423" i="3"/>
  <c r="J1423" i="3"/>
  <c r="I1424" i="3"/>
  <c r="J1424" i="3"/>
  <c r="I1425" i="3"/>
  <c r="J1425" i="3"/>
  <c r="I1426" i="3"/>
  <c r="J1426" i="3"/>
  <c r="I1427" i="3"/>
  <c r="J1427" i="3"/>
  <c r="I1428" i="3"/>
  <c r="J1428" i="3"/>
  <c r="I1429" i="3"/>
  <c r="J1429" i="3"/>
  <c r="I1430" i="3"/>
  <c r="J1430" i="3"/>
  <c r="I1431" i="3"/>
  <c r="J1431" i="3"/>
  <c r="I1432" i="3"/>
  <c r="J1432" i="3"/>
  <c r="I1433" i="3"/>
  <c r="J1433" i="3"/>
  <c r="I1434" i="3"/>
  <c r="J1434" i="3"/>
  <c r="I1435" i="3"/>
  <c r="J1435" i="3"/>
  <c r="I1436" i="3"/>
  <c r="J1436" i="3"/>
  <c r="I1437" i="3"/>
  <c r="J1437" i="3"/>
  <c r="I1438" i="3"/>
  <c r="J1438" i="3"/>
  <c r="I1439" i="3"/>
  <c r="J1439" i="3"/>
  <c r="I1440" i="3"/>
  <c r="J1440" i="3"/>
  <c r="I1441" i="3"/>
  <c r="J1441" i="3"/>
  <c r="I1442" i="3"/>
  <c r="J1442" i="3"/>
  <c r="I1443" i="3"/>
  <c r="J1443" i="3"/>
  <c r="I1444" i="3"/>
  <c r="J1444" i="3"/>
  <c r="I1445" i="3"/>
  <c r="J1445" i="3"/>
  <c r="I1446" i="3"/>
  <c r="J1446" i="3"/>
  <c r="I1447" i="3"/>
  <c r="J1447" i="3"/>
  <c r="I1448" i="3"/>
  <c r="J1448" i="3"/>
  <c r="I1449" i="3"/>
  <c r="J1449" i="3"/>
  <c r="I1450" i="3"/>
  <c r="J1450" i="3"/>
  <c r="I1451" i="3"/>
  <c r="J1451" i="3"/>
  <c r="I1452" i="3"/>
  <c r="J1452" i="3"/>
  <c r="I1453" i="3"/>
  <c r="J1453" i="3"/>
  <c r="I1454" i="3"/>
  <c r="J1454" i="3"/>
  <c r="I1455" i="3"/>
  <c r="J1455" i="3"/>
  <c r="I1456" i="3"/>
  <c r="J1456" i="3"/>
  <c r="I1457" i="3"/>
  <c r="J1457" i="3"/>
  <c r="I1458" i="3"/>
  <c r="J1458" i="3"/>
  <c r="I1459" i="3"/>
  <c r="J1459" i="3"/>
  <c r="I1460" i="3"/>
  <c r="J1460" i="3"/>
  <c r="I1461" i="3"/>
  <c r="J1461" i="3"/>
  <c r="I1462" i="3"/>
  <c r="J1462" i="3"/>
  <c r="I1463" i="3"/>
  <c r="J1463" i="3"/>
  <c r="I1464" i="3"/>
  <c r="J1464" i="3"/>
  <c r="I1465" i="3"/>
  <c r="J1465" i="3"/>
  <c r="I1466" i="3"/>
  <c r="J1466" i="3"/>
  <c r="I1467" i="3"/>
  <c r="J1467" i="3"/>
  <c r="I1468" i="3"/>
  <c r="J1468" i="3"/>
  <c r="I1469" i="3"/>
  <c r="J1469" i="3"/>
  <c r="I1470" i="3"/>
  <c r="J1470" i="3"/>
  <c r="I1471" i="3"/>
  <c r="J1471" i="3"/>
  <c r="I1472" i="3"/>
  <c r="J1472" i="3"/>
  <c r="I1473" i="3"/>
  <c r="J1473" i="3"/>
  <c r="I1474" i="3"/>
  <c r="J1474" i="3"/>
  <c r="I1475" i="3"/>
  <c r="J1475" i="3"/>
  <c r="I1476" i="3"/>
  <c r="J1476" i="3"/>
  <c r="I1477" i="3"/>
  <c r="J1477" i="3"/>
  <c r="I1478" i="3"/>
  <c r="J1478" i="3"/>
  <c r="I1479" i="3"/>
  <c r="J1479" i="3"/>
  <c r="I1480" i="3"/>
  <c r="J1480" i="3"/>
  <c r="I1481" i="3"/>
  <c r="J1481" i="3"/>
  <c r="I1482" i="3"/>
  <c r="J1482" i="3"/>
  <c r="I1483" i="3"/>
  <c r="J1483" i="3"/>
  <c r="I1484" i="3"/>
  <c r="J1484" i="3"/>
  <c r="I1485" i="3"/>
  <c r="J1485" i="3"/>
  <c r="I1486" i="3"/>
  <c r="J1486" i="3"/>
  <c r="I1487" i="3"/>
  <c r="J1487" i="3"/>
  <c r="I1488" i="3"/>
  <c r="J1488" i="3"/>
  <c r="I1489" i="3"/>
  <c r="J1489" i="3"/>
  <c r="I1490" i="3"/>
  <c r="J1490" i="3"/>
  <c r="I1491" i="3"/>
  <c r="J1491" i="3"/>
  <c r="I1492" i="3"/>
  <c r="J1492" i="3"/>
  <c r="I1493" i="3"/>
  <c r="J1493" i="3"/>
  <c r="I1494" i="3"/>
  <c r="J1494" i="3"/>
  <c r="I1495" i="3"/>
  <c r="J1495" i="3"/>
  <c r="I1496" i="3"/>
  <c r="J1496" i="3"/>
  <c r="I1497" i="3"/>
  <c r="J1497" i="3"/>
  <c r="I1498" i="3"/>
  <c r="J1498" i="3"/>
  <c r="I1499" i="3"/>
  <c r="J1499" i="3"/>
  <c r="I1500" i="3"/>
  <c r="J1500" i="3"/>
  <c r="I1501" i="3"/>
  <c r="J1501" i="3"/>
  <c r="I1502" i="3"/>
  <c r="J1502" i="3"/>
  <c r="I1503" i="3"/>
  <c r="J1503" i="3"/>
  <c r="I1504" i="3"/>
  <c r="J1504" i="3"/>
  <c r="I1505" i="3"/>
  <c r="J1505" i="3"/>
  <c r="I1506" i="3"/>
  <c r="J1506" i="3"/>
  <c r="I1507" i="3"/>
  <c r="J1507" i="3"/>
  <c r="I1508" i="3"/>
  <c r="J1508" i="3"/>
  <c r="I1509" i="3"/>
  <c r="J1509" i="3"/>
  <c r="I1510" i="3"/>
  <c r="J1510" i="3"/>
  <c r="I1511" i="3"/>
  <c r="J1511" i="3"/>
  <c r="I1512" i="3"/>
  <c r="J1512" i="3"/>
  <c r="I1513" i="3"/>
  <c r="J1513" i="3"/>
  <c r="I1514" i="3"/>
  <c r="J1514" i="3"/>
  <c r="I1515" i="3"/>
  <c r="J1515" i="3"/>
  <c r="I1516" i="3"/>
  <c r="J1516" i="3"/>
  <c r="I1517" i="3"/>
  <c r="J1517" i="3"/>
  <c r="I1518" i="3"/>
  <c r="J1518" i="3"/>
  <c r="I1519" i="3"/>
  <c r="J1519" i="3"/>
  <c r="I1520" i="3"/>
  <c r="J1520" i="3"/>
  <c r="I1521" i="3"/>
  <c r="J1521" i="3"/>
  <c r="I1522" i="3"/>
  <c r="J1522" i="3"/>
  <c r="I1523" i="3"/>
  <c r="J1523" i="3"/>
  <c r="I1524" i="3"/>
  <c r="J1524" i="3"/>
  <c r="I1525" i="3"/>
  <c r="J1525" i="3"/>
  <c r="I1526" i="3"/>
  <c r="J1526" i="3"/>
  <c r="I1527" i="3"/>
  <c r="J1527" i="3"/>
  <c r="I1528" i="3"/>
  <c r="J1528" i="3"/>
  <c r="I1529" i="3"/>
  <c r="J1529" i="3"/>
  <c r="I1530" i="3"/>
  <c r="J1530" i="3"/>
  <c r="I1531" i="3"/>
  <c r="J1531" i="3"/>
  <c r="I1532" i="3"/>
  <c r="J1532" i="3"/>
  <c r="I1533" i="3"/>
  <c r="J1533" i="3"/>
  <c r="I1534" i="3"/>
  <c r="J1534" i="3"/>
  <c r="I1535" i="3"/>
  <c r="J1535" i="3"/>
  <c r="I1536" i="3"/>
  <c r="J1536" i="3"/>
  <c r="I1537" i="3"/>
  <c r="J1537" i="3"/>
  <c r="I1538" i="3"/>
  <c r="J1538" i="3"/>
  <c r="I1539" i="3"/>
  <c r="J1539" i="3"/>
  <c r="I1540" i="3"/>
  <c r="J1540" i="3"/>
  <c r="I1541" i="3"/>
  <c r="J1541" i="3"/>
  <c r="I1542" i="3"/>
  <c r="J1542" i="3"/>
  <c r="I1543" i="3"/>
  <c r="J1543" i="3"/>
  <c r="I1544" i="3"/>
  <c r="J1544" i="3"/>
  <c r="I1545" i="3"/>
  <c r="J1545" i="3"/>
  <c r="I1546" i="3"/>
  <c r="J1546" i="3"/>
  <c r="I1547" i="3"/>
  <c r="J1547" i="3"/>
  <c r="I1548" i="3"/>
  <c r="J1548" i="3"/>
  <c r="I1549" i="3"/>
  <c r="J1549" i="3"/>
  <c r="I1550" i="3"/>
  <c r="J1550" i="3"/>
  <c r="I1551" i="3"/>
  <c r="J1551" i="3"/>
  <c r="I1552" i="3"/>
  <c r="J1552" i="3"/>
  <c r="I1553" i="3"/>
  <c r="J1553" i="3"/>
  <c r="I1554" i="3"/>
  <c r="J1554" i="3"/>
  <c r="I1555" i="3"/>
  <c r="J1555" i="3"/>
  <c r="I1556" i="3"/>
  <c r="J1556" i="3"/>
  <c r="I1557" i="3"/>
  <c r="J1557" i="3"/>
  <c r="I1558" i="3"/>
  <c r="J1558" i="3"/>
  <c r="I1559" i="3"/>
  <c r="J1559" i="3"/>
  <c r="I1560" i="3"/>
  <c r="J1560" i="3"/>
  <c r="I1561" i="3"/>
  <c r="J1561" i="3"/>
  <c r="I1562" i="3"/>
  <c r="J1562" i="3"/>
  <c r="I1563" i="3"/>
  <c r="J1563" i="3"/>
  <c r="I1564" i="3"/>
  <c r="J1564" i="3"/>
  <c r="I1565" i="3"/>
  <c r="J1565" i="3"/>
  <c r="I1566" i="3"/>
  <c r="J1566" i="3"/>
  <c r="I1567" i="3"/>
  <c r="J1567" i="3"/>
  <c r="I1568" i="3"/>
  <c r="J1568" i="3"/>
  <c r="I1569" i="3"/>
  <c r="J1569" i="3"/>
  <c r="I1570" i="3"/>
  <c r="J1570" i="3"/>
  <c r="I1571" i="3"/>
  <c r="J1571" i="3"/>
  <c r="I1572" i="3"/>
  <c r="J1572" i="3"/>
  <c r="I1573" i="3"/>
  <c r="J1573" i="3"/>
  <c r="I1574" i="3"/>
  <c r="J1574" i="3"/>
  <c r="I1575" i="3"/>
  <c r="J1575" i="3"/>
  <c r="I1576" i="3"/>
  <c r="J1576" i="3"/>
  <c r="I1577" i="3"/>
  <c r="J1577" i="3"/>
  <c r="I1578" i="3"/>
  <c r="J1578" i="3"/>
  <c r="I1579" i="3"/>
  <c r="J1579" i="3"/>
  <c r="I1580" i="3"/>
  <c r="J1580" i="3"/>
  <c r="I1581" i="3"/>
  <c r="J1581" i="3"/>
  <c r="I1582" i="3"/>
  <c r="J1582" i="3"/>
  <c r="I1583" i="3"/>
  <c r="J1583" i="3"/>
  <c r="I1584" i="3"/>
  <c r="J1584" i="3"/>
  <c r="I1585" i="3"/>
  <c r="J1585" i="3"/>
  <c r="I1586" i="3"/>
  <c r="J1586" i="3"/>
  <c r="I1587" i="3"/>
  <c r="J1587" i="3"/>
  <c r="I1588" i="3"/>
  <c r="J1588" i="3"/>
  <c r="I1589" i="3"/>
  <c r="J1589" i="3"/>
  <c r="I1590" i="3"/>
  <c r="J1590" i="3"/>
  <c r="I1591" i="3"/>
  <c r="J1591" i="3"/>
  <c r="I1592" i="3"/>
  <c r="J1592" i="3"/>
  <c r="I1593" i="3"/>
  <c r="J1593" i="3"/>
  <c r="I1594" i="3"/>
  <c r="J1594" i="3"/>
  <c r="I1595" i="3"/>
  <c r="J1595" i="3"/>
  <c r="I1596" i="3"/>
  <c r="J1596" i="3"/>
  <c r="I1597" i="3"/>
  <c r="J1597" i="3"/>
  <c r="I1598" i="3"/>
  <c r="J1598" i="3"/>
  <c r="I1599" i="3"/>
  <c r="J1599" i="3"/>
  <c r="I1600" i="3"/>
  <c r="J1600" i="3"/>
  <c r="I1601" i="3"/>
  <c r="J1601" i="3"/>
  <c r="I1602" i="3"/>
  <c r="J1602" i="3"/>
  <c r="I1603" i="3"/>
  <c r="J1603" i="3"/>
  <c r="I1604" i="3"/>
  <c r="J1604" i="3"/>
  <c r="I1605" i="3"/>
  <c r="J1605" i="3"/>
  <c r="I1606" i="3"/>
  <c r="J1606" i="3"/>
  <c r="I1607" i="3"/>
  <c r="J1607" i="3"/>
  <c r="I1608" i="3"/>
  <c r="J1608" i="3"/>
  <c r="I1609" i="3"/>
  <c r="J1609" i="3"/>
  <c r="I1610" i="3"/>
  <c r="J1610" i="3"/>
  <c r="I1611" i="3"/>
  <c r="J1611" i="3"/>
  <c r="I1612" i="3"/>
  <c r="J1612" i="3"/>
  <c r="I1613" i="3"/>
  <c r="J1613" i="3"/>
  <c r="I1614" i="3"/>
  <c r="J1614" i="3"/>
  <c r="I1615" i="3"/>
  <c r="J1615" i="3"/>
  <c r="I1616" i="3"/>
  <c r="J1616" i="3"/>
  <c r="I1617" i="3"/>
  <c r="J1617" i="3"/>
  <c r="I1618" i="3"/>
  <c r="J1618" i="3"/>
  <c r="I1619" i="3"/>
  <c r="J1619" i="3"/>
  <c r="I1620" i="3"/>
  <c r="J1620" i="3"/>
  <c r="I1621" i="3"/>
  <c r="J1621" i="3"/>
  <c r="I1622" i="3"/>
  <c r="J1622" i="3"/>
  <c r="I1623" i="3"/>
  <c r="J1623" i="3"/>
  <c r="I1624" i="3"/>
  <c r="J1624" i="3"/>
  <c r="I1625" i="3"/>
  <c r="J1625" i="3"/>
  <c r="I1626" i="3"/>
  <c r="J1626" i="3"/>
  <c r="I1627" i="3"/>
  <c r="J1627" i="3"/>
  <c r="I1628" i="3"/>
  <c r="J1628" i="3"/>
  <c r="I1629" i="3"/>
  <c r="J1629" i="3"/>
  <c r="I1630" i="3"/>
  <c r="J1630" i="3"/>
  <c r="I1631" i="3"/>
  <c r="J1631" i="3"/>
  <c r="I1632" i="3"/>
  <c r="J1632" i="3"/>
  <c r="I1633" i="3"/>
  <c r="J1633" i="3"/>
  <c r="I1634" i="3"/>
  <c r="J1634" i="3"/>
  <c r="I1635" i="3"/>
  <c r="J1635" i="3"/>
  <c r="I1636" i="3"/>
  <c r="J1636" i="3"/>
  <c r="I1637" i="3"/>
  <c r="J1637" i="3"/>
  <c r="I1638" i="3"/>
  <c r="J1638" i="3"/>
  <c r="I1639" i="3"/>
  <c r="J1639" i="3"/>
  <c r="I1640" i="3"/>
  <c r="J1640" i="3"/>
  <c r="I1641" i="3"/>
  <c r="J1641" i="3"/>
  <c r="I1642" i="3"/>
  <c r="J1642" i="3"/>
  <c r="I1643" i="3"/>
  <c r="J1643" i="3"/>
  <c r="I1644" i="3"/>
  <c r="J1644" i="3"/>
  <c r="I1645" i="3"/>
  <c r="J1645" i="3"/>
  <c r="I1646" i="3"/>
  <c r="J1646" i="3"/>
  <c r="I1647" i="3"/>
  <c r="J1647" i="3"/>
  <c r="I1648" i="3"/>
  <c r="J1648" i="3"/>
  <c r="I1649" i="3"/>
  <c r="J1649" i="3"/>
  <c r="I1650" i="3"/>
  <c r="J1650" i="3"/>
  <c r="I1651" i="3"/>
  <c r="J1651" i="3"/>
  <c r="I1652" i="3"/>
  <c r="J1652" i="3"/>
  <c r="I1653" i="3"/>
  <c r="J1653" i="3"/>
  <c r="I1654" i="3"/>
  <c r="J1654" i="3"/>
  <c r="I1655" i="3"/>
  <c r="J1655" i="3"/>
  <c r="I1656" i="3"/>
  <c r="J1656" i="3"/>
  <c r="I1657" i="3"/>
  <c r="J1657" i="3"/>
  <c r="I1658" i="3"/>
  <c r="J1658" i="3"/>
  <c r="I1659" i="3"/>
  <c r="J1659" i="3"/>
  <c r="I1660" i="3"/>
  <c r="J1660" i="3"/>
  <c r="I1661" i="3"/>
  <c r="J1661" i="3"/>
  <c r="I1662" i="3"/>
  <c r="J1662" i="3"/>
  <c r="I1663" i="3"/>
  <c r="J1663" i="3"/>
  <c r="I1664" i="3"/>
  <c r="J1664" i="3"/>
  <c r="I1665" i="3"/>
  <c r="J1665" i="3"/>
  <c r="I1666" i="3"/>
  <c r="J1666" i="3"/>
  <c r="I1667" i="3"/>
  <c r="J1667" i="3"/>
  <c r="I1668" i="3"/>
  <c r="J1668" i="3"/>
  <c r="I1669" i="3"/>
  <c r="J1669" i="3"/>
  <c r="I1670" i="3"/>
  <c r="J1670" i="3"/>
  <c r="I1671" i="3"/>
  <c r="J1671" i="3"/>
  <c r="I1672" i="3"/>
  <c r="J1672" i="3"/>
  <c r="I1673" i="3"/>
  <c r="J1673" i="3"/>
  <c r="I1674" i="3"/>
  <c r="J1674" i="3"/>
  <c r="I1675" i="3"/>
  <c r="J1675" i="3"/>
  <c r="I1676" i="3"/>
  <c r="J1676" i="3"/>
  <c r="I1677" i="3"/>
  <c r="J1677" i="3"/>
  <c r="I1678" i="3"/>
  <c r="J1678" i="3"/>
  <c r="I1679" i="3"/>
  <c r="J1679" i="3"/>
  <c r="I1680" i="3"/>
  <c r="J1680" i="3"/>
  <c r="I1681" i="3"/>
  <c r="J1681" i="3"/>
  <c r="I1682" i="3"/>
  <c r="J1682" i="3"/>
  <c r="I1683" i="3"/>
  <c r="J1683" i="3"/>
  <c r="I1684" i="3"/>
  <c r="J1684" i="3"/>
  <c r="I1685" i="3"/>
  <c r="J1685" i="3"/>
  <c r="I1686" i="3"/>
  <c r="J1686" i="3"/>
  <c r="I1687" i="3"/>
  <c r="J1687" i="3"/>
  <c r="I1688" i="3"/>
  <c r="J1688" i="3"/>
  <c r="I1689" i="3"/>
  <c r="J1689" i="3"/>
  <c r="I1690" i="3"/>
  <c r="J1690" i="3"/>
  <c r="I1691" i="3"/>
  <c r="J1691" i="3"/>
  <c r="I1692" i="3"/>
  <c r="J1692" i="3"/>
  <c r="I1693" i="3"/>
  <c r="J1693" i="3"/>
  <c r="I1694" i="3"/>
  <c r="J1694" i="3"/>
  <c r="I1695" i="3"/>
  <c r="J1695" i="3"/>
  <c r="I1696" i="3"/>
  <c r="J1696" i="3"/>
  <c r="I1697" i="3"/>
  <c r="J1697" i="3"/>
  <c r="I1698" i="3"/>
  <c r="J1698" i="3"/>
  <c r="I1699" i="3"/>
  <c r="J1699" i="3"/>
  <c r="I1700" i="3"/>
  <c r="J1700" i="3"/>
  <c r="I1701" i="3"/>
  <c r="J1701" i="3"/>
  <c r="I1702" i="3"/>
  <c r="J1702" i="3"/>
  <c r="I1703" i="3"/>
  <c r="J1703" i="3"/>
  <c r="I1704" i="3"/>
  <c r="J1704" i="3"/>
  <c r="I1705" i="3"/>
  <c r="J1705" i="3"/>
  <c r="I1706" i="3"/>
  <c r="J1706" i="3"/>
  <c r="I1707" i="3"/>
  <c r="J1707" i="3"/>
  <c r="I1708" i="3"/>
  <c r="J1708" i="3"/>
  <c r="I1709" i="3"/>
  <c r="J1709" i="3"/>
  <c r="I1710" i="3"/>
  <c r="J1710" i="3"/>
  <c r="I1711" i="3"/>
  <c r="J1711" i="3"/>
  <c r="I1712" i="3"/>
  <c r="J1712" i="3"/>
  <c r="I1713" i="3"/>
  <c r="J1713" i="3"/>
  <c r="I1714" i="3"/>
  <c r="J1714" i="3"/>
  <c r="I1715" i="3"/>
  <c r="J1715" i="3"/>
  <c r="I1716" i="3"/>
  <c r="J1716" i="3"/>
  <c r="I1717" i="3"/>
  <c r="J1717" i="3"/>
  <c r="I1718" i="3"/>
  <c r="J1718" i="3"/>
  <c r="I1719" i="3"/>
  <c r="J1719" i="3"/>
  <c r="I1720" i="3"/>
  <c r="J1720" i="3"/>
  <c r="I1721" i="3"/>
  <c r="J1721" i="3"/>
  <c r="I1722" i="3"/>
  <c r="J1722" i="3"/>
  <c r="I1723" i="3"/>
  <c r="J1723" i="3"/>
  <c r="I1724" i="3"/>
  <c r="J1724" i="3"/>
  <c r="I1725" i="3"/>
  <c r="J1725" i="3"/>
  <c r="I1726" i="3"/>
  <c r="J1726" i="3"/>
  <c r="I1727" i="3"/>
  <c r="J1727" i="3"/>
  <c r="I1728" i="3"/>
  <c r="J1728" i="3"/>
  <c r="I1729" i="3"/>
  <c r="J1729" i="3"/>
  <c r="I1730" i="3"/>
  <c r="J1730" i="3"/>
  <c r="I1731" i="3"/>
  <c r="J1731" i="3"/>
  <c r="I1732" i="3"/>
  <c r="J1732" i="3"/>
  <c r="I1733" i="3"/>
  <c r="J1733" i="3"/>
  <c r="I1734" i="3"/>
  <c r="J1734" i="3"/>
  <c r="I1735" i="3"/>
  <c r="J1735" i="3"/>
  <c r="I1736" i="3"/>
  <c r="J1736" i="3"/>
  <c r="I1737" i="3"/>
  <c r="J1737" i="3"/>
  <c r="I1738" i="3"/>
  <c r="J1738" i="3"/>
  <c r="I1739" i="3"/>
  <c r="J1739" i="3"/>
  <c r="I1740" i="3"/>
  <c r="J1740" i="3"/>
  <c r="I1741" i="3"/>
  <c r="J1741" i="3"/>
  <c r="I1742" i="3"/>
  <c r="J1742" i="3"/>
  <c r="I1743" i="3"/>
  <c r="J1743" i="3"/>
  <c r="I1744" i="3"/>
  <c r="J1744" i="3"/>
  <c r="I1745" i="3"/>
  <c r="J1745" i="3"/>
  <c r="I1746" i="3"/>
  <c r="J1746" i="3"/>
  <c r="I1747" i="3"/>
  <c r="J1747" i="3"/>
  <c r="I1748" i="3"/>
  <c r="J1748" i="3"/>
  <c r="I1749" i="3"/>
  <c r="J1749" i="3"/>
  <c r="I1750" i="3"/>
  <c r="J1750" i="3"/>
  <c r="I1751" i="3"/>
  <c r="J1751" i="3"/>
  <c r="I1752" i="3"/>
  <c r="J1752" i="3"/>
  <c r="I1753" i="3"/>
  <c r="J1753" i="3"/>
  <c r="I1754" i="3"/>
  <c r="J1754" i="3"/>
  <c r="I1755" i="3"/>
  <c r="J1755" i="3"/>
  <c r="I1756" i="3"/>
  <c r="J1756" i="3"/>
  <c r="I1757" i="3"/>
  <c r="J1757" i="3"/>
  <c r="I1758" i="3"/>
  <c r="J1758" i="3"/>
  <c r="I1759" i="3"/>
  <c r="J1759" i="3"/>
  <c r="I1760" i="3"/>
  <c r="J1760" i="3"/>
  <c r="I1761" i="3"/>
  <c r="J1761" i="3"/>
  <c r="I1762" i="3"/>
  <c r="J1762" i="3"/>
  <c r="I1763" i="3"/>
  <c r="J1763" i="3"/>
  <c r="I1764" i="3"/>
  <c r="J1764" i="3"/>
  <c r="I1765" i="3"/>
  <c r="J1765" i="3"/>
  <c r="I1766" i="3"/>
  <c r="J1766" i="3"/>
  <c r="I1767" i="3"/>
  <c r="J1767" i="3"/>
  <c r="I1768" i="3"/>
  <c r="J1768" i="3"/>
  <c r="I1769" i="3"/>
  <c r="J1769" i="3"/>
  <c r="I1770" i="3"/>
  <c r="J1770" i="3"/>
  <c r="I1771" i="3"/>
  <c r="J1771" i="3"/>
  <c r="I1772" i="3"/>
  <c r="J1772" i="3"/>
  <c r="I1773" i="3"/>
  <c r="J1773" i="3"/>
  <c r="I1774" i="3"/>
  <c r="J1774" i="3"/>
  <c r="I1775" i="3"/>
  <c r="J1775" i="3"/>
  <c r="I1776" i="3"/>
  <c r="J1776" i="3"/>
  <c r="I1777" i="3"/>
  <c r="J1777" i="3"/>
  <c r="I1778" i="3"/>
  <c r="J1778" i="3"/>
  <c r="I1779" i="3"/>
  <c r="J1779" i="3"/>
  <c r="I1780" i="3"/>
  <c r="J1780" i="3"/>
  <c r="I1781" i="3"/>
  <c r="J1781" i="3"/>
  <c r="I1782" i="3"/>
  <c r="J1782" i="3"/>
  <c r="I1783" i="3"/>
  <c r="J1783" i="3"/>
  <c r="I1784" i="3"/>
  <c r="J1784" i="3"/>
  <c r="I1785" i="3"/>
  <c r="J1785" i="3"/>
  <c r="I1786" i="3"/>
  <c r="J1786" i="3"/>
  <c r="I1787" i="3"/>
  <c r="J1787" i="3"/>
  <c r="I1788" i="3"/>
  <c r="J1788" i="3"/>
  <c r="I1789" i="3"/>
  <c r="J1789" i="3"/>
  <c r="I1790" i="3"/>
  <c r="J1790" i="3"/>
  <c r="I1791" i="3"/>
  <c r="J1791" i="3"/>
  <c r="I1792" i="3"/>
  <c r="J1792" i="3"/>
  <c r="I1793" i="3"/>
  <c r="J1793" i="3"/>
  <c r="I1794" i="3"/>
  <c r="J1794" i="3"/>
  <c r="I1795" i="3"/>
  <c r="J1795" i="3"/>
  <c r="I1796" i="3"/>
  <c r="J1796" i="3"/>
  <c r="I1797" i="3"/>
  <c r="J1797" i="3"/>
  <c r="I1798" i="3"/>
  <c r="J1798" i="3"/>
  <c r="I1799" i="3"/>
  <c r="J1799" i="3"/>
  <c r="I1800" i="3"/>
  <c r="J1800" i="3"/>
  <c r="I1801" i="3"/>
  <c r="J1801" i="3"/>
  <c r="I1802" i="3"/>
  <c r="J1802" i="3"/>
  <c r="I1803" i="3"/>
  <c r="J1803" i="3"/>
  <c r="I1804" i="3"/>
  <c r="J1804" i="3"/>
  <c r="I1805" i="3"/>
  <c r="J1805" i="3"/>
  <c r="I1806" i="3"/>
  <c r="J1806" i="3"/>
  <c r="I1807" i="3"/>
  <c r="J1807" i="3"/>
  <c r="I1808" i="3"/>
  <c r="J1808" i="3"/>
  <c r="I1809" i="3"/>
  <c r="J1809" i="3"/>
  <c r="I1810" i="3"/>
  <c r="J1810" i="3"/>
  <c r="I1811" i="3"/>
  <c r="J1811" i="3"/>
  <c r="I1812" i="3"/>
  <c r="J1812" i="3"/>
  <c r="I1813" i="3"/>
  <c r="J1813" i="3"/>
  <c r="I1814" i="3"/>
  <c r="J1814" i="3"/>
  <c r="I1815" i="3"/>
  <c r="J1815" i="3"/>
  <c r="I1816" i="3"/>
  <c r="J1816" i="3"/>
  <c r="I1817" i="3"/>
  <c r="J1817" i="3"/>
  <c r="I1818" i="3"/>
  <c r="J1818" i="3"/>
  <c r="I1819" i="3"/>
  <c r="J1819" i="3"/>
  <c r="I1820" i="3"/>
  <c r="J1820" i="3"/>
  <c r="I1821" i="3"/>
  <c r="J1821" i="3"/>
  <c r="I1822" i="3"/>
  <c r="J1822" i="3"/>
  <c r="I1823" i="3"/>
  <c r="J1823" i="3"/>
  <c r="I1824" i="3"/>
  <c r="J1824" i="3"/>
  <c r="I1825" i="3"/>
  <c r="J1825" i="3"/>
  <c r="I1826" i="3"/>
  <c r="J1826" i="3"/>
  <c r="I1827" i="3"/>
  <c r="J1827" i="3"/>
  <c r="I1828" i="3"/>
  <c r="J1828" i="3"/>
  <c r="I1829" i="3"/>
  <c r="J1829" i="3"/>
  <c r="I1830" i="3"/>
  <c r="J1830" i="3"/>
  <c r="I1831" i="3"/>
  <c r="J1831" i="3"/>
  <c r="I1832" i="3"/>
  <c r="J1832" i="3"/>
  <c r="I1833" i="3"/>
  <c r="J1833" i="3"/>
  <c r="I1834" i="3"/>
  <c r="J1834" i="3"/>
  <c r="I1835" i="3"/>
  <c r="J1835" i="3"/>
  <c r="I1836" i="3"/>
  <c r="J1836" i="3"/>
  <c r="I1837" i="3"/>
  <c r="J1837" i="3"/>
  <c r="I1838" i="3"/>
  <c r="J1838" i="3"/>
  <c r="I1839" i="3"/>
  <c r="J1839" i="3"/>
  <c r="I1840" i="3"/>
  <c r="J1840" i="3"/>
  <c r="I1841" i="3"/>
  <c r="J1841" i="3"/>
  <c r="I1842" i="3"/>
  <c r="J1842" i="3"/>
  <c r="I1843" i="3"/>
  <c r="J1843" i="3"/>
  <c r="I1844" i="3"/>
  <c r="J1844" i="3"/>
  <c r="I1845" i="3"/>
  <c r="J1845" i="3"/>
  <c r="I1846" i="3"/>
  <c r="J1846" i="3"/>
  <c r="I1847" i="3"/>
  <c r="J1847" i="3"/>
  <c r="I1848" i="3"/>
  <c r="J1848" i="3"/>
  <c r="I1849" i="3"/>
  <c r="J1849" i="3"/>
  <c r="I1850" i="3"/>
  <c r="J1850" i="3"/>
  <c r="I1851" i="3"/>
  <c r="J1851" i="3"/>
  <c r="I1852" i="3"/>
  <c r="J1852" i="3"/>
  <c r="I1853" i="3"/>
  <c r="J1853" i="3"/>
  <c r="I1854" i="3"/>
  <c r="J1854" i="3"/>
  <c r="I1855" i="3"/>
  <c r="J1855" i="3"/>
  <c r="I1856" i="3"/>
  <c r="J1856" i="3"/>
  <c r="I1857" i="3"/>
  <c r="J1857" i="3"/>
  <c r="I1858" i="3"/>
  <c r="J1858" i="3"/>
  <c r="I1859" i="3"/>
  <c r="J1859" i="3"/>
  <c r="I1860" i="3"/>
  <c r="J1860" i="3"/>
  <c r="I1861" i="3"/>
  <c r="J1861" i="3"/>
  <c r="I1862" i="3"/>
  <c r="J1862" i="3"/>
  <c r="I1863" i="3"/>
  <c r="J1863" i="3"/>
  <c r="I1864" i="3"/>
  <c r="J1864" i="3"/>
  <c r="I1865" i="3"/>
  <c r="J1865" i="3"/>
  <c r="I1866" i="3"/>
  <c r="J1866" i="3"/>
  <c r="I1867" i="3"/>
  <c r="J1867" i="3"/>
  <c r="I1868" i="3"/>
  <c r="J1868" i="3"/>
  <c r="I1869" i="3"/>
  <c r="J1869" i="3"/>
  <c r="I1870" i="3"/>
  <c r="J1870" i="3"/>
  <c r="I1871" i="3"/>
  <c r="J1871" i="3"/>
  <c r="I1872" i="3"/>
  <c r="J1872" i="3"/>
  <c r="I1873" i="3"/>
  <c r="J1873" i="3"/>
  <c r="I1874" i="3"/>
  <c r="J1874" i="3"/>
  <c r="I1875" i="3"/>
  <c r="J1875" i="3"/>
  <c r="I1876" i="3"/>
  <c r="J1876" i="3"/>
  <c r="I1877" i="3"/>
  <c r="J1877" i="3"/>
  <c r="I1878" i="3"/>
  <c r="J1878" i="3"/>
  <c r="I1879" i="3"/>
  <c r="J1879" i="3"/>
  <c r="I1880" i="3"/>
  <c r="J1880" i="3"/>
  <c r="I1881" i="3"/>
  <c r="J1881" i="3"/>
  <c r="I1882" i="3"/>
  <c r="J1882" i="3"/>
  <c r="I1883" i="3"/>
  <c r="J1883" i="3"/>
  <c r="I1884" i="3"/>
  <c r="J1884" i="3"/>
  <c r="I1885" i="3"/>
  <c r="J1885" i="3"/>
  <c r="I1886" i="3"/>
  <c r="J1886" i="3"/>
  <c r="I1887" i="3"/>
  <c r="J1887" i="3"/>
  <c r="I1888" i="3"/>
  <c r="J1888" i="3"/>
  <c r="I1889" i="3"/>
  <c r="J1889" i="3"/>
  <c r="I1890" i="3"/>
  <c r="J1890" i="3"/>
  <c r="I1891" i="3"/>
  <c r="J1891" i="3"/>
  <c r="I1892" i="3"/>
  <c r="J1892" i="3"/>
  <c r="I1893" i="3"/>
  <c r="J1893" i="3"/>
  <c r="I1894" i="3"/>
  <c r="J1894" i="3"/>
  <c r="I1895" i="3"/>
  <c r="J1895" i="3"/>
  <c r="I1896" i="3"/>
  <c r="J1896" i="3"/>
  <c r="I1897" i="3"/>
  <c r="J1897" i="3"/>
  <c r="I1898" i="3"/>
  <c r="J1898" i="3"/>
  <c r="I1899" i="3"/>
  <c r="J1899" i="3"/>
  <c r="I1900" i="3"/>
  <c r="J1900" i="3"/>
  <c r="I1901" i="3"/>
  <c r="J1901" i="3"/>
  <c r="I1902" i="3"/>
  <c r="J1902" i="3"/>
  <c r="I1903" i="3"/>
  <c r="J1903" i="3"/>
  <c r="I1904" i="3"/>
  <c r="J1904" i="3"/>
  <c r="I1905" i="3"/>
  <c r="J1905" i="3"/>
  <c r="I1906" i="3"/>
  <c r="J1906" i="3"/>
  <c r="I1907" i="3"/>
  <c r="J1907" i="3"/>
  <c r="I1908" i="3"/>
  <c r="J1908" i="3"/>
  <c r="I1909" i="3"/>
  <c r="J1909" i="3"/>
  <c r="I1910" i="3"/>
  <c r="J1910" i="3"/>
  <c r="I1911" i="3"/>
  <c r="J1911" i="3"/>
  <c r="I1912" i="3"/>
  <c r="J1912" i="3"/>
  <c r="I1913" i="3"/>
  <c r="J1913" i="3"/>
  <c r="I1914" i="3"/>
  <c r="J1914" i="3"/>
  <c r="I1915" i="3"/>
  <c r="J1915" i="3"/>
  <c r="I1916" i="3"/>
  <c r="J1916" i="3"/>
  <c r="I1917" i="3"/>
  <c r="J1917" i="3"/>
  <c r="I1918" i="3"/>
  <c r="J1918" i="3"/>
  <c r="I1919" i="3"/>
  <c r="J1919" i="3"/>
  <c r="I1920" i="3"/>
  <c r="J1920" i="3"/>
  <c r="I1921" i="3"/>
  <c r="J1921" i="3"/>
  <c r="I1922" i="3"/>
  <c r="J1922" i="3"/>
  <c r="I1923" i="3"/>
  <c r="J1923" i="3"/>
  <c r="I1924" i="3"/>
  <c r="J1924" i="3"/>
  <c r="I1925" i="3"/>
  <c r="J1925" i="3"/>
  <c r="I1926" i="3"/>
  <c r="J1926" i="3"/>
  <c r="I1927" i="3"/>
  <c r="J1927" i="3"/>
  <c r="I1928" i="3"/>
  <c r="J1928" i="3"/>
  <c r="I1929" i="3"/>
  <c r="J1929" i="3"/>
  <c r="I1930" i="3"/>
  <c r="J1930" i="3"/>
  <c r="I1931" i="3"/>
  <c r="J1931" i="3"/>
  <c r="I1932" i="3"/>
  <c r="J1932" i="3"/>
  <c r="I1933" i="3"/>
  <c r="J1933" i="3"/>
  <c r="I1934" i="3"/>
  <c r="J1934" i="3"/>
  <c r="I1935" i="3"/>
  <c r="J1935" i="3"/>
  <c r="I1936" i="3"/>
  <c r="J1936" i="3"/>
  <c r="I1937" i="3"/>
  <c r="J1937" i="3"/>
  <c r="I1938" i="3"/>
  <c r="J1938" i="3"/>
  <c r="I1939" i="3"/>
  <c r="J1939" i="3"/>
  <c r="I1940" i="3"/>
  <c r="J1940" i="3"/>
  <c r="I1941" i="3"/>
  <c r="J1941" i="3"/>
  <c r="I1942" i="3"/>
  <c r="J1942" i="3"/>
  <c r="I1943" i="3"/>
  <c r="J1943" i="3"/>
  <c r="I1944" i="3"/>
  <c r="J1944" i="3"/>
  <c r="I1945" i="3"/>
  <c r="J1945" i="3"/>
  <c r="I1946" i="3"/>
  <c r="J1946" i="3"/>
  <c r="I1947" i="3"/>
  <c r="J1947" i="3"/>
  <c r="I1948" i="3"/>
  <c r="J1948" i="3"/>
  <c r="I1949" i="3"/>
  <c r="J1949" i="3"/>
  <c r="I1950" i="3"/>
  <c r="J1950" i="3"/>
  <c r="I1951" i="3"/>
  <c r="J1951" i="3"/>
  <c r="I1952" i="3"/>
  <c r="J1952" i="3"/>
  <c r="I1953" i="3"/>
  <c r="J1953" i="3"/>
  <c r="I1954" i="3"/>
  <c r="J1954" i="3"/>
  <c r="I1955" i="3"/>
  <c r="J1955" i="3"/>
  <c r="I1956" i="3"/>
  <c r="J1956" i="3"/>
  <c r="I1957" i="3"/>
  <c r="J1957" i="3"/>
  <c r="I1958" i="3"/>
  <c r="J1958" i="3"/>
  <c r="I1959" i="3"/>
  <c r="J1959" i="3"/>
  <c r="I1960" i="3"/>
  <c r="J1960" i="3"/>
  <c r="I1961" i="3"/>
  <c r="J1961" i="3"/>
  <c r="I1962" i="3"/>
  <c r="J1962" i="3"/>
  <c r="I1963" i="3"/>
  <c r="J1963" i="3"/>
  <c r="I1964" i="3"/>
  <c r="J1964" i="3"/>
  <c r="I1965" i="3"/>
  <c r="J1965" i="3"/>
  <c r="I1966" i="3"/>
  <c r="J1966" i="3"/>
  <c r="I1967" i="3"/>
  <c r="J1967" i="3"/>
  <c r="I1968" i="3"/>
  <c r="J1968" i="3"/>
  <c r="I1969" i="3"/>
  <c r="J1969" i="3"/>
  <c r="I1970" i="3"/>
  <c r="J1970" i="3"/>
  <c r="I1971" i="3"/>
  <c r="J1971" i="3"/>
  <c r="I1972" i="3"/>
  <c r="J1972" i="3"/>
  <c r="I1973" i="3"/>
  <c r="J1973" i="3"/>
  <c r="I1974" i="3"/>
  <c r="J1974" i="3"/>
  <c r="I1975" i="3"/>
  <c r="J1975" i="3"/>
  <c r="I1976" i="3"/>
  <c r="J1976" i="3"/>
  <c r="I1977" i="3"/>
  <c r="J1977" i="3"/>
  <c r="I1978" i="3"/>
  <c r="J1978" i="3"/>
  <c r="I1979" i="3"/>
  <c r="J1979" i="3"/>
  <c r="I1980" i="3"/>
  <c r="J1980" i="3"/>
  <c r="I1981" i="3"/>
  <c r="J1981" i="3"/>
  <c r="I1982" i="3"/>
  <c r="J1982" i="3"/>
  <c r="I1983" i="3"/>
  <c r="J1983" i="3"/>
  <c r="I1984" i="3"/>
  <c r="J1984" i="3"/>
  <c r="I1985" i="3"/>
  <c r="J1985" i="3"/>
  <c r="I1986" i="3"/>
  <c r="J1986" i="3"/>
  <c r="I1987" i="3"/>
  <c r="J1987" i="3"/>
  <c r="I1988" i="3"/>
  <c r="J1988" i="3"/>
  <c r="I1989" i="3"/>
  <c r="J1989" i="3"/>
  <c r="I1990" i="3"/>
  <c r="J1990" i="3"/>
  <c r="I1991" i="3"/>
  <c r="J1991" i="3"/>
  <c r="I1992" i="3"/>
  <c r="J1992" i="3"/>
  <c r="I1993" i="3"/>
  <c r="J1993" i="3"/>
  <c r="I1994" i="3"/>
  <c r="J1994" i="3"/>
  <c r="I1995" i="3"/>
  <c r="J1995" i="3"/>
  <c r="I1996" i="3"/>
  <c r="J1996" i="3"/>
  <c r="I1997" i="3"/>
  <c r="J1997" i="3"/>
  <c r="I1998" i="3"/>
  <c r="J1998" i="3"/>
  <c r="I1999" i="3"/>
  <c r="J1999" i="3"/>
  <c r="I2000" i="3"/>
  <c r="J2000" i="3"/>
  <c r="I2001" i="3"/>
  <c r="J2001" i="3"/>
  <c r="I2002" i="3"/>
  <c r="J2002" i="3"/>
  <c r="I2003" i="3"/>
  <c r="J2003" i="3"/>
  <c r="I2004" i="3"/>
  <c r="J2004" i="3"/>
  <c r="I2005" i="3"/>
  <c r="J2005" i="3"/>
  <c r="I2006" i="3"/>
  <c r="J2006" i="3"/>
  <c r="I2007" i="3"/>
  <c r="J2007" i="3"/>
  <c r="I2008" i="3"/>
  <c r="J2008" i="3"/>
  <c r="I2009" i="3"/>
  <c r="J2009" i="3"/>
  <c r="I2010" i="3"/>
  <c r="J2010" i="3"/>
  <c r="I2011" i="3"/>
  <c r="J2011" i="3"/>
  <c r="I2012" i="3"/>
  <c r="J2012" i="3"/>
  <c r="I2013" i="3"/>
  <c r="J2013" i="3"/>
  <c r="I2014" i="3"/>
  <c r="J2014" i="3"/>
  <c r="I2015" i="3"/>
  <c r="J2015" i="3"/>
  <c r="I2016" i="3"/>
  <c r="J2016" i="3"/>
  <c r="I2017" i="3"/>
  <c r="J2017" i="3"/>
  <c r="I2018" i="3"/>
  <c r="J2018" i="3"/>
  <c r="I2019" i="3"/>
  <c r="J2019" i="3"/>
  <c r="I2020" i="3"/>
  <c r="J2020" i="3"/>
  <c r="I2021" i="3"/>
  <c r="J2021" i="3"/>
  <c r="I2022" i="3"/>
  <c r="J2022" i="3"/>
  <c r="I2023" i="3"/>
  <c r="J2023" i="3"/>
  <c r="I2024" i="3"/>
  <c r="J2024" i="3"/>
  <c r="I2025" i="3"/>
  <c r="J2025" i="3"/>
  <c r="I2026" i="3"/>
  <c r="J2026" i="3"/>
  <c r="I2027" i="3"/>
  <c r="J2027" i="3"/>
  <c r="I2028" i="3"/>
  <c r="J2028" i="3"/>
  <c r="I2029" i="3"/>
  <c r="J2029" i="3"/>
  <c r="I2030" i="3"/>
  <c r="J2030" i="3"/>
  <c r="I2031" i="3"/>
  <c r="J2031" i="3"/>
  <c r="I2032" i="3"/>
  <c r="J2032" i="3"/>
  <c r="I2033" i="3"/>
  <c r="J2033" i="3"/>
  <c r="I2034" i="3"/>
  <c r="J2034" i="3"/>
  <c r="I2035" i="3"/>
  <c r="J2035" i="3"/>
  <c r="I2036" i="3"/>
  <c r="J2036" i="3"/>
  <c r="I2037" i="3"/>
  <c r="J2037" i="3"/>
  <c r="I2038" i="3"/>
  <c r="J2038" i="3"/>
  <c r="I2039" i="3"/>
  <c r="J2039" i="3"/>
  <c r="I2040" i="3"/>
  <c r="J2040" i="3"/>
  <c r="I2041" i="3"/>
  <c r="J2041" i="3"/>
  <c r="I2042" i="3"/>
  <c r="J2042" i="3"/>
  <c r="I2043" i="3"/>
  <c r="J2043" i="3"/>
  <c r="I2044" i="3"/>
  <c r="J2044" i="3"/>
  <c r="I2045" i="3"/>
  <c r="J2045" i="3"/>
  <c r="I2046" i="3"/>
  <c r="J2046" i="3"/>
  <c r="I2047" i="3"/>
  <c r="J2047" i="3"/>
  <c r="I2048" i="3"/>
  <c r="J2048" i="3"/>
  <c r="I2049" i="3"/>
  <c r="J2049" i="3"/>
  <c r="I2050" i="3"/>
  <c r="J2050" i="3"/>
  <c r="I2051" i="3"/>
  <c r="J2051" i="3"/>
  <c r="I2052" i="3"/>
  <c r="J2052" i="3"/>
  <c r="I2053" i="3"/>
  <c r="J2053" i="3"/>
  <c r="I2054" i="3"/>
  <c r="J2054" i="3"/>
  <c r="I2055" i="3"/>
  <c r="J2055" i="3"/>
  <c r="I2056" i="3"/>
  <c r="J2056" i="3"/>
  <c r="I2057" i="3"/>
  <c r="J2057" i="3"/>
  <c r="I2058" i="3"/>
  <c r="J2058" i="3"/>
  <c r="I2059" i="3"/>
  <c r="J2059" i="3"/>
  <c r="I2060" i="3"/>
  <c r="J2060" i="3"/>
  <c r="I2061" i="3"/>
  <c r="J2061" i="3"/>
  <c r="I2062" i="3"/>
  <c r="J2062" i="3"/>
  <c r="I2063" i="3"/>
  <c r="J2063" i="3"/>
  <c r="I2064" i="3"/>
  <c r="J2064" i="3"/>
  <c r="I2065" i="3"/>
  <c r="J2065" i="3"/>
  <c r="I2066" i="3"/>
  <c r="J2066" i="3"/>
  <c r="I2067" i="3"/>
  <c r="J2067" i="3"/>
  <c r="I2068" i="3"/>
  <c r="J2068" i="3"/>
  <c r="I2069" i="3"/>
  <c r="J2069" i="3"/>
  <c r="I2070" i="3"/>
  <c r="J2070" i="3"/>
  <c r="I2071" i="3"/>
  <c r="J2071" i="3"/>
  <c r="I2072" i="3"/>
  <c r="J2072" i="3"/>
  <c r="I2073" i="3"/>
  <c r="J2073" i="3"/>
  <c r="I2074" i="3"/>
  <c r="J2074" i="3"/>
  <c r="I2075" i="3"/>
  <c r="J2075" i="3"/>
  <c r="I2076" i="3"/>
  <c r="J2076" i="3"/>
  <c r="I2077" i="3"/>
  <c r="J2077" i="3"/>
  <c r="I2078" i="3"/>
  <c r="J2078" i="3"/>
  <c r="I2079" i="3"/>
  <c r="J2079" i="3"/>
  <c r="I2080" i="3"/>
  <c r="J2080" i="3"/>
  <c r="I2081" i="3"/>
  <c r="J2081" i="3"/>
  <c r="I2082" i="3"/>
  <c r="J2082" i="3"/>
  <c r="I2083" i="3"/>
  <c r="J2083" i="3"/>
  <c r="I2084" i="3"/>
  <c r="J2084" i="3"/>
  <c r="I2085" i="3"/>
  <c r="J2085" i="3"/>
  <c r="I2086" i="3"/>
  <c r="J2086" i="3"/>
  <c r="I2087" i="3"/>
  <c r="J2087" i="3"/>
  <c r="I2088" i="3"/>
  <c r="J2088" i="3"/>
  <c r="I2089" i="3"/>
  <c r="J2089" i="3"/>
  <c r="I2090" i="3"/>
  <c r="J2090" i="3"/>
  <c r="I2091" i="3"/>
  <c r="J2091" i="3"/>
  <c r="I2092" i="3"/>
  <c r="J2092" i="3"/>
  <c r="I2093" i="3"/>
  <c r="J2093" i="3"/>
  <c r="I2094" i="3"/>
  <c r="J2094" i="3"/>
  <c r="I2095" i="3"/>
  <c r="J2095" i="3"/>
  <c r="I2096" i="3"/>
  <c r="J2096" i="3"/>
  <c r="I2097" i="3"/>
  <c r="J2097" i="3"/>
  <c r="I2098" i="3"/>
  <c r="J2098" i="3"/>
  <c r="I2099" i="3"/>
  <c r="J2099" i="3"/>
  <c r="I2100" i="3"/>
  <c r="J2100" i="3"/>
  <c r="I2101" i="3"/>
  <c r="J2101" i="3"/>
  <c r="I2102" i="3"/>
  <c r="J2102" i="3"/>
  <c r="I2103" i="3"/>
  <c r="J2103" i="3"/>
  <c r="I2104" i="3"/>
  <c r="J2104" i="3"/>
  <c r="I2105" i="3"/>
  <c r="J2105" i="3"/>
  <c r="I2106" i="3"/>
  <c r="J2106" i="3"/>
  <c r="I2107" i="3"/>
  <c r="J2107" i="3"/>
  <c r="I2108" i="3"/>
  <c r="J2108" i="3"/>
  <c r="I2109" i="3"/>
  <c r="J2109" i="3"/>
  <c r="I2110" i="3"/>
  <c r="J2110" i="3"/>
  <c r="I2111" i="3"/>
  <c r="J2111" i="3"/>
  <c r="I2112" i="3"/>
  <c r="J2112" i="3"/>
  <c r="I2113" i="3"/>
  <c r="J2113" i="3"/>
  <c r="I2114" i="3"/>
  <c r="J2114" i="3"/>
  <c r="I2115" i="3"/>
  <c r="J2115" i="3"/>
  <c r="I2116" i="3"/>
  <c r="J2116" i="3"/>
  <c r="I2117" i="3"/>
  <c r="J2117" i="3"/>
  <c r="I2118" i="3"/>
  <c r="J2118" i="3"/>
  <c r="I2119" i="3"/>
  <c r="J2119" i="3"/>
  <c r="I2120" i="3"/>
  <c r="J2120" i="3"/>
  <c r="I2121" i="3"/>
  <c r="J2121" i="3"/>
  <c r="I2122" i="3"/>
  <c r="J2122" i="3"/>
  <c r="I2123" i="3"/>
  <c r="J2123" i="3"/>
  <c r="I2124" i="3"/>
  <c r="J2124" i="3"/>
  <c r="I2125" i="3"/>
  <c r="J2125" i="3"/>
  <c r="I2126" i="3"/>
  <c r="J2126" i="3"/>
  <c r="I2127" i="3"/>
  <c r="J2127" i="3"/>
  <c r="I2128" i="3"/>
  <c r="J2128" i="3"/>
  <c r="I2129" i="3"/>
  <c r="J2129" i="3"/>
  <c r="I2130" i="3"/>
  <c r="J2130" i="3"/>
  <c r="I2131" i="3"/>
  <c r="J2131" i="3"/>
  <c r="I2132" i="3"/>
  <c r="J2132" i="3"/>
  <c r="I2133" i="3"/>
  <c r="J2133" i="3"/>
  <c r="I2134" i="3"/>
  <c r="J2134" i="3"/>
  <c r="I2135" i="3"/>
  <c r="J2135" i="3"/>
  <c r="I2136" i="3"/>
  <c r="J2136" i="3"/>
  <c r="I2137" i="3"/>
  <c r="J2137" i="3"/>
  <c r="I2138" i="3"/>
  <c r="J2138" i="3"/>
  <c r="I2139" i="3"/>
  <c r="J2139" i="3"/>
  <c r="I2140" i="3"/>
  <c r="J2140" i="3"/>
  <c r="I2141" i="3"/>
  <c r="J2141" i="3"/>
  <c r="I2142" i="3"/>
  <c r="J2142" i="3"/>
  <c r="I2143" i="3"/>
  <c r="J2143" i="3"/>
  <c r="I2144" i="3"/>
  <c r="J2144" i="3"/>
  <c r="I2145" i="3"/>
  <c r="J2145" i="3"/>
  <c r="I2146" i="3"/>
  <c r="J2146" i="3"/>
  <c r="I2147" i="3"/>
  <c r="J2147" i="3"/>
  <c r="I2148" i="3"/>
  <c r="J2148" i="3"/>
  <c r="I2149" i="3"/>
  <c r="J2149" i="3"/>
  <c r="I2150" i="3"/>
  <c r="J2150" i="3"/>
  <c r="I2151" i="3"/>
  <c r="J2151" i="3"/>
  <c r="I2152" i="3"/>
  <c r="J2152" i="3"/>
  <c r="I2153" i="3"/>
  <c r="J2153" i="3"/>
  <c r="I2154" i="3"/>
  <c r="J2154" i="3"/>
  <c r="I2155" i="3"/>
  <c r="J2155" i="3"/>
  <c r="I2156" i="3"/>
  <c r="J2156" i="3"/>
  <c r="I2157" i="3"/>
  <c r="J2157" i="3"/>
  <c r="I2158" i="3"/>
  <c r="J2158" i="3"/>
  <c r="I2159" i="3"/>
  <c r="J2159" i="3"/>
  <c r="I2160" i="3"/>
  <c r="J2160" i="3"/>
  <c r="I2161" i="3"/>
  <c r="J2161" i="3"/>
  <c r="I2162" i="3"/>
  <c r="J2162" i="3"/>
  <c r="I2163" i="3"/>
  <c r="J2163" i="3"/>
  <c r="I2164" i="3"/>
  <c r="J2164" i="3"/>
  <c r="I2165" i="3"/>
  <c r="J2165" i="3"/>
  <c r="I2166" i="3"/>
  <c r="J2166" i="3"/>
  <c r="I2167" i="3"/>
  <c r="J2167" i="3"/>
  <c r="I2168" i="3"/>
  <c r="J2168" i="3"/>
  <c r="I2169" i="3"/>
  <c r="J2169" i="3"/>
  <c r="I2170" i="3"/>
  <c r="J2170" i="3"/>
  <c r="I2171" i="3"/>
  <c r="J2171" i="3"/>
  <c r="I2172" i="3"/>
  <c r="J2172" i="3"/>
  <c r="I2173" i="3"/>
  <c r="J2173" i="3"/>
  <c r="I2174" i="3"/>
  <c r="J2174" i="3"/>
  <c r="I2175" i="3"/>
  <c r="J2175" i="3"/>
  <c r="I2176" i="3"/>
  <c r="J2176" i="3"/>
  <c r="I2177" i="3"/>
  <c r="J2177" i="3"/>
  <c r="I2178" i="3"/>
  <c r="J2178" i="3"/>
  <c r="I2179" i="3"/>
  <c r="J2179" i="3"/>
  <c r="I2180" i="3"/>
  <c r="J2180" i="3"/>
  <c r="I2181" i="3"/>
  <c r="J2181" i="3"/>
  <c r="I2182" i="3"/>
  <c r="J2182" i="3"/>
  <c r="I2183" i="3"/>
  <c r="J2183" i="3"/>
  <c r="I2184" i="3"/>
  <c r="J2184" i="3"/>
  <c r="I2185" i="3"/>
  <c r="J2185" i="3"/>
  <c r="I2186" i="3"/>
  <c r="J2186" i="3"/>
  <c r="I2187" i="3"/>
  <c r="J2187" i="3"/>
  <c r="I2188" i="3"/>
  <c r="J2188" i="3"/>
  <c r="I2189" i="3"/>
  <c r="J2189" i="3"/>
  <c r="I2190" i="3"/>
  <c r="J2190" i="3"/>
  <c r="I2191" i="3"/>
  <c r="J2191" i="3"/>
  <c r="I2192" i="3"/>
  <c r="J2192" i="3"/>
  <c r="I2193" i="3"/>
  <c r="J2193" i="3"/>
  <c r="I2194" i="3"/>
  <c r="J2194" i="3"/>
  <c r="I2195" i="3"/>
  <c r="J2195" i="3"/>
  <c r="I2196" i="3"/>
  <c r="J2196" i="3"/>
  <c r="I2197" i="3"/>
  <c r="J2197" i="3"/>
  <c r="I2198" i="3"/>
  <c r="J2198" i="3"/>
  <c r="I2199" i="3"/>
  <c r="J2199" i="3"/>
  <c r="I2200" i="3"/>
  <c r="J2200" i="3"/>
  <c r="I2201" i="3"/>
  <c r="J2201" i="3"/>
  <c r="I2202" i="3"/>
  <c r="J2202" i="3"/>
  <c r="I2203" i="3"/>
  <c r="J2203" i="3"/>
  <c r="I2204" i="3"/>
  <c r="J2204" i="3"/>
  <c r="I2205" i="3"/>
  <c r="J2205" i="3"/>
  <c r="I2206" i="3"/>
  <c r="J2206" i="3"/>
  <c r="I2207" i="3"/>
  <c r="J2207" i="3"/>
  <c r="I2208" i="3"/>
  <c r="J2208" i="3"/>
  <c r="I2209" i="3"/>
  <c r="J2209" i="3"/>
  <c r="I2210" i="3"/>
  <c r="J2210" i="3"/>
  <c r="I2211" i="3"/>
  <c r="J2211" i="3"/>
  <c r="I2212" i="3"/>
  <c r="J2212" i="3"/>
  <c r="I2213" i="3"/>
  <c r="J2213" i="3"/>
  <c r="I2214" i="3"/>
  <c r="J2214" i="3"/>
  <c r="I2215" i="3"/>
  <c r="J2215" i="3"/>
  <c r="I2216" i="3"/>
  <c r="J2216" i="3"/>
  <c r="I2217" i="3"/>
  <c r="J2217" i="3"/>
  <c r="I2218" i="3"/>
  <c r="J2218" i="3"/>
  <c r="I2219" i="3"/>
  <c r="J2219" i="3"/>
  <c r="I2220" i="3"/>
  <c r="J2220" i="3"/>
  <c r="I2221" i="3"/>
  <c r="J2221" i="3"/>
  <c r="I2222" i="3"/>
  <c r="J2222" i="3"/>
  <c r="I2223" i="3"/>
  <c r="J2223" i="3"/>
  <c r="I2224" i="3"/>
  <c r="J2224" i="3"/>
  <c r="I2225" i="3"/>
  <c r="J2225" i="3"/>
  <c r="I2226" i="3"/>
  <c r="J2226" i="3"/>
  <c r="I2227" i="3"/>
  <c r="J2227" i="3"/>
  <c r="I2228" i="3"/>
  <c r="J2228" i="3"/>
  <c r="I2229" i="3"/>
  <c r="J2229" i="3"/>
  <c r="I2230" i="3"/>
  <c r="J2230" i="3"/>
  <c r="I2231" i="3"/>
  <c r="J2231" i="3"/>
  <c r="I2232" i="3"/>
  <c r="J2232" i="3"/>
  <c r="I2233" i="3"/>
  <c r="J2233" i="3"/>
  <c r="I2234" i="3"/>
  <c r="J2234" i="3"/>
  <c r="I2235" i="3"/>
  <c r="J2235" i="3"/>
  <c r="I2236" i="3"/>
  <c r="J2236" i="3"/>
  <c r="I2237" i="3"/>
  <c r="J2237" i="3"/>
  <c r="I2238" i="3"/>
  <c r="J2238" i="3"/>
  <c r="I2239" i="3"/>
  <c r="J2239" i="3"/>
  <c r="I2240" i="3"/>
  <c r="J2240" i="3"/>
  <c r="I2241" i="3"/>
  <c r="J2241" i="3"/>
  <c r="I2242" i="3"/>
  <c r="J2242" i="3"/>
  <c r="I2243" i="3"/>
  <c r="J2243" i="3"/>
  <c r="I2244" i="3"/>
  <c r="J2244" i="3"/>
  <c r="I2245" i="3"/>
  <c r="J2245" i="3"/>
  <c r="I2246" i="3"/>
  <c r="J2246" i="3"/>
  <c r="I2247" i="3"/>
  <c r="J2247" i="3"/>
  <c r="I2248" i="3"/>
  <c r="J2248" i="3"/>
  <c r="I2249" i="3"/>
  <c r="J2249" i="3"/>
  <c r="I2250" i="3"/>
  <c r="J2250" i="3"/>
  <c r="I2251" i="3"/>
  <c r="J2251" i="3"/>
  <c r="I2252" i="3"/>
  <c r="J2252" i="3"/>
  <c r="I2253" i="3"/>
  <c r="J2253" i="3"/>
  <c r="I2254" i="3"/>
  <c r="J2254" i="3"/>
  <c r="I2255" i="3"/>
  <c r="J2255" i="3"/>
  <c r="I2256" i="3"/>
  <c r="J2256" i="3"/>
  <c r="I2257" i="3"/>
  <c r="J2257" i="3"/>
  <c r="I2258" i="3"/>
  <c r="J2258" i="3"/>
  <c r="I2259" i="3"/>
  <c r="J2259" i="3"/>
  <c r="I2260" i="3"/>
  <c r="J2260" i="3"/>
  <c r="I2261" i="3"/>
  <c r="J2261" i="3"/>
  <c r="I2262" i="3"/>
  <c r="J2262" i="3"/>
  <c r="I2263" i="3"/>
  <c r="J2263" i="3"/>
  <c r="I2264" i="3"/>
  <c r="J2264" i="3"/>
  <c r="I2265" i="3"/>
  <c r="J2265" i="3"/>
  <c r="I2266" i="3"/>
  <c r="J2266" i="3"/>
  <c r="I2267" i="3"/>
  <c r="J2267" i="3"/>
  <c r="I2268" i="3"/>
  <c r="J2268" i="3"/>
  <c r="I2269" i="3"/>
  <c r="J2269" i="3"/>
  <c r="I2270" i="3"/>
  <c r="J2270" i="3"/>
  <c r="I2271" i="3"/>
  <c r="J2271" i="3"/>
  <c r="I2272" i="3"/>
  <c r="J2272" i="3"/>
  <c r="I2273" i="3"/>
  <c r="J2273" i="3"/>
  <c r="I2274" i="3"/>
  <c r="J2274" i="3"/>
  <c r="I2275" i="3"/>
  <c r="J2275" i="3"/>
  <c r="I2276" i="3"/>
  <c r="J2276" i="3"/>
  <c r="I2277" i="3"/>
  <c r="J2277" i="3"/>
  <c r="I2278" i="3"/>
  <c r="J2278" i="3"/>
  <c r="I2279" i="3"/>
  <c r="J2279" i="3"/>
  <c r="I2280" i="3"/>
  <c r="J2280" i="3"/>
  <c r="I2281" i="3"/>
  <c r="J2281" i="3"/>
  <c r="I2282" i="3"/>
  <c r="J2282" i="3"/>
  <c r="I2283" i="3"/>
  <c r="J2283" i="3"/>
  <c r="I2284" i="3"/>
  <c r="J2284" i="3"/>
  <c r="I2285" i="3"/>
  <c r="J2285" i="3"/>
  <c r="I2286" i="3"/>
  <c r="J2286" i="3"/>
  <c r="I2287" i="3"/>
  <c r="J2287" i="3"/>
  <c r="I2288" i="3"/>
  <c r="J2288" i="3"/>
  <c r="I2289" i="3"/>
  <c r="J2289" i="3"/>
  <c r="I2290" i="3"/>
  <c r="J2290" i="3"/>
  <c r="I2291" i="3"/>
  <c r="J2291" i="3"/>
  <c r="I2292" i="3"/>
  <c r="J2292" i="3"/>
  <c r="I2293" i="3"/>
  <c r="J2293" i="3"/>
  <c r="I2294" i="3"/>
  <c r="J2294" i="3"/>
  <c r="I2295" i="3"/>
  <c r="J2295" i="3"/>
  <c r="I2296" i="3"/>
  <c r="J2296" i="3"/>
  <c r="I2297" i="3"/>
  <c r="J2297" i="3"/>
  <c r="I2298" i="3"/>
  <c r="J2298" i="3"/>
  <c r="I2299" i="3"/>
  <c r="J2299" i="3"/>
  <c r="I2300" i="3"/>
  <c r="J2300" i="3"/>
  <c r="I2301" i="3"/>
  <c r="J2301" i="3"/>
  <c r="I2302" i="3"/>
  <c r="J2302" i="3"/>
  <c r="I2303" i="3"/>
  <c r="J2303" i="3"/>
  <c r="I2304" i="3"/>
  <c r="J2304" i="3"/>
  <c r="I2305" i="3"/>
  <c r="J2305" i="3"/>
  <c r="I2306" i="3"/>
  <c r="J2306" i="3"/>
  <c r="I2307" i="3"/>
  <c r="J2307" i="3"/>
  <c r="I2308" i="3"/>
  <c r="J2308" i="3"/>
  <c r="I2309" i="3"/>
  <c r="J2309" i="3"/>
  <c r="I2310" i="3"/>
  <c r="J2310" i="3"/>
  <c r="I2311" i="3"/>
  <c r="J2311" i="3"/>
  <c r="I2312" i="3"/>
  <c r="J2312" i="3"/>
  <c r="I2313" i="3"/>
  <c r="J2313" i="3"/>
  <c r="I2314" i="3"/>
  <c r="J2314" i="3"/>
  <c r="I2315" i="3"/>
  <c r="J2315" i="3"/>
  <c r="I2316" i="3"/>
  <c r="J2316" i="3"/>
  <c r="I2317" i="3"/>
  <c r="J2317" i="3"/>
  <c r="I2318" i="3"/>
  <c r="J2318" i="3"/>
  <c r="I2319" i="3"/>
  <c r="J2319" i="3"/>
  <c r="I2320" i="3"/>
  <c r="J2320" i="3"/>
  <c r="I2321" i="3"/>
  <c r="J2321" i="3"/>
  <c r="I2322" i="3"/>
  <c r="J2322" i="3"/>
  <c r="I2323" i="3"/>
  <c r="J2323" i="3"/>
  <c r="I2324" i="3"/>
  <c r="J2324" i="3"/>
  <c r="I2325" i="3"/>
  <c r="J2325" i="3"/>
  <c r="I2326" i="3"/>
  <c r="J2326" i="3"/>
  <c r="I2327" i="3"/>
  <c r="J2327" i="3"/>
  <c r="I2328" i="3"/>
  <c r="J2328" i="3"/>
  <c r="I2329" i="3"/>
  <c r="J2329" i="3"/>
  <c r="I2330" i="3"/>
  <c r="J2330" i="3"/>
  <c r="I2331" i="3"/>
  <c r="J2331" i="3"/>
  <c r="I2332" i="3"/>
  <c r="J2332" i="3"/>
  <c r="I2333" i="3"/>
  <c r="J2333" i="3"/>
  <c r="I2334" i="3"/>
  <c r="J2334" i="3"/>
  <c r="I2335" i="3"/>
  <c r="J2335" i="3"/>
  <c r="I2336" i="3"/>
  <c r="J2336" i="3"/>
  <c r="I2337" i="3"/>
  <c r="J2337" i="3"/>
  <c r="I2338" i="3"/>
  <c r="J2338" i="3"/>
  <c r="I2339" i="3"/>
  <c r="J2339" i="3"/>
  <c r="I2340" i="3"/>
  <c r="J2340" i="3"/>
  <c r="I2341" i="3"/>
  <c r="J2341" i="3"/>
  <c r="I2342" i="3"/>
  <c r="J2342" i="3"/>
  <c r="I2343" i="3"/>
  <c r="J2343" i="3"/>
  <c r="I2344" i="3"/>
  <c r="J2344" i="3"/>
  <c r="I2345" i="3"/>
  <c r="J2345" i="3"/>
  <c r="I2346" i="3"/>
  <c r="J2346" i="3"/>
  <c r="I2347" i="3"/>
  <c r="J2347" i="3"/>
  <c r="I2348" i="3"/>
  <c r="J2348" i="3"/>
  <c r="I2349" i="3"/>
  <c r="J2349" i="3"/>
  <c r="I2350" i="3"/>
  <c r="J2350" i="3"/>
  <c r="I2351" i="3"/>
  <c r="J2351" i="3"/>
  <c r="I2352" i="3"/>
  <c r="J2352" i="3"/>
  <c r="I2353" i="3"/>
  <c r="J2353" i="3"/>
  <c r="I2354" i="3"/>
  <c r="J2354" i="3"/>
  <c r="I2355" i="3"/>
  <c r="J2355" i="3"/>
  <c r="I2356" i="3"/>
  <c r="J2356" i="3"/>
  <c r="I2357" i="3"/>
  <c r="J2357" i="3"/>
  <c r="I2358" i="3"/>
  <c r="J2358" i="3"/>
  <c r="I2359" i="3"/>
  <c r="J2359" i="3"/>
  <c r="I2360" i="3"/>
  <c r="J2360" i="3"/>
  <c r="I2361" i="3"/>
  <c r="J2361" i="3"/>
  <c r="I2362" i="3"/>
  <c r="J2362" i="3"/>
  <c r="I2363" i="3"/>
  <c r="J2363" i="3"/>
  <c r="I2364" i="3"/>
  <c r="J2364" i="3"/>
  <c r="I2365" i="3"/>
  <c r="J2365" i="3"/>
  <c r="I2366" i="3"/>
  <c r="J2366" i="3"/>
  <c r="I2367" i="3"/>
  <c r="J2367" i="3"/>
  <c r="I2368" i="3"/>
  <c r="J2368" i="3"/>
  <c r="I2369" i="3"/>
  <c r="J2369" i="3"/>
  <c r="I2370" i="3"/>
  <c r="J2370" i="3"/>
  <c r="I2371" i="3"/>
  <c r="J2371" i="3"/>
  <c r="I2372" i="3"/>
  <c r="J2372" i="3"/>
  <c r="I2373" i="3"/>
  <c r="J2373" i="3"/>
  <c r="I2374" i="3"/>
  <c r="J2374" i="3"/>
  <c r="I2375" i="3"/>
  <c r="J2375" i="3"/>
  <c r="I2376" i="3"/>
  <c r="J2376" i="3"/>
  <c r="I2377" i="3"/>
  <c r="J2377" i="3"/>
  <c r="I2378" i="3"/>
  <c r="J2378" i="3"/>
  <c r="I2379" i="3"/>
  <c r="J2379" i="3"/>
  <c r="I2380" i="3"/>
  <c r="J2380" i="3"/>
  <c r="I2381" i="3"/>
  <c r="J2381" i="3"/>
  <c r="I2382" i="3"/>
  <c r="J2382" i="3"/>
  <c r="I2383" i="3"/>
  <c r="J2383" i="3"/>
  <c r="I2384" i="3"/>
  <c r="J2384" i="3"/>
  <c r="I2385" i="3"/>
  <c r="J2385" i="3"/>
  <c r="I2386" i="3"/>
  <c r="J2386" i="3"/>
  <c r="I2387" i="3"/>
  <c r="J2387" i="3"/>
  <c r="I2388" i="3"/>
  <c r="J2388" i="3"/>
  <c r="I2389" i="3"/>
  <c r="J2389" i="3"/>
  <c r="I2390" i="3"/>
  <c r="J2390" i="3"/>
  <c r="I2391" i="3"/>
  <c r="J2391" i="3"/>
  <c r="I2392" i="3"/>
  <c r="J2392" i="3"/>
  <c r="I2393" i="3"/>
  <c r="J2393" i="3"/>
  <c r="I2394" i="3"/>
  <c r="J2394" i="3"/>
  <c r="I2395" i="3"/>
  <c r="J2395" i="3"/>
  <c r="I2396" i="3"/>
  <c r="J2396" i="3"/>
  <c r="I2397" i="3"/>
  <c r="J2397" i="3"/>
  <c r="I2398" i="3"/>
  <c r="J2398" i="3"/>
  <c r="I2399" i="3"/>
  <c r="J2399" i="3"/>
  <c r="I2400" i="3"/>
  <c r="J2400" i="3"/>
  <c r="I2401" i="3"/>
  <c r="J2401" i="3"/>
  <c r="I2402" i="3"/>
  <c r="J2402" i="3"/>
  <c r="I2403" i="3"/>
  <c r="J2403" i="3"/>
  <c r="I2404" i="3"/>
  <c r="J2404" i="3"/>
  <c r="I2405" i="3"/>
  <c r="J2405" i="3"/>
  <c r="I2406" i="3"/>
  <c r="J2406" i="3"/>
  <c r="I2407" i="3"/>
  <c r="J2407" i="3"/>
  <c r="I2408" i="3"/>
  <c r="J2408" i="3"/>
  <c r="I2409" i="3"/>
  <c r="J2409" i="3"/>
  <c r="I2410" i="3"/>
  <c r="J2410" i="3"/>
  <c r="I2411" i="3"/>
  <c r="J2411" i="3"/>
  <c r="I2412" i="3"/>
  <c r="J2412" i="3"/>
  <c r="I2413" i="3"/>
  <c r="J2413" i="3"/>
  <c r="I2414" i="3"/>
  <c r="J2414" i="3"/>
  <c r="I2415" i="3"/>
  <c r="J2415" i="3"/>
  <c r="I2416" i="3"/>
  <c r="J2416" i="3"/>
  <c r="I2417" i="3"/>
  <c r="J2417" i="3"/>
  <c r="I2418" i="3"/>
  <c r="J2418" i="3"/>
  <c r="I2419" i="3"/>
  <c r="J2419" i="3"/>
  <c r="I2420" i="3"/>
  <c r="J2420" i="3"/>
  <c r="I2421" i="3"/>
  <c r="J2421" i="3"/>
  <c r="I2422" i="3"/>
  <c r="J2422" i="3"/>
  <c r="I2423" i="3"/>
  <c r="J2423" i="3"/>
  <c r="I2424" i="3"/>
  <c r="J2424" i="3"/>
  <c r="I2425" i="3"/>
  <c r="J2425" i="3"/>
  <c r="I2426" i="3"/>
  <c r="J2426" i="3"/>
  <c r="I2427" i="3"/>
  <c r="J2427" i="3"/>
  <c r="I2428" i="3"/>
  <c r="J2428" i="3"/>
  <c r="I2429" i="3"/>
  <c r="J2429" i="3"/>
  <c r="I2430" i="3"/>
  <c r="J2430" i="3"/>
  <c r="I2431" i="3"/>
  <c r="J2431" i="3"/>
  <c r="I2432" i="3"/>
  <c r="J2432" i="3"/>
  <c r="I2433" i="3"/>
  <c r="J2433" i="3"/>
  <c r="I2434" i="3"/>
  <c r="J2434" i="3"/>
  <c r="I2435" i="3"/>
  <c r="J2435" i="3"/>
  <c r="I2436" i="3"/>
  <c r="J2436" i="3"/>
  <c r="I2437" i="3"/>
  <c r="J2437" i="3"/>
  <c r="I2438" i="3"/>
  <c r="J2438" i="3"/>
  <c r="I2439" i="3"/>
  <c r="J2439" i="3"/>
  <c r="I2440" i="3"/>
  <c r="J2440" i="3"/>
  <c r="I2441" i="3"/>
  <c r="J2441" i="3"/>
  <c r="I2442" i="3"/>
  <c r="J2442" i="3"/>
  <c r="I2443" i="3"/>
  <c r="J2443" i="3"/>
  <c r="I2444" i="3"/>
  <c r="J2444" i="3"/>
  <c r="I2445" i="3"/>
  <c r="J2445" i="3"/>
  <c r="I2446" i="3"/>
  <c r="J2446" i="3"/>
  <c r="I2447" i="3"/>
  <c r="J2447" i="3"/>
  <c r="I2448" i="3"/>
  <c r="J2448" i="3"/>
  <c r="I2449" i="3"/>
  <c r="J2449" i="3"/>
  <c r="I2450" i="3"/>
  <c r="J2450" i="3"/>
  <c r="I2451" i="3"/>
  <c r="J2451" i="3"/>
  <c r="I2452" i="3"/>
  <c r="J2452" i="3"/>
  <c r="I2453" i="3"/>
  <c r="J2453" i="3"/>
  <c r="I2454" i="3"/>
  <c r="J2454" i="3"/>
  <c r="I2455" i="3"/>
  <c r="J2455" i="3"/>
  <c r="I2456" i="3"/>
  <c r="J2456" i="3"/>
  <c r="I2457" i="3"/>
  <c r="J2457" i="3"/>
  <c r="I2458" i="3"/>
  <c r="J2458" i="3"/>
  <c r="I2459" i="3"/>
  <c r="J2459" i="3"/>
  <c r="I2460" i="3"/>
  <c r="J2460" i="3"/>
  <c r="I2461" i="3"/>
  <c r="J2461" i="3"/>
  <c r="I2462" i="3"/>
  <c r="J2462" i="3"/>
  <c r="I2463" i="3"/>
  <c r="J2463" i="3"/>
  <c r="I2464" i="3"/>
  <c r="J2464" i="3"/>
  <c r="I2465" i="3"/>
  <c r="J2465" i="3"/>
  <c r="I2466" i="3"/>
  <c r="J2466" i="3"/>
  <c r="I2467" i="3"/>
  <c r="J2467" i="3"/>
  <c r="I2468" i="3"/>
  <c r="J2468" i="3"/>
  <c r="I2469" i="3"/>
  <c r="J2469" i="3"/>
  <c r="I2470" i="3"/>
  <c r="J2470" i="3"/>
  <c r="I2471" i="3"/>
  <c r="J2471" i="3"/>
  <c r="I2472" i="3"/>
  <c r="J2472" i="3"/>
  <c r="I2473" i="3"/>
  <c r="J2473" i="3"/>
  <c r="I2474" i="3"/>
  <c r="J2474" i="3"/>
  <c r="I2475" i="3"/>
  <c r="J2475" i="3"/>
  <c r="I2476" i="3"/>
  <c r="J2476" i="3"/>
  <c r="I2477" i="3"/>
  <c r="J2477" i="3"/>
  <c r="I2478" i="3"/>
  <c r="J2478" i="3"/>
  <c r="I2479" i="3"/>
  <c r="J2479" i="3"/>
  <c r="I2480" i="3"/>
  <c r="J2480" i="3"/>
  <c r="I2481" i="3"/>
  <c r="J2481" i="3"/>
  <c r="I2482" i="3"/>
  <c r="J2482" i="3"/>
  <c r="I2483" i="3"/>
  <c r="J2483" i="3"/>
  <c r="I2484" i="3"/>
  <c r="J2484" i="3"/>
  <c r="I2485" i="3"/>
  <c r="J2485" i="3"/>
  <c r="I2486" i="3"/>
  <c r="J2486" i="3"/>
  <c r="I2487" i="3"/>
  <c r="J2487" i="3"/>
  <c r="I2488" i="3"/>
  <c r="J2488" i="3"/>
  <c r="I2489" i="3"/>
  <c r="J2489" i="3"/>
  <c r="I2490" i="3"/>
  <c r="J2490" i="3"/>
  <c r="I2491" i="3"/>
  <c r="J2491" i="3"/>
  <c r="I2492" i="3"/>
  <c r="J2492" i="3"/>
  <c r="I2493" i="3"/>
  <c r="J2493" i="3"/>
  <c r="I2494" i="3"/>
  <c r="J2494" i="3"/>
  <c r="I2495" i="3"/>
  <c r="J2495" i="3"/>
  <c r="I2496" i="3"/>
  <c r="J2496" i="3"/>
  <c r="I2497" i="3"/>
  <c r="J2497" i="3"/>
  <c r="I2498" i="3"/>
  <c r="J2498" i="3"/>
  <c r="I2499" i="3"/>
  <c r="J2499" i="3"/>
  <c r="I2500" i="3"/>
  <c r="J2500" i="3"/>
  <c r="I2501" i="3"/>
  <c r="J2501" i="3"/>
  <c r="I2502" i="3"/>
  <c r="J2502" i="3"/>
  <c r="I2503" i="3"/>
  <c r="J2503" i="3"/>
  <c r="I2504" i="3"/>
  <c r="J2504" i="3"/>
  <c r="I2505" i="3"/>
  <c r="J2505" i="3"/>
  <c r="I2506" i="3"/>
  <c r="J2506" i="3"/>
  <c r="I2507" i="3"/>
  <c r="J2507" i="3"/>
  <c r="I2508" i="3"/>
  <c r="J2508" i="3"/>
  <c r="I2509" i="3"/>
  <c r="J2509" i="3"/>
  <c r="I2510" i="3"/>
  <c r="J2510" i="3"/>
  <c r="I2511" i="3"/>
  <c r="J2511" i="3"/>
  <c r="I2512" i="3"/>
  <c r="J2512" i="3"/>
  <c r="I2513" i="3"/>
  <c r="J2513" i="3"/>
  <c r="I2514" i="3"/>
  <c r="J2514" i="3"/>
  <c r="I2515" i="3"/>
  <c r="J2515" i="3"/>
  <c r="I2516" i="3"/>
  <c r="J2516" i="3"/>
  <c r="I2517" i="3"/>
  <c r="J2517" i="3"/>
  <c r="I2518" i="3"/>
  <c r="J2518" i="3"/>
  <c r="I2519" i="3"/>
  <c r="J2519" i="3"/>
  <c r="I2520" i="3"/>
  <c r="J2520" i="3"/>
  <c r="I2521" i="3"/>
  <c r="J2521" i="3"/>
  <c r="I2522" i="3"/>
  <c r="J2522" i="3"/>
  <c r="I2523" i="3"/>
  <c r="J2523" i="3"/>
  <c r="I2524" i="3"/>
  <c r="J2524" i="3"/>
  <c r="I2525" i="3"/>
  <c r="J2525" i="3"/>
  <c r="I2526" i="3"/>
  <c r="J2526" i="3"/>
  <c r="I2527" i="3"/>
  <c r="J2527" i="3"/>
  <c r="I2528" i="3"/>
  <c r="J2528" i="3"/>
  <c r="I2529" i="3"/>
  <c r="J2529" i="3"/>
  <c r="I2530" i="3"/>
  <c r="J2530" i="3"/>
  <c r="I2531" i="3"/>
  <c r="J2531" i="3"/>
  <c r="I2532" i="3"/>
  <c r="J2532" i="3"/>
  <c r="I2533" i="3"/>
  <c r="J2533" i="3"/>
  <c r="I2534" i="3"/>
  <c r="J2534" i="3"/>
  <c r="I2535" i="3"/>
  <c r="J2535" i="3"/>
  <c r="I2536" i="3"/>
  <c r="J2536" i="3"/>
  <c r="I2537" i="3"/>
  <c r="J2537" i="3"/>
  <c r="I2538" i="3"/>
  <c r="J2538" i="3"/>
  <c r="I2539" i="3"/>
  <c r="J2539" i="3"/>
  <c r="I2540" i="3"/>
  <c r="J2540" i="3"/>
  <c r="I2541" i="3"/>
  <c r="J2541" i="3"/>
  <c r="I2542" i="3"/>
  <c r="J2542" i="3"/>
  <c r="I2543" i="3"/>
  <c r="J2543" i="3"/>
  <c r="I2544" i="3"/>
  <c r="J2544" i="3"/>
  <c r="I2545" i="3"/>
  <c r="J2545" i="3"/>
  <c r="I2546" i="3"/>
  <c r="J2546" i="3"/>
  <c r="I2547" i="3"/>
  <c r="J2547" i="3"/>
  <c r="I2548" i="3"/>
  <c r="J2548" i="3"/>
  <c r="I2549" i="3"/>
  <c r="J2549" i="3"/>
  <c r="I2550" i="3"/>
  <c r="J2550" i="3"/>
  <c r="I2551" i="3"/>
  <c r="J2551" i="3"/>
  <c r="I2552" i="3"/>
  <c r="J2552" i="3"/>
  <c r="I2553" i="3"/>
  <c r="J2553" i="3"/>
  <c r="I2554" i="3"/>
  <c r="J2554" i="3"/>
  <c r="I2555" i="3"/>
  <c r="J2555" i="3"/>
  <c r="I2556" i="3"/>
  <c r="J2556" i="3"/>
  <c r="I2557" i="3"/>
  <c r="J2557" i="3"/>
  <c r="I2558" i="3"/>
  <c r="J2558" i="3"/>
  <c r="I2559" i="3"/>
  <c r="J2559" i="3"/>
  <c r="I2560" i="3"/>
  <c r="J2560" i="3"/>
  <c r="I2561" i="3"/>
  <c r="J2561" i="3"/>
  <c r="I2562" i="3"/>
  <c r="J2562" i="3"/>
  <c r="I2563" i="3"/>
  <c r="J2563" i="3"/>
  <c r="I2564" i="3"/>
  <c r="J2564" i="3"/>
  <c r="I2565" i="3"/>
  <c r="J2565" i="3"/>
  <c r="I2566" i="3"/>
  <c r="J2566" i="3"/>
  <c r="I2567" i="3"/>
  <c r="J2567" i="3"/>
  <c r="I2568" i="3"/>
  <c r="J2568" i="3"/>
  <c r="I2569" i="3"/>
  <c r="J2569" i="3"/>
  <c r="I2570" i="3"/>
  <c r="J2570" i="3"/>
  <c r="I2571" i="3"/>
  <c r="J2571" i="3"/>
  <c r="I2572" i="3"/>
  <c r="J2572" i="3"/>
  <c r="I2573" i="3"/>
  <c r="J2573" i="3"/>
  <c r="I2574" i="3"/>
  <c r="J2574" i="3"/>
  <c r="I2575" i="3"/>
  <c r="J2575" i="3"/>
  <c r="I2576" i="3"/>
  <c r="J2576" i="3"/>
  <c r="I2577" i="3"/>
  <c r="J2577" i="3"/>
  <c r="I2578" i="3"/>
  <c r="J2578" i="3"/>
  <c r="I2579" i="3"/>
  <c r="J2579" i="3"/>
  <c r="I2580" i="3"/>
  <c r="J2580" i="3"/>
  <c r="I2581" i="3"/>
  <c r="J2581" i="3"/>
  <c r="I2582" i="3"/>
  <c r="J2582" i="3"/>
  <c r="I2583" i="3"/>
  <c r="J2583" i="3"/>
  <c r="I2584" i="3"/>
  <c r="J2584" i="3"/>
  <c r="I2585" i="3"/>
  <c r="J2585" i="3"/>
  <c r="I2586" i="3"/>
  <c r="J2586" i="3"/>
  <c r="I2587" i="3"/>
  <c r="J2587" i="3"/>
  <c r="I2588" i="3"/>
  <c r="J2588" i="3"/>
  <c r="I2589" i="3"/>
  <c r="J2589" i="3"/>
  <c r="I2590" i="3"/>
  <c r="J2590" i="3"/>
  <c r="I2591" i="3"/>
  <c r="J2591" i="3"/>
  <c r="I2592" i="3"/>
  <c r="J2592" i="3"/>
  <c r="I2593" i="3"/>
  <c r="J2593" i="3"/>
  <c r="I2594" i="3"/>
  <c r="J2594" i="3"/>
  <c r="I2595" i="3"/>
  <c r="J2595" i="3"/>
  <c r="I2596" i="3"/>
  <c r="J2596" i="3"/>
  <c r="I2597" i="3"/>
  <c r="J2597" i="3"/>
  <c r="I2598" i="3"/>
  <c r="J2598" i="3"/>
  <c r="I2599" i="3"/>
  <c r="J2599" i="3"/>
  <c r="I2600" i="3"/>
  <c r="J2600" i="3"/>
  <c r="I2601" i="3"/>
  <c r="J2601" i="3"/>
  <c r="I2602" i="3"/>
  <c r="J2602" i="3"/>
  <c r="I2603" i="3"/>
  <c r="J2603" i="3"/>
  <c r="I2604" i="3"/>
  <c r="J2604" i="3"/>
  <c r="I2605" i="3"/>
  <c r="J2605" i="3"/>
  <c r="I2606" i="3"/>
  <c r="J2606" i="3"/>
  <c r="I2607" i="3"/>
  <c r="J2607" i="3"/>
  <c r="I2608" i="3"/>
  <c r="J2608" i="3"/>
  <c r="I2609" i="3"/>
  <c r="J2609" i="3"/>
  <c r="I2610" i="3"/>
  <c r="J2610" i="3"/>
  <c r="I2611" i="3"/>
  <c r="J2611" i="3"/>
  <c r="I2612" i="3"/>
  <c r="J2612" i="3"/>
  <c r="I2613" i="3"/>
  <c r="J2613" i="3"/>
  <c r="I2614" i="3"/>
  <c r="J2614" i="3"/>
  <c r="I2615" i="3"/>
  <c r="J2615" i="3"/>
  <c r="I2616" i="3"/>
  <c r="J2616" i="3"/>
  <c r="I2617" i="3"/>
  <c r="J2617" i="3"/>
  <c r="I2618" i="3"/>
  <c r="J2618" i="3"/>
  <c r="I2619" i="3"/>
  <c r="J2619" i="3"/>
  <c r="I2620" i="3"/>
  <c r="J2620" i="3"/>
  <c r="I2621" i="3"/>
  <c r="J2621" i="3"/>
  <c r="I2622" i="3"/>
  <c r="J2622" i="3"/>
  <c r="I2623" i="3"/>
  <c r="J2623" i="3"/>
  <c r="I2624" i="3"/>
  <c r="J2624" i="3"/>
  <c r="I2625" i="3"/>
  <c r="J2625" i="3"/>
  <c r="I2626" i="3"/>
  <c r="J2626" i="3"/>
  <c r="I2627" i="3"/>
  <c r="J2627" i="3"/>
  <c r="I2628" i="3"/>
  <c r="J2628" i="3"/>
  <c r="I2629" i="3"/>
  <c r="J2629" i="3"/>
  <c r="I2630" i="3"/>
  <c r="J2630" i="3"/>
  <c r="I2631" i="3"/>
  <c r="J2631" i="3"/>
  <c r="I2632" i="3"/>
  <c r="J2632" i="3"/>
  <c r="I2633" i="3"/>
  <c r="J2633" i="3"/>
  <c r="I2634" i="3"/>
  <c r="J2634" i="3"/>
  <c r="I2635" i="3"/>
  <c r="J2635" i="3"/>
  <c r="I2636" i="3"/>
  <c r="J2636" i="3"/>
  <c r="I2637" i="3"/>
  <c r="J2637" i="3"/>
  <c r="I2638" i="3"/>
  <c r="J2638" i="3"/>
  <c r="I2639" i="3"/>
  <c r="J2639" i="3"/>
  <c r="I2640" i="3"/>
  <c r="J2640" i="3"/>
  <c r="I2641" i="3"/>
  <c r="J2641" i="3"/>
  <c r="I2642" i="3"/>
  <c r="J2642" i="3"/>
  <c r="I2643" i="3"/>
  <c r="J2643" i="3"/>
  <c r="I2644" i="3"/>
  <c r="J2644" i="3"/>
  <c r="I2645" i="3"/>
  <c r="J2645" i="3"/>
  <c r="I2646" i="3"/>
  <c r="J2646" i="3"/>
  <c r="I2647" i="3"/>
  <c r="J2647" i="3"/>
  <c r="I2648" i="3"/>
  <c r="J2648" i="3"/>
  <c r="I2649" i="3"/>
  <c r="J2649" i="3"/>
  <c r="I2650" i="3"/>
  <c r="J2650" i="3"/>
  <c r="I2651" i="3"/>
  <c r="J2651" i="3"/>
  <c r="I2652" i="3"/>
  <c r="J2652" i="3"/>
  <c r="I2653" i="3"/>
  <c r="J2653" i="3"/>
  <c r="I2654" i="3"/>
  <c r="J2654" i="3"/>
  <c r="I2655" i="3"/>
  <c r="J2655" i="3"/>
  <c r="I2656" i="3"/>
  <c r="J2656" i="3"/>
  <c r="I2657" i="3"/>
  <c r="J2657" i="3"/>
  <c r="I2658" i="3"/>
  <c r="J2658" i="3"/>
  <c r="I2659" i="3"/>
  <c r="J2659" i="3"/>
  <c r="I2660" i="3"/>
  <c r="J2660" i="3"/>
  <c r="I2661" i="3"/>
  <c r="J2661" i="3"/>
  <c r="I2662" i="3"/>
  <c r="J2662" i="3"/>
  <c r="I2663" i="3"/>
  <c r="J2663" i="3"/>
  <c r="I2664" i="3"/>
  <c r="J2664" i="3"/>
  <c r="I2665" i="3"/>
  <c r="J2665" i="3"/>
  <c r="I2666" i="3"/>
  <c r="J2666" i="3"/>
  <c r="I2667" i="3"/>
  <c r="J2667" i="3"/>
  <c r="I2668" i="3"/>
  <c r="J2668" i="3"/>
  <c r="I2669" i="3"/>
  <c r="J2669" i="3"/>
  <c r="I2670" i="3"/>
  <c r="J2670" i="3"/>
  <c r="I2671" i="3"/>
  <c r="J2671" i="3"/>
  <c r="I2672" i="3"/>
  <c r="J2672" i="3"/>
  <c r="I2673" i="3"/>
  <c r="J2673" i="3"/>
  <c r="I2674" i="3"/>
  <c r="J2674" i="3"/>
  <c r="I2675" i="3"/>
  <c r="J2675" i="3"/>
  <c r="I2676" i="3"/>
  <c r="J2676" i="3"/>
  <c r="I2677" i="3"/>
  <c r="J2677" i="3"/>
  <c r="I2678" i="3"/>
  <c r="J2678" i="3"/>
  <c r="I2679" i="3"/>
  <c r="J2679" i="3"/>
  <c r="I2680" i="3"/>
  <c r="J2680" i="3"/>
  <c r="I2681" i="3"/>
  <c r="J2681" i="3"/>
  <c r="I2682" i="3"/>
  <c r="J2682" i="3"/>
  <c r="I2683" i="3"/>
  <c r="J2683" i="3"/>
  <c r="I2684" i="3"/>
  <c r="J2684" i="3"/>
  <c r="I2685" i="3"/>
  <c r="J2685" i="3"/>
  <c r="I2686" i="3"/>
  <c r="J2686" i="3"/>
  <c r="I2687" i="3"/>
  <c r="J2687" i="3"/>
  <c r="I2688" i="3"/>
  <c r="J2688" i="3"/>
  <c r="I2689" i="3"/>
  <c r="J2689" i="3"/>
  <c r="I2690" i="3"/>
  <c r="J2690" i="3"/>
  <c r="I2691" i="3"/>
  <c r="J2691" i="3"/>
  <c r="I2692" i="3"/>
  <c r="J2692" i="3"/>
  <c r="I2693" i="3"/>
  <c r="J2693" i="3"/>
  <c r="I2694" i="3"/>
  <c r="J2694" i="3"/>
  <c r="I2695" i="3"/>
  <c r="J2695" i="3"/>
  <c r="I2696" i="3"/>
  <c r="J2696" i="3"/>
  <c r="I2697" i="3"/>
  <c r="J2697" i="3"/>
  <c r="I2698" i="3"/>
  <c r="J2698" i="3"/>
  <c r="I2699" i="3"/>
  <c r="J2699" i="3"/>
  <c r="I2700" i="3"/>
  <c r="J2700" i="3"/>
  <c r="I2701" i="3"/>
  <c r="J2701" i="3"/>
  <c r="I2702" i="3"/>
  <c r="J2702" i="3"/>
  <c r="I2703" i="3"/>
  <c r="J2703" i="3"/>
  <c r="I2704" i="3"/>
  <c r="J2704" i="3"/>
  <c r="I2705" i="3"/>
  <c r="J2705" i="3"/>
  <c r="I2706" i="3"/>
  <c r="J2706" i="3"/>
  <c r="I2707" i="3"/>
  <c r="J2707" i="3"/>
  <c r="I2708" i="3"/>
  <c r="J2708" i="3"/>
  <c r="I2709" i="3"/>
  <c r="J2709" i="3"/>
  <c r="I2710" i="3"/>
  <c r="J2710" i="3"/>
  <c r="I2711" i="3"/>
  <c r="J2711" i="3"/>
  <c r="I2712" i="3"/>
  <c r="J2712" i="3"/>
  <c r="I2713" i="3"/>
  <c r="J2713" i="3"/>
  <c r="I2714" i="3"/>
  <c r="J2714" i="3"/>
  <c r="I2715" i="3"/>
  <c r="J2715" i="3"/>
  <c r="I2716" i="3"/>
  <c r="J2716" i="3"/>
  <c r="I2717" i="3"/>
  <c r="J2717" i="3"/>
  <c r="I2718" i="3"/>
  <c r="J2718" i="3"/>
  <c r="I2719" i="3"/>
  <c r="J2719" i="3"/>
  <c r="I2720" i="3"/>
  <c r="J2720" i="3"/>
  <c r="I2721" i="3"/>
  <c r="J2721" i="3"/>
  <c r="I2722" i="3"/>
  <c r="J2722" i="3"/>
  <c r="I2723" i="3"/>
  <c r="J2723" i="3"/>
  <c r="I2724" i="3"/>
  <c r="J2724" i="3"/>
  <c r="I2725" i="3"/>
  <c r="J2725" i="3"/>
  <c r="I2726" i="3"/>
  <c r="J2726" i="3"/>
  <c r="I2727" i="3"/>
  <c r="J2727" i="3"/>
  <c r="I2728" i="3"/>
  <c r="J2728" i="3"/>
  <c r="I2729" i="3"/>
  <c r="J2729" i="3"/>
  <c r="I2730" i="3"/>
  <c r="J2730" i="3"/>
  <c r="I2731" i="3"/>
  <c r="J2731" i="3"/>
  <c r="I2732" i="3"/>
  <c r="J2732" i="3"/>
  <c r="I2733" i="3"/>
  <c r="J2733" i="3"/>
  <c r="I2734" i="3"/>
  <c r="J2734" i="3"/>
  <c r="I2735" i="3"/>
  <c r="J2735" i="3"/>
  <c r="I2736" i="3"/>
  <c r="J2736" i="3"/>
  <c r="I2737" i="3"/>
  <c r="J2737" i="3"/>
  <c r="I2738" i="3"/>
  <c r="J2738" i="3"/>
  <c r="I2739" i="3"/>
  <c r="J2739" i="3"/>
  <c r="I2740" i="3"/>
  <c r="J2740" i="3"/>
  <c r="I2741" i="3"/>
  <c r="J2741" i="3"/>
  <c r="I2742" i="3"/>
  <c r="J2742" i="3"/>
  <c r="I2743" i="3"/>
  <c r="J2743" i="3"/>
  <c r="I2744" i="3"/>
  <c r="J2744" i="3"/>
  <c r="I2745" i="3"/>
  <c r="J2745" i="3"/>
  <c r="I2746" i="3"/>
  <c r="J2746" i="3"/>
  <c r="I2747" i="3"/>
  <c r="J2747" i="3"/>
  <c r="I2748" i="3"/>
  <c r="J2748" i="3"/>
  <c r="I2749" i="3"/>
  <c r="J2749" i="3"/>
  <c r="I2750" i="3"/>
  <c r="J2750" i="3"/>
  <c r="I2751" i="3"/>
  <c r="J2751" i="3"/>
  <c r="I2752" i="3"/>
  <c r="J2752" i="3"/>
  <c r="I2753" i="3"/>
  <c r="J2753" i="3"/>
  <c r="I2754" i="3"/>
  <c r="J2754" i="3"/>
  <c r="I2755" i="3"/>
  <c r="J2755" i="3"/>
  <c r="I2756" i="3"/>
  <c r="J2756" i="3"/>
  <c r="I2757" i="3"/>
  <c r="J2757" i="3"/>
  <c r="I2758" i="3"/>
  <c r="J2758" i="3"/>
  <c r="I2759" i="3"/>
  <c r="J2759" i="3"/>
  <c r="I2760" i="3"/>
  <c r="J2760" i="3"/>
  <c r="I2761" i="3"/>
  <c r="J2761" i="3"/>
  <c r="I2762" i="3"/>
  <c r="J2762" i="3"/>
  <c r="I2763" i="3"/>
  <c r="J2763" i="3"/>
  <c r="I2764" i="3"/>
  <c r="J2764" i="3"/>
  <c r="I2765" i="3"/>
  <c r="J2765" i="3"/>
  <c r="I2766" i="3"/>
  <c r="J2766" i="3"/>
  <c r="I2767" i="3"/>
  <c r="J2767" i="3"/>
  <c r="I2768" i="3"/>
  <c r="J2768" i="3"/>
  <c r="I2769" i="3"/>
  <c r="J2769" i="3"/>
  <c r="I2770" i="3"/>
  <c r="J2770" i="3"/>
  <c r="I2771" i="3"/>
  <c r="J2771" i="3"/>
  <c r="I2772" i="3"/>
  <c r="J2772" i="3"/>
  <c r="I2773" i="3"/>
  <c r="J2773" i="3"/>
  <c r="I2774" i="3"/>
  <c r="J2774" i="3"/>
  <c r="I2775" i="3"/>
  <c r="J2775" i="3"/>
  <c r="I2776" i="3"/>
  <c r="J2776" i="3"/>
  <c r="I2777" i="3"/>
  <c r="J2777" i="3"/>
  <c r="I2778" i="3"/>
  <c r="J2778" i="3"/>
  <c r="I2779" i="3"/>
  <c r="J2779" i="3"/>
  <c r="I2780" i="3"/>
  <c r="J2780" i="3"/>
  <c r="I2781" i="3"/>
  <c r="J2781" i="3"/>
  <c r="I2782" i="3"/>
  <c r="J2782" i="3"/>
  <c r="I2783" i="3"/>
  <c r="J2783" i="3"/>
  <c r="I2784" i="3"/>
  <c r="J2784" i="3"/>
  <c r="I2785" i="3"/>
  <c r="J2785" i="3"/>
  <c r="I2786" i="3"/>
  <c r="J2786" i="3"/>
  <c r="I2787" i="3"/>
  <c r="J2787" i="3"/>
  <c r="I2788" i="3"/>
  <c r="J2788" i="3"/>
  <c r="I2789" i="3"/>
  <c r="J2789" i="3"/>
  <c r="I2790" i="3"/>
  <c r="J2790" i="3"/>
  <c r="I2791" i="3"/>
  <c r="J2791" i="3"/>
  <c r="I2792" i="3"/>
  <c r="J2792" i="3"/>
  <c r="I2793" i="3"/>
  <c r="J2793" i="3"/>
  <c r="I2794" i="3"/>
  <c r="J2794" i="3"/>
  <c r="I2795" i="3"/>
  <c r="J2795" i="3"/>
  <c r="I2796" i="3"/>
  <c r="J2796" i="3"/>
  <c r="I2797" i="3"/>
  <c r="J2797" i="3"/>
  <c r="I2798" i="3"/>
  <c r="J2798" i="3"/>
  <c r="I2799" i="3"/>
  <c r="J2799" i="3"/>
  <c r="I2800" i="3"/>
  <c r="J2800" i="3"/>
  <c r="I2801" i="3"/>
  <c r="J2801" i="3"/>
  <c r="I2802" i="3"/>
  <c r="J2802" i="3"/>
  <c r="I2803" i="3"/>
  <c r="J2803" i="3"/>
  <c r="I2804" i="3"/>
  <c r="J2804" i="3"/>
  <c r="I2805" i="3"/>
  <c r="J2805" i="3"/>
  <c r="I2806" i="3"/>
  <c r="J2806" i="3"/>
  <c r="I2807" i="3"/>
  <c r="J2807" i="3"/>
  <c r="I2808" i="3"/>
  <c r="J2808" i="3"/>
  <c r="I2809" i="3"/>
  <c r="J2809" i="3"/>
  <c r="I2810" i="3"/>
  <c r="J2810" i="3"/>
  <c r="I2811" i="3"/>
  <c r="J2811" i="3"/>
  <c r="I2812" i="3"/>
  <c r="J2812" i="3"/>
  <c r="I2813" i="3"/>
  <c r="J2813" i="3"/>
  <c r="I2814" i="3"/>
  <c r="J2814" i="3"/>
  <c r="I2815" i="3"/>
  <c r="J2815" i="3"/>
  <c r="I2816" i="3"/>
  <c r="J2816" i="3"/>
  <c r="I2817" i="3"/>
  <c r="J2817" i="3"/>
  <c r="I2818" i="3"/>
  <c r="J2818" i="3"/>
  <c r="I2819" i="3"/>
  <c r="J2819" i="3"/>
  <c r="I2820" i="3"/>
  <c r="J2820" i="3"/>
  <c r="I2821" i="3"/>
  <c r="J2821" i="3"/>
  <c r="I2822" i="3"/>
  <c r="J2822" i="3"/>
  <c r="I2823" i="3"/>
  <c r="J2823" i="3"/>
  <c r="I2824" i="3"/>
  <c r="J2824" i="3"/>
  <c r="I2825" i="3"/>
  <c r="J2825" i="3"/>
  <c r="I2826" i="3"/>
  <c r="J2826" i="3"/>
  <c r="I2827" i="3"/>
  <c r="J2827" i="3"/>
  <c r="I2828" i="3"/>
  <c r="J2828" i="3"/>
  <c r="I2829" i="3"/>
  <c r="J2829" i="3"/>
  <c r="I2830" i="3"/>
  <c r="J2830" i="3"/>
  <c r="I2831" i="3"/>
  <c r="J2831" i="3"/>
  <c r="I2832" i="3"/>
  <c r="J2832" i="3"/>
  <c r="I2833" i="3"/>
  <c r="J2833" i="3"/>
  <c r="I2834" i="3"/>
  <c r="J2834" i="3"/>
  <c r="I2835" i="3"/>
  <c r="J2835" i="3"/>
  <c r="I2836" i="3"/>
  <c r="J2836" i="3"/>
  <c r="I2837" i="3"/>
  <c r="J2837" i="3"/>
  <c r="I2838" i="3"/>
  <c r="J2838" i="3"/>
  <c r="I2839" i="3"/>
  <c r="J2839" i="3"/>
  <c r="I2840" i="3"/>
  <c r="J2840" i="3"/>
  <c r="I2841" i="3"/>
  <c r="J2841" i="3"/>
  <c r="I2842" i="3"/>
  <c r="J2842" i="3"/>
  <c r="I2843" i="3"/>
  <c r="J2843" i="3"/>
  <c r="I2844" i="3"/>
  <c r="J2844" i="3"/>
  <c r="I2845" i="3"/>
  <c r="J2845" i="3"/>
  <c r="I2846" i="3"/>
  <c r="J2846" i="3"/>
  <c r="I2847" i="3"/>
  <c r="J2847" i="3"/>
  <c r="I2848" i="3"/>
  <c r="J2848" i="3"/>
  <c r="I2849" i="3"/>
  <c r="J2849" i="3"/>
  <c r="I2850" i="3"/>
  <c r="J2850" i="3"/>
  <c r="I2851" i="3"/>
  <c r="J2851" i="3"/>
  <c r="I2852" i="3"/>
  <c r="J2852" i="3"/>
  <c r="I2853" i="3"/>
  <c r="J2853" i="3"/>
  <c r="I2854" i="3"/>
  <c r="J2854" i="3"/>
  <c r="I2855" i="3"/>
  <c r="J2855" i="3"/>
  <c r="I2856" i="3"/>
  <c r="J2856" i="3"/>
  <c r="I2857" i="3"/>
  <c r="J2857" i="3"/>
  <c r="I2858" i="3"/>
  <c r="J2858" i="3"/>
  <c r="I2859" i="3"/>
  <c r="J2859" i="3"/>
  <c r="I2860" i="3"/>
  <c r="J2860" i="3"/>
  <c r="I2861" i="3"/>
  <c r="J2861" i="3"/>
  <c r="I2862" i="3"/>
  <c r="J2862" i="3"/>
  <c r="I2863" i="3"/>
  <c r="J2863" i="3"/>
  <c r="I2864" i="3"/>
  <c r="J2864" i="3"/>
  <c r="I2865" i="3"/>
  <c r="J2865" i="3"/>
  <c r="I2866" i="3"/>
  <c r="J2866" i="3"/>
  <c r="I2867" i="3"/>
  <c r="J2867" i="3"/>
  <c r="I2868" i="3"/>
  <c r="J2868" i="3"/>
  <c r="I2869" i="3"/>
  <c r="J2869" i="3"/>
  <c r="I2870" i="3"/>
  <c r="J2870" i="3"/>
  <c r="I2871" i="3"/>
  <c r="J2871" i="3"/>
  <c r="I2872" i="3"/>
  <c r="J2872" i="3"/>
  <c r="I2873" i="3"/>
  <c r="J2873" i="3"/>
  <c r="I2874" i="3"/>
  <c r="J2874" i="3"/>
  <c r="I2875" i="3"/>
  <c r="J2875" i="3"/>
  <c r="I2876" i="3"/>
  <c r="J2876" i="3"/>
  <c r="I2877" i="3"/>
  <c r="J2877" i="3"/>
  <c r="I2878" i="3"/>
  <c r="J2878" i="3"/>
  <c r="I2879" i="3"/>
  <c r="J2879" i="3"/>
  <c r="I2880" i="3"/>
  <c r="J2880" i="3"/>
  <c r="I2881" i="3"/>
  <c r="J2881" i="3"/>
  <c r="I2882" i="3"/>
  <c r="J2882" i="3"/>
  <c r="I2883" i="3"/>
  <c r="J2883" i="3"/>
  <c r="I2884" i="3"/>
  <c r="J2884" i="3"/>
  <c r="I2885" i="3"/>
  <c r="J2885" i="3"/>
  <c r="I2886" i="3"/>
  <c r="J2886" i="3"/>
  <c r="I2887" i="3"/>
  <c r="J2887" i="3"/>
  <c r="I2888" i="3"/>
  <c r="J2888" i="3"/>
  <c r="I2889" i="3"/>
  <c r="J2889" i="3"/>
  <c r="I2890" i="3"/>
  <c r="J2890" i="3"/>
  <c r="I2891" i="3"/>
  <c r="J2891" i="3"/>
  <c r="I2892" i="3"/>
  <c r="J2892" i="3"/>
  <c r="I2893" i="3"/>
  <c r="J2893" i="3"/>
  <c r="I2894" i="3"/>
  <c r="J2894" i="3"/>
  <c r="I2895" i="3"/>
  <c r="J2895" i="3"/>
  <c r="I2896" i="3"/>
  <c r="J2896" i="3"/>
  <c r="I2897" i="3"/>
  <c r="J2897" i="3"/>
  <c r="I2898" i="3"/>
  <c r="J2898" i="3"/>
  <c r="I2899" i="3"/>
  <c r="J2899" i="3"/>
  <c r="I2900" i="3"/>
  <c r="J2900" i="3"/>
  <c r="I2901" i="3"/>
  <c r="J2901" i="3"/>
  <c r="I2902" i="3"/>
  <c r="J2902" i="3"/>
  <c r="I2903" i="3"/>
  <c r="J2903" i="3"/>
  <c r="I2904" i="3"/>
  <c r="J2904" i="3"/>
  <c r="I2905" i="3"/>
  <c r="J2905" i="3"/>
  <c r="I2906" i="3"/>
  <c r="J2906" i="3"/>
  <c r="I2907" i="3"/>
  <c r="J2907" i="3"/>
  <c r="I2908" i="3"/>
  <c r="J2908" i="3"/>
  <c r="I2909" i="3"/>
  <c r="J2909" i="3"/>
  <c r="I2910" i="3"/>
  <c r="J2910" i="3"/>
  <c r="I2911" i="3"/>
  <c r="J2911" i="3"/>
  <c r="I2912" i="3"/>
  <c r="J2912" i="3"/>
  <c r="I2913" i="3"/>
  <c r="J2913" i="3"/>
  <c r="I2914" i="3"/>
  <c r="J2914" i="3"/>
  <c r="I2915" i="3"/>
  <c r="J2915" i="3"/>
  <c r="I2916" i="3"/>
  <c r="J2916" i="3"/>
  <c r="I2917" i="3"/>
  <c r="J2917" i="3"/>
  <c r="I2918" i="3"/>
  <c r="J2918" i="3"/>
  <c r="I2919" i="3"/>
  <c r="J2919" i="3"/>
  <c r="I2920" i="3"/>
  <c r="J2920" i="3"/>
  <c r="I2921" i="3"/>
  <c r="J2921" i="3"/>
  <c r="I2922" i="3"/>
  <c r="J2922" i="3"/>
  <c r="I2923" i="3"/>
  <c r="J2923" i="3"/>
  <c r="I2924" i="3"/>
  <c r="J2924" i="3"/>
  <c r="I2925" i="3"/>
  <c r="J2925" i="3"/>
  <c r="I2926" i="3"/>
  <c r="J2926" i="3"/>
  <c r="I2927" i="3"/>
  <c r="J2927" i="3"/>
  <c r="I2928" i="3"/>
  <c r="J2928" i="3"/>
  <c r="I2929" i="3"/>
  <c r="J2929" i="3"/>
  <c r="I2930" i="3"/>
  <c r="J2930" i="3"/>
  <c r="I2931" i="3"/>
  <c r="J2931" i="3"/>
  <c r="I2932" i="3"/>
  <c r="J2932" i="3"/>
  <c r="I2933" i="3"/>
  <c r="J2933" i="3"/>
  <c r="I2934" i="3"/>
  <c r="J2934" i="3"/>
  <c r="I2935" i="3"/>
  <c r="J2935" i="3"/>
  <c r="I2936" i="3"/>
  <c r="J2936" i="3"/>
  <c r="I2937" i="3"/>
  <c r="J2937" i="3"/>
  <c r="I2938" i="3"/>
  <c r="J2938" i="3"/>
  <c r="I2939" i="3"/>
  <c r="J2939" i="3"/>
  <c r="I2940" i="3"/>
  <c r="J2940" i="3"/>
  <c r="I2941" i="3"/>
  <c r="J2941" i="3"/>
  <c r="I2942" i="3"/>
  <c r="J2942" i="3"/>
  <c r="I2943" i="3"/>
  <c r="J2943" i="3"/>
  <c r="I2944" i="3"/>
  <c r="J2944" i="3"/>
  <c r="I2945" i="3"/>
  <c r="J2945" i="3"/>
  <c r="I2946" i="3"/>
  <c r="J2946" i="3"/>
  <c r="I2947" i="3"/>
  <c r="J2947" i="3"/>
  <c r="I2948" i="3"/>
  <c r="J2948" i="3"/>
  <c r="I2949" i="3"/>
  <c r="J2949" i="3"/>
  <c r="I2950" i="3"/>
  <c r="J2950" i="3"/>
  <c r="I2951" i="3"/>
  <c r="J2951" i="3"/>
  <c r="I2952" i="3"/>
  <c r="J2952" i="3"/>
  <c r="I2953" i="3"/>
  <c r="J2953" i="3"/>
  <c r="I2954" i="3"/>
  <c r="J2954" i="3"/>
  <c r="I2955" i="3"/>
  <c r="J2955" i="3"/>
  <c r="I2956" i="3"/>
  <c r="J2956" i="3"/>
  <c r="I2957" i="3"/>
  <c r="J2957" i="3"/>
  <c r="I2958" i="3"/>
  <c r="J2958" i="3"/>
  <c r="I2959" i="3"/>
  <c r="J2959" i="3"/>
  <c r="I2960" i="3"/>
  <c r="J2960" i="3"/>
  <c r="I2961" i="3"/>
  <c r="J2961" i="3"/>
  <c r="I2962" i="3"/>
  <c r="J2962" i="3"/>
  <c r="I2963" i="3"/>
  <c r="J2963" i="3"/>
  <c r="I2964" i="3"/>
  <c r="J2964" i="3"/>
  <c r="I2965" i="3"/>
  <c r="J2965" i="3"/>
  <c r="I2966" i="3"/>
  <c r="J2966" i="3"/>
  <c r="I2967" i="3"/>
  <c r="J2967" i="3"/>
  <c r="I2968" i="3"/>
  <c r="J2968" i="3"/>
  <c r="I2969" i="3"/>
  <c r="J2969" i="3"/>
  <c r="I2970" i="3"/>
  <c r="J2970" i="3"/>
  <c r="I2971" i="3"/>
  <c r="J2971" i="3"/>
  <c r="I2972" i="3"/>
  <c r="J2972" i="3"/>
  <c r="I2973" i="3"/>
  <c r="J2973" i="3"/>
  <c r="I2974" i="3"/>
  <c r="J2974" i="3"/>
  <c r="I2975" i="3"/>
  <c r="J2975" i="3"/>
  <c r="I2976" i="3"/>
  <c r="J2976" i="3"/>
  <c r="I2977" i="3"/>
  <c r="J2977" i="3"/>
  <c r="I2978" i="3"/>
  <c r="J2978" i="3"/>
  <c r="I2979" i="3"/>
  <c r="J2979" i="3"/>
  <c r="I2980" i="3"/>
  <c r="J2980" i="3"/>
  <c r="I2981" i="3"/>
  <c r="J2981" i="3"/>
  <c r="I2982" i="3"/>
  <c r="J2982" i="3"/>
  <c r="I2983" i="3"/>
  <c r="J2983" i="3"/>
  <c r="I2984" i="3"/>
  <c r="J2984" i="3"/>
  <c r="I2985" i="3"/>
  <c r="J2985" i="3"/>
  <c r="I2986" i="3"/>
  <c r="J2986" i="3"/>
  <c r="I2987" i="3"/>
  <c r="J2987" i="3"/>
  <c r="I2988" i="3"/>
  <c r="J2988" i="3"/>
  <c r="I2989" i="3"/>
  <c r="J2989" i="3"/>
  <c r="I2990" i="3"/>
  <c r="J2990" i="3"/>
  <c r="I2991" i="3"/>
  <c r="J2991" i="3"/>
  <c r="I2992" i="3"/>
  <c r="J2992" i="3"/>
  <c r="I2993" i="3"/>
  <c r="J2993" i="3"/>
  <c r="I2994" i="3"/>
  <c r="J2994" i="3"/>
  <c r="I2995" i="3"/>
  <c r="J2995" i="3"/>
  <c r="I2996" i="3"/>
  <c r="J2996" i="3"/>
  <c r="I2997" i="3"/>
  <c r="J2997" i="3"/>
  <c r="I2998" i="3"/>
  <c r="J2998" i="3"/>
  <c r="I2999" i="3"/>
  <c r="J2999" i="3"/>
  <c r="I3000" i="3"/>
  <c r="J3000" i="3"/>
  <c r="I3001" i="3"/>
  <c r="J3001" i="3"/>
  <c r="I3002" i="3"/>
  <c r="J3002" i="3"/>
  <c r="I3003" i="3"/>
  <c r="J3003" i="3"/>
  <c r="I3004" i="3"/>
  <c r="J3004" i="3"/>
  <c r="I3005" i="3"/>
  <c r="J3005" i="3"/>
  <c r="I3006" i="3"/>
  <c r="J3006" i="3"/>
  <c r="I3007" i="3"/>
  <c r="J3007" i="3"/>
  <c r="I3008" i="3"/>
  <c r="J3008" i="3"/>
  <c r="I3009" i="3"/>
  <c r="J3009" i="3"/>
  <c r="I3010" i="3"/>
  <c r="J3010" i="3"/>
  <c r="I3011" i="3"/>
  <c r="J3011" i="3"/>
  <c r="I3012" i="3"/>
  <c r="J3012" i="3"/>
  <c r="I3013" i="3"/>
  <c r="J3013" i="3"/>
  <c r="I3014" i="3"/>
  <c r="J3014" i="3"/>
  <c r="I3015" i="3"/>
  <c r="J3015" i="3"/>
  <c r="I3016" i="3"/>
  <c r="J3016" i="3"/>
  <c r="I3017" i="3"/>
  <c r="J3017" i="3"/>
  <c r="I3018" i="3"/>
  <c r="J3018" i="3"/>
  <c r="I3019" i="3"/>
  <c r="J3019" i="3"/>
  <c r="I3020" i="3"/>
  <c r="J3020" i="3"/>
  <c r="I3021" i="3"/>
  <c r="J3021" i="3"/>
  <c r="I3022" i="3"/>
  <c r="J3022" i="3"/>
  <c r="I3023" i="3"/>
  <c r="J3023" i="3"/>
  <c r="I3024" i="3"/>
  <c r="J3024" i="3"/>
  <c r="I3025" i="3"/>
  <c r="J3025" i="3"/>
  <c r="I3026" i="3"/>
  <c r="J3026" i="3"/>
  <c r="I3027" i="3"/>
  <c r="J3027" i="3"/>
  <c r="I3028" i="3"/>
  <c r="J3028" i="3"/>
  <c r="I3029" i="3"/>
  <c r="J3029" i="3"/>
  <c r="I3030" i="3"/>
  <c r="J3030" i="3"/>
  <c r="I3031" i="3"/>
  <c r="J3031" i="3"/>
  <c r="I3032" i="3"/>
  <c r="J3032" i="3"/>
  <c r="I3033" i="3"/>
  <c r="J3033" i="3"/>
  <c r="I3034" i="3"/>
  <c r="J3034" i="3"/>
  <c r="I3035" i="3"/>
  <c r="J3035" i="3"/>
  <c r="I3036" i="3"/>
  <c r="J3036" i="3"/>
  <c r="I3037" i="3"/>
  <c r="J3037" i="3"/>
  <c r="I3038" i="3"/>
  <c r="J3038" i="3"/>
  <c r="I3039" i="3"/>
  <c r="J3039" i="3"/>
  <c r="I3040" i="3"/>
  <c r="J3040" i="3"/>
  <c r="I3041" i="3"/>
  <c r="J3041" i="3"/>
  <c r="I3042" i="3"/>
  <c r="J3042" i="3"/>
  <c r="I3043" i="3"/>
  <c r="J3043" i="3"/>
  <c r="I3044" i="3"/>
  <c r="J3044" i="3"/>
  <c r="I3045" i="3"/>
  <c r="J3045" i="3"/>
  <c r="I3046" i="3"/>
  <c r="J3046" i="3"/>
  <c r="I3047" i="3"/>
  <c r="J3047" i="3"/>
  <c r="I3048" i="3"/>
  <c r="J3048" i="3"/>
  <c r="I3049" i="3"/>
  <c r="J3049" i="3"/>
  <c r="I3050" i="3"/>
  <c r="J3050" i="3"/>
  <c r="I3051" i="3"/>
  <c r="J3051" i="3"/>
  <c r="I3052" i="3"/>
  <c r="J3052" i="3"/>
  <c r="I3053" i="3"/>
  <c r="J3053" i="3"/>
  <c r="I3054" i="3"/>
  <c r="J3054" i="3"/>
  <c r="I3055" i="3"/>
  <c r="J3055" i="3"/>
  <c r="I3056" i="3"/>
  <c r="J3056" i="3"/>
  <c r="I3057" i="3"/>
  <c r="J3057" i="3"/>
  <c r="I3058" i="3"/>
  <c r="J3058" i="3"/>
  <c r="I3059" i="3"/>
  <c r="J3059" i="3"/>
  <c r="I3060" i="3"/>
  <c r="J3060" i="3"/>
  <c r="I3061" i="3"/>
  <c r="J3061" i="3"/>
  <c r="I3062" i="3"/>
  <c r="J3062" i="3"/>
  <c r="I3063" i="3"/>
  <c r="J3063" i="3"/>
  <c r="I3064" i="3"/>
  <c r="J3064" i="3"/>
  <c r="I3065" i="3"/>
  <c r="J3065" i="3"/>
  <c r="I3066" i="3"/>
  <c r="J3066" i="3"/>
  <c r="I3067" i="3"/>
  <c r="J3067" i="3"/>
  <c r="I3068" i="3"/>
  <c r="J3068" i="3"/>
  <c r="I3069" i="3"/>
  <c r="J3069" i="3"/>
  <c r="I3070" i="3"/>
  <c r="J3070" i="3"/>
  <c r="I3071" i="3"/>
  <c r="J3071" i="3"/>
  <c r="I3072" i="3"/>
  <c r="J3072" i="3"/>
  <c r="I3073" i="3"/>
  <c r="J3073" i="3"/>
  <c r="I3074" i="3"/>
  <c r="J3074" i="3"/>
  <c r="I3075" i="3"/>
  <c r="J3075" i="3"/>
  <c r="I3076" i="3"/>
  <c r="J3076" i="3"/>
  <c r="I3077" i="3"/>
  <c r="J3077" i="3"/>
  <c r="I3078" i="3"/>
  <c r="J3078" i="3"/>
  <c r="I3079" i="3"/>
  <c r="J3079" i="3"/>
  <c r="I3080" i="3"/>
  <c r="J3080" i="3"/>
  <c r="I3081" i="3"/>
  <c r="J3081" i="3"/>
  <c r="I3082" i="3"/>
  <c r="J3082" i="3"/>
  <c r="I3083" i="3"/>
  <c r="J3083" i="3"/>
  <c r="I3084" i="3"/>
  <c r="J3084" i="3"/>
  <c r="I3085" i="3"/>
  <c r="J3085" i="3"/>
  <c r="I3086" i="3"/>
  <c r="J3086" i="3"/>
  <c r="I3087" i="3"/>
  <c r="J3087" i="3"/>
  <c r="I3088" i="3"/>
  <c r="J3088" i="3"/>
  <c r="I3089" i="3"/>
  <c r="J3089" i="3"/>
  <c r="I3090" i="3"/>
  <c r="J3090" i="3"/>
  <c r="I3091" i="3"/>
  <c r="J3091" i="3"/>
  <c r="I3092" i="3"/>
  <c r="J3092" i="3"/>
  <c r="I3093" i="3"/>
  <c r="J3093" i="3"/>
  <c r="I3094" i="3"/>
  <c r="J3094" i="3"/>
  <c r="I3095" i="3"/>
  <c r="J3095" i="3"/>
  <c r="I3096" i="3"/>
  <c r="J3096" i="3"/>
  <c r="I3097" i="3"/>
  <c r="J3097" i="3"/>
  <c r="I3098" i="3"/>
  <c r="J3098" i="3"/>
  <c r="I3099" i="3"/>
  <c r="J3099" i="3"/>
  <c r="I3100" i="3"/>
  <c r="J3100" i="3"/>
  <c r="I3101" i="3"/>
  <c r="J3101" i="3"/>
  <c r="I3102" i="3"/>
  <c r="J3102" i="3"/>
  <c r="I3103" i="3"/>
  <c r="J3103" i="3"/>
  <c r="I3104" i="3"/>
  <c r="J3104" i="3"/>
  <c r="I3105" i="3"/>
  <c r="J3105" i="3"/>
  <c r="I3106" i="3"/>
  <c r="J3106" i="3"/>
  <c r="I3107" i="3"/>
  <c r="J3107" i="3"/>
  <c r="I3108" i="3"/>
  <c r="J3108" i="3"/>
  <c r="I3109" i="3"/>
  <c r="J3109" i="3"/>
  <c r="I3110" i="3"/>
  <c r="J3110" i="3"/>
  <c r="I3111" i="3"/>
  <c r="J3111" i="3"/>
  <c r="I3112" i="3"/>
  <c r="J3112" i="3"/>
  <c r="I3113" i="3"/>
  <c r="J3113" i="3"/>
  <c r="I3114" i="3"/>
  <c r="J3114" i="3"/>
  <c r="I3115" i="3"/>
  <c r="J3115" i="3"/>
  <c r="I3116" i="3"/>
  <c r="J3116" i="3"/>
  <c r="I3117" i="3"/>
  <c r="J3117" i="3"/>
  <c r="I3118" i="3"/>
  <c r="J3118" i="3"/>
  <c r="I3119" i="3"/>
  <c r="J3119" i="3"/>
  <c r="I3120" i="3"/>
  <c r="J3120" i="3"/>
  <c r="I3121" i="3"/>
  <c r="J3121" i="3"/>
  <c r="I3122" i="3"/>
  <c r="J3122" i="3"/>
  <c r="I3123" i="3"/>
  <c r="J3123" i="3"/>
  <c r="I3124" i="3"/>
  <c r="J3124" i="3"/>
  <c r="I3125" i="3"/>
  <c r="J3125" i="3"/>
  <c r="I3126" i="3"/>
  <c r="J3126" i="3"/>
  <c r="I3127" i="3"/>
  <c r="J3127" i="3"/>
  <c r="I3128" i="3"/>
  <c r="J3128" i="3"/>
  <c r="I3129" i="3"/>
  <c r="J3129" i="3"/>
  <c r="I3130" i="3"/>
  <c r="J3130" i="3"/>
  <c r="I3131" i="3"/>
  <c r="J3131" i="3"/>
  <c r="I3132" i="3"/>
  <c r="J3132" i="3"/>
  <c r="I3133" i="3"/>
  <c r="J3133" i="3"/>
  <c r="I3134" i="3"/>
  <c r="J3134" i="3"/>
  <c r="I3135" i="3"/>
  <c r="J3135" i="3"/>
  <c r="I3136" i="3"/>
  <c r="J3136" i="3"/>
  <c r="I3137" i="3"/>
  <c r="J3137" i="3"/>
  <c r="I3138" i="3"/>
  <c r="J3138" i="3"/>
  <c r="I3139" i="3"/>
  <c r="J3139" i="3"/>
  <c r="I3140" i="3"/>
  <c r="J3140" i="3"/>
  <c r="I3141" i="3"/>
  <c r="J3141" i="3"/>
  <c r="I3142" i="3"/>
  <c r="J3142" i="3"/>
  <c r="I3143" i="3"/>
  <c r="J3143" i="3"/>
  <c r="I3144" i="3"/>
  <c r="J3144" i="3"/>
  <c r="I3145" i="3"/>
  <c r="J3145" i="3"/>
  <c r="I3146" i="3"/>
  <c r="J3146" i="3"/>
  <c r="I3147" i="3"/>
  <c r="J3147" i="3"/>
  <c r="I3148" i="3"/>
  <c r="J3148" i="3"/>
  <c r="I3149" i="3"/>
  <c r="J3149" i="3"/>
  <c r="I3150" i="3"/>
  <c r="J3150" i="3"/>
  <c r="I3151" i="3"/>
  <c r="J3151" i="3"/>
  <c r="I3152" i="3"/>
  <c r="J3152" i="3"/>
  <c r="I3153" i="3"/>
  <c r="J3153" i="3"/>
  <c r="I3154" i="3"/>
  <c r="J3154" i="3"/>
  <c r="I3155" i="3"/>
  <c r="J3155" i="3"/>
  <c r="I3156" i="3"/>
  <c r="J3156" i="3"/>
  <c r="I3157" i="3"/>
  <c r="J3157" i="3"/>
  <c r="I3158" i="3"/>
  <c r="J3158" i="3"/>
  <c r="I3159" i="3"/>
  <c r="J3159" i="3"/>
  <c r="I3160" i="3"/>
  <c r="J3160" i="3"/>
  <c r="I3161" i="3"/>
  <c r="J3161" i="3"/>
  <c r="I3162" i="3"/>
  <c r="J3162" i="3"/>
  <c r="I3163" i="3"/>
  <c r="J3163" i="3"/>
  <c r="I3164" i="3"/>
  <c r="J3164" i="3"/>
  <c r="I3165" i="3"/>
  <c r="J3165" i="3"/>
  <c r="I3166" i="3"/>
  <c r="J3166" i="3"/>
  <c r="I3167" i="3"/>
  <c r="J3167" i="3"/>
  <c r="I3168" i="3"/>
  <c r="J3168" i="3"/>
  <c r="I3169" i="3"/>
  <c r="J3169" i="3"/>
  <c r="I3170" i="3"/>
  <c r="J3170" i="3"/>
  <c r="I3171" i="3"/>
  <c r="J3171" i="3"/>
  <c r="I3172" i="3"/>
  <c r="J3172" i="3"/>
  <c r="I3173" i="3"/>
  <c r="J3173" i="3"/>
  <c r="I3174" i="3"/>
  <c r="J3174" i="3"/>
  <c r="I3175" i="3"/>
  <c r="J3175" i="3"/>
  <c r="I3176" i="3"/>
  <c r="J3176" i="3"/>
  <c r="I3177" i="3"/>
  <c r="J3177" i="3"/>
  <c r="I3178" i="3"/>
  <c r="J3178" i="3"/>
  <c r="I3179" i="3"/>
  <c r="J3179" i="3"/>
  <c r="I3180" i="3"/>
  <c r="J3180" i="3"/>
  <c r="I3181" i="3"/>
  <c r="J3181" i="3"/>
  <c r="I3182" i="3"/>
  <c r="J3182" i="3"/>
  <c r="I3183" i="3"/>
  <c r="J3183" i="3"/>
  <c r="I3184" i="3"/>
  <c r="J3184" i="3"/>
  <c r="I3185" i="3"/>
  <c r="J3185" i="3"/>
  <c r="I3186" i="3"/>
  <c r="J3186" i="3"/>
  <c r="I3187" i="3"/>
  <c r="J3187" i="3"/>
  <c r="I3188" i="3"/>
  <c r="J3188" i="3"/>
  <c r="I3189" i="3"/>
  <c r="J3189" i="3"/>
  <c r="I3190" i="3"/>
  <c r="J3190" i="3"/>
  <c r="I3191" i="3"/>
  <c r="J3191" i="3"/>
  <c r="I3192" i="3"/>
  <c r="J3192" i="3"/>
  <c r="I3193" i="3"/>
  <c r="J3193" i="3"/>
  <c r="I3194" i="3"/>
  <c r="J3194" i="3"/>
  <c r="I3195" i="3"/>
  <c r="J3195" i="3"/>
  <c r="I3196" i="3"/>
  <c r="J3196" i="3"/>
  <c r="I3197" i="3"/>
  <c r="J3197" i="3"/>
  <c r="I3198" i="3"/>
  <c r="J3198" i="3"/>
  <c r="I3199" i="3"/>
  <c r="J3199" i="3"/>
  <c r="I3200" i="3"/>
  <c r="J3200" i="3"/>
  <c r="I3201" i="3"/>
  <c r="J3201" i="3"/>
  <c r="I3202" i="3"/>
  <c r="J3202" i="3"/>
  <c r="I3203" i="3"/>
  <c r="J3203" i="3"/>
  <c r="I3204" i="3"/>
  <c r="J3204" i="3"/>
  <c r="I3205" i="3"/>
  <c r="J3205" i="3"/>
  <c r="I3206" i="3"/>
  <c r="J3206" i="3"/>
  <c r="I3207" i="3"/>
  <c r="J3207" i="3"/>
  <c r="I3208" i="3"/>
  <c r="J3208" i="3"/>
  <c r="I3209" i="3"/>
  <c r="J3209" i="3"/>
  <c r="I3210" i="3"/>
  <c r="J3210" i="3"/>
  <c r="I3211" i="3"/>
  <c r="J3211" i="3"/>
  <c r="I3212" i="3"/>
  <c r="J3212" i="3"/>
  <c r="I3213" i="3"/>
  <c r="J3213" i="3"/>
  <c r="I3214" i="3"/>
  <c r="J3214" i="3"/>
  <c r="I3215" i="3"/>
  <c r="J3215" i="3"/>
  <c r="I3216" i="3"/>
  <c r="J3216" i="3"/>
  <c r="I3217" i="3"/>
  <c r="J3217" i="3"/>
  <c r="I3218" i="3"/>
  <c r="J3218" i="3"/>
  <c r="I3219" i="3"/>
  <c r="J3219" i="3"/>
  <c r="I3220" i="3"/>
  <c r="J3220" i="3"/>
  <c r="I3221" i="3"/>
  <c r="J3221" i="3"/>
  <c r="I3222" i="3"/>
  <c r="J3222" i="3"/>
  <c r="I3223" i="3"/>
  <c r="J3223" i="3"/>
  <c r="I3224" i="3"/>
  <c r="J3224" i="3"/>
  <c r="I3225" i="3"/>
  <c r="J3225" i="3"/>
  <c r="I3226" i="3"/>
  <c r="J3226" i="3"/>
  <c r="I3227" i="3"/>
  <c r="J3227" i="3"/>
  <c r="I3228" i="3"/>
  <c r="J3228" i="3"/>
  <c r="I3229" i="3"/>
  <c r="J3229" i="3"/>
  <c r="I3230" i="3"/>
  <c r="J3230" i="3"/>
  <c r="I3231" i="3"/>
  <c r="J3231" i="3"/>
  <c r="I3232" i="3"/>
  <c r="J3232" i="3"/>
  <c r="I3233" i="3"/>
  <c r="J3233" i="3"/>
  <c r="I3234" i="3"/>
  <c r="J3234" i="3"/>
  <c r="I3235" i="3"/>
  <c r="J3235" i="3"/>
  <c r="I3236" i="3"/>
  <c r="J3236" i="3"/>
  <c r="I3237" i="3"/>
  <c r="J3237" i="3"/>
  <c r="I3238" i="3"/>
  <c r="J3238" i="3"/>
  <c r="I3239" i="3"/>
  <c r="J3239" i="3"/>
  <c r="I3240" i="3"/>
  <c r="J3240" i="3"/>
  <c r="I3241" i="3"/>
  <c r="J3241" i="3"/>
  <c r="I3242" i="3"/>
  <c r="J3242" i="3"/>
  <c r="I3243" i="3"/>
  <c r="J3243" i="3"/>
  <c r="I3244" i="3"/>
  <c r="J3244" i="3"/>
  <c r="I3245" i="3"/>
  <c r="J3245" i="3"/>
  <c r="I3246" i="3"/>
  <c r="J3246" i="3"/>
  <c r="I3247" i="3"/>
  <c r="J3247" i="3"/>
  <c r="I3248" i="3"/>
  <c r="J3248" i="3"/>
  <c r="I3249" i="3"/>
  <c r="J3249" i="3"/>
  <c r="I3250" i="3"/>
  <c r="J3250" i="3"/>
  <c r="I3251" i="3"/>
  <c r="J3251" i="3"/>
  <c r="I3252" i="3"/>
  <c r="J3252" i="3"/>
  <c r="I3253" i="3"/>
  <c r="J3253" i="3"/>
  <c r="I3254" i="3"/>
  <c r="J3254" i="3"/>
  <c r="I3255" i="3"/>
  <c r="J3255" i="3"/>
  <c r="I3256" i="3"/>
  <c r="J3256" i="3"/>
  <c r="I3257" i="3"/>
  <c r="J3257" i="3"/>
  <c r="I3258" i="3"/>
  <c r="J3258" i="3"/>
  <c r="I3259" i="3"/>
  <c r="J3259" i="3"/>
  <c r="I3260" i="3"/>
  <c r="J3260" i="3"/>
  <c r="I3261" i="3"/>
  <c r="J3261" i="3"/>
  <c r="I3262" i="3"/>
  <c r="J3262" i="3"/>
  <c r="I3263" i="3"/>
  <c r="J3263" i="3"/>
  <c r="I3264" i="3"/>
  <c r="J3264" i="3"/>
  <c r="I3265" i="3"/>
  <c r="J3265" i="3"/>
  <c r="I3266" i="3"/>
  <c r="J3266" i="3"/>
  <c r="I3267" i="3"/>
  <c r="J3267" i="3"/>
  <c r="I3268" i="3"/>
  <c r="J3268" i="3"/>
  <c r="I3269" i="3"/>
  <c r="J3269" i="3"/>
  <c r="I3270" i="3"/>
  <c r="J3270" i="3"/>
  <c r="I3271" i="3"/>
  <c r="J3271" i="3"/>
  <c r="I3272" i="3"/>
  <c r="J3272" i="3"/>
  <c r="I3273" i="3"/>
  <c r="J3273" i="3"/>
  <c r="I3274" i="3"/>
  <c r="J3274" i="3"/>
  <c r="I3275" i="3"/>
  <c r="J3275" i="3"/>
  <c r="I3276" i="3"/>
  <c r="J3276" i="3"/>
  <c r="I3277" i="3"/>
  <c r="J3277" i="3"/>
  <c r="I3278" i="3"/>
  <c r="J3278" i="3"/>
  <c r="I3279" i="3"/>
  <c r="J3279" i="3"/>
  <c r="I3280" i="3"/>
  <c r="J3280" i="3"/>
  <c r="I3281" i="3"/>
  <c r="J3281" i="3"/>
  <c r="I3282" i="3"/>
  <c r="J3282" i="3"/>
  <c r="I3283" i="3"/>
  <c r="J3283" i="3"/>
  <c r="I3284" i="3"/>
  <c r="J3284" i="3"/>
  <c r="I3285" i="3"/>
  <c r="J3285" i="3"/>
  <c r="I3286" i="3"/>
  <c r="J3286" i="3"/>
  <c r="I3287" i="3"/>
  <c r="J3287" i="3"/>
  <c r="I3288" i="3"/>
  <c r="J3288" i="3"/>
  <c r="I3289" i="3"/>
  <c r="J3289" i="3"/>
  <c r="I3290" i="3"/>
  <c r="J3290" i="3"/>
  <c r="I3291" i="3"/>
  <c r="J3291" i="3"/>
  <c r="I3292" i="3"/>
  <c r="J3292" i="3"/>
  <c r="I3293" i="3"/>
  <c r="J3293" i="3"/>
  <c r="I3294" i="3"/>
  <c r="J3294" i="3"/>
  <c r="I3295" i="3"/>
  <c r="J3295" i="3"/>
  <c r="I3296" i="3"/>
  <c r="J3296" i="3"/>
  <c r="I3297" i="3"/>
  <c r="J3297" i="3"/>
  <c r="I3298" i="3"/>
  <c r="J3298" i="3"/>
  <c r="I3299" i="3"/>
  <c r="J3299" i="3"/>
  <c r="I3300" i="3"/>
  <c r="J3300" i="3"/>
  <c r="I3301" i="3"/>
  <c r="J3301" i="3"/>
  <c r="I3302" i="3"/>
  <c r="J3302" i="3"/>
  <c r="I3303" i="3"/>
  <c r="J3303" i="3"/>
  <c r="I3304" i="3"/>
  <c r="J3304" i="3"/>
  <c r="I3305" i="3"/>
  <c r="J3305" i="3"/>
  <c r="I3306" i="3"/>
  <c r="J3306" i="3"/>
  <c r="I3307" i="3"/>
  <c r="J3307" i="3"/>
  <c r="I3308" i="3"/>
  <c r="J3308" i="3"/>
  <c r="I3309" i="3"/>
  <c r="J3309" i="3"/>
  <c r="I3310" i="3"/>
  <c r="J3310" i="3"/>
  <c r="I3311" i="3"/>
  <c r="J3311" i="3"/>
  <c r="I3312" i="3"/>
  <c r="J3312" i="3"/>
  <c r="I3313" i="3"/>
  <c r="J3313" i="3"/>
  <c r="I3314" i="3"/>
  <c r="J3314" i="3"/>
  <c r="I3315" i="3"/>
  <c r="J3315" i="3"/>
  <c r="I3316" i="3"/>
  <c r="J3316" i="3"/>
  <c r="I3317" i="3"/>
  <c r="J3317" i="3"/>
  <c r="I3318" i="3"/>
  <c r="J3318" i="3"/>
  <c r="I3319" i="3"/>
  <c r="J3319" i="3"/>
  <c r="I3320" i="3"/>
  <c r="J3320" i="3"/>
  <c r="I3321" i="3"/>
  <c r="J3321" i="3"/>
  <c r="I3322" i="3"/>
  <c r="J3322" i="3"/>
  <c r="I3323" i="3"/>
  <c r="J3323" i="3"/>
  <c r="I3324" i="3"/>
  <c r="J3324" i="3"/>
  <c r="I3325" i="3"/>
  <c r="J3325" i="3"/>
  <c r="I3326" i="3"/>
  <c r="J3326" i="3"/>
  <c r="I3327" i="3"/>
  <c r="J3327" i="3"/>
  <c r="I3328" i="3"/>
  <c r="J3328" i="3"/>
  <c r="I3329" i="3"/>
  <c r="J3329" i="3"/>
  <c r="I3330" i="3"/>
  <c r="J3330" i="3"/>
  <c r="I3331" i="3"/>
  <c r="J3331" i="3"/>
  <c r="I3332" i="3"/>
  <c r="J3332" i="3"/>
  <c r="I3333" i="3"/>
  <c r="J3333" i="3"/>
  <c r="I3334" i="3"/>
  <c r="J3334" i="3"/>
  <c r="I3335" i="3"/>
  <c r="J3335" i="3"/>
  <c r="I3336" i="3"/>
  <c r="J3336" i="3"/>
  <c r="I3337" i="3"/>
  <c r="J3337" i="3"/>
  <c r="I3338" i="3"/>
  <c r="J3338" i="3"/>
  <c r="I3339" i="3"/>
  <c r="J3339" i="3"/>
  <c r="I3340" i="3"/>
  <c r="J3340" i="3"/>
  <c r="I3341" i="3"/>
  <c r="J3341" i="3"/>
  <c r="I3342" i="3"/>
  <c r="J3342" i="3"/>
  <c r="I3343" i="3"/>
  <c r="J3343" i="3"/>
  <c r="I3344" i="3"/>
  <c r="J3344" i="3"/>
  <c r="I3345" i="3"/>
  <c r="J3345" i="3"/>
  <c r="I3346" i="3"/>
  <c r="J3346" i="3"/>
  <c r="I3347" i="3"/>
  <c r="J3347" i="3"/>
  <c r="I3348" i="3"/>
  <c r="J3348" i="3"/>
  <c r="I3349" i="3"/>
  <c r="J3349" i="3"/>
  <c r="I3350" i="3"/>
  <c r="J3350" i="3"/>
  <c r="I3351" i="3"/>
  <c r="J3351" i="3"/>
  <c r="I3352" i="3"/>
  <c r="J3352" i="3"/>
  <c r="I3353" i="3"/>
  <c r="J3353" i="3"/>
  <c r="I3354" i="3"/>
  <c r="J3354" i="3"/>
  <c r="I3355" i="3"/>
  <c r="J3355" i="3"/>
  <c r="I3356" i="3"/>
  <c r="J3356" i="3"/>
  <c r="I3357" i="3"/>
  <c r="J3357" i="3"/>
  <c r="I3358" i="3"/>
  <c r="J3358" i="3"/>
  <c r="I3359" i="3"/>
  <c r="J3359" i="3"/>
  <c r="I3360" i="3"/>
  <c r="J3360" i="3"/>
  <c r="I3361" i="3"/>
  <c r="J3361" i="3"/>
  <c r="I3362" i="3"/>
  <c r="J3362" i="3"/>
  <c r="I3363" i="3"/>
  <c r="J3363" i="3"/>
  <c r="I3364" i="3"/>
  <c r="J3364" i="3"/>
  <c r="I3365" i="3"/>
  <c r="J3365" i="3"/>
  <c r="I3366" i="3"/>
  <c r="J3366" i="3"/>
  <c r="I3367" i="3"/>
  <c r="J3367" i="3"/>
  <c r="I3368" i="3"/>
  <c r="J3368" i="3"/>
  <c r="I3369" i="3"/>
  <c r="J3369" i="3"/>
  <c r="I3370" i="3"/>
  <c r="J3370" i="3"/>
  <c r="I3371" i="3"/>
  <c r="J3371" i="3"/>
  <c r="I3372" i="3"/>
  <c r="J3372" i="3"/>
  <c r="I3373" i="3"/>
  <c r="J3373" i="3"/>
  <c r="I3374" i="3"/>
  <c r="J3374" i="3"/>
  <c r="I3375" i="3"/>
  <c r="J3375" i="3"/>
  <c r="I3376" i="3"/>
  <c r="J3376" i="3"/>
  <c r="I3377" i="3"/>
  <c r="J3377" i="3"/>
  <c r="I3378" i="3"/>
  <c r="J3378" i="3"/>
  <c r="I3379" i="3"/>
  <c r="J3379" i="3"/>
  <c r="I3380" i="3"/>
  <c r="J3380" i="3"/>
  <c r="I3381" i="3"/>
  <c r="J3381" i="3"/>
  <c r="I3382" i="3"/>
  <c r="J3382" i="3"/>
  <c r="I3383" i="3"/>
  <c r="J3383" i="3"/>
  <c r="I3384" i="3"/>
  <c r="J3384" i="3"/>
  <c r="I3385" i="3"/>
  <c r="J3385" i="3"/>
  <c r="I3386" i="3"/>
  <c r="J3386" i="3"/>
  <c r="I3387" i="3"/>
  <c r="J3387" i="3"/>
  <c r="I3388" i="3"/>
  <c r="J3388" i="3"/>
  <c r="I3389" i="3"/>
  <c r="J3389" i="3"/>
  <c r="I3390" i="3"/>
  <c r="J3390" i="3"/>
  <c r="I3391" i="3"/>
  <c r="J3391" i="3"/>
  <c r="I3392" i="3"/>
  <c r="J3392" i="3"/>
  <c r="I3393" i="3"/>
  <c r="J3393" i="3"/>
  <c r="I3394" i="3"/>
  <c r="J3394" i="3"/>
  <c r="I3395" i="3"/>
  <c r="J3395" i="3"/>
  <c r="I3396" i="3"/>
  <c r="J3396" i="3"/>
  <c r="I3397" i="3"/>
  <c r="J3397" i="3"/>
  <c r="I3398" i="3"/>
  <c r="J3398" i="3"/>
  <c r="I3399" i="3"/>
  <c r="J3399" i="3"/>
  <c r="I3400" i="3"/>
  <c r="J3400" i="3"/>
  <c r="I3401" i="3"/>
  <c r="J3401" i="3"/>
  <c r="I3402" i="3"/>
  <c r="J3402" i="3"/>
  <c r="I3403" i="3"/>
  <c r="J3403" i="3"/>
  <c r="I3404" i="3"/>
  <c r="J3404" i="3"/>
  <c r="I3405" i="3"/>
  <c r="J3405" i="3"/>
  <c r="I3406" i="3"/>
  <c r="J3406" i="3"/>
  <c r="I3407" i="3"/>
  <c r="J3407" i="3"/>
  <c r="I3408" i="3"/>
  <c r="J3408" i="3"/>
  <c r="I3409" i="3"/>
  <c r="J3409" i="3"/>
  <c r="I3410" i="3"/>
  <c r="J3410" i="3"/>
  <c r="I3411" i="3"/>
  <c r="J3411" i="3"/>
  <c r="I3412" i="3"/>
  <c r="J3412" i="3"/>
  <c r="I3413" i="3"/>
  <c r="J3413" i="3"/>
  <c r="I3414" i="3"/>
  <c r="J3414" i="3"/>
  <c r="I3415" i="3"/>
  <c r="J3415" i="3"/>
  <c r="I3416" i="3"/>
  <c r="J3416" i="3"/>
  <c r="I3417" i="3"/>
  <c r="J3417" i="3"/>
  <c r="I3418" i="3"/>
  <c r="J3418" i="3"/>
  <c r="I3419" i="3"/>
  <c r="J3419" i="3"/>
  <c r="I3420" i="3"/>
  <c r="J3420" i="3"/>
  <c r="I3421" i="3"/>
  <c r="J3421" i="3"/>
  <c r="I3422" i="3"/>
  <c r="J3422" i="3"/>
  <c r="I3423" i="3"/>
  <c r="J3423" i="3"/>
  <c r="I3424" i="3"/>
  <c r="J3424" i="3"/>
  <c r="I3425" i="3"/>
  <c r="J3425" i="3"/>
  <c r="I3426" i="3"/>
  <c r="J3426" i="3"/>
  <c r="I3427" i="3"/>
  <c r="J3427" i="3"/>
  <c r="I3428" i="3"/>
  <c r="J3428" i="3"/>
  <c r="I3429" i="3"/>
  <c r="J3429" i="3"/>
  <c r="I3430" i="3"/>
  <c r="J3430" i="3"/>
  <c r="I3431" i="3"/>
  <c r="J3431" i="3"/>
  <c r="I3432" i="3"/>
  <c r="J3432" i="3"/>
  <c r="I3433" i="3"/>
  <c r="J3433" i="3"/>
  <c r="I3434" i="3"/>
  <c r="J3434" i="3"/>
  <c r="I3435" i="3"/>
  <c r="J3435" i="3"/>
  <c r="I3436" i="3"/>
  <c r="J3436" i="3"/>
  <c r="I3437" i="3"/>
  <c r="J3437" i="3"/>
  <c r="I3438" i="3"/>
  <c r="J3438" i="3"/>
  <c r="I3439" i="3"/>
  <c r="J3439" i="3"/>
  <c r="I3440" i="3"/>
  <c r="J3440" i="3"/>
  <c r="I3441" i="3"/>
  <c r="J3441" i="3"/>
  <c r="I3442" i="3"/>
  <c r="J3442" i="3"/>
  <c r="I3443" i="3"/>
  <c r="J3443" i="3"/>
  <c r="I3444" i="3"/>
  <c r="J3444" i="3"/>
  <c r="I3445" i="3"/>
  <c r="J3445" i="3"/>
  <c r="I3446" i="3"/>
  <c r="J3446" i="3"/>
  <c r="I3447" i="3"/>
  <c r="J3447" i="3"/>
  <c r="I3448" i="3"/>
  <c r="J3448" i="3"/>
  <c r="I3449" i="3"/>
  <c r="J3449" i="3"/>
  <c r="I3450" i="3"/>
  <c r="J3450" i="3"/>
  <c r="I3451" i="3"/>
  <c r="J3451" i="3"/>
  <c r="I3452" i="3"/>
  <c r="J3452" i="3"/>
  <c r="I3453" i="3"/>
  <c r="J3453" i="3"/>
  <c r="I3454" i="3"/>
  <c r="J3454" i="3"/>
  <c r="I3455" i="3"/>
  <c r="J3455" i="3"/>
  <c r="I3456" i="3"/>
  <c r="J3456" i="3"/>
  <c r="I3457" i="3"/>
  <c r="J3457" i="3"/>
  <c r="I3458" i="3"/>
  <c r="J3458" i="3"/>
  <c r="I3459" i="3"/>
  <c r="J3459" i="3"/>
  <c r="I3460" i="3"/>
  <c r="J3460" i="3"/>
  <c r="I3461" i="3"/>
  <c r="J3461" i="3"/>
  <c r="I3462" i="3"/>
  <c r="J3462" i="3"/>
  <c r="I3463" i="3"/>
  <c r="J3463" i="3"/>
  <c r="I3464" i="3"/>
  <c r="J3464" i="3"/>
  <c r="I3465" i="3"/>
  <c r="J3465" i="3"/>
  <c r="I3466" i="3"/>
  <c r="J3466" i="3"/>
  <c r="I3467" i="3"/>
  <c r="J3467" i="3"/>
  <c r="I3468" i="3"/>
  <c r="J3468" i="3"/>
  <c r="I3469" i="3"/>
  <c r="J3469" i="3"/>
  <c r="I3470" i="3"/>
  <c r="J3470" i="3"/>
  <c r="I3471" i="3"/>
  <c r="J3471" i="3"/>
  <c r="I3472" i="3"/>
  <c r="J3472" i="3"/>
  <c r="I3473" i="3"/>
  <c r="J3473" i="3"/>
  <c r="I3474" i="3"/>
  <c r="J3474" i="3"/>
  <c r="I3475" i="3"/>
  <c r="J3475" i="3"/>
  <c r="I3476" i="3"/>
  <c r="J3476" i="3"/>
  <c r="I3477" i="3"/>
  <c r="J3477" i="3"/>
  <c r="I3478" i="3"/>
  <c r="J3478" i="3"/>
  <c r="I3479" i="3"/>
  <c r="J3479" i="3"/>
  <c r="I3480" i="3"/>
  <c r="J3480" i="3"/>
  <c r="I3481" i="3"/>
  <c r="J3481" i="3"/>
  <c r="I3482" i="3"/>
  <c r="J3482" i="3"/>
  <c r="I3483" i="3"/>
  <c r="J3483" i="3"/>
  <c r="I3484" i="3"/>
  <c r="J3484" i="3"/>
  <c r="I3485" i="3"/>
  <c r="J3485" i="3"/>
  <c r="I3486" i="3"/>
  <c r="J3486" i="3"/>
  <c r="I3487" i="3"/>
  <c r="J3487" i="3"/>
  <c r="I3488" i="3"/>
  <c r="J3488" i="3"/>
  <c r="I3489" i="3"/>
  <c r="J3489" i="3"/>
  <c r="I3490" i="3"/>
  <c r="J3490" i="3"/>
  <c r="I3491" i="3"/>
  <c r="J3491" i="3"/>
  <c r="I3492" i="3"/>
  <c r="J3492" i="3"/>
  <c r="I3493" i="3"/>
  <c r="J3493" i="3"/>
  <c r="I3494" i="3"/>
  <c r="J3494" i="3"/>
  <c r="I3495" i="3"/>
  <c r="J3495" i="3"/>
  <c r="I3496" i="3"/>
  <c r="J3496" i="3"/>
  <c r="I3497" i="3"/>
  <c r="J3497" i="3"/>
  <c r="I3498" i="3"/>
  <c r="J3498" i="3"/>
  <c r="I3499" i="3"/>
  <c r="J3499" i="3"/>
  <c r="I3500" i="3"/>
  <c r="J3500" i="3"/>
  <c r="I3501" i="3"/>
  <c r="J3501" i="3"/>
  <c r="I3502" i="3"/>
  <c r="J3502" i="3"/>
  <c r="I3503" i="3"/>
  <c r="J3503" i="3"/>
  <c r="I3504" i="3"/>
  <c r="J3504" i="3"/>
  <c r="I3505" i="3"/>
  <c r="J3505" i="3"/>
  <c r="I3506" i="3"/>
  <c r="J3506" i="3"/>
  <c r="I3507" i="3"/>
  <c r="J3507" i="3"/>
  <c r="I3508" i="3"/>
  <c r="J3508" i="3"/>
  <c r="I3509" i="3"/>
  <c r="J3509" i="3"/>
  <c r="I3510" i="3"/>
  <c r="J3510" i="3"/>
  <c r="I3511" i="3"/>
  <c r="J3511" i="3"/>
  <c r="I3512" i="3"/>
  <c r="J3512" i="3"/>
  <c r="I3513" i="3"/>
  <c r="J3513" i="3"/>
  <c r="I3514" i="3"/>
  <c r="J3514" i="3"/>
  <c r="I3515" i="3"/>
  <c r="J3515" i="3"/>
  <c r="I3516" i="3"/>
  <c r="J3516" i="3"/>
  <c r="I3517" i="3"/>
  <c r="J3517" i="3"/>
  <c r="I3518" i="3"/>
  <c r="J3518" i="3"/>
  <c r="I3519" i="3"/>
  <c r="J3519" i="3"/>
  <c r="I3520" i="3"/>
  <c r="J3520" i="3"/>
  <c r="I3521" i="3"/>
  <c r="J3521" i="3"/>
  <c r="I3522" i="3"/>
  <c r="J3522" i="3"/>
  <c r="I3523" i="3"/>
  <c r="J3523" i="3"/>
  <c r="I3524" i="3"/>
  <c r="J3524" i="3"/>
  <c r="I3525" i="3"/>
  <c r="J3525" i="3"/>
  <c r="I3526" i="3"/>
  <c r="J3526" i="3"/>
  <c r="I3527" i="3"/>
  <c r="J3527" i="3"/>
  <c r="I3528" i="3"/>
  <c r="J3528" i="3"/>
  <c r="I3529" i="3"/>
  <c r="J3529" i="3"/>
  <c r="I3530" i="3"/>
  <c r="J3530" i="3"/>
  <c r="I3531" i="3"/>
  <c r="J3531" i="3"/>
  <c r="I3532" i="3"/>
  <c r="J3532" i="3"/>
  <c r="I3533" i="3"/>
  <c r="J3533" i="3"/>
  <c r="I3534" i="3"/>
  <c r="J3534" i="3"/>
  <c r="I3535" i="3"/>
  <c r="J3535" i="3"/>
  <c r="I3536" i="3"/>
  <c r="J3536" i="3"/>
  <c r="I3537" i="3"/>
  <c r="J3537" i="3"/>
  <c r="I3538" i="3"/>
  <c r="J3538" i="3"/>
  <c r="I3539" i="3"/>
  <c r="J3539" i="3"/>
  <c r="I3540" i="3"/>
  <c r="J3540" i="3"/>
  <c r="I3541" i="3"/>
  <c r="J3541" i="3"/>
  <c r="I3542" i="3"/>
  <c r="J3542" i="3"/>
  <c r="I3543" i="3"/>
  <c r="J3543" i="3"/>
  <c r="I3544" i="3"/>
  <c r="J3544" i="3"/>
  <c r="I3545" i="3"/>
  <c r="J3545" i="3"/>
  <c r="I3546" i="3"/>
  <c r="J3546" i="3"/>
  <c r="I3547" i="3"/>
  <c r="J3547" i="3"/>
  <c r="I3548" i="3"/>
  <c r="J3548" i="3"/>
  <c r="I3549" i="3"/>
  <c r="J3549" i="3"/>
  <c r="I3550" i="3"/>
  <c r="J3550" i="3"/>
  <c r="I3551" i="3"/>
  <c r="J3551" i="3"/>
  <c r="I3552" i="3"/>
  <c r="J3552" i="3"/>
  <c r="I3553" i="3"/>
  <c r="J3553" i="3"/>
  <c r="I3554" i="3"/>
  <c r="J3554" i="3"/>
  <c r="I3555" i="3"/>
  <c r="J3555" i="3"/>
  <c r="I3556" i="3"/>
  <c r="J3556" i="3"/>
  <c r="I3557" i="3"/>
  <c r="J3557" i="3"/>
  <c r="I3558" i="3"/>
  <c r="J3558" i="3"/>
  <c r="I3559" i="3"/>
  <c r="J3559" i="3"/>
  <c r="I3560" i="3"/>
  <c r="J3560" i="3"/>
  <c r="I3561" i="3"/>
  <c r="J3561" i="3"/>
  <c r="I3562" i="3"/>
  <c r="J3562" i="3"/>
  <c r="I3563" i="3"/>
  <c r="J3563" i="3"/>
  <c r="I3564" i="3"/>
  <c r="J3564" i="3"/>
  <c r="I3565" i="3"/>
  <c r="J3565" i="3"/>
  <c r="I3566" i="3"/>
  <c r="J3566" i="3"/>
  <c r="I3567" i="3"/>
  <c r="J3567" i="3"/>
  <c r="I3568" i="3"/>
  <c r="J3568" i="3"/>
  <c r="I3569" i="3"/>
  <c r="J3569" i="3"/>
  <c r="I3570" i="3"/>
  <c r="J3570" i="3"/>
  <c r="I3571" i="3"/>
  <c r="J3571" i="3"/>
  <c r="I3572" i="3"/>
  <c r="J3572" i="3"/>
  <c r="I3573" i="3"/>
  <c r="J3573" i="3"/>
  <c r="I3574" i="3"/>
  <c r="J3574" i="3"/>
  <c r="I3575" i="3"/>
  <c r="J3575" i="3"/>
  <c r="I3576" i="3"/>
  <c r="J3576" i="3"/>
  <c r="I3577" i="3"/>
  <c r="J3577" i="3"/>
  <c r="I3578" i="3"/>
  <c r="J3578" i="3"/>
  <c r="I3579" i="3"/>
  <c r="J3579" i="3"/>
  <c r="I3580" i="3"/>
  <c r="J3580" i="3"/>
  <c r="I3581" i="3"/>
  <c r="J3581" i="3"/>
  <c r="I3582" i="3"/>
  <c r="J3582" i="3"/>
  <c r="I3583" i="3"/>
  <c r="J3583" i="3"/>
  <c r="I3584" i="3"/>
  <c r="J3584" i="3"/>
  <c r="I3585" i="3"/>
  <c r="J3585" i="3"/>
  <c r="I3586" i="3"/>
  <c r="J3586" i="3"/>
  <c r="I3587" i="3"/>
  <c r="J3587" i="3"/>
  <c r="I3588" i="3"/>
  <c r="J3588" i="3"/>
  <c r="I3589" i="3"/>
  <c r="J3589" i="3"/>
  <c r="I3590" i="3"/>
  <c r="J3590" i="3"/>
  <c r="I3591" i="3"/>
  <c r="J3591" i="3"/>
  <c r="I3592" i="3"/>
  <c r="J3592" i="3"/>
  <c r="I3593" i="3"/>
  <c r="J3593" i="3"/>
  <c r="I3594" i="3"/>
  <c r="J3594" i="3"/>
  <c r="I3595" i="3"/>
  <c r="J3595" i="3"/>
  <c r="I3596" i="3"/>
  <c r="J3596" i="3"/>
  <c r="I3597" i="3"/>
  <c r="J3597" i="3"/>
  <c r="I3598" i="3"/>
  <c r="J3598" i="3"/>
  <c r="I3599" i="3"/>
  <c r="J3599" i="3"/>
  <c r="I3600" i="3"/>
  <c r="J3600" i="3"/>
  <c r="I3601" i="3"/>
  <c r="J3601" i="3"/>
  <c r="I3602" i="3"/>
  <c r="J3602" i="3"/>
  <c r="I3603" i="3"/>
  <c r="J3603" i="3"/>
  <c r="I3604" i="3"/>
  <c r="J3604" i="3"/>
  <c r="I3605" i="3"/>
  <c r="J3605" i="3"/>
  <c r="I3606" i="3"/>
  <c r="J3606" i="3"/>
  <c r="I3607" i="3"/>
  <c r="J3607" i="3"/>
  <c r="I3608" i="3"/>
  <c r="J3608" i="3"/>
  <c r="I3609" i="3"/>
  <c r="J3609" i="3"/>
  <c r="I3610" i="3"/>
  <c r="J3610" i="3"/>
  <c r="I3611" i="3"/>
  <c r="J3611" i="3"/>
  <c r="I3612" i="3"/>
  <c r="J3612" i="3"/>
  <c r="I3613" i="3"/>
  <c r="J3613" i="3"/>
  <c r="I3614" i="3"/>
  <c r="J3614" i="3"/>
  <c r="I3615" i="3"/>
  <c r="J3615" i="3"/>
  <c r="I3616" i="3"/>
  <c r="J3616" i="3"/>
  <c r="I3617" i="3"/>
  <c r="J3617" i="3"/>
  <c r="I3618" i="3"/>
  <c r="J3618" i="3"/>
  <c r="I3619" i="3"/>
  <c r="J3619" i="3"/>
  <c r="I3620" i="3"/>
  <c r="J3620" i="3"/>
  <c r="I3621" i="3"/>
  <c r="J3621" i="3"/>
  <c r="I3622" i="3"/>
  <c r="J3622" i="3"/>
  <c r="I3623" i="3"/>
  <c r="J3623" i="3"/>
  <c r="I3624" i="3"/>
  <c r="J3624" i="3"/>
  <c r="I3625" i="3"/>
  <c r="J3625" i="3"/>
  <c r="I3626" i="3"/>
  <c r="J3626" i="3"/>
  <c r="I3627" i="3"/>
  <c r="J3627" i="3"/>
  <c r="I3628" i="3"/>
  <c r="J3628" i="3"/>
  <c r="I3629" i="3"/>
  <c r="J3629" i="3"/>
  <c r="I3630" i="3"/>
  <c r="J3630" i="3"/>
  <c r="I3631" i="3"/>
  <c r="J3631" i="3"/>
  <c r="I3632" i="3"/>
  <c r="J3632" i="3"/>
  <c r="I3633" i="3"/>
  <c r="J3633" i="3"/>
  <c r="I3634" i="3"/>
  <c r="J3634" i="3"/>
  <c r="I3635" i="3"/>
  <c r="J3635" i="3"/>
  <c r="I3636" i="3"/>
  <c r="J3636" i="3"/>
  <c r="I3637" i="3"/>
  <c r="J3637" i="3"/>
  <c r="I3638" i="3"/>
  <c r="J3638" i="3"/>
  <c r="I3639" i="3"/>
  <c r="J3639" i="3"/>
  <c r="I3640" i="3"/>
  <c r="J3640" i="3"/>
  <c r="I3641" i="3"/>
  <c r="J3641" i="3"/>
  <c r="I3642" i="3"/>
  <c r="J3642" i="3"/>
  <c r="I3643" i="3"/>
  <c r="J3643" i="3"/>
  <c r="I3644" i="3"/>
  <c r="J3644" i="3"/>
  <c r="I3645" i="3"/>
  <c r="J3645" i="3"/>
  <c r="I3646" i="3"/>
  <c r="J3646" i="3"/>
  <c r="I3647" i="3"/>
  <c r="J3647" i="3"/>
  <c r="I3648" i="3"/>
  <c r="J3648" i="3"/>
  <c r="I3649" i="3"/>
  <c r="J3649" i="3"/>
  <c r="I3650" i="3"/>
  <c r="J3650" i="3"/>
  <c r="I3651" i="3"/>
  <c r="J3651" i="3"/>
  <c r="I3652" i="3"/>
  <c r="J3652" i="3"/>
  <c r="I3653" i="3"/>
  <c r="J3653" i="3"/>
  <c r="I3654" i="3"/>
  <c r="J3654" i="3"/>
  <c r="I3655" i="3"/>
  <c r="J3655" i="3"/>
  <c r="I3656" i="3"/>
  <c r="J3656" i="3"/>
  <c r="I3657" i="3"/>
  <c r="J3657" i="3"/>
  <c r="I3658" i="3"/>
  <c r="J3658" i="3"/>
  <c r="I3659" i="3"/>
  <c r="J3659" i="3"/>
  <c r="I3660" i="3"/>
  <c r="J3660" i="3"/>
  <c r="I3661" i="3"/>
  <c r="J3661" i="3"/>
  <c r="I3662" i="3"/>
  <c r="J3662" i="3"/>
  <c r="I3663" i="3"/>
  <c r="J3663" i="3"/>
  <c r="I3664" i="3"/>
  <c r="J3664" i="3"/>
  <c r="I3665" i="3"/>
  <c r="J3665" i="3"/>
  <c r="I3666" i="3"/>
  <c r="J3666" i="3"/>
  <c r="I3667" i="3"/>
  <c r="J3667" i="3"/>
  <c r="I3668" i="3"/>
  <c r="J3668" i="3"/>
  <c r="I3669" i="3"/>
  <c r="J3669" i="3"/>
  <c r="I3670" i="3"/>
  <c r="J3670" i="3"/>
  <c r="I3671" i="3"/>
  <c r="J3671" i="3"/>
  <c r="I3672" i="3"/>
  <c r="J3672" i="3"/>
  <c r="I3673" i="3"/>
  <c r="J3673" i="3"/>
  <c r="I3674" i="3"/>
  <c r="J3674" i="3"/>
  <c r="I3675" i="3"/>
  <c r="J3675" i="3"/>
  <c r="I3676" i="3"/>
  <c r="J3676" i="3"/>
  <c r="I3677" i="3"/>
  <c r="J3677" i="3"/>
  <c r="I3678" i="3"/>
  <c r="J3678" i="3"/>
  <c r="I3679" i="3"/>
  <c r="J3679" i="3"/>
  <c r="I3680" i="3"/>
  <c r="J3680" i="3"/>
  <c r="I3681" i="3"/>
  <c r="J3681" i="3"/>
  <c r="I3682" i="3"/>
  <c r="J3682" i="3"/>
  <c r="I3683" i="3"/>
  <c r="J3683" i="3"/>
  <c r="I3684" i="3"/>
  <c r="J3684" i="3"/>
  <c r="I3685" i="3"/>
  <c r="J3685" i="3"/>
  <c r="I3686" i="3"/>
  <c r="J3686" i="3"/>
  <c r="I3687" i="3"/>
  <c r="J3687" i="3"/>
  <c r="I3688" i="3"/>
  <c r="J3688" i="3"/>
  <c r="I3689" i="3"/>
  <c r="J3689" i="3"/>
  <c r="I3690" i="3"/>
  <c r="J3690" i="3"/>
  <c r="I3691" i="3"/>
  <c r="J3691" i="3"/>
  <c r="I3692" i="3"/>
  <c r="J3692" i="3"/>
  <c r="I3693" i="3"/>
  <c r="J3693" i="3"/>
  <c r="I3694" i="3"/>
  <c r="J3694" i="3"/>
  <c r="I3695" i="3"/>
  <c r="J3695" i="3"/>
  <c r="I3696" i="3"/>
  <c r="J3696" i="3"/>
  <c r="I3697" i="3"/>
  <c r="J3697" i="3"/>
  <c r="I3698" i="3"/>
  <c r="J3698" i="3"/>
  <c r="I3699" i="3"/>
  <c r="J3699" i="3"/>
  <c r="I3700" i="3"/>
  <c r="J3700" i="3"/>
  <c r="I3701" i="3"/>
  <c r="J3701" i="3"/>
  <c r="I3702" i="3"/>
  <c r="J3702" i="3"/>
  <c r="I3703" i="3"/>
  <c r="J3703" i="3"/>
  <c r="I3704" i="3"/>
  <c r="J3704" i="3"/>
  <c r="I3705" i="3"/>
  <c r="J3705" i="3"/>
  <c r="I3706" i="3"/>
  <c r="J3706" i="3"/>
  <c r="I3707" i="3"/>
  <c r="J3707" i="3"/>
  <c r="I3708" i="3"/>
  <c r="J3708" i="3"/>
  <c r="I3709" i="3"/>
  <c r="J3709" i="3"/>
  <c r="I3710" i="3"/>
  <c r="J3710" i="3"/>
  <c r="I3711" i="3"/>
  <c r="J3711" i="3"/>
  <c r="I3712" i="3"/>
  <c r="J3712" i="3"/>
  <c r="I3713" i="3"/>
  <c r="J3713" i="3"/>
  <c r="I3714" i="3"/>
  <c r="J3714" i="3"/>
  <c r="I3715" i="3"/>
  <c r="J3715" i="3"/>
  <c r="I3716" i="3"/>
  <c r="J3716" i="3"/>
  <c r="I3717" i="3"/>
  <c r="J3717" i="3"/>
  <c r="I3718" i="3"/>
  <c r="J3718" i="3"/>
  <c r="I3719" i="3"/>
  <c r="J3719" i="3"/>
  <c r="I3720" i="3"/>
  <c r="J3720" i="3"/>
  <c r="I3721" i="3"/>
  <c r="J3721" i="3"/>
  <c r="I3722" i="3"/>
  <c r="J3722" i="3"/>
  <c r="I3723" i="3"/>
  <c r="J3723" i="3"/>
  <c r="I3724" i="3"/>
  <c r="J3724" i="3"/>
  <c r="I3725" i="3"/>
  <c r="J3725" i="3"/>
  <c r="I3726" i="3"/>
  <c r="J3726" i="3"/>
  <c r="I3727" i="3"/>
  <c r="J3727" i="3"/>
  <c r="I3728" i="3"/>
  <c r="J3728" i="3"/>
  <c r="I3729" i="3"/>
  <c r="J3729" i="3"/>
  <c r="I3730" i="3"/>
  <c r="J3730" i="3"/>
  <c r="I3731" i="3"/>
  <c r="J3731" i="3"/>
  <c r="I3732" i="3"/>
  <c r="J3732" i="3"/>
  <c r="I3733" i="3"/>
  <c r="J3733" i="3"/>
  <c r="I3734" i="3"/>
  <c r="J3734" i="3"/>
  <c r="I3735" i="3"/>
  <c r="J3735" i="3"/>
  <c r="I3736" i="3"/>
  <c r="J3736" i="3"/>
  <c r="I3737" i="3"/>
  <c r="J3737" i="3"/>
  <c r="I3738" i="3"/>
  <c r="J3738" i="3"/>
  <c r="I3739" i="3"/>
  <c r="J3739" i="3"/>
  <c r="I3740" i="3"/>
  <c r="J3740" i="3"/>
  <c r="I3741" i="3"/>
  <c r="J3741" i="3"/>
  <c r="I3742" i="3"/>
  <c r="J3742" i="3"/>
  <c r="I3743" i="3"/>
  <c r="J3743" i="3"/>
  <c r="I3744" i="3"/>
  <c r="J3744" i="3"/>
  <c r="I3745" i="3"/>
  <c r="J3745" i="3"/>
  <c r="I3746" i="3"/>
  <c r="J3746" i="3"/>
  <c r="I3747" i="3"/>
  <c r="J3747" i="3"/>
  <c r="I3748" i="3"/>
  <c r="J3748" i="3"/>
  <c r="I3749" i="3"/>
  <c r="J3749" i="3"/>
  <c r="I3750" i="3"/>
  <c r="J3750" i="3"/>
  <c r="I3751" i="3"/>
  <c r="J3751" i="3"/>
  <c r="I3752" i="3"/>
  <c r="J3752" i="3"/>
  <c r="I3753" i="3"/>
  <c r="J3753" i="3"/>
  <c r="I3754" i="3"/>
  <c r="J3754" i="3"/>
  <c r="I3755" i="3"/>
  <c r="J3755" i="3"/>
  <c r="I3756" i="3"/>
  <c r="J3756" i="3"/>
  <c r="I3757" i="3"/>
  <c r="J3757" i="3"/>
  <c r="I3758" i="3"/>
  <c r="J3758" i="3"/>
  <c r="I3759" i="3"/>
  <c r="J3759" i="3"/>
  <c r="I3760" i="3"/>
  <c r="J3760" i="3"/>
  <c r="I3761" i="3"/>
  <c r="J3761" i="3"/>
  <c r="I3762" i="3"/>
  <c r="J3762" i="3"/>
  <c r="I3763" i="3"/>
  <c r="J3763" i="3"/>
  <c r="I3764" i="3"/>
  <c r="J3764" i="3"/>
  <c r="I3765" i="3"/>
  <c r="J3765" i="3"/>
  <c r="I3766" i="3"/>
  <c r="J3766" i="3"/>
  <c r="I3767" i="3"/>
  <c r="J3767" i="3"/>
  <c r="I3768" i="3"/>
  <c r="J3768" i="3"/>
  <c r="I3769" i="3"/>
  <c r="J3769" i="3"/>
  <c r="I3770" i="3"/>
  <c r="J3770" i="3"/>
  <c r="I3771" i="3"/>
  <c r="J3771" i="3"/>
  <c r="I3772" i="3"/>
  <c r="J3772" i="3"/>
  <c r="I3773" i="3"/>
  <c r="J3773" i="3"/>
  <c r="I3774" i="3"/>
  <c r="J3774" i="3"/>
  <c r="I3775" i="3"/>
  <c r="J3775" i="3"/>
  <c r="I3776" i="3"/>
  <c r="J3776" i="3"/>
  <c r="I3777" i="3"/>
  <c r="J3777" i="3"/>
  <c r="I3778" i="3"/>
  <c r="J3778" i="3"/>
  <c r="I3779" i="3"/>
  <c r="J3779" i="3"/>
  <c r="I3780" i="3"/>
  <c r="J3780" i="3"/>
  <c r="I3781" i="3"/>
  <c r="J3781" i="3"/>
  <c r="I3782" i="3"/>
  <c r="J3782" i="3"/>
  <c r="I3783" i="3"/>
  <c r="J3783" i="3"/>
  <c r="I3784" i="3"/>
  <c r="J3784" i="3"/>
  <c r="I3785" i="3"/>
  <c r="J3785" i="3"/>
  <c r="I3786" i="3"/>
  <c r="J3786" i="3"/>
  <c r="I3787" i="3"/>
  <c r="J3787" i="3"/>
  <c r="I3788" i="3"/>
  <c r="J3788" i="3"/>
  <c r="I3789" i="3"/>
  <c r="J3789" i="3"/>
  <c r="I3790" i="3"/>
  <c r="J3790" i="3"/>
  <c r="I3791" i="3"/>
  <c r="J3791" i="3"/>
  <c r="I3792" i="3"/>
  <c r="J3792" i="3"/>
  <c r="I3793" i="3"/>
  <c r="J3793" i="3"/>
  <c r="I3794" i="3"/>
  <c r="J3794" i="3"/>
  <c r="I3795" i="3"/>
  <c r="J3795" i="3"/>
  <c r="I3796" i="3"/>
  <c r="J3796" i="3"/>
  <c r="I3797" i="3"/>
  <c r="J3797" i="3"/>
  <c r="I3798" i="3"/>
  <c r="J3798" i="3"/>
  <c r="I3799" i="3"/>
  <c r="J3799" i="3"/>
  <c r="I3800" i="3"/>
  <c r="J3800" i="3"/>
  <c r="I3801" i="3"/>
  <c r="J3801" i="3"/>
  <c r="I3802" i="3"/>
  <c r="J3802" i="3"/>
  <c r="I3803" i="3"/>
  <c r="J3803" i="3"/>
  <c r="I3804" i="3"/>
  <c r="J3804" i="3"/>
  <c r="I3805" i="3"/>
  <c r="J3805" i="3"/>
  <c r="I3806" i="3"/>
  <c r="J3806" i="3"/>
  <c r="I3807" i="3"/>
  <c r="J3807" i="3"/>
  <c r="I3808" i="3"/>
  <c r="J3808" i="3"/>
  <c r="I3809" i="3"/>
  <c r="J3809" i="3"/>
  <c r="I3810" i="3"/>
  <c r="J3810" i="3"/>
  <c r="I3811" i="3"/>
  <c r="J3811" i="3"/>
  <c r="I3812" i="3"/>
  <c r="J3812" i="3"/>
  <c r="I3813" i="3"/>
  <c r="J3813" i="3"/>
  <c r="I3814" i="3"/>
  <c r="J3814" i="3"/>
  <c r="I3815" i="3"/>
  <c r="J3815" i="3"/>
  <c r="I3816" i="3"/>
  <c r="J3816" i="3"/>
  <c r="I3817" i="3"/>
  <c r="J3817" i="3"/>
  <c r="I3818" i="3"/>
  <c r="J3818" i="3"/>
  <c r="I3819" i="3"/>
  <c r="J3819" i="3"/>
  <c r="I3820" i="3"/>
  <c r="J3820" i="3"/>
  <c r="I3821" i="3"/>
  <c r="J3821" i="3"/>
  <c r="I3822" i="3"/>
  <c r="J3822" i="3"/>
  <c r="I3823" i="3"/>
  <c r="J3823" i="3"/>
  <c r="I3824" i="3"/>
  <c r="J3824" i="3"/>
  <c r="I3825" i="3"/>
  <c r="J3825" i="3"/>
  <c r="I3826" i="3"/>
  <c r="J3826" i="3"/>
  <c r="I3827" i="3"/>
  <c r="J3827" i="3"/>
  <c r="I3828" i="3"/>
  <c r="J3828" i="3"/>
  <c r="I3829" i="3"/>
  <c r="J3829" i="3"/>
  <c r="I3830" i="3"/>
  <c r="J3830" i="3"/>
  <c r="I3831" i="3"/>
  <c r="J3831" i="3"/>
  <c r="I3832" i="3"/>
  <c r="J3832" i="3"/>
  <c r="I3833" i="3"/>
  <c r="J3833" i="3"/>
  <c r="I3834" i="3"/>
  <c r="J3834" i="3"/>
  <c r="I3835" i="3"/>
  <c r="J3835" i="3"/>
  <c r="I3836" i="3"/>
  <c r="J3836" i="3"/>
  <c r="I3837" i="3"/>
  <c r="J3837" i="3"/>
  <c r="I3838" i="3"/>
  <c r="J3838" i="3"/>
  <c r="I3839" i="3"/>
  <c r="J3839" i="3"/>
  <c r="I3840" i="3"/>
  <c r="J3840" i="3"/>
  <c r="I3841" i="3"/>
  <c r="J3841" i="3"/>
  <c r="I3842" i="3"/>
  <c r="J3842" i="3"/>
  <c r="I3843" i="3"/>
  <c r="J3843" i="3"/>
  <c r="I3844" i="3"/>
  <c r="J3844" i="3"/>
  <c r="I3845" i="3"/>
  <c r="J3845" i="3"/>
  <c r="I3846" i="3"/>
  <c r="J3846" i="3"/>
  <c r="I3847" i="3"/>
  <c r="J3847" i="3"/>
  <c r="I3848" i="3"/>
  <c r="J3848" i="3"/>
  <c r="I3849" i="3"/>
  <c r="J3849" i="3"/>
  <c r="I3850" i="3"/>
  <c r="J3850" i="3"/>
  <c r="I3851" i="3"/>
  <c r="J3851" i="3"/>
  <c r="I3852" i="3"/>
  <c r="J3852" i="3"/>
  <c r="I3853" i="3"/>
  <c r="J3853" i="3"/>
  <c r="I3854" i="3"/>
  <c r="J3854" i="3"/>
  <c r="I3855" i="3"/>
  <c r="J3855" i="3"/>
  <c r="I3856" i="3"/>
  <c r="J3856" i="3"/>
  <c r="I3857" i="3"/>
  <c r="J3857" i="3"/>
  <c r="I3858" i="3"/>
  <c r="J3858" i="3"/>
  <c r="I3859" i="3"/>
  <c r="J3859" i="3"/>
  <c r="I3860" i="3"/>
  <c r="J3860" i="3"/>
  <c r="I3861" i="3"/>
  <c r="J3861" i="3"/>
  <c r="I3862" i="3"/>
  <c r="J3862" i="3"/>
  <c r="I3863" i="3"/>
  <c r="J3863" i="3"/>
  <c r="I3864" i="3"/>
  <c r="J3864" i="3"/>
  <c r="I3865" i="3"/>
  <c r="J3865" i="3"/>
  <c r="I3866" i="3"/>
  <c r="J3866" i="3"/>
  <c r="I3867" i="3"/>
  <c r="J3867" i="3"/>
  <c r="I3868" i="3"/>
  <c r="J3868" i="3"/>
  <c r="I3869" i="3"/>
  <c r="J3869" i="3"/>
  <c r="I3870" i="3"/>
  <c r="J3870" i="3"/>
  <c r="I3871" i="3"/>
  <c r="J3871" i="3"/>
  <c r="I3872" i="3"/>
  <c r="J3872" i="3"/>
  <c r="I3873" i="3"/>
  <c r="J3873" i="3"/>
  <c r="I3874" i="3"/>
  <c r="J3874" i="3"/>
  <c r="I3875" i="3"/>
  <c r="J3875" i="3"/>
  <c r="I3876" i="3"/>
  <c r="J3876" i="3"/>
  <c r="I3877" i="3"/>
  <c r="J3877" i="3"/>
  <c r="I3878" i="3"/>
  <c r="J3878" i="3"/>
  <c r="I3879" i="3"/>
  <c r="J3879" i="3"/>
  <c r="I3880" i="3"/>
  <c r="J3880" i="3"/>
  <c r="I3881" i="3"/>
  <c r="J3881" i="3"/>
  <c r="I3882" i="3"/>
  <c r="J3882" i="3"/>
  <c r="I3883" i="3"/>
  <c r="J3883" i="3"/>
  <c r="I3884" i="3"/>
  <c r="J3884" i="3"/>
  <c r="I3885" i="3"/>
  <c r="J3885" i="3"/>
  <c r="I3886" i="3"/>
  <c r="J3886" i="3"/>
  <c r="I3887" i="3"/>
  <c r="J3887" i="3"/>
  <c r="I3888" i="3"/>
  <c r="J3888" i="3"/>
  <c r="I3889" i="3"/>
  <c r="J3889" i="3"/>
  <c r="I3890" i="3"/>
  <c r="J3890" i="3"/>
  <c r="I3891" i="3"/>
  <c r="J3891" i="3"/>
  <c r="I3892" i="3"/>
  <c r="J3892" i="3"/>
  <c r="I3893" i="3"/>
  <c r="J3893" i="3"/>
  <c r="I3894" i="3"/>
  <c r="J3894" i="3"/>
  <c r="I3895" i="3"/>
  <c r="J3895" i="3"/>
  <c r="I3896" i="3"/>
  <c r="J3896" i="3"/>
  <c r="I3897" i="3"/>
  <c r="J3897" i="3"/>
  <c r="I3898" i="3"/>
  <c r="J3898" i="3"/>
  <c r="I3899" i="3"/>
  <c r="J3899" i="3"/>
  <c r="I3900" i="3"/>
  <c r="J3900" i="3"/>
  <c r="I3901" i="3"/>
  <c r="J3901" i="3"/>
  <c r="I3902" i="3"/>
  <c r="J3902" i="3"/>
  <c r="I3903" i="3"/>
  <c r="J3903" i="3"/>
  <c r="I3904" i="3"/>
  <c r="J3904" i="3"/>
  <c r="I3905" i="3"/>
  <c r="J3905" i="3"/>
  <c r="I3906" i="3"/>
  <c r="J3906" i="3"/>
  <c r="I3907" i="3"/>
  <c r="J3907" i="3"/>
  <c r="I3908" i="3"/>
  <c r="J3908" i="3"/>
  <c r="I3909" i="3"/>
  <c r="J3909" i="3"/>
  <c r="I3910" i="3"/>
  <c r="J3910" i="3"/>
  <c r="I3911" i="3"/>
  <c r="J3911" i="3"/>
  <c r="I3912" i="3"/>
  <c r="J3912" i="3"/>
  <c r="I3913" i="3"/>
  <c r="J3913" i="3"/>
  <c r="I3914" i="3"/>
  <c r="J3914" i="3"/>
  <c r="I3915" i="3"/>
  <c r="J3915" i="3"/>
  <c r="I3916" i="3"/>
  <c r="J3916" i="3"/>
  <c r="I3917" i="3"/>
  <c r="J3917" i="3"/>
  <c r="I3918" i="3"/>
  <c r="J3918" i="3"/>
  <c r="I3919" i="3"/>
  <c r="J3919" i="3"/>
  <c r="I3920" i="3"/>
  <c r="J3920" i="3"/>
  <c r="I3921" i="3"/>
  <c r="J3921" i="3"/>
  <c r="I3922" i="3"/>
  <c r="J3922" i="3"/>
  <c r="I3923" i="3"/>
  <c r="J3923" i="3"/>
  <c r="I3924" i="3"/>
  <c r="J3924" i="3"/>
  <c r="I3925" i="3"/>
  <c r="J3925" i="3"/>
  <c r="I3926" i="3"/>
  <c r="J3926" i="3"/>
  <c r="I3927" i="3"/>
  <c r="J3927" i="3"/>
  <c r="I3928" i="3"/>
  <c r="J3928" i="3"/>
  <c r="I3929" i="3"/>
  <c r="J3929" i="3"/>
  <c r="I3930" i="3"/>
  <c r="J3930" i="3"/>
  <c r="I3931" i="3"/>
  <c r="J3931" i="3"/>
  <c r="I3932" i="3"/>
  <c r="J3932" i="3"/>
  <c r="I3933" i="3"/>
  <c r="J3933" i="3"/>
  <c r="I3934" i="3"/>
  <c r="J3934" i="3"/>
  <c r="I3935" i="3"/>
  <c r="J3935" i="3"/>
  <c r="I3936" i="3"/>
  <c r="J3936" i="3"/>
  <c r="I3937" i="3"/>
  <c r="J3937" i="3"/>
  <c r="I3938" i="3"/>
  <c r="J3938" i="3"/>
  <c r="I3939" i="3"/>
  <c r="J3939" i="3"/>
  <c r="I3940" i="3"/>
  <c r="J3940" i="3"/>
  <c r="I3941" i="3"/>
  <c r="J3941" i="3"/>
  <c r="I3942" i="3"/>
  <c r="J3942" i="3"/>
  <c r="I3943" i="3"/>
  <c r="J3943" i="3"/>
  <c r="I3944" i="3"/>
  <c r="J3944" i="3"/>
  <c r="I3945" i="3"/>
  <c r="J3945" i="3"/>
  <c r="I3946" i="3"/>
  <c r="J3946" i="3"/>
  <c r="I3947" i="3"/>
  <c r="J3947" i="3"/>
  <c r="I3948" i="3"/>
  <c r="J3948" i="3"/>
  <c r="I3949" i="3"/>
  <c r="J3949" i="3"/>
  <c r="I3950" i="3"/>
  <c r="J3950" i="3"/>
  <c r="I3951" i="3"/>
  <c r="J3951" i="3"/>
  <c r="I3952" i="3"/>
  <c r="J3952" i="3"/>
  <c r="I3953" i="3"/>
  <c r="J3953" i="3"/>
  <c r="I3954" i="3"/>
  <c r="J3954" i="3"/>
  <c r="I3955" i="3"/>
  <c r="J3955" i="3"/>
  <c r="I3956" i="3"/>
  <c r="J3956" i="3"/>
  <c r="I3957" i="3"/>
  <c r="J3957" i="3"/>
  <c r="I3958" i="3"/>
  <c r="J3958" i="3"/>
  <c r="I3959" i="3"/>
  <c r="J3959" i="3"/>
  <c r="I3960" i="3"/>
  <c r="J3960" i="3"/>
  <c r="I3961" i="3"/>
  <c r="J3961" i="3"/>
  <c r="I3962" i="3"/>
  <c r="J3962" i="3"/>
  <c r="I3963" i="3"/>
  <c r="J3963" i="3"/>
  <c r="I3964" i="3"/>
  <c r="J3964" i="3"/>
  <c r="I3965" i="3"/>
  <c r="J3965" i="3"/>
  <c r="I3966" i="3"/>
  <c r="J3966" i="3"/>
  <c r="I3967" i="3"/>
  <c r="J3967" i="3"/>
  <c r="I3968" i="3"/>
  <c r="J3968" i="3"/>
  <c r="I3969" i="3"/>
  <c r="J3969" i="3"/>
  <c r="I3970" i="3"/>
  <c r="J3970" i="3"/>
  <c r="I3971" i="3"/>
  <c r="J3971" i="3"/>
  <c r="I3972" i="3"/>
  <c r="J3972" i="3"/>
  <c r="I3973" i="3"/>
  <c r="J3973" i="3"/>
  <c r="I3974" i="3"/>
  <c r="J3974" i="3"/>
  <c r="I3975" i="3"/>
  <c r="J3975" i="3"/>
  <c r="I3976" i="3"/>
  <c r="J3976" i="3"/>
  <c r="I3977" i="3"/>
  <c r="J3977" i="3"/>
  <c r="I3978" i="3"/>
  <c r="J3978" i="3"/>
  <c r="I3979" i="3"/>
  <c r="J3979" i="3"/>
  <c r="I3980" i="3"/>
  <c r="J3980" i="3"/>
  <c r="I3981" i="3"/>
  <c r="J3981" i="3"/>
  <c r="I3982" i="3"/>
  <c r="J3982" i="3"/>
  <c r="I3983" i="3"/>
  <c r="J3983" i="3"/>
  <c r="I3984" i="3"/>
  <c r="J3984" i="3"/>
  <c r="I3985" i="3"/>
  <c r="J3985" i="3"/>
  <c r="I3986" i="3"/>
  <c r="J3986" i="3"/>
  <c r="I3987" i="3"/>
  <c r="J3987" i="3"/>
  <c r="I3988" i="3"/>
  <c r="J3988" i="3"/>
  <c r="I3989" i="3"/>
  <c r="J3989" i="3"/>
  <c r="I3990" i="3"/>
  <c r="J3990" i="3"/>
  <c r="I3991" i="3"/>
  <c r="J3991" i="3"/>
  <c r="I3992" i="3"/>
  <c r="J3992" i="3"/>
  <c r="I3993" i="3"/>
  <c r="J3993" i="3"/>
  <c r="I3994" i="3"/>
  <c r="J3994" i="3"/>
  <c r="I3995" i="3"/>
  <c r="J3995" i="3"/>
  <c r="I3996" i="3"/>
  <c r="J3996" i="3"/>
  <c r="I3997" i="3"/>
  <c r="J3997" i="3"/>
  <c r="I3998" i="3"/>
  <c r="J3998" i="3"/>
  <c r="I3999" i="3"/>
  <c r="J3999" i="3"/>
  <c r="I4000" i="3"/>
  <c r="J4000" i="3"/>
  <c r="I4001" i="3"/>
  <c r="J4001" i="3"/>
  <c r="I4002" i="3"/>
  <c r="J4002" i="3"/>
  <c r="I4003" i="3"/>
  <c r="J4003" i="3"/>
  <c r="I4004" i="3"/>
  <c r="J4004" i="3"/>
  <c r="I4005" i="3"/>
  <c r="J4005" i="3"/>
  <c r="I4006" i="3"/>
  <c r="J4006" i="3"/>
  <c r="I4007" i="3"/>
  <c r="J4007" i="3"/>
  <c r="I4008" i="3"/>
  <c r="J4008" i="3"/>
  <c r="I4009" i="3"/>
  <c r="J4009" i="3"/>
  <c r="I4010" i="3"/>
  <c r="J4010" i="3"/>
  <c r="I4011" i="3"/>
  <c r="J4011" i="3"/>
  <c r="I4012" i="3"/>
  <c r="J4012" i="3"/>
  <c r="I4013" i="3"/>
  <c r="J4013" i="3"/>
  <c r="I4014" i="3"/>
  <c r="J4014" i="3"/>
  <c r="I4015" i="3"/>
  <c r="J4015" i="3"/>
  <c r="I4016" i="3"/>
  <c r="J4016" i="3"/>
  <c r="I4017" i="3"/>
  <c r="J4017" i="3"/>
  <c r="I4018" i="3"/>
  <c r="J4018" i="3"/>
  <c r="I4019" i="3"/>
  <c r="J4019" i="3"/>
  <c r="I4020" i="3"/>
  <c r="J4020" i="3"/>
  <c r="I4021" i="3"/>
  <c r="J4021" i="3"/>
  <c r="I4022" i="3"/>
  <c r="J4022" i="3"/>
  <c r="I4023" i="3"/>
  <c r="J4023" i="3"/>
  <c r="I4024" i="3"/>
  <c r="J4024" i="3"/>
  <c r="I4025" i="3"/>
  <c r="J4025" i="3"/>
  <c r="I4026" i="3"/>
  <c r="J4026" i="3"/>
  <c r="I4027" i="3"/>
  <c r="J4027" i="3"/>
  <c r="I4028" i="3"/>
  <c r="J4028" i="3"/>
  <c r="I4029" i="3"/>
  <c r="J4029" i="3"/>
  <c r="I4030" i="3"/>
  <c r="J4030" i="3"/>
  <c r="I4031" i="3"/>
  <c r="J4031" i="3"/>
  <c r="I4032" i="3"/>
  <c r="J4032" i="3"/>
  <c r="I4033" i="3"/>
  <c r="J4033" i="3"/>
  <c r="I4034" i="3"/>
  <c r="J4034" i="3"/>
  <c r="I4035" i="3"/>
  <c r="J4035" i="3"/>
  <c r="I4036" i="3"/>
  <c r="J4036" i="3"/>
  <c r="I4037" i="3"/>
  <c r="J4037" i="3"/>
  <c r="I4038" i="3"/>
  <c r="J4038" i="3"/>
  <c r="I4039" i="3"/>
  <c r="J4039" i="3"/>
  <c r="I4040" i="3"/>
  <c r="J4040" i="3"/>
  <c r="I4041" i="3"/>
  <c r="J4041" i="3"/>
  <c r="I4042" i="3"/>
  <c r="J4042" i="3"/>
  <c r="I4043" i="3"/>
  <c r="J4043" i="3"/>
  <c r="I4044" i="3"/>
  <c r="J4044" i="3"/>
  <c r="I4045" i="3"/>
  <c r="J4045" i="3"/>
  <c r="I4046" i="3"/>
  <c r="J4046" i="3"/>
  <c r="I4047" i="3"/>
  <c r="J4047" i="3"/>
  <c r="I4048" i="3"/>
  <c r="J4048" i="3"/>
  <c r="I4049" i="3"/>
  <c r="J4049" i="3"/>
  <c r="I4050" i="3"/>
  <c r="J4050" i="3"/>
  <c r="I4051" i="3"/>
  <c r="J4051" i="3"/>
  <c r="I4052" i="3"/>
  <c r="J4052" i="3"/>
  <c r="I4053" i="3"/>
  <c r="J4053" i="3"/>
  <c r="I4054" i="3"/>
  <c r="J4054" i="3"/>
  <c r="I4055" i="3"/>
  <c r="J4055" i="3"/>
  <c r="I4056" i="3"/>
  <c r="J4056" i="3"/>
  <c r="I4057" i="3"/>
  <c r="J4057" i="3"/>
  <c r="I4058" i="3"/>
  <c r="J4058" i="3"/>
  <c r="I4059" i="3"/>
  <c r="J4059" i="3"/>
  <c r="I4060" i="3"/>
  <c r="J4060" i="3"/>
  <c r="I4061" i="3"/>
  <c r="J4061" i="3"/>
  <c r="I4062" i="3"/>
  <c r="J4062" i="3"/>
  <c r="I4063" i="3"/>
  <c r="J4063" i="3"/>
  <c r="I4064" i="3"/>
  <c r="J4064" i="3"/>
  <c r="I4065" i="3"/>
  <c r="J4065" i="3"/>
  <c r="I4066" i="3"/>
  <c r="J4066" i="3"/>
  <c r="I4067" i="3"/>
  <c r="J4067" i="3"/>
  <c r="I4068" i="3"/>
  <c r="J4068" i="3"/>
  <c r="I4069" i="3"/>
  <c r="J4069" i="3"/>
  <c r="I4070" i="3"/>
  <c r="J4070" i="3"/>
  <c r="I4071" i="3"/>
  <c r="J4071" i="3"/>
  <c r="I4072" i="3"/>
  <c r="J4072" i="3"/>
  <c r="I4073" i="3"/>
  <c r="J4073" i="3"/>
  <c r="I4074" i="3"/>
  <c r="J4074" i="3"/>
  <c r="I4075" i="3"/>
  <c r="J4075" i="3"/>
  <c r="I4076" i="3"/>
  <c r="J4076" i="3"/>
  <c r="I4077" i="3"/>
  <c r="J4077" i="3"/>
  <c r="I4078" i="3"/>
  <c r="J4078" i="3"/>
  <c r="I4079" i="3"/>
  <c r="J4079" i="3"/>
  <c r="I4080" i="3"/>
  <c r="J4080" i="3"/>
  <c r="I4081" i="3"/>
  <c r="J4081" i="3"/>
  <c r="I4082" i="3"/>
  <c r="J4082" i="3"/>
  <c r="I4083" i="3"/>
  <c r="J4083" i="3"/>
  <c r="I4084" i="3"/>
  <c r="J4084" i="3"/>
  <c r="I4085" i="3"/>
  <c r="J4085" i="3"/>
  <c r="I4086" i="3"/>
  <c r="J4086" i="3"/>
  <c r="I4087" i="3"/>
  <c r="J4087" i="3"/>
  <c r="I4088" i="3"/>
  <c r="J4088" i="3"/>
  <c r="I4089" i="3"/>
  <c r="J4089" i="3"/>
  <c r="I4090" i="3"/>
  <c r="J4090" i="3"/>
  <c r="I4091" i="3"/>
  <c r="J4091" i="3"/>
  <c r="I4092" i="3"/>
  <c r="J4092" i="3"/>
  <c r="I4093" i="3"/>
  <c r="J4093" i="3"/>
  <c r="I4094" i="3"/>
  <c r="J4094" i="3"/>
  <c r="I4095" i="3"/>
  <c r="J4095" i="3"/>
  <c r="I4096" i="3"/>
  <c r="J4096" i="3"/>
  <c r="I4097" i="3"/>
  <c r="J4097" i="3"/>
  <c r="I4098" i="3"/>
  <c r="J4098" i="3"/>
  <c r="I4099" i="3"/>
  <c r="J4099" i="3"/>
  <c r="I4100" i="3"/>
  <c r="J4100" i="3"/>
  <c r="I4101" i="3"/>
  <c r="J4101" i="3"/>
  <c r="I4102" i="3"/>
  <c r="J4102" i="3"/>
  <c r="I4103" i="3"/>
  <c r="J4103" i="3"/>
  <c r="I4104" i="3"/>
  <c r="J4104" i="3"/>
  <c r="I4105" i="3"/>
  <c r="J4105" i="3"/>
  <c r="I4106" i="3"/>
  <c r="J4106" i="3"/>
  <c r="I4107" i="3"/>
  <c r="J4107" i="3"/>
  <c r="I4108" i="3"/>
  <c r="J4108" i="3"/>
  <c r="I4109" i="3"/>
  <c r="J4109" i="3"/>
  <c r="I4110" i="3"/>
  <c r="J4110" i="3"/>
  <c r="I4111" i="3"/>
  <c r="J4111" i="3"/>
  <c r="I4112" i="3"/>
  <c r="J4112" i="3"/>
  <c r="I4113" i="3"/>
  <c r="J4113" i="3"/>
  <c r="I4114" i="3"/>
  <c r="J4114" i="3"/>
  <c r="I4115" i="3"/>
  <c r="J4115" i="3"/>
  <c r="I4116" i="3"/>
  <c r="J4116" i="3"/>
  <c r="I4117" i="3"/>
  <c r="J4117" i="3"/>
  <c r="I4118" i="3"/>
  <c r="J4118" i="3"/>
  <c r="I4119" i="3"/>
  <c r="J4119" i="3"/>
  <c r="I4120" i="3"/>
  <c r="J4120" i="3"/>
  <c r="I4121" i="3"/>
  <c r="J4121" i="3"/>
  <c r="I4122" i="3"/>
  <c r="J4122" i="3"/>
  <c r="I4123" i="3"/>
  <c r="J4123" i="3"/>
  <c r="I4124" i="3"/>
  <c r="J4124" i="3"/>
  <c r="I4125" i="3"/>
  <c r="J4125" i="3"/>
  <c r="I4126" i="3"/>
  <c r="J4126" i="3"/>
  <c r="I4127" i="3"/>
  <c r="J4127" i="3"/>
  <c r="I4128" i="3"/>
  <c r="J4128" i="3"/>
  <c r="I4129" i="3"/>
  <c r="J4129" i="3"/>
  <c r="I4130" i="3"/>
  <c r="J4130" i="3"/>
  <c r="I4131" i="3"/>
  <c r="J4131" i="3"/>
  <c r="I4132" i="3"/>
  <c r="J4132" i="3"/>
  <c r="I4133" i="3"/>
  <c r="J4133" i="3"/>
  <c r="I4134" i="3"/>
  <c r="J4134" i="3"/>
  <c r="I4135" i="3"/>
  <c r="J4135" i="3"/>
  <c r="I4136" i="3"/>
  <c r="J4136" i="3"/>
  <c r="I4137" i="3"/>
  <c r="J4137" i="3"/>
  <c r="I4138" i="3"/>
  <c r="J4138" i="3"/>
  <c r="I4139" i="3"/>
  <c r="J4139" i="3"/>
  <c r="I4140" i="3"/>
  <c r="J4140" i="3"/>
  <c r="I4141" i="3"/>
  <c r="J4141" i="3"/>
  <c r="I4142" i="3"/>
  <c r="J4142" i="3"/>
  <c r="I4143" i="3"/>
  <c r="J4143" i="3"/>
  <c r="I4144" i="3"/>
  <c r="J4144" i="3"/>
  <c r="I4145" i="3"/>
  <c r="J4145" i="3"/>
  <c r="I4146" i="3"/>
  <c r="J4146" i="3"/>
  <c r="I4147" i="3"/>
  <c r="J4147" i="3"/>
  <c r="I4148" i="3"/>
  <c r="J4148" i="3"/>
  <c r="I4149" i="3"/>
  <c r="J4149" i="3"/>
  <c r="I4150" i="3"/>
  <c r="J4150" i="3"/>
  <c r="I4151" i="3"/>
  <c r="J4151" i="3"/>
  <c r="I4152" i="3"/>
  <c r="J4152" i="3"/>
  <c r="I4153" i="3"/>
  <c r="J4153" i="3"/>
  <c r="I4154" i="3"/>
  <c r="J4154" i="3"/>
  <c r="I4155" i="3"/>
  <c r="J4155" i="3"/>
  <c r="I4156" i="3"/>
  <c r="J4156" i="3"/>
  <c r="I4157" i="3"/>
  <c r="J4157" i="3"/>
  <c r="I4158" i="3"/>
  <c r="J4158" i="3"/>
  <c r="I4159" i="3"/>
  <c r="J4159" i="3"/>
  <c r="I4160" i="3"/>
  <c r="J4160" i="3"/>
  <c r="I4161" i="3"/>
  <c r="J4161" i="3"/>
  <c r="I4162" i="3"/>
  <c r="J4162" i="3"/>
  <c r="I4163" i="3"/>
  <c r="J4163" i="3"/>
  <c r="I4164" i="3"/>
  <c r="J4164" i="3"/>
  <c r="I4165" i="3"/>
  <c r="J4165" i="3"/>
  <c r="I4166" i="3"/>
  <c r="J4166" i="3"/>
  <c r="I4167" i="3"/>
  <c r="J4167" i="3"/>
  <c r="I4168" i="3"/>
  <c r="J4168" i="3"/>
  <c r="I4169" i="3"/>
  <c r="J4169" i="3"/>
  <c r="I4170" i="3"/>
  <c r="J4170" i="3"/>
  <c r="I4171" i="3"/>
  <c r="J4171" i="3"/>
  <c r="I4172" i="3"/>
  <c r="J4172" i="3"/>
  <c r="I4173" i="3"/>
  <c r="J4173" i="3"/>
  <c r="I4174" i="3"/>
  <c r="J4174" i="3"/>
  <c r="I4175" i="3"/>
  <c r="J4175" i="3"/>
  <c r="I4176" i="3"/>
  <c r="J4176" i="3"/>
  <c r="I4177" i="3"/>
  <c r="J4177" i="3"/>
  <c r="I4178" i="3"/>
  <c r="J4178" i="3"/>
  <c r="I4179" i="3"/>
  <c r="J4179" i="3"/>
  <c r="I4180" i="3"/>
  <c r="J4180" i="3"/>
  <c r="I4181" i="3"/>
  <c r="J4181" i="3"/>
  <c r="I4182" i="3"/>
  <c r="J4182" i="3"/>
  <c r="I4183" i="3"/>
  <c r="J4183" i="3"/>
  <c r="I4184" i="3"/>
  <c r="J4184" i="3"/>
  <c r="I4185" i="3"/>
  <c r="J4185" i="3"/>
  <c r="I4186" i="3"/>
  <c r="J4186" i="3"/>
  <c r="I4187" i="3"/>
  <c r="J4187" i="3"/>
  <c r="I4188" i="3"/>
  <c r="J4188" i="3"/>
  <c r="I4189" i="3"/>
  <c r="J4189" i="3"/>
  <c r="I4190" i="3"/>
  <c r="J4190" i="3"/>
  <c r="I4191" i="3"/>
  <c r="J4191" i="3"/>
  <c r="I4192" i="3"/>
  <c r="J4192" i="3"/>
  <c r="I4193" i="3"/>
  <c r="J4193" i="3"/>
  <c r="I4194" i="3"/>
  <c r="J4194" i="3"/>
  <c r="I4195" i="3"/>
  <c r="J4195" i="3"/>
  <c r="I4196" i="3"/>
  <c r="J4196" i="3"/>
  <c r="I4197" i="3"/>
  <c r="J4197" i="3"/>
  <c r="I4198" i="3"/>
  <c r="J4198" i="3"/>
  <c r="I4199" i="3"/>
  <c r="J4199" i="3"/>
  <c r="I4200" i="3"/>
  <c r="J4200" i="3"/>
  <c r="I4201" i="3"/>
  <c r="J4201" i="3"/>
  <c r="I4202" i="3"/>
  <c r="J4202" i="3"/>
  <c r="I4203" i="3"/>
  <c r="J4203" i="3"/>
  <c r="I4204" i="3"/>
  <c r="J4204" i="3"/>
  <c r="I4205" i="3"/>
  <c r="J4205" i="3"/>
  <c r="I4206" i="3"/>
  <c r="J4206" i="3"/>
  <c r="I4207" i="3"/>
  <c r="J4207" i="3"/>
  <c r="I4208" i="3"/>
  <c r="J4208" i="3"/>
  <c r="I4209" i="3"/>
  <c r="J4209" i="3"/>
  <c r="I4210" i="3"/>
  <c r="J4210" i="3"/>
  <c r="I4211" i="3"/>
  <c r="J4211" i="3"/>
  <c r="I4212" i="3"/>
  <c r="J4212" i="3"/>
  <c r="I4213" i="3"/>
  <c r="J4213" i="3"/>
  <c r="I4214" i="3"/>
  <c r="J4214" i="3"/>
  <c r="I4215" i="3"/>
  <c r="J4215" i="3"/>
  <c r="I4216" i="3"/>
  <c r="J4216" i="3"/>
  <c r="I4217" i="3"/>
  <c r="J4217" i="3"/>
  <c r="I4218" i="3"/>
  <c r="J4218" i="3"/>
  <c r="I4219" i="3"/>
  <c r="J4219" i="3"/>
  <c r="I4220" i="3"/>
  <c r="J4220" i="3"/>
  <c r="I4221" i="3"/>
  <c r="J4221" i="3"/>
  <c r="I4222" i="3"/>
  <c r="J4222" i="3"/>
  <c r="I4223" i="3"/>
  <c r="J4223" i="3"/>
  <c r="I4224" i="3"/>
  <c r="J4224" i="3"/>
  <c r="I4225" i="3"/>
  <c r="J4225" i="3"/>
  <c r="I4226" i="3"/>
  <c r="J4226" i="3"/>
  <c r="I4227" i="3"/>
  <c r="J4227" i="3"/>
  <c r="I4228" i="3"/>
  <c r="J4228" i="3"/>
  <c r="I4229" i="3"/>
  <c r="J4229" i="3"/>
  <c r="I4230" i="3"/>
  <c r="J4230" i="3"/>
  <c r="I4231" i="3"/>
  <c r="J4231" i="3"/>
  <c r="I4232" i="3"/>
  <c r="J4232" i="3"/>
  <c r="I4233" i="3"/>
  <c r="J4233" i="3"/>
  <c r="I4234" i="3"/>
  <c r="J4234" i="3"/>
  <c r="I4235" i="3"/>
  <c r="J4235" i="3"/>
  <c r="I4236" i="3"/>
  <c r="J4236" i="3"/>
  <c r="I4237" i="3"/>
  <c r="J4237" i="3"/>
  <c r="I4238" i="3"/>
  <c r="J4238" i="3"/>
  <c r="I4239" i="3"/>
  <c r="J4239" i="3"/>
  <c r="I4240" i="3"/>
  <c r="J4240" i="3"/>
  <c r="I4241" i="3"/>
  <c r="J4241" i="3"/>
  <c r="I4242" i="3"/>
  <c r="J4242" i="3"/>
  <c r="I4243" i="3"/>
  <c r="J4243" i="3"/>
  <c r="I4244" i="3"/>
  <c r="J4244" i="3"/>
  <c r="I4245" i="3"/>
  <c r="J4245" i="3"/>
  <c r="I4246" i="3"/>
  <c r="J4246" i="3"/>
  <c r="I4247" i="3"/>
  <c r="J4247" i="3"/>
  <c r="I4248" i="3"/>
  <c r="J4248" i="3"/>
  <c r="I4249" i="3"/>
  <c r="J4249" i="3"/>
  <c r="I4250" i="3"/>
  <c r="J4250" i="3"/>
  <c r="I4251" i="3"/>
  <c r="J4251" i="3"/>
  <c r="I4252" i="3"/>
  <c r="J4252" i="3"/>
  <c r="I4253" i="3"/>
  <c r="J4253" i="3"/>
  <c r="I4254" i="3"/>
  <c r="J4254" i="3"/>
  <c r="I4255" i="3"/>
  <c r="J4255" i="3"/>
  <c r="I4256" i="3"/>
  <c r="J4256" i="3"/>
  <c r="I4257" i="3"/>
  <c r="J4257" i="3"/>
  <c r="I4258" i="3"/>
  <c r="J4258" i="3"/>
  <c r="I4259" i="3"/>
  <c r="J4259" i="3"/>
  <c r="I4260" i="3"/>
  <c r="J4260" i="3"/>
  <c r="I4261" i="3"/>
  <c r="J4261" i="3"/>
  <c r="I4262" i="3"/>
  <c r="J4262" i="3"/>
  <c r="I4263" i="3"/>
  <c r="J4263" i="3"/>
  <c r="I4264" i="3"/>
  <c r="J4264" i="3"/>
  <c r="I4265" i="3"/>
  <c r="J4265" i="3"/>
  <c r="I4266" i="3"/>
  <c r="J4266" i="3"/>
  <c r="I4267" i="3"/>
  <c r="J4267" i="3"/>
  <c r="I4268" i="3"/>
  <c r="J4268" i="3"/>
  <c r="I4269" i="3"/>
  <c r="J4269" i="3"/>
  <c r="I4270" i="3"/>
  <c r="J4270" i="3"/>
  <c r="I4271" i="3"/>
  <c r="J4271" i="3"/>
  <c r="I4272" i="3"/>
  <c r="J4272" i="3"/>
  <c r="I4273" i="3"/>
  <c r="J4273" i="3"/>
  <c r="I4274" i="3"/>
  <c r="J4274" i="3"/>
  <c r="I4275" i="3"/>
  <c r="J4275" i="3"/>
  <c r="I4276" i="3"/>
  <c r="J4276" i="3"/>
  <c r="I4277" i="3"/>
  <c r="J4277" i="3"/>
  <c r="I4278" i="3"/>
  <c r="J4278" i="3"/>
  <c r="I4279" i="3"/>
  <c r="J4279" i="3"/>
  <c r="I4280" i="3"/>
  <c r="J4280" i="3"/>
  <c r="I4281" i="3"/>
  <c r="J4281" i="3"/>
  <c r="I4282" i="3"/>
  <c r="J4282" i="3"/>
  <c r="I4283" i="3"/>
  <c r="J4283" i="3"/>
  <c r="I4284" i="3"/>
  <c r="J4284" i="3"/>
  <c r="I4285" i="3"/>
  <c r="J4285" i="3"/>
  <c r="I4286" i="3"/>
  <c r="J4286" i="3"/>
  <c r="I4287" i="3"/>
  <c r="J4287" i="3"/>
  <c r="I4288" i="3"/>
  <c r="J4288" i="3"/>
  <c r="I4289" i="3"/>
  <c r="J4289" i="3"/>
  <c r="I4290" i="3"/>
  <c r="J4290" i="3"/>
  <c r="I4291" i="3"/>
  <c r="J4291" i="3"/>
  <c r="I4292" i="3"/>
  <c r="J4292" i="3"/>
  <c r="I4293" i="3"/>
  <c r="J4293" i="3"/>
  <c r="I4294" i="3"/>
  <c r="J4294" i="3"/>
  <c r="I4295" i="3"/>
  <c r="J4295" i="3"/>
  <c r="I4296" i="3"/>
  <c r="J4296" i="3"/>
  <c r="I4297" i="3"/>
  <c r="J4297" i="3"/>
  <c r="I4298" i="3"/>
  <c r="J4298" i="3"/>
  <c r="I4299" i="3"/>
  <c r="J4299" i="3"/>
  <c r="I4300" i="3"/>
  <c r="J4300" i="3"/>
  <c r="I4301" i="3"/>
  <c r="J4301" i="3"/>
  <c r="I4302" i="3"/>
  <c r="J4302" i="3"/>
  <c r="I4303" i="3"/>
  <c r="J4303" i="3"/>
  <c r="I4304" i="3"/>
  <c r="J4304" i="3"/>
  <c r="I4305" i="3"/>
  <c r="J4305" i="3"/>
  <c r="I4306" i="3"/>
  <c r="J4306" i="3"/>
  <c r="I4307" i="3"/>
  <c r="J4307" i="3"/>
  <c r="I4308" i="3"/>
  <c r="J4308" i="3"/>
  <c r="I4309" i="3"/>
  <c r="J4309" i="3"/>
  <c r="I4310" i="3"/>
  <c r="J4310" i="3"/>
  <c r="I4311" i="3"/>
  <c r="J4311" i="3"/>
  <c r="I4312" i="3"/>
  <c r="J4312" i="3"/>
  <c r="I4313" i="3"/>
  <c r="J4313" i="3"/>
  <c r="I4314" i="3"/>
  <c r="J4314" i="3"/>
  <c r="I4315" i="3"/>
  <c r="J4315" i="3"/>
  <c r="I4316" i="3"/>
  <c r="J4316" i="3"/>
  <c r="I4317" i="3"/>
  <c r="J4317" i="3"/>
  <c r="I4318" i="3"/>
  <c r="J4318" i="3"/>
  <c r="I4319" i="3"/>
  <c r="J4319" i="3"/>
  <c r="I4320" i="3"/>
  <c r="J4320" i="3"/>
  <c r="I4321" i="3"/>
  <c r="J4321" i="3"/>
  <c r="I4322" i="3"/>
  <c r="J4322" i="3"/>
  <c r="I4323" i="3"/>
  <c r="J4323" i="3"/>
  <c r="I4324" i="3"/>
  <c r="J4324" i="3"/>
  <c r="I4325" i="3"/>
  <c r="J4325" i="3"/>
  <c r="I4326" i="3"/>
  <c r="J4326" i="3"/>
  <c r="I4327" i="3"/>
  <c r="J4327" i="3"/>
  <c r="I4328" i="3"/>
  <c r="J4328" i="3"/>
  <c r="I4329" i="3"/>
  <c r="J4329" i="3"/>
  <c r="I4330" i="3"/>
  <c r="J4330" i="3"/>
  <c r="I4331" i="3"/>
  <c r="J4331" i="3"/>
  <c r="I4332" i="3"/>
  <c r="J4332" i="3"/>
  <c r="I4333" i="3"/>
  <c r="J4333" i="3"/>
  <c r="I4334" i="3"/>
  <c r="J4334" i="3"/>
  <c r="I4335" i="3"/>
  <c r="J4335" i="3"/>
  <c r="I4336" i="3"/>
  <c r="J4336" i="3"/>
  <c r="I4337" i="3"/>
  <c r="J4337" i="3"/>
  <c r="I4338" i="3"/>
  <c r="J4338" i="3"/>
  <c r="I4339" i="3"/>
  <c r="J4339" i="3"/>
  <c r="I4340" i="3"/>
  <c r="J4340" i="3"/>
  <c r="I4341" i="3"/>
  <c r="J4341" i="3"/>
  <c r="I4342" i="3"/>
  <c r="J4342" i="3"/>
  <c r="I4343" i="3"/>
  <c r="J4343" i="3"/>
  <c r="I4344" i="3"/>
  <c r="J4344" i="3"/>
  <c r="I4345" i="3"/>
  <c r="J4345" i="3"/>
  <c r="I4346" i="3"/>
  <c r="J4346" i="3"/>
  <c r="I4347" i="3"/>
  <c r="J4347" i="3"/>
  <c r="I4348" i="3"/>
  <c r="J4348" i="3"/>
  <c r="I4349" i="3"/>
  <c r="J4349" i="3"/>
  <c r="I4350" i="3"/>
  <c r="J4350" i="3"/>
  <c r="I4351" i="3"/>
  <c r="J4351" i="3"/>
  <c r="I4352" i="3"/>
  <c r="J4352" i="3"/>
  <c r="I4353" i="3"/>
  <c r="J4353" i="3"/>
  <c r="I4354" i="3"/>
  <c r="J4354" i="3"/>
  <c r="I4355" i="3"/>
  <c r="J4355" i="3"/>
  <c r="I4356" i="3"/>
  <c r="J4356" i="3"/>
  <c r="I4357" i="3"/>
  <c r="J4357" i="3"/>
  <c r="I4358" i="3"/>
  <c r="J4358" i="3"/>
  <c r="I4359" i="3"/>
  <c r="J4359" i="3"/>
  <c r="I4360" i="3"/>
  <c r="J4360" i="3"/>
  <c r="I4361" i="3"/>
  <c r="J4361" i="3"/>
  <c r="I4362" i="3"/>
  <c r="J4362" i="3"/>
  <c r="I4363" i="3"/>
  <c r="J4363" i="3"/>
  <c r="I4364" i="3"/>
  <c r="J4364" i="3"/>
  <c r="I4365" i="3"/>
  <c r="J4365" i="3"/>
  <c r="I4366" i="3"/>
  <c r="J4366" i="3"/>
  <c r="I4367" i="3"/>
  <c r="J4367" i="3"/>
  <c r="I4368" i="3"/>
  <c r="J4368" i="3"/>
  <c r="I4369" i="3"/>
  <c r="J4369" i="3"/>
  <c r="I4370" i="3"/>
  <c r="J4370" i="3"/>
  <c r="I4371" i="3"/>
  <c r="J4371" i="3"/>
  <c r="I4372" i="3"/>
  <c r="J4372" i="3"/>
  <c r="I4373" i="3"/>
  <c r="J4373" i="3"/>
  <c r="I4374" i="3"/>
  <c r="J4374" i="3"/>
  <c r="I4375" i="3"/>
  <c r="J4375" i="3"/>
  <c r="I4376" i="3"/>
  <c r="J4376" i="3"/>
  <c r="I4377" i="3"/>
  <c r="J4377" i="3"/>
  <c r="I4378" i="3"/>
  <c r="J4378" i="3"/>
  <c r="I4379" i="3"/>
  <c r="J4379" i="3"/>
  <c r="I4380" i="3"/>
  <c r="J4380" i="3"/>
  <c r="I4381" i="3"/>
  <c r="J4381" i="3"/>
  <c r="I4382" i="3"/>
  <c r="J4382" i="3"/>
  <c r="I4383" i="3"/>
  <c r="J4383" i="3"/>
  <c r="I4384" i="3"/>
  <c r="J4384" i="3"/>
  <c r="I4385" i="3"/>
  <c r="J4385" i="3"/>
  <c r="I4386" i="3"/>
  <c r="J4386" i="3"/>
  <c r="I4387" i="3"/>
  <c r="J4387" i="3"/>
  <c r="I4388" i="3"/>
  <c r="J4388" i="3"/>
  <c r="I4389" i="3"/>
  <c r="J4389" i="3"/>
  <c r="I4390" i="3"/>
  <c r="J4390" i="3"/>
  <c r="I4391" i="3"/>
  <c r="J4391" i="3"/>
  <c r="I4392" i="3"/>
  <c r="J4392" i="3"/>
  <c r="I4393" i="3"/>
  <c r="J4393" i="3"/>
  <c r="I4394" i="3"/>
  <c r="J4394" i="3"/>
  <c r="I4395" i="3"/>
  <c r="J4395" i="3"/>
  <c r="I4396" i="3"/>
  <c r="J4396" i="3"/>
  <c r="I4397" i="3"/>
  <c r="J4397" i="3"/>
  <c r="I4398" i="3"/>
  <c r="J4398" i="3"/>
  <c r="I4399" i="3"/>
  <c r="J4399" i="3"/>
  <c r="I4400" i="3"/>
  <c r="J4400" i="3"/>
  <c r="I4401" i="3"/>
  <c r="J4401" i="3"/>
  <c r="I4402" i="3"/>
  <c r="J4402" i="3"/>
  <c r="I4403" i="3"/>
  <c r="J4403" i="3"/>
  <c r="I4404" i="3"/>
  <c r="J4404" i="3"/>
  <c r="I4405" i="3"/>
  <c r="J4405" i="3"/>
  <c r="I4406" i="3"/>
  <c r="J4406" i="3"/>
  <c r="I4407" i="3"/>
  <c r="J4407" i="3"/>
  <c r="I4408" i="3"/>
  <c r="J4408" i="3"/>
  <c r="I4409" i="3"/>
  <c r="J4409" i="3"/>
  <c r="I4410" i="3"/>
  <c r="J4410" i="3"/>
  <c r="I4411" i="3"/>
  <c r="J4411" i="3"/>
  <c r="I4412" i="3"/>
  <c r="J4412" i="3"/>
  <c r="I4413" i="3"/>
  <c r="J4413" i="3"/>
  <c r="I4414" i="3"/>
  <c r="J4414" i="3"/>
  <c r="I4415" i="3"/>
  <c r="J4415" i="3"/>
  <c r="I4416" i="3"/>
  <c r="J4416" i="3"/>
  <c r="I4417" i="3"/>
  <c r="J4417" i="3"/>
  <c r="I4418" i="3"/>
  <c r="J4418" i="3"/>
  <c r="I4419" i="3"/>
  <c r="J4419" i="3"/>
  <c r="I4420" i="3"/>
  <c r="J4420" i="3"/>
  <c r="I4421" i="3"/>
  <c r="J4421" i="3"/>
  <c r="I4422" i="3"/>
  <c r="J4422" i="3"/>
  <c r="I4423" i="3"/>
  <c r="J4423" i="3"/>
  <c r="I4424" i="3"/>
  <c r="J4424" i="3"/>
  <c r="I4425" i="3"/>
  <c r="J4425" i="3"/>
  <c r="I4426" i="3"/>
  <c r="J4426" i="3"/>
  <c r="I4427" i="3"/>
  <c r="J4427" i="3"/>
  <c r="I4428" i="3"/>
  <c r="J4428" i="3"/>
  <c r="I4429" i="3"/>
  <c r="J4429" i="3"/>
  <c r="I4430" i="3"/>
  <c r="J4430" i="3"/>
  <c r="I4431" i="3"/>
  <c r="J4431" i="3"/>
  <c r="I4432" i="3"/>
  <c r="J4432" i="3"/>
  <c r="I4433" i="3"/>
  <c r="J4433" i="3"/>
  <c r="I4434" i="3"/>
  <c r="J4434" i="3"/>
  <c r="I4435" i="3"/>
  <c r="J4435" i="3"/>
  <c r="I4436" i="3"/>
  <c r="J4436" i="3"/>
  <c r="I4437" i="3"/>
  <c r="J4437" i="3"/>
  <c r="I4438" i="3"/>
  <c r="J4438" i="3"/>
  <c r="I4439" i="3"/>
  <c r="J4439" i="3"/>
  <c r="I4440" i="3"/>
  <c r="J4440" i="3"/>
  <c r="I4441" i="3"/>
  <c r="J4441" i="3"/>
  <c r="I4442" i="3"/>
  <c r="J4442" i="3"/>
  <c r="I4443" i="3"/>
  <c r="J4443" i="3"/>
  <c r="I4444" i="3"/>
  <c r="J4444" i="3"/>
  <c r="I4445" i="3"/>
  <c r="J4445" i="3"/>
  <c r="I4446" i="3"/>
  <c r="J4446" i="3"/>
  <c r="I4447" i="3"/>
  <c r="J4447" i="3"/>
  <c r="I4448" i="3"/>
  <c r="J4448" i="3"/>
  <c r="I4449" i="3"/>
  <c r="J4449" i="3"/>
  <c r="I4450" i="3"/>
  <c r="J4450" i="3"/>
  <c r="I4451" i="3"/>
  <c r="J4451" i="3"/>
  <c r="I4452" i="3"/>
  <c r="J4452" i="3"/>
  <c r="I4453" i="3"/>
  <c r="J4453" i="3"/>
  <c r="I4454" i="3"/>
  <c r="J4454" i="3"/>
  <c r="I4455" i="3"/>
  <c r="J4455" i="3"/>
  <c r="I4456" i="3"/>
  <c r="J4456" i="3"/>
  <c r="I4457" i="3"/>
  <c r="J4457" i="3"/>
  <c r="I4458" i="3"/>
  <c r="J4458" i="3"/>
  <c r="I4459" i="3"/>
  <c r="J4459" i="3"/>
  <c r="I4460" i="3"/>
  <c r="J4460" i="3"/>
  <c r="I4461" i="3"/>
  <c r="J4461" i="3"/>
  <c r="I4462" i="3"/>
  <c r="J4462" i="3"/>
  <c r="I4463" i="3"/>
  <c r="J4463" i="3"/>
  <c r="I4464" i="3"/>
  <c r="J4464" i="3"/>
  <c r="I4465" i="3"/>
  <c r="J4465" i="3"/>
  <c r="I4466" i="3"/>
  <c r="J4466" i="3"/>
  <c r="I4467" i="3"/>
  <c r="J4467" i="3"/>
  <c r="I4468" i="3"/>
  <c r="J4468" i="3"/>
  <c r="I4469" i="3"/>
  <c r="J4469" i="3"/>
  <c r="I4470" i="3"/>
  <c r="J4470" i="3"/>
  <c r="I4471" i="3"/>
  <c r="J4471" i="3"/>
  <c r="I4472" i="3"/>
  <c r="J4472" i="3"/>
  <c r="I4473" i="3"/>
  <c r="J4473" i="3"/>
  <c r="I4474" i="3"/>
  <c r="J4474" i="3"/>
  <c r="I4475" i="3"/>
  <c r="J4475" i="3"/>
  <c r="I4476" i="3"/>
  <c r="J4476" i="3"/>
  <c r="I4477" i="3"/>
  <c r="J4477" i="3"/>
  <c r="I4478" i="3"/>
  <c r="J4478" i="3"/>
  <c r="I4479" i="3"/>
  <c r="J4479" i="3"/>
  <c r="I4480" i="3"/>
  <c r="J4480" i="3"/>
  <c r="I4481" i="3"/>
  <c r="J4481" i="3"/>
  <c r="I4482" i="3"/>
  <c r="J4482" i="3"/>
  <c r="I4483" i="3"/>
  <c r="J4483" i="3"/>
  <c r="I4484" i="3"/>
  <c r="J4484" i="3"/>
  <c r="I4485" i="3"/>
  <c r="J4485" i="3"/>
  <c r="I4486" i="3"/>
  <c r="J4486" i="3"/>
  <c r="I4487" i="3"/>
  <c r="J4487" i="3"/>
  <c r="I4488" i="3"/>
  <c r="J4488" i="3"/>
  <c r="I4489" i="3"/>
  <c r="J4489" i="3"/>
  <c r="I4490" i="3"/>
  <c r="J4490" i="3"/>
  <c r="I4491" i="3"/>
  <c r="J4491" i="3"/>
  <c r="I4492" i="3"/>
  <c r="J4492" i="3"/>
  <c r="I4493" i="3"/>
  <c r="J4493" i="3"/>
  <c r="I4494" i="3"/>
  <c r="J4494" i="3"/>
  <c r="I4495" i="3"/>
  <c r="J4495" i="3"/>
  <c r="I4496" i="3"/>
  <c r="J4496" i="3"/>
  <c r="I4497" i="3"/>
  <c r="J4497" i="3"/>
  <c r="I4498" i="3"/>
  <c r="J4498" i="3"/>
  <c r="I4499" i="3"/>
  <c r="J4499" i="3"/>
  <c r="I4500" i="3"/>
  <c r="J4500" i="3"/>
  <c r="I4501" i="3"/>
  <c r="J4501" i="3"/>
  <c r="I4502" i="3"/>
  <c r="J4502" i="3"/>
  <c r="I4503" i="3"/>
  <c r="J4503" i="3"/>
  <c r="I4504" i="3"/>
  <c r="J4504" i="3"/>
  <c r="I4505" i="3"/>
  <c r="J4505" i="3"/>
  <c r="I4506" i="3"/>
  <c r="J4506" i="3"/>
  <c r="I4507" i="3"/>
  <c r="J4507" i="3"/>
  <c r="I4508" i="3"/>
  <c r="J4508" i="3"/>
  <c r="I4509" i="3"/>
  <c r="J4509" i="3"/>
  <c r="I4510" i="3"/>
  <c r="J4510" i="3"/>
  <c r="I4511" i="3"/>
  <c r="J4511" i="3"/>
  <c r="I4512" i="3"/>
  <c r="J4512" i="3"/>
  <c r="I4513" i="3"/>
  <c r="J4513" i="3"/>
  <c r="I4514" i="3"/>
  <c r="J4514" i="3"/>
  <c r="I4515" i="3"/>
  <c r="J4515" i="3"/>
  <c r="I4516" i="3"/>
  <c r="J4516" i="3"/>
  <c r="I4517" i="3"/>
  <c r="J4517" i="3"/>
  <c r="I4518" i="3"/>
  <c r="J4518" i="3"/>
  <c r="I4519" i="3"/>
  <c r="J4519" i="3"/>
  <c r="I4520" i="3"/>
  <c r="J4520" i="3"/>
  <c r="I4521" i="3"/>
  <c r="J4521" i="3"/>
  <c r="I4522" i="3"/>
  <c r="J4522" i="3"/>
  <c r="I4523" i="3"/>
  <c r="J4523" i="3"/>
  <c r="I4524" i="3"/>
  <c r="J4524" i="3"/>
  <c r="I4525" i="3"/>
  <c r="J4525" i="3"/>
  <c r="I4526" i="3"/>
  <c r="J4526" i="3"/>
  <c r="I4527" i="3"/>
  <c r="J4527" i="3"/>
  <c r="I4528" i="3"/>
  <c r="J4528" i="3"/>
  <c r="I4529" i="3"/>
  <c r="J4529" i="3"/>
  <c r="I4530" i="3"/>
  <c r="J4530" i="3"/>
  <c r="I4531" i="3"/>
  <c r="J4531" i="3"/>
  <c r="I4532" i="3"/>
  <c r="J4532" i="3"/>
  <c r="I4533" i="3"/>
  <c r="J4533" i="3"/>
  <c r="I4534" i="3"/>
  <c r="J4534" i="3"/>
  <c r="I4535" i="3"/>
  <c r="J4535" i="3"/>
  <c r="I4536" i="3"/>
  <c r="J4536" i="3"/>
  <c r="I4537" i="3"/>
  <c r="J4537" i="3"/>
  <c r="I4538" i="3"/>
  <c r="J4538" i="3"/>
  <c r="I4539" i="3"/>
  <c r="J4539" i="3"/>
  <c r="I4540" i="3"/>
  <c r="J4540" i="3"/>
  <c r="I4541" i="3"/>
  <c r="J4541" i="3"/>
  <c r="I4542" i="3"/>
  <c r="J4542" i="3"/>
  <c r="I4543" i="3"/>
  <c r="J4543" i="3"/>
  <c r="I4544" i="3"/>
  <c r="J4544" i="3"/>
  <c r="I4545" i="3"/>
  <c r="J4545" i="3"/>
  <c r="I4546" i="3"/>
  <c r="J4546" i="3"/>
  <c r="I4547" i="3"/>
  <c r="J4547" i="3"/>
  <c r="I4548" i="3"/>
  <c r="J4548" i="3"/>
  <c r="I4549" i="3"/>
  <c r="J4549" i="3"/>
  <c r="I4550" i="3"/>
  <c r="J4550" i="3"/>
  <c r="I4551" i="3"/>
  <c r="J4551" i="3"/>
  <c r="I4552" i="3"/>
  <c r="J4552" i="3"/>
  <c r="I4553" i="3"/>
  <c r="J4553" i="3"/>
  <c r="I4554" i="3"/>
  <c r="J4554" i="3"/>
  <c r="I4555" i="3"/>
  <c r="J4555" i="3"/>
  <c r="I4556" i="3"/>
  <c r="J4556" i="3"/>
  <c r="I4557" i="3"/>
  <c r="J4557" i="3"/>
  <c r="I4558" i="3"/>
  <c r="J4558" i="3"/>
  <c r="I4559" i="3"/>
  <c r="J4559" i="3"/>
  <c r="I4560" i="3"/>
  <c r="J4560" i="3"/>
  <c r="I4561" i="3"/>
  <c r="J4561" i="3"/>
  <c r="I4562" i="3"/>
  <c r="J4562" i="3"/>
  <c r="I4563" i="3"/>
  <c r="J4563" i="3"/>
  <c r="I4564" i="3"/>
  <c r="J4564" i="3"/>
  <c r="I4565" i="3"/>
  <c r="J4565" i="3"/>
  <c r="I4566" i="3"/>
  <c r="J4566" i="3"/>
  <c r="I4567" i="3"/>
  <c r="J4567" i="3"/>
  <c r="I4568" i="3"/>
  <c r="J4568" i="3"/>
  <c r="I4569" i="3"/>
  <c r="J4569" i="3"/>
  <c r="I4570" i="3"/>
  <c r="J4570" i="3"/>
  <c r="I4571" i="3"/>
  <c r="J4571" i="3"/>
  <c r="I4572" i="3"/>
  <c r="J4572" i="3"/>
  <c r="I4573" i="3"/>
  <c r="J4573" i="3"/>
  <c r="I4574" i="3"/>
  <c r="J4574" i="3"/>
  <c r="I4575" i="3"/>
  <c r="J4575" i="3"/>
  <c r="I4576" i="3"/>
  <c r="J4576" i="3"/>
  <c r="I4577" i="3"/>
  <c r="J4577" i="3"/>
  <c r="I4578" i="3"/>
  <c r="J4578" i="3"/>
  <c r="I4579" i="3"/>
  <c r="J4579" i="3"/>
  <c r="I4580" i="3"/>
  <c r="J4580" i="3"/>
  <c r="I4581" i="3"/>
  <c r="J4581" i="3"/>
  <c r="I4582" i="3"/>
  <c r="J4582" i="3"/>
  <c r="I4583" i="3"/>
  <c r="J4583" i="3"/>
  <c r="I4584" i="3"/>
  <c r="J4584" i="3"/>
  <c r="I4585" i="3"/>
  <c r="J4585" i="3"/>
  <c r="I4586" i="3"/>
  <c r="J4586" i="3"/>
  <c r="I4587" i="3"/>
  <c r="J4587" i="3"/>
  <c r="I4588" i="3"/>
  <c r="J4588" i="3"/>
  <c r="I4589" i="3"/>
  <c r="J4589" i="3"/>
  <c r="I4590" i="3"/>
  <c r="J4590" i="3"/>
  <c r="I4591" i="3"/>
  <c r="J4591" i="3"/>
  <c r="I4592" i="3"/>
  <c r="J4592" i="3"/>
  <c r="I4593" i="3"/>
  <c r="J4593" i="3"/>
  <c r="I4594" i="3"/>
  <c r="J4594" i="3"/>
  <c r="I4595" i="3"/>
  <c r="J4595" i="3"/>
  <c r="I4596" i="3"/>
  <c r="J4596" i="3"/>
  <c r="I4597" i="3"/>
  <c r="J4597" i="3"/>
  <c r="I4598" i="3"/>
  <c r="J4598" i="3"/>
  <c r="I4599" i="3"/>
  <c r="J4599" i="3"/>
  <c r="I4600" i="3"/>
  <c r="J4600" i="3"/>
  <c r="I4601" i="3"/>
  <c r="J4601" i="3"/>
  <c r="I4602" i="3"/>
  <c r="J4602" i="3"/>
  <c r="I4603" i="3"/>
  <c r="J4603" i="3"/>
  <c r="I4604" i="3"/>
  <c r="J4604" i="3"/>
  <c r="I4605" i="3"/>
  <c r="J4605" i="3"/>
  <c r="I4606" i="3"/>
  <c r="J4606" i="3"/>
  <c r="I4607" i="3"/>
  <c r="J4607" i="3"/>
  <c r="I4608" i="3"/>
  <c r="J4608" i="3"/>
  <c r="I4609" i="3"/>
  <c r="J4609" i="3"/>
  <c r="I4610" i="3"/>
  <c r="J4610" i="3"/>
  <c r="I4611" i="3"/>
  <c r="J4611" i="3"/>
  <c r="I4612" i="3"/>
  <c r="J4612" i="3"/>
  <c r="I4613" i="3"/>
  <c r="J4613" i="3"/>
  <c r="I4614" i="3"/>
  <c r="J4614" i="3"/>
  <c r="I4615" i="3"/>
  <c r="J4615" i="3"/>
  <c r="I4616" i="3"/>
  <c r="J4616" i="3"/>
  <c r="I4617" i="3"/>
  <c r="J4617" i="3"/>
  <c r="I4618" i="3"/>
  <c r="J4618" i="3"/>
  <c r="I4619" i="3"/>
  <c r="J4619" i="3"/>
  <c r="I4620" i="3"/>
  <c r="J4620" i="3"/>
  <c r="I4621" i="3"/>
  <c r="J4621" i="3"/>
  <c r="I4622" i="3"/>
  <c r="J4622" i="3"/>
  <c r="I4623" i="3"/>
  <c r="J4623" i="3"/>
  <c r="I4624" i="3"/>
  <c r="J4624" i="3"/>
  <c r="I4625" i="3"/>
  <c r="J4625" i="3"/>
  <c r="I4626" i="3"/>
  <c r="J4626" i="3"/>
  <c r="I4627" i="3"/>
  <c r="J4627" i="3"/>
  <c r="I4628" i="3"/>
  <c r="J4628" i="3"/>
  <c r="I4629" i="3"/>
  <c r="J4629" i="3"/>
  <c r="I4630" i="3"/>
  <c r="J4630" i="3"/>
  <c r="I4631" i="3"/>
  <c r="J4631" i="3"/>
  <c r="I4632" i="3"/>
  <c r="J4632" i="3"/>
  <c r="I4633" i="3"/>
  <c r="J4633" i="3"/>
  <c r="I4634" i="3"/>
  <c r="J4634" i="3"/>
  <c r="I4635" i="3"/>
  <c r="J4635" i="3"/>
  <c r="I4636" i="3"/>
  <c r="J4636" i="3"/>
  <c r="I4637" i="3"/>
  <c r="J4637" i="3"/>
  <c r="I4638" i="3"/>
  <c r="J4638" i="3"/>
  <c r="I4639" i="3"/>
  <c r="J4639" i="3"/>
  <c r="I4640" i="3"/>
  <c r="J4640" i="3"/>
  <c r="I4641" i="3"/>
  <c r="J4641" i="3"/>
  <c r="I4642" i="3"/>
  <c r="J4642" i="3"/>
  <c r="I4643" i="3"/>
  <c r="J4643" i="3"/>
  <c r="I4644" i="3"/>
  <c r="J4644" i="3"/>
  <c r="I4645" i="3"/>
  <c r="J4645" i="3"/>
  <c r="I4646" i="3"/>
  <c r="J4646" i="3"/>
  <c r="I4647" i="3"/>
  <c r="J4647" i="3"/>
  <c r="I4648" i="3"/>
  <c r="J4648" i="3"/>
  <c r="I4649" i="3"/>
  <c r="J4649" i="3"/>
  <c r="I4650" i="3"/>
  <c r="J4650" i="3"/>
  <c r="I4651" i="3"/>
  <c r="J4651" i="3"/>
  <c r="I4652" i="3"/>
  <c r="J4652" i="3"/>
  <c r="I4653" i="3"/>
  <c r="J4653" i="3"/>
  <c r="I4654" i="3"/>
  <c r="J4654" i="3"/>
  <c r="I4655" i="3"/>
  <c r="J4655" i="3"/>
  <c r="I4656" i="3"/>
  <c r="J4656" i="3"/>
  <c r="I4657" i="3"/>
  <c r="J4657" i="3"/>
  <c r="I4658" i="3"/>
  <c r="J4658" i="3"/>
  <c r="I4659" i="3"/>
  <c r="J4659" i="3"/>
  <c r="I4660" i="3"/>
  <c r="J4660" i="3"/>
  <c r="I4661" i="3"/>
  <c r="J4661" i="3"/>
  <c r="I4662" i="3"/>
  <c r="J4662" i="3"/>
  <c r="I4663" i="3"/>
  <c r="J4663" i="3"/>
  <c r="I4664" i="3"/>
  <c r="J4664" i="3"/>
  <c r="I4665" i="3"/>
  <c r="J4665" i="3"/>
  <c r="I4666" i="3"/>
  <c r="J4666" i="3"/>
  <c r="I4667" i="3"/>
  <c r="J4667" i="3"/>
  <c r="I4668" i="3"/>
  <c r="J4668" i="3"/>
  <c r="I4669" i="3"/>
  <c r="J4669" i="3"/>
  <c r="I4670" i="3"/>
  <c r="J4670" i="3"/>
  <c r="I4671" i="3"/>
  <c r="J4671" i="3"/>
  <c r="I4672" i="3"/>
  <c r="J4672" i="3"/>
  <c r="I4673" i="3"/>
  <c r="J4673" i="3"/>
  <c r="I4674" i="3"/>
  <c r="J4674" i="3"/>
  <c r="I4675" i="3"/>
  <c r="J4675" i="3"/>
  <c r="I4676" i="3"/>
  <c r="J4676" i="3"/>
  <c r="I4677" i="3"/>
  <c r="J4677" i="3"/>
  <c r="I4678" i="3"/>
  <c r="J4678" i="3"/>
  <c r="I4679" i="3"/>
  <c r="J4679" i="3"/>
  <c r="I4680" i="3"/>
  <c r="J4680" i="3"/>
  <c r="I4681" i="3"/>
  <c r="J4681" i="3"/>
  <c r="I4682" i="3"/>
  <c r="J4682" i="3"/>
  <c r="I4683" i="3"/>
  <c r="J4683" i="3"/>
  <c r="I4684" i="3"/>
  <c r="J4684" i="3"/>
  <c r="I4685" i="3"/>
  <c r="J4685" i="3"/>
  <c r="I4686" i="3"/>
  <c r="J4686" i="3"/>
  <c r="I4687" i="3"/>
  <c r="J4687" i="3"/>
  <c r="I4688" i="3"/>
  <c r="J4688" i="3"/>
  <c r="I4689" i="3"/>
  <c r="J4689" i="3"/>
  <c r="I4690" i="3"/>
  <c r="J4690" i="3"/>
  <c r="I4691" i="3"/>
  <c r="J4691" i="3"/>
  <c r="I4692" i="3"/>
  <c r="J4692" i="3"/>
  <c r="I4693" i="3"/>
  <c r="J4693" i="3"/>
  <c r="I4694" i="3"/>
  <c r="J4694" i="3"/>
  <c r="I4695" i="3"/>
  <c r="J4695" i="3"/>
  <c r="I4696" i="3"/>
  <c r="J4696" i="3"/>
  <c r="I4697" i="3"/>
  <c r="J4697" i="3"/>
  <c r="I4698" i="3"/>
  <c r="J4698" i="3"/>
  <c r="I4699" i="3"/>
  <c r="J4699" i="3"/>
  <c r="I4700" i="3"/>
  <c r="J4700" i="3"/>
  <c r="I4701" i="3"/>
  <c r="J4701" i="3"/>
  <c r="I4702" i="3"/>
  <c r="J4702" i="3"/>
  <c r="I4703" i="3"/>
  <c r="J4703" i="3"/>
  <c r="I4704" i="3"/>
  <c r="J4704" i="3"/>
  <c r="I4705" i="3"/>
  <c r="J4705" i="3"/>
  <c r="I4706" i="3"/>
  <c r="J4706" i="3"/>
  <c r="I4707" i="3"/>
  <c r="J4707" i="3"/>
  <c r="I4708" i="3"/>
  <c r="J4708" i="3"/>
  <c r="I4709" i="3"/>
  <c r="J4709" i="3"/>
  <c r="I4710" i="3"/>
  <c r="J4710" i="3"/>
  <c r="I4711" i="3"/>
  <c r="J4711" i="3"/>
  <c r="I4712" i="3"/>
  <c r="J4712" i="3"/>
  <c r="I4713" i="3"/>
  <c r="J4713" i="3"/>
  <c r="I4714" i="3"/>
  <c r="J4714" i="3"/>
  <c r="I4715" i="3"/>
  <c r="J4715" i="3"/>
  <c r="I4716" i="3"/>
  <c r="J4716" i="3"/>
  <c r="I4717" i="3"/>
  <c r="J4717" i="3"/>
  <c r="I4718" i="3"/>
  <c r="J4718" i="3"/>
  <c r="I4719" i="3"/>
  <c r="J4719" i="3"/>
  <c r="I4720" i="3"/>
  <c r="J4720" i="3"/>
  <c r="I4721" i="3"/>
  <c r="J4721" i="3"/>
  <c r="I4722" i="3"/>
  <c r="J4722" i="3"/>
  <c r="I4723" i="3"/>
  <c r="J4723" i="3"/>
  <c r="I4724" i="3"/>
  <c r="J4724" i="3"/>
  <c r="I4725" i="3"/>
  <c r="J4725" i="3"/>
  <c r="I4726" i="3"/>
  <c r="J4726" i="3"/>
  <c r="I4727" i="3"/>
  <c r="J4727" i="3"/>
  <c r="I4728" i="3"/>
  <c r="J4728" i="3"/>
  <c r="I4729" i="3"/>
  <c r="J4729" i="3"/>
  <c r="I4730" i="3"/>
  <c r="J4730" i="3"/>
  <c r="I4731" i="3"/>
  <c r="J4731" i="3"/>
  <c r="I4732" i="3"/>
  <c r="J4732" i="3"/>
  <c r="I4733" i="3"/>
  <c r="J4733" i="3"/>
  <c r="I4734" i="3"/>
  <c r="J4734" i="3"/>
  <c r="I4735" i="3"/>
  <c r="J4735" i="3"/>
  <c r="I4736" i="3"/>
  <c r="J4736" i="3"/>
  <c r="I4737" i="3"/>
  <c r="J4737" i="3"/>
  <c r="I4738" i="3"/>
  <c r="J4738" i="3"/>
  <c r="I4739" i="3"/>
  <c r="J4739" i="3"/>
  <c r="I4740" i="3"/>
  <c r="J4740" i="3"/>
  <c r="I4741" i="3"/>
  <c r="J4741" i="3"/>
  <c r="I4742" i="3"/>
  <c r="J4742" i="3"/>
  <c r="I4743" i="3"/>
  <c r="J4743" i="3"/>
  <c r="I4744" i="3"/>
  <c r="J4744" i="3"/>
  <c r="I4745" i="3"/>
  <c r="J4745" i="3"/>
  <c r="I4746" i="3"/>
  <c r="J4746" i="3"/>
  <c r="I4747" i="3"/>
  <c r="J4747" i="3"/>
  <c r="I4748" i="3"/>
  <c r="J4748" i="3"/>
  <c r="I4749" i="3"/>
  <c r="J4749" i="3"/>
  <c r="I4750" i="3"/>
  <c r="J4750" i="3"/>
  <c r="I4751" i="3"/>
  <c r="J4751" i="3"/>
  <c r="I4752" i="3"/>
  <c r="J4752" i="3"/>
  <c r="I4753" i="3"/>
  <c r="J4753" i="3"/>
  <c r="I4754" i="3"/>
  <c r="J4754" i="3"/>
  <c r="I4755" i="3"/>
  <c r="J4755" i="3"/>
  <c r="I4756" i="3"/>
  <c r="J4756" i="3"/>
  <c r="I4757" i="3"/>
  <c r="J4757" i="3"/>
  <c r="I4758" i="3"/>
  <c r="J4758" i="3"/>
  <c r="I4759" i="3"/>
  <c r="J4759" i="3"/>
  <c r="I4760" i="3"/>
  <c r="J4760" i="3"/>
  <c r="I4761" i="3"/>
  <c r="J4761" i="3"/>
  <c r="I4762" i="3"/>
  <c r="J4762" i="3"/>
  <c r="I4763" i="3"/>
  <c r="J4763" i="3"/>
  <c r="I4764" i="3"/>
  <c r="J4764" i="3"/>
  <c r="I4765" i="3"/>
  <c r="J4765" i="3"/>
  <c r="I4766" i="3"/>
  <c r="J4766" i="3"/>
  <c r="I4767" i="3"/>
  <c r="J4767" i="3"/>
  <c r="I4768" i="3"/>
  <c r="J4768" i="3"/>
  <c r="I4769" i="3"/>
  <c r="J4769" i="3"/>
  <c r="I4770" i="3"/>
  <c r="J4770" i="3"/>
  <c r="I4771" i="3"/>
  <c r="J4771" i="3"/>
  <c r="I4772" i="3"/>
  <c r="J4772" i="3"/>
  <c r="I4773" i="3"/>
  <c r="J4773" i="3"/>
  <c r="I4774" i="3"/>
  <c r="J4774" i="3"/>
  <c r="I4775" i="3"/>
  <c r="J4775" i="3"/>
  <c r="I4776" i="3"/>
  <c r="J4776" i="3"/>
  <c r="I4777" i="3"/>
  <c r="J4777" i="3"/>
  <c r="I4778" i="3"/>
  <c r="J4778" i="3"/>
  <c r="I4779" i="3"/>
  <c r="J4779" i="3"/>
  <c r="I4780" i="3"/>
  <c r="J4780" i="3"/>
  <c r="I4781" i="3"/>
  <c r="J4781" i="3"/>
  <c r="I4782" i="3"/>
  <c r="J4782" i="3"/>
  <c r="I4783" i="3"/>
  <c r="J4783" i="3"/>
  <c r="I4784" i="3"/>
  <c r="J4784" i="3"/>
  <c r="I4785" i="3"/>
  <c r="J4785" i="3"/>
  <c r="I4786" i="3"/>
  <c r="J4786" i="3"/>
  <c r="I4787" i="3"/>
  <c r="J4787" i="3"/>
  <c r="I4788" i="3"/>
  <c r="J4788" i="3"/>
  <c r="I4789" i="3"/>
  <c r="J4789" i="3"/>
  <c r="I4790" i="3"/>
  <c r="J4790" i="3"/>
  <c r="I4791" i="3"/>
  <c r="J4791" i="3"/>
  <c r="I4792" i="3"/>
  <c r="J4792" i="3"/>
  <c r="I4793" i="3"/>
  <c r="J4793" i="3"/>
  <c r="I4794" i="3"/>
  <c r="J4794" i="3"/>
  <c r="I4795" i="3"/>
  <c r="J4795" i="3"/>
  <c r="I4796" i="3"/>
  <c r="J4796" i="3"/>
  <c r="I4797" i="3"/>
  <c r="J4797" i="3"/>
  <c r="I4798" i="3"/>
  <c r="J4798" i="3"/>
  <c r="I4799" i="3"/>
  <c r="J4799" i="3"/>
  <c r="I4800" i="3"/>
  <c r="J4800" i="3"/>
  <c r="I4801" i="3"/>
  <c r="J4801" i="3"/>
  <c r="I4802" i="3"/>
  <c r="J4802" i="3"/>
  <c r="I4803" i="3"/>
  <c r="J4803" i="3"/>
  <c r="I4804" i="3"/>
  <c r="J4804" i="3"/>
  <c r="I4805" i="3"/>
  <c r="J4805" i="3"/>
  <c r="I4806" i="3"/>
  <c r="J4806" i="3"/>
  <c r="I4807" i="3"/>
  <c r="J4807" i="3"/>
  <c r="I4808" i="3"/>
  <c r="J4808" i="3"/>
  <c r="I4809" i="3"/>
  <c r="J4809" i="3"/>
  <c r="I4810" i="3"/>
  <c r="J4810" i="3"/>
  <c r="I4811" i="3"/>
  <c r="J4811" i="3"/>
  <c r="I4812" i="3"/>
  <c r="J4812" i="3"/>
  <c r="I4813" i="3"/>
  <c r="J4813" i="3"/>
  <c r="I4814" i="3"/>
  <c r="J4814" i="3"/>
  <c r="I4815" i="3"/>
  <c r="J4815" i="3"/>
  <c r="I4816" i="3"/>
  <c r="J4816" i="3"/>
  <c r="I4817" i="3"/>
  <c r="J4817" i="3"/>
  <c r="I4818" i="3"/>
  <c r="J4818" i="3"/>
  <c r="I4819" i="3"/>
  <c r="J4819" i="3"/>
  <c r="I4820" i="3"/>
  <c r="J4820" i="3"/>
  <c r="I4821" i="3"/>
  <c r="J4821" i="3"/>
  <c r="I4822" i="3"/>
  <c r="J4822" i="3"/>
  <c r="I4823" i="3"/>
  <c r="J4823" i="3"/>
  <c r="I4824" i="3"/>
  <c r="J4824" i="3"/>
  <c r="I4825" i="3"/>
  <c r="J4825" i="3"/>
  <c r="I4826" i="3"/>
  <c r="J4826" i="3"/>
  <c r="I4827" i="3"/>
  <c r="J4827" i="3"/>
  <c r="I4828" i="3"/>
  <c r="J4828" i="3"/>
  <c r="I4829" i="3"/>
  <c r="J4829" i="3"/>
  <c r="I4830" i="3"/>
  <c r="J4830" i="3"/>
  <c r="I4831" i="3"/>
  <c r="J4831" i="3"/>
  <c r="I4832" i="3"/>
  <c r="J4832" i="3"/>
  <c r="I4833" i="3"/>
  <c r="J4833" i="3"/>
  <c r="I4834" i="3"/>
  <c r="J4834" i="3"/>
  <c r="I4835" i="3"/>
  <c r="J4835" i="3"/>
  <c r="I4836" i="3"/>
  <c r="J4836" i="3"/>
  <c r="I4837" i="3"/>
  <c r="J4837" i="3"/>
  <c r="I4838" i="3"/>
  <c r="J4838" i="3"/>
  <c r="I4839" i="3"/>
  <c r="J4839" i="3"/>
  <c r="I4840" i="3"/>
  <c r="J4840" i="3"/>
  <c r="I4841" i="3"/>
  <c r="J4841" i="3"/>
  <c r="I4842" i="3"/>
  <c r="J4842" i="3"/>
  <c r="I4843" i="3"/>
  <c r="J4843" i="3"/>
  <c r="I4844" i="3"/>
  <c r="J4844" i="3"/>
  <c r="I4845" i="3"/>
  <c r="J4845" i="3"/>
  <c r="I4846" i="3"/>
  <c r="J4846" i="3"/>
  <c r="I4847" i="3"/>
  <c r="J4847" i="3"/>
  <c r="I4848" i="3"/>
  <c r="J4848" i="3"/>
  <c r="I4849" i="3"/>
  <c r="J4849" i="3"/>
  <c r="I4850" i="3"/>
  <c r="J4850" i="3"/>
  <c r="I4851" i="3"/>
  <c r="J4851" i="3"/>
  <c r="I4852" i="3"/>
  <c r="J4852" i="3"/>
  <c r="I4853" i="3"/>
  <c r="J4853" i="3"/>
  <c r="I4854" i="3"/>
  <c r="J4854" i="3"/>
  <c r="I4855" i="3"/>
  <c r="J4855" i="3"/>
  <c r="I4856" i="3"/>
  <c r="J4856" i="3"/>
  <c r="I4857" i="3"/>
  <c r="J4857" i="3"/>
  <c r="I4858" i="3"/>
  <c r="J4858" i="3"/>
  <c r="I4859" i="3"/>
  <c r="J4859" i="3"/>
  <c r="I4860" i="3"/>
  <c r="J4860" i="3"/>
  <c r="I4861" i="3"/>
  <c r="J4861" i="3"/>
  <c r="I4862" i="3"/>
  <c r="J4862" i="3"/>
  <c r="I4863" i="3"/>
  <c r="J4863" i="3"/>
  <c r="I4864" i="3"/>
  <c r="J4864" i="3"/>
  <c r="I4865" i="3"/>
  <c r="J4865" i="3"/>
  <c r="I4866" i="3"/>
  <c r="J4866" i="3"/>
  <c r="I4867" i="3"/>
  <c r="J4867" i="3"/>
  <c r="I4868" i="3"/>
  <c r="J4868" i="3"/>
  <c r="I4869" i="3"/>
  <c r="J4869" i="3"/>
  <c r="I4870" i="3"/>
  <c r="J4870" i="3"/>
  <c r="I4871" i="3"/>
  <c r="J4871" i="3"/>
  <c r="I4872" i="3"/>
  <c r="J4872" i="3"/>
  <c r="I4873" i="3"/>
  <c r="J4873" i="3"/>
  <c r="I4874" i="3"/>
  <c r="J4874" i="3"/>
  <c r="I4875" i="3"/>
  <c r="J4875" i="3"/>
  <c r="I4876" i="3"/>
  <c r="J4876" i="3"/>
  <c r="I4877" i="3"/>
  <c r="J4877" i="3"/>
  <c r="I4878" i="3"/>
  <c r="J4878" i="3"/>
  <c r="I4879" i="3"/>
  <c r="J4879" i="3"/>
  <c r="I4880" i="3"/>
  <c r="J4880" i="3"/>
  <c r="I4881" i="3"/>
  <c r="J4881" i="3"/>
  <c r="I4882" i="3"/>
  <c r="J4882" i="3"/>
  <c r="I4883" i="3"/>
  <c r="J4883" i="3"/>
  <c r="I4884" i="3"/>
  <c r="J4884" i="3"/>
  <c r="I4885" i="3"/>
  <c r="J4885" i="3"/>
  <c r="I4886" i="3"/>
  <c r="J4886" i="3"/>
  <c r="I4887" i="3"/>
  <c r="J4887" i="3"/>
  <c r="I4888" i="3"/>
  <c r="J4888" i="3"/>
  <c r="I4889" i="3"/>
  <c r="J4889" i="3"/>
  <c r="I4890" i="3"/>
  <c r="J4890" i="3"/>
  <c r="I4891" i="3"/>
  <c r="J4891" i="3"/>
  <c r="I4892" i="3"/>
  <c r="J4892" i="3"/>
  <c r="I4893" i="3"/>
  <c r="J4893" i="3"/>
  <c r="I4894" i="3"/>
  <c r="J4894" i="3"/>
  <c r="I4895" i="3"/>
  <c r="J4895" i="3"/>
  <c r="I4896" i="3"/>
  <c r="J4896" i="3"/>
  <c r="I4897" i="3"/>
  <c r="J4897" i="3"/>
  <c r="I4898" i="3"/>
  <c r="J4898" i="3"/>
  <c r="I4899" i="3"/>
  <c r="J4899" i="3"/>
  <c r="I4900" i="3"/>
  <c r="J4900" i="3"/>
  <c r="I4901" i="3"/>
  <c r="J4901" i="3"/>
  <c r="I4902" i="3"/>
  <c r="J4902" i="3"/>
  <c r="I4903" i="3"/>
  <c r="J4903" i="3"/>
  <c r="I4904" i="3"/>
  <c r="J4904" i="3"/>
  <c r="I4905" i="3"/>
  <c r="J4905" i="3"/>
  <c r="I4906" i="3"/>
  <c r="J4906" i="3"/>
  <c r="I4907" i="3"/>
  <c r="J4907" i="3"/>
  <c r="I4908" i="3"/>
  <c r="J4908" i="3"/>
  <c r="I4909" i="3"/>
  <c r="J4909" i="3"/>
  <c r="I4910" i="3"/>
  <c r="J4910" i="3"/>
  <c r="I4911" i="3"/>
  <c r="J4911" i="3"/>
  <c r="I4912" i="3"/>
  <c r="J4912" i="3"/>
  <c r="I4913" i="3"/>
  <c r="J4913" i="3"/>
  <c r="I4914" i="3"/>
  <c r="J4914" i="3"/>
  <c r="I4915" i="3"/>
  <c r="J4915" i="3"/>
  <c r="I4916" i="3"/>
  <c r="J4916" i="3"/>
  <c r="I4917" i="3"/>
  <c r="J4917" i="3"/>
  <c r="I4918" i="3"/>
  <c r="J4918" i="3"/>
  <c r="I4919" i="3"/>
  <c r="J4919" i="3"/>
  <c r="I4920" i="3"/>
  <c r="J4920" i="3"/>
  <c r="I4921" i="3"/>
  <c r="J4921" i="3"/>
  <c r="I4922" i="3"/>
  <c r="J4922" i="3"/>
  <c r="I4923" i="3"/>
  <c r="J4923" i="3"/>
  <c r="I4924" i="3"/>
  <c r="J4924" i="3"/>
  <c r="I4925" i="3"/>
  <c r="J4925" i="3"/>
  <c r="I4926" i="3"/>
  <c r="J4926" i="3"/>
  <c r="I4927" i="3"/>
  <c r="J4927" i="3"/>
  <c r="I4928" i="3"/>
  <c r="J4928" i="3"/>
  <c r="I4929" i="3"/>
  <c r="J4929" i="3"/>
  <c r="I4930" i="3"/>
  <c r="J4930" i="3"/>
  <c r="I4931" i="3"/>
  <c r="J4931" i="3"/>
  <c r="I4932" i="3"/>
  <c r="J4932" i="3"/>
  <c r="I4933" i="3"/>
  <c r="J4933" i="3"/>
  <c r="I4934" i="3"/>
  <c r="J4934" i="3"/>
  <c r="I4935" i="3"/>
  <c r="J4935" i="3"/>
  <c r="I4936" i="3"/>
  <c r="J4936" i="3"/>
  <c r="I4937" i="3"/>
  <c r="J4937" i="3"/>
  <c r="I4938" i="3"/>
  <c r="J4938" i="3"/>
  <c r="I4939" i="3"/>
  <c r="J4939" i="3"/>
  <c r="I4940" i="3"/>
  <c r="J4940" i="3"/>
  <c r="I4941" i="3"/>
  <c r="J4941" i="3"/>
  <c r="I4942" i="3"/>
  <c r="J4942" i="3"/>
  <c r="I4943" i="3"/>
  <c r="J4943" i="3"/>
  <c r="I4944" i="3"/>
  <c r="J4944" i="3"/>
  <c r="I4945" i="3"/>
  <c r="J4945" i="3"/>
  <c r="I4946" i="3"/>
  <c r="J4946" i="3"/>
  <c r="I4947" i="3"/>
  <c r="J4947" i="3"/>
  <c r="I4948" i="3"/>
  <c r="J4948" i="3"/>
  <c r="I4949" i="3"/>
  <c r="J4949" i="3"/>
  <c r="I4950" i="3"/>
  <c r="J4950" i="3"/>
  <c r="I4951" i="3"/>
  <c r="J4951" i="3"/>
  <c r="I4952" i="3"/>
  <c r="J4952" i="3"/>
  <c r="I4953" i="3"/>
  <c r="J4953" i="3"/>
  <c r="I4954" i="3"/>
  <c r="J4954" i="3"/>
  <c r="I4955" i="3"/>
  <c r="J4955" i="3"/>
  <c r="I4956" i="3"/>
  <c r="J4956" i="3"/>
  <c r="I4957" i="3"/>
  <c r="J4957" i="3"/>
  <c r="I4958" i="3"/>
  <c r="J4958" i="3"/>
  <c r="I4959" i="3"/>
  <c r="J4959" i="3"/>
  <c r="I4960" i="3"/>
  <c r="J4960" i="3"/>
  <c r="I4961" i="3"/>
  <c r="J4961" i="3"/>
  <c r="I4962" i="3"/>
  <c r="J4962" i="3"/>
  <c r="I4963" i="3"/>
  <c r="J4963" i="3"/>
  <c r="I4964" i="3"/>
  <c r="J4964" i="3"/>
  <c r="I4965" i="3"/>
  <c r="J4965" i="3"/>
  <c r="I4966" i="3"/>
  <c r="J4966" i="3"/>
  <c r="I4967" i="3"/>
  <c r="J4967" i="3"/>
  <c r="I4968" i="3"/>
  <c r="J4968" i="3"/>
  <c r="I4969" i="3"/>
  <c r="J4969" i="3"/>
  <c r="I4970" i="3"/>
  <c r="J4970" i="3"/>
  <c r="I4971" i="3"/>
  <c r="J4971" i="3"/>
  <c r="I4972" i="3"/>
  <c r="J4972" i="3"/>
  <c r="I4973" i="3"/>
  <c r="J4973" i="3"/>
  <c r="I4974" i="3"/>
  <c r="J4974" i="3"/>
  <c r="I4975" i="3"/>
  <c r="J4975" i="3"/>
  <c r="I4976" i="3"/>
  <c r="J4976" i="3"/>
  <c r="I4977" i="3"/>
  <c r="J4977" i="3"/>
  <c r="I4978" i="3"/>
  <c r="J4978" i="3"/>
  <c r="I4979" i="3"/>
  <c r="J4979" i="3"/>
  <c r="I4980" i="3"/>
  <c r="J4980" i="3"/>
  <c r="I4981" i="3"/>
  <c r="J4981" i="3"/>
  <c r="I4982" i="3"/>
  <c r="J4982" i="3"/>
  <c r="I4983" i="3"/>
  <c r="J4983" i="3"/>
  <c r="I4984" i="3"/>
  <c r="J4984" i="3"/>
  <c r="I4985" i="3"/>
  <c r="J4985" i="3"/>
  <c r="I4986" i="3"/>
  <c r="J4986" i="3"/>
  <c r="I4987" i="3"/>
  <c r="J4987" i="3"/>
  <c r="I4988" i="3"/>
  <c r="J4988" i="3"/>
  <c r="I4989" i="3"/>
  <c r="J4989" i="3"/>
  <c r="I4990" i="3"/>
  <c r="J4990" i="3"/>
  <c r="I4991" i="3"/>
  <c r="J4991" i="3"/>
  <c r="I4992" i="3"/>
  <c r="J4992" i="3"/>
  <c r="I4993" i="3"/>
  <c r="J4993" i="3"/>
  <c r="I4994" i="3"/>
  <c r="J4994" i="3"/>
  <c r="I4995" i="3"/>
  <c r="J4995" i="3"/>
  <c r="I4996" i="3"/>
  <c r="J4996" i="3"/>
  <c r="I4997" i="3"/>
  <c r="J4997" i="3"/>
  <c r="I4998" i="3"/>
  <c r="J4998" i="3"/>
  <c r="I4999" i="3"/>
  <c r="J4999" i="3"/>
  <c r="I5000" i="3"/>
  <c r="J5000" i="3"/>
  <c r="I5001" i="3"/>
  <c r="J5001" i="3"/>
  <c r="I5002" i="3"/>
  <c r="J5002" i="3"/>
  <c r="I5003" i="3"/>
  <c r="J5003" i="3"/>
  <c r="I5004" i="3"/>
  <c r="J5004" i="3"/>
  <c r="I5005" i="3"/>
  <c r="J5005" i="3"/>
  <c r="I5006" i="3"/>
  <c r="J5006" i="3"/>
  <c r="I5007" i="3"/>
  <c r="J5007" i="3"/>
  <c r="I5008" i="3"/>
  <c r="J5008" i="3"/>
  <c r="I5009" i="3"/>
  <c r="J5009" i="3"/>
  <c r="I5010" i="3"/>
  <c r="J5010" i="3"/>
  <c r="I5011" i="3"/>
  <c r="J5011" i="3"/>
  <c r="I5012" i="3"/>
  <c r="J5012" i="3"/>
  <c r="I5013" i="3"/>
  <c r="J5013" i="3"/>
  <c r="I5014" i="3"/>
  <c r="J5014" i="3"/>
  <c r="I5015" i="3"/>
  <c r="J5015" i="3"/>
  <c r="I5016" i="3"/>
  <c r="J5016" i="3"/>
  <c r="I5017" i="3"/>
  <c r="J5017" i="3"/>
  <c r="I5018" i="3"/>
  <c r="J5018" i="3"/>
  <c r="I5019" i="3"/>
  <c r="J5019" i="3"/>
  <c r="I5020" i="3"/>
  <c r="J5020" i="3"/>
  <c r="I5021" i="3"/>
  <c r="J5021" i="3"/>
  <c r="I5022" i="3"/>
  <c r="J5022" i="3"/>
  <c r="I5023" i="3"/>
  <c r="J5023" i="3"/>
  <c r="I5024" i="3"/>
  <c r="J5024" i="3"/>
  <c r="I5025" i="3"/>
  <c r="J5025" i="3"/>
  <c r="I5026" i="3"/>
  <c r="J5026" i="3"/>
  <c r="I5027" i="3"/>
  <c r="J5027" i="3"/>
  <c r="I5028" i="3"/>
  <c r="J5028" i="3"/>
  <c r="I5029" i="3"/>
  <c r="J5029" i="3"/>
  <c r="I5030" i="3"/>
  <c r="J5030" i="3"/>
  <c r="I5031" i="3"/>
  <c r="J5031" i="3"/>
  <c r="I5032" i="3"/>
  <c r="J5032" i="3"/>
  <c r="I5033" i="3"/>
  <c r="J5033" i="3"/>
  <c r="I5034" i="3"/>
  <c r="J5034" i="3"/>
  <c r="I5035" i="3"/>
  <c r="J5035" i="3"/>
  <c r="I5036" i="3"/>
  <c r="J5036" i="3"/>
  <c r="I5037" i="3"/>
  <c r="J5037" i="3"/>
  <c r="I5038" i="3"/>
  <c r="J5038" i="3"/>
  <c r="I5039" i="3"/>
  <c r="J5039" i="3"/>
  <c r="I5040" i="3"/>
  <c r="J5040" i="3"/>
  <c r="I5041" i="3"/>
  <c r="J5041" i="3"/>
  <c r="I5042" i="3"/>
  <c r="J5042" i="3"/>
  <c r="I5043" i="3"/>
  <c r="J5043" i="3"/>
  <c r="I5044" i="3"/>
  <c r="J5044" i="3"/>
  <c r="I5045" i="3"/>
  <c r="J5045" i="3"/>
  <c r="I5046" i="3"/>
  <c r="J5046" i="3"/>
  <c r="I5047" i="3"/>
  <c r="J5047" i="3"/>
  <c r="I5048" i="3"/>
  <c r="J5048" i="3"/>
  <c r="I5049" i="3"/>
  <c r="J5049" i="3"/>
  <c r="I5050" i="3"/>
  <c r="J5050" i="3"/>
  <c r="I5051" i="3"/>
  <c r="J5051" i="3"/>
  <c r="I5052" i="3"/>
  <c r="J5052" i="3"/>
  <c r="I5053" i="3"/>
  <c r="J5053" i="3"/>
  <c r="I5054" i="3"/>
  <c r="J5054" i="3"/>
  <c r="I5055" i="3"/>
  <c r="J5055" i="3"/>
  <c r="I5056" i="3"/>
  <c r="J5056" i="3"/>
  <c r="I5057" i="3"/>
  <c r="J5057" i="3"/>
  <c r="I5058" i="3"/>
  <c r="J5058" i="3"/>
  <c r="I5059" i="3"/>
  <c r="J5059" i="3"/>
  <c r="I5060" i="3"/>
  <c r="J5060" i="3"/>
  <c r="I5061" i="3"/>
  <c r="J5061" i="3"/>
  <c r="I5062" i="3"/>
  <c r="J5062" i="3"/>
  <c r="I5063" i="3"/>
  <c r="J5063" i="3"/>
  <c r="I5064" i="3"/>
  <c r="J5064" i="3"/>
  <c r="I5065" i="3"/>
  <c r="J5065" i="3"/>
  <c r="I5066" i="3"/>
  <c r="J5066" i="3"/>
  <c r="I5067" i="3"/>
  <c r="J5067" i="3"/>
  <c r="I5068" i="3"/>
  <c r="J5068" i="3"/>
  <c r="I5069" i="3"/>
  <c r="J5069" i="3"/>
  <c r="I5070" i="3"/>
  <c r="J5070" i="3"/>
  <c r="I5071" i="3"/>
  <c r="J5071" i="3"/>
  <c r="I5072" i="3"/>
  <c r="J5072" i="3"/>
  <c r="I5073" i="3"/>
  <c r="J5073" i="3"/>
  <c r="I5074" i="3"/>
  <c r="J5074" i="3"/>
  <c r="I5075" i="3"/>
  <c r="J5075" i="3"/>
  <c r="I5076" i="3"/>
  <c r="J5076" i="3"/>
  <c r="I5077" i="3"/>
  <c r="J5077" i="3"/>
  <c r="I5078" i="3"/>
  <c r="J5078" i="3"/>
  <c r="I5079" i="3"/>
  <c r="J5079" i="3"/>
  <c r="I5080" i="3"/>
  <c r="J5080" i="3"/>
  <c r="I5081" i="3"/>
  <c r="J5081" i="3"/>
  <c r="I5082" i="3"/>
  <c r="J5082" i="3"/>
  <c r="I5083" i="3"/>
  <c r="J5083" i="3"/>
  <c r="I5084" i="3"/>
  <c r="J5084" i="3"/>
  <c r="I5085" i="3"/>
  <c r="J5085" i="3"/>
  <c r="I5086" i="3"/>
  <c r="J5086" i="3"/>
  <c r="I5087" i="3"/>
  <c r="J5087" i="3"/>
  <c r="I5088" i="3"/>
  <c r="J5088" i="3"/>
  <c r="I5089" i="3"/>
  <c r="J5089" i="3"/>
  <c r="I5090" i="3"/>
  <c r="J5090" i="3"/>
  <c r="I5091" i="3"/>
  <c r="J5091" i="3"/>
  <c r="I5092" i="3"/>
  <c r="J5092" i="3"/>
  <c r="I5093" i="3"/>
  <c r="J5093" i="3"/>
  <c r="I5094" i="3"/>
  <c r="J5094" i="3"/>
  <c r="I5095" i="3"/>
  <c r="J5095" i="3"/>
  <c r="I5096" i="3"/>
  <c r="J5096" i="3"/>
  <c r="I5097" i="3"/>
  <c r="J5097" i="3"/>
  <c r="I5098" i="3"/>
  <c r="J5098" i="3"/>
  <c r="I5099" i="3"/>
  <c r="J5099" i="3"/>
  <c r="I5100" i="3"/>
  <c r="J5100" i="3"/>
  <c r="I5101" i="3"/>
  <c r="J5101" i="3"/>
  <c r="I5102" i="3"/>
  <c r="J5102" i="3"/>
  <c r="I5103" i="3"/>
  <c r="J5103" i="3"/>
  <c r="I5104" i="3"/>
  <c r="J5104" i="3"/>
  <c r="I5105" i="3"/>
  <c r="J5105" i="3"/>
  <c r="I5106" i="3"/>
  <c r="J5106" i="3"/>
  <c r="I5107" i="3"/>
  <c r="J5107" i="3"/>
  <c r="I5108" i="3"/>
  <c r="J5108" i="3"/>
  <c r="I5109" i="3"/>
  <c r="J5109" i="3"/>
  <c r="I5110" i="3"/>
  <c r="J5110" i="3"/>
  <c r="I5111" i="3"/>
  <c r="J5111" i="3"/>
  <c r="I5112" i="3"/>
  <c r="J5112" i="3"/>
  <c r="I5113" i="3"/>
  <c r="J5113" i="3"/>
  <c r="I5114" i="3"/>
  <c r="J5114" i="3"/>
  <c r="I5115" i="3"/>
  <c r="J5115" i="3"/>
  <c r="I5116" i="3"/>
  <c r="J5116" i="3"/>
  <c r="I5117" i="3"/>
  <c r="J5117" i="3"/>
  <c r="I5118" i="3"/>
  <c r="J5118" i="3"/>
  <c r="I5119" i="3"/>
  <c r="J5119" i="3"/>
  <c r="I5120" i="3"/>
  <c r="J5120" i="3"/>
  <c r="I5121" i="3"/>
  <c r="J5121" i="3"/>
  <c r="I5122" i="3"/>
  <c r="J5122" i="3"/>
  <c r="I5123" i="3"/>
  <c r="J5123" i="3"/>
  <c r="I5124" i="3"/>
  <c r="J5124" i="3"/>
  <c r="I5125" i="3"/>
  <c r="J5125" i="3"/>
  <c r="I5126" i="3"/>
  <c r="J5126" i="3"/>
  <c r="I5127" i="3"/>
  <c r="J5127" i="3"/>
  <c r="I5128" i="3"/>
  <c r="J5128" i="3"/>
  <c r="I5129" i="3"/>
  <c r="J5129" i="3"/>
  <c r="I5130" i="3"/>
  <c r="J5130" i="3"/>
  <c r="I5131" i="3"/>
  <c r="J5131" i="3"/>
  <c r="I5132" i="3"/>
  <c r="J5132" i="3"/>
  <c r="I5133" i="3"/>
  <c r="J5133" i="3"/>
  <c r="I5134" i="3"/>
  <c r="J5134" i="3"/>
  <c r="I5135" i="3"/>
  <c r="J5135" i="3"/>
  <c r="I5136" i="3"/>
  <c r="J5136" i="3"/>
  <c r="I5137" i="3"/>
  <c r="J5137" i="3"/>
  <c r="I5138" i="3"/>
  <c r="J5138" i="3"/>
  <c r="I5139" i="3"/>
  <c r="J5139" i="3"/>
  <c r="I5140" i="3"/>
  <c r="J5140" i="3"/>
  <c r="I5141" i="3"/>
  <c r="J5141" i="3"/>
  <c r="I5142" i="3"/>
  <c r="J5142" i="3"/>
  <c r="I5143" i="3"/>
  <c r="J5143" i="3"/>
  <c r="I5144" i="3"/>
  <c r="J5144" i="3"/>
  <c r="I5145" i="3"/>
  <c r="J5145" i="3"/>
  <c r="I5146" i="3"/>
  <c r="J5146" i="3"/>
  <c r="I5147" i="3"/>
  <c r="J5147" i="3"/>
  <c r="I5148" i="3"/>
  <c r="J5148" i="3"/>
  <c r="I5149" i="3"/>
  <c r="J5149" i="3"/>
  <c r="I5150" i="3"/>
  <c r="J5150" i="3"/>
  <c r="I5151" i="3"/>
  <c r="J5151" i="3"/>
  <c r="I5152" i="3"/>
  <c r="J5152" i="3"/>
  <c r="I5153" i="3"/>
  <c r="J5153" i="3"/>
  <c r="I5154" i="3"/>
  <c r="J5154" i="3"/>
  <c r="I5155" i="3"/>
  <c r="J5155" i="3"/>
  <c r="I5156" i="3"/>
  <c r="J5156" i="3"/>
  <c r="I5157" i="3"/>
  <c r="J5157" i="3"/>
  <c r="I5158" i="3"/>
  <c r="J5158" i="3"/>
  <c r="I5159" i="3"/>
  <c r="J5159" i="3"/>
  <c r="I5160" i="3"/>
  <c r="J5160" i="3"/>
  <c r="I5161" i="3"/>
  <c r="J5161" i="3"/>
  <c r="I5162" i="3"/>
  <c r="J5162" i="3"/>
  <c r="I5163" i="3"/>
  <c r="J5163" i="3"/>
  <c r="I5164" i="3"/>
  <c r="J5164" i="3"/>
  <c r="I5165" i="3"/>
  <c r="J5165" i="3"/>
  <c r="I5166" i="3"/>
  <c r="J5166" i="3"/>
  <c r="I5167" i="3"/>
  <c r="J5167" i="3"/>
  <c r="I5168" i="3"/>
  <c r="J5168" i="3"/>
  <c r="I5169" i="3"/>
  <c r="J5169" i="3"/>
  <c r="I5170" i="3"/>
  <c r="J5170" i="3"/>
  <c r="I5171" i="3"/>
  <c r="J5171" i="3"/>
  <c r="I5172" i="3"/>
  <c r="J5172" i="3"/>
  <c r="I5173" i="3"/>
  <c r="J5173" i="3"/>
  <c r="I5174" i="3"/>
  <c r="J5174" i="3"/>
  <c r="I5175" i="3"/>
  <c r="J5175" i="3"/>
  <c r="I5176" i="3"/>
  <c r="J5176" i="3"/>
  <c r="I5177" i="3"/>
  <c r="J5177" i="3"/>
  <c r="I5178" i="3"/>
  <c r="J5178" i="3"/>
  <c r="I5179" i="3"/>
  <c r="J5179" i="3"/>
  <c r="I5180" i="3"/>
  <c r="J5180" i="3"/>
  <c r="I5181" i="3"/>
  <c r="J5181" i="3"/>
  <c r="I5182" i="3"/>
  <c r="J5182" i="3"/>
  <c r="I5183" i="3"/>
  <c r="J5183" i="3"/>
  <c r="I5184" i="3"/>
  <c r="J5184" i="3"/>
  <c r="I5185" i="3"/>
  <c r="J5185" i="3"/>
  <c r="I5186" i="3"/>
  <c r="J5186" i="3"/>
  <c r="I5187" i="3"/>
  <c r="J5187" i="3"/>
  <c r="I5188" i="3"/>
  <c r="J5188" i="3"/>
  <c r="I5189" i="3"/>
  <c r="J5189" i="3"/>
  <c r="I5190" i="3"/>
  <c r="J5190" i="3"/>
  <c r="I5191" i="3"/>
  <c r="J5191" i="3"/>
  <c r="I5192" i="3"/>
  <c r="J5192" i="3"/>
  <c r="I5193" i="3"/>
  <c r="J5193" i="3"/>
  <c r="I5194" i="3"/>
  <c r="J5194" i="3"/>
  <c r="I5195" i="3"/>
  <c r="J5195" i="3"/>
  <c r="I5196" i="3"/>
  <c r="J5196" i="3"/>
  <c r="I5197" i="3"/>
  <c r="J5197" i="3"/>
  <c r="I5198" i="3"/>
  <c r="J5198" i="3"/>
  <c r="I5199" i="3"/>
  <c r="J5199" i="3"/>
  <c r="I5200" i="3"/>
  <c r="J5200" i="3"/>
  <c r="I5201" i="3"/>
  <c r="J5201" i="3"/>
  <c r="I5202" i="3"/>
  <c r="J5202" i="3"/>
  <c r="I5203" i="3"/>
  <c r="J5203" i="3"/>
  <c r="I5204" i="3"/>
  <c r="J5204" i="3"/>
  <c r="I5205" i="3"/>
  <c r="J5205" i="3"/>
  <c r="I5206" i="3"/>
  <c r="J5206" i="3"/>
  <c r="I5207" i="3"/>
  <c r="J5207" i="3"/>
  <c r="I5208" i="3"/>
  <c r="J5208" i="3"/>
  <c r="I5209" i="3"/>
  <c r="J5209" i="3"/>
  <c r="I5210" i="3"/>
  <c r="J5210" i="3"/>
  <c r="I5211" i="3"/>
  <c r="J5211" i="3"/>
  <c r="I5212" i="3"/>
  <c r="J5212" i="3"/>
  <c r="I5213" i="3"/>
  <c r="J5213" i="3"/>
  <c r="I5214" i="3"/>
  <c r="J5214" i="3"/>
  <c r="I5215" i="3"/>
  <c r="J5215" i="3"/>
  <c r="I5216" i="3"/>
  <c r="J5216" i="3"/>
  <c r="I5217" i="3"/>
  <c r="J5217" i="3"/>
  <c r="I5218" i="3"/>
  <c r="J5218" i="3"/>
  <c r="I5219" i="3"/>
  <c r="J5219" i="3"/>
  <c r="I5220" i="3"/>
  <c r="J5220" i="3"/>
  <c r="I5221" i="3"/>
  <c r="J5221" i="3"/>
  <c r="I5222" i="3"/>
  <c r="J5222" i="3"/>
  <c r="I5223" i="3"/>
  <c r="J5223" i="3"/>
  <c r="I5224" i="3"/>
  <c r="J5224" i="3"/>
  <c r="I5225" i="3"/>
  <c r="J5225" i="3"/>
  <c r="I5226" i="3"/>
  <c r="J5226" i="3"/>
  <c r="I5227" i="3"/>
  <c r="J5227" i="3"/>
  <c r="I5228" i="3"/>
  <c r="J5228" i="3"/>
  <c r="I5229" i="3"/>
  <c r="J5229" i="3"/>
  <c r="I5230" i="3"/>
  <c r="J5230" i="3"/>
  <c r="I5231" i="3"/>
  <c r="J5231" i="3"/>
  <c r="I5232" i="3"/>
  <c r="J5232" i="3"/>
  <c r="I5233" i="3"/>
  <c r="J5233" i="3"/>
  <c r="I5234" i="3"/>
  <c r="J5234" i="3"/>
  <c r="I5235" i="3"/>
  <c r="J5235" i="3"/>
  <c r="I5236" i="3"/>
  <c r="J5236" i="3"/>
  <c r="I5237" i="3"/>
  <c r="J5237" i="3"/>
  <c r="I5238" i="3"/>
  <c r="J5238" i="3"/>
  <c r="I5239" i="3"/>
  <c r="J5239" i="3"/>
  <c r="I5240" i="3"/>
  <c r="J5240" i="3"/>
  <c r="I5241" i="3"/>
  <c r="J5241" i="3"/>
  <c r="I5242" i="3"/>
  <c r="J5242" i="3"/>
  <c r="I5243" i="3"/>
  <c r="J5243" i="3"/>
  <c r="I5244" i="3"/>
  <c r="J5244" i="3"/>
  <c r="I5245" i="3"/>
  <c r="J5245" i="3"/>
  <c r="I5246" i="3"/>
  <c r="J5246" i="3"/>
  <c r="I5247" i="3"/>
  <c r="J5247" i="3"/>
  <c r="I5248" i="3"/>
  <c r="J5248" i="3"/>
  <c r="I5249" i="3"/>
  <c r="J5249" i="3"/>
  <c r="I5250" i="3"/>
  <c r="J5250" i="3"/>
  <c r="I5251" i="3"/>
  <c r="J5251" i="3"/>
  <c r="I5252" i="3"/>
  <c r="J5252" i="3"/>
  <c r="I5253" i="3"/>
  <c r="J5253" i="3"/>
  <c r="I5254" i="3"/>
  <c r="J5254" i="3"/>
  <c r="I5255" i="3"/>
  <c r="J5255" i="3"/>
  <c r="I5256" i="3"/>
  <c r="J5256" i="3"/>
  <c r="I5257" i="3"/>
  <c r="J5257" i="3"/>
  <c r="I5258" i="3"/>
  <c r="J5258" i="3"/>
  <c r="I5259" i="3"/>
  <c r="J5259" i="3"/>
  <c r="I5260" i="3"/>
  <c r="J5260" i="3"/>
  <c r="I5261" i="3"/>
  <c r="J5261" i="3"/>
  <c r="I5262" i="3"/>
  <c r="J5262" i="3"/>
  <c r="I5263" i="3"/>
  <c r="J5263" i="3"/>
  <c r="I5264" i="3"/>
  <c r="J5264" i="3"/>
  <c r="I5265" i="3"/>
  <c r="J5265" i="3"/>
  <c r="I5266" i="3"/>
  <c r="J5266" i="3"/>
  <c r="I5267" i="3"/>
  <c r="J5267" i="3"/>
  <c r="I5268" i="3"/>
  <c r="J5268" i="3"/>
  <c r="I5269" i="3"/>
  <c r="J5269" i="3"/>
  <c r="I5270" i="3"/>
  <c r="J5270" i="3"/>
  <c r="I5271" i="3"/>
  <c r="J5271" i="3"/>
  <c r="I5272" i="3"/>
  <c r="J5272" i="3"/>
  <c r="I5273" i="3"/>
  <c r="J5273" i="3"/>
  <c r="I5274" i="3"/>
  <c r="J5274" i="3"/>
  <c r="I5275" i="3"/>
  <c r="J5275" i="3"/>
  <c r="I5276" i="3"/>
  <c r="J5276" i="3"/>
  <c r="I5277" i="3"/>
  <c r="J5277" i="3"/>
  <c r="I5278" i="3"/>
  <c r="J5278" i="3"/>
  <c r="I5279" i="3"/>
  <c r="J5279" i="3"/>
  <c r="I5280" i="3"/>
  <c r="J5280" i="3"/>
  <c r="I5281" i="3"/>
  <c r="J5281" i="3"/>
  <c r="I5282" i="3"/>
  <c r="J5282" i="3"/>
  <c r="I5283" i="3"/>
  <c r="J5283" i="3"/>
  <c r="I5284" i="3"/>
  <c r="J5284" i="3"/>
  <c r="I5285" i="3"/>
  <c r="J5285" i="3"/>
  <c r="I5286" i="3"/>
  <c r="J5286" i="3"/>
  <c r="I5287" i="3"/>
  <c r="J5287" i="3"/>
  <c r="I5288" i="3"/>
  <c r="J5288" i="3"/>
  <c r="I5289" i="3"/>
  <c r="J5289" i="3"/>
  <c r="I5290" i="3"/>
  <c r="J5290" i="3"/>
  <c r="I5291" i="3"/>
  <c r="J5291" i="3"/>
  <c r="I5292" i="3"/>
  <c r="J5292" i="3"/>
  <c r="I5293" i="3"/>
  <c r="J5293" i="3"/>
  <c r="I5294" i="3"/>
  <c r="J5294" i="3"/>
  <c r="I5295" i="3"/>
  <c r="J5295" i="3"/>
  <c r="I5296" i="3"/>
  <c r="J5296" i="3"/>
  <c r="I5297" i="3"/>
  <c r="J5297" i="3"/>
  <c r="I5298" i="3"/>
  <c r="J5298" i="3"/>
  <c r="I5299" i="3"/>
  <c r="J5299" i="3"/>
  <c r="I5300" i="3"/>
  <c r="J5300" i="3"/>
  <c r="I5301" i="3"/>
  <c r="J5301" i="3"/>
  <c r="I5302" i="3"/>
  <c r="J5302" i="3"/>
  <c r="I5303" i="3"/>
  <c r="J5303" i="3"/>
  <c r="I5304" i="3"/>
  <c r="J5304" i="3"/>
  <c r="I5305" i="3"/>
  <c r="J5305" i="3"/>
  <c r="I5306" i="3"/>
  <c r="J5306" i="3"/>
  <c r="I5307" i="3"/>
  <c r="J5307" i="3"/>
  <c r="I5308" i="3"/>
  <c r="J5308" i="3"/>
  <c r="I5309" i="3"/>
  <c r="J5309" i="3"/>
  <c r="I5310" i="3"/>
  <c r="J5310" i="3"/>
  <c r="I5311" i="3"/>
  <c r="J5311" i="3"/>
  <c r="I5312" i="3"/>
  <c r="J5312" i="3"/>
  <c r="I5313" i="3"/>
  <c r="J5313" i="3"/>
  <c r="I5314" i="3"/>
  <c r="J5314" i="3"/>
  <c r="I5315" i="3"/>
  <c r="J5315" i="3"/>
  <c r="I5316" i="3"/>
  <c r="J5316" i="3"/>
  <c r="I5317" i="3"/>
  <c r="J5317" i="3"/>
  <c r="I5318" i="3"/>
  <c r="J5318" i="3"/>
  <c r="I5319" i="3"/>
  <c r="J5319" i="3"/>
  <c r="I5320" i="3"/>
  <c r="J5320" i="3"/>
  <c r="I5321" i="3"/>
  <c r="J5321" i="3"/>
  <c r="I5322" i="3"/>
  <c r="J5322" i="3"/>
  <c r="I5323" i="3"/>
  <c r="J5323" i="3"/>
  <c r="I5324" i="3"/>
  <c r="J5324" i="3"/>
  <c r="I5325" i="3"/>
  <c r="J5325" i="3"/>
  <c r="I5326" i="3"/>
  <c r="J5326" i="3"/>
  <c r="I5327" i="3"/>
  <c r="J5327" i="3"/>
  <c r="I5328" i="3"/>
  <c r="J5328" i="3"/>
  <c r="I5329" i="3"/>
  <c r="J5329" i="3"/>
  <c r="I5330" i="3"/>
  <c r="J5330" i="3"/>
  <c r="I5331" i="3"/>
  <c r="J5331" i="3"/>
  <c r="I5332" i="3"/>
  <c r="J5332" i="3"/>
  <c r="I5333" i="3"/>
  <c r="J5333" i="3"/>
  <c r="I5334" i="3"/>
  <c r="J5334" i="3"/>
  <c r="I5335" i="3"/>
  <c r="J5335" i="3"/>
  <c r="I5336" i="3"/>
  <c r="J5336" i="3"/>
  <c r="I5337" i="3"/>
  <c r="J5337" i="3"/>
  <c r="I5338" i="3"/>
  <c r="J5338" i="3"/>
  <c r="I5339" i="3"/>
  <c r="J5339" i="3"/>
  <c r="I5340" i="3"/>
  <c r="J5340" i="3"/>
  <c r="I5341" i="3"/>
  <c r="J5341" i="3"/>
  <c r="I5342" i="3"/>
  <c r="J5342" i="3"/>
  <c r="I5343" i="3"/>
  <c r="J5343" i="3"/>
  <c r="I5344" i="3"/>
  <c r="J5344" i="3"/>
  <c r="I5345" i="3"/>
  <c r="J5345" i="3"/>
  <c r="I5346" i="3"/>
  <c r="J5346" i="3"/>
  <c r="I5347" i="3"/>
  <c r="J5347" i="3"/>
  <c r="I5348" i="3"/>
  <c r="J5348" i="3"/>
  <c r="I5349" i="3"/>
  <c r="J5349" i="3"/>
  <c r="I5350" i="3"/>
  <c r="J5350" i="3"/>
  <c r="I5351" i="3"/>
  <c r="J5351" i="3"/>
  <c r="I5352" i="3"/>
  <c r="J5352" i="3"/>
  <c r="I5353" i="3"/>
  <c r="J5353" i="3"/>
  <c r="I5354" i="3"/>
  <c r="J5354" i="3"/>
  <c r="I5355" i="3"/>
  <c r="J5355" i="3"/>
  <c r="I5356" i="3"/>
  <c r="J5356" i="3"/>
  <c r="I5357" i="3"/>
  <c r="J5357" i="3"/>
  <c r="I5358" i="3"/>
  <c r="J5358" i="3"/>
  <c r="I5359" i="3"/>
  <c r="J5359" i="3"/>
  <c r="I5360" i="3"/>
  <c r="J5360" i="3"/>
  <c r="I5361" i="3"/>
  <c r="J5361" i="3"/>
  <c r="I5362" i="3"/>
  <c r="J5362" i="3"/>
  <c r="I5363" i="3"/>
  <c r="J5363" i="3"/>
  <c r="I5364" i="3"/>
  <c r="J5364" i="3"/>
  <c r="I5365" i="3"/>
  <c r="J5365" i="3"/>
  <c r="I5366" i="3"/>
  <c r="J5366" i="3"/>
  <c r="I5367" i="3"/>
  <c r="J5367" i="3"/>
  <c r="I5368" i="3"/>
  <c r="J5368" i="3"/>
  <c r="I5369" i="3"/>
  <c r="J5369" i="3"/>
  <c r="I5370" i="3"/>
  <c r="J5370" i="3"/>
  <c r="I5371" i="3"/>
  <c r="J5371" i="3"/>
  <c r="I5372" i="3"/>
  <c r="J5372" i="3"/>
  <c r="I5373" i="3"/>
  <c r="J5373" i="3"/>
  <c r="I5374" i="3"/>
  <c r="J5374" i="3"/>
  <c r="I5375" i="3"/>
  <c r="J5375" i="3"/>
  <c r="I5376" i="3"/>
  <c r="J5376" i="3"/>
  <c r="I5377" i="3"/>
  <c r="J5377" i="3"/>
  <c r="I5378" i="3"/>
  <c r="J5378" i="3"/>
  <c r="I5379" i="3"/>
  <c r="J5379" i="3"/>
  <c r="I5380" i="3"/>
  <c r="J5380" i="3"/>
  <c r="I5381" i="3"/>
  <c r="J5381" i="3"/>
  <c r="I5382" i="3"/>
  <c r="J5382" i="3"/>
  <c r="I5383" i="3"/>
  <c r="J5383" i="3"/>
  <c r="I5384" i="3"/>
  <c r="J5384" i="3"/>
  <c r="I5385" i="3"/>
  <c r="J5385" i="3"/>
  <c r="I5386" i="3"/>
  <c r="J5386" i="3"/>
  <c r="I5387" i="3"/>
  <c r="J5387" i="3"/>
  <c r="I5388" i="3"/>
  <c r="J5388" i="3"/>
  <c r="I5389" i="3"/>
  <c r="J5389" i="3"/>
  <c r="I5390" i="3"/>
  <c r="J5390" i="3"/>
  <c r="I5391" i="3"/>
  <c r="J5391" i="3"/>
  <c r="I5392" i="3"/>
  <c r="J5392" i="3"/>
  <c r="I5393" i="3"/>
  <c r="J5393" i="3"/>
  <c r="I5394" i="3"/>
  <c r="J5394" i="3"/>
  <c r="I5395" i="3"/>
  <c r="J5395" i="3"/>
  <c r="I5396" i="3"/>
  <c r="J5396" i="3"/>
  <c r="I5397" i="3"/>
  <c r="J5397" i="3"/>
  <c r="I5398" i="3"/>
  <c r="J5398" i="3"/>
  <c r="I5399" i="3"/>
  <c r="J5399" i="3"/>
  <c r="I5400" i="3"/>
  <c r="J5400" i="3"/>
  <c r="I5401" i="3"/>
  <c r="J5401" i="3"/>
  <c r="I5402" i="3"/>
  <c r="J5402" i="3"/>
  <c r="I5403" i="3"/>
  <c r="J5403" i="3"/>
  <c r="I5404" i="3"/>
  <c r="J5404" i="3"/>
  <c r="I5405" i="3"/>
  <c r="J5405" i="3"/>
  <c r="I5406" i="3"/>
  <c r="J5406" i="3"/>
  <c r="I5407" i="3"/>
  <c r="J5407" i="3"/>
  <c r="I5408" i="3"/>
  <c r="J5408" i="3"/>
  <c r="I5409" i="3"/>
  <c r="J5409" i="3"/>
  <c r="I5410" i="3"/>
  <c r="J5410" i="3"/>
  <c r="I5411" i="3"/>
  <c r="J5411" i="3"/>
  <c r="I5412" i="3"/>
  <c r="J5412" i="3"/>
  <c r="I5413" i="3"/>
  <c r="J5413" i="3"/>
  <c r="I5414" i="3"/>
  <c r="J5414" i="3"/>
  <c r="I5415" i="3"/>
  <c r="J5415" i="3"/>
  <c r="I5416" i="3"/>
  <c r="J5416" i="3"/>
  <c r="I5417" i="3"/>
  <c r="J5417" i="3"/>
  <c r="I5418" i="3"/>
  <c r="J5418" i="3"/>
  <c r="I5419" i="3"/>
  <c r="J5419" i="3"/>
  <c r="I5420" i="3"/>
  <c r="J5420" i="3"/>
  <c r="I5421" i="3"/>
  <c r="J5421" i="3"/>
  <c r="I5422" i="3"/>
  <c r="J5422" i="3"/>
  <c r="I5423" i="3"/>
  <c r="J5423" i="3"/>
  <c r="I5424" i="3"/>
  <c r="J5424" i="3"/>
  <c r="I5425" i="3"/>
  <c r="J5425" i="3"/>
  <c r="I5426" i="3"/>
  <c r="J5426" i="3"/>
  <c r="I5427" i="3"/>
  <c r="J5427" i="3"/>
  <c r="I5428" i="3"/>
  <c r="J5428" i="3"/>
  <c r="I5429" i="3"/>
  <c r="J5429" i="3"/>
  <c r="I5430" i="3"/>
  <c r="J5430" i="3"/>
  <c r="I5431" i="3"/>
  <c r="J5431" i="3"/>
  <c r="I5432" i="3"/>
  <c r="J5432" i="3"/>
  <c r="I5433" i="3"/>
  <c r="J5433" i="3"/>
  <c r="I5434" i="3"/>
  <c r="J5434" i="3"/>
  <c r="I5435" i="3"/>
  <c r="J5435" i="3"/>
  <c r="I5436" i="3"/>
  <c r="J5436" i="3"/>
  <c r="I5437" i="3"/>
  <c r="J5437" i="3"/>
  <c r="I5438" i="3"/>
  <c r="J5438" i="3"/>
  <c r="I5439" i="3"/>
  <c r="J5439" i="3"/>
  <c r="I5440" i="3"/>
  <c r="J5440" i="3"/>
  <c r="I5441" i="3"/>
  <c r="J5441" i="3"/>
  <c r="I5442" i="3"/>
  <c r="J5442" i="3"/>
  <c r="I5443" i="3"/>
  <c r="J5443" i="3"/>
  <c r="I5444" i="3"/>
  <c r="J5444" i="3"/>
  <c r="I5445" i="3"/>
  <c r="J5445" i="3"/>
  <c r="I5446" i="3"/>
  <c r="J5446" i="3"/>
  <c r="I5447" i="3"/>
  <c r="J5447" i="3"/>
  <c r="I5448" i="3"/>
  <c r="J5448" i="3"/>
  <c r="I5449" i="3"/>
  <c r="J5449" i="3"/>
  <c r="I5450" i="3"/>
  <c r="J5450" i="3"/>
  <c r="I5451" i="3"/>
  <c r="J5451" i="3"/>
  <c r="I5452" i="3"/>
  <c r="J5452" i="3"/>
  <c r="I5453" i="3"/>
  <c r="J5453" i="3"/>
  <c r="I5454" i="3"/>
  <c r="J5454" i="3"/>
  <c r="I5455" i="3"/>
  <c r="J5455" i="3"/>
  <c r="I5456" i="3"/>
  <c r="J5456" i="3"/>
  <c r="I5457" i="3"/>
  <c r="J5457" i="3"/>
  <c r="I5458" i="3"/>
  <c r="J5458" i="3"/>
  <c r="I5459" i="3"/>
  <c r="J5459" i="3"/>
  <c r="I5460" i="3"/>
  <c r="J5460" i="3"/>
  <c r="I5461" i="3"/>
  <c r="J5461" i="3"/>
  <c r="I5462" i="3"/>
  <c r="J5462" i="3"/>
  <c r="I5463" i="3"/>
  <c r="J5463" i="3"/>
  <c r="I5464" i="3"/>
  <c r="J5464" i="3"/>
  <c r="I5465" i="3"/>
  <c r="J5465" i="3"/>
  <c r="I5466" i="3"/>
  <c r="J5466" i="3"/>
  <c r="I5467" i="3"/>
  <c r="J5467" i="3"/>
  <c r="I5468" i="3"/>
  <c r="J5468" i="3"/>
  <c r="I5469" i="3"/>
  <c r="J5469" i="3"/>
  <c r="I5470" i="3"/>
  <c r="J5470" i="3"/>
  <c r="I5471" i="3"/>
  <c r="J5471" i="3"/>
  <c r="I5472" i="3"/>
  <c r="J5472" i="3"/>
  <c r="I5473" i="3"/>
  <c r="J5473" i="3"/>
  <c r="I5474" i="3"/>
  <c r="J5474" i="3"/>
  <c r="I5475" i="3"/>
  <c r="J5475" i="3"/>
  <c r="I5476" i="3"/>
  <c r="J5476" i="3"/>
  <c r="I5477" i="3"/>
  <c r="J5477" i="3"/>
  <c r="I5478" i="3"/>
  <c r="J5478" i="3"/>
  <c r="I5479" i="3"/>
  <c r="J5479" i="3"/>
  <c r="I5480" i="3"/>
  <c r="J5480" i="3"/>
  <c r="I5481" i="3"/>
  <c r="J5481" i="3"/>
  <c r="I5482" i="3"/>
  <c r="J5482" i="3"/>
  <c r="I5483" i="3"/>
  <c r="J5483" i="3"/>
  <c r="I5484" i="3"/>
  <c r="J5484" i="3"/>
  <c r="I5485" i="3"/>
  <c r="J5485" i="3"/>
  <c r="I5486" i="3"/>
  <c r="J5486" i="3"/>
  <c r="I5487" i="3"/>
  <c r="J5487" i="3"/>
  <c r="I5488" i="3"/>
  <c r="J5488" i="3"/>
  <c r="I5489" i="3"/>
  <c r="J5489" i="3"/>
  <c r="I5490" i="3"/>
  <c r="J5490" i="3"/>
  <c r="I5491" i="3"/>
  <c r="J5491" i="3"/>
  <c r="I5492" i="3"/>
  <c r="J5492" i="3"/>
  <c r="I5493" i="3"/>
  <c r="J5493" i="3"/>
  <c r="I5494" i="3"/>
  <c r="J5494" i="3"/>
  <c r="I5495" i="3"/>
  <c r="J5495" i="3"/>
  <c r="I5496" i="3"/>
  <c r="J5496" i="3"/>
  <c r="I5497" i="3"/>
  <c r="J5497" i="3"/>
  <c r="I5498" i="3"/>
  <c r="J5498" i="3"/>
  <c r="I5499" i="3"/>
  <c r="J5499" i="3"/>
  <c r="I5500" i="3"/>
  <c r="J5500" i="3"/>
  <c r="I5501" i="3"/>
  <c r="J5501" i="3"/>
  <c r="I5502" i="3"/>
  <c r="J5502" i="3"/>
  <c r="I5503" i="3"/>
  <c r="J5503" i="3"/>
  <c r="I5504" i="3"/>
  <c r="J5504" i="3"/>
  <c r="I5505" i="3"/>
  <c r="J5505" i="3"/>
  <c r="I5506" i="3"/>
  <c r="J5506" i="3"/>
  <c r="I5507" i="3"/>
  <c r="J5507" i="3"/>
  <c r="I5508" i="3"/>
  <c r="J5508" i="3"/>
  <c r="I5509" i="3"/>
  <c r="J5509" i="3"/>
  <c r="I5510" i="3"/>
  <c r="J5510" i="3"/>
  <c r="I5511" i="3"/>
  <c r="J5511" i="3"/>
  <c r="I5512" i="3"/>
  <c r="J5512" i="3"/>
  <c r="I5513" i="3"/>
  <c r="J5513" i="3"/>
  <c r="I5514" i="3"/>
  <c r="J5514" i="3"/>
  <c r="I5515" i="3"/>
  <c r="J5515" i="3"/>
  <c r="I5516" i="3"/>
  <c r="J5516" i="3"/>
  <c r="I5517" i="3"/>
  <c r="J5517" i="3"/>
  <c r="I5518" i="3"/>
  <c r="J5518" i="3"/>
  <c r="I5519" i="3"/>
  <c r="J5519" i="3"/>
  <c r="I5520" i="3"/>
  <c r="J5520" i="3"/>
  <c r="I5521" i="3"/>
  <c r="J5521" i="3"/>
  <c r="I5522" i="3"/>
  <c r="J5522" i="3"/>
  <c r="I5523" i="3"/>
  <c r="J5523" i="3"/>
  <c r="I5524" i="3"/>
  <c r="J5524" i="3"/>
  <c r="I5525" i="3"/>
  <c r="J5525" i="3"/>
  <c r="I5526" i="3"/>
  <c r="J5526" i="3"/>
  <c r="I5527" i="3"/>
  <c r="J5527" i="3"/>
  <c r="I5528" i="3"/>
  <c r="J5528" i="3"/>
  <c r="I5529" i="3"/>
  <c r="J5529" i="3"/>
  <c r="I5530" i="3"/>
  <c r="J5530" i="3"/>
  <c r="I5531" i="3"/>
  <c r="J5531" i="3"/>
  <c r="I5532" i="3"/>
  <c r="J5532" i="3"/>
  <c r="I5533" i="3"/>
  <c r="J5533" i="3"/>
  <c r="I5534" i="3"/>
  <c r="J5534" i="3"/>
  <c r="I5535" i="3"/>
  <c r="J5535" i="3"/>
  <c r="I5536" i="3"/>
  <c r="J5536" i="3"/>
  <c r="I5537" i="3"/>
  <c r="J5537" i="3"/>
  <c r="I5538" i="3"/>
  <c r="J5538" i="3"/>
  <c r="I5539" i="3"/>
  <c r="J5539" i="3"/>
  <c r="I5540" i="3"/>
  <c r="J5540" i="3"/>
  <c r="I5541" i="3"/>
  <c r="J5541" i="3"/>
  <c r="I5542" i="3"/>
  <c r="J5542" i="3"/>
  <c r="I5543" i="3"/>
  <c r="J5543" i="3"/>
  <c r="I5544" i="3"/>
  <c r="J5544" i="3"/>
  <c r="I5545" i="3"/>
  <c r="J5545" i="3"/>
  <c r="I5546" i="3"/>
  <c r="J5546" i="3"/>
  <c r="I5547" i="3"/>
  <c r="J5547" i="3"/>
  <c r="I5548" i="3"/>
  <c r="J5548" i="3"/>
  <c r="I5549" i="3"/>
  <c r="J5549" i="3"/>
  <c r="I5550" i="3"/>
  <c r="J5550" i="3"/>
  <c r="I5551" i="3"/>
  <c r="J5551" i="3"/>
  <c r="I5552" i="3"/>
  <c r="J5552" i="3"/>
  <c r="I5553" i="3"/>
  <c r="J5553" i="3"/>
  <c r="I5554" i="3"/>
  <c r="J5554" i="3"/>
  <c r="I5555" i="3"/>
  <c r="J5555" i="3"/>
  <c r="I5556" i="3"/>
  <c r="J5556" i="3"/>
  <c r="I5557" i="3"/>
  <c r="J5557" i="3"/>
  <c r="I5558" i="3"/>
  <c r="J5558" i="3"/>
  <c r="I5559" i="3"/>
  <c r="J5559" i="3"/>
  <c r="I5560" i="3"/>
  <c r="J5560" i="3"/>
  <c r="I5561" i="3"/>
  <c r="J5561" i="3"/>
  <c r="I5562" i="3"/>
  <c r="J5562" i="3"/>
  <c r="I5563" i="3"/>
  <c r="J5563" i="3"/>
  <c r="I5564" i="3"/>
  <c r="J5564" i="3"/>
  <c r="I5565" i="3"/>
  <c r="J5565" i="3"/>
  <c r="I5566" i="3"/>
  <c r="J5566" i="3"/>
  <c r="I5567" i="3"/>
  <c r="J5567" i="3"/>
  <c r="I5568" i="3"/>
  <c r="J5568" i="3"/>
  <c r="I5569" i="3"/>
  <c r="J5569" i="3"/>
  <c r="I5570" i="3"/>
  <c r="J5570" i="3"/>
  <c r="I5571" i="3"/>
  <c r="J5571" i="3"/>
  <c r="I5572" i="3"/>
  <c r="J5572" i="3"/>
  <c r="I5573" i="3"/>
  <c r="J5573" i="3"/>
  <c r="I5574" i="3"/>
  <c r="J5574" i="3"/>
  <c r="I5575" i="3"/>
  <c r="J5575" i="3"/>
  <c r="I5576" i="3"/>
  <c r="J5576" i="3"/>
  <c r="I5577" i="3"/>
  <c r="J5577" i="3"/>
  <c r="I5578" i="3"/>
  <c r="J5578" i="3"/>
  <c r="I5579" i="3"/>
  <c r="J5579" i="3"/>
  <c r="I5580" i="3"/>
  <c r="J5580" i="3"/>
  <c r="I5581" i="3"/>
  <c r="J5581" i="3"/>
  <c r="I5582" i="3"/>
  <c r="J5582" i="3"/>
  <c r="I5583" i="3"/>
  <c r="J5583" i="3"/>
  <c r="I5584" i="3"/>
  <c r="J5584" i="3"/>
  <c r="I5585" i="3"/>
  <c r="J5585" i="3"/>
  <c r="I5586" i="3"/>
  <c r="J5586" i="3"/>
  <c r="I5587" i="3"/>
  <c r="J5587" i="3"/>
  <c r="I5588" i="3"/>
  <c r="J5588" i="3"/>
  <c r="I5589" i="3"/>
  <c r="J5589" i="3"/>
  <c r="I5590" i="3"/>
  <c r="J5590" i="3"/>
  <c r="I5591" i="3"/>
  <c r="J5591" i="3"/>
  <c r="I5592" i="3"/>
  <c r="J5592" i="3"/>
  <c r="I5593" i="3"/>
  <c r="J5593" i="3"/>
  <c r="I5594" i="3"/>
  <c r="J5594" i="3"/>
  <c r="I5595" i="3"/>
  <c r="J5595" i="3"/>
  <c r="I5596" i="3"/>
  <c r="J5596" i="3"/>
  <c r="I5597" i="3"/>
  <c r="J5597" i="3"/>
  <c r="I5598" i="3"/>
  <c r="J5598" i="3"/>
  <c r="I5599" i="3"/>
  <c r="J5599" i="3"/>
  <c r="I5600" i="3"/>
  <c r="J5600" i="3"/>
  <c r="I5601" i="3"/>
  <c r="J5601" i="3"/>
  <c r="I5602" i="3"/>
  <c r="J5602" i="3"/>
  <c r="I5603" i="3"/>
  <c r="J5603" i="3"/>
  <c r="I5604" i="3"/>
  <c r="J5604" i="3"/>
  <c r="I5605" i="3"/>
  <c r="J5605" i="3"/>
  <c r="I5606" i="3"/>
  <c r="J5606" i="3"/>
  <c r="I5607" i="3"/>
  <c r="J5607" i="3"/>
  <c r="I5608" i="3"/>
  <c r="J5608" i="3"/>
  <c r="I5609" i="3"/>
  <c r="J5609" i="3"/>
  <c r="I5610" i="3"/>
  <c r="J5610" i="3"/>
  <c r="I5611" i="3"/>
  <c r="J5611" i="3"/>
  <c r="I5612" i="3"/>
  <c r="J5612" i="3"/>
  <c r="I5613" i="3"/>
  <c r="J5613" i="3"/>
  <c r="I5614" i="3"/>
  <c r="J5614" i="3"/>
  <c r="I5615" i="3"/>
  <c r="J5615" i="3"/>
  <c r="I5616" i="3"/>
  <c r="J5616" i="3"/>
  <c r="I5617" i="3"/>
  <c r="J5617" i="3"/>
  <c r="I5618" i="3"/>
  <c r="J5618" i="3"/>
  <c r="I5619" i="3"/>
  <c r="J5619" i="3"/>
  <c r="I5620" i="3"/>
  <c r="J5620" i="3"/>
  <c r="I5621" i="3"/>
  <c r="J5621" i="3"/>
  <c r="I5622" i="3"/>
  <c r="J5622" i="3"/>
  <c r="I5623" i="3"/>
  <c r="J5623" i="3"/>
  <c r="I5624" i="3"/>
  <c r="J5624" i="3"/>
  <c r="I5625" i="3"/>
  <c r="J5625" i="3"/>
  <c r="I5626" i="3"/>
  <c r="J5626" i="3"/>
  <c r="I5627" i="3"/>
  <c r="J5627" i="3"/>
  <c r="I5628" i="3"/>
  <c r="J5628" i="3"/>
  <c r="I5629" i="3"/>
  <c r="J5629" i="3"/>
  <c r="I5630" i="3"/>
  <c r="J5630" i="3"/>
  <c r="I5631" i="3"/>
  <c r="J5631" i="3"/>
  <c r="I5632" i="3"/>
  <c r="J5632" i="3"/>
  <c r="I5633" i="3"/>
  <c r="J5633" i="3"/>
  <c r="I5634" i="3"/>
  <c r="J5634" i="3"/>
  <c r="I5635" i="3"/>
  <c r="J5635" i="3"/>
  <c r="I5636" i="3"/>
  <c r="J5636" i="3"/>
  <c r="I5637" i="3"/>
  <c r="J5637" i="3"/>
  <c r="I5638" i="3"/>
  <c r="J5638" i="3"/>
  <c r="I5639" i="3"/>
  <c r="J5639" i="3"/>
  <c r="I5640" i="3"/>
  <c r="J5640" i="3"/>
  <c r="I5641" i="3"/>
  <c r="J5641" i="3"/>
  <c r="I5642" i="3"/>
  <c r="J5642" i="3"/>
  <c r="I5643" i="3"/>
  <c r="J5643" i="3"/>
  <c r="I5644" i="3"/>
  <c r="J5644" i="3"/>
  <c r="I5645" i="3"/>
  <c r="J5645" i="3"/>
  <c r="I5646" i="3"/>
  <c r="J5646" i="3"/>
  <c r="I5647" i="3"/>
  <c r="J5647" i="3"/>
  <c r="I5648" i="3"/>
  <c r="J5648" i="3"/>
  <c r="I5649" i="3"/>
  <c r="J5649" i="3"/>
  <c r="I5650" i="3"/>
  <c r="J5650" i="3"/>
  <c r="I5651" i="3"/>
  <c r="J5651" i="3"/>
  <c r="I5652" i="3"/>
  <c r="J5652" i="3"/>
  <c r="I5653" i="3"/>
  <c r="J5653" i="3"/>
  <c r="I5654" i="3"/>
  <c r="J5654" i="3"/>
  <c r="I5655" i="3"/>
  <c r="J5655" i="3"/>
  <c r="I5656" i="3"/>
  <c r="J5656" i="3"/>
  <c r="I5657" i="3"/>
  <c r="J5657" i="3"/>
  <c r="I5658" i="3"/>
  <c r="J5658" i="3"/>
  <c r="I5659" i="3"/>
  <c r="J5659" i="3"/>
  <c r="I5660" i="3"/>
  <c r="J5660" i="3"/>
  <c r="I5661" i="3"/>
  <c r="J5661" i="3"/>
  <c r="I5662" i="3"/>
  <c r="J5662" i="3"/>
  <c r="I5663" i="3"/>
  <c r="J5663" i="3"/>
  <c r="I5664" i="3"/>
  <c r="J5664" i="3"/>
  <c r="I5665" i="3"/>
  <c r="J5665" i="3"/>
  <c r="I5666" i="3"/>
  <c r="J5666" i="3"/>
  <c r="I5667" i="3"/>
  <c r="J5667" i="3"/>
  <c r="I5668" i="3"/>
  <c r="J5668" i="3"/>
  <c r="I5669" i="3"/>
  <c r="J5669" i="3"/>
  <c r="I5670" i="3"/>
  <c r="J5670" i="3"/>
  <c r="I5671" i="3"/>
  <c r="J5671" i="3"/>
  <c r="I5672" i="3"/>
  <c r="J5672" i="3"/>
  <c r="I5673" i="3"/>
  <c r="J5673" i="3"/>
  <c r="I5674" i="3"/>
  <c r="J5674" i="3"/>
  <c r="I5675" i="3"/>
  <c r="J5675" i="3"/>
  <c r="I5676" i="3"/>
  <c r="J5676" i="3"/>
  <c r="I5677" i="3"/>
  <c r="J5677" i="3"/>
  <c r="I5678" i="3"/>
  <c r="J5678" i="3"/>
  <c r="I5679" i="3"/>
  <c r="J5679" i="3"/>
  <c r="I5680" i="3"/>
  <c r="J5680" i="3"/>
  <c r="I5681" i="3"/>
  <c r="J5681" i="3"/>
  <c r="I5682" i="3"/>
  <c r="J5682" i="3"/>
  <c r="I5683" i="3"/>
  <c r="J5683" i="3"/>
  <c r="I5684" i="3"/>
  <c r="J5684" i="3"/>
  <c r="I5685" i="3"/>
  <c r="J5685" i="3"/>
  <c r="I5686" i="3"/>
  <c r="J5686" i="3"/>
  <c r="I5687" i="3"/>
  <c r="J5687" i="3"/>
  <c r="I5688" i="3"/>
  <c r="J5688" i="3"/>
  <c r="I5689" i="3"/>
  <c r="J5689" i="3"/>
  <c r="I5690" i="3"/>
  <c r="J5690" i="3"/>
  <c r="I5691" i="3"/>
  <c r="J5691" i="3"/>
  <c r="I5692" i="3"/>
  <c r="J5692" i="3"/>
  <c r="I5693" i="3"/>
  <c r="J5693" i="3"/>
  <c r="I5694" i="3"/>
  <c r="J5694" i="3"/>
  <c r="I5695" i="3"/>
  <c r="J5695" i="3"/>
  <c r="I5696" i="3"/>
  <c r="J5696" i="3"/>
  <c r="I5697" i="3"/>
  <c r="J5697" i="3"/>
  <c r="I5698" i="3"/>
  <c r="J5698" i="3"/>
  <c r="I5699" i="3"/>
  <c r="J5699" i="3"/>
  <c r="I5700" i="3"/>
  <c r="J5700" i="3"/>
  <c r="I5701" i="3"/>
  <c r="J5701" i="3"/>
  <c r="I5702" i="3"/>
  <c r="J5702" i="3"/>
  <c r="I5703" i="3"/>
  <c r="J5703" i="3"/>
  <c r="I5704" i="3"/>
  <c r="J5704" i="3"/>
  <c r="I5705" i="3"/>
  <c r="J5705" i="3"/>
  <c r="I5706" i="3"/>
  <c r="J5706" i="3"/>
  <c r="I5707" i="3"/>
  <c r="J5707" i="3"/>
  <c r="I5708" i="3"/>
  <c r="J5708" i="3"/>
  <c r="I5709" i="3"/>
  <c r="J5709" i="3"/>
  <c r="I5710" i="3"/>
  <c r="J5710" i="3"/>
  <c r="I5711" i="3"/>
  <c r="J5711" i="3"/>
  <c r="I5712" i="3"/>
  <c r="J5712" i="3"/>
  <c r="I5713" i="3"/>
  <c r="J5713" i="3"/>
  <c r="I5714" i="3"/>
  <c r="J5714" i="3"/>
  <c r="I5715" i="3"/>
  <c r="J5715" i="3"/>
  <c r="I5716" i="3"/>
  <c r="J5716" i="3"/>
  <c r="I5717" i="3"/>
  <c r="J5717" i="3"/>
  <c r="I5718" i="3"/>
  <c r="J5718" i="3"/>
  <c r="I5719" i="3"/>
  <c r="J5719" i="3"/>
  <c r="I5720" i="3"/>
  <c r="J5720" i="3"/>
  <c r="I5721" i="3"/>
  <c r="J5721" i="3"/>
  <c r="I5722" i="3"/>
  <c r="J5722" i="3"/>
  <c r="I5723" i="3"/>
  <c r="J5723" i="3"/>
  <c r="I5724" i="3"/>
  <c r="J5724" i="3"/>
  <c r="I5725" i="3"/>
  <c r="J5725" i="3"/>
  <c r="I5726" i="3"/>
  <c r="J5726" i="3"/>
  <c r="I5727" i="3"/>
  <c r="J5727" i="3"/>
  <c r="I5728" i="3"/>
  <c r="J5728" i="3"/>
  <c r="I5729" i="3"/>
  <c r="J5729" i="3"/>
  <c r="I5730" i="3"/>
  <c r="J5730" i="3"/>
  <c r="I5731" i="3"/>
  <c r="J5731" i="3"/>
  <c r="I5732" i="3"/>
  <c r="J5732" i="3"/>
  <c r="I5733" i="3"/>
  <c r="J5733" i="3"/>
  <c r="I5734" i="3"/>
  <c r="J5734" i="3"/>
  <c r="I5735" i="3"/>
  <c r="J5735" i="3"/>
  <c r="I5736" i="3"/>
  <c r="J5736" i="3"/>
  <c r="I5737" i="3"/>
  <c r="J5737" i="3"/>
  <c r="I5738" i="3"/>
  <c r="J5738" i="3"/>
  <c r="I5739" i="3"/>
  <c r="J5739" i="3"/>
  <c r="I5740" i="3"/>
  <c r="J5740" i="3"/>
  <c r="I5741" i="3"/>
  <c r="J5741" i="3"/>
  <c r="I5742" i="3"/>
  <c r="J5742" i="3"/>
  <c r="I5743" i="3"/>
  <c r="J5743" i="3"/>
  <c r="I5744" i="3"/>
  <c r="J5744" i="3"/>
  <c r="I5745" i="3"/>
  <c r="J5745" i="3"/>
  <c r="I5746" i="3"/>
  <c r="J5746" i="3"/>
  <c r="I5747" i="3"/>
  <c r="J5747" i="3"/>
  <c r="I5748" i="3"/>
  <c r="J5748" i="3"/>
  <c r="I5749" i="3"/>
  <c r="J5749" i="3"/>
  <c r="I5750" i="3"/>
  <c r="J5750" i="3"/>
  <c r="I5751" i="3"/>
  <c r="J5751" i="3"/>
  <c r="I5752" i="3"/>
  <c r="J5752" i="3"/>
  <c r="I5753" i="3"/>
  <c r="J5753" i="3"/>
  <c r="I5754" i="3"/>
  <c r="J5754" i="3"/>
  <c r="I5755" i="3"/>
  <c r="J5755" i="3"/>
  <c r="I5756" i="3"/>
  <c r="J5756" i="3"/>
  <c r="I5757" i="3"/>
  <c r="J5757" i="3"/>
  <c r="I5758" i="3"/>
  <c r="J5758" i="3"/>
  <c r="I5759" i="3"/>
  <c r="J5759" i="3"/>
  <c r="I5760" i="3"/>
  <c r="J5760" i="3"/>
  <c r="I5761" i="3"/>
  <c r="J5761" i="3"/>
  <c r="I5762" i="3"/>
  <c r="J5762" i="3"/>
  <c r="I5763" i="3"/>
  <c r="J5763" i="3"/>
  <c r="I5764" i="3"/>
  <c r="J5764" i="3"/>
  <c r="I5765" i="3"/>
  <c r="J5765" i="3"/>
  <c r="I5766" i="3"/>
  <c r="J5766" i="3"/>
  <c r="I5767" i="3"/>
  <c r="J5767" i="3"/>
  <c r="I5768" i="3"/>
  <c r="J5768" i="3"/>
  <c r="I5769" i="3"/>
  <c r="J5769" i="3"/>
  <c r="I5770" i="3"/>
  <c r="J5770" i="3"/>
  <c r="I5771" i="3"/>
  <c r="J5771" i="3"/>
  <c r="I5772" i="3"/>
  <c r="J5772" i="3"/>
  <c r="I5773" i="3"/>
  <c r="J5773" i="3"/>
  <c r="I5774" i="3"/>
  <c r="J5774" i="3"/>
  <c r="I5775" i="3"/>
  <c r="J5775" i="3"/>
  <c r="I5776" i="3"/>
  <c r="J5776" i="3"/>
  <c r="I5777" i="3"/>
  <c r="J5777" i="3"/>
  <c r="I5778" i="3"/>
  <c r="J5778" i="3"/>
  <c r="I5779" i="3"/>
  <c r="J5779" i="3"/>
  <c r="I5780" i="3"/>
  <c r="J5780" i="3"/>
  <c r="I5781" i="3"/>
  <c r="J5781" i="3"/>
  <c r="I5782" i="3"/>
  <c r="J5782" i="3"/>
  <c r="I5783" i="3"/>
  <c r="J5783" i="3"/>
  <c r="I5784" i="3"/>
  <c r="J5784" i="3"/>
  <c r="I5785" i="3"/>
  <c r="J5785" i="3"/>
  <c r="I5786" i="3"/>
  <c r="J5786" i="3"/>
  <c r="I5787" i="3"/>
  <c r="J5787" i="3"/>
  <c r="I5788" i="3"/>
  <c r="J5788" i="3"/>
  <c r="I5789" i="3"/>
  <c r="J5789" i="3"/>
  <c r="I5790" i="3"/>
  <c r="J5790" i="3"/>
  <c r="I5791" i="3"/>
  <c r="J5791" i="3"/>
  <c r="I5792" i="3"/>
  <c r="J5792" i="3"/>
  <c r="I5793" i="3"/>
  <c r="J5793" i="3"/>
  <c r="I5794" i="3"/>
  <c r="J5794" i="3"/>
  <c r="I5795" i="3"/>
  <c r="J5795" i="3"/>
  <c r="I5796" i="3"/>
  <c r="J5796" i="3"/>
  <c r="I5797" i="3"/>
  <c r="J5797" i="3"/>
  <c r="I5798" i="3"/>
  <c r="J5798" i="3"/>
  <c r="I5799" i="3"/>
  <c r="J5799" i="3"/>
  <c r="I5800" i="3"/>
  <c r="J5800" i="3"/>
  <c r="I5801" i="3"/>
  <c r="J5801" i="3"/>
  <c r="I5802" i="3"/>
  <c r="J5802" i="3"/>
  <c r="I5803" i="3"/>
  <c r="J5803" i="3"/>
  <c r="I5804" i="3"/>
  <c r="J5804" i="3"/>
  <c r="I5805" i="3"/>
  <c r="J5805" i="3"/>
  <c r="I5806" i="3"/>
  <c r="J5806" i="3"/>
  <c r="I5807" i="3"/>
  <c r="J5807" i="3"/>
  <c r="I5808" i="3"/>
  <c r="J5808" i="3"/>
  <c r="I5809" i="3"/>
  <c r="J5809" i="3"/>
  <c r="I5810" i="3"/>
  <c r="J5810" i="3"/>
  <c r="I5811" i="3"/>
  <c r="J5811" i="3"/>
  <c r="I5812" i="3"/>
  <c r="J5812" i="3"/>
  <c r="I5813" i="3"/>
  <c r="J5813" i="3"/>
  <c r="I5814" i="3"/>
  <c r="J5814" i="3"/>
  <c r="I5815" i="3"/>
  <c r="J5815" i="3"/>
  <c r="I5816" i="3"/>
  <c r="J5816" i="3"/>
  <c r="I5817" i="3"/>
  <c r="J5817" i="3"/>
  <c r="I5818" i="3"/>
  <c r="J5818" i="3"/>
  <c r="I5819" i="3"/>
  <c r="J5819" i="3"/>
  <c r="I5820" i="3"/>
  <c r="J5820" i="3"/>
  <c r="I5821" i="3"/>
  <c r="J5821" i="3"/>
  <c r="I5822" i="3"/>
  <c r="J5822" i="3"/>
  <c r="I5823" i="3"/>
  <c r="J5823" i="3"/>
  <c r="I5824" i="3"/>
  <c r="J5824" i="3"/>
  <c r="I5825" i="3"/>
  <c r="J5825" i="3"/>
  <c r="I5826" i="3"/>
  <c r="J5826" i="3"/>
  <c r="I5827" i="3"/>
  <c r="J5827" i="3"/>
  <c r="I5828" i="3"/>
  <c r="J5828" i="3"/>
  <c r="I5829" i="3"/>
  <c r="J5829" i="3"/>
  <c r="I5830" i="3"/>
  <c r="J5830" i="3"/>
  <c r="I5831" i="3"/>
  <c r="J5831" i="3"/>
  <c r="I5832" i="3"/>
  <c r="J5832" i="3"/>
  <c r="I5833" i="3"/>
  <c r="J5833" i="3"/>
  <c r="I5834" i="3"/>
  <c r="J5834" i="3"/>
  <c r="I5835" i="3"/>
  <c r="J5835" i="3"/>
  <c r="I5836" i="3"/>
  <c r="J5836" i="3"/>
  <c r="I5837" i="3"/>
  <c r="J5837" i="3"/>
  <c r="I5838" i="3"/>
  <c r="J5838" i="3"/>
  <c r="I5839" i="3"/>
  <c r="J5839" i="3"/>
  <c r="I5840" i="3"/>
  <c r="J5840" i="3"/>
  <c r="I5841" i="3"/>
  <c r="J5841" i="3"/>
  <c r="I5842" i="3"/>
  <c r="J5842" i="3"/>
  <c r="I5843" i="3"/>
  <c r="J5843" i="3"/>
  <c r="I5844" i="3"/>
  <c r="J5844" i="3"/>
  <c r="I5845" i="3"/>
  <c r="J5845" i="3"/>
  <c r="I5846" i="3"/>
  <c r="J5846" i="3"/>
  <c r="I5847" i="3"/>
  <c r="J5847" i="3"/>
  <c r="I5848" i="3"/>
  <c r="J5848" i="3"/>
  <c r="I5849" i="3"/>
  <c r="J5849" i="3"/>
  <c r="I5850" i="3"/>
  <c r="J5850" i="3"/>
  <c r="I5851" i="3"/>
  <c r="J5851" i="3"/>
  <c r="I5852" i="3"/>
  <c r="J5852" i="3"/>
  <c r="I5853" i="3"/>
  <c r="J5853" i="3"/>
  <c r="I5854" i="3"/>
  <c r="J5854" i="3"/>
  <c r="I5855" i="3"/>
  <c r="J5855" i="3"/>
  <c r="I5856" i="3"/>
  <c r="J5856" i="3"/>
  <c r="I5857" i="3"/>
  <c r="J5857" i="3"/>
  <c r="I5858" i="3"/>
  <c r="J5858" i="3"/>
  <c r="I5859" i="3"/>
  <c r="J5859" i="3"/>
  <c r="I5860" i="3"/>
  <c r="J5860" i="3"/>
  <c r="I5861" i="3"/>
  <c r="J5861" i="3"/>
  <c r="I5862" i="3"/>
  <c r="J5862" i="3"/>
  <c r="I5863" i="3"/>
  <c r="J5863" i="3"/>
  <c r="I5864" i="3"/>
  <c r="J5864" i="3"/>
  <c r="I5865" i="3"/>
  <c r="J5865" i="3"/>
  <c r="I5866" i="3"/>
  <c r="J5866" i="3"/>
  <c r="I5867" i="3"/>
  <c r="J5867" i="3"/>
  <c r="I5868" i="3"/>
  <c r="J5868" i="3"/>
  <c r="I5869" i="3"/>
  <c r="J5869" i="3"/>
  <c r="I5870" i="3"/>
  <c r="J5870" i="3"/>
  <c r="I5871" i="3"/>
  <c r="J5871" i="3"/>
  <c r="I5872" i="3"/>
  <c r="J5872" i="3"/>
  <c r="I5873" i="3"/>
  <c r="J5873" i="3"/>
  <c r="I5874" i="3"/>
  <c r="J5874" i="3"/>
  <c r="I5875" i="3"/>
  <c r="J5875" i="3"/>
  <c r="I5876" i="3"/>
  <c r="J5876" i="3"/>
  <c r="I5877" i="3"/>
  <c r="J5877" i="3"/>
  <c r="I5878" i="3"/>
  <c r="J5878" i="3"/>
  <c r="I5879" i="3"/>
  <c r="J5879" i="3"/>
  <c r="I5880" i="3"/>
  <c r="J5880" i="3"/>
  <c r="I5881" i="3"/>
  <c r="J5881" i="3"/>
  <c r="I5882" i="3"/>
  <c r="J5882" i="3"/>
  <c r="I5883" i="3"/>
  <c r="J5883" i="3"/>
  <c r="I5884" i="3"/>
  <c r="J5884" i="3"/>
  <c r="I5885" i="3"/>
  <c r="J5885" i="3"/>
  <c r="I5886" i="3"/>
  <c r="J5886" i="3"/>
  <c r="I5887" i="3"/>
  <c r="J5887" i="3"/>
  <c r="I5888" i="3"/>
  <c r="J5888" i="3"/>
  <c r="I5889" i="3"/>
  <c r="J5889" i="3"/>
  <c r="I5890" i="3"/>
  <c r="J5890" i="3"/>
  <c r="I5891" i="3"/>
  <c r="J5891" i="3"/>
  <c r="I5892" i="3"/>
  <c r="J5892" i="3"/>
  <c r="I5893" i="3"/>
  <c r="J5893" i="3"/>
  <c r="I5894" i="3"/>
  <c r="J5894" i="3"/>
  <c r="I5895" i="3"/>
  <c r="J5895" i="3"/>
  <c r="I5896" i="3"/>
  <c r="J5896" i="3"/>
  <c r="I5897" i="3"/>
  <c r="J5897" i="3"/>
  <c r="I5898" i="3"/>
  <c r="J5898" i="3"/>
  <c r="I5899" i="3"/>
  <c r="J5899" i="3"/>
  <c r="I5900" i="3"/>
  <c r="J5900" i="3"/>
  <c r="I5901" i="3"/>
  <c r="J5901" i="3"/>
  <c r="I5902" i="3"/>
  <c r="J5902" i="3"/>
  <c r="I5903" i="3"/>
  <c r="J5903" i="3"/>
  <c r="I5904" i="3"/>
  <c r="J5904" i="3"/>
  <c r="I5905" i="3"/>
  <c r="J5905" i="3"/>
  <c r="I5906" i="3"/>
  <c r="J5906" i="3"/>
  <c r="I5907" i="3"/>
  <c r="J5907" i="3"/>
  <c r="I5908" i="3"/>
  <c r="J5908" i="3"/>
  <c r="I5909" i="3"/>
  <c r="J5909" i="3"/>
  <c r="I5910" i="3"/>
  <c r="J5910" i="3"/>
  <c r="I5911" i="3"/>
  <c r="J5911" i="3"/>
  <c r="I5912" i="3"/>
  <c r="J5912" i="3"/>
  <c r="I5913" i="3"/>
  <c r="J5913" i="3"/>
  <c r="I5914" i="3"/>
  <c r="J5914" i="3"/>
  <c r="I5915" i="3"/>
  <c r="J5915" i="3"/>
  <c r="I5916" i="3"/>
  <c r="J5916" i="3"/>
  <c r="I5917" i="3"/>
  <c r="J5917" i="3"/>
  <c r="I5918" i="3"/>
  <c r="J5918" i="3"/>
  <c r="I5919" i="3"/>
  <c r="J5919" i="3"/>
  <c r="I5920" i="3"/>
  <c r="J5920" i="3"/>
  <c r="I5921" i="3"/>
  <c r="J5921" i="3"/>
  <c r="I5922" i="3"/>
  <c r="J5922" i="3"/>
  <c r="I5923" i="3"/>
  <c r="J5923" i="3"/>
  <c r="I5924" i="3"/>
  <c r="J5924" i="3"/>
  <c r="I5925" i="3"/>
  <c r="J5925" i="3"/>
  <c r="I5926" i="3"/>
  <c r="J5926" i="3"/>
  <c r="I5927" i="3"/>
  <c r="J5927" i="3"/>
  <c r="I5928" i="3"/>
  <c r="J5928" i="3"/>
  <c r="I5929" i="3"/>
  <c r="J5929" i="3"/>
  <c r="I5930" i="3"/>
  <c r="J5930" i="3"/>
  <c r="I5931" i="3"/>
  <c r="J5931" i="3"/>
  <c r="I5932" i="3"/>
  <c r="J5932" i="3"/>
  <c r="I5933" i="3"/>
  <c r="J5933" i="3"/>
  <c r="I5934" i="3"/>
  <c r="J5934" i="3"/>
  <c r="I5935" i="3"/>
  <c r="J5935" i="3"/>
  <c r="I5936" i="3"/>
  <c r="J5936" i="3"/>
  <c r="I5937" i="3"/>
  <c r="J5937" i="3"/>
  <c r="I5938" i="3"/>
  <c r="J5938" i="3"/>
  <c r="I5939" i="3"/>
  <c r="J5939" i="3"/>
  <c r="I5940" i="3"/>
  <c r="J5940" i="3"/>
  <c r="I5941" i="3"/>
  <c r="J5941" i="3"/>
  <c r="I5942" i="3"/>
  <c r="J5942" i="3"/>
  <c r="I5943" i="3"/>
  <c r="J5943" i="3"/>
  <c r="I5944" i="3"/>
  <c r="J5944" i="3"/>
  <c r="I5945" i="3"/>
  <c r="J5945" i="3"/>
  <c r="I5946" i="3"/>
  <c r="J5946" i="3"/>
  <c r="I5947" i="3"/>
  <c r="J5947" i="3"/>
  <c r="I5948" i="3"/>
  <c r="J5948" i="3"/>
  <c r="I5949" i="3"/>
  <c r="J5949" i="3"/>
  <c r="I5950" i="3"/>
  <c r="J5950" i="3"/>
  <c r="I5951" i="3"/>
  <c r="J5951" i="3"/>
  <c r="I5952" i="3"/>
  <c r="J5952" i="3"/>
  <c r="I5953" i="3"/>
  <c r="J5953" i="3"/>
  <c r="I5954" i="3"/>
  <c r="J5954" i="3"/>
  <c r="I5955" i="3"/>
  <c r="J5955" i="3"/>
  <c r="I5956" i="3"/>
  <c r="J5956" i="3"/>
  <c r="I5957" i="3"/>
  <c r="J5957" i="3"/>
  <c r="I5958" i="3"/>
  <c r="J5958" i="3"/>
  <c r="I5959" i="3"/>
  <c r="J5959" i="3"/>
  <c r="I5960" i="3"/>
  <c r="J5960" i="3"/>
  <c r="I5961" i="3"/>
  <c r="J5961" i="3"/>
  <c r="I5962" i="3"/>
  <c r="J5962" i="3"/>
  <c r="I5963" i="3"/>
  <c r="J5963" i="3"/>
  <c r="I5964" i="3"/>
  <c r="J5964" i="3"/>
  <c r="I5965" i="3"/>
  <c r="J5965" i="3"/>
  <c r="I5966" i="3"/>
  <c r="J5966" i="3"/>
  <c r="I5967" i="3"/>
  <c r="J5967" i="3"/>
  <c r="I5968" i="3"/>
  <c r="J5968" i="3"/>
  <c r="I5969" i="3"/>
  <c r="J5969" i="3"/>
  <c r="I5970" i="3"/>
  <c r="J5970" i="3"/>
  <c r="I5971" i="3"/>
  <c r="J5971" i="3"/>
  <c r="I5972" i="3"/>
  <c r="J5972" i="3"/>
  <c r="I5973" i="3"/>
  <c r="J5973" i="3"/>
  <c r="I5974" i="3"/>
  <c r="J5974" i="3"/>
  <c r="I5975" i="3"/>
  <c r="J5975" i="3"/>
  <c r="I5976" i="3"/>
  <c r="J5976" i="3"/>
  <c r="I5977" i="3"/>
  <c r="J5977" i="3"/>
  <c r="I5978" i="3"/>
  <c r="J5978" i="3"/>
  <c r="I5979" i="3"/>
  <c r="J5979" i="3"/>
  <c r="I5980" i="3"/>
  <c r="J5980" i="3"/>
  <c r="I5981" i="3"/>
  <c r="J5981" i="3"/>
  <c r="I5982" i="3"/>
  <c r="J5982" i="3"/>
  <c r="I5983" i="3"/>
  <c r="J5983" i="3"/>
  <c r="I5984" i="3"/>
  <c r="J5984" i="3"/>
  <c r="I5985" i="3"/>
  <c r="J5985" i="3"/>
  <c r="I5986" i="3"/>
  <c r="J5986" i="3"/>
  <c r="I5987" i="3"/>
  <c r="J5987" i="3"/>
  <c r="I5988" i="3"/>
  <c r="J5988" i="3"/>
  <c r="I5989" i="3"/>
  <c r="J5989" i="3"/>
  <c r="I5990" i="3"/>
  <c r="J5990" i="3"/>
  <c r="I5991" i="3"/>
  <c r="J5991" i="3"/>
  <c r="I5992" i="3"/>
  <c r="J5992" i="3"/>
  <c r="I5993" i="3"/>
  <c r="J5993" i="3"/>
  <c r="I5994" i="3"/>
  <c r="J5994" i="3"/>
  <c r="I5995" i="3"/>
  <c r="J5995" i="3"/>
  <c r="I5996" i="3"/>
  <c r="J5996" i="3"/>
  <c r="I5997" i="3"/>
  <c r="J5997" i="3"/>
  <c r="I5998" i="3"/>
  <c r="J5998" i="3"/>
  <c r="I5999" i="3"/>
  <c r="J5999" i="3"/>
  <c r="I6000" i="3"/>
  <c r="J6000" i="3"/>
  <c r="I6001" i="3"/>
  <c r="J6001" i="3"/>
  <c r="I6002" i="3"/>
  <c r="J6002" i="3"/>
  <c r="I6003" i="3"/>
  <c r="J6003" i="3"/>
  <c r="I6004" i="3"/>
  <c r="J6004" i="3"/>
  <c r="I6005" i="3"/>
  <c r="J6005" i="3"/>
  <c r="I6006" i="3"/>
  <c r="J6006" i="3"/>
  <c r="I6007" i="3"/>
  <c r="J6007" i="3"/>
  <c r="I6008" i="3"/>
  <c r="J6008" i="3"/>
  <c r="I6009" i="3"/>
  <c r="J6009" i="3"/>
  <c r="I6010" i="3"/>
  <c r="J6010" i="3"/>
  <c r="I6011" i="3"/>
  <c r="J6011" i="3"/>
  <c r="I6012" i="3"/>
  <c r="J6012" i="3"/>
  <c r="I6013" i="3"/>
  <c r="J6013" i="3"/>
  <c r="I6014" i="3"/>
  <c r="J6014" i="3"/>
  <c r="I6015" i="3"/>
  <c r="J6015" i="3"/>
  <c r="I6016" i="3"/>
  <c r="J6016" i="3"/>
  <c r="I6017" i="3"/>
  <c r="J6017" i="3"/>
  <c r="I6018" i="3"/>
  <c r="J6018" i="3"/>
  <c r="I6019" i="3"/>
  <c r="J6019" i="3"/>
  <c r="I6020" i="3"/>
  <c r="J6020" i="3"/>
  <c r="I6021" i="3"/>
  <c r="J6021" i="3"/>
  <c r="I6022" i="3"/>
  <c r="J6022" i="3"/>
  <c r="I6023" i="3"/>
  <c r="J6023" i="3"/>
  <c r="I6024" i="3"/>
  <c r="J6024" i="3"/>
  <c r="I6025" i="3"/>
  <c r="J6025" i="3"/>
  <c r="I6026" i="3"/>
  <c r="J6026" i="3"/>
  <c r="I6027" i="3"/>
  <c r="J6027" i="3"/>
  <c r="I6028" i="3"/>
  <c r="J6028" i="3"/>
  <c r="I6029" i="3"/>
  <c r="J6029" i="3"/>
  <c r="I6030" i="3"/>
  <c r="J6030" i="3"/>
  <c r="I6031" i="3"/>
  <c r="J6031" i="3"/>
  <c r="I6032" i="3"/>
  <c r="J6032" i="3"/>
  <c r="I6033" i="3"/>
  <c r="J6033" i="3"/>
  <c r="I6034" i="3"/>
  <c r="J6034" i="3"/>
  <c r="I6035" i="3"/>
  <c r="J6035" i="3"/>
  <c r="I6036" i="3"/>
  <c r="J6036" i="3"/>
  <c r="I6037" i="3"/>
  <c r="J6037" i="3"/>
  <c r="I6038" i="3"/>
  <c r="J6038" i="3"/>
  <c r="I6039" i="3"/>
  <c r="J6039" i="3"/>
  <c r="I6040" i="3"/>
  <c r="J6040" i="3"/>
  <c r="I6041" i="3"/>
  <c r="J6041" i="3"/>
  <c r="I6042" i="3"/>
  <c r="J6042" i="3"/>
  <c r="I6043" i="3"/>
  <c r="J6043" i="3"/>
  <c r="I6044" i="3"/>
  <c r="J6044" i="3"/>
  <c r="I6045" i="3"/>
  <c r="J6045" i="3"/>
  <c r="I6046" i="3"/>
  <c r="J6046" i="3"/>
  <c r="I6047" i="3"/>
  <c r="J6047" i="3"/>
  <c r="I6048" i="3"/>
  <c r="J6048" i="3"/>
  <c r="I6049" i="3"/>
  <c r="J6049" i="3"/>
  <c r="I6050" i="3"/>
  <c r="J6050" i="3"/>
  <c r="I6051" i="3"/>
  <c r="J6051" i="3"/>
  <c r="I6052" i="3"/>
  <c r="J6052" i="3"/>
  <c r="I6053" i="3"/>
  <c r="J6053" i="3"/>
  <c r="I6054" i="3"/>
  <c r="J6054" i="3"/>
  <c r="I6055" i="3"/>
  <c r="J6055" i="3"/>
  <c r="I6056" i="3"/>
  <c r="J6056" i="3"/>
  <c r="I6057" i="3"/>
  <c r="J6057" i="3"/>
  <c r="I6058" i="3"/>
  <c r="J6058" i="3"/>
  <c r="I6059" i="3"/>
  <c r="J6059" i="3"/>
  <c r="I6060" i="3"/>
  <c r="J6060" i="3"/>
  <c r="I6061" i="3"/>
  <c r="J6061" i="3"/>
  <c r="I6062" i="3"/>
  <c r="J6062" i="3"/>
  <c r="I6063" i="3"/>
  <c r="J6063" i="3"/>
  <c r="I6064" i="3"/>
  <c r="J6064" i="3"/>
  <c r="I6065" i="3"/>
  <c r="J6065" i="3"/>
  <c r="I6066" i="3"/>
  <c r="J6066" i="3"/>
  <c r="I6067" i="3"/>
  <c r="J6067" i="3"/>
  <c r="I6068" i="3"/>
  <c r="J6068" i="3"/>
  <c r="I6069" i="3"/>
  <c r="J6069" i="3"/>
  <c r="I6070" i="3"/>
  <c r="J6070" i="3"/>
  <c r="I6071" i="3"/>
  <c r="J6071" i="3"/>
  <c r="I6072" i="3"/>
  <c r="J6072" i="3"/>
  <c r="I6073" i="3"/>
  <c r="J6073" i="3"/>
  <c r="I6074" i="3"/>
  <c r="J6074" i="3"/>
  <c r="I6075" i="3"/>
  <c r="J6075" i="3"/>
  <c r="I6076" i="3"/>
  <c r="J6076" i="3"/>
  <c r="I6077" i="3"/>
  <c r="J6077" i="3"/>
  <c r="I6078" i="3"/>
  <c r="J6078" i="3"/>
  <c r="I6079" i="3"/>
  <c r="J6079" i="3"/>
  <c r="I6080" i="3"/>
  <c r="J6080" i="3"/>
  <c r="I6081" i="3"/>
  <c r="J6081" i="3"/>
  <c r="I6082" i="3"/>
  <c r="J6082" i="3"/>
  <c r="I6083" i="3"/>
  <c r="J6083" i="3"/>
  <c r="I6084" i="3"/>
  <c r="J6084" i="3"/>
  <c r="I6085" i="3"/>
  <c r="J6085" i="3"/>
  <c r="I6086" i="3"/>
  <c r="J6086" i="3"/>
  <c r="I6087" i="3"/>
  <c r="J6087" i="3"/>
  <c r="I6088" i="3"/>
  <c r="J6088" i="3"/>
  <c r="I6089" i="3"/>
  <c r="J6089" i="3"/>
  <c r="I6090" i="3"/>
  <c r="J6090" i="3"/>
  <c r="I6091" i="3"/>
  <c r="J6091" i="3"/>
  <c r="I6092" i="3"/>
  <c r="J6092" i="3"/>
  <c r="I6093" i="3"/>
  <c r="J6093" i="3"/>
  <c r="I6094" i="3"/>
  <c r="J6094" i="3"/>
  <c r="I6095" i="3"/>
  <c r="J6095" i="3"/>
  <c r="I6096" i="3"/>
  <c r="J6096" i="3"/>
  <c r="I6097" i="3"/>
  <c r="J6097" i="3"/>
  <c r="I6098" i="3"/>
  <c r="J6098" i="3"/>
  <c r="I6099" i="3"/>
  <c r="J6099" i="3"/>
  <c r="I6100" i="3"/>
  <c r="J6100" i="3"/>
  <c r="I6101" i="3"/>
  <c r="J6101" i="3"/>
  <c r="I6102" i="3"/>
  <c r="J6102" i="3"/>
  <c r="I6103" i="3"/>
  <c r="J6103" i="3"/>
  <c r="I6104" i="3"/>
  <c r="J6104" i="3"/>
  <c r="I6105" i="3"/>
  <c r="J6105" i="3"/>
  <c r="I6106" i="3"/>
  <c r="J6106" i="3"/>
  <c r="I6107" i="3"/>
  <c r="J6107" i="3"/>
  <c r="I6108" i="3"/>
  <c r="J6108" i="3"/>
  <c r="I6109" i="3"/>
  <c r="J6109" i="3"/>
  <c r="I6110" i="3"/>
  <c r="J6110" i="3"/>
  <c r="I6111" i="3"/>
  <c r="J6111" i="3"/>
  <c r="I6112" i="3"/>
  <c r="J6112" i="3"/>
  <c r="I6113" i="3"/>
  <c r="J6113" i="3"/>
  <c r="I6114" i="3"/>
  <c r="J6114" i="3"/>
  <c r="I6115" i="3"/>
  <c r="J6115" i="3"/>
  <c r="I6116" i="3"/>
  <c r="J6116" i="3"/>
  <c r="I6117" i="3"/>
  <c r="J6117" i="3"/>
  <c r="I6118" i="3"/>
  <c r="J6118" i="3"/>
  <c r="I6119" i="3"/>
  <c r="J6119" i="3"/>
  <c r="I6120" i="3"/>
  <c r="J6120" i="3"/>
  <c r="I6121" i="3"/>
  <c r="J6121" i="3"/>
  <c r="I6122" i="3"/>
  <c r="J6122" i="3"/>
  <c r="I6123" i="3"/>
  <c r="J6123" i="3"/>
  <c r="I6124" i="3"/>
  <c r="J6124" i="3"/>
  <c r="I6125" i="3"/>
  <c r="J6125" i="3"/>
  <c r="I6126" i="3"/>
  <c r="J6126" i="3"/>
  <c r="I6127" i="3"/>
  <c r="J6127" i="3"/>
  <c r="I6128" i="3"/>
  <c r="J6128" i="3"/>
  <c r="I6129" i="3"/>
  <c r="J6129" i="3"/>
  <c r="I6130" i="3"/>
  <c r="J6130" i="3"/>
  <c r="I6131" i="3"/>
  <c r="J6131" i="3"/>
  <c r="I6132" i="3"/>
  <c r="J6132" i="3"/>
  <c r="I6133" i="3"/>
  <c r="J6133" i="3"/>
  <c r="I6134" i="3"/>
  <c r="J6134" i="3"/>
  <c r="I6135" i="3"/>
  <c r="J6135" i="3"/>
  <c r="I6136" i="3"/>
  <c r="J6136" i="3"/>
  <c r="I6137" i="3"/>
  <c r="J6137" i="3"/>
  <c r="I6138" i="3"/>
  <c r="J6138" i="3"/>
  <c r="I6139" i="3"/>
  <c r="J6139" i="3"/>
  <c r="I6140" i="3"/>
  <c r="J6140" i="3"/>
  <c r="I6141" i="3"/>
  <c r="J6141" i="3"/>
  <c r="I6142" i="3"/>
  <c r="J6142" i="3"/>
  <c r="I6143" i="3"/>
  <c r="J6143" i="3"/>
  <c r="I6144" i="3"/>
  <c r="J6144" i="3"/>
  <c r="I6145" i="3"/>
  <c r="J6145" i="3"/>
  <c r="I6146" i="3"/>
  <c r="J6146" i="3"/>
  <c r="I6147" i="3"/>
  <c r="J6147" i="3"/>
  <c r="I6148" i="3"/>
  <c r="J6148" i="3"/>
  <c r="I6149" i="3"/>
  <c r="J6149" i="3"/>
  <c r="I6150" i="3"/>
  <c r="J6150" i="3"/>
  <c r="I6151" i="3"/>
  <c r="J6151" i="3"/>
  <c r="I6152" i="3"/>
  <c r="J6152" i="3"/>
  <c r="I6153" i="3"/>
  <c r="J6153" i="3"/>
  <c r="I6154" i="3"/>
  <c r="J6154" i="3"/>
  <c r="I6155" i="3"/>
  <c r="J6155" i="3"/>
  <c r="I6156" i="3"/>
  <c r="J6156" i="3"/>
  <c r="I6157" i="3"/>
  <c r="J6157" i="3"/>
  <c r="I6158" i="3"/>
  <c r="J6158" i="3"/>
  <c r="I6159" i="3"/>
  <c r="J6159" i="3"/>
  <c r="I6160" i="3"/>
  <c r="J6160" i="3"/>
  <c r="I6161" i="3"/>
  <c r="J6161" i="3"/>
  <c r="I6162" i="3"/>
  <c r="J6162" i="3"/>
  <c r="I6163" i="3"/>
  <c r="J6163" i="3"/>
  <c r="I6164" i="3"/>
  <c r="J6164" i="3"/>
  <c r="I6165" i="3"/>
  <c r="J6165" i="3"/>
  <c r="I6166" i="3"/>
  <c r="J6166" i="3"/>
  <c r="I6167" i="3"/>
  <c r="J6167" i="3"/>
  <c r="I6168" i="3"/>
  <c r="J6168" i="3"/>
  <c r="I6169" i="3"/>
  <c r="J6169" i="3"/>
  <c r="I6170" i="3"/>
  <c r="J6170" i="3"/>
  <c r="I6171" i="3"/>
  <c r="J6171" i="3"/>
  <c r="I6172" i="3"/>
  <c r="J6172" i="3"/>
  <c r="I6173" i="3"/>
  <c r="J6173" i="3"/>
  <c r="I6174" i="3"/>
  <c r="J6174" i="3"/>
  <c r="I6175" i="3"/>
  <c r="J6175" i="3"/>
  <c r="I6176" i="3"/>
  <c r="J6176" i="3"/>
  <c r="I6177" i="3"/>
  <c r="J6177" i="3"/>
  <c r="I6178" i="3"/>
  <c r="J6178" i="3"/>
  <c r="I6179" i="3"/>
  <c r="J6179" i="3"/>
  <c r="I6180" i="3"/>
  <c r="J6180" i="3"/>
  <c r="I6181" i="3"/>
  <c r="J6181" i="3"/>
  <c r="I6182" i="3"/>
  <c r="J6182" i="3"/>
  <c r="I6183" i="3"/>
  <c r="J6183" i="3"/>
  <c r="I6184" i="3"/>
  <c r="J6184" i="3"/>
  <c r="I6185" i="3"/>
  <c r="J6185" i="3"/>
  <c r="I6186" i="3"/>
  <c r="J6186" i="3"/>
  <c r="I6187" i="3"/>
  <c r="J6187" i="3"/>
  <c r="I6188" i="3"/>
  <c r="J6188" i="3"/>
  <c r="I6189" i="3"/>
  <c r="J6189" i="3"/>
  <c r="I6190" i="3"/>
  <c r="J6190" i="3"/>
  <c r="I6191" i="3"/>
  <c r="J6191" i="3"/>
  <c r="I6192" i="3"/>
  <c r="J6192" i="3"/>
  <c r="I6193" i="3"/>
  <c r="J6193" i="3"/>
  <c r="I6194" i="3"/>
  <c r="J6194" i="3"/>
  <c r="I6195" i="3"/>
  <c r="J6195" i="3"/>
  <c r="I6196" i="3"/>
  <c r="J6196" i="3"/>
  <c r="I6197" i="3"/>
  <c r="J6197" i="3"/>
  <c r="I6198" i="3"/>
  <c r="J6198" i="3"/>
  <c r="I6199" i="3"/>
  <c r="J6199" i="3"/>
  <c r="I6200" i="3"/>
  <c r="J6200" i="3"/>
  <c r="I6201" i="3"/>
  <c r="J6201" i="3"/>
  <c r="I6202" i="3"/>
  <c r="J6202" i="3"/>
  <c r="I6203" i="3"/>
  <c r="J6203" i="3"/>
  <c r="I6204" i="3"/>
  <c r="J6204" i="3"/>
  <c r="I6205" i="3"/>
  <c r="J6205" i="3"/>
  <c r="I6206" i="3"/>
  <c r="J6206" i="3"/>
  <c r="I6207" i="3"/>
  <c r="J6207" i="3"/>
  <c r="I6208" i="3"/>
  <c r="J6208" i="3"/>
  <c r="I6209" i="3"/>
  <c r="J6209" i="3"/>
  <c r="I6210" i="3"/>
  <c r="J6210" i="3"/>
  <c r="I6211" i="3"/>
  <c r="J6211" i="3"/>
  <c r="I6212" i="3"/>
  <c r="J6212" i="3"/>
  <c r="I6213" i="3"/>
  <c r="J6213" i="3"/>
  <c r="I6214" i="3"/>
  <c r="J6214" i="3"/>
  <c r="I6215" i="3"/>
  <c r="J6215" i="3"/>
  <c r="I6216" i="3"/>
  <c r="J6216" i="3"/>
  <c r="I6217" i="3"/>
  <c r="J6217" i="3"/>
  <c r="I6218" i="3"/>
  <c r="J6218" i="3"/>
  <c r="I6219" i="3"/>
  <c r="J6219" i="3"/>
  <c r="I6220" i="3"/>
  <c r="J6220" i="3"/>
  <c r="I6221" i="3"/>
  <c r="J6221" i="3"/>
  <c r="I6222" i="3"/>
  <c r="J6222" i="3"/>
  <c r="I6223" i="3"/>
  <c r="J6223" i="3"/>
  <c r="I6224" i="3"/>
  <c r="J6224" i="3"/>
  <c r="I6225" i="3"/>
  <c r="J6225" i="3"/>
  <c r="I6226" i="3"/>
  <c r="J6226" i="3"/>
  <c r="I6227" i="3"/>
  <c r="J6227" i="3"/>
  <c r="I6228" i="3"/>
  <c r="J6228" i="3"/>
  <c r="I6229" i="3"/>
  <c r="J6229" i="3"/>
  <c r="I6230" i="3"/>
  <c r="J6230" i="3"/>
  <c r="I6231" i="3"/>
  <c r="J6231" i="3"/>
  <c r="I6232" i="3"/>
  <c r="J6232" i="3"/>
  <c r="I6233" i="3"/>
  <c r="J6233" i="3"/>
  <c r="I6234" i="3"/>
  <c r="J6234" i="3"/>
  <c r="I6235" i="3"/>
  <c r="J6235" i="3"/>
  <c r="I6236" i="3"/>
  <c r="J6236" i="3"/>
  <c r="I6237" i="3"/>
  <c r="J6237" i="3"/>
  <c r="I6238" i="3"/>
  <c r="J6238" i="3"/>
  <c r="I6239" i="3"/>
  <c r="J6239" i="3"/>
  <c r="I6240" i="3"/>
  <c r="J6240" i="3"/>
  <c r="I6241" i="3"/>
  <c r="J6241" i="3"/>
  <c r="I6242" i="3"/>
  <c r="J6242" i="3"/>
  <c r="I6243" i="3"/>
  <c r="J6243" i="3"/>
  <c r="I6244" i="3"/>
  <c r="J6244" i="3"/>
  <c r="I6245" i="3"/>
  <c r="J6245" i="3"/>
  <c r="I6246" i="3"/>
  <c r="J6246" i="3"/>
  <c r="I6247" i="3"/>
  <c r="J6247" i="3"/>
  <c r="I6248" i="3"/>
  <c r="J6248" i="3"/>
  <c r="I6249" i="3"/>
  <c r="J6249" i="3"/>
  <c r="I6250" i="3"/>
  <c r="J6250" i="3"/>
  <c r="I6251" i="3"/>
  <c r="J6251" i="3"/>
  <c r="I6252" i="3"/>
  <c r="J6252" i="3"/>
  <c r="I6253" i="3"/>
  <c r="J6253" i="3"/>
  <c r="I6254" i="3"/>
  <c r="J6254" i="3"/>
  <c r="I6255" i="3"/>
  <c r="J6255" i="3"/>
  <c r="I6256" i="3"/>
  <c r="J6256" i="3"/>
  <c r="I6257" i="3"/>
  <c r="J6257" i="3"/>
  <c r="I6258" i="3"/>
  <c r="J6258" i="3"/>
  <c r="I6259" i="3"/>
  <c r="J6259" i="3"/>
  <c r="I6260" i="3"/>
  <c r="J6260" i="3"/>
  <c r="I6261" i="3"/>
  <c r="J6261" i="3"/>
  <c r="I6262" i="3"/>
  <c r="J6262" i="3"/>
  <c r="I6263" i="3"/>
  <c r="J6263" i="3"/>
  <c r="I6264" i="3"/>
  <c r="J6264" i="3"/>
  <c r="I6265" i="3"/>
  <c r="J6265" i="3"/>
  <c r="I6266" i="3"/>
  <c r="J6266" i="3"/>
  <c r="I6267" i="3"/>
  <c r="J6267" i="3"/>
  <c r="I6268" i="3"/>
  <c r="J6268" i="3"/>
  <c r="I6269" i="3"/>
  <c r="J6269" i="3"/>
  <c r="I6270" i="3"/>
  <c r="J6270" i="3"/>
  <c r="I6271" i="3"/>
  <c r="J6271" i="3"/>
  <c r="I6272" i="3"/>
  <c r="J6272" i="3"/>
  <c r="I6273" i="3"/>
  <c r="J6273" i="3"/>
  <c r="I6274" i="3"/>
  <c r="J6274" i="3"/>
  <c r="I6275" i="3"/>
  <c r="J6275" i="3"/>
  <c r="I6276" i="3"/>
  <c r="J6276" i="3"/>
  <c r="I6277" i="3"/>
  <c r="J6277" i="3"/>
  <c r="I6278" i="3"/>
  <c r="J6278" i="3"/>
  <c r="I6279" i="3"/>
  <c r="J6279" i="3"/>
  <c r="I6280" i="3"/>
  <c r="J6280" i="3"/>
  <c r="I6281" i="3"/>
  <c r="J6281" i="3"/>
  <c r="I6282" i="3"/>
  <c r="J6282" i="3"/>
  <c r="I6283" i="3"/>
  <c r="J6283" i="3"/>
  <c r="I6284" i="3"/>
  <c r="J6284" i="3"/>
  <c r="I6285" i="3"/>
  <c r="J6285" i="3"/>
  <c r="I6286" i="3"/>
  <c r="J6286" i="3"/>
  <c r="I6287" i="3"/>
  <c r="J6287" i="3"/>
  <c r="I6288" i="3"/>
  <c r="J6288" i="3"/>
  <c r="I6289" i="3"/>
  <c r="J6289" i="3"/>
  <c r="I6290" i="3"/>
  <c r="J6290" i="3"/>
  <c r="I6291" i="3"/>
  <c r="J6291" i="3"/>
  <c r="I6292" i="3"/>
  <c r="J6292" i="3"/>
  <c r="I6293" i="3"/>
  <c r="J6293" i="3"/>
  <c r="I6294" i="3"/>
  <c r="J6294" i="3"/>
  <c r="I6295" i="3"/>
  <c r="J6295" i="3"/>
  <c r="I6296" i="3"/>
  <c r="J6296" i="3"/>
  <c r="I6297" i="3"/>
  <c r="J6297" i="3"/>
  <c r="I6298" i="3"/>
  <c r="J6298" i="3"/>
  <c r="I6299" i="3"/>
  <c r="J6299" i="3"/>
  <c r="I6300" i="3"/>
  <c r="J6300" i="3"/>
  <c r="I6301" i="3"/>
  <c r="J6301" i="3"/>
  <c r="I6302" i="3"/>
  <c r="J6302" i="3"/>
  <c r="I6303" i="3"/>
  <c r="J6303" i="3"/>
  <c r="I6304" i="3"/>
  <c r="J6304" i="3"/>
  <c r="I6305" i="3"/>
  <c r="J6305" i="3"/>
  <c r="I6306" i="3"/>
  <c r="J6306" i="3"/>
  <c r="I6307" i="3"/>
  <c r="J6307" i="3"/>
  <c r="I6308" i="3"/>
  <c r="J6308" i="3"/>
  <c r="I6309" i="3"/>
  <c r="J6309" i="3"/>
  <c r="I6310" i="3"/>
  <c r="J6310" i="3"/>
  <c r="I6311" i="3"/>
  <c r="J6311" i="3"/>
  <c r="I6312" i="3"/>
  <c r="J6312" i="3"/>
  <c r="I6313" i="3"/>
  <c r="J6313" i="3"/>
  <c r="I6314" i="3"/>
  <c r="J6314" i="3"/>
  <c r="I6315" i="3"/>
  <c r="J6315" i="3"/>
  <c r="I6316" i="3"/>
  <c r="J6316" i="3"/>
  <c r="I6317" i="3"/>
  <c r="J6317" i="3"/>
  <c r="I6318" i="3"/>
  <c r="J6318" i="3"/>
  <c r="I6319" i="3"/>
  <c r="J6319" i="3"/>
  <c r="I6320" i="3"/>
  <c r="J6320" i="3"/>
  <c r="I6321" i="3"/>
  <c r="J6321" i="3"/>
  <c r="I6322" i="3"/>
  <c r="J6322" i="3"/>
  <c r="I6323" i="3"/>
  <c r="J6323" i="3"/>
  <c r="I6324" i="3"/>
  <c r="J6324" i="3"/>
  <c r="I6325" i="3"/>
  <c r="J6325" i="3"/>
  <c r="I6326" i="3"/>
  <c r="J6326" i="3"/>
  <c r="I6327" i="3"/>
  <c r="J6327" i="3"/>
  <c r="I6328" i="3"/>
  <c r="J6328" i="3"/>
  <c r="I6329" i="3"/>
  <c r="J6329" i="3"/>
  <c r="I6330" i="3"/>
  <c r="J6330" i="3"/>
  <c r="I6331" i="3"/>
  <c r="J6331" i="3"/>
  <c r="I6332" i="3"/>
  <c r="J6332" i="3"/>
  <c r="I6333" i="3"/>
  <c r="J6333" i="3"/>
  <c r="I6334" i="3"/>
  <c r="J6334" i="3"/>
  <c r="I6335" i="3"/>
  <c r="J6335" i="3"/>
  <c r="I6336" i="3"/>
  <c r="J6336" i="3"/>
  <c r="I6337" i="3"/>
  <c r="J6337" i="3"/>
  <c r="I6338" i="3"/>
  <c r="J6338" i="3"/>
  <c r="I6339" i="3"/>
  <c r="J6339" i="3"/>
  <c r="I6340" i="3"/>
  <c r="J6340" i="3"/>
  <c r="I6341" i="3"/>
  <c r="J6341" i="3"/>
  <c r="I6342" i="3"/>
  <c r="J6342" i="3"/>
  <c r="I6343" i="3"/>
  <c r="J6343" i="3"/>
  <c r="I6344" i="3"/>
  <c r="J6344" i="3"/>
  <c r="I6345" i="3"/>
  <c r="J6345" i="3"/>
  <c r="I6346" i="3"/>
  <c r="J6346" i="3"/>
  <c r="I6347" i="3"/>
  <c r="J6347" i="3"/>
  <c r="I6348" i="3"/>
  <c r="J6348" i="3"/>
  <c r="I6349" i="3"/>
  <c r="J6349" i="3"/>
  <c r="I6350" i="3"/>
  <c r="J6350" i="3"/>
  <c r="I6351" i="3"/>
  <c r="J6351" i="3"/>
  <c r="I6352" i="3"/>
  <c r="J6352" i="3"/>
  <c r="I6353" i="3"/>
  <c r="J6353" i="3"/>
  <c r="I6354" i="3"/>
  <c r="J6354" i="3"/>
  <c r="I6355" i="3"/>
  <c r="J6355" i="3"/>
  <c r="I6356" i="3"/>
  <c r="J6356" i="3"/>
  <c r="I6357" i="3"/>
  <c r="J6357" i="3"/>
  <c r="I6358" i="3"/>
  <c r="J6358" i="3"/>
  <c r="I6359" i="3"/>
  <c r="J6359" i="3"/>
  <c r="I6360" i="3"/>
  <c r="J6360" i="3"/>
  <c r="I6361" i="3"/>
  <c r="J6361" i="3"/>
  <c r="I6362" i="3"/>
  <c r="J6362" i="3"/>
  <c r="I6363" i="3"/>
  <c r="J6363" i="3"/>
  <c r="I6364" i="3"/>
  <c r="J6364" i="3"/>
  <c r="I6365" i="3"/>
  <c r="J6365" i="3"/>
  <c r="I6366" i="3"/>
  <c r="J6366" i="3"/>
  <c r="I6367" i="3"/>
  <c r="J6367" i="3"/>
  <c r="I6368" i="3"/>
  <c r="J6368" i="3"/>
  <c r="I6369" i="3"/>
  <c r="J6369" i="3"/>
  <c r="I6370" i="3"/>
  <c r="J6370" i="3"/>
  <c r="I6371" i="3"/>
  <c r="J6371" i="3"/>
  <c r="I6372" i="3"/>
  <c r="J6372" i="3"/>
  <c r="I6373" i="3"/>
  <c r="J6373" i="3"/>
  <c r="I6374" i="3"/>
  <c r="J6374" i="3"/>
  <c r="I6375" i="3"/>
  <c r="J6375" i="3"/>
  <c r="I6376" i="3"/>
  <c r="J6376" i="3"/>
  <c r="I6377" i="3"/>
  <c r="J6377" i="3"/>
  <c r="I6378" i="3"/>
  <c r="J6378" i="3"/>
  <c r="I6379" i="3"/>
  <c r="J6379" i="3"/>
  <c r="I6380" i="3"/>
  <c r="J6380" i="3"/>
  <c r="I6381" i="3"/>
  <c r="J6381" i="3"/>
  <c r="I6382" i="3"/>
  <c r="J6382" i="3"/>
  <c r="I6383" i="3"/>
  <c r="J6383" i="3"/>
  <c r="I6384" i="3"/>
  <c r="J6384" i="3"/>
  <c r="I6385" i="3"/>
  <c r="J6385" i="3"/>
  <c r="I6386" i="3"/>
  <c r="J6386" i="3"/>
  <c r="I6387" i="3"/>
  <c r="J6387" i="3"/>
  <c r="I6388" i="3"/>
  <c r="J6388" i="3"/>
  <c r="I6389" i="3"/>
  <c r="J6389" i="3"/>
  <c r="I6390" i="3"/>
  <c r="J6390" i="3"/>
  <c r="I6391" i="3"/>
  <c r="J6391" i="3"/>
  <c r="I6392" i="3"/>
  <c r="J6392" i="3"/>
  <c r="I6393" i="3"/>
  <c r="J6393" i="3"/>
  <c r="I6394" i="3"/>
  <c r="J6394" i="3"/>
  <c r="I6395" i="3"/>
  <c r="J6395" i="3"/>
  <c r="I6396" i="3"/>
  <c r="J6396" i="3"/>
  <c r="I6397" i="3"/>
  <c r="J6397" i="3"/>
  <c r="I6398" i="3"/>
  <c r="J6398" i="3"/>
  <c r="I6399" i="3"/>
  <c r="J6399" i="3"/>
  <c r="I6400" i="3"/>
  <c r="J6400" i="3"/>
  <c r="I6401" i="3"/>
  <c r="J6401" i="3"/>
  <c r="I6402" i="3"/>
  <c r="J6402" i="3"/>
  <c r="I6403" i="3"/>
  <c r="J6403" i="3"/>
  <c r="I6404" i="3"/>
  <c r="J6404" i="3"/>
  <c r="I6405" i="3"/>
  <c r="J6405" i="3"/>
  <c r="I6406" i="3"/>
  <c r="J6406" i="3"/>
  <c r="I6407" i="3"/>
  <c r="J6407" i="3"/>
  <c r="I6408" i="3"/>
  <c r="J6408" i="3"/>
  <c r="I6409" i="3"/>
  <c r="J6409" i="3"/>
  <c r="I6410" i="3"/>
  <c r="J6410" i="3"/>
  <c r="I6411" i="3"/>
  <c r="J6411" i="3"/>
  <c r="I6412" i="3"/>
  <c r="J6412" i="3"/>
  <c r="I6413" i="3"/>
  <c r="J6413" i="3"/>
  <c r="I6414" i="3"/>
  <c r="J6414" i="3"/>
  <c r="I6415" i="3"/>
  <c r="J6415" i="3"/>
  <c r="I6416" i="3"/>
  <c r="J6416" i="3"/>
  <c r="I6417" i="3"/>
  <c r="J6417" i="3"/>
  <c r="I6418" i="3"/>
  <c r="J6418" i="3"/>
  <c r="I6419" i="3"/>
  <c r="J6419" i="3"/>
  <c r="I6420" i="3"/>
  <c r="J6420" i="3"/>
  <c r="I6421" i="3"/>
  <c r="J6421" i="3"/>
  <c r="I6422" i="3"/>
  <c r="J6422" i="3"/>
  <c r="I6423" i="3"/>
  <c r="J6423" i="3"/>
  <c r="I6424" i="3"/>
  <c r="J6424" i="3"/>
  <c r="I6425" i="3"/>
  <c r="J6425" i="3"/>
  <c r="I6426" i="3"/>
  <c r="J6426" i="3"/>
  <c r="I6427" i="3"/>
  <c r="J6427" i="3"/>
  <c r="I6428" i="3"/>
  <c r="J6428" i="3"/>
  <c r="I6429" i="3"/>
  <c r="J6429" i="3"/>
  <c r="I6430" i="3"/>
  <c r="J6430" i="3"/>
  <c r="I6431" i="3"/>
  <c r="J6431" i="3"/>
  <c r="I6432" i="3"/>
  <c r="J6432" i="3"/>
  <c r="I6433" i="3"/>
  <c r="J6433" i="3"/>
  <c r="I6434" i="3"/>
  <c r="J6434" i="3"/>
  <c r="I6435" i="3"/>
  <c r="J6435" i="3"/>
  <c r="I6436" i="3"/>
  <c r="J6436" i="3"/>
  <c r="I6437" i="3"/>
  <c r="J6437" i="3"/>
  <c r="I6438" i="3"/>
  <c r="J6438" i="3"/>
  <c r="I6439" i="3"/>
  <c r="J6439" i="3"/>
  <c r="I6440" i="3"/>
  <c r="J6440" i="3"/>
  <c r="I6441" i="3"/>
  <c r="J6441" i="3"/>
  <c r="I6442" i="3"/>
  <c r="J6442" i="3"/>
  <c r="I6443" i="3"/>
  <c r="J6443" i="3"/>
  <c r="I6444" i="3"/>
  <c r="J6444" i="3"/>
  <c r="I6445" i="3"/>
  <c r="J6445" i="3"/>
  <c r="I6446" i="3"/>
  <c r="J6446" i="3"/>
  <c r="I6447" i="3"/>
  <c r="J6447" i="3"/>
  <c r="I6448" i="3"/>
  <c r="J6448" i="3"/>
  <c r="I6449" i="3"/>
  <c r="J6449" i="3"/>
  <c r="I6450" i="3"/>
  <c r="J6450" i="3"/>
  <c r="I6451" i="3"/>
  <c r="J6451" i="3"/>
  <c r="I6452" i="3"/>
  <c r="J6452" i="3"/>
  <c r="I6453" i="3"/>
  <c r="J6453" i="3"/>
  <c r="I6454" i="3"/>
  <c r="J6454" i="3"/>
  <c r="I6455" i="3"/>
  <c r="J6455" i="3"/>
  <c r="I6456" i="3"/>
  <c r="J6456" i="3"/>
  <c r="I6457" i="3"/>
  <c r="J6457" i="3"/>
  <c r="I6458" i="3"/>
  <c r="J6458" i="3"/>
  <c r="I6459" i="3"/>
  <c r="J6459" i="3"/>
  <c r="I6460" i="3"/>
  <c r="J6460" i="3"/>
  <c r="I6461" i="3"/>
  <c r="J6461" i="3"/>
  <c r="I6462" i="3"/>
  <c r="J6462" i="3"/>
  <c r="I6463" i="3"/>
  <c r="J6463" i="3"/>
  <c r="I6464" i="3"/>
  <c r="J6464" i="3"/>
  <c r="I6465" i="3"/>
  <c r="J6465" i="3"/>
  <c r="I6466" i="3"/>
  <c r="J6466" i="3"/>
  <c r="I6467" i="3"/>
  <c r="J6467" i="3"/>
  <c r="I6468" i="3"/>
  <c r="J6468" i="3"/>
  <c r="I6469" i="3"/>
  <c r="J6469" i="3"/>
  <c r="I6470" i="3"/>
  <c r="J6470" i="3"/>
  <c r="I6471" i="3"/>
  <c r="J6471" i="3"/>
  <c r="I6472" i="3"/>
  <c r="J6472" i="3"/>
  <c r="I6473" i="3"/>
  <c r="J6473" i="3"/>
  <c r="I6474" i="3"/>
  <c r="J6474" i="3"/>
  <c r="I6475" i="3"/>
  <c r="J6475" i="3"/>
  <c r="I6476" i="3"/>
  <c r="J6476" i="3"/>
  <c r="I6477" i="3"/>
  <c r="J6477" i="3"/>
  <c r="I6478" i="3"/>
  <c r="J6478" i="3"/>
  <c r="I6479" i="3"/>
  <c r="J6479" i="3"/>
  <c r="I6480" i="3"/>
  <c r="J6480" i="3"/>
  <c r="I6481" i="3"/>
  <c r="J6481" i="3"/>
  <c r="I6482" i="3"/>
  <c r="J6482" i="3"/>
  <c r="I6483" i="3"/>
  <c r="J6483" i="3"/>
  <c r="I6484" i="3"/>
  <c r="J6484" i="3"/>
  <c r="I6485" i="3"/>
  <c r="J6485" i="3"/>
  <c r="I6486" i="3"/>
  <c r="J6486" i="3"/>
  <c r="I6487" i="3"/>
  <c r="J6487" i="3"/>
  <c r="I6488" i="3"/>
  <c r="J6488" i="3"/>
  <c r="I6489" i="3"/>
  <c r="J6489" i="3"/>
  <c r="I6490" i="3"/>
  <c r="J6490" i="3"/>
  <c r="I6491" i="3"/>
  <c r="J6491" i="3"/>
  <c r="I6492" i="3"/>
  <c r="J6492" i="3"/>
  <c r="I6493" i="3"/>
  <c r="J6493" i="3"/>
  <c r="I6494" i="3"/>
  <c r="J6494" i="3"/>
  <c r="I6495" i="3"/>
  <c r="J6495" i="3"/>
  <c r="I6496" i="3"/>
  <c r="J6496" i="3"/>
  <c r="I6497" i="3"/>
  <c r="J6497" i="3"/>
  <c r="I6498" i="3"/>
  <c r="J6498" i="3"/>
  <c r="I6499" i="3"/>
  <c r="J6499" i="3"/>
  <c r="I6500" i="3"/>
  <c r="J6500" i="3"/>
  <c r="I6501" i="3"/>
  <c r="J6501" i="3"/>
  <c r="I6502" i="3"/>
  <c r="J6502" i="3"/>
  <c r="I6503" i="3"/>
  <c r="J6503" i="3"/>
  <c r="I6504" i="3"/>
  <c r="J6504" i="3"/>
  <c r="I6505" i="3"/>
  <c r="J6505" i="3"/>
  <c r="I6506" i="3"/>
  <c r="J6506" i="3"/>
  <c r="I6507" i="3"/>
  <c r="J6507" i="3"/>
  <c r="I6508" i="3"/>
  <c r="J6508" i="3"/>
  <c r="I6509" i="3"/>
  <c r="J6509" i="3"/>
  <c r="I6510" i="3"/>
  <c r="J6510" i="3"/>
  <c r="I6511" i="3"/>
  <c r="J6511" i="3"/>
  <c r="I6512" i="3"/>
  <c r="J6512" i="3"/>
  <c r="I6513" i="3"/>
  <c r="J6513" i="3"/>
  <c r="I6514" i="3"/>
  <c r="J6514" i="3"/>
  <c r="I6515" i="3"/>
  <c r="J6515" i="3"/>
  <c r="I6516" i="3"/>
  <c r="J6516" i="3"/>
  <c r="I6517" i="3"/>
  <c r="J6517" i="3"/>
  <c r="I6518" i="3"/>
  <c r="J6518" i="3"/>
  <c r="I6519" i="3"/>
  <c r="J6519" i="3"/>
  <c r="I6520" i="3"/>
  <c r="J6520" i="3"/>
  <c r="I6521" i="3"/>
  <c r="J6521" i="3"/>
  <c r="I6522" i="3"/>
  <c r="J6522" i="3"/>
  <c r="I6523" i="3"/>
  <c r="J6523" i="3"/>
  <c r="I6524" i="3"/>
  <c r="J6524" i="3"/>
  <c r="I6525" i="3"/>
  <c r="J6525" i="3"/>
  <c r="I6526" i="3"/>
  <c r="J6526" i="3"/>
  <c r="I6527" i="3"/>
  <c r="J6527" i="3"/>
  <c r="I6528" i="3"/>
  <c r="J6528" i="3"/>
  <c r="I6529" i="3"/>
  <c r="J6529" i="3"/>
  <c r="I6530" i="3"/>
  <c r="J6530" i="3"/>
  <c r="I6531" i="3"/>
  <c r="J6531" i="3"/>
  <c r="I6532" i="3"/>
  <c r="J6532" i="3"/>
  <c r="I6533" i="3"/>
  <c r="J6533" i="3"/>
  <c r="I6534" i="3"/>
  <c r="J6534" i="3"/>
  <c r="I6535" i="3"/>
  <c r="J6535" i="3"/>
  <c r="I6536" i="3"/>
  <c r="J6536" i="3"/>
  <c r="I6537" i="3"/>
  <c r="J6537" i="3"/>
  <c r="I6538" i="3"/>
  <c r="J6538" i="3"/>
  <c r="I6539" i="3"/>
  <c r="J6539" i="3"/>
  <c r="I6540" i="3"/>
  <c r="J6540" i="3"/>
  <c r="I6541" i="3"/>
  <c r="J6541" i="3"/>
  <c r="I6542" i="3"/>
  <c r="J6542" i="3"/>
  <c r="I6543" i="3"/>
  <c r="J6543" i="3"/>
  <c r="I6544" i="3"/>
  <c r="J6544" i="3"/>
  <c r="I6545" i="3"/>
  <c r="J6545" i="3"/>
  <c r="I6546" i="3"/>
  <c r="J6546" i="3"/>
  <c r="I6547" i="3"/>
  <c r="J6547" i="3"/>
  <c r="I6548" i="3"/>
  <c r="J6548" i="3"/>
  <c r="I6549" i="3"/>
  <c r="J6549" i="3"/>
  <c r="I6550" i="3"/>
  <c r="J6550" i="3"/>
  <c r="I6551" i="3"/>
  <c r="J6551" i="3"/>
  <c r="I6552" i="3"/>
  <c r="J6552" i="3"/>
  <c r="I6553" i="3"/>
  <c r="J6553" i="3"/>
  <c r="I6554" i="3"/>
  <c r="J6554" i="3"/>
  <c r="I6555" i="3"/>
  <c r="J6555" i="3"/>
  <c r="I6556" i="3"/>
  <c r="J6556" i="3"/>
  <c r="I6557" i="3"/>
  <c r="J6557" i="3"/>
  <c r="I6558" i="3"/>
  <c r="J6558" i="3"/>
  <c r="I6559" i="3"/>
  <c r="J6559" i="3"/>
  <c r="I6560" i="3"/>
  <c r="J6560" i="3"/>
  <c r="I6561" i="3"/>
  <c r="J6561" i="3"/>
  <c r="I6562" i="3"/>
  <c r="J6562" i="3"/>
  <c r="I6563" i="3"/>
  <c r="J6563" i="3"/>
  <c r="I6564" i="3"/>
  <c r="J6564" i="3"/>
  <c r="I6565" i="3"/>
  <c r="J6565" i="3"/>
  <c r="I6566" i="3"/>
  <c r="J6566" i="3"/>
  <c r="I6567" i="3"/>
  <c r="J6567" i="3"/>
  <c r="I6568" i="3"/>
  <c r="J6568" i="3"/>
  <c r="I6569" i="3"/>
  <c r="J6569" i="3"/>
  <c r="I6570" i="3"/>
  <c r="J6570" i="3"/>
  <c r="I6571" i="3"/>
  <c r="J6571" i="3"/>
  <c r="I6572" i="3"/>
  <c r="J6572" i="3"/>
  <c r="I6573" i="3"/>
  <c r="J6573" i="3"/>
  <c r="I6574" i="3"/>
  <c r="J6574" i="3"/>
  <c r="I6575" i="3"/>
  <c r="J6575" i="3"/>
  <c r="I6576" i="3"/>
  <c r="J6576" i="3"/>
  <c r="I6577" i="3"/>
  <c r="J6577" i="3"/>
  <c r="I6578" i="3"/>
  <c r="J6578" i="3"/>
  <c r="I6579" i="3"/>
  <c r="J6579" i="3"/>
  <c r="I6580" i="3"/>
  <c r="J6580" i="3"/>
  <c r="I6581" i="3"/>
  <c r="J6581" i="3"/>
  <c r="I6582" i="3"/>
  <c r="J6582" i="3"/>
  <c r="I6583" i="3"/>
  <c r="J6583" i="3"/>
  <c r="I6584" i="3"/>
  <c r="J6584" i="3"/>
  <c r="I6585" i="3"/>
  <c r="J6585" i="3"/>
  <c r="I6586" i="3"/>
  <c r="J6586" i="3"/>
  <c r="I6587" i="3"/>
  <c r="J6587" i="3"/>
  <c r="I6588" i="3"/>
  <c r="J6588" i="3"/>
  <c r="I6589" i="3"/>
  <c r="J6589" i="3"/>
  <c r="I6590" i="3"/>
  <c r="J6590" i="3"/>
  <c r="I6591" i="3"/>
  <c r="J6591" i="3"/>
  <c r="I6592" i="3"/>
  <c r="J6592" i="3"/>
  <c r="I6593" i="3"/>
  <c r="J6593" i="3"/>
  <c r="I6594" i="3"/>
  <c r="J6594" i="3"/>
  <c r="I6595" i="3"/>
  <c r="J6595" i="3"/>
  <c r="I6596" i="3"/>
  <c r="J6596" i="3"/>
  <c r="I6597" i="3"/>
  <c r="J6597" i="3"/>
  <c r="I6598" i="3"/>
  <c r="J6598" i="3"/>
  <c r="I6599" i="3"/>
  <c r="J6599" i="3"/>
  <c r="I6600" i="3"/>
  <c r="J6600" i="3"/>
  <c r="I6601" i="3"/>
  <c r="J6601" i="3"/>
  <c r="I6602" i="3"/>
  <c r="J6602" i="3"/>
  <c r="I6603" i="3"/>
  <c r="J6603" i="3"/>
  <c r="I6604" i="3"/>
  <c r="J6604" i="3"/>
  <c r="I6605" i="3"/>
  <c r="J6605" i="3"/>
  <c r="I6606" i="3"/>
  <c r="J6606" i="3"/>
  <c r="I6607" i="3"/>
  <c r="J6607" i="3"/>
  <c r="I6608" i="3"/>
  <c r="J6608" i="3"/>
  <c r="I6609" i="3"/>
  <c r="J6609" i="3"/>
  <c r="I6610" i="3"/>
  <c r="J6610" i="3"/>
  <c r="I6611" i="3"/>
  <c r="J6611" i="3"/>
  <c r="I6612" i="3"/>
  <c r="J6612" i="3"/>
  <c r="I6613" i="3"/>
  <c r="J6613" i="3"/>
  <c r="I6614" i="3"/>
  <c r="J6614" i="3"/>
  <c r="I6615" i="3"/>
  <c r="J6615" i="3"/>
  <c r="I6616" i="3"/>
  <c r="J6616" i="3"/>
  <c r="I6617" i="3"/>
  <c r="J6617" i="3"/>
  <c r="I6618" i="3"/>
  <c r="J6618" i="3"/>
  <c r="I6619" i="3"/>
  <c r="J6619" i="3"/>
  <c r="I6620" i="3"/>
  <c r="J6620" i="3"/>
  <c r="I6621" i="3"/>
  <c r="J6621" i="3"/>
  <c r="I6622" i="3"/>
  <c r="J6622" i="3"/>
  <c r="I6623" i="3"/>
  <c r="J6623" i="3"/>
  <c r="I6624" i="3"/>
  <c r="J6624" i="3"/>
  <c r="I6625" i="3"/>
  <c r="J6625" i="3"/>
  <c r="I6626" i="3"/>
  <c r="J6626" i="3"/>
  <c r="I6627" i="3"/>
  <c r="J6627" i="3"/>
  <c r="I6628" i="3"/>
  <c r="J6628" i="3"/>
  <c r="I6629" i="3"/>
  <c r="J6629" i="3"/>
  <c r="I6630" i="3"/>
  <c r="J6630" i="3"/>
  <c r="I6631" i="3"/>
  <c r="J6631" i="3"/>
  <c r="I6632" i="3"/>
  <c r="J6632" i="3"/>
  <c r="I6633" i="3"/>
  <c r="J6633" i="3"/>
  <c r="I6634" i="3"/>
  <c r="J6634" i="3"/>
  <c r="I6635" i="3"/>
  <c r="J6635" i="3"/>
  <c r="I6636" i="3"/>
  <c r="J6636" i="3"/>
  <c r="I6637" i="3"/>
  <c r="J6637" i="3"/>
  <c r="I6638" i="3"/>
  <c r="J6638" i="3"/>
  <c r="I6639" i="3"/>
  <c r="J6639" i="3"/>
  <c r="I6640" i="3"/>
  <c r="J6640" i="3"/>
  <c r="I6641" i="3"/>
  <c r="J6641" i="3"/>
  <c r="I6642" i="3"/>
  <c r="J6642" i="3"/>
  <c r="I6643" i="3"/>
  <c r="J6643" i="3"/>
  <c r="I6644" i="3"/>
  <c r="J6644" i="3"/>
  <c r="I6645" i="3"/>
  <c r="J6645" i="3"/>
  <c r="I6646" i="3"/>
  <c r="J6646" i="3"/>
  <c r="I6647" i="3"/>
  <c r="J6647" i="3"/>
  <c r="I6648" i="3"/>
  <c r="J6648" i="3"/>
  <c r="I6649" i="3"/>
  <c r="J6649" i="3"/>
  <c r="I6650" i="3"/>
  <c r="J6650" i="3"/>
  <c r="I6651" i="3"/>
  <c r="J6651" i="3"/>
  <c r="I6652" i="3"/>
  <c r="J6652" i="3"/>
  <c r="I6653" i="3"/>
  <c r="J6653" i="3"/>
  <c r="I6654" i="3"/>
  <c r="J6654" i="3"/>
  <c r="I6655" i="3"/>
  <c r="J6655" i="3"/>
  <c r="I6656" i="3"/>
  <c r="J6656" i="3"/>
  <c r="I6657" i="3"/>
  <c r="J6657" i="3"/>
  <c r="I6658" i="3"/>
  <c r="J6658" i="3"/>
  <c r="I6659" i="3"/>
  <c r="J6659" i="3"/>
  <c r="I6660" i="3"/>
  <c r="J6660" i="3"/>
  <c r="I6661" i="3"/>
  <c r="J6661" i="3"/>
  <c r="I6662" i="3"/>
  <c r="J6662" i="3"/>
  <c r="I6663" i="3"/>
  <c r="J6663" i="3"/>
  <c r="I6664" i="3"/>
  <c r="J6664" i="3"/>
  <c r="I6665" i="3"/>
  <c r="J6665" i="3"/>
  <c r="I6666" i="3"/>
  <c r="J6666" i="3"/>
  <c r="I6667" i="3"/>
  <c r="J6667" i="3"/>
  <c r="I6668" i="3"/>
  <c r="J6668" i="3"/>
  <c r="I6669" i="3"/>
  <c r="J6669" i="3"/>
  <c r="I6670" i="3"/>
  <c r="J6670" i="3"/>
  <c r="I6671" i="3"/>
  <c r="J6671" i="3"/>
  <c r="I6672" i="3"/>
  <c r="J6672" i="3"/>
  <c r="I6673" i="3"/>
  <c r="J6673" i="3"/>
  <c r="I6674" i="3"/>
  <c r="J6674" i="3"/>
  <c r="I6675" i="3"/>
  <c r="J6675" i="3"/>
  <c r="I6676" i="3"/>
  <c r="J6676" i="3"/>
  <c r="I6677" i="3"/>
  <c r="J6677" i="3"/>
  <c r="I6678" i="3"/>
  <c r="J6678" i="3"/>
  <c r="I6679" i="3"/>
  <c r="J6679" i="3"/>
  <c r="I6680" i="3"/>
  <c r="J6680" i="3"/>
  <c r="I6681" i="3"/>
  <c r="J6681" i="3"/>
  <c r="I6682" i="3"/>
  <c r="J6682" i="3"/>
  <c r="I6683" i="3"/>
  <c r="J6683" i="3"/>
  <c r="I6684" i="3"/>
  <c r="J6684" i="3"/>
  <c r="I6685" i="3"/>
  <c r="J6685" i="3"/>
  <c r="I6686" i="3"/>
  <c r="J6686" i="3"/>
  <c r="I6687" i="3"/>
  <c r="J6687" i="3"/>
  <c r="I6688" i="3"/>
  <c r="J6688" i="3"/>
  <c r="I6689" i="3"/>
  <c r="J6689" i="3"/>
  <c r="I6690" i="3"/>
  <c r="J6690" i="3"/>
  <c r="I6691" i="3"/>
  <c r="J6691" i="3"/>
  <c r="I6692" i="3"/>
  <c r="J6692" i="3"/>
  <c r="I6693" i="3"/>
  <c r="J6693" i="3"/>
  <c r="I6694" i="3"/>
  <c r="J6694" i="3"/>
  <c r="I6695" i="3"/>
  <c r="J6695" i="3"/>
  <c r="I6696" i="3"/>
  <c r="J6696" i="3"/>
  <c r="I6697" i="3"/>
  <c r="J6697" i="3"/>
  <c r="I6698" i="3"/>
  <c r="J6698" i="3"/>
  <c r="I6699" i="3"/>
  <c r="J6699" i="3"/>
  <c r="I6700" i="3"/>
  <c r="J6700" i="3"/>
  <c r="I6701" i="3"/>
  <c r="J6701" i="3"/>
  <c r="I6702" i="3"/>
  <c r="J6702" i="3"/>
  <c r="I6703" i="3"/>
  <c r="J6703" i="3"/>
  <c r="I6704" i="3"/>
  <c r="J6704" i="3"/>
  <c r="I6705" i="3"/>
  <c r="J6705" i="3"/>
  <c r="I6706" i="3"/>
  <c r="J6706" i="3"/>
  <c r="I6707" i="3"/>
  <c r="J6707" i="3"/>
  <c r="I6708" i="3"/>
  <c r="J6708" i="3"/>
  <c r="I6709" i="3"/>
  <c r="J6709" i="3"/>
  <c r="I6710" i="3"/>
  <c r="J6710" i="3"/>
  <c r="I6711" i="3"/>
  <c r="J6711" i="3"/>
  <c r="I6712" i="3"/>
  <c r="J6712" i="3"/>
  <c r="I6713" i="3"/>
  <c r="J6713" i="3"/>
  <c r="I6714" i="3"/>
  <c r="J6714" i="3"/>
  <c r="I6715" i="3"/>
  <c r="J6715" i="3"/>
  <c r="I6716" i="3"/>
  <c r="J6716" i="3"/>
  <c r="I6717" i="3"/>
  <c r="J6717" i="3"/>
  <c r="I6718" i="3"/>
  <c r="J6718" i="3"/>
  <c r="I6719" i="3"/>
  <c r="J6719" i="3"/>
  <c r="I6720" i="3"/>
  <c r="J6720" i="3"/>
  <c r="I6721" i="3"/>
  <c r="J6721" i="3"/>
  <c r="I6722" i="3"/>
  <c r="J6722" i="3"/>
  <c r="I6723" i="3"/>
  <c r="J6723" i="3"/>
  <c r="I6724" i="3"/>
  <c r="J6724" i="3"/>
  <c r="I6725" i="3"/>
  <c r="J6725" i="3"/>
  <c r="I6726" i="3"/>
  <c r="J6726" i="3"/>
  <c r="I6727" i="3"/>
  <c r="J6727" i="3"/>
  <c r="I6728" i="3"/>
  <c r="J6728" i="3"/>
  <c r="I6729" i="3"/>
  <c r="J6729" i="3"/>
  <c r="I6730" i="3"/>
  <c r="J6730" i="3"/>
  <c r="I6731" i="3"/>
  <c r="J6731" i="3"/>
  <c r="I6732" i="3"/>
  <c r="J6732" i="3"/>
  <c r="I6733" i="3"/>
  <c r="J6733" i="3"/>
  <c r="I6734" i="3"/>
  <c r="J6734" i="3"/>
  <c r="I6735" i="3"/>
  <c r="J6735" i="3"/>
  <c r="I6736" i="3"/>
  <c r="J6736" i="3"/>
  <c r="I6737" i="3"/>
  <c r="J6737" i="3"/>
  <c r="I6738" i="3"/>
  <c r="J6738" i="3"/>
  <c r="I6739" i="3"/>
  <c r="J6739" i="3"/>
  <c r="I6740" i="3"/>
  <c r="J6740" i="3"/>
  <c r="I6741" i="3"/>
  <c r="J6741" i="3"/>
  <c r="I6742" i="3"/>
  <c r="J6742" i="3"/>
  <c r="I6743" i="3"/>
  <c r="J6743" i="3"/>
  <c r="I6744" i="3"/>
  <c r="J6744" i="3"/>
  <c r="I6745" i="3"/>
  <c r="J6745" i="3"/>
  <c r="I6746" i="3"/>
  <c r="J6746" i="3"/>
  <c r="I6747" i="3"/>
  <c r="J6747" i="3"/>
  <c r="I6748" i="3"/>
  <c r="J6748" i="3"/>
  <c r="I6749" i="3"/>
  <c r="J6749" i="3"/>
  <c r="I6750" i="3"/>
  <c r="J6750" i="3"/>
  <c r="I6751" i="3"/>
  <c r="J6751" i="3"/>
  <c r="I6752" i="3"/>
  <c r="J6752" i="3"/>
  <c r="I6753" i="3"/>
  <c r="J6753" i="3"/>
  <c r="I6754" i="3"/>
  <c r="J6754" i="3"/>
  <c r="I6755" i="3"/>
  <c r="J6755" i="3"/>
  <c r="I6756" i="3"/>
  <c r="J6756" i="3"/>
  <c r="I6757" i="3"/>
  <c r="J6757" i="3"/>
  <c r="I6758" i="3"/>
  <c r="J6758" i="3"/>
  <c r="I6759" i="3"/>
  <c r="J6759" i="3"/>
  <c r="I6760" i="3"/>
  <c r="J6760" i="3"/>
  <c r="I6761" i="3"/>
  <c r="J6761" i="3"/>
  <c r="I6762" i="3"/>
  <c r="J6762" i="3"/>
  <c r="I6763" i="3"/>
  <c r="J6763" i="3"/>
  <c r="I6764" i="3"/>
  <c r="J6764" i="3"/>
  <c r="I6765" i="3"/>
  <c r="J6765" i="3"/>
  <c r="I6766" i="3"/>
  <c r="J6766" i="3"/>
  <c r="I6767" i="3"/>
  <c r="J6767" i="3"/>
  <c r="I6768" i="3"/>
  <c r="J6768" i="3"/>
  <c r="I6769" i="3"/>
  <c r="J6769" i="3"/>
  <c r="I6770" i="3"/>
  <c r="J6770" i="3"/>
  <c r="I6771" i="3"/>
  <c r="J6771" i="3"/>
  <c r="I6772" i="3"/>
  <c r="J6772" i="3"/>
  <c r="I6773" i="3"/>
  <c r="J6773" i="3"/>
  <c r="I6774" i="3"/>
  <c r="J6774" i="3"/>
  <c r="I6775" i="3"/>
  <c r="J6775" i="3"/>
  <c r="I6776" i="3"/>
  <c r="J6776" i="3"/>
  <c r="I6777" i="3"/>
  <c r="J6777" i="3"/>
  <c r="I6778" i="3"/>
  <c r="J6778" i="3"/>
  <c r="I6779" i="3"/>
  <c r="J6779" i="3"/>
  <c r="I6780" i="3"/>
  <c r="J6780" i="3"/>
  <c r="I6781" i="3"/>
  <c r="J6781" i="3"/>
  <c r="I6782" i="3"/>
  <c r="J6782" i="3"/>
  <c r="I6783" i="3"/>
  <c r="J6783" i="3"/>
  <c r="I6784" i="3"/>
  <c r="J6784" i="3"/>
  <c r="I6785" i="3"/>
  <c r="J6785" i="3"/>
  <c r="I6786" i="3"/>
  <c r="J6786" i="3"/>
  <c r="I6787" i="3"/>
  <c r="J6787" i="3"/>
  <c r="I6788" i="3"/>
  <c r="J6788" i="3"/>
  <c r="I6789" i="3"/>
  <c r="J6789" i="3"/>
  <c r="I6790" i="3"/>
  <c r="J6790" i="3"/>
  <c r="I6791" i="3"/>
  <c r="J6791" i="3"/>
  <c r="I6792" i="3"/>
  <c r="J6792" i="3"/>
  <c r="I6793" i="3"/>
  <c r="J6793" i="3"/>
  <c r="I6794" i="3"/>
  <c r="J6794" i="3"/>
  <c r="I6795" i="3"/>
  <c r="J6795" i="3"/>
  <c r="I6796" i="3"/>
  <c r="J6796" i="3"/>
  <c r="I6797" i="3"/>
  <c r="J6797" i="3"/>
  <c r="I6798" i="3"/>
  <c r="J6798" i="3"/>
  <c r="I6799" i="3"/>
  <c r="J6799" i="3"/>
  <c r="I6800" i="3"/>
  <c r="J6800" i="3"/>
  <c r="I6801" i="3"/>
  <c r="J6801" i="3"/>
  <c r="I6802" i="3"/>
  <c r="J6802" i="3"/>
  <c r="I6803" i="3"/>
  <c r="J6803" i="3"/>
  <c r="I6804" i="3"/>
  <c r="J6804" i="3"/>
  <c r="I6805" i="3"/>
  <c r="J6805" i="3"/>
  <c r="I6806" i="3"/>
  <c r="J6806" i="3"/>
  <c r="I6807" i="3"/>
  <c r="J6807" i="3"/>
  <c r="I6808" i="3"/>
  <c r="J6808" i="3"/>
  <c r="I6809" i="3"/>
  <c r="J6809" i="3"/>
  <c r="I6810" i="3"/>
  <c r="J6810" i="3"/>
  <c r="I6811" i="3"/>
  <c r="J6811" i="3"/>
  <c r="I6812" i="3"/>
  <c r="J6812" i="3"/>
  <c r="I6813" i="3"/>
  <c r="J6813" i="3"/>
  <c r="I6814" i="3"/>
  <c r="J6814" i="3"/>
  <c r="I6815" i="3"/>
  <c r="J6815" i="3"/>
  <c r="I6816" i="3"/>
  <c r="J6816" i="3"/>
  <c r="I6817" i="3"/>
  <c r="J6817" i="3"/>
  <c r="I6818" i="3"/>
  <c r="J6818" i="3"/>
  <c r="I6819" i="3"/>
  <c r="J6819" i="3"/>
  <c r="I6820" i="3"/>
  <c r="J6820" i="3"/>
  <c r="I6821" i="3"/>
  <c r="J6821" i="3"/>
  <c r="I6822" i="3"/>
  <c r="J6822" i="3"/>
  <c r="I6823" i="3"/>
  <c r="J6823" i="3"/>
  <c r="I6824" i="3"/>
  <c r="J6824" i="3"/>
  <c r="I6825" i="3"/>
  <c r="J6825" i="3"/>
  <c r="I6826" i="3"/>
  <c r="J6826" i="3"/>
  <c r="I6827" i="3"/>
  <c r="J6827" i="3"/>
  <c r="I6828" i="3"/>
  <c r="J6828" i="3"/>
  <c r="I6829" i="3"/>
  <c r="J6829" i="3"/>
  <c r="I6830" i="3"/>
  <c r="J6830" i="3"/>
  <c r="I6831" i="3"/>
  <c r="J6831" i="3"/>
  <c r="I6832" i="3"/>
  <c r="J6832" i="3"/>
  <c r="I6833" i="3"/>
  <c r="J6833" i="3"/>
  <c r="I6834" i="3"/>
  <c r="J6834" i="3"/>
  <c r="I6835" i="3"/>
  <c r="J6835" i="3"/>
  <c r="I6836" i="3"/>
  <c r="J6836" i="3"/>
  <c r="I6837" i="3"/>
  <c r="J6837" i="3"/>
  <c r="I6838" i="3"/>
  <c r="J6838" i="3"/>
  <c r="I6839" i="3"/>
  <c r="J6839" i="3"/>
  <c r="I6840" i="3"/>
  <c r="J6840" i="3"/>
  <c r="I6841" i="3"/>
  <c r="J6841" i="3"/>
  <c r="I6842" i="3"/>
  <c r="J6842" i="3"/>
  <c r="I6843" i="3"/>
  <c r="J6843" i="3"/>
  <c r="I6844" i="3"/>
  <c r="J6844" i="3"/>
  <c r="I6845" i="3"/>
  <c r="J6845" i="3"/>
  <c r="I6846" i="3"/>
  <c r="J6846" i="3"/>
  <c r="I6847" i="3"/>
  <c r="J6847" i="3"/>
  <c r="I6848" i="3"/>
  <c r="J6848" i="3"/>
  <c r="I6849" i="3"/>
  <c r="J6849" i="3"/>
  <c r="I6850" i="3"/>
  <c r="J6850" i="3"/>
  <c r="I6851" i="3"/>
  <c r="J6851" i="3"/>
  <c r="I6852" i="3"/>
  <c r="J6852" i="3"/>
  <c r="I6853" i="3"/>
  <c r="J6853" i="3"/>
  <c r="I6854" i="3"/>
  <c r="J6854" i="3"/>
  <c r="I6855" i="3"/>
  <c r="J6855" i="3"/>
  <c r="I6856" i="3"/>
  <c r="J6856" i="3"/>
  <c r="I6857" i="3"/>
  <c r="J6857" i="3"/>
  <c r="I6858" i="3"/>
  <c r="J6858" i="3"/>
  <c r="I6859" i="3"/>
  <c r="J6859" i="3"/>
  <c r="I6860" i="3"/>
  <c r="J6860" i="3"/>
  <c r="I6861" i="3"/>
  <c r="J6861" i="3"/>
  <c r="I6862" i="3"/>
  <c r="J6862" i="3"/>
  <c r="I6863" i="3"/>
  <c r="J6863" i="3"/>
  <c r="I6864" i="3"/>
  <c r="J6864" i="3"/>
  <c r="I6865" i="3"/>
  <c r="J6865" i="3"/>
  <c r="I6866" i="3"/>
  <c r="J6866" i="3"/>
  <c r="I6867" i="3"/>
  <c r="J6867" i="3"/>
  <c r="I6868" i="3"/>
  <c r="J6868" i="3"/>
  <c r="I6869" i="3"/>
  <c r="J6869" i="3"/>
  <c r="I6870" i="3"/>
  <c r="J6870" i="3"/>
  <c r="I6871" i="3"/>
  <c r="J6871" i="3"/>
  <c r="I6872" i="3"/>
  <c r="J6872" i="3"/>
  <c r="I6873" i="3"/>
  <c r="J6873" i="3"/>
  <c r="I6874" i="3"/>
  <c r="J6874" i="3"/>
  <c r="I6875" i="3"/>
  <c r="J6875" i="3"/>
  <c r="I6876" i="3"/>
  <c r="J6876" i="3"/>
  <c r="I6877" i="3"/>
  <c r="J6877" i="3"/>
  <c r="I6878" i="3"/>
  <c r="J6878" i="3"/>
  <c r="I6879" i="3"/>
  <c r="J6879" i="3"/>
  <c r="I6880" i="3"/>
  <c r="J6880" i="3"/>
  <c r="I6881" i="3"/>
  <c r="J6881" i="3"/>
  <c r="I6882" i="3"/>
  <c r="J6882" i="3"/>
  <c r="I6883" i="3"/>
  <c r="J6883" i="3"/>
  <c r="I6884" i="3"/>
  <c r="J6884" i="3"/>
  <c r="I6885" i="3"/>
  <c r="J6885" i="3"/>
  <c r="I6886" i="3"/>
  <c r="J6886" i="3"/>
  <c r="I6887" i="3"/>
  <c r="J6887" i="3"/>
  <c r="I6888" i="3"/>
  <c r="J6888" i="3"/>
  <c r="I6889" i="3"/>
  <c r="J6889" i="3"/>
  <c r="I6890" i="3"/>
  <c r="J6890" i="3"/>
  <c r="I6891" i="3"/>
  <c r="J6891" i="3"/>
  <c r="I6892" i="3"/>
  <c r="J6892" i="3"/>
  <c r="I6893" i="3"/>
  <c r="J6893" i="3"/>
  <c r="I6894" i="3"/>
  <c r="J6894" i="3"/>
  <c r="I6895" i="3"/>
  <c r="J6895" i="3"/>
  <c r="I6896" i="3"/>
  <c r="J6896" i="3"/>
  <c r="I6897" i="3"/>
  <c r="J6897" i="3"/>
  <c r="I6898" i="3"/>
  <c r="J6898" i="3"/>
  <c r="I6899" i="3"/>
  <c r="J6899" i="3"/>
  <c r="I6900" i="3"/>
  <c r="J6900" i="3"/>
  <c r="I6901" i="3"/>
  <c r="J6901" i="3"/>
  <c r="I6902" i="3"/>
  <c r="J6902" i="3"/>
  <c r="I6903" i="3"/>
  <c r="J6903" i="3"/>
  <c r="I6904" i="3"/>
  <c r="J6904" i="3"/>
  <c r="I6905" i="3"/>
  <c r="J6905" i="3"/>
  <c r="I6906" i="3"/>
  <c r="J6906" i="3"/>
  <c r="I6907" i="3"/>
  <c r="J6907" i="3"/>
  <c r="I6908" i="3"/>
  <c r="J6908" i="3"/>
  <c r="I6909" i="3"/>
  <c r="J6909" i="3"/>
  <c r="I6910" i="3"/>
  <c r="J6910" i="3"/>
  <c r="I6911" i="3"/>
  <c r="J6911" i="3"/>
  <c r="I6912" i="3"/>
  <c r="J6912" i="3"/>
  <c r="I6913" i="3"/>
  <c r="J6913" i="3"/>
  <c r="I6914" i="3"/>
  <c r="J6914" i="3"/>
  <c r="I6915" i="3"/>
  <c r="J6915" i="3"/>
  <c r="I6916" i="3"/>
  <c r="J6916" i="3"/>
  <c r="I6917" i="3"/>
  <c r="J6917" i="3"/>
  <c r="I6918" i="3"/>
  <c r="J6918" i="3"/>
  <c r="I6919" i="3"/>
  <c r="J6919" i="3"/>
  <c r="I6920" i="3"/>
  <c r="J6920" i="3"/>
  <c r="I6921" i="3"/>
  <c r="J6921" i="3"/>
  <c r="I6922" i="3"/>
  <c r="J6922" i="3"/>
  <c r="I6923" i="3"/>
  <c r="J6923" i="3"/>
  <c r="I6924" i="3"/>
  <c r="J6924" i="3"/>
  <c r="I6925" i="3"/>
  <c r="J6925" i="3"/>
  <c r="I6926" i="3"/>
  <c r="J6926" i="3"/>
  <c r="I6927" i="3"/>
  <c r="J6927" i="3"/>
  <c r="I6928" i="3"/>
  <c r="J6928" i="3"/>
  <c r="I6929" i="3"/>
  <c r="J6929" i="3"/>
  <c r="I6930" i="3"/>
  <c r="J6930" i="3"/>
  <c r="I6931" i="3"/>
  <c r="J6931" i="3"/>
  <c r="I6932" i="3"/>
  <c r="J6932" i="3"/>
  <c r="I6933" i="3"/>
  <c r="J6933" i="3"/>
  <c r="I6934" i="3"/>
  <c r="J6934" i="3"/>
  <c r="I6935" i="3"/>
  <c r="J6935" i="3"/>
  <c r="I6936" i="3"/>
  <c r="J6936" i="3"/>
  <c r="I6937" i="3"/>
  <c r="J6937" i="3"/>
  <c r="I6938" i="3"/>
  <c r="J6938" i="3"/>
  <c r="I6939" i="3"/>
  <c r="J6939" i="3"/>
  <c r="I6940" i="3"/>
  <c r="J6940" i="3"/>
  <c r="I6941" i="3"/>
  <c r="J6941" i="3"/>
  <c r="I6942" i="3"/>
  <c r="J6942" i="3"/>
  <c r="I6943" i="3"/>
  <c r="J6943" i="3"/>
  <c r="I6944" i="3"/>
  <c r="J6944" i="3"/>
  <c r="I6945" i="3"/>
  <c r="J6945" i="3"/>
  <c r="I6946" i="3"/>
  <c r="J6946" i="3"/>
  <c r="I6947" i="3"/>
  <c r="J6947" i="3"/>
  <c r="I6948" i="3"/>
  <c r="J6948" i="3"/>
  <c r="I6949" i="3"/>
  <c r="J6949" i="3"/>
  <c r="I6950" i="3"/>
  <c r="J6950" i="3"/>
  <c r="I6951" i="3"/>
  <c r="J6951" i="3"/>
  <c r="I6952" i="3"/>
  <c r="J6952" i="3"/>
  <c r="I6953" i="3"/>
  <c r="J6953" i="3"/>
  <c r="I6954" i="3"/>
  <c r="J6954" i="3"/>
  <c r="I6955" i="3"/>
  <c r="J6955" i="3"/>
  <c r="I6956" i="3"/>
  <c r="J6956" i="3"/>
  <c r="I6957" i="3"/>
  <c r="J6957" i="3"/>
  <c r="I6958" i="3"/>
  <c r="J6958" i="3"/>
  <c r="I6959" i="3"/>
  <c r="J6959" i="3"/>
  <c r="I6960" i="3"/>
  <c r="J6960" i="3"/>
  <c r="I6961" i="3"/>
  <c r="J6961" i="3"/>
  <c r="I6962" i="3"/>
  <c r="J6962" i="3"/>
  <c r="I6963" i="3"/>
  <c r="J6963" i="3"/>
  <c r="I6964" i="3"/>
  <c r="J6964" i="3"/>
  <c r="I6965" i="3"/>
  <c r="J6965" i="3"/>
  <c r="I6966" i="3"/>
  <c r="J6966" i="3"/>
  <c r="I6967" i="3"/>
  <c r="J6967" i="3"/>
  <c r="I6968" i="3"/>
  <c r="J6968" i="3"/>
  <c r="I6969" i="3"/>
  <c r="J6969" i="3"/>
  <c r="I6970" i="3"/>
  <c r="J6970" i="3"/>
  <c r="I6971" i="3"/>
  <c r="J6971" i="3"/>
  <c r="I6972" i="3"/>
  <c r="J6972" i="3"/>
  <c r="I6973" i="3"/>
  <c r="J6973" i="3"/>
  <c r="I6974" i="3"/>
  <c r="J6974" i="3"/>
  <c r="I6975" i="3"/>
  <c r="J6975" i="3"/>
  <c r="I6976" i="3"/>
  <c r="J6976" i="3"/>
  <c r="I6977" i="3"/>
  <c r="J6977" i="3"/>
  <c r="I6978" i="3"/>
  <c r="J6978" i="3"/>
  <c r="I6979" i="3"/>
  <c r="J6979" i="3"/>
  <c r="I6980" i="3"/>
  <c r="J6980" i="3"/>
  <c r="I6981" i="3"/>
  <c r="J6981" i="3"/>
  <c r="I6982" i="3"/>
  <c r="J6982" i="3"/>
  <c r="I6983" i="3"/>
  <c r="J6983" i="3"/>
  <c r="I6984" i="3"/>
  <c r="J6984" i="3"/>
  <c r="I6985" i="3"/>
  <c r="J6985" i="3"/>
  <c r="I6986" i="3"/>
  <c r="J6986" i="3"/>
  <c r="I6987" i="3"/>
  <c r="J6987" i="3"/>
  <c r="I6988" i="3"/>
  <c r="J6988" i="3"/>
  <c r="I6989" i="3"/>
  <c r="J6989" i="3"/>
  <c r="I6990" i="3"/>
  <c r="J6990" i="3"/>
  <c r="I6991" i="3"/>
  <c r="J6991" i="3"/>
  <c r="I6992" i="3"/>
  <c r="J6992" i="3"/>
  <c r="I6993" i="3"/>
  <c r="J6993" i="3"/>
  <c r="I6994" i="3"/>
  <c r="J6994" i="3"/>
  <c r="I6995" i="3"/>
  <c r="J6995" i="3"/>
  <c r="I6996" i="3"/>
  <c r="J6996" i="3"/>
  <c r="I6997" i="3"/>
  <c r="J6997" i="3"/>
  <c r="I6998" i="3"/>
  <c r="J6998" i="3"/>
  <c r="I6999" i="3"/>
  <c r="J6999" i="3"/>
  <c r="I7000" i="3"/>
  <c r="J7000" i="3"/>
  <c r="I7001" i="3"/>
  <c r="J7001" i="3"/>
  <c r="I7002" i="3"/>
  <c r="J7002" i="3"/>
  <c r="I7003" i="3"/>
  <c r="J7003" i="3"/>
  <c r="I7004" i="3"/>
  <c r="J7004" i="3"/>
  <c r="I7005" i="3"/>
  <c r="J7005" i="3"/>
  <c r="I7006" i="3"/>
  <c r="J7006" i="3"/>
  <c r="I7007" i="3"/>
  <c r="J7007" i="3"/>
  <c r="I7008" i="3"/>
  <c r="J7008" i="3"/>
  <c r="I7009" i="3"/>
  <c r="J7009" i="3"/>
  <c r="I7010" i="3"/>
  <c r="J7010" i="3"/>
  <c r="I7011" i="3"/>
  <c r="J7011" i="3"/>
  <c r="I7012" i="3"/>
  <c r="J7012" i="3"/>
  <c r="I7013" i="3"/>
  <c r="J7013" i="3"/>
  <c r="I7014" i="3"/>
  <c r="J7014" i="3"/>
  <c r="I7015" i="3"/>
  <c r="J7015" i="3"/>
  <c r="I7016" i="3"/>
  <c r="J7016" i="3"/>
  <c r="I7017" i="3"/>
  <c r="J7017" i="3"/>
  <c r="I7018" i="3"/>
  <c r="J7018" i="3"/>
  <c r="I7019" i="3"/>
  <c r="J7019" i="3"/>
  <c r="I7020" i="3"/>
  <c r="J7020" i="3"/>
  <c r="I7021" i="3"/>
  <c r="J7021" i="3"/>
  <c r="I7022" i="3"/>
  <c r="J7022" i="3"/>
  <c r="I7023" i="3"/>
  <c r="J7023" i="3"/>
  <c r="I7024" i="3"/>
  <c r="J7024" i="3"/>
  <c r="I7025" i="3"/>
  <c r="J7025" i="3"/>
  <c r="I7026" i="3"/>
  <c r="J7026" i="3"/>
  <c r="I7027" i="3"/>
  <c r="J7027" i="3"/>
  <c r="I7028" i="3"/>
  <c r="J7028" i="3"/>
  <c r="I7029" i="3"/>
  <c r="J7029" i="3"/>
  <c r="I7030" i="3"/>
  <c r="J7030" i="3"/>
  <c r="I7031" i="3"/>
  <c r="J7031" i="3"/>
  <c r="I7032" i="3"/>
  <c r="J7032" i="3"/>
  <c r="I7033" i="3"/>
  <c r="J7033" i="3"/>
  <c r="I7034" i="3"/>
  <c r="J7034" i="3"/>
  <c r="I7035" i="3"/>
  <c r="J7035" i="3"/>
  <c r="I7036" i="3"/>
  <c r="J7036" i="3"/>
  <c r="I7037" i="3"/>
  <c r="J7037" i="3"/>
  <c r="I7038" i="3"/>
  <c r="J7038" i="3"/>
  <c r="I7039" i="3"/>
  <c r="J7039" i="3"/>
  <c r="I7040" i="3"/>
  <c r="J7040" i="3"/>
  <c r="I7041" i="3"/>
  <c r="J7041" i="3"/>
  <c r="I7042" i="3"/>
  <c r="J7042" i="3"/>
  <c r="I7043" i="3"/>
  <c r="J7043" i="3"/>
  <c r="I7044" i="3"/>
  <c r="J7044" i="3"/>
  <c r="I7045" i="3"/>
  <c r="J7045" i="3"/>
  <c r="I7046" i="3"/>
  <c r="J7046" i="3"/>
  <c r="I7047" i="3"/>
  <c r="J7047" i="3"/>
  <c r="I7048" i="3"/>
  <c r="J7048" i="3"/>
  <c r="I7049" i="3"/>
  <c r="J7049" i="3"/>
  <c r="I7050" i="3"/>
  <c r="J7050" i="3"/>
  <c r="I7051" i="3"/>
  <c r="J7051" i="3"/>
  <c r="I7052" i="3"/>
  <c r="J7052" i="3"/>
  <c r="I7053" i="3"/>
  <c r="J7053" i="3"/>
  <c r="I7054" i="3"/>
  <c r="J7054" i="3"/>
  <c r="I7055" i="3"/>
  <c r="J7055" i="3"/>
  <c r="I7056" i="3"/>
  <c r="J7056" i="3"/>
  <c r="I7057" i="3"/>
  <c r="J7057" i="3"/>
  <c r="I7058" i="3"/>
  <c r="J7058" i="3"/>
  <c r="I7059" i="3"/>
  <c r="J7059" i="3"/>
  <c r="I7060" i="3"/>
  <c r="J7060" i="3"/>
  <c r="I7061" i="3"/>
  <c r="J7061" i="3"/>
  <c r="I7062" i="3"/>
  <c r="J7062" i="3"/>
  <c r="I7063" i="3"/>
  <c r="J7063" i="3"/>
  <c r="I7064" i="3"/>
  <c r="J7064" i="3"/>
  <c r="I7065" i="3"/>
  <c r="J7065" i="3"/>
  <c r="I7066" i="3"/>
  <c r="J7066" i="3"/>
  <c r="I7067" i="3"/>
  <c r="J7067" i="3"/>
  <c r="I7068" i="3"/>
  <c r="J7068" i="3"/>
  <c r="I7069" i="3"/>
  <c r="J7069" i="3"/>
  <c r="I7070" i="3"/>
  <c r="J7070" i="3"/>
  <c r="I7071" i="3"/>
  <c r="J7071" i="3"/>
  <c r="I7072" i="3"/>
  <c r="J7072" i="3"/>
  <c r="I7073" i="3"/>
  <c r="J7073" i="3"/>
  <c r="I7074" i="3"/>
  <c r="J7074" i="3"/>
  <c r="I7075" i="3"/>
  <c r="J7075" i="3"/>
  <c r="I7076" i="3"/>
  <c r="J7076" i="3"/>
  <c r="I7077" i="3"/>
  <c r="J7077" i="3"/>
  <c r="I7078" i="3"/>
  <c r="J7078" i="3"/>
  <c r="I7079" i="3"/>
  <c r="J7079" i="3"/>
  <c r="I7080" i="3"/>
  <c r="J7080" i="3"/>
  <c r="I7081" i="3"/>
  <c r="J7081" i="3"/>
  <c r="I7082" i="3"/>
  <c r="J7082" i="3"/>
  <c r="I7083" i="3"/>
  <c r="J7083" i="3"/>
  <c r="I7084" i="3"/>
  <c r="J7084" i="3"/>
  <c r="I7085" i="3"/>
  <c r="J7085" i="3"/>
  <c r="I7086" i="3"/>
  <c r="J7086" i="3"/>
  <c r="I7087" i="3"/>
  <c r="J7087" i="3"/>
  <c r="I7088" i="3"/>
  <c r="J7088" i="3"/>
  <c r="I7089" i="3"/>
  <c r="J7089" i="3"/>
  <c r="I7090" i="3"/>
  <c r="J7090" i="3"/>
  <c r="I7091" i="3"/>
  <c r="J7091" i="3"/>
  <c r="I7092" i="3"/>
  <c r="J7092" i="3"/>
  <c r="I7093" i="3"/>
  <c r="J7093" i="3"/>
  <c r="I7094" i="3"/>
  <c r="J7094" i="3"/>
  <c r="I7095" i="3"/>
  <c r="J7095" i="3"/>
  <c r="I7096" i="3"/>
  <c r="J7096" i="3"/>
  <c r="I7097" i="3"/>
  <c r="J7097" i="3"/>
  <c r="I7098" i="3"/>
  <c r="J7098" i="3"/>
  <c r="I7099" i="3"/>
  <c r="J7099" i="3"/>
  <c r="I7100" i="3"/>
  <c r="J7100" i="3"/>
  <c r="I7101" i="3"/>
  <c r="J7101" i="3"/>
  <c r="I7102" i="3"/>
  <c r="J7102" i="3"/>
  <c r="I7103" i="3"/>
  <c r="J7103" i="3"/>
  <c r="I7104" i="3"/>
  <c r="J7104" i="3"/>
  <c r="I7105" i="3"/>
  <c r="J7105" i="3"/>
  <c r="I7106" i="3"/>
  <c r="J7106" i="3"/>
  <c r="I7107" i="3"/>
  <c r="J7107" i="3"/>
  <c r="I7108" i="3"/>
  <c r="J7108" i="3"/>
  <c r="I7109" i="3"/>
  <c r="J7109" i="3"/>
  <c r="I7110" i="3"/>
  <c r="J7110" i="3"/>
  <c r="I7111" i="3"/>
  <c r="J7111" i="3"/>
  <c r="I7112" i="3"/>
  <c r="J7112" i="3"/>
  <c r="I7113" i="3"/>
  <c r="J7113" i="3"/>
  <c r="I7114" i="3"/>
  <c r="J7114" i="3"/>
  <c r="I7115" i="3"/>
  <c r="J7115" i="3"/>
  <c r="I7116" i="3"/>
  <c r="J7116" i="3"/>
  <c r="I7117" i="3"/>
  <c r="J7117" i="3"/>
  <c r="I7118" i="3"/>
  <c r="J7118" i="3"/>
  <c r="I7119" i="3"/>
  <c r="J7119" i="3"/>
  <c r="I7120" i="3"/>
  <c r="J7120" i="3"/>
  <c r="I7121" i="3"/>
  <c r="J7121" i="3"/>
  <c r="I7122" i="3"/>
  <c r="J7122" i="3"/>
  <c r="I7123" i="3"/>
  <c r="J7123" i="3"/>
  <c r="I7124" i="3"/>
  <c r="J7124" i="3"/>
  <c r="I7125" i="3"/>
  <c r="J7125" i="3"/>
  <c r="I7126" i="3"/>
  <c r="J7126" i="3"/>
  <c r="I7127" i="3"/>
  <c r="J7127" i="3"/>
  <c r="I7128" i="3"/>
  <c r="J7128" i="3"/>
  <c r="I7129" i="3"/>
  <c r="J7129" i="3"/>
  <c r="I7130" i="3"/>
  <c r="J7130" i="3"/>
  <c r="I7131" i="3"/>
  <c r="J7131" i="3"/>
  <c r="I7132" i="3"/>
  <c r="J7132" i="3"/>
  <c r="I7133" i="3"/>
  <c r="J7133" i="3"/>
  <c r="I7134" i="3"/>
  <c r="J7134" i="3"/>
  <c r="I7135" i="3"/>
  <c r="J7135" i="3"/>
  <c r="I7136" i="3"/>
  <c r="J7136" i="3"/>
  <c r="I7137" i="3"/>
  <c r="J7137" i="3"/>
  <c r="I7138" i="3"/>
  <c r="J7138" i="3"/>
  <c r="I7139" i="3"/>
  <c r="J7139" i="3"/>
  <c r="I7140" i="3"/>
  <c r="J7140" i="3"/>
  <c r="I7141" i="3"/>
  <c r="J7141" i="3"/>
  <c r="I7142" i="3"/>
  <c r="J7142" i="3"/>
  <c r="I7143" i="3"/>
  <c r="J7143" i="3"/>
  <c r="I7144" i="3"/>
  <c r="J7144" i="3"/>
  <c r="I7145" i="3"/>
  <c r="J7145" i="3"/>
  <c r="I7146" i="3"/>
  <c r="J7146" i="3"/>
  <c r="I7147" i="3"/>
  <c r="J7147" i="3"/>
  <c r="I7148" i="3"/>
  <c r="J7148" i="3"/>
  <c r="I7149" i="3"/>
  <c r="J7149" i="3"/>
  <c r="I7150" i="3"/>
  <c r="J7150" i="3"/>
  <c r="I7151" i="3"/>
  <c r="J7151" i="3"/>
  <c r="I7152" i="3"/>
  <c r="J7152" i="3"/>
  <c r="I7153" i="3"/>
  <c r="J7153" i="3"/>
  <c r="I7154" i="3"/>
  <c r="J7154" i="3"/>
  <c r="I7155" i="3"/>
  <c r="J7155" i="3"/>
  <c r="I7156" i="3"/>
  <c r="J7156" i="3"/>
  <c r="I7157" i="3"/>
  <c r="J7157" i="3"/>
  <c r="I7158" i="3"/>
  <c r="J7158" i="3"/>
  <c r="I7159" i="3"/>
  <c r="J7159" i="3"/>
  <c r="I7160" i="3"/>
  <c r="J7160" i="3"/>
  <c r="I7161" i="3"/>
  <c r="J7161" i="3"/>
  <c r="I7162" i="3"/>
  <c r="J7162" i="3"/>
  <c r="I7163" i="3"/>
  <c r="J7163" i="3"/>
  <c r="I7164" i="3"/>
  <c r="J7164" i="3"/>
  <c r="I7165" i="3"/>
  <c r="J7165" i="3"/>
  <c r="I7166" i="3"/>
  <c r="J7166" i="3"/>
  <c r="I7167" i="3"/>
  <c r="J7167" i="3"/>
  <c r="I7168" i="3"/>
  <c r="J7168" i="3"/>
  <c r="I7169" i="3"/>
  <c r="J7169" i="3"/>
  <c r="I7170" i="3"/>
  <c r="J7170" i="3"/>
  <c r="I7171" i="3"/>
  <c r="J7171" i="3"/>
  <c r="I7172" i="3"/>
  <c r="J7172" i="3"/>
  <c r="I7173" i="3"/>
  <c r="J7173" i="3"/>
  <c r="I7174" i="3"/>
  <c r="J7174" i="3"/>
  <c r="I7175" i="3"/>
  <c r="J7175" i="3"/>
  <c r="I7176" i="3"/>
  <c r="J7176" i="3"/>
  <c r="I7177" i="3"/>
  <c r="J7177" i="3"/>
  <c r="I7178" i="3"/>
  <c r="J7178" i="3"/>
  <c r="I7179" i="3"/>
  <c r="J7179" i="3"/>
  <c r="I7180" i="3"/>
  <c r="J7180" i="3"/>
  <c r="I7181" i="3"/>
  <c r="J7181" i="3"/>
  <c r="I7182" i="3"/>
  <c r="J7182" i="3"/>
  <c r="I7183" i="3"/>
  <c r="J7183" i="3"/>
  <c r="I7184" i="3"/>
  <c r="J7184" i="3"/>
  <c r="I7185" i="3"/>
  <c r="J7185" i="3"/>
  <c r="I7186" i="3"/>
  <c r="J7186" i="3"/>
  <c r="I7187" i="3"/>
  <c r="J7187" i="3"/>
  <c r="I7188" i="3"/>
  <c r="J7188" i="3"/>
  <c r="I7189" i="3"/>
  <c r="J7189" i="3"/>
  <c r="I7190" i="3"/>
  <c r="J7190" i="3"/>
  <c r="I7191" i="3"/>
  <c r="J7191" i="3"/>
  <c r="I7192" i="3"/>
  <c r="J7192" i="3"/>
  <c r="I7193" i="3"/>
  <c r="J7193" i="3"/>
  <c r="I7194" i="3"/>
  <c r="J7194" i="3"/>
  <c r="I7195" i="3"/>
  <c r="J7195" i="3"/>
  <c r="I7196" i="3"/>
  <c r="J7196" i="3"/>
  <c r="I7197" i="3"/>
  <c r="J7197" i="3"/>
  <c r="I7198" i="3"/>
  <c r="J7198" i="3"/>
  <c r="I7199" i="3"/>
  <c r="J7199" i="3"/>
  <c r="I7200" i="3"/>
  <c r="J7200" i="3"/>
  <c r="I7201" i="3"/>
  <c r="J7201" i="3"/>
  <c r="I7202" i="3"/>
  <c r="J7202" i="3"/>
  <c r="I7203" i="3"/>
  <c r="J7203" i="3"/>
  <c r="I7204" i="3"/>
  <c r="J7204" i="3"/>
  <c r="I7205" i="3"/>
  <c r="J7205" i="3"/>
  <c r="I7206" i="3"/>
  <c r="J7206" i="3"/>
  <c r="I7207" i="3"/>
  <c r="J7207" i="3"/>
  <c r="I7208" i="3"/>
  <c r="J7208" i="3"/>
  <c r="I7209" i="3"/>
  <c r="J7209" i="3"/>
  <c r="I7210" i="3"/>
  <c r="J7210" i="3"/>
  <c r="I7211" i="3"/>
  <c r="J7211" i="3"/>
  <c r="I7212" i="3"/>
  <c r="J7212" i="3"/>
  <c r="I7213" i="3"/>
  <c r="J7213" i="3"/>
  <c r="I7214" i="3"/>
  <c r="J7214" i="3"/>
  <c r="I7215" i="3"/>
  <c r="J7215" i="3"/>
  <c r="I7216" i="3"/>
  <c r="J7216" i="3"/>
  <c r="I7217" i="3"/>
  <c r="J7217" i="3"/>
  <c r="I7218" i="3"/>
  <c r="J7218" i="3"/>
  <c r="I7219" i="3"/>
  <c r="J7219" i="3"/>
  <c r="I7220" i="3"/>
  <c r="J7220" i="3"/>
  <c r="I7221" i="3"/>
  <c r="J7221" i="3"/>
  <c r="I7222" i="3"/>
  <c r="J7222" i="3"/>
  <c r="I7223" i="3"/>
  <c r="J7223" i="3"/>
  <c r="I7224" i="3"/>
  <c r="J7224" i="3"/>
  <c r="I7225" i="3"/>
  <c r="J7225" i="3"/>
  <c r="I7226" i="3"/>
  <c r="J7226" i="3"/>
  <c r="I7227" i="3"/>
  <c r="J7227" i="3"/>
  <c r="I7228" i="3"/>
  <c r="J7228" i="3"/>
  <c r="I7229" i="3"/>
  <c r="J7229" i="3"/>
  <c r="I7230" i="3"/>
  <c r="J7230" i="3"/>
  <c r="I7231" i="3"/>
  <c r="J7231" i="3"/>
  <c r="I7232" i="3"/>
  <c r="J7232" i="3"/>
  <c r="I7233" i="3"/>
  <c r="J7233" i="3"/>
  <c r="I7234" i="3"/>
  <c r="J7234" i="3"/>
  <c r="I7235" i="3"/>
  <c r="J7235" i="3"/>
  <c r="I7236" i="3"/>
  <c r="J7236" i="3"/>
  <c r="I7237" i="3"/>
  <c r="J7237" i="3"/>
  <c r="I7238" i="3"/>
  <c r="J7238" i="3"/>
  <c r="I7239" i="3"/>
  <c r="J7239" i="3"/>
  <c r="I7240" i="3"/>
  <c r="J7240" i="3"/>
  <c r="I7241" i="3"/>
  <c r="J7241" i="3"/>
  <c r="I7242" i="3"/>
  <c r="J7242" i="3"/>
  <c r="I7243" i="3"/>
  <c r="J7243" i="3"/>
  <c r="I7244" i="3"/>
  <c r="J7244" i="3"/>
  <c r="I7245" i="3"/>
  <c r="J7245" i="3"/>
  <c r="I7246" i="3"/>
  <c r="J7246" i="3"/>
  <c r="I7247" i="3"/>
  <c r="J7247" i="3"/>
  <c r="I7248" i="3"/>
  <c r="J7248" i="3"/>
  <c r="I7249" i="3"/>
  <c r="J7249" i="3"/>
  <c r="I7250" i="3"/>
  <c r="J7250" i="3"/>
  <c r="I7251" i="3"/>
  <c r="J7251" i="3"/>
  <c r="I7252" i="3"/>
  <c r="J7252" i="3"/>
  <c r="I7253" i="3"/>
  <c r="J7253" i="3"/>
  <c r="I7254" i="3"/>
  <c r="J7254" i="3"/>
  <c r="I7255" i="3"/>
  <c r="J7255" i="3"/>
  <c r="I7256" i="3"/>
  <c r="J7256" i="3"/>
  <c r="I7257" i="3"/>
  <c r="J7257" i="3"/>
  <c r="I7258" i="3"/>
  <c r="J7258" i="3"/>
  <c r="I7259" i="3"/>
  <c r="J7259" i="3"/>
  <c r="I7260" i="3"/>
  <c r="J7260" i="3"/>
  <c r="I7261" i="3"/>
  <c r="J7261" i="3"/>
  <c r="I7262" i="3"/>
  <c r="J7262" i="3"/>
  <c r="I7263" i="3"/>
  <c r="J7263" i="3"/>
  <c r="I7264" i="3"/>
  <c r="J7264" i="3"/>
  <c r="I7265" i="3"/>
  <c r="J7265" i="3"/>
  <c r="I7266" i="3"/>
  <c r="J7266" i="3"/>
  <c r="I7267" i="3"/>
  <c r="J7267" i="3"/>
  <c r="I7268" i="3"/>
  <c r="J7268" i="3"/>
  <c r="I7269" i="3"/>
  <c r="J7269" i="3"/>
  <c r="I7270" i="3"/>
  <c r="J7270" i="3"/>
  <c r="I7271" i="3"/>
  <c r="J7271" i="3"/>
  <c r="I7272" i="3"/>
  <c r="J7272" i="3"/>
  <c r="I7273" i="3"/>
  <c r="J7273" i="3"/>
  <c r="I7274" i="3"/>
  <c r="J7274" i="3"/>
  <c r="I7275" i="3"/>
  <c r="J7275" i="3"/>
  <c r="I7276" i="3"/>
  <c r="J7276" i="3"/>
  <c r="I7277" i="3"/>
  <c r="J7277" i="3"/>
  <c r="I7278" i="3"/>
  <c r="J7278" i="3"/>
  <c r="I7279" i="3"/>
  <c r="J7279" i="3"/>
  <c r="I7280" i="3"/>
  <c r="J7280" i="3"/>
  <c r="I7281" i="3"/>
  <c r="J7281" i="3"/>
  <c r="I7282" i="3"/>
  <c r="J7282" i="3"/>
  <c r="I7283" i="3"/>
  <c r="J7283" i="3"/>
  <c r="I7284" i="3"/>
  <c r="J7284" i="3"/>
  <c r="I7285" i="3"/>
  <c r="J7285" i="3"/>
  <c r="I7286" i="3"/>
  <c r="J7286" i="3"/>
  <c r="I7287" i="3"/>
  <c r="J7287" i="3"/>
  <c r="I7288" i="3"/>
  <c r="J7288" i="3"/>
  <c r="I7289" i="3"/>
  <c r="J7289" i="3"/>
  <c r="I7290" i="3"/>
  <c r="J7290" i="3"/>
  <c r="I7291" i="3"/>
  <c r="J7291" i="3"/>
  <c r="I7292" i="3"/>
  <c r="J7292" i="3"/>
  <c r="I7293" i="3"/>
  <c r="J7293" i="3"/>
  <c r="I7294" i="3"/>
  <c r="J7294" i="3"/>
  <c r="I7295" i="3"/>
  <c r="J7295" i="3"/>
  <c r="I7296" i="3"/>
  <c r="J7296" i="3"/>
  <c r="I7297" i="3"/>
  <c r="J7297" i="3"/>
  <c r="I7298" i="3"/>
  <c r="J7298" i="3"/>
  <c r="I7299" i="3"/>
  <c r="J7299" i="3"/>
  <c r="I7300" i="3"/>
  <c r="J7300" i="3"/>
  <c r="I7301" i="3"/>
  <c r="J7301" i="3"/>
  <c r="I7302" i="3"/>
  <c r="J7302" i="3"/>
  <c r="I7303" i="3"/>
  <c r="J7303" i="3"/>
  <c r="I7304" i="3"/>
  <c r="J7304" i="3"/>
  <c r="I7305" i="3"/>
  <c r="J7305" i="3"/>
  <c r="I7306" i="3"/>
  <c r="J7306" i="3"/>
  <c r="I7307" i="3"/>
  <c r="J7307" i="3"/>
  <c r="I7308" i="3"/>
  <c r="J7308" i="3"/>
  <c r="I7309" i="3"/>
  <c r="J7309" i="3"/>
  <c r="I7310" i="3"/>
  <c r="J7310" i="3"/>
  <c r="I7311" i="3"/>
  <c r="J7311" i="3"/>
  <c r="I7312" i="3"/>
  <c r="J7312" i="3"/>
  <c r="I7313" i="3"/>
  <c r="J7313" i="3"/>
  <c r="I7314" i="3"/>
  <c r="J7314" i="3"/>
  <c r="I7315" i="3"/>
  <c r="J7315" i="3"/>
  <c r="I7316" i="3"/>
  <c r="J7316" i="3"/>
  <c r="I7317" i="3"/>
  <c r="J7317" i="3"/>
  <c r="I7318" i="3"/>
  <c r="J7318" i="3"/>
  <c r="I7319" i="3"/>
  <c r="J7319" i="3"/>
  <c r="I7320" i="3"/>
  <c r="J7320" i="3"/>
  <c r="I7321" i="3"/>
  <c r="J7321" i="3"/>
  <c r="I7322" i="3"/>
  <c r="J7322" i="3"/>
  <c r="I7323" i="3"/>
  <c r="J7323" i="3"/>
  <c r="I7324" i="3"/>
  <c r="J7324" i="3"/>
  <c r="I7325" i="3"/>
  <c r="J7325" i="3"/>
  <c r="I7326" i="3"/>
  <c r="J7326" i="3"/>
  <c r="I7327" i="3"/>
  <c r="J7327" i="3"/>
  <c r="I7328" i="3"/>
  <c r="J7328" i="3"/>
  <c r="I7329" i="3"/>
  <c r="J7329" i="3"/>
  <c r="I7330" i="3"/>
  <c r="J7330" i="3"/>
  <c r="I7331" i="3"/>
  <c r="J7331" i="3"/>
  <c r="I7332" i="3"/>
  <c r="J7332" i="3"/>
  <c r="I7333" i="3"/>
  <c r="J7333" i="3"/>
  <c r="I7334" i="3"/>
  <c r="J7334" i="3"/>
  <c r="I7335" i="3"/>
  <c r="J7335" i="3"/>
  <c r="I7336" i="3"/>
  <c r="J7336" i="3"/>
  <c r="I7337" i="3"/>
  <c r="J7337" i="3"/>
  <c r="I7338" i="3"/>
  <c r="J7338" i="3"/>
  <c r="I7339" i="3"/>
  <c r="J7339" i="3"/>
  <c r="I7340" i="3"/>
  <c r="J7340" i="3"/>
  <c r="I7341" i="3"/>
  <c r="J7341" i="3"/>
  <c r="I7342" i="3"/>
  <c r="J7342" i="3"/>
  <c r="I7343" i="3"/>
  <c r="J7343" i="3"/>
  <c r="I7344" i="3"/>
  <c r="J7344" i="3"/>
  <c r="I7345" i="3"/>
  <c r="J7345" i="3"/>
  <c r="I7346" i="3"/>
  <c r="J7346" i="3"/>
  <c r="I7347" i="3"/>
  <c r="J7347" i="3"/>
  <c r="I7348" i="3"/>
  <c r="J7348" i="3"/>
  <c r="I7349" i="3"/>
  <c r="J7349" i="3"/>
  <c r="I7350" i="3"/>
  <c r="J7350" i="3"/>
  <c r="I7351" i="3"/>
  <c r="J7351" i="3"/>
  <c r="I7352" i="3"/>
  <c r="J7352" i="3"/>
  <c r="I7353" i="3"/>
  <c r="J7353" i="3"/>
  <c r="I7354" i="3"/>
  <c r="J7354" i="3"/>
  <c r="I7355" i="3"/>
  <c r="J7355" i="3"/>
  <c r="I7356" i="3"/>
  <c r="J7356" i="3"/>
  <c r="I7357" i="3"/>
  <c r="J7357" i="3"/>
  <c r="I7358" i="3"/>
  <c r="J7358" i="3"/>
  <c r="I7359" i="3"/>
  <c r="J7359" i="3"/>
  <c r="I7360" i="3"/>
  <c r="J7360" i="3"/>
  <c r="I7361" i="3"/>
  <c r="J7361" i="3"/>
  <c r="I7362" i="3"/>
  <c r="J7362" i="3"/>
  <c r="I7363" i="3"/>
  <c r="J7363" i="3"/>
  <c r="I7364" i="3"/>
  <c r="J7364" i="3"/>
  <c r="I7365" i="3"/>
  <c r="J7365" i="3"/>
  <c r="I7366" i="3"/>
  <c r="J7366" i="3"/>
  <c r="I7367" i="3"/>
  <c r="J7367" i="3"/>
  <c r="I7368" i="3"/>
  <c r="J7368" i="3"/>
  <c r="I7369" i="3"/>
  <c r="J7369" i="3"/>
  <c r="I7370" i="3"/>
  <c r="J7370" i="3"/>
  <c r="I7371" i="3"/>
  <c r="J7371" i="3"/>
  <c r="I7372" i="3"/>
  <c r="J7372" i="3"/>
  <c r="I7373" i="3"/>
  <c r="J7373" i="3"/>
  <c r="I7374" i="3"/>
  <c r="J7374" i="3"/>
  <c r="I7375" i="3"/>
  <c r="J7375" i="3"/>
  <c r="I7376" i="3"/>
  <c r="J7376" i="3"/>
  <c r="I7377" i="3"/>
  <c r="J7377" i="3"/>
  <c r="I7378" i="3"/>
  <c r="J7378" i="3"/>
  <c r="I7379" i="3"/>
  <c r="J7379" i="3"/>
  <c r="I7380" i="3"/>
  <c r="J7380" i="3"/>
  <c r="I7381" i="3"/>
  <c r="J7381" i="3"/>
  <c r="I7382" i="3"/>
  <c r="J7382" i="3"/>
  <c r="I7383" i="3"/>
  <c r="J7383" i="3"/>
  <c r="I7384" i="3"/>
  <c r="J7384" i="3"/>
  <c r="I7385" i="3"/>
  <c r="J7385" i="3"/>
  <c r="I7386" i="3"/>
  <c r="J7386" i="3"/>
  <c r="I7387" i="3"/>
  <c r="J7387" i="3"/>
  <c r="I7388" i="3"/>
  <c r="J7388" i="3"/>
  <c r="I7389" i="3"/>
  <c r="J7389" i="3"/>
  <c r="I7390" i="3"/>
  <c r="J7390" i="3"/>
  <c r="I7391" i="3"/>
  <c r="J7391" i="3"/>
  <c r="I7392" i="3"/>
  <c r="J7392" i="3"/>
  <c r="I7393" i="3"/>
  <c r="J7393" i="3"/>
  <c r="I7394" i="3"/>
  <c r="J7394" i="3"/>
  <c r="I7395" i="3"/>
  <c r="J7395" i="3"/>
  <c r="I7396" i="3"/>
  <c r="J7396" i="3"/>
  <c r="I7397" i="3"/>
  <c r="J7397" i="3"/>
  <c r="I7398" i="3"/>
  <c r="J7398" i="3"/>
  <c r="I7399" i="3"/>
  <c r="J7399" i="3"/>
  <c r="I7400" i="3"/>
  <c r="J7400" i="3"/>
  <c r="I7401" i="3"/>
  <c r="J7401" i="3"/>
  <c r="I7402" i="3"/>
  <c r="J7402" i="3"/>
  <c r="I7403" i="3"/>
  <c r="J7403" i="3"/>
  <c r="I7404" i="3"/>
  <c r="J7404" i="3"/>
  <c r="I7405" i="3"/>
  <c r="J7405" i="3"/>
  <c r="I7406" i="3"/>
  <c r="J7406" i="3"/>
  <c r="I7407" i="3"/>
  <c r="J7407" i="3"/>
  <c r="I7408" i="3"/>
  <c r="J7408" i="3"/>
  <c r="I7409" i="3"/>
  <c r="J7409" i="3"/>
  <c r="I7410" i="3"/>
  <c r="J7410" i="3"/>
  <c r="I7411" i="3"/>
  <c r="J7411" i="3"/>
  <c r="I7412" i="3"/>
  <c r="J7412" i="3"/>
  <c r="I7413" i="3"/>
  <c r="J7413" i="3"/>
  <c r="I7414" i="3"/>
  <c r="J7414" i="3"/>
  <c r="I7415" i="3"/>
  <c r="J7415" i="3"/>
  <c r="I7416" i="3"/>
  <c r="J7416" i="3"/>
  <c r="I7417" i="3"/>
  <c r="J7417" i="3"/>
  <c r="I7418" i="3"/>
  <c r="J7418" i="3"/>
  <c r="I7419" i="3"/>
  <c r="J7419" i="3"/>
  <c r="I7420" i="3"/>
  <c r="J7420" i="3"/>
  <c r="I7421" i="3"/>
  <c r="J7421" i="3"/>
  <c r="I7422" i="3"/>
  <c r="J7422" i="3"/>
  <c r="I7423" i="3"/>
  <c r="J7423" i="3"/>
  <c r="I7424" i="3"/>
  <c r="J7424" i="3"/>
  <c r="I7425" i="3"/>
  <c r="J7425" i="3"/>
  <c r="I7426" i="3"/>
  <c r="J7426" i="3"/>
  <c r="I7427" i="3"/>
  <c r="J7427" i="3"/>
  <c r="I7428" i="3"/>
  <c r="J7428" i="3"/>
  <c r="I7429" i="3"/>
  <c r="J7429" i="3"/>
  <c r="I7430" i="3"/>
  <c r="J7430" i="3"/>
  <c r="I7431" i="3"/>
  <c r="J7431" i="3"/>
  <c r="I7432" i="3"/>
  <c r="J7432" i="3"/>
  <c r="I7433" i="3"/>
  <c r="J7433" i="3"/>
  <c r="I7434" i="3"/>
  <c r="J7434" i="3"/>
  <c r="I7435" i="3"/>
  <c r="J7435" i="3"/>
  <c r="I7436" i="3"/>
  <c r="J7436" i="3"/>
  <c r="I7437" i="3"/>
  <c r="J7437" i="3"/>
  <c r="I7438" i="3"/>
  <c r="J7438" i="3"/>
  <c r="I7439" i="3"/>
  <c r="J7439" i="3"/>
  <c r="I7440" i="3"/>
  <c r="J7440" i="3"/>
  <c r="I7441" i="3"/>
  <c r="J7441" i="3"/>
  <c r="I7442" i="3"/>
  <c r="J7442" i="3"/>
  <c r="I7443" i="3"/>
  <c r="J7443" i="3"/>
  <c r="I7444" i="3"/>
  <c r="J7444" i="3"/>
  <c r="I7445" i="3"/>
  <c r="J7445" i="3"/>
  <c r="I7446" i="3"/>
  <c r="J7446" i="3"/>
  <c r="I7447" i="3"/>
  <c r="J7447" i="3"/>
  <c r="I7448" i="3"/>
  <c r="J7448" i="3"/>
  <c r="I7449" i="3"/>
  <c r="J7449" i="3"/>
  <c r="I7450" i="3"/>
  <c r="J7450" i="3"/>
  <c r="I7451" i="3"/>
  <c r="J7451" i="3"/>
  <c r="I7452" i="3"/>
  <c r="J7452" i="3"/>
  <c r="I7453" i="3"/>
  <c r="J7453" i="3"/>
  <c r="I7454" i="3"/>
  <c r="J7454" i="3"/>
  <c r="I7455" i="3"/>
  <c r="J7455" i="3"/>
  <c r="I7456" i="3"/>
  <c r="J7456" i="3"/>
  <c r="I7457" i="3"/>
  <c r="J7457" i="3"/>
  <c r="I7458" i="3"/>
  <c r="J7458" i="3"/>
  <c r="I7459" i="3"/>
  <c r="J7459" i="3"/>
  <c r="I7460" i="3"/>
  <c r="J7460" i="3"/>
  <c r="I7461" i="3"/>
  <c r="J7461" i="3"/>
  <c r="I7462" i="3"/>
  <c r="J7462" i="3"/>
  <c r="I7463" i="3"/>
  <c r="J7463" i="3"/>
  <c r="I7464" i="3"/>
  <c r="J7464" i="3"/>
  <c r="I7465" i="3"/>
  <c r="J7465" i="3"/>
  <c r="I7466" i="3"/>
  <c r="J7466" i="3"/>
  <c r="I7467" i="3"/>
  <c r="J7467" i="3"/>
  <c r="I7468" i="3"/>
  <c r="J7468" i="3"/>
  <c r="I7469" i="3"/>
  <c r="J7469" i="3"/>
  <c r="I7470" i="3"/>
  <c r="J7470" i="3"/>
  <c r="I7471" i="3"/>
  <c r="J7471" i="3"/>
  <c r="I7472" i="3"/>
  <c r="J7472" i="3"/>
  <c r="I7473" i="3"/>
  <c r="J7473" i="3"/>
  <c r="I7474" i="3"/>
  <c r="J7474" i="3"/>
  <c r="I7475" i="3"/>
  <c r="J7475" i="3"/>
  <c r="I7476" i="3"/>
  <c r="J7476" i="3"/>
  <c r="I7477" i="3"/>
  <c r="J7477" i="3"/>
  <c r="I7478" i="3"/>
  <c r="J7478" i="3"/>
  <c r="I7479" i="3"/>
  <c r="J7479" i="3"/>
  <c r="I7480" i="3"/>
  <c r="J7480" i="3"/>
  <c r="I7481" i="3"/>
  <c r="J7481" i="3"/>
  <c r="I7482" i="3"/>
  <c r="J7482" i="3"/>
  <c r="I7483" i="3"/>
  <c r="J7483" i="3"/>
  <c r="I7484" i="3"/>
  <c r="J7484" i="3"/>
  <c r="I7485" i="3"/>
  <c r="J7485" i="3"/>
  <c r="I7486" i="3"/>
  <c r="J7486" i="3"/>
  <c r="I7487" i="3"/>
  <c r="J7487" i="3"/>
  <c r="I7488" i="3"/>
  <c r="J7488" i="3"/>
  <c r="I7489" i="3"/>
  <c r="J7489" i="3"/>
  <c r="I7490" i="3"/>
  <c r="J7490" i="3"/>
  <c r="I7491" i="3"/>
  <c r="J7491" i="3"/>
  <c r="I7492" i="3"/>
  <c r="J7492" i="3"/>
  <c r="I7493" i="3"/>
  <c r="J7493" i="3"/>
  <c r="I7494" i="3"/>
  <c r="J7494" i="3"/>
  <c r="I7495" i="3"/>
  <c r="J7495" i="3"/>
  <c r="I7496" i="3"/>
  <c r="J7496" i="3"/>
  <c r="I7497" i="3"/>
  <c r="J7497" i="3"/>
  <c r="I7498" i="3"/>
  <c r="J7498" i="3"/>
  <c r="I7499" i="3"/>
  <c r="J7499" i="3"/>
  <c r="I7500" i="3"/>
  <c r="J7500" i="3"/>
  <c r="I7501" i="3"/>
  <c r="J7501" i="3"/>
  <c r="I7502" i="3"/>
  <c r="J7502" i="3"/>
  <c r="I7503" i="3"/>
  <c r="J7503" i="3"/>
  <c r="I7504" i="3"/>
  <c r="J7504" i="3"/>
  <c r="I7505" i="3"/>
  <c r="J7505" i="3"/>
  <c r="I7506" i="3"/>
  <c r="J7506" i="3"/>
  <c r="I7507" i="3"/>
  <c r="J7507" i="3"/>
  <c r="I7508" i="3"/>
  <c r="J7508" i="3"/>
  <c r="I7509" i="3"/>
  <c r="J7509" i="3"/>
  <c r="I7510" i="3"/>
  <c r="J7510" i="3"/>
  <c r="I7511" i="3"/>
  <c r="J7511" i="3"/>
  <c r="I7512" i="3"/>
  <c r="J7512" i="3"/>
  <c r="I7513" i="3"/>
  <c r="J7513" i="3"/>
  <c r="I7514" i="3"/>
  <c r="J7514" i="3"/>
  <c r="I7515" i="3"/>
  <c r="J7515" i="3"/>
  <c r="I7516" i="3"/>
  <c r="J7516" i="3"/>
  <c r="I7517" i="3"/>
  <c r="J7517" i="3"/>
  <c r="I7518" i="3"/>
  <c r="J7518" i="3"/>
  <c r="I7519" i="3"/>
  <c r="J7519" i="3"/>
  <c r="I7520" i="3"/>
  <c r="J7520" i="3"/>
  <c r="I7521" i="3"/>
  <c r="J7521" i="3"/>
  <c r="I7522" i="3"/>
  <c r="J7522" i="3"/>
  <c r="I7523" i="3"/>
  <c r="J7523" i="3"/>
  <c r="I7524" i="3"/>
  <c r="J7524" i="3"/>
  <c r="I7525" i="3"/>
  <c r="J7525" i="3"/>
  <c r="I7526" i="3"/>
  <c r="J7526" i="3"/>
  <c r="I7527" i="3"/>
  <c r="J7527" i="3"/>
  <c r="I7528" i="3"/>
  <c r="J7528" i="3"/>
  <c r="I7529" i="3"/>
  <c r="J7529" i="3"/>
  <c r="I7530" i="3"/>
  <c r="J7530" i="3"/>
  <c r="I7531" i="3"/>
  <c r="J7531" i="3"/>
  <c r="I7532" i="3"/>
  <c r="J7532" i="3"/>
  <c r="I7533" i="3"/>
  <c r="J7533" i="3"/>
  <c r="I7534" i="3"/>
  <c r="J7534" i="3"/>
  <c r="I7535" i="3"/>
  <c r="J7535" i="3"/>
  <c r="I7536" i="3"/>
  <c r="J7536" i="3"/>
  <c r="I7537" i="3"/>
  <c r="J7537" i="3"/>
  <c r="I7538" i="3"/>
  <c r="J7538" i="3"/>
  <c r="I7539" i="3"/>
  <c r="J7539" i="3"/>
  <c r="I7540" i="3"/>
  <c r="J7540" i="3"/>
  <c r="I7541" i="3"/>
  <c r="J7541" i="3"/>
  <c r="I7542" i="3"/>
  <c r="J7542" i="3"/>
  <c r="I7543" i="3"/>
  <c r="J7543" i="3"/>
  <c r="I7544" i="3"/>
  <c r="J7544" i="3"/>
  <c r="I7545" i="3"/>
  <c r="J7545" i="3"/>
  <c r="I7546" i="3"/>
  <c r="J7546" i="3"/>
  <c r="I7547" i="3"/>
  <c r="J7547" i="3"/>
  <c r="I7548" i="3"/>
  <c r="J7548" i="3"/>
  <c r="I7549" i="3"/>
  <c r="J7549" i="3"/>
  <c r="I7550" i="3"/>
  <c r="J7550" i="3"/>
  <c r="I7551" i="3"/>
  <c r="J7551" i="3"/>
  <c r="I7552" i="3"/>
  <c r="J7552" i="3"/>
  <c r="I7553" i="3"/>
  <c r="J7553" i="3"/>
  <c r="I7554" i="3"/>
  <c r="J7554" i="3"/>
  <c r="I7555" i="3"/>
  <c r="J7555" i="3"/>
  <c r="I7556" i="3"/>
  <c r="J7556" i="3"/>
  <c r="I7557" i="3"/>
  <c r="J7557" i="3"/>
  <c r="I7558" i="3"/>
  <c r="J7558" i="3"/>
  <c r="I7559" i="3"/>
  <c r="J7559" i="3"/>
  <c r="I7560" i="3"/>
  <c r="J7560" i="3"/>
  <c r="I7561" i="3"/>
  <c r="J7561" i="3"/>
  <c r="I7562" i="3"/>
  <c r="J7562" i="3"/>
  <c r="I7563" i="3"/>
  <c r="J7563" i="3"/>
  <c r="I7564" i="3"/>
  <c r="J7564" i="3"/>
  <c r="I7565" i="3"/>
  <c r="J7565" i="3"/>
  <c r="I7566" i="3"/>
  <c r="J7566" i="3"/>
  <c r="I7567" i="3"/>
  <c r="J7567" i="3"/>
  <c r="I7568" i="3"/>
  <c r="J7568" i="3"/>
  <c r="I7569" i="3"/>
  <c r="J7569" i="3"/>
  <c r="I7570" i="3"/>
  <c r="J7570" i="3"/>
  <c r="I7571" i="3"/>
  <c r="J7571" i="3"/>
  <c r="I7572" i="3"/>
  <c r="J7572" i="3"/>
  <c r="I7573" i="3"/>
  <c r="J7573" i="3"/>
  <c r="I7574" i="3"/>
  <c r="J7574" i="3"/>
  <c r="I7575" i="3"/>
  <c r="J7575" i="3"/>
  <c r="I7576" i="3"/>
  <c r="J7576" i="3"/>
  <c r="I7577" i="3"/>
  <c r="J7577" i="3"/>
  <c r="I7578" i="3"/>
  <c r="J7578" i="3"/>
  <c r="I7579" i="3"/>
  <c r="J7579" i="3"/>
  <c r="I7580" i="3"/>
  <c r="J7580" i="3"/>
  <c r="I7581" i="3"/>
  <c r="J7581" i="3"/>
  <c r="I7582" i="3"/>
  <c r="J7582" i="3"/>
  <c r="I7583" i="3"/>
  <c r="J7583" i="3"/>
  <c r="I7584" i="3"/>
  <c r="J7584" i="3"/>
  <c r="I7585" i="3"/>
  <c r="J7585" i="3"/>
  <c r="I7586" i="3"/>
  <c r="J7586" i="3"/>
  <c r="I7587" i="3"/>
  <c r="J7587" i="3"/>
  <c r="I7588" i="3"/>
  <c r="J7588" i="3"/>
  <c r="I7589" i="3"/>
  <c r="J7589" i="3"/>
  <c r="I7590" i="3"/>
  <c r="J7590" i="3"/>
  <c r="I7591" i="3"/>
  <c r="J7591" i="3"/>
  <c r="I7592" i="3"/>
  <c r="J7592" i="3"/>
  <c r="I7593" i="3"/>
  <c r="J7593" i="3"/>
  <c r="I7594" i="3"/>
  <c r="J7594" i="3"/>
  <c r="I7595" i="3"/>
  <c r="J7595" i="3"/>
  <c r="I7596" i="3"/>
  <c r="J7596" i="3"/>
  <c r="I7597" i="3"/>
  <c r="J7597" i="3"/>
  <c r="I7598" i="3"/>
  <c r="J7598" i="3"/>
  <c r="I7599" i="3"/>
  <c r="J7599" i="3"/>
  <c r="I7600" i="3"/>
  <c r="J7600" i="3"/>
  <c r="I7601" i="3"/>
  <c r="J7601" i="3"/>
  <c r="I7602" i="3"/>
  <c r="J7602" i="3"/>
  <c r="I7603" i="3"/>
  <c r="J7603" i="3"/>
  <c r="I7604" i="3"/>
  <c r="J7604" i="3"/>
  <c r="I7605" i="3"/>
  <c r="J7605" i="3"/>
  <c r="I7606" i="3"/>
  <c r="J7606" i="3"/>
  <c r="I7607" i="3"/>
  <c r="J7607" i="3"/>
  <c r="I7608" i="3"/>
  <c r="J7608" i="3"/>
  <c r="I7609" i="3"/>
  <c r="J7609" i="3"/>
  <c r="I7610" i="3"/>
  <c r="J7610" i="3"/>
  <c r="I7611" i="3"/>
  <c r="J7611" i="3"/>
  <c r="I7612" i="3"/>
  <c r="J7612" i="3"/>
  <c r="I7613" i="3"/>
  <c r="J7613" i="3"/>
  <c r="I7614" i="3"/>
  <c r="J7614" i="3"/>
  <c r="I7615" i="3"/>
  <c r="J7615" i="3"/>
  <c r="I7616" i="3"/>
  <c r="J7616" i="3"/>
  <c r="I7617" i="3"/>
  <c r="J7617" i="3"/>
  <c r="I7618" i="3"/>
  <c r="J7618" i="3"/>
  <c r="I7619" i="3"/>
  <c r="J7619" i="3"/>
  <c r="I7620" i="3"/>
  <c r="J7620" i="3"/>
  <c r="I7621" i="3"/>
  <c r="J7621" i="3"/>
  <c r="I7622" i="3"/>
  <c r="J7622" i="3"/>
  <c r="I7623" i="3"/>
  <c r="J7623" i="3"/>
  <c r="I7624" i="3"/>
  <c r="J7624" i="3"/>
  <c r="I7625" i="3"/>
  <c r="J7625" i="3"/>
  <c r="I7626" i="3"/>
  <c r="J7626" i="3"/>
  <c r="I7627" i="3"/>
  <c r="J7627" i="3"/>
  <c r="I7628" i="3"/>
  <c r="J7628" i="3"/>
  <c r="I7629" i="3"/>
  <c r="J7629" i="3"/>
  <c r="I7630" i="3"/>
  <c r="J7630" i="3"/>
  <c r="I7631" i="3"/>
  <c r="J7631" i="3"/>
  <c r="I7632" i="3"/>
  <c r="J7632" i="3"/>
  <c r="I7633" i="3"/>
  <c r="J7633" i="3"/>
  <c r="I7634" i="3"/>
  <c r="J7634" i="3"/>
  <c r="I7635" i="3"/>
  <c r="J7635" i="3"/>
  <c r="I7636" i="3"/>
  <c r="J7636" i="3"/>
  <c r="I7637" i="3"/>
  <c r="J7637" i="3"/>
  <c r="I7638" i="3"/>
  <c r="J7638" i="3"/>
  <c r="I7639" i="3"/>
  <c r="J7639" i="3"/>
  <c r="I7640" i="3"/>
  <c r="J7640" i="3"/>
  <c r="I7641" i="3"/>
  <c r="J7641" i="3"/>
  <c r="I7642" i="3"/>
  <c r="J7642" i="3"/>
  <c r="I7643" i="3"/>
  <c r="J7643" i="3"/>
  <c r="I7644" i="3"/>
  <c r="J7644" i="3"/>
  <c r="I7645" i="3"/>
  <c r="J7645" i="3"/>
  <c r="I7646" i="3"/>
  <c r="J7646" i="3"/>
  <c r="I7647" i="3"/>
  <c r="J7647" i="3"/>
  <c r="I7648" i="3"/>
  <c r="J7648" i="3"/>
  <c r="I7649" i="3"/>
  <c r="J7649" i="3"/>
  <c r="I7650" i="3"/>
  <c r="J7650" i="3"/>
  <c r="I7651" i="3"/>
  <c r="J7651" i="3"/>
  <c r="I7652" i="3"/>
  <c r="J7652" i="3"/>
  <c r="I7653" i="3"/>
  <c r="J7653" i="3"/>
  <c r="I7654" i="3"/>
  <c r="J7654" i="3"/>
  <c r="I7655" i="3"/>
  <c r="J7655" i="3"/>
  <c r="I7656" i="3"/>
  <c r="J7656" i="3"/>
  <c r="I7657" i="3"/>
  <c r="J7657" i="3"/>
  <c r="I7658" i="3"/>
  <c r="J7658" i="3"/>
  <c r="I7659" i="3"/>
  <c r="J7659" i="3"/>
  <c r="I7660" i="3"/>
  <c r="J7660" i="3"/>
  <c r="I7661" i="3"/>
  <c r="J7661" i="3"/>
  <c r="I7662" i="3"/>
  <c r="J7662" i="3"/>
  <c r="I7663" i="3"/>
  <c r="J7663" i="3"/>
  <c r="I7664" i="3"/>
  <c r="J7664" i="3"/>
  <c r="I7665" i="3"/>
  <c r="J7665" i="3"/>
  <c r="I7666" i="3"/>
  <c r="J7666" i="3"/>
  <c r="I7667" i="3"/>
  <c r="J7667" i="3"/>
  <c r="I7668" i="3"/>
  <c r="J7668" i="3"/>
  <c r="I7669" i="3"/>
  <c r="J7669" i="3"/>
  <c r="I7670" i="3"/>
  <c r="J7670" i="3"/>
  <c r="I7671" i="3"/>
  <c r="J7671" i="3"/>
  <c r="I7672" i="3"/>
  <c r="J7672" i="3"/>
  <c r="I7673" i="3"/>
  <c r="J7673" i="3"/>
  <c r="I7674" i="3"/>
  <c r="J7674" i="3"/>
  <c r="I7675" i="3"/>
  <c r="J7675" i="3"/>
  <c r="I7676" i="3"/>
  <c r="J7676" i="3"/>
  <c r="I7677" i="3"/>
  <c r="J7677" i="3"/>
  <c r="I7678" i="3"/>
  <c r="J7678" i="3"/>
  <c r="I7679" i="3"/>
  <c r="J7679" i="3"/>
  <c r="I7680" i="3"/>
  <c r="J7680" i="3"/>
  <c r="I7681" i="3"/>
  <c r="J7681" i="3"/>
  <c r="I7682" i="3"/>
  <c r="J7682" i="3"/>
  <c r="I7683" i="3"/>
  <c r="J7683" i="3"/>
  <c r="I7684" i="3"/>
  <c r="J7684" i="3"/>
  <c r="I7685" i="3"/>
  <c r="J7685" i="3"/>
  <c r="I7686" i="3"/>
  <c r="J7686" i="3"/>
  <c r="I7687" i="3"/>
  <c r="J7687" i="3"/>
  <c r="I7688" i="3"/>
  <c r="J7688" i="3"/>
  <c r="I7689" i="3"/>
  <c r="J7689" i="3"/>
  <c r="I7690" i="3"/>
  <c r="J7690" i="3"/>
  <c r="I7691" i="3"/>
  <c r="J7691" i="3"/>
  <c r="I7692" i="3"/>
  <c r="J7692" i="3"/>
  <c r="I7693" i="3"/>
  <c r="J7693" i="3"/>
  <c r="I7694" i="3"/>
  <c r="J7694" i="3"/>
  <c r="I7695" i="3"/>
  <c r="J7695" i="3"/>
  <c r="I7696" i="3"/>
  <c r="J7696" i="3"/>
  <c r="I7697" i="3"/>
  <c r="J7697" i="3"/>
  <c r="I7698" i="3"/>
  <c r="J7698" i="3"/>
  <c r="I7699" i="3"/>
  <c r="J7699" i="3"/>
  <c r="I7700" i="3"/>
  <c r="J7700" i="3"/>
  <c r="I7701" i="3"/>
  <c r="J7701" i="3"/>
  <c r="I7702" i="3"/>
  <c r="J7702" i="3"/>
  <c r="I7703" i="3"/>
  <c r="J7703" i="3"/>
  <c r="I7704" i="3"/>
  <c r="J7704" i="3"/>
  <c r="I7705" i="3"/>
  <c r="J7705" i="3"/>
  <c r="I7706" i="3"/>
  <c r="J7706" i="3"/>
  <c r="I7707" i="3"/>
  <c r="J7707" i="3"/>
  <c r="I7708" i="3"/>
  <c r="J7708" i="3"/>
  <c r="I7709" i="3"/>
  <c r="J7709" i="3"/>
  <c r="I7710" i="3"/>
  <c r="J7710" i="3"/>
  <c r="I7711" i="3"/>
  <c r="J7711" i="3"/>
  <c r="I7712" i="3"/>
  <c r="J7712" i="3"/>
  <c r="I7713" i="3"/>
  <c r="J7713" i="3"/>
  <c r="I7714" i="3"/>
  <c r="J7714" i="3"/>
  <c r="I7715" i="3"/>
  <c r="J7715" i="3"/>
  <c r="I7716" i="3"/>
  <c r="J7716" i="3"/>
  <c r="I7717" i="3"/>
  <c r="J7717" i="3"/>
  <c r="I7718" i="3"/>
  <c r="J7718" i="3"/>
  <c r="I7719" i="3"/>
  <c r="J7719" i="3"/>
  <c r="I7720" i="3"/>
  <c r="J7720" i="3"/>
  <c r="I7721" i="3"/>
  <c r="J7721" i="3"/>
  <c r="I7722" i="3"/>
  <c r="J7722" i="3"/>
  <c r="I7723" i="3"/>
  <c r="J7723" i="3"/>
  <c r="I7724" i="3"/>
  <c r="J7724" i="3"/>
  <c r="I7725" i="3"/>
  <c r="J7725" i="3"/>
  <c r="I7726" i="3"/>
  <c r="J7726" i="3"/>
  <c r="I7727" i="3"/>
  <c r="J7727" i="3"/>
  <c r="I7728" i="3"/>
  <c r="J7728" i="3"/>
  <c r="I7729" i="3"/>
  <c r="J7729" i="3"/>
  <c r="I7730" i="3"/>
  <c r="J7730" i="3"/>
  <c r="I7731" i="3"/>
  <c r="J7731" i="3"/>
  <c r="I7732" i="3"/>
  <c r="J7732" i="3"/>
  <c r="I7733" i="3"/>
  <c r="J7733" i="3"/>
  <c r="I7734" i="3"/>
  <c r="J7734" i="3"/>
  <c r="I7735" i="3"/>
  <c r="J7735" i="3"/>
  <c r="I7736" i="3"/>
  <c r="J7736" i="3"/>
  <c r="I7737" i="3"/>
  <c r="J7737" i="3"/>
  <c r="I7738" i="3"/>
  <c r="J7738" i="3"/>
  <c r="I7739" i="3"/>
  <c r="J7739" i="3"/>
  <c r="I7740" i="3"/>
  <c r="J7740" i="3"/>
  <c r="I7741" i="3"/>
  <c r="J7741" i="3"/>
  <c r="I7742" i="3"/>
  <c r="J7742" i="3"/>
  <c r="I7743" i="3"/>
  <c r="J7743" i="3"/>
  <c r="I7744" i="3"/>
  <c r="J7744" i="3"/>
  <c r="I7745" i="3"/>
  <c r="J7745" i="3"/>
  <c r="I7746" i="3"/>
  <c r="J7746" i="3"/>
  <c r="I7747" i="3"/>
  <c r="J7747" i="3"/>
  <c r="I7748" i="3"/>
  <c r="J7748" i="3"/>
  <c r="I7749" i="3"/>
  <c r="J7749" i="3"/>
  <c r="I7750" i="3"/>
  <c r="J7750" i="3"/>
  <c r="I7751" i="3"/>
  <c r="J7751" i="3"/>
  <c r="I7752" i="3"/>
  <c r="J7752" i="3"/>
  <c r="I7753" i="3"/>
  <c r="J7753" i="3"/>
  <c r="I7754" i="3"/>
  <c r="J7754" i="3"/>
  <c r="I7755" i="3"/>
  <c r="J7755" i="3"/>
  <c r="I7756" i="3"/>
  <c r="J7756" i="3"/>
  <c r="I7757" i="3"/>
  <c r="J7757" i="3"/>
  <c r="I7758" i="3"/>
  <c r="J7758" i="3"/>
  <c r="I7759" i="3"/>
  <c r="J7759" i="3"/>
  <c r="I7760" i="3"/>
  <c r="J7760" i="3"/>
  <c r="I7761" i="3"/>
  <c r="J7761" i="3"/>
  <c r="I7762" i="3"/>
  <c r="J7762" i="3"/>
  <c r="I7763" i="3"/>
  <c r="J7763" i="3"/>
  <c r="I7764" i="3"/>
  <c r="J7764" i="3"/>
  <c r="I7765" i="3"/>
  <c r="J7765" i="3"/>
  <c r="I7766" i="3"/>
  <c r="J7766" i="3"/>
  <c r="I7767" i="3"/>
  <c r="J7767" i="3"/>
  <c r="I7768" i="3"/>
  <c r="J7768" i="3"/>
  <c r="I7769" i="3"/>
  <c r="J7769" i="3"/>
  <c r="I7770" i="3"/>
  <c r="J7770" i="3"/>
  <c r="I7771" i="3"/>
  <c r="J7771" i="3"/>
  <c r="I7772" i="3"/>
  <c r="J7772" i="3"/>
  <c r="I7773" i="3"/>
  <c r="J7773" i="3"/>
  <c r="I7774" i="3"/>
  <c r="J7774" i="3"/>
  <c r="I7775" i="3"/>
  <c r="J7775" i="3"/>
  <c r="I7776" i="3"/>
  <c r="J7776" i="3"/>
  <c r="I7777" i="3"/>
  <c r="J7777" i="3"/>
  <c r="I7778" i="3"/>
  <c r="J7778" i="3"/>
  <c r="I7779" i="3"/>
  <c r="J7779" i="3"/>
  <c r="I7780" i="3"/>
  <c r="J7780" i="3"/>
  <c r="I7781" i="3"/>
  <c r="J7781" i="3"/>
  <c r="I7782" i="3"/>
  <c r="J7782" i="3"/>
  <c r="I7783" i="3"/>
  <c r="J7783" i="3"/>
  <c r="I7784" i="3"/>
  <c r="J7784" i="3"/>
  <c r="I7785" i="3"/>
  <c r="J7785" i="3"/>
  <c r="I7786" i="3"/>
  <c r="J7786" i="3"/>
  <c r="I7787" i="3"/>
  <c r="J7787" i="3"/>
  <c r="I7788" i="3"/>
  <c r="J7788" i="3"/>
  <c r="I7789" i="3"/>
  <c r="J7789" i="3"/>
  <c r="I7790" i="3"/>
  <c r="J7790" i="3"/>
  <c r="I7791" i="3"/>
  <c r="J7791" i="3"/>
  <c r="I7792" i="3"/>
  <c r="J7792" i="3"/>
  <c r="I7793" i="3"/>
  <c r="J7793" i="3"/>
  <c r="I7794" i="3"/>
  <c r="J7794" i="3"/>
  <c r="I7795" i="3"/>
  <c r="J7795" i="3"/>
  <c r="I7796" i="3"/>
  <c r="J7796" i="3"/>
  <c r="I7797" i="3"/>
  <c r="J7797" i="3"/>
  <c r="I7798" i="3"/>
  <c r="J7798" i="3"/>
  <c r="I7799" i="3"/>
  <c r="J7799" i="3"/>
  <c r="I7800" i="3"/>
  <c r="J7800" i="3"/>
  <c r="I7801" i="3"/>
  <c r="J7801" i="3"/>
  <c r="I7802" i="3"/>
  <c r="J7802" i="3"/>
  <c r="I7803" i="3"/>
  <c r="J7803" i="3"/>
  <c r="I7804" i="3"/>
  <c r="J7804" i="3"/>
  <c r="I7805" i="3"/>
  <c r="J7805" i="3"/>
  <c r="I7806" i="3"/>
  <c r="J7806" i="3"/>
  <c r="I7807" i="3"/>
  <c r="J7807" i="3"/>
  <c r="I7808" i="3"/>
  <c r="J7808" i="3"/>
  <c r="I7809" i="3"/>
  <c r="J7809" i="3"/>
  <c r="I7810" i="3"/>
  <c r="J7810" i="3"/>
  <c r="I7811" i="3"/>
  <c r="J7811" i="3"/>
  <c r="I7812" i="3"/>
  <c r="J7812" i="3"/>
  <c r="I7813" i="3"/>
  <c r="J7813" i="3"/>
  <c r="I7814" i="3"/>
  <c r="J7814" i="3"/>
  <c r="I7815" i="3"/>
  <c r="J7815" i="3"/>
  <c r="I7816" i="3"/>
  <c r="J7816" i="3"/>
  <c r="I7817" i="3"/>
  <c r="J7817" i="3"/>
  <c r="I7818" i="3"/>
  <c r="J7818" i="3"/>
  <c r="I7819" i="3"/>
  <c r="J7819" i="3"/>
  <c r="I7820" i="3"/>
  <c r="J7820" i="3"/>
  <c r="I7821" i="3"/>
  <c r="J7821" i="3"/>
  <c r="I7822" i="3"/>
  <c r="J7822" i="3"/>
  <c r="I7823" i="3"/>
  <c r="J7823" i="3"/>
  <c r="I7824" i="3"/>
  <c r="J7824" i="3"/>
  <c r="I7825" i="3"/>
  <c r="J7825" i="3"/>
  <c r="I7826" i="3"/>
  <c r="J7826" i="3"/>
  <c r="I7827" i="3"/>
  <c r="J7827" i="3"/>
  <c r="I7828" i="3"/>
  <c r="J7828" i="3"/>
  <c r="I7829" i="3"/>
  <c r="J7829" i="3"/>
  <c r="I7830" i="3"/>
  <c r="J7830" i="3"/>
  <c r="I7831" i="3"/>
  <c r="J7831" i="3"/>
  <c r="I7832" i="3"/>
  <c r="J7832" i="3"/>
  <c r="I7833" i="3"/>
  <c r="J7833" i="3"/>
  <c r="I7834" i="3"/>
  <c r="J7834" i="3"/>
  <c r="I7835" i="3"/>
  <c r="J7835" i="3"/>
  <c r="I7836" i="3"/>
  <c r="J7836" i="3"/>
  <c r="I7837" i="3"/>
  <c r="J7837" i="3"/>
  <c r="I7838" i="3"/>
  <c r="J7838" i="3"/>
  <c r="I7839" i="3"/>
  <c r="J7839" i="3"/>
  <c r="I7840" i="3"/>
  <c r="J7840" i="3"/>
  <c r="I7841" i="3"/>
  <c r="J7841" i="3"/>
  <c r="I7842" i="3"/>
  <c r="J7842" i="3"/>
  <c r="I7843" i="3"/>
  <c r="J7843" i="3"/>
  <c r="I7844" i="3"/>
  <c r="J7844" i="3"/>
  <c r="I7845" i="3"/>
  <c r="J7845" i="3"/>
  <c r="I7846" i="3"/>
  <c r="J7846" i="3"/>
  <c r="I7847" i="3"/>
  <c r="J7847" i="3"/>
  <c r="I7848" i="3"/>
  <c r="J7848" i="3"/>
  <c r="I7849" i="3"/>
  <c r="J7849" i="3"/>
  <c r="I7850" i="3"/>
  <c r="J7850" i="3"/>
  <c r="I7851" i="3"/>
  <c r="J7851" i="3"/>
  <c r="I7852" i="3"/>
  <c r="J7852" i="3"/>
  <c r="I7853" i="3"/>
  <c r="J7853" i="3"/>
  <c r="I7854" i="3"/>
  <c r="J7854" i="3"/>
  <c r="I7855" i="3"/>
  <c r="J7855" i="3"/>
  <c r="I7856" i="3"/>
  <c r="J7856" i="3"/>
  <c r="I7857" i="3"/>
  <c r="J7857" i="3"/>
  <c r="I7858" i="3"/>
  <c r="J7858" i="3"/>
  <c r="I7859" i="3"/>
  <c r="J7859" i="3"/>
  <c r="I7860" i="3"/>
  <c r="J7860" i="3"/>
  <c r="I7861" i="3"/>
  <c r="J7861" i="3"/>
  <c r="I7862" i="3"/>
  <c r="J7862" i="3"/>
  <c r="I7863" i="3"/>
  <c r="J7863" i="3"/>
  <c r="I7864" i="3"/>
  <c r="J7864" i="3"/>
  <c r="I7865" i="3"/>
  <c r="J7865" i="3"/>
  <c r="I7866" i="3"/>
  <c r="J7866" i="3"/>
  <c r="I7867" i="3"/>
  <c r="J7867" i="3"/>
  <c r="I7868" i="3"/>
  <c r="J7868" i="3"/>
  <c r="I7869" i="3"/>
  <c r="J7869" i="3"/>
  <c r="I7870" i="3"/>
  <c r="J7870" i="3"/>
  <c r="I7871" i="3"/>
  <c r="J7871" i="3"/>
  <c r="I7872" i="3"/>
  <c r="J7872" i="3"/>
  <c r="I7873" i="3"/>
  <c r="J7873" i="3"/>
  <c r="I7874" i="3"/>
  <c r="J7874" i="3"/>
  <c r="I7875" i="3"/>
  <c r="J7875" i="3"/>
  <c r="I7876" i="3"/>
  <c r="J7876" i="3"/>
  <c r="I7877" i="3"/>
  <c r="J7877" i="3"/>
  <c r="I7878" i="3"/>
  <c r="J7878" i="3"/>
  <c r="I7879" i="3"/>
  <c r="J7879" i="3"/>
  <c r="I7880" i="3"/>
  <c r="J7880" i="3"/>
  <c r="I7881" i="3"/>
  <c r="J7881" i="3"/>
  <c r="I7882" i="3"/>
  <c r="J7882" i="3"/>
  <c r="I7883" i="3"/>
  <c r="J7883" i="3"/>
  <c r="I7884" i="3"/>
  <c r="J7884" i="3"/>
  <c r="I7885" i="3"/>
  <c r="J7885" i="3"/>
  <c r="I7886" i="3"/>
  <c r="J7886" i="3"/>
  <c r="I7887" i="3"/>
  <c r="J7887" i="3"/>
  <c r="I7888" i="3"/>
  <c r="J7888" i="3"/>
  <c r="I7889" i="3"/>
  <c r="J7889" i="3"/>
  <c r="I7890" i="3"/>
  <c r="J7890" i="3"/>
  <c r="I7891" i="3"/>
  <c r="J7891" i="3"/>
  <c r="I7892" i="3"/>
  <c r="J7892" i="3"/>
  <c r="I7893" i="3"/>
  <c r="J7893" i="3"/>
  <c r="I7894" i="3"/>
  <c r="J7894" i="3"/>
  <c r="I7895" i="3"/>
  <c r="J7895" i="3"/>
  <c r="I7896" i="3"/>
  <c r="J7896" i="3"/>
  <c r="I7897" i="3"/>
  <c r="J7897" i="3"/>
  <c r="I7898" i="3"/>
  <c r="J7898" i="3"/>
  <c r="I7899" i="3"/>
  <c r="J7899" i="3"/>
  <c r="I7900" i="3"/>
  <c r="J7900" i="3"/>
  <c r="I7901" i="3"/>
  <c r="J7901" i="3"/>
  <c r="I7902" i="3"/>
  <c r="J7902" i="3"/>
  <c r="I7903" i="3"/>
  <c r="J7903" i="3"/>
  <c r="I7904" i="3"/>
  <c r="J7904" i="3"/>
  <c r="I7905" i="3"/>
  <c r="J7905" i="3"/>
  <c r="I7906" i="3"/>
  <c r="J7906" i="3"/>
  <c r="I7907" i="3"/>
  <c r="J7907" i="3"/>
  <c r="I7908" i="3"/>
  <c r="J7908" i="3"/>
  <c r="I7909" i="3"/>
  <c r="J7909" i="3"/>
  <c r="I7910" i="3"/>
  <c r="J7910" i="3"/>
  <c r="I7911" i="3"/>
  <c r="J7911" i="3"/>
  <c r="I7912" i="3"/>
  <c r="J7912" i="3"/>
  <c r="I7913" i="3"/>
  <c r="J7913" i="3"/>
  <c r="I7914" i="3"/>
  <c r="J7914" i="3"/>
  <c r="I7915" i="3"/>
  <c r="J7915" i="3"/>
  <c r="I7916" i="3"/>
  <c r="J7916" i="3"/>
  <c r="I7917" i="3"/>
  <c r="J7917" i="3"/>
  <c r="I7918" i="3"/>
  <c r="J7918" i="3"/>
  <c r="I7919" i="3"/>
  <c r="J7919" i="3"/>
  <c r="I7920" i="3"/>
  <c r="J7920" i="3"/>
  <c r="I7921" i="3"/>
  <c r="J7921" i="3"/>
  <c r="I7922" i="3"/>
  <c r="J7922" i="3"/>
  <c r="I7923" i="3"/>
  <c r="J7923" i="3"/>
  <c r="I7924" i="3"/>
  <c r="J7924" i="3"/>
  <c r="I7925" i="3"/>
  <c r="J7925" i="3"/>
  <c r="I7926" i="3"/>
  <c r="J7926" i="3"/>
  <c r="I7927" i="3"/>
  <c r="J7927" i="3"/>
  <c r="I7928" i="3"/>
  <c r="J7928" i="3"/>
  <c r="I7929" i="3"/>
  <c r="J7929" i="3"/>
  <c r="I7930" i="3"/>
  <c r="J7930" i="3"/>
  <c r="I7931" i="3"/>
  <c r="J7931" i="3"/>
  <c r="I7932" i="3"/>
  <c r="J7932" i="3"/>
  <c r="I7933" i="3"/>
  <c r="J7933" i="3"/>
  <c r="I7934" i="3"/>
  <c r="J7934" i="3"/>
  <c r="I7935" i="3"/>
  <c r="J7935" i="3"/>
  <c r="I7936" i="3"/>
  <c r="J7936" i="3"/>
  <c r="I7937" i="3"/>
  <c r="J7937" i="3"/>
  <c r="I7938" i="3"/>
  <c r="J7938" i="3"/>
  <c r="I7939" i="3"/>
  <c r="J7939" i="3"/>
  <c r="I7940" i="3"/>
  <c r="J7940" i="3"/>
  <c r="I7941" i="3"/>
  <c r="J7941" i="3"/>
  <c r="I7942" i="3"/>
  <c r="J7942" i="3"/>
  <c r="I7943" i="3"/>
  <c r="J7943" i="3"/>
  <c r="I7944" i="3"/>
  <c r="J7944" i="3"/>
  <c r="I7945" i="3"/>
  <c r="J7945" i="3"/>
  <c r="I7946" i="3"/>
  <c r="J7946" i="3"/>
  <c r="I7947" i="3"/>
  <c r="J7947" i="3"/>
  <c r="I7948" i="3"/>
  <c r="J7948" i="3"/>
  <c r="I7949" i="3"/>
  <c r="J7949" i="3"/>
  <c r="I7950" i="3"/>
  <c r="J7950" i="3"/>
  <c r="I7951" i="3"/>
  <c r="J7951" i="3"/>
  <c r="I7952" i="3"/>
  <c r="J7952" i="3"/>
  <c r="I7953" i="3"/>
  <c r="J7953" i="3"/>
  <c r="I7954" i="3"/>
  <c r="J7954" i="3"/>
  <c r="I7955" i="3"/>
  <c r="J7955" i="3"/>
  <c r="I7956" i="3"/>
  <c r="J7956" i="3"/>
  <c r="I7957" i="3"/>
  <c r="J7957" i="3"/>
  <c r="I7958" i="3"/>
  <c r="J7958" i="3"/>
  <c r="I7959" i="3"/>
  <c r="J7959" i="3"/>
  <c r="I7960" i="3"/>
  <c r="J7960" i="3"/>
  <c r="I7961" i="3"/>
  <c r="J7961" i="3"/>
  <c r="I7962" i="3"/>
  <c r="J7962" i="3"/>
  <c r="I7963" i="3"/>
  <c r="J7963" i="3"/>
  <c r="I7964" i="3"/>
  <c r="J7964" i="3"/>
  <c r="I7965" i="3"/>
  <c r="J7965" i="3"/>
  <c r="I7966" i="3"/>
  <c r="J7966" i="3"/>
  <c r="I7967" i="3"/>
  <c r="J7967" i="3"/>
  <c r="I7968" i="3"/>
  <c r="J7968" i="3"/>
  <c r="I7969" i="3"/>
  <c r="J7969" i="3"/>
  <c r="I7970" i="3"/>
  <c r="J7970" i="3"/>
  <c r="I7971" i="3"/>
  <c r="J7971" i="3"/>
  <c r="I7972" i="3"/>
  <c r="J7972" i="3"/>
  <c r="I7973" i="3"/>
  <c r="J7973" i="3"/>
  <c r="I7974" i="3"/>
  <c r="J7974" i="3"/>
  <c r="I7975" i="3"/>
  <c r="J7975" i="3"/>
  <c r="I7976" i="3"/>
  <c r="J7976" i="3"/>
  <c r="I7977" i="3"/>
  <c r="J7977" i="3"/>
  <c r="I7978" i="3"/>
  <c r="J7978" i="3"/>
  <c r="I7979" i="3"/>
  <c r="J7979" i="3"/>
  <c r="I7980" i="3"/>
  <c r="J7980" i="3"/>
  <c r="I7981" i="3"/>
  <c r="J7981" i="3"/>
  <c r="I7982" i="3"/>
  <c r="J7982" i="3"/>
  <c r="I7983" i="3"/>
  <c r="J7983" i="3"/>
  <c r="I7984" i="3"/>
  <c r="J7984" i="3"/>
  <c r="I7985" i="3"/>
  <c r="J7985" i="3"/>
  <c r="I7986" i="3"/>
  <c r="J7986" i="3"/>
  <c r="I7987" i="3"/>
  <c r="J7987" i="3"/>
  <c r="I7988" i="3"/>
  <c r="J7988" i="3"/>
  <c r="I7989" i="3"/>
  <c r="J7989" i="3"/>
  <c r="I7990" i="3"/>
  <c r="J7990" i="3"/>
  <c r="I7991" i="3"/>
  <c r="J7991" i="3"/>
  <c r="I7992" i="3"/>
  <c r="J7992" i="3"/>
  <c r="I7993" i="3"/>
  <c r="J7993" i="3"/>
  <c r="I7994" i="3"/>
  <c r="J7994" i="3"/>
  <c r="I7995" i="3"/>
  <c r="J7995" i="3"/>
  <c r="I7996" i="3"/>
  <c r="J7996" i="3"/>
  <c r="I7997" i="3"/>
  <c r="J7997" i="3"/>
  <c r="I7998" i="3"/>
  <c r="J7998" i="3"/>
  <c r="I7999" i="3"/>
  <c r="J7999" i="3"/>
  <c r="I8000" i="3"/>
  <c r="J8000" i="3"/>
  <c r="I8001" i="3"/>
  <c r="J8001" i="3"/>
  <c r="I8002" i="3"/>
  <c r="J8002" i="3"/>
  <c r="I8003" i="3"/>
  <c r="J8003" i="3"/>
  <c r="I8004" i="3"/>
  <c r="J8004" i="3"/>
  <c r="I8005" i="3"/>
  <c r="J8005" i="3"/>
  <c r="I8006" i="3"/>
  <c r="J8006" i="3"/>
  <c r="I8007" i="3"/>
  <c r="J8007" i="3"/>
  <c r="I8008" i="3"/>
  <c r="J8008" i="3"/>
  <c r="I8009" i="3"/>
  <c r="J8009" i="3"/>
  <c r="I8010" i="3"/>
  <c r="J8010" i="3"/>
  <c r="I8011" i="3"/>
  <c r="J8011" i="3"/>
  <c r="I8012" i="3"/>
  <c r="J8012" i="3"/>
  <c r="I8013" i="3"/>
  <c r="J8013" i="3"/>
  <c r="I8014" i="3"/>
  <c r="J8014" i="3"/>
  <c r="I8015" i="3"/>
  <c r="J8015" i="3"/>
  <c r="I8016" i="3"/>
  <c r="J8016" i="3"/>
  <c r="I8017" i="3"/>
  <c r="J8017" i="3"/>
  <c r="I8018" i="3"/>
  <c r="J8018" i="3"/>
  <c r="I8019" i="3"/>
  <c r="J8019" i="3"/>
  <c r="I8020" i="3"/>
  <c r="J8020" i="3"/>
  <c r="I8021" i="3"/>
  <c r="J8021" i="3"/>
  <c r="I8022" i="3"/>
  <c r="J8022" i="3"/>
  <c r="I8023" i="3"/>
  <c r="J8023" i="3"/>
  <c r="I8024" i="3"/>
  <c r="J8024" i="3"/>
  <c r="I8025" i="3"/>
  <c r="J8025" i="3"/>
  <c r="I8026" i="3"/>
  <c r="J8026" i="3"/>
  <c r="I8027" i="3"/>
  <c r="J8027" i="3"/>
  <c r="I8028" i="3"/>
  <c r="J8028" i="3"/>
  <c r="I8029" i="3"/>
  <c r="J8029" i="3"/>
  <c r="I8030" i="3"/>
  <c r="J8030" i="3"/>
  <c r="I8031" i="3"/>
  <c r="J8031" i="3"/>
  <c r="I8032" i="3"/>
  <c r="J8032" i="3"/>
  <c r="I8033" i="3"/>
  <c r="J8033" i="3"/>
  <c r="I8034" i="3"/>
  <c r="J8034" i="3"/>
  <c r="I8035" i="3"/>
  <c r="J8035" i="3"/>
  <c r="I8036" i="3"/>
  <c r="J8036" i="3"/>
  <c r="I8037" i="3"/>
  <c r="J8037" i="3"/>
  <c r="I8038" i="3"/>
  <c r="J8038" i="3"/>
  <c r="I8039" i="3"/>
  <c r="J8039" i="3"/>
  <c r="I8040" i="3"/>
  <c r="J8040" i="3"/>
  <c r="I8041" i="3"/>
  <c r="J8041" i="3"/>
  <c r="I8042" i="3"/>
  <c r="J8042" i="3"/>
  <c r="I8043" i="3"/>
  <c r="J8043" i="3"/>
  <c r="I8044" i="3"/>
  <c r="J8044" i="3"/>
  <c r="I8045" i="3"/>
  <c r="J8045" i="3"/>
  <c r="I8046" i="3"/>
  <c r="J8046" i="3"/>
  <c r="I8047" i="3"/>
  <c r="J8047" i="3"/>
  <c r="I8048" i="3"/>
  <c r="J8048" i="3"/>
  <c r="I8049" i="3"/>
  <c r="J8049" i="3"/>
  <c r="I8050" i="3"/>
  <c r="J8050" i="3"/>
  <c r="I8051" i="3"/>
  <c r="J8051" i="3"/>
  <c r="I8052" i="3"/>
  <c r="J8052" i="3"/>
  <c r="I8053" i="3"/>
  <c r="J8053" i="3"/>
  <c r="I8054" i="3"/>
  <c r="J8054" i="3"/>
  <c r="I8055" i="3"/>
  <c r="J8055" i="3"/>
  <c r="I8056" i="3"/>
  <c r="J8056" i="3"/>
  <c r="I8057" i="3"/>
  <c r="J8057" i="3"/>
  <c r="I8058" i="3"/>
  <c r="J8058" i="3"/>
  <c r="I8059" i="3"/>
  <c r="J8059" i="3"/>
  <c r="I8060" i="3"/>
  <c r="J8060" i="3"/>
  <c r="I8061" i="3"/>
  <c r="J8061" i="3"/>
  <c r="I8062" i="3"/>
  <c r="J8062" i="3"/>
  <c r="I8063" i="3"/>
  <c r="J8063" i="3"/>
  <c r="I8064" i="3"/>
  <c r="J8064" i="3"/>
  <c r="I8065" i="3"/>
  <c r="J8065" i="3"/>
  <c r="I8066" i="3"/>
  <c r="J8066" i="3"/>
  <c r="I8067" i="3"/>
  <c r="J8067" i="3"/>
  <c r="I8068" i="3"/>
  <c r="J8068" i="3"/>
  <c r="I8069" i="3"/>
  <c r="J8069" i="3"/>
  <c r="I8070" i="3"/>
  <c r="J8070" i="3"/>
  <c r="I8071" i="3"/>
  <c r="J8071" i="3"/>
  <c r="I8072" i="3"/>
  <c r="J8072" i="3"/>
  <c r="I8073" i="3"/>
  <c r="J8073" i="3"/>
  <c r="I8074" i="3"/>
  <c r="J8074" i="3"/>
  <c r="I8075" i="3"/>
  <c r="J8075" i="3"/>
  <c r="I8076" i="3"/>
  <c r="J8076" i="3"/>
  <c r="I8077" i="3"/>
  <c r="J8077" i="3"/>
  <c r="I8078" i="3"/>
  <c r="J8078" i="3"/>
  <c r="I8079" i="3"/>
  <c r="J8079" i="3"/>
  <c r="I8080" i="3"/>
  <c r="J8080" i="3"/>
  <c r="I8081" i="3"/>
  <c r="J8081" i="3"/>
  <c r="I8082" i="3"/>
  <c r="J8082" i="3"/>
  <c r="I8083" i="3"/>
  <c r="J8083" i="3"/>
  <c r="I8084" i="3"/>
  <c r="J8084" i="3"/>
  <c r="I8085" i="3"/>
  <c r="J8085" i="3"/>
  <c r="I8086" i="3"/>
  <c r="J8086" i="3"/>
  <c r="I8087" i="3"/>
  <c r="J8087" i="3"/>
  <c r="I8088" i="3"/>
  <c r="J8088" i="3"/>
  <c r="I8089" i="3"/>
  <c r="J8089" i="3"/>
  <c r="I8090" i="3"/>
  <c r="J8090" i="3"/>
  <c r="I8091" i="3"/>
  <c r="J8091" i="3"/>
  <c r="I8092" i="3"/>
  <c r="J8092" i="3"/>
  <c r="I8093" i="3"/>
  <c r="J8093" i="3"/>
  <c r="I8094" i="3"/>
  <c r="J8094" i="3"/>
  <c r="I8095" i="3"/>
  <c r="J8095" i="3"/>
  <c r="I8096" i="3"/>
  <c r="J8096" i="3"/>
  <c r="I8097" i="3"/>
  <c r="J8097" i="3"/>
  <c r="I8098" i="3"/>
  <c r="J8098" i="3"/>
  <c r="I8099" i="3"/>
  <c r="J8099" i="3"/>
  <c r="I8100" i="3"/>
  <c r="J8100" i="3"/>
  <c r="I8101" i="3"/>
  <c r="J8101" i="3"/>
  <c r="I8102" i="3"/>
  <c r="J8102" i="3"/>
  <c r="I8103" i="3"/>
  <c r="J8103" i="3"/>
  <c r="I8104" i="3"/>
  <c r="J8104" i="3"/>
  <c r="I8105" i="3"/>
  <c r="J8105" i="3"/>
  <c r="I8106" i="3"/>
  <c r="J8106" i="3"/>
  <c r="I8107" i="3"/>
  <c r="J8107" i="3"/>
  <c r="I8108" i="3"/>
  <c r="J8108" i="3"/>
  <c r="I8109" i="3"/>
  <c r="J8109" i="3"/>
  <c r="I8110" i="3"/>
  <c r="J8110" i="3"/>
  <c r="I8111" i="3"/>
  <c r="J8111" i="3"/>
  <c r="I8112" i="3"/>
  <c r="J8112" i="3"/>
  <c r="I8113" i="3"/>
  <c r="J8113" i="3"/>
  <c r="I8114" i="3"/>
  <c r="J8114" i="3"/>
  <c r="I8115" i="3"/>
  <c r="J8115" i="3"/>
  <c r="I8116" i="3"/>
  <c r="J8116" i="3"/>
  <c r="I8117" i="3"/>
  <c r="J8117" i="3"/>
  <c r="I8118" i="3"/>
  <c r="J8118" i="3"/>
  <c r="I8119" i="3"/>
  <c r="J8119" i="3"/>
  <c r="I8120" i="3"/>
  <c r="J8120" i="3"/>
  <c r="I8121" i="3"/>
  <c r="J8121" i="3"/>
  <c r="I8122" i="3"/>
  <c r="J8122" i="3"/>
  <c r="I8123" i="3"/>
  <c r="J8123" i="3"/>
  <c r="I8124" i="3"/>
  <c r="J8124" i="3"/>
  <c r="I8125" i="3"/>
  <c r="J8125" i="3"/>
  <c r="I8126" i="3"/>
  <c r="J8126" i="3"/>
  <c r="I8127" i="3"/>
  <c r="J8127" i="3"/>
  <c r="I8128" i="3"/>
  <c r="J8128" i="3"/>
  <c r="I8129" i="3"/>
  <c r="J8129" i="3"/>
  <c r="I8130" i="3"/>
  <c r="J8130" i="3"/>
  <c r="I8131" i="3"/>
  <c r="J8131" i="3"/>
  <c r="I8132" i="3"/>
  <c r="J8132" i="3"/>
  <c r="I8133" i="3"/>
  <c r="J8133" i="3"/>
  <c r="I8134" i="3"/>
  <c r="J8134" i="3"/>
  <c r="I8135" i="3"/>
  <c r="J8135" i="3"/>
  <c r="I8136" i="3"/>
  <c r="J8136" i="3"/>
  <c r="I8137" i="3"/>
  <c r="J8137" i="3"/>
  <c r="I8138" i="3"/>
  <c r="J8138" i="3"/>
  <c r="I8139" i="3"/>
  <c r="J8139" i="3"/>
  <c r="I8140" i="3"/>
  <c r="J8140" i="3"/>
  <c r="I8141" i="3"/>
  <c r="J8141" i="3"/>
  <c r="I8142" i="3"/>
  <c r="J8142" i="3"/>
  <c r="I8143" i="3"/>
  <c r="J8143" i="3"/>
  <c r="I8144" i="3"/>
  <c r="J8144" i="3"/>
  <c r="I8145" i="3"/>
  <c r="J8145" i="3"/>
  <c r="I8146" i="3"/>
  <c r="J8146" i="3"/>
  <c r="I8147" i="3"/>
  <c r="J8147" i="3"/>
  <c r="I8148" i="3"/>
  <c r="J8148" i="3"/>
  <c r="I8149" i="3"/>
  <c r="J8149" i="3"/>
  <c r="I8150" i="3"/>
  <c r="J8150" i="3"/>
  <c r="I8151" i="3"/>
  <c r="J8151" i="3"/>
  <c r="I8152" i="3"/>
  <c r="J8152" i="3"/>
  <c r="I8153" i="3"/>
  <c r="J8153" i="3"/>
  <c r="I8154" i="3"/>
  <c r="J8154" i="3"/>
  <c r="I8155" i="3"/>
  <c r="J8155" i="3"/>
  <c r="I8156" i="3"/>
  <c r="J8156" i="3"/>
  <c r="I8157" i="3"/>
  <c r="J8157" i="3"/>
  <c r="I8158" i="3"/>
  <c r="J8158" i="3"/>
  <c r="I8159" i="3"/>
  <c r="J8159" i="3"/>
  <c r="I8160" i="3"/>
  <c r="J8160" i="3"/>
  <c r="I8161" i="3"/>
  <c r="J8161" i="3"/>
  <c r="I8162" i="3"/>
  <c r="J8162" i="3"/>
  <c r="I8163" i="3"/>
  <c r="J8163" i="3"/>
  <c r="I8164" i="3"/>
  <c r="J8164" i="3"/>
  <c r="I8165" i="3"/>
  <c r="J8165" i="3"/>
  <c r="I8166" i="3"/>
  <c r="J8166" i="3"/>
  <c r="I8167" i="3"/>
  <c r="J8167" i="3"/>
  <c r="I8168" i="3"/>
  <c r="J8168" i="3"/>
  <c r="I8169" i="3"/>
  <c r="J8169" i="3"/>
  <c r="I8170" i="3"/>
  <c r="J8170" i="3"/>
  <c r="I8171" i="3"/>
  <c r="J8171" i="3"/>
  <c r="I8172" i="3"/>
  <c r="J8172" i="3"/>
  <c r="I8173" i="3"/>
  <c r="J8173" i="3"/>
  <c r="I8174" i="3"/>
  <c r="J8174" i="3"/>
  <c r="I8175" i="3"/>
  <c r="J8175" i="3"/>
  <c r="I8176" i="3"/>
  <c r="J8176" i="3"/>
  <c r="I8177" i="3"/>
  <c r="J8177" i="3"/>
  <c r="I8178" i="3"/>
  <c r="J8178" i="3"/>
  <c r="I8179" i="3"/>
  <c r="J8179" i="3"/>
  <c r="I8180" i="3"/>
  <c r="J8180" i="3"/>
  <c r="I8181" i="3"/>
  <c r="J8181" i="3"/>
  <c r="I8182" i="3"/>
  <c r="J8182" i="3"/>
  <c r="I8183" i="3"/>
  <c r="J8183" i="3"/>
  <c r="I8184" i="3"/>
  <c r="J8184" i="3"/>
  <c r="I8185" i="3"/>
  <c r="J8185" i="3"/>
  <c r="I8186" i="3"/>
  <c r="J8186" i="3"/>
  <c r="I8187" i="3"/>
  <c r="J8187" i="3"/>
  <c r="I8188" i="3"/>
  <c r="J8188" i="3"/>
  <c r="I8189" i="3"/>
  <c r="J8189" i="3"/>
  <c r="I8190" i="3"/>
  <c r="J8190" i="3"/>
  <c r="I8191" i="3"/>
  <c r="J8191" i="3"/>
  <c r="I8192" i="3"/>
  <c r="J8192" i="3"/>
  <c r="I8193" i="3"/>
  <c r="J8193" i="3"/>
  <c r="I8194" i="3"/>
  <c r="J8194" i="3"/>
  <c r="I8195" i="3"/>
  <c r="J8195" i="3"/>
  <c r="I8196" i="3"/>
  <c r="J8196" i="3"/>
  <c r="I8197" i="3"/>
  <c r="J8197" i="3"/>
  <c r="I8198" i="3"/>
  <c r="J8198" i="3"/>
  <c r="I8199" i="3"/>
  <c r="J8199" i="3"/>
  <c r="I8200" i="3"/>
  <c r="J8200" i="3"/>
  <c r="I8201" i="3"/>
  <c r="J8201" i="3"/>
  <c r="I8202" i="3"/>
  <c r="J8202" i="3"/>
  <c r="I8203" i="3"/>
  <c r="J8203" i="3"/>
  <c r="I8204" i="3"/>
  <c r="J8204" i="3"/>
  <c r="I8205" i="3"/>
  <c r="J8205" i="3"/>
  <c r="I8206" i="3"/>
  <c r="J8206" i="3"/>
  <c r="I8207" i="3"/>
  <c r="J8207" i="3"/>
  <c r="I8208" i="3"/>
  <c r="J8208" i="3"/>
  <c r="I8209" i="3"/>
  <c r="J8209" i="3"/>
  <c r="I8210" i="3"/>
  <c r="J8210" i="3"/>
  <c r="I8211" i="3"/>
  <c r="J8211" i="3"/>
  <c r="I8212" i="3"/>
  <c r="J8212" i="3"/>
  <c r="I8213" i="3"/>
  <c r="J8213" i="3"/>
  <c r="I8214" i="3"/>
  <c r="J8214" i="3"/>
  <c r="I8215" i="3"/>
  <c r="J8215" i="3"/>
  <c r="I8216" i="3"/>
  <c r="J8216" i="3"/>
  <c r="I8217" i="3"/>
  <c r="J8217" i="3"/>
  <c r="I8218" i="3"/>
  <c r="J8218" i="3"/>
  <c r="I8219" i="3"/>
  <c r="J8219" i="3"/>
  <c r="I8220" i="3"/>
  <c r="J8220" i="3"/>
  <c r="I8221" i="3"/>
  <c r="J8221" i="3"/>
  <c r="I8222" i="3"/>
  <c r="J8222" i="3"/>
  <c r="I8223" i="3"/>
  <c r="J8223" i="3"/>
  <c r="I8224" i="3"/>
  <c r="J8224" i="3"/>
  <c r="I8225" i="3"/>
  <c r="J8225" i="3"/>
  <c r="I8226" i="3"/>
  <c r="J8226" i="3"/>
  <c r="I8227" i="3"/>
  <c r="J8227" i="3"/>
  <c r="I8228" i="3"/>
  <c r="J8228" i="3"/>
  <c r="I8229" i="3"/>
  <c r="J8229" i="3"/>
  <c r="I8230" i="3"/>
  <c r="J8230" i="3"/>
  <c r="I8231" i="3"/>
  <c r="J8231" i="3"/>
  <c r="I8232" i="3"/>
  <c r="J8232" i="3"/>
  <c r="I8233" i="3"/>
  <c r="J8233" i="3"/>
  <c r="I8234" i="3"/>
  <c r="J8234" i="3"/>
  <c r="I8235" i="3"/>
  <c r="J8235" i="3"/>
  <c r="I8236" i="3"/>
  <c r="J8236" i="3"/>
  <c r="I8237" i="3"/>
  <c r="J8237" i="3"/>
  <c r="I8238" i="3"/>
  <c r="J8238" i="3"/>
  <c r="I8239" i="3"/>
  <c r="J8239" i="3"/>
  <c r="I8240" i="3"/>
  <c r="J8240" i="3"/>
  <c r="I8241" i="3"/>
  <c r="J8241" i="3"/>
  <c r="I8242" i="3"/>
  <c r="J8242" i="3"/>
  <c r="I8243" i="3"/>
  <c r="J8243" i="3"/>
  <c r="I8244" i="3"/>
  <c r="J8244" i="3"/>
  <c r="I8245" i="3"/>
  <c r="J8245" i="3"/>
  <c r="I8246" i="3"/>
  <c r="J8246" i="3"/>
  <c r="I8247" i="3"/>
  <c r="J8247" i="3"/>
  <c r="I8248" i="3"/>
  <c r="J8248" i="3"/>
  <c r="I8249" i="3"/>
  <c r="J8249" i="3"/>
  <c r="I8250" i="3"/>
  <c r="J8250" i="3"/>
  <c r="I8251" i="3"/>
  <c r="J8251" i="3"/>
  <c r="I8252" i="3"/>
  <c r="J8252" i="3"/>
  <c r="I8253" i="3"/>
  <c r="J8253" i="3"/>
  <c r="I8254" i="3"/>
  <c r="J8254" i="3"/>
  <c r="I8255" i="3"/>
  <c r="J8255" i="3"/>
  <c r="I8256" i="3"/>
  <c r="J8256" i="3"/>
  <c r="I8257" i="3"/>
  <c r="J8257" i="3"/>
  <c r="I8258" i="3"/>
  <c r="J8258" i="3"/>
  <c r="I8259" i="3"/>
  <c r="J8259" i="3"/>
  <c r="I8260" i="3"/>
  <c r="J8260" i="3"/>
  <c r="I8261" i="3"/>
  <c r="J8261" i="3"/>
  <c r="I8262" i="3"/>
  <c r="J8262" i="3"/>
  <c r="I8263" i="3"/>
  <c r="J8263" i="3"/>
  <c r="I8264" i="3"/>
  <c r="J8264" i="3"/>
  <c r="I8265" i="3"/>
  <c r="J8265" i="3"/>
  <c r="I8266" i="3"/>
  <c r="J8266" i="3"/>
  <c r="I8267" i="3"/>
  <c r="J8267" i="3"/>
  <c r="I8268" i="3"/>
  <c r="J8268" i="3"/>
  <c r="I8269" i="3"/>
  <c r="J8269" i="3"/>
  <c r="I8270" i="3"/>
  <c r="J8270" i="3"/>
  <c r="I8271" i="3"/>
  <c r="J8271" i="3"/>
  <c r="I8272" i="3"/>
  <c r="J8272" i="3"/>
  <c r="I8273" i="3"/>
  <c r="J8273" i="3"/>
  <c r="I8274" i="3"/>
  <c r="J8274" i="3"/>
  <c r="I8275" i="3"/>
  <c r="J8275" i="3"/>
  <c r="I8276" i="3"/>
  <c r="J8276" i="3"/>
  <c r="I8277" i="3"/>
  <c r="J8277" i="3"/>
  <c r="I8278" i="3"/>
  <c r="J8278" i="3"/>
  <c r="I8279" i="3"/>
  <c r="J8279" i="3"/>
  <c r="I8280" i="3"/>
  <c r="J8280" i="3"/>
  <c r="I8281" i="3"/>
  <c r="J8281" i="3"/>
  <c r="I8282" i="3"/>
  <c r="J8282" i="3"/>
  <c r="I8283" i="3"/>
  <c r="J8283" i="3"/>
  <c r="I8284" i="3"/>
  <c r="J8284" i="3"/>
  <c r="I8285" i="3"/>
  <c r="J8285" i="3"/>
  <c r="I8286" i="3"/>
  <c r="J8286" i="3"/>
  <c r="I8287" i="3"/>
  <c r="J8287" i="3"/>
  <c r="I8288" i="3"/>
  <c r="J8288" i="3"/>
  <c r="I8289" i="3"/>
  <c r="J8289" i="3"/>
  <c r="I8290" i="3"/>
  <c r="J8290" i="3"/>
  <c r="I8291" i="3"/>
  <c r="J8291" i="3"/>
  <c r="I8292" i="3"/>
  <c r="J8292" i="3"/>
  <c r="I8293" i="3"/>
  <c r="J8293" i="3"/>
  <c r="I8294" i="3"/>
  <c r="J8294" i="3"/>
  <c r="I8295" i="3"/>
  <c r="J8295" i="3"/>
  <c r="I8296" i="3"/>
  <c r="J8296" i="3"/>
  <c r="I8297" i="3"/>
  <c r="J8297" i="3"/>
  <c r="I8298" i="3"/>
  <c r="J8298" i="3"/>
  <c r="I8299" i="3"/>
  <c r="J8299" i="3"/>
  <c r="I8300" i="3"/>
  <c r="J8300" i="3"/>
  <c r="I8301" i="3"/>
  <c r="J8301" i="3"/>
  <c r="I8302" i="3"/>
  <c r="J8302" i="3"/>
  <c r="I8303" i="3"/>
  <c r="J8303" i="3"/>
  <c r="I8304" i="3"/>
  <c r="J8304" i="3"/>
  <c r="I8305" i="3"/>
  <c r="J8305" i="3"/>
  <c r="I8306" i="3"/>
  <c r="J8306" i="3"/>
  <c r="I8307" i="3"/>
  <c r="J8307" i="3"/>
  <c r="I8308" i="3"/>
  <c r="J8308" i="3"/>
  <c r="I8309" i="3"/>
  <c r="J8309" i="3"/>
  <c r="I8310" i="3"/>
  <c r="J8310" i="3"/>
  <c r="I8311" i="3"/>
  <c r="J8311" i="3"/>
  <c r="I8312" i="3"/>
  <c r="J8312" i="3"/>
  <c r="I8313" i="3"/>
  <c r="J8313" i="3"/>
  <c r="I8314" i="3"/>
  <c r="J8314" i="3"/>
  <c r="I8315" i="3"/>
  <c r="J8315" i="3"/>
  <c r="I8316" i="3"/>
  <c r="J8316" i="3"/>
  <c r="I8317" i="3"/>
  <c r="J8317" i="3"/>
  <c r="I8318" i="3"/>
  <c r="J8318" i="3"/>
  <c r="I8319" i="3"/>
  <c r="J8319" i="3"/>
  <c r="I8320" i="3"/>
  <c r="J8320" i="3"/>
  <c r="I8321" i="3"/>
  <c r="J8321" i="3"/>
  <c r="I8322" i="3"/>
  <c r="J8322" i="3"/>
  <c r="I8323" i="3"/>
  <c r="J8323" i="3"/>
  <c r="I8324" i="3"/>
  <c r="J8324" i="3"/>
  <c r="I8325" i="3"/>
  <c r="J8325" i="3"/>
  <c r="I8326" i="3"/>
  <c r="J8326" i="3"/>
  <c r="I8327" i="3"/>
  <c r="J8327" i="3"/>
  <c r="I8328" i="3"/>
  <c r="J8328" i="3"/>
  <c r="I8329" i="3"/>
  <c r="J8329" i="3"/>
  <c r="I8330" i="3"/>
  <c r="J8330" i="3"/>
  <c r="I8331" i="3"/>
  <c r="J8331" i="3"/>
  <c r="I8332" i="3"/>
  <c r="J8332" i="3"/>
  <c r="I8333" i="3"/>
  <c r="J8333" i="3"/>
  <c r="I8334" i="3"/>
  <c r="J8334" i="3"/>
  <c r="I8335" i="3"/>
  <c r="J8335" i="3"/>
  <c r="I8336" i="3"/>
  <c r="J8336" i="3"/>
  <c r="I8337" i="3"/>
  <c r="J8337" i="3"/>
  <c r="I8338" i="3"/>
  <c r="J8338" i="3"/>
  <c r="I8339" i="3"/>
  <c r="J8339" i="3"/>
  <c r="I8340" i="3"/>
  <c r="J8340" i="3"/>
  <c r="I8341" i="3"/>
  <c r="J8341" i="3"/>
  <c r="I8342" i="3"/>
  <c r="J8342" i="3"/>
  <c r="I8343" i="3"/>
  <c r="J8343" i="3"/>
  <c r="I8344" i="3"/>
  <c r="J8344" i="3"/>
  <c r="I8345" i="3"/>
  <c r="J8345" i="3"/>
  <c r="I8346" i="3"/>
  <c r="J8346" i="3"/>
  <c r="I8347" i="3"/>
  <c r="J8347" i="3"/>
  <c r="I8348" i="3"/>
  <c r="J8348" i="3"/>
  <c r="I8349" i="3"/>
  <c r="J8349" i="3"/>
  <c r="I8350" i="3"/>
  <c r="J8350" i="3"/>
  <c r="I8351" i="3"/>
  <c r="J8351" i="3"/>
  <c r="I8352" i="3"/>
  <c r="J8352" i="3"/>
  <c r="I8353" i="3"/>
  <c r="J8353" i="3"/>
  <c r="I8354" i="3"/>
  <c r="J8354" i="3"/>
  <c r="I8355" i="3"/>
  <c r="J8355" i="3"/>
  <c r="I8356" i="3"/>
  <c r="J8356" i="3"/>
  <c r="I8357" i="3"/>
  <c r="J8357" i="3"/>
  <c r="I8358" i="3"/>
  <c r="J8358" i="3"/>
  <c r="I8359" i="3"/>
  <c r="J8359" i="3"/>
  <c r="I8360" i="3"/>
  <c r="J8360" i="3"/>
  <c r="I8361" i="3"/>
  <c r="J8361" i="3"/>
  <c r="I8362" i="3"/>
  <c r="J8362" i="3"/>
  <c r="I8363" i="3"/>
  <c r="J8363" i="3"/>
  <c r="I8364" i="3"/>
  <c r="J8364" i="3"/>
  <c r="I8365" i="3"/>
  <c r="J8365" i="3"/>
  <c r="I8366" i="3"/>
  <c r="J8366" i="3"/>
  <c r="I8367" i="3"/>
  <c r="J8367" i="3"/>
  <c r="I8368" i="3"/>
  <c r="J8368" i="3"/>
  <c r="I8369" i="3"/>
  <c r="J8369" i="3"/>
  <c r="I8370" i="3"/>
  <c r="J8370" i="3"/>
  <c r="I8371" i="3"/>
  <c r="J8371" i="3"/>
  <c r="I8372" i="3"/>
  <c r="J8372" i="3"/>
  <c r="I8373" i="3"/>
  <c r="J8373" i="3"/>
  <c r="I8374" i="3"/>
  <c r="J8374" i="3"/>
  <c r="I8375" i="3"/>
  <c r="J8375" i="3"/>
  <c r="I8376" i="3"/>
  <c r="J8376" i="3"/>
  <c r="I8377" i="3"/>
  <c r="J8377" i="3"/>
  <c r="I8378" i="3"/>
  <c r="J8378" i="3"/>
  <c r="I8379" i="3"/>
  <c r="J8379" i="3"/>
  <c r="I8380" i="3"/>
  <c r="J8380" i="3"/>
  <c r="I8381" i="3"/>
  <c r="J8381" i="3"/>
  <c r="I8382" i="3"/>
  <c r="J8382" i="3"/>
  <c r="I8383" i="3"/>
  <c r="J8383" i="3"/>
  <c r="I8384" i="3"/>
  <c r="J8384" i="3"/>
  <c r="I8385" i="3"/>
  <c r="J8385" i="3"/>
  <c r="I8386" i="3"/>
  <c r="J8386" i="3"/>
  <c r="I8387" i="3"/>
  <c r="J8387" i="3"/>
  <c r="I8388" i="3"/>
  <c r="J8388" i="3"/>
  <c r="I8389" i="3"/>
  <c r="J8389" i="3"/>
  <c r="I8390" i="3"/>
  <c r="J8390" i="3"/>
  <c r="I8391" i="3"/>
  <c r="J8391" i="3"/>
  <c r="I8392" i="3"/>
  <c r="J8392" i="3"/>
  <c r="I8393" i="3"/>
  <c r="J8393" i="3"/>
  <c r="I8394" i="3"/>
  <c r="J8394" i="3"/>
  <c r="I8395" i="3"/>
  <c r="J8395" i="3"/>
  <c r="I8396" i="3"/>
  <c r="J8396" i="3"/>
  <c r="I8397" i="3"/>
  <c r="J8397" i="3"/>
  <c r="I8398" i="3"/>
  <c r="J8398" i="3"/>
  <c r="I8399" i="3"/>
  <c r="J8399" i="3"/>
  <c r="I8400" i="3"/>
  <c r="J8400" i="3"/>
  <c r="I8401" i="3"/>
  <c r="J8401" i="3"/>
  <c r="I8402" i="3"/>
  <c r="J8402" i="3"/>
  <c r="I8403" i="3"/>
  <c r="J8403" i="3"/>
  <c r="I8404" i="3"/>
  <c r="J8404" i="3"/>
  <c r="I8405" i="3"/>
  <c r="J8405" i="3"/>
  <c r="I8406" i="3"/>
  <c r="J8406" i="3"/>
  <c r="I8407" i="3"/>
  <c r="J8407" i="3"/>
  <c r="I8408" i="3"/>
  <c r="J8408" i="3"/>
  <c r="I8409" i="3"/>
  <c r="J8409" i="3"/>
  <c r="I8410" i="3"/>
  <c r="J8410" i="3"/>
  <c r="I8411" i="3"/>
  <c r="J8411" i="3"/>
  <c r="I8412" i="3"/>
  <c r="J8412" i="3"/>
  <c r="I8413" i="3"/>
  <c r="J8413" i="3"/>
  <c r="I8414" i="3"/>
  <c r="J8414" i="3"/>
  <c r="I8415" i="3"/>
  <c r="J8415" i="3"/>
  <c r="I8416" i="3"/>
  <c r="J8416" i="3"/>
  <c r="I8417" i="3"/>
  <c r="J8417" i="3"/>
  <c r="I8418" i="3"/>
  <c r="J8418" i="3"/>
  <c r="I8419" i="3"/>
  <c r="J8419" i="3"/>
  <c r="I8420" i="3"/>
  <c r="J8420" i="3"/>
  <c r="I8421" i="3"/>
  <c r="J8421" i="3"/>
  <c r="I8422" i="3"/>
  <c r="J8422" i="3"/>
  <c r="I8423" i="3"/>
  <c r="J8423" i="3"/>
  <c r="I8424" i="3"/>
  <c r="J8424" i="3"/>
  <c r="I8425" i="3"/>
  <c r="J8425" i="3"/>
  <c r="I8426" i="3"/>
  <c r="J8426" i="3"/>
  <c r="I8427" i="3"/>
  <c r="J8427" i="3"/>
  <c r="I8428" i="3"/>
  <c r="J8428" i="3"/>
  <c r="I8429" i="3"/>
  <c r="J8429" i="3"/>
  <c r="I8430" i="3"/>
  <c r="J8430" i="3"/>
  <c r="I8431" i="3"/>
  <c r="J8431" i="3"/>
  <c r="I8432" i="3"/>
  <c r="J8432" i="3"/>
  <c r="I8433" i="3"/>
  <c r="J8433" i="3"/>
  <c r="I8434" i="3"/>
  <c r="J8434" i="3"/>
  <c r="I8435" i="3"/>
  <c r="J8435" i="3"/>
  <c r="I8436" i="3"/>
  <c r="J8436" i="3"/>
  <c r="I8437" i="3"/>
  <c r="J8437" i="3"/>
  <c r="I8438" i="3"/>
  <c r="J8438" i="3"/>
  <c r="I8439" i="3"/>
  <c r="J8439" i="3"/>
  <c r="I8440" i="3"/>
  <c r="J8440" i="3"/>
  <c r="I8441" i="3"/>
  <c r="J8441" i="3"/>
  <c r="I8442" i="3"/>
  <c r="J8442" i="3"/>
  <c r="I8443" i="3"/>
  <c r="J8443" i="3"/>
  <c r="I8444" i="3"/>
  <c r="J8444" i="3"/>
  <c r="I8445" i="3"/>
  <c r="J8445" i="3"/>
  <c r="I8446" i="3"/>
  <c r="J8446" i="3"/>
  <c r="I8447" i="3"/>
  <c r="J8447" i="3"/>
  <c r="I8448" i="3"/>
  <c r="J8448" i="3"/>
  <c r="I8449" i="3"/>
  <c r="J8449" i="3"/>
  <c r="I8450" i="3"/>
  <c r="J8450" i="3"/>
  <c r="I8451" i="3"/>
  <c r="J8451" i="3"/>
  <c r="I8452" i="3"/>
  <c r="J8452" i="3"/>
  <c r="I8453" i="3"/>
  <c r="J8453" i="3"/>
  <c r="I8454" i="3"/>
  <c r="J8454" i="3"/>
  <c r="I8455" i="3"/>
  <c r="J8455" i="3"/>
  <c r="I8456" i="3"/>
  <c r="J8456" i="3"/>
  <c r="I8457" i="3"/>
  <c r="J8457" i="3"/>
  <c r="I8458" i="3"/>
  <c r="J8458" i="3"/>
  <c r="I8459" i="3"/>
  <c r="J8459" i="3"/>
  <c r="I8460" i="3"/>
  <c r="J8460" i="3"/>
  <c r="I8461" i="3"/>
  <c r="J8461" i="3"/>
  <c r="I8462" i="3"/>
  <c r="J8462" i="3"/>
  <c r="I8463" i="3"/>
  <c r="J8463" i="3"/>
  <c r="I8464" i="3"/>
  <c r="J8464" i="3"/>
  <c r="I8465" i="3"/>
  <c r="J8465" i="3"/>
  <c r="I8466" i="3"/>
  <c r="J8466" i="3"/>
  <c r="I8467" i="3"/>
  <c r="J8467" i="3"/>
  <c r="I8468" i="3"/>
  <c r="J8468" i="3"/>
  <c r="I8469" i="3"/>
  <c r="J8469" i="3"/>
  <c r="I8470" i="3"/>
  <c r="J8470" i="3"/>
  <c r="I8471" i="3"/>
  <c r="J8471" i="3"/>
  <c r="I8472" i="3"/>
  <c r="J8472" i="3"/>
  <c r="I8473" i="3"/>
  <c r="J8473" i="3"/>
  <c r="I8474" i="3"/>
  <c r="J8474" i="3"/>
  <c r="I8475" i="3"/>
  <c r="J8475" i="3"/>
  <c r="I8476" i="3"/>
  <c r="J8476" i="3"/>
  <c r="I8477" i="3"/>
  <c r="J8477" i="3"/>
  <c r="I8478" i="3"/>
  <c r="J8478" i="3"/>
  <c r="I8479" i="3"/>
  <c r="J8479" i="3"/>
  <c r="I8480" i="3"/>
  <c r="J8480" i="3"/>
  <c r="I8481" i="3"/>
  <c r="J8481" i="3"/>
  <c r="I8482" i="3"/>
  <c r="J8482" i="3"/>
  <c r="I8483" i="3"/>
  <c r="J8483" i="3"/>
  <c r="I8484" i="3"/>
  <c r="J8484" i="3"/>
  <c r="I8485" i="3"/>
  <c r="J8485" i="3"/>
  <c r="I8486" i="3"/>
  <c r="J8486" i="3"/>
  <c r="I8487" i="3"/>
  <c r="J8487" i="3"/>
  <c r="I8488" i="3"/>
  <c r="J8488" i="3"/>
  <c r="I8489" i="3"/>
  <c r="J8489" i="3"/>
  <c r="I8490" i="3"/>
  <c r="J8490" i="3"/>
  <c r="I8491" i="3"/>
  <c r="J8491" i="3"/>
  <c r="I8492" i="3"/>
  <c r="J8492" i="3"/>
  <c r="I8493" i="3"/>
  <c r="J8493" i="3"/>
  <c r="I8494" i="3"/>
  <c r="J8494" i="3"/>
  <c r="I8495" i="3"/>
  <c r="J8495" i="3"/>
  <c r="I8496" i="3"/>
  <c r="J8496" i="3"/>
  <c r="I8497" i="3"/>
  <c r="J8497" i="3"/>
  <c r="I8498" i="3"/>
  <c r="J8498" i="3"/>
  <c r="I8499" i="3"/>
  <c r="J8499" i="3"/>
  <c r="I8500" i="3"/>
  <c r="J8500" i="3"/>
  <c r="I8501" i="3"/>
  <c r="J8501" i="3"/>
  <c r="I8502" i="3"/>
  <c r="J8502" i="3"/>
  <c r="I8503" i="3"/>
  <c r="J8503" i="3"/>
  <c r="I8504" i="3"/>
  <c r="J8504" i="3"/>
  <c r="I8505" i="3"/>
  <c r="J8505" i="3"/>
  <c r="I8506" i="3"/>
  <c r="J8506" i="3"/>
  <c r="I8507" i="3"/>
  <c r="J8507" i="3"/>
  <c r="I8508" i="3"/>
  <c r="J8508" i="3"/>
  <c r="I8509" i="3"/>
  <c r="J8509" i="3"/>
  <c r="I8510" i="3"/>
  <c r="J8510" i="3"/>
  <c r="I8511" i="3"/>
  <c r="J8511" i="3"/>
  <c r="I8512" i="3"/>
  <c r="J8512" i="3"/>
  <c r="I8513" i="3"/>
  <c r="J8513" i="3"/>
  <c r="I8514" i="3"/>
  <c r="J8514" i="3"/>
  <c r="I8515" i="3"/>
  <c r="J8515" i="3"/>
  <c r="I8516" i="3"/>
  <c r="J8516" i="3"/>
  <c r="I8517" i="3"/>
  <c r="J8517" i="3"/>
  <c r="I8518" i="3"/>
  <c r="J8518" i="3"/>
  <c r="I8519" i="3"/>
  <c r="J8519" i="3"/>
  <c r="I8520" i="3"/>
  <c r="J8520" i="3"/>
  <c r="I8521" i="3"/>
  <c r="J8521" i="3"/>
  <c r="I8522" i="3"/>
  <c r="J8522" i="3"/>
  <c r="I8523" i="3"/>
  <c r="J8523" i="3"/>
  <c r="I8524" i="3"/>
  <c r="J8524" i="3"/>
  <c r="I8525" i="3"/>
  <c r="J8525" i="3"/>
  <c r="I8526" i="3"/>
  <c r="J8526" i="3"/>
  <c r="I8527" i="3"/>
  <c r="J8527" i="3"/>
  <c r="I8528" i="3"/>
  <c r="J8528" i="3"/>
  <c r="I8529" i="3"/>
  <c r="J8529" i="3"/>
  <c r="I8530" i="3"/>
  <c r="J8530" i="3"/>
  <c r="I8531" i="3"/>
  <c r="J8531" i="3"/>
  <c r="I8532" i="3"/>
  <c r="J8532" i="3"/>
  <c r="I8533" i="3"/>
  <c r="J8533" i="3"/>
  <c r="I8534" i="3"/>
  <c r="J8534" i="3"/>
  <c r="I8535" i="3"/>
  <c r="J8535" i="3"/>
  <c r="I8536" i="3"/>
  <c r="J8536" i="3"/>
  <c r="I8537" i="3"/>
  <c r="J8537" i="3"/>
  <c r="I8538" i="3"/>
  <c r="J8538" i="3"/>
  <c r="I8539" i="3"/>
  <c r="J8539" i="3"/>
  <c r="I8540" i="3"/>
  <c r="J8540" i="3"/>
  <c r="I8541" i="3"/>
  <c r="J8541" i="3"/>
  <c r="I8542" i="3"/>
  <c r="J8542" i="3"/>
  <c r="I8543" i="3"/>
  <c r="J8543" i="3"/>
  <c r="I8544" i="3"/>
  <c r="J8544" i="3"/>
  <c r="I8545" i="3"/>
  <c r="J8545" i="3"/>
  <c r="I8546" i="3"/>
  <c r="J8546" i="3"/>
  <c r="I8547" i="3"/>
  <c r="J8547" i="3"/>
  <c r="I8548" i="3"/>
  <c r="J8548" i="3"/>
  <c r="I8549" i="3"/>
  <c r="J8549" i="3"/>
  <c r="I8550" i="3"/>
  <c r="J8550" i="3"/>
  <c r="I8551" i="3"/>
  <c r="J8551" i="3"/>
  <c r="I8552" i="3"/>
  <c r="J8552" i="3"/>
  <c r="I8553" i="3"/>
  <c r="J8553" i="3"/>
  <c r="I8554" i="3"/>
  <c r="J8554" i="3"/>
  <c r="I8555" i="3"/>
  <c r="J8555" i="3"/>
  <c r="I8556" i="3"/>
  <c r="J8556" i="3"/>
  <c r="I8557" i="3"/>
  <c r="J8557" i="3"/>
  <c r="I8558" i="3"/>
  <c r="J8558" i="3"/>
  <c r="I8559" i="3"/>
  <c r="J8559" i="3"/>
  <c r="I8560" i="3"/>
  <c r="J8560" i="3"/>
  <c r="I8561" i="3"/>
  <c r="J8561" i="3"/>
  <c r="I8562" i="3"/>
  <c r="J8562" i="3"/>
  <c r="I8563" i="3"/>
  <c r="J8563" i="3"/>
  <c r="I8564" i="3"/>
  <c r="J8564" i="3"/>
  <c r="I8565" i="3"/>
  <c r="J8565" i="3"/>
  <c r="I8566" i="3"/>
  <c r="J8566" i="3"/>
  <c r="I8567" i="3"/>
  <c r="J8567" i="3"/>
  <c r="I8568" i="3"/>
  <c r="J8568" i="3"/>
  <c r="I8569" i="3"/>
  <c r="J8569" i="3"/>
  <c r="I8570" i="3"/>
  <c r="J8570" i="3"/>
  <c r="I8571" i="3"/>
  <c r="J8571" i="3"/>
  <c r="I8572" i="3"/>
  <c r="J8572" i="3"/>
  <c r="I8573" i="3"/>
  <c r="J8573" i="3"/>
  <c r="I8574" i="3"/>
  <c r="J8574" i="3"/>
  <c r="I8575" i="3"/>
  <c r="J8575" i="3"/>
  <c r="I8576" i="3"/>
  <c r="J8576" i="3"/>
  <c r="I8577" i="3"/>
  <c r="J8577" i="3"/>
  <c r="I8578" i="3"/>
  <c r="J8578" i="3"/>
  <c r="I8579" i="3"/>
  <c r="J8579" i="3"/>
  <c r="I8580" i="3"/>
  <c r="J8580" i="3"/>
  <c r="I8581" i="3"/>
  <c r="J8581" i="3"/>
  <c r="I8582" i="3"/>
  <c r="J8582" i="3"/>
  <c r="I8583" i="3"/>
  <c r="J8583" i="3"/>
  <c r="I8584" i="3"/>
  <c r="J8584" i="3"/>
  <c r="I8585" i="3"/>
  <c r="J8585" i="3"/>
  <c r="I8586" i="3"/>
  <c r="J8586" i="3"/>
  <c r="I8587" i="3"/>
  <c r="J8587" i="3"/>
  <c r="I8588" i="3"/>
  <c r="J8588" i="3"/>
  <c r="I8589" i="3"/>
  <c r="J8589" i="3"/>
  <c r="I8590" i="3"/>
  <c r="J8590" i="3"/>
  <c r="I8591" i="3"/>
  <c r="J8591" i="3"/>
  <c r="I8592" i="3"/>
  <c r="J8592" i="3"/>
  <c r="I8593" i="3"/>
  <c r="J8593" i="3"/>
  <c r="I8594" i="3"/>
  <c r="J8594" i="3"/>
  <c r="I8595" i="3"/>
  <c r="J8595" i="3"/>
  <c r="I8596" i="3"/>
  <c r="J8596" i="3"/>
  <c r="I8597" i="3"/>
  <c r="J8597" i="3"/>
  <c r="I8598" i="3"/>
  <c r="J8598" i="3"/>
  <c r="I8599" i="3"/>
  <c r="J8599" i="3"/>
  <c r="I8600" i="3"/>
  <c r="J8600" i="3"/>
  <c r="I8601" i="3"/>
  <c r="J8601" i="3"/>
  <c r="I8602" i="3"/>
  <c r="J8602" i="3"/>
  <c r="I8603" i="3"/>
  <c r="J8603" i="3"/>
  <c r="I8604" i="3"/>
  <c r="J8604" i="3"/>
  <c r="I8605" i="3"/>
  <c r="J8605" i="3"/>
  <c r="I8606" i="3"/>
  <c r="J8606" i="3"/>
  <c r="I8607" i="3"/>
  <c r="J8607" i="3"/>
  <c r="I8608" i="3"/>
  <c r="J8608" i="3"/>
  <c r="I8609" i="3"/>
  <c r="J8609" i="3"/>
  <c r="I8610" i="3"/>
  <c r="J8610" i="3"/>
  <c r="I8611" i="3"/>
  <c r="J8611" i="3"/>
  <c r="I8612" i="3"/>
  <c r="J8612" i="3"/>
  <c r="I8613" i="3"/>
  <c r="J8613" i="3"/>
  <c r="I8614" i="3"/>
  <c r="J8614" i="3"/>
  <c r="I8615" i="3"/>
  <c r="J8615" i="3"/>
  <c r="I8616" i="3"/>
  <c r="J8616" i="3"/>
  <c r="I8617" i="3"/>
  <c r="J8617" i="3"/>
  <c r="I8618" i="3"/>
  <c r="J8618" i="3"/>
  <c r="I8619" i="3"/>
  <c r="J8619" i="3"/>
  <c r="I8620" i="3"/>
  <c r="J8620" i="3"/>
  <c r="I8621" i="3"/>
  <c r="J8621" i="3"/>
  <c r="I8622" i="3"/>
  <c r="J8622" i="3"/>
  <c r="I8623" i="3"/>
  <c r="J8623" i="3"/>
  <c r="I8624" i="3"/>
  <c r="J8624" i="3"/>
  <c r="I8625" i="3"/>
  <c r="J8625" i="3"/>
  <c r="I8626" i="3"/>
  <c r="J8626" i="3"/>
  <c r="I8627" i="3"/>
  <c r="J8627" i="3"/>
  <c r="I8628" i="3"/>
  <c r="J8628" i="3"/>
  <c r="I8629" i="3"/>
  <c r="J8629" i="3"/>
  <c r="I8630" i="3"/>
  <c r="J8630" i="3"/>
  <c r="I8631" i="3"/>
  <c r="J8631" i="3"/>
  <c r="I8632" i="3"/>
  <c r="J8632" i="3"/>
  <c r="I8633" i="3"/>
  <c r="J8633" i="3"/>
  <c r="I8634" i="3"/>
  <c r="J8634" i="3"/>
  <c r="I8635" i="3"/>
  <c r="J8635" i="3"/>
  <c r="I8636" i="3"/>
  <c r="J8636" i="3"/>
  <c r="I8637" i="3"/>
  <c r="J8637" i="3"/>
  <c r="I8638" i="3"/>
  <c r="J8638" i="3"/>
  <c r="I8639" i="3"/>
  <c r="J8639" i="3"/>
  <c r="I8640" i="3"/>
  <c r="J8640" i="3"/>
  <c r="I8641" i="3"/>
  <c r="J8641" i="3"/>
  <c r="I8642" i="3"/>
  <c r="J8642" i="3"/>
  <c r="I8643" i="3"/>
  <c r="J8643" i="3"/>
  <c r="I8644" i="3"/>
  <c r="J8644" i="3"/>
  <c r="I8645" i="3"/>
  <c r="J8645" i="3"/>
  <c r="I8646" i="3"/>
  <c r="J8646" i="3"/>
  <c r="I8647" i="3"/>
  <c r="J8647" i="3"/>
  <c r="I8648" i="3"/>
  <c r="J8648" i="3"/>
  <c r="I8649" i="3"/>
  <c r="J8649" i="3"/>
  <c r="I8650" i="3"/>
  <c r="J8650" i="3"/>
  <c r="I8651" i="3"/>
  <c r="J8651" i="3"/>
  <c r="I8652" i="3"/>
  <c r="J8652" i="3"/>
  <c r="I8653" i="3"/>
  <c r="J8653" i="3"/>
  <c r="I8654" i="3"/>
  <c r="J8654" i="3"/>
  <c r="I8655" i="3"/>
  <c r="J8655" i="3"/>
  <c r="I8656" i="3"/>
  <c r="J8656" i="3"/>
  <c r="I8657" i="3"/>
  <c r="J8657" i="3"/>
  <c r="I8658" i="3"/>
  <c r="J8658" i="3"/>
  <c r="I8659" i="3"/>
  <c r="J8659" i="3"/>
  <c r="I8660" i="3"/>
  <c r="J8660" i="3"/>
  <c r="I8661" i="3"/>
  <c r="J8661" i="3"/>
  <c r="I8662" i="3"/>
  <c r="J8662" i="3"/>
  <c r="I8663" i="3"/>
  <c r="J8663" i="3"/>
  <c r="I8664" i="3"/>
  <c r="J8664" i="3"/>
  <c r="I8665" i="3"/>
  <c r="J8665" i="3"/>
  <c r="I8666" i="3"/>
  <c r="J8666" i="3"/>
  <c r="I8667" i="3"/>
  <c r="J8667" i="3"/>
  <c r="I8668" i="3"/>
  <c r="J8668" i="3"/>
  <c r="I8669" i="3"/>
  <c r="J8669" i="3"/>
  <c r="I8670" i="3"/>
  <c r="J8670" i="3"/>
  <c r="I8671" i="3"/>
  <c r="J8671" i="3"/>
  <c r="I8672" i="3"/>
  <c r="J8672" i="3"/>
  <c r="I8673" i="3"/>
  <c r="J8673" i="3"/>
  <c r="I8674" i="3"/>
  <c r="J8674" i="3"/>
  <c r="I8675" i="3"/>
  <c r="J8675" i="3"/>
  <c r="I8676" i="3"/>
  <c r="J8676" i="3"/>
  <c r="I8677" i="3"/>
  <c r="J8677" i="3"/>
  <c r="I8678" i="3"/>
  <c r="J8678" i="3"/>
  <c r="I8679" i="3"/>
  <c r="J8679" i="3"/>
  <c r="I8680" i="3"/>
  <c r="J8680" i="3"/>
  <c r="I8681" i="3"/>
  <c r="J8681" i="3"/>
  <c r="I8682" i="3"/>
  <c r="J8682" i="3"/>
  <c r="I8683" i="3"/>
  <c r="J8683" i="3"/>
  <c r="I8684" i="3"/>
  <c r="J8684" i="3"/>
  <c r="I8685" i="3"/>
  <c r="J8685" i="3"/>
  <c r="I8686" i="3"/>
  <c r="J8686" i="3"/>
  <c r="I8687" i="3"/>
  <c r="J8687" i="3"/>
  <c r="I8688" i="3"/>
  <c r="J8688" i="3"/>
  <c r="I8689" i="3"/>
  <c r="J8689" i="3"/>
  <c r="I8690" i="3"/>
  <c r="J8690" i="3"/>
  <c r="I8691" i="3"/>
  <c r="J8691" i="3"/>
  <c r="I8692" i="3"/>
  <c r="J8692" i="3"/>
  <c r="I8693" i="3"/>
  <c r="J8693" i="3"/>
  <c r="I8694" i="3"/>
  <c r="J8694" i="3"/>
  <c r="I8695" i="3"/>
  <c r="J8695" i="3"/>
  <c r="I8696" i="3"/>
  <c r="J8696" i="3"/>
  <c r="I8697" i="3"/>
  <c r="J8697" i="3"/>
  <c r="I8698" i="3"/>
  <c r="J8698" i="3"/>
  <c r="I8699" i="3"/>
  <c r="J8699" i="3"/>
  <c r="I8700" i="3"/>
  <c r="J8700" i="3"/>
  <c r="I8701" i="3"/>
  <c r="J8701" i="3"/>
  <c r="I8702" i="3"/>
  <c r="J8702" i="3"/>
  <c r="I8703" i="3"/>
  <c r="J8703" i="3"/>
  <c r="I8704" i="3"/>
  <c r="J8704" i="3"/>
  <c r="I8705" i="3"/>
  <c r="J8705" i="3"/>
  <c r="I8706" i="3"/>
  <c r="J8706" i="3"/>
  <c r="I8707" i="3"/>
  <c r="J8707" i="3"/>
  <c r="I8708" i="3"/>
  <c r="J8708" i="3"/>
  <c r="I8709" i="3"/>
  <c r="J8709" i="3"/>
  <c r="I8710" i="3"/>
  <c r="J8710" i="3"/>
  <c r="I8711" i="3"/>
  <c r="J8711" i="3"/>
  <c r="I8712" i="3"/>
  <c r="J8712" i="3"/>
  <c r="I8713" i="3"/>
  <c r="J8713" i="3"/>
  <c r="I8714" i="3"/>
  <c r="J8714" i="3"/>
  <c r="I8715" i="3"/>
  <c r="J8715" i="3"/>
  <c r="I8716" i="3"/>
  <c r="J8716" i="3"/>
  <c r="I8717" i="3"/>
  <c r="J8717" i="3"/>
  <c r="I8718" i="3"/>
  <c r="J8718" i="3"/>
  <c r="I8719" i="3"/>
  <c r="J8719" i="3"/>
  <c r="I8720" i="3"/>
  <c r="J8720" i="3"/>
  <c r="I8721" i="3"/>
  <c r="J8721" i="3"/>
  <c r="I8722" i="3"/>
  <c r="J8722" i="3"/>
  <c r="I8723" i="3"/>
  <c r="J8723" i="3"/>
  <c r="I8724" i="3"/>
  <c r="J8724" i="3"/>
  <c r="I8725" i="3"/>
  <c r="J8725" i="3"/>
  <c r="I8726" i="3"/>
  <c r="J8726" i="3"/>
  <c r="I8727" i="3"/>
  <c r="J8727" i="3"/>
  <c r="I8728" i="3"/>
  <c r="J8728" i="3"/>
  <c r="I8729" i="3"/>
  <c r="J8729" i="3"/>
  <c r="I8730" i="3"/>
  <c r="J8730" i="3"/>
  <c r="I8731" i="3"/>
  <c r="J8731" i="3"/>
  <c r="I8732" i="3"/>
  <c r="J8732" i="3"/>
  <c r="I8733" i="3"/>
  <c r="J8733" i="3"/>
  <c r="I8734" i="3"/>
  <c r="J8734" i="3"/>
  <c r="I8735" i="3"/>
  <c r="J8735" i="3"/>
  <c r="I8736" i="3"/>
  <c r="J8736" i="3"/>
  <c r="I8737" i="3"/>
  <c r="J8737" i="3"/>
  <c r="I8738" i="3"/>
  <c r="J8738" i="3"/>
  <c r="I8739" i="3"/>
  <c r="J8739" i="3"/>
  <c r="I8740" i="3"/>
  <c r="J8740" i="3"/>
  <c r="I8741" i="3"/>
  <c r="J8741" i="3"/>
  <c r="I8742" i="3"/>
  <c r="J8742" i="3"/>
  <c r="I8743" i="3"/>
  <c r="J8743" i="3"/>
  <c r="I8744" i="3"/>
  <c r="J8744" i="3"/>
  <c r="I8745" i="3"/>
  <c r="J8745" i="3"/>
  <c r="I8746" i="3"/>
  <c r="J8746" i="3"/>
  <c r="I8747" i="3"/>
  <c r="J8747" i="3"/>
  <c r="I8748" i="3"/>
  <c r="J8748" i="3"/>
  <c r="I8749" i="3"/>
  <c r="J8749" i="3"/>
  <c r="I8750" i="3"/>
  <c r="J8750" i="3"/>
  <c r="I8751" i="3"/>
  <c r="J8751" i="3"/>
  <c r="I8752" i="3"/>
  <c r="J8752" i="3"/>
  <c r="I8753" i="3"/>
  <c r="J8753" i="3"/>
  <c r="I8754" i="3"/>
  <c r="J8754" i="3"/>
  <c r="I8755" i="3"/>
  <c r="J8755" i="3"/>
  <c r="I8756" i="3"/>
  <c r="J8756" i="3"/>
  <c r="I8757" i="3"/>
  <c r="J8757" i="3"/>
  <c r="I8758" i="3"/>
  <c r="J8758" i="3"/>
  <c r="I8759" i="3"/>
  <c r="J8759" i="3"/>
  <c r="I8760" i="3"/>
  <c r="J8760" i="3"/>
  <c r="I8761" i="3"/>
  <c r="J8761" i="3"/>
  <c r="I8762" i="3"/>
  <c r="J8762" i="3"/>
  <c r="I8763" i="3"/>
  <c r="J8763" i="3"/>
  <c r="I8764" i="3"/>
  <c r="J8764" i="3"/>
  <c r="I8765" i="3"/>
  <c r="J8765" i="3"/>
  <c r="I8766" i="3"/>
  <c r="J8766" i="3"/>
  <c r="I8767" i="3"/>
  <c r="J8767" i="3"/>
  <c r="I8768" i="3"/>
  <c r="J8768" i="3"/>
  <c r="I8769" i="3"/>
  <c r="J8769" i="3"/>
  <c r="I8770" i="3"/>
  <c r="J8770" i="3"/>
  <c r="I8771" i="3"/>
  <c r="J8771" i="3"/>
  <c r="I8772" i="3"/>
  <c r="J8772" i="3"/>
  <c r="I8773" i="3"/>
  <c r="J8773" i="3"/>
  <c r="I8774" i="3"/>
  <c r="J8774" i="3"/>
  <c r="I8775" i="3"/>
  <c r="J8775" i="3"/>
  <c r="I8776" i="3"/>
  <c r="J8776" i="3"/>
  <c r="I8777" i="3"/>
  <c r="J8777" i="3"/>
  <c r="I8778" i="3"/>
  <c r="J8778" i="3"/>
  <c r="I8779" i="3"/>
  <c r="J8779" i="3"/>
  <c r="I8780" i="3"/>
  <c r="J8780" i="3"/>
  <c r="I8781" i="3"/>
  <c r="J8781" i="3"/>
  <c r="I8782" i="3"/>
  <c r="J8782" i="3"/>
  <c r="I8783" i="3"/>
  <c r="J8783" i="3"/>
  <c r="I8784" i="3"/>
  <c r="J8784" i="3"/>
  <c r="I8785" i="3"/>
  <c r="J8785" i="3"/>
  <c r="I8786" i="3"/>
  <c r="J8786" i="3"/>
  <c r="I8787" i="3"/>
  <c r="J8787" i="3"/>
  <c r="I8788" i="3"/>
  <c r="J8788" i="3"/>
  <c r="I8789" i="3"/>
  <c r="J8789" i="3"/>
  <c r="I8790" i="3"/>
  <c r="J8790" i="3"/>
  <c r="I8791" i="3"/>
  <c r="J8791" i="3"/>
  <c r="I8792" i="3"/>
  <c r="J8792" i="3"/>
  <c r="I8793" i="3"/>
  <c r="J8793" i="3"/>
  <c r="I8794" i="3"/>
  <c r="J8794" i="3"/>
  <c r="I8795" i="3"/>
  <c r="J8795" i="3"/>
  <c r="I8796" i="3"/>
  <c r="J8796" i="3"/>
  <c r="I8797" i="3"/>
  <c r="J8797" i="3"/>
  <c r="I8798" i="3"/>
  <c r="J8798" i="3"/>
  <c r="I8799" i="3"/>
  <c r="J8799" i="3"/>
  <c r="I8800" i="3"/>
  <c r="J8800" i="3"/>
  <c r="I8801" i="3"/>
  <c r="J8801" i="3"/>
  <c r="I8802" i="3"/>
  <c r="J8802" i="3"/>
  <c r="I8803" i="3"/>
  <c r="J8803" i="3"/>
  <c r="I8804" i="3"/>
  <c r="J8804" i="3"/>
  <c r="I8805" i="3"/>
  <c r="J8805" i="3"/>
  <c r="I8806" i="3"/>
  <c r="J8806" i="3"/>
  <c r="I8807" i="3"/>
  <c r="J8807" i="3"/>
  <c r="I8808" i="3"/>
  <c r="J8808" i="3"/>
  <c r="I8809" i="3"/>
  <c r="J8809" i="3"/>
  <c r="I8810" i="3"/>
  <c r="J8810" i="3"/>
  <c r="I8811" i="3"/>
  <c r="J8811" i="3"/>
  <c r="I8812" i="3"/>
  <c r="J8812" i="3"/>
  <c r="I8813" i="3"/>
  <c r="J8813" i="3"/>
  <c r="I8814" i="3"/>
  <c r="J8814" i="3"/>
  <c r="I8815" i="3"/>
  <c r="J8815" i="3"/>
  <c r="I8816" i="3"/>
  <c r="J8816" i="3"/>
  <c r="I8817" i="3"/>
  <c r="J8817" i="3"/>
  <c r="I8818" i="3"/>
  <c r="J8818" i="3"/>
  <c r="I8819" i="3"/>
  <c r="J8819" i="3"/>
  <c r="I8820" i="3"/>
  <c r="J8820" i="3"/>
  <c r="I8821" i="3"/>
  <c r="J8821" i="3"/>
  <c r="I8822" i="3"/>
  <c r="J8822" i="3"/>
  <c r="I8823" i="3"/>
  <c r="J8823" i="3"/>
  <c r="I8824" i="3"/>
  <c r="J8824" i="3"/>
  <c r="I8825" i="3"/>
  <c r="J8825" i="3"/>
  <c r="I8826" i="3"/>
  <c r="J8826" i="3"/>
  <c r="I8827" i="3"/>
  <c r="J8827" i="3"/>
  <c r="I8828" i="3"/>
  <c r="J8828" i="3"/>
  <c r="I8829" i="3"/>
  <c r="J8829" i="3"/>
  <c r="I8830" i="3"/>
  <c r="J8830" i="3"/>
  <c r="I8831" i="3"/>
  <c r="J8831" i="3"/>
  <c r="I8832" i="3"/>
  <c r="J8832" i="3"/>
  <c r="I8833" i="3"/>
  <c r="J8833" i="3"/>
  <c r="I8834" i="3"/>
  <c r="J8834" i="3"/>
  <c r="I8835" i="3"/>
  <c r="J8835" i="3"/>
  <c r="I8836" i="3"/>
  <c r="J8836" i="3"/>
  <c r="I8837" i="3"/>
  <c r="J8837" i="3"/>
  <c r="I8838" i="3"/>
  <c r="J8838" i="3"/>
  <c r="I8839" i="3"/>
  <c r="J8839" i="3"/>
  <c r="I8840" i="3"/>
  <c r="J8840" i="3"/>
  <c r="I8841" i="3"/>
  <c r="J8841" i="3"/>
  <c r="I8842" i="3"/>
  <c r="J8842" i="3"/>
  <c r="I8843" i="3"/>
  <c r="J8843" i="3"/>
  <c r="I8844" i="3"/>
  <c r="J8844" i="3"/>
  <c r="I8845" i="3"/>
  <c r="J8845" i="3"/>
  <c r="I8846" i="3"/>
  <c r="J8846" i="3"/>
  <c r="I8847" i="3"/>
  <c r="J8847" i="3"/>
  <c r="I8848" i="3"/>
  <c r="J8848" i="3"/>
  <c r="I8849" i="3"/>
  <c r="J8849" i="3"/>
  <c r="I8850" i="3"/>
  <c r="J8850" i="3"/>
  <c r="I8851" i="3"/>
  <c r="J8851" i="3"/>
  <c r="I8852" i="3"/>
  <c r="J8852" i="3"/>
  <c r="I8853" i="3"/>
  <c r="J8853" i="3"/>
  <c r="I8854" i="3"/>
  <c r="J8854" i="3"/>
  <c r="I8855" i="3"/>
  <c r="J8855" i="3"/>
  <c r="I8856" i="3"/>
  <c r="J8856" i="3"/>
  <c r="I8857" i="3"/>
  <c r="J8857" i="3"/>
  <c r="I8858" i="3"/>
  <c r="J8858" i="3"/>
  <c r="I8859" i="3"/>
  <c r="J8859" i="3"/>
  <c r="I8860" i="3"/>
  <c r="J8860" i="3"/>
  <c r="I8861" i="3"/>
  <c r="J8861" i="3"/>
  <c r="I8862" i="3"/>
  <c r="J8862" i="3"/>
  <c r="I8863" i="3"/>
  <c r="J8863" i="3"/>
  <c r="I8864" i="3"/>
  <c r="J8864" i="3"/>
  <c r="I8865" i="3"/>
  <c r="J8865" i="3"/>
  <c r="I8866" i="3"/>
  <c r="J8866" i="3"/>
  <c r="I8867" i="3"/>
  <c r="J8867" i="3"/>
  <c r="I8868" i="3"/>
  <c r="J8868" i="3"/>
  <c r="I8869" i="3"/>
  <c r="J8869" i="3"/>
  <c r="I8870" i="3"/>
  <c r="J8870" i="3"/>
  <c r="I8871" i="3"/>
  <c r="J8871" i="3"/>
  <c r="I8872" i="3"/>
  <c r="J8872" i="3"/>
  <c r="I8873" i="3"/>
  <c r="J8873" i="3"/>
  <c r="I8874" i="3"/>
  <c r="J8874" i="3"/>
  <c r="I8875" i="3"/>
  <c r="J8875" i="3"/>
  <c r="I8876" i="3"/>
  <c r="J8876" i="3"/>
  <c r="I8877" i="3"/>
  <c r="J8877" i="3"/>
  <c r="I8878" i="3"/>
  <c r="J8878" i="3"/>
  <c r="I8879" i="3"/>
  <c r="J8879" i="3"/>
  <c r="I8880" i="3"/>
  <c r="J8880" i="3"/>
  <c r="I8881" i="3"/>
  <c r="J8881" i="3"/>
  <c r="I8882" i="3"/>
  <c r="J8882" i="3"/>
  <c r="I8883" i="3"/>
  <c r="J8883" i="3"/>
  <c r="I8884" i="3"/>
  <c r="J8884" i="3"/>
  <c r="I8885" i="3"/>
  <c r="J8885" i="3"/>
  <c r="I8886" i="3"/>
  <c r="J8886" i="3"/>
  <c r="I8887" i="3"/>
  <c r="J8887" i="3"/>
  <c r="I8888" i="3"/>
  <c r="J8888" i="3"/>
  <c r="I8889" i="3"/>
  <c r="J8889" i="3"/>
  <c r="I8890" i="3"/>
  <c r="J8890" i="3"/>
  <c r="I8891" i="3"/>
  <c r="J8891" i="3"/>
  <c r="I8892" i="3"/>
  <c r="J8892" i="3"/>
  <c r="I8893" i="3"/>
  <c r="J8893" i="3"/>
  <c r="I8894" i="3"/>
  <c r="J8894" i="3"/>
  <c r="I8895" i="3"/>
  <c r="J8895" i="3"/>
  <c r="I8896" i="3"/>
  <c r="J8896" i="3"/>
  <c r="I8897" i="3"/>
  <c r="J8897" i="3"/>
  <c r="I8898" i="3"/>
  <c r="J8898" i="3"/>
  <c r="I8899" i="3"/>
  <c r="J8899" i="3"/>
  <c r="I8900" i="3"/>
  <c r="J8900" i="3"/>
  <c r="I8901" i="3"/>
  <c r="J8901" i="3"/>
  <c r="I8902" i="3"/>
  <c r="J8902" i="3"/>
  <c r="I8903" i="3"/>
  <c r="J8903" i="3"/>
  <c r="I8904" i="3"/>
  <c r="J8904" i="3"/>
  <c r="I8905" i="3"/>
  <c r="J8905" i="3"/>
  <c r="I8906" i="3"/>
  <c r="J8906" i="3"/>
  <c r="I8907" i="3"/>
  <c r="J8907" i="3"/>
  <c r="I8908" i="3"/>
  <c r="J8908" i="3"/>
  <c r="I8909" i="3"/>
  <c r="J8909" i="3"/>
  <c r="I8910" i="3"/>
  <c r="J8910" i="3"/>
  <c r="I8911" i="3"/>
  <c r="J8911" i="3"/>
  <c r="I8912" i="3"/>
  <c r="J8912" i="3"/>
  <c r="I8913" i="3"/>
  <c r="J8913" i="3"/>
  <c r="I8914" i="3"/>
  <c r="J8914" i="3"/>
  <c r="I8915" i="3"/>
  <c r="J8915" i="3"/>
  <c r="I8916" i="3"/>
  <c r="J8916" i="3"/>
  <c r="I8917" i="3"/>
  <c r="J8917" i="3"/>
  <c r="I8918" i="3"/>
  <c r="J8918" i="3"/>
  <c r="I8919" i="3"/>
  <c r="J8919" i="3"/>
  <c r="I8920" i="3"/>
  <c r="J8920" i="3"/>
  <c r="I8921" i="3"/>
  <c r="J8921" i="3"/>
  <c r="I8922" i="3"/>
  <c r="J8922" i="3"/>
  <c r="I8923" i="3"/>
  <c r="J8923" i="3"/>
  <c r="I8924" i="3"/>
  <c r="J8924" i="3"/>
  <c r="I8925" i="3"/>
  <c r="J8925" i="3"/>
  <c r="I8926" i="3"/>
  <c r="J8926" i="3"/>
  <c r="I8927" i="3"/>
  <c r="J8927" i="3"/>
  <c r="I8928" i="3"/>
  <c r="J8928" i="3"/>
  <c r="I8929" i="3"/>
  <c r="J8929" i="3"/>
  <c r="I8930" i="3"/>
  <c r="J8930" i="3"/>
  <c r="I8931" i="3"/>
  <c r="J8931" i="3"/>
  <c r="I8932" i="3"/>
  <c r="J8932" i="3"/>
  <c r="I8933" i="3"/>
  <c r="J8933" i="3"/>
  <c r="I8934" i="3"/>
  <c r="J8934" i="3"/>
  <c r="I8935" i="3"/>
  <c r="J8935" i="3"/>
  <c r="I8936" i="3"/>
  <c r="J8936" i="3"/>
  <c r="I8937" i="3"/>
  <c r="J8937" i="3"/>
  <c r="I8938" i="3"/>
  <c r="J8938" i="3"/>
  <c r="I8939" i="3"/>
  <c r="J8939" i="3"/>
  <c r="I8940" i="3"/>
  <c r="J8940" i="3"/>
  <c r="I8941" i="3"/>
  <c r="J8941" i="3"/>
  <c r="I8942" i="3"/>
  <c r="J8942" i="3"/>
  <c r="I8943" i="3"/>
  <c r="J8943" i="3"/>
  <c r="I8944" i="3"/>
  <c r="J8944" i="3"/>
  <c r="I8945" i="3"/>
  <c r="J8945" i="3"/>
  <c r="I8946" i="3"/>
  <c r="J8946" i="3"/>
  <c r="I8947" i="3"/>
  <c r="J8947" i="3"/>
  <c r="I8948" i="3"/>
  <c r="J8948" i="3"/>
  <c r="I8949" i="3"/>
  <c r="J8949" i="3"/>
  <c r="I8950" i="3"/>
  <c r="J8950" i="3"/>
  <c r="I8951" i="3"/>
  <c r="J8951" i="3"/>
  <c r="I8952" i="3"/>
  <c r="J8952" i="3"/>
  <c r="I8953" i="3"/>
  <c r="J8953" i="3"/>
  <c r="I8954" i="3"/>
  <c r="J8954" i="3"/>
  <c r="I8955" i="3"/>
  <c r="J8955" i="3"/>
  <c r="I8956" i="3"/>
  <c r="J8956" i="3"/>
  <c r="I8957" i="3"/>
  <c r="J8957" i="3"/>
  <c r="I8958" i="3"/>
  <c r="J8958" i="3"/>
  <c r="I8959" i="3"/>
  <c r="J8959" i="3"/>
  <c r="I8960" i="3"/>
  <c r="J8960" i="3"/>
  <c r="I8961" i="3"/>
  <c r="J8961" i="3"/>
  <c r="I8962" i="3"/>
  <c r="J8962" i="3"/>
  <c r="I8963" i="3"/>
  <c r="J8963" i="3"/>
  <c r="I8964" i="3"/>
  <c r="J8964" i="3"/>
  <c r="I8965" i="3"/>
  <c r="J8965" i="3"/>
  <c r="I8966" i="3"/>
  <c r="J8966" i="3"/>
  <c r="I8967" i="3"/>
  <c r="J8967" i="3"/>
  <c r="I8968" i="3"/>
  <c r="J8968" i="3"/>
  <c r="I8969" i="3"/>
  <c r="J8969" i="3"/>
  <c r="I8970" i="3"/>
  <c r="J8970" i="3"/>
  <c r="I8971" i="3"/>
  <c r="J8971" i="3"/>
  <c r="I8972" i="3"/>
  <c r="J8972" i="3"/>
  <c r="I8973" i="3"/>
  <c r="J8973" i="3"/>
  <c r="I8974" i="3"/>
  <c r="J8974" i="3"/>
  <c r="I8975" i="3"/>
  <c r="J8975" i="3"/>
  <c r="I8976" i="3"/>
  <c r="J8976" i="3"/>
  <c r="I8977" i="3"/>
  <c r="J8977" i="3"/>
  <c r="I8978" i="3"/>
  <c r="J8978" i="3"/>
  <c r="I8979" i="3"/>
  <c r="J8979" i="3"/>
  <c r="I8980" i="3"/>
  <c r="J8980" i="3"/>
  <c r="I8981" i="3"/>
  <c r="J8981" i="3"/>
  <c r="I8982" i="3"/>
  <c r="J8982" i="3"/>
  <c r="I8983" i="3"/>
  <c r="J8983" i="3"/>
  <c r="I8984" i="3"/>
  <c r="J8984" i="3"/>
  <c r="I8985" i="3"/>
  <c r="J8985" i="3"/>
  <c r="I8986" i="3"/>
  <c r="J8986" i="3"/>
  <c r="I8987" i="3"/>
  <c r="J8987" i="3"/>
  <c r="I8988" i="3"/>
  <c r="J8988" i="3"/>
  <c r="I8989" i="3"/>
  <c r="J8989" i="3"/>
  <c r="I8990" i="3"/>
  <c r="J8990" i="3"/>
  <c r="I8991" i="3"/>
  <c r="J8991" i="3"/>
  <c r="I8992" i="3"/>
  <c r="J8992" i="3"/>
  <c r="I8993" i="3"/>
  <c r="J8993" i="3"/>
  <c r="I8994" i="3"/>
  <c r="J8994" i="3"/>
  <c r="I8995" i="3"/>
  <c r="J8995" i="3"/>
  <c r="I8996" i="3"/>
  <c r="J8996" i="3"/>
  <c r="I8997" i="3"/>
  <c r="J8997" i="3"/>
  <c r="I8998" i="3"/>
  <c r="J8998" i="3"/>
  <c r="I8999" i="3"/>
  <c r="J8999" i="3"/>
  <c r="I9000" i="3"/>
  <c r="J9000" i="3"/>
  <c r="I9001" i="3"/>
  <c r="J9001" i="3"/>
  <c r="I9002" i="3"/>
  <c r="J9002" i="3"/>
  <c r="I9003" i="3"/>
  <c r="J9003" i="3"/>
  <c r="I9004" i="3"/>
  <c r="J9004" i="3"/>
  <c r="I9005" i="3"/>
  <c r="J9005" i="3"/>
  <c r="I9006" i="3"/>
  <c r="J9006" i="3"/>
  <c r="I9007" i="3"/>
  <c r="J9007" i="3"/>
  <c r="I9008" i="3"/>
  <c r="J9008" i="3"/>
  <c r="I9009" i="3"/>
  <c r="J9009" i="3"/>
  <c r="I9010" i="3"/>
  <c r="J9010" i="3"/>
  <c r="I9011" i="3"/>
  <c r="J9011" i="3"/>
  <c r="I9012" i="3"/>
  <c r="J9012" i="3"/>
  <c r="I9013" i="3"/>
  <c r="J9013" i="3"/>
  <c r="I9014" i="3"/>
  <c r="J9014" i="3"/>
  <c r="I9015" i="3"/>
  <c r="J9015" i="3"/>
  <c r="I9016" i="3"/>
  <c r="J9016" i="3"/>
  <c r="I9017" i="3"/>
  <c r="J9017" i="3"/>
  <c r="I9018" i="3"/>
  <c r="J9018" i="3"/>
  <c r="I9019" i="3"/>
  <c r="J9019" i="3"/>
  <c r="I9020" i="3"/>
  <c r="J9020" i="3"/>
  <c r="I9021" i="3"/>
  <c r="J9021" i="3"/>
  <c r="I9022" i="3"/>
  <c r="J9022" i="3"/>
  <c r="I9023" i="3"/>
  <c r="J9023" i="3"/>
  <c r="I9024" i="3"/>
  <c r="J9024" i="3"/>
  <c r="I9025" i="3"/>
  <c r="J9025" i="3"/>
  <c r="I9026" i="3"/>
  <c r="J9026" i="3"/>
  <c r="I9027" i="3"/>
  <c r="J9027" i="3"/>
  <c r="I9028" i="3"/>
  <c r="J9028" i="3"/>
  <c r="I9029" i="3"/>
  <c r="J9029" i="3"/>
  <c r="I9030" i="3"/>
  <c r="J9030" i="3"/>
  <c r="I9031" i="3"/>
  <c r="J9031" i="3"/>
  <c r="I9032" i="3"/>
  <c r="J9032" i="3"/>
  <c r="I9033" i="3"/>
  <c r="J9033" i="3"/>
  <c r="I9034" i="3"/>
  <c r="J9034" i="3"/>
  <c r="I9035" i="3"/>
  <c r="J9035" i="3"/>
  <c r="I9036" i="3"/>
  <c r="J9036" i="3"/>
  <c r="I9037" i="3"/>
  <c r="J9037" i="3"/>
  <c r="I9038" i="3"/>
  <c r="J9038" i="3"/>
  <c r="I9039" i="3"/>
  <c r="J9039" i="3"/>
  <c r="I9040" i="3"/>
  <c r="J9040" i="3"/>
  <c r="I9041" i="3"/>
  <c r="J9041" i="3"/>
  <c r="I9042" i="3"/>
  <c r="J9042" i="3"/>
  <c r="I9043" i="3"/>
  <c r="J9043" i="3"/>
  <c r="I9044" i="3"/>
  <c r="J9044" i="3"/>
  <c r="I9045" i="3"/>
  <c r="J9045" i="3"/>
  <c r="I9046" i="3"/>
  <c r="J9046" i="3"/>
  <c r="I9047" i="3"/>
  <c r="J9047" i="3"/>
  <c r="I9048" i="3"/>
  <c r="J9048" i="3"/>
  <c r="I9049" i="3"/>
  <c r="J9049" i="3"/>
  <c r="I9050" i="3"/>
  <c r="J9050" i="3"/>
  <c r="I9051" i="3"/>
  <c r="J9051" i="3"/>
  <c r="I9052" i="3"/>
  <c r="J9052" i="3"/>
  <c r="I9053" i="3"/>
  <c r="J9053" i="3"/>
  <c r="I9054" i="3"/>
  <c r="J9054" i="3"/>
  <c r="I9055" i="3"/>
  <c r="J9055" i="3"/>
  <c r="I9056" i="3"/>
  <c r="J9056" i="3"/>
  <c r="I9057" i="3"/>
  <c r="J9057" i="3"/>
  <c r="I9058" i="3"/>
  <c r="J9058" i="3"/>
  <c r="I9059" i="3"/>
  <c r="J9059" i="3"/>
  <c r="I9060" i="3"/>
  <c r="J9060" i="3"/>
  <c r="I9061" i="3"/>
  <c r="J9061" i="3"/>
  <c r="I9062" i="3"/>
  <c r="J9062" i="3"/>
  <c r="I9063" i="3"/>
  <c r="J9063" i="3"/>
  <c r="I9064" i="3"/>
  <c r="J9064" i="3"/>
  <c r="I9065" i="3"/>
  <c r="J9065" i="3"/>
  <c r="I9066" i="3"/>
  <c r="J9066" i="3"/>
  <c r="I9067" i="3"/>
  <c r="J9067" i="3"/>
  <c r="I9068" i="3"/>
  <c r="J9068" i="3"/>
  <c r="I9069" i="3"/>
  <c r="J9069" i="3"/>
  <c r="I9070" i="3"/>
  <c r="J9070" i="3"/>
  <c r="I9071" i="3"/>
  <c r="J9071" i="3"/>
  <c r="I9072" i="3"/>
  <c r="J9072" i="3"/>
  <c r="I9073" i="3"/>
  <c r="J9073" i="3"/>
  <c r="I9074" i="3"/>
  <c r="J9074" i="3"/>
  <c r="I9075" i="3"/>
  <c r="J9075" i="3"/>
  <c r="I9076" i="3"/>
  <c r="J9076" i="3"/>
  <c r="I9077" i="3"/>
  <c r="J9077" i="3"/>
  <c r="I9078" i="3"/>
  <c r="J9078" i="3"/>
  <c r="I9079" i="3"/>
  <c r="J9079" i="3"/>
  <c r="I9080" i="3"/>
  <c r="J9080" i="3"/>
  <c r="I9081" i="3"/>
  <c r="J9081" i="3"/>
  <c r="I9082" i="3"/>
  <c r="J9082" i="3"/>
  <c r="I9083" i="3"/>
  <c r="J9083" i="3"/>
  <c r="I9084" i="3"/>
  <c r="J9084" i="3"/>
  <c r="I9085" i="3"/>
  <c r="J9085" i="3"/>
  <c r="I9086" i="3"/>
  <c r="J9086" i="3"/>
  <c r="I9087" i="3"/>
  <c r="J9087" i="3"/>
  <c r="I9088" i="3"/>
  <c r="J9088" i="3"/>
  <c r="I9089" i="3"/>
  <c r="J9089" i="3"/>
  <c r="I9090" i="3"/>
  <c r="J9090" i="3"/>
  <c r="I9091" i="3"/>
  <c r="J9091" i="3"/>
  <c r="I9092" i="3"/>
  <c r="J9092" i="3"/>
  <c r="I9093" i="3"/>
  <c r="J9093" i="3"/>
  <c r="I9094" i="3"/>
  <c r="J9094" i="3"/>
  <c r="I9095" i="3"/>
  <c r="J9095" i="3"/>
  <c r="I9096" i="3"/>
  <c r="J9096" i="3"/>
  <c r="I9097" i="3"/>
  <c r="J9097" i="3"/>
  <c r="I9098" i="3"/>
  <c r="J9098" i="3"/>
  <c r="I9099" i="3"/>
  <c r="J9099" i="3"/>
  <c r="I9100" i="3"/>
  <c r="J9100" i="3"/>
  <c r="I9101" i="3"/>
  <c r="J9101" i="3"/>
  <c r="I9102" i="3"/>
  <c r="J9102" i="3"/>
  <c r="I9103" i="3"/>
  <c r="J9103" i="3"/>
  <c r="I9104" i="3"/>
  <c r="J9104" i="3"/>
  <c r="I9105" i="3"/>
  <c r="J9105" i="3"/>
  <c r="I9106" i="3"/>
  <c r="J9106" i="3"/>
  <c r="I9107" i="3"/>
  <c r="J9107" i="3"/>
  <c r="I9108" i="3"/>
  <c r="J9108" i="3"/>
  <c r="I9109" i="3"/>
  <c r="J9109" i="3"/>
  <c r="I9110" i="3"/>
  <c r="J9110" i="3"/>
  <c r="I9111" i="3"/>
  <c r="J9111" i="3"/>
  <c r="I9112" i="3"/>
  <c r="J9112" i="3"/>
  <c r="I9113" i="3"/>
  <c r="J9113" i="3"/>
  <c r="I9114" i="3"/>
  <c r="J9114" i="3"/>
  <c r="I9115" i="3"/>
  <c r="J9115" i="3"/>
  <c r="I9116" i="3"/>
  <c r="J9116" i="3"/>
  <c r="I9117" i="3"/>
  <c r="J9117" i="3"/>
  <c r="I9118" i="3"/>
  <c r="J9118" i="3"/>
  <c r="I9119" i="3"/>
  <c r="J9119" i="3"/>
  <c r="I9120" i="3"/>
  <c r="J9120" i="3"/>
  <c r="I9121" i="3"/>
  <c r="J9121" i="3"/>
  <c r="I9122" i="3"/>
  <c r="J9122" i="3"/>
  <c r="I9123" i="3"/>
  <c r="J9123" i="3"/>
  <c r="I9124" i="3"/>
  <c r="J9124" i="3"/>
  <c r="I9125" i="3"/>
  <c r="J9125" i="3"/>
  <c r="I9126" i="3"/>
  <c r="J9126" i="3"/>
  <c r="I9127" i="3"/>
  <c r="J9127" i="3"/>
  <c r="I9128" i="3"/>
  <c r="J9128" i="3"/>
  <c r="I9129" i="3"/>
  <c r="J9129" i="3"/>
  <c r="I9130" i="3"/>
  <c r="J9130" i="3"/>
  <c r="I9131" i="3"/>
  <c r="J9131" i="3"/>
  <c r="I9132" i="3"/>
  <c r="J9132" i="3"/>
  <c r="I9133" i="3"/>
  <c r="J9133" i="3"/>
  <c r="I9134" i="3"/>
  <c r="J9134" i="3"/>
  <c r="I9135" i="3"/>
  <c r="J9135" i="3"/>
  <c r="I9136" i="3"/>
  <c r="J9136" i="3"/>
  <c r="I9137" i="3"/>
  <c r="J9137" i="3"/>
  <c r="I9138" i="3"/>
  <c r="J9138" i="3"/>
  <c r="I9139" i="3"/>
  <c r="J9139" i="3"/>
  <c r="I9140" i="3"/>
  <c r="J9140" i="3"/>
  <c r="I9141" i="3"/>
  <c r="J9141" i="3"/>
  <c r="I9142" i="3"/>
  <c r="J9142" i="3"/>
  <c r="I9143" i="3"/>
  <c r="J9143" i="3"/>
  <c r="I9144" i="3"/>
  <c r="J9144" i="3"/>
  <c r="I9145" i="3"/>
  <c r="J9145" i="3"/>
  <c r="I9146" i="3"/>
  <c r="J9146" i="3"/>
  <c r="I9147" i="3"/>
  <c r="J9147" i="3"/>
  <c r="I9148" i="3"/>
  <c r="J9148" i="3"/>
  <c r="I9149" i="3"/>
  <c r="J9149" i="3"/>
  <c r="I9150" i="3"/>
  <c r="J9150" i="3"/>
  <c r="I9151" i="3"/>
  <c r="J9151" i="3"/>
  <c r="I9152" i="3"/>
  <c r="J9152" i="3"/>
  <c r="I9153" i="3"/>
  <c r="J9153" i="3"/>
  <c r="I9154" i="3"/>
  <c r="J9154" i="3"/>
  <c r="I9155" i="3"/>
  <c r="J9155" i="3"/>
  <c r="I9156" i="3"/>
  <c r="J9156" i="3"/>
  <c r="I9157" i="3"/>
  <c r="J9157" i="3"/>
  <c r="I9158" i="3"/>
  <c r="J9158" i="3"/>
  <c r="I9159" i="3"/>
  <c r="J9159" i="3"/>
  <c r="I9160" i="3"/>
  <c r="J9160" i="3"/>
  <c r="I9161" i="3"/>
  <c r="J9161" i="3"/>
  <c r="I9162" i="3"/>
  <c r="J9162" i="3"/>
  <c r="I9163" i="3"/>
  <c r="J9163" i="3"/>
  <c r="I9164" i="3"/>
  <c r="J9164" i="3"/>
  <c r="I9165" i="3"/>
  <c r="J9165" i="3"/>
  <c r="I9166" i="3"/>
  <c r="J9166" i="3"/>
  <c r="I9167" i="3"/>
  <c r="J9167" i="3"/>
  <c r="I9168" i="3"/>
  <c r="J9168" i="3"/>
  <c r="I9169" i="3"/>
  <c r="J9169" i="3"/>
  <c r="I9170" i="3"/>
  <c r="J9170" i="3"/>
  <c r="I9171" i="3"/>
  <c r="J9171" i="3"/>
  <c r="I9172" i="3"/>
  <c r="J9172" i="3"/>
  <c r="I9173" i="3"/>
  <c r="J9173" i="3"/>
  <c r="I9174" i="3"/>
  <c r="J9174" i="3"/>
  <c r="I9175" i="3"/>
  <c r="J9175" i="3"/>
  <c r="I9176" i="3"/>
  <c r="J9176" i="3"/>
  <c r="I9177" i="3"/>
  <c r="J9177" i="3"/>
  <c r="I9178" i="3"/>
  <c r="J9178" i="3"/>
  <c r="I9179" i="3"/>
  <c r="J9179" i="3"/>
  <c r="I9180" i="3"/>
  <c r="J9180" i="3"/>
  <c r="I9181" i="3"/>
  <c r="J9181" i="3"/>
  <c r="I9182" i="3"/>
  <c r="J9182" i="3"/>
  <c r="I9183" i="3"/>
  <c r="J9183" i="3"/>
  <c r="I9184" i="3"/>
  <c r="J9184" i="3"/>
  <c r="I9185" i="3"/>
  <c r="J9185" i="3"/>
  <c r="I9186" i="3"/>
  <c r="J9186" i="3"/>
  <c r="I9187" i="3"/>
  <c r="J9187" i="3"/>
  <c r="I9188" i="3"/>
  <c r="J9188" i="3"/>
  <c r="I9189" i="3"/>
  <c r="J9189" i="3"/>
  <c r="I9190" i="3"/>
  <c r="J9190" i="3"/>
  <c r="I9191" i="3"/>
  <c r="J9191" i="3"/>
  <c r="I9192" i="3"/>
  <c r="J9192" i="3"/>
  <c r="I9193" i="3"/>
  <c r="J9193" i="3"/>
  <c r="I9194" i="3"/>
  <c r="J9194" i="3"/>
  <c r="I9195" i="3"/>
  <c r="J9195" i="3"/>
  <c r="I9196" i="3"/>
  <c r="J9196" i="3"/>
  <c r="I9197" i="3"/>
  <c r="J9197" i="3"/>
  <c r="I9198" i="3"/>
  <c r="J9198" i="3"/>
  <c r="I9199" i="3"/>
  <c r="J9199" i="3"/>
  <c r="I9200" i="3"/>
  <c r="J9200" i="3"/>
  <c r="I9201" i="3"/>
  <c r="J9201" i="3"/>
  <c r="I9202" i="3"/>
  <c r="J9202" i="3"/>
  <c r="I9203" i="3"/>
  <c r="J9203" i="3"/>
  <c r="I9204" i="3"/>
  <c r="J9204" i="3"/>
  <c r="I9205" i="3"/>
  <c r="J9205" i="3"/>
  <c r="I9206" i="3"/>
  <c r="J9206" i="3"/>
  <c r="I9207" i="3"/>
  <c r="J9207" i="3"/>
  <c r="I9208" i="3"/>
  <c r="J9208" i="3"/>
  <c r="I9209" i="3"/>
  <c r="J9209" i="3"/>
  <c r="I9210" i="3"/>
  <c r="J9210" i="3"/>
  <c r="I9211" i="3"/>
  <c r="J9211" i="3"/>
  <c r="I9212" i="3"/>
  <c r="J9212" i="3"/>
  <c r="I9213" i="3"/>
  <c r="J9213" i="3"/>
  <c r="I9214" i="3"/>
  <c r="J9214" i="3"/>
  <c r="I9215" i="3"/>
  <c r="J9215" i="3"/>
  <c r="I9216" i="3"/>
  <c r="J9216" i="3"/>
  <c r="I9217" i="3"/>
  <c r="J9217" i="3"/>
  <c r="I9218" i="3"/>
  <c r="J9218" i="3"/>
  <c r="I9219" i="3"/>
  <c r="J9219" i="3"/>
  <c r="I9220" i="3"/>
  <c r="J9220" i="3"/>
  <c r="I9221" i="3"/>
  <c r="J9221" i="3"/>
  <c r="I9222" i="3"/>
  <c r="J9222" i="3"/>
  <c r="I9223" i="3"/>
  <c r="J9223" i="3"/>
  <c r="I9224" i="3"/>
  <c r="J9224" i="3"/>
  <c r="I9225" i="3"/>
  <c r="J9225" i="3"/>
  <c r="I9226" i="3"/>
  <c r="J9226" i="3"/>
  <c r="I9227" i="3"/>
  <c r="J9227" i="3"/>
  <c r="I9228" i="3"/>
  <c r="J9228" i="3"/>
  <c r="I9229" i="3"/>
  <c r="J9229" i="3"/>
  <c r="I9230" i="3"/>
  <c r="J9230" i="3"/>
  <c r="I9231" i="3"/>
  <c r="J9231" i="3"/>
  <c r="I9232" i="3"/>
  <c r="J9232" i="3"/>
  <c r="I9233" i="3"/>
  <c r="J9233" i="3"/>
  <c r="I9234" i="3"/>
  <c r="J9234" i="3"/>
  <c r="I9235" i="3"/>
  <c r="J9235" i="3"/>
  <c r="I9236" i="3"/>
  <c r="J9236" i="3"/>
  <c r="I9237" i="3"/>
  <c r="J9237" i="3"/>
  <c r="I9238" i="3"/>
  <c r="J9238" i="3"/>
  <c r="I9239" i="3"/>
  <c r="J9239" i="3"/>
  <c r="I9240" i="3"/>
  <c r="J9240" i="3"/>
  <c r="I9241" i="3"/>
  <c r="J9241" i="3"/>
  <c r="I9242" i="3"/>
  <c r="J9242" i="3"/>
  <c r="I9243" i="3"/>
  <c r="J9243" i="3"/>
  <c r="I9244" i="3"/>
  <c r="J9244" i="3"/>
  <c r="I9245" i="3"/>
  <c r="J9245" i="3"/>
  <c r="I9246" i="3"/>
  <c r="J9246" i="3"/>
  <c r="I9247" i="3"/>
  <c r="J9247" i="3"/>
  <c r="I9248" i="3"/>
  <c r="J9248" i="3"/>
  <c r="I9249" i="3"/>
  <c r="J9249" i="3"/>
  <c r="I9250" i="3"/>
  <c r="J9250" i="3"/>
  <c r="I9251" i="3"/>
  <c r="J9251" i="3"/>
  <c r="I9252" i="3"/>
  <c r="J9252" i="3"/>
  <c r="I9253" i="3"/>
  <c r="J9253" i="3"/>
  <c r="I9254" i="3"/>
  <c r="J9254" i="3"/>
  <c r="I9255" i="3"/>
  <c r="J9255" i="3"/>
  <c r="I9256" i="3"/>
  <c r="J9256" i="3"/>
  <c r="I9257" i="3"/>
  <c r="J9257" i="3"/>
  <c r="I9258" i="3"/>
  <c r="J9258" i="3"/>
  <c r="I9259" i="3"/>
  <c r="J9259" i="3"/>
  <c r="I9260" i="3"/>
  <c r="J9260" i="3"/>
  <c r="I9261" i="3"/>
  <c r="J9261" i="3"/>
  <c r="I9262" i="3"/>
  <c r="J9262" i="3"/>
  <c r="I9263" i="3"/>
  <c r="J9263" i="3"/>
  <c r="I9264" i="3"/>
  <c r="J9264" i="3"/>
  <c r="I9265" i="3"/>
  <c r="J9265" i="3"/>
  <c r="I9266" i="3"/>
  <c r="J9266" i="3"/>
  <c r="I9267" i="3"/>
  <c r="J9267" i="3"/>
  <c r="I9268" i="3"/>
  <c r="J9268" i="3"/>
  <c r="I9269" i="3"/>
  <c r="J9269" i="3"/>
  <c r="I9270" i="3"/>
  <c r="J9270" i="3"/>
  <c r="I9271" i="3"/>
  <c r="J9271" i="3"/>
  <c r="I9272" i="3"/>
  <c r="J9272" i="3"/>
  <c r="I9273" i="3"/>
  <c r="J9273" i="3"/>
  <c r="I9274" i="3"/>
  <c r="J9274" i="3"/>
  <c r="I9275" i="3"/>
  <c r="J9275" i="3"/>
  <c r="I9276" i="3"/>
  <c r="J9276" i="3"/>
  <c r="I9277" i="3"/>
  <c r="J9277" i="3"/>
  <c r="I9278" i="3"/>
  <c r="J9278" i="3"/>
  <c r="I9279" i="3"/>
  <c r="J9279" i="3"/>
  <c r="I9280" i="3"/>
  <c r="J9280" i="3"/>
  <c r="I9281" i="3"/>
  <c r="J9281" i="3"/>
  <c r="I9282" i="3"/>
  <c r="J9282" i="3"/>
  <c r="I9283" i="3"/>
  <c r="J9283" i="3"/>
  <c r="I9284" i="3"/>
  <c r="J9284" i="3"/>
  <c r="I9285" i="3"/>
  <c r="J9285" i="3"/>
  <c r="I9286" i="3"/>
  <c r="J9286" i="3"/>
  <c r="I9287" i="3"/>
  <c r="J9287" i="3"/>
  <c r="I9288" i="3"/>
  <c r="J9288" i="3"/>
  <c r="I9289" i="3"/>
  <c r="J9289" i="3"/>
  <c r="I9290" i="3"/>
  <c r="J9290" i="3"/>
  <c r="I9291" i="3"/>
  <c r="J9291" i="3"/>
  <c r="I9292" i="3"/>
  <c r="J9292" i="3"/>
  <c r="I9293" i="3"/>
  <c r="J9293" i="3"/>
  <c r="I9294" i="3"/>
  <c r="J9294" i="3"/>
  <c r="I9295" i="3"/>
  <c r="J9295" i="3"/>
  <c r="I9296" i="3"/>
  <c r="J9296" i="3"/>
  <c r="I9297" i="3"/>
  <c r="J9297" i="3"/>
  <c r="I9298" i="3"/>
  <c r="J9298" i="3"/>
  <c r="I9299" i="3"/>
  <c r="J9299" i="3"/>
  <c r="I9300" i="3"/>
  <c r="J9300" i="3"/>
  <c r="I9301" i="3"/>
  <c r="J9301" i="3"/>
  <c r="I9302" i="3"/>
  <c r="J9302" i="3"/>
  <c r="I9303" i="3"/>
  <c r="J9303" i="3"/>
  <c r="I9304" i="3"/>
  <c r="J9304" i="3"/>
  <c r="I9305" i="3"/>
  <c r="J9305" i="3"/>
  <c r="I9306" i="3"/>
  <c r="J9306" i="3"/>
  <c r="I9307" i="3"/>
  <c r="J9307" i="3"/>
  <c r="I9308" i="3"/>
  <c r="J9308" i="3"/>
  <c r="I9309" i="3"/>
  <c r="J9309" i="3"/>
  <c r="I9310" i="3"/>
  <c r="J9310" i="3"/>
  <c r="I9311" i="3"/>
  <c r="J9311" i="3"/>
  <c r="I9312" i="3"/>
  <c r="J9312" i="3"/>
  <c r="I9313" i="3"/>
  <c r="J9313" i="3"/>
  <c r="I9314" i="3"/>
  <c r="J9314" i="3"/>
  <c r="I9315" i="3"/>
  <c r="J9315" i="3"/>
  <c r="I9316" i="3"/>
  <c r="J9316" i="3"/>
  <c r="I9317" i="3"/>
  <c r="J9317" i="3"/>
  <c r="I9318" i="3"/>
  <c r="J9318" i="3"/>
  <c r="I9319" i="3"/>
  <c r="J9319" i="3"/>
  <c r="I9320" i="3"/>
  <c r="J9320" i="3"/>
  <c r="I9321" i="3"/>
  <c r="J9321" i="3"/>
  <c r="I9322" i="3"/>
  <c r="J9322" i="3"/>
  <c r="I9323" i="3"/>
  <c r="J9323" i="3"/>
  <c r="I9324" i="3"/>
  <c r="J9324" i="3"/>
  <c r="I9325" i="3"/>
  <c r="J9325" i="3"/>
  <c r="I9326" i="3"/>
  <c r="J9326" i="3"/>
  <c r="I9327" i="3"/>
  <c r="J9327" i="3"/>
  <c r="I9328" i="3"/>
  <c r="J9328" i="3"/>
  <c r="I9329" i="3"/>
  <c r="J9329" i="3"/>
  <c r="I9330" i="3"/>
  <c r="J9330" i="3"/>
  <c r="I9331" i="3"/>
  <c r="J9331" i="3"/>
  <c r="I9332" i="3"/>
  <c r="J9332" i="3"/>
  <c r="I9333" i="3"/>
  <c r="J9333" i="3"/>
  <c r="I9334" i="3"/>
  <c r="J9334" i="3"/>
  <c r="I9335" i="3"/>
  <c r="J9335" i="3"/>
  <c r="I9336" i="3"/>
  <c r="J9336" i="3"/>
  <c r="I9337" i="3"/>
  <c r="J9337" i="3"/>
  <c r="I9338" i="3"/>
  <c r="J9338" i="3"/>
  <c r="I9339" i="3"/>
  <c r="J9339" i="3"/>
  <c r="I9340" i="3"/>
  <c r="J9340" i="3"/>
  <c r="I9341" i="3"/>
  <c r="J9341" i="3"/>
  <c r="I9342" i="3"/>
  <c r="J9342" i="3"/>
  <c r="I9343" i="3"/>
  <c r="J9343" i="3"/>
  <c r="I9344" i="3"/>
  <c r="J9344" i="3"/>
  <c r="I9345" i="3"/>
  <c r="J9345" i="3"/>
  <c r="I9346" i="3"/>
  <c r="J9346" i="3"/>
  <c r="I9347" i="3"/>
  <c r="J9347" i="3"/>
  <c r="I9348" i="3"/>
  <c r="J9348" i="3"/>
  <c r="I9349" i="3"/>
  <c r="J9349" i="3"/>
  <c r="I9350" i="3"/>
  <c r="J9350" i="3"/>
  <c r="I9351" i="3"/>
  <c r="J9351" i="3"/>
  <c r="I9352" i="3"/>
  <c r="J9352" i="3"/>
  <c r="I9353" i="3"/>
  <c r="J9353" i="3"/>
  <c r="I9354" i="3"/>
  <c r="J9354" i="3"/>
  <c r="I9355" i="3"/>
  <c r="J9355" i="3"/>
  <c r="I9356" i="3"/>
  <c r="J9356" i="3"/>
  <c r="I9357" i="3"/>
  <c r="J9357" i="3"/>
  <c r="I9358" i="3"/>
  <c r="J9358" i="3"/>
  <c r="I9359" i="3"/>
  <c r="J9359" i="3"/>
  <c r="I9360" i="3"/>
  <c r="J9360" i="3"/>
  <c r="I9361" i="3"/>
  <c r="J9361" i="3"/>
  <c r="I9362" i="3"/>
  <c r="J9362" i="3"/>
  <c r="I9363" i="3"/>
  <c r="J9363" i="3"/>
  <c r="I9364" i="3"/>
  <c r="J9364" i="3"/>
  <c r="I9365" i="3"/>
  <c r="J9365" i="3"/>
  <c r="I9366" i="3"/>
  <c r="J9366" i="3"/>
  <c r="I9367" i="3"/>
  <c r="J9367" i="3"/>
  <c r="I9368" i="3"/>
  <c r="J9368" i="3"/>
  <c r="I9369" i="3"/>
  <c r="J9369" i="3"/>
  <c r="I9370" i="3"/>
  <c r="J9370" i="3"/>
  <c r="I9371" i="3"/>
  <c r="J9371" i="3"/>
  <c r="I9372" i="3"/>
  <c r="J9372" i="3"/>
  <c r="I9373" i="3"/>
  <c r="J9373" i="3"/>
  <c r="I9374" i="3"/>
  <c r="J9374" i="3"/>
  <c r="I9375" i="3"/>
  <c r="J9375" i="3"/>
  <c r="I9376" i="3"/>
  <c r="J9376" i="3"/>
  <c r="I9377" i="3"/>
  <c r="J9377" i="3"/>
  <c r="I9378" i="3"/>
  <c r="J9378" i="3"/>
  <c r="I9379" i="3"/>
  <c r="J9379" i="3"/>
  <c r="I9380" i="3"/>
  <c r="J9380" i="3"/>
  <c r="I9381" i="3"/>
  <c r="J9381" i="3"/>
  <c r="I9382" i="3"/>
  <c r="J9382" i="3"/>
  <c r="I9383" i="3"/>
  <c r="J9383" i="3"/>
  <c r="I9384" i="3"/>
  <c r="J9384" i="3"/>
  <c r="I9385" i="3"/>
  <c r="J9385" i="3"/>
  <c r="I9386" i="3"/>
  <c r="J9386" i="3"/>
  <c r="I9387" i="3"/>
  <c r="J9387" i="3"/>
  <c r="I9388" i="3"/>
  <c r="J9388" i="3"/>
  <c r="I9389" i="3"/>
  <c r="J9389" i="3"/>
  <c r="I9390" i="3"/>
  <c r="J9390" i="3"/>
  <c r="I9391" i="3"/>
  <c r="J9391" i="3"/>
  <c r="I9392" i="3"/>
  <c r="J9392" i="3"/>
  <c r="I9393" i="3"/>
  <c r="J9393" i="3"/>
  <c r="I9394" i="3"/>
  <c r="J9394" i="3"/>
  <c r="I9395" i="3"/>
  <c r="J9395" i="3"/>
  <c r="I9396" i="3"/>
  <c r="J9396" i="3"/>
  <c r="I9397" i="3"/>
  <c r="J9397" i="3"/>
  <c r="I9398" i="3"/>
  <c r="J9398" i="3"/>
  <c r="I9399" i="3"/>
  <c r="J9399" i="3"/>
  <c r="I9400" i="3"/>
  <c r="J9400" i="3"/>
  <c r="I9401" i="3"/>
  <c r="J9401" i="3"/>
  <c r="I9402" i="3"/>
  <c r="J9402" i="3"/>
  <c r="I9403" i="3"/>
  <c r="J9403" i="3"/>
  <c r="I9404" i="3"/>
  <c r="J9404" i="3"/>
  <c r="I9405" i="3"/>
  <c r="J9405" i="3"/>
  <c r="I9406" i="3"/>
  <c r="J9406" i="3"/>
  <c r="I9407" i="3"/>
  <c r="J9407" i="3"/>
  <c r="I9408" i="3"/>
  <c r="J9408" i="3"/>
  <c r="I9409" i="3"/>
  <c r="J9409" i="3"/>
  <c r="I9410" i="3"/>
  <c r="J9410" i="3"/>
  <c r="I9411" i="3"/>
  <c r="J9411" i="3"/>
  <c r="I9412" i="3"/>
  <c r="J9412" i="3"/>
  <c r="I9413" i="3"/>
  <c r="J9413" i="3"/>
  <c r="I9414" i="3"/>
  <c r="J9414" i="3"/>
  <c r="I9415" i="3"/>
  <c r="J9415" i="3"/>
  <c r="I9416" i="3"/>
  <c r="J9416" i="3"/>
  <c r="I9417" i="3"/>
  <c r="J9417" i="3"/>
  <c r="I9418" i="3"/>
  <c r="J9418" i="3"/>
  <c r="I9419" i="3"/>
  <c r="J9419" i="3"/>
  <c r="I9420" i="3"/>
  <c r="J9420" i="3"/>
  <c r="I9421" i="3"/>
  <c r="J9421" i="3"/>
  <c r="I9422" i="3"/>
  <c r="J9422" i="3"/>
  <c r="I9423" i="3"/>
  <c r="J9423" i="3"/>
  <c r="I9424" i="3"/>
  <c r="J9424" i="3"/>
  <c r="I9425" i="3"/>
  <c r="J9425" i="3"/>
  <c r="I9426" i="3"/>
  <c r="J9426" i="3"/>
  <c r="I9427" i="3"/>
  <c r="J9427" i="3"/>
  <c r="I9428" i="3"/>
  <c r="J9428" i="3"/>
  <c r="I9429" i="3"/>
  <c r="J9429" i="3"/>
  <c r="I9430" i="3"/>
  <c r="J9430" i="3"/>
  <c r="I9431" i="3"/>
  <c r="J9431" i="3"/>
  <c r="I9432" i="3"/>
  <c r="J9432" i="3"/>
  <c r="I9433" i="3"/>
  <c r="J9433" i="3"/>
  <c r="I9434" i="3"/>
  <c r="J9434" i="3"/>
  <c r="I9435" i="3"/>
  <c r="J9435" i="3"/>
  <c r="I9436" i="3"/>
  <c r="J9436" i="3"/>
  <c r="I9437" i="3"/>
  <c r="J9437" i="3"/>
  <c r="I9438" i="3"/>
  <c r="J9438" i="3"/>
  <c r="I9439" i="3"/>
  <c r="J9439" i="3"/>
  <c r="I9440" i="3"/>
  <c r="J9440" i="3"/>
  <c r="I9441" i="3"/>
  <c r="J9441" i="3"/>
  <c r="I9442" i="3"/>
  <c r="J9442" i="3"/>
  <c r="I9443" i="3"/>
  <c r="J9443" i="3"/>
  <c r="I9444" i="3"/>
  <c r="J9444" i="3"/>
  <c r="I9445" i="3"/>
  <c r="J9445" i="3"/>
  <c r="I9446" i="3"/>
  <c r="J9446" i="3"/>
  <c r="I9447" i="3"/>
  <c r="J9447" i="3"/>
  <c r="I9448" i="3"/>
  <c r="J9448" i="3"/>
  <c r="I9449" i="3"/>
  <c r="J9449" i="3"/>
  <c r="I9450" i="3"/>
  <c r="J9450" i="3"/>
  <c r="I9451" i="3"/>
  <c r="J9451" i="3"/>
  <c r="I9452" i="3"/>
  <c r="J9452" i="3"/>
  <c r="I9453" i="3"/>
  <c r="J9453" i="3"/>
  <c r="I9454" i="3"/>
  <c r="J9454" i="3"/>
  <c r="I9455" i="3"/>
  <c r="J9455" i="3"/>
  <c r="I9456" i="3"/>
  <c r="J9456" i="3"/>
  <c r="I9457" i="3"/>
  <c r="J9457" i="3"/>
  <c r="I9458" i="3"/>
  <c r="J9458" i="3"/>
  <c r="I9459" i="3"/>
  <c r="J9459" i="3"/>
  <c r="I9460" i="3"/>
  <c r="J9460" i="3"/>
  <c r="I9461" i="3"/>
  <c r="J9461" i="3"/>
  <c r="I9462" i="3"/>
  <c r="J9462" i="3"/>
  <c r="I9463" i="3"/>
  <c r="J9463" i="3"/>
  <c r="I9464" i="3"/>
  <c r="J9464" i="3"/>
  <c r="I9465" i="3"/>
  <c r="J9465" i="3"/>
  <c r="I9466" i="3"/>
  <c r="J9466" i="3"/>
  <c r="I9467" i="3"/>
  <c r="J9467" i="3"/>
  <c r="I9468" i="3"/>
  <c r="J9468" i="3"/>
  <c r="I9469" i="3"/>
  <c r="J9469" i="3"/>
  <c r="I9470" i="3"/>
  <c r="J9470" i="3"/>
  <c r="I9471" i="3"/>
  <c r="J9471" i="3"/>
  <c r="I9472" i="3"/>
  <c r="J9472" i="3"/>
  <c r="I9473" i="3"/>
  <c r="J9473" i="3"/>
  <c r="I9474" i="3"/>
  <c r="J9474" i="3"/>
  <c r="I9475" i="3"/>
  <c r="J9475" i="3"/>
  <c r="I9476" i="3"/>
  <c r="J9476" i="3"/>
  <c r="I9477" i="3"/>
  <c r="J9477" i="3"/>
  <c r="I9478" i="3"/>
  <c r="J9478" i="3"/>
  <c r="I9479" i="3"/>
  <c r="J9479" i="3"/>
  <c r="I9480" i="3"/>
  <c r="J9480" i="3"/>
  <c r="I9481" i="3"/>
  <c r="J9481" i="3"/>
  <c r="I9482" i="3"/>
  <c r="J9482" i="3"/>
  <c r="I9483" i="3"/>
  <c r="J9483" i="3"/>
  <c r="I9484" i="3"/>
  <c r="J9484" i="3"/>
  <c r="I9485" i="3"/>
  <c r="J9485" i="3"/>
  <c r="I9486" i="3"/>
  <c r="J9486" i="3"/>
  <c r="I9487" i="3"/>
  <c r="J9487" i="3"/>
  <c r="I9488" i="3"/>
  <c r="J9488" i="3"/>
  <c r="I9489" i="3"/>
  <c r="J9489" i="3"/>
  <c r="I9490" i="3"/>
  <c r="J9490" i="3"/>
  <c r="I9491" i="3"/>
  <c r="J9491" i="3"/>
  <c r="I9492" i="3"/>
  <c r="J9492" i="3"/>
  <c r="I9493" i="3"/>
  <c r="J9493" i="3"/>
  <c r="I9494" i="3"/>
  <c r="J9494" i="3"/>
  <c r="I9495" i="3"/>
  <c r="J9495" i="3"/>
  <c r="I9496" i="3"/>
  <c r="J9496" i="3"/>
  <c r="I9497" i="3"/>
  <c r="J9497" i="3"/>
  <c r="I9498" i="3"/>
  <c r="J9498" i="3"/>
  <c r="I9499" i="3"/>
  <c r="J9499" i="3"/>
  <c r="I9500" i="3"/>
  <c r="J9500" i="3"/>
  <c r="I9501" i="3"/>
  <c r="J9501" i="3"/>
  <c r="I9502" i="3"/>
  <c r="J9502" i="3"/>
  <c r="I9503" i="3"/>
  <c r="J9503" i="3"/>
  <c r="I9504" i="3"/>
  <c r="J9504" i="3"/>
  <c r="I9505" i="3"/>
  <c r="J9505" i="3"/>
  <c r="I9506" i="3"/>
  <c r="J9506" i="3"/>
  <c r="I9507" i="3"/>
  <c r="J9507" i="3"/>
  <c r="I9508" i="3"/>
  <c r="J9508" i="3"/>
  <c r="I9509" i="3"/>
  <c r="J9509" i="3"/>
  <c r="I9510" i="3"/>
  <c r="J9510" i="3"/>
  <c r="I9511" i="3"/>
  <c r="J9511" i="3"/>
  <c r="I9512" i="3"/>
  <c r="J9512" i="3"/>
  <c r="I9513" i="3"/>
  <c r="J9513" i="3"/>
  <c r="I9514" i="3"/>
  <c r="J9514" i="3"/>
  <c r="I9515" i="3"/>
  <c r="J9515" i="3"/>
  <c r="I9516" i="3"/>
  <c r="J9516" i="3"/>
  <c r="I9517" i="3"/>
  <c r="J9517" i="3"/>
  <c r="I9518" i="3"/>
  <c r="J9518" i="3"/>
  <c r="I9519" i="3"/>
  <c r="J9519" i="3"/>
  <c r="I9520" i="3"/>
  <c r="J9520" i="3"/>
  <c r="I9521" i="3"/>
  <c r="J9521" i="3"/>
  <c r="I9522" i="3"/>
  <c r="J9522" i="3"/>
  <c r="I9523" i="3"/>
  <c r="J9523" i="3"/>
  <c r="I9524" i="3"/>
  <c r="J9524" i="3"/>
  <c r="I9525" i="3"/>
  <c r="J9525" i="3"/>
  <c r="I9526" i="3"/>
  <c r="J9526" i="3"/>
  <c r="I9527" i="3"/>
  <c r="J9527" i="3"/>
  <c r="I9528" i="3"/>
  <c r="J9528" i="3"/>
  <c r="I9529" i="3"/>
  <c r="J9529" i="3"/>
  <c r="I9530" i="3"/>
  <c r="J9530" i="3"/>
  <c r="I9531" i="3"/>
  <c r="J9531" i="3"/>
  <c r="I9532" i="3"/>
  <c r="J9532" i="3"/>
  <c r="I9533" i="3"/>
  <c r="J9533" i="3"/>
  <c r="I9534" i="3"/>
  <c r="J9534" i="3"/>
  <c r="I9535" i="3"/>
  <c r="J9535" i="3"/>
  <c r="I9536" i="3"/>
  <c r="J9536" i="3"/>
  <c r="I9537" i="3"/>
  <c r="J9537" i="3"/>
  <c r="I9538" i="3"/>
  <c r="J9538" i="3"/>
  <c r="I9539" i="3"/>
  <c r="J9539" i="3"/>
  <c r="I9540" i="3"/>
  <c r="J9540" i="3"/>
  <c r="I9541" i="3"/>
  <c r="J9541" i="3"/>
  <c r="I9542" i="3"/>
  <c r="J9542" i="3"/>
  <c r="I9543" i="3"/>
  <c r="J9543" i="3"/>
  <c r="I9544" i="3"/>
  <c r="J9544" i="3"/>
  <c r="I9545" i="3"/>
  <c r="J9545" i="3"/>
  <c r="I9546" i="3"/>
  <c r="J9546" i="3"/>
  <c r="I9547" i="3"/>
  <c r="J9547" i="3"/>
  <c r="I9548" i="3"/>
  <c r="J9548" i="3"/>
  <c r="I9549" i="3"/>
  <c r="J9549" i="3"/>
  <c r="I9550" i="3"/>
  <c r="J9550" i="3"/>
  <c r="I9551" i="3"/>
  <c r="J9551" i="3"/>
  <c r="I9552" i="3"/>
  <c r="J9552" i="3"/>
  <c r="I9553" i="3"/>
  <c r="J9553" i="3"/>
  <c r="I9554" i="3"/>
  <c r="J9554" i="3"/>
  <c r="I9555" i="3"/>
  <c r="J9555" i="3"/>
  <c r="I9556" i="3"/>
  <c r="J9556" i="3"/>
  <c r="I9557" i="3"/>
  <c r="J9557" i="3"/>
  <c r="I9558" i="3"/>
  <c r="J9558" i="3"/>
  <c r="I9559" i="3"/>
  <c r="J9559" i="3"/>
  <c r="I9560" i="3"/>
  <c r="J9560" i="3"/>
  <c r="I9561" i="3"/>
  <c r="J9561" i="3"/>
  <c r="I9562" i="3"/>
  <c r="J9562" i="3"/>
  <c r="I9563" i="3"/>
  <c r="J9563" i="3"/>
  <c r="I9564" i="3"/>
  <c r="J9564" i="3"/>
  <c r="I9565" i="3"/>
  <c r="J9565" i="3"/>
  <c r="I9566" i="3"/>
  <c r="J9566" i="3"/>
  <c r="I9567" i="3"/>
  <c r="J9567" i="3"/>
  <c r="I9568" i="3"/>
  <c r="J9568" i="3"/>
  <c r="I9569" i="3"/>
  <c r="J9569" i="3"/>
  <c r="I9570" i="3"/>
  <c r="J9570" i="3"/>
  <c r="I9571" i="3"/>
  <c r="J9571" i="3"/>
  <c r="I9572" i="3"/>
  <c r="J9572" i="3"/>
  <c r="I9573" i="3"/>
  <c r="J9573" i="3"/>
  <c r="I9574" i="3"/>
  <c r="J9574" i="3"/>
  <c r="I9575" i="3"/>
  <c r="J9575" i="3"/>
  <c r="I9576" i="3"/>
  <c r="J9576" i="3"/>
  <c r="I9577" i="3"/>
  <c r="J9577" i="3"/>
  <c r="I9578" i="3"/>
  <c r="J9578" i="3"/>
  <c r="I9579" i="3"/>
  <c r="J9579" i="3"/>
  <c r="I9580" i="3"/>
  <c r="J9580" i="3"/>
  <c r="I9581" i="3"/>
  <c r="J9581" i="3"/>
  <c r="I9582" i="3"/>
  <c r="J9582" i="3"/>
  <c r="I9583" i="3"/>
  <c r="J9583" i="3"/>
  <c r="I9584" i="3"/>
  <c r="J9584" i="3"/>
  <c r="I9585" i="3"/>
  <c r="J9585" i="3"/>
  <c r="I9586" i="3"/>
  <c r="J9586" i="3"/>
  <c r="I9587" i="3"/>
  <c r="J9587" i="3"/>
  <c r="I9588" i="3"/>
  <c r="J9588" i="3"/>
  <c r="I9589" i="3"/>
  <c r="J9589" i="3"/>
  <c r="I9590" i="3"/>
  <c r="J9590" i="3"/>
  <c r="I9591" i="3"/>
  <c r="J9591" i="3"/>
  <c r="I9592" i="3"/>
  <c r="J9592" i="3"/>
  <c r="I9593" i="3"/>
  <c r="J9593" i="3"/>
  <c r="I9594" i="3"/>
  <c r="J9594" i="3"/>
  <c r="I9595" i="3"/>
  <c r="J9595" i="3"/>
  <c r="I9596" i="3"/>
  <c r="J9596" i="3"/>
  <c r="I9597" i="3"/>
  <c r="J9597" i="3"/>
  <c r="I9598" i="3"/>
  <c r="J9598" i="3"/>
  <c r="I9599" i="3"/>
  <c r="J9599" i="3"/>
  <c r="I9600" i="3"/>
  <c r="J9600" i="3"/>
  <c r="I9601" i="3"/>
  <c r="J9601" i="3"/>
  <c r="I9602" i="3"/>
  <c r="J9602" i="3"/>
  <c r="I9603" i="3"/>
  <c r="J9603" i="3"/>
  <c r="I9604" i="3"/>
  <c r="J9604" i="3"/>
  <c r="I9605" i="3"/>
  <c r="J9605" i="3"/>
  <c r="I9606" i="3"/>
  <c r="J9606" i="3"/>
  <c r="I9607" i="3"/>
  <c r="J9607" i="3"/>
  <c r="I9608" i="3"/>
  <c r="J9608" i="3"/>
  <c r="I9609" i="3"/>
  <c r="J9609" i="3"/>
  <c r="I9610" i="3"/>
  <c r="J9610" i="3"/>
  <c r="I9611" i="3"/>
  <c r="J9611" i="3"/>
  <c r="I9612" i="3"/>
  <c r="J9612" i="3"/>
  <c r="I9613" i="3"/>
  <c r="J9613" i="3"/>
  <c r="I9614" i="3"/>
  <c r="J9614" i="3"/>
  <c r="I9615" i="3"/>
  <c r="J9615" i="3"/>
  <c r="I9616" i="3"/>
  <c r="J9616" i="3"/>
  <c r="I9617" i="3"/>
  <c r="J9617" i="3"/>
  <c r="I9618" i="3"/>
  <c r="J9618" i="3"/>
  <c r="I9619" i="3"/>
  <c r="J9619" i="3"/>
  <c r="I9620" i="3"/>
  <c r="J9620" i="3"/>
  <c r="I9621" i="3"/>
  <c r="J9621" i="3"/>
  <c r="I9622" i="3"/>
  <c r="J9622" i="3"/>
  <c r="I9623" i="3"/>
  <c r="J9623" i="3"/>
  <c r="I9624" i="3"/>
  <c r="J9624" i="3"/>
  <c r="I9625" i="3"/>
  <c r="J9625" i="3"/>
  <c r="I9626" i="3"/>
  <c r="J9626" i="3"/>
  <c r="I9627" i="3"/>
  <c r="J9627" i="3"/>
  <c r="I9628" i="3"/>
  <c r="J9628" i="3"/>
  <c r="I9629" i="3"/>
  <c r="J9629" i="3"/>
  <c r="I9630" i="3"/>
  <c r="J9630" i="3"/>
  <c r="I9631" i="3"/>
  <c r="J9631" i="3"/>
  <c r="I9632" i="3"/>
  <c r="J9632" i="3"/>
  <c r="I9633" i="3"/>
  <c r="J9633" i="3"/>
  <c r="I9634" i="3"/>
  <c r="J9634" i="3"/>
  <c r="I9635" i="3"/>
  <c r="J9635" i="3"/>
  <c r="I9636" i="3"/>
  <c r="J9636" i="3"/>
  <c r="I9637" i="3"/>
  <c r="J9637" i="3"/>
  <c r="I9638" i="3"/>
  <c r="J9638" i="3"/>
  <c r="I9639" i="3"/>
  <c r="J9639" i="3"/>
  <c r="I9640" i="3"/>
  <c r="J9640" i="3"/>
  <c r="I9641" i="3"/>
  <c r="J9641" i="3"/>
  <c r="I9642" i="3"/>
  <c r="J9642" i="3"/>
  <c r="I9643" i="3"/>
  <c r="J9643" i="3"/>
  <c r="I9644" i="3"/>
  <c r="J9644" i="3"/>
  <c r="I9645" i="3"/>
  <c r="J9645" i="3"/>
  <c r="I9646" i="3"/>
  <c r="J9646" i="3"/>
  <c r="I9647" i="3"/>
  <c r="J9647" i="3"/>
  <c r="I9648" i="3"/>
  <c r="J9648" i="3"/>
  <c r="I9649" i="3"/>
  <c r="J9649" i="3"/>
  <c r="I9650" i="3"/>
  <c r="J9650" i="3"/>
  <c r="I9651" i="3"/>
  <c r="J9651" i="3"/>
  <c r="I9652" i="3"/>
  <c r="J9652" i="3"/>
  <c r="I9653" i="3"/>
  <c r="J9653" i="3"/>
  <c r="I9654" i="3"/>
  <c r="J9654" i="3"/>
  <c r="I9655" i="3"/>
  <c r="J9655" i="3"/>
  <c r="I9656" i="3"/>
  <c r="J9656" i="3"/>
  <c r="I9657" i="3"/>
  <c r="J9657" i="3"/>
  <c r="I9658" i="3"/>
  <c r="J9658" i="3"/>
  <c r="I9659" i="3"/>
  <c r="J9659" i="3"/>
  <c r="I9660" i="3"/>
  <c r="J9660" i="3"/>
  <c r="I9661" i="3"/>
  <c r="J9661" i="3"/>
  <c r="I9662" i="3"/>
  <c r="J9662" i="3"/>
  <c r="I9663" i="3"/>
  <c r="J9663" i="3"/>
  <c r="I9664" i="3"/>
  <c r="J9664" i="3"/>
  <c r="I9665" i="3"/>
  <c r="J9665" i="3"/>
  <c r="I9666" i="3"/>
  <c r="J9666" i="3"/>
  <c r="I9667" i="3"/>
  <c r="J9667" i="3"/>
  <c r="I9668" i="3"/>
  <c r="J9668" i="3"/>
  <c r="I9669" i="3"/>
  <c r="J9669" i="3"/>
  <c r="I9670" i="3"/>
  <c r="J9670" i="3"/>
  <c r="I9671" i="3"/>
  <c r="J9671" i="3"/>
  <c r="I9672" i="3"/>
  <c r="J9672" i="3"/>
  <c r="I9673" i="3"/>
  <c r="J9673" i="3"/>
  <c r="I9674" i="3"/>
  <c r="J9674" i="3"/>
  <c r="I9675" i="3"/>
  <c r="J9675" i="3"/>
  <c r="I9676" i="3"/>
  <c r="J9676" i="3"/>
  <c r="I9677" i="3"/>
  <c r="J9677" i="3"/>
  <c r="I9678" i="3"/>
  <c r="J9678" i="3"/>
  <c r="I9679" i="3"/>
  <c r="J9679" i="3"/>
  <c r="I9680" i="3"/>
  <c r="J9680" i="3"/>
  <c r="I9681" i="3"/>
  <c r="J9681" i="3"/>
  <c r="I9682" i="3"/>
  <c r="J9682" i="3"/>
  <c r="I9683" i="3"/>
  <c r="J9683" i="3"/>
  <c r="I9684" i="3"/>
  <c r="J9684" i="3"/>
  <c r="I9685" i="3"/>
  <c r="J9685" i="3"/>
  <c r="I9686" i="3"/>
  <c r="J9686" i="3"/>
  <c r="I9687" i="3"/>
  <c r="J9687" i="3"/>
  <c r="I9688" i="3"/>
  <c r="J9688" i="3"/>
  <c r="I9689" i="3"/>
  <c r="J9689" i="3"/>
  <c r="I9690" i="3"/>
  <c r="J9690" i="3"/>
  <c r="I9691" i="3"/>
  <c r="J9691" i="3"/>
  <c r="I9692" i="3"/>
  <c r="J9692" i="3"/>
  <c r="I9693" i="3"/>
  <c r="J9693" i="3"/>
  <c r="I9694" i="3"/>
  <c r="J9694" i="3"/>
  <c r="I9695" i="3"/>
  <c r="J9695" i="3"/>
  <c r="I9696" i="3"/>
  <c r="J9696" i="3"/>
  <c r="I9697" i="3"/>
  <c r="J9697" i="3"/>
  <c r="I9698" i="3"/>
  <c r="J9698" i="3"/>
  <c r="I9699" i="3"/>
  <c r="J9699" i="3"/>
  <c r="I9700" i="3"/>
  <c r="J9700" i="3"/>
  <c r="I9701" i="3"/>
  <c r="J9701" i="3"/>
  <c r="I9702" i="3"/>
  <c r="J9702" i="3"/>
  <c r="I9703" i="3"/>
  <c r="J9703" i="3"/>
  <c r="I9704" i="3"/>
  <c r="J9704" i="3"/>
  <c r="I9705" i="3"/>
  <c r="J9705" i="3"/>
  <c r="I9706" i="3"/>
  <c r="J9706" i="3"/>
  <c r="I9707" i="3"/>
  <c r="J9707" i="3"/>
  <c r="I9708" i="3"/>
  <c r="J9708" i="3"/>
  <c r="I9709" i="3"/>
  <c r="J9709" i="3"/>
  <c r="I9710" i="3"/>
  <c r="J9710" i="3"/>
  <c r="I9711" i="3"/>
  <c r="J9711" i="3"/>
  <c r="I9712" i="3"/>
  <c r="J9712" i="3"/>
  <c r="I9713" i="3"/>
  <c r="J9713" i="3"/>
  <c r="I9714" i="3"/>
  <c r="J9714" i="3"/>
  <c r="I9715" i="3"/>
  <c r="J9715" i="3"/>
  <c r="I9716" i="3"/>
  <c r="J9716" i="3"/>
  <c r="I9717" i="3"/>
  <c r="J9717" i="3"/>
  <c r="I9718" i="3"/>
  <c r="J9718" i="3"/>
  <c r="I9719" i="3"/>
  <c r="J9719" i="3"/>
  <c r="I9720" i="3"/>
  <c r="J9720" i="3"/>
  <c r="I9721" i="3"/>
  <c r="J9721" i="3"/>
  <c r="I9722" i="3"/>
  <c r="J9722" i="3"/>
  <c r="I9723" i="3"/>
  <c r="J9723" i="3"/>
  <c r="I9724" i="3"/>
  <c r="J9724" i="3"/>
  <c r="I9725" i="3"/>
  <c r="J9725" i="3"/>
  <c r="I9726" i="3"/>
  <c r="J9726" i="3"/>
  <c r="I9727" i="3"/>
  <c r="J9727" i="3"/>
  <c r="I9728" i="3"/>
  <c r="J9728" i="3"/>
  <c r="I9729" i="3"/>
  <c r="J9729" i="3"/>
  <c r="I9730" i="3"/>
  <c r="J9730" i="3"/>
  <c r="I9731" i="3"/>
  <c r="J9731" i="3"/>
  <c r="I9732" i="3"/>
  <c r="J9732" i="3"/>
  <c r="I9733" i="3"/>
  <c r="J9733" i="3"/>
  <c r="I9734" i="3"/>
  <c r="J9734" i="3"/>
  <c r="I9735" i="3"/>
  <c r="J9735" i="3"/>
  <c r="I9736" i="3"/>
  <c r="J9736" i="3"/>
  <c r="I9737" i="3"/>
  <c r="J9737" i="3"/>
  <c r="I9738" i="3"/>
  <c r="J9738" i="3"/>
  <c r="I9739" i="3"/>
  <c r="J9739" i="3"/>
  <c r="I9740" i="3"/>
  <c r="J9740" i="3"/>
  <c r="I9741" i="3"/>
  <c r="J9741" i="3"/>
  <c r="I9742" i="3"/>
  <c r="J9742" i="3"/>
  <c r="I9743" i="3"/>
  <c r="J9743" i="3"/>
  <c r="I9744" i="3"/>
  <c r="J9744" i="3"/>
  <c r="I9745" i="3"/>
  <c r="J9745" i="3"/>
  <c r="I9746" i="3"/>
  <c r="J9746" i="3"/>
  <c r="I9747" i="3"/>
  <c r="J9747" i="3"/>
  <c r="I9748" i="3"/>
  <c r="J9748" i="3"/>
  <c r="I9749" i="3"/>
  <c r="J9749" i="3"/>
  <c r="I9750" i="3"/>
  <c r="J9750" i="3"/>
  <c r="I9751" i="3"/>
  <c r="J9751" i="3"/>
  <c r="I9752" i="3"/>
  <c r="J9752" i="3"/>
  <c r="I9753" i="3"/>
  <c r="J9753" i="3"/>
  <c r="I9754" i="3"/>
  <c r="J9754" i="3"/>
  <c r="I9755" i="3"/>
  <c r="J9755" i="3"/>
  <c r="I9756" i="3"/>
  <c r="J9756" i="3"/>
  <c r="I9757" i="3"/>
  <c r="J9757" i="3"/>
  <c r="I9758" i="3"/>
  <c r="J9758" i="3"/>
  <c r="I9759" i="3"/>
  <c r="J9759" i="3"/>
  <c r="I9760" i="3"/>
  <c r="J9760" i="3"/>
  <c r="I9761" i="3"/>
  <c r="J9761" i="3"/>
  <c r="I9762" i="3"/>
  <c r="J9762" i="3"/>
  <c r="I9763" i="3"/>
  <c r="J9763" i="3"/>
  <c r="I9764" i="3"/>
  <c r="J9764" i="3"/>
  <c r="I9765" i="3"/>
  <c r="J9765" i="3"/>
  <c r="I9766" i="3"/>
  <c r="J9766" i="3"/>
  <c r="I9767" i="3"/>
  <c r="J9767" i="3"/>
  <c r="I9768" i="3"/>
  <c r="J9768" i="3"/>
  <c r="I9769" i="3"/>
  <c r="J9769" i="3"/>
  <c r="I9770" i="3"/>
  <c r="J9770" i="3"/>
  <c r="I9771" i="3"/>
  <c r="J9771" i="3"/>
  <c r="I9772" i="3"/>
  <c r="J9772" i="3"/>
  <c r="I9773" i="3"/>
  <c r="J9773" i="3"/>
  <c r="I9774" i="3"/>
  <c r="J9774" i="3"/>
  <c r="I9775" i="3"/>
  <c r="J9775" i="3"/>
  <c r="I9776" i="3"/>
  <c r="J9776" i="3"/>
  <c r="I9777" i="3"/>
  <c r="J9777" i="3"/>
  <c r="I9778" i="3"/>
  <c r="J9778" i="3"/>
  <c r="I9779" i="3"/>
  <c r="J9779" i="3"/>
  <c r="I9780" i="3"/>
  <c r="J9780" i="3"/>
  <c r="I9781" i="3"/>
  <c r="J9781" i="3"/>
  <c r="I9782" i="3"/>
  <c r="J9782" i="3"/>
  <c r="I9783" i="3"/>
  <c r="J9783" i="3"/>
  <c r="I9784" i="3"/>
  <c r="J9784" i="3"/>
  <c r="I9785" i="3"/>
  <c r="J9785" i="3"/>
  <c r="I9786" i="3"/>
  <c r="J9786" i="3"/>
  <c r="I9787" i="3"/>
  <c r="J9787" i="3"/>
  <c r="I9788" i="3"/>
  <c r="J9788" i="3"/>
  <c r="I9789" i="3"/>
  <c r="J9789" i="3"/>
  <c r="I9790" i="3"/>
  <c r="J9790" i="3"/>
  <c r="I9791" i="3"/>
  <c r="J9791" i="3"/>
  <c r="I9792" i="3"/>
  <c r="J9792" i="3"/>
  <c r="I9793" i="3"/>
  <c r="J9793" i="3"/>
  <c r="I9794" i="3"/>
  <c r="J9794" i="3"/>
  <c r="I9795" i="3"/>
  <c r="J9795" i="3"/>
  <c r="I9796" i="3"/>
  <c r="J9796" i="3"/>
  <c r="I9797" i="3"/>
  <c r="J9797" i="3"/>
  <c r="I9798" i="3"/>
  <c r="J9798" i="3"/>
  <c r="I9799" i="3"/>
  <c r="J9799" i="3"/>
  <c r="I9800" i="3"/>
  <c r="J9800" i="3"/>
  <c r="I9801" i="3"/>
  <c r="J9801" i="3"/>
  <c r="I9802" i="3"/>
  <c r="J9802" i="3"/>
  <c r="I9803" i="3"/>
  <c r="J9803" i="3"/>
  <c r="I9804" i="3"/>
  <c r="J9804" i="3"/>
  <c r="I9805" i="3"/>
  <c r="J9805" i="3"/>
  <c r="I9806" i="3"/>
  <c r="J9806" i="3"/>
  <c r="I9807" i="3"/>
  <c r="J9807" i="3"/>
  <c r="I9808" i="3"/>
  <c r="J9808" i="3"/>
  <c r="I9809" i="3"/>
  <c r="J9809" i="3"/>
  <c r="I9810" i="3"/>
  <c r="J9810" i="3"/>
  <c r="I9811" i="3"/>
  <c r="J9811" i="3"/>
  <c r="I9812" i="3"/>
  <c r="J9812" i="3"/>
  <c r="I9813" i="3"/>
  <c r="J9813" i="3"/>
  <c r="I9814" i="3"/>
  <c r="J9814" i="3"/>
  <c r="I9815" i="3"/>
  <c r="J9815" i="3"/>
  <c r="I9816" i="3"/>
  <c r="J9816" i="3"/>
  <c r="I9817" i="3"/>
  <c r="J9817" i="3"/>
  <c r="I9818" i="3"/>
  <c r="J9818" i="3"/>
  <c r="I9819" i="3"/>
  <c r="J9819" i="3"/>
  <c r="I9820" i="3"/>
  <c r="J9820" i="3"/>
  <c r="I9821" i="3"/>
  <c r="J9821" i="3"/>
  <c r="I9822" i="3"/>
  <c r="J9822" i="3"/>
  <c r="I9823" i="3"/>
  <c r="J9823" i="3"/>
  <c r="I9824" i="3"/>
  <c r="J9824" i="3"/>
  <c r="I9825" i="3"/>
  <c r="J9825" i="3"/>
  <c r="I9826" i="3"/>
  <c r="J9826" i="3"/>
  <c r="I9827" i="3"/>
  <c r="J9827" i="3"/>
  <c r="I9828" i="3"/>
  <c r="J9828" i="3"/>
  <c r="I9829" i="3"/>
  <c r="J9829" i="3"/>
  <c r="I9830" i="3"/>
  <c r="J9830" i="3"/>
  <c r="I9831" i="3"/>
  <c r="J9831" i="3"/>
  <c r="I9832" i="3"/>
  <c r="J9832" i="3"/>
  <c r="I9833" i="3"/>
  <c r="J9833" i="3"/>
  <c r="I9834" i="3"/>
  <c r="J9834" i="3"/>
  <c r="I9835" i="3"/>
  <c r="J9835" i="3"/>
  <c r="I9836" i="3"/>
  <c r="J9836" i="3"/>
  <c r="I9837" i="3"/>
  <c r="J9837" i="3"/>
  <c r="I9838" i="3"/>
  <c r="J9838" i="3"/>
  <c r="I9839" i="3"/>
  <c r="J9839" i="3"/>
  <c r="I9840" i="3"/>
  <c r="J9840" i="3"/>
  <c r="I9841" i="3"/>
  <c r="J9841" i="3"/>
  <c r="I9842" i="3"/>
  <c r="J9842" i="3"/>
  <c r="I9843" i="3"/>
  <c r="J9843" i="3"/>
  <c r="I9844" i="3"/>
  <c r="J9844" i="3"/>
  <c r="I9845" i="3"/>
  <c r="J9845" i="3"/>
  <c r="I9846" i="3"/>
  <c r="J9846" i="3"/>
  <c r="I9847" i="3"/>
  <c r="J9847" i="3"/>
  <c r="I9848" i="3"/>
  <c r="J9848" i="3"/>
  <c r="I9849" i="3"/>
  <c r="J9849" i="3"/>
  <c r="I9850" i="3"/>
  <c r="J9850" i="3"/>
  <c r="I9851" i="3"/>
  <c r="J9851" i="3"/>
  <c r="I9852" i="3"/>
  <c r="J9852" i="3"/>
  <c r="I9853" i="3"/>
  <c r="J9853" i="3"/>
  <c r="I9854" i="3"/>
  <c r="J9854" i="3"/>
  <c r="I9855" i="3"/>
  <c r="J9855" i="3"/>
  <c r="I9856" i="3"/>
  <c r="J9856" i="3"/>
  <c r="I9857" i="3"/>
  <c r="J9857" i="3"/>
  <c r="I9858" i="3"/>
  <c r="J9858" i="3"/>
  <c r="I9859" i="3"/>
  <c r="J9859" i="3"/>
  <c r="I9860" i="3"/>
  <c r="J9860" i="3"/>
  <c r="I9861" i="3"/>
  <c r="J9861" i="3"/>
  <c r="I9862" i="3"/>
  <c r="J9862" i="3"/>
  <c r="I9863" i="3"/>
  <c r="J9863" i="3"/>
  <c r="I9864" i="3"/>
  <c r="J9864" i="3"/>
  <c r="I9865" i="3"/>
  <c r="J9865" i="3"/>
  <c r="I9866" i="3"/>
  <c r="J9866" i="3"/>
  <c r="I9867" i="3"/>
  <c r="J9867" i="3"/>
  <c r="I9868" i="3"/>
  <c r="J9868" i="3"/>
  <c r="I9869" i="3"/>
  <c r="J9869" i="3"/>
  <c r="I9870" i="3"/>
  <c r="J9870" i="3"/>
  <c r="I9871" i="3"/>
  <c r="J9871" i="3"/>
  <c r="I9872" i="3"/>
  <c r="J9872" i="3"/>
  <c r="I9873" i="3"/>
  <c r="J9873" i="3"/>
  <c r="I9874" i="3"/>
  <c r="J9874" i="3"/>
  <c r="I9875" i="3"/>
  <c r="J9875" i="3"/>
  <c r="I9876" i="3"/>
  <c r="J9876" i="3"/>
  <c r="I9877" i="3"/>
  <c r="J9877" i="3"/>
  <c r="I9878" i="3"/>
  <c r="J9878" i="3"/>
  <c r="I9879" i="3"/>
  <c r="J9879" i="3"/>
  <c r="I9880" i="3"/>
  <c r="J9880" i="3"/>
  <c r="I9881" i="3"/>
  <c r="J9881" i="3"/>
  <c r="I9882" i="3"/>
  <c r="J9882" i="3"/>
  <c r="I9883" i="3"/>
  <c r="J9883" i="3"/>
  <c r="I9884" i="3"/>
  <c r="J9884" i="3"/>
  <c r="I9885" i="3"/>
  <c r="J9885" i="3"/>
  <c r="I9886" i="3"/>
  <c r="J9886" i="3"/>
  <c r="I9887" i="3"/>
  <c r="J9887" i="3"/>
  <c r="I9888" i="3"/>
  <c r="J9888" i="3"/>
  <c r="I9889" i="3"/>
  <c r="J9889" i="3"/>
  <c r="I9890" i="3"/>
  <c r="J9890" i="3"/>
  <c r="I9891" i="3"/>
  <c r="J9891" i="3"/>
  <c r="I9892" i="3"/>
  <c r="J9892" i="3"/>
  <c r="I9893" i="3"/>
  <c r="J9893" i="3"/>
  <c r="I9894" i="3"/>
  <c r="J9894" i="3"/>
  <c r="I9895" i="3"/>
  <c r="J9895" i="3"/>
  <c r="I9896" i="3"/>
  <c r="J9896" i="3"/>
  <c r="I9897" i="3"/>
  <c r="J9897" i="3"/>
  <c r="I9898" i="3"/>
  <c r="J9898" i="3"/>
  <c r="I9899" i="3"/>
  <c r="J9899" i="3"/>
  <c r="I9900" i="3"/>
  <c r="J9900" i="3"/>
  <c r="I9901" i="3"/>
  <c r="J9901" i="3"/>
  <c r="I9902" i="3"/>
  <c r="J9902" i="3"/>
  <c r="I9903" i="3"/>
  <c r="J9903" i="3"/>
  <c r="I9904" i="3"/>
  <c r="J9904" i="3"/>
  <c r="I9905" i="3"/>
  <c r="J9905" i="3"/>
  <c r="I9906" i="3"/>
  <c r="J9906" i="3"/>
  <c r="I9907" i="3"/>
  <c r="J9907" i="3"/>
  <c r="I9908" i="3"/>
  <c r="J9908" i="3"/>
  <c r="I9909" i="3"/>
  <c r="J9909" i="3"/>
  <c r="I9910" i="3"/>
  <c r="J9910" i="3"/>
  <c r="I9911" i="3"/>
  <c r="J9911" i="3"/>
  <c r="I9912" i="3"/>
  <c r="J9912" i="3"/>
  <c r="I9913" i="3"/>
  <c r="J9913" i="3"/>
  <c r="I9914" i="3"/>
  <c r="J9914" i="3"/>
  <c r="I9915" i="3"/>
  <c r="J9915" i="3"/>
  <c r="I9916" i="3"/>
  <c r="J9916" i="3"/>
  <c r="I9917" i="3"/>
  <c r="J9917" i="3"/>
  <c r="I9918" i="3"/>
  <c r="J9918" i="3"/>
  <c r="I9919" i="3"/>
  <c r="J9919" i="3"/>
  <c r="I9920" i="3"/>
  <c r="J9920" i="3"/>
  <c r="I9921" i="3"/>
  <c r="J9921" i="3"/>
  <c r="I9922" i="3"/>
  <c r="J9922" i="3"/>
  <c r="I9923" i="3"/>
  <c r="J9923" i="3"/>
  <c r="I9924" i="3"/>
  <c r="J9924" i="3"/>
  <c r="I9925" i="3"/>
  <c r="J9925" i="3"/>
  <c r="I9926" i="3"/>
  <c r="J9926" i="3"/>
  <c r="I9927" i="3"/>
  <c r="J9927" i="3"/>
  <c r="I9928" i="3"/>
  <c r="J9928" i="3"/>
  <c r="I9929" i="3"/>
  <c r="J9929" i="3"/>
  <c r="I9930" i="3"/>
  <c r="J9930" i="3"/>
  <c r="I9931" i="3"/>
  <c r="J9931" i="3"/>
  <c r="I9932" i="3"/>
  <c r="J9932" i="3"/>
  <c r="I9933" i="3"/>
  <c r="J9933" i="3"/>
  <c r="I9934" i="3"/>
  <c r="J9934" i="3"/>
  <c r="I9935" i="3"/>
  <c r="J9935" i="3"/>
  <c r="I9936" i="3"/>
  <c r="J9936" i="3"/>
  <c r="I9937" i="3"/>
  <c r="J9937" i="3"/>
  <c r="I9938" i="3"/>
  <c r="J9938" i="3"/>
  <c r="I9939" i="3"/>
  <c r="J9939" i="3"/>
  <c r="I9940" i="3"/>
  <c r="J9940" i="3"/>
  <c r="I9941" i="3"/>
  <c r="J9941" i="3"/>
  <c r="I9942" i="3"/>
  <c r="J9942" i="3"/>
  <c r="I9943" i="3"/>
  <c r="J9943" i="3"/>
  <c r="I9944" i="3"/>
  <c r="J9944" i="3"/>
  <c r="I9945" i="3"/>
  <c r="J9945" i="3"/>
  <c r="I9946" i="3"/>
  <c r="J9946" i="3"/>
  <c r="I9947" i="3"/>
  <c r="J9947" i="3"/>
  <c r="I9948" i="3"/>
  <c r="J9948" i="3"/>
  <c r="I9949" i="3"/>
  <c r="J9949" i="3"/>
  <c r="I9950" i="3"/>
  <c r="J9950" i="3"/>
  <c r="I9951" i="3"/>
  <c r="J9951" i="3"/>
  <c r="I9952" i="3"/>
  <c r="J9952" i="3"/>
  <c r="I9953" i="3"/>
  <c r="J9953" i="3"/>
  <c r="I9954" i="3"/>
  <c r="J9954" i="3"/>
  <c r="I9955" i="3"/>
  <c r="J9955" i="3"/>
  <c r="I9956" i="3"/>
  <c r="J9956" i="3"/>
  <c r="I9957" i="3"/>
  <c r="J9957" i="3"/>
  <c r="I9958" i="3"/>
  <c r="J9958" i="3"/>
  <c r="I9959" i="3"/>
  <c r="J9959" i="3"/>
  <c r="I9960" i="3"/>
  <c r="J9960" i="3"/>
  <c r="I9961" i="3"/>
  <c r="J9961" i="3"/>
  <c r="I9962" i="3"/>
  <c r="J9962" i="3"/>
  <c r="I9963" i="3"/>
  <c r="J9963" i="3"/>
  <c r="I9964" i="3"/>
  <c r="J9964" i="3"/>
  <c r="I9965" i="3"/>
  <c r="J9965" i="3"/>
  <c r="I9966" i="3"/>
  <c r="J9966" i="3"/>
  <c r="I9967" i="3"/>
  <c r="J9967" i="3"/>
  <c r="I9968" i="3"/>
  <c r="J9968" i="3"/>
  <c r="I9969" i="3"/>
  <c r="J9969" i="3"/>
  <c r="I9970" i="3"/>
  <c r="J9970" i="3"/>
  <c r="I9971" i="3"/>
  <c r="J9971" i="3"/>
  <c r="I9972" i="3"/>
  <c r="J9972" i="3"/>
  <c r="I9973" i="3"/>
  <c r="J9973" i="3"/>
  <c r="I9974" i="3"/>
  <c r="J9974" i="3"/>
  <c r="I9975" i="3"/>
  <c r="J9975" i="3"/>
  <c r="I9976" i="3"/>
  <c r="J9976" i="3"/>
  <c r="I9977" i="3"/>
  <c r="J9977" i="3"/>
  <c r="I9978" i="3"/>
  <c r="J9978" i="3"/>
  <c r="I9979" i="3"/>
  <c r="J9979" i="3"/>
  <c r="I9980" i="3"/>
  <c r="J9980" i="3"/>
  <c r="I9981" i="3"/>
  <c r="J9981" i="3"/>
  <c r="I9982" i="3"/>
  <c r="J9982" i="3"/>
  <c r="I9983" i="3"/>
  <c r="J9983" i="3"/>
  <c r="I9984" i="3"/>
  <c r="J9984" i="3"/>
  <c r="I9985" i="3"/>
  <c r="J9985" i="3"/>
  <c r="I9986" i="3"/>
  <c r="J9986" i="3"/>
  <c r="I9987" i="3"/>
  <c r="J9987" i="3"/>
  <c r="I9988" i="3"/>
  <c r="J9988" i="3"/>
  <c r="I9989" i="3"/>
  <c r="J9989" i="3"/>
  <c r="I9990" i="3"/>
  <c r="J9990" i="3"/>
  <c r="I9991" i="3"/>
  <c r="J9991" i="3"/>
  <c r="I9992" i="3"/>
  <c r="J9992" i="3"/>
  <c r="I9993" i="3"/>
  <c r="J9993" i="3"/>
  <c r="I9994" i="3"/>
  <c r="J9994" i="3"/>
  <c r="I9995" i="3"/>
  <c r="J9995" i="3"/>
  <c r="I9996" i="3"/>
  <c r="J9996" i="3"/>
  <c r="I9997" i="3"/>
  <c r="J9997" i="3"/>
  <c r="I9998" i="3"/>
  <c r="J9998" i="3"/>
  <c r="I9999" i="3"/>
  <c r="J9999" i="3"/>
  <c r="I10000" i="3"/>
  <c r="J10000" i="3"/>
  <c r="I10001" i="3"/>
  <c r="J10001" i="3"/>
  <c r="I10002" i="3"/>
  <c r="J10002" i="3"/>
  <c r="I10003" i="3"/>
  <c r="J10003" i="3"/>
  <c r="I10004" i="3"/>
  <c r="J10004" i="3"/>
  <c r="I10005" i="3"/>
  <c r="J10005" i="3"/>
  <c r="I10006" i="3"/>
  <c r="J10006" i="3"/>
  <c r="I10007" i="3"/>
  <c r="J10007" i="3"/>
  <c r="I10008" i="3"/>
  <c r="J10008" i="3"/>
  <c r="I10009" i="3"/>
  <c r="J10009" i="3"/>
  <c r="I10010" i="3"/>
  <c r="J10010" i="3"/>
  <c r="I10011" i="3"/>
  <c r="J10011" i="3"/>
  <c r="I10012" i="3"/>
  <c r="J10012" i="3"/>
  <c r="I10013" i="3"/>
  <c r="J10013" i="3"/>
  <c r="I10014" i="3"/>
  <c r="J10014" i="3"/>
  <c r="I10015" i="3"/>
  <c r="J10015" i="3"/>
  <c r="I10016" i="3"/>
  <c r="J10016" i="3"/>
  <c r="I10017" i="3"/>
  <c r="J10017" i="3"/>
  <c r="I10018" i="3"/>
  <c r="J10018" i="3"/>
  <c r="I10019" i="3"/>
  <c r="J10019" i="3"/>
  <c r="I10020" i="3"/>
  <c r="J10020" i="3"/>
  <c r="I10021" i="3"/>
  <c r="J10021" i="3"/>
  <c r="I10022" i="3"/>
  <c r="J10022" i="3"/>
  <c r="I10023" i="3"/>
  <c r="J10023" i="3"/>
  <c r="I10024" i="3"/>
  <c r="J10024" i="3"/>
  <c r="I10025" i="3"/>
  <c r="J10025" i="3"/>
  <c r="I10026" i="3"/>
  <c r="J10026" i="3"/>
  <c r="I10027" i="3"/>
  <c r="J10027" i="3"/>
  <c r="I10028" i="3"/>
  <c r="J10028" i="3"/>
  <c r="I10029" i="3"/>
  <c r="J10029" i="3"/>
  <c r="I10030" i="3"/>
  <c r="J10030" i="3"/>
  <c r="I10031" i="3"/>
  <c r="J10031" i="3"/>
  <c r="I10032" i="3"/>
  <c r="J10032" i="3"/>
  <c r="I10033" i="3"/>
  <c r="J10033" i="3"/>
  <c r="I10034" i="3"/>
  <c r="J10034" i="3"/>
  <c r="I10035" i="3"/>
  <c r="J10035" i="3"/>
  <c r="I10036" i="3"/>
  <c r="J10036" i="3"/>
  <c r="I10037" i="3"/>
  <c r="J10037" i="3"/>
  <c r="I10038" i="3"/>
  <c r="J10038" i="3"/>
  <c r="I10039" i="3"/>
  <c r="J10039" i="3"/>
  <c r="I10040" i="3"/>
  <c r="J10040" i="3"/>
  <c r="I10041" i="3"/>
  <c r="J10041" i="3"/>
  <c r="I10042" i="3"/>
  <c r="J10042" i="3"/>
  <c r="I10043" i="3"/>
  <c r="J10043" i="3"/>
  <c r="I10044" i="3"/>
  <c r="J10044" i="3"/>
  <c r="I10045" i="3"/>
  <c r="J10045" i="3"/>
  <c r="I10046" i="3"/>
  <c r="J10046" i="3"/>
  <c r="I10047" i="3"/>
  <c r="J10047" i="3"/>
  <c r="I10048" i="3"/>
  <c r="J10048" i="3"/>
  <c r="I10049" i="3"/>
  <c r="J10049" i="3"/>
  <c r="I10050" i="3"/>
  <c r="J10050" i="3"/>
  <c r="I10051" i="3"/>
  <c r="J10051" i="3"/>
  <c r="I10052" i="3"/>
  <c r="J10052" i="3"/>
  <c r="I10053" i="3"/>
  <c r="J10053" i="3"/>
  <c r="I10054" i="3"/>
  <c r="J10054" i="3"/>
  <c r="I10055" i="3"/>
  <c r="J10055" i="3"/>
  <c r="I10056" i="3"/>
  <c r="J10056" i="3"/>
  <c r="I10057" i="3"/>
  <c r="J10057" i="3"/>
  <c r="I10058" i="3"/>
  <c r="J10058" i="3"/>
  <c r="I10059" i="3"/>
  <c r="J10059" i="3"/>
  <c r="I10060" i="3"/>
  <c r="J10060" i="3"/>
  <c r="I10061" i="3"/>
  <c r="J10061" i="3"/>
  <c r="I10062" i="3"/>
  <c r="J10062" i="3"/>
  <c r="I10063" i="3"/>
  <c r="J10063" i="3"/>
  <c r="I10064" i="3"/>
  <c r="J10064" i="3"/>
  <c r="I10065" i="3"/>
  <c r="J10065" i="3"/>
  <c r="I10066" i="3"/>
  <c r="J10066" i="3"/>
  <c r="I10067" i="3"/>
  <c r="J10067" i="3"/>
  <c r="I10068" i="3"/>
  <c r="J10068" i="3"/>
  <c r="I10069" i="3"/>
  <c r="J10069" i="3"/>
  <c r="I10070" i="3"/>
  <c r="J10070" i="3"/>
  <c r="I10071" i="3"/>
  <c r="J10071" i="3"/>
  <c r="I10072" i="3"/>
  <c r="J10072" i="3"/>
  <c r="I10073" i="3"/>
  <c r="J10073" i="3"/>
  <c r="I10074" i="3"/>
  <c r="J10074" i="3"/>
  <c r="I10075" i="3"/>
  <c r="J10075" i="3"/>
  <c r="I10076" i="3"/>
  <c r="J10076" i="3"/>
  <c r="I10077" i="3"/>
  <c r="J10077" i="3"/>
  <c r="I10078" i="3"/>
  <c r="J10078" i="3"/>
  <c r="I10079" i="3"/>
  <c r="J10079" i="3"/>
  <c r="I10080" i="3"/>
  <c r="J10080" i="3"/>
  <c r="I10081" i="3"/>
  <c r="J10081" i="3"/>
  <c r="I10082" i="3"/>
  <c r="J10082" i="3"/>
  <c r="I10083" i="3"/>
  <c r="J10083" i="3"/>
  <c r="I10084" i="3"/>
  <c r="J10084" i="3"/>
  <c r="I10085" i="3"/>
  <c r="J10085" i="3"/>
  <c r="I10086" i="3"/>
  <c r="J10086" i="3"/>
  <c r="I10087" i="3"/>
  <c r="J10087" i="3"/>
  <c r="I10088" i="3"/>
  <c r="J10088" i="3"/>
  <c r="I10089" i="3"/>
  <c r="J10089" i="3"/>
  <c r="I10090" i="3"/>
  <c r="J10090" i="3"/>
  <c r="I10091" i="3"/>
  <c r="J10091" i="3"/>
  <c r="I10092" i="3"/>
  <c r="J10092" i="3"/>
  <c r="I10093" i="3"/>
  <c r="J10093" i="3"/>
  <c r="I10094" i="3"/>
  <c r="J10094" i="3"/>
  <c r="I10095" i="3"/>
  <c r="J10095" i="3"/>
  <c r="I10096" i="3"/>
  <c r="J10096" i="3"/>
  <c r="I10097" i="3"/>
  <c r="J10097" i="3"/>
  <c r="I10098" i="3"/>
  <c r="J10098" i="3"/>
  <c r="I10099" i="3"/>
  <c r="J10099" i="3"/>
  <c r="I10100" i="3"/>
  <c r="J10100" i="3"/>
  <c r="I10101" i="3"/>
  <c r="J10101" i="3"/>
  <c r="I10102" i="3"/>
  <c r="J10102" i="3"/>
  <c r="I10103" i="3"/>
  <c r="J10103" i="3"/>
  <c r="I10104" i="3"/>
  <c r="J10104" i="3"/>
  <c r="I10105" i="3"/>
  <c r="J10105" i="3"/>
  <c r="I10106" i="3"/>
  <c r="J10106" i="3"/>
  <c r="I10107" i="3"/>
  <c r="J10107" i="3"/>
  <c r="I10108" i="3"/>
  <c r="J10108" i="3"/>
  <c r="I10109" i="3"/>
  <c r="J10109" i="3"/>
  <c r="I10110" i="3"/>
  <c r="J10110" i="3"/>
  <c r="I10111" i="3"/>
  <c r="J10111" i="3"/>
  <c r="I10112" i="3"/>
  <c r="J10112" i="3"/>
  <c r="I10113" i="3"/>
  <c r="J10113" i="3"/>
  <c r="I10114" i="3"/>
  <c r="J10114" i="3"/>
  <c r="I10115" i="3"/>
  <c r="J10115" i="3"/>
  <c r="I10116" i="3"/>
  <c r="J10116" i="3"/>
  <c r="I10117" i="3"/>
  <c r="J10117" i="3"/>
  <c r="I10118" i="3"/>
  <c r="J10118" i="3"/>
  <c r="I10119" i="3"/>
  <c r="J10119" i="3"/>
  <c r="I10120" i="3"/>
  <c r="J10120" i="3"/>
  <c r="I10121" i="3"/>
  <c r="J10121" i="3"/>
  <c r="I10122" i="3"/>
  <c r="J10122" i="3"/>
  <c r="I10123" i="3"/>
  <c r="J10123" i="3"/>
  <c r="I10124" i="3"/>
  <c r="J10124" i="3"/>
  <c r="I10125" i="3"/>
  <c r="J10125" i="3"/>
  <c r="I10126" i="3"/>
  <c r="J10126" i="3"/>
  <c r="I10127" i="3"/>
  <c r="J10127" i="3"/>
  <c r="I10128" i="3"/>
  <c r="J10128" i="3"/>
  <c r="I10129" i="3"/>
  <c r="J10129" i="3"/>
  <c r="I10130" i="3"/>
  <c r="J10130" i="3"/>
  <c r="I10131" i="3"/>
  <c r="J10131" i="3"/>
  <c r="I10132" i="3"/>
  <c r="J10132" i="3"/>
  <c r="I10133" i="3"/>
  <c r="J10133" i="3"/>
  <c r="I10134" i="3"/>
  <c r="J10134" i="3"/>
  <c r="I10135" i="3"/>
  <c r="J10135" i="3"/>
  <c r="I10136" i="3"/>
  <c r="J10136" i="3"/>
  <c r="I10137" i="3"/>
  <c r="J10137" i="3"/>
  <c r="I10138" i="3"/>
  <c r="J10138" i="3"/>
  <c r="I10139" i="3"/>
  <c r="J10139" i="3"/>
  <c r="I10140" i="3"/>
  <c r="J10140" i="3"/>
  <c r="I10141" i="3"/>
  <c r="J10141" i="3"/>
  <c r="I10142" i="3"/>
  <c r="J10142" i="3"/>
  <c r="I10143" i="3"/>
  <c r="J10143" i="3"/>
  <c r="I10144" i="3"/>
  <c r="J10144" i="3"/>
  <c r="I10145" i="3"/>
  <c r="J10145" i="3"/>
  <c r="I10146" i="3"/>
  <c r="J10146" i="3"/>
  <c r="I10147" i="3"/>
  <c r="J10147" i="3"/>
  <c r="I10148" i="3"/>
  <c r="J10148" i="3"/>
  <c r="I10149" i="3"/>
  <c r="J10149" i="3"/>
  <c r="I10150" i="3"/>
  <c r="J10150" i="3"/>
  <c r="I10151" i="3"/>
  <c r="J10151" i="3"/>
  <c r="I10152" i="3"/>
  <c r="J10152" i="3"/>
  <c r="I10153" i="3"/>
  <c r="J10153" i="3"/>
  <c r="I10154" i="3"/>
  <c r="J10154" i="3"/>
  <c r="I10155" i="3"/>
  <c r="J10155" i="3"/>
  <c r="I10156" i="3"/>
  <c r="J10156" i="3"/>
  <c r="I10157" i="3"/>
  <c r="J10157" i="3"/>
  <c r="I10158" i="3"/>
  <c r="J10158" i="3"/>
  <c r="I10159" i="3"/>
  <c r="J10159" i="3"/>
  <c r="I10160" i="3"/>
  <c r="J10160" i="3"/>
  <c r="I10161" i="3"/>
  <c r="J10161" i="3"/>
  <c r="I10162" i="3"/>
  <c r="J10162" i="3"/>
  <c r="I10163" i="3"/>
  <c r="J10163" i="3"/>
  <c r="I10164" i="3"/>
  <c r="J10164" i="3"/>
  <c r="I10165" i="3"/>
  <c r="J10165" i="3"/>
  <c r="I10166" i="3"/>
  <c r="J10166" i="3"/>
  <c r="I10167" i="3"/>
  <c r="J10167" i="3"/>
  <c r="I10168" i="3"/>
  <c r="J10168" i="3"/>
  <c r="I10169" i="3"/>
  <c r="J10169" i="3"/>
  <c r="I10170" i="3"/>
  <c r="J10170" i="3"/>
  <c r="I10171" i="3"/>
  <c r="J10171" i="3"/>
  <c r="I10172" i="3"/>
  <c r="J10172" i="3"/>
  <c r="I10173" i="3"/>
  <c r="J10173" i="3"/>
  <c r="I10174" i="3"/>
  <c r="J10174" i="3"/>
  <c r="I10175" i="3"/>
  <c r="J10175" i="3"/>
  <c r="I10176" i="3"/>
  <c r="J10176" i="3"/>
  <c r="I10177" i="3"/>
  <c r="J10177" i="3"/>
  <c r="I10178" i="3"/>
  <c r="J10178" i="3"/>
  <c r="I10179" i="3"/>
  <c r="J10179" i="3"/>
  <c r="I10180" i="3"/>
  <c r="J10180" i="3"/>
  <c r="I10181" i="3"/>
  <c r="J10181" i="3"/>
  <c r="I10182" i="3"/>
  <c r="J10182" i="3"/>
  <c r="I10183" i="3"/>
  <c r="J10183" i="3"/>
  <c r="I10184" i="3"/>
  <c r="J10184" i="3"/>
  <c r="I10185" i="3"/>
  <c r="J10185" i="3"/>
  <c r="I10186" i="3"/>
  <c r="J10186" i="3"/>
  <c r="I10187" i="3"/>
  <c r="J10187" i="3"/>
  <c r="I10188" i="3"/>
  <c r="J10188" i="3"/>
  <c r="I10189" i="3"/>
  <c r="J10189" i="3"/>
  <c r="I10190" i="3"/>
  <c r="J10190" i="3"/>
  <c r="I10191" i="3"/>
  <c r="J10191" i="3"/>
  <c r="I10192" i="3"/>
  <c r="J10192" i="3"/>
  <c r="I10193" i="3"/>
  <c r="J10193" i="3"/>
  <c r="I10194" i="3"/>
  <c r="J10194" i="3"/>
  <c r="I10195" i="3"/>
  <c r="J10195" i="3"/>
  <c r="I10196" i="3"/>
  <c r="J10196" i="3"/>
  <c r="I10197" i="3"/>
  <c r="J10197" i="3"/>
  <c r="I10198" i="3"/>
  <c r="J10198" i="3"/>
  <c r="I10199" i="3"/>
  <c r="J10199" i="3"/>
  <c r="I10200" i="3"/>
  <c r="J10200" i="3"/>
  <c r="I10201" i="3"/>
  <c r="J10201" i="3"/>
  <c r="I10202" i="3"/>
  <c r="J10202" i="3"/>
  <c r="I10203" i="3"/>
  <c r="J10203" i="3"/>
  <c r="I10204" i="3"/>
  <c r="J10204" i="3"/>
  <c r="I10205" i="3"/>
  <c r="J10205" i="3"/>
  <c r="I10206" i="3"/>
  <c r="J10206" i="3"/>
  <c r="I10207" i="3"/>
  <c r="J10207" i="3"/>
  <c r="I10208" i="3"/>
  <c r="J10208" i="3"/>
  <c r="I10209" i="3"/>
  <c r="J10209" i="3"/>
  <c r="I10210" i="3"/>
  <c r="J10210" i="3"/>
  <c r="I10211" i="3"/>
  <c r="J10211" i="3"/>
  <c r="I10212" i="3"/>
  <c r="J10212" i="3"/>
  <c r="I10213" i="3"/>
  <c r="J10213" i="3"/>
  <c r="I10214" i="3"/>
  <c r="J10214" i="3"/>
  <c r="I10215" i="3"/>
  <c r="J10215" i="3"/>
  <c r="I10216" i="3"/>
  <c r="J10216" i="3"/>
  <c r="I10217" i="3"/>
  <c r="J10217" i="3"/>
  <c r="I10218" i="3"/>
  <c r="J10218" i="3"/>
  <c r="I10219" i="3"/>
  <c r="J10219" i="3"/>
  <c r="I10220" i="3"/>
  <c r="J10220" i="3"/>
  <c r="I10221" i="3"/>
  <c r="J10221" i="3"/>
  <c r="I10222" i="3"/>
  <c r="J10222" i="3"/>
  <c r="I10223" i="3"/>
  <c r="J10223" i="3"/>
  <c r="I10224" i="3"/>
  <c r="J10224" i="3"/>
  <c r="I10225" i="3"/>
  <c r="J10225" i="3"/>
  <c r="I10226" i="3"/>
  <c r="J10226" i="3"/>
  <c r="I10227" i="3"/>
  <c r="J10227" i="3"/>
  <c r="I10228" i="3"/>
  <c r="J10228" i="3"/>
  <c r="I10229" i="3"/>
  <c r="J10229" i="3"/>
  <c r="I10230" i="3"/>
  <c r="J10230" i="3"/>
  <c r="I10231" i="3"/>
  <c r="J10231" i="3"/>
  <c r="I10232" i="3"/>
  <c r="J10232" i="3"/>
  <c r="I10233" i="3"/>
  <c r="J10233" i="3"/>
  <c r="I10234" i="3"/>
  <c r="J10234" i="3"/>
  <c r="I10235" i="3"/>
  <c r="J10235" i="3"/>
  <c r="I10236" i="3"/>
  <c r="J10236" i="3"/>
  <c r="I10237" i="3"/>
  <c r="J10237" i="3"/>
  <c r="I10238" i="3"/>
  <c r="J10238" i="3"/>
  <c r="I10239" i="3"/>
  <c r="J10239" i="3"/>
  <c r="I10240" i="3"/>
  <c r="J10240" i="3"/>
  <c r="I10241" i="3"/>
  <c r="J10241" i="3"/>
  <c r="I10242" i="3"/>
  <c r="J10242" i="3"/>
  <c r="I10243" i="3"/>
  <c r="J10243" i="3"/>
  <c r="I10244" i="3"/>
  <c r="J10244" i="3"/>
  <c r="I10245" i="3"/>
  <c r="J10245" i="3"/>
  <c r="I10246" i="3"/>
  <c r="J10246" i="3"/>
  <c r="I10247" i="3"/>
  <c r="J10247" i="3"/>
  <c r="I10248" i="3"/>
  <c r="J10248" i="3"/>
  <c r="I10249" i="3"/>
  <c r="J10249" i="3"/>
  <c r="I10250" i="3"/>
  <c r="J10250" i="3"/>
  <c r="I10251" i="3"/>
  <c r="J10251" i="3"/>
  <c r="I10252" i="3"/>
  <c r="J10252" i="3"/>
  <c r="I10253" i="3"/>
  <c r="J10253" i="3"/>
  <c r="I10254" i="3"/>
  <c r="J10254" i="3"/>
  <c r="I10255" i="3"/>
  <c r="J10255" i="3"/>
  <c r="I10256" i="3"/>
  <c r="J10256" i="3"/>
  <c r="I10257" i="3"/>
  <c r="J10257" i="3"/>
  <c r="I10258" i="3"/>
  <c r="J10258" i="3"/>
  <c r="I10259" i="3"/>
  <c r="J10259" i="3"/>
  <c r="I10260" i="3"/>
  <c r="J10260" i="3"/>
  <c r="I10261" i="3"/>
  <c r="J10261" i="3"/>
  <c r="I10262" i="3"/>
  <c r="J10262" i="3"/>
  <c r="I10263" i="3"/>
  <c r="J10263" i="3"/>
  <c r="I10264" i="3"/>
  <c r="J10264" i="3"/>
  <c r="I10265" i="3"/>
  <c r="J10265" i="3"/>
  <c r="I10266" i="3"/>
  <c r="J10266" i="3"/>
  <c r="I10267" i="3"/>
  <c r="J10267" i="3"/>
  <c r="I10268" i="3"/>
  <c r="J10268" i="3"/>
  <c r="I10269" i="3"/>
  <c r="J10269" i="3"/>
  <c r="I10270" i="3"/>
  <c r="J10270" i="3"/>
  <c r="I10271" i="3"/>
  <c r="J10271" i="3"/>
  <c r="I10272" i="3"/>
  <c r="J10272" i="3"/>
  <c r="I10273" i="3"/>
  <c r="J10273" i="3"/>
  <c r="I10274" i="3"/>
  <c r="J10274" i="3"/>
  <c r="I10275" i="3"/>
  <c r="J10275" i="3"/>
  <c r="I10276" i="3"/>
  <c r="J10276" i="3"/>
  <c r="I10277" i="3"/>
  <c r="J10277" i="3"/>
  <c r="I10278" i="3"/>
  <c r="J10278" i="3"/>
  <c r="I10279" i="3"/>
  <c r="J10279" i="3"/>
  <c r="I10280" i="3"/>
  <c r="J10280" i="3"/>
  <c r="I10281" i="3"/>
  <c r="J10281" i="3"/>
  <c r="I10282" i="3"/>
  <c r="J10282" i="3"/>
  <c r="I10283" i="3"/>
  <c r="J10283" i="3"/>
  <c r="I10284" i="3"/>
  <c r="J10284" i="3"/>
  <c r="I10285" i="3"/>
  <c r="J10285" i="3"/>
  <c r="I10286" i="3"/>
  <c r="J10286" i="3"/>
  <c r="I10287" i="3"/>
  <c r="J10287" i="3"/>
  <c r="I10288" i="3"/>
  <c r="J10288" i="3"/>
  <c r="I10289" i="3"/>
  <c r="J10289" i="3"/>
  <c r="I10290" i="3"/>
  <c r="J10290" i="3"/>
  <c r="I10291" i="3"/>
  <c r="J10291" i="3"/>
  <c r="I10292" i="3"/>
  <c r="J10292" i="3"/>
  <c r="I10293" i="3"/>
  <c r="J10293" i="3"/>
  <c r="I10294" i="3"/>
  <c r="J10294" i="3"/>
  <c r="I10295" i="3"/>
  <c r="J10295" i="3"/>
  <c r="I10296" i="3"/>
  <c r="J10296" i="3"/>
  <c r="I10297" i="3"/>
  <c r="J10297" i="3"/>
  <c r="I10298" i="3"/>
  <c r="J10298" i="3"/>
  <c r="I10299" i="3"/>
  <c r="J10299" i="3"/>
  <c r="I10300" i="3"/>
  <c r="J10300" i="3"/>
  <c r="I10301" i="3"/>
  <c r="J10301" i="3"/>
  <c r="I10302" i="3"/>
  <c r="J10302" i="3"/>
  <c r="I10303" i="3"/>
  <c r="J10303" i="3"/>
  <c r="I10304" i="3"/>
  <c r="J10304" i="3"/>
  <c r="I10305" i="3"/>
  <c r="J10305" i="3"/>
  <c r="I10306" i="3"/>
  <c r="J10306" i="3"/>
  <c r="I10307" i="3"/>
  <c r="J10307" i="3"/>
  <c r="I10308" i="3"/>
  <c r="J10308" i="3"/>
  <c r="I10309" i="3"/>
  <c r="J10309" i="3"/>
  <c r="I10310" i="3"/>
  <c r="J10310" i="3"/>
  <c r="I10311" i="3"/>
  <c r="J10311" i="3"/>
  <c r="I10312" i="3"/>
  <c r="J10312" i="3"/>
  <c r="I10313" i="3"/>
  <c r="J10313" i="3"/>
  <c r="I10314" i="3"/>
  <c r="J10314" i="3"/>
  <c r="I10315" i="3"/>
  <c r="J10315" i="3"/>
  <c r="I10316" i="3"/>
  <c r="J10316" i="3"/>
  <c r="I10317" i="3"/>
  <c r="J10317" i="3"/>
  <c r="I10318" i="3"/>
  <c r="J10318" i="3"/>
  <c r="I10319" i="3"/>
  <c r="J10319" i="3"/>
  <c r="I10320" i="3"/>
  <c r="J10320" i="3"/>
  <c r="I10321" i="3"/>
  <c r="J10321" i="3"/>
  <c r="I10322" i="3"/>
  <c r="J10322" i="3"/>
  <c r="I10323" i="3"/>
  <c r="J10323" i="3"/>
  <c r="I10324" i="3"/>
  <c r="J10324" i="3"/>
  <c r="I10325" i="3"/>
  <c r="J10325" i="3"/>
  <c r="I10326" i="3"/>
  <c r="J10326" i="3"/>
  <c r="I10327" i="3"/>
  <c r="J10327" i="3"/>
  <c r="I10328" i="3"/>
  <c r="J10328" i="3"/>
  <c r="I10329" i="3"/>
  <c r="J10329" i="3"/>
  <c r="I10330" i="3"/>
  <c r="J10330" i="3"/>
  <c r="I10331" i="3"/>
  <c r="J10331" i="3"/>
  <c r="I10332" i="3"/>
  <c r="J10332" i="3"/>
  <c r="I10333" i="3"/>
  <c r="J10333" i="3"/>
  <c r="I10334" i="3"/>
  <c r="J10334" i="3"/>
  <c r="I10335" i="3"/>
  <c r="J10335" i="3"/>
  <c r="I10336" i="3"/>
  <c r="J10336" i="3"/>
  <c r="I10337" i="3"/>
  <c r="J10337" i="3"/>
  <c r="I10338" i="3"/>
  <c r="J10338" i="3"/>
  <c r="I10339" i="3"/>
  <c r="J10339" i="3"/>
  <c r="I10340" i="3"/>
  <c r="J10340" i="3"/>
  <c r="I10341" i="3"/>
  <c r="J10341" i="3"/>
  <c r="I10342" i="3"/>
  <c r="J10342" i="3"/>
  <c r="I10343" i="3"/>
  <c r="J10343" i="3"/>
  <c r="I10344" i="3"/>
  <c r="J10344" i="3"/>
  <c r="I10345" i="3"/>
  <c r="J10345" i="3"/>
  <c r="I10346" i="3"/>
  <c r="J10346" i="3"/>
  <c r="I10347" i="3"/>
  <c r="J10347" i="3"/>
  <c r="I10348" i="3"/>
  <c r="J10348" i="3"/>
  <c r="I10349" i="3"/>
  <c r="J10349" i="3"/>
  <c r="I10350" i="3"/>
  <c r="J10350" i="3"/>
  <c r="I10351" i="3"/>
  <c r="J10351" i="3"/>
  <c r="I10352" i="3"/>
  <c r="J10352" i="3"/>
  <c r="I10353" i="3"/>
  <c r="J10353" i="3"/>
  <c r="I10354" i="3"/>
  <c r="J10354" i="3"/>
  <c r="I10355" i="3"/>
  <c r="J10355" i="3"/>
  <c r="I10356" i="3"/>
  <c r="J10356" i="3"/>
  <c r="I10357" i="3"/>
  <c r="J10357" i="3"/>
  <c r="I10358" i="3"/>
  <c r="J10358" i="3"/>
  <c r="I10359" i="3"/>
  <c r="J10359" i="3"/>
  <c r="I10360" i="3"/>
  <c r="J10360" i="3"/>
  <c r="I10361" i="3"/>
  <c r="J10361" i="3"/>
  <c r="I10362" i="3"/>
  <c r="J10362" i="3"/>
  <c r="I10363" i="3"/>
  <c r="J10363" i="3"/>
  <c r="I10364" i="3"/>
  <c r="J10364" i="3"/>
  <c r="I10365" i="3"/>
  <c r="J10365" i="3"/>
  <c r="I10366" i="3"/>
  <c r="J10366" i="3"/>
  <c r="I10367" i="3"/>
  <c r="J10367" i="3"/>
  <c r="I10368" i="3"/>
  <c r="J10368" i="3"/>
  <c r="I10369" i="3"/>
  <c r="J10369" i="3"/>
  <c r="I10370" i="3"/>
  <c r="J10370" i="3"/>
  <c r="I10371" i="3"/>
  <c r="J10371" i="3"/>
  <c r="I10372" i="3"/>
  <c r="J10372" i="3"/>
  <c r="I10373" i="3"/>
  <c r="J10373" i="3"/>
  <c r="I10374" i="3"/>
  <c r="J10374" i="3"/>
  <c r="I10375" i="3"/>
  <c r="J10375" i="3"/>
  <c r="I10376" i="3"/>
  <c r="J10376" i="3"/>
  <c r="I10377" i="3"/>
  <c r="J10377" i="3"/>
  <c r="I10378" i="3"/>
  <c r="J10378" i="3"/>
  <c r="I10379" i="3"/>
  <c r="J10379" i="3"/>
  <c r="I10380" i="3"/>
  <c r="J10380" i="3"/>
  <c r="I10381" i="3"/>
  <c r="J10381" i="3"/>
  <c r="I10382" i="3"/>
  <c r="J10382" i="3"/>
  <c r="I10383" i="3"/>
  <c r="J10383" i="3"/>
  <c r="I10384" i="3"/>
  <c r="J10384" i="3"/>
  <c r="I10385" i="3"/>
  <c r="J10385" i="3"/>
  <c r="I10386" i="3"/>
  <c r="J10386" i="3"/>
  <c r="I10387" i="3"/>
  <c r="J10387" i="3"/>
  <c r="I10388" i="3"/>
  <c r="J10388" i="3"/>
  <c r="I10389" i="3"/>
  <c r="J10389" i="3"/>
  <c r="I10390" i="3"/>
  <c r="J10390" i="3"/>
  <c r="I10391" i="3"/>
  <c r="J10391" i="3"/>
  <c r="I10392" i="3"/>
  <c r="J10392" i="3"/>
  <c r="I10393" i="3"/>
  <c r="J10393" i="3"/>
  <c r="I10394" i="3"/>
  <c r="J10394" i="3"/>
  <c r="I10395" i="3"/>
  <c r="J10395" i="3"/>
  <c r="I10396" i="3"/>
  <c r="J10396" i="3"/>
  <c r="I10397" i="3"/>
  <c r="J10397" i="3"/>
  <c r="I10398" i="3"/>
  <c r="J10398" i="3"/>
  <c r="I10399" i="3"/>
  <c r="J10399" i="3"/>
  <c r="I10400" i="3"/>
  <c r="J10400" i="3"/>
  <c r="I10401" i="3"/>
  <c r="J10401" i="3"/>
  <c r="I10402" i="3"/>
  <c r="J10402" i="3"/>
  <c r="I10403" i="3"/>
  <c r="J10403" i="3"/>
  <c r="I10404" i="3"/>
  <c r="J10404" i="3"/>
  <c r="I10405" i="3"/>
  <c r="J10405" i="3"/>
  <c r="I10406" i="3"/>
  <c r="J10406" i="3"/>
  <c r="I10407" i="3"/>
  <c r="J10407" i="3"/>
  <c r="I10408" i="3"/>
  <c r="J10408" i="3"/>
  <c r="I10409" i="3"/>
  <c r="J10409" i="3"/>
  <c r="I10410" i="3"/>
  <c r="J10410" i="3"/>
  <c r="I10411" i="3"/>
  <c r="J10411" i="3"/>
  <c r="I10412" i="3"/>
  <c r="J10412" i="3"/>
  <c r="I10413" i="3"/>
  <c r="J10413" i="3"/>
  <c r="I10414" i="3"/>
  <c r="J10414" i="3"/>
  <c r="I10415" i="3"/>
  <c r="J10415" i="3"/>
  <c r="I10416" i="3"/>
  <c r="J10416" i="3"/>
  <c r="I10417" i="3"/>
  <c r="J10417" i="3"/>
  <c r="I10418" i="3"/>
  <c r="J10418" i="3"/>
  <c r="I10419" i="3"/>
  <c r="J10419" i="3"/>
  <c r="I10420" i="3"/>
  <c r="J10420" i="3"/>
  <c r="I10421" i="3"/>
  <c r="J10421" i="3"/>
  <c r="I10422" i="3"/>
  <c r="J10422" i="3"/>
  <c r="I10423" i="3"/>
  <c r="J10423" i="3"/>
  <c r="I10424" i="3"/>
  <c r="J10424" i="3"/>
  <c r="I10425" i="3"/>
  <c r="J10425" i="3"/>
  <c r="I10426" i="3"/>
  <c r="J10426" i="3"/>
  <c r="I10427" i="3"/>
  <c r="J10427" i="3"/>
  <c r="I10428" i="3"/>
  <c r="J10428" i="3"/>
  <c r="I10429" i="3"/>
  <c r="J10429" i="3"/>
  <c r="I10430" i="3"/>
  <c r="J10430" i="3"/>
  <c r="I10431" i="3"/>
  <c r="J10431" i="3"/>
  <c r="I10432" i="3"/>
  <c r="J10432" i="3"/>
  <c r="I10433" i="3"/>
  <c r="J10433" i="3"/>
  <c r="I10434" i="3"/>
  <c r="J10434" i="3"/>
  <c r="I10435" i="3"/>
  <c r="J10435" i="3"/>
  <c r="I10436" i="3"/>
  <c r="J10436" i="3"/>
  <c r="I10437" i="3"/>
  <c r="J10437" i="3"/>
  <c r="I10438" i="3"/>
  <c r="J10438" i="3"/>
  <c r="I10439" i="3"/>
  <c r="J10439" i="3"/>
  <c r="I10440" i="3"/>
  <c r="J10440" i="3"/>
  <c r="I10441" i="3"/>
  <c r="J10441" i="3"/>
  <c r="I10442" i="3"/>
  <c r="J10442" i="3"/>
  <c r="I10443" i="3"/>
  <c r="J10443" i="3"/>
  <c r="I10444" i="3"/>
  <c r="J10444" i="3"/>
  <c r="I10445" i="3"/>
  <c r="J10445" i="3"/>
  <c r="I10446" i="3"/>
  <c r="J10446" i="3"/>
  <c r="I10447" i="3"/>
  <c r="J10447" i="3"/>
  <c r="I10448" i="3"/>
  <c r="J10448" i="3"/>
  <c r="I10449" i="3"/>
  <c r="J10449" i="3"/>
  <c r="I10450" i="3"/>
  <c r="J10450" i="3"/>
  <c r="I10451" i="3"/>
  <c r="J10451" i="3"/>
  <c r="I10452" i="3"/>
  <c r="J10452" i="3"/>
  <c r="I10453" i="3"/>
  <c r="J10453" i="3"/>
  <c r="I10454" i="3"/>
  <c r="J10454" i="3"/>
  <c r="I10455" i="3"/>
  <c r="J10455" i="3"/>
  <c r="I10456" i="3"/>
  <c r="J10456" i="3"/>
  <c r="I10457" i="3"/>
  <c r="J10457" i="3"/>
  <c r="I10458" i="3"/>
  <c r="J10458" i="3"/>
  <c r="I10459" i="3"/>
  <c r="J10459" i="3"/>
  <c r="I10460" i="3"/>
  <c r="J10460" i="3"/>
  <c r="I10461" i="3"/>
  <c r="J10461" i="3"/>
  <c r="I10462" i="3"/>
  <c r="J10462" i="3"/>
  <c r="I10463" i="3"/>
  <c r="J10463" i="3"/>
  <c r="I10464" i="3"/>
  <c r="J10464" i="3"/>
  <c r="I10465" i="3"/>
  <c r="J10465" i="3"/>
  <c r="I10466" i="3"/>
  <c r="J10466" i="3"/>
  <c r="I10467" i="3"/>
  <c r="J10467" i="3"/>
  <c r="I10468" i="3"/>
  <c r="J10468" i="3"/>
  <c r="I10469" i="3"/>
  <c r="J10469" i="3"/>
  <c r="I10470" i="3"/>
  <c r="J10470" i="3"/>
  <c r="I10471" i="3"/>
  <c r="J10471" i="3"/>
  <c r="I10472" i="3"/>
  <c r="J10472" i="3"/>
  <c r="I10473" i="3"/>
  <c r="J10473" i="3"/>
  <c r="I10474" i="3"/>
  <c r="J10474" i="3"/>
  <c r="I10475" i="3"/>
  <c r="J10475" i="3"/>
  <c r="I10476" i="3"/>
  <c r="J10476" i="3"/>
  <c r="I10477" i="3"/>
  <c r="J10477" i="3"/>
  <c r="I10478" i="3"/>
  <c r="J10478" i="3"/>
  <c r="I10479" i="3"/>
  <c r="J10479" i="3"/>
  <c r="I10480" i="3"/>
  <c r="J10480" i="3"/>
  <c r="I10481" i="3"/>
  <c r="J10481" i="3"/>
  <c r="I10482" i="3"/>
  <c r="J10482" i="3"/>
  <c r="I10483" i="3"/>
  <c r="J10483" i="3"/>
  <c r="I10484" i="3"/>
  <c r="J10484" i="3"/>
  <c r="I10485" i="3"/>
  <c r="J10485" i="3"/>
  <c r="I10486" i="3"/>
  <c r="J10486" i="3"/>
  <c r="I10487" i="3"/>
  <c r="J10487" i="3"/>
  <c r="I10488" i="3"/>
  <c r="J10488" i="3"/>
  <c r="I10489" i="3"/>
  <c r="J10489" i="3"/>
  <c r="I10490" i="3"/>
  <c r="J10490" i="3"/>
  <c r="I10491" i="3"/>
  <c r="J10491" i="3"/>
  <c r="I10492" i="3"/>
  <c r="J10492" i="3"/>
  <c r="I10493" i="3"/>
  <c r="J10493" i="3"/>
  <c r="I10494" i="3"/>
  <c r="J10494" i="3"/>
  <c r="I10495" i="3"/>
  <c r="J10495" i="3"/>
  <c r="I10496" i="3"/>
  <c r="J10496" i="3"/>
  <c r="I10497" i="3"/>
  <c r="J10497" i="3"/>
  <c r="I10498" i="3"/>
  <c r="J10498" i="3"/>
  <c r="I10499" i="3"/>
  <c r="J10499" i="3"/>
  <c r="I10500" i="3"/>
  <c r="J10500" i="3"/>
  <c r="I10501" i="3"/>
  <c r="J10501" i="3"/>
  <c r="I10502" i="3"/>
  <c r="J10502" i="3"/>
  <c r="I10503" i="3"/>
  <c r="J10503" i="3"/>
  <c r="I10504" i="3"/>
  <c r="J10504" i="3"/>
  <c r="I10505" i="3"/>
  <c r="J10505" i="3"/>
  <c r="I10506" i="3"/>
  <c r="J10506" i="3"/>
  <c r="I10507" i="3"/>
  <c r="J10507" i="3"/>
  <c r="I10508" i="3"/>
  <c r="J10508" i="3"/>
  <c r="I10509" i="3"/>
  <c r="J10509" i="3"/>
  <c r="I10510" i="3"/>
  <c r="J10510" i="3"/>
  <c r="I10511" i="3"/>
  <c r="J10511" i="3"/>
  <c r="I10512" i="3"/>
  <c r="J10512" i="3"/>
  <c r="I10513" i="3"/>
  <c r="J10513" i="3"/>
  <c r="I10514" i="3"/>
  <c r="J10514" i="3"/>
  <c r="I10515" i="3"/>
  <c r="J10515" i="3"/>
  <c r="I10516" i="3"/>
  <c r="J10516" i="3"/>
  <c r="I10517" i="3"/>
  <c r="J10517" i="3"/>
  <c r="I10518" i="3"/>
  <c r="J10518" i="3"/>
  <c r="I10519" i="3"/>
  <c r="J10519" i="3"/>
  <c r="I10520" i="3"/>
  <c r="J10520" i="3"/>
  <c r="I10521" i="3"/>
  <c r="J10521" i="3"/>
  <c r="I10522" i="3"/>
  <c r="J10522" i="3"/>
  <c r="I10523" i="3"/>
  <c r="J10523" i="3"/>
  <c r="I10524" i="3"/>
  <c r="J10524" i="3"/>
  <c r="I10525" i="3"/>
  <c r="J10525" i="3"/>
  <c r="I10526" i="3"/>
  <c r="J10526" i="3"/>
  <c r="I10527" i="3"/>
  <c r="J10527" i="3"/>
  <c r="I10528" i="3"/>
  <c r="J10528" i="3"/>
  <c r="I10529" i="3"/>
  <c r="J10529" i="3"/>
  <c r="I10530" i="3"/>
  <c r="J10530" i="3"/>
  <c r="I10531" i="3"/>
  <c r="J10531" i="3"/>
  <c r="I10532" i="3"/>
  <c r="J10532" i="3"/>
  <c r="I10533" i="3"/>
  <c r="J10533" i="3"/>
  <c r="I10534" i="3"/>
  <c r="J10534" i="3"/>
  <c r="I10535" i="3"/>
  <c r="J10535" i="3"/>
  <c r="I10536" i="3"/>
  <c r="J10536" i="3"/>
  <c r="I10537" i="3"/>
  <c r="J10537" i="3"/>
  <c r="I10538" i="3"/>
  <c r="J10538" i="3"/>
  <c r="I10539" i="3"/>
  <c r="J10539" i="3"/>
  <c r="I10540" i="3"/>
  <c r="J10540" i="3"/>
  <c r="I10541" i="3"/>
  <c r="J10541" i="3"/>
  <c r="I10542" i="3"/>
  <c r="J10542" i="3"/>
  <c r="I10543" i="3"/>
  <c r="J10543" i="3"/>
  <c r="I10544" i="3"/>
  <c r="J10544" i="3"/>
  <c r="I10545" i="3"/>
  <c r="J10545" i="3"/>
  <c r="I10546" i="3"/>
  <c r="J10546" i="3"/>
  <c r="I10547" i="3"/>
  <c r="J10547" i="3"/>
  <c r="I10548" i="3"/>
  <c r="J10548" i="3"/>
  <c r="I10549" i="3"/>
  <c r="J10549" i="3"/>
  <c r="I10550" i="3"/>
  <c r="J10550" i="3"/>
  <c r="I10551" i="3"/>
  <c r="J10551" i="3"/>
  <c r="I10552" i="3"/>
  <c r="J10552" i="3"/>
  <c r="I10553" i="3"/>
  <c r="J10553" i="3"/>
  <c r="I10554" i="3"/>
  <c r="J10554" i="3"/>
  <c r="I10555" i="3"/>
  <c r="J10555" i="3"/>
  <c r="I10556" i="3"/>
  <c r="J10556" i="3"/>
  <c r="I10557" i="3"/>
  <c r="J10557" i="3"/>
  <c r="I10558" i="3"/>
  <c r="J10558" i="3"/>
  <c r="I10559" i="3"/>
  <c r="J10559" i="3"/>
  <c r="I10560" i="3"/>
  <c r="J10560" i="3"/>
  <c r="I10561" i="3"/>
  <c r="J10561" i="3"/>
  <c r="I10562" i="3"/>
  <c r="J10562" i="3"/>
  <c r="I10563" i="3"/>
  <c r="J10563" i="3"/>
  <c r="I10564" i="3"/>
  <c r="J10564" i="3"/>
  <c r="I10565" i="3"/>
  <c r="J10565" i="3"/>
  <c r="I10566" i="3"/>
  <c r="J10566" i="3"/>
  <c r="I10567" i="3"/>
  <c r="J10567" i="3"/>
  <c r="I10568" i="3"/>
  <c r="J10568" i="3"/>
  <c r="I10569" i="3"/>
  <c r="J10569" i="3"/>
  <c r="I10570" i="3"/>
  <c r="J10570" i="3"/>
  <c r="I10571" i="3"/>
  <c r="J10571" i="3"/>
  <c r="I10572" i="3"/>
  <c r="J10572" i="3"/>
  <c r="I10573" i="3"/>
  <c r="J10573" i="3"/>
  <c r="I10574" i="3"/>
  <c r="J10574" i="3"/>
  <c r="I10575" i="3"/>
  <c r="J10575" i="3"/>
  <c r="I10576" i="3"/>
  <c r="J10576" i="3"/>
  <c r="I10577" i="3"/>
  <c r="J10577" i="3"/>
  <c r="I10578" i="3"/>
  <c r="J10578" i="3"/>
  <c r="I10579" i="3"/>
  <c r="J10579" i="3"/>
  <c r="I10580" i="3"/>
  <c r="J10580" i="3"/>
  <c r="I10581" i="3"/>
  <c r="J10581" i="3"/>
  <c r="I10582" i="3"/>
  <c r="J10582" i="3"/>
  <c r="I10583" i="3"/>
  <c r="J10583" i="3"/>
  <c r="I10584" i="3"/>
  <c r="J10584" i="3"/>
  <c r="I10585" i="3"/>
  <c r="J10585" i="3"/>
  <c r="I10586" i="3"/>
  <c r="J10586" i="3"/>
  <c r="I10587" i="3"/>
  <c r="J10587" i="3"/>
  <c r="I10588" i="3"/>
  <c r="J10588" i="3"/>
  <c r="I10589" i="3"/>
  <c r="J10589" i="3"/>
  <c r="I10590" i="3"/>
  <c r="J10590" i="3"/>
  <c r="I10591" i="3"/>
  <c r="J10591" i="3"/>
  <c r="I10592" i="3"/>
  <c r="J10592" i="3"/>
  <c r="I10593" i="3"/>
  <c r="J10593" i="3"/>
  <c r="I10594" i="3"/>
  <c r="J10594" i="3"/>
  <c r="I10595" i="3"/>
  <c r="J10595" i="3"/>
  <c r="I10596" i="3"/>
  <c r="J10596" i="3"/>
  <c r="I10597" i="3"/>
  <c r="J10597" i="3"/>
  <c r="I10598" i="3"/>
  <c r="J10598" i="3"/>
  <c r="I10599" i="3"/>
  <c r="J10599" i="3"/>
  <c r="I10600" i="3"/>
  <c r="J10600" i="3"/>
  <c r="I10601" i="3"/>
  <c r="J10601" i="3"/>
  <c r="I10602" i="3"/>
  <c r="J10602" i="3"/>
  <c r="I10603" i="3"/>
  <c r="J10603" i="3"/>
  <c r="I10604" i="3"/>
  <c r="J10604" i="3"/>
  <c r="I10605" i="3"/>
  <c r="J10605" i="3"/>
  <c r="I10606" i="3"/>
  <c r="J10606" i="3"/>
  <c r="I10607" i="3"/>
  <c r="J10607" i="3"/>
  <c r="I10608" i="3"/>
  <c r="J10608" i="3"/>
  <c r="I10609" i="3"/>
  <c r="J10609" i="3"/>
  <c r="I10610" i="3"/>
  <c r="J10610" i="3"/>
  <c r="I10611" i="3"/>
  <c r="J10611" i="3"/>
  <c r="I10612" i="3"/>
  <c r="J10612" i="3"/>
  <c r="I10613" i="3"/>
  <c r="J10613" i="3"/>
  <c r="I10614" i="3"/>
  <c r="J10614" i="3"/>
  <c r="I10615" i="3"/>
  <c r="J10615" i="3"/>
  <c r="I10616" i="3"/>
  <c r="J10616" i="3"/>
  <c r="I10617" i="3"/>
  <c r="J10617" i="3"/>
  <c r="I10618" i="3"/>
  <c r="J10618" i="3"/>
  <c r="I10619" i="3"/>
  <c r="J10619" i="3"/>
  <c r="I10620" i="3"/>
  <c r="J10620" i="3"/>
  <c r="I10621" i="3"/>
  <c r="J10621" i="3"/>
  <c r="I10622" i="3"/>
  <c r="J10622" i="3"/>
  <c r="I10623" i="3"/>
  <c r="J10623" i="3"/>
  <c r="I10624" i="3"/>
  <c r="J10624" i="3"/>
  <c r="I10625" i="3"/>
  <c r="J10625" i="3"/>
  <c r="I10626" i="3"/>
  <c r="J10626" i="3"/>
  <c r="I10627" i="3"/>
  <c r="J10627" i="3"/>
  <c r="I10628" i="3"/>
  <c r="J10628" i="3"/>
  <c r="I10629" i="3"/>
  <c r="J10629" i="3"/>
  <c r="I10630" i="3"/>
  <c r="J10630" i="3"/>
  <c r="I10631" i="3"/>
  <c r="J10631" i="3"/>
  <c r="I10632" i="3"/>
  <c r="J10632" i="3"/>
  <c r="I10633" i="3"/>
  <c r="J10633" i="3"/>
  <c r="I10634" i="3"/>
  <c r="J10634" i="3"/>
  <c r="I10635" i="3"/>
  <c r="J10635" i="3"/>
  <c r="I10636" i="3"/>
  <c r="J10636" i="3"/>
  <c r="I10637" i="3"/>
  <c r="J10637" i="3"/>
  <c r="I10638" i="3"/>
  <c r="J10638" i="3"/>
  <c r="I10639" i="3"/>
  <c r="J10639" i="3"/>
  <c r="I10640" i="3"/>
  <c r="J10640" i="3"/>
  <c r="I10641" i="3"/>
  <c r="J10641" i="3"/>
  <c r="I10642" i="3"/>
  <c r="J10642" i="3"/>
  <c r="I10643" i="3"/>
  <c r="J10643" i="3"/>
  <c r="I10644" i="3"/>
  <c r="J10644" i="3"/>
  <c r="I10645" i="3"/>
  <c r="J10645" i="3"/>
  <c r="I10646" i="3"/>
  <c r="J10646" i="3"/>
  <c r="I10647" i="3"/>
  <c r="J10647" i="3"/>
  <c r="I10648" i="3"/>
  <c r="J10648" i="3"/>
  <c r="I10649" i="3"/>
  <c r="J10649" i="3"/>
  <c r="I10650" i="3"/>
  <c r="J10650" i="3"/>
  <c r="I10651" i="3"/>
  <c r="J10651" i="3"/>
  <c r="I10652" i="3"/>
  <c r="J10652" i="3"/>
  <c r="I10653" i="3"/>
  <c r="J10653" i="3"/>
  <c r="I10654" i="3"/>
  <c r="J10654" i="3"/>
  <c r="I10655" i="3"/>
  <c r="J10655" i="3"/>
  <c r="I10656" i="3"/>
  <c r="J10656" i="3"/>
  <c r="I10657" i="3"/>
  <c r="J10657" i="3"/>
  <c r="I10658" i="3"/>
  <c r="J10658" i="3"/>
  <c r="I10659" i="3"/>
  <c r="J10659" i="3"/>
  <c r="I10660" i="3"/>
  <c r="J10660" i="3"/>
  <c r="I10661" i="3"/>
  <c r="J10661" i="3"/>
  <c r="I10662" i="3"/>
  <c r="J10662" i="3"/>
  <c r="I10663" i="3"/>
  <c r="J10663" i="3"/>
  <c r="I10664" i="3"/>
  <c r="J10664" i="3"/>
  <c r="I10665" i="3"/>
  <c r="J10665" i="3"/>
  <c r="I10666" i="3"/>
  <c r="J10666" i="3"/>
  <c r="I10667" i="3"/>
  <c r="J10667" i="3"/>
  <c r="I10668" i="3"/>
  <c r="J10668" i="3"/>
  <c r="I10669" i="3"/>
  <c r="J10669" i="3"/>
  <c r="I10670" i="3"/>
  <c r="J10670" i="3"/>
  <c r="I10671" i="3"/>
  <c r="J10671" i="3"/>
  <c r="I10672" i="3"/>
  <c r="J10672" i="3"/>
  <c r="I10673" i="3"/>
  <c r="J10673" i="3"/>
  <c r="I10674" i="3"/>
  <c r="J10674" i="3"/>
  <c r="I10675" i="3"/>
  <c r="J10675" i="3"/>
  <c r="I10676" i="3"/>
  <c r="J10676" i="3"/>
  <c r="I10677" i="3"/>
  <c r="J10677" i="3"/>
  <c r="I10678" i="3"/>
  <c r="J10678" i="3"/>
  <c r="I10679" i="3"/>
  <c r="J10679" i="3"/>
  <c r="I10680" i="3"/>
  <c r="J10680" i="3"/>
  <c r="I10681" i="3"/>
  <c r="J10681" i="3"/>
  <c r="I10682" i="3"/>
  <c r="J10682" i="3"/>
  <c r="I10683" i="3"/>
  <c r="J10683" i="3"/>
  <c r="I10684" i="3"/>
  <c r="J10684" i="3"/>
  <c r="I10685" i="3"/>
  <c r="J10685" i="3"/>
  <c r="I10686" i="3"/>
  <c r="J10686" i="3"/>
  <c r="I10687" i="3"/>
  <c r="J10687" i="3"/>
  <c r="I10688" i="3"/>
  <c r="J10688" i="3"/>
  <c r="I10689" i="3"/>
  <c r="J10689" i="3"/>
  <c r="I10690" i="3"/>
  <c r="J10690" i="3"/>
  <c r="I10691" i="3"/>
  <c r="J10691" i="3"/>
  <c r="I10692" i="3"/>
  <c r="J10692" i="3"/>
  <c r="I10693" i="3"/>
  <c r="J10693" i="3"/>
  <c r="I10694" i="3"/>
  <c r="J10694" i="3"/>
  <c r="I10695" i="3"/>
  <c r="J10695" i="3"/>
  <c r="I10696" i="3"/>
  <c r="J10696" i="3"/>
  <c r="I10697" i="3"/>
  <c r="J10697" i="3"/>
  <c r="I10698" i="3"/>
  <c r="J10698" i="3"/>
  <c r="I10699" i="3"/>
  <c r="J10699" i="3"/>
  <c r="I10700" i="3"/>
  <c r="J10700" i="3"/>
  <c r="I10701" i="3"/>
  <c r="J10701" i="3"/>
  <c r="I10702" i="3"/>
  <c r="J10702" i="3"/>
  <c r="I10703" i="3"/>
  <c r="J10703" i="3"/>
  <c r="I10704" i="3"/>
  <c r="J10704" i="3"/>
  <c r="I10705" i="3"/>
  <c r="J10705" i="3"/>
  <c r="I10706" i="3"/>
  <c r="J10706" i="3"/>
  <c r="I10707" i="3"/>
  <c r="J10707" i="3"/>
  <c r="I10708" i="3"/>
  <c r="J10708" i="3"/>
  <c r="I10709" i="3"/>
  <c r="J10709" i="3"/>
  <c r="I10710" i="3"/>
  <c r="J10710" i="3"/>
  <c r="I10711" i="3"/>
  <c r="J10711" i="3"/>
  <c r="I10712" i="3"/>
  <c r="J10712" i="3"/>
  <c r="I10713" i="3"/>
  <c r="J10713" i="3"/>
  <c r="I10714" i="3"/>
  <c r="J10714" i="3"/>
  <c r="I10715" i="3"/>
  <c r="J10715" i="3"/>
  <c r="I10716" i="3"/>
  <c r="J10716" i="3"/>
  <c r="I10717" i="3"/>
  <c r="J10717" i="3"/>
  <c r="I10718" i="3"/>
  <c r="J10718" i="3"/>
  <c r="I10719" i="3"/>
  <c r="J10719" i="3"/>
  <c r="I10720" i="3"/>
  <c r="J10720" i="3"/>
  <c r="I10721" i="3"/>
  <c r="J10721" i="3"/>
  <c r="I10722" i="3"/>
  <c r="J10722" i="3"/>
  <c r="I10723" i="3"/>
  <c r="J10723" i="3"/>
  <c r="I10724" i="3"/>
  <c r="J10724" i="3"/>
  <c r="I10725" i="3"/>
  <c r="J10725" i="3"/>
  <c r="I10726" i="3"/>
  <c r="J10726" i="3"/>
  <c r="I10727" i="3"/>
  <c r="J10727" i="3"/>
  <c r="I10728" i="3"/>
  <c r="J10728" i="3"/>
  <c r="I10729" i="3"/>
  <c r="J10729" i="3"/>
  <c r="I10730" i="3"/>
  <c r="J10730" i="3"/>
  <c r="I10731" i="3"/>
  <c r="J10731" i="3"/>
  <c r="I10732" i="3"/>
  <c r="J10732" i="3"/>
  <c r="I10733" i="3"/>
  <c r="J10733" i="3"/>
  <c r="I10734" i="3"/>
  <c r="J10734" i="3"/>
  <c r="I10735" i="3"/>
  <c r="J10735" i="3"/>
  <c r="I10736" i="3"/>
  <c r="J10736" i="3"/>
  <c r="I10737" i="3"/>
  <c r="J10737" i="3"/>
  <c r="I10738" i="3"/>
  <c r="J10738" i="3"/>
  <c r="I10739" i="3"/>
  <c r="J10739" i="3"/>
  <c r="I10740" i="3"/>
  <c r="J10740" i="3"/>
  <c r="I10741" i="3"/>
  <c r="J10741" i="3"/>
  <c r="I10742" i="3"/>
  <c r="J10742" i="3"/>
  <c r="I10743" i="3"/>
  <c r="J10743" i="3"/>
  <c r="I10744" i="3"/>
  <c r="J10744" i="3"/>
  <c r="I10745" i="3"/>
  <c r="J10745" i="3"/>
  <c r="I10746" i="3"/>
  <c r="J10746" i="3"/>
  <c r="I10747" i="3"/>
  <c r="J10747" i="3"/>
  <c r="I10748" i="3"/>
  <c r="J10748" i="3"/>
  <c r="I10749" i="3"/>
  <c r="J10749" i="3"/>
  <c r="I10750" i="3"/>
  <c r="J10750" i="3"/>
  <c r="I10751" i="3"/>
  <c r="J10751" i="3"/>
  <c r="I10752" i="3"/>
  <c r="J10752" i="3"/>
  <c r="I10753" i="3"/>
  <c r="J10753" i="3"/>
  <c r="I10754" i="3"/>
  <c r="J10754" i="3"/>
  <c r="I10755" i="3"/>
  <c r="J10755" i="3"/>
  <c r="I10756" i="3"/>
  <c r="J10756" i="3"/>
  <c r="I10757" i="3"/>
  <c r="J10757" i="3"/>
  <c r="I10758" i="3"/>
  <c r="J10758" i="3"/>
  <c r="I10759" i="3"/>
  <c r="J10759" i="3"/>
  <c r="I10760" i="3"/>
  <c r="J10760" i="3"/>
  <c r="I10761" i="3"/>
  <c r="J10761" i="3"/>
  <c r="I10762" i="3"/>
  <c r="J10762" i="3"/>
  <c r="I10763" i="3"/>
  <c r="J10763" i="3"/>
  <c r="I10764" i="3"/>
  <c r="J10764" i="3"/>
  <c r="I10765" i="3"/>
  <c r="J10765" i="3"/>
  <c r="I10766" i="3"/>
  <c r="J10766" i="3"/>
  <c r="I10767" i="3"/>
  <c r="J10767" i="3"/>
  <c r="I10768" i="3"/>
  <c r="J10768" i="3"/>
  <c r="I10769" i="3"/>
  <c r="J10769" i="3"/>
  <c r="I10770" i="3"/>
  <c r="J10770" i="3"/>
  <c r="I10771" i="3"/>
  <c r="J10771" i="3"/>
  <c r="I10772" i="3"/>
  <c r="J10772" i="3"/>
  <c r="I10773" i="3"/>
  <c r="J10773" i="3"/>
  <c r="I10774" i="3"/>
  <c r="J10774" i="3"/>
  <c r="I10775" i="3"/>
  <c r="J10775" i="3"/>
  <c r="I10776" i="3"/>
  <c r="J10776" i="3"/>
  <c r="I10777" i="3"/>
  <c r="J10777" i="3"/>
  <c r="I10778" i="3"/>
  <c r="J10778" i="3"/>
  <c r="I10779" i="3"/>
  <c r="J10779" i="3"/>
  <c r="I10780" i="3"/>
  <c r="J10780" i="3"/>
  <c r="I10781" i="3"/>
  <c r="J10781" i="3"/>
  <c r="I10782" i="3"/>
  <c r="J10782" i="3"/>
  <c r="I10783" i="3"/>
  <c r="J10783" i="3"/>
  <c r="I10784" i="3"/>
  <c r="J10784" i="3"/>
  <c r="I10785" i="3"/>
  <c r="J10785" i="3"/>
  <c r="I10786" i="3"/>
  <c r="J10786" i="3"/>
  <c r="I10787" i="3"/>
  <c r="J10787" i="3"/>
  <c r="I10788" i="3"/>
  <c r="J10788" i="3"/>
  <c r="I10789" i="3"/>
  <c r="J10789" i="3"/>
  <c r="I10790" i="3"/>
  <c r="J10790" i="3"/>
  <c r="I10791" i="3"/>
  <c r="J10791" i="3"/>
  <c r="I10792" i="3"/>
  <c r="J10792" i="3"/>
  <c r="I10793" i="3"/>
  <c r="J10793" i="3"/>
  <c r="I10794" i="3"/>
  <c r="J10794" i="3"/>
  <c r="I10795" i="3"/>
  <c r="J10795" i="3"/>
  <c r="I10796" i="3"/>
  <c r="J10796" i="3"/>
  <c r="I10797" i="3"/>
  <c r="J10797" i="3"/>
  <c r="I10798" i="3"/>
  <c r="J10798" i="3"/>
  <c r="I10799" i="3"/>
  <c r="J10799" i="3"/>
  <c r="I10800" i="3"/>
  <c r="J10800" i="3"/>
  <c r="I10801" i="3"/>
  <c r="J10801" i="3"/>
  <c r="I10802" i="3"/>
  <c r="J10802" i="3"/>
  <c r="I10803" i="3"/>
  <c r="J10803" i="3"/>
  <c r="I10804" i="3"/>
  <c r="J10804" i="3"/>
  <c r="I10805" i="3"/>
  <c r="J10805" i="3"/>
  <c r="I10806" i="3"/>
  <c r="J10806" i="3"/>
  <c r="I10807" i="3"/>
  <c r="J10807" i="3"/>
  <c r="I10808" i="3"/>
  <c r="J10808" i="3"/>
  <c r="I10809" i="3"/>
  <c r="J10809" i="3"/>
  <c r="I10810" i="3"/>
  <c r="J10810" i="3"/>
  <c r="I10811" i="3"/>
  <c r="J10811" i="3"/>
  <c r="I10812" i="3"/>
  <c r="J10812" i="3"/>
  <c r="I10813" i="3"/>
  <c r="J10813" i="3"/>
  <c r="I10814" i="3"/>
  <c r="J10814" i="3"/>
  <c r="I10815" i="3"/>
  <c r="J10815" i="3"/>
  <c r="I10816" i="3"/>
  <c r="J10816" i="3"/>
  <c r="I10817" i="3"/>
  <c r="J10817" i="3"/>
  <c r="I10818" i="3"/>
  <c r="J10818" i="3"/>
  <c r="I10819" i="3"/>
  <c r="J10819" i="3"/>
  <c r="I10820" i="3"/>
  <c r="J10820" i="3"/>
  <c r="I10821" i="3"/>
  <c r="J10821" i="3"/>
  <c r="I10822" i="3"/>
  <c r="J10822" i="3"/>
  <c r="I10823" i="3"/>
  <c r="J10823" i="3"/>
  <c r="I10824" i="3"/>
  <c r="J10824" i="3"/>
  <c r="I10825" i="3"/>
  <c r="J10825" i="3"/>
  <c r="I10826" i="3"/>
  <c r="J10826" i="3"/>
  <c r="I10827" i="3"/>
  <c r="J10827" i="3"/>
  <c r="I10828" i="3"/>
  <c r="J10828" i="3"/>
  <c r="I10829" i="3"/>
  <c r="J10829" i="3"/>
  <c r="I10830" i="3"/>
  <c r="J10830" i="3"/>
  <c r="I10831" i="3"/>
  <c r="J10831" i="3"/>
  <c r="I10832" i="3"/>
  <c r="J10832" i="3"/>
  <c r="I10833" i="3"/>
  <c r="J10833" i="3"/>
  <c r="I10834" i="3"/>
  <c r="J10834" i="3"/>
  <c r="I10835" i="3"/>
  <c r="J10835" i="3"/>
  <c r="I10836" i="3"/>
  <c r="J10836" i="3"/>
  <c r="I10837" i="3"/>
  <c r="J10837" i="3"/>
  <c r="I10838" i="3"/>
  <c r="J10838" i="3"/>
  <c r="I10839" i="3"/>
  <c r="J10839" i="3"/>
  <c r="I10840" i="3"/>
  <c r="J10840" i="3"/>
  <c r="I10841" i="3"/>
  <c r="J10841" i="3"/>
  <c r="I10842" i="3"/>
  <c r="J10842" i="3"/>
  <c r="I10843" i="3"/>
  <c r="J10843" i="3"/>
  <c r="I10844" i="3"/>
  <c r="J10844" i="3"/>
  <c r="I10845" i="3"/>
  <c r="J10845" i="3"/>
  <c r="I10846" i="3"/>
  <c r="J10846" i="3"/>
  <c r="I10847" i="3"/>
  <c r="J10847" i="3"/>
  <c r="I10848" i="3"/>
  <c r="J10848" i="3"/>
  <c r="I10849" i="3"/>
  <c r="J10849" i="3"/>
  <c r="I10850" i="3"/>
  <c r="J10850" i="3"/>
  <c r="I10851" i="3"/>
  <c r="J10851" i="3"/>
  <c r="I10852" i="3"/>
  <c r="J10852" i="3"/>
  <c r="I10853" i="3"/>
  <c r="J10853" i="3"/>
  <c r="I10854" i="3"/>
  <c r="J10854" i="3"/>
  <c r="I10855" i="3"/>
  <c r="J10855" i="3"/>
  <c r="I10856" i="3"/>
  <c r="J10856" i="3"/>
  <c r="I10857" i="3"/>
  <c r="J10857" i="3"/>
  <c r="I10858" i="3"/>
  <c r="J10858" i="3"/>
  <c r="I10859" i="3"/>
  <c r="J10859" i="3"/>
  <c r="I10860" i="3"/>
  <c r="J10860" i="3"/>
  <c r="I10861" i="3"/>
  <c r="J10861" i="3"/>
  <c r="I10862" i="3"/>
  <c r="J10862" i="3"/>
  <c r="I10863" i="3"/>
  <c r="J10863" i="3"/>
  <c r="I10864" i="3"/>
  <c r="J10864" i="3"/>
  <c r="I10865" i="3"/>
  <c r="J10865" i="3"/>
  <c r="I10866" i="3"/>
  <c r="J10866" i="3"/>
  <c r="I10867" i="3"/>
  <c r="J10867" i="3"/>
  <c r="I10868" i="3"/>
  <c r="J10868" i="3"/>
  <c r="I10869" i="3"/>
  <c r="J10869" i="3"/>
  <c r="I10870" i="3"/>
  <c r="J10870" i="3"/>
  <c r="I10871" i="3"/>
  <c r="J10871" i="3"/>
  <c r="I10872" i="3"/>
  <c r="J10872" i="3"/>
  <c r="I10873" i="3"/>
  <c r="J10873" i="3"/>
  <c r="I10874" i="3"/>
  <c r="J10874" i="3"/>
  <c r="I10875" i="3"/>
  <c r="J10875" i="3"/>
  <c r="I10876" i="3"/>
  <c r="J10876" i="3"/>
  <c r="I10877" i="3"/>
  <c r="J10877" i="3"/>
  <c r="I10878" i="3"/>
  <c r="J10878" i="3"/>
  <c r="I10879" i="3"/>
  <c r="J10879" i="3"/>
  <c r="I10880" i="3"/>
  <c r="J10880" i="3"/>
  <c r="I10881" i="3"/>
  <c r="J10881" i="3"/>
  <c r="I10882" i="3"/>
  <c r="J10882" i="3"/>
  <c r="I10883" i="3"/>
  <c r="J10883" i="3"/>
  <c r="I10884" i="3"/>
  <c r="J10884" i="3"/>
  <c r="I10885" i="3"/>
  <c r="J10885" i="3"/>
  <c r="I10886" i="3"/>
  <c r="J10886" i="3"/>
  <c r="I10887" i="3"/>
  <c r="J10887" i="3"/>
  <c r="I10888" i="3"/>
  <c r="J10888" i="3"/>
  <c r="I10889" i="3"/>
  <c r="J10889" i="3"/>
  <c r="I10890" i="3"/>
  <c r="J10890" i="3"/>
  <c r="I10891" i="3"/>
  <c r="J10891" i="3"/>
  <c r="I10892" i="3"/>
  <c r="J10892" i="3"/>
  <c r="I10893" i="3"/>
  <c r="J10893" i="3"/>
  <c r="I10894" i="3"/>
  <c r="J10894" i="3"/>
  <c r="I10895" i="3"/>
  <c r="J10895" i="3"/>
  <c r="I10896" i="3"/>
  <c r="J10896" i="3"/>
  <c r="I10897" i="3"/>
  <c r="J10897" i="3"/>
  <c r="I10898" i="3"/>
  <c r="J10898" i="3"/>
  <c r="I10899" i="3"/>
  <c r="J10899" i="3"/>
  <c r="I10900" i="3"/>
  <c r="J10900" i="3"/>
  <c r="I10901" i="3"/>
  <c r="J10901" i="3"/>
  <c r="I10902" i="3"/>
  <c r="J10902" i="3"/>
  <c r="I10903" i="3"/>
  <c r="J10903" i="3"/>
  <c r="I10904" i="3"/>
  <c r="J10904" i="3"/>
  <c r="I10905" i="3"/>
  <c r="J10905" i="3"/>
  <c r="I10906" i="3"/>
  <c r="J10906" i="3"/>
  <c r="I10907" i="3"/>
  <c r="J10907" i="3"/>
  <c r="I10908" i="3"/>
  <c r="J10908" i="3"/>
  <c r="I10909" i="3"/>
  <c r="J10909" i="3"/>
  <c r="I10910" i="3"/>
  <c r="J10910" i="3"/>
  <c r="I10911" i="3"/>
  <c r="J10911" i="3"/>
  <c r="I10912" i="3"/>
  <c r="J10912" i="3"/>
  <c r="I10913" i="3"/>
  <c r="J10913" i="3"/>
  <c r="I10914" i="3"/>
  <c r="J10914" i="3"/>
  <c r="I10915" i="3"/>
  <c r="J10915" i="3"/>
  <c r="I10916" i="3"/>
  <c r="J10916" i="3"/>
  <c r="I10917" i="3"/>
  <c r="J10917" i="3"/>
  <c r="I10918" i="3"/>
  <c r="J10918" i="3"/>
  <c r="I10919" i="3"/>
  <c r="J10919" i="3"/>
  <c r="I10920" i="3"/>
  <c r="J10920" i="3"/>
  <c r="I10921" i="3"/>
  <c r="J10921" i="3"/>
  <c r="I10922" i="3"/>
  <c r="J10922" i="3"/>
  <c r="I10923" i="3"/>
  <c r="J10923" i="3"/>
  <c r="I10924" i="3"/>
  <c r="J10924" i="3"/>
  <c r="I10925" i="3"/>
  <c r="J10925" i="3"/>
  <c r="I10926" i="3"/>
  <c r="J10926" i="3"/>
  <c r="I10927" i="3"/>
  <c r="J10927" i="3"/>
  <c r="I10928" i="3"/>
  <c r="J10928" i="3"/>
  <c r="I10929" i="3"/>
  <c r="J10929" i="3"/>
  <c r="I10930" i="3"/>
  <c r="J10930" i="3"/>
  <c r="I10931" i="3"/>
  <c r="J10931" i="3"/>
  <c r="I10932" i="3"/>
  <c r="J10932" i="3"/>
  <c r="I10933" i="3"/>
  <c r="J10933" i="3"/>
  <c r="I10934" i="3"/>
  <c r="J10934" i="3"/>
  <c r="I10935" i="3"/>
  <c r="J10935" i="3"/>
  <c r="I10936" i="3"/>
  <c r="J10936" i="3"/>
  <c r="I10937" i="3"/>
  <c r="J10937" i="3"/>
  <c r="I10938" i="3"/>
  <c r="J10938" i="3"/>
  <c r="I10939" i="3"/>
  <c r="J10939" i="3"/>
  <c r="I10940" i="3"/>
  <c r="J10940" i="3"/>
  <c r="I10941" i="3"/>
  <c r="J10941" i="3"/>
  <c r="I10942" i="3"/>
  <c r="J10942" i="3"/>
  <c r="I10943" i="3"/>
  <c r="J10943" i="3"/>
  <c r="I10944" i="3"/>
  <c r="J10944" i="3"/>
  <c r="I10945" i="3"/>
  <c r="J10945" i="3"/>
  <c r="I10946" i="3"/>
  <c r="J10946" i="3"/>
  <c r="I10947" i="3"/>
  <c r="J10947" i="3"/>
  <c r="I10948" i="3"/>
  <c r="J10948" i="3"/>
  <c r="I10949" i="3"/>
  <c r="J10949" i="3"/>
  <c r="I10950" i="3"/>
  <c r="J10950" i="3"/>
  <c r="I10951" i="3"/>
  <c r="J10951" i="3"/>
  <c r="I10952" i="3"/>
  <c r="J10952" i="3"/>
  <c r="I10953" i="3"/>
  <c r="J10953" i="3"/>
  <c r="I10954" i="3"/>
  <c r="J10954" i="3"/>
  <c r="I10955" i="3"/>
  <c r="J10955" i="3"/>
  <c r="I10956" i="3"/>
  <c r="J10956" i="3"/>
  <c r="I10957" i="3"/>
  <c r="J10957" i="3"/>
  <c r="I10958" i="3"/>
  <c r="J10958" i="3"/>
  <c r="I10959" i="3"/>
  <c r="J10959" i="3"/>
  <c r="I10960" i="3"/>
  <c r="J10960" i="3"/>
  <c r="I10961" i="3"/>
  <c r="J10961" i="3"/>
  <c r="I10962" i="3"/>
  <c r="J10962" i="3"/>
  <c r="I10963" i="3"/>
  <c r="J10963" i="3"/>
  <c r="I10964" i="3"/>
  <c r="J10964" i="3"/>
  <c r="I10965" i="3"/>
  <c r="J10965" i="3"/>
  <c r="I10966" i="3"/>
  <c r="J10966" i="3"/>
  <c r="I10967" i="3"/>
  <c r="J10967" i="3"/>
  <c r="I10968" i="3"/>
  <c r="J10968" i="3"/>
  <c r="I10969" i="3"/>
  <c r="J10969" i="3"/>
  <c r="I10970" i="3"/>
  <c r="J10970" i="3"/>
  <c r="I10971" i="3"/>
  <c r="J10971" i="3"/>
  <c r="I10972" i="3"/>
  <c r="J10972" i="3"/>
  <c r="I10973" i="3"/>
  <c r="J10973" i="3"/>
  <c r="I10974" i="3"/>
  <c r="J10974" i="3"/>
  <c r="I10975" i="3"/>
  <c r="J10975" i="3"/>
  <c r="I10976" i="3"/>
  <c r="J10976" i="3"/>
  <c r="I10977" i="3"/>
  <c r="J10977" i="3"/>
  <c r="I10978" i="3"/>
  <c r="J10978" i="3"/>
  <c r="I10979" i="3"/>
  <c r="J10979" i="3"/>
  <c r="I10980" i="3"/>
  <c r="J10980" i="3"/>
  <c r="I10981" i="3"/>
  <c r="J10981" i="3"/>
  <c r="I10982" i="3"/>
  <c r="J10982" i="3"/>
  <c r="I10983" i="3"/>
  <c r="J10983" i="3"/>
  <c r="I10984" i="3"/>
  <c r="J10984" i="3"/>
  <c r="I10985" i="3"/>
  <c r="J10985" i="3"/>
  <c r="I10986" i="3"/>
  <c r="J10986" i="3"/>
  <c r="I10987" i="3"/>
  <c r="J10987" i="3"/>
  <c r="I10988" i="3"/>
  <c r="J10988" i="3"/>
  <c r="I10989" i="3"/>
  <c r="J10989" i="3"/>
  <c r="I10990" i="3"/>
  <c r="J10990" i="3"/>
  <c r="I10991" i="3"/>
  <c r="J10991" i="3"/>
  <c r="I10992" i="3"/>
  <c r="J10992" i="3"/>
  <c r="I10993" i="3"/>
  <c r="J10993" i="3"/>
  <c r="I10994" i="3"/>
  <c r="J10994" i="3"/>
  <c r="I10995" i="3"/>
  <c r="J10995" i="3"/>
  <c r="I10996" i="3"/>
  <c r="J10996" i="3"/>
  <c r="I10997" i="3"/>
  <c r="J10997" i="3"/>
  <c r="I10998" i="3"/>
  <c r="J10998" i="3"/>
  <c r="I10999" i="3"/>
  <c r="J10999" i="3"/>
  <c r="I11000" i="3"/>
  <c r="J11000" i="3"/>
  <c r="I11001" i="3"/>
  <c r="J11001" i="3"/>
  <c r="I11002" i="3"/>
  <c r="J11002" i="3"/>
  <c r="I11003" i="3"/>
  <c r="J11003" i="3"/>
  <c r="I11004" i="3"/>
  <c r="J11004" i="3"/>
  <c r="I11005" i="3"/>
  <c r="J11005" i="3"/>
  <c r="I11006" i="3"/>
  <c r="J11006" i="3"/>
  <c r="I11007" i="3"/>
  <c r="J11007" i="3"/>
  <c r="I11008" i="3"/>
  <c r="J11008" i="3"/>
  <c r="I11009" i="3"/>
  <c r="J11009" i="3"/>
  <c r="I11010" i="3"/>
  <c r="J11010" i="3"/>
  <c r="I11011" i="3"/>
  <c r="J11011" i="3"/>
  <c r="I11012" i="3"/>
  <c r="J11012" i="3"/>
  <c r="I11013" i="3"/>
  <c r="J11013" i="3"/>
  <c r="I11014" i="3"/>
  <c r="J11014" i="3"/>
  <c r="I11015" i="3"/>
  <c r="J11015" i="3"/>
  <c r="I11016" i="3"/>
  <c r="J11016" i="3"/>
  <c r="I11017" i="3"/>
  <c r="J11017" i="3"/>
  <c r="I11018" i="3"/>
  <c r="J11018" i="3"/>
  <c r="I11019" i="3"/>
  <c r="J11019" i="3"/>
  <c r="I11020" i="3"/>
  <c r="J11020" i="3"/>
  <c r="I11021" i="3"/>
  <c r="J11021" i="3"/>
  <c r="I11022" i="3"/>
  <c r="J11022" i="3"/>
  <c r="I11023" i="3"/>
  <c r="J11023" i="3"/>
  <c r="I11024" i="3"/>
  <c r="J11024" i="3"/>
  <c r="I11025" i="3"/>
  <c r="J11025" i="3"/>
  <c r="I11026" i="3"/>
  <c r="J11026" i="3"/>
  <c r="I11027" i="3"/>
  <c r="J11027" i="3"/>
  <c r="I11028" i="3"/>
  <c r="J11028" i="3"/>
  <c r="I11029" i="3"/>
  <c r="J11029" i="3"/>
  <c r="I11030" i="3"/>
  <c r="J11030" i="3"/>
  <c r="I11031" i="3"/>
  <c r="J11031" i="3"/>
  <c r="I11032" i="3"/>
  <c r="J11032" i="3"/>
  <c r="I11033" i="3"/>
  <c r="J11033" i="3"/>
  <c r="I11034" i="3"/>
  <c r="J11034" i="3"/>
  <c r="I11035" i="3"/>
  <c r="J11035" i="3"/>
  <c r="I11036" i="3"/>
  <c r="J11036" i="3"/>
  <c r="I11037" i="3"/>
  <c r="J11037" i="3"/>
  <c r="I11038" i="3"/>
  <c r="J11038" i="3"/>
  <c r="I11039" i="3"/>
  <c r="J11039" i="3"/>
  <c r="I11040" i="3"/>
  <c r="J11040" i="3"/>
  <c r="I11041" i="3"/>
  <c r="J11041" i="3"/>
  <c r="I11042" i="3"/>
  <c r="J11042" i="3"/>
  <c r="I11043" i="3"/>
  <c r="J11043" i="3"/>
  <c r="I11044" i="3"/>
  <c r="J11044" i="3"/>
  <c r="I11045" i="3"/>
  <c r="J11045" i="3"/>
  <c r="I11046" i="3"/>
  <c r="J11046" i="3"/>
  <c r="I11047" i="3"/>
  <c r="J11047" i="3"/>
  <c r="I11048" i="3"/>
  <c r="J11048" i="3"/>
  <c r="I11049" i="3"/>
  <c r="J11049" i="3"/>
  <c r="I11050" i="3"/>
  <c r="J11050" i="3"/>
  <c r="I11051" i="3"/>
  <c r="J11051" i="3"/>
  <c r="I11052" i="3"/>
  <c r="J11052" i="3"/>
  <c r="I11053" i="3"/>
  <c r="J11053" i="3"/>
  <c r="I11054" i="3"/>
  <c r="J11054" i="3"/>
  <c r="I11055" i="3"/>
  <c r="J11055" i="3"/>
  <c r="I11056" i="3"/>
  <c r="J11056" i="3"/>
  <c r="I11057" i="3"/>
  <c r="J11057" i="3"/>
  <c r="I11058" i="3"/>
  <c r="J11058" i="3"/>
  <c r="I11059" i="3"/>
  <c r="J11059" i="3"/>
  <c r="I11060" i="3"/>
  <c r="J11060" i="3"/>
  <c r="I11061" i="3"/>
  <c r="J11061" i="3"/>
  <c r="I11062" i="3"/>
  <c r="J11062" i="3"/>
  <c r="I11063" i="3"/>
  <c r="J11063" i="3"/>
  <c r="I11064" i="3"/>
  <c r="J11064" i="3"/>
  <c r="I11065" i="3"/>
  <c r="J11065" i="3"/>
  <c r="I11066" i="3"/>
  <c r="J11066" i="3"/>
  <c r="I11067" i="3"/>
  <c r="J11067" i="3"/>
  <c r="I11068" i="3"/>
  <c r="J11068" i="3"/>
  <c r="I11069" i="3"/>
  <c r="J11069" i="3"/>
  <c r="I11070" i="3"/>
  <c r="J11070" i="3"/>
  <c r="I11071" i="3"/>
  <c r="J11071" i="3"/>
  <c r="I11072" i="3"/>
  <c r="J11072" i="3"/>
  <c r="I11073" i="3"/>
  <c r="J11073" i="3"/>
  <c r="I11074" i="3"/>
  <c r="J11074" i="3"/>
  <c r="I11075" i="3"/>
  <c r="J11075" i="3"/>
  <c r="I11076" i="3"/>
  <c r="J11076" i="3"/>
  <c r="I11077" i="3"/>
  <c r="J11077" i="3"/>
  <c r="I11078" i="3"/>
  <c r="J11078" i="3"/>
  <c r="I11079" i="3"/>
  <c r="J11079" i="3"/>
  <c r="I11080" i="3"/>
  <c r="J11080" i="3"/>
  <c r="I11081" i="3"/>
  <c r="J11081" i="3"/>
  <c r="I11082" i="3"/>
  <c r="J11082" i="3"/>
  <c r="I11083" i="3"/>
  <c r="J11083" i="3"/>
  <c r="I11084" i="3"/>
  <c r="J11084" i="3"/>
  <c r="I11085" i="3"/>
  <c r="J11085" i="3"/>
  <c r="I11086" i="3"/>
  <c r="J11086" i="3"/>
  <c r="I11087" i="3"/>
  <c r="J11087" i="3"/>
  <c r="I11088" i="3"/>
  <c r="J11088" i="3"/>
  <c r="I11089" i="3"/>
  <c r="J11089" i="3"/>
  <c r="I11090" i="3"/>
  <c r="J11090" i="3"/>
  <c r="I11091" i="3"/>
  <c r="J11091" i="3"/>
  <c r="I11092" i="3"/>
  <c r="J11092" i="3"/>
  <c r="I11093" i="3"/>
  <c r="J11093" i="3"/>
  <c r="I11094" i="3"/>
  <c r="J11094" i="3"/>
  <c r="I11095" i="3"/>
  <c r="J11095" i="3"/>
  <c r="I11096" i="3"/>
  <c r="J11096" i="3"/>
  <c r="I11097" i="3"/>
  <c r="J11097" i="3"/>
  <c r="I11098" i="3"/>
  <c r="J11098" i="3"/>
  <c r="I11099" i="3"/>
  <c r="J11099" i="3"/>
  <c r="I11100" i="3"/>
  <c r="J11100" i="3"/>
  <c r="I11101" i="3"/>
  <c r="J11101" i="3"/>
  <c r="I11102" i="3"/>
  <c r="J11102" i="3"/>
  <c r="I11103" i="3"/>
  <c r="J11103" i="3"/>
  <c r="I11104" i="3"/>
  <c r="J11104" i="3"/>
  <c r="I11105" i="3"/>
  <c r="J11105" i="3"/>
  <c r="I11106" i="3"/>
  <c r="J11106" i="3"/>
  <c r="I11107" i="3"/>
  <c r="J11107" i="3"/>
  <c r="I11108" i="3"/>
  <c r="J11108" i="3"/>
  <c r="I11109" i="3"/>
  <c r="J11109" i="3"/>
  <c r="I11110" i="3"/>
  <c r="J11110" i="3"/>
  <c r="I11111" i="3"/>
  <c r="J11111" i="3"/>
  <c r="I11112" i="3"/>
  <c r="J11112" i="3"/>
  <c r="I11113" i="3"/>
  <c r="J11113" i="3"/>
  <c r="I11114" i="3"/>
  <c r="J11114" i="3"/>
  <c r="I11115" i="3"/>
  <c r="J11115" i="3"/>
  <c r="I11116" i="3"/>
  <c r="J11116" i="3"/>
  <c r="I11117" i="3"/>
  <c r="J11117" i="3"/>
  <c r="I11118" i="3"/>
  <c r="J11118" i="3"/>
  <c r="I11119" i="3"/>
  <c r="J11119" i="3"/>
  <c r="I11120" i="3"/>
  <c r="J11120" i="3"/>
  <c r="I11121" i="3"/>
  <c r="J11121" i="3"/>
  <c r="I11122" i="3"/>
  <c r="J11122" i="3"/>
  <c r="I11123" i="3"/>
  <c r="J11123" i="3"/>
  <c r="I11124" i="3"/>
  <c r="J11124" i="3"/>
  <c r="I11125" i="3"/>
  <c r="J11125" i="3"/>
  <c r="I11126" i="3"/>
  <c r="J11126" i="3"/>
  <c r="I11127" i="3"/>
  <c r="J11127" i="3"/>
  <c r="I11128" i="3"/>
  <c r="J11128" i="3"/>
  <c r="I11129" i="3"/>
  <c r="J11129" i="3"/>
  <c r="I11130" i="3"/>
  <c r="J11130" i="3"/>
  <c r="I11131" i="3"/>
  <c r="J11131" i="3"/>
  <c r="I11132" i="3"/>
  <c r="J11132" i="3"/>
  <c r="I11133" i="3"/>
  <c r="J11133" i="3"/>
  <c r="I11134" i="3"/>
  <c r="J11134" i="3"/>
  <c r="I11135" i="3"/>
  <c r="J11135" i="3"/>
  <c r="I11136" i="3"/>
  <c r="J11136" i="3"/>
  <c r="I11137" i="3"/>
  <c r="J11137" i="3"/>
  <c r="I11138" i="3"/>
  <c r="J11138" i="3"/>
  <c r="I11139" i="3"/>
  <c r="J11139" i="3"/>
  <c r="I11140" i="3"/>
  <c r="J11140" i="3"/>
  <c r="I11141" i="3"/>
  <c r="J11141" i="3"/>
  <c r="I11142" i="3"/>
  <c r="J11142" i="3"/>
  <c r="I11143" i="3"/>
  <c r="J11143" i="3"/>
  <c r="I11144" i="3"/>
  <c r="J11144" i="3"/>
  <c r="I11145" i="3"/>
  <c r="J11145" i="3"/>
  <c r="I11146" i="3"/>
  <c r="J11146" i="3"/>
  <c r="I11147" i="3"/>
  <c r="J11147" i="3"/>
  <c r="I11148" i="3"/>
  <c r="J11148" i="3"/>
  <c r="I11149" i="3"/>
  <c r="J11149" i="3"/>
  <c r="I11150" i="3"/>
  <c r="J11150" i="3"/>
  <c r="I11151" i="3"/>
  <c r="J11151" i="3"/>
  <c r="I11152" i="3"/>
  <c r="J11152" i="3"/>
  <c r="I11153" i="3"/>
  <c r="J11153" i="3"/>
  <c r="I11154" i="3"/>
  <c r="J11154" i="3"/>
  <c r="I11155" i="3"/>
  <c r="J11155" i="3"/>
  <c r="I11156" i="3"/>
  <c r="J11156" i="3"/>
  <c r="I11157" i="3"/>
  <c r="J11157" i="3"/>
  <c r="I11158" i="3"/>
  <c r="J11158" i="3"/>
  <c r="I11159" i="3"/>
  <c r="J11159" i="3"/>
  <c r="I11160" i="3"/>
  <c r="J11160" i="3"/>
  <c r="I11161" i="3"/>
  <c r="J11161" i="3"/>
  <c r="I11162" i="3"/>
  <c r="J11162" i="3"/>
  <c r="I11163" i="3"/>
  <c r="J11163" i="3"/>
  <c r="I11164" i="3"/>
  <c r="J11164" i="3"/>
  <c r="I11165" i="3"/>
  <c r="J11165" i="3"/>
  <c r="I11166" i="3"/>
  <c r="J11166" i="3"/>
  <c r="I11167" i="3"/>
  <c r="J11167" i="3"/>
  <c r="I11168" i="3"/>
  <c r="J11168" i="3"/>
  <c r="I11169" i="3"/>
  <c r="J11169" i="3"/>
  <c r="I11170" i="3"/>
  <c r="J11170" i="3"/>
  <c r="I11171" i="3"/>
  <c r="J11171" i="3"/>
  <c r="I11172" i="3"/>
  <c r="J11172" i="3"/>
  <c r="I11173" i="3"/>
  <c r="J11173" i="3"/>
  <c r="I11174" i="3"/>
  <c r="J11174" i="3"/>
  <c r="I11175" i="3"/>
  <c r="J11175" i="3"/>
  <c r="I11176" i="3"/>
  <c r="J11176" i="3"/>
  <c r="I11177" i="3"/>
  <c r="J11177" i="3"/>
  <c r="I11178" i="3"/>
  <c r="J11178" i="3"/>
  <c r="I11179" i="3"/>
  <c r="J11179" i="3"/>
  <c r="I11180" i="3"/>
  <c r="J11180" i="3"/>
  <c r="I11181" i="3"/>
  <c r="J11181" i="3"/>
  <c r="I11182" i="3"/>
  <c r="J11182" i="3"/>
  <c r="I11183" i="3"/>
  <c r="J11183" i="3"/>
  <c r="I11184" i="3"/>
  <c r="J11184" i="3"/>
  <c r="I11185" i="3"/>
  <c r="J11185" i="3"/>
  <c r="I11186" i="3"/>
  <c r="J11186" i="3"/>
  <c r="I11187" i="3"/>
  <c r="J11187" i="3"/>
  <c r="I11188" i="3"/>
  <c r="J11188" i="3"/>
  <c r="I11189" i="3"/>
  <c r="J11189" i="3"/>
  <c r="I11190" i="3"/>
  <c r="J11190" i="3"/>
  <c r="I11191" i="3"/>
  <c r="J11191" i="3"/>
  <c r="I11192" i="3"/>
  <c r="J11192" i="3"/>
  <c r="I11193" i="3"/>
  <c r="J11193" i="3"/>
  <c r="I11194" i="3"/>
  <c r="J11194" i="3"/>
  <c r="I11195" i="3"/>
  <c r="J11195" i="3"/>
  <c r="I11196" i="3"/>
  <c r="J11196" i="3"/>
  <c r="I11197" i="3"/>
  <c r="J11197" i="3"/>
  <c r="I11198" i="3"/>
  <c r="J11198" i="3"/>
  <c r="I11199" i="3"/>
  <c r="J11199" i="3"/>
  <c r="I11200" i="3"/>
  <c r="J11200" i="3"/>
  <c r="I11201" i="3"/>
  <c r="J11201" i="3"/>
  <c r="I11202" i="3"/>
  <c r="J11202" i="3"/>
  <c r="I11203" i="3"/>
  <c r="J11203" i="3"/>
  <c r="I11204" i="3"/>
  <c r="J11204" i="3"/>
  <c r="I11205" i="3"/>
  <c r="J11205" i="3"/>
  <c r="I11206" i="3"/>
  <c r="J11206" i="3"/>
  <c r="I11207" i="3"/>
  <c r="J11207" i="3"/>
  <c r="I11208" i="3"/>
  <c r="J11208" i="3"/>
  <c r="I11209" i="3"/>
  <c r="J11209" i="3"/>
  <c r="I11210" i="3"/>
  <c r="J11210" i="3"/>
  <c r="I11211" i="3"/>
  <c r="J11211" i="3"/>
  <c r="I11212" i="3"/>
  <c r="J11212" i="3"/>
  <c r="I11213" i="3"/>
  <c r="J11213" i="3"/>
  <c r="I11214" i="3"/>
  <c r="J11214" i="3"/>
  <c r="I11215" i="3"/>
  <c r="J11215" i="3"/>
  <c r="I11216" i="3"/>
  <c r="J11216" i="3"/>
  <c r="I11217" i="3"/>
  <c r="J11217" i="3"/>
  <c r="I11218" i="3"/>
  <c r="J11218" i="3"/>
  <c r="I11219" i="3"/>
  <c r="J11219" i="3"/>
  <c r="I11220" i="3"/>
  <c r="J11220" i="3"/>
  <c r="I11221" i="3"/>
  <c r="J11221" i="3"/>
  <c r="I11222" i="3"/>
  <c r="J11222" i="3"/>
  <c r="I11223" i="3"/>
  <c r="J11223" i="3"/>
  <c r="I11224" i="3"/>
  <c r="J11224" i="3"/>
  <c r="I11225" i="3"/>
  <c r="J11225" i="3"/>
  <c r="I11226" i="3"/>
  <c r="J11226" i="3"/>
  <c r="I11227" i="3"/>
  <c r="J11227" i="3"/>
  <c r="I11228" i="3"/>
  <c r="J11228" i="3"/>
  <c r="I11229" i="3"/>
  <c r="J11229" i="3"/>
  <c r="I11230" i="3"/>
  <c r="J11230" i="3"/>
  <c r="I11231" i="3"/>
  <c r="J11231" i="3"/>
  <c r="I11232" i="3"/>
  <c r="J11232" i="3"/>
  <c r="I11233" i="3"/>
  <c r="J11233" i="3"/>
  <c r="I11234" i="3"/>
  <c r="J11234" i="3"/>
  <c r="I11235" i="3"/>
  <c r="J11235" i="3"/>
  <c r="I11236" i="3"/>
  <c r="J11236" i="3"/>
  <c r="I11237" i="3"/>
  <c r="J11237" i="3"/>
  <c r="I11238" i="3"/>
  <c r="J11238" i="3"/>
  <c r="I11239" i="3"/>
  <c r="J11239" i="3"/>
  <c r="I11240" i="3"/>
  <c r="J11240" i="3"/>
  <c r="I11241" i="3"/>
  <c r="J11241" i="3"/>
  <c r="I11242" i="3"/>
  <c r="J11242" i="3"/>
  <c r="I11243" i="3"/>
  <c r="J11243" i="3"/>
  <c r="I11244" i="3"/>
  <c r="J11244" i="3"/>
  <c r="I11245" i="3"/>
  <c r="J11245" i="3"/>
  <c r="I11246" i="3"/>
  <c r="J11246" i="3"/>
  <c r="I11247" i="3"/>
  <c r="J11247" i="3"/>
  <c r="I11248" i="3"/>
  <c r="J11248" i="3"/>
  <c r="I11249" i="3"/>
  <c r="J11249" i="3"/>
  <c r="I11250" i="3"/>
  <c r="J11250" i="3"/>
  <c r="I11251" i="3"/>
  <c r="J11251" i="3"/>
  <c r="I11252" i="3"/>
  <c r="J11252" i="3"/>
  <c r="I11253" i="3"/>
  <c r="J11253" i="3"/>
  <c r="I11254" i="3"/>
  <c r="J11254" i="3"/>
  <c r="I11255" i="3"/>
  <c r="J11255" i="3"/>
  <c r="I11256" i="3"/>
  <c r="J11256" i="3"/>
  <c r="I11257" i="3"/>
  <c r="J11257" i="3"/>
  <c r="I11258" i="3"/>
  <c r="J11258" i="3"/>
  <c r="I11259" i="3"/>
  <c r="J11259" i="3"/>
  <c r="I11260" i="3"/>
  <c r="J11260" i="3"/>
  <c r="I11261" i="3"/>
  <c r="J11261" i="3"/>
  <c r="I11262" i="3"/>
  <c r="J11262" i="3"/>
  <c r="I11263" i="3"/>
  <c r="J11263" i="3"/>
  <c r="I11264" i="3"/>
  <c r="J11264" i="3"/>
  <c r="I11265" i="3"/>
  <c r="J11265" i="3"/>
  <c r="I11266" i="3"/>
  <c r="J11266" i="3"/>
  <c r="I11267" i="3"/>
  <c r="J11267" i="3"/>
  <c r="I11268" i="3"/>
  <c r="J11268" i="3"/>
  <c r="I11269" i="3"/>
  <c r="J11269" i="3"/>
  <c r="I11270" i="3"/>
  <c r="J11270" i="3"/>
  <c r="I11271" i="3"/>
  <c r="J11271" i="3"/>
  <c r="I11272" i="3"/>
  <c r="J11272" i="3"/>
  <c r="I11273" i="3"/>
  <c r="J11273" i="3"/>
  <c r="I11274" i="3"/>
  <c r="J11274" i="3"/>
  <c r="I11275" i="3"/>
  <c r="J11275" i="3"/>
  <c r="I11276" i="3"/>
  <c r="J11276" i="3"/>
  <c r="I11277" i="3"/>
  <c r="J11277" i="3"/>
  <c r="I11278" i="3"/>
  <c r="J11278" i="3"/>
  <c r="I11279" i="3"/>
  <c r="J11279" i="3"/>
  <c r="I11280" i="3"/>
  <c r="J11280" i="3"/>
  <c r="I11281" i="3"/>
  <c r="J11281" i="3"/>
  <c r="I11282" i="3"/>
  <c r="J11282" i="3"/>
  <c r="I11283" i="3"/>
  <c r="J11283" i="3"/>
  <c r="I11284" i="3"/>
  <c r="J11284" i="3"/>
  <c r="I11285" i="3"/>
  <c r="J11285" i="3"/>
  <c r="I11286" i="3"/>
  <c r="J11286" i="3"/>
  <c r="I11287" i="3"/>
  <c r="J11287" i="3"/>
  <c r="I11288" i="3"/>
  <c r="J11288" i="3"/>
  <c r="I11289" i="3"/>
  <c r="J11289" i="3"/>
  <c r="I11290" i="3"/>
  <c r="J11290" i="3"/>
  <c r="I11291" i="3"/>
  <c r="J11291" i="3"/>
  <c r="I11292" i="3"/>
  <c r="J11292" i="3"/>
  <c r="I11293" i="3"/>
  <c r="J11293" i="3"/>
  <c r="I11294" i="3"/>
  <c r="J11294" i="3"/>
  <c r="I11295" i="3"/>
  <c r="J11295" i="3"/>
  <c r="I11296" i="3"/>
  <c r="J11296" i="3"/>
  <c r="I11297" i="3"/>
  <c r="J11297" i="3"/>
  <c r="I11298" i="3"/>
  <c r="J11298" i="3"/>
  <c r="I11299" i="3"/>
  <c r="J11299" i="3"/>
  <c r="I11300" i="3"/>
  <c r="J11300" i="3"/>
  <c r="I11301" i="3"/>
  <c r="J11301" i="3"/>
  <c r="I11302" i="3"/>
  <c r="J11302" i="3"/>
  <c r="I11303" i="3"/>
  <c r="J11303" i="3"/>
  <c r="I11304" i="3"/>
  <c r="J11304" i="3"/>
  <c r="I11305" i="3"/>
  <c r="J11305" i="3"/>
  <c r="I11306" i="3"/>
  <c r="J11306" i="3"/>
  <c r="I11307" i="3"/>
  <c r="J11307" i="3"/>
  <c r="I11308" i="3"/>
  <c r="J11308" i="3"/>
  <c r="I11309" i="3"/>
  <c r="J11309" i="3"/>
  <c r="I11310" i="3"/>
  <c r="J11310" i="3"/>
  <c r="I11311" i="3"/>
  <c r="J11311" i="3"/>
  <c r="I11312" i="3"/>
  <c r="J11312" i="3"/>
  <c r="I11313" i="3"/>
  <c r="J11313" i="3"/>
  <c r="I11314" i="3"/>
  <c r="J11314" i="3"/>
  <c r="I11315" i="3"/>
  <c r="J11315" i="3"/>
  <c r="I11316" i="3"/>
  <c r="J11316" i="3"/>
  <c r="I11317" i="3"/>
  <c r="J11317" i="3"/>
  <c r="I11318" i="3"/>
  <c r="J11318" i="3"/>
  <c r="I11319" i="3"/>
  <c r="J11319" i="3"/>
  <c r="I11320" i="3"/>
  <c r="J11320" i="3"/>
  <c r="I11321" i="3"/>
  <c r="J11321" i="3"/>
  <c r="I11322" i="3"/>
  <c r="J11322" i="3"/>
  <c r="I11323" i="3"/>
  <c r="J11323" i="3"/>
  <c r="I11324" i="3"/>
  <c r="J11324" i="3"/>
  <c r="I11325" i="3"/>
  <c r="J11325" i="3"/>
  <c r="I11326" i="3"/>
  <c r="J11326" i="3"/>
  <c r="I11327" i="3"/>
  <c r="J11327" i="3"/>
  <c r="I11328" i="3"/>
  <c r="J11328" i="3"/>
  <c r="I11329" i="3"/>
  <c r="J11329" i="3"/>
  <c r="I11330" i="3"/>
  <c r="J11330" i="3"/>
  <c r="I11331" i="3"/>
  <c r="J11331" i="3"/>
  <c r="I11332" i="3"/>
  <c r="J11332" i="3"/>
  <c r="I11333" i="3"/>
  <c r="J11333" i="3"/>
  <c r="I11334" i="3"/>
  <c r="J11334" i="3"/>
  <c r="I11335" i="3"/>
  <c r="J11335" i="3"/>
  <c r="I11336" i="3"/>
  <c r="J11336" i="3"/>
  <c r="I11337" i="3"/>
  <c r="J11337" i="3"/>
  <c r="I11338" i="3"/>
  <c r="J11338" i="3"/>
  <c r="I11339" i="3"/>
  <c r="J11339" i="3"/>
  <c r="I11340" i="3"/>
  <c r="J11340" i="3"/>
  <c r="I11341" i="3"/>
  <c r="J11341" i="3"/>
  <c r="I11342" i="3"/>
  <c r="J11342" i="3"/>
  <c r="I11343" i="3"/>
  <c r="J11343" i="3"/>
  <c r="I11344" i="3"/>
  <c r="J11344" i="3"/>
  <c r="I11345" i="3"/>
  <c r="J11345" i="3"/>
  <c r="I11346" i="3"/>
  <c r="J11346" i="3"/>
  <c r="I11347" i="3"/>
  <c r="J11347" i="3"/>
  <c r="I11348" i="3"/>
  <c r="J11348" i="3"/>
  <c r="I11349" i="3"/>
  <c r="J11349" i="3"/>
  <c r="I11350" i="3"/>
  <c r="J11350" i="3"/>
  <c r="I11351" i="3"/>
  <c r="J11351" i="3"/>
  <c r="I11352" i="3"/>
  <c r="J11352" i="3"/>
  <c r="I11353" i="3"/>
  <c r="J11353" i="3"/>
  <c r="I11354" i="3"/>
  <c r="J11354" i="3"/>
  <c r="I11355" i="3"/>
  <c r="J11355" i="3"/>
  <c r="I11356" i="3"/>
  <c r="J11356" i="3"/>
  <c r="I11357" i="3"/>
  <c r="J11357" i="3"/>
  <c r="I11358" i="3"/>
  <c r="J11358" i="3"/>
  <c r="I11359" i="3"/>
  <c r="J11359" i="3"/>
  <c r="I11360" i="3"/>
  <c r="J11360" i="3"/>
  <c r="I11361" i="3"/>
  <c r="J11361" i="3"/>
  <c r="I11362" i="3"/>
  <c r="J11362" i="3"/>
  <c r="I11363" i="3"/>
  <c r="J11363" i="3"/>
  <c r="I11364" i="3"/>
  <c r="J11364" i="3"/>
  <c r="I11365" i="3"/>
  <c r="J11365" i="3"/>
  <c r="I11366" i="3"/>
  <c r="J11366" i="3"/>
  <c r="I11367" i="3"/>
  <c r="J11367" i="3"/>
  <c r="I11368" i="3"/>
  <c r="J11368" i="3"/>
  <c r="I11369" i="3"/>
  <c r="J11369" i="3"/>
  <c r="I11370" i="3"/>
  <c r="J11370" i="3"/>
  <c r="I11371" i="3"/>
  <c r="J11371" i="3"/>
  <c r="I11372" i="3"/>
  <c r="J11372" i="3"/>
  <c r="I11373" i="3"/>
  <c r="J11373" i="3"/>
  <c r="I11374" i="3"/>
  <c r="J11374" i="3"/>
  <c r="I11375" i="3"/>
  <c r="J11375" i="3"/>
  <c r="I11376" i="3"/>
  <c r="J11376" i="3"/>
  <c r="I11377" i="3"/>
  <c r="J11377" i="3"/>
  <c r="I11378" i="3"/>
  <c r="J11378" i="3"/>
  <c r="I11379" i="3"/>
  <c r="J11379" i="3"/>
  <c r="I11380" i="3"/>
  <c r="J11380" i="3"/>
  <c r="I11381" i="3"/>
  <c r="J11381" i="3"/>
  <c r="I11382" i="3"/>
  <c r="J11382" i="3"/>
  <c r="I11383" i="3"/>
  <c r="J11383" i="3"/>
  <c r="I11384" i="3"/>
  <c r="J11384" i="3"/>
  <c r="I11385" i="3"/>
  <c r="J11385" i="3"/>
  <c r="I11386" i="3"/>
  <c r="J11386" i="3"/>
  <c r="I11387" i="3"/>
  <c r="J11387" i="3"/>
  <c r="I11388" i="3"/>
  <c r="J11388" i="3"/>
  <c r="I11389" i="3"/>
  <c r="J11389" i="3"/>
  <c r="I11390" i="3"/>
  <c r="J11390" i="3"/>
  <c r="I11391" i="3"/>
  <c r="J11391" i="3"/>
  <c r="I11392" i="3"/>
  <c r="J11392" i="3"/>
  <c r="I11393" i="3"/>
  <c r="J11393" i="3"/>
  <c r="I11394" i="3"/>
  <c r="J11394" i="3"/>
  <c r="I11395" i="3"/>
  <c r="J11395" i="3"/>
  <c r="I11396" i="3"/>
  <c r="J11396" i="3"/>
  <c r="I11397" i="3"/>
  <c r="J11397" i="3"/>
  <c r="I11398" i="3"/>
  <c r="J11398" i="3"/>
  <c r="I11399" i="3"/>
  <c r="J11399" i="3"/>
  <c r="I11400" i="3"/>
  <c r="J11400" i="3"/>
  <c r="I11401" i="3"/>
  <c r="J11401" i="3"/>
  <c r="I11402" i="3"/>
  <c r="J11402" i="3"/>
  <c r="I11403" i="3"/>
  <c r="J11403" i="3"/>
  <c r="I11404" i="3"/>
  <c r="J11404" i="3"/>
  <c r="I11405" i="3"/>
  <c r="J11405" i="3"/>
  <c r="I11406" i="3"/>
  <c r="J11406" i="3"/>
  <c r="I11407" i="3"/>
  <c r="J11407" i="3"/>
  <c r="I11408" i="3"/>
  <c r="J11408" i="3"/>
  <c r="I11409" i="3"/>
  <c r="J11409" i="3"/>
  <c r="I11410" i="3"/>
  <c r="J11410" i="3"/>
  <c r="I11411" i="3"/>
  <c r="J11411" i="3"/>
  <c r="I11412" i="3"/>
  <c r="J11412" i="3"/>
  <c r="I11413" i="3"/>
  <c r="J11413" i="3"/>
  <c r="I11414" i="3"/>
  <c r="J11414" i="3"/>
  <c r="I11415" i="3"/>
  <c r="J11415" i="3"/>
  <c r="I11416" i="3"/>
  <c r="J11416" i="3"/>
  <c r="I11417" i="3"/>
  <c r="J11417" i="3"/>
  <c r="I11418" i="3"/>
  <c r="J11418" i="3"/>
  <c r="I11419" i="3"/>
  <c r="J11419" i="3"/>
  <c r="I11420" i="3"/>
  <c r="J11420" i="3"/>
  <c r="I11421" i="3"/>
  <c r="J11421" i="3"/>
  <c r="I11422" i="3"/>
  <c r="J11422" i="3"/>
  <c r="I11423" i="3"/>
  <c r="J11423" i="3"/>
  <c r="I11424" i="3"/>
  <c r="J11424" i="3"/>
  <c r="I11425" i="3"/>
  <c r="J11425" i="3"/>
  <c r="I11426" i="3"/>
  <c r="J11426" i="3"/>
  <c r="I11427" i="3"/>
  <c r="J11427" i="3"/>
  <c r="I11428" i="3"/>
  <c r="J11428" i="3"/>
  <c r="I11429" i="3"/>
  <c r="J11429" i="3"/>
  <c r="I11430" i="3"/>
  <c r="J11430" i="3"/>
  <c r="I11431" i="3"/>
  <c r="J11431" i="3"/>
  <c r="I11432" i="3"/>
  <c r="J11432" i="3"/>
  <c r="I11433" i="3"/>
  <c r="J11433" i="3"/>
  <c r="I11434" i="3"/>
  <c r="J11434" i="3"/>
  <c r="I11435" i="3"/>
  <c r="J11435" i="3"/>
  <c r="I11436" i="3"/>
  <c r="J11436" i="3"/>
  <c r="I11437" i="3"/>
  <c r="J11437" i="3"/>
  <c r="I11438" i="3"/>
  <c r="J11438" i="3"/>
  <c r="I11439" i="3"/>
  <c r="J11439" i="3"/>
  <c r="I11440" i="3"/>
  <c r="J11440" i="3"/>
  <c r="I11441" i="3"/>
  <c r="J11441" i="3"/>
  <c r="I11442" i="3"/>
  <c r="J11442" i="3"/>
  <c r="I11443" i="3"/>
  <c r="J11443" i="3"/>
  <c r="I11444" i="3"/>
  <c r="J11444" i="3"/>
  <c r="I11445" i="3"/>
  <c r="J11445" i="3"/>
  <c r="I11446" i="3"/>
  <c r="J11446" i="3"/>
  <c r="I11447" i="3"/>
  <c r="J11447" i="3"/>
  <c r="I11448" i="3"/>
  <c r="J11448" i="3"/>
  <c r="I11449" i="3"/>
  <c r="J11449" i="3"/>
  <c r="I11450" i="3"/>
  <c r="J11450" i="3"/>
  <c r="I11451" i="3"/>
  <c r="J11451" i="3"/>
  <c r="I11452" i="3"/>
  <c r="J11452" i="3"/>
  <c r="I11453" i="3"/>
  <c r="J11453" i="3"/>
  <c r="I11454" i="3"/>
  <c r="J11454" i="3"/>
  <c r="I11455" i="3"/>
  <c r="J11455" i="3"/>
  <c r="I11456" i="3"/>
  <c r="J11456" i="3"/>
  <c r="I11457" i="3"/>
  <c r="J11457" i="3"/>
  <c r="I11458" i="3"/>
  <c r="J11458" i="3"/>
  <c r="I11459" i="3"/>
  <c r="J11459" i="3"/>
  <c r="I11460" i="3"/>
  <c r="J11460" i="3"/>
  <c r="I11461" i="3"/>
  <c r="J11461" i="3"/>
  <c r="I11462" i="3"/>
  <c r="J11462" i="3"/>
  <c r="I11463" i="3"/>
  <c r="J11463" i="3"/>
  <c r="I11464" i="3"/>
  <c r="J11464" i="3"/>
  <c r="I11465" i="3"/>
  <c r="J11465" i="3"/>
  <c r="I11466" i="3"/>
  <c r="J11466" i="3"/>
  <c r="I11467" i="3"/>
  <c r="J11467" i="3"/>
  <c r="I11468" i="3"/>
  <c r="J11468" i="3"/>
  <c r="I11469" i="3"/>
  <c r="J11469" i="3"/>
  <c r="I11470" i="3"/>
  <c r="J11470" i="3"/>
  <c r="I11471" i="3"/>
  <c r="J11471" i="3"/>
  <c r="I11472" i="3"/>
  <c r="J11472" i="3"/>
  <c r="I11473" i="3"/>
  <c r="J11473" i="3"/>
  <c r="I11474" i="3"/>
  <c r="J11474" i="3"/>
  <c r="I11475" i="3"/>
  <c r="J11475" i="3"/>
  <c r="I11476" i="3"/>
  <c r="J11476" i="3"/>
  <c r="I11477" i="3"/>
  <c r="J11477" i="3"/>
  <c r="I11478" i="3"/>
  <c r="J11478" i="3"/>
  <c r="I11479" i="3"/>
  <c r="J11479" i="3"/>
  <c r="I11480" i="3"/>
  <c r="J11480" i="3"/>
  <c r="I11481" i="3"/>
  <c r="J11481" i="3"/>
  <c r="I11482" i="3"/>
  <c r="J11482" i="3"/>
  <c r="I11483" i="3"/>
  <c r="J11483" i="3"/>
  <c r="I11484" i="3"/>
  <c r="J11484" i="3"/>
  <c r="I11485" i="3"/>
  <c r="J11485" i="3"/>
  <c r="I11486" i="3"/>
  <c r="J11486" i="3"/>
  <c r="I11487" i="3"/>
  <c r="J11487" i="3"/>
  <c r="I11488" i="3"/>
  <c r="J11488" i="3"/>
  <c r="I11489" i="3"/>
  <c r="J11489" i="3"/>
  <c r="I11490" i="3"/>
  <c r="J11490" i="3"/>
  <c r="I11491" i="3"/>
  <c r="J11491" i="3"/>
  <c r="I11492" i="3"/>
  <c r="J11492" i="3"/>
  <c r="I11493" i="3"/>
  <c r="J11493" i="3"/>
  <c r="I11494" i="3"/>
  <c r="J11494" i="3"/>
  <c r="I11495" i="3"/>
  <c r="J11495" i="3"/>
  <c r="I11496" i="3"/>
  <c r="J11496" i="3"/>
  <c r="I11497" i="3"/>
  <c r="J11497" i="3"/>
  <c r="I11498" i="3"/>
  <c r="J11498" i="3"/>
  <c r="I11499" i="3"/>
  <c r="J11499" i="3"/>
  <c r="I11500" i="3"/>
  <c r="J11500" i="3"/>
  <c r="I11501" i="3"/>
  <c r="J11501" i="3"/>
  <c r="I11502" i="3"/>
  <c r="J11502" i="3"/>
  <c r="I11503" i="3"/>
  <c r="J11503" i="3"/>
  <c r="I11504" i="3"/>
  <c r="J11504" i="3"/>
  <c r="I11505" i="3"/>
  <c r="J11505" i="3"/>
  <c r="I11506" i="3"/>
  <c r="J11506" i="3"/>
  <c r="I11507" i="3"/>
  <c r="J11507" i="3"/>
  <c r="I11508" i="3"/>
  <c r="J11508" i="3"/>
  <c r="I11509" i="3"/>
  <c r="J11509" i="3"/>
  <c r="I11510" i="3"/>
  <c r="J11510" i="3"/>
  <c r="I11511" i="3"/>
  <c r="J11511" i="3"/>
  <c r="I11512" i="3"/>
  <c r="J11512" i="3"/>
  <c r="I11513" i="3"/>
  <c r="J11513" i="3"/>
  <c r="I11514" i="3"/>
  <c r="J11514" i="3"/>
  <c r="I11515" i="3"/>
  <c r="J11515" i="3"/>
  <c r="I11516" i="3"/>
  <c r="J11516" i="3"/>
  <c r="I11517" i="3"/>
  <c r="J11517" i="3"/>
  <c r="I11518" i="3"/>
  <c r="J11518" i="3"/>
  <c r="I11519" i="3"/>
  <c r="J11519" i="3"/>
  <c r="I11520" i="3"/>
  <c r="J11520" i="3"/>
  <c r="I11521" i="3"/>
  <c r="J11521" i="3"/>
  <c r="I11522" i="3"/>
  <c r="J11522" i="3"/>
  <c r="I11523" i="3"/>
  <c r="J11523" i="3"/>
  <c r="I11524" i="3"/>
  <c r="J11524" i="3"/>
  <c r="I11525" i="3"/>
  <c r="J11525" i="3"/>
  <c r="I11526" i="3"/>
  <c r="J11526" i="3"/>
  <c r="I11527" i="3"/>
  <c r="J11527" i="3"/>
  <c r="I11528" i="3"/>
  <c r="J11528" i="3"/>
  <c r="I11529" i="3"/>
  <c r="J11529" i="3"/>
  <c r="I11530" i="3"/>
  <c r="J11530" i="3"/>
  <c r="I11531" i="3"/>
  <c r="J11531" i="3"/>
  <c r="I11532" i="3"/>
  <c r="J11532" i="3"/>
  <c r="I11533" i="3"/>
  <c r="J11533" i="3"/>
  <c r="I11534" i="3"/>
  <c r="J11534" i="3"/>
  <c r="I11535" i="3"/>
  <c r="J11535" i="3"/>
  <c r="I11536" i="3"/>
  <c r="J11536" i="3"/>
  <c r="I11537" i="3"/>
  <c r="J11537" i="3"/>
  <c r="I11538" i="3"/>
  <c r="J11538" i="3"/>
  <c r="I11539" i="3"/>
  <c r="J11539" i="3"/>
  <c r="I11540" i="3"/>
  <c r="J11540" i="3"/>
  <c r="I11541" i="3"/>
  <c r="J11541" i="3"/>
  <c r="I11542" i="3"/>
  <c r="J11542" i="3"/>
  <c r="I11543" i="3"/>
  <c r="J11543" i="3"/>
  <c r="I11544" i="3"/>
  <c r="J11544" i="3"/>
  <c r="I11545" i="3"/>
  <c r="J11545" i="3"/>
  <c r="I11546" i="3"/>
  <c r="J11546" i="3"/>
  <c r="I11547" i="3"/>
  <c r="J11547" i="3"/>
  <c r="I11548" i="3"/>
  <c r="J11548" i="3"/>
  <c r="I11549" i="3"/>
  <c r="J11549" i="3"/>
  <c r="I11550" i="3"/>
  <c r="J11550" i="3"/>
  <c r="I11551" i="3"/>
  <c r="J11551" i="3"/>
  <c r="I11552" i="3"/>
  <c r="J11552" i="3"/>
  <c r="I11553" i="3"/>
  <c r="J11553" i="3"/>
  <c r="I11554" i="3"/>
  <c r="J11554" i="3"/>
  <c r="I11555" i="3"/>
  <c r="J11555" i="3"/>
  <c r="I11556" i="3"/>
  <c r="J11556" i="3"/>
  <c r="I11557" i="3"/>
  <c r="J11557" i="3"/>
  <c r="I11558" i="3"/>
  <c r="J11558" i="3"/>
  <c r="I11559" i="3"/>
  <c r="J11559" i="3"/>
  <c r="I11560" i="3"/>
  <c r="J11560" i="3"/>
  <c r="I11561" i="3"/>
  <c r="J11561" i="3"/>
  <c r="I11562" i="3"/>
  <c r="J11562" i="3"/>
  <c r="I11563" i="3"/>
  <c r="J11563" i="3"/>
  <c r="I11564" i="3"/>
  <c r="J11564" i="3"/>
  <c r="I11565" i="3"/>
  <c r="J11565" i="3"/>
  <c r="I11566" i="3"/>
  <c r="J11566" i="3"/>
  <c r="I11567" i="3"/>
  <c r="J11567" i="3"/>
  <c r="I11568" i="3"/>
  <c r="J11568" i="3"/>
  <c r="I11569" i="3"/>
  <c r="J11569" i="3"/>
  <c r="I11570" i="3"/>
  <c r="J11570" i="3"/>
  <c r="I11571" i="3"/>
  <c r="J11571" i="3"/>
  <c r="I11572" i="3"/>
  <c r="J11572" i="3"/>
  <c r="I11573" i="3"/>
  <c r="J11573" i="3"/>
  <c r="I11574" i="3"/>
  <c r="J11574" i="3"/>
  <c r="I11575" i="3"/>
  <c r="J11575" i="3"/>
  <c r="I11576" i="3"/>
  <c r="J11576" i="3"/>
  <c r="I11577" i="3"/>
  <c r="J11577" i="3"/>
  <c r="I11578" i="3"/>
  <c r="J11578" i="3"/>
  <c r="I11579" i="3"/>
  <c r="J11579" i="3"/>
  <c r="I11580" i="3"/>
  <c r="J11580" i="3"/>
  <c r="I11581" i="3"/>
  <c r="J11581" i="3"/>
  <c r="I11582" i="3"/>
  <c r="J11582" i="3"/>
  <c r="I11583" i="3"/>
  <c r="J11583" i="3"/>
  <c r="I11584" i="3"/>
  <c r="J11584" i="3"/>
  <c r="I11585" i="3"/>
  <c r="J11585" i="3"/>
  <c r="I11586" i="3"/>
  <c r="J11586" i="3"/>
  <c r="I11587" i="3"/>
  <c r="J11587" i="3"/>
  <c r="I11588" i="3"/>
  <c r="J11588" i="3"/>
  <c r="I11589" i="3"/>
  <c r="J11589" i="3"/>
  <c r="I11590" i="3"/>
  <c r="J11590" i="3"/>
  <c r="I11591" i="3"/>
  <c r="J11591" i="3"/>
  <c r="I11592" i="3"/>
  <c r="J11592" i="3"/>
  <c r="I11593" i="3"/>
  <c r="J11593" i="3"/>
  <c r="I11594" i="3"/>
  <c r="J11594" i="3"/>
  <c r="I11595" i="3"/>
  <c r="J11595" i="3"/>
  <c r="I11596" i="3"/>
  <c r="J11596" i="3"/>
  <c r="I11597" i="3"/>
  <c r="J11597" i="3"/>
  <c r="I11598" i="3"/>
  <c r="J11598" i="3"/>
  <c r="I11599" i="3"/>
  <c r="J11599" i="3"/>
  <c r="I11600" i="3"/>
  <c r="J11600" i="3"/>
  <c r="I11601" i="3"/>
  <c r="J11601" i="3"/>
  <c r="I11602" i="3"/>
  <c r="J11602" i="3"/>
  <c r="I11603" i="3"/>
  <c r="J11603" i="3"/>
  <c r="I11604" i="3"/>
  <c r="J11604" i="3"/>
  <c r="I11605" i="3"/>
  <c r="J11605" i="3"/>
  <c r="I11606" i="3"/>
  <c r="J11606" i="3"/>
  <c r="I11607" i="3"/>
  <c r="J11607" i="3"/>
  <c r="I11608" i="3"/>
  <c r="J11608" i="3"/>
  <c r="I11609" i="3"/>
  <c r="J11609" i="3"/>
  <c r="I11610" i="3"/>
  <c r="J11610" i="3"/>
  <c r="I11611" i="3"/>
  <c r="J11611" i="3"/>
  <c r="I11612" i="3"/>
  <c r="J11612" i="3"/>
  <c r="I11613" i="3"/>
  <c r="J11613" i="3"/>
  <c r="I11614" i="3"/>
  <c r="J11614" i="3"/>
  <c r="I11615" i="3"/>
  <c r="J11615" i="3"/>
  <c r="I11616" i="3"/>
  <c r="J11616" i="3"/>
  <c r="I11617" i="3"/>
  <c r="J11617" i="3"/>
  <c r="I11618" i="3"/>
  <c r="J11618" i="3"/>
  <c r="I11619" i="3"/>
  <c r="J11619" i="3"/>
  <c r="I11620" i="3"/>
  <c r="J11620" i="3"/>
  <c r="I11621" i="3"/>
  <c r="J11621" i="3"/>
  <c r="I11622" i="3"/>
  <c r="J11622" i="3"/>
  <c r="I11623" i="3"/>
  <c r="J11623" i="3"/>
  <c r="I11624" i="3"/>
  <c r="J11624" i="3"/>
  <c r="I11625" i="3"/>
  <c r="J11625" i="3"/>
  <c r="I11626" i="3"/>
  <c r="J11626" i="3"/>
  <c r="I11627" i="3"/>
  <c r="J11627" i="3"/>
  <c r="I11628" i="3"/>
  <c r="J11628" i="3"/>
  <c r="I11629" i="3"/>
  <c r="J11629" i="3"/>
  <c r="I11630" i="3"/>
  <c r="J11630" i="3"/>
  <c r="I11631" i="3"/>
  <c r="J11631" i="3"/>
  <c r="I11632" i="3"/>
  <c r="J11632" i="3"/>
  <c r="I11633" i="3"/>
  <c r="J11633" i="3"/>
  <c r="I11634" i="3"/>
  <c r="J11634" i="3"/>
  <c r="I11635" i="3"/>
  <c r="J11635" i="3"/>
  <c r="I11636" i="3"/>
  <c r="J11636" i="3"/>
  <c r="I11637" i="3"/>
  <c r="J11637" i="3"/>
  <c r="I11638" i="3"/>
  <c r="J11638" i="3"/>
  <c r="I11639" i="3"/>
  <c r="J11639" i="3"/>
  <c r="I11640" i="3"/>
  <c r="J11640" i="3"/>
  <c r="I11641" i="3"/>
  <c r="J11641" i="3"/>
  <c r="I11642" i="3"/>
  <c r="J11642" i="3"/>
  <c r="I11643" i="3"/>
  <c r="J11643" i="3"/>
  <c r="I11644" i="3"/>
  <c r="J11644" i="3"/>
  <c r="I11645" i="3"/>
  <c r="J11645" i="3"/>
  <c r="I11646" i="3"/>
  <c r="J11646" i="3"/>
  <c r="I11647" i="3"/>
  <c r="J11647" i="3"/>
  <c r="I11648" i="3"/>
  <c r="J11648" i="3"/>
  <c r="I11649" i="3"/>
  <c r="J11649" i="3"/>
  <c r="I11650" i="3"/>
  <c r="J11650" i="3"/>
  <c r="I11651" i="3"/>
  <c r="J11651" i="3"/>
  <c r="I11652" i="3"/>
  <c r="J11652" i="3"/>
  <c r="I11653" i="3"/>
  <c r="J11653" i="3"/>
  <c r="I11654" i="3"/>
  <c r="J11654" i="3"/>
  <c r="I11655" i="3"/>
  <c r="J11655" i="3"/>
  <c r="I11656" i="3"/>
  <c r="J11656" i="3"/>
  <c r="I11657" i="3"/>
  <c r="J11657" i="3"/>
  <c r="I11658" i="3"/>
  <c r="J11658" i="3"/>
  <c r="I11659" i="3"/>
  <c r="J11659" i="3"/>
  <c r="I11660" i="3"/>
  <c r="J11660" i="3"/>
  <c r="I11661" i="3"/>
  <c r="J11661" i="3"/>
  <c r="I11662" i="3"/>
  <c r="J11662" i="3"/>
  <c r="I11663" i="3"/>
  <c r="J11663" i="3"/>
  <c r="I11664" i="3"/>
  <c r="J11664" i="3"/>
  <c r="I11665" i="3"/>
  <c r="J11665" i="3"/>
  <c r="I11666" i="3"/>
  <c r="J11666" i="3"/>
  <c r="I11667" i="3"/>
  <c r="J11667" i="3"/>
  <c r="I11668" i="3"/>
  <c r="J11668" i="3"/>
  <c r="I11669" i="3"/>
  <c r="J11669" i="3"/>
  <c r="I11670" i="3"/>
  <c r="J11670" i="3"/>
  <c r="I11671" i="3"/>
  <c r="J11671" i="3"/>
  <c r="I11672" i="3"/>
  <c r="J11672" i="3"/>
  <c r="I11673" i="3"/>
  <c r="J11673" i="3"/>
  <c r="I11674" i="3"/>
  <c r="J11674" i="3"/>
  <c r="I11675" i="3"/>
  <c r="J11675" i="3"/>
  <c r="I11676" i="3"/>
  <c r="J11676" i="3"/>
  <c r="I11677" i="3"/>
  <c r="J11677" i="3"/>
  <c r="I11678" i="3"/>
  <c r="J11678" i="3"/>
  <c r="I11679" i="3"/>
  <c r="J11679" i="3"/>
  <c r="I11680" i="3"/>
  <c r="J11680" i="3"/>
  <c r="I11681" i="3"/>
  <c r="J11681" i="3"/>
  <c r="I11682" i="3"/>
  <c r="J11682" i="3"/>
  <c r="I11683" i="3"/>
  <c r="J11683" i="3"/>
  <c r="I11684" i="3"/>
  <c r="J11684" i="3"/>
  <c r="I11685" i="3"/>
  <c r="J11685" i="3"/>
  <c r="I11686" i="3"/>
  <c r="J11686" i="3"/>
  <c r="I11687" i="3"/>
  <c r="J11687" i="3"/>
  <c r="I11688" i="3"/>
  <c r="J11688" i="3"/>
  <c r="I11689" i="3"/>
  <c r="J11689" i="3"/>
  <c r="I11690" i="3"/>
  <c r="J11690" i="3"/>
  <c r="I11691" i="3"/>
  <c r="J11691" i="3"/>
  <c r="I11692" i="3"/>
  <c r="J11692" i="3"/>
  <c r="I11693" i="3"/>
  <c r="J11693" i="3"/>
  <c r="I11694" i="3"/>
  <c r="J11694" i="3"/>
  <c r="I11695" i="3"/>
  <c r="J11695" i="3"/>
  <c r="I11696" i="3"/>
  <c r="J11696" i="3"/>
  <c r="I11697" i="3"/>
  <c r="J11697" i="3"/>
  <c r="I11698" i="3"/>
  <c r="J11698" i="3"/>
  <c r="I11699" i="3"/>
  <c r="J11699" i="3"/>
  <c r="I11700" i="3"/>
  <c r="J11700" i="3"/>
  <c r="I11701" i="3"/>
  <c r="J11701" i="3"/>
  <c r="I11702" i="3"/>
  <c r="J11702" i="3"/>
  <c r="I11703" i="3"/>
  <c r="J11703" i="3"/>
  <c r="I11704" i="3"/>
  <c r="J11704" i="3"/>
  <c r="I11705" i="3"/>
  <c r="J11705" i="3"/>
  <c r="I11706" i="3"/>
  <c r="J11706" i="3"/>
  <c r="I11707" i="3"/>
  <c r="J11707" i="3"/>
  <c r="I11708" i="3"/>
  <c r="J11708" i="3"/>
  <c r="I11709" i="3"/>
  <c r="J11709" i="3"/>
  <c r="I11710" i="3"/>
  <c r="J11710" i="3"/>
  <c r="I11711" i="3"/>
  <c r="J11711" i="3"/>
  <c r="I11712" i="3"/>
  <c r="J11712" i="3"/>
  <c r="I11713" i="3"/>
  <c r="J11713" i="3"/>
  <c r="I11714" i="3"/>
  <c r="J11714" i="3"/>
  <c r="I11715" i="3"/>
  <c r="J11715" i="3"/>
  <c r="I11716" i="3"/>
  <c r="J11716" i="3"/>
  <c r="I11717" i="3"/>
  <c r="J11717" i="3"/>
  <c r="I11718" i="3"/>
  <c r="J11718" i="3"/>
  <c r="I11719" i="3"/>
  <c r="J11719" i="3"/>
  <c r="I11720" i="3"/>
  <c r="J11720" i="3"/>
  <c r="I11721" i="3"/>
  <c r="J11721" i="3"/>
  <c r="I11722" i="3"/>
  <c r="J11722" i="3"/>
  <c r="I11723" i="3"/>
  <c r="J11723" i="3"/>
  <c r="I11724" i="3"/>
  <c r="J11724" i="3"/>
  <c r="I11725" i="3"/>
  <c r="J11725" i="3"/>
  <c r="I11726" i="3"/>
  <c r="J11726" i="3"/>
  <c r="I11727" i="3"/>
  <c r="J11727" i="3"/>
  <c r="I11728" i="3"/>
  <c r="J11728" i="3"/>
  <c r="I11729" i="3"/>
  <c r="J11729" i="3"/>
  <c r="I11730" i="3"/>
  <c r="J11730" i="3"/>
  <c r="I11731" i="3"/>
  <c r="J11731" i="3"/>
  <c r="I11732" i="3"/>
  <c r="J11732" i="3"/>
  <c r="I11733" i="3"/>
  <c r="J11733" i="3"/>
  <c r="I11734" i="3"/>
  <c r="J11734" i="3"/>
  <c r="I11735" i="3"/>
  <c r="J11735" i="3"/>
  <c r="I11736" i="3"/>
  <c r="J11736" i="3"/>
  <c r="I11737" i="3"/>
  <c r="J11737" i="3"/>
  <c r="I11738" i="3"/>
  <c r="J11738" i="3"/>
  <c r="I11739" i="3"/>
  <c r="J11739" i="3"/>
  <c r="I11740" i="3"/>
  <c r="J11740" i="3"/>
  <c r="I11741" i="3"/>
  <c r="J11741" i="3"/>
  <c r="I11742" i="3"/>
  <c r="J11742" i="3"/>
  <c r="I11743" i="3"/>
  <c r="J11743" i="3"/>
  <c r="I11744" i="3"/>
  <c r="J11744" i="3"/>
  <c r="I11745" i="3"/>
  <c r="J11745" i="3"/>
  <c r="I11746" i="3"/>
  <c r="J11746" i="3"/>
  <c r="I11747" i="3"/>
  <c r="J11747" i="3"/>
  <c r="I11748" i="3"/>
  <c r="J11748" i="3"/>
  <c r="I11749" i="3"/>
  <c r="J11749" i="3"/>
  <c r="I11750" i="3"/>
  <c r="J11750" i="3"/>
  <c r="I11751" i="3"/>
  <c r="J11751" i="3"/>
  <c r="I11752" i="3"/>
  <c r="J11752" i="3"/>
  <c r="I11753" i="3"/>
  <c r="J11753" i="3"/>
  <c r="I11754" i="3"/>
  <c r="J11754" i="3"/>
  <c r="I11755" i="3"/>
  <c r="J11755" i="3"/>
  <c r="I11756" i="3"/>
  <c r="J11756" i="3"/>
  <c r="I11757" i="3"/>
  <c r="J11757" i="3"/>
  <c r="I11758" i="3"/>
  <c r="J11758" i="3"/>
  <c r="I11759" i="3"/>
  <c r="J11759" i="3"/>
  <c r="I11760" i="3"/>
  <c r="J11760" i="3"/>
  <c r="I11761" i="3"/>
  <c r="J11761" i="3"/>
  <c r="I11762" i="3"/>
  <c r="J11762" i="3"/>
  <c r="I11763" i="3"/>
  <c r="J11763" i="3"/>
  <c r="I11764" i="3"/>
  <c r="J11764" i="3"/>
  <c r="I11765" i="3"/>
  <c r="J11765" i="3"/>
  <c r="I11766" i="3"/>
  <c r="J11766" i="3"/>
  <c r="I11767" i="3"/>
  <c r="J11767" i="3"/>
  <c r="I11768" i="3"/>
  <c r="J11768" i="3"/>
  <c r="I11769" i="3"/>
  <c r="J11769" i="3"/>
  <c r="I11770" i="3"/>
  <c r="J11770" i="3"/>
  <c r="I11771" i="3"/>
  <c r="J11771" i="3"/>
  <c r="I11772" i="3"/>
  <c r="J11772" i="3"/>
  <c r="I11773" i="3"/>
  <c r="J11773" i="3"/>
  <c r="I11774" i="3"/>
  <c r="J11774" i="3"/>
  <c r="I11775" i="3"/>
  <c r="J11775" i="3"/>
  <c r="I11776" i="3"/>
  <c r="J11776" i="3"/>
  <c r="I11777" i="3"/>
  <c r="J11777" i="3"/>
  <c r="I11778" i="3"/>
  <c r="J11778" i="3"/>
  <c r="I11779" i="3"/>
  <c r="J11779" i="3"/>
  <c r="I11780" i="3"/>
  <c r="J11780" i="3"/>
  <c r="I11781" i="3"/>
  <c r="J11781" i="3"/>
  <c r="I11782" i="3"/>
  <c r="J11782" i="3"/>
  <c r="I11783" i="3"/>
  <c r="J11783" i="3"/>
  <c r="I11784" i="3"/>
  <c r="J11784" i="3"/>
  <c r="I11785" i="3"/>
  <c r="J11785" i="3"/>
  <c r="I11786" i="3"/>
  <c r="J11786" i="3"/>
  <c r="I11787" i="3"/>
  <c r="J11787" i="3"/>
  <c r="I11788" i="3"/>
  <c r="J11788" i="3"/>
  <c r="I11789" i="3"/>
  <c r="J11789" i="3"/>
  <c r="I11790" i="3"/>
  <c r="J11790" i="3"/>
  <c r="I11791" i="3"/>
  <c r="J11791" i="3"/>
  <c r="I11792" i="3"/>
  <c r="J11792" i="3"/>
  <c r="I11793" i="3"/>
  <c r="J11793" i="3"/>
  <c r="I11794" i="3"/>
  <c r="J11794" i="3"/>
  <c r="I11795" i="3"/>
  <c r="J11795" i="3"/>
  <c r="I11796" i="3"/>
  <c r="J11796" i="3"/>
  <c r="I11797" i="3"/>
  <c r="J11797" i="3"/>
  <c r="I11798" i="3"/>
  <c r="J11798" i="3"/>
  <c r="I11799" i="3"/>
  <c r="J11799" i="3"/>
  <c r="I11800" i="3"/>
  <c r="J11800" i="3"/>
  <c r="I11801" i="3"/>
  <c r="J11801" i="3"/>
  <c r="I11802" i="3"/>
  <c r="J11802" i="3"/>
  <c r="I11803" i="3"/>
  <c r="J11803" i="3"/>
  <c r="I11804" i="3"/>
  <c r="J11804" i="3"/>
  <c r="I11805" i="3"/>
  <c r="J11805" i="3"/>
  <c r="I11806" i="3"/>
  <c r="J11806" i="3"/>
  <c r="I11807" i="3"/>
  <c r="J11807" i="3"/>
  <c r="I11808" i="3"/>
  <c r="J11808" i="3"/>
  <c r="I11809" i="3"/>
  <c r="J11809" i="3"/>
  <c r="I11810" i="3"/>
  <c r="J11810" i="3"/>
  <c r="I11811" i="3"/>
  <c r="J11811" i="3"/>
  <c r="I11812" i="3"/>
  <c r="J11812" i="3"/>
  <c r="I11813" i="3"/>
  <c r="J11813" i="3"/>
  <c r="I11814" i="3"/>
  <c r="J11814" i="3"/>
  <c r="I11815" i="3"/>
  <c r="J11815" i="3"/>
  <c r="I11816" i="3"/>
  <c r="J11816" i="3"/>
  <c r="I11817" i="3"/>
  <c r="J11817" i="3"/>
  <c r="I11818" i="3"/>
  <c r="J11818" i="3"/>
  <c r="I11819" i="3"/>
  <c r="J11819" i="3"/>
  <c r="I11820" i="3"/>
  <c r="J11820" i="3"/>
  <c r="I11821" i="3"/>
  <c r="J11821" i="3"/>
  <c r="I11822" i="3"/>
  <c r="J11822" i="3"/>
  <c r="I11823" i="3"/>
  <c r="J11823" i="3"/>
  <c r="I11824" i="3"/>
  <c r="J11824" i="3"/>
  <c r="I11825" i="3"/>
  <c r="J11825" i="3"/>
  <c r="I11826" i="3"/>
  <c r="J11826" i="3"/>
  <c r="I11827" i="3"/>
  <c r="J11827" i="3"/>
  <c r="I11828" i="3"/>
  <c r="J11828" i="3"/>
  <c r="I11829" i="3"/>
  <c r="J11829" i="3"/>
  <c r="I11830" i="3"/>
  <c r="J11830" i="3"/>
  <c r="I11831" i="3"/>
  <c r="J11831" i="3"/>
  <c r="I11832" i="3"/>
  <c r="J11832" i="3"/>
  <c r="I11833" i="3"/>
  <c r="J11833" i="3"/>
  <c r="I11834" i="3"/>
  <c r="J11834" i="3"/>
  <c r="I11835" i="3"/>
  <c r="J11835" i="3"/>
  <c r="I11836" i="3"/>
  <c r="J11836" i="3"/>
  <c r="I11837" i="3"/>
  <c r="J11837" i="3"/>
  <c r="I11838" i="3"/>
  <c r="J11838" i="3"/>
  <c r="I11839" i="3"/>
  <c r="J11839" i="3"/>
  <c r="I11840" i="3"/>
  <c r="J11840" i="3"/>
  <c r="I11841" i="3"/>
  <c r="J11841" i="3"/>
  <c r="I11842" i="3"/>
  <c r="J11842" i="3"/>
  <c r="I11843" i="3"/>
  <c r="J11843" i="3"/>
  <c r="I11844" i="3"/>
  <c r="J11844" i="3"/>
  <c r="I11845" i="3"/>
  <c r="J11845" i="3"/>
  <c r="I11846" i="3"/>
  <c r="J11846" i="3"/>
  <c r="I11847" i="3"/>
  <c r="J11847" i="3"/>
  <c r="I11848" i="3"/>
  <c r="J11848" i="3"/>
  <c r="I11849" i="3"/>
  <c r="J11849" i="3"/>
  <c r="I11850" i="3"/>
  <c r="J11850" i="3"/>
  <c r="I11851" i="3"/>
  <c r="J11851" i="3"/>
  <c r="I11852" i="3"/>
  <c r="J11852" i="3"/>
  <c r="I11853" i="3"/>
  <c r="J11853" i="3"/>
  <c r="I11854" i="3"/>
  <c r="J11854" i="3"/>
  <c r="I11855" i="3"/>
  <c r="J11855" i="3"/>
  <c r="I11856" i="3"/>
  <c r="J11856" i="3"/>
  <c r="I11857" i="3"/>
  <c r="J11857" i="3"/>
  <c r="I11858" i="3"/>
  <c r="J11858" i="3"/>
  <c r="I11859" i="3"/>
  <c r="J11859" i="3"/>
  <c r="I11860" i="3"/>
  <c r="J11860" i="3"/>
  <c r="I11861" i="3"/>
  <c r="J11861" i="3"/>
  <c r="I11862" i="3"/>
  <c r="J11862" i="3"/>
  <c r="I11863" i="3"/>
  <c r="J11863" i="3"/>
  <c r="I11864" i="3"/>
  <c r="J11864" i="3"/>
  <c r="I11865" i="3"/>
  <c r="J11865" i="3"/>
  <c r="I11866" i="3"/>
  <c r="J11866" i="3"/>
  <c r="I11867" i="3"/>
  <c r="J11867" i="3"/>
  <c r="I11868" i="3"/>
  <c r="J11868" i="3"/>
  <c r="I11869" i="3"/>
  <c r="J11869" i="3"/>
  <c r="I11870" i="3"/>
  <c r="J11870" i="3"/>
  <c r="I11871" i="3"/>
  <c r="J11871" i="3"/>
  <c r="I11872" i="3"/>
  <c r="J11872" i="3"/>
  <c r="I11873" i="3"/>
  <c r="J11873" i="3"/>
  <c r="I11874" i="3"/>
  <c r="J11874" i="3"/>
  <c r="I11875" i="3"/>
  <c r="J11875" i="3"/>
  <c r="I11876" i="3"/>
  <c r="J11876" i="3"/>
  <c r="I11877" i="3"/>
  <c r="J11877" i="3"/>
  <c r="I11878" i="3"/>
  <c r="J11878" i="3"/>
  <c r="I11879" i="3"/>
  <c r="J11879" i="3"/>
  <c r="I11880" i="3"/>
  <c r="J11880" i="3"/>
  <c r="I11881" i="3"/>
  <c r="J11881" i="3"/>
  <c r="I11882" i="3"/>
  <c r="J11882" i="3"/>
  <c r="I11883" i="3"/>
  <c r="J11883" i="3"/>
  <c r="I11884" i="3"/>
  <c r="J11884" i="3"/>
  <c r="I11885" i="3"/>
  <c r="J11885" i="3"/>
  <c r="I11886" i="3"/>
  <c r="J11886" i="3"/>
  <c r="I11887" i="3"/>
  <c r="J11887" i="3"/>
  <c r="I11888" i="3"/>
  <c r="J11888" i="3"/>
  <c r="I11889" i="3"/>
  <c r="J11889" i="3"/>
  <c r="I11890" i="3"/>
  <c r="J11890" i="3"/>
  <c r="I11891" i="3"/>
  <c r="J11891" i="3"/>
  <c r="I11892" i="3"/>
  <c r="J11892" i="3"/>
  <c r="I11893" i="3"/>
  <c r="J11893" i="3"/>
  <c r="I11894" i="3"/>
  <c r="J11894" i="3"/>
  <c r="I11895" i="3"/>
  <c r="J11895" i="3"/>
  <c r="I11896" i="3"/>
  <c r="J11896" i="3"/>
  <c r="I11897" i="3"/>
  <c r="J11897" i="3"/>
  <c r="I11898" i="3"/>
  <c r="J11898" i="3"/>
  <c r="I11899" i="3"/>
  <c r="J11899" i="3"/>
  <c r="I11900" i="3"/>
  <c r="J11900" i="3"/>
  <c r="I11901" i="3"/>
  <c r="J11901" i="3"/>
  <c r="I11902" i="3"/>
  <c r="J11902" i="3"/>
  <c r="I11903" i="3"/>
  <c r="J11903" i="3"/>
  <c r="I11904" i="3"/>
  <c r="J11904" i="3"/>
  <c r="I11905" i="3"/>
  <c r="J11905" i="3"/>
  <c r="I11906" i="3"/>
  <c r="J11906" i="3"/>
  <c r="I11907" i="3"/>
  <c r="J11907" i="3"/>
  <c r="I11908" i="3"/>
  <c r="J11908" i="3"/>
  <c r="I11909" i="3"/>
  <c r="J11909" i="3"/>
  <c r="I11910" i="3"/>
  <c r="J11910" i="3"/>
  <c r="I11911" i="3"/>
  <c r="J11911" i="3"/>
  <c r="I11912" i="3"/>
  <c r="J11912" i="3"/>
  <c r="I11913" i="3"/>
  <c r="J11913" i="3"/>
  <c r="I11914" i="3"/>
  <c r="J11914" i="3"/>
  <c r="I11915" i="3"/>
  <c r="J11915" i="3"/>
  <c r="I11916" i="3"/>
  <c r="J11916" i="3"/>
  <c r="I11917" i="3"/>
  <c r="J11917" i="3"/>
  <c r="I11918" i="3"/>
  <c r="J11918" i="3"/>
  <c r="I11919" i="3"/>
  <c r="J11919" i="3"/>
  <c r="I11920" i="3"/>
  <c r="J11920" i="3"/>
  <c r="I11921" i="3"/>
  <c r="J11921" i="3"/>
  <c r="I11922" i="3"/>
  <c r="J11922" i="3"/>
  <c r="I11923" i="3"/>
  <c r="J11923" i="3"/>
  <c r="I11924" i="3"/>
  <c r="J11924" i="3"/>
  <c r="I11925" i="3"/>
  <c r="J11925" i="3"/>
  <c r="I11926" i="3"/>
  <c r="J11926" i="3"/>
  <c r="I11927" i="3"/>
  <c r="J11927" i="3"/>
  <c r="I11928" i="3"/>
  <c r="J11928" i="3"/>
  <c r="I11929" i="3"/>
  <c r="J11929" i="3"/>
  <c r="I11930" i="3"/>
  <c r="J11930" i="3"/>
  <c r="I11931" i="3"/>
  <c r="J11931" i="3"/>
  <c r="I11932" i="3"/>
  <c r="J11932" i="3"/>
  <c r="I11933" i="3"/>
  <c r="J11933" i="3"/>
  <c r="I11934" i="3"/>
  <c r="J11934" i="3"/>
  <c r="I11935" i="3"/>
  <c r="J11935" i="3"/>
  <c r="I11936" i="3"/>
  <c r="J11936" i="3"/>
  <c r="I11937" i="3"/>
  <c r="J11937" i="3"/>
  <c r="I11938" i="3"/>
  <c r="J11938" i="3"/>
  <c r="I11939" i="3"/>
  <c r="J11939" i="3"/>
  <c r="I11940" i="3"/>
  <c r="J11940" i="3"/>
  <c r="I11941" i="3"/>
  <c r="J11941" i="3"/>
  <c r="I11942" i="3"/>
  <c r="J11942" i="3"/>
  <c r="I11943" i="3"/>
  <c r="J11943" i="3"/>
  <c r="I11944" i="3"/>
  <c r="J11944" i="3"/>
  <c r="I11945" i="3"/>
  <c r="J11945" i="3"/>
  <c r="I11946" i="3"/>
  <c r="J11946" i="3"/>
  <c r="I11947" i="3"/>
  <c r="J11947" i="3"/>
  <c r="I11948" i="3"/>
  <c r="J11948" i="3"/>
  <c r="I11949" i="3"/>
  <c r="J11949" i="3"/>
  <c r="I11950" i="3"/>
  <c r="J11950" i="3"/>
  <c r="I11951" i="3"/>
  <c r="J11951" i="3"/>
  <c r="I11952" i="3"/>
  <c r="J11952" i="3"/>
  <c r="I11953" i="3"/>
  <c r="J11953" i="3"/>
  <c r="I11954" i="3"/>
  <c r="J11954" i="3"/>
  <c r="I11955" i="3"/>
  <c r="J11955" i="3"/>
  <c r="I11956" i="3"/>
  <c r="J11956" i="3"/>
  <c r="I11957" i="3"/>
  <c r="J11957" i="3"/>
  <c r="I11958" i="3"/>
  <c r="J11958" i="3"/>
  <c r="I11959" i="3"/>
  <c r="J11959" i="3"/>
  <c r="I11960" i="3"/>
  <c r="J11960" i="3"/>
  <c r="I11961" i="3"/>
  <c r="J11961" i="3"/>
  <c r="I11962" i="3"/>
  <c r="J11962" i="3"/>
  <c r="I11963" i="3"/>
  <c r="J11963" i="3"/>
  <c r="I11964" i="3"/>
  <c r="J11964" i="3"/>
  <c r="I11965" i="3"/>
  <c r="J11965" i="3"/>
  <c r="I11966" i="3"/>
  <c r="J11966" i="3"/>
  <c r="I11967" i="3"/>
  <c r="J11967" i="3"/>
  <c r="I11968" i="3"/>
  <c r="J11968" i="3"/>
  <c r="I11969" i="3"/>
  <c r="J11969" i="3"/>
  <c r="I11970" i="3"/>
  <c r="J11970" i="3"/>
  <c r="I11971" i="3"/>
  <c r="J11971" i="3"/>
  <c r="I11972" i="3"/>
  <c r="J11972" i="3"/>
  <c r="I11973" i="3"/>
  <c r="J11973" i="3"/>
  <c r="I11974" i="3"/>
  <c r="J11974" i="3"/>
  <c r="I11975" i="3"/>
  <c r="J11975" i="3"/>
  <c r="I11976" i="3"/>
  <c r="J11976" i="3"/>
  <c r="I11977" i="3"/>
  <c r="J11977" i="3"/>
  <c r="I11978" i="3"/>
  <c r="J11978" i="3"/>
  <c r="I11979" i="3"/>
  <c r="J11979" i="3"/>
  <c r="I11980" i="3"/>
  <c r="J11980" i="3"/>
  <c r="I11981" i="3"/>
  <c r="J11981" i="3"/>
  <c r="I11982" i="3"/>
  <c r="J11982" i="3"/>
  <c r="I11983" i="3"/>
  <c r="J11983" i="3"/>
  <c r="I11984" i="3"/>
  <c r="J11984" i="3"/>
  <c r="I11985" i="3"/>
  <c r="J11985" i="3"/>
  <c r="I11986" i="3"/>
  <c r="J11986" i="3"/>
  <c r="I11987" i="3"/>
  <c r="J11987" i="3"/>
  <c r="I11988" i="3"/>
  <c r="J11988" i="3"/>
  <c r="I11989" i="3"/>
  <c r="J11989" i="3"/>
  <c r="I11990" i="3"/>
  <c r="J11990" i="3"/>
  <c r="I11991" i="3"/>
  <c r="J11991" i="3"/>
  <c r="I11992" i="3"/>
  <c r="J11992" i="3"/>
  <c r="I11993" i="3"/>
  <c r="J11993" i="3"/>
  <c r="I11994" i="3"/>
  <c r="J11994" i="3"/>
  <c r="I11995" i="3"/>
  <c r="J11995" i="3"/>
  <c r="I11996" i="3"/>
  <c r="J11996" i="3"/>
  <c r="I11997" i="3"/>
  <c r="J11997" i="3"/>
  <c r="I11998" i="3"/>
  <c r="J11998" i="3"/>
  <c r="I11999" i="3"/>
  <c r="J11999" i="3"/>
  <c r="I12000" i="3"/>
  <c r="J12000" i="3"/>
  <c r="I12001" i="3"/>
  <c r="J12001" i="3"/>
  <c r="I12002" i="3"/>
  <c r="J12002" i="3"/>
  <c r="I12003" i="3"/>
  <c r="J12003" i="3"/>
  <c r="I12004" i="3"/>
  <c r="J12004" i="3"/>
  <c r="I12005" i="3"/>
  <c r="J12005" i="3"/>
  <c r="I12006" i="3"/>
  <c r="J12006" i="3"/>
  <c r="I12007" i="3"/>
  <c r="J12007" i="3"/>
  <c r="I12008" i="3"/>
  <c r="J12008" i="3"/>
  <c r="I12009" i="3"/>
  <c r="J12009" i="3"/>
  <c r="I12010" i="3"/>
  <c r="J12010" i="3"/>
  <c r="I12011" i="3"/>
  <c r="J12011" i="3"/>
  <c r="I12012" i="3"/>
  <c r="J12012" i="3"/>
  <c r="I12013" i="3"/>
  <c r="J12013" i="3"/>
  <c r="I12014" i="3"/>
  <c r="J12014" i="3"/>
  <c r="I12015" i="3"/>
  <c r="J12015" i="3"/>
  <c r="I12016" i="3"/>
  <c r="J12016" i="3"/>
  <c r="I12017" i="3"/>
  <c r="J12017" i="3"/>
  <c r="I12018" i="3"/>
  <c r="J12018" i="3"/>
  <c r="I12019" i="3"/>
  <c r="J12019" i="3"/>
  <c r="I12020" i="3"/>
  <c r="J12020" i="3"/>
  <c r="I12021" i="3"/>
  <c r="J12021" i="3"/>
  <c r="I12022" i="3"/>
  <c r="J12022" i="3"/>
  <c r="I12023" i="3"/>
  <c r="J12023" i="3"/>
  <c r="I12024" i="3"/>
  <c r="J12024" i="3"/>
  <c r="I12025" i="3"/>
  <c r="J12025" i="3"/>
  <c r="I12026" i="3"/>
  <c r="J12026" i="3"/>
  <c r="I12027" i="3"/>
  <c r="J12027" i="3"/>
  <c r="I12028" i="3"/>
  <c r="J12028" i="3"/>
  <c r="I12029" i="3"/>
  <c r="J12029" i="3"/>
  <c r="I12030" i="3"/>
  <c r="J12030" i="3"/>
  <c r="I12031" i="3"/>
  <c r="J12031" i="3"/>
  <c r="I12032" i="3"/>
  <c r="J12032" i="3"/>
  <c r="I12033" i="3"/>
  <c r="J12033" i="3"/>
  <c r="I12034" i="3"/>
  <c r="J12034" i="3"/>
  <c r="I12035" i="3"/>
  <c r="J12035" i="3"/>
  <c r="I12036" i="3"/>
  <c r="J12036" i="3"/>
  <c r="I12037" i="3"/>
  <c r="J12037" i="3"/>
  <c r="I12038" i="3"/>
  <c r="J12038" i="3"/>
  <c r="I12039" i="3"/>
  <c r="J12039" i="3"/>
  <c r="I12040" i="3"/>
  <c r="J12040" i="3"/>
  <c r="I12041" i="3"/>
  <c r="J12041" i="3"/>
  <c r="I12042" i="3"/>
  <c r="J12042" i="3"/>
  <c r="I12043" i="3"/>
  <c r="J12043" i="3"/>
  <c r="I12044" i="3"/>
  <c r="J12044" i="3"/>
  <c r="I12045" i="3"/>
  <c r="J12045" i="3"/>
  <c r="I12046" i="3"/>
  <c r="J12046" i="3"/>
  <c r="I12047" i="3"/>
  <c r="J12047" i="3"/>
  <c r="I12048" i="3"/>
  <c r="J12048" i="3"/>
  <c r="I12049" i="3"/>
  <c r="J12049" i="3"/>
  <c r="I12050" i="3"/>
  <c r="J12050" i="3"/>
  <c r="I12051" i="3"/>
  <c r="J12051" i="3"/>
  <c r="I12052" i="3"/>
  <c r="J12052" i="3"/>
  <c r="I12053" i="3"/>
  <c r="J12053" i="3"/>
  <c r="I12054" i="3"/>
  <c r="J12054" i="3"/>
  <c r="I12055" i="3"/>
  <c r="J12055" i="3"/>
  <c r="I12056" i="3"/>
  <c r="J12056" i="3"/>
  <c r="I12057" i="3"/>
  <c r="J12057" i="3"/>
  <c r="I12058" i="3"/>
  <c r="J12058" i="3"/>
  <c r="I12059" i="3"/>
  <c r="J12059" i="3"/>
  <c r="I12060" i="3"/>
  <c r="J12060" i="3"/>
  <c r="I12061" i="3"/>
  <c r="J12061" i="3"/>
  <c r="I12062" i="3"/>
  <c r="J12062" i="3"/>
  <c r="I12063" i="3"/>
  <c r="J12063" i="3"/>
  <c r="I12064" i="3"/>
  <c r="J12064" i="3"/>
  <c r="I12065" i="3"/>
  <c r="J12065" i="3"/>
  <c r="I12066" i="3"/>
  <c r="J12066" i="3"/>
  <c r="I12067" i="3"/>
  <c r="J12067" i="3"/>
  <c r="I12068" i="3"/>
  <c r="J12068" i="3"/>
  <c r="I12069" i="3"/>
  <c r="J12069" i="3"/>
  <c r="I12070" i="3"/>
  <c r="J12070" i="3"/>
  <c r="I12071" i="3"/>
  <c r="J12071" i="3"/>
  <c r="I12072" i="3"/>
  <c r="J12072" i="3"/>
  <c r="I12073" i="3"/>
  <c r="J12073" i="3"/>
  <c r="I12074" i="3"/>
  <c r="J12074" i="3"/>
  <c r="I12075" i="3"/>
  <c r="J12075" i="3"/>
  <c r="I12076" i="3"/>
  <c r="J12076" i="3"/>
  <c r="I12077" i="3"/>
  <c r="J12077" i="3"/>
  <c r="I12078" i="3"/>
  <c r="J12078" i="3"/>
  <c r="I12079" i="3"/>
  <c r="J12079" i="3"/>
  <c r="I12080" i="3"/>
  <c r="J12080" i="3"/>
  <c r="I12081" i="3"/>
  <c r="J12081" i="3"/>
  <c r="I12082" i="3"/>
  <c r="J12082" i="3"/>
  <c r="I12083" i="3"/>
  <c r="J12083" i="3"/>
  <c r="I12084" i="3"/>
  <c r="J12084" i="3"/>
  <c r="I12085" i="3"/>
  <c r="J12085" i="3"/>
  <c r="I12086" i="3"/>
  <c r="J12086" i="3"/>
  <c r="I12087" i="3"/>
  <c r="J12087" i="3"/>
  <c r="I12088" i="3"/>
  <c r="J12088" i="3"/>
  <c r="I12089" i="3"/>
  <c r="J12089" i="3"/>
  <c r="I12090" i="3"/>
  <c r="J12090" i="3"/>
  <c r="I12091" i="3"/>
  <c r="J12091" i="3"/>
  <c r="I12092" i="3"/>
  <c r="J12092" i="3"/>
  <c r="I12093" i="3"/>
  <c r="J12093" i="3"/>
  <c r="I12094" i="3"/>
  <c r="J12094" i="3"/>
  <c r="I12095" i="3"/>
  <c r="J12095" i="3"/>
  <c r="I12096" i="3"/>
  <c r="J12096" i="3"/>
  <c r="I12097" i="3"/>
  <c r="J12097" i="3"/>
  <c r="I12098" i="3"/>
  <c r="J12098" i="3"/>
  <c r="I12099" i="3"/>
  <c r="J12099" i="3"/>
  <c r="I12100" i="3"/>
  <c r="J12100" i="3"/>
  <c r="I12101" i="3"/>
  <c r="J12101" i="3"/>
  <c r="I12102" i="3"/>
  <c r="J12102" i="3"/>
  <c r="I12103" i="3"/>
  <c r="J12103" i="3"/>
  <c r="I12104" i="3"/>
  <c r="J12104" i="3"/>
  <c r="I12105" i="3"/>
  <c r="J12105" i="3"/>
  <c r="I12106" i="3"/>
  <c r="J12106" i="3"/>
  <c r="I12107" i="3"/>
  <c r="J12107" i="3"/>
  <c r="I12108" i="3"/>
  <c r="J12108" i="3"/>
  <c r="I12109" i="3"/>
  <c r="J12109" i="3"/>
  <c r="I12110" i="3"/>
  <c r="J12110" i="3"/>
  <c r="I12111" i="3"/>
  <c r="J12111" i="3"/>
  <c r="I12112" i="3"/>
  <c r="J12112" i="3"/>
  <c r="I12113" i="3"/>
  <c r="J12113" i="3"/>
  <c r="I12114" i="3"/>
  <c r="J12114" i="3"/>
  <c r="I12115" i="3"/>
  <c r="J12115" i="3"/>
  <c r="I12116" i="3"/>
  <c r="J12116" i="3"/>
  <c r="I12117" i="3"/>
  <c r="J12117" i="3"/>
  <c r="I12118" i="3"/>
  <c r="J12118" i="3"/>
  <c r="I12119" i="3"/>
  <c r="J12119" i="3"/>
  <c r="I12120" i="3"/>
  <c r="J12120" i="3"/>
  <c r="I12121" i="3"/>
  <c r="J12121" i="3"/>
  <c r="I12122" i="3"/>
  <c r="J12122" i="3"/>
  <c r="I12123" i="3"/>
  <c r="J12123" i="3"/>
  <c r="I12124" i="3"/>
  <c r="J12124" i="3"/>
  <c r="I12125" i="3"/>
  <c r="J12125" i="3"/>
  <c r="I12126" i="3"/>
  <c r="J12126" i="3"/>
  <c r="I12127" i="3"/>
  <c r="J12127" i="3"/>
  <c r="I12128" i="3"/>
  <c r="J12128" i="3"/>
  <c r="I12129" i="3"/>
  <c r="J12129" i="3"/>
  <c r="I12130" i="3"/>
  <c r="J12130" i="3"/>
  <c r="I12131" i="3"/>
  <c r="J12131" i="3"/>
  <c r="I12132" i="3"/>
  <c r="J12132" i="3"/>
  <c r="I12133" i="3"/>
  <c r="J12133" i="3"/>
  <c r="I12134" i="3"/>
  <c r="J12134" i="3"/>
  <c r="I12135" i="3"/>
  <c r="J12135" i="3"/>
  <c r="I12136" i="3"/>
  <c r="J12136" i="3"/>
  <c r="I12137" i="3"/>
  <c r="J12137" i="3"/>
  <c r="I12138" i="3"/>
  <c r="J12138" i="3"/>
  <c r="I12139" i="3"/>
  <c r="J12139" i="3"/>
  <c r="I12140" i="3"/>
  <c r="J12140" i="3"/>
  <c r="I12141" i="3"/>
  <c r="J12141" i="3"/>
  <c r="I12142" i="3"/>
  <c r="J12142" i="3"/>
  <c r="I12143" i="3"/>
  <c r="J12143" i="3"/>
  <c r="I12144" i="3"/>
  <c r="J12144" i="3"/>
  <c r="I12145" i="3"/>
  <c r="J12145" i="3"/>
  <c r="I12146" i="3"/>
  <c r="J12146" i="3"/>
  <c r="I12147" i="3"/>
  <c r="J12147" i="3"/>
  <c r="I12148" i="3"/>
  <c r="J12148" i="3"/>
  <c r="I12149" i="3"/>
  <c r="J12149" i="3"/>
  <c r="I12150" i="3"/>
  <c r="J12150" i="3"/>
  <c r="I12151" i="3"/>
  <c r="J12151" i="3"/>
  <c r="I12152" i="3"/>
  <c r="J12152" i="3"/>
  <c r="I12153" i="3"/>
  <c r="J12153" i="3"/>
  <c r="I12154" i="3"/>
  <c r="J12154" i="3"/>
  <c r="I12155" i="3"/>
  <c r="J12155" i="3"/>
  <c r="I12156" i="3"/>
  <c r="J12156" i="3"/>
  <c r="I12157" i="3"/>
  <c r="J12157" i="3"/>
  <c r="I12158" i="3"/>
  <c r="J12158" i="3"/>
  <c r="I12159" i="3"/>
  <c r="J12159" i="3"/>
  <c r="I12160" i="3"/>
  <c r="J12160" i="3"/>
  <c r="I12161" i="3"/>
  <c r="J12161" i="3"/>
  <c r="I12162" i="3"/>
  <c r="J12162" i="3"/>
  <c r="I12163" i="3"/>
  <c r="J12163" i="3"/>
  <c r="I12164" i="3"/>
  <c r="J12164" i="3"/>
  <c r="I12165" i="3"/>
  <c r="J12165" i="3"/>
  <c r="I12166" i="3"/>
  <c r="J12166" i="3"/>
  <c r="I12167" i="3"/>
  <c r="J12167" i="3"/>
  <c r="I12168" i="3"/>
  <c r="J12168" i="3"/>
  <c r="I12169" i="3"/>
  <c r="J12169" i="3"/>
  <c r="I12170" i="3"/>
  <c r="J12170" i="3"/>
  <c r="I12171" i="3"/>
  <c r="J12171" i="3"/>
  <c r="I12172" i="3"/>
  <c r="J12172" i="3"/>
  <c r="I12173" i="3"/>
  <c r="J12173" i="3"/>
  <c r="I12174" i="3"/>
  <c r="J12174" i="3"/>
  <c r="I12175" i="3"/>
  <c r="J12175" i="3"/>
  <c r="I12176" i="3"/>
  <c r="J12176" i="3"/>
  <c r="I12177" i="3"/>
  <c r="J12177" i="3"/>
  <c r="I12178" i="3"/>
  <c r="J12178" i="3"/>
  <c r="I12179" i="3"/>
  <c r="J12179" i="3"/>
  <c r="I12180" i="3"/>
  <c r="J12180" i="3"/>
  <c r="I12181" i="3"/>
  <c r="J12181" i="3"/>
  <c r="I12182" i="3"/>
  <c r="J12182" i="3"/>
  <c r="I12183" i="3"/>
  <c r="J12183" i="3"/>
  <c r="I12184" i="3"/>
  <c r="J12184" i="3"/>
  <c r="I12185" i="3"/>
  <c r="J12185" i="3"/>
  <c r="I12186" i="3"/>
  <c r="J12186" i="3"/>
  <c r="I12187" i="3"/>
  <c r="J12187" i="3"/>
  <c r="I12188" i="3"/>
  <c r="J12188" i="3"/>
  <c r="I12189" i="3"/>
  <c r="J12189" i="3"/>
  <c r="I12190" i="3"/>
  <c r="J12190" i="3"/>
  <c r="I12191" i="3"/>
  <c r="J12191" i="3"/>
  <c r="I12192" i="3"/>
  <c r="J12192" i="3"/>
  <c r="I12193" i="3"/>
  <c r="J12193" i="3"/>
  <c r="I12194" i="3"/>
  <c r="J12194" i="3"/>
  <c r="I12195" i="3"/>
  <c r="J12195" i="3"/>
  <c r="I12196" i="3"/>
  <c r="J12196" i="3"/>
  <c r="I12197" i="3"/>
  <c r="J12197" i="3"/>
  <c r="I12198" i="3"/>
  <c r="J12198" i="3"/>
  <c r="I12199" i="3"/>
  <c r="J12199" i="3"/>
  <c r="I12200" i="3"/>
  <c r="J12200" i="3"/>
  <c r="I12201" i="3"/>
  <c r="J12201" i="3"/>
  <c r="I12202" i="3"/>
  <c r="J12202" i="3"/>
  <c r="I12203" i="3"/>
  <c r="J12203" i="3"/>
  <c r="I12204" i="3"/>
  <c r="J12204" i="3"/>
  <c r="I12205" i="3"/>
  <c r="J12205" i="3"/>
  <c r="I12206" i="3"/>
  <c r="J12206" i="3"/>
  <c r="I12207" i="3"/>
  <c r="J12207" i="3"/>
  <c r="I12208" i="3"/>
  <c r="J12208" i="3"/>
  <c r="I12209" i="3"/>
  <c r="J12209" i="3"/>
  <c r="I12210" i="3"/>
  <c r="J12210" i="3"/>
  <c r="I12211" i="3"/>
  <c r="J12211" i="3"/>
  <c r="I12212" i="3"/>
  <c r="J12212" i="3"/>
  <c r="I12213" i="3"/>
  <c r="J12213" i="3"/>
  <c r="I12214" i="3"/>
  <c r="J12214" i="3"/>
  <c r="I12215" i="3"/>
  <c r="J12215" i="3"/>
  <c r="I12216" i="3"/>
  <c r="J12216" i="3"/>
  <c r="I12217" i="3"/>
  <c r="J12217" i="3"/>
  <c r="I12218" i="3"/>
  <c r="J12218" i="3"/>
  <c r="I12219" i="3"/>
  <c r="J12219" i="3"/>
  <c r="I12220" i="3"/>
  <c r="J12220" i="3"/>
  <c r="I12221" i="3"/>
  <c r="J12221" i="3"/>
  <c r="I12222" i="3"/>
  <c r="J12222" i="3"/>
  <c r="I12223" i="3"/>
  <c r="J12223" i="3"/>
  <c r="I12224" i="3"/>
  <c r="J12224" i="3"/>
  <c r="I12225" i="3"/>
  <c r="J12225" i="3"/>
  <c r="I12226" i="3"/>
  <c r="J12226" i="3"/>
  <c r="I12227" i="3"/>
  <c r="J12227" i="3"/>
  <c r="I12228" i="3"/>
  <c r="J12228" i="3"/>
  <c r="I12229" i="3"/>
  <c r="J12229" i="3"/>
  <c r="I12230" i="3"/>
  <c r="J12230" i="3"/>
  <c r="I12231" i="3"/>
  <c r="J12231" i="3"/>
  <c r="I12232" i="3"/>
  <c r="J12232" i="3"/>
  <c r="I12233" i="3"/>
  <c r="J12233" i="3"/>
  <c r="I12234" i="3"/>
  <c r="J12234" i="3"/>
  <c r="I12235" i="3"/>
  <c r="J12235" i="3"/>
  <c r="I12236" i="3"/>
  <c r="J12236" i="3"/>
  <c r="I12237" i="3"/>
  <c r="J12237" i="3"/>
  <c r="I12238" i="3"/>
  <c r="J12238" i="3"/>
  <c r="I12239" i="3"/>
  <c r="J12239" i="3"/>
  <c r="I12240" i="3"/>
  <c r="J12240" i="3"/>
  <c r="I12241" i="3"/>
  <c r="J12241" i="3"/>
  <c r="I12242" i="3"/>
  <c r="J12242" i="3"/>
  <c r="I12243" i="3"/>
  <c r="J12243" i="3"/>
  <c r="I12244" i="3"/>
  <c r="J12244" i="3"/>
  <c r="I12245" i="3"/>
  <c r="J12245" i="3"/>
  <c r="I12246" i="3"/>
  <c r="J12246" i="3"/>
  <c r="I12247" i="3"/>
  <c r="J12247" i="3"/>
  <c r="I12248" i="3"/>
  <c r="J12248" i="3"/>
  <c r="I12249" i="3"/>
  <c r="J12249" i="3"/>
  <c r="I12250" i="3"/>
  <c r="J12250" i="3"/>
  <c r="I12251" i="3"/>
  <c r="J12251" i="3"/>
  <c r="I12252" i="3"/>
  <c r="J12252" i="3"/>
  <c r="I12253" i="3"/>
  <c r="J12253" i="3"/>
  <c r="I12254" i="3"/>
  <c r="J12254" i="3"/>
  <c r="I12255" i="3"/>
  <c r="J12255" i="3"/>
  <c r="I12256" i="3"/>
  <c r="J12256" i="3"/>
  <c r="I12257" i="3"/>
  <c r="J12257" i="3"/>
  <c r="I12258" i="3"/>
  <c r="J12258" i="3"/>
  <c r="I12259" i="3"/>
  <c r="J12259" i="3"/>
  <c r="I12260" i="3"/>
  <c r="J12260" i="3"/>
  <c r="I12261" i="3"/>
  <c r="J12261" i="3"/>
  <c r="I12262" i="3"/>
  <c r="J12262" i="3"/>
  <c r="I12263" i="3"/>
  <c r="J12263" i="3"/>
  <c r="I12264" i="3"/>
  <c r="J12264" i="3"/>
  <c r="I12265" i="3"/>
  <c r="J12265" i="3"/>
  <c r="I12266" i="3"/>
  <c r="J12266" i="3"/>
  <c r="I12267" i="3"/>
  <c r="J12267" i="3"/>
  <c r="I12268" i="3"/>
  <c r="J12268" i="3"/>
  <c r="I12269" i="3"/>
  <c r="J12269" i="3"/>
  <c r="I12270" i="3"/>
  <c r="J12270" i="3"/>
  <c r="I12271" i="3"/>
  <c r="J12271" i="3"/>
  <c r="I12272" i="3"/>
  <c r="J12272" i="3"/>
  <c r="I12273" i="3"/>
  <c r="J12273" i="3"/>
  <c r="I12274" i="3"/>
  <c r="J12274" i="3"/>
  <c r="I12275" i="3"/>
  <c r="J12275" i="3"/>
  <c r="I12276" i="3"/>
  <c r="J12276" i="3"/>
  <c r="I12277" i="3"/>
  <c r="J12277" i="3"/>
  <c r="I12278" i="3"/>
  <c r="J12278" i="3"/>
  <c r="I12279" i="3"/>
  <c r="J12279" i="3"/>
  <c r="I12280" i="3"/>
  <c r="J12280" i="3"/>
  <c r="I12281" i="3"/>
  <c r="J12281" i="3"/>
  <c r="I12282" i="3"/>
  <c r="J12282" i="3"/>
  <c r="I12283" i="3"/>
  <c r="J12283" i="3"/>
  <c r="I12284" i="3"/>
  <c r="J12284" i="3"/>
  <c r="I12285" i="3"/>
  <c r="J12285" i="3"/>
  <c r="I12286" i="3"/>
  <c r="J12286" i="3"/>
  <c r="I12287" i="3"/>
  <c r="J12287" i="3"/>
  <c r="I12288" i="3"/>
  <c r="J12288" i="3"/>
  <c r="I12289" i="3"/>
  <c r="J12289" i="3"/>
  <c r="I12290" i="3"/>
  <c r="J12290" i="3"/>
  <c r="I12291" i="3"/>
  <c r="J12291" i="3"/>
  <c r="I12292" i="3"/>
  <c r="J12292" i="3"/>
  <c r="I12293" i="3"/>
  <c r="J12293" i="3"/>
  <c r="I12294" i="3"/>
  <c r="J12294" i="3"/>
  <c r="I12295" i="3"/>
  <c r="J12295" i="3"/>
  <c r="I12296" i="3"/>
  <c r="J12296" i="3"/>
  <c r="I12297" i="3"/>
  <c r="J12297" i="3"/>
  <c r="I12298" i="3"/>
  <c r="J12298" i="3"/>
  <c r="I12299" i="3"/>
  <c r="J12299" i="3"/>
  <c r="I12300" i="3"/>
  <c r="J12300" i="3"/>
  <c r="I12301" i="3"/>
  <c r="J12301" i="3"/>
  <c r="I12302" i="3"/>
  <c r="J12302" i="3"/>
  <c r="I12303" i="3"/>
  <c r="J12303" i="3"/>
  <c r="I12304" i="3"/>
  <c r="J12304" i="3"/>
  <c r="I12305" i="3"/>
  <c r="J12305" i="3"/>
  <c r="I12306" i="3"/>
  <c r="J12306" i="3"/>
  <c r="I12307" i="3"/>
  <c r="J12307" i="3"/>
  <c r="I12308" i="3"/>
  <c r="J12308" i="3"/>
  <c r="I12309" i="3"/>
  <c r="J12309" i="3"/>
  <c r="I12310" i="3"/>
  <c r="J12310" i="3"/>
  <c r="I12311" i="3"/>
  <c r="J12311" i="3"/>
  <c r="I12312" i="3"/>
  <c r="J12312" i="3"/>
  <c r="I12313" i="3"/>
  <c r="J12313" i="3"/>
  <c r="I12314" i="3"/>
  <c r="J12314" i="3"/>
  <c r="I12315" i="3"/>
  <c r="J12315" i="3"/>
  <c r="I12316" i="3"/>
  <c r="J12316" i="3"/>
  <c r="I12317" i="3"/>
  <c r="J12317" i="3"/>
  <c r="I12318" i="3"/>
  <c r="J12318" i="3"/>
  <c r="I12319" i="3"/>
  <c r="J12319" i="3"/>
  <c r="I12320" i="3"/>
  <c r="J12320" i="3"/>
  <c r="I12321" i="3"/>
  <c r="J12321" i="3"/>
  <c r="I12322" i="3"/>
  <c r="J12322" i="3"/>
  <c r="I12323" i="3"/>
  <c r="J12323" i="3"/>
  <c r="I12324" i="3"/>
  <c r="J12324" i="3"/>
  <c r="I12325" i="3"/>
  <c r="J12325" i="3"/>
  <c r="I12326" i="3"/>
  <c r="J12326" i="3"/>
  <c r="I12327" i="3"/>
  <c r="J12327" i="3"/>
  <c r="I12328" i="3"/>
  <c r="J12328" i="3"/>
  <c r="I12329" i="3"/>
  <c r="J12329" i="3"/>
  <c r="I12330" i="3"/>
  <c r="J12330" i="3"/>
  <c r="I12331" i="3"/>
  <c r="J12331" i="3"/>
  <c r="I12332" i="3"/>
  <c r="J12332" i="3"/>
  <c r="I12333" i="3"/>
  <c r="J12333" i="3"/>
  <c r="I12334" i="3"/>
  <c r="J12334" i="3"/>
  <c r="I12335" i="3"/>
  <c r="J12335" i="3"/>
  <c r="I12336" i="3"/>
  <c r="J12336" i="3"/>
  <c r="I12337" i="3"/>
  <c r="J12337" i="3"/>
  <c r="I12338" i="3"/>
  <c r="J12338" i="3"/>
  <c r="I12339" i="3"/>
  <c r="J12339" i="3"/>
  <c r="I12340" i="3"/>
  <c r="J12340" i="3"/>
  <c r="I12341" i="3"/>
  <c r="J12341" i="3"/>
  <c r="I12342" i="3"/>
  <c r="J12342" i="3"/>
  <c r="I12343" i="3"/>
  <c r="J12343" i="3"/>
  <c r="I12344" i="3"/>
  <c r="J12344" i="3"/>
  <c r="I12345" i="3"/>
  <c r="J12345" i="3"/>
  <c r="I12346" i="3"/>
  <c r="J12346" i="3"/>
  <c r="I12347" i="3"/>
  <c r="J12347" i="3"/>
  <c r="I12348" i="3"/>
  <c r="J12348" i="3"/>
  <c r="I12349" i="3"/>
  <c r="J12349" i="3"/>
  <c r="I12350" i="3"/>
  <c r="J12350" i="3"/>
  <c r="I12351" i="3"/>
  <c r="J12351" i="3"/>
  <c r="I12352" i="3"/>
  <c r="J12352" i="3"/>
  <c r="I12353" i="3"/>
  <c r="J12353" i="3"/>
  <c r="I12354" i="3"/>
  <c r="J12354" i="3"/>
  <c r="I12355" i="3"/>
  <c r="J12355" i="3"/>
  <c r="I12356" i="3"/>
  <c r="J12356" i="3"/>
  <c r="I12357" i="3"/>
  <c r="J12357" i="3"/>
  <c r="I12358" i="3"/>
  <c r="J12358" i="3"/>
  <c r="I12359" i="3"/>
  <c r="J12359" i="3"/>
  <c r="I12360" i="3"/>
  <c r="J12360" i="3"/>
  <c r="I12361" i="3"/>
  <c r="J12361" i="3"/>
  <c r="I12362" i="3"/>
  <c r="J12362" i="3"/>
  <c r="I12363" i="3"/>
  <c r="J12363" i="3"/>
  <c r="I12364" i="3"/>
  <c r="J12364" i="3"/>
  <c r="I12365" i="3"/>
  <c r="J12365" i="3"/>
  <c r="I12366" i="3"/>
  <c r="J12366" i="3"/>
  <c r="I12367" i="3"/>
  <c r="J12367" i="3"/>
  <c r="I12368" i="3"/>
  <c r="J12368" i="3"/>
  <c r="I12369" i="3"/>
  <c r="J12369" i="3"/>
  <c r="I12370" i="3"/>
  <c r="J12370" i="3"/>
  <c r="I12371" i="3"/>
  <c r="J12371" i="3"/>
  <c r="I12372" i="3"/>
  <c r="J12372" i="3"/>
  <c r="I12373" i="3"/>
  <c r="J12373" i="3"/>
  <c r="I12374" i="3"/>
  <c r="J12374" i="3"/>
  <c r="I12375" i="3"/>
  <c r="J12375" i="3"/>
  <c r="I12376" i="3"/>
  <c r="J12376" i="3"/>
  <c r="I12377" i="3"/>
  <c r="J12377" i="3"/>
  <c r="I12378" i="3"/>
  <c r="J12378" i="3"/>
  <c r="I12379" i="3"/>
  <c r="J12379" i="3"/>
  <c r="I12380" i="3"/>
  <c r="J12380" i="3"/>
  <c r="I12381" i="3"/>
  <c r="J12381" i="3"/>
  <c r="I12382" i="3"/>
  <c r="J12382" i="3"/>
  <c r="I12383" i="3"/>
  <c r="J12383" i="3"/>
  <c r="I12384" i="3"/>
  <c r="J12384" i="3"/>
  <c r="I12385" i="3"/>
  <c r="J12385" i="3"/>
  <c r="I12386" i="3"/>
  <c r="J12386" i="3"/>
  <c r="I12387" i="3"/>
  <c r="J12387" i="3"/>
  <c r="I12388" i="3"/>
  <c r="J12388" i="3"/>
  <c r="I12389" i="3"/>
  <c r="J12389" i="3"/>
  <c r="I12390" i="3"/>
  <c r="J12390" i="3"/>
  <c r="I12391" i="3"/>
  <c r="J12391" i="3"/>
  <c r="I12392" i="3"/>
  <c r="J12392" i="3"/>
  <c r="I12393" i="3"/>
  <c r="J12393" i="3"/>
  <c r="I12394" i="3"/>
  <c r="J12394" i="3"/>
  <c r="I12395" i="3"/>
  <c r="J12395" i="3"/>
  <c r="I12396" i="3"/>
  <c r="J12396" i="3"/>
  <c r="I12397" i="3"/>
  <c r="J12397" i="3"/>
  <c r="I12398" i="3"/>
  <c r="J12398" i="3"/>
  <c r="I12399" i="3"/>
  <c r="J12399" i="3"/>
  <c r="I12400" i="3"/>
  <c r="J12400" i="3"/>
  <c r="I12401" i="3"/>
  <c r="J12401" i="3"/>
  <c r="I12402" i="3"/>
  <c r="J12402" i="3"/>
  <c r="I12403" i="3"/>
  <c r="J12403" i="3"/>
  <c r="I12404" i="3"/>
  <c r="J12404" i="3"/>
  <c r="I12405" i="3"/>
  <c r="J12405" i="3"/>
  <c r="I12406" i="3"/>
  <c r="J12406" i="3"/>
  <c r="I12407" i="3"/>
  <c r="J12407" i="3"/>
  <c r="I12408" i="3"/>
  <c r="J12408" i="3"/>
  <c r="I12409" i="3"/>
  <c r="J12409" i="3"/>
  <c r="I12410" i="3"/>
  <c r="J12410" i="3"/>
  <c r="I12411" i="3"/>
  <c r="J12411" i="3"/>
  <c r="I12412" i="3"/>
  <c r="J12412" i="3"/>
  <c r="I12413" i="3"/>
  <c r="J12413" i="3"/>
  <c r="I12414" i="3"/>
  <c r="J12414" i="3"/>
  <c r="I12415" i="3"/>
  <c r="J12415" i="3"/>
  <c r="I12416" i="3"/>
  <c r="J12416" i="3"/>
  <c r="I12417" i="3"/>
  <c r="J12417" i="3"/>
  <c r="I12418" i="3"/>
  <c r="J12418" i="3"/>
  <c r="I12419" i="3"/>
  <c r="J12419" i="3"/>
  <c r="I12420" i="3"/>
  <c r="J12420" i="3"/>
  <c r="I12421" i="3"/>
  <c r="J12421" i="3"/>
  <c r="I12422" i="3"/>
  <c r="J12422" i="3"/>
  <c r="I12423" i="3"/>
  <c r="J12423" i="3"/>
  <c r="I12424" i="3"/>
  <c r="J12424" i="3"/>
  <c r="I12425" i="3"/>
  <c r="J12425" i="3"/>
  <c r="I12426" i="3"/>
  <c r="J12426" i="3"/>
  <c r="I12427" i="3"/>
  <c r="J12427" i="3"/>
  <c r="I12428" i="3"/>
  <c r="J12428" i="3"/>
  <c r="I12429" i="3"/>
  <c r="J12429" i="3"/>
  <c r="I12430" i="3"/>
  <c r="J12430" i="3"/>
  <c r="I12431" i="3"/>
  <c r="J12431" i="3"/>
  <c r="I12432" i="3"/>
  <c r="J12432" i="3"/>
  <c r="I12433" i="3"/>
  <c r="J12433" i="3"/>
  <c r="I12434" i="3"/>
  <c r="J12434" i="3"/>
  <c r="I12435" i="3"/>
  <c r="J12435" i="3"/>
  <c r="I12436" i="3"/>
  <c r="J12436" i="3"/>
  <c r="I12437" i="3"/>
  <c r="J12437" i="3"/>
  <c r="I12438" i="3"/>
  <c r="J12438" i="3"/>
  <c r="I12439" i="3"/>
  <c r="J12439" i="3"/>
  <c r="I12440" i="3"/>
  <c r="J12440" i="3"/>
  <c r="I12441" i="3"/>
  <c r="J12441" i="3"/>
  <c r="I12442" i="3"/>
  <c r="J12442" i="3"/>
  <c r="I12443" i="3"/>
  <c r="J12443" i="3"/>
  <c r="I12444" i="3"/>
  <c r="J12444" i="3"/>
  <c r="I12445" i="3"/>
  <c r="J12445" i="3"/>
  <c r="I12446" i="3"/>
  <c r="J12446" i="3"/>
  <c r="I12447" i="3"/>
  <c r="J12447" i="3"/>
  <c r="I12448" i="3"/>
  <c r="J12448" i="3"/>
  <c r="I12449" i="3"/>
  <c r="J12449" i="3"/>
  <c r="I12450" i="3"/>
  <c r="J12450" i="3"/>
  <c r="I12451" i="3"/>
  <c r="J12451" i="3"/>
  <c r="I12452" i="3"/>
  <c r="J12452" i="3"/>
  <c r="I12453" i="3"/>
  <c r="J12453" i="3"/>
  <c r="I12454" i="3"/>
  <c r="J12454" i="3"/>
  <c r="I12455" i="3"/>
  <c r="J12455" i="3"/>
  <c r="I12456" i="3"/>
  <c r="J12456" i="3"/>
  <c r="I12457" i="3"/>
  <c r="J12457" i="3"/>
  <c r="I12458" i="3"/>
  <c r="J12458" i="3"/>
  <c r="I12459" i="3"/>
  <c r="J12459" i="3"/>
  <c r="I12460" i="3"/>
  <c r="J12460" i="3"/>
  <c r="I12461" i="3"/>
  <c r="J12461" i="3"/>
  <c r="I12462" i="3"/>
  <c r="J12462" i="3"/>
  <c r="I12463" i="3"/>
  <c r="J12463" i="3"/>
  <c r="I12464" i="3"/>
  <c r="J12464" i="3"/>
  <c r="I12465" i="3"/>
  <c r="J12465" i="3"/>
  <c r="I12466" i="3"/>
  <c r="J12466" i="3"/>
  <c r="I12467" i="3"/>
  <c r="J12467" i="3"/>
  <c r="I12468" i="3"/>
  <c r="J12468" i="3"/>
  <c r="I12469" i="3"/>
  <c r="J12469" i="3"/>
  <c r="I12470" i="3"/>
  <c r="J12470" i="3"/>
  <c r="I12471" i="3"/>
  <c r="J12471" i="3"/>
  <c r="I12472" i="3"/>
  <c r="J12472" i="3"/>
  <c r="I12473" i="3"/>
  <c r="J12473" i="3"/>
  <c r="I12474" i="3"/>
  <c r="J12474" i="3"/>
  <c r="I12475" i="3"/>
  <c r="J12475" i="3"/>
  <c r="I12476" i="3"/>
  <c r="J12476" i="3"/>
  <c r="I12477" i="3"/>
  <c r="J12477" i="3"/>
  <c r="I12478" i="3"/>
  <c r="J12478" i="3"/>
  <c r="I12479" i="3"/>
  <c r="J12479" i="3"/>
  <c r="I12480" i="3"/>
  <c r="J12480" i="3"/>
  <c r="I12481" i="3"/>
  <c r="J12481" i="3"/>
  <c r="I12482" i="3"/>
  <c r="J12482" i="3"/>
  <c r="I12483" i="3"/>
  <c r="J12483" i="3"/>
  <c r="I12484" i="3"/>
  <c r="J12484" i="3"/>
  <c r="I12485" i="3"/>
  <c r="J12485" i="3"/>
  <c r="I12486" i="3"/>
  <c r="J12486" i="3"/>
  <c r="I12487" i="3"/>
  <c r="J12487" i="3"/>
  <c r="I12488" i="3"/>
  <c r="J12488" i="3"/>
  <c r="I12489" i="3"/>
  <c r="J12489" i="3"/>
  <c r="I12490" i="3"/>
  <c r="J12490" i="3"/>
  <c r="I12491" i="3"/>
  <c r="J12491" i="3"/>
  <c r="I12492" i="3"/>
  <c r="J12492" i="3"/>
  <c r="I12493" i="3"/>
  <c r="J12493" i="3"/>
  <c r="I12494" i="3"/>
  <c r="J12494" i="3"/>
  <c r="I12495" i="3"/>
  <c r="J12495" i="3"/>
  <c r="I12496" i="3"/>
  <c r="J12496" i="3"/>
  <c r="I12497" i="3"/>
  <c r="J12497" i="3"/>
  <c r="I12498" i="3"/>
  <c r="J12498" i="3"/>
  <c r="I12499" i="3"/>
  <c r="J12499" i="3"/>
  <c r="I12500" i="3"/>
  <c r="J12500" i="3"/>
  <c r="I12501" i="3"/>
  <c r="J12501" i="3"/>
  <c r="I12502" i="3"/>
  <c r="J12502" i="3"/>
  <c r="I12503" i="3"/>
  <c r="J12503" i="3"/>
  <c r="I12504" i="3"/>
  <c r="J12504" i="3"/>
  <c r="I12505" i="3"/>
  <c r="J12505" i="3"/>
  <c r="I12506" i="3"/>
  <c r="J12506" i="3"/>
  <c r="I12507" i="3"/>
  <c r="J12507" i="3"/>
  <c r="I12508" i="3"/>
  <c r="J12508" i="3"/>
  <c r="I12509" i="3"/>
  <c r="J12509" i="3"/>
  <c r="I12510" i="3"/>
  <c r="J12510" i="3"/>
  <c r="I12511" i="3"/>
  <c r="J12511" i="3"/>
  <c r="I12512" i="3"/>
  <c r="J12512" i="3"/>
  <c r="I12513" i="3"/>
  <c r="J12513" i="3"/>
  <c r="I12514" i="3"/>
  <c r="J12514" i="3"/>
  <c r="I12515" i="3"/>
  <c r="J12515" i="3"/>
  <c r="I12516" i="3"/>
  <c r="J12516" i="3"/>
  <c r="I12517" i="3"/>
  <c r="J12517" i="3"/>
  <c r="I12518" i="3"/>
  <c r="J12518" i="3"/>
  <c r="I12519" i="3"/>
  <c r="J12519" i="3"/>
  <c r="I12520" i="3"/>
  <c r="J12520" i="3"/>
  <c r="I12521" i="3"/>
  <c r="J12521" i="3"/>
  <c r="I12522" i="3"/>
  <c r="J12522" i="3"/>
  <c r="I12523" i="3"/>
  <c r="J12523" i="3"/>
  <c r="I12524" i="3"/>
  <c r="J12524" i="3"/>
  <c r="I12525" i="3"/>
  <c r="J12525" i="3"/>
  <c r="I12526" i="3"/>
  <c r="J12526" i="3"/>
  <c r="I12527" i="3"/>
  <c r="J12527" i="3"/>
  <c r="I12528" i="3"/>
  <c r="J12528" i="3"/>
  <c r="I12529" i="3"/>
  <c r="J12529" i="3"/>
  <c r="I12530" i="3"/>
  <c r="J12530" i="3"/>
  <c r="I12531" i="3"/>
  <c r="J12531" i="3"/>
  <c r="I12532" i="3"/>
  <c r="J12532" i="3"/>
  <c r="I12533" i="3"/>
  <c r="J12533" i="3"/>
  <c r="I12534" i="3"/>
  <c r="J12534" i="3"/>
  <c r="I12535" i="3"/>
  <c r="J12535" i="3"/>
  <c r="I12536" i="3"/>
  <c r="J12536" i="3"/>
  <c r="I12537" i="3"/>
  <c r="J12537" i="3"/>
  <c r="I12538" i="3"/>
  <c r="J12538" i="3"/>
  <c r="I12539" i="3"/>
  <c r="J12539" i="3"/>
  <c r="I12540" i="3"/>
  <c r="J12540" i="3"/>
  <c r="I12541" i="3"/>
  <c r="J12541" i="3"/>
  <c r="I12542" i="3"/>
  <c r="J12542" i="3"/>
  <c r="I12543" i="3"/>
  <c r="J12543" i="3"/>
  <c r="I12544" i="3"/>
  <c r="J12544" i="3"/>
  <c r="I12545" i="3"/>
  <c r="J12545" i="3"/>
  <c r="I12546" i="3"/>
  <c r="J12546" i="3"/>
  <c r="I12547" i="3"/>
  <c r="J12547" i="3"/>
  <c r="I12548" i="3"/>
  <c r="J12548" i="3"/>
  <c r="I12549" i="3"/>
  <c r="J12549" i="3"/>
  <c r="I12550" i="3"/>
  <c r="J12550" i="3"/>
  <c r="I12551" i="3"/>
  <c r="J12551" i="3"/>
  <c r="I12552" i="3"/>
  <c r="J12552" i="3"/>
  <c r="I12553" i="3"/>
  <c r="J12553" i="3"/>
  <c r="I12554" i="3"/>
  <c r="J12554" i="3"/>
  <c r="I12555" i="3"/>
  <c r="J12555" i="3"/>
  <c r="I12556" i="3"/>
  <c r="J12556" i="3"/>
  <c r="I12557" i="3"/>
  <c r="J12557" i="3"/>
  <c r="I12558" i="3"/>
  <c r="J12558" i="3"/>
  <c r="I12559" i="3"/>
  <c r="J12559" i="3"/>
  <c r="I12560" i="3"/>
  <c r="J12560" i="3"/>
  <c r="I12561" i="3"/>
  <c r="J12561" i="3"/>
  <c r="I12562" i="3"/>
  <c r="J12562" i="3"/>
  <c r="I12563" i="3"/>
  <c r="J12563" i="3"/>
  <c r="I12564" i="3"/>
  <c r="J12564" i="3"/>
  <c r="I12565" i="3"/>
  <c r="J12565" i="3"/>
  <c r="I12566" i="3"/>
  <c r="J12566" i="3"/>
  <c r="I12567" i="3"/>
  <c r="J12567" i="3"/>
  <c r="I12568" i="3"/>
  <c r="J12568" i="3"/>
  <c r="I12569" i="3"/>
  <c r="J12569" i="3"/>
  <c r="I12570" i="3"/>
  <c r="J12570" i="3"/>
  <c r="I12571" i="3"/>
  <c r="J12571" i="3"/>
  <c r="I12572" i="3"/>
  <c r="J12572" i="3"/>
  <c r="I12573" i="3"/>
  <c r="J12573" i="3"/>
  <c r="I12574" i="3"/>
  <c r="J12574" i="3"/>
  <c r="I12575" i="3"/>
  <c r="J12575" i="3"/>
  <c r="I12576" i="3"/>
  <c r="J12576" i="3"/>
  <c r="I12577" i="3"/>
  <c r="J12577" i="3"/>
  <c r="I12578" i="3"/>
  <c r="J12578" i="3"/>
  <c r="I12579" i="3"/>
  <c r="J12579" i="3"/>
  <c r="I12580" i="3"/>
  <c r="J12580" i="3"/>
  <c r="I12581" i="3"/>
  <c r="J12581" i="3"/>
  <c r="I12582" i="3"/>
  <c r="J12582" i="3"/>
  <c r="I12583" i="3"/>
  <c r="J12583" i="3"/>
  <c r="I12584" i="3"/>
  <c r="J12584" i="3"/>
  <c r="I12585" i="3"/>
  <c r="J12585" i="3"/>
  <c r="I12586" i="3"/>
  <c r="J12586" i="3"/>
  <c r="I12587" i="3"/>
  <c r="J12587" i="3"/>
  <c r="I12588" i="3"/>
  <c r="J12588" i="3"/>
  <c r="I12589" i="3"/>
  <c r="J12589" i="3"/>
  <c r="I12590" i="3"/>
  <c r="J12590" i="3"/>
  <c r="I12591" i="3"/>
  <c r="J12591" i="3"/>
  <c r="I12592" i="3"/>
  <c r="J12592" i="3"/>
  <c r="I12593" i="3"/>
  <c r="J12593" i="3"/>
  <c r="I12594" i="3"/>
  <c r="J12594" i="3"/>
  <c r="I12595" i="3"/>
  <c r="J12595" i="3"/>
  <c r="I12596" i="3"/>
  <c r="J12596" i="3"/>
  <c r="I12597" i="3"/>
  <c r="J12597" i="3"/>
  <c r="I12598" i="3"/>
  <c r="J12598" i="3"/>
  <c r="I12599" i="3"/>
  <c r="J12599" i="3"/>
  <c r="I12600" i="3"/>
  <c r="J12600" i="3"/>
  <c r="I12601" i="3"/>
  <c r="J12601" i="3"/>
  <c r="I12602" i="3"/>
  <c r="J12602" i="3"/>
  <c r="I12603" i="3"/>
  <c r="J12603" i="3"/>
  <c r="I12604" i="3"/>
  <c r="J12604" i="3"/>
  <c r="I12605" i="3"/>
  <c r="J12605" i="3"/>
  <c r="I12606" i="3"/>
  <c r="J12606" i="3"/>
  <c r="I12607" i="3"/>
  <c r="J12607" i="3"/>
  <c r="I12608" i="3"/>
  <c r="J12608" i="3"/>
  <c r="I12609" i="3"/>
  <c r="J12609" i="3"/>
  <c r="I12610" i="3"/>
  <c r="J12610" i="3"/>
  <c r="I12611" i="3"/>
  <c r="J12611" i="3"/>
  <c r="I12612" i="3"/>
  <c r="J12612" i="3"/>
  <c r="I12613" i="3"/>
  <c r="J12613" i="3"/>
  <c r="I12614" i="3"/>
  <c r="J12614" i="3"/>
  <c r="I12615" i="3"/>
  <c r="J12615" i="3"/>
  <c r="I12616" i="3"/>
  <c r="J12616" i="3"/>
  <c r="I12617" i="3"/>
  <c r="J12617" i="3"/>
  <c r="I12618" i="3"/>
  <c r="J12618" i="3"/>
  <c r="I12619" i="3"/>
  <c r="J12619" i="3"/>
  <c r="I12620" i="3"/>
  <c r="J12620" i="3"/>
  <c r="I12621" i="3"/>
  <c r="J12621" i="3"/>
  <c r="I12622" i="3"/>
  <c r="J12622" i="3"/>
  <c r="I12623" i="3"/>
  <c r="J12623" i="3"/>
  <c r="I12624" i="3"/>
  <c r="J12624" i="3"/>
  <c r="I12625" i="3"/>
  <c r="J12625" i="3"/>
  <c r="I12626" i="3"/>
  <c r="J12626" i="3"/>
  <c r="I12627" i="3"/>
  <c r="J12627" i="3"/>
  <c r="I12628" i="3"/>
  <c r="J12628" i="3"/>
  <c r="I12629" i="3"/>
  <c r="J12629" i="3"/>
  <c r="I12630" i="3"/>
  <c r="J12630" i="3"/>
  <c r="I12631" i="3"/>
  <c r="J12631" i="3"/>
  <c r="I12632" i="3"/>
  <c r="J12632" i="3"/>
  <c r="I12633" i="3"/>
  <c r="J12633" i="3"/>
  <c r="I12634" i="3"/>
  <c r="J12634" i="3"/>
  <c r="I12635" i="3"/>
  <c r="J12635" i="3"/>
  <c r="I12636" i="3"/>
  <c r="J12636" i="3"/>
  <c r="I12637" i="3"/>
  <c r="J12637" i="3"/>
  <c r="I12638" i="3"/>
  <c r="J12638" i="3"/>
  <c r="I12639" i="3"/>
  <c r="J12639" i="3"/>
  <c r="I12640" i="3"/>
  <c r="J12640" i="3"/>
  <c r="I12641" i="3"/>
  <c r="J12641" i="3"/>
  <c r="I12642" i="3"/>
  <c r="J12642" i="3"/>
  <c r="I12643" i="3"/>
  <c r="J12643" i="3"/>
  <c r="I12644" i="3"/>
  <c r="J12644" i="3"/>
  <c r="I12645" i="3"/>
  <c r="J12645" i="3"/>
  <c r="I12646" i="3"/>
  <c r="J12646" i="3"/>
  <c r="I12647" i="3"/>
  <c r="J12647" i="3"/>
  <c r="I12648" i="3"/>
  <c r="J12648" i="3"/>
  <c r="I12649" i="3"/>
  <c r="J12649" i="3"/>
  <c r="I12650" i="3"/>
  <c r="J12650" i="3"/>
  <c r="I12651" i="3"/>
  <c r="J12651" i="3"/>
  <c r="I12652" i="3"/>
  <c r="J12652" i="3"/>
  <c r="I12653" i="3"/>
  <c r="J12653" i="3"/>
  <c r="I12654" i="3"/>
  <c r="J12654" i="3"/>
  <c r="I12655" i="3"/>
  <c r="J12655" i="3"/>
  <c r="I12656" i="3"/>
  <c r="J12656" i="3"/>
  <c r="I12657" i="3"/>
  <c r="J12657" i="3"/>
  <c r="I12658" i="3"/>
  <c r="J12658" i="3"/>
  <c r="I12659" i="3"/>
  <c r="J12659" i="3"/>
  <c r="I12660" i="3"/>
  <c r="J12660" i="3"/>
  <c r="I12661" i="3"/>
  <c r="J12661" i="3"/>
  <c r="I12662" i="3"/>
  <c r="J12662" i="3"/>
  <c r="I12663" i="3"/>
  <c r="J12663" i="3"/>
  <c r="I12664" i="3"/>
  <c r="J12664" i="3"/>
  <c r="I12665" i="3"/>
  <c r="J12665" i="3"/>
  <c r="I12666" i="3"/>
  <c r="J12666" i="3"/>
  <c r="I12667" i="3"/>
  <c r="J12667" i="3"/>
  <c r="I12668" i="3"/>
  <c r="J12668" i="3"/>
  <c r="I12669" i="3"/>
  <c r="J12669" i="3"/>
  <c r="I12670" i="3"/>
  <c r="J12670" i="3"/>
  <c r="I12671" i="3"/>
  <c r="J12671" i="3"/>
  <c r="I12672" i="3"/>
  <c r="J12672" i="3"/>
  <c r="I12673" i="3"/>
  <c r="J12673" i="3"/>
  <c r="I12674" i="3"/>
  <c r="J12674" i="3"/>
  <c r="I12675" i="3"/>
  <c r="J12675" i="3"/>
  <c r="I12676" i="3"/>
  <c r="J12676" i="3"/>
  <c r="I12677" i="3"/>
  <c r="J12677" i="3"/>
  <c r="I12678" i="3"/>
  <c r="J12678" i="3"/>
  <c r="I12679" i="3"/>
  <c r="J12679" i="3"/>
  <c r="I12680" i="3"/>
  <c r="J12680" i="3"/>
  <c r="I12681" i="3"/>
  <c r="J12681" i="3"/>
  <c r="I12682" i="3"/>
  <c r="J12682" i="3"/>
  <c r="I12683" i="3"/>
  <c r="J12683" i="3"/>
  <c r="I12684" i="3"/>
  <c r="J12684" i="3"/>
  <c r="I12685" i="3"/>
  <c r="J12685" i="3"/>
  <c r="I12686" i="3"/>
  <c r="J12686" i="3"/>
  <c r="I12687" i="3"/>
  <c r="J12687" i="3"/>
  <c r="I12688" i="3"/>
  <c r="J12688" i="3"/>
  <c r="I12689" i="3"/>
  <c r="J12689" i="3"/>
  <c r="I12690" i="3"/>
  <c r="J12690" i="3"/>
  <c r="I12691" i="3"/>
  <c r="J12691" i="3"/>
  <c r="I12692" i="3"/>
  <c r="J12692" i="3"/>
  <c r="I12693" i="3"/>
  <c r="J12693" i="3"/>
  <c r="I12694" i="3"/>
  <c r="J12694" i="3"/>
  <c r="I12695" i="3"/>
  <c r="J12695" i="3"/>
  <c r="I12696" i="3"/>
  <c r="J12696" i="3"/>
  <c r="I12697" i="3"/>
  <c r="J12697" i="3"/>
  <c r="I12698" i="3"/>
  <c r="J12698" i="3"/>
  <c r="I12699" i="3"/>
  <c r="J12699" i="3"/>
  <c r="I12700" i="3"/>
  <c r="J12700" i="3"/>
  <c r="I12701" i="3"/>
  <c r="J12701" i="3"/>
  <c r="I12702" i="3"/>
  <c r="J12702" i="3"/>
  <c r="I12703" i="3"/>
  <c r="J12703" i="3"/>
  <c r="I12704" i="3"/>
  <c r="J12704" i="3"/>
  <c r="I12705" i="3"/>
  <c r="J12705" i="3"/>
  <c r="I12706" i="3"/>
  <c r="J12706" i="3"/>
  <c r="I12707" i="3"/>
  <c r="J12707" i="3"/>
  <c r="I12708" i="3"/>
  <c r="J12708" i="3"/>
  <c r="I12709" i="3"/>
  <c r="J12709" i="3"/>
  <c r="I12710" i="3"/>
  <c r="J12710" i="3"/>
  <c r="I12711" i="3"/>
  <c r="J12711" i="3"/>
  <c r="I12712" i="3"/>
  <c r="J12712" i="3"/>
  <c r="I12713" i="3"/>
  <c r="J12713" i="3"/>
  <c r="I12714" i="3"/>
  <c r="J12714" i="3"/>
  <c r="I12715" i="3"/>
  <c r="J12715" i="3"/>
  <c r="I12716" i="3"/>
  <c r="J12716" i="3"/>
  <c r="I12717" i="3"/>
  <c r="J12717" i="3"/>
  <c r="I12718" i="3"/>
  <c r="J12718" i="3"/>
  <c r="I12719" i="3"/>
  <c r="J12719" i="3"/>
  <c r="I12720" i="3"/>
  <c r="J12720" i="3"/>
  <c r="I12721" i="3"/>
  <c r="J12721" i="3"/>
  <c r="I12722" i="3"/>
  <c r="J12722" i="3"/>
  <c r="I12723" i="3"/>
  <c r="J12723" i="3"/>
  <c r="I12724" i="3"/>
  <c r="J12724" i="3"/>
  <c r="I12725" i="3"/>
  <c r="J12725" i="3"/>
  <c r="I12726" i="3"/>
  <c r="J12726" i="3"/>
  <c r="I12727" i="3"/>
  <c r="J12727" i="3"/>
  <c r="I12728" i="3"/>
  <c r="J12728" i="3"/>
  <c r="I12729" i="3"/>
  <c r="J12729" i="3"/>
  <c r="I12730" i="3"/>
  <c r="J12730" i="3"/>
  <c r="I12731" i="3"/>
  <c r="J12731" i="3"/>
  <c r="I12732" i="3"/>
  <c r="J12732" i="3"/>
  <c r="I12733" i="3"/>
  <c r="J12733" i="3"/>
  <c r="I12734" i="3"/>
  <c r="J12734" i="3"/>
  <c r="I12735" i="3"/>
  <c r="J12735" i="3"/>
  <c r="I12736" i="3"/>
  <c r="J12736" i="3"/>
  <c r="I12737" i="3"/>
  <c r="J12737" i="3"/>
  <c r="I12738" i="3"/>
  <c r="J12738" i="3"/>
  <c r="I12739" i="3"/>
  <c r="J12739" i="3"/>
  <c r="I12740" i="3"/>
  <c r="J12740" i="3"/>
  <c r="I12741" i="3"/>
  <c r="J12741" i="3"/>
  <c r="I12742" i="3"/>
  <c r="J12742" i="3"/>
  <c r="I12743" i="3"/>
  <c r="J12743" i="3"/>
  <c r="I12744" i="3"/>
  <c r="J12744" i="3"/>
  <c r="I12745" i="3"/>
  <c r="J12745" i="3"/>
  <c r="I12746" i="3"/>
  <c r="J12746" i="3"/>
  <c r="I12747" i="3"/>
  <c r="J12747" i="3"/>
  <c r="I12748" i="3"/>
  <c r="J12748" i="3"/>
  <c r="I12749" i="3"/>
  <c r="J12749" i="3"/>
  <c r="I12750" i="3"/>
  <c r="J12750" i="3"/>
  <c r="I12751" i="3"/>
  <c r="J12751" i="3"/>
  <c r="I12752" i="3"/>
  <c r="J12752" i="3"/>
  <c r="I12753" i="3"/>
  <c r="J12753" i="3"/>
  <c r="I12754" i="3"/>
  <c r="J12754" i="3"/>
  <c r="I12755" i="3"/>
  <c r="J12755" i="3"/>
  <c r="I12756" i="3"/>
  <c r="J12756" i="3"/>
  <c r="I12757" i="3"/>
  <c r="J12757" i="3"/>
  <c r="I12758" i="3"/>
  <c r="J12758" i="3"/>
  <c r="I12759" i="3"/>
  <c r="J12759" i="3"/>
  <c r="I12760" i="3"/>
  <c r="J12760" i="3"/>
  <c r="I12761" i="3"/>
  <c r="J12761" i="3"/>
  <c r="I12762" i="3"/>
  <c r="J12762" i="3"/>
  <c r="I12763" i="3"/>
  <c r="J12763" i="3"/>
  <c r="I12764" i="3"/>
  <c r="J12764" i="3"/>
  <c r="I12765" i="3"/>
  <c r="J12765" i="3"/>
  <c r="I12766" i="3"/>
  <c r="J12766" i="3"/>
  <c r="I12767" i="3"/>
  <c r="J12767" i="3"/>
  <c r="I12768" i="3"/>
  <c r="J12768" i="3"/>
  <c r="I12769" i="3"/>
  <c r="J12769" i="3"/>
  <c r="I12770" i="3"/>
  <c r="J12770" i="3"/>
  <c r="I12771" i="3"/>
  <c r="J12771" i="3"/>
  <c r="I12772" i="3"/>
  <c r="J12772" i="3"/>
  <c r="I12773" i="3"/>
  <c r="J12773" i="3"/>
  <c r="I12774" i="3"/>
  <c r="J12774" i="3"/>
  <c r="I12775" i="3"/>
  <c r="J12775" i="3"/>
  <c r="I12776" i="3"/>
  <c r="J12776" i="3"/>
  <c r="I12777" i="3"/>
  <c r="J12777" i="3"/>
  <c r="I12778" i="3"/>
  <c r="J12778" i="3"/>
  <c r="I12779" i="3"/>
  <c r="J12779" i="3"/>
  <c r="I12780" i="3"/>
  <c r="J12780" i="3"/>
  <c r="I12781" i="3"/>
  <c r="J12781" i="3"/>
  <c r="I12782" i="3"/>
  <c r="J12782" i="3"/>
  <c r="I12783" i="3"/>
  <c r="J12783" i="3"/>
  <c r="I12784" i="3"/>
  <c r="J12784" i="3"/>
  <c r="I12785" i="3"/>
  <c r="J12785" i="3"/>
  <c r="I12786" i="3"/>
  <c r="J12786" i="3"/>
  <c r="I12787" i="3"/>
  <c r="J12787" i="3"/>
  <c r="I12788" i="3"/>
  <c r="J12788" i="3"/>
  <c r="I12789" i="3"/>
  <c r="J12789" i="3"/>
  <c r="I12790" i="3"/>
  <c r="J12790" i="3"/>
  <c r="I12791" i="3"/>
  <c r="J12791" i="3"/>
  <c r="I12792" i="3"/>
  <c r="J12792" i="3"/>
  <c r="I12793" i="3"/>
  <c r="J12793" i="3"/>
  <c r="I12794" i="3"/>
  <c r="J12794" i="3"/>
  <c r="I12795" i="3"/>
  <c r="J12795" i="3"/>
  <c r="I12796" i="3"/>
  <c r="J12796" i="3"/>
  <c r="I12797" i="3"/>
  <c r="J12797" i="3"/>
  <c r="I12798" i="3"/>
  <c r="J12798" i="3"/>
  <c r="I12799" i="3"/>
  <c r="J12799" i="3"/>
  <c r="I12800" i="3"/>
  <c r="J12800" i="3"/>
  <c r="I12801" i="3"/>
  <c r="J12801" i="3"/>
  <c r="I12802" i="3"/>
  <c r="J12802" i="3"/>
  <c r="I12803" i="3"/>
  <c r="J12803" i="3"/>
  <c r="I12804" i="3"/>
  <c r="J12804" i="3"/>
  <c r="I12805" i="3"/>
  <c r="J12805" i="3"/>
  <c r="I12806" i="3"/>
  <c r="J12806" i="3"/>
  <c r="I12807" i="3"/>
  <c r="J12807" i="3"/>
  <c r="I12808" i="3"/>
  <c r="J12808" i="3"/>
  <c r="I12809" i="3"/>
  <c r="J12809" i="3"/>
  <c r="I12810" i="3"/>
  <c r="J12810" i="3"/>
  <c r="I12811" i="3"/>
  <c r="J12811" i="3"/>
  <c r="I12812" i="3"/>
  <c r="J12812" i="3"/>
  <c r="I12813" i="3"/>
  <c r="J12813" i="3"/>
  <c r="I12814" i="3"/>
  <c r="J12814" i="3"/>
  <c r="I12815" i="3"/>
  <c r="J12815" i="3"/>
  <c r="I12816" i="3"/>
  <c r="J12816" i="3"/>
  <c r="I12817" i="3"/>
  <c r="J12817" i="3"/>
  <c r="I12818" i="3"/>
  <c r="J12818" i="3"/>
  <c r="I12819" i="3"/>
  <c r="J12819" i="3"/>
  <c r="I12820" i="3"/>
  <c r="J12820" i="3"/>
  <c r="I12821" i="3"/>
  <c r="J12821" i="3"/>
  <c r="I12822" i="3"/>
  <c r="J12822" i="3"/>
  <c r="I12823" i="3"/>
  <c r="J12823" i="3"/>
  <c r="I12824" i="3"/>
  <c r="J12824" i="3"/>
  <c r="I12825" i="3"/>
  <c r="J12825" i="3"/>
  <c r="I12826" i="3"/>
  <c r="J12826" i="3"/>
  <c r="I12827" i="3"/>
  <c r="J12827" i="3"/>
  <c r="I12828" i="3"/>
  <c r="J12828" i="3"/>
  <c r="I12829" i="3"/>
  <c r="J12829" i="3"/>
  <c r="I12830" i="3"/>
  <c r="J12830" i="3"/>
  <c r="I12831" i="3"/>
  <c r="J12831" i="3"/>
  <c r="I12832" i="3"/>
  <c r="J12832" i="3"/>
  <c r="I12833" i="3"/>
  <c r="J12833" i="3"/>
  <c r="I12834" i="3"/>
  <c r="J12834" i="3"/>
  <c r="I12835" i="3"/>
  <c r="J12835" i="3"/>
  <c r="I12836" i="3"/>
  <c r="J12836" i="3"/>
  <c r="I12837" i="3"/>
  <c r="J12837" i="3"/>
  <c r="I12838" i="3"/>
  <c r="J12838" i="3"/>
  <c r="I12839" i="3"/>
  <c r="J12839" i="3"/>
  <c r="I12840" i="3"/>
  <c r="J12840" i="3"/>
  <c r="I12841" i="3"/>
  <c r="J12841" i="3"/>
  <c r="I12842" i="3"/>
  <c r="J12842" i="3"/>
  <c r="I12843" i="3"/>
  <c r="J12843" i="3"/>
  <c r="I12844" i="3"/>
  <c r="J12844" i="3"/>
  <c r="I12845" i="3"/>
  <c r="J12845" i="3"/>
  <c r="I12846" i="3"/>
  <c r="J12846" i="3"/>
  <c r="I12847" i="3"/>
  <c r="J12847" i="3"/>
  <c r="I12848" i="3"/>
  <c r="J12848" i="3"/>
  <c r="I12849" i="3"/>
  <c r="J12849" i="3"/>
  <c r="I12850" i="3"/>
  <c r="J12850" i="3"/>
  <c r="I12851" i="3"/>
  <c r="J12851" i="3"/>
  <c r="I12852" i="3"/>
  <c r="J12852" i="3"/>
  <c r="I12853" i="3"/>
  <c r="J12853" i="3"/>
  <c r="I12854" i="3"/>
  <c r="J12854" i="3"/>
  <c r="I12855" i="3"/>
  <c r="J12855" i="3"/>
  <c r="I12856" i="3"/>
  <c r="J12856" i="3"/>
  <c r="I12857" i="3"/>
  <c r="J12857" i="3"/>
  <c r="I12858" i="3"/>
  <c r="J12858" i="3"/>
  <c r="I12859" i="3"/>
  <c r="J12859" i="3"/>
  <c r="I12860" i="3"/>
  <c r="J12860" i="3"/>
  <c r="I12861" i="3"/>
  <c r="J12861" i="3"/>
  <c r="I12862" i="3"/>
  <c r="J12862" i="3"/>
  <c r="I12863" i="3"/>
  <c r="J12863" i="3"/>
  <c r="I12864" i="3"/>
  <c r="J12864" i="3"/>
  <c r="I12865" i="3"/>
  <c r="J12865" i="3"/>
  <c r="I12866" i="3"/>
  <c r="J12866" i="3"/>
  <c r="I12867" i="3"/>
  <c r="J12867" i="3"/>
  <c r="I12868" i="3"/>
  <c r="J12868" i="3"/>
  <c r="I12869" i="3"/>
  <c r="J12869" i="3"/>
  <c r="I12870" i="3"/>
  <c r="J12870" i="3"/>
  <c r="I12871" i="3"/>
  <c r="J12871" i="3"/>
  <c r="I12872" i="3"/>
  <c r="J12872" i="3"/>
  <c r="I12873" i="3"/>
  <c r="J12873" i="3"/>
  <c r="I12874" i="3"/>
  <c r="J12874" i="3"/>
  <c r="I12875" i="3"/>
  <c r="J12875" i="3"/>
  <c r="I12876" i="3"/>
  <c r="J12876" i="3"/>
  <c r="I12877" i="3"/>
  <c r="J12877" i="3"/>
  <c r="I12878" i="3"/>
  <c r="J12878" i="3"/>
  <c r="I12879" i="3"/>
  <c r="J12879" i="3"/>
  <c r="I12880" i="3"/>
  <c r="J12880" i="3"/>
  <c r="I12881" i="3"/>
  <c r="J12881" i="3"/>
  <c r="I12882" i="3"/>
  <c r="J12882" i="3"/>
  <c r="I12883" i="3"/>
  <c r="J12883" i="3"/>
  <c r="I12884" i="3"/>
  <c r="J12884" i="3"/>
  <c r="I12885" i="3"/>
  <c r="J12885" i="3"/>
  <c r="I12886" i="3"/>
  <c r="J12886" i="3"/>
  <c r="I12887" i="3"/>
  <c r="J12887" i="3"/>
  <c r="I12888" i="3"/>
  <c r="J12888" i="3"/>
  <c r="I12889" i="3"/>
  <c r="J12889" i="3"/>
  <c r="I12890" i="3"/>
  <c r="J12890" i="3"/>
  <c r="I12891" i="3"/>
  <c r="J12891" i="3"/>
  <c r="I12892" i="3"/>
  <c r="J12892" i="3"/>
  <c r="I12893" i="3"/>
  <c r="J12893" i="3"/>
  <c r="I12894" i="3"/>
  <c r="J12894" i="3"/>
  <c r="I12895" i="3"/>
  <c r="J12895" i="3"/>
  <c r="I12896" i="3"/>
  <c r="J12896" i="3"/>
  <c r="I12897" i="3"/>
  <c r="J12897" i="3"/>
  <c r="I12898" i="3"/>
  <c r="J12898" i="3"/>
  <c r="I12899" i="3"/>
  <c r="J12899" i="3"/>
  <c r="I12900" i="3"/>
  <c r="J12900" i="3"/>
  <c r="I12901" i="3"/>
  <c r="J12901" i="3"/>
  <c r="I12902" i="3"/>
  <c r="J12902" i="3"/>
  <c r="I12903" i="3"/>
  <c r="J12903" i="3"/>
  <c r="I12904" i="3"/>
  <c r="J12904" i="3"/>
  <c r="I12905" i="3"/>
  <c r="J12905" i="3"/>
  <c r="I12906" i="3"/>
  <c r="J12906" i="3"/>
  <c r="I12907" i="3"/>
  <c r="J12907" i="3"/>
  <c r="I12908" i="3"/>
  <c r="J12908" i="3"/>
  <c r="I12909" i="3"/>
  <c r="J12909" i="3"/>
  <c r="I12910" i="3"/>
  <c r="J12910" i="3"/>
  <c r="I12911" i="3"/>
  <c r="J12911" i="3"/>
  <c r="I12912" i="3"/>
  <c r="J12912" i="3"/>
  <c r="I12913" i="3"/>
  <c r="J12913" i="3"/>
  <c r="I12914" i="3"/>
  <c r="J12914" i="3"/>
  <c r="I12915" i="3"/>
  <c r="J12915" i="3"/>
  <c r="I12916" i="3"/>
  <c r="J12916" i="3"/>
  <c r="I12917" i="3"/>
  <c r="J12917" i="3"/>
  <c r="I12918" i="3"/>
  <c r="J12918" i="3"/>
  <c r="I12919" i="3"/>
  <c r="J12919" i="3"/>
  <c r="I12920" i="3"/>
  <c r="J12920" i="3"/>
  <c r="I12921" i="3"/>
  <c r="J12921" i="3"/>
  <c r="I12922" i="3"/>
  <c r="J12922" i="3"/>
  <c r="I12923" i="3"/>
  <c r="J12923" i="3"/>
  <c r="I12924" i="3"/>
  <c r="J12924" i="3"/>
  <c r="I12925" i="3"/>
  <c r="J12925" i="3"/>
  <c r="I12926" i="3"/>
  <c r="J12926" i="3"/>
  <c r="I12927" i="3"/>
  <c r="J12927" i="3"/>
  <c r="I12928" i="3"/>
  <c r="J12928" i="3"/>
  <c r="I12929" i="3"/>
  <c r="J12929" i="3"/>
  <c r="I12930" i="3"/>
  <c r="J12930" i="3"/>
  <c r="I12931" i="3"/>
  <c r="J12931" i="3"/>
  <c r="I12932" i="3"/>
  <c r="J12932" i="3"/>
  <c r="I12933" i="3"/>
  <c r="J12933" i="3"/>
  <c r="I12934" i="3"/>
  <c r="J12934" i="3"/>
  <c r="I12935" i="3"/>
  <c r="J12935" i="3"/>
  <c r="I12936" i="3"/>
  <c r="J12936" i="3"/>
  <c r="I12937" i="3"/>
  <c r="J12937" i="3"/>
  <c r="I12938" i="3"/>
  <c r="J12938" i="3"/>
  <c r="I12939" i="3"/>
  <c r="J12939" i="3"/>
  <c r="I12940" i="3"/>
  <c r="J12940" i="3"/>
  <c r="I12941" i="3"/>
  <c r="J12941" i="3"/>
  <c r="I12942" i="3"/>
  <c r="J12942" i="3"/>
  <c r="I12943" i="3"/>
  <c r="J12943" i="3"/>
  <c r="I12944" i="3"/>
  <c r="J12944" i="3"/>
  <c r="I12945" i="3"/>
  <c r="J12945" i="3"/>
  <c r="I12946" i="3"/>
  <c r="J12946" i="3"/>
  <c r="I12947" i="3"/>
  <c r="J12947" i="3"/>
  <c r="I12948" i="3"/>
  <c r="J12948" i="3"/>
  <c r="I12949" i="3"/>
  <c r="J12949" i="3"/>
  <c r="I12950" i="3"/>
  <c r="J12950" i="3"/>
  <c r="I12951" i="3"/>
  <c r="J12951" i="3"/>
  <c r="I12952" i="3"/>
  <c r="J12952" i="3"/>
  <c r="I12953" i="3"/>
  <c r="J12953" i="3"/>
  <c r="I12954" i="3"/>
  <c r="J12954" i="3"/>
  <c r="I12955" i="3"/>
  <c r="J12955" i="3"/>
  <c r="I12956" i="3"/>
  <c r="J12956" i="3"/>
  <c r="I12957" i="3"/>
  <c r="J12957" i="3"/>
  <c r="I12958" i="3"/>
  <c r="J12958" i="3"/>
  <c r="I12959" i="3"/>
  <c r="J12959" i="3"/>
  <c r="I12960" i="3"/>
  <c r="J12960" i="3"/>
  <c r="I12961" i="3"/>
  <c r="J12961" i="3"/>
  <c r="I12962" i="3"/>
  <c r="J12962" i="3"/>
  <c r="I12963" i="3"/>
  <c r="J12963" i="3"/>
  <c r="I12964" i="3"/>
  <c r="J12964" i="3"/>
  <c r="I12965" i="3"/>
  <c r="J12965" i="3"/>
  <c r="I12966" i="3"/>
  <c r="J12966" i="3"/>
  <c r="I12967" i="3"/>
  <c r="J12967" i="3"/>
  <c r="I12968" i="3"/>
  <c r="J12968" i="3"/>
  <c r="I12969" i="3"/>
  <c r="J12969" i="3"/>
  <c r="I12970" i="3"/>
  <c r="J12970" i="3"/>
  <c r="I12971" i="3"/>
  <c r="J12971" i="3"/>
  <c r="I12972" i="3"/>
  <c r="J12972" i="3"/>
  <c r="I12973" i="3"/>
  <c r="J12973" i="3"/>
  <c r="I12974" i="3"/>
  <c r="J12974" i="3"/>
  <c r="I12975" i="3"/>
  <c r="J12975" i="3"/>
  <c r="I12976" i="3"/>
  <c r="J12976" i="3"/>
  <c r="I12977" i="3"/>
  <c r="J12977" i="3"/>
  <c r="I12978" i="3"/>
  <c r="J12978" i="3"/>
  <c r="I12979" i="3"/>
  <c r="J12979" i="3"/>
  <c r="I12980" i="3"/>
  <c r="J12980" i="3"/>
  <c r="I12981" i="3"/>
  <c r="J12981" i="3"/>
  <c r="I12982" i="3"/>
  <c r="J12982" i="3"/>
  <c r="I12983" i="3"/>
  <c r="J12983" i="3"/>
  <c r="I12984" i="3"/>
  <c r="J12984" i="3"/>
  <c r="I12985" i="3"/>
  <c r="J12985" i="3"/>
  <c r="I12986" i="3"/>
  <c r="J12986" i="3"/>
  <c r="I12987" i="3"/>
  <c r="J12987" i="3"/>
  <c r="I12988" i="3"/>
  <c r="J12988" i="3"/>
  <c r="I12989" i="3"/>
  <c r="J12989" i="3"/>
  <c r="I12990" i="3"/>
  <c r="J12990" i="3"/>
  <c r="I12991" i="3"/>
  <c r="J12991" i="3"/>
  <c r="I12992" i="3"/>
  <c r="J12992" i="3"/>
  <c r="I12993" i="3"/>
  <c r="J12993" i="3"/>
  <c r="I12994" i="3"/>
  <c r="J12994" i="3"/>
  <c r="I12995" i="3"/>
  <c r="J12995" i="3"/>
  <c r="I12996" i="3"/>
  <c r="J12996" i="3"/>
  <c r="I12997" i="3"/>
  <c r="J12997" i="3"/>
  <c r="I12998" i="3"/>
  <c r="J12998" i="3"/>
  <c r="I12999" i="3"/>
  <c r="J12999" i="3"/>
  <c r="I13000" i="3"/>
  <c r="J13000" i="3"/>
  <c r="I13001" i="3"/>
  <c r="J13001" i="3"/>
  <c r="I13002" i="3"/>
  <c r="J13002" i="3"/>
  <c r="I13003" i="3"/>
  <c r="J13003" i="3"/>
  <c r="I13004" i="3"/>
  <c r="J13004" i="3"/>
  <c r="I13005" i="3"/>
  <c r="J13005" i="3"/>
  <c r="I13006" i="3"/>
  <c r="J13006" i="3"/>
  <c r="I13007" i="3"/>
  <c r="J13007" i="3"/>
  <c r="I13008" i="3"/>
  <c r="J13008" i="3"/>
  <c r="I13009" i="3"/>
  <c r="J13009" i="3"/>
  <c r="I13010" i="3"/>
  <c r="J13010" i="3"/>
  <c r="I13011" i="3"/>
  <c r="J13011" i="3"/>
  <c r="I13012" i="3"/>
  <c r="J13012" i="3"/>
  <c r="I13013" i="3"/>
  <c r="J13013" i="3"/>
  <c r="I13014" i="3"/>
  <c r="J13014" i="3"/>
  <c r="I13015" i="3"/>
  <c r="J13015" i="3"/>
  <c r="I13016" i="3"/>
  <c r="J13016" i="3"/>
  <c r="I13017" i="3"/>
  <c r="J13017" i="3"/>
  <c r="I13018" i="3"/>
  <c r="J13018" i="3"/>
  <c r="I13019" i="3"/>
  <c r="J13019" i="3"/>
  <c r="I13020" i="3"/>
  <c r="J13020" i="3"/>
  <c r="I13021" i="3"/>
  <c r="J13021" i="3"/>
  <c r="I13022" i="3"/>
  <c r="J13022" i="3"/>
  <c r="I13023" i="3"/>
  <c r="J13023" i="3"/>
  <c r="I13024" i="3"/>
  <c r="J13024" i="3"/>
  <c r="I13025" i="3"/>
  <c r="J13025" i="3"/>
  <c r="I13026" i="3"/>
  <c r="J13026" i="3"/>
  <c r="I13027" i="3"/>
  <c r="J13027" i="3"/>
  <c r="I13028" i="3"/>
  <c r="J13028" i="3"/>
  <c r="I13029" i="3"/>
  <c r="J13029" i="3"/>
  <c r="I13030" i="3"/>
  <c r="J13030" i="3"/>
  <c r="I13031" i="3"/>
  <c r="J13031" i="3"/>
  <c r="I13032" i="3"/>
  <c r="J13032" i="3"/>
  <c r="I13033" i="3"/>
  <c r="J13033" i="3"/>
  <c r="I13034" i="3"/>
  <c r="J13034" i="3"/>
  <c r="I13035" i="3"/>
  <c r="J13035" i="3"/>
  <c r="I13036" i="3"/>
  <c r="J13036" i="3"/>
  <c r="I13037" i="3"/>
  <c r="J13037" i="3"/>
  <c r="I13038" i="3"/>
  <c r="J13038" i="3"/>
  <c r="I13039" i="3"/>
  <c r="J13039" i="3"/>
  <c r="I13040" i="3"/>
  <c r="J13040" i="3"/>
  <c r="I13041" i="3"/>
  <c r="J13041" i="3"/>
  <c r="I13042" i="3"/>
  <c r="J13042" i="3"/>
  <c r="I13043" i="3"/>
  <c r="J13043" i="3"/>
  <c r="I13044" i="3"/>
  <c r="J13044" i="3"/>
  <c r="I13045" i="3"/>
  <c r="J13045" i="3"/>
  <c r="I13046" i="3"/>
  <c r="J13046" i="3"/>
  <c r="I13047" i="3"/>
  <c r="J13047" i="3"/>
  <c r="I13048" i="3"/>
  <c r="J13048" i="3"/>
  <c r="I13049" i="3"/>
  <c r="J13049" i="3"/>
  <c r="I13050" i="3"/>
  <c r="J13050" i="3"/>
  <c r="I13051" i="3"/>
  <c r="J13051" i="3"/>
  <c r="I13052" i="3"/>
  <c r="J13052" i="3"/>
  <c r="I13053" i="3"/>
  <c r="J13053" i="3"/>
  <c r="I13054" i="3"/>
  <c r="J13054" i="3"/>
  <c r="I13055" i="3"/>
  <c r="J13055" i="3"/>
  <c r="I13056" i="3"/>
  <c r="J13056" i="3"/>
  <c r="I13057" i="3"/>
  <c r="J13057" i="3"/>
  <c r="I13058" i="3"/>
  <c r="J13058" i="3"/>
  <c r="I13059" i="3"/>
  <c r="J13059" i="3"/>
  <c r="I13060" i="3"/>
  <c r="J13060" i="3"/>
  <c r="I13061" i="3"/>
  <c r="J13061" i="3"/>
  <c r="I13062" i="3"/>
  <c r="J13062" i="3"/>
  <c r="I13063" i="3"/>
  <c r="J13063" i="3"/>
  <c r="I13064" i="3"/>
  <c r="J13064" i="3"/>
  <c r="I13065" i="3"/>
  <c r="J13065" i="3"/>
  <c r="I13066" i="3"/>
  <c r="J13066" i="3"/>
  <c r="I13067" i="3"/>
  <c r="J13067" i="3"/>
  <c r="I13068" i="3"/>
  <c r="J13068" i="3"/>
  <c r="I13069" i="3"/>
  <c r="J13069" i="3"/>
  <c r="I13070" i="3"/>
  <c r="J13070" i="3"/>
  <c r="I13071" i="3"/>
  <c r="J13071" i="3"/>
  <c r="I13072" i="3"/>
  <c r="J13072" i="3"/>
  <c r="I13073" i="3"/>
  <c r="J13073" i="3"/>
  <c r="I13074" i="3"/>
  <c r="J13074" i="3"/>
  <c r="I13075" i="3"/>
  <c r="J13075" i="3"/>
  <c r="I13076" i="3"/>
  <c r="J13076" i="3"/>
  <c r="I13077" i="3"/>
  <c r="J13077" i="3"/>
  <c r="I13078" i="3"/>
  <c r="J13078" i="3"/>
  <c r="I13079" i="3"/>
  <c r="J13079" i="3"/>
  <c r="I13080" i="3"/>
  <c r="J13080" i="3"/>
  <c r="I13081" i="3"/>
  <c r="J13081" i="3"/>
  <c r="I13082" i="3"/>
  <c r="J13082" i="3"/>
  <c r="I13083" i="3"/>
  <c r="J13083" i="3"/>
  <c r="I13084" i="3"/>
  <c r="J13084" i="3"/>
  <c r="I13085" i="3"/>
  <c r="J13085" i="3"/>
  <c r="I13086" i="3"/>
  <c r="J13086" i="3"/>
  <c r="I13087" i="3"/>
  <c r="J13087" i="3"/>
  <c r="I13088" i="3"/>
  <c r="J13088" i="3"/>
  <c r="I13089" i="3"/>
  <c r="J13089" i="3"/>
  <c r="I13090" i="3"/>
  <c r="J13090" i="3"/>
  <c r="I13091" i="3"/>
  <c r="J13091" i="3"/>
  <c r="I13092" i="3"/>
  <c r="J13092" i="3"/>
  <c r="I13093" i="3"/>
  <c r="J13093" i="3"/>
  <c r="I13094" i="3"/>
  <c r="J13094" i="3"/>
  <c r="I13095" i="3"/>
  <c r="J13095" i="3"/>
  <c r="I13096" i="3"/>
  <c r="J13096" i="3"/>
  <c r="I13097" i="3"/>
  <c r="J13097" i="3"/>
  <c r="I13098" i="3"/>
  <c r="J13098" i="3"/>
  <c r="I13099" i="3"/>
  <c r="J13099" i="3"/>
  <c r="I13100" i="3"/>
  <c r="J13100" i="3"/>
  <c r="I13101" i="3"/>
  <c r="J13101" i="3"/>
  <c r="I13102" i="3"/>
  <c r="J13102" i="3"/>
  <c r="I13103" i="3"/>
  <c r="J13103" i="3"/>
  <c r="I13104" i="3"/>
  <c r="J13104" i="3"/>
  <c r="I13105" i="3"/>
  <c r="J13105" i="3"/>
  <c r="I13106" i="3"/>
  <c r="J13106" i="3"/>
  <c r="I13107" i="3"/>
  <c r="J13107" i="3"/>
  <c r="I13108" i="3"/>
  <c r="J13108" i="3"/>
  <c r="I13109" i="3"/>
  <c r="J13109" i="3"/>
  <c r="I13110" i="3"/>
  <c r="J13110" i="3"/>
  <c r="I13111" i="3"/>
  <c r="J13111" i="3"/>
  <c r="I13112" i="3"/>
  <c r="J13112" i="3"/>
  <c r="I13113" i="3"/>
  <c r="J13113" i="3"/>
  <c r="I13114" i="3"/>
  <c r="J13114" i="3"/>
  <c r="I13115" i="3"/>
  <c r="J13115" i="3"/>
  <c r="I13116" i="3"/>
  <c r="J13116" i="3"/>
  <c r="I13117" i="3"/>
  <c r="J13117" i="3"/>
  <c r="I13118" i="3"/>
  <c r="J13118" i="3"/>
  <c r="I13119" i="3"/>
  <c r="J13119" i="3"/>
  <c r="I13120" i="3"/>
  <c r="J13120" i="3"/>
  <c r="I13121" i="3"/>
  <c r="J13121" i="3"/>
  <c r="I13122" i="3"/>
  <c r="J13122" i="3"/>
  <c r="I13123" i="3"/>
  <c r="J13123" i="3"/>
  <c r="I13124" i="3"/>
  <c r="J13124" i="3"/>
  <c r="I13125" i="3"/>
  <c r="J13125" i="3"/>
  <c r="I13126" i="3"/>
  <c r="J13126" i="3"/>
  <c r="I13127" i="3"/>
  <c r="J13127" i="3"/>
  <c r="I13128" i="3"/>
  <c r="J13128" i="3"/>
  <c r="I13129" i="3"/>
  <c r="J13129" i="3"/>
  <c r="I13130" i="3"/>
  <c r="J13130" i="3"/>
  <c r="I13131" i="3"/>
  <c r="J13131" i="3"/>
  <c r="I13132" i="3"/>
  <c r="J13132" i="3"/>
  <c r="I13133" i="3"/>
  <c r="J13133" i="3"/>
  <c r="I13134" i="3"/>
  <c r="J13134" i="3"/>
  <c r="I13135" i="3"/>
  <c r="J13135" i="3"/>
  <c r="I13136" i="3"/>
  <c r="J13136" i="3"/>
  <c r="I13137" i="3"/>
  <c r="J13137" i="3"/>
  <c r="I13138" i="3"/>
  <c r="J13138" i="3"/>
  <c r="I13139" i="3"/>
  <c r="J13139" i="3"/>
  <c r="I13140" i="3"/>
  <c r="J13140" i="3"/>
  <c r="I13141" i="3"/>
  <c r="J13141" i="3"/>
  <c r="I13142" i="3"/>
  <c r="J13142" i="3"/>
  <c r="I13143" i="3"/>
  <c r="J13143" i="3"/>
  <c r="I13144" i="3"/>
  <c r="J13144" i="3"/>
  <c r="I13145" i="3"/>
  <c r="J13145" i="3"/>
  <c r="I13146" i="3"/>
  <c r="J13146" i="3"/>
  <c r="I13147" i="3"/>
  <c r="J13147" i="3"/>
  <c r="I13148" i="3"/>
  <c r="J13148" i="3"/>
  <c r="I13149" i="3"/>
  <c r="J13149" i="3"/>
  <c r="I13150" i="3"/>
  <c r="J13150" i="3"/>
  <c r="I13151" i="3"/>
  <c r="J13151" i="3"/>
  <c r="I13152" i="3"/>
  <c r="J13152" i="3"/>
  <c r="I13153" i="3"/>
  <c r="J13153" i="3"/>
  <c r="I13154" i="3"/>
  <c r="J13154" i="3"/>
  <c r="I13155" i="3"/>
  <c r="J13155" i="3"/>
  <c r="I13156" i="3"/>
  <c r="J13156" i="3"/>
  <c r="I13157" i="3"/>
  <c r="J13157" i="3"/>
  <c r="I13158" i="3"/>
  <c r="J13158" i="3"/>
  <c r="I13159" i="3"/>
  <c r="J13159" i="3"/>
  <c r="I13160" i="3"/>
  <c r="J13160" i="3"/>
  <c r="I13161" i="3"/>
  <c r="J13161" i="3"/>
  <c r="I13162" i="3"/>
  <c r="J13162" i="3"/>
  <c r="I13163" i="3"/>
  <c r="J13163" i="3"/>
  <c r="I13164" i="3"/>
  <c r="J13164" i="3"/>
  <c r="I13165" i="3"/>
  <c r="J13165" i="3"/>
  <c r="I13166" i="3"/>
  <c r="J13166" i="3"/>
  <c r="I13167" i="3"/>
  <c r="J13167" i="3"/>
  <c r="I13168" i="3"/>
  <c r="J13168" i="3"/>
  <c r="I13169" i="3"/>
  <c r="J13169" i="3"/>
  <c r="I13170" i="3"/>
  <c r="J13170" i="3"/>
  <c r="I13171" i="3"/>
  <c r="J13171" i="3"/>
  <c r="I13172" i="3"/>
  <c r="J13172" i="3"/>
  <c r="I13173" i="3"/>
  <c r="J13173" i="3"/>
  <c r="I13174" i="3"/>
  <c r="J13174" i="3"/>
  <c r="I13175" i="3"/>
  <c r="J13175" i="3"/>
  <c r="I13176" i="3"/>
  <c r="J13176" i="3"/>
  <c r="I13177" i="3"/>
  <c r="J13177" i="3"/>
  <c r="I13178" i="3"/>
  <c r="J13178" i="3"/>
  <c r="I13179" i="3"/>
  <c r="J13179" i="3"/>
  <c r="I13180" i="3"/>
  <c r="J13180" i="3"/>
  <c r="I13181" i="3"/>
  <c r="J13181" i="3"/>
  <c r="I13182" i="3"/>
  <c r="J13182" i="3"/>
  <c r="I13183" i="3"/>
  <c r="J13183" i="3"/>
  <c r="I13184" i="3"/>
  <c r="J13184" i="3"/>
  <c r="I13185" i="3"/>
  <c r="J13185" i="3"/>
  <c r="I13186" i="3"/>
  <c r="J13186" i="3"/>
  <c r="I13187" i="3"/>
  <c r="J13187" i="3"/>
  <c r="I13188" i="3"/>
  <c r="J13188" i="3"/>
  <c r="I13189" i="3"/>
  <c r="J13189" i="3"/>
  <c r="I13190" i="3"/>
  <c r="J13190" i="3"/>
  <c r="I13191" i="3"/>
  <c r="J13191" i="3"/>
  <c r="I13192" i="3"/>
  <c r="J13192" i="3"/>
  <c r="I13193" i="3"/>
  <c r="J13193" i="3"/>
  <c r="I13194" i="3"/>
  <c r="J13194" i="3"/>
  <c r="I13195" i="3"/>
  <c r="J13195" i="3"/>
  <c r="I13196" i="3"/>
  <c r="J13196" i="3"/>
  <c r="I13197" i="3"/>
  <c r="J13197" i="3"/>
  <c r="I13198" i="3"/>
  <c r="J13198" i="3"/>
  <c r="I13199" i="3"/>
  <c r="J13199" i="3"/>
  <c r="I13200" i="3"/>
  <c r="J13200" i="3"/>
  <c r="I13201" i="3"/>
  <c r="J13201" i="3"/>
  <c r="I13202" i="3"/>
  <c r="J13202" i="3"/>
  <c r="I13203" i="3"/>
  <c r="J13203" i="3"/>
  <c r="I13204" i="3"/>
  <c r="J13204" i="3"/>
  <c r="I13205" i="3"/>
  <c r="J13205" i="3"/>
  <c r="I13206" i="3"/>
  <c r="J13206" i="3"/>
  <c r="I13207" i="3"/>
  <c r="J13207" i="3"/>
  <c r="I13208" i="3"/>
  <c r="J13208" i="3"/>
  <c r="I13209" i="3"/>
  <c r="J13209" i="3"/>
  <c r="I13210" i="3"/>
  <c r="J13210" i="3"/>
  <c r="I13211" i="3"/>
  <c r="J13211" i="3"/>
  <c r="I13212" i="3"/>
  <c r="J13212" i="3"/>
  <c r="I13213" i="3"/>
  <c r="J13213" i="3"/>
  <c r="I13214" i="3"/>
  <c r="J13214" i="3"/>
  <c r="I13215" i="3"/>
  <c r="J13215" i="3"/>
  <c r="I13216" i="3"/>
  <c r="J13216" i="3"/>
  <c r="I13217" i="3"/>
  <c r="J13217" i="3"/>
  <c r="I13218" i="3"/>
  <c r="J13218" i="3"/>
  <c r="I13219" i="3"/>
  <c r="J13219" i="3"/>
  <c r="I13220" i="3"/>
  <c r="J13220" i="3"/>
  <c r="I13221" i="3"/>
  <c r="J13221" i="3"/>
  <c r="I13222" i="3"/>
  <c r="J13222" i="3"/>
  <c r="I13223" i="3"/>
  <c r="J13223" i="3"/>
  <c r="I13224" i="3"/>
  <c r="J13224" i="3"/>
  <c r="I13225" i="3"/>
  <c r="J13225" i="3"/>
  <c r="I13226" i="3"/>
  <c r="J13226" i="3"/>
  <c r="I13227" i="3"/>
  <c r="J13227" i="3"/>
  <c r="I13228" i="3"/>
  <c r="J13228" i="3"/>
  <c r="I13229" i="3"/>
  <c r="J13229" i="3"/>
  <c r="I13230" i="3"/>
  <c r="J13230" i="3"/>
  <c r="I13231" i="3"/>
  <c r="J13231" i="3"/>
  <c r="I13232" i="3"/>
  <c r="J13232" i="3"/>
  <c r="I13233" i="3"/>
  <c r="J13233" i="3"/>
  <c r="I13234" i="3"/>
  <c r="J13234" i="3"/>
  <c r="I13235" i="3"/>
  <c r="J13235" i="3"/>
  <c r="I13236" i="3"/>
  <c r="J13236" i="3"/>
  <c r="I13237" i="3"/>
  <c r="J13237" i="3"/>
  <c r="I13238" i="3"/>
  <c r="J13238" i="3"/>
  <c r="I13239" i="3"/>
  <c r="J13239" i="3"/>
  <c r="I13240" i="3"/>
  <c r="J13240" i="3"/>
  <c r="I13241" i="3"/>
  <c r="J13241" i="3"/>
  <c r="I13242" i="3"/>
  <c r="J13242" i="3"/>
  <c r="I13243" i="3"/>
  <c r="J13243" i="3"/>
  <c r="I13244" i="3"/>
  <c r="J13244" i="3"/>
  <c r="I13245" i="3"/>
  <c r="J13245" i="3"/>
  <c r="I13246" i="3"/>
  <c r="J13246" i="3"/>
  <c r="I13247" i="3"/>
  <c r="J13247" i="3"/>
  <c r="I13248" i="3"/>
  <c r="J13248" i="3"/>
  <c r="I13249" i="3"/>
  <c r="J13249" i="3"/>
  <c r="I13250" i="3"/>
  <c r="J13250" i="3"/>
  <c r="I13251" i="3"/>
  <c r="J13251" i="3"/>
  <c r="I13252" i="3"/>
  <c r="J13252" i="3"/>
  <c r="I13253" i="3"/>
  <c r="J13253" i="3"/>
  <c r="I13254" i="3"/>
  <c r="J13254" i="3"/>
  <c r="I13255" i="3"/>
  <c r="J13255" i="3"/>
  <c r="I13256" i="3"/>
  <c r="J13256" i="3"/>
  <c r="I13257" i="3"/>
  <c r="J13257" i="3"/>
  <c r="I13258" i="3"/>
  <c r="J13258" i="3"/>
  <c r="I13259" i="3"/>
  <c r="J13259" i="3"/>
  <c r="I13260" i="3"/>
  <c r="J13260" i="3"/>
  <c r="I13261" i="3"/>
  <c r="J13261" i="3"/>
  <c r="I13262" i="3"/>
  <c r="J13262" i="3"/>
  <c r="I13263" i="3"/>
  <c r="J13263" i="3"/>
  <c r="I13264" i="3"/>
  <c r="J13264" i="3"/>
  <c r="I13265" i="3"/>
  <c r="J13265" i="3"/>
  <c r="I13266" i="3"/>
  <c r="J13266" i="3"/>
  <c r="I13267" i="3"/>
  <c r="J13267" i="3"/>
  <c r="I13268" i="3"/>
  <c r="J13268" i="3"/>
  <c r="I13269" i="3"/>
  <c r="J13269" i="3"/>
  <c r="I13270" i="3"/>
  <c r="J13270" i="3"/>
  <c r="I13271" i="3"/>
  <c r="J13271" i="3"/>
  <c r="I13272" i="3"/>
  <c r="J13272" i="3"/>
  <c r="I13273" i="3"/>
  <c r="J13273" i="3"/>
  <c r="I13274" i="3"/>
  <c r="J13274" i="3"/>
  <c r="I13275" i="3"/>
  <c r="J13275" i="3"/>
  <c r="I13276" i="3"/>
  <c r="J13276" i="3"/>
  <c r="I13277" i="3"/>
  <c r="J13277" i="3"/>
  <c r="I13278" i="3"/>
  <c r="J13278" i="3"/>
  <c r="I13279" i="3"/>
  <c r="J13279" i="3"/>
  <c r="I13280" i="3"/>
  <c r="J13280" i="3"/>
  <c r="I13281" i="3"/>
  <c r="J13281" i="3"/>
  <c r="I13282" i="3"/>
  <c r="J13282" i="3"/>
  <c r="I13283" i="3"/>
  <c r="J13283" i="3"/>
  <c r="I13284" i="3"/>
  <c r="J13284" i="3"/>
  <c r="I13285" i="3"/>
  <c r="J13285" i="3"/>
  <c r="I13286" i="3"/>
  <c r="J13286" i="3"/>
  <c r="I13287" i="3"/>
  <c r="J13287" i="3"/>
  <c r="I13288" i="3"/>
  <c r="J13288" i="3"/>
  <c r="I13289" i="3"/>
  <c r="J13289" i="3"/>
  <c r="I13290" i="3"/>
  <c r="J13290" i="3"/>
  <c r="I13291" i="3"/>
  <c r="J13291" i="3"/>
  <c r="I13292" i="3"/>
  <c r="J13292" i="3"/>
  <c r="I13293" i="3"/>
  <c r="J13293" i="3"/>
  <c r="I13294" i="3"/>
  <c r="J13294" i="3"/>
  <c r="I13295" i="3"/>
  <c r="J13295" i="3"/>
  <c r="I13296" i="3"/>
  <c r="J13296" i="3"/>
  <c r="I13297" i="3"/>
  <c r="J13297" i="3"/>
  <c r="I13298" i="3"/>
  <c r="J13298" i="3"/>
  <c r="I13299" i="3"/>
  <c r="J13299" i="3"/>
  <c r="I13300" i="3"/>
  <c r="J13300" i="3"/>
  <c r="I13301" i="3"/>
  <c r="J13301" i="3"/>
  <c r="I13302" i="3"/>
  <c r="J13302" i="3"/>
  <c r="I13303" i="3"/>
  <c r="J13303" i="3"/>
  <c r="I13304" i="3"/>
  <c r="J13304" i="3"/>
  <c r="I13305" i="3"/>
  <c r="J13305" i="3"/>
  <c r="I13306" i="3"/>
  <c r="J13306" i="3"/>
  <c r="I13307" i="3"/>
  <c r="J13307" i="3"/>
  <c r="I13308" i="3"/>
  <c r="J13308" i="3"/>
  <c r="I13309" i="3"/>
  <c r="J13309" i="3"/>
  <c r="I13310" i="3"/>
  <c r="J13310" i="3"/>
  <c r="I13311" i="3"/>
  <c r="J13311" i="3"/>
  <c r="I13312" i="3"/>
  <c r="J13312" i="3"/>
  <c r="I13313" i="3"/>
  <c r="J13313" i="3"/>
  <c r="I13314" i="3"/>
  <c r="J13314" i="3"/>
  <c r="I13315" i="3"/>
  <c r="J13315" i="3"/>
  <c r="I13316" i="3"/>
  <c r="J13316" i="3"/>
  <c r="I13317" i="3"/>
  <c r="J13317" i="3"/>
  <c r="I13318" i="3"/>
  <c r="J13318" i="3"/>
  <c r="I13319" i="3"/>
  <c r="J13319" i="3"/>
  <c r="I13320" i="3"/>
  <c r="J13320" i="3"/>
  <c r="I13321" i="3"/>
  <c r="J13321" i="3"/>
  <c r="I13322" i="3"/>
  <c r="J13322" i="3"/>
  <c r="I13323" i="3"/>
  <c r="J13323" i="3"/>
  <c r="I13324" i="3"/>
  <c r="J13324" i="3"/>
  <c r="I13325" i="3"/>
  <c r="J13325" i="3"/>
  <c r="I13326" i="3"/>
  <c r="J13326" i="3"/>
  <c r="I13327" i="3"/>
  <c r="J13327" i="3"/>
  <c r="I13328" i="3"/>
  <c r="J13328" i="3"/>
  <c r="I13329" i="3"/>
  <c r="J13329" i="3"/>
  <c r="I13330" i="3"/>
  <c r="J13330" i="3"/>
  <c r="I13331" i="3"/>
  <c r="J13331" i="3"/>
  <c r="I13332" i="3"/>
  <c r="J13332" i="3"/>
  <c r="I13333" i="3"/>
  <c r="J13333" i="3"/>
  <c r="I13334" i="3"/>
  <c r="J13334" i="3"/>
  <c r="I13335" i="3"/>
  <c r="J13335" i="3"/>
  <c r="I13336" i="3"/>
  <c r="J13336" i="3"/>
  <c r="I13337" i="3"/>
  <c r="J13337" i="3"/>
  <c r="I13338" i="3"/>
  <c r="J13338" i="3"/>
  <c r="I13339" i="3"/>
  <c r="J13339" i="3"/>
  <c r="I13340" i="3"/>
  <c r="J13340" i="3"/>
  <c r="I13341" i="3"/>
  <c r="J13341" i="3"/>
  <c r="I13342" i="3"/>
  <c r="J13342" i="3"/>
  <c r="I13343" i="3"/>
  <c r="J13343" i="3"/>
  <c r="I13344" i="3"/>
  <c r="J13344" i="3"/>
  <c r="I13345" i="3"/>
  <c r="J13345" i="3"/>
  <c r="I13346" i="3"/>
  <c r="J13346" i="3"/>
  <c r="I13347" i="3"/>
  <c r="J13347" i="3"/>
  <c r="I13348" i="3"/>
  <c r="J13348" i="3"/>
  <c r="I13349" i="3"/>
  <c r="J13349" i="3"/>
  <c r="I13350" i="3"/>
  <c r="J13350" i="3"/>
  <c r="I13351" i="3"/>
  <c r="J13351" i="3"/>
  <c r="I13352" i="3"/>
  <c r="J13352" i="3"/>
  <c r="I13353" i="3"/>
  <c r="J13353" i="3"/>
  <c r="I13354" i="3"/>
  <c r="J13354" i="3"/>
  <c r="I13355" i="3"/>
  <c r="J13355" i="3"/>
  <c r="I13356" i="3"/>
  <c r="J13356" i="3"/>
  <c r="I13357" i="3"/>
  <c r="J13357" i="3"/>
  <c r="I13358" i="3"/>
  <c r="J13358" i="3"/>
  <c r="I13359" i="3"/>
  <c r="J13359" i="3"/>
  <c r="I13360" i="3"/>
  <c r="J13360" i="3"/>
  <c r="I13361" i="3"/>
  <c r="J13361" i="3"/>
  <c r="I13362" i="3"/>
  <c r="J13362" i="3"/>
  <c r="I13363" i="3"/>
  <c r="J13363" i="3"/>
  <c r="I13364" i="3"/>
  <c r="J13364" i="3"/>
  <c r="I13365" i="3"/>
  <c r="J13365" i="3"/>
  <c r="I13366" i="3"/>
  <c r="J13366" i="3"/>
  <c r="I13367" i="3"/>
  <c r="J13367" i="3"/>
  <c r="I13368" i="3"/>
  <c r="J13368" i="3"/>
  <c r="I13369" i="3"/>
  <c r="J13369" i="3"/>
  <c r="I13370" i="3"/>
  <c r="J13370" i="3"/>
  <c r="I13371" i="3"/>
  <c r="J13371" i="3"/>
  <c r="I13372" i="3"/>
  <c r="J13372" i="3"/>
  <c r="I13373" i="3"/>
  <c r="J13373" i="3"/>
  <c r="I13374" i="3"/>
  <c r="J13374" i="3"/>
  <c r="I13375" i="3"/>
  <c r="J13375" i="3"/>
  <c r="I13376" i="3"/>
  <c r="J13376" i="3"/>
  <c r="I13377" i="3"/>
  <c r="J13377" i="3"/>
  <c r="I13378" i="3"/>
  <c r="J13378" i="3"/>
  <c r="I13379" i="3"/>
  <c r="J13379" i="3"/>
  <c r="I13380" i="3"/>
  <c r="J13380" i="3"/>
  <c r="I13381" i="3"/>
  <c r="J13381" i="3"/>
  <c r="I13382" i="3"/>
  <c r="J13382" i="3"/>
  <c r="I13383" i="3"/>
  <c r="J13383" i="3"/>
  <c r="I13384" i="3"/>
  <c r="J13384" i="3"/>
  <c r="I13385" i="3"/>
  <c r="J13385" i="3"/>
  <c r="I13386" i="3"/>
  <c r="J13386" i="3"/>
  <c r="I13387" i="3"/>
  <c r="J13387" i="3"/>
  <c r="I13388" i="3"/>
  <c r="J13388" i="3"/>
  <c r="I13389" i="3"/>
  <c r="J13389" i="3"/>
  <c r="I13390" i="3"/>
  <c r="J13390" i="3"/>
  <c r="I13391" i="3"/>
  <c r="J13391" i="3"/>
  <c r="I13392" i="3"/>
  <c r="J13392" i="3"/>
  <c r="I13393" i="3"/>
  <c r="J13393" i="3"/>
  <c r="I13394" i="3"/>
  <c r="J13394" i="3"/>
  <c r="I13395" i="3"/>
  <c r="J13395" i="3"/>
  <c r="I13396" i="3"/>
  <c r="J13396" i="3"/>
  <c r="I13397" i="3"/>
  <c r="J13397" i="3"/>
  <c r="I13398" i="3"/>
  <c r="J13398" i="3"/>
  <c r="I13399" i="3"/>
  <c r="J13399" i="3"/>
  <c r="I13400" i="3"/>
  <c r="J13400" i="3"/>
  <c r="I13401" i="3"/>
  <c r="J13401" i="3"/>
  <c r="I13402" i="3"/>
  <c r="J13402" i="3"/>
  <c r="I13403" i="3"/>
  <c r="J13403" i="3"/>
  <c r="I13404" i="3"/>
  <c r="J13404" i="3"/>
  <c r="I13405" i="3"/>
  <c r="J13405" i="3"/>
  <c r="I13406" i="3"/>
  <c r="J13406" i="3"/>
  <c r="I13407" i="3"/>
  <c r="J13407" i="3"/>
  <c r="I13408" i="3"/>
  <c r="J13408" i="3"/>
  <c r="I13409" i="3"/>
  <c r="J13409" i="3"/>
  <c r="I13410" i="3"/>
  <c r="J13410" i="3"/>
  <c r="I13411" i="3"/>
  <c r="J13411" i="3"/>
  <c r="I13412" i="3"/>
  <c r="J13412" i="3"/>
  <c r="I13413" i="3"/>
  <c r="J13413" i="3"/>
  <c r="I13414" i="3"/>
  <c r="J13414" i="3"/>
  <c r="I13415" i="3"/>
  <c r="J13415" i="3"/>
  <c r="I13416" i="3"/>
  <c r="J13416" i="3"/>
  <c r="I13417" i="3"/>
  <c r="J13417" i="3"/>
  <c r="I13418" i="3"/>
  <c r="J13418" i="3"/>
  <c r="I13419" i="3"/>
  <c r="J13419" i="3"/>
  <c r="I13420" i="3"/>
  <c r="J13420" i="3"/>
  <c r="I13421" i="3"/>
  <c r="J13421" i="3"/>
  <c r="I13422" i="3"/>
  <c r="J13422" i="3"/>
  <c r="I13423" i="3"/>
  <c r="J13423" i="3"/>
  <c r="I13424" i="3"/>
  <c r="J13424" i="3"/>
  <c r="I13425" i="3"/>
  <c r="J13425" i="3"/>
  <c r="I13426" i="3"/>
  <c r="J13426" i="3"/>
  <c r="I13427" i="3"/>
  <c r="J13427" i="3"/>
  <c r="I13428" i="3"/>
  <c r="J13428" i="3"/>
  <c r="I13429" i="3"/>
  <c r="J13429" i="3"/>
  <c r="I13430" i="3"/>
  <c r="J13430" i="3"/>
  <c r="I13431" i="3"/>
  <c r="J13431" i="3"/>
  <c r="I13432" i="3"/>
  <c r="J13432" i="3"/>
  <c r="I13433" i="3"/>
  <c r="J13433" i="3"/>
  <c r="I13434" i="3"/>
  <c r="J13434" i="3"/>
  <c r="I13435" i="3"/>
  <c r="J13435" i="3"/>
  <c r="I13436" i="3"/>
  <c r="J13436" i="3"/>
  <c r="I13437" i="3"/>
  <c r="J13437" i="3"/>
  <c r="I13438" i="3"/>
  <c r="J13438" i="3"/>
  <c r="I13439" i="3"/>
  <c r="J13439" i="3"/>
  <c r="I13440" i="3"/>
  <c r="J13440" i="3"/>
  <c r="I13441" i="3"/>
  <c r="J13441" i="3"/>
  <c r="I13442" i="3"/>
  <c r="J13442" i="3"/>
  <c r="I13443" i="3"/>
  <c r="J13443" i="3"/>
  <c r="I13444" i="3"/>
  <c r="J13444" i="3"/>
  <c r="I13445" i="3"/>
  <c r="J13445" i="3"/>
  <c r="I13446" i="3"/>
  <c r="J13446" i="3"/>
  <c r="I13447" i="3"/>
  <c r="J13447" i="3"/>
  <c r="I13448" i="3"/>
  <c r="J13448" i="3"/>
  <c r="I13449" i="3"/>
  <c r="J13449" i="3"/>
  <c r="I13450" i="3"/>
  <c r="J13450" i="3"/>
  <c r="I13451" i="3"/>
  <c r="J13451" i="3"/>
  <c r="I13452" i="3"/>
  <c r="J13452" i="3"/>
  <c r="I13453" i="3"/>
  <c r="J13453" i="3"/>
  <c r="I13454" i="3"/>
  <c r="J13454" i="3"/>
  <c r="I13455" i="3"/>
  <c r="J13455" i="3"/>
  <c r="I13456" i="3"/>
  <c r="J13456" i="3"/>
  <c r="I13457" i="3"/>
  <c r="J13457" i="3"/>
  <c r="I13458" i="3"/>
  <c r="J13458" i="3"/>
  <c r="I13459" i="3"/>
  <c r="J13459" i="3"/>
  <c r="I13460" i="3"/>
  <c r="J13460" i="3"/>
  <c r="I13461" i="3"/>
  <c r="J13461" i="3"/>
  <c r="I13462" i="3"/>
  <c r="J13462" i="3"/>
  <c r="I13463" i="3"/>
  <c r="J13463" i="3"/>
  <c r="I13464" i="3"/>
  <c r="J13464" i="3"/>
  <c r="I13465" i="3"/>
  <c r="J13465" i="3"/>
  <c r="I13466" i="3"/>
  <c r="J13466" i="3"/>
  <c r="I13467" i="3"/>
  <c r="J13467" i="3"/>
  <c r="I13468" i="3"/>
  <c r="J13468" i="3"/>
  <c r="I13469" i="3"/>
  <c r="J13469" i="3"/>
  <c r="I13470" i="3"/>
  <c r="J13470" i="3"/>
  <c r="I13471" i="3"/>
  <c r="J13471" i="3"/>
  <c r="I13472" i="3"/>
  <c r="J13472" i="3"/>
  <c r="I13473" i="3"/>
  <c r="J13473" i="3"/>
  <c r="I13474" i="3"/>
  <c r="J13474" i="3"/>
  <c r="I13475" i="3"/>
  <c r="J13475" i="3"/>
  <c r="I13476" i="3"/>
  <c r="J13476" i="3"/>
  <c r="I13477" i="3"/>
  <c r="J13477" i="3"/>
  <c r="I13478" i="3"/>
  <c r="J13478" i="3"/>
  <c r="I13479" i="3"/>
  <c r="J13479" i="3"/>
  <c r="I13480" i="3"/>
  <c r="J13480" i="3"/>
  <c r="I13481" i="3"/>
  <c r="J13481" i="3"/>
  <c r="I13482" i="3"/>
  <c r="J13482" i="3"/>
  <c r="I13483" i="3"/>
  <c r="J13483" i="3"/>
  <c r="I13484" i="3"/>
  <c r="J13484" i="3"/>
  <c r="I13485" i="3"/>
  <c r="J13485" i="3"/>
  <c r="I13486" i="3"/>
  <c r="J13486" i="3"/>
  <c r="I13487" i="3"/>
  <c r="J13487" i="3"/>
  <c r="I13488" i="3"/>
  <c r="J13488" i="3"/>
  <c r="I13489" i="3"/>
  <c r="J13489" i="3"/>
  <c r="I13490" i="3"/>
  <c r="J13490" i="3"/>
  <c r="I13491" i="3"/>
  <c r="J13491" i="3"/>
  <c r="I13492" i="3"/>
  <c r="J13492" i="3"/>
  <c r="I13493" i="3"/>
  <c r="J13493" i="3"/>
  <c r="I13494" i="3"/>
  <c r="J13494" i="3"/>
  <c r="I13495" i="3"/>
  <c r="J13495" i="3"/>
  <c r="I13496" i="3"/>
  <c r="J13496" i="3"/>
  <c r="I13497" i="3"/>
  <c r="J13497" i="3"/>
  <c r="I13498" i="3"/>
  <c r="J13498" i="3"/>
  <c r="I13499" i="3"/>
  <c r="J13499" i="3"/>
  <c r="I13500" i="3"/>
  <c r="J13500" i="3"/>
  <c r="I13501" i="3"/>
  <c r="J13501" i="3"/>
  <c r="I13502" i="3"/>
  <c r="J13502" i="3"/>
  <c r="I13503" i="3"/>
  <c r="J13503" i="3"/>
  <c r="I13504" i="3"/>
  <c r="J13504" i="3"/>
  <c r="I13505" i="3"/>
  <c r="J13505" i="3"/>
  <c r="I13506" i="3"/>
  <c r="J13506" i="3"/>
  <c r="I13507" i="3"/>
  <c r="J13507" i="3"/>
  <c r="I13508" i="3"/>
  <c r="J13508" i="3"/>
  <c r="I13509" i="3"/>
  <c r="J13509" i="3"/>
  <c r="I13510" i="3"/>
  <c r="J13510" i="3"/>
  <c r="I13511" i="3"/>
  <c r="J13511" i="3"/>
  <c r="I13512" i="3"/>
  <c r="J13512" i="3"/>
  <c r="I13513" i="3"/>
  <c r="J13513" i="3"/>
  <c r="I13514" i="3"/>
  <c r="J13514" i="3"/>
  <c r="I13515" i="3"/>
  <c r="J13515" i="3"/>
  <c r="I13516" i="3"/>
  <c r="J13516" i="3"/>
  <c r="I13517" i="3"/>
  <c r="J13517" i="3"/>
  <c r="I13518" i="3"/>
  <c r="J13518" i="3"/>
  <c r="I13519" i="3"/>
  <c r="J13519" i="3"/>
  <c r="I13520" i="3"/>
  <c r="J13520" i="3"/>
  <c r="I13521" i="3"/>
  <c r="J13521" i="3"/>
  <c r="I13522" i="3"/>
  <c r="J13522" i="3"/>
  <c r="I13523" i="3"/>
  <c r="J13523" i="3"/>
  <c r="I13524" i="3"/>
  <c r="J13524" i="3"/>
  <c r="I13525" i="3"/>
  <c r="J13525" i="3"/>
  <c r="I13526" i="3"/>
  <c r="J13526" i="3"/>
  <c r="I13527" i="3"/>
  <c r="J13527" i="3"/>
  <c r="I13528" i="3"/>
  <c r="J13528" i="3"/>
  <c r="I13529" i="3"/>
  <c r="J13529" i="3"/>
  <c r="I13530" i="3"/>
  <c r="J13530" i="3"/>
  <c r="I13531" i="3"/>
  <c r="J13531" i="3"/>
  <c r="I13532" i="3"/>
  <c r="J13532" i="3"/>
  <c r="I13533" i="3"/>
  <c r="J13533" i="3"/>
  <c r="I13534" i="3"/>
  <c r="J13534" i="3"/>
  <c r="I13535" i="3"/>
  <c r="J13535" i="3"/>
  <c r="I13536" i="3"/>
  <c r="J13536" i="3"/>
  <c r="I13537" i="3"/>
  <c r="J13537" i="3"/>
  <c r="I13538" i="3"/>
  <c r="J13538" i="3"/>
  <c r="I13539" i="3"/>
  <c r="J13539" i="3"/>
  <c r="I13540" i="3"/>
  <c r="J13540" i="3"/>
  <c r="I13541" i="3"/>
  <c r="J13541" i="3"/>
  <c r="I13542" i="3"/>
  <c r="J13542" i="3"/>
  <c r="I13543" i="3"/>
  <c r="J13543" i="3"/>
  <c r="I13544" i="3"/>
  <c r="J13544" i="3"/>
  <c r="I13545" i="3"/>
  <c r="J13545" i="3"/>
  <c r="I13546" i="3"/>
  <c r="J13546" i="3"/>
  <c r="I13547" i="3"/>
  <c r="J13547" i="3"/>
  <c r="I13548" i="3"/>
  <c r="J13548" i="3"/>
  <c r="I13549" i="3"/>
  <c r="J13549" i="3"/>
  <c r="I13550" i="3"/>
  <c r="J13550" i="3"/>
  <c r="I13551" i="3"/>
  <c r="J13551" i="3"/>
  <c r="I13552" i="3"/>
  <c r="J13552" i="3"/>
  <c r="I13553" i="3"/>
  <c r="J13553" i="3"/>
  <c r="I13554" i="3"/>
  <c r="J13554" i="3"/>
  <c r="I13555" i="3"/>
  <c r="J13555" i="3"/>
  <c r="I13556" i="3"/>
  <c r="J13556" i="3"/>
  <c r="I13557" i="3"/>
  <c r="J13557" i="3"/>
  <c r="I13558" i="3"/>
  <c r="J13558" i="3"/>
  <c r="I13559" i="3"/>
  <c r="J13559" i="3"/>
  <c r="I13560" i="3"/>
  <c r="J13560" i="3"/>
  <c r="I13561" i="3"/>
  <c r="J13561" i="3"/>
  <c r="I13562" i="3"/>
  <c r="J13562" i="3"/>
  <c r="I13563" i="3"/>
  <c r="J13563" i="3"/>
  <c r="I13564" i="3"/>
  <c r="J13564" i="3"/>
  <c r="I13565" i="3"/>
  <c r="J13565" i="3"/>
  <c r="I13566" i="3"/>
  <c r="J13566" i="3"/>
  <c r="I13567" i="3"/>
  <c r="J13567" i="3"/>
  <c r="I13568" i="3"/>
  <c r="J13568" i="3"/>
  <c r="I13569" i="3"/>
  <c r="J13569" i="3"/>
  <c r="I13570" i="3"/>
  <c r="J13570" i="3"/>
  <c r="I13571" i="3"/>
  <c r="J13571" i="3"/>
  <c r="I13572" i="3"/>
  <c r="J13572" i="3"/>
  <c r="I13573" i="3"/>
  <c r="J13573" i="3"/>
  <c r="I13574" i="3"/>
  <c r="J13574" i="3"/>
  <c r="I13575" i="3"/>
  <c r="J13575" i="3"/>
  <c r="I13576" i="3"/>
  <c r="J13576" i="3"/>
  <c r="I13577" i="3"/>
  <c r="J13577" i="3"/>
  <c r="I13578" i="3"/>
  <c r="J13578" i="3"/>
  <c r="I13579" i="3"/>
  <c r="J13579" i="3"/>
  <c r="I13580" i="3"/>
  <c r="J13580" i="3"/>
  <c r="I13581" i="3"/>
  <c r="J13581" i="3"/>
  <c r="I13582" i="3"/>
  <c r="J13582" i="3"/>
  <c r="I13583" i="3"/>
  <c r="J13583" i="3"/>
  <c r="I13584" i="3"/>
  <c r="J13584" i="3"/>
  <c r="I13585" i="3"/>
  <c r="J13585" i="3"/>
  <c r="I13586" i="3"/>
  <c r="J13586" i="3"/>
  <c r="I13587" i="3"/>
  <c r="J13587" i="3"/>
  <c r="I13588" i="3"/>
  <c r="J13588" i="3"/>
  <c r="I13589" i="3"/>
  <c r="J13589" i="3"/>
  <c r="I13590" i="3"/>
  <c r="J13590" i="3"/>
  <c r="I13591" i="3"/>
  <c r="J13591" i="3"/>
  <c r="I13592" i="3"/>
  <c r="J13592" i="3"/>
  <c r="I13593" i="3"/>
  <c r="J13593" i="3"/>
  <c r="I13594" i="3"/>
  <c r="J13594" i="3"/>
  <c r="I13595" i="3"/>
  <c r="J13595" i="3"/>
  <c r="I13596" i="3"/>
  <c r="J13596" i="3"/>
  <c r="I13597" i="3"/>
  <c r="J13597" i="3"/>
  <c r="I13598" i="3"/>
  <c r="J13598" i="3"/>
  <c r="I13599" i="3"/>
  <c r="J13599" i="3"/>
  <c r="I13600" i="3"/>
  <c r="J13600" i="3"/>
  <c r="I13601" i="3"/>
  <c r="J13601" i="3"/>
  <c r="I13602" i="3"/>
  <c r="J13602" i="3"/>
  <c r="I13603" i="3"/>
  <c r="J13603" i="3"/>
  <c r="I13604" i="3"/>
  <c r="J13604" i="3"/>
  <c r="I13605" i="3"/>
  <c r="J13605" i="3"/>
  <c r="I13606" i="3"/>
  <c r="J13606" i="3"/>
  <c r="I13607" i="3"/>
  <c r="J13607" i="3"/>
  <c r="I13608" i="3"/>
  <c r="J13608" i="3"/>
  <c r="I13609" i="3"/>
  <c r="J13609" i="3"/>
  <c r="I13610" i="3"/>
  <c r="J13610" i="3"/>
  <c r="I13611" i="3"/>
  <c r="J13611" i="3"/>
  <c r="I13612" i="3"/>
  <c r="J13612" i="3"/>
  <c r="I13613" i="3"/>
  <c r="J13613" i="3"/>
  <c r="I13614" i="3"/>
  <c r="J13614" i="3"/>
  <c r="I13615" i="3"/>
  <c r="J13615" i="3"/>
  <c r="I13616" i="3"/>
  <c r="J13616" i="3"/>
  <c r="I13617" i="3"/>
  <c r="J13617" i="3"/>
  <c r="I13618" i="3"/>
  <c r="J13618" i="3"/>
  <c r="I13619" i="3"/>
  <c r="J13619" i="3"/>
  <c r="I13620" i="3"/>
  <c r="J13620" i="3"/>
  <c r="I13621" i="3"/>
  <c r="J13621" i="3"/>
  <c r="I13622" i="3"/>
  <c r="J13622" i="3"/>
  <c r="I13623" i="3"/>
  <c r="J13623" i="3"/>
  <c r="I13624" i="3"/>
  <c r="J13624" i="3"/>
  <c r="I13625" i="3"/>
  <c r="J13625" i="3"/>
  <c r="I13626" i="3"/>
  <c r="J13626" i="3"/>
  <c r="I13627" i="3"/>
  <c r="J13627" i="3"/>
  <c r="I13628" i="3"/>
  <c r="J13628" i="3"/>
  <c r="I13629" i="3"/>
  <c r="J13629" i="3"/>
  <c r="I13630" i="3"/>
  <c r="J13630" i="3"/>
  <c r="I13631" i="3"/>
  <c r="J13631" i="3"/>
  <c r="I13632" i="3"/>
  <c r="J13632" i="3"/>
  <c r="I13633" i="3"/>
  <c r="J13633" i="3"/>
  <c r="I13634" i="3"/>
  <c r="J13634" i="3"/>
  <c r="I13635" i="3"/>
  <c r="J13635" i="3"/>
  <c r="I13636" i="3"/>
  <c r="J13636" i="3"/>
  <c r="I13637" i="3"/>
  <c r="J13637" i="3"/>
  <c r="I13638" i="3"/>
  <c r="J13638" i="3"/>
  <c r="I13639" i="3"/>
  <c r="J13639" i="3"/>
  <c r="I13640" i="3"/>
  <c r="J13640" i="3"/>
  <c r="I13641" i="3"/>
  <c r="J13641" i="3"/>
  <c r="I13642" i="3"/>
  <c r="J13642" i="3"/>
  <c r="I13643" i="3"/>
  <c r="J13643" i="3"/>
  <c r="I13644" i="3"/>
  <c r="J13644" i="3"/>
  <c r="I13645" i="3"/>
  <c r="J13645" i="3"/>
  <c r="I13646" i="3"/>
  <c r="J13646" i="3"/>
  <c r="I13647" i="3"/>
  <c r="J13647" i="3"/>
  <c r="I13648" i="3"/>
  <c r="J13648" i="3"/>
  <c r="I13649" i="3"/>
  <c r="J13649" i="3"/>
  <c r="I13650" i="3"/>
  <c r="J13650" i="3"/>
  <c r="I13651" i="3"/>
  <c r="J13651" i="3"/>
  <c r="I13652" i="3"/>
  <c r="J13652" i="3"/>
  <c r="I13653" i="3"/>
  <c r="J13653" i="3"/>
  <c r="I13654" i="3"/>
  <c r="J13654" i="3"/>
  <c r="I13655" i="3"/>
  <c r="J13655" i="3"/>
  <c r="I13656" i="3"/>
  <c r="J13656" i="3"/>
  <c r="I13657" i="3"/>
  <c r="J13657" i="3"/>
  <c r="I13658" i="3"/>
  <c r="J13658" i="3"/>
  <c r="I13659" i="3"/>
  <c r="J13659" i="3"/>
  <c r="I13660" i="3"/>
  <c r="J13660" i="3"/>
  <c r="I13661" i="3"/>
  <c r="J13661" i="3"/>
  <c r="I13662" i="3"/>
  <c r="J13662" i="3"/>
  <c r="I13663" i="3"/>
  <c r="J13663" i="3"/>
  <c r="I13664" i="3"/>
  <c r="J13664" i="3"/>
  <c r="I13665" i="3"/>
  <c r="J13665" i="3"/>
  <c r="I13666" i="3"/>
  <c r="J13666" i="3"/>
  <c r="I13667" i="3"/>
  <c r="J13667" i="3"/>
  <c r="I13668" i="3"/>
  <c r="J13668" i="3"/>
  <c r="I13669" i="3"/>
  <c r="J13669" i="3"/>
  <c r="I13670" i="3"/>
  <c r="J13670" i="3"/>
  <c r="I13671" i="3"/>
  <c r="J13671" i="3"/>
  <c r="I13672" i="3"/>
  <c r="J13672" i="3"/>
  <c r="I13673" i="3"/>
  <c r="J13673" i="3"/>
  <c r="I13674" i="3"/>
  <c r="J13674" i="3"/>
  <c r="I13675" i="3"/>
  <c r="J13675" i="3"/>
  <c r="I13676" i="3"/>
  <c r="J13676" i="3"/>
  <c r="I13677" i="3"/>
  <c r="J13677" i="3"/>
  <c r="I13678" i="3"/>
  <c r="J13678" i="3"/>
  <c r="I13679" i="3"/>
  <c r="J13679" i="3"/>
  <c r="I13680" i="3"/>
  <c r="J13680" i="3"/>
  <c r="I13681" i="3"/>
  <c r="J13681" i="3"/>
  <c r="I13682" i="3"/>
  <c r="J13682" i="3"/>
  <c r="I13683" i="3"/>
  <c r="J13683" i="3"/>
  <c r="I13684" i="3"/>
  <c r="J13684" i="3"/>
  <c r="I13685" i="3"/>
  <c r="J13685" i="3"/>
  <c r="I13686" i="3"/>
  <c r="J13686" i="3"/>
  <c r="I13687" i="3"/>
  <c r="J13687" i="3"/>
  <c r="I13688" i="3"/>
  <c r="J13688" i="3"/>
  <c r="I13689" i="3"/>
  <c r="J13689" i="3"/>
  <c r="I13690" i="3"/>
  <c r="J13690" i="3"/>
  <c r="I13691" i="3"/>
  <c r="J13691" i="3"/>
  <c r="I13692" i="3"/>
  <c r="J13692" i="3"/>
  <c r="I13693" i="3"/>
  <c r="J13693" i="3"/>
  <c r="I13694" i="3"/>
  <c r="J13694" i="3"/>
  <c r="I13695" i="3"/>
  <c r="J13695" i="3"/>
  <c r="I13696" i="3"/>
  <c r="J13696" i="3"/>
  <c r="I13697" i="3"/>
  <c r="J13697" i="3"/>
  <c r="I13698" i="3"/>
  <c r="J13698" i="3"/>
  <c r="I13699" i="3"/>
  <c r="J13699" i="3"/>
  <c r="I13700" i="3"/>
  <c r="J13700" i="3"/>
  <c r="I13701" i="3"/>
  <c r="J13701" i="3"/>
  <c r="I13702" i="3"/>
  <c r="J13702" i="3"/>
  <c r="I13703" i="3"/>
  <c r="J13703" i="3"/>
  <c r="I13704" i="3"/>
  <c r="J13704" i="3"/>
  <c r="I13705" i="3"/>
  <c r="J13705" i="3"/>
  <c r="I13706" i="3"/>
  <c r="J13706" i="3"/>
  <c r="I13707" i="3"/>
  <c r="J13707" i="3"/>
  <c r="I13708" i="3"/>
  <c r="J13708" i="3"/>
  <c r="I13709" i="3"/>
  <c r="J13709" i="3"/>
  <c r="I13710" i="3"/>
  <c r="J13710" i="3"/>
  <c r="I13711" i="3"/>
  <c r="J13711" i="3"/>
  <c r="I13712" i="3"/>
  <c r="J13712" i="3"/>
  <c r="I13713" i="3"/>
  <c r="J13713" i="3"/>
  <c r="I13714" i="3"/>
  <c r="J13714" i="3"/>
  <c r="I13715" i="3"/>
  <c r="J13715" i="3"/>
  <c r="I13716" i="3"/>
  <c r="J13716" i="3"/>
  <c r="I13717" i="3"/>
  <c r="J13717" i="3"/>
  <c r="I13718" i="3"/>
  <c r="J13718" i="3"/>
  <c r="I13719" i="3"/>
  <c r="J13719" i="3"/>
  <c r="I13720" i="3"/>
  <c r="J13720" i="3"/>
  <c r="I13721" i="3"/>
  <c r="J13721" i="3"/>
  <c r="I13722" i="3"/>
  <c r="J13722" i="3"/>
  <c r="I13723" i="3"/>
  <c r="J13723" i="3"/>
  <c r="I13724" i="3"/>
  <c r="J13724" i="3"/>
  <c r="I13725" i="3"/>
  <c r="J13725" i="3"/>
  <c r="I13726" i="3"/>
  <c r="J13726" i="3"/>
  <c r="I13727" i="3"/>
  <c r="J13727" i="3"/>
  <c r="I13728" i="3"/>
  <c r="J13728" i="3"/>
  <c r="I13729" i="3"/>
  <c r="J13729" i="3"/>
  <c r="I13730" i="3"/>
  <c r="J13730" i="3"/>
  <c r="I13731" i="3"/>
  <c r="J13731" i="3"/>
  <c r="I13732" i="3"/>
  <c r="J13732" i="3"/>
  <c r="I13733" i="3"/>
  <c r="J13733" i="3"/>
  <c r="I13734" i="3"/>
  <c r="J13734" i="3"/>
  <c r="I13735" i="3"/>
  <c r="J13735" i="3"/>
  <c r="I13736" i="3"/>
  <c r="J13736" i="3"/>
  <c r="I13737" i="3"/>
  <c r="J13737" i="3"/>
  <c r="I13738" i="3"/>
  <c r="J13738" i="3"/>
  <c r="I13739" i="3"/>
  <c r="J13739" i="3"/>
  <c r="I13740" i="3"/>
  <c r="J13740" i="3"/>
  <c r="I13741" i="3"/>
  <c r="J13741" i="3"/>
  <c r="I13742" i="3"/>
  <c r="J13742" i="3"/>
  <c r="I13743" i="3"/>
  <c r="J13743" i="3"/>
  <c r="I13744" i="3"/>
  <c r="J13744" i="3"/>
  <c r="I13745" i="3"/>
  <c r="J13745" i="3"/>
  <c r="I13746" i="3"/>
  <c r="J13746" i="3"/>
  <c r="I13747" i="3"/>
  <c r="J13747" i="3"/>
  <c r="I13748" i="3"/>
  <c r="J13748" i="3"/>
  <c r="I13749" i="3"/>
  <c r="J13749" i="3"/>
  <c r="I13750" i="3"/>
  <c r="J13750" i="3"/>
  <c r="I13751" i="3"/>
  <c r="J13751" i="3"/>
  <c r="I13752" i="3"/>
  <c r="J13752" i="3"/>
  <c r="I13753" i="3"/>
  <c r="J13753" i="3"/>
  <c r="I13754" i="3"/>
  <c r="J13754" i="3"/>
  <c r="I13755" i="3"/>
  <c r="J13755" i="3"/>
  <c r="I13756" i="3"/>
  <c r="J13756" i="3"/>
  <c r="I13757" i="3"/>
  <c r="J13757" i="3"/>
  <c r="I13758" i="3"/>
  <c r="J13758" i="3"/>
  <c r="I13759" i="3"/>
  <c r="J13759" i="3"/>
  <c r="I13760" i="3"/>
  <c r="J13760" i="3"/>
  <c r="I13761" i="3"/>
  <c r="J13761" i="3"/>
  <c r="I13762" i="3"/>
  <c r="J13762" i="3"/>
  <c r="I13763" i="3"/>
  <c r="J13763" i="3"/>
  <c r="I13764" i="3"/>
  <c r="J13764" i="3"/>
  <c r="I13765" i="3"/>
  <c r="J13765" i="3"/>
  <c r="I13766" i="3"/>
  <c r="J13766" i="3"/>
  <c r="I13767" i="3"/>
  <c r="J13767" i="3"/>
  <c r="I13768" i="3"/>
  <c r="J13768" i="3"/>
  <c r="I13769" i="3"/>
  <c r="J13769" i="3"/>
  <c r="I13770" i="3"/>
  <c r="J13770" i="3"/>
  <c r="I13771" i="3"/>
  <c r="J13771" i="3"/>
  <c r="I13772" i="3"/>
  <c r="J13772" i="3"/>
  <c r="I13773" i="3"/>
  <c r="J13773" i="3"/>
  <c r="I13774" i="3"/>
  <c r="J13774" i="3"/>
  <c r="I13775" i="3"/>
  <c r="J13775" i="3"/>
  <c r="I13776" i="3"/>
  <c r="J13776" i="3"/>
  <c r="I13777" i="3"/>
  <c r="J13777" i="3"/>
  <c r="I13778" i="3"/>
  <c r="J13778" i="3"/>
  <c r="I13779" i="3"/>
  <c r="J13779" i="3"/>
  <c r="I13780" i="3"/>
  <c r="J13780" i="3"/>
  <c r="I13781" i="3"/>
  <c r="J13781" i="3"/>
  <c r="I13782" i="3"/>
  <c r="J13782" i="3"/>
  <c r="I13783" i="3"/>
  <c r="J13783" i="3"/>
  <c r="I13784" i="3"/>
  <c r="J13784" i="3"/>
  <c r="I13785" i="3"/>
  <c r="J13785" i="3"/>
  <c r="I13786" i="3"/>
  <c r="J13786" i="3"/>
  <c r="I13787" i="3"/>
  <c r="J13787" i="3"/>
  <c r="I13788" i="3"/>
  <c r="J13788" i="3"/>
  <c r="I13789" i="3"/>
  <c r="J13789" i="3"/>
  <c r="I13790" i="3"/>
  <c r="J13790" i="3"/>
  <c r="I13791" i="3"/>
  <c r="J13791" i="3"/>
  <c r="I13792" i="3"/>
  <c r="J13792" i="3"/>
  <c r="I13793" i="3"/>
  <c r="J13793" i="3"/>
  <c r="I13794" i="3"/>
  <c r="J13794" i="3"/>
  <c r="I13795" i="3"/>
  <c r="J13795" i="3"/>
  <c r="I13796" i="3"/>
  <c r="J13796" i="3"/>
  <c r="I13797" i="3"/>
  <c r="J13797" i="3"/>
  <c r="I13798" i="3"/>
  <c r="J13798" i="3"/>
  <c r="I13799" i="3"/>
  <c r="J13799" i="3"/>
  <c r="I13800" i="3"/>
  <c r="J13800" i="3"/>
  <c r="I13801" i="3"/>
  <c r="J13801" i="3"/>
  <c r="I13802" i="3"/>
  <c r="J13802" i="3"/>
  <c r="I13803" i="3"/>
  <c r="J13803" i="3"/>
  <c r="I13804" i="3"/>
  <c r="J13804" i="3"/>
  <c r="I13805" i="3"/>
  <c r="J13805" i="3"/>
  <c r="I13806" i="3"/>
  <c r="J13806" i="3"/>
  <c r="I13807" i="3"/>
  <c r="J13807" i="3"/>
  <c r="I13808" i="3"/>
  <c r="J13808" i="3"/>
  <c r="I13809" i="3"/>
  <c r="J13809" i="3"/>
  <c r="I13810" i="3"/>
  <c r="J13810" i="3"/>
  <c r="I13811" i="3"/>
  <c r="J13811" i="3"/>
  <c r="I13812" i="3"/>
  <c r="J13812" i="3"/>
  <c r="I13813" i="3"/>
  <c r="J13813" i="3"/>
  <c r="I13814" i="3"/>
  <c r="J13814" i="3"/>
  <c r="I13815" i="3"/>
  <c r="J13815" i="3"/>
  <c r="I13816" i="3"/>
  <c r="J13816" i="3"/>
  <c r="I13817" i="3"/>
  <c r="J13817" i="3"/>
  <c r="I13818" i="3"/>
  <c r="J13818" i="3"/>
  <c r="I13819" i="3"/>
  <c r="J13819" i="3"/>
  <c r="I13820" i="3"/>
  <c r="J13820" i="3"/>
  <c r="I13821" i="3"/>
  <c r="J13821" i="3"/>
  <c r="I13822" i="3"/>
  <c r="J13822" i="3"/>
  <c r="I13823" i="3"/>
  <c r="J13823" i="3"/>
  <c r="I13824" i="3"/>
  <c r="J13824" i="3"/>
  <c r="I13825" i="3"/>
  <c r="J13825" i="3"/>
  <c r="I13826" i="3"/>
  <c r="J13826" i="3"/>
  <c r="I13827" i="3"/>
  <c r="J13827" i="3"/>
  <c r="I13828" i="3"/>
  <c r="J13828" i="3"/>
  <c r="I13829" i="3"/>
  <c r="J13829" i="3"/>
  <c r="I13830" i="3"/>
  <c r="J13830" i="3"/>
  <c r="I13831" i="3"/>
  <c r="J13831" i="3"/>
  <c r="I13832" i="3"/>
  <c r="J13832" i="3"/>
  <c r="I13833" i="3"/>
  <c r="J13833" i="3"/>
  <c r="I13834" i="3"/>
  <c r="J13834" i="3"/>
  <c r="I13835" i="3"/>
  <c r="J13835" i="3"/>
  <c r="I13836" i="3"/>
  <c r="J13836" i="3"/>
  <c r="I13837" i="3"/>
  <c r="J13837" i="3"/>
  <c r="I13838" i="3"/>
  <c r="J13838" i="3"/>
  <c r="I13839" i="3"/>
  <c r="J13839" i="3"/>
  <c r="I13840" i="3"/>
  <c r="J13840" i="3"/>
  <c r="I13841" i="3"/>
  <c r="J13841" i="3"/>
  <c r="I13842" i="3"/>
  <c r="J13842" i="3"/>
  <c r="I13843" i="3"/>
  <c r="J13843" i="3"/>
  <c r="I13844" i="3"/>
  <c r="J13844" i="3"/>
  <c r="I13845" i="3"/>
  <c r="J13845" i="3"/>
  <c r="I13846" i="3"/>
  <c r="J13846" i="3"/>
  <c r="I13847" i="3"/>
  <c r="J13847" i="3"/>
  <c r="I13848" i="3"/>
  <c r="J13848" i="3"/>
  <c r="I13849" i="3"/>
  <c r="J13849" i="3"/>
  <c r="I13850" i="3"/>
  <c r="J13850" i="3"/>
  <c r="I13851" i="3"/>
  <c r="J13851" i="3"/>
  <c r="I13852" i="3"/>
  <c r="J13852" i="3"/>
  <c r="I13853" i="3"/>
  <c r="J13853" i="3"/>
  <c r="I13854" i="3"/>
  <c r="J13854" i="3"/>
  <c r="I13855" i="3"/>
  <c r="J13855" i="3"/>
  <c r="I13856" i="3"/>
  <c r="J13856" i="3"/>
  <c r="I13857" i="3"/>
  <c r="J13857" i="3"/>
  <c r="I13858" i="3"/>
  <c r="J13858" i="3"/>
  <c r="I13859" i="3"/>
  <c r="J13859" i="3"/>
  <c r="I13860" i="3"/>
  <c r="J13860" i="3"/>
  <c r="I13861" i="3"/>
  <c r="J13861" i="3"/>
  <c r="I13862" i="3"/>
  <c r="J13862" i="3"/>
  <c r="I13863" i="3"/>
  <c r="J13863" i="3"/>
  <c r="I13864" i="3"/>
  <c r="J13864" i="3"/>
  <c r="I13865" i="3"/>
  <c r="J13865" i="3"/>
  <c r="I13866" i="3"/>
  <c r="J13866" i="3"/>
  <c r="I13867" i="3"/>
  <c r="J13867" i="3"/>
  <c r="I13868" i="3"/>
  <c r="J13868" i="3"/>
  <c r="I13869" i="3"/>
  <c r="J13869" i="3"/>
  <c r="I13870" i="3"/>
  <c r="J13870" i="3"/>
  <c r="I13871" i="3"/>
  <c r="J13871" i="3"/>
  <c r="I13872" i="3"/>
  <c r="J13872" i="3"/>
  <c r="I13873" i="3"/>
  <c r="J13873" i="3"/>
  <c r="I13874" i="3"/>
  <c r="J13874" i="3"/>
  <c r="I13875" i="3"/>
  <c r="J13875" i="3"/>
  <c r="I13876" i="3"/>
  <c r="J13876" i="3"/>
  <c r="I13877" i="3"/>
  <c r="J13877" i="3"/>
  <c r="I13878" i="3"/>
  <c r="J13878" i="3"/>
  <c r="I13879" i="3"/>
  <c r="J13879" i="3"/>
  <c r="I13880" i="3"/>
  <c r="J13880" i="3"/>
  <c r="I13881" i="3"/>
  <c r="J13881" i="3"/>
  <c r="I13882" i="3"/>
  <c r="J13882" i="3"/>
  <c r="I13883" i="3"/>
  <c r="J13883" i="3"/>
  <c r="I13884" i="3"/>
  <c r="J13884" i="3"/>
  <c r="I13885" i="3"/>
  <c r="J13885" i="3"/>
  <c r="I13886" i="3"/>
  <c r="J13886" i="3"/>
  <c r="I13887" i="3"/>
  <c r="J13887" i="3"/>
  <c r="I13888" i="3"/>
  <c r="J13888" i="3"/>
  <c r="I13889" i="3"/>
  <c r="J13889" i="3"/>
  <c r="I13890" i="3"/>
  <c r="J13890" i="3"/>
  <c r="I13891" i="3"/>
  <c r="J13891" i="3"/>
  <c r="I13892" i="3"/>
  <c r="J13892" i="3"/>
  <c r="I13893" i="3"/>
  <c r="J13893" i="3"/>
  <c r="I13894" i="3"/>
  <c r="J13894" i="3"/>
  <c r="I13895" i="3"/>
  <c r="J13895" i="3"/>
  <c r="I13896" i="3"/>
  <c r="J13896" i="3"/>
  <c r="I13897" i="3"/>
  <c r="J13897" i="3"/>
  <c r="I13898" i="3"/>
  <c r="J13898" i="3"/>
  <c r="I13899" i="3"/>
  <c r="J13899" i="3"/>
  <c r="I13900" i="3"/>
  <c r="J13900" i="3"/>
  <c r="I13901" i="3"/>
  <c r="J13901" i="3"/>
  <c r="I13902" i="3"/>
  <c r="J13902" i="3"/>
  <c r="I13903" i="3"/>
  <c r="J13903" i="3"/>
  <c r="I13904" i="3"/>
  <c r="J13904" i="3"/>
  <c r="I13905" i="3"/>
  <c r="J13905" i="3"/>
  <c r="I13906" i="3"/>
  <c r="J13906" i="3"/>
  <c r="I13907" i="3"/>
  <c r="J13907" i="3"/>
  <c r="I13908" i="3"/>
  <c r="J13908" i="3"/>
  <c r="I13909" i="3"/>
  <c r="J13909" i="3"/>
  <c r="I13910" i="3"/>
  <c r="J13910" i="3"/>
  <c r="I13911" i="3"/>
  <c r="J13911" i="3"/>
  <c r="I13912" i="3"/>
  <c r="J13912" i="3"/>
  <c r="I13913" i="3"/>
  <c r="J13913" i="3"/>
  <c r="I13914" i="3"/>
  <c r="J13914" i="3"/>
  <c r="I13915" i="3"/>
  <c r="J13915" i="3"/>
  <c r="I13916" i="3"/>
  <c r="J13916" i="3"/>
  <c r="I13917" i="3"/>
  <c r="J13917" i="3"/>
  <c r="I13918" i="3"/>
  <c r="J13918" i="3"/>
  <c r="I13919" i="3"/>
  <c r="J13919" i="3"/>
  <c r="I13920" i="3"/>
  <c r="J13920" i="3"/>
  <c r="I13921" i="3"/>
  <c r="J13921" i="3"/>
  <c r="I13922" i="3"/>
  <c r="J13922" i="3"/>
  <c r="I13923" i="3"/>
  <c r="J13923" i="3"/>
  <c r="I13924" i="3"/>
  <c r="J13924" i="3"/>
  <c r="I13925" i="3"/>
  <c r="J13925" i="3"/>
  <c r="I13926" i="3"/>
  <c r="J13926" i="3"/>
  <c r="I13927" i="3"/>
  <c r="J13927" i="3"/>
  <c r="I13928" i="3"/>
  <c r="J13928" i="3"/>
  <c r="I13929" i="3"/>
  <c r="J13929" i="3"/>
  <c r="I13930" i="3"/>
  <c r="J13930" i="3"/>
  <c r="I13931" i="3"/>
  <c r="J13931" i="3"/>
  <c r="I13932" i="3"/>
  <c r="J13932" i="3"/>
  <c r="I13933" i="3"/>
  <c r="J13933" i="3"/>
  <c r="I13934" i="3"/>
  <c r="J13934" i="3"/>
  <c r="I13935" i="3"/>
  <c r="J13935" i="3"/>
  <c r="I13936" i="3"/>
  <c r="J13936" i="3"/>
  <c r="I13937" i="3"/>
  <c r="J13937" i="3"/>
  <c r="I13938" i="3"/>
  <c r="J13938" i="3"/>
  <c r="I13939" i="3"/>
  <c r="J13939" i="3"/>
  <c r="I13940" i="3"/>
  <c r="J13940" i="3"/>
  <c r="I13941" i="3"/>
  <c r="J13941" i="3"/>
  <c r="I13942" i="3"/>
  <c r="J13942" i="3"/>
  <c r="I13943" i="3"/>
  <c r="J13943" i="3"/>
  <c r="I13944" i="3"/>
  <c r="J13944" i="3"/>
  <c r="I13945" i="3"/>
  <c r="J13945" i="3"/>
  <c r="I13946" i="3"/>
  <c r="J13946" i="3"/>
  <c r="I13947" i="3"/>
  <c r="J13947" i="3"/>
  <c r="I13948" i="3"/>
  <c r="J13948" i="3"/>
  <c r="I13949" i="3"/>
  <c r="J13949" i="3"/>
  <c r="I13950" i="3"/>
  <c r="J13950" i="3"/>
  <c r="I13951" i="3"/>
  <c r="J13951" i="3"/>
  <c r="I13952" i="3"/>
  <c r="J13952" i="3"/>
  <c r="I13953" i="3"/>
  <c r="J13953" i="3"/>
  <c r="I13954" i="3"/>
  <c r="J13954" i="3"/>
  <c r="I13955" i="3"/>
  <c r="J13955" i="3"/>
  <c r="I13956" i="3"/>
  <c r="J13956" i="3"/>
  <c r="I13957" i="3"/>
  <c r="J13957" i="3"/>
  <c r="I13958" i="3"/>
  <c r="J13958" i="3"/>
  <c r="I13959" i="3"/>
  <c r="J13959" i="3"/>
  <c r="I13960" i="3"/>
  <c r="J13960" i="3"/>
  <c r="I13961" i="3"/>
  <c r="J13961" i="3"/>
  <c r="I13962" i="3"/>
  <c r="J13962" i="3"/>
  <c r="I13963" i="3"/>
  <c r="J13963" i="3"/>
  <c r="I13964" i="3"/>
  <c r="J13964" i="3"/>
  <c r="I13965" i="3"/>
  <c r="J13965" i="3"/>
  <c r="I13966" i="3"/>
  <c r="J13966" i="3"/>
  <c r="I13967" i="3"/>
  <c r="J13967" i="3"/>
  <c r="I13968" i="3"/>
  <c r="J13968" i="3"/>
  <c r="I13969" i="3"/>
  <c r="J13969" i="3"/>
  <c r="I13970" i="3"/>
  <c r="J13970" i="3"/>
  <c r="I13971" i="3"/>
  <c r="J13971" i="3"/>
  <c r="I13972" i="3"/>
  <c r="J13972" i="3"/>
  <c r="I13973" i="3"/>
  <c r="J13973" i="3"/>
  <c r="I13974" i="3"/>
  <c r="J13974" i="3"/>
  <c r="I13975" i="3"/>
  <c r="J13975" i="3"/>
  <c r="I13976" i="3"/>
  <c r="J13976" i="3"/>
  <c r="I13977" i="3"/>
  <c r="J13977" i="3"/>
  <c r="I13978" i="3"/>
  <c r="J13978" i="3"/>
  <c r="I13979" i="3"/>
  <c r="J13979" i="3"/>
  <c r="I13980" i="3"/>
  <c r="J13980" i="3"/>
  <c r="I13981" i="3"/>
  <c r="J13981" i="3"/>
  <c r="I13982" i="3"/>
  <c r="J13982" i="3"/>
  <c r="I13983" i="3"/>
  <c r="J13983" i="3"/>
  <c r="I13984" i="3"/>
  <c r="J13984" i="3"/>
  <c r="I13985" i="3"/>
  <c r="J13985" i="3"/>
  <c r="I13986" i="3"/>
  <c r="J13986" i="3"/>
  <c r="I13987" i="3"/>
  <c r="J13987" i="3"/>
  <c r="I13988" i="3"/>
  <c r="J13988" i="3"/>
  <c r="I13989" i="3"/>
  <c r="J13989" i="3"/>
  <c r="I13990" i="3"/>
  <c r="J13990" i="3"/>
  <c r="I13991" i="3"/>
  <c r="J13991" i="3"/>
  <c r="I13992" i="3"/>
  <c r="J13992" i="3"/>
  <c r="I13993" i="3"/>
  <c r="J13993" i="3"/>
  <c r="I13994" i="3"/>
  <c r="J13994" i="3"/>
  <c r="I13995" i="3"/>
  <c r="J13995" i="3"/>
  <c r="I13996" i="3"/>
  <c r="J13996" i="3"/>
  <c r="I13997" i="3"/>
  <c r="J13997" i="3"/>
  <c r="I13998" i="3"/>
  <c r="J13998" i="3"/>
  <c r="I13999" i="3"/>
  <c r="J13999" i="3"/>
  <c r="I14000" i="3"/>
  <c r="J14000" i="3"/>
  <c r="I14001" i="3"/>
  <c r="J14001" i="3"/>
  <c r="I14002" i="3"/>
  <c r="J14002" i="3"/>
  <c r="I14003" i="3"/>
  <c r="J14003" i="3"/>
  <c r="I14004" i="3"/>
  <c r="J14004" i="3"/>
  <c r="I14005" i="3"/>
  <c r="J14005" i="3"/>
  <c r="I14006" i="3"/>
  <c r="J14006" i="3"/>
  <c r="I14007" i="3"/>
  <c r="J14007" i="3"/>
  <c r="I14008" i="3"/>
  <c r="J14008" i="3"/>
  <c r="I14009" i="3"/>
  <c r="J14009" i="3"/>
  <c r="I14010" i="3"/>
  <c r="J14010" i="3"/>
  <c r="I14011" i="3"/>
  <c r="J14011" i="3"/>
  <c r="I14012" i="3"/>
  <c r="J14012" i="3"/>
  <c r="I14013" i="3"/>
  <c r="J14013" i="3"/>
  <c r="I14014" i="3"/>
  <c r="J14014" i="3"/>
  <c r="I14015" i="3"/>
  <c r="J14015" i="3"/>
  <c r="I14016" i="3"/>
  <c r="J14016" i="3"/>
  <c r="I14017" i="3"/>
  <c r="J14017" i="3"/>
  <c r="I14018" i="3"/>
  <c r="J14018" i="3"/>
  <c r="I14019" i="3"/>
  <c r="J14019" i="3"/>
  <c r="I14020" i="3"/>
  <c r="J14020" i="3"/>
  <c r="I14021" i="3"/>
  <c r="J14021" i="3"/>
  <c r="I14022" i="3"/>
  <c r="J14022" i="3"/>
  <c r="I14023" i="3"/>
  <c r="J14023" i="3"/>
  <c r="I14024" i="3"/>
  <c r="J14024" i="3"/>
  <c r="I14025" i="3"/>
  <c r="J14025" i="3"/>
  <c r="I14026" i="3"/>
  <c r="J14026" i="3"/>
  <c r="I14027" i="3"/>
  <c r="J14027" i="3"/>
  <c r="I14028" i="3"/>
  <c r="J14028" i="3"/>
  <c r="I14029" i="3"/>
  <c r="J14029" i="3"/>
  <c r="I14030" i="3"/>
  <c r="J14030" i="3"/>
  <c r="I14031" i="3"/>
  <c r="J14031" i="3"/>
  <c r="I14032" i="3"/>
  <c r="J14032" i="3"/>
  <c r="I14033" i="3"/>
  <c r="J14033" i="3"/>
  <c r="I14034" i="3"/>
  <c r="J14034" i="3"/>
  <c r="I14035" i="3"/>
  <c r="J14035" i="3"/>
  <c r="I14036" i="3"/>
  <c r="J14036" i="3"/>
  <c r="I14037" i="3"/>
  <c r="J14037" i="3"/>
  <c r="I14038" i="3"/>
  <c r="J14038" i="3"/>
  <c r="I14039" i="3"/>
  <c r="J14039" i="3"/>
  <c r="I14040" i="3"/>
  <c r="J14040" i="3"/>
  <c r="I14041" i="3"/>
  <c r="J14041" i="3"/>
  <c r="I14042" i="3"/>
  <c r="J14042" i="3"/>
  <c r="I14043" i="3"/>
  <c r="J14043" i="3"/>
  <c r="I14044" i="3"/>
  <c r="J14044" i="3"/>
  <c r="I14045" i="3"/>
  <c r="J14045" i="3"/>
  <c r="I14046" i="3"/>
  <c r="J14046" i="3"/>
  <c r="I14047" i="3"/>
  <c r="J14047" i="3"/>
  <c r="I14048" i="3"/>
  <c r="J14048" i="3"/>
  <c r="I14049" i="3"/>
  <c r="J14049" i="3"/>
  <c r="I14050" i="3"/>
  <c r="J14050" i="3"/>
  <c r="I14051" i="3"/>
  <c r="J14051" i="3"/>
  <c r="I14052" i="3"/>
  <c r="J14052" i="3"/>
  <c r="I14053" i="3"/>
  <c r="J14053" i="3"/>
  <c r="I14054" i="3"/>
  <c r="J14054" i="3"/>
  <c r="I14055" i="3"/>
  <c r="J14055" i="3"/>
  <c r="I14056" i="3"/>
  <c r="J14056" i="3"/>
  <c r="I14057" i="3"/>
  <c r="J14057" i="3"/>
  <c r="I14058" i="3"/>
  <c r="J14058" i="3"/>
  <c r="I14059" i="3"/>
  <c r="J14059" i="3"/>
  <c r="I14060" i="3"/>
  <c r="J14060" i="3"/>
  <c r="I14061" i="3"/>
  <c r="J14061" i="3"/>
  <c r="I14062" i="3"/>
  <c r="J14062" i="3"/>
  <c r="I14063" i="3"/>
  <c r="J14063" i="3"/>
  <c r="I14064" i="3"/>
  <c r="J14064" i="3"/>
  <c r="I14065" i="3"/>
  <c r="J14065" i="3"/>
  <c r="I14066" i="3"/>
  <c r="J14066" i="3"/>
  <c r="I14067" i="3"/>
  <c r="J14067" i="3"/>
  <c r="I14068" i="3"/>
  <c r="J14068" i="3"/>
  <c r="I14069" i="3"/>
  <c r="J14069" i="3"/>
  <c r="I14070" i="3"/>
  <c r="J14070" i="3"/>
  <c r="I14071" i="3"/>
  <c r="J14071" i="3"/>
  <c r="I14072" i="3"/>
  <c r="J14072" i="3"/>
  <c r="I14073" i="3"/>
  <c r="J14073" i="3"/>
  <c r="I14074" i="3"/>
  <c r="J14074" i="3"/>
  <c r="I14075" i="3"/>
  <c r="J14075" i="3"/>
  <c r="I14076" i="3"/>
  <c r="J14076" i="3"/>
  <c r="I14077" i="3"/>
  <c r="J14077" i="3"/>
  <c r="I14078" i="3"/>
  <c r="J14078" i="3"/>
  <c r="I14079" i="3"/>
  <c r="J14079" i="3"/>
  <c r="I14080" i="3"/>
  <c r="J14080" i="3"/>
  <c r="I14081" i="3"/>
  <c r="J14081" i="3"/>
  <c r="I14082" i="3"/>
  <c r="J14082" i="3"/>
  <c r="I14083" i="3"/>
  <c r="J14083" i="3"/>
  <c r="I14084" i="3"/>
  <c r="J14084" i="3"/>
  <c r="I14085" i="3"/>
  <c r="J14085" i="3"/>
  <c r="I14086" i="3"/>
  <c r="J14086" i="3"/>
  <c r="I14087" i="3"/>
  <c r="J14087" i="3"/>
  <c r="I14088" i="3"/>
  <c r="J14088" i="3"/>
  <c r="I14089" i="3"/>
  <c r="J14089" i="3"/>
  <c r="I14090" i="3"/>
  <c r="J14090" i="3"/>
  <c r="I14091" i="3"/>
  <c r="J14091" i="3"/>
  <c r="I14092" i="3"/>
  <c r="J14092" i="3"/>
  <c r="I14093" i="3"/>
  <c r="J14093" i="3"/>
  <c r="I14094" i="3"/>
  <c r="J14094" i="3"/>
  <c r="I14095" i="3"/>
  <c r="J14095" i="3"/>
  <c r="I14096" i="3"/>
  <c r="J14096" i="3"/>
  <c r="I14097" i="3"/>
  <c r="J14097" i="3"/>
  <c r="I14098" i="3"/>
  <c r="J14098" i="3"/>
  <c r="I14099" i="3"/>
  <c r="J14099" i="3"/>
  <c r="I14100" i="3"/>
  <c r="J14100" i="3"/>
  <c r="I14101" i="3"/>
  <c r="J14101" i="3"/>
  <c r="I14102" i="3"/>
  <c r="J14102" i="3"/>
  <c r="I14103" i="3"/>
  <c r="J14103" i="3"/>
  <c r="I14104" i="3"/>
  <c r="J14104" i="3"/>
  <c r="I14105" i="3"/>
  <c r="J14105" i="3"/>
  <c r="I14106" i="3"/>
  <c r="J14106" i="3"/>
  <c r="I14107" i="3"/>
  <c r="J14107" i="3"/>
  <c r="I14108" i="3"/>
  <c r="J14108" i="3"/>
  <c r="I14109" i="3"/>
  <c r="J14109" i="3"/>
  <c r="I14110" i="3"/>
  <c r="J14110" i="3"/>
  <c r="I14111" i="3"/>
  <c r="J14111" i="3"/>
  <c r="I14112" i="3"/>
  <c r="J14112" i="3"/>
  <c r="I14113" i="3"/>
  <c r="J14113" i="3"/>
  <c r="I14114" i="3"/>
  <c r="J14114" i="3"/>
  <c r="I14115" i="3"/>
  <c r="J14115" i="3"/>
  <c r="I14116" i="3"/>
  <c r="J14116" i="3"/>
  <c r="I14117" i="3"/>
  <c r="J14117" i="3"/>
  <c r="I14118" i="3"/>
  <c r="J14118" i="3"/>
  <c r="I14119" i="3"/>
  <c r="J14119" i="3"/>
  <c r="I14120" i="3"/>
  <c r="J14120" i="3"/>
  <c r="I14121" i="3"/>
  <c r="J14121" i="3"/>
  <c r="I14122" i="3"/>
  <c r="J14122" i="3"/>
  <c r="I14123" i="3"/>
  <c r="J14123" i="3"/>
  <c r="I14124" i="3"/>
  <c r="J14124" i="3"/>
  <c r="I14125" i="3"/>
  <c r="J14125" i="3"/>
  <c r="I14126" i="3"/>
  <c r="J14126" i="3"/>
  <c r="I14127" i="3"/>
  <c r="J14127" i="3"/>
  <c r="I14128" i="3"/>
  <c r="J14128" i="3"/>
  <c r="I14129" i="3"/>
  <c r="J14129" i="3"/>
  <c r="I14130" i="3"/>
  <c r="J14130" i="3"/>
  <c r="I14131" i="3"/>
  <c r="J14131" i="3"/>
  <c r="I14132" i="3"/>
  <c r="J14132" i="3"/>
  <c r="I14133" i="3"/>
  <c r="J14133" i="3"/>
  <c r="I14134" i="3"/>
  <c r="J14134" i="3"/>
  <c r="I14135" i="3"/>
  <c r="J14135" i="3"/>
  <c r="I14136" i="3"/>
  <c r="J14136" i="3"/>
  <c r="I14137" i="3"/>
  <c r="J14137" i="3"/>
  <c r="I14138" i="3"/>
  <c r="J14138" i="3"/>
  <c r="I14139" i="3"/>
  <c r="J14139" i="3"/>
  <c r="I14140" i="3"/>
  <c r="J14140" i="3"/>
  <c r="I14141" i="3"/>
  <c r="J14141" i="3"/>
  <c r="I14142" i="3"/>
  <c r="J14142" i="3"/>
  <c r="I14143" i="3"/>
  <c r="J14143" i="3"/>
  <c r="I14144" i="3"/>
  <c r="J14144" i="3"/>
  <c r="I14145" i="3"/>
  <c r="J14145" i="3"/>
  <c r="I14146" i="3"/>
  <c r="J14146" i="3"/>
  <c r="I14147" i="3"/>
  <c r="J14147" i="3"/>
  <c r="I14148" i="3"/>
  <c r="J14148" i="3"/>
  <c r="I14149" i="3"/>
  <c r="J14149" i="3"/>
  <c r="I14150" i="3"/>
  <c r="J14150" i="3"/>
  <c r="I14151" i="3"/>
  <c r="J14151" i="3"/>
  <c r="I14152" i="3"/>
  <c r="J14152" i="3"/>
  <c r="I14153" i="3"/>
  <c r="J14153" i="3"/>
  <c r="I14154" i="3"/>
  <c r="J14154" i="3"/>
  <c r="I14155" i="3"/>
  <c r="J14155" i="3"/>
  <c r="I14156" i="3"/>
  <c r="J14156" i="3"/>
  <c r="I14157" i="3"/>
  <c r="J14157" i="3"/>
  <c r="I14158" i="3"/>
  <c r="J14158" i="3"/>
  <c r="I14159" i="3"/>
  <c r="J14159" i="3"/>
  <c r="I14160" i="3"/>
  <c r="J14160" i="3"/>
  <c r="I14161" i="3"/>
  <c r="J14161" i="3"/>
  <c r="I14162" i="3"/>
  <c r="J14162" i="3"/>
  <c r="I14163" i="3"/>
  <c r="J14163" i="3"/>
  <c r="I14164" i="3"/>
  <c r="J14164" i="3"/>
  <c r="I14165" i="3"/>
  <c r="J14165" i="3"/>
  <c r="I14166" i="3"/>
  <c r="J14166" i="3"/>
  <c r="I14167" i="3"/>
  <c r="J14167" i="3"/>
  <c r="I14168" i="3"/>
  <c r="J14168" i="3"/>
  <c r="I14169" i="3"/>
  <c r="J14169" i="3"/>
  <c r="I14170" i="3"/>
  <c r="J14170" i="3"/>
  <c r="I14171" i="3"/>
  <c r="J14171" i="3"/>
  <c r="I14172" i="3"/>
  <c r="J14172" i="3"/>
  <c r="I14173" i="3"/>
  <c r="J14173" i="3"/>
  <c r="I14174" i="3"/>
  <c r="J14174" i="3"/>
  <c r="I14175" i="3"/>
  <c r="J14175" i="3"/>
  <c r="I14176" i="3"/>
  <c r="J14176" i="3"/>
  <c r="I14177" i="3"/>
  <c r="J14177" i="3"/>
  <c r="I14178" i="3"/>
  <c r="J14178" i="3"/>
  <c r="I14179" i="3"/>
  <c r="J14179" i="3"/>
  <c r="I14180" i="3"/>
  <c r="J14180" i="3"/>
  <c r="I14181" i="3"/>
  <c r="J14181" i="3"/>
  <c r="I14182" i="3"/>
  <c r="J14182" i="3"/>
  <c r="I14183" i="3"/>
  <c r="J14183" i="3"/>
  <c r="I14184" i="3"/>
  <c r="J14184" i="3"/>
  <c r="I14185" i="3"/>
  <c r="J14185" i="3"/>
  <c r="I14186" i="3"/>
  <c r="J14186" i="3"/>
  <c r="I14187" i="3"/>
  <c r="J14187" i="3"/>
  <c r="I14188" i="3"/>
  <c r="J14188" i="3"/>
  <c r="I14189" i="3"/>
  <c r="J14189" i="3"/>
  <c r="I14190" i="3"/>
  <c r="J14190" i="3"/>
  <c r="I14191" i="3"/>
  <c r="J14191" i="3"/>
  <c r="I14192" i="3"/>
  <c r="J14192" i="3"/>
  <c r="I14193" i="3"/>
  <c r="J14193" i="3"/>
  <c r="I14194" i="3"/>
  <c r="J14194" i="3"/>
  <c r="I14195" i="3"/>
  <c r="J14195" i="3"/>
  <c r="I14196" i="3"/>
  <c r="J14196" i="3"/>
  <c r="I14197" i="3"/>
  <c r="J14197" i="3"/>
  <c r="I14198" i="3"/>
  <c r="J14198" i="3"/>
  <c r="I14199" i="3"/>
  <c r="J14199" i="3"/>
  <c r="I14200" i="3"/>
  <c r="J14200" i="3"/>
  <c r="I14201" i="3"/>
  <c r="J14201" i="3"/>
  <c r="I14202" i="3"/>
  <c r="J14202" i="3"/>
  <c r="I14203" i="3"/>
  <c r="J14203" i="3"/>
  <c r="I14204" i="3"/>
  <c r="J14204" i="3"/>
  <c r="I14205" i="3"/>
  <c r="J14205" i="3"/>
  <c r="I14206" i="3"/>
  <c r="J14206" i="3"/>
  <c r="I14207" i="3"/>
  <c r="J14207" i="3"/>
  <c r="I14208" i="3"/>
  <c r="J14208" i="3"/>
  <c r="I14209" i="3"/>
  <c r="J14209" i="3"/>
  <c r="I14210" i="3"/>
  <c r="J14210" i="3"/>
  <c r="I14211" i="3"/>
  <c r="J14211" i="3"/>
  <c r="I14212" i="3"/>
  <c r="J14212" i="3"/>
  <c r="I14213" i="3"/>
  <c r="J14213" i="3"/>
  <c r="I14214" i="3"/>
  <c r="J14214" i="3"/>
  <c r="I14215" i="3"/>
  <c r="J14215" i="3"/>
  <c r="I14216" i="3"/>
  <c r="J14216" i="3"/>
  <c r="I14217" i="3"/>
  <c r="J14217" i="3"/>
  <c r="I14218" i="3"/>
  <c r="J14218" i="3"/>
  <c r="I14219" i="3"/>
  <c r="J14219" i="3"/>
  <c r="I14220" i="3"/>
  <c r="J14220" i="3"/>
  <c r="I14221" i="3"/>
  <c r="J14221" i="3"/>
  <c r="I14222" i="3"/>
  <c r="J14222" i="3"/>
  <c r="I14223" i="3"/>
  <c r="J14223" i="3"/>
  <c r="I14224" i="3"/>
  <c r="J14224" i="3"/>
  <c r="I14225" i="3"/>
  <c r="J14225" i="3"/>
  <c r="I14226" i="3"/>
  <c r="J14226" i="3"/>
  <c r="I14227" i="3"/>
  <c r="J14227" i="3"/>
  <c r="I14228" i="3"/>
  <c r="J14228" i="3"/>
  <c r="I14229" i="3"/>
  <c r="J14229" i="3"/>
  <c r="I14230" i="3"/>
  <c r="J14230" i="3"/>
  <c r="I14231" i="3"/>
  <c r="J14231" i="3"/>
  <c r="I14232" i="3"/>
  <c r="J14232" i="3"/>
  <c r="I14233" i="3"/>
  <c r="J14233" i="3"/>
  <c r="I14234" i="3"/>
  <c r="J14234" i="3"/>
  <c r="I14235" i="3"/>
  <c r="J14235" i="3"/>
  <c r="I14236" i="3"/>
  <c r="J14236" i="3"/>
  <c r="I14237" i="3"/>
  <c r="J14237" i="3"/>
  <c r="I14238" i="3"/>
  <c r="J14238" i="3"/>
  <c r="I14239" i="3"/>
  <c r="J14239" i="3"/>
  <c r="I14240" i="3"/>
  <c r="J14240" i="3"/>
  <c r="I14241" i="3"/>
  <c r="J14241" i="3"/>
  <c r="I14242" i="3"/>
  <c r="J14242" i="3"/>
  <c r="I14243" i="3"/>
  <c r="J14243" i="3"/>
  <c r="I14244" i="3"/>
  <c r="J14244" i="3"/>
  <c r="I14245" i="3"/>
  <c r="J14245" i="3"/>
  <c r="I14246" i="3"/>
  <c r="J14246" i="3"/>
  <c r="I14247" i="3"/>
  <c r="J14247" i="3"/>
  <c r="I14248" i="3"/>
  <c r="J14248" i="3"/>
  <c r="I14249" i="3"/>
  <c r="J14249" i="3"/>
  <c r="I14250" i="3"/>
  <c r="J14250" i="3"/>
  <c r="I14251" i="3"/>
  <c r="J14251" i="3"/>
  <c r="I14252" i="3"/>
  <c r="J14252" i="3"/>
  <c r="I14253" i="3"/>
  <c r="J14253" i="3"/>
  <c r="I14254" i="3"/>
  <c r="J14254" i="3"/>
  <c r="I14255" i="3"/>
  <c r="J14255" i="3"/>
  <c r="I14256" i="3"/>
  <c r="J14256" i="3"/>
  <c r="I14257" i="3"/>
  <c r="J14257" i="3"/>
  <c r="I14258" i="3"/>
  <c r="J14258" i="3"/>
  <c r="I14259" i="3"/>
  <c r="J14259" i="3"/>
  <c r="I14260" i="3"/>
  <c r="J14260" i="3"/>
  <c r="I14261" i="3"/>
  <c r="J14261" i="3"/>
  <c r="I14262" i="3"/>
  <c r="J14262" i="3"/>
  <c r="I14263" i="3"/>
  <c r="J14263" i="3"/>
  <c r="I14264" i="3"/>
  <c r="J14264" i="3"/>
  <c r="I14265" i="3"/>
  <c r="J14265" i="3"/>
  <c r="I14266" i="3"/>
  <c r="J14266" i="3"/>
  <c r="I14267" i="3"/>
  <c r="J14267" i="3"/>
  <c r="I14268" i="3"/>
  <c r="J14268" i="3"/>
  <c r="I14269" i="3"/>
  <c r="J14269" i="3"/>
  <c r="I14270" i="3"/>
  <c r="J14270" i="3"/>
  <c r="I14271" i="3"/>
  <c r="J14271" i="3"/>
  <c r="I14272" i="3"/>
  <c r="J14272" i="3"/>
  <c r="I14273" i="3"/>
  <c r="J14273" i="3"/>
  <c r="I14274" i="3"/>
  <c r="J14274" i="3"/>
  <c r="I14275" i="3"/>
  <c r="J14275" i="3"/>
  <c r="I14276" i="3"/>
  <c r="J14276" i="3"/>
  <c r="I14277" i="3"/>
  <c r="J14277" i="3"/>
  <c r="I14278" i="3"/>
  <c r="J14278" i="3"/>
  <c r="I14279" i="3"/>
  <c r="J14279" i="3"/>
  <c r="I14280" i="3"/>
  <c r="J14280" i="3"/>
  <c r="I14281" i="3"/>
  <c r="J14281" i="3"/>
  <c r="I14282" i="3"/>
  <c r="J14282" i="3"/>
  <c r="I14283" i="3"/>
  <c r="J14283" i="3"/>
  <c r="I14284" i="3"/>
  <c r="J14284" i="3"/>
  <c r="I14285" i="3"/>
  <c r="J14285" i="3"/>
  <c r="I14286" i="3"/>
  <c r="J14286" i="3"/>
  <c r="I14287" i="3"/>
  <c r="J14287" i="3"/>
  <c r="I14288" i="3"/>
  <c r="J14288" i="3"/>
  <c r="I14289" i="3"/>
  <c r="J14289" i="3"/>
  <c r="I14290" i="3"/>
  <c r="J14290" i="3"/>
  <c r="I14291" i="3"/>
  <c r="J14291" i="3"/>
  <c r="I14292" i="3"/>
  <c r="J14292" i="3"/>
  <c r="I14293" i="3"/>
  <c r="J14293" i="3"/>
  <c r="I14294" i="3"/>
  <c r="J14294" i="3"/>
  <c r="I14295" i="3"/>
  <c r="J14295" i="3"/>
  <c r="I14296" i="3"/>
  <c r="J14296" i="3"/>
  <c r="I14297" i="3"/>
  <c r="J14297" i="3"/>
  <c r="I14298" i="3"/>
  <c r="J14298" i="3"/>
  <c r="I14299" i="3"/>
  <c r="J14299" i="3"/>
  <c r="I14300" i="3"/>
  <c r="J14300" i="3"/>
  <c r="I14301" i="3"/>
  <c r="J14301" i="3"/>
  <c r="I14302" i="3"/>
  <c r="J14302" i="3"/>
  <c r="I14303" i="3"/>
  <c r="J14303" i="3"/>
  <c r="I14304" i="3"/>
  <c r="J14304" i="3"/>
  <c r="I14305" i="3"/>
  <c r="J14305" i="3"/>
  <c r="I14306" i="3"/>
  <c r="J14306" i="3"/>
  <c r="I14307" i="3"/>
  <c r="J14307" i="3"/>
  <c r="I14308" i="3"/>
  <c r="J14308" i="3"/>
  <c r="I14309" i="3"/>
  <c r="J14309" i="3"/>
  <c r="I14310" i="3"/>
  <c r="J14310" i="3"/>
  <c r="I14311" i="3"/>
  <c r="J14311" i="3"/>
  <c r="I14312" i="3"/>
  <c r="J14312" i="3"/>
  <c r="I14313" i="3"/>
  <c r="J14313" i="3"/>
  <c r="I14314" i="3"/>
  <c r="J14314" i="3"/>
  <c r="I14315" i="3"/>
  <c r="J14315" i="3"/>
  <c r="I14316" i="3"/>
  <c r="J14316" i="3"/>
  <c r="I14317" i="3"/>
  <c r="J14317" i="3"/>
  <c r="I14318" i="3"/>
  <c r="J14318" i="3"/>
  <c r="I14319" i="3"/>
  <c r="J14319" i="3"/>
  <c r="I14320" i="3"/>
  <c r="J14320" i="3"/>
  <c r="I14321" i="3"/>
  <c r="J14321" i="3"/>
  <c r="I14322" i="3"/>
  <c r="J14322" i="3"/>
  <c r="I14323" i="3"/>
  <c r="J14323" i="3"/>
  <c r="I14324" i="3"/>
  <c r="J14324" i="3"/>
  <c r="I14325" i="3"/>
  <c r="J14325" i="3"/>
  <c r="I14326" i="3"/>
  <c r="J14326" i="3"/>
  <c r="I14327" i="3"/>
  <c r="J14327" i="3"/>
  <c r="I14328" i="3"/>
  <c r="J14328" i="3"/>
  <c r="I14329" i="3"/>
  <c r="J14329" i="3"/>
  <c r="I14330" i="3"/>
  <c r="J14330" i="3"/>
  <c r="I14331" i="3"/>
  <c r="J14331" i="3"/>
  <c r="I14332" i="3"/>
  <c r="J14332" i="3"/>
  <c r="I14333" i="3"/>
  <c r="J14333" i="3"/>
  <c r="I14334" i="3"/>
  <c r="J14334" i="3"/>
  <c r="I14335" i="3"/>
  <c r="J14335" i="3"/>
  <c r="I14336" i="3"/>
  <c r="J14336" i="3"/>
  <c r="I14337" i="3"/>
  <c r="J14337" i="3"/>
  <c r="I14338" i="3"/>
  <c r="J14338" i="3"/>
  <c r="I14339" i="3"/>
  <c r="J14339" i="3"/>
  <c r="I14340" i="3"/>
  <c r="J14340" i="3"/>
  <c r="I14341" i="3"/>
  <c r="J14341" i="3"/>
  <c r="I14342" i="3"/>
  <c r="J14342" i="3"/>
  <c r="I14343" i="3"/>
  <c r="J14343" i="3"/>
  <c r="I14344" i="3"/>
  <c r="J14344" i="3"/>
  <c r="I14345" i="3"/>
  <c r="J14345" i="3"/>
  <c r="I14346" i="3"/>
  <c r="J14346" i="3"/>
  <c r="I14347" i="3"/>
  <c r="J14347" i="3"/>
  <c r="I14348" i="3"/>
  <c r="J14348" i="3"/>
  <c r="I14349" i="3"/>
  <c r="J14349" i="3"/>
  <c r="I14350" i="3"/>
  <c r="J14350" i="3"/>
  <c r="I14351" i="3"/>
  <c r="J14351" i="3"/>
  <c r="I14352" i="3"/>
  <c r="J14352" i="3"/>
  <c r="I14353" i="3"/>
  <c r="J14353" i="3"/>
  <c r="I14354" i="3"/>
  <c r="J14354" i="3"/>
  <c r="I14355" i="3"/>
  <c r="J14355" i="3"/>
  <c r="I14356" i="3"/>
  <c r="J14356" i="3"/>
  <c r="I14357" i="3"/>
  <c r="J14357" i="3"/>
  <c r="I14358" i="3"/>
  <c r="J14358" i="3"/>
  <c r="I14359" i="3"/>
  <c r="J14359" i="3"/>
  <c r="I14360" i="3"/>
  <c r="J14360" i="3"/>
  <c r="I14361" i="3"/>
  <c r="J14361" i="3"/>
  <c r="I14362" i="3"/>
  <c r="J14362" i="3"/>
  <c r="I14363" i="3"/>
  <c r="J14363" i="3"/>
  <c r="I14364" i="3"/>
  <c r="J14364" i="3"/>
  <c r="I14365" i="3"/>
  <c r="J14365" i="3"/>
  <c r="I14366" i="3"/>
  <c r="J14366" i="3"/>
  <c r="I14367" i="3"/>
  <c r="J14367" i="3"/>
  <c r="I14368" i="3"/>
  <c r="J14368" i="3"/>
  <c r="I14369" i="3"/>
  <c r="J14369" i="3"/>
  <c r="I14370" i="3"/>
  <c r="J14370" i="3"/>
  <c r="I14371" i="3"/>
  <c r="J14371" i="3"/>
  <c r="I14372" i="3"/>
  <c r="J14372" i="3"/>
  <c r="I14373" i="3"/>
  <c r="J14373" i="3"/>
  <c r="I14374" i="3"/>
  <c r="J14374" i="3"/>
  <c r="I14375" i="3"/>
  <c r="J14375" i="3"/>
  <c r="I14376" i="3"/>
  <c r="J14376" i="3"/>
  <c r="I14377" i="3"/>
  <c r="J14377" i="3"/>
  <c r="I14378" i="3"/>
  <c r="J14378" i="3"/>
  <c r="I14379" i="3"/>
  <c r="J14379" i="3"/>
  <c r="I14380" i="3"/>
  <c r="J14380" i="3"/>
  <c r="I14381" i="3"/>
  <c r="J14381" i="3"/>
  <c r="I14382" i="3"/>
  <c r="J14382" i="3"/>
  <c r="I14383" i="3"/>
  <c r="J14383" i="3"/>
  <c r="I14384" i="3"/>
  <c r="J14384" i="3"/>
  <c r="I14385" i="3"/>
  <c r="J14385" i="3"/>
  <c r="I14386" i="3"/>
  <c r="J14386" i="3"/>
  <c r="I14387" i="3"/>
  <c r="J14387" i="3"/>
  <c r="I14388" i="3"/>
  <c r="J14388" i="3"/>
  <c r="I14389" i="3"/>
  <c r="J14389" i="3"/>
  <c r="I14390" i="3"/>
  <c r="J14390" i="3"/>
  <c r="I14391" i="3"/>
  <c r="J14391" i="3"/>
  <c r="I14392" i="3"/>
  <c r="J14392" i="3"/>
  <c r="I14393" i="3"/>
  <c r="J14393" i="3"/>
  <c r="I14394" i="3"/>
  <c r="J14394" i="3"/>
  <c r="I14395" i="3"/>
  <c r="J14395" i="3"/>
  <c r="I14396" i="3"/>
  <c r="J14396" i="3"/>
  <c r="I14397" i="3"/>
  <c r="J14397" i="3"/>
  <c r="I14398" i="3"/>
  <c r="J14398" i="3"/>
  <c r="I14399" i="3"/>
  <c r="J14399" i="3"/>
  <c r="I14400" i="3"/>
  <c r="J14400" i="3"/>
  <c r="I14401" i="3"/>
  <c r="J14401" i="3"/>
  <c r="I14402" i="3"/>
  <c r="J14402" i="3"/>
  <c r="I14403" i="3"/>
  <c r="J14403" i="3"/>
  <c r="I14404" i="3"/>
  <c r="J14404" i="3"/>
  <c r="I14405" i="3"/>
  <c r="J14405" i="3"/>
  <c r="I14406" i="3"/>
  <c r="J14406" i="3"/>
  <c r="I14407" i="3"/>
  <c r="J14407" i="3"/>
  <c r="I14408" i="3"/>
  <c r="J14408" i="3"/>
  <c r="I14409" i="3"/>
  <c r="J14409" i="3"/>
  <c r="I14410" i="3"/>
  <c r="J14410" i="3"/>
  <c r="I14411" i="3"/>
  <c r="J14411" i="3"/>
  <c r="I14412" i="3"/>
  <c r="J14412" i="3"/>
  <c r="I14413" i="3"/>
  <c r="J14413" i="3"/>
  <c r="I14414" i="3"/>
  <c r="J14414" i="3"/>
  <c r="I14415" i="3"/>
  <c r="J14415" i="3"/>
  <c r="I14416" i="3"/>
  <c r="J14416" i="3"/>
  <c r="I14417" i="3"/>
  <c r="J14417" i="3"/>
  <c r="I14418" i="3"/>
  <c r="J14418" i="3"/>
  <c r="I14419" i="3"/>
  <c r="J14419" i="3"/>
  <c r="I14420" i="3"/>
  <c r="J14420" i="3"/>
  <c r="I14421" i="3"/>
  <c r="J14421" i="3"/>
  <c r="I14422" i="3"/>
  <c r="J14422" i="3"/>
  <c r="I14423" i="3"/>
  <c r="J14423" i="3"/>
  <c r="I14424" i="3"/>
  <c r="J14424" i="3"/>
  <c r="I14425" i="3"/>
  <c r="J14425" i="3"/>
  <c r="I14426" i="3"/>
  <c r="J14426" i="3"/>
  <c r="I14427" i="3"/>
  <c r="J14427" i="3"/>
  <c r="I14428" i="3"/>
  <c r="J14428" i="3"/>
  <c r="I14429" i="3"/>
  <c r="J14429" i="3"/>
  <c r="I14430" i="3"/>
  <c r="J14430" i="3"/>
  <c r="I14431" i="3"/>
  <c r="J14431" i="3"/>
  <c r="I14432" i="3"/>
  <c r="J14432" i="3"/>
  <c r="I14433" i="3"/>
  <c r="J14433" i="3"/>
  <c r="I14434" i="3"/>
  <c r="J14434" i="3"/>
  <c r="I14435" i="3"/>
  <c r="J14435" i="3"/>
  <c r="I14436" i="3"/>
  <c r="J14436" i="3"/>
  <c r="I14437" i="3"/>
  <c r="J14437" i="3"/>
  <c r="I14438" i="3"/>
  <c r="J14438" i="3"/>
  <c r="I14439" i="3"/>
  <c r="J14439" i="3"/>
  <c r="I14440" i="3"/>
  <c r="J14440" i="3"/>
  <c r="I14441" i="3"/>
  <c r="J14441" i="3"/>
  <c r="I14442" i="3"/>
  <c r="J14442" i="3"/>
  <c r="I14443" i="3"/>
  <c r="J14443" i="3"/>
  <c r="I14444" i="3"/>
  <c r="J14444" i="3"/>
  <c r="I14445" i="3"/>
  <c r="J14445" i="3"/>
  <c r="I14446" i="3"/>
  <c r="J14446" i="3"/>
  <c r="I14447" i="3"/>
  <c r="J14447" i="3"/>
  <c r="I14448" i="3"/>
  <c r="J14448" i="3"/>
  <c r="I14449" i="3"/>
  <c r="J14449" i="3"/>
  <c r="I14450" i="3"/>
  <c r="J14450" i="3"/>
  <c r="I14451" i="3"/>
  <c r="J14451" i="3"/>
  <c r="I14452" i="3"/>
  <c r="J14452" i="3"/>
  <c r="I14453" i="3"/>
  <c r="J14453" i="3"/>
  <c r="I14454" i="3"/>
  <c r="J14454" i="3"/>
  <c r="I14455" i="3"/>
  <c r="J14455" i="3"/>
  <c r="I14456" i="3"/>
  <c r="J14456" i="3"/>
  <c r="I14457" i="3"/>
  <c r="J14457" i="3"/>
  <c r="I14458" i="3"/>
  <c r="J14458" i="3"/>
  <c r="I14459" i="3"/>
  <c r="J14459" i="3"/>
  <c r="I14460" i="3"/>
  <c r="J14460" i="3"/>
  <c r="I14461" i="3"/>
  <c r="J14461" i="3"/>
  <c r="I14462" i="3"/>
  <c r="J14462" i="3"/>
  <c r="I14463" i="3"/>
  <c r="J14463" i="3"/>
  <c r="I14464" i="3"/>
  <c r="J14464" i="3"/>
  <c r="I14465" i="3"/>
  <c r="J14465" i="3"/>
  <c r="I14466" i="3"/>
  <c r="J14466" i="3"/>
  <c r="I14467" i="3"/>
  <c r="J14467" i="3"/>
  <c r="I14468" i="3"/>
  <c r="J14468" i="3"/>
  <c r="I14469" i="3"/>
  <c r="J14469" i="3"/>
  <c r="I14470" i="3"/>
  <c r="J14470" i="3"/>
  <c r="I14471" i="3"/>
  <c r="J14471" i="3"/>
  <c r="I14472" i="3"/>
  <c r="J14472" i="3"/>
  <c r="I14473" i="3"/>
  <c r="J14473" i="3"/>
  <c r="I14474" i="3"/>
  <c r="J14474" i="3"/>
  <c r="I14475" i="3"/>
  <c r="J14475" i="3"/>
  <c r="I14476" i="3"/>
  <c r="J14476" i="3"/>
  <c r="I14477" i="3"/>
  <c r="J14477" i="3"/>
  <c r="I14478" i="3"/>
  <c r="J14478" i="3"/>
  <c r="I14479" i="3"/>
  <c r="J14479" i="3"/>
  <c r="I14480" i="3"/>
  <c r="J14480" i="3"/>
  <c r="I14481" i="3"/>
  <c r="J14481" i="3"/>
  <c r="I14482" i="3"/>
  <c r="J14482" i="3"/>
  <c r="I14483" i="3"/>
  <c r="J14483" i="3"/>
  <c r="I14484" i="3"/>
  <c r="J14484" i="3"/>
  <c r="I14485" i="3"/>
  <c r="J14485" i="3"/>
  <c r="I14486" i="3"/>
  <c r="J14486" i="3"/>
  <c r="I14487" i="3"/>
  <c r="J14487" i="3"/>
  <c r="I14488" i="3"/>
  <c r="J14488" i="3"/>
  <c r="I14489" i="3"/>
  <c r="J14489" i="3"/>
  <c r="I14490" i="3"/>
  <c r="J14490" i="3"/>
  <c r="I14491" i="3"/>
  <c r="J14491" i="3"/>
  <c r="I14492" i="3"/>
  <c r="J14492" i="3"/>
  <c r="I14493" i="3"/>
  <c r="J14493" i="3"/>
  <c r="I14494" i="3"/>
  <c r="J14494" i="3"/>
  <c r="I14495" i="3"/>
  <c r="J14495" i="3"/>
  <c r="I14496" i="3"/>
  <c r="J14496" i="3"/>
  <c r="I14497" i="3"/>
  <c r="J14497" i="3"/>
  <c r="I14498" i="3"/>
  <c r="J14498" i="3"/>
  <c r="I14499" i="3"/>
  <c r="J14499" i="3"/>
  <c r="I14500" i="3"/>
  <c r="J14500" i="3"/>
  <c r="I14501" i="3"/>
  <c r="J14501" i="3"/>
  <c r="I14502" i="3"/>
  <c r="J14502" i="3"/>
  <c r="I14503" i="3"/>
  <c r="J14503" i="3"/>
  <c r="I14504" i="3"/>
  <c r="J14504" i="3"/>
  <c r="I14505" i="3"/>
  <c r="J14505" i="3"/>
  <c r="I14506" i="3"/>
  <c r="J14506" i="3"/>
  <c r="I14507" i="3"/>
  <c r="J14507" i="3"/>
  <c r="I14508" i="3"/>
  <c r="J14508" i="3"/>
  <c r="I14509" i="3"/>
  <c r="J14509" i="3"/>
  <c r="I14510" i="3"/>
  <c r="J14510" i="3"/>
  <c r="I14511" i="3"/>
  <c r="J14511" i="3"/>
  <c r="I14512" i="3"/>
  <c r="J14512" i="3"/>
  <c r="I14513" i="3"/>
  <c r="J14513" i="3"/>
  <c r="I14514" i="3"/>
  <c r="J14514" i="3"/>
  <c r="I14515" i="3"/>
  <c r="J14515" i="3"/>
  <c r="I14516" i="3"/>
  <c r="J14516" i="3"/>
  <c r="I14517" i="3"/>
  <c r="J14517" i="3"/>
  <c r="I14518" i="3"/>
  <c r="J14518" i="3"/>
  <c r="I14519" i="3"/>
  <c r="J14519" i="3"/>
  <c r="I14520" i="3"/>
  <c r="J14520" i="3"/>
  <c r="I14521" i="3"/>
  <c r="J14521" i="3"/>
  <c r="I14522" i="3"/>
  <c r="J14522" i="3"/>
  <c r="I14523" i="3"/>
  <c r="J14523" i="3"/>
  <c r="I14524" i="3"/>
  <c r="J14524" i="3"/>
  <c r="I14525" i="3"/>
  <c r="J14525" i="3"/>
  <c r="I14526" i="3"/>
  <c r="J14526" i="3"/>
  <c r="I14527" i="3"/>
  <c r="J14527" i="3"/>
  <c r="I14528" i="3"/>
  <c r="J14528" i="3"/>
  <c r="I14529" i="3"/>
  <c r="J14529" i="3"/>
  <c r="I14530" i="3"/>
  <c r="J14530" i="3"/>
  <c r="I14531" i="3"/>
  <c r="J14531" i="3"/>
  <c r="I14532" i="3"/>
  <c r="J14532" i="3"/>
  <c r="I14533" i="3"/>
  <c r="J14533" i="3"/>
  <c r="I14534" i="3"/>
  <c r="J14534" i="3"/>
  <c r="I14535" i="3"/>
  <c r="J14535" i="3"/>
  <c r="I14536" i="3"/>
  <c r="J14536" i="3"/>
  <c r="I14537" i="3"/>
  <c r="J14537" i="3"/>
  <c r="I14538" i="3"/>
  <c r="J14538" i="3"/>
  <c r="I14539" i="3"/>
  <c r="J14539" i="3"/>
  <c r="I14540" i="3"/>
  <c r="J14540" i="3"/>
  <c r="I14541" i="3"/>
  <c r="J14541" i="3"/>
  <c r="I14542" i="3"/>
  <c r="J14542" i="3"/>
  <c r="I14543" i="3"/>
  <c r="J14543" i="3"/>
  <c r="I14544" i="3"/>
  <c r="J14544" i="3"/>
  <c r="I14545" i="3"/>
  <c r="J14545" i="3"/>
  <c r="I14546" i="3"/>
  <c r="J14546" i="3"/>
  <c r="I14547" i="3"/>
  <c r="J14547" i="3"/>
  <c r="I14548" i="3"/>
  <c r="J14548" i="3"/>
  <c r="I14549" i="3"/>
  <c r="J14549" i="3"/>
  <c r="I14550" i="3"/>
  <c r="J14550" i="3"/>
  <c r="I14551" i="3"/>
  <c r="J14551" i="3"/>
  <c r="I14552" i="3"/>
  <c r="J14552" i="3"/>
  <c r="I14553" i="3"/>
  <c r="J14553" i="3"/>
  <c r="I14554" i="3"/>
  <c r="J14554" i="3"/>
  <c r="I14555" i="3"/>
  <c r="J14555" i="3"/>
  <c r="I14556" i="3"/>
  <c r="J14556" i="3"/>
  <c r="I14557" i="3"/>
  <c r="J14557" i="3"/>
  <c r="I14558" i="3"/>
  <c r="J14558" i="3"/>
  <c r="I14559" i="3"/>
  <c r="J14559" i="3"/>
  <c r="I14560" i="3"/>
  <c r="J14560" i="3"/>
  <c r="I14561" i="3"/>
  <c r="J14561" i="3"/>
  <c r="I14562" i="3"/>
  <c r="J14562" i="3"/>
  <c r="I14563" i="3"/>
  <c r="J14563" i="3"/>
  <c r="I14564" i="3"/>
  <c r="J14564" i="3"/>
  <c r="I14565" i="3"/>
  <c r="J14565" i="3"/>
  <c r="I14566" i="3"/>
  <c r="J14566" i="3"/>
  <c r="I14567" i="3"/>
  <c r="J14567" i="3"/>
  <c r="I14568" i="3"/>
  <c r="J14568" i="3"/>
  <c r="I14569" i="3"/>
  <c r="J14569" i="3"/>
  <c r="I14570" i="3"/>
  <c r="J14570" i="3"/>
  <c r="I14571" i="3"/>
  <c r="J14571" i="3"/>
  <c r="I14572" i="3"/>
  <c r="J14572" i="3"/>
  <c r="I14573" i="3"/>
  <c r="J14573" i="3"/>
  <c r="I14574" i="3"/>
  <c r="J14574" i="3"/>
  <c r="I14575" i="3"/>
  <c r="J14575" i="3"/>
  <c r="I14576" i="3"/>
  <c r="J14576" i="3"/>
  <c r="I14577" i="3"/>
  <c r="J14577" i="3"/>
  <c r="I14578" i="3"/>
  <c r="J14578" i="3"/>
  <c r="I14579" i="3"/>
  <c r="J14579" i="3"/>
  <c r="I14580" i="3"/>
  <c r="J14580" i="3"/>
  <c r="I14581" i="3"/>
  <c r="J14581" i="3"/>
  <c r="I14582" i="3"/>
  <c r="J14582" i="3"/>
  <c r="I14583" i="3"/>
  <c r="J14583" i="3"/>
  <c r="I14584" i="3"/>
  <c r="J14584" i="3"/>
  <c r="I14585" i="3"/>
  <c r="J14585" i="3"/>
  <c r="I14586" i="3"/>
  <c r="J14586" i="3"/>
  <c r="I14587" i="3"/>
  <c r="J14587" i="3"/>
  <c r="I14588" i="3"/>
  <c r="J14588" i="3"/>
  <c r="I14589" i="3"/>
  <c r="J14589" i="3"/>
  <c r="I14590" i="3"/>
  <c r="J14590" i="3"/>
  <c r="I14591" i="3"/>
  <c r="J14591" i="3"/>
  <c r="I14592" i="3"/>
  <c r="J14592" i="3"/>
  <c r="I14593" i="3"/>
  <c r="J14593" i="3"/>
  <c r="I14594" i="3"/>
  <c r="J14594" i="3"/>
  <c r="I14595" i="3"/>
  <c r="J14595" i="3"/>
  <c r="I14596" i="3"/>
  <c r="J14596" i="3"/>
  <c r="I14597" i="3"/>
  <c r="J14597" i="3"/>
  <c r="I14598" i="3"/>
  <c r="J14598" i="3"/>
  <c r="I14599" i="3"/>
  <c r="J14599" i="3"/>
  <c r="I14600" i="3"/>
  <c r="J14600" i="3"/>
  <c r="I14601" i="3"/>
  <c r="J14601" i="3"/>
  <c r="I14602" i="3"/>
  <c r="J14602" i="3"/>
  <c r="I14603" i="3"/>
  <c r="J14603" i="3"/>
  <c r="I14604" i="3"/>
  <c r="J14604" i="3"/>
  <c r="I14605" i="3"/>
  <c r="J14605" i="3"/>
  <c r="I14606" i="3"/>
  <c r="J14606" i="3"/>
  <c r="I14607" i="3"/>
  <c r="J14607" i="3"/>
  <c r="I14608" i="3"/>
  <c r="J14608" i="3"/>
  <c r="I14609" i="3"/>
  <c r="J14609" i="3"/>
  <c r="I14610" i="3"/>
  <c r="J14610" i="3"/>
  <c r="I14611" i="3"/>
  <c r="J14611" i="3"/>
  <c r="I14612" i="3"/>
  <c r="J14612" i="3"/>
  <c r="I14613" i="3"/>
  <c r="J14613" i="3"/>
  <c r="I14614" i="3"/>
  <c r="J14614" i="3"/>
  <c r="I14615" i="3"/>
  <c r="J14615" i="3"/>
  <c r="I14616" i="3"/>
  <c r="J14616" i="3"/>
  <c r="I14617" i="3"/>
  <c r="J14617" i="3"/>
  <c r="I14618" i="3"/>
  <c r="J14618" i="3"/>
  <c r="I14619" i="3"/>
  <c r="J14619" i="3"/>
  <c r="I14620" i="3"/>
  <c r="J14620" i="3"/>
  <c r="I14621" i="3"/>
  <c r="J14621" i="3"/>
  <c r="I14622" i="3"/>
  <c r="J14622" i="3"/>
  <c r="I14623" i="3"/>
  <c r="J14623" i="3"/>
  <c r="I14624" i="3"/>
  <c r="J14624" i="3"/>
  <c r="I14625" i="3"/>
  <c r="J14625" i="3"/>
  <c r="I14626" i="3"/>
  <c r="J14626" i="3"/>
  <c r="I14627" i="3"/>
  <c r="J14627" i="3"/>
  <c r="I14628" i="3"/>
  <c r="J14628" i="3"/>
  <c r="I14629" i="3"/>
  <c r="J14629" i="3"/>
  <c r="I14630" i="3"/>
  <c r="J14630" i="3"/>
  <c r="I14631" i="3"/>
  <c r="J14631" i="3"/>
  <c r="I14632" i="3"/>
  <c r="J14632" i="3"/>
  <c r="I14633" i="3"/>
  <c r="J14633" i="3"/>
  <c r="I14634" i="3"/>
  <c r="J14634" i="3"/>
  <c r="I14635" i="3"/>
  <c r="J14635" i="3"/>
  <c r="I14636" i="3"/>
  <c r="J14636" i="3"/>
  <c r="I14637" i="3"/>
  <c r="J14637" i="3"/>
  <c r="I14638" i="3"/>
  <c r="J14638" i="3"/>
  <c r="I14639" i="3"/>
  <c r="J14639" i="3"/>
  <c r="I14640" i="3"/>
  <c r="J14640" i="3"/>
  <c r="I14641" i="3"/>
  <c r="J14641" i="3"/>
  <c r="I14642" i="3"/>
  <c r="J14642" i="3"/>
  <c r="I14643" i="3"/>
  <c r="J14643" i="3"/>
  <c r="I14644" i="3"/>
  <c r="J14644" i="3"/>
  <c r="I14645" i="3"/>
  <c r="J14645" i="3"/>
  <c r="I14646" i="3"/>
  <c r="J14646" i="3"/>
  <c r="I14647" i="3"/>
  <c r="J14647" i="3"/>
  <c r="I14648" i="3"/>
  <c r="J14648" i="3"/>
  <c r="I14649" i="3"/>
  <c r="J14649" i="3"/>
  <c r="I14650" i="3"/>
  <c r="J14650" i="3"/>
  <c r="I14651" i="3"/>
  <c r="J14651" i="3"/>
  <c r="I14652" i="3"/>
  <c r="J14652" i="3"/>
  <c r="I14653" i="3"/>
  <c r="J14653" i="3"/>
  <c r="I14654" i="3"/>
  <c r="J14654" i="3"/>
  <c r="I14655" i="3"/>
  <c r="J14655" i="3"/>
  <c r="I14656" i="3"/>
  <c r="J14656" i="3"/>
  <c r="I14657" i="3"/>
  <c r="J14657" i="3"/>
  <c r="I14658" i="3"/>
  <c r="J14658" i="3"/>
  <c r="I14659" i="3"/>
  <c r="J14659" i="3"/>
  <c r="I14660" i="3"/>
  <c r="J14660" i="3"/>
  <c r="I14661" i="3"/>
  <c r="J14661" i="3"/>
  <c r="I14662" i="3"/>
  <c r="J14662" i="3"/>
  <c r="I14663" i="3"/>
  <c r="J14663" i="3"/>
  <c r="I14664" i="3"/>
  <c r="J14664" i="3"/>
  <c r="I14665" i="3"/>
  <c r="J14665" i="3"/>
  <c r="I14666" i="3"/>
  <c r="J14666" i="3"/>
  <c r="I14667" i="3"/>
  <c r="J14667" i="3"/>
  <c r="I14668" i="3"/>
  <c r="J14668" i="3"/>
  <c r="I14669" i="3"/>
  <c r="J14669" i="3"/>
  <c r="I14670" i="3"/>
  <c r="J14670" i="3"/>
  <c r="I14671" i="3"/>
  <c r="J14671" i="3"/>
  <c r="I14672" i="3"/>
  <c r="J14672" i="3"/>
  <c r="I14673" i="3"/>
  <c r="J14673" i="3"/>
  <c r="I14674" i="3"/>
  <c r="J14674" i="3"/>
  <c r="I14675" i="3"/>
  <c r="J14675" i="3"/>
  <c r="I14676" i="3"/>
  <c r="J14676" i="3"/>
  <c r="I14677" i="3"/>
  <c r="J14677" i="3"/>
  <c r="I14678" i="3"/>
  <c r="J14678" i="3"/>
  <c r="I14679" i="3"/>
  <c r="J14679" i="3"/>
  <c r="I14680" i="3"/>
  <c r="J14680" i="3"/>
  <c r="I14681" i="3"/>
  <c r="J14681" i="3"/>
  <c r="I14682" i="3"/>
  <c r="J14682" i="3"/>
  <c r="I14683" i="3"/>
  <c r="J14683" i="3"/>
  <c r="I14684" i="3"/>
  <c r="J14684" i="3"/>
  <c r="I14685" i="3"/>
  <c r="J14685" i="3"/>
  <c r="I14686" i="3"/>
  <c r="J14686" i="3"/>
  <c r="I14687" i="3"/>
  <c r="J14687" i="3"/>
  <c r="I14688" i="3"/>
  <c r="J14688" i="3"/>
  <c r="I14689" i="3"/>
  <c r="J14689" i="3"/>
  <c r="I14690" i="3"/>
  <c r="J14690" i="3"/>
  <c r="I14691" i="3"/>
  <c r="J14691" i="3"/>
  <c r="I14692" i="3"/>
  <c r="J14692" i="3"/>
  <c r="I14693" i="3"/>
  <c r="J14693" i="3"/>
  <c r="I14694" i="3"/>
  <c r="J14694" i="3"/>
  <c r="I14695" i="3"/>
  <c r="J14695" i="3"/>
  <c r="I14696" i="3"/>
  <c r="J14696" i="3"/>
  <c r="I14697" i="3"/>
  <c r="J14697" i="3"/>
  <c r="I14698" i="3"/>
  <c r="J14698" i="3"/>
  <c r="I14699" i="3"/>
  <c r="J14699" i="3"/>
  <c r="I14700" i="3"/>
  <c r="J14700" i="3"/>
  <c r="I14701" i="3"/>
  <c r="J14701" i="3"/>
  <c r="I14702" i="3"/>
  <c r="J14702" i="3"/>
  <c r="I14703" i="3"/>
  <c r="J14703" i="3"/>
  <c r="I14704" i="3"/>
  <c r="J14704" i="3"/>
  <c r="I14705" i="3"/>
  <c r="J14705" i="3"/>
  <c r="I14706" i="3"/>
  <c r="J14706" i="3"/>
  <c r="I14707" i="3"/>
  <c r="J14707" i="3"/>
  <c r="I14708" i="3"/>
  <c r="J14708" i="3"/>
  <c r="I14709" i="3"/>
  <c r="J14709" i="3"/>
  <c r="I14710" i="3"/>
  <c r="J14710" i="3"/>
  <c r="I14711" i="3"/>
  <c r="J14711" i="3"/>
  <c r="I14712" i="3"/>
  <c r="J14712" i="3"/>
  <c r="I14713" i="3"/>
  <c r="J14713" i="3"/>
  <c r="I14714" i="3"/>
  <c r="J14714" i="3"/>
  <c r="I14715" i="3"/>
  <c r="J14715" i="3"/>
  <c r="I14716" i="3"/>
  <c r="J14716" i="3"/>
  <c r="I14717" i="3"/>
  <c r="J14717" i="3"/>
  <c r="I14718" i="3"/>
  <c r="J14718" i="3"/>
  <c r="I14719" i="3"/>
  <c r="J14719" i="3"/>
  <c r="I14720" i="3"/>
  <c r="J14720" i="3"/>
  <c r="I14721" i="3"/>
  <c r="J14721" i="3"/>
  <c r="I14722" i="3"/>
  <c r="J14722" i="3"/>
  <c r="I14723" i="3"/>
  <c r="J14723" i="3"/>
  <c r="I14724" i="3"/>
  <c r="J14724" i="3"/>
  <c r="I14725" i="3"/>
  <c r="J14725" i="3"/>
  <c r="I14726" i="3"/>
  <c r="J14726" i="3"/>
  <c r="I14727" i="3"/>
  <c r="J14727" i="3"/>
  <c r="I14728" i="3"/>
  <c r="J14728" i="3"/>
  <c r="I14729" i="3"/>
  <c r="J14729" i="3"/>
  <c r="I14730" i="3"/>
  <c r="J14730" i="3"/>
  <c r="I14731" i="3"/>
  <c r="J14731" i="3"/>
  <c r="I14732" i="3"/>
  <c r="J14732" i="3"/>
  <c r="I14733" i="3"/>
  <c r="J14733" i="3"/>
  <c r="I14734" i="3"/>
  <c r="J14734" i="3"/>
  <c r="I14735" i="3"/>
  <c r="J14735" i="3"/>
  <c r="I14736" i="3"/>
  <c r="J14736" i="3"/>
  <c r="I14737" i="3"/>
  <c r="J14737" i="3"/>
  <c r="I14738" i="3"/>
  <c r="J14738" i="3"/>
  <c r="I14739" i="3"/>
  <c r="J14739" i="3"/>
  <c r="I14740" i="3"/>
  <c r="J14740" i="3"/>
  <c r="I14741" i="3"/>
  <c r="J14741" i="3"/>
  <c r="I14742" i="3"/>
  <c r="J14742" i="3"/>
  <c r="I14743" i="3"/>
  <c r="J14743" i="3"/>
  <c r="I14744" i="3"/>
  <c r="J14744" i="3"/>
  <c r="I14745" i="3"/>
  <c r="J14745" i="3"/>
  <c r="I14746" i="3"/>
  <c r="J14746" i="3"/>
  <c r="I14747" i="3"/>
  <c r="J14747" i="3"/>
  <c r="I14748" i="3"/>
  <c r="J14748" i="3"/>
  <c r="I14749" i="3"/>
  <c r="J14749" i="3"/>
  <c r="I14750" i="3"/>
  <c r="J14750" i="3"/>
  <c r="I14751" i="3"/>
  <c r="J14751" i="3"/>
  <c r="I14752" i="3"/>
  <c r="J14752" i="3"/>
  <c r="I14753" i="3"/>
  <c r="J14753" i="3"/>
  <c r="I14754" i="3"/>
  <c r="J14754" i="3"/>
  <c r="I14755" i="3"/>
  <c r="J14755" i="3"/>
  <c r="I14756" i="3"/>
  <c r="J14756" i="3"/>
  <c r="I14757" i="3"/>
  <c r="J14757" i="3"/>
  <c r="I14758" i="3"/>
  <c r="J14758" i="3"/>
  <c r="I14759" i="3"/>
  <c r="J14759" i="3"/>
  <c r="I14760" i="3"/>
  <c r="J14760" i="3"/>
  <c r="I14761" i="3"/>
  <c r="J14761" i="3"/>
  <c r="I14762" i="3"/>
  <c r="J14762" i="3"/>
  <c r="I14763" i="3"/>
  <c r="J14763" i="3"/>
  <c r="I14764" i="3"/>
  <c r="J14764" i="3"/>
  <c r="I14765" i="3"/>
  <c r="J14765" i="3"/>
  <c r="I14766" i="3"/>
  <c r="J14766" i="3"/>
  <c r="I14767" i="3"/>
  <c r="J14767" i="3"/>
  <c r="I14768" i="3"/>
  <c r="J14768" i="3"/>
  <c r="I14769" i="3"/>
  <c r="J14769" i="3"/>
  <c r="I14770" i="3"/>
  <c r="J14770" i="3"/>
  <c r="I14771" i="3"/>
  <c r="J14771" i="3"/>
  <c r="I14772" i="3"/>
  <c r="J14772" i="3"/>
  <c r="I14773" i="3"/>
  <c r="J14773" i="3"/>
  <c r="I14774" i="3"/>
  <c r="J14774" i="3"/>
  <c r="I14775" i="3"/>
  <c r="J14775" i="3"/>
  <c r="I14776" i="3"/>
  <c r="J14776" i="3"/>
  <c r="I14777" i="3"/>
  <c r="J14777" i="3"/>
  <c r="I14778" i="3"/>
  <c r="J14778" i="3"/>
  <c r="I14779" i="3"/>
  <c r="J14779" i="3"/>
  <c r="I14780" i="3"/>
  <c r="J14780" i="3"/>
  <c r="I14781" i="3"/>
  <c r="J14781" i="3"/>
  <c r="I14782" i="3"/>
  <c r="J14782" i="3"/>
  <c r="I14783" i="3"/>
  <c r="J14783" i="3"/>
  <c r="I14784" i="3"/>
  <c r="J14784" i="3"/>
  <c r="I14785" i="3"/>
  <c r="J14785" i="3"/>
  <c r="I14786" i="3"/>
  <c r="J14786" i="3"/>
  <c r="I14787" i="3"/>
  <c r="J14787" i="3"/>
  <c r="I14788" i="3"/>
  <c r="J14788" i="3"/>
  <c r="I14789" i="3"/>
  <c r="J14789" i="3"/>
  <c r="I14790" i="3"/>
  <c r="J14790" i="3"/>
  <c r="I14791" i="3"/>
  <c r="J14791" i="3"/>
  <c r="I14792" i="3"/>
  <c r="J14792" i="3"/>
  <c r="I14793" i="3"/>
  <c r="J14793" i="3"/>
  <c r="I14794" i="3"/>
  <c r="J14794" i="3"/>
  <c r="I14795" i="3"/>
  <c r="J14795" i="3"/>
  <c r="I14796" i="3"/>
  <c r="J14796" i="3"/>
  <c r="I14797" i="3"/>
  <c r="J14797" i="3"/>
  <c r="I14798" i="3"/>
  <c r="J14798" i="3"/>
  <c r="I14799" i="3"/>
  <c r="J14799" i="3"/>
  <c r="I14800" i="3"/>
  <c r="J14800" i="3"/>
  <c r="I14801" i="3"/>
  <c r="J14801" i="3"/>
  <c r="I14802" i="3"/>
  <c r="J14802" i="3"/>
  <c r="I14803" i="3"/>
  <c r="J14803" i="3"/>
  <c r="I14804" i="3"/>
  <c r="J14804" i="3"/>
  <c r="I14805" i="3"/>
  <c r="J14805" i="3"/>
  <c r="I14806" i="3"/>
  <c r="J14806" i="3"/>
  <c r="I14807" i="3"/>
  <c r="J14807" i="3"/>
  <c r="I14808" i="3"/>
  <c r="J14808" i="3"/>
  <c r="I14809" i="3"/>
  <c r="J14809" i="3"/>
  <c r="I14810" i="3"/>
  <c r="J14810" i="3"/>
  <c r="I14811" i="3"/>
  <c r="J14811" i="3"/>
  <c r="I14812" i="3"/>
  <c r="J14812" i="3"/>
  <c r="I14813" i="3"/>
  <c r="J14813" i="3"/>
  <c r="I14814" i="3"/>
  <c r="J14814" i="3"/>
  <c r="I14815" i="3"/>
  <c r="J14815" i="3"/>
  <c r="I14816" i="3"/>
  <c r="J14816" i="3"/>
  <c r="I14817" i="3"/>
  <c r="J14817" i="3"/>
  <c r="I14818" i="3"/>
  <c r="J14818" i="3"/>
  <c r="I14819" i="3"/>
  <c r="J14819" i="3"/>
  <c r="I14820" i="3"/>
  <c r="J14820" i="3"/>
  <c r="I14821" i="3"/>
  <c r="J14821" i="3"/>
  <c r="I14822" i="3"/>
  <c r="J14822" i="3"/>
  <c r="I14823" i="3"/>
  <c r="J14823" i="3"/>
  <c r="I14824" i="3"/>
  <c r="J14824" i="3"/>
  <c r="I14825" i="3"/>
  <c r="J14825" i="3"/>
  <c r="I14826" i="3"/>
  <c r="J14826" i="3"/>
  <c r="I14827" i="3"/>
  <c r="J14827" i="3"/>
  <c r="I14828" i="3"/>
  <c r="J14828" i="3"/>
  <c r="I14829" i="3"/>
  <c r="J14829" i="3"/>
  <c r="I14830" i="3"/>
  <c r="J14830" i="3"/>
  <c r="I14831" i="3"/>
  <c r="J14831" i="3"/>
  <c r="I14832" i="3"/>
  <c r="J14832" i="3"/>
  <c r="I14833" i="3"/>
  <c r="J14833" i="3"/>
  <c r="I14834" i="3"/>
  <c r="J14834" i="3"/>
  <c r="I14835" i="3"/>
  <c r="J14835" i="3"/>
  <c r="I14836" i="3"/>
  <c r="J14836" i="3"/>
  <c r="I14837" i="3"/>
  <c r="J14837" i="3"/>
  <c r="I14838" i="3"/>
  <c r="J14838" i="3"/>
  <c r="I14839" i="3"/>
  <c r="J14839" i="3"/>
  <c r="I14840" i="3"/>
  <c r="J14840" i="3"/>
  <c r="I14841" i="3"/>
  <c r="J14841" i="3"/>
  <c r="I14842" i="3"/>
  <c r="J14842" i="3"/>
  <c r="I14843" i="3"/>
  <c r="J14843" i="3"/>
  <c r="I14844" i="3"/>
  <c r="J14844" i="3"/>
  <c r="I14845" i="3"/>
  <c r="J14845" i="3"/>
  <c r="I14846" i="3"/>
  <c r="J14846" i="3"/>
  <c r="I14847" i="3"/>
  <c r="J14847" i="3"/>
  <c r="I14848" i="3"/>
  <c r="J14848" i="3"/>
  <c r="I14849" i="3"/>
  <c r="J14849" i="3"/>
  <c r="I14850" i="3"/>
  <c r="J14850" i="3"/>
  <c r="I14851" i="3"/>
  <c r="J14851" i="3"/>
  <c r="I14852" i="3"/>
  <c r="J14852" i="3"/>
  <c r="I14853" i="3"/>
  <c r="J14853" i="3"/>
  <c r="I14854" i="3"/>
  <c r="J14854" i="3"/>
  <c r="I14855" i="3"/>
  <c r="J14855" i="3"/>
  <c r="I14856" i="3"/>
  <c r="J14856" i="3"/>
  <c r="I14857" i="3"/>
  <c r="J14857" i="3"/>
  <c r="I14858" i="3"/>
  <c r="J14858" i="3"/>
  <c r="I14859" i="3"/>
  <c r="J14859" i="3"/>
  <c r="I14860" i="3"/>
  <c r="J14860" i="3"/>
  <c r="I14861" i="3"/>
  <c r="J14861" i="3"/>
  <c r="I14862" i="3"/>
  <c r="J14862" i="3"/>
  <c r="I14863" i="3"/>
  <c r="J14863" i="3"/>
  <c r="I14864" i="3"/>
  <c r="J14864" i="3"/>
  <c r="I14865" i="3"/>
  <c r="J14865" i="3"/>
  <c r="I14866" i="3"/>
  <c r="J14866" i="3"/>
  <c r="I14867" i="3"/>
  <c r="J14867" i="3"/>
  <c r="I14868" i="3"/>
  <c r="J14868" i="3"/>
  <c r="I14869" i="3"/>
  <c r="J14869" i="3"/>
  <c r="I14870" i="3"/>
  <c r="J14870" i="3"/>
  <c r="I14871" i="3"/>
  <c r="J14871" i="3"/>
  <c r="I14872" i="3"/>
  <c r="J14872" i="3"/>
  <c r="I14873" i="3"/>
  <c r="J14873" i="3"/>
  <c r="I14874" i="3"/>
  <c r="J14874" i="3"/>
  <c r="I14875" i="3"/>
  <c r="J14875" i="3"/>
  <c r="I14876" i="3"/>
  <c r="J14876" i="3"/>
  <c r="I14877" i="3"/>
  <c r="J14877" i="3"/>
  <c r="I14878" i="3"/>
  <c r="J14878" i="3"/>
  <c r="I14879" i="3"/>
  <c r="J14879" i="3"/>
  <c r="I14880" i="3"/>
  <c r="J14880" i="3"/>
  <c r="I14881" i="3"/>
  <c r="J14881" i="3"/>
  <c r="I14882" i="3"/>
  <c r="J14882" i="3"/>
  <c r="I14883" i="3"/>
  <c r="J14883" i="3"/>
  <c r="I14884" i="3"/>
  <c r="J14884" i="3"/>
  <c r="I14885" i="3"/>
  <c r="J14885" i="3"/>
  <c r="I14886" i="3"/>
  <c r="J14886" i="3"/>
  <c r="I14887" i="3"/>
  <c r="J14887" i="3"/>
  <c r="I14888" i="3"/>
  <c r="J14888" i="3"/>
  <c r="I14889" i="3"/>
  <c r="J14889" i="3"/>
  <c r="I14890" i="3"/>
  <c r="J14890" i="3"/>
  <c r="I14891" i="3"/>
  <c r="J14891" i="3"/>
  <c r="I14892" i="3"/>
  <c r="J14892" i="3"/>
  <c r="I14893" i="3"/>
  <c r="J14893" i="3"/>
  <c r="I14894" i="3"/>
  <c r="J14894" i="3"/>
  <c r="I14895" i="3"/>
  <c r="J14895" i="3"/>
  <c r="I14896" i="3"/>
  <c r="J14896" i="3"/>
  <c r="I14897" i="3"/>
  <c r="J14897" i="3"/>
  <c r="I14898" i="3"/>
  <c r="J14898" i="3"/>
  <c r="I14899" i="3"/>
  <c r="J14899" i="3"/>
  <c r="I14900" i="3"/>
  <c r="J14900" i="3"/>
  <c r="I14901" i="3"/>
  <c r="J14901" i="3"/>
  <c r="I14902" i="3"/>
  <c r="J14902" i="3"/>
  <c r="I14903" i="3"/>
  <c r="J14903" i="3"/>
  <c r="I14904" i="3"/>
  <c r="J14904" i="3"/>
  <c r="I14905" i="3"/>
  <c r="J14905" i="3"/>
  <c r="I14906" i="3"/>
  <c r="J14906" i="3"/>
  <c r="I14907" i="3"/>
  <c r="J14907" i="3"/>
  <c r="I14908" i="3"/>
  <c r="J14908" i="3"/>
  <c r="I14909" i="3"/>
  <c r="J14909" i="3"/>
  <c r="I14910" i="3"/>
  <c r="J14910" i="3"/>
  <c r="I14911" i="3"/>
  <c r="J14911" i="3"/>
  <c r="I14912" i="3"/>
  <c r="J14912" i="3"/>
  <c r="I14913" i="3"/>
  <c r="J14913" i="3"/>
  <c r="I14914" i="3"/>
  <c r="J14914" i="3"/>
  <c r="I14915" i="3"/>
  <c r="J14915" i="3"/>
  <c r="I14916" i="3"/>
  <c r="J14916" i="3"/>
  <c r="I14917" i="3"/>
  <c r="J14917" i="3"/>
  <c r="I14918" i="3"/>
  <c r="J14918" i="3"/>
  <c r="I14919" i="3"/>
  <c r="J14919" i="3"/>
  <c r="I14920" i="3"/>
  <c r="J14920" i="3"/>
  <c r="I14921" i="3"/>
  <c r="J14921" i="3"/>
  <c r="I14922" i="3"/>
  <c r="J14922" i="3"/>
  <c r="I14923" i="3"/>
  <c r="J14923" i="3"/>
  <c r="I14924" i="3"/>
  <c r="J14924" i="3"/>
  <c r="I14925" i="3"/>
  <c r="J14925" i="3"/>
  <c r="I14926" i="3"/>
  <c r="J14926" i="3"/>
  <c r="I14927" i="3"/>
  <c r="J14927" i="3"/>
  <c r="I14928" i="3"/>
  <c r="J14928" i="3"/>
  <c r="I14929" i="3"/>
  <c r="J14929" i="3"/>
  <c r="I14930" i="3"/>
  <c r="J14930" i="3"/>
  <c r="I14931" i="3"/>
  <c r="J14931" i="3"/>
  <c r="I14932" i="3"/>
  <c r="J14932" i="3"/>
  <c r="I14933" i="3"/>
  <c r="J14933" i="3"/>
  <c r="I14934" i="3"/>
  <c r="J14934" i="3"/>
  <c r="I14935" i="3"/>
  <c r="J14935" i="3"/>
  <c r="I14936" i="3"/>
  <c r="J14936" i="3"/>
  <c r="I14937" i="3"/>
  <c r="J14937" i="3"/>
  <c r="I14938" i="3"/>
  <c r="J14938" i="3"/>
  <c r="I14939" i="3"/>
  <c r="J14939" i="3"/>
  <c r="I14940" i="3"/>
  <c r="J14940" i="3"/>
  <c r="I14941" i="3"/>
  <c r="J14941" i="3"/>
  <c r="I14942" i="3"/>
  <c r="J14942" i="3"/>
  <c r="I14943" i="3"/>
  <c r="J14943" i="3"/>
  <c r="I14944" i="3"/>
  <c r="J14944" i="3"/>
  <c r="I14945" i="3"/>
  <c r="J14945" i="3"/>
  <c r="I14946" i="3"/>
  <c r="J14946" i="3"/>
  <c r="I14947" i="3"/>
  <c r="J14947" i="3"/>
  <c r="I14948" i="3"/>
  <c r="J14948" i="3"/>
  <c r="I14949" i="3"/>
  <c r="J14949" i="3"/>
  <c r="I14950" i="3"/>
  <c r="J14950" i="3"/>
  <c r="I14951" i="3"/>
  <c r="J14951" i="3"/>
  <c r="I14952" i="3"/>
  <c r="J14952" i="3"/>
  <c r="I14953" i="3"/>
  <c r="J14953" i="3"/>
  <c r="I14954" i="3"/>
  <c r="J14954" i="3"/>
  <c r="I14955" i="3"/>
  <c r="J14955" i="3"/>
  <c r="I14956" i="3"/>
  <c r="J14956" i="3"/>
  <c r="I14957" i="3"/>
  <c r="J14957" i="3"/>
  <c r="I14958" i="3"/>
  <c r="J14958" i="3"/>
  <c r="I14959" i="3"/>
  <c r="J14959" i="3"/>
  <c r="I14960" i="3"/>
  <c r="J14960" i="3"/>
  <c r="I14961" i="3"/>
  <c r="J14961" i="3"/>
  <c r="I14962" i="3"/>
  <c r="J14962" i="3"/>
  <c r="I14963" i="3"/>
  <c r="J14963" i="3"/>
  <c r="I14964" i="3"/>
  <c r="J14964" i="3"/>
  <c r="I14965" i="3"/>
  <c r="J14965" i="3"/>
  <c r="I14966" i="3"/>
  <c r="J14966" i="3"/>
  <c r="I14967" i="3"/>
  <c r="J14967" i="3"/>
  <c r="I14968" i="3"/>
  <c r="J14968" i="3"/>
  <c r="I14969" i="3"/>
  <c r="J14969" i="3"/>
  <c r="I14970" i="3"/>
  <c r="J14970" i="3"/>
  <c r="I14971" i="3"/>
  <c r="J14971" i="3"/>
  <c r="I14972" i="3"/>
  <c r="J14972" i="3"/>
  <c r="I14973" i="3"/>
  <c r="J14973" i="3"/>
  <c r="I14974" i="3"/>
  <c r="J14974" i="3"/>
  <c r="I14975" i="3"/>
  <c r="J14975" i="3"/>
  <c r="I14976" i="3"/>
  <c r="J14976" i="3"/>
  <c r="I14977" i="3"/>
  <c r="J14977" i="3"/>
  <c r="I14978" i="3"/>
  <c r="J14978" i="3"/>
  <c r="I14979" i="3"/>
  <c r="J14979" i="3"/>
  <c r="I14980" i="3"/>
  <c r="J14980" i="3"/>
  <c r="I14981" i="3"/>
  <c r="J14981" i="3"/>
  <c r="I14982" i="3"/>
  <c r="J14982" i="3"/>
  <c r="I14983" i="3"/>
  <c r="J14983" i="3"/>
  <c r="I14984" i="3"/>
  <c r="J14984" i="3"/>
  <c r="I14985" i="3"/>
  <c r="J14985" i="3"/>
  <c r="I14986" i="3"/>
  <c r="J14986" i="3"/>
  <c r="I14987" i="3"/>
  <c r="J14987" i="3"/>
  <c r="I14988" i="3"/>
  <c r="J14988" i="3"/>
  <c r="I14989" i="3"/>
  <c r="J14989" i="3"/>
  <c r="I14990" i="3"/>
  <c r="J14990" i="3"/>
  <c r="I14991" i="3"/>
  <c r="J14991" i="3"/>
  <c r="I14992" i="3"/>
  <c r="J14992" i="3"/>
  <c r="I14993" i="3"/>
  <c r="J14993" i="3"/>
  <c r="I14994" i="3"/>
  <c r="J14994" i="3"/>
  <c r="I14995" i="3"/>
  <c r="J14995" i="3"/>
  <c r="I14996" i="3"/>
  <c r="J14996" i="3"/>
  <c r="I14997" i="3"/>
  <c r="J14997" i="3"/>
  <c r="I14998" i="3"/>
  <c r="J14998" i="3"/>
  <c r="I14999" i="3"/>
  <c r="J14999" i="3"/>
  <c r="I15000" i="3"/>
  <c r="J15000" i="3"/>
  <c r="I15001" i="3"/>
  <c r="J15001" i="3"/>
  <c r="J2" i="3"/>
  <c r="I2" i="3"/>
  <c r="F126" i="6"/>
  <c r="H110" i="6"/>
  <c r="B29" i="6"/>
  <c r="D29" i="6"/>
  <c r="G113" i="6"/>
  <c r="G111" i="6"/>
  <c r="C29" i="6"/>
  <c r="H109" i="6"/>
  <c r="G114" i="6"/>
  <c r="H113" i="6"/>
  <c r="H112" i="6"/>
  <c r="B126" i="6"/>
  <c r="F24" i="6"/>
  <c r="C24" i="6"/>
  <c r="H111" i="6"/>
  <c r="G107" i="6"/>
  <c r="G112" i="6"/>
  <c r="C126" i="6"/>
  <c r="G110" i="6"/>
  <c r="E29" i="6"/>
  <c r="H114" i="6"/>
  <c r="E126" i="6"/>
  <c r="G108" i="6"/>
  <c r="H107" i="6"/>
  <c r="D24" i="6"/>
  <c r="G109" i="6"/>
  <c r="H108" i="6"/>
  <c r="D18" i="6"/>
  <c r="F29" i="6"/>
  <c r="D126" i="6"/>
  <c r="E2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303E22-8655-422E-BB36-87ABC28F2109}" name="Connection" type="104" refreshedVersion="0" background="1">
    <extLst>
      <ext xmlns:x15="http://schemas.microsoft.com/office/spreadsheetml/2010/11/main" uri="{DE250136-89BD-433C-8126-D09CA5730AF9}">
        <x15:connection id="Calendar"/>
      </ext>
    </extLst>
  </connection>
  <connection id="2" xr16:uid="{ED00CB2F-31CD-4D07-94CE-6A06EF7C30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978182C-5DA2-4184-9975-EE9F0A34BA44}" name="WorksheetConnection_Final Dataset.xlsx!customers" type="102" refreshedVersion="8" minRefreshableVersion="5">
    <extLst>
      <ext xmlns:x15="http://schemas.microsoft.com/office/spreadsheetml/2010/11/main" uri="{DE250136-89BD-433C-8126-D09CA5730AF9}">
        <x15:connection id="customers">
          <x15:rangePr sourceName="_xlcn.WorksheetConnection_FinalDataset.xlsxcustomers"/>
        </x15:connection>
      </ext>
    </extLst>
  </connection>
  <connection id="4" xr16:uid="{DE37DF48-E2E4-41F7-BCFD-DC453E928157}" name="WorksheetConnection_Final Dataset.xlsx!orders" type="102" refreshedVersion="8" minRefreshableVersion="5">
    <extLst>
      <ext xmlns:x15="http://schemas.microsoft.com/office/spreadsheetml/2010/11/main" uri="{DE250136-89BD-433C-8126-D09CA5730AF9}">
        <x15:connection id="orders">
          <x15:rangePr sourceName="_xlcn.WorksheetConnection_FinalDataset.xlsxorders"/>
        </x15:connection>
      </ext>
    </extLst>
  </connection>
  <connection id="5" xr16:uid="{86648BBF-1262-43AF-8433-8E467989958B}" name="WorksheetConnection_Final Dataset.xlsx!products" type="102" refreshedVersion="8" minRefreshableVersion="5">
    <extLst>
      <ext xmlns:x15="http://schemas.microsoft.com/office/spreadsheetml/2010/11/main" uri="{DE250136-89BD-433C-8126-D09CA5730AF9}">
        <x15:connection id="products">
          <x15:rangePr sourceName="_xlcn.WorksheetConnection_FinalDataset.xlsxproducts"/>
        </x15:connection>
      </ext>
    </extLst>
  </connection>
  <connection id="6" xr16:uid="{DF1E3C2C-5919-4871-BCBD-1A0F67010558}" name="WorksheetConnection_Final Dataset.xlsx!targets" type="102" refreshedVersion="8" minRefreshableVersion="5">
    <extLst>
      <ext xmlns:x15="http://schemas.microsoft.com/office/spreadsheetml/2010/11/main" uri="{DE250136-89BD-433C-8126-D09CA5730AF9}">
        <x15:connection id="targets">
          <x15:rangePr sourceName="_xlcn.WorksheetConnection_FinalDataset.xlsxtargets"/>
        </x15:connection>
      </ext>
    </extLst>
  </connection>
</connections>
</file>

<file path=xl/sharedStrings.xml><?xml version="1.0" encoding="utf-8"?>
<sst xmlns="http://schemas.openxmlformats.org/spreadsheetml/2006/main" count="50969" uniqueCount="4772">
  <si>
    <t>customer_id</t>
  </si>
  <si>
    <t>customer_name</t>
  </si>
  <si>
    <t>region</t>
  </si>
  <si>
    <t>state</t>
  </si>
  <si>
    <t>city</t>
  </si>
  <si>
    <t>South</t>
  </si>
  <si>
    <t>Kerala</t>
  </si>
  <si>
    <t>Trivandrum</t>
  </si>
  <si>
    <t>East</t>
  </si>
  <si>
    <t>Assam</t>
  </si>
  <si>
    <t>Dibrugarh</t>
  </si>
  <si>
    <t>North</t>
  </si>
  <si>
    <t>Haryana</t>
  </si>
  <si>
    <t>Faridabad</t>
  </si>
  <si>
    <t>Telangana</t>
  </si>
  <si>
    <t>Karimnagar</t>
  </si>
  <si>
    <t>Kochi</t>
  </si>
  <si>
    <t>Odisha</t>
  </si>
  <si>
    <t>Rourkela</t>
  </si>
  <si>
    <t>Noida</t>
  </si>
  <si>
    <t>Punjab</t>
  </si>
  <si>
    <t>Ludhiana</t>
  </si>
  <si>
    <t>Kozhikode</t>
  </si>
  <si>
    <t>West</t>
  </si>
  <si>
    <t>Gujarat</t>
  </si>
  <si>
    <t>Ahmedabad</t>
  </si>
  <si>
    <t>Hyderabad</t>
  </si>
  <si>
    <t>Tamil Nadu</t>
  </si>
  <si>
    <t>Coimbatore</t>
  </si>
  <si>
    <t>Karnataka</t>
  </si>
  <si>
    <t>Bengaluru</t>
  </si>
  <si>
    <t>Mysuru</t>
  </si>
  <si>
    <t>Bhubaneswar</t>
  </si>
  <si>
    <t>Kanpur</t>
  </si>
  <si>
    <t>West Bengal</t>
  </si>
  <si>
    <t>Kolkata</t>
  </si>
  <si>
    <t>Durgapur</t>
  </si>
  <si>
    <t>Bihar</t>
  </si>
  <si>
    <t>Muzaffarpur</t>
  </si>
  <si>
    <t>Rajasthan</t>
  </si>
  <si>
    <t>Jodhpur</t>
  </si>
  <si>
    <t>Lucknow</t>
  </si>
  <si>
    <t>Maharashtra</t>
  </si>
  <si>
    <t>Pune</t>
  </si>
  <si>
    <t>Nagpur</t>
  </si>
  <si>
    <t>Surat</t>
  </si>
  <si>
    <t>Guwahati</t>
  </si>
  <si>
    <t>Panipat</t>
  </si>
  <si>
    <t>Jaipur</t>
  </si>
  <si>
    <t>Patna</t>
  </si>
  <si>
    <t>Gurgaon</t>
  </si>
  <si>
    <t>Udaipur</t>
  </si>
  <si>
    <t>Cuttack</t>
  </si>
  <si>
    <t>Hubli</t>
  </si>
  <si>
    <t>Vadodara</t>
  </si>
  <si>
    <t>Silchar</t>
  </si>
  <si>
    <t>Amritsar</t>
  </si>
  <si>
    <t>Warangal</t>
  </si>
  <si>
    <t>Delhi</t>
  </si>
  <si>
    <t>Rohini</t>
  </si>
  <si>
    <t>Howrah</t>
  </si>
  <si>
    <t>Dwarka</t>
  </si>
  <si>
    <t>Mumbai</t>
  </si>
  <si>
    <t>Patiala</t>
  </si>
  <si>
    <t>Madurai</t>
  </si>
  <si>
    <t>Gaya</t>
  </si>
  <si>
    <t>New Delhi</t>
  </si>
  <si>
    <t>Chennai</t>
  </si>
  <si>
    <t>product_id</t>
  </si>
  <si>
    <t>product</t>
  </si>
  <si>
    <t>category</t>
  </si>
  <si>
    <t>sub_category</t>
  </si>
  <si>
    <t>unit_price</t>
  </si>
  <si>
    <t>cost_price</t>
  </si>
  <si>
    <t>Headphones</t>
  </si>
  <si>
    <t>Electronics</t>
  </si>
  <si>
    <t>Wireless</t>
  </si>
  <si>
    <t>Laptop</t>
  </si>
  <si>
    <t>Ultrabook</t>
  </si>
  <si>
    <t>Camera</t>
  </si>
  <si>
    <t>DSLR</t>
  </si>
  <si>
    <t>AC</t>
  </si>
  <si>
    <t>Appliances</t>
  </si>
  <si>
    <t>Window</t>
  </si>
  <si>
    <t>Split</t>
  </si>
  <si>
    <t>Cooler</t>
  </si>
  <si>
    <t>Personal</t>
  </si>
  <si>
    <t>Phone</t>
  </si>
  <si>
    <t>Android</t>
  </si>
  <si>
    <t>Tablet</t>
  </si>
  <si>
    <t>Android Tablet</t>
  </si>
  <si>
    <t>Fan</t>
  </si>
  <si>
    <t>Ceiling</t>
  </si>
  <si>
    <t>iOS</t>
  </si>
  <si>
    <t>Gaming</t>
  </si>
  <si>
    <t>Wired</t>
  </si>
  <si>
    <t>Table</t>
  </si>
  <si>
    <t>Mirrorless</t>
  </si>
  <si>
    <t>Desert</t>
  </si>
  <si>
    <t>order_id</t>
  </si>
  <si>
    <t>order_date</t>
  </si>
  <si>
    <t>quantity</t>
  </si>
  <si>
    <t>discount_pct</t>
  </si>
  <si>
    <t>year</t>
  </si>
  <si>
    <t>month</t>
  </si>
  <si>
    <t>target_sales</t>
  </si>
  <si>
    <t>Ishaan Verma</t>
  </si>
  <si>
    <t>Navya Saxena</t>
  </si>
  <si>
    <t>Meera Gupta</t>
  </si>
  <si>
    <t>Sai Mehta</t>
  </si>
  <si>
    <t>Ishaan Saxena</t>
  </si>
  <si>
    <t>Riya Agarwal</t>
  </si>
  <si>
    <t>Kiara Nair</t>
  </si>
  <si>
    <t>Saanvi Khan</t>
  </si>
  <si>
    <t>Krishna Reddy</t>
  </si>
  <si>
    <t>Aarav Verma</t>
  </si>
  <si>
    <t>Atharv Khan</t>
  </si>
  <si>
    <t>Kiara Mehta</t>
  </si>
  <si>
    <t>Arjun Chopra</t>
  </si>
  <si>
    <t>Saanvi Sharma</t>
  </si>
  <si>
    <t>Arjun Patel</t>
  </si>
  <si>
    <t>Krishna Chopra</t>
  </si>
  <si>
    <t>Krishna Iyer</t>
  </si>
  <si>
    <t>Meera Iyer</t>
  </si>
  <si>
    <t>Sai Saxena</t>
  </si>
  <si>
    <t>Ira Reddy</t>
  </si>
  <si>
    <t>Reyansh Kapoor</t>
  </si>
  <si>
    <t>Ira Agarwal</t>
  </si>
  <si>
    <t>Navya Gupta</t>
  </si>
  <si>
    <t>Riya Kapoor</t>
  </si>
  <si>
    <t>Ira Verma</t>
  </si>
  <si>
    <t>Riya Chatterjee</t>
  </si>
  <si>
    <t>Meera Saxena</t>
  </si>
  <si>
    <t>Reyansh Khan</t>
  </si>
  <si>
    <t>Vivaan Nair</t>
  </si>
  <si>
    <t>Arjun Reddy</t>
  </si>
  <si>
    <t>Ishaan Patel</t>
  </si>
  <si>
    <t>Vivaan Bansal</t>
  </si>
  <si>
    <t>Krishna Chatterjee</t>
  </si>
  <si>
    <t>Krishna Das</t>
  </si>
  <si>
    <t>Arjun Jain</t>
  </si>
  <si>
    <t>Ishaan Jain</t>
  </si>
  <si>
    <t>Vivaan Gupta</t>
  </si>
  <si>
    <t>Aarav Das</t>
  </si>
  <si>
    <t>Ishaan Malhotra</t>
  </si>
  <si>
    <t>Ira Malhotra</t>
  </si>
  <si>
    <t>Meera Patel</t>
  </si>
  <si>
    <t>Krishna Mehta</t>
  </si>
  <si>
    <t>Navya Nair</t>
  </si>
  <si>
    <t>Shaurya Chatterjee</t>
  </si>
  <si>
    <t>Meera Chopra</t>
  </si>
  <si>
    <t>Reyansh Jain</t>
  </si>
  <si>
    <t>Ananya Sharma</t>
  </si>
  <si>
    <t>Atharv Saxena</t>
  </si>
  <si>
    <t>Aditya Agarwal</t>
  </si>
  <si>
    <t>Saanvi Nair</t>
  </si>
  <si>
    <t>Arjun Saxena</t>
  </si>
  <si>
    <t>Ishaan Kapoor</t>
  </si>
  <si>
    <t>Ira Das</t>
  </si>
  <si>
    <t>Saanvi Iyer</t>
  </si>
  <si>
    <t>Shaurya Iyer</t>
  </si>
  <si>
    <t>Arjun Chatterjee</t>
  </si>
  <si>
    <t>Atharv Jain</t>
  </si>
  <si>
    <t>Meera Khan</t>
  </si>
  <si>
    <t>Aditya Kapoor</t>
  </si>
  <si>
    <t>Sai Gupta</t>
  </si>
  <si>
    <t>Ishaan Iyer</t>
  </si>
  <si>
    <t>Shaurya Reddy</t>
  </si>
  <si>
    <t>Arjun Singh</t>
  </si>
  <si>
    <t>Arjun Verma</t>
  </si>
  <si>
    <t>Shaurya Khan</t>
  </si>
  <si>
    <t>Riya Chopra</t>
  </si>
  <si>
    <t>Aditya Chatterjee</t>
  </si>
  <si>
    <t>Krishna Malhotra</t>
  </si>
  <si>
    <t>Ira Gupta</t>
  </si>
  <si>
    <t>Aditya Das</t>
  </si>
  <si>
    <t>Kiara Iyer</t>
  </si>
  <si>
    <t>Sai Jain</t>
  </si>
  <si>
    <t>Riya Khan</t>
  </si>
  <si>
    <t>Krishna Bansal</t>
  </si>
  <si>
    <t>Aarav Reddy</t>
  </si>
  <si>
    <t>Kiara Khan</t>
  </si>
  <si>
    <t>Riya Nair</t>
  </si>
  <si>
    <t>Ishaan Sharma</t>
  </si>
  <si>
    <t>Sai Chopra</t>
  </si>
  <si>
    <t>Aadhya Nair</t>
  </si>
  <si>
    <t>Shaurya Gupta</t>
  </si>
  <si>
    <t>Sai Verma</t>
  </si>
  <si>
    <t>Shaurya Jain</t>
  </si>
  <si>
    <t>Saanvi Singh</t>
  </si>
  <si>
    <t>Saanvi Verma</t>
  </si>
  <si>
    <t>Arjun Kapoor</t>
  </si>
  <si>
    <t>Ananya Iyer</t>
  </si>
  <si>
    <t>Riya Das</t>
  </si>
  <si>
    <t>Krishna Singh</t>
  </si>
  <si>
    <t>Meera Nair</t>
  </si>
  <si>
    <t>Navya Mehta</t>
  </si>
  <si>
    <t>Aditya Patel</t>
  </si>
  <si>
    <t>Sai Chatterjee</t>
  </si>
  <si>
    <t>Vivaan Agarwal</t>
  </si>
  <si>
    <t>Kiara Gupta</t>
  </si>
  <si>
    <t>Ishaan Singh</t>
  </si>
  <si>
    <t>Aditya Gupta</t>
  </si>
  <si>
    <t>Shaurya Saxena</t>
  </si>
  <si>
    <t>Shaurya Malhotra</t>
  </si>
  <si>
    <t>Aarav Bansal</t>
  </si>
  <si>
    <t>Ira Mehta</t>
  </si>
  <si>
    <t>Aditya Khan</t>
  </si>
  <si>
    <t>Aditya Reddy</t>
  </si>
  <si>
    <t>Meera Mehta</t>
  </si>
  <si>
    <t>Arjun Bansal</t>
  </si>
  <si>
    <t>Aarav Kapoor</t>
  </si>
  <si>
    <t>Shaurya Bansal</t>
  </si>
  <si>
    <t>Ananya Kapoor</t>
  </si>
  <si>
    <t>Shaurya Patel</t>
  </si>
  <si>
    <t>Riya Patel</t>
  </si>
  <si>
    <t>Myra Iyer</t>
  </si>
  <si>
    <t>Aadhya Agarwal</t>
  </si>
  <si>
    <t>Ira Chatterjee</t>
  </si>
  <si>
    <t>Ishaan Gupta</t>
  </si>
  <si>
    <t>Aditya Bansal</t>
  </si>
  <si>
    <t>Aarav Jain</t>
  </si>
  <si>
    <t>Aditya Pillai</t>
  </si>
  <si>
    <t>Navya Das</t>
  </si>
  <si>
    <t>Krishna Nair</t>
  </si>
  <si>
    <t>Myra Singh</t>
  </si>
  <si>
    <t>Myra Jain</t>
  </si>
  <si>
    <t>Ananya Verma</t>
  </si>
  <si>
    <t>Aadhya Malhotra</t>
  </si>
  <si>
    <t>Ishaan Chatterjee</t>
  </si>
  <si>
    <t>Saanvi Pillai</t>
  </si>
  <si>
    <t>Vivaan Saxena</t>
  </si>
  <si>
    <t>Ishaan Khan</t>
  </si>
  <si>
    <t>Diya Jain</t>
  </si>
  <si>
    <t>Vivaan Sharma</t>
  </si>
  <si>
    <t>Sai Patel</t>
  </si>
  <si>
    <t>Navya Sharma</t>
  </si>
  <si>
    <t>Riya Sharma</t>
  </si>
  <si>
    <t>Ira Jain</t>
  </si>
  <si>
    <t>Aadhya Saxena</t>
  </si>
  <si>
    <t>Diya Iyer</t>
  </si>
  <si>
    <t>Navya Pillai</t>
  </si>
  <si>
    <t>Riya Iyer</t>
  </si>
  <si>
    <t>Vivaan Chopra</t>
  </si>
  <si>
    <t>Ananya Saxena</t>
  </si>
  <si>
    <t>Ishaan Nair</t>
  </si>
  <si>
    <t>Riya Saxena</t>
  </si>
  <si>
    <t>Sai Khan</t>
  </si>
  <si>
    <t>Diya Khan</t>
  </si>
  <si>
    <t>Aditya Chopra</t>
  </si>
  <si>
    <t>Atharv Gupta</t>
  </si>
  <si>
    <t>Kiara Chatterjee</t>
  </si>
  <si>
    <t>Ishaan Pillai</t>
  </si>
  <si>
    <t>Krishna Kapoor</t>
  </si>
  <si>
    <t>Meera Sharma</t>
  </si>
  <si>
    <t>Aadhya Bansal</t>
  </si>
  <si>
    <t>Navya Iyer</t>
  </si>
  <si>
    <t>Reyansh Verma</t>
  </si>
  <si>
    <t>Aadhya Patel</t>
  </si>
  <si>
    <t>Ananya Chopra</t>
  </si>
  <si>
    <t>Riya Gupta</t>
  </si>
  <si>
    <t>Meera Singh</t>
  </si>
  <si>
    <t>Aadhya Khan</t>
  </si>
  <si>
    <t>Saanvi Saxena</t>
  </si>
  <si>
    <t>Saanvi Chatterjee</t>
  </si>
  <si>
    <t>Diya Bansal</t>
  </si>
  <si>
    <t>Meera Jain</t>
  </si>
  <si>
    <t>Vivaan Jain</t>
  </si>
  <si>
    <t>Diya Pillai</t>
  </si>
  <si>
    <t>Riya Mehta</t>
  </si>
  <si>
    <t>Reyansh Nair</t>
  </si>
  <si>
    <t>Aditya Singh</t>
  </si>
  <si>
    <t>Aditya Mehta</t>
  </si>
  <si>
    <t>Shaurya Mehta</t>
  </si>
  <si>
    <t>Atharv Mehta</t>
  </si>
  <si>
    <t>Diya Verma</t>
  </si>
  <si>
    <t>Reyansh Reddy</t>
  </si>
  <si>
    <t>Navya Agarwal</t>
  </si>
  <si>
    <t>Ananya Nair</t>
  </si>
  <si>
    <t>Vivaan Verma</t>
  </si>
  <si>
    <t>Krishna Agarwal</t>
  </si>
  <si>
    <t>Aarav Chopra</t>
  </si>
  <si>
    <t>Kiara Singh</t>
  </si>
  <si>
    <t>Arjun Gupta</t>
  </si>
  <si>
    <t>Myra Gupta</t>
  </si>
  <si>
    <t>Vivaan Malhotra</t>
  </si>
  <si>
    <t>Kiara Agarwal</t>
  </si>
  <si>
    <t>Riya Jain</t>
  </si>
  <si>
    <t>Myra Verma</t>
  </si>
  <si>
    <t>Reyansh Agarwal</t>
  </si>
  <si>
    <t>Meera Kapoor</t>
  </si>
  <si>
    <t>Aditya Jain</t>
  </si>
  <si>
    <t>Myra Bansal</t>
  </si>
  <si>
    <t>Diya Chatterjee</t>
  </si>
  <si>
    <t>Riya Singh</t>
  </si>
  <si>
    <t>Ananya Mehta</t>
  </si>
  <si>
    <t>Aadhya Chopra</t>
  </si>
  <si>
    <t>Kiara Chopra</t>
  </si>
  <si>
    <t>Shaurya Kapoor</t>
  </si>
  <si>
    <t>Sai Malhotra</t>
  </si>
  <si>
    <t>Aarav Malhotra</t>
  </si>
  <si>
    <t>Saanvi Jain</t>
  </si>
  <si>
    <t>Ira Patel</t>
  </si>
  <si>
    <t>Ananya Gupta</t>
  </si>
  <si>
    <t>Vivaan Kapoor</t>
  </si>
  <si>
    <t>Vivaan Chatterjee</t>
  </si>
  <si>
    <t>Reyansh Singh</t>
  </si>
  <si>
    <t>Aadhya Reddy</t>
  </si>
  <si>
    <t>Atharv Kapoor</t>
  </si>
  <si>
    <t>Vivaan Iyer</t>
  </si>
  <si>
    <t>Ananya Malhotra</t>
  </si>
  <si>
    <t>Arjun Nair</t>
  </si>
  <si>
    <t>Kiara Pillai</t>
  </si>
  <si>
    <t>Atharv Agarwal</t>
  </si>
  <si>
    <t>Reyansh Sharma</t>
  </si>
  <si>
    <t>Myra Chatterjee</t>
  </si>
  <si>
    <t>Diya Nair</t>
  </si>
  <si>
    <t>Diya Kapoor</t>
  </si>
  <si>
    <t>Navya Verma</t>
  </si>
  <si>
    <t>Reyansh Chatterjee</t>
  </si>
  <si>
    <t>Diya Patel</t>
  </si>
  <si>
    <t>Ira Nair</t>
  </si>
  <si>
    <t>Vivaan Reddy</t>
  </si>
  <si>
    <t>Kiara Reddy</t>
  </si>
  <si>
    <t>Diya Chopra</t>
  </si>
  <si>
    <t>Sai Singh</t>
  </si>
  <si>
    <t>Krishna Patel</t>
  </si>
  <si>
    <t>Ira Sharma</t>
  </si>
  <si>
    <t>Saanvi Reddy</t>
  </si>
  <si>
    <t>Aditya Nair</t>
  </si>
  <si>
    <t>Aadhya Chatterjee</t>
  </si>
  <si>
    <t>Aditya Iyer</t>
  </si>
  <si>
    <t>Kiara Bansal</t>
  </si>
  <si>
    <t>Reyansh Gupta</t>
  </si>
  <si>
    <t>Atharv Malhotra</t>
  </si>
  <si>
    <t>Myra Reddy</t>
  </si>
  <si>
    <t>Atharv Pillai</t>
  </si>
  <si>
    <t>Arjun Das</t>
  </si>
  <si>
    <t>Reyansh Mehta</t>
  </si>
  <si>
    <t>Atharv Bansal</t>
  </si>
  <si>
    <t>Aadhya Jain</t>
  </si>
  <si>
    <t>Diya Saxena</t>
  </si>
  <si>
    <t>Diya Reddy</t>
  </si>
  <si>
    <t>Kiara Sharma</t>
  </si>
  <si>
    <t>Navya Chatterjee</t>
  </si>
  <si>
    <t>Sai Reddy</t>
  </si>
  <si>
    <t>Shaurya Sharma</t>
  </si>
  <si>
    <t>Krishna Gupta</t>
  </si>
  <si>
    <t>Atharv Sharma</t>
  </si>
  <si>
    <t>Aarav Agarwal</t>
  </si>
  <si>
    <t>Ananya Khan</t>
  </si>
  <si>
    <t>Aarav Iyer</t>
  </si>
  <si>
    <t>Reyansh Malhotra</t>
  </si>
  <si>
    <t>Shaurya Agarwal</t>
  </si>
  <si>
    <t>Aarav Nair</t>
  </si>
  <si>
    <t>Myra Kapoor</t>
  </si>
  <si>
    <t>Aarav Chatterjee</t>
  </si>
  <si>
    <t>Navya Jain</t>
  </si>
  <si>
    <t>Navya Malhotra</t>
  </si>
  <si>
    <t>Diya Sharma</t>
  </si>
  <si>
    <t>Navya Khan</t>
  </si>
  <si>
    <t>Saanvi Mehta</t>
  </si>
  <si>
    <t>Ira Singh</t>
  </si>
  <si>
    <t>Atharv Chatterjee</t>
  </si>
  <si>
    <t>Meera Reddy</t>
  </si>
  <si>
    <t>Myra Khan</t>
  </si>
  <si>
    <t>Vivaan Das</t>
  </si>
  <si>
    <t>Ananya Singh</t>
  </si>
  <si>
    <t>Arjun Agarwal</t>
  </si>
  <si>
    <t>Riya Malhotra</t>
  </si>
  <si>
    <t>Ishaan Das</t>
  </si>
  <si>
    <t>Aadhya Gupta</t>
  </si>
  <si>
    <t>Ananya Agarwal</t>
  </si>
  <si>
    <t>Meera Pillai</t>
  </si>
  <si>
    <t>Sai Kapoor</t>
  </si>
  <si>
    <t>Aditya Saxena</t>
  </si>
  <si>
    <t>Riya Reddy</t>
  </si>
  <si>
    <t>Meera Malhotra</t>
  </si>
  <si>
    <t>Krishna Pillai</t>
  </si>
  <si>
    <t>Sai Das</t>
  </si>
  <si>
    <t>Ananya Patel</t>
  </si>
  <si>
    <t>Myra Saxena</t>
  </si>
  <si>
    <t>Reyansh Das</t>
  </si>
  <si>
    <t>Atharv Singh</t>
  </si>
  <si>
    <t>Kiara Kapoor</t>
  </si>
  <si>
    <t>Aditya Verma</t>
  </si>
  <si>
    <t>Vivaan Khan</t>
  </si>
  <si>
    <t>Atharv Nair</t>
  </si>
  <si>
    <t>Saanvi Agarwal</t>
  </si>
  <si>
    <t>Saanvi Kapoor</t>
  </si>
  <si>
    <t>Saanvi Das</t>
  </si>
  <si>
    <t>Atharv Das</t>
  </si>
  <si>
    <t>Diya Singh</t>
  </si>
  <si>
    <t>Arjun Mehta</t>
  </si>
  <si>
    <t>Reyansh Chopra</t>
  </si>
  <si>
    <t>Aadhya Kapoor</t>
  </si>
  <si>
    <t>Reyansh Patel</t>
  </si>
  <si>
    <t>Reyansh Iyer</t>
  </si>
  <si>
    <t>Myra Agarwal</t>
  </si>
  <si>
    <t>Krishna Khan</t>
  </si>
  <si>
    <t>Shaurya Chopra</t>
  </si>
  <si>
    <t>Kiara Das</t>
  </si>
  <si>
    <t>Ira Chopra</t>
  </si>
  <si>
    <t>Saanvi Malhotra</t>
  </si>
  <si>
    <t>Ananya Jain</t>
  </si>
  <si>
    <t>Atharv Reddy</t>
  </si>
  <si>
    <t>Myra Pillai</t>
  </si>
  <si>
    <t>Meera Bansal</t>
  </si>
  <si>
    <t>Diya Malhotra</t>
  </si>
  <si>
    <t>Ira Bansal</t>
  </si>
  <si>
    <t>Krishna Jain</t>
  </si>
  <si>
    <t>Ananya Bansal</t>
  </si>
  <si>
    <t>Vivaan Mehta</t>
  </si>
  <si>
    <t>Saanvi Gupta</t>
  </si>
  <si>
    <t>Ishaan Chopra</t>
  </si>
  <si>
    <t>Ishaan Mehta</t>
  </si>
  <si>
    <t>Navya Chopra</t>
  </si>
  <si>
    <t>Shaurya Nair</t>
  </si>
  <si>
    <t>Navya Singh</t>
  </si>
  <si>
    <t>Sai Agarwal</t>
  </si>
  <si>
    <t>Navya Patel</t>
  </si>
  <si>
    <t>Saanvi Chopra</t>
  </si>
  <si>
    <t>Aadhya Verma</t>
  </si>
  <si>
    <t>Arjun Khan</t>
  </si>
  <si>
    <t>Aadhya Pillai</t>
  </si>
  <si>
    <t>Vivaan Patel</t>
  </si>
  <si>
    <t>Myra Malhotra</t>
  </si>
  <si>
    <t>Riya Pillai</t>
  </si>
  <si>
    <t>Atharv Chopra</t>
  </si>
  <si>
    <t>Sai Sharma</t>
  </si>
  <si>
    <t>Sai Pillai</t>
  </si>
  <si>
    <t>Diya Gupta</t>
  </si>
  <si>
    <t>Aarav Pillai</t>
  </si>
  <si>
    <t>Navya Bansal</t>
  </si>
  <si>
    <t>Myra Sharma</t>
  </si>
  <si>
    <t>Krishna Sharma</t>
  </si>
  <si>
    <t>Atharv Patel</t>
  </si>
  <si>
    <t>Shaurya Verma</t>
  </si>
  <si>
    <t>Aadhya Iyer</t>
  </si>
  <si>
    <t>Meera Agarwal</t>
  </si>
  <si>
    <t>Riya Bansal</t>
  </si>
  <si>
    <t>Vivaan Singh</t>
  </si>
  <si>
    <t>Shaurya Pillai</t>
  </si>
  <si>
    <t>Vivaan Pillai</t>
  </si>
  <si>
    <t>Ananya Das</t>
  </si>
  <si>
    <t>Arjun Malhotra</t>
  </si>
  <si>
    <t>Diya Agarwal</t>
  </si>
  <si>
    <t>Aarav Singh</t>
  </si>
  <si>
    <t>Saanvi Bansal</t>
  </si>
  <si>
    <t>Aarav Patel</t>
  </si>
  <si>
    <t>Aarav Khan</t>
  </si>
  <si>
    <t>Ishaan Bansal</t>
  </si>
  <si>
    <t>Shaurya Das</t>
  </si>
  <si>
    <t>Krishna Saxena</t>
  </si>
  <si>
    <t>Shaurya Singh</t>
  </si>
  <si>
    <t>Reyansh Bansal</t>
  </si>
  <si>
    <t>Atharv Iyer</t>
  </si>
  <si>
    <t>Kiara Patel</t>
  </si>
  <si>
    <t>Myra Nair</t>
  </si>
  <si>
    <t>Meera Das</t>
  </si>
  <si>
    <t>Arjun Iyer</t>
  </si>
  <si>
    <t>Aadhya Singh</t>
  </si>
  <si>
    <t>Ira Iyer</t>
  </si>
  <si>
    <t>Sai Bansal</t>
  </si>
  <si>
    <t>Diya Das</t>
  </si>
  <si>
    <t>Aarav Mehta</t>
  </si>
  <si>
    <t>Aditya Malhotra</t>
  </si>
  <si>
    <t>Meera Chatterjee</t>
  </si>
  <si>
    <t>Riya Verma</t>
  </si>
  <si>
    <t>Atharv Verma</t>
  </si>
  <si>
    <t>Sai Nair</t>
  </si>
  <si>
    <t>Aadhya Das</t>
  </si>
  <si>
    <t>Navya Reddy</t>
  </si>
  <si>
    <t>Ananya Pillai</t>
  </si>
  <si>
    <t>Aadhya Sharma</t>
  </si>
  <si>
    <t>Ishaan Agarwal</t>
  </si>
  <si>
    <t>Aadhya Mehta</t>
  </si>
  <si>
    <t>Myra Chopra</t>
  </si>
  <si>
    <t>Kiara Verma</t>
  </si>
  <si>
    <t>Arjun Sharma</t>
  </si>
  <si>
    <t>Ananya Reddy</t>
  </si>
  <si>
    <t>Reyansh Pillai</t>
  </si>
  <si>
    <t>Arjun Pillai</t>
  </si>
  <si>
    <t>Aditya Sharma</t>
  </si>
  <si>
    <t>Aarav Gupta</t>
  </si>
  <si>
    <t>Aarav Sharma</t>
  </si>
  <si>
    <t>Kiara Jain</t>
  </si>
  <si>
    <t>Kiara Malhotra</t>
  </si>
  <si>
    <t>Navya Kapoor</t>
  </si>
  <si>
    <t>Diya Mehta</t>
  </si>
  <si>
    <t>Meera Verma</t>
  </si>
  <si>
    <t>Kiara Saxena</t>
  </si>
  <si>
    <t>Myra Das</t>
  </si>
  <si>
    <t>Reyansh Saxena</t>
  </si>
  <si>
    <t>Ira Khan</t>
  </si>
  <si>
    <t>Myra Patel</t>
  </si>
  <si>
    <t>Sai Iyer</t>
  </si>
  <si>
    <t>Myra Mehta</t>
  </si>
  <si>
    <t>Ananya Chatterjee</t>
  </si>
  <si>
    <t>Ira Pillai</t>
  </si>
  <si>
    <t>Saanvi Patel</t>
  </si>
  <si>
    <t>Krishna Verma</t>
  </si>
  <si>
    <t>Ishaan Reddy</t>
  </si>
  <si>
    <t>Aarav Saxena</t>
  </si>
  <si>
    <t>Ira Kapoor</t>
  </si>
  <si>
    <t>Ira Saxena</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</si>
  <si>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</si>
  <si>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</si>
  <si>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</si>
  <si>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</si>
  <si>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</si>
  <si>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</si>
  <si>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</si>
  <si>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</si>
  <si>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</si>
  <si>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</si>
  <si>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</si>
  <si>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</si>
  <si>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</si>
  <si>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</si>
  <si>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</si>
  <si>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</si>
  <si>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</si>
  <si>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</si>
  <si>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</si>
  <si>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</si>
  <si>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</si>
  <si>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</si>
  <si>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</si>
  <si>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</si>
  <si>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</si>
  <si>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</si>
  <si>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</si>
  <si>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</si>
  <si>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</si>
  <si>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</si>
  <si>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</si>
  <si>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</si>
  <si>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</si>
  <si>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</si>
  <si>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</si>
  <si>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</si>
  <si>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</si>
  <si>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</si>
  <si>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</si>
  <si>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</si>
  <si>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</si>
  <si>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</si>
  <si>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</si>
  <si>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</si>
  <si>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</si>
  <si>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</si>
  <si>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</si>
  <si>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</si>
  <si>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</si>
  <si>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</si>
  <si>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</si>
  <si>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</si>
  <si>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</si>
  <si>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</si>
  <si>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</si>
  <si>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</si>
  <si>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</si>
  <si>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</si>
  <si>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</si>
  <si>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</si>
  <si>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</si>
  <si>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</si>
  <si>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</si>
  <si>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</si>
  <si>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</si>
  <si>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</si>
  <si>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</si>
  <si>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</si>
  <si>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</si>
  <si>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</si>
  <si>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</si>
  <si>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</si>
  <si>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</si>
  <si>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</si>
  <si>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</si>
  <si>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</si>
  <si>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</si>
  <si>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</si>
  <si>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</si>
  <si>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</si>
  <si>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</si>
  <si>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</si>
  <si>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</si>
  <si>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</si>
  <si>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</si>
  <si>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</si>
  <si>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</si>
  <si>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</si>
  <si>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</si>
  <si>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</si>
  <si>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</si>
  <si>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</si>
  <si>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</si>
  <si>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</si>
  <si>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</si>
  <si>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</si>
  <si>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</si>
  <si>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</si>
  <si>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</si>
  <si>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</si>
  <si>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</si>
  <si>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</si>
  <si>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</si>
  <si>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</si>
  <si>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</si>
  <si>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</si>
  <si>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</si>
  <si>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</si>
  <si>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</si>
  <si>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</si>
  <si>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</si>
  <si>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</si>
  <si>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</si>
  <si>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</si>
  <si>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</si>
  <si>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</si>
  <si>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</si>
  <si>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</si>
  <si>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</si>
  <si>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</si>
  <si>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</si>
  <si>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</si>
  <si>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</si>
  <si>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</si>
  <si>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</si>
  <si>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</si>
  <si>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</si>
  <si>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</si>
  <si>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</si>
  <si>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</si>
  <si>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</si>
  <si>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</si>
  <si>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</si>
  <si>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</si>
  <si>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</si>
  <si>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</si>
  <si>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</si>
  <si>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</si>
  <si>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</si>
  <si>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</si>
  <si>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</si>
  <si>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</si>
  <si>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</si>
  <si>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</si>
  <si>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</si>
  <si>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</si>
  <si>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</si>
  <si>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</si>
  <si>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</si>
  <si>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</si>
  <si>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</si>
  <si>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</si>
  <si>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</si>
  <si>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</si>
  <si>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</si>
  <si>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</si>
  <si>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</si>
  <si>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</si>
  <si>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</si>
  <si>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</si>
  <si>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</si>
  <si>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</si>
  <si>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</si>
  <si>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</si>
  <si>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</si>
  <si>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</si>
  <si>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</si>
  <si>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</si>
  <si>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</si>
  <si>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</si>
  <si>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</si>
  <si>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</si>
  <si>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</si>
  <si>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</si>
  <si>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</si>
  <si>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</si>
  <si>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</si>
  <si>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</si>
  <si>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</si>
  <si>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</si>
  <si>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</si>
  <si>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</si>
  <si>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</si>
  <si>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</si>
  <si>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</si>
  <si>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</si>
  <si>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</si>
  <si>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</si>
  <si>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</si>
  <si>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</si>
  <si>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</si>
  <si>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</si>
  <si>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</si>
  <si>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</si>
  <si>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</si>
  <si>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</si>
  <si>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</si>
  <si>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</si>
  <si>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</si>
  <si>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</si>
  <si>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</si>
  <si>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</si>
  <si>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</si>
  <si>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</si>
  <si>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</si>
  <si>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</si>
  <si>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</si>
  <si>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</si>
  <si>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</si>
  <si>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</si>
  <si>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</si>
  <si>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</si>
  <si>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</si>
  <si>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</si>
  <si>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</si>
  <si>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</si>
  <si>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</si>
  <si>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</si>
  <si>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</si>
  <si>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</si>
  <si>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</si>
  <si>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</si>
  <si>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</si>
  <si>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</si>
  <si>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</si>
  <si>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</si>
  <si>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</si>
  <si>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</si>
  <si>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</si>
  <si>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</si>
  <si>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</si>
  <si>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</si>
  <si>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</si>
  <si>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</si>
  <si>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</si>
  <si>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</si>
  <si>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</si>
  <si>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</si>
  <si>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</si>
  <si>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</si>
  <si>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</si>
  <si>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</si>
  <si>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</si>
  <si>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</si>
  <si>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</si>
  <si>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</si>
  <si>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</si>
  <si>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</si>
  <si>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</si>
  <si>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</si>
  <si>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</si>
  <si>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</si>
  <si>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</si>
  <si>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</si>
  <si>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</si>
  <si>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</si>
  <si>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</si>
  <si>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</si>
  <si>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</si>
  <si>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</si>
  <si>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</si>
  <si>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</si>
  <si>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</si>
  <si>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</si>
  <si>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</si>
  <si>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</si>
  <si>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</si>
  <si>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</si>
  <si>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</si>
  <si>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</si>
  <si>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</si>
  <si>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</si>
  <si>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</si>
  <si>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</si>
  <si>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</si>
  <si>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</si>
  <si>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</si>
  <si>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</si>
  <si>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</si>
  <si>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</si>
  <si>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</si>
  <si>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</si>
  <si>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</si>
  <si>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</si>
  <si>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</si>
  <si>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</si>
  <si>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</si>
  <si>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</si>
  <si>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</si>
  <si>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</si>
  <si>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</si>
  <si>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</si>
  <si>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</si>
  <si>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</si>
  <si>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</si>
  <si>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</si>
  <si>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</si>
  <si>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</si>
  <si>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</si>
  <si>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</si>
  <si>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</si>
  <si>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</si>
  <si>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</si>
  <si>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</si>
  <si>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</si>
  <si>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</si>
  <si>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</si>
  <si>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</si>
  <si>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</si>
  <si>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</si>
  <si>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</si>
  <si>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</si>
  <si>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</si>
  <si>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</si>
  <si>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</si>
  <si>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</si>
  <si>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</si>
  <si>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</si>
  <si>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</si>
  <si>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</si>
  <si>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</si>
  <si>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</si>
  <si>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</si>
  <si>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</si>
  <si>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</si>
  <si>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</si>
  <si>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</si>
  <si>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</si>
  <si>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</si>
  <si>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</si>
  <si>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</si>
  <si>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</si>
  <si>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</si>
  <si>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</si>
  <si>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</si>
  <si>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</si>
  <si>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</si>
  <si>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</si>
  <si>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</si>
  <si>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</si>
  <si>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</si>
  <si>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</si>
  <si>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</si>
  <si>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</si>
  <si>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</si>
  <si>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</si>
  <si>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</si>
  <si>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</si>
  <si>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</si>
  <si>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</si>
  <si>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</si>
  <si>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</si>
  <si>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</si>
  <si>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</si>
  <si>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</si>
  <si>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</si>
  <si>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</si>
  <si>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</si>
  <si>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</si>
  <si>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</si>
  <si>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</si>
  <si>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</si>
  <si>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</si>
  <si>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</si>
  <si>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</si>
  <si>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</si>
  <si>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</si>
  <si>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</si>
  <si>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</si>
  <si>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</si>
  <si>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</si>
  <si>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</si>
  <si>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</si>
  <si>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</si>
  <si>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</si>
  <si>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</si>
  <si>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</si>
  <si>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</si>
  <si>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</si>
  <si>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</si>
  <si>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</si>
  <si>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</si>
  <si>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</si>
  <si>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</si>
  <si>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</si>
  <si>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</si>
  <si>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</si>
  <si>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</si>
  <si>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</si>
  <si>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</si>
  <si>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</si>
  <si>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</si>
  <si>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</si>
  <si>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</si>
  <si>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</si>
  <si>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</si>
  <si>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</si>
  <si>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</si>
  <si>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</si>
  <si>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</si>
  <si>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C201</t>
  </si>
  <si>
    <t>C202</t>
  </si>
  <si>
    <t>C203</t>
  </si>
  <si>
    <t>C204</t>
  </si>
  <si>
    <t>C205</t>
  </si>
  <si>
    <t>C206</t>
  </si>
  <si>
    <t>C207</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</si>
  <si>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</si>
  <si>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</si>
  <si>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</si>
  <si>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</si>
  <si>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</si>
  <si>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</si>
  <si>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</si>
  <si>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</si>
  <si>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</si>
  <si>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</si>
  <si>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</si>
  <si>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</si>
  <si>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</si>
  <si>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</si>
  <si>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</si>
  <si>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</si>
  <si>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</si>
  <si>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</si>
  <si>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</si>
  <si>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</si>
  <si>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</si>
  <si>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</si>
  <si>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C230</t>
  </si>
  <si>
    <t>C231</t>
  </si>
  <si>
    <t>C232</t>
  </si>
  <si>
    <t>C233</t>
  </si>
  <si>
    <t>C234</t>
  </si>
  <si>
    <t>C235</t>
  </si>
  <si>
    <t>C236</t>
  </si>
  <si>
    <t>C237</t>
  </si>
  <si>
    <t>C238</t>
  </si>
  <si>
    <t>C239</t>
  </si>
  <si>
    <t>C240</t>
  </si>
  <si>
    <t>C241</t>
  </si>
  <si>
    <t>C242</t>
  </si>
  <si>
    <t>C243</t>
  </si>
  <si>
    <t>C244</t>
  </si>
  <si>
    <t>C245</t>
  </si>
  <si>
    <t>C246</t>
  </si>
  <si>
    <t>C247</t>
  </si>
  <si>
    <t>C248</t>
  </si>
  <si>
    <t>C249</t>
  </si>
  <si>
    <t>C250</t>
  </si>
  <si>
    <t>C251</t>
  </si>
  <si>
    <t>C252</t>
  </si>
  <si>
    <t>C253</t>
  </si>
  <si>
    <t>C254</t>
  </si>
  <si>
    <t>C255</t>
  </si>
  <si>
    <t>C256</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</si>
  <si>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</si>
  <si>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</si>
  <si>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</si>
  <si>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</si>
  <si>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</si>
  <si>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</si>
  <si>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</si>
  <si>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</si>
  <si>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</si>
  <si>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</si>
  <si>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</si>
  <si>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</si>
  <si>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</si>
  <si>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</si>
  <si>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</si>
  <si>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</si>
  <si>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</si>
  <si>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</si>
  <si>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</si>
  <si>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</si>
  <si>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</si>
  <si>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</si>
  <si>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</si>
  <si>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</si>
  <si>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</si>
  <si>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</si>
  <si>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C283</t>
  </si>
  <si>
    <t>C284</t>
  </si>
  <si>
    <t>C285</t>
  </si>
  <si>
    <t>C286</t>
  </si>
  <si>
    <t>C287</t>
  </si>
  <si>
    <t>C288</t>
  </si>
  <si>
    <t>C289</t>
  </si>
  <si>
    <t>C290</t>
  </si>
  <si>
    <t>C291</t>
  </si>
  <si>
    <t>C292</t>
  </si>
  <si>
    <t>C293</t>
  </si>
  <si>
    <t>C294</t>
  </si>
  <si>
    <t>C295</t>
  </si>
  <si>
    <t>C296</t>
  </si>
  <si>
    <t>C297</t>
  </si>
  <si>
    <t>C298</t>
  </si>
  <si>
    <t>C299</t>
  </si>
  <si>
    <t>C300</t>
  </si>
  <si>
    <t>C301</t>
  </si>
  <si>
    <t>C302</t>
  </si>
  <si>
    <t>C303</t>
  </si>
  <si>
    <t>C304</t>
  </si>
  <si>
    <t>C305</t>
  </si>
  <si>
    <t>C306</t>
  </si>
  <si>
    <t>C307</t>
  </si>
  <si>
    <t>C308</t>
  </si>
  <si>
    <t>C309</t>
  </si>
  <si>
    <t>C310</t>
  </si>
  <si>
    <t>C311</t>
  </si>
  <si>
    <t>C312</t>
  </si>
  <si>
    <t>C313</t>
  </si>
  <si>
    <t>C314</t>
  </si>
  <si>
    <t>C315</t>
  </si>
  <si>
    <t>C316</t>
  </si>
  <si>
    <t>C317</t>
  </si>
  <si>
    <t>C318</t>
  </si>
  <si>
    <t>C319</t>
  </si>
  <si>
    <t>C320</t>
  </si>
  <si>
    <t>C321</t>
  </si>
  <si>
    <t>C322</t>
  </si>
  <si>
    <t>C323</t>
  </si>
  <si>
    <t>C324</t>
  </si>
  <si>
    <t>C325</t>
  </si>
  <si>
    <t>C326</t>
  </si>
  <si>
    <t>C327</t>
  </si>
  <si>
    <t>C328</t>
  </si>
  <si>
    <t>C329</t>
  </si>
  <si>
    <t>C330</t>
  </si>
  <si>
    <t>C331</t>
  </si>
  <si>
    <t>C332</t>
  </si>
  <si>
    <t>C333</t>
  </si>
  <si>
    <t>C334</t>
  </si>
  <si>
    <t>C335</t>
  </si>
  <si>
    <t>C336</t>
  </si>
  <si>
    <t>C337</t>
  </si>
  <si>
    <t>C338</t>
  </si>
  <si>
    <t>C339</t>
  </si>
  <si>
    <t>C340</t>
  </si>
  <si>
    <t>C341</t>
  </si>
  <si>
    <t>C342</t>
  </si>
  <si>
    <t>C343</t>
  </si>
  <si>
    <t>C344</t>
  </si>
  <si>
    <t>C345</t>
  </si>
  <si>
    <t>C346</t>
  </si>
  <si>
    <t>C347</t>
  </si>
  <si>
    <t>C348</t>
  </si>
  <si>
    <t>C349</t>
  </si>
  <si>
    <t>C350</t>
  </si>
  <si>
    <t>C351</t>
  </si>
  <si>
    <t>C352</t>
  </si>
  <si>
    <t>C353</t>
  </si>
  <si>
    <t>C354</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</si>
  <si>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</si>
  <si>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</si>
  <si>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</si>
  <si>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</si>
  <si>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</si>
  <si>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</si>
  <si>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</si>
  <si>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</si>
  <si>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</si>
  <si>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</si>
  <si>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</si>
  <si>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</si>
  <si>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</si>
  <si>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</si>
  <si>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</si>
  <si>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</si>
  <si>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</si>
  <si>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</si>
  <si>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</si>
  <si>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</si>
  <si>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</si>
  <si>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</si>
  <si>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</si>
  <si>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C378</t>
  </si>
  <si>
    <t>C379</t>
  </si>
  <si>
    <t>C380</t>
  </si>
  <si>
    <t>C381</t>
  </si>
  <si>
    <t>C382</t>
  </si>
  <si>
    <t>C383</t>
  </si>
  <si>
    <t>C384</t>
  </si>
  <si>
    <t>C385</t>
  </si>
  <si>
    <t>C386</t>
  </si>
  <si>
    <t>C387</t>
  </si>
  <si>
    <t>C388</t>
  </si>
  <si>
    <t>C389</t>
  </si>
  <si>
    <t>C390</t>
  </si>
  <si>
    <t>C391</t>
  </si>
  <si>
    <t>C392</t>
  </si>
  <si>
    <t>C393</t>
  </si>
  <si>
    <t>C394</t>
  </si>
  <si>
    <t>C395</t>
  </si>
  <si>
    <t>C396</t>
  </si>
  <si>
    <t>C397</t>
  </si>
  <si>
    <t>C398</t>
  </si>
  <si>
    <t>C399</t>
  </si>
  <si>
    <t>C400</t>
  </si>
  <si>
    <t>C401</t>
  </si>
  <si>
    <t>C402</t>
  </si>
  <si>
    <t>C403</t>
  </si>
  <si>
    <t>C404</t>
  </si>
  <si>
    <t>C405</t>
  </si>
  <si>
    <t>C406</t>
  </si>
  <si>
    <t>C407</t>
  </si>
  <si>
    <t>C408</t>
  </si>
  <si>
    <t>C409</t>
  </si>
  <si>
    <t>C410</t>
  </si>
  <si>
    <t>C411</t>
  </si>
  <si>
    <t>C412</t>
  </si>
  <si>
    <t>C413</t>
  </si>
  <si>
    <t>C414</t>
  </si>
  <si>
    <t>C415</t>
  </si>
  <si>
    <t>C416</t>
  </si>
  <si>
    <t>C417</t>
  </si>
  <si>
    <t>C418</t>
  </si>
  <si>
    <t>C419</t>
  </si>
  <si>
    <t>C420</t>
  </si>
  <si>
    <t>C421</t>
  </si>
  <si>
    <t>C422</t>
  </si>
  <si>
    <t>C423</t>
  </si>
  <si>
    <t>C424</t>
  </si>
  <si>
    <t>C425</t>
  </si>
  <si>
    <t>C426</t>
  </si>
  <si>
    <t>C427</t>
  </si>
  <si>
    <t>C428</t>
  </si>
  <si>
    <t>C429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</si>
  <si>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</si>
  <si>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</si>
  <si>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</si>
  <si>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</si>
  <si>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</si>
  <si>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</si>
  <si>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</si>
  <si>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</si>
  <si>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</si>
  <si>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</si>
  <si>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</si>
  <si>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</si>
  <si>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</si>
  <si>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</si>
  <si>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</si>
  <si>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</si>
  <si>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</si>
  <si>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</si>
  <si>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</si>
  <si>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</si>
  <si>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</si>
  <si>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</si>
  <si>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</si>
  <si>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C453</t>
  </si>
  <si>
    <t>C454</t>
  </si>
  <si>
    <t>C455</t>
  </si>
  <si>
    <t>C456</t>
  </si>
  <si>
    <t>C457</t>
  </si>
  <si>
    <t>C458</t>
  </si>
  <si>
    <t>C459</t>
  </si>
  <si>
    <t>C460</t>
  </si>
  <si>
    <t>C461</t>
  </si>
  <si>
    <t>C462</t>
  </si>
  <si>
    <t>C463</t>
  </si>
  <si>
    <t>C464</t>
  </si>
  <si>
    <t>C465</t>
  </si>
  <si>
    <t>C466</t>
  </si>
  <si>
    <t>C467</t>
  </si>
  <si>
    <t>C468</t>
  </si>
  <si>
    <t>C469</t>
  </si>
  <si>
    <t>C470</t>
  </si>
  <si>
    <t>C471</t>
  </si>
  <si>
    <t>C472</t>
  </si>
  <si>
    <t>C473</t>
  </si>
  <si>
    <t>C474</t>
  </si>
  <si>
    <t>C475</t>
  </si>
  <si>
    <t>C476</t>
  </si>
  <si>
    <t>C477</t>
  </si>
  <si>
    <t>C478</t>
  </si>
  <si>
    <t>C479</t>
  </si>
  <si>
    <t>C480</t>
  </si>
  <si>
    <t>C481</t>
  </si>
  <si>
    <t>C482</t>
  </si>
  <si>
    <t>C483</t>
  </si>
  <si>
    <t>C484</t>
  </si>
  <si>
    <t>C485</t>
  </si>
  <si>
    <t>C486</t>
  </si>
  <si>
    <t>C487</t>
  </si>
  <si>
    <t>C488</t>
  </si>
  <si>
    <t>C489</t>
  </si>
  <si>
    <t>C490</t>
  </si>
  <si>
    <t>C491</t>
  </si>
  <si>
    <t>C492</t>
  </si>
  <si>
    <t>C493</t>
  </si>
  <si>
    <t>C494</t>
  </si>
  <si>
    <t>C495</t>
  </si>
  <si>
    <t>C496</t>
  </si>
  <si>
    <t>C497</t>
  </si>
  <si>
    <t>C498</t>
  </si>
  <si>
    <t>C499</t>
  </si>
  <si>
    <t>C500</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</si>
  <si>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</si>
  <si>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</si>
  <si>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</si>
  <si>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</si>
  <si>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</si>
  <si>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</si>
  <si>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</si>
  <si>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</si>
  <si>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</si>
  <si>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</si>
  <si>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</si>
  <si>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</si>
  <si>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</si>
  <si>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</si>
  <si>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</si>
  <si>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</si>
  <si>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</si>
  <si>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</si>
  <si>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</si>
  <si>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</si>
  <si>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</si>
  <si>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C522</t>
  </si>
  <si>
    <t>C523</t>
  </si>
  <si>
    <t>C524</t>
  </si>
  <si>
    <t>C525</t>
  </si>
  <si>
    <t>C526</t>
  </si>
  <si>
    <t>C527</t>
  </si>
  <si>
    <t>C528</t>
  </si>
  <si>
    <t>C529</t>
  </si>
  <si>
    <t>C530</t>
  </si>
  <si>
    <t>C531</t>
  </si>
  <si>
    <t>C532</t>
  </si>
  <si>
    <t>C533</t>
  </si>
  <si>
    <t>C534</t>
  </si>
  <si>
    <t>C535</t>
  </si>
  <si>
    <t>C536</t>
  </si>
  <si>
    <t>C537</t>
  </si>
  <si>
    <t>C538</t>
  </si>
  <si>
    <t>C539</t>
  </si>
  <si>
    <t>C540</t>
  </si>
  <si>
    <t>C541</t>
  </si>
  <si>
    <t>C542</t>
  </si>
  <si>
    <t>C543</t>
  </si>
  <si>
    <t>C544</t>
  </si>
  <si>
    <t>C545</t>
  </si>
  <si>
    <t>C546</t>
  </si>
  <si>
    <t>C547</t>
  </si>
  <si>
    <t>C548</t>
  </si>
  <si>
    <t>C549</t>
  </si>
  <si>
    <t>C550</t>
  </si>
  <si>
    <t>C551</t>
  </si>
  <si>
    <t>C552</t>
  </si>
  <si>
    <t>C553</t>
  </si>
  <si>
    <t>C554</t>
  </si>
  <si>
    <t>C555</t>
  </si>
  <si>
    <t>C556</t>
  </si>
  <si>
    <t>C557</t>
  </si>
  <si>
    <t>C558</t>
  </si>
  <si>
    <t>C559</t>
  </si>
  <si>
    <t>C560</t>
  </si>
  <si>
    <t>C561</t>
  </si>
  <si>
    <t>C562</t>
  </si>
  <si>
    <t>C563</t>
  </si>
  <si>
    <t>C564</t>
  </si>
  <si>
    <t>C565</t>
  </si>
  <si>
    <t>C566</t>
  </si>
  <si>
    <t>C567</t>
  </si>
  <si>
    <t>C568</t>
  </si>
  <si>
    <t>C569</t>
  </si>
  <si>
    <t>C570</t>
  </si>
  <si>
    <t>C571</t>
  </si>
  <si>
    <t>C572</t>
  </si>
  <si>
    <t>C573</t>
  </si>
  <si>
    <t>C574</t>
  </si>
  <si>
    <t>C575</t>
  </si>
  <si>
    <t>C576</t>
  </si>
  <si>
    <t>C577</t>
  </si>
  <si>
    <t>C578</t>
  </si>
  <si>
    <t>C579</t>
  </si>
  <si>
    <t>C580</t>
  </si>
  <si>
    <t>C581</t>
  </si>
  <si>
    <t>C582</t>
  </si>
  <si>
    <t>C583</t>
  </si>
  <si>
    <t>C584</t>
  </si>
  <si>
    <t>C585</t>
  </si>
  <si>
    <t>C586</t>
  </si>
  <si>
    <t>C587</t>
  </si>
  <si>
    <t>C588</t>
  </si>
  <si>
    <t>C589</t>
  </si>
  <si>
    <t>C590</t>
  </si>
  <si>
    <t>C591</t>
  </si>
  <si>
    <t>C592</t>
  </si>
  <si>
    <t>C593</t>
  </si>
  <si>
    <t>C594</t>
  </si>
  <si>
    <t>C595</t>
  </si>
  <si>
    <t>C596</t>
  </si>
  <si>
    <t>C597</t>
  </si>
  <si>
    <t>C598</t>
  </si>
  <si>
    <t>C599</t>
  </si>
  <si>
    <t>C600</t>
  </si>
  <si>
    <t>C601</t>
  </si>
  <si>
    <t>C602</t>
  </si>
  <si>
    <t>C603</t>
  </si>
  <si>
    <t>C604</t>
  </si>
  <si>
    <t>C605</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</si>
  <si>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</si>
  <si>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</si>
  <si>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</si>
  <si>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</si>
  <si>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</si>
  <si>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</si>
  <si>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</si>
  <si>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</si>
  <si>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</si>
  <si>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</si>
  <si>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</si>
  <si>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</si>
  <si>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</si>
  <si>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</si>
  <si>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</si>
  <si>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</si>
  <si>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</si>
  <si>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</si>
  <si>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</si>
  <si>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</si>
  <si>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</si>
  <si>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</si>
  <si>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C628</t>
  </si>
  <si>
    <t>C629</t>
  </si>
  <si>
    <t>C630</t>
  </si>
  <si>
    <t>C631</t>
  </si>
  <si>
    <t>C632</t>
  </si>
  <si>
    <t>C633</t>
  </si>
  <si>
    <t>C634</t>
  </si>
  <si>
    <t>C635</t>
  </si>
  <si>
    <t>C636</t>
  </si>
  <si>
    <t>C637</t>
  </si>
  <si>
    <t>C638</t>
  </si>
  <si>
    <t>C639</t>
  </si>
  <si>
    <t>C640</t>
  </si>
  <si>
    <t>C641</t>
  </si>
  <si>
    <t>C642</t>
  </si>
  <si>
    <t>C643</t>
  </si>
  <si>
    <t>C644</t>
  </si>
  <si>
    <t>C645</t>
  </si>
  <si>
    <t>C646</t>
  </si>
  <si>
    <t>C647</t>
  </si>
  <si>
    <t>C648</t>
  </si>
  <si>
    <t>C649</t>
  </si>
  <si>
    <t>C650</t>
  </si>
  <si>
    <t>C651</t>
  </si>
  <si>
    <t>C652</t>
  </si>
  <si>
    <t>C653</t>
  </si>
  <si>
    <t>C654</t>
  </si>
  <si>
    <t>C655</t>
  </si>
  <si>
    <t>C656</t>
  </si>
  <si>
    <t>C657</t>
  </si>
  <si>
    <t>C658</t>
  </si>
  <si>
    <t>C659</t>
  </si>
  <si>
    <t>C660</t>
  </si>
  <si>
    <t>C661</t>
  </si>
  <si>
    <t>C662</t>
  </si>
  <si>
    <t>C663</t>
  </si>
  <si>
    <t>C664</t>
  </si>
  <si>
    <t>C665</t>
  </si>
  <si>
    <t>C666</t>
  </si>
  <si>
    <t>C667</t>
  </si>
  <si>
    <t>C668</t>
  </si>
  <si>
    <t>C669</t>
  </si>
  <si>
    <t>C670</t>
  </si>
  <si>
    <t>C671</t>
  </si>
  <si>
    <t>C672</t>
  </si>
  <si>
    <t>C673</t>
  </si>
  <si>
    <t>C674</t>
  </si>
  <si>
    <t>C675</t>
  </si>
  <si>
    <t>C676</t>
  </si>
  <si>
    <t>C677</t>
  </si>
  <si>
    <t>C678</t>
  </si>
  <si>
    <t>C679</t>
  </si>
  <si>
    <t>C680</t>
  </si>
  <si>
    <t>C681</t>
  </si>
  <si>
    <t>C682</t>
  </si>
  <si>
    <t>C683</t>
  </si>
  <si>
    <t>C684</t>
  </si>
  <si>
    <t>C685</t>
  </si>
  <si>
    <t>C686</t>
  </si>
  <si>
    <t>C687</t>
  </si>
  <si>
    <t>C688</t>
  </si>
  <si>
    <t>C689</t>
  </si>
  <si>
    <t>C690</t>
  </si>
  <si>
    <t>C691</t>
  </si>
  <si>
    <t>C692</t>
  </si>
  <si>
    <t>C693</t>
  </si>
  <si>
    <t>C694</t>
  </si>
  <si>
    <t>C695</t>
  </si>
  <si>
    <t>C696</t>
  </si>
  <si>
    <t>C697</t>
  </si>
  <si>
    <t>C698</t>
  </si>
  <si>
    <t>C699</t>
  </si>
  <si>
    <t>C700</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</si>
  <si>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</si>
  <si>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</si>
  <si>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</si>
  <si>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</si>
  <si>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</si>
  <si>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</si>
  <si>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</si>
  <si>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</si>
  <si>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</si>
  <si>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</si>
  <si>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</si>
  <si>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</si>
  <si>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</si>
  <si>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</si>
  <si>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</si>
  <si>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</si>
  <si>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</si>
  <si>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</si>
  <si>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</si>
  <si>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</si>
  <si>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</si>
  <si>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</si>
  <si>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</si>
  <si>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</si>
  <si>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</si>
  <si>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</si>
  <si>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</si>
  <si>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C728</t>
  </si>
  <si>
    <t>C729</t>
  </si>
  <si>
    <t>C730</t>
  </si>
  <si>
    <t>C731</t>
  </si>
  <si>
    <t>C732</t>
  </si>
  <si>
    <t>C733</t>
  </si>
  <si>
    <t>C734</t>
  </si>
  <si>
    <t>C735</t>
  </si>
  <si>
    <t>C736</t>
  </si>
  <si>
    <t>C737</t>
  </si>
  <si>
    <t>C738</t>
  </si>
  <si>
    <t>C739</t>
  </si>
  <si>
    <t>C740</t>
  </si>
  <si>
    <t>C741</t>
  </si>
  <si>
    <t>C742</t>
  </si>
  <si>
    <t>C743</t>
  </si>
  <si>
    <t>C744</t>
  </si>
  <si>
    <t>C745</t>
  </si>
  <si>
    <t>C746</t>
  </si>
  <si>
    <t>C747</t>
  </si>
  <si>
    <t>C748</t>
  </si>
  <si>
    <t>C749</t>
  </si>
  <si>
    <t>C750</t>
  </si>
  <si>
    <t>C751</t>
  </si>
  <si>
    <t>C752</t>
  </si>
  <si>
    <t>C753</t>
  </si>
  <si>
    <t>C754</t>
  </si>
  <si>
    <t>C755</t>
  </si>
  <si>
    <t>C756</t>
  </si>
  <si>
    <t>C757</t>
  </si>
  <si>
    <t>C758</t>
  </si>
  <si>
    <t>C759</t>
  </si>
  <si>
    <t>C760</t>
  </si>
  <si>
    <t>C761</t>
  </si>
  <si>
    <t>C762</t>
  </si>
  <si>
    <t>C763</t>
  </si>
  <si>
    <t>C764</t>
  </si>
  <si>
    <t>C765</t>
  </si>
  <si>
    <t>C766</t>
  </si>
  <si>
    <t>C767</t>
  </si>
  <si>
    <t>C768</t>
  </si>
  <si>
    <t>C769</t>
  </si>
  <si>
    <t>C770</t>
  </si>
  <si>
    <t>C771</t>
  </si>
  <si>
    <t>C772</t>
  </si>
  <si>
    <t>C773</t>
  </si>
  <si>
    <t>C774</t>
  </si>
  <si>
    <t>C775</t>
  </si>
  <si>
    <t>C776</t>
  </si>
  <si>
    <t>C777</t>
  </si>
  <si>
    <t>C778</t>
  </si>
  <si>
    <t>C779</t>
  </si>
  <si>
    <t>C780</t>
  </si>
  <si>
    <t>C781</t>
  </si>
  <si>
    <t>C782</t>
  </si>
  <si>
    <t>C783</t>
  </si>
  <si>
    <t>C784</t>
  </si>
  <si>
    <t>C785</t>
  </si>
  <si>
    <t>C786</t>
  </si>
  <si>
    <t>C787</t>
  </si>
  <si>
    <t>C788</t>
  </si>
  <si>
    <t>C789</t>
  </si>
  <si>
    <t>C790</t>
  </si>
  <si>
    <t>C791</t>
  </si>
  <si>
    <t>C792</t>
  </si>
  <si>
    <t>C793</t>
  </si>
  <si>
    <t>C794</t>
  </si>
  <si>
    <t>C795</t>
  </si>
  <si>
    <t>C796</t>
  </si>
  <si>
    <t>C797</t>
  </si>
  <si>
    <t>C798</t>
  </si>
  <si>
    <t>C799</t>
  </si>
  <si>
    <t>C800</t>
  </si>
  <si>
    <t>C801</t>
  </si>
  <si>
    <t>C802</t>
  </si>
  <si>
    <t>C803</t>
  </si>
  <si>
    <t>C804</t>
  </si>
  <si>
    <t>C805</t>
  </si>
  <si>
    <t>C806</t>
  </si>
  <si>
    <t>C807</t>
  </si>
  <si>
    <t>C808</t>
  </si>
  <si>
    <t>C809</t>
  </si>
  <si>
    <t>C810</t>
  </si>
  <si>
    <t>C811</t>
  </si>
  <si>
    <t>C812</t>
  </si>
  <si>
    <t>C813</t>
  </si>
  <si>
    <t>C814</t>
  </si>
  <si>
    <t>C815</t>
  </si>
  <si>
    <t>C816</t>
  </si>
  <si>
    <t>C817</t>
  </si>
  <si>
    <t>C818</t>
  </si>
  <si>
    <t>C819</t>
  </si>
  <si>
    <t>C820</t>
  </si>
  <si>
    <t>C821</t>
  </si>
  <si>
    <t>C822</t>
  </si>
  <si>
    <t>C823</t>
  </si>
  <si>
    <t>C824</t>
  </si>
  <si>
    <t>C825</t>
  </si>
  <si>
    <t>C826</t>
  </si>
  <si>
    <t>C827</t>
  </si>
  <si>
    <t>C828</t>
  </si>
  <si>
    <t>C829</t>
  </si>
  <si>
    <t>C830</t>
  </si>
  <si>
    <t>C831</t>
  </si>
  <si>
    <t>C832</t>
  </si>
  <si>
    <t>C833</t>
  </si>
  <si>
    <t>C834</t>
  </si>
  <si>
    <t>C835</t>
  </si>
  <si>
    <t>C836</t>
  </si>
  <si>
    <t>C837</t>
  </si>
  <si>
    <t>C838</t>
  </si>
  <si>
    <t>C839</t>
  </si>
  <si>
    <t>C840</t>
  </si>
  <si>
    <t>C841</t>
  </si>
  <si>
    <t>C842</t>
  </si>
  <si>
    <t>C843</t>
  </si>
  <si>
    <t>C844</t>
  </si>
  <si>
    <t>C845</t>
  </si>
  <si>
    <t>C846</t>
  </si>
  <si>
    <t>C847</t>
  </si>
  <si>
    <t>C848</t>
  </si>
  <si>
    <t>C849</t>
  </si>
  <si>
    <t>C850</t>
  </si>
  <si>
    <t>C851</t>
  </si>
  <si>
    <t>C852</t>
  </si>
  <si>
    <t>C853</t>
  </si>
  <si>
    <t>C854</t>
  </si>
  <si>
    <t>C855</t>
  </si>
  <si>
    <t>C856</t>
  </si>
  <si>
    <t>C857</t>
  </si>
  <si>
    <t>C858</t>
  </si>
  <si>
    <t>C859</t>
  </si>
  <si>
    <t>C860</t>
  </si>
  <si>
    <t>C861</t>
  </si>
  <si>
    <t>C862</t>
  </si>
  <si>
    <t>C863</t>
  </si>
  <si>
    <t>C864</t>
  </si>
  <si>
    <t>C865</t>
  </si>
  <si>
    <t>C866</t>
  </si>
  <si>
    <t>C867</t>
  </si>
  <si>
    <t>C868</t>
  </si>
  <si>
    <t>C869</t>
  </si>
  <si>
    <t>C870</t>
  </si>
  <si>
    <t>C871</t>
  </si>
  <si>
    <t>C872</t>
  </si>
  <si>
    <t>C873</t>
  </si>
  <si>
    <t>C874</t>
  </si>
  <si>
    <t>C875</t>
  </si>
  <si>
    <t>C876</t>
  </si>
  <si>
    <t>C877</t>
  </si>
  <si>
    <t>C878</t>
  </si>
  <si>
    <t>C879</t>
  </si>
  <si>
    <t>C880</t>
  </si>
  <si>
    <t>C881</t>
  </si>
  <si>
    <t>C882</t>
  </si>
  <si>
    <t>C883</t>
  </si>
  <si>
    <t>C884</t>
  </si>
  <si>
    <t>C885</t>
  </si>
  <si>
    <t>C886</t>
  </si>
  <si>
    <t>C887</t>
  </si>
  <si>
    <t>C888</t>
  </si>
  <si>
    <t>C889</t>
  </si>
  <si>
    <t>C890</t>
  </si>
  <si>
    <t>C891</t>
  </si>
  <si>
    <t>C892</t>
  </si>
  <si>
    <t>C893</t>
  </si>
  <si>
    <t>C894</t>
  </si>
  <si>
    <t>C895</t>
  </si>
  <si>
    <t>C896</t>
  </si>
  <si>
    <t>C897</t>
  </si>
  <si>
    <t>C898</t>
  </si>
  <si>
    <t>C899</t>
  </si>
  <si>
    <t>C900</t>
  </si>
  <si>
    <t>C901</t>
  </si>
  <si>
    <t>C902</t>
  </si>
  <si>
    <t>C903</t>
  </si>
  <si>
    <t>C904</t>
  </si>
  <si>
    <t>C905</t>
  </si>
  <si>
    <t>C906</t>
  </si>
  <si>
    <t>C907</t>
  </si>
  <si>
    <t>C908</t>
  </si>
  <si>
    <t>C909</t>
  </si>
  <si>
    <t>C910</t>
  </si>
  <si>
    <t>C911</t>
  </si>
  <si>
    <t>C912</t>
  </si>
  <si>
    <t>C913</t>
  </si>
  <si>
    <t>C914</t>
  </si>
  <si>
    <t>C915</t>
  </si>
  <si>
    <t>C916</t>
  </si>
  <si>
    <t>C917</t>
  </si>
  <si>
    <t>C918</t>
  </si>
  <si>
    <t>C919</t>
  </si>
  <si>
    <t>C920</t>
  </si>
  <si>
    <t>C921</t>
  </si>
  <si>
    <t>C922</t>
  </si>
  <si>
    <t>C923</t>
  </si>
  <si>
    <t>C924</t>
  </si>
  <si>
    <t>C925</t>
  </si>
  <si>
    <t>C926</t>
  </si>
  <si>
    <t>C927</t>
  </si>
  <si>
    <t>C928</t>
  </si>
  <si>
    <t>C929</t>
  </si>
  <si>
    <t>C930</t>
  </si>
  <si>
    <t>C931</t>
  </si>
  <si>
    <t>C932</t>
  </si>
  <si>
    <t>C933</t>
  </si>
  <si>
    <t>C934</t>
  </si>
  <si>
    <t>C935</t>
  </si>
  <si>
    <t>C936</t>
  </si>
  <si>
    <t>C937</t>
  </si>
  <si>
    <t>C938</t>
  </si>
  <si>
    <t>C939</t>
  </si>
  <si>
    <t>C940</t>
  </si>
  <si>
    <t>C941</t>
  </si>
  <si>
    <t>C942</t>
  </si>
  <si>
    <t>C943</t>
  </si>
  <si>
    <t>C944</t>
  </si>
  <si>
    <t>C945</t>
  </si>
  <si>
    <t>C946</t>
  </si>
  <si>
    <t>C947</t>
  </si>
  <si>
    <t>C948</t>
  </si>
  <si>
    <t>C949</t>
  </si>
  <si>
    <t>C950</t>
  </si>
  <si>
    <t>C951</t>
  </si>
  <si>
    <t>C952</t>
  </si>
  <si>
    <t>C953</t>
  </si>
  <si>
    <t>C954</t>
  </si>
  <si>
    <t>C955</t>
  </si>
  <si>
    <t>C956</t>
  </si>
  <si>
    <t>C957</t>
  </si>
  <si>
    <t>C958</t>
  </si>
  <si>
    <t>C959</t>
  </si>
  <si>
    <t>C960</t>
  </si>
  <si>
    <t>C961</t>
  </si>
  <si>
    <t>C962</t>
  </si>
  <si>
    <t>C963</t>
  </si>
  <si>
    <t>C964</t>
  </si>
  <si>
    <t>C965</t>
  </si>
  <si>
    <t>C966</t>
  </si>
  <si>
    <t>C967</t>
  </si>
  <si>
    <t>C968</t>
  </si>
  <si>
    <t>C969</t>
  </si>
  <si>
    <t>C970</t>
  </si>
  <si>
    <t>C971</t>
  </si>
  <si>
    <t>C972</t>
  </si>
  <si>
    <t>C973</t>
  </si>
  <si>
    <t>C974</t>
  </si>
  <si>
    <t>C975</t>
  </si>
  <si>
    <t>C976</t>
  </si>
  <si>
    <t>C977</t>
  </si>
  <si>
    <t>C978</t>
  </si>
  <si>
    <t>C979</t>
  </si>
  <si>
    <t>C980</t>
  </si>
  <si>
    <t>C981</t>
  </si>
  <si>
    <t>C982</t>
  </si>
  <si>
    <t>C983</t>
  </si>
  <si>
    <t>C984</t>
  </si>
  <si>
    <t>C985</t>
  </si>
  <si>
    <t>C986</t>
  </si>
  <si>
    <t>C987</t>
  </si>
  <si>
    <t>C988</t>
  </si>
  <si>
    <t>C989</t>
  </si>
  <si>
    <t>C990</t>
  </si>
  <si>
    <t>C991</t>
  </si>
  <si>
    <t>C992</t>
  </si>
  <si>
    <t>C993</t>
  </si>
  <si>
    <t>C994</t>
  </si>
  <si>
    <t>C995</t>
  </si>
  <si>
    <t>C996</t>
  </si>
  <si>
    <t>C997</t>
  </si>
  <si>
    <t>C998</t>
  </si>
  <si>
    <t>C999</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</si>
  <si>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</si>
  <si>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</si>
  <si>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</si>
  <si>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</si>
  <si>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</si>
  <si>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</si>
  <si>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</si>
  <si>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</si>
  <si>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</si>
  <si>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</si>
  <si>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</si>
  <si>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</si>
  <si>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</si>
  <si>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</si>
  <si>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</si>
  <si>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</si>
  <si>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</si>
  <si>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</si>
  <si>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</si>
  <si>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</si>
  <si>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</si>
  <si>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</si>
  <si>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</si>
  <si>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</si>
  <si>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</si>
  <si>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</si>
  <si>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</si>
  <si>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</si>
  <si>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</si>
  <si>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</si>
  <si>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</si>
  <si>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</si>
  <si>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</si>
  <si>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</si>
  <si>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</si>
  <si>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</si>
  <si>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</si>
  <si>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</si>
  <si>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</si>
  <si>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</si>
  <si>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</si>
  <si>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</si>
  <si>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</si>
  <si>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</si>
  <si>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</si>
  <si>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</si>
  <si>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</si>
  <si>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</si>
  <si>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</si>
  <si>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</si>
  <si>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</si>
  <si>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</si>
  <si>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</si>
  <si>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</si>
  <si>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</si>
  <si>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</si>
  <si>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</si>
  <si>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</si>
  <si>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</si>
  <si>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</si>
  <si>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</si>
  <si>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</si>
  <si>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</si>
  <si>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</si>
  <si>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</si>
  <si>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</si>
  <si>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</si>
  <si>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</si>
  <si>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</si>
  <si>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</si>
  <si>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</si>
  <si>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</si>
  <si>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</si>
  <si>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</si>
  <si>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</si>
  <si>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</si>
  <si>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</si>
  <si>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</si>
  <si>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</si>
  <si>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</si>
  <si>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</si>
  <si>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</si>
  <si>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</si>
  <si>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</si>
  <si>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</si>
  <si>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</si>
  <si>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</si>
  <si>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</si>
  <si>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</si>
  <si>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</si>
  <si>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</si>
  <si>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</si>
  <si>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</si>
  <si>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</si>
  <si>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</si>
  <si>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</si>
  <si>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</si>
  <si>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</si>
  <si>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</si>
  <si>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</si>
  <si>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</si>
  <si>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</si>
  <si>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</si>
  <si>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</si>
  <si>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</si>
  <si>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</si>
  <si>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</si>
  <si>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</si>
  <si>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</si>
  <si>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</si>
  <si>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</si>
  <si>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</si>
  <si>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</si>
  <si>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</si>
  <si>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</si>
  <si>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</si>
  <si>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</si>
  <si>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</si>
  <si>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</si>
  <si>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</si>
  <si>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</si>
  <si>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</si>
  <si>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</si>
  <si>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</si>
  <si>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</si>
  <si>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</si>
  <si>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</si>
  <si>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</si>
  <si>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</si>
  <si>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</si>
  <si>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</si>
  <si>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</si>
  <si>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</si>
  <si>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</si>
  <si>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</si>
  <si>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</si>
  <si>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</si>
  <si>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</si>
  <si>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</si>
  <si>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</si>
  <si>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</si>
  <si>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</si>
  <si>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</si>
  <si>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</si>
  <si>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</si>
  <si>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</si>
  <si>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</si>
  <si>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</si>
  <si>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</si>
  <si>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</si>
  <si>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</si>
  <si>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</si>
  <si>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</si>
  <si>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</si>
  <si>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</si>
  <si>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</si>
  <si>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</si>
  <si>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</si>
  <si>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</si>
  <si>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</si>
  <si>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</si>
  <si>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</si>
  <si>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</si>
  <si>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</si>
  <si>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</si>
  <si>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</si>
  <si>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</si>
  <si>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</si>
  <si>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</si>
  <si>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</si>
  <si>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</si>
  <si>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</si>
  <si>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</si>
  <si>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</si>
  <si>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</si>
  <si>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</si>
  <si>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</si>
  <si>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</si>
  <si>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</si>
  <si>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</si>
  <si>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</si>
  <si>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</si>
  <si>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</si>
  <si>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</si>
  <si>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</si>
  <si>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</si>
  <si>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</si>
  <si>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</si>
  <si>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</si>
  <si>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</si>
  <si>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</si>
  <si>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</si>
  <si>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</si>
  <si>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</si>
  <si>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</si>
  <si>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</si>
  <si>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</si>
  <si>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</si>
  <si>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</si>
  <si>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</si>
  <si>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</si>
  <si>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</si>
  <si>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</si>
  <si>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</si>
  <si>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</si>
  <si>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</si>
  <si>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</si>
  <si>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</si>
  <si>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</si>
  <si>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</si>
  <si>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</si>
  <si>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</si>
  <si>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</si>
  <si>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</si>
  <si>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</si>
  <si>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</si>
  <si>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</si>
  <si>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</si>
  <si>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</si>
  <si>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</si>
  <si>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</si>
  <si>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</si>
  <si>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</si>
  <si>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</si>
  <si>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</si>
  <si>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</si>
  <si>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</si>
  <si>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</si>
  <si>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</si>
  <si>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</si>
  <si>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</si>
  <si>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</si>
  <si>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</si>
  <si>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</si>
  <si>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</si>
  <si>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</si>
  <si>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</si>
  <si>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</si>
  <si>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</si>
  <si>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</si>
  <si>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</si>
  <si>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</si>
  <si>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</si>
  <si>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</si>
  <si>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</si>
  <si>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</si>
  <si>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</si>
  <si>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</si>
  <si>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</si>
  <si>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</si>
  <si>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</si>
  <si>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</si>
  <si>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</si>
  <si>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</si>
  <si>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</si>
  <si>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</si>
  <si>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</si>
  <si>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</si>
  <si>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</si>
  <si>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</si>
  <si>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</si>
  <si>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</si>
  <si>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</si>
  <si>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</si>
  <si>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</si>
  <si>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</si>
  <si>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</si>
  <si>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</si>
  <si>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</si>
  <si>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</si>
  <si>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</si>
  <si>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</si>
  <si>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</si>
  <si>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</si>
  <si>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</si>
  <si>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</si>
  <si>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</si>
  <si>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</si>
  <si>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</si>
  <si>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</si>
  <si>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</si>
  <si>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</si>
  <si>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</si>
  <si>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</si>
  <si>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</si>
  <si>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</si>
  <si>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</si>
  <si>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</si>
  <si>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</si>
  <si>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</si>
  <si>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</si>
  <si>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</si>
  <si>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</si>
  <si>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</si>
  <si>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</si>
  <si>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</si>
  <si>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</si>
  <si>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</si>
  <si>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</si>
  <si>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</si>
  <si>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</si>
  <si>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</si>
  <si>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</si>
  <si>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</si>
  <si>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</si>
  <si>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</si>
  <si>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</si>
  <si>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</si>
  <si>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</si>
  <si>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</si>
  <si>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</si>
  <si>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</si>
  <si>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</si>
  <si>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</si>
  <si>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</si>
  <si>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</si>
  <si>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</si>
  <si>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</si>
  <si>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</si>
  <si>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</si>
  <si>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</si>
  <si>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</si>
  <si>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</si>
  <si>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</si>
  <si>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</si>
  <si>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</si>
  <si>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</si>
  <si>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</si>
  <si>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</si>
  <si>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</si>
  <si>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</si>
  <si>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</si>
  <si>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</si>
  <si>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</si>
  <si>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</si>
  <si>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</si>
  <si>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</si>
  <si>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</si>
  <si>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</si>
  <si>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</si>
  <si>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</si>
  <si>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</si>
  <si>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</si>
  <si>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</si>
  <si>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</si>
  <si>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</si>
  <si>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</si>
  <si>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</si>
  <si>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</si>
  <si>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</si>
  <si>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</si>
  <si>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</si>
  <si>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</si>
  <si>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</si>
  <si>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</si>
  <si>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</si>
  <si>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</si>
  <si>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</si>
  <si>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</si>
  <si>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</si>
  <si>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</si>
  <si>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</si>
  <si>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</si>
  <si>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</si>
  <si>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</si>
  <si>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</si>
  <si>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</si>
  <si>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</si>
  <si>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</si>
  <si>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</si>
  <si>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</si>
  <si>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</si>
  <si>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</si>
  <si>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</si>
  <si>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</si>
  <si>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</si>
  <si>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</si>
  <si>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</si>
  <si>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</si>
  <si>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</si>
  <si>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</si>
  <si>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</si>
  <si>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</si>
  <si>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</si>
  <si>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</si>
  <si>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</si>
  <si>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</si>
  <si>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</si>
  <si>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</si>
  <si>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</si>
  <si>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</si>
  <si>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</si>
  <si>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</si>
  <si>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</si>
  <si>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</si>
  <si>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</si>
  <si>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</si>
  <si>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</si>
  <si>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</si>
  <si>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</si>
  <si>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</si>
  <si>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</si>
  <si>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</si>
  <si>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</si>
  <si>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</si>
  <si>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</si>
  <si>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</si>
  <si>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</si>
  <si>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</si>
  <si>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</si>
  <si>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</si>
  <si>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</si>
  <si>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</si>
  <si>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</si>
  <si>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</si>
  <si>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</si>
  <si>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</si>
  <si>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</si>
  <si>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</si>
  <si>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</si>
  <si>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</si>
  <si>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</si>
  <si>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</si>
  <si>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</si>
  <si>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</si>
  <si>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</si>
  <si>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</si>
  <si>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</si>
  <si>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</si>
  <si>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</si>
  <si>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</si>
  <si>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</si>
  <si>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</si>
  <si>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</si>
  <si>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</si>
  <si>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</si>
  <si>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</si>
  <si>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</si>
  <si>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</si>
  <si>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</si>
  <si>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</si>
  <si>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</si>
  <si>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</si>
  <si>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</si>
  <si>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</si>
  <si>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</si>
  <si>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</si>
  <si>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</si>
  <si>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</si>
  <si>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</si>
  <si>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</si>
  <si>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</si>
  <si>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</si>
  <si>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</si>
  <si>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</si>
  <si>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</si>
  <si>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</si>
  <si>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</si>
  <si>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</si>
  <si>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</si>
  <si>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</si>
  <si>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</si>
  <si>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</si>
  <si>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</si>
  <si>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</si>
  <si>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</si>
  <si>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</si>
  <si>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</si>
  <si>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</si>
  <si>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</si>
  <si>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</si>
  <si>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</si>
  <si>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</si>
  <si>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</si>
  <si>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</si>
  <si>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</si>
  <si>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</si>
  <si>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</si>
  <si>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</si>
  <si>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</si>
  <si>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</si>
  <si>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</si>
  <si>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</si>
  <si>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</si>
  <si>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</si>
  <si>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</si>
  <si>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</si>
  <si>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</si>
  <si>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</si>
  <si>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</si>
  <si>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</si>
  <si>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</si>
  <si>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</si>
  <si>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</si>
  <si>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</si>
  <si>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</si>
  <si>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</si>
  <si>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</si>
  <si>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</si>
  <si>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</si>
  <si>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</si>
  <si>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</si>
  <si>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</si>
  <si>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</si>
  <si>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</si>
  <si>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</si>
  <si>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</si>
  <si>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</si>
  <si>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</si>
  <si>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</si>
  <si>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</si>
  <si>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</si>
  <si>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</si>
  <si>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</si>
  <si>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</si>
  <si>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</si>
  <si>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</si>
  <si>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</si>
  <si>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</si>
  <si>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</si>
  <si>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</si>
  <si>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</si>
  <si>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</si>
  <si>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</si>
  <si>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</si>
  <si>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</si>
  <si>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</si>
  <si>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</si>
  <si>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</si>
  <si>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</si>
  <si>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</si>
  <si>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</si>
  <si>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</si>
  <si>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</si>
  <si>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</si>
  <si>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</si>
  <si>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</si>
  <si>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</si>
  <si>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</si>
  <si>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</si>
  <si>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</si>
  <si>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</si>
  <si>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</si>
  <si>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</si>
  <si>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</si>
  <si>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</si>
  <si>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</si>
  <si>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</si>
  <si>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</si>
  <si>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</si>
  <si>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</si>
  <si>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</si>
  <si>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</si>
  <si>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</si>
  <si>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</si>
  <si>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</si>
  <si>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</si>
  <si>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</si>
  <si>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</si>
  <si>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</si>
  <si>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</si>
  <si>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</si>
  <si>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</si>
  <si>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</si>
  <si>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</si>
  <si>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</si>
  <si>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</si>
  <si>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</si>
  <si>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</si>
  <si>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</si>
  <si>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</si>
  <si>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</si>
  <si>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</si>
  <si>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</si>
  <si>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</si>
  <si>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</si>
  <si>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</si>
  <si>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</si>
  <si>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</si>
  <si>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</si>
  <si>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</si>
  <si>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</si>
  <si>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</si>
  <si>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</si>
  <si>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</si>
  <si>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</si>
  <si>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</si>
  <si>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</si>
  <si>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</si>
  <si>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</si>
  <si>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</si>
  <si>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</si>
  <si>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</si>
  <si>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</si>
  <si>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</si>
  <si>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</si>
  <si>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</si>
  <si>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</si>
  <si>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</si>
  <si>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</si>
  <si>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</si>
  <si>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</si>
  <si>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</si>
  <si>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</si>
  <si>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</si>
  <si>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</si>
  <si>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</si>
  <si>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</si>
  <si>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</si>
  <si>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</si>
  <si>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</si>
  <si>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</si>
  <si>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</si>
  <si>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</si>
  <si>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</si>
  <si>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</si>
  <si>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</si>
  <si>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</si>
  <si>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</si>
  <si>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</si>
  <si>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</si>
  <si>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</si>
  <si>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</si>
  <si>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</si>
  <si>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</si>
  <si>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</si>
  <si>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</si>
  <si>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</si>
  <si>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</si>
  <si>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</si>
  <si>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</si>
  <si>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</si>
  <si>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</si>
  <si>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</si>
  <si>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</si>
  <si>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</si>
  <si>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</si>
  <si>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</si>
  <si>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</si>
  <si>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</si>
  <si>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</si>
  <si>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</si>
  <si>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</si>
  <si>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</si>
  <si>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</si>
  <si>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</si>
  <si>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</si>
  <si>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</si>
  <si>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</si>
  <si>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</si>
  <si>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</si>
  <si>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</si>
  <si>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</si>
  <si>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</si>
  <si>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</si>
  <si>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</si>
  <si>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</si>
  <si>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</si>
  <si>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</si>
  <si>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</si>
  <si>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</si>
  <si>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</si>
  <si>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</si>
  <si>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</si>
  <si>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</si>
  <si>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</si>
  <si>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</si>
  <si>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</si>
  <si>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</si>
  <si>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</si>
  <si>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</si>
  <si>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</si>
  <si>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</si>
  <si>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</si>
  <si>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</si>
  <si>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</si>
  <si>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</si>
  <si>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</si>
  <si>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</si>
  <si>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</si>
  <si>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</si>
  <si>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</si>
  <si>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</si>
  <si>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</si>
  <si>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</si>
  <si>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</si>
  <si>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</si>
  <si>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</si>
  <si>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</si>
  <si>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</si>
  <si>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</si>
  <si>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</si>
  <si>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</si>
  <si>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</si>
  <si>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</si>
  <si>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</si>
  <si>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</si>
  <si>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</si>
  <si>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</si>
  <si>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</si>
  <si>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</si>
  <si>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</si>
  <si>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</si>
  <si>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</si>
  <si>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</si>
  <si>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</si>
  <si>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</si>
  <si>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</si>
  <si>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</si>
  <si>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</si>
  <si>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</si>
  <si>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</si>
  <si>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</si>
  <si>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</si>
  <si>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</si>
  <si>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</si>
  <si>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</si>
  <si>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</si>
  <si>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</si>
  <si>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</si>
  <si>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</si>
  <si>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</si>
  <si>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</si>
  <si>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</si>
  <si>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</si>
  <si>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</si>
  <si>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</si>
  <si>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</si>
  <si>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</si>
  <si>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</si>
  <si>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</si>
  <si>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</si>
  <si>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</si>
  <si>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</si>
  <si>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</si>
  <si>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</si>
  <si>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</si>
  <si>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</si>
  <si>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</si>
  <si>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</si>
  <si>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</si>
  <si>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</si>
  <si>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</si>
  <si>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</si>
  <si>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</si>
  <si>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</si>
  <si>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</si>
  <si>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</si>
  <si>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</si>
  <si>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</si>
  <si>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</si>
  <si>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</si>
  <si>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</si>
  <si>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</si>
  <si>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</si>
  <si>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</si>
  <si>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</si>
  <si>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</si>
  <si>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</si>
  <si>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</si>
  <si>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</si>
  <si>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</si>
  <si>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</si>
  <si>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</si>
  <si>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</si>
  <si>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</si>
  <si>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</si>
  <si>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</si>
  <si>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</si>
  <si>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</si>
  <si>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</si>
  <si>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</si>
  <si>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</si>
  <si>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</si>
  <si>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</si>
  <si>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</si>
  <si>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</si>
  <si>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</si>
  <si>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</si>
  <si>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</si>
  <si>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</si>
  <si>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</si>
  <si>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</si>
  <si>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</si>
  <si>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</si>
  <si>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</si>
  <si>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</si>
  <si>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</si>
  <si>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</si>
  <si>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</si>
  <si>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</si>
  <si>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</si>
  <si>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</si>
  <si>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</si>
  <si>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</si>
  <si>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</si>
  <si>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</si>
  <si>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</si>
  <si>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</si>
  <si>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</si>
  <si>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</si>
  <si>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</si>
  <si>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</si>
  <si>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</si>
  <si>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</si>
  <si>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</si>
  <si>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</si>
  <si>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</si>
  <si>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</si>
  <si>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</si>
  <si>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</si>
  <si>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</si>
  <si>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</si>
  <si>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</si>
  <si>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</si>
  <si>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</si>
  <si>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</si>
  <si>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</si>
  <si>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</si>
  <si>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</si>
  <si>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</si>
  <si>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</si>
  <si>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</si>
  <si>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</si>
  <si>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</si>
  <si>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</si>
  <si>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</si>
  <si>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</si>
  <si>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</si>
  <si>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</si>
  <si>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</si>
  <si>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</si>
  <si>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</si>
  <si>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</si>
  <si>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</si>
  <si>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</si>
  <si>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</si>
  <si>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</si>
  <si>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</si>
  <si>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</si>
  <si>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</si>
  <si>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</si>
  <si>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</si>
  <si>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</si>
  <si>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</si>
  <si>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</si>
  <si>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</si>
  <si>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</si>
  <si>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</si>
  <si>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</si>
  <si>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</si>
  <si>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</si>
  <si>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</si>
  <si>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</si>
  <si>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</si>
  <si>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</si>
  <si>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</si>
  <si>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</si>
  <si>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</si>
  <si>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</si>
  <si>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</si>
  <si>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</si>
  <si>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</si>
  <si>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</si>
  <si>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</si>
  <si>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</si>
  <si>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</si>
  <si>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</si>
  <si>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</si>
  <si>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</si>
  <si>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</si>
  <si>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</si>
  <si>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</si>
  <si>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</si>
  <si>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</si>
  <si>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</si>
  <si>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</si>
  <si>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</si>
  <si>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</si>
  <si>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</si>
  <si>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</si>
  <si>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</si>
  <si>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</si>
  <si>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</si>
  <si>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</si>
  <si>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</si>
  <si>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</si>
  <si>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</si>
  <si>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</si>
  <si>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</si>
  <si>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</si>
  <si>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</si>
  <si>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</si>
  <si>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</si>
  <si>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</si>
  <si>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</si>
  <si>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</si>
  <si>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</si>
  <si>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</si>
  <si>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</si>
  <si>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</si>
  <si>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</si>
  <si>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</si>
  <si>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</si>
  <si>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</si>
  <si>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</si>
  <si>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</si>
  <si>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</si>
  <si>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</si>
  <si>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</si>
  <si>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</si>
  <si>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</si>
  <si>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</si>
  <si>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</si>
  <si>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</si>
  <si>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</si>
  <si>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</si>
  <si>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</si>
  <si>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</si>
  <si>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</si>
  <si>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</si>
  <si>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</si>
  <si>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</si>
  <si>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</si>
  <si>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</si>
  <si>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</si>
  <si>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</si>
  <si>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</si>
  <si>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</si>
  <si>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</si>
  <si>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</si>
  <si>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</si>
  <si>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</si>
  <si>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</si>
  <si>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</si>
  <si>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</si>
  <si>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</si>
  <si>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</si>
  <si>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</si>
  <si>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</si>
  <si>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</si>
  <si>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</si>
  <si>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</si>
  <si>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</si>
  <si>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</si>
  <si>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</si>
  <si>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</si>
  <si>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</si>
  <si>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</si>
  <si>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</si>
  <si>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</si>
  <si>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</si>
  <si>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</si>
  <si>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</si>
  <si>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</si>
  <si>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</si>
  <si>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</si>
  <si>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</si>
  <si>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</si>
  <si>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</si>
  <si>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</si>
  <si>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</si>
  <si>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</si>
  <si>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</si>
  <si>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</si>
  <si>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</si>
  <si>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</si>
  <si>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</si>
  <si>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</si>
  <si>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</si>
  <si>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</si>
  <si>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</si>
  <si>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</si>
  <si>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</si>
  <si>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</si>
  <si>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</si>
  <si>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</si>
  <si>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</si>
  <si>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</si>
  <si>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</si>
  <si>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</si>
  <si>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</si>
  <si>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</si>
  <si>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</si>
  <si>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</si>
  <si>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</si>
  <si>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</si>
  <si>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</si>
  <si>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</si>
  <si>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</si>
  <si>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</si>
  <si>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</si>
  <si>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</si>
  <si>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</si>
  <si>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</si>
  <si>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</si>
  <si>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</si>
  <si>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</si>
  <si>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</si>
  <si>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</si>
  <si>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</si>
  <si>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</si>
  <si>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</si>
  <si>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</si>
  <si>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</si>
  <si>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</si>
  <si>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</si>
  <si>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</si>
  <si>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</si>
  <si>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</si>
  <si>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</si>
  <si>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</si>
  <si>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</si>
  <si>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</si>
  <si>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</si>
  <si>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</si>
  <si>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</si>
  <si>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</si>
  <si>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</si>
  <si>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</si>
  <si>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</si>
  <si>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C2021</t>
  </si>
  <si>
    <t>C2022</t>
  </si>
  <si>
    <t>C2023</t>
  </si>
  <si>
    <t>C2024</t>
  </si>
  <si>
    <t>C2025</t>
  </si>
  <si>
    <t>C2026</t>
  </si>
  <si>
    <t>C2027</t>
  </si>
  <si>
    <t>C2028</t>
  </si>
  <si>
    <t>C2029</t>
  </si>
  <si>
    <t>C2030</t>
  </si>
  <si>
    <t>C2031</t>
  </si>
  <si>
    <t>C2032</t>
  </si>
  <si>
    <t>C2033</t>
  </si>
  <si>
    <t>C2034</t>
  </si>
  <si>
    <t>C2035</t>
  </si>
  <si>
    <t>C2036</t>
  </si>
  <si>
    <t>C2037</t>
  </si>
  <si>
    <t>C2038</t>
  </si>
  <si>
    <t>C2039</t>
  </si>
  <si>
    <t>C2040</t>
  </si>
  <si>
    <t>C2041</t>
  </si>
  <si>
    <t>C2042</t>
  </si>
  <si>
    <t>C2043</t>
  </si>
  <si>
    <t>C2044</t>
  </si>
  <si>
    <t>C2045</t>
  </si>
  <si>
    <t>C2046</t>
  </si>
  <si>
    <t>C2047</t>
  </si>
  <si>
    <t>C2048</t>
  </si>
  <si>
    <t>C2049</t>
  </si>
  <si>
    <t>C2050</t>
  </si>
  <si>
    <t>C2051</t>
  </si>
  <si>
    <t>C2052</t>
  </si>
  <si>
    <t>C2053</t>
  </si>
  <si>
    <t>C2054</t>
  </si>
  <si>
    <t>C2055</t>
  </si>
  <si>
    <t>C2056</t>
  </si>
  <si>
    <t>C2057</t>
  </si>
  <si>
    <t>C2058</t>
  </si>
  <si>
    <t>C2059</t>
  </si>
  <si>
    <t>C2060</t>
  </si>
  <si>
    <t>C2061</t>
  </si>
  <si>
    <t>C2062</t>
  </si>
  <si>
    <t>C2063</t>
  </si>
  <si>
    <t>C2064</t>
  </si>
  <si>
    <t>C2065</t>
  </si>
  <si>
    <t>C2066</t>
  </si>
  <si>
    <t>C2067</t>
  </si>
  <si>
    <t>C2068</t>
  </si>
  <si>
    <t>C2069</t>
  </si>
  <si>
    <t>C2070</t>
  </si>
  <si>
    <t>C2071</t>
  </si>
  <si>
    <t>C2072</t>
  </si>
  <si>
    <t>C2073</t>
  </si>
  <si>
    <t>C2074</t>
  </si>
  <si>
    <t>C2075</t>
  </si>
  <si>
    <t>C2076</t>
  </si>
  <si>
    <t>C2077</t>
  </si>
  <si>
    <t>C2078</t>
  </si>
  <si>
    <t>C2079</t>
  </si>
  <si>
    <t>C2080</t>
  </si>
  <si>
    <t>C2081</t>
  </si>
  <si>
    <t>C2082</t>
  </si>
  <si>
    <t>C2083</t>
  </si>
  <si>
    <t>C2084</t>
  </si>
  <si>
    <t>C2085</t>
  </si>
  <si>
    <t>C2086</t>
  </si>
  <si>
    <t>C2087</t>
  </si>
  <si>
    <t>C2088</t>
  </si>
  <si>
    <t>C2089</t>
  </si>
  <si>
    <t>C2090</t>
  </si>
  <si>
    <t>C2091</t>
  </si>
  <si>
    <t>C2092</t>
  </si>
  <si>
    <t>C2093</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</si>
  <si>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</si>
  <si>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</si>
  <si>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</si>
  <si>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</si>
  <si>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</si>
  <si>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</si>
  <si>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</si>
  <si>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</si>
  <si>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</si>
  <si>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</si>
  <si>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</si>
  <si>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</si>
  <si>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</si>
  <si>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</si>
  <si>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</si>
  <si>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</si>
  <si>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</si>
  <si>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</si>
  <si>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</si>
  <si>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</si>
  <si>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</si>
  <si>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</si>
  <si>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</si>
  <si>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</si>
  <si>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</si>
  <si>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</si>
  <si>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</si>
  <si>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</si>
  <si>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</si>
  <si>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</si>
  <si>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C2124</t>
  </si>
  <si>
    <t>C2125</t>
  </si>
  <si>
    <t>C2126</t>
  </si>
  <si>
    <t>C2127</t>
  </si>
  <si>
    <t>C2128</t>
  </si>
  <si>
    <t>C2129</t>
  </si>
  <si>
    <t>C2130</t>
  </si>
  <si>
    <t>C2131</t>
  </si>
  <si>
    <t>C2132</t>
  </si>
  <si>
    <t>C2133</t>
  </si>
  <si>
    <t>C2134</t>
  </si>
  <si>
    <t>C2135</t>
  </si>
  <si>
    <t>C2136</t>
  </si>
  <si>
    <t>C2137</t>
  </si>
  <si>
    <t>C2138</t>
  </si>
  <si>
    <t>C2139</t>
  </si>
  <si>
    <t>C2140</t>
  </si>
  <si>
    <t>C2141</t>
  </si>
  <si>
    <t>C2142</t>
  </si>
  <si>
    <t>C2143</t>
  </si>
  <si>
    <t>C2144</t>
  </si>
  <si>
    <t>C2145</t>
  </si>
  <si>
    <t>C2146</t>
  </si>
  <si>
    <t>C2147</t>
  </si>
  <si>
    <t>C2148</t>
  </si>
  <si>
    <t>C2149</t>
  </si>
  <si>
    <t>C2150</t>
  </si>
  <si>
    <t>C2151</t>
  </si>
  <si>
    <t>C2152</t>
  </si>
  <si>
    <t>C2153</t>
  </si>
  <si>
    <t>C2154</t>
  </si>
  <si>
    <t>C2155</t>
  </si>
  <si>
    <t>C2156</t>
  </si>
  <si>
    <t>C2157</t>
  </si>
  <si>
    <t>C2158</t>
  </si>
  <si>
    <t>C2159</t>
  </si>
  <si>
    <t>C2160</t>
  </si>
  <si>
    <t>C2161</t>
  </si>
  <si>
    <t>C2162</t>
  </si>
  <si>
    <t>C2163</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</si>
  <si>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</si>
  <si>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</si>
  <si>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</si>
  <si>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</si>
  <si>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</si>
  <si>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</si>
  <si>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</si>
  <si>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</si>
  <si>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</si>
  <si>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</si>
  <si>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</si>
  <si>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</si>
  <si>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</si>
  <si>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</si>
  <si>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</si>
  <si>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</si>
  <si>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</si>
  <si>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</si>
  <si>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</si>
  <si>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</si>
  <si>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</si>
  <si>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</si>
  <si>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</si>
  <si>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</si>
  <si>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</si>
  <si>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</si>
  <si>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</si>
  <si>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</si>
  <si>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</si>
  <si>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</si>
  <si>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C2194</t>
  </si>
  <si>
    <t>C2195</t>
  </si>
  <si>
    <t>C2196</t>
  </si>
  <si>
    <t>C2197</t>
  </si>
  <si>
    <t>C2198</t>
  </si>
  <si>
    <t>C2199</t>
  </si>
  <si>
    <t>C2200</t>
  </si>
  <si>
    <t>C2201</t>
  </si>
  <si>
    <t>C2202</t>
  </si>
  <si>
    <t>C2203</t>
  </si>
  <si>
    <t>C2204</t>
  </si>
  <si>
    <t>C2205</t>
  </si>
  <si>
    <t>C2206</t>
  </si>
  <si>
    <t>C2207</t>
  </si>
  <si>
    <t>C2208</t>
  </si>
  <si>
    <t>C2209</t>
  </si>
  <si>
    <t>C2210</t>
  </si>
  <si>
    <t>C2211</t>
  </si>
  <si>
    <t>C2212</t>
  </si>
  <si>
    <t>C2213</t>
  </si>
  <si>
    <t>C2214</t>
  </si>
  <si>
    <t>C2215</t>
  </si>
  <si>
    <t>C2216</t>
  </si>
  <si>
    <t>C2217</t>
  </si>
  <si>
    <t>C2218</t>
  </si>
  <si>
    <t>C2219</t>
  </si>
  <si>
    <t>C2220</t>
  </si>
  <si>
    <t>C2221</t>
  </si>
  <si>
    <t>C2222</t>
  </si>
  <si>
    <t>C2223</t>
  </si>
  <si>
    <t>C2224</t>
  </si>
  <si>
    <t>C2225</t>
  </si>
  <si>
    <t>C2226</t>
  </si>
  <si>
    <t>C2227</t>
  </si>
  <si>
    <t>C2228</t>
  </si>
  <si>
    <t>C2229</t>
  </si>
  <si>
    <t>C2230</t>
  </si>
  <si>
    <t>C2231</t>
  </si>
  <si>
    <t>C2232</t>
  </si>
  <si>
    <t>C2233</t>
  </si>
  <si>
    <t>C2234</t>
  </si>
  <si>
    <t>C2235</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</si>
  <si>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</si>
  <si>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</si>
  <si>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</si>
  <si>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</si>
  <si>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</si>
  <si>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</si>
  <si>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</si>
  <si>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</si>
  <si>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</si>
  <si>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</si>
  <si>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</si>
  <si>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</si>
  <si>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</si>
  <si>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</si>
  <si>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</si>
  <si>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</si>
  <si>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</si>
  <si>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</si>
  <si>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</si>
  <si>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</si>
  <si>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</si>
  <si>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</si>
  <si>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</si>
  <si>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</si>
  <si>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</si>
  <si>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</si>
  <si>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C2262</t>
  </si>
  <si>
    <t>C2263</t>
  </si>
  <si>
    <t>C2264</t>
  </si>
  <si>
    <t>C2265</t>
  </si>
  <si>
    <t>C2266</t>
  </si>
  <si>
    <t>C2267</t>
  </si>
  <si>
    <t>C2268</t>
  </si>
  <si>
    <t>C2269</t>
  </si>
  <si>
    <t>C2270</t>
  </si>
  <si>
    <t>C2271</t>
  </si>
  <si>
    <t>C2272</t>
  </si>
  <si>
    <t>C2273</t>
  </si>
  <si>
    <t>C2274</t>
  </si>
  <si>
    <t>C2275</t>
  </si>
  <si>
    <t>C2276</t>
  </si>
  <si>
    <t>C2277</t>
  </si>
  <si>
    <t>C2278</t>
  </si>
  <si>
    <t>C2279</t>
  </si>
  <si>
    <t>C2280</t>
  </si>
  <si>
    <t>C2281</t>
  </si>
  <si>
    <t>C2282</t>
  </si>
  <si>
    <t>C2283</t>
  </si>
  <si>
    <t>C2284</t>
  </si>
  <si>
    <t>C2285</t>
  </si>
  <si>
    <t>C2286</t>
  </si>
  <si>
    <t>C2287</t>
  </si>
  <si>
    <t>C2288</t>
  </si>
  <si>
    <t>C2289</t>
  </si>
  <si>
    <t>C2290</t>
  </si>
  <si>
    <t>C2291</t>
  </si>
  <si>
    <t>C2292</t>
  </si>
  <si>
    <t>C2293</t>
  </si>
  <si>
    <t>C2294</t>
  </si>
  <si>
    <t>C2295</t>
  </si>
  <si>
    <t>C2296</t>
  </si>
  <si>
    <t>C2297</t>
  </si>
  <si>
    <t>C2298</t>
  </si>
  <si>
    <t>C2299</t>
  </si>
  <si>
    <t>C2300</t>
  </si>
  <si>
    <t>C2301</t>
  </si>
  <si>
    <t>C2302</t>
  </si>
  <si>
    <t>C2303</t>
  </si>
  <si>
    <t>C2304</t>
  </si>
  <si>
    <t>C2305</t>
  </si>
  <si>
    <t>C2306</t>
  </si>
  <si>
    <t>C2307</t>
  </si>
  <si>
    <t>C2308</t>
  </si>
  <si>
    <t>C2309</t>
  </si>
  <si>
    <t>C2310</t>
  </si>
  <si>
    <t>C2311</t>
  </si>
  <si>
    <t>C2312</t>
  </si>
  <si>
    <t>C2313</t>
  </si>
  <si>
    <t>C2314</t>
  </si>
  <si>
    <t>C2315</t>
  </si>
  <si>
    <t>C2316</t>
  </si>
  <si>
    <t>C2317</t>
  </si>
  <si>
    <t>C2318</t>
  </si>
  <si>
    <t>C2319</t>
  </si>
  <si>
    <t>C2320</t>
  </si>
  <si>
    <t>C2321</t>
  </si>
  <si>
    <t>C2322</t>
  </si>
  <si>
    <t>C2323</t>
  </si>
  <si>
    <t>C2324</t>
  </si>
  <si>
    <t>C2325</t>
  </si>
  <si>
    <t>C2326</t>
  </si>
  <si>
    <t>C2327</t>
  </si>
  <si>
    <t>C2328</t>
  </si>
  <si>
    <t>C2329</t>
  </si>
  <si>
    <t>C2330</t>
  </si>
  <si>
    <t>C2331</t>
  </si>
  <si>
    <t>C2332</t>
  </si>
  <si>
    <t>C2333</t>
  </si>
  <si>
    <t>C2334</t>
  </si>
  <si>
    <t>C2335</t>
  </si>
  <si>
    <t>C2336</t>
  </si>
  <si>
    <t>C2337</t>
  </si>
  <si>
    <t>C2338</t>
  </si>
  <si>
    <t>C2339</t>
  </si>
  <si>
    <t>C2340</t>
  </si>
  <si>
    <t>C2341</t>
  </si>
  <si>
    <t>C2342</t>
  </si>
  <si>
    <t>C2343</t>
  </si>
  <si>
    <t>C2344</t>
  </si>
  <si>
    <t>C2345</t>
  </si>
  <si>
    <t>C2346</t>
  </si>
  <si>
    <t>C2347</t>
  </si>
  <si>
    <t>C2348</t>
  </si>
  <si>
    <t>C2349</t>
  </si>
  <si>
    <t>C2350</t>
  </si>
  <si>
    <t>C2351</t>
  </si>
  <si>
    <t>C2352</t>
  </si>
  <si>
    <t>C2353</t>
  </si>
  <si>
    <t>C2354</t>
  </si>
  <si>
    <t>C2355</t>
  </si>
  <si>
    <t>C2356</t>
  </si>
  <si>
    <t>C2357</t>
  </si>
  <si>
    <t>C2358</t>
  </si>
  <si>
    <t>C2359</t>
  </si>
  <si>
    <t>C2360</t>
  </si>
  <si>
    <t>C2361</t>
  </si>
  <si>
    <t>C2362</t>
  </si>
  <si>
    <t>C2363</t>
  </si>
  <si>
    <t>C2364</t>
  </si>
  <si>
    <t>C2365</t>
  </si>
  <si>
    <t>C2366</t>
  </si>
  <si>
    <t>C2367</t>
  </si>
  <si>
    <t>C2368</t>
  </si>
  <si>
    <t>C2369</t>
  </si>
  <si>
    <t>C2370</t>
  </si>
  <si>
    <t>C2371</t>
  </si>
  <si>
    <t>C2372</t>
  </si>
  <si>
    <t>C2373</t>
  </si>
  <si>
    <t>C2374</t>
  </si>
  <si>
    <t>C2375</t>
  </si>
  <si>
    <t>C2376</t>
  </si>
  <si>
    <t>C2377</t>
  </si>
  <si>
    <t>C2378</t>
  </si>
  <si>
    <t>C2379</t>
  </si>
  <si>
    <t>C2380</t>
  </si>
  <si>
    <t>C2381</t>
  </si>
  <si>
    <t>C2382</t>
  </si>
  <si>
    <t>C2383</t>
  </si>
  <si>
    <t>C2384</t>
  </si>
  <si>
    <t>C2385</t>
  </si>
  <si>
    <t>C2386</t>
  </si>
  <si>
    <t>C2387</t>
  </si>
  <si>
    <t>C2388</t>
  </si>
  <si>
    <t>C2389</t>
  </si>
  <si>
    <t>C2390</t>
  </si>
  <si>
    <t>C2391</t>
  </si>
  <si>
    <t>C2392</t>
  </si>
  <si>
    <t>C2393</t>
  </si>
  <si>
    <t>C2394</t>
  </si>
  <si>
    <t>C2395</t>
  </si>
  <si>
    <t>C2396</t>
  </si>
  <si>
    <t>C2397</t>
  </si>
  <si>
    <t>C2398</t>
  </si>
  <si>
    <t>C2399</t>
  </si>
  <si>
    <t>C2400</t>
  </si>
  <si>
    <t>C2401</t>
  </si>
  <si>
    <t>C2402</t>
  </si>
  <si>
    <t>C2403</t>
  </si>
  <si>
    <t>C2404</t>
  </si>
  <si>
    <t>C2405</t>
  </si>
  <si>
    <t>C2406</t>
  </si>
  <si>
    <t>C2407</t>
  </si>
  <si>
    <t>C2408</t>
  </si>
  <si>
    <t>C2409</t>
  </si>
  <si>
    <t>C2410</t>
  </si>
  <si>
    <t>C2411</t>
  </si>
  <si>
    <t>C2412</t>
  </si>
  <si>
    <t>C2413</t>
  </si>
  <si>
    <t>C2414</t>
  </si>
  <si>
    <t>C2415</t>
  </si>
  <si>
    <t>C2416</t>
  </si>
  <si>
    <t>C2417</t>
  </si>
  <si>
    <t>C2418</t>
  </si>
  <si>
    <t>C2419</t>
  </si>
  <si>
    <t>C2420</t>
  </si>
  <si>
    <t>C2421</t>
  </si>
  <si>
    <t>C2422</t>
  </si>
  <si>
    <t>C2423</t>
  </si>
  <si>
    <t>C2424</t>
  </si>
  <si>
    <t>C2425</t>
  </si>
  <si>
    <t>C2426</t>
  </si>
  <si>
    <t>C2427</t>
  </si>
  <si>
    <t>C2428</t>
  </si>
  <si>
    <t>C2429</t>
  </si>
  <si>
    <t>C2430</t>
  </si>
  <si>
    <t>C2431</t>
  </si>
  <si>
    <t>C2432</t>
  </si>
  <si>
    <t>C2433</t>
  </si>
  <si>
    <t>C2434</t>
  </si>
  <si>
    <t>C2435</t>
  </si>
  <si>
    <t>C2436</t>
  </si>
  <si>
    <t>C2437</t>
  </si>
  <si>
    <t>C2438</t>
  </si>
  <si>
    <t>C2439</t>
  </si>
  <si>
    <t>C2440</t>
  </si>
  <si>
    <t>C2441</t>
  </si>
  <si>
    <t>C2442</t>
  </si>
  <si>
    <t>C2443</t>
  </si>
  <si>
    <t>C2444</t>
  </si>
  <si>
    <t>C2445</t>
  </si>
  <si>
    <t>C2446</t>
  </si>
  <si>
    <t>C2447</t>
  </si>
  <si>
    <t>C2448</t>
  </si>
  <si>
    <t>C2449</t>
  </si>
  <si>
    <t>C2450</t>
  </si>
  <si>
    <t>C2451</t>
  </si>
  <si>
    <t>C2452</t>
  </si>
  <si>
    <t>C2453</t>
  </si>
  <si>
    <t>C2454</t>
  </si>
  <si>
    <t>C2455</t>
  </si>
  <si>
    <t>C2456</t>
  </si>
  <si>
    <t>C2457</t>
  </si>
  <si>
    <t>C2458</t>
  </si>
  <si>
    <t>C2459</t>
  </si>
  <si>
    <t>C2460</t>
  </si>
  <si>
    <t>C2461</t>
  </si>
  <si>
    <t>C2462</t>
  </si>
  <si>
    <t>C2463</t>
  </si>
  <si>
    <t>C2464</t>
  </si>
  <si>
    <t>C2465</t>
  </si>
  <si>
    <t>C2466</t>
  </si>
  <si>
    <t>C2467</t>
  </si>
  <si>
    <t>C2468</t>
  </si>
  <si>
    <t>C2469</t>
  </si>
  <si>
    <t>C2470</t>
  </si>
  <si>
    <t>C2471</t>
  </si>
  <si>
    <t>C2472</t>
  </si>
  <si>
    <t>C2473</t>
  </si>
  <si>
    <t>C2474</t>
  </si>
  <si>
    <t>C2475</t>
  </si>
  <si>
    <t>C2476</t>
  </si>
  <si>
    <t>C2477</t>
  </si>
  <si>
    <t>C2478</t>
  </si>
  <si>
    <t>C2479</t>
  </si>
  <si>
    <t>C2480</t>
  </si>
  <si>
    <t>C2481</t>
  </si>
  <si>
    <t>C2482</t>
  </si>
  <si>
    <t>C2483</t>
  </si>
  <si>
    <t>C2484</t>
  </si>
  <si>
    <t>C2485</t>
  </si>
  <si>
    <t>C2486</t>
  </si>
  <si>
    <t>C2487</t>
  </si>
  <si>
    <t>C2488</t>
  </si>
  <si>
    <t>C2489</t>
  </si>
  <si>
    <t>C2490</t>
  </si>
  <si>
    <t>C2491</t>
  </si>
  <si>
    <t>C2492</t>
  </si>
  <si>
    <t>C2493</t>
  </si>
  <si>
    <t>C2494</t>
  </si>
  <si>
    <t>C2495</t>
  </si>
  <si>
    <t>C2496</t>
  </si>
  <si>
    <t>C2497</t>
  </si>
  <si>
    <t>C2498</t>
  </si>
  <si>
    <t>C2499</t>
  </si>
  <si>
    <t>C2500</t>
  </si>
  <si>
    <t>C2501</t>
  </si>
  <si>
    <t>C2502</t>
  </si>
  <si>
    <t>C2503</t>
  </si>
  <si>
    <t>C2504</t>
  </si>
  <si>
    <t>C2505</t>
  </si>
  <si>
    <t>C2506</t>
  </si>
  <si>
    <t>C2507</t>
  </si>
  <si>
    <t>C2508</t>
  </si>
  <si>
    <t>C2509</t>
  </si>
  <si>
    <t>C2510</t>
  </si>
  <si>
    <t>C2511</t>
  </si>
  <si>
    <t>C2512</t>
  </si>
  <si>
    <t>C2513</t>
  </si>
  <si>
    <t>C2514</t>
  </si>
  <si>
    <t>C2515</t>
  </si>
  <si>
    <t>C2516</t>
  </si>
  <si>
    <t>C2517</t>
  </si>
  <si>
    <t>C2518</t>
  </si>
  <si>
    <t>C2519</t>
  </si>
  <si>
    <t>C2520</t>
  </si>
  <si>
    <t>C2521</t>
  </si>
  <si>
    <t>C2522</t>
  </si>
  <si>
    <t>C2523</t>
  </si>
  <si>
    <t>C2524</t>
  </si>
  <si>
    <t>C2525</t>
  </si>
  <si>
    <t>C2526</t>
  </si>
  <si>
    <t>C2527</t>
  </si>
  <si>
    <t>C2528</t>
  </si>
  <si>
    <t>C2529</t>
  </si>
  <si>
    <t>C2530</t>
  </si>
  <si>
    <t>C2531</t>
  </si>
  <si>
    <t>C2532</t>
  </si>
  <si>
    <t>C2533</t>
  </si>
  <si>
    <t>C2534</t>
  </si>
  <si>
    <t>C2535</t>
  </si>
  <si>
    <t>C2536</t>
  </si>
  <si>
    <t>C2537</t>
  </si>
  <si>
    <t>C2538</t>
  </si>
  <si>
    <t>C2539</t>
  </si>
  <si>
    <t>C2540</t>
  </si>
  <si>
    <t>C2541</t>
  </si>
  <si>
    <t>C2542</t>
  </si>
  <si>
    <t>C2543</t>
  </si>
  <si>
    <t>C2544</t>
  </si>
  <si>
    <t>C2545</t>
  </si>
  <si>
    <t>C2546</t>
  </si>
  <si>
    <t>C2547</t>
  </si>
  <si>
    <t>C2548</t>
  </si>
  <si>
    <t>C2549</t>
  </si>
  <si>
    <t>C2550</t>
  </si>
  <si>
    <t>C2551</t>
  </si>
  <si>
    <t>C2552</t>
  </si>
  <si>
    <t>C2553</t>
  </si>
  <si>
    <t>C2554</t>
  </si>
  <si>
    <t>C2555</t>
  </si>
  <si>
    <t>C2556</t>
  </si>
  <si>
    <t>C2557</t>
  </si>
  <si>
    <t>C2558</t>
  </si>
  <si>
    <t>C2559</t>
  </si>
  <si>
    <t>C2560</t>
  </si>
  <si>
    <t>C2561</t>
  </si>
  <si>
    <t>C2562</t>
  </si>
  <si>
    <t>C2563</t>
  </si>
  <si>
    <t>C2564</t>
  </si>
  <si>
    <t>C2565</t>
  </si>
  <si>
    <t>C2566</t>
  </si>
  <si>
    <t>C2567</t>
  </si>
  <si>
    <t>C2568</t>
  </si>
  <si>
    <t>C2569</t>
  </si>
  <si>
    <t>C2570</t>
  </si>
  <si>
    <t>C2571</t>
  </si>
  <si>
    <t>C2572</t>
  </si>
  <si>
    <t>C2573</t>
  </si>
  <si>
    <t>C2574</t>
  </si>
  <si>
    <t>C2575</t>
  </si>
  <si>
    <t>C2576</t>
  </si>
  <si>
    <t>C2577</t>
  </si>
  <si>
    <t>C2578</t>
  </si>
  <si>
    <t>C2579</t>
  </si>
  <si>
    <t>C2580</t>
  </si>
  <si>
    <t>C2581</t>
  </si>
  <si>
    <t>C2582</t>
  </si>
  <si>
    <t>C2583</t>
  </si>
  <si>
    <t>C2584</t>
  </si>
  <si>
    <t>C2585</t>
  </si>
  <si>
    <t>C2586</t>
  </si>
  <si>
    <t>C2587</t>
  </si>
  <si>
    <t>C2588</t>
  </si>
  <si>
    <t>C2589</t>
  </si>
  <si>
    <t>C2590</t>
  </si>
  <si>
    <t>C2591</t>
  </si>
  <si>
    <t>C2592</t>
  </si>
  <si>
    <t>C2593</t>
  </si>
  <si>
    <t>C2594</t>
  </si>
  <si>
    <t>C2595</t>
  </si>
  <si>
    <t>C2596</t>
  </si>
  <si>
    <t>C2597</t>
  </si>
  <si>
    <t>C2598</t>
  </si>
  <si>
    <t>C2599</t>
  </si>
  <si>
    <t>C2600</t>
  </si>
  <si>
    <t>C2601</t>
  </si>
  <si>
    <t>C2602</t>
  </si>
  <si>
    <t>C2603</t>
  </si>
  <si>
    <t>C2604</t>
  </si>
  <si>
    <t>C2605</t>
  </si>
  <si>
    <t>C2606</t>
  </si>
  <si>
    <t>C2607</t>
  </si>
  <si>
    <t>C2608</t>
  </si>
  <si>
    <t>C2609</t>
  </si>
  <si>
    <t>C2610</t>
  </si>
  <si>
    <t>C2611</t>
  </si>
  <si>
    <t>C2612</t>
  </si>
  <si>
    <t>C2613</t>
  </si>
  <si>
    <t>C2614</t>
  </si>
  <si>
    <t>C2615</t>
  </si>
  <si>
    <t>C2616</t>
  </si>
  <si>
    <t>C2617</t>
  </si>
  <si>
    <t>C2618</t>
  </si>
  <si>
    <t>C2619</t>
  </si>
  <si>
    <t>C2620</t>
  </si>
  <si>
    <t>C2621</t>
  </si>
  <si>
    <t>C2622</t>
  </si>
  <si>
    <t>C2623</t>
  </si>
  <si>
    <t>C2624</t>
  </si>
  <si>
    <t>C2625</t>
  </si>
  <si>
    <t>C2626</t>
  </si>
  <si>
    <t>C2627</t>
  </si>
  <si>
    <t>C2628</t>
  </si>
  <si>
    <t>C2629</t>
  </si>
  <si>
    <t>C2630</t>
  </si>
  <si>
    <t>C2631</t>
  </si>
  <si>
    <t>C2632</t>
  </si>
  <si>
    <t>C2633</t>
  </si>
  <si>
    <t>C2634</t>
  </si>
  <si>
    <t>C2635</t>
  </si>
  <si>
    <t>C2636</t>
  </si>
  <si>
    <t>C2637</t>
  </si>
  <si>
    <t>C2638</t>
  </si>
  <si>
    <t>C2639</t>
  </si>
  <si>
    <t>C2640</t>
  </si>
  <si>
    <t>C2641</t>
  </si>
  <si>
    <t>C2642</t>
  </si>
  <si>
    <t>C2643</t>
  </si>
  <si>
    <t>C2644</t>
  </si>
  <si>
    <t>C2645</t>
  </si>
  <si>
    <t>C2646</t>
  </si>
  <si>
    <t>C2647</t>
  </si>
  <si>
    <t>C2648</t>
  </si>
  <si>
    <t>C2649</t>
  </si>
  <si>
    <t>C2650</t>
  </si>
  <si>
    <t>C2651</t>
  </si>
  <si>
    <t>C2652</t>
  </si>
  <si>
    <t>C2653</t>
  </si>
  <si>
    <t>C2654</t>
  </si>
  <si>
    <t>C2655</t>
  </si>
  <si>
    <t>C2656</t>
  </si>
  <si>
    <t>C2657</t>
  </si>
  <si>
    <t>C2658</t>
  </si>
  <si>
    <t>C2659</t>
  </si>
  <si>
    <t>C2660</t>
  </si>
  <si>
    <t>C2661</t>
  </si>
  <si>
    <t>C2662</t>
  </si>
  <si>
    <t>C2663</t>
  </si>
  <si>
    <t>C2664</t>
  </si>
  <si>
    <t>C2665</t>
  </si>
  <si>
    <t>C2666</t>
  </si>
  <si>
    <t>C2667</t>
  </si>
  <si>
    <t>C2668</t>
  </si>
  <si>
    <t>C2669</t>
  </si>
  <si>
    <t>C2670</t>
  </si>
  <si>
    <t>C2671</t>
  </si>
  <si>
    <t>C2672</t>
  </si>
  <si>
    <t>C2673</t>
  </si>
  <si>
    <t>C2674</t>
  </si>
  <si>
    <t>C2675</t>
  </si>
  <si>
    <t>C2676</t>
  </si>
  <si>
    <t>C2677</t>
  </si>
  <si>
    <t>C2678</t>
  </si>
  <si>
    <t>C2679</t>
  </si>
  <si>
    <t>C2680</t>
  </si>
  <si>
    <t>C2681</t>
  </si>
  <si>
    <t>C2682</t>
  </si>
  <si>
    <t>C2683</t>
  </si>
  <si>
    <t>C2684</t>
  </si>
  <si>
    <t>C2685</t>
  </si>
  <si>
    <t>C2686</t>
  </si>
  <si>
    <t>C2687</t>
  </si>
  <si>
    <t>C2688</t>
  </si>
  <si>
    <t>C2689</t>
  </si>
  <si>
    <t>C2690</t>
  </si>
  <si>
    <t>C2691</t>
  </si>
  <si>
    <t>C2692</t>
  </si>
  <si>
    <t>C2693</t>
  </si>
  <si>
    <t>C2694</t>
  </si>
  <si>
    <t>C2695</t>
  </si>
  <si>
    <t>C2696</t>
  </si>
  <si>
    <t>C2697</t>
  </si>
  <si>
    <t>C2698</t>
  </si>
  <si>
    <t>C2699</t>
  </si>
  <si>
    <t>C2700</t>
  </si>
  <si>
    <t>C2701</t>
  </si>
  <si>
    <t>C2702</t>
  </si>
  <si>
    <t>C2703</t>
  </si>
  <si>
    <t>C2704</t>
  </si>
  <si>
    <t>C2705</t>
  </si>
  <si>
    <t>C2706</t>
  </si>
  <si>
    <t>C2707</t>
  </si>
  <si>
    <t>C2708</t>
  </si>
  <si>
    <t>C2709</t>
  </si>
  <si>
    <t>C2710</t>
  </si>
  <si>
    <t>C2711</t>
  </si>
  <si>
    <t>C2712</t>
  </si>
  <si>
    <t>C2713</t>
  </si>
  <si>
    <t>C2714</t>
  </si>
  <si>
    <t>C2715</t>
  </si>
  <si>
    <t>C2716</t>
  </si>
  <si>
    <t>C2717</t>
  </si>
  <si>
    <t>C2718</t>
  </si>
  <si>
    <t>C2719</t>
  </si>
  <si>
    <t>C2720</t>
  </si>
  <si>
    <t>C2721</t>
  </si>
  <si>
    <t>C2722</t>
  </si>
  <si>
    <t>C2723</t>
  </si>
  <si>
    <t>C2724</t>
  </si>
  <si>
    <t>C2725</t>
  </si>
  <si>
    <t>C2726</t>
  </si>
  <si>
    <t>C2727</t>
  </si>
  <si>
    <t>C2728</t>
  </si>
  <si>
    <t>C2729</t>
  </si>
  <si>
    <t>C2730</t>
  </si>
  <si>
    <t>C2731</t>
  </si>
  <si>
    <t>C2732</t>
  </si>
  <si>
    <t>C2733</t>
  </si>
  <si>
    <t>C2734</t>
  </si>
  <si>
    <t>C2735</t>
  </si>
  <si>
    <t>C2736</t>
  </si>
  <si>
    <t>C2737</t>
  </si>
  <si>
    <t>C2738</t>
  </si>
  <si>
    <t>C2739</t>
  </si>
  <si>
    <t>C2740</t>
  </si>
  <si>
    <t>C2741</t>
  </si>
  <si>
    <t>C2742</t>
  </si>
  <si>
    <t>C2743</t>
  </si>
  <si>
    <t>C2744</t>
  </si>
  <si>
    <t>C2745</t>
  </si>
  <si>
    <t>C2746</t>
  </si>
  <si>
    <t>C2747</t>
  </si>
  <si>
    <t>C2748</t>
  </si>
  <si>
    <t>C2749</t>
  </si>
  <si>
    <t>C2750</t>
  </si>
  <si>
    <t>C2751</t>
  </si>
  <si>
    <t>C2752</t>
  </si>
  <si>
    <t>C2753</t>
  </si>
  <si>
    <t>C2754</t>
  </si>
  <si>
    <t>C2755</t>
  </si>
  <si>
    <t>C2756</t>
  </si>
  <si>
    <t>C2757</t>
  </si>
  <si>
    <t>C2758</t>
  </si>
  <si>
    <t>C2759</t>
  </si>
  <si>
    <t>C2760</t>
  </si>
  <si>
    <t>C2761</t>
  </si>
  <si>
    <t>C2762</t>
  </si>
  <si>
    <t>C2763</t>
  </si>
  <si>
    <t>C2764</t>
  </si>
  <si>
    <t>C2765</t>
  </si>
  <si>
    <t>C2766</t>
  </si>
  <si>
    <t>C2767</t>
  </si>
  <si>
    <t>C2768</t>
  </si>
  <si>
    <t>C2769</t>
  </si>
  <si>
    <t>C2770</t>
  </si>
  <si>
    <t>C2771</t>
  </si>
  <si>
    <t>C2772</t>
  </si>
  <si>
    <t>C2773</t>
  </si>
  <si>
    <t>C2774</t>
  </si>
  <si>
    <t>C2775</t>
  </si>
  <si>
    <t>C2776</t>
  </si>
  <si>
    <t>C2777</t>
  </si>
  <si>
    <t>C2778</t>
  </si>
  <si>
    <t>C2779</t>
  </si>
  <si>
    <t>C2780</t>
  </si>
  <si>
    <t>C2781</t>
  </si>
  <si>
    <t>C2782</t>
  </si>
  <si>
    <t>C2783</t>
  </si>
  <si>
    <t>C2784</t>
  </si>
  <si>
    <t>C2785</t>
  </si>
  <si>
    <t>C2786</t>
  </si>
  <si>
    <t>C2787</t>
  </si>
  <si>
    <t>C2788</t>
  </si>
  <si>
    <t>C2789</t>
  </si>
  <si>
    <t>C2790</t>
  </si>
  <si>
    <t>C2791</t>
  </si>
  <si>
    <t>C2792</t>
  </si>
  <si>
    <t>C2793</t>
  </si>
  <si>
    <t>C2794</t>
  </si>
  <si>
    <t>C2795</t>
  </si>
  <si>
    <t>C2796</t>
  </si>
  <si>
    <t>C2797</t>
  </si>
  <si>
    <t>C2798</t>
  </si>
  <si>
    <t>C2799</t>
  </si>
  <si>
    <t>C2800</t>
  </si>
  <si>
    <t>C2801</t>
  </si>
  <si>
    <t>C2802</t>
  </si>
  <si>
    <t>C2803</t>
  </si>
  <si>
    <t>C2804</t>
  </si>
  <si>
    <t>C2805</t>
  </si>
  <si>
    <t>C2806</t>
  </si>
  <si>
    <t>C2807</t>
  </si>
  <si>
    <t>C2808</t>
  </si>
  <si>
    <t>C2809</t>
  </si>
  <si>
    <t>C2810</t>
  </si>
  <si>
    <t>C2811</t>
  </si>
  <si>
    <t>C2812</t>
  </si>
  <si>
    <t>C2813</t>
  </si>
  <si>
    <t>C2814</t>
  </si>
  <si>
    <t>C2815</t>
  </si>
  <si>
    <t>C2816</t>
  </si>
  <si>
    <t>C2817</t>
  </si>
  <si>
    <t>C2818</t>
  </si>
  <si>
    <t>C2819</t>
  </si>
  <si>
    <t>C2820</t>
  </si>
  <si>
    <t>C2821</t>
  </si>
  <si>
    <t>C2822</t>
  </si>
  <si>
    <t>C2823</t>
  </si>
  <si>
    <t>C2824</t>
  </si>
  <si>
    <t>C2825</t>
  </si>
  <si>
    <t>C2826</t>
  </si>
  <si>
    <t>C2827</t>
  </si>
  <si>
    <t>C2828</t>
  </si>
  <si>
    <t>C2829</t>
  </si>
  <si>
    <t>C2830</t>
  </si>
  <si>
    <t>C2831</t>
  </si>
  <si>
    <t>C2832</t>
  </si>
  <si>
    <t>C2833</t>
  </si>
  <si>
    <t>C2834</t>
  </si>
  <si>
    <t>C2835</t>
  </si>
  <si>
    <t>C2836</t>
  </si>
  <si>
    <t>C2837</t>
  </si>
  <si>
    <t>C2838</t>
  </si>
  <si>
    <t>C2839</t>
  </si>
  <si>
    <t>C2840</t>
  </si>
  <si>
    <t>C2841</t>
  </si>
  <si>
    <t>C2842</t>
  </si>
  <si>
    <t>C2843</t>
  </si>
  <si>
    <t>C2844</t>
  </si>
  <si>
    <t>C2845</t>
  </si>
  <si>
    <t>C2846</t>
  </si>
  <si>
    <t>C2847</t>
  </si>
  <si>
    <t>C2848</t>
  </si>
  <si>
    <t>C2849</t>
  </si>
  <si>
    <t>C2850</t>
  </si>
  <si>
    <t>C2851</t>
  </si>
  <si>
    <t>C2852</t>
  </si>
  <si>
    <t>C2853</t>
  </si>
  <si>
    <t>C2854</t>
  </si>
  <si>
    <t>C2855</t>
  </si>
  <si>
    <t>C2856</t>
  </si>
  <si>
    <t>C2857</t>
  </si>
  <si>
    <t>C2858</t>
  </si>
  <si>
    <t>C2859</t>
  </si>
  <si>
    <t>C2860</t>
  </si>
  <si>
    <t>C2861</t>
  </si>
  <si>
    <t>C2862</t>
  </si>
  <si>
    <t>C2863</t>
  </si>
  <si>
    <t>C2864</t>
  </si>
  <si>
    <t>C2865</t>
  </si>
  <si>
    <t>C2866</t>
  </si>
  <si>
    <t>C2867</t>
  </si>
  <si>
    <t>C2868</t>
  </si>
  <si>
    <t>C2869</t>
  </si>
  <si>
    <t>C2870</t>
  </si>
  <si>
    <t>C2871</t>
  </si>
  <si>
    <t>C2872</t>
  </si>
  <si>
    <t>C2873</t>
  </si>
  <si>
    <t>C2874</t>
  </si>
  <si>
    <t>C2875</t>
  </si>
  <si>
    <t>C2876</t>
  </si>
  <si>
    <t>C2877</t>
  </si>
  <si>
    <t>C2878</t>
  </si>
  <si>
    <t>C2879</t>
  </si>
  <si>
    <t>C2880</t>
  </si>
  <si>
    <t>C2881</t>
  </si>
  <si>
    <t>C2882</t>
  </si>
  <si>
    <t>C2883</t>
  </si>
  <si>
    <t>C2884</t>
  </si>
  <si>
    <t>C2885</t>
  </si>
  <si>
    <t>C2886</t>
  </si>
  <si>
    <t>C2887</t>
  </si>
  <si>
    <t>C2888</t>
  </si>
  <si>
    <t>C2889</t>
  </si>
  <si>
    <t>C2890</t>
  </si>
  <si>
    <t>C2891</t>
  </si>
  <si>
    <t>C2892</t>
  </si>
  <si>
    <t>C2893</t>
  </si>
  <si>
    <t>C2894</t>
  </si>
  <si>
    <t>C2895</t>
  </si>
  <si>
    <t>C2896</t>
  </si>
  <si>
    <t>C2897</t>
  </si>
  <si>
    <t>C2898</t>
  </si>
  <si>
    <t>C2899</t>
  </si>
  <si>
    <t>C2900</t>
  </si>
  <si>
    <t>C2901</t>
  </si>
  <si>
    <t>C2902</t>
  </si>
  <si>
    <t>C2903</t>
  </si>
  <si>
    <t>C2904</t>
  </si>
  <si>
    <t>C2905</t>
  </si>
  <si>
    <t>C2906</t>
  </si>
  <si>
    <t>C2907</t>
  </si>
  <si>
    <t>C2908</t>
  </si>
  <si>
    <t>C2909</t>
  </si>
  <si>
    <t>C2910</t>
  </si>
  <si>
    <t>C2911</t>
  </si>
  <si>
    <t>C2912</t>
  </si>
  <si>
    <t>C2913</t>
  </si>
  <si>
    <t>C2914</t>
  </si>
  <si>
    <t>C2915</t>
  </si>
  <si>
    <t>C2916</t>
  </si>
  <si>
    <t>C2917</t>
  </si>
  <si>
    <t>C2918</t>
  </si>
  <si>
    <t>C2919</t>
  </si>
  <si>
    <t>C2920</t>
  </si>
  <si>
    <t>C2921</t>
  </si>
  <si>
    <t>C2922</t>
  </si>
  <si>
    <t>C2923</t>
  </si>
  <si>
    <t>C2924</t>
  </si>
  <si>
    <t>C2925</t>
  </si>
  <si>
    <t>C2926</t>
  </si>
  <si>
    <t>C2927</t>
  </si>
  <si>
    <t>C2928</t>
  </si>
  <si>
    <t>C2929</t>
  </si>
  <si>
    <t>C2930</t>
  </si>
  <si>
    <t>C2931</t>
  </si>
  <si>
    <t>C2932</t>
  </si>
  <si>
    <t>C2933</t>
  </si>
  <si>
    <t>C2934</t>
  </si>
  <si>
    <t>C2935</t>
  </si>
  <si>
    <t>C2936</t>
  </si>
  <si>
    <t>C2937</t>
  </si>
  <si>
    <t>C2938</t>
  </si>
  <si>
    <t>C2939</t>
  </si>
  <si>
    <t>C2940</t>
  </si>
  <si>
    <t>C2941</t>
  </si>
  <si>
    <t>C2942</t>
  </si>
  <si>
    <t>C2943</t>
  </si>
  <si>
    <t>C2944</t>
  </si>
  <si>
    <t>C2945</t>
  </si>
  <si>
    <t>C2946</t>
  </si>
  <si>
    <t>C2947</t>
  </si>
  <si>
    <t>C2948</t>
  </si>
  <si>
    <t>C2949</t>
  </si>
  <si>
    <t>C2950</t>
  </si>
  <si>
    <t>C2951</t>
  </si>
  <si>
    <t>C2952</t>
  </si>
  <si>
    <t>C2953</t>
  </si>
  <si>
    <t>C2954</t>
  </si>
  <si>
    <t>C2955</t>
  </si>
  <si>
    <t>C2956</t>
  </si>
  <si>
    <t>C2957</t>
  </si>
  <si>
    <t>C2958</t>
  </si>
  <si>
    <t>C2959</t>
  </si>
  <si>
    <t>C2960</t>
  </si>
  <si>
    <t>C2961</t>
  </si>
  <si>
    <t>C2962</t>
  </si>
  <si>
    <t>C2963</t>
  </si>
  <si>
    <t>C2964</t>
  </si>
  <si>
    <t>C2965</t>
  </si>
  <si>
    <t>C2966</t>
  </si>
  <si>
    <t>C2967</t>
  </si>
  <si>
    <t>C2968</t>
  </si>
  <si>
    <t>C2969</t>
  </si>
  <si>
    <t>C2970</t>
  </si>
  <si>
    <t>C2971</t>
  </si>
  <si>
    <t>C2972</t>
  </si>
  <si>
    <t>C2973</t>
  </si>
  <si>
    <t>C2974</t>
  </si>
  <si>
    <t>C2975</t>
  </si>
  <si>
    <t>C2976</t>
  </si>
  <si>
    <t>C2977</t>
  </si>
  <si>
    <t>C2978</t>
  </si>
  <si>
    <t>C2979</t>
  </si>
  <si>
    <t>C2980</t>
  </si>
  <si>
    <t>C2981</t>
  </si>
  <si>
    <t>C2982</t>
  </si>
  <si>
    <t>C2983</t>
  </si>
  <si>
    <t>C2984</t>
  </si>
  <si>
    <t>C2985</t>
  </si>
  <si>
    <t>C2986</t>
  </si>
  <si>
    <t>C2987</t>
  </si>
  <si>
    <t>C2988</t>
  </si>
  <si>
    <t>C2989</t>
  </si>
  <si>
    <t>C2990</t>
  </si>
  <si>
    <t>C2991</t>
  </si>
  <si>
    <t>C2992</t>
  </si>
  <si>
    <t>C2993</t>
  </si>
  <si>
    <t>C2994</t>
  </si>
  <si>
    <t>C2995</t>
  </si>
  <si>
    <t>C2996</t>
  </si>
  <si>
    <t>C2997</t>
  </si>
  <si>
    <t>C2998</t>
  </si>
  <si>
    <t>C2999</t>
  </si>
  <si>
    <t>C3000</t>
  </si>
  <si>
    <t>C3001</t>
  </si>
  <si>
    <t>C3002</t>
  </si>
  <si>
    <t>C3003</t>
  </si>
  <si>
    <t>C3004</t>
  </si>
  <si>
    <t>C3005</t>
  </si>
  <si>
    <t>C3006</t>
  </si>
  <si>
    <t>C3007</t>
  </si>
  <si>
    <t>C3008</t>
  </si>
  <si>
    <t>C3009</t>
  </si>
  <si>
    <t>C3010</t>
  </si>
  <si>
    <t>C3011</t>
  </si>
  <si>
    <t>C3012</t>
  </si>
  <si>
    <t>C3013</t>
  </si>
  <si>
    <t>C3014</t>
  </si>
  <si>
    <t>C3015</t>
  </si>
  <si>
    <t>C3016</t>
  </si>
  <si>
    <t>C3017</t>
  </si>
  <si>
    <t>C3018</t>
  </si>
  <si>
    <t>C3019</t>
  </si>
  <si>
    <t>C3020</t>
  </si>
  <si>
    <t>C3021</t>
  </si>
  <si>
    <t>C3022</t>
  </si>
  <si>
    <t>C3023</t>
  </si>
  <si>
    <t>C3024</t>
  </si>
  <si>
    <t>C3025</t>
  </si>
  <si>
    <t>C3026</t>
  </si>
  <si>
    <t>C3027</t>
  </si>
  <si>
    <t>C3028</t>
  </si>
  <si>
    <t>C3029</t>
  </si>
  <si>
    <t>C3030</t>
  </si>
  <si>
    <t>C3031</t>
  </si>
  <si>
    <t>C3032</t>
  </si>
  <si>
    <t>C3033</t>
  </si>
  <si>
    <t>C3034</t>
  </si>
  <si>
    <t>C3035</t>
  </si>
  <si>
    <t>C3036</t>
  </si>
  <si>
    <t>C3037</t>
  </si>
  <si>
    <t>C3038</t>
  </si>
  <si>
    <t>C3039</t>
  </si>
  <si>
    <t>C3040</t>
  </si>
  <si>
    <t>C3041</t>
  </si>
  <si>
    <t>C3042</t>
  </si>
  <si>
    <t>C3043</t>
  </si>
  <si>
    <t>C3044</t>
  </si>
  <si>
    <t>C3045</t>
  </si>
  <si>
    <t>C3046</t>
  </si>
  <si>
    <t>C3047</t>
  </si>
  <si>
    <t>C3048</t>
  </si>
  <si>
    <t>C3049</t>
  </si>
  <si>
    <t>C3050</t>
  </si>
  <si>
    <t>C3051</t>
  </si>
  <si>
    <t>C3052</t>
  </si>
  <si>
    <t>C3053</t>
  </si>
  <si>
    <t>C3054</t>
  </si>
  <si>
    <t>C3055</t>
  </si>
  <si>
    <t>C3056</t>
  </si>
  <si>
    <t>C3057</t>
  </si>
  <si>
    <t>C3058</t>
  </si>
  <si>
    <t>C3059</t>
  </si>
  <si>
    <t>C3060</t>
  </si>
  <si>
    <t>C3061</t>
  </si>
  <si>
    <t>C3062</t>
  </si>
  <si>
    <t>C3063</t>
  </si>
  <si>
    <t>C3064</t>
  </si>
  <si>
    <t>C3065</t>
  </si>
  <si>
    <t>C3066</t>
  </si>
  <si>
    <t>C3067</t>
  </si>
  <si>
    <t>C3068</t>
  </si>
  <si>
    <t>C3069</t>
  </si>
  <si>
    <t>C3070</t>
  </si>
  <si>
    <t>C3071</t>
  </si>
  <si>
    <t>C3072</t>
  </si>
  <si>
    <t>C3073</t>
  </si>
  <si>
    <t>C3074</t>
  </si>
  <si>
    <t>C3075</t>
  </si>
  <si>
    <t>C3076</t>
  </si>
  <si>
    <t>C3077</t>
  </si>
  <si>
    <t>C3078</t>
  </si>
  <si>
    <t>C3079</t>
  </si>
  <si>
    <t>C3080</t>
  </si>
  <si>
    <t>C3081</t>
  </si>
  <si>
    <t>C3082</t>
  </si>
  <si>
    <t>C3083</t>
  </si>
  <si>
    <t>C3084</t>
  </si>
  <si>
    <t>C3085</t>
  </si>
  <si>
    <t>C3086</t>
  </si>
  <si>
    <t>C3087</t>
  </si>
  <si>
    <t>C3088</t>
  </si>
  <si>
    <t>C3089</t>
  </si>
  <si>
    <t>C3090</t>
  </si>
  <si>
    <t>C3091</t>
  </si>
  <si>
    <t>C3092</t>
  </si>
  <si>
    <t>C3093</t>
  </si>
  <si>
    <t>C3094</t>
  </si>
  <si>
    <t>C3095</t>
  </si>
  <si>
    <t>C3096</t>
  </si>
  <si>
    <t>C3097</t>
  </si>
  <si>
    <t>C3098</t>
  </si>
  <si>
    <t>C3099</t>
  </si>
  <si>
    <t>C3100</t>
  </si>
  <si>
    <t>C3101</t>
  </si>
  <si>
    <t>C3102</t>
  </si>
  <si>
    <t>C3103</t>
  </si>
  <si>
    <t>C3104</t>
  </si>
  <si>
    <t>C3105</t>
  </si>
  <si>
    <t>C3106</t>
  </si>
  <si>
    <t>C3107</t>
  </si>
  <si>
    <t>C3108</t>
  </si>
  <si>
    <t>C3109</t>
  </si>
  <si>
    <t>C3110</t>
  </si>
  <si>
    <t>C3111</t>
  </si>
  <si>
    <t>C3112</t>
  </si>
  <si>
    <t>C3113</t>
  </si>
  <si>
    <t>C3114</t>
  </si>
  <si>
    <t>C3115</t>
  </si>
  <si>
    <t>C3116</t>
  </si>
  <si>
    <t>C3117</t>
  </si>
  <si>
    <t>C3118</t>
  </si>
  <si>
    <t>C3119</t>
  </si>
  <si>
    <t>C3120</t>
  </si>
  <si>
    <t>C3121</t>
  </si>
  <si>
    <t>C3122</t>
  </si>
  <si>
    <t>C3123</t>
  </si>
  <si>
    <t>C3124</t>
  </si>
  <si>
    <t>C3125</t>
  </si>
  <si>
    <t>C3126</t>
  </si>
  <si>
    <t>C3127</t>
  </si>
  <si>
    <t>C3128</t>
  </si>
  <si>
    <t>C3129</t>
  </si>
  <si>
    <t>C3130</t>
  </si>
  <si>
    <t>C3131</t>
  </si>
  <si>
    <t>C3132</t>
  </si>
  <si>
    <t>C3133</t>
  </si>
  <si>
    <t>C3134</t>
  </si>
  <si>
    <t>C3135</t>
  </si>
  <si>
    <t>C3136</t>
  </si>
  <si>
    <t>C3137</t>
  </si>
  <si>
    <t>C3138</t>
  </si>
  <si>
    <t>C3139</t>
  </si>
  <si>
    <t>C3140</t>
  </si>
  <si>
    <t>C3141</t>
  </si>
  <si>
    <t>C3142</t>
  </si>
  <si>
    <t>C3143</t>
  </si>
  <si>
    <t>C3144</t>
  </si>
  <si>
    <t>C3145</t>
  </si>
  <si>
    <t>C3146</t>
  </si>
  <si>
    <t>C3147</t>
  </si>
  <si>
    <t>C3148</t>
  </si>
  <si>
    <t>C3149</t>
  </si>
  <si>
    <t>C3150</t>
  </si>
  <si>
    <t>C3151</t>
  </si>
  <si>
    <t>C3152</t>
  </si>
  <si>
    <t>C3153</t>
  </si>
  <si>
    <t>C3154</t>
  </si>
  <si>
    <t>C3155</t>
  </si>
  <si>
    <t>C3156</t>
  </si>
  <si>
    <t>C3157</t>
  </si>
  <si>
    <t>C3158</t>
  </si>
  <si>
    <t>C3159</t>
  </si>
  <si>
    <t>C3160</t>
  </si>
  <si>
    <t>C3161</t>
  </si>
  <si>
    <t>C3162</t>
  </si>
  <si>
    <t>C3163</t>
  </si>
  <si>
    <t>C3164</t>
  </si>
  <si>
    <t>C3165</t>
  </si>
  <si>
    <t>C3166</t>
  </si>
  <si>
    <t>C3167</t>
  </si>
  <si>
    <t>C3168</t>
  </si>
  <si>
    <t>C3169</t>
  </si>
  <si>
    <t>C3170</t>
  </si>
  <si>
    <t>C3171</t>
  </si>
  <si>
    <t>C3172</t>
  </si>
  <si>
    <t>C3173</t>
  </si>
  <si>
    <t>C3174</t>
  </si>
  <si>
    <t>C3175</t>
  </si>
  <si>
    <t>C3176</t>
  </si>
  <si>
    <t>C3177</t>
  </si>
  <si>
    <t>C3178</t>
  </si>
  <si>
    <t>C3179</t>
  </si>
  <si>
    <t>C3180</t>
  </si>
  <si>
    <t>C3181</t>
  </si>
  <si>
    <t>C3182</t>
  </si>
  <si>
    <t>C3183</t>
  </si>
  <si>
    <t>C3184</t>
  </si>
  <si>
    <t>C3185</t>
  </si>
  <si>
    <t>C3186</t>
  </si>
  <si>
    <t>C3187</t>
  </si>
  <si>
    <t>C3188</t>
  </si>
  <si>
    <t>C3189</t>
  </si>
  <si>
    <t>C3190</t>
  </si>
  <si>
    <t>C3191</t>
  </si>
  <si>
    <t>C3192</t>
  </si>
  <si>
    <t>C3193</t>
  </si>
  <si>
    <t>C3194</t>
  </si>
  <si>
    <t>C3195</t>
  </si>
  <si>
    <t>C3196</t>
  </si>
  <si>
    <t>C3197</t>
  </si>
  <si>
    <t>C3198</t>
  </si>
  <si>
    <t>C3199</t>
  </si>
  <si>
    <t>C3200</t>
  </si>
  <si>
    <t>C3201</t>
  </si>
  <si>
    <t>C3202</t>
  </si>
  <si>
    <t>C3203</t>
  </si>
  <si>
    <t>C3204</t>
  </si>
  <si>
    <t>C3205</t>
  </si>
  <si>
    <t>C3206</t>
  </si>
  <si>
    <t>C3207</t>
  </si>
  <si>
    <t>C3208</t>
  </si>
  <si>
    <t>C3209</t>
  </si>
  <si>
    <t>C3210</t>
  </si>
  <si>
    <t>C3211</t>
  </si>
  <si>
    <t>C3212</t>
  </si>
  <si>
    <t>C3213</t>
  </si>
  <si>
    <t>C3214</t>
  </si>
  <si>
    <t>C3215</t>
  </si>
  <si>
    <t>C3216</t>
  </si>
  <si>
    <t>C3217</t>
  </si>
  <si>
    <t>C3218</t>
  </si>
  <si>
    <t>C3219</t>
  </si>
  <si>
    <t>C3220</t>
  </si>
  <si>
    <t>C3221</t>
  </si>
  <si>
    <t>C3222</t>
  </si>
  <si>
    <t>C3223</t>
  </si>
  <si>
    <t>C3224</t>
  </si>
  <si>
    <t>C3225</t>
  </si>
  <si>
    <t>C3226</t>
  </si>
  <si>
    <t>C3227</t>
  </si>
  <si>
    <t>C3228</t>
  </si>
  <si>
    <t>C3229</t>
  </si>
  <si>
    <t>C3230</t>
  </si>
  <si>
    <t>C3231</t>
  </si>
  <si>
    <t>C3232</t>
  </si>
  <si>
    <t>C3233</t>
  </si>
  <si>
    <t>C3234</t>
  </si>
  <si>
    <t>C3235</t>
  </si>
  <si>
    <t>C3236</t>
  </si>
  <si>
    <t>C3237</t>
  </si>
  <si>
    <t>C3238</t>
  </si>
  <si>
    <t>C3239</t>
  </si>
  <si>
    <t>C3240</t>
  </si>
  <si>
    <t>C3241</t>
  </si>
  <si>
    <t>C3242</t>
  </si>
  <si>
    <t>C3243</t>
  </si>
  <si>
    <t>C3244</t>
  </si>
  <si>
    <t>C3245</t>
  </si>
  <si>
    <t>C3246</t>
  </si>
  <si>
    <t>C3247</t>
  </si>
  <si>
    <t>C3248</t>
  </si>
  <si>
    <t>C3249</t>
  </si>
  <si>
    <t>C3250</t>
  </si>
  <si>
    <t>C3251</t>
  </si>
  <si>
    <t>C3252</t>
  </si>
  <si>
    <t>C3253</t>
  </si>
  <si>
    <t>C3254</t>
  </si>
  <si>
    <t>C3255</t>
  </si>
  <si>
    <t>C3256</t>
  </si>
  <si>
    <t>C3257</t>
  </si>
  <si>
    <t>C3258</t>
  </si>
  <si>
    <t>C3259</t>
  </si>
  <si>
    <t>C3260</t>
  </si>
  <si>
    <t>C3261</t>
  </si>
  <si>
    <t>C3262</t>
  </si>
  <si>
    <t>C3263</t>
  </si>
  <si>
    <t>C3264</t>
  </si>
  <si>
    <t>C3265</t>
  </si>
  <si>
    <t>C3266</t>
  </si>
  <si>
    <t>C3267</t>
  </si>
  <si>
    <t>C3268</t>
  </si>
  <si>
    <t>C3269</t>
  </si>
  <si>
    <t>C3270</t>
  </si>
  <si>
    <t>C3271</t>
  </si>
  <si>
    <t>C3272</t>
  </si>
  <si>
    <t>C3273</t>
  </si>
  <si>
    <t>C3274</t>
  </si>
  <si>
    <t>C3275</t>
  </si>
  <si>
    <t>C3276</t>
  </si>
  <si>
    <t>C3277</t>
  </si>
  <si>
    <t>C3278</t>
  </si>
  <si>
    <t>C3279</t>
  </si>
  <si>
    <t>C3280</t>
  </si>
  <si>
    <t>C3281</t>
  </si>
  <si>
    <t>C3282</t>
  </si>
  <si>
    <t>C3283</t>
  </si>
  <si>
    <t>C3284</t>
  </si>
  <si>
    <t>C3285</t>
  </si>
  <si>
    <t>C3286</t>
  </si>
  <si>
    <t>C3287</t>
  </si>
  <si>
    <t>C3288</t>
  </si>
  <si>
    <t>C3289</t>
  </si>
  <si>
    <t>C3290</t>
  </si>
  <si>
    <t>C3291</t>
  </si>
  <si>
    <t>C3292</t>
  </si>
  <si>
    <t>C3293</t>
  </si>
  <si>
    <t>C3294</t>
  </si>
  <si>
    <t>C3295</t>
  </si>
  <si>
    <t>C3296</t>
  </si>
  <si>
    <t>C3297</t>
  </si>
  <si>
    <t>C3298</t>
  </si>
  <si>
    <t>C3299</t>
  </si>
  <si>
    <t>C3300</t>
  </si>
  <si>
    <t>C3301</t>
  </si>
  <si>
    <t>C3302</t>
  </si>
  <si>
    <t>C3303</t>
  </si>
  <si>
    <t>C3304</t>
  </si>
  <si>
    <t>C3305</t>
  </si>
  <si>
    <t>C3306</t>
  </si>
  <si>
    <t>C3307</t>
  </si>
  <si>
    <t>C3308</t>
  </si>
  <si>
    <t>C3309</t>
  </si>
  <si>
    <t>C3310</t>
  </si>
  <si>
    <t>C3311</t>
  </si>
  <si>
    <t>C3312</t>
  </si>
  <si>
    <t>C3313</t>
  </si>
  <si>
    <t>C3314</t>
  </si>
  <si>
    <t>C3315</t>
  </si>
  <si>
    <t>C3316</t>
  </si>
  <si>
    <t>C3317</t>
  </si>
  <si>
    <t>C3318</t>
  </si>
  <si>
    <t>C3319</t>
  </si>
  <si>
    <t>C3320</t>
  </si>
  <si>
    <t>C3321</t>
  </si>
  <si>
    <t>C3322</t>
  </si>
  <si>
    <t>C3323</t>
  </si>
  <si>
    <t>C3324</t>
  </si>
  <si>
    <t>C3325</t>
  </si>
  <si>
    <t>C3326</t>
  </si>
  <si>
    <t>C3327</t>
  </si>
  <si>
    <t>C3328</t>
  </si>
  <si>
    <t>C3329</t>
  </si>
  <si>
    <t>C3330</t>
  </si>
  <si>
    <t>C3331</t>
  </si>
  <si>
    <t>C3332</t>
  </si>
  <si>
    <t>C3333</t>
  </si>
  <si>
    <t>C3334</t>
  </si>
  <si>
    <t>C3335</t>
  </si>
  <si>
    <t>C3336</t>
  </si>
  <si>
    <t>C3337</t>
  </si>
  <si>
    <t>C3338</t>
  </si>
  <si>
    <t>C3339</t>
  </si>
  <si>
    <t>C3340</t>
  </si>
  <si>
    <t>C3341</t>
  </si>
  <si>
    <t>C3342</t>
  </si>
  <si>
    <t>C3343</t>
  </si>
  <si>
    <t>C3344</t>
  </si>
  <si>
    <t>C3345</t>
  </si>
  <si>
    <t>C3346</t>
  </si>
  <si>
    <t>C3347</t>
  </si>
  <si>
    <t>C3348</t>
  </si>
  <si>
    <t>C3349</t>
  </si>
  <si>
    <t>C3350</t>
  </si>
  <si>
    <t>C3351</t>
  </si>
  <si>
    <t>C3352</t>
  </si>
  <si>
    <t>C3353</t>
  </si>
  <si>
    <t>C3354</t>
  </si>
  <si>
    <t>C3355</t>
  </si>
  <si>
    <t>C3356</t>
  </si>
  <si>
    <t>C3357</t>
  </si>
  <si>
    <t>C3358</t>
  </si>
  <si>
    <t>C3359</t>
  </si>
  <si>
    <t>C3360</t>
  </si>
  <si>
    <t>C3361</t>
  </si>
  <si>
    <t>C3362</t>
  </si>
  <si>
    <t>C3363</t>
  </si>
  <si>
    <t>C3364</t>
  </si>
  <si>
    <t>C3365</t>
  </si>
  <si>
    <t>C3366</t>
  </si>
  <si>
    <t>C3367</t>
  </si>
  <si>
    <t>C3368</t>
  </si>
  <si>
    <t>C3369</t>
  </si>
  <si>
    <t>C3370</t>
  </si>
  <si>
    <t>C3371</t>
  </si>
  <si>
    <t>C3372</t>
  </si>
  <si>
    <t>C3373</t>
  </si>
  <si>
    <t>C3374</t>
  </si>
  <si>
    <t>C3375</t>
  </si>
  <si>
    <t>C3376</t>
  </si>
  <si>
    <t>C3377</t>
  </si>
  <si>
    <t>C3378</t>
  </si>
  <si>
    <t>C3379</t>
  </si>
  <si>
    <t>C3380</t>
  </si>
  <si>
    <t>C3381</t>
  </si>
  <si>
    <t>C3382</t>
  </si>
  <si>
    <t>C3383</t>
  </si>
  <si>
    <t>C3384</t>
  </si>
  <si>
    <t>C3385</t>
  </si>
  <si>
    <t>C3386</t>
  </si>
  <si>
    <t>C3387</t>
  </si>
  <si>
    <t>C3388</t>
  </si>
  <si>
    <t>C3389</t>
  </si>
  <si>
    <t>C3390</t>
  </si>
  <si>
    <t>C3391</t>
  </si>
  <si>
    <t>C3392</t>
  </si>
  <si>
    <t>C3393</t>
  </si>
  <si>
    <t>C3394</t>
  </si>
  <si>
    <t>C3395</t>
  </si>
  <si>
    <t>C3396</t>
  </si>
  <si>
    <t>C3397</t>
  </si>
  <si>
    <t>C3398</t>
  </si>
  <si>
    <t>C3399</t>
  </si>
  <si>
    <t>C3400</t>
  </si>
  <si>
    <t>C3401</t>
  </si>
  <si>
    <t>C3402</t>
  </si>
  <si>
    <t>C3403</t>
  </si>
  <si>
    <t>C3404</t>
  </si>
  <si>
    <t>C3405</t>
  </si>
  <si>
    <t>C3406</t>
  </si>
  <si>
    <t>C3407</t>
  </si>
  <si>
    <t>C3408</t>
  </si>
  <si>
    <t>C3409</t>
  </si>
  <si>
    <t>C3410</t>
  </si>
  <si>
    <t>C3411</t>
  </si>
  <si>
    <t>C3412</t>
  </si>
  <si>
    <t>C3413</t>
  </si>
  <si>
    <t>C3414</t>
  </si>
  <si>
    <t>C3415</t>
  </si>
  <si>
    <t>C3416</t>
  </si>
  <si>
    <t>C3417</t>
  </si>
  <si>
    <t>C3418</t>
  </si>
  <si>
    <t>C3419</t>
  </si>
  <si>
    <t>C3420</t>
  </si>
  <si>
    <t>C3421</t>
  </si>
  <si>
    <t>C3422</t>
  </si>
  <si>
    <t>C3423</t>
  </si>
  <si>
    <t>C3424</t>
  </si>
  <si>
    <t>C3425</t>
  </si>
  <si>
    <t>C3426</t>
  </si>
  <si>
    <t>C3427</t>
  </si>
  <si>
    <t>C3428</t>
  </si>
  <si>
    <t>C3429</t>
  </si>
  <si>
    <t>C3430</t>
  </si>
  <si>
    <t>C3431</t>
  </si>
  <si>
    <t>C3432</t>
  </si>
  <si>
    <t>C3433</t>
  </si>
  <si>
    <t>C3434</t>
  </si>
  <si>
    <t>C3435</t>
  </si>
  <si>
    <t>C3436</t>
  </si>
  <si>
    <t>C3437</t>
  </si>
  <si>
    <t>C3438</t>
  </si>
  <si>
    <t>C3439</t>
  </si>
  <si>
    <t>C3440</t>
  </si>
  <si>
    <t>C3441</t>
  </si>
  <si>
    <t>C3442</t>
  </si>
  <si>
    <t>C3443</t>
  </si>
  <si>
    <t>C3444</t>
  </si>
  <si>
    <t>C3445</t>
  </si>
  <si>
    <t>C3446</t>
  </si>
  <si>
    <t>C3447</t>
  </si>
  <si>
    <t>C3448</t>
  </si>
  <si>
    <t>C3449</t>
  </si>
  <si>
    <t>C3450</t>
  </si>
  <si>
    <t>C3451</t>
  </si>
  <si>
    <t>C3452</t>
  </si>
  <si>
    <t>C3453</t>
  </si>
  <si>
    <t>C3454</t>
  </si>
  <si>
    <t>C3455</t>
  </si>
  <si>
    <t>C3456</t>
  </si>
  <si>
    <t>C3457</t>
  </si>
  <si>
    <t>C3458</t>
  </si>
  <si>
    <t>C3459</t>
  </si>
  <si>
    <t>C3460</t>
  </si>
  <si>
    <t>C3461</t>
  </si>
  <si>
    <t>C3462</t>
  </si>
  <si>
    <t>C3463</t>
  </si>
  <si>
    <t>C3464</t>
  </si>
  <si>
    <t>C3465</t>
  </si>
  <si>
    <t>C3466</t>
  </si>
  <si>
    <t>C3467</t>
  </si>
  <si>
    <t>C3468</t>
  </si>
  <si>
    <t>C3469</t>
  </si>
  <si>
    <t>C3470</t>
  </si>
  <si>
    <t>C3471</t>
  </si>
  <si>
    <t>C3472</t>
  </si>
  <si>
    <t>C3473</t>
  </si>
  <si>
    <t>C3474</t>
  </si>
  <si>
    <t>C3475</t>
  </si>
  <si>
    <t>C3476</t>
  </si>
  <si>
    <t>C3477</t>
  </si>
  <si>
    <t>C3478</t>
  </si>
  <si>
    <t>C3479</t>
  </si>
  <si>
    <t>C3480</t>
  </si>
  <si>
    <t>C3481</t>
  </si>
  <si>
    <t>C3482</t>
  </si>
  <si>
    <t>C3483</t>
  </si>
  <si>
    <t>C3484</t>
  </si>
  <si>
    <t>C3485</t>
  </si>
  <si>
    <t>C3486</t>
  </si>
  <si>
    <t>C3487</t>
  </si>
  <si>
    <t>C3488</t>
  </si>
  <si>
    <t>C3489</t>
  </si>
  <si>
    <t>C3490</t>
  </si>
  <si>
    <t>C3491</t>
  </si>
  <si>
    <t>C3492</t>
  </si>
  <si>
    <t>C3493</t>
  </si>
  <si>
    <t>C3494</t>
  </si>
  <si>
    <t>C3495</t>
  </si>
  <si>
    <t>C3496</t>
  </si>
  <si>
    <t>C3497</t>
  </si>
  <si>
    <t>C3498</t>
  </si>
  <si>
    <t>C3499</t>
  </si>
  <si>
    <t>C3500</t>
  </si>
  <si>
    <t>C3501</t>
  </si>
  <si>
    <t>C3502</t>
  </si>
  <si>
    <t>C3503</t>
  </si>
  <si>
    <t>C3504</t>
  </si>
  <si>
    <t>C3505</t>
  </si>
  <si>
    <t>C3506</t>
  </si>
  <si>
    <t>C3507</t>
  </si>
  <si>
    <t>C3508</t>
  </si>
  <si>
    <t>C3509</t>
  </si>
  <si>
    <t>C3510</t>
  </si>
  <si>
    <t>C3511</t>
  </si>
  <si>
    <t>C3512</t>
  </si>
  <si>
    <t>C3513</t>
  </si>
  <si>
    <t>C3514</t>
  </si>
  <si>
    <t>C3515</t>
  </si>
  <si>
    <t>C3516</t>
  </si>
  <si>
    <t>C3517</t>
  </si>
  <si>
    <t>C3518</t>
  </si>
  <si>
    <t>C3519</t>
  </si>
  <si>
    <t>C3520</t>
  </si>
  <si>
    <t>C3521</t>
  </si>
  <si>
    <t>C3522</t>
  </si>
  <si>
    <t>C3523</t>
  </si>
  <si>
    <t>C3524</t>
  </si>
  <si>
    <t>C3525</t>
  </si>
  <si>
    <t>C3526</t>
  </si>
  <si>
    <t>C3527</t>
  </si>
  <si>
    <t>C3528</t>
  </si>
  <si>
    <t>C3529</t>
  </si>
  <si>
    <t>C3530</t>
  </si>
  <si>
    <t>C3531</t>
  </si>
  <si>
    <t>C3532</t>
  </si>
  <si>
    <t>C3533</t>
  </si>
  <si>
    <t>C3534</t>
  </si>
  <si>
    <t>C3535</t>
  </si>
  <si>
    <t>C3536</t>
  </si>
  <si>
    <t>C3537</t>
  </si>
  <si>
    <t>C3538</t>
  </si>
  <si>
    <t>C3539</t>
  </si>
  <si>
    <t>C3540</t>
  </si>
  <si>
    <t>C3541</t>
  </si>
  <si>
    <t>C3542</t>
  </si>
  <si>
    <t>C3543</t>
  </si>
  <si>
    <t>C3544</t>
  </si>
  <si>
    <t>C3545</t>
  </si>
  <si>
    <t>C3546</t>
  </si>
  <si>
    <t>C3547</t>
  </si>
  <si>
    <t>C3548</t>
  </si>
  <si>
    <t>C3549</t>
  </si>
  <si>
    <t>C3550</t>
  </si>
  <si>
    <t>C3551</t>
  </si>
  <si>
    <t>C3552</t>
  </si>
  <si>
    <t>C3553</t>
  </si>
  <si>
    <t>C3554</t>
  </si>
  <si>
    <t>C3555</t>
  </si>
  <si>
    <t>C3556</t>
  </si>
  <si>
    <t>C3557</t>
  </si>
  <si>
    <t>C3558</t>
  </si>
  <si>
    <t>C3559</t>
  </si>
  <si>
    <t>C3560</t>
  </si>
  <si>
    <t>C3561</t>
  </si>
  <si>
    <t>C3562</t>
  </si>
  <si>
    <t>C3563</t>
  </si>
  <si>
    <t>C3564</t>
  </si>
  <si>
    <t>C3565</t>
  </si>
  <si>
    <t>C3566</t>
  </si>
  <si>
    <t>C3567</t>
  </si>
  <si>
    <t>C3568</t>
  </si>
  <si>
    <t>C3569</t>
  </si>
  <si>
    <t>C3570</t>
  </si>
  <si>
    <t>C3571</t>
  </si>
  <si>
    <t>C3572</t>
  </si>
  <si>
    <t>C3573</t>
  </si>
  <si>
    <t>C3574</t>
  </si>
  <si>
    <t>C3575</t>
  </si>
  <si>
    <t>C3576</t>
  </si>
  <si>
    <t>C3577</t>
  </si>
  <si>
    <t>C3578</t>
  </si>
  <si>
    <t>C3579</t>
  </si>
  <si>
    <t>C3580</t>
  </si>
  <si>
    <t>C3581</t>
  </si>
  <si>
    <t>C3582</t>
  </si>
  <si>
    <t>C3583</t>
  </si>
  <si>
    <t>C3584</t>
  </si>
  <si>
    <t>C3585</t>
  </si>
  <si>
    <t>C3586</t>
  </si>
  <si>
    <t>C3587</t>
  </si>
  <si>
    <t>C3588</t>
  </si>
  <si>
    <t>C3589</t>
  </si>
  <si>
    <t>C3590</t>
  </si>
  <si>
    <t>C3591</t>
  </si>
  <si>
    <t>C3592</t>
  </si>
  <si>
    <t>C3593</t>
  </si>
  <si>
    <t>C3594</t>
  </si>
  <si>
    <t>C3595</t>
  </si>
  <si>
    <t>C3596</t>
  </si>
  <si>
    <t>C3597</t>
  </si>
  <si>
    <t>C3598</t>
  </si>
  <si>
    <t>C3599</t>
  </si>
  <si>
    <t>C3600</t>
  </si>
  <si>
    <t>C3601</t>
  </si>
  <si>
    <t>C3602</t>
  </si>
  <si>
    <t>C3603</t>
  </si>
  <si>
    <t>C3604</t>
  </si>
  <si>
    <t>C3605</t>
  </si>
  <si>
    <t>C3606</t>
  </si>
  <si>
    <t>C3607</t>
  </si>
  <si>
    <t>C3608</t>
  </si>
  <si>
    <t>C3609</t>
  </si>
  <si>
    <t>C3610</t>
  </si>
  <si>
    <t>C3611</t>
  </si>
  <si>
    <t>C3612</t>
  </si>
  <si>
    <t>C3613</t>
  </si>
  <si>
    <t>C3614</t>
  </si>
  <si>
    <t>C3615</t>
  </si>
  <si>
    <t>C3616</t>
  </si>
  <si>
    <t>C3617</t>
  </si>
  <si>
    <t>C3618</t>
  </si>
  <si>
    <t>C3619</t>
  </si>
  <si>
    <t>C3620</t>
  </si>
  <si>
    <t>C3621</t>
  </si>
  <si>
    <t>C3622</t>
  </si>
  <si>
    <t>C3623</t>
  </si>
  <si>
    <t>C3624</t>
  </si>
  <si>
    <t>C3625</t>
  </si>
  <si>
    <t>C3626</t>
  </si>
  <si>
    <t>C3627</t>
  </si>
  <si>
    <t>C3628</t>
  </si>
  <si>
    <t>C3629</t>
  </si>
  <si>
    <t>C3630</t>
  </si>
  <si>
    <t>C3631</t>
  </si>
  <si>
    <t>C3632</t>
  </si>
  <si>
    <t>C3633</t>
  </si>
  <si>
    <t>C3634</t>
  </si>
  <si>
    <t>C3635</t>
  </si>
  <si>
    <t>C3636</t>
  </si>
  <si>
    <t>C3637</t>
  </si>
  <si>
    <t>C3638</t>
  </si>
  <si>
    <t>C3639</t>
  </si>
  <si>
    <t>C3640</t>
  </si>
  <si>
    <t>C3641</t>
  </si>
  <si>
    <t>C3642</t>
  </si>
  <si>
    <t>C3643</t>
  </si>
  <si>
    <t>C3644</t>
  </si>
  <si>
    <t>C3645</t>
  </si>
  <si>
    <t>C3646</t>
  </si>
  <si>
    <t>C3647</t>
  </si>
  <si>
    <t>C3648</t>
  </si>
  <si>
    <t>C3649</t>
  </si>
  <si>
    <t>C3650</t>
  </si>
  <si>
    <t>C3651</t>
  </si>
  <si>
    <t>C3652</t>
  </si>
  <si>
    <t>C3653</t>
  </si>
  <si>
    <t>C3654</t>
  </si>
  <si>
    <t>C3655</t>
  </si>
  <si>
    <t>C3656</t>
  </si>
  <si>
    <t>C3657</t>
  </si>
  <si>
    <t>C3658</t>
  </si>
  <si>
    <t>C3659</t>
  </si>
  <si>
    <t>C3660</t>
  </si>
  <si>
    <t>C3661</t>
  </si>
  <si>
    <t>C3662</t>
  </si>
  <si>
    <t>C3663</t>
  </si>
  <si>
    <t>C3664</t>
  </si>
  <si>
    <t>C3665</t>
  </si>
  <si>
    <t>C3666</t>
  </si>
  <si>
    <t>C3667</t>
  </si>
  <si>
    <t>C3668</t>
  </si>
  <si>
    <t>C3669</t>
  </si>
  <si>
    <t>C3670</t>
  </si>
  <si>
    <t>C3671</t>
  </si>
  <si>
    <t>C3672</t>
  </si>
  <si>
    <t>C3673</t>
  </si>
  <si>
    <t>C3674</t>
  </si>
  <si>
    <t>C3675</t>
  </si>
  <si>
    <t>C3676</t>
  </si>
  <si>
    <t>C3677</t>
  </si>
  <si>
    <t>C3678</t>
  </si>
  <si>
    <t>C3679</t>
  </si>
  <si>
    <t>C3680</t>
  </si>
  <si>
    <t>C3681</t>
  </si>
  <si>
    <t>C3682</t>
  </si>
  <si>
    <t>C3683</t>
  </si>
  <si>
    <t>C3684</t>
  </si>
  <si>
    <t>C3685</t>
  </si>
  <si>
    <t>C3686</t>
  </si>
  <si>
    <t>C3687</t>
  </si>
  <si>
    <t>C3688</t>
  </si>
  <si>
    <t>C3689</t>
  </si>
  <si>
    <t>C3690</t>
  </si>
  <si>
    <t>C3691</t>
  </si>
  <si>
    <t>C3692</t>
  </si>
  <si>
    <t>C3693</t>
  </si>
  <si>
    <t>C3694</t>
  </si>
  <si>
    <t>C3695</t>
  </si>
  <si>
    <t>C3696</t>
  </si>
  <si>
    <t>C3697</t>
  </si>
  <si>
    <t>C3698</t>
  </si>
  <si>
    <t>C3699</t>
  </si>
  <si>
    <t>C3700</t>
  </si>
  <si>
    <t>C3701</t>
  </si>
  <si>
    <t>C3702</t>
  </si>
  <si>
    <t>C3703</t>
  </si>
  <si>
    <t>C3704</t>
  </si>
  <si>
    <t>C3705</t>
  </si>
  <si>
    <t>C3706</t>
  </si>
  <si>
    <t>C3707</t>
  </si>
  <si>
    <t>C3708</t>
  </si>
  <si>
    <t>C3709</t>
  </si>
  <si>
    <t>C3710</t>
  </si>
  <si>
    <t>C3711</t>
  </si>
  <si>
    <t>C3712</t>
  </si>
  <si>
    <t>C3713</t>
  </si>
  <si>
    <t>C3714</t>
  </si>
  <si>
    <t>C3715</t>
  </si>
  <si>
    <t>C3716</t>
  </si>
  <si>
    <t>C3717</t>
  </si>
  <si>
    <t>C3718</t>
  </si>
  <si>
    <t>C3719</t>
  </si>
  <si>
    <t>C3720</t>
  </si>
  <si>
    <t>C3721</t>
  </si>
  <si>
    <t>C3722</t>
  </si>
  <si>
    <t>C3723</t>
  </si>
  <si>
    <t>C3724</t>
  </si>
  <si>
    <t>C3725</t>
  </si>
  <si>
    <t>C3726</t>
  </si>
  <si>
    <t>C3727</t>
  </si>
  <si>
    <t>C3728</t>
  </si>
  <si>
    <t>C3729</t>
  </si>
  <si>
    <t>C3730</t>
  </si>
  <si>
    <t>C3731</t>
  </si>
  <si>
    <t>C3732</t>
  </si>
  <si>
    <t>C3733</t>
  </si>
  <si>
    <t>C3734</t>
  </si>
  <si>
    <t>C3735</t>
  </si>
  <si>
    <t>C3736</t>
  </si>
  <si>
    <t>C3737</t>
  </si>
  <si>
    <t>C3738</t>
  </si>
  <si>
    <t>C3739</t>
  </si>
  <si>
    <t>C3740</t>
  </si>
  <si>
    <t>C3741</t>
  </si>
  <si>
    <t>C3742</t>
  </si>
  <si>
    <t>C3743</t>
  </si>
  <si>
    <t>C3744</t>
  </si>
  <si>
    <t>C3745</t>
  </si>
  <si>
    <t>C3746</t>
  </si>
  <si>
    <t>C3747</t>
  </si>
  <si>
    <t>C3748</t>
  </si>
  <si>
    <t>C3749</t>
  </si>
  <si>
    <t>C3750</t>
  </si>
  <si>
    <t>C3751</t>
  </si>
  <si>
    <t>C3752</t>
  </si>
  <si>
    <t>C3753</t>
  </si>
  <si>
    <t>C3754</t>
  </si>
  <si>
    <t>C3755</t>
  </si>
  <si>
    <t>C3756</t>
  </si>
  <si>
    <t>C3757</t>
  </si>
  <si>
    <t>C3758</t>
  </si>
  <si>
    <t>C3759</t>
  </si>
  <si>
    <t>C3760</t>
  </si>
  <si>
    <t>C3761</t>
  </si>
  <si>
    <t>C3762</t>
  </si>
  <si>
    <t>C3763</t>
  </si>
  <si>
    <t>C3764</t>
  </si>
  <si>
    <t>C3765</t>
  </si>
  <si>
    <t>C3766</t>
  </si>
  <si>
    <t>C3767</t>
  </si>
  <si>
    <t>C3768</t>
  </si>
  <si>
    <t>C3769</t>
  </si>
  <si>
    <t>C3770</t>
  </si>
  <si>
    <t>C3771</t>
  </si>
  <si>
    <t>C3772</t>
  </si>
  <si>
    <t>C3773</t>
  </si>
  <si>
    <t>C3774</t>
  </si>
  <si>
    <t>C3775</t>
  </si>
  <si>
    <t>C3776</t>
  </si>
  <si>
    <t>C3777</t>
  </si>
  <si>
    <t>C3778</t>
  </si>
  <si>
    <t>C3779</t>
  </si>
  <si>
    <t>C3780</t>
  </si>
  <si>
    <t>C3781</t>
  </si>
  <si>
    <t>C3782</t>
  </si>
  <si>
    <t>C3783</t>
  </si>
  <si>
    <t>C3784</t>
  </si>
  <si>
    <t>C3785</t>
  </si>
  <si>
    <t>C3786</t>
  </si>
  <si>
    <t>C3787</t>
  </si>
  <si>
    <t>C3788</t>
  </si>
  <si>
    <t>C3789</t>
  </si>
  <si>
    <t>C3790</t>
  </si>
  <si>
    <t>C3791</t>
  </si>
  <si>
    <t>C3792</t>
  </si>
  <si>
    <t>C3793</t>
  </si>
  <si>
    <t>C3794</t>
  </si>
  <si>
    <t>C3795</t>
  </si>
  <si>
    <t>C3796</t>
  </si>
  <si>
    <t>C3797</t>
  </si>
  <si>
    <t>C3798</t>
  </si>
  <si>
    <t>C3799</t>
  </si>
  <si>
    <t>C3800</t>
  </si>
  <si>
    <t>C3801</t>
  </si>
  <si>
    <t>C3802</t>
  </si>
  <si>
    <t>C3803</t>
  </si>
  <si>
    <t>C3804</t>
  </si>
  <si>
    <t>C3805</t>
  </si>
  <si>
    <t>C3806</t>
  </si>
  <si>
    <t>C3807</t>
  </si>
  <si>
    <t>C3808</t>
  </si>
  <si>
    <t>C3809</t>
  </si>
  <si>
    <t>C3810</t>
  </si>
  <si>
    <t>C3811</t>
  </si>
  <si>
    <t>C3812</t>
  </si>
  <si>
    <t>C3813</t>
  </si>
  <si>
    <t>C3814</t>
  </si>
  <si>
    <t>C3815</t>
  </si>
  <si>
    <t>C3816</t>
  </si>
  <si>
    <t>C3817</t>
  </si>
  <si>
    <t>C3818</t>
  </si>
  <si>
    <t>C3819</t>
  </si>
  <si>
    <t>C3820</t>
  </si>
  <si>
    <t>C3821</t>
  </si>
  <si>
    <t>C3822</t>
  </si>
  <si>
    <t>C3823</t>
  </si>
  <si>
    <t>C3824</t>
  </si>
  <si>
    <t>C3825</t>
  </si>
  <si>
    <t>C3826</t>
  </si>
  <si>
    <t>C3827</t>
  </si>
  <si>
    <t>C3828</t>
  </si>
  <si>
    <t>C3829</t>
  </si>
  <si>
    <t>C3830</t>
  </si>
  <si>
    <t>C3831</t>
  </si>
  <si>
    <t>C3832</t>
  </si>
  <si>
    <t>C3833</t>
  </si>
  <si>
    <t>C3834</t>
  </si>
  <si>
    <t>C3835</t>
  </si>
  <si>
    <t>C3836</t>
  </si>
  <si>
    <t>C3837</t>
  </si>
  <si>
    <t>C3838</t>
  </si>
  <si>
    <t>C3839</t>
  </si>
  <si>
    <t>C3840</t>
  </si>
  <si>
    <t>C3841</t>
  </si>
  <si>
    <t>C3842</t>
  </si>
  <si>
    <t>C3843</t>
  </si>
  <si>
    <t>C3844</t>
  </si>
  <si>
    <t>C3845</t>
  </si>
  <si>
    <t>C3846</t>
  </si>
  <si>
    <t>C3847</t>
  </si>
  <si>
    <t>C3848</t>
  </si>
  <si>
    <t>C3849</t>
  </si>
  <si>
    <t>C3850</t>
  </si>
  <si>
    <t>C3851</t>
  </si>
  <si>
    <t>C3852</t>
  </si>
  <si>
    <t>C3853</t>
  </si>
  <si>
    <t>C3854</t>
  </si>
  <si>
    <t>C3855</t>
  </si>
  <si>
    <t>C3856</t>
  </si>
  <si>
    <t>C3857</t>
  </si>
  <si>
    <t>C3858</t>
  </si>
  <si>
    <t>C3859</t>
  </si>
  <si>
    <t>C3860</t>
  </si>
  <si>
    <t>C3861</t>
  </si>
  <si>
    <t>C3862</t>
  </si>
  <si>
    <t>C3863</t>
  </si>
  <si>
    <t>C3864</t>
  </si>
  <si>
    <t>C3865</t>
  </si>
  <si>
    <t>C3866</t>
  </si>
  <si>
    <t>C3867</t>
  </si>
  <si>
    <t>C3868</t>
  </si>
  <si>
    <t>C3869</t>
  </si>
  <si>
    <t>C3870</t>
  </si>
  <si>
    <t>C3871</t>
  </si>
  <si>
    <t>C3872</t>
  </si>
  <si>
    <t>C3873</t>
  </si>
  <si>
    <t>C3874</t>
  </si>
  <si>
    <t>C3875</t>
  </si>
  <si>
    <t>C3876</t>
  </si>
  <si>
    <t>C3877</t>
  </si>
  <si>
    <t>C3878</t>
  </si>
  <si>
    <t>C3879</t>
  </si>
  <si>
    <t>C3880</t>
  </si>
  <si>
    <t>C3881</t>
  </si>
  <si>
    <t>C3882</t>
  </si>
  <si>
    <t>C3883</t>
  </si>
  <si>
    <t>C3884</t>
  </si>
  <si>
    <t>C3885</t>
  </si>
  <si>
    <t>C3886</t>
  </si>
  <si>
    <t>C3887</t>
  </si>
  <si>
    <t>C3888</t>
  </si>
  <si>
    <t>C3889</t>
  </si>
  <si>
    <t>C3890</t>
  </si>
  <si>
    <t>C3891</t>
  </si>
  <si>
    <t>C3892</t>
  </si>
  <si>
    <t>C3893</t>
  </si>
  <si>
    <t>C3894</t>
  </si>
  <si>
    <t>C3895</t>
  </si>
  <si>
    <t>C3896</t>
  </si>
  <si>
    <t>C3897</t>
  </si>
  <si>
    <t>C3898</t>
  </si>
  <si>
    <t>C3899</t>
  </si>
  <si>
    <t>C3900</t>
  </si>
  <si>
    <t>C3901</t>
  </si>
  <si>
    <t>C3902</t>
  </si>
  <si>
    <t>C3903</t>
  </si>
  <si>
    <t>C3904</t>
  </si>
  <si>
    <t>C3905</t>
  </si>
  <si>
    <t>C3906</t>
  </si>
  <si>
    <t>C3907</t>
  </si>
  <si>
    <t>C3908</t>
  </si>
  <si>
    <t>C3909</t>
  </si>
  <si>
    <t>C3910</t>
  </si>
  <si>
    <t>C3911</t>
  </si>
  <si>
    <t>C3912</t>
  </si>
  <si>
    <t>C3913</t>
  </si>
  <si>
    <t>C3914</t>
  </si>
  <si>
    <t>C3915</t>
  </si>
  <si>
    <t>C3916</t>
  </si>
  <si>
    <t>C3917</t>
  </si>
  <si>
    <t>C3918</t>
  </si>
  <si>
    <t>C3919</t>
  </si>
  <si>
    <t>C3920</t>
  </si>
  <si>
    <t>C3921</t>
  </si>
  <si>
    <t>C3922</t>
  </si>
  <si>
    <t>C3923</t>
  </si>
  <si>
    <t>C3924</t>
  </si>
  <si>
    <t>C3925</t>
  </si>
  <si>
    <t>C3926</t>
  </si>
  <si>
    <t>C3927</t>
  </si>
  <si>
    <t>C3928</t>
  </si>
  <si>
    <t>C3929</t>
  </si>
  <si>
    <t>C3930</t>
  </si>
  <si>
    <t>C3931</t>
  </si>
  <si>
    <t>C3932</t>
  </si>
  <si>
    <t>C3933</t>
  </si>
  <si>
    <t>C3934</t>
  </si>
  <si>
    <t>C3935</t>
  </si>
  <si>
    <t>C3936</t>
  </si>
  <si>
    <t>C3937</t>
  </si>
  <si>
    <t>C3938</t>
  </si>
  <si>
    <t>C3939</t>
  </si>
  <si>
    <t>C3940</t>
  </si>
  <si>
    <t>C3941</t>
  </si>
  <si>
    <t>C3942</t>
  </si>
  <si>
    <t>C3943</t>
  </si>
  <si>
    <t>C3944</t>
  </si>
  <si>
    <t>C3945</t>
  </si>
  <si>
    <t>C3946</t>
  </si>
  <si>
    <t>C3947</t>
  </si>
  <si>
    <t>C3948</t>
  </si>
  <si>
    <t>C3949</t>
  </si>
  <si>
    <t>C3950</t>
  </si>
  <si>
    <t>C3951</t>
  </si>
  <si>
    <t>C3952</t>
  </si>
  <si>
    <t>C3953</t>
  </si>
  <si>
    <t>C3954</t>
  </si>
  <si>
    <t>C3955</t>
  </si>
  <si>
    <t>C3956</t>
  </si>
  <si>
    <t>C3957</t>
  </si>
  <si>
    <t>C3958</t>
  </si>
  <si>
    <t>C3959</t>
  </si>
  <si>
    <t>C3960</t>
  </si>
  <si>
    <t>C3961</t>
  </si>
  <si>
    <t>C3962</t>
  </si>
  <si>
    <t>C3963</t>
  </si>
  <si>
    <t>C3964</t>
  </si>
  <si>
    <t>C3965</t>
  </si>
  <si>
    <t>C3966</t>
  </si>
  <si>
    <t>C3967</t>
  </si>
  <si>
    <t>C3968</t>
  </si>
  <si>
    <t>C3969</t>
  </si>
  <si>
    <t>C3970</t>
  </si>
  <si>
    <t>C3971</t>
  </si>
  <si>
    <t>C3972</t>
  </si>
  <si>
    <t>C3973</t>
  </si>
  <si>
    <t>C3974</t>
  </si>
  <si>
    <t>C3975</t>
  </si>
  <si>
    <t>C3976</t>
  </si>
  <si>
    <t>C3977</t>
  </si>
  <si>
    <t>C3978</t>
  </si>
  <si>
    <t>C3979</t>
  </si>
  <si>
    <t>C3980</t>
  </si>
  <si>
    <t>C3981</t>
  </si>
  <si>
    <t>C3982</t>
  </si>
  <si>
    <t>C3983</t>
  </si>
  <si>
    <t>C3984</t>
  </si>
  <si>
    <t>C3985</t>
  </si>
  <si>
    <t>C3986</t>
  </si>
  <si>
    <t>C3987</t>
  </si>
  <si>
    <t>C3988</t>
  </si>
  <si>
    <t>C3989</t>
  </si>
  <si>
    <t>C3990</t>
  </si>
  <si>
    <t>C3991</t>
  </si>
  <si>
    <t>C3992</t>
  </si>
  <si>
    <t>C3993</t>
  </si>
  <si>
    <t>C3994</t>
  </si>
  <si>
    <t>C3995</t>
  </si>
  <si>
    <t>C3996</t>
  </si>
  <si>
    <t>C3997</t>
  </si>
  <si>
    <t>C3998</t>
  </si>
  <si>
    <t>C3999</t>
  </si>
  <si>
    <t>C4000</t>
  </si>
  <si>
    <t>Uttar Pradesh</t>
  </si>
  <si>
    <t>Jan</t>
  </si>
  <si>
    <t>Feb</t>
  </si>
  <si>
    <t>Apr</t>
  </si>
  <si>
    <t>May</t>
  </si>
  <si>
    <t>Mar</t>
  </si>
  <si>
    <t>Sep</t>
  </si>
  <si>
    <t>Oct</t>
  </si>
  <si>
    <t>Jun</t>
  </si>
  <si>
    <t>Aug</t>
  </si>
  <si>
    <t>Nov</t>
  </si>
  <si>
    <t>Dec</t>
  </si>
  <si>
    <t>Jul</t>
  </si>
  <si>
    <t>Ipad</t>
  </si>
  <si>
    <t>order_period</t>
  </si>
  <si>
    <t>target_period</t>
  </si>
  <si>
    <t>Row Labels</t>
  </si>
  <si>
    <t>Grand Total</t>
  </si>
  <si>
    <t>September</t>
  </si>
  <si>
    <t>Total Target</t>
  </si>
  <si>
    <t>Net Sales</t>
  </si>
  <si>
    <t>KPIs</t>
  </si>
  <si>
    <t>Profit Margin</t>
  </si>
  <si>
    <t>Profit Margin %</t>
  </si>
  <si>
    <t>Total Orders</t>
  </si>
  <si>
    <t>Target Achievement %</t>
  </si>
  <si>
    <t>Average Order Value</t>
  </si>
  <si>
    <t>Target vs Actuals</t>
  </si>
  <si>
    <t>Products</t>
  </si>
  <si>
    <t>Weighted Discount %</t>
  </si>
  <si>
    <t>Total Cost</t>
  </si>
  <si>
    <t>Gross Sales</t>
  </si>
  <si>
    <t>Total Discount</t>
  </si>
  <si>
    <t>Month</t>
  </si>
  <si>
    <t>January</t>
  </si>
  <si>
    <t>February</t>
  </si>
  <si>
    <t>March</t>
  </si>
  <si>
    <t>April</t>
  </si>
  <si>
    <t>June</t>
  </si>
  <si>
    <t>July</t>
  </si>
  <si>
    <t>August</t>
  </si>
  <si>
    <t>October</t>
  </si>
  <si>
    <t>November</t>
  </si>
  <si>
    <t>December</t>
  </si>
  <si>
    <t>Net Sales LY</t>
  </si>
  <si>
    <t>Target Achievement % LY</t>
  </si>
  <si>
    <t>Profit Margin % LY</t>
  </si>
  <si>
    <t>Average Order Value LY</t>
  </si>
  <si>
    <t>Total Orders LY</t>
  </si>
  <si>
    <t>Net Sales delta</t>
  </si>
  <si>
    <t>Target Achievement delta</t>
  </si>
  <si>
    <t>Profit Margin delta</t>
  </si>
  <si>
    <t>Total Orders delta</t>
  </si>
  <si>
    <t>Average Order Value delta</t>
  </si>
  <si>
    <t>Red</t>
  </si>
  <si>
    <t>Yellow</t>
  </si>
  <si>
    <t>Green</t>
  </si>
  <si>
    <t>Actual</t>
  </si>
  <si>
    <t>`</t>
  </si>
  <si>
    <t>Regional Sales &amp; Profitability</t>
  </si>
  <si>
    <t>Category wise Total Revenue and Orders</t>
  </si>
  <si>
    <t>Target Achievement Trend %</t>
  </si>
  <si>
    <t>Revenue to Profit Bridge</t>
  </si>
  <si>
    <t>Top States by Order Count</t>
  </si>
  <si>
    <t>Profit Margin vs 
Weighted Discount %</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</si>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</sst>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quot;$&quot;0.00,,&quot;M&quot;"/>
    <numFmt numFmtId="166" formatCode="&quot;$&quot;#,000"/>
    <numFmt numFmtId="167" formatCode="\▲\ 0.00%;\▼\ \-0.00%;&quot;–&quot;"/>
  </numFmts>
  <fonts count="13">
    <font>
      <sz val="11"/>
      <color theme="1"/>
      <name val="Calibri"/>
      <family val="2"/>
      <scheme val="minor"/>
    </font>
    <font>
      <b/>
      <sz val="11"/>
      <name val="Calibri"/>
      <family val="2"/>
    </font>
    <font>
      <sz val="11"/>
      <color theme="1"/>
      <name val="Calibri"/>
      <family val="2"/>
      <scheme val="minor"/>
    </font>
    <font>
      <b/>
      <sz val="11"/>
      <name val="Calibri"/>
      <family val="2"/>
    </font>
    <font>
      <sz val="8"/>
      <name val="Calibri"/>
      <family val="2"/>
      <scheme val="minor"/>
    </font>
    <font>
      <b/>
      <sz val="11"/>
      <color theme="1"/>
      <name val="Calibri"/>
      <family val="2"/>
      <scheme val="minor"/>
    </font>
    <font>
      <sz val="11"/>
      <color theme="1"/>
      <name val="Segoe Semi bold"/>
    </font>
    <font>
      <b/>
      <sz val="11"/>
      <color theme="1"/>
      <name val="Segoe Semi bold"/>
    </font>
    <font>
      <sz val="11.5"/>
      <color rgb="FF595959"/>
      <name val="Segoe UI Bold"/>
    </font>
    <font>
      <sz val="11.5"/>
      <color theme="1"/>
      <name val="Calibri"/>
      <family val="2"/>
      <scheme val="minor"/>
    </font>
    <font>
      <b/>
      <sz val="11.5"/>
      <color rgb="FF595959"/>
      <name val="Calibri"/>
      <family val="2"/>
      <scheme val="minor"/>
    </font>
    <font>
      <b/>
      <sz val="11.5"/>
      <color theme="1"/>
      <name val="Calibri"/>
      <family val="2"/>
      <scheme val="minor"/>
    </font>
    <font>
      <b/>
      <sz val="11.5"/>
      <color rgb="FF595959"/>
      <name val="Segoe UI Bold"/>
    </font>
  </fonts>
  <fills count="3">
    <fill>
      <patternFill patternType="none"/>
    </fill>
    <fill>
      <patternFill patternType="gray125"/>
    </fill>
    <fill>
      <patternFill patternType="solid">
        <fgColor rgb="FFF7F6F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5">
    <xf numFmtId="0" fontId="0" fillId="0" borderId="0" xfId="0"/>
    <xf numFmtId="0" fontId="1" fillId="0" borderId="1" xfId="0" applyFont="1" applyBorder="1" applyAlignment="1">
      <alignment horizontal="center" vertical="top"/>
    </xf>
    <xf numFmtId="43" fontId="0" fillId="0" borderId="0" xfId="1" applyFont="1"/>
    <xf numFmtId="15" fontId="1" fillId="0" borderId="1" xfId="0" applyNumberFormat="1" applyFont="1" applyBorder="1" applyAlignment="1">
      <alignment horizontal="center" vertical="top"/>
    </xf>
    <xf numFmtId="15" fontId="0" fillId="0" borderId="0" xfId="0" applyNumberFormat="1"/>
    <xf numFmtId="10" fontId="1" fillId="0" borderId="1" xfId="0" applyNumberFormat="1" applyFont="1" applyBorder="1" applyAlignment="1">
      <alignment horizontal="center" vertical="top"/>
    </xf>
    <xf numFmtId="10" fontId="0" fillId="0" borderId="0" xfId="0" applyNumberFormat="1"/>
    <xf numFmtId="43" fontId="1" fillId="0" borderId="2" xfId="1" applyFont="1" applyFill="1" applyBorder="1" applyAlignment="1">
      <alignment horizontal="center" vertical="top"/>
    </xf>
    <xf numFmtId="0" fontId="1" fillId="0" borderId="3" xfId="0" applyFont="1" applyBorder="1" applyAlignment="1">
      <alignment horizontal="center" vertical="top"/>
    </xf>
    <xf numFmtId="43" fontId="1" fillId="0" borderId="3" xfId="1" applyFont="1" applyBorder="1" applyAlignment="1">
      <alignment horizontal="center" vertical="top"/>
    </xf>
    <xf numFmtId="17" fontId="0" fillId="0" borderId="0" xfId="0" applyNumberFormat="1"/>
    <xf numFmtId="0" fontId="3" fillId="0" borderId="1" xfId="0" applyFont="1" applyBorder="1" applyAlignment="1">
      <alignment horizontal="center" vertical="top"/>
    </xf>
    <xf numFmtId="0" fontId="5" fillId="0" borderId="0" xfId="0" applyFont="1"/>
    <xf numFmtId="0" fontId="6" fillId="2" borderId="0" xfId="0" applyFont="1" applyFill="1"/>
    <xf numFmtId="0" fontId="7" fillId="2" borderId="0" xfId="0" applyFont="1" applyFill="1"/>
    <xf numFmtId="9" fontId="6" fillId="2" borderId="0" xfId="0" applyNumberFormat="1" applyFont="1" applyFill="1"/>
    <xf numFmtId="43" fontId="1" fillId="0" borderId="0" xfId="1" applyFont="1" applyBorder="1" applyAlignment="1">
      <alignment horizontal="center" vertical="top"/>
    </xf>
    <xf numFmtId="0" fontId="1" fillId="0" borderId="4" xfId="0" applyFont="1" applyBorder="1" applyAlignment="1">
      <alignment horizontal="center" vertical="top"/>
    </xf>
    <xf numFmtId="0" fontId="8" fillId="0" borderId="0" xfId="0" applyFont="1" applyAlignment="1">
      <alignment horizontal="center" vertical="center" readingOrder="1"/>
    </xf>
    <xf numFmtId="0" fontId="9" fillId="0" borderId="0" xfId="0" applyFont="1"/>
    <xf numFmtId="10" fontId="9" fillId="0" borderId="0" xfId="2" applyNumberFormat="1" applyFont="1"/>
    <xf numFmtId="166" fontId="9" fillId="0" borderId="0" xfId="1" applyNumberFormat="1" applyFont="1"/>
    <xf numFmtId="164" fontId="9" fillId="0" borderId="0" xfId="1" applyNumberFormat="1" applyFont="1"/>
    <xf numFmtId="0" fontId="8" fillId="0" borderId="0" xfId="0" applyFont="1" applyAlignment="1">
      <alignment horizontal="left" vertical="center" readingOrder="1"/>
    </xf>
    <xf numFmtId="0" fontId="9" fillId="0" borderId="0" xfId="0" applyFont="1" applyAlignment="1">
      <alignment horizontal="left"/>
    </xf>
    <xf numFmtId="0" fontId="8" fillId="0" borderId="0" xfId="0" applyFont="1" applyAlignment="1">
      <alignment horizontal="left" vertical="center" wrapText="1" readingOrder="1"/>
    </xf>
    <xf numFmtId="0" fontId="10" fillId="0" borderId="0" xfId="0" applyFont="1" applyAlignment="1">
      <alignment horizontal="left" vertical="center" wrapText="1" readingOrder="1"/>
    </xf>
    <xf numFmtId="0" fontId="12" fillId="0" borderId="0" xfId="0" applyFont="1" applyAlignment="1">
      <alignment horizontal="left" vertical="center" wrapText="1" readingOrder="1"/>
    </xf>
    <xf numFmtId="0" fontId="9" fillId="0" borderId="1" xfId="0" pivotButton="1" applyFont="1" applyBorder="1"/>
    <xf numFmtId="0" fontId="9" fillId="0" borderId="1" xfId="0" applyFont="1" applyBorder="1"/>
    <xf numFmtId="0" fontId="9" fillId="0" borderId="1" xfId="0" applyFont="1" applyBorder="1" applyAlignment="1">
      <alignment horizontal="left"/>
    </xf>
    <xf numFmtId="164" fontId="9" fillId="0" borderId="1" xfId="0" applyNumberFormat="1" applyFont="1" applyBorder="1"/>
    <xf numFmtId="10" fontId="9" fillId="0" borderId="1" xfId="0" applyNumberFormat="1" applyFont="1" applyBorder="1"/>
    <xf numFmtId="165" fontId="9" fillId="0" borderId="1" xfId="1" applyNumberFormat="1" applyFont="1" applyBorder="1"/>
    <xf numFmtId="10" fontId="9" fillId="0" borderId="1" xfId="1" applyNumberFormat="1" applyFont="1" applyBorder="1"/>
    <xf numFmtId="10" fontId="9" fillId="0" borderId="1" xfId="2" applyNumberFormat="1" applyFont="1" applyBorder="1"/>
    <xf numFmtId="166" fontId="9" fillId="0" borderId="1" xfId="1" applyNumberFormat="1" applyFont="1" applyBorder="1"/>
    <xf numFmtId="164" fontId="9" fillId="0" borderId="1" xfId="1" applyNumberFormat="1" applyFont="1" applyBorder="1"/>
    <xf numFmtId="167" fontId="9" fillId="0" borderId="1" xfId="0" applyNumberFormat="1" applyFont="1" applyBorder="1"/>
    <xf numFmtId="165" fontId="9" fillId="0" borderId="1" xfId="0" applyNumberFormat="1" applyFont="1" applyBorder="1"/>
    <xf numFmtId="43" fontId="9" fillId="0" borderId="1" xfId="0" applyNumberFormat="1" applyFont="1" applyBorder="1"/>
    <xf numFmtId="0" fontId="11" fillId="0" borderId="1" xfId="0" applyFont="1" applyBorder="1"/>
    <xf numFmtId="9" fontId="9" fillId="0" borderId="1" xfId="0" applyNumberFormat="1" applyFont="1" applyBorder="1"/>
    <xf numFmtId="0" fontId="11" fillId="0" borderId="1" xfId="0" applyFont="1" applyBorder="1" applyAlignment="1">
      <alignment horizontal="center"/>
    </xf>
    <xf numFmtId="9" fontId="9" fillId="0" borderId="1" xfId="0" applyNumberFormat="1" applyFont="1" applyBorder="1" applyAlignment="1">
      <alignment horizontal="center"/>
    </xf>
  </cellXfs>
  <cellStyles count="3">
    <cellStyle name="Comma" xfId="1" builtinId="3"/>
    <cellStyle name="Normal" xfId="0" builtinId="0"/>
    <cellStyle name="Percent" xfId="2" builtinId="5"/>
  </cellStyles>
  <dxfs count="155">
    <dxf>
      <font>
        <color rgb="FF339966"/>
      </font>
    </dxf>
    <dxf>
      <font>
        <color theme="5" tint="-0.2499465926084170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5"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35" formatCode="_-* #,##0.00_-;\-* #,##0.00_-;_-* &quot;-&quot;??_-;_-@_-"/>
    </dxf>
    <dxf>
      <numFmt numFmtId="35" formatCode="_-* #,##0.00_-;\-* #,##0.00_-;_-* &quot;-&quot;??_-;_-@_-"/>
    </dxf>
    <dxf>
      <numFmt numFmtId="35" formatCode="_-* #,##0.00_-;\-* #,##0.0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4" formatCode="0.00%"/>
    </dxf>
    <dxf>
      <numFmt numFmtId="14" formatCode="0.00%"/>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numFmt numFmtId="14" formatCode="0.00%"/>
    </dxf>
    <dxf>
      <numFmt numFmtId="14" formatCode="0.00%"/>
    </dxf>
    <dxf>
      <numFmt numFmtId="164" formatCode="_-* #,##0_-;\-* #,##0_-;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35" formatCode="_-* #,##0.00_-;\-* #,##0.00_-;_-* &quot;-&quot;??_-;_-@_-"/>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5"/>
      </font>
    </dxf>
    <dxf>
      <font>
        <sz val="11.5"/>
      </font>
    </dxf>
    <dxf>
      <font>
        <sz val="11.5"/>
      </font>
    </dxf>
    <dxf>
      <font>
        <sz val="11.5"/>
      </font>
    </dxf>
    <dxf>
      <font>
        <sz val="11.5"/>
      </font>
    </dxf>
    <dxf>
      <font>
        <sz val="11.5"/>
      </font>
    </dxf>
    <dxf>
      <numFmt numFmtId="13" formatCode="0%"/>
    </dxf>
    <dxf>
      <font>
        <b val="0"/>
        <i val="0"/>
        <strike val="0"/>
        <condense val="0"/>
        <extend val="0"/>
        <outline val="0"/>
        <shadow val="0"/>
        <u val="none"/>
        <vertAlign val="baseline"/>
        <sz val="11"/>
        <color theme="1"/>
        <name val="Calibri"/>
        <family val="2"/>
        <scheme val="minor"/>
      </font>
    </dxf>
    <dxf>
      <numFmt numFmtId="22" formatCode="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4" formatCode="0.00%"/>
    </dxf>
    <dxf>
      <numFmt numFmtId="0" formatCode="General"/>
    </dxf>
    <dxf>
      <numFmt numFmtId="22" formatCode="mmm\-yy"/>
    </dxf>
    <dxf>
      <numFmt numFmtId="20" formatCode="d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sz val="12"/>
        <color theme="4" tint="-0.24994659260841701"/>
        <name val="Segoe UI Semibold"/>
        <family val="2"/>
        <scheme val="none"/>
      </font>
      <fill>
        <patternFill patternType="solid">
          <bgColor theme="9"/>
        </patternFill>
      </fill>
    </dxf>
    <dxf>
      <font>
        <name val="Segoe UI Semibold"/>
        <family val="2"/>
        <scheme val="none"/>
      </font>
      <fill>
        <patternFill patternType="solid">
          <bgColor theme="9"/>
        </patternFill>
      </fill>
    </dxf>
    <dxf>
      <font>
        <b val="0"/>
        <i val="0"/>
        <sz val="12"/>
        <color theme="7" tint="0.59996337778862885"/>
        <name val="Segoe UI Semibold"/>
        <family val="2"/>
        <scheme val="none"/>
      </font>
      <fill>
        <patternFill patternType="solid">
          <bgColor theme="8" tint="9.9948118533890809E-2"/>
        </patternFill>
      </fill>
    </dxf>
    <dxf>
      <font>
        <name val="Segoe UI Semibold"/>
        <family val="2"/>
        <scheme val="none"/>
      </font>
      <fill>
        <patternFill patternType="solid">
          <bgColor theme="8" tint="9.9948118533890809E-2"/>
        </patternFill>
      </fill>
    </dxf>
    <dxf>
      <font>
        <b val="0"/>
        <i val="0"/>
        <sz val="12"/>
        <color theme="9" tint="-0.749961851863155"/>
        <name val="Segoe UI Semibold"/>
        <family val="2"/>
        <scheme val="none"/>
      </font>
    </dxf>
    <dxf>
      <font>
        <name val="Segoe UI Semibold"/>
        <family val="2"/>
        <scheme val="none"/>
      </font>
      <fill>
        <patternFill patternType="solid">
          <bgColor theme="9"/>
        </patternFill>
      </fill>
    </dxf>
    <dxf>
      <font>
        <strike val="0"/>
        <sz val="10"/>
        <color theme="8" tint="9.9948118533890809E-2"/>
        <name val="Segoe UI Semibold"/>
        <family val="2"/>
        <scheme val="none"/>
      </font>
    </dxf>
    <dxf>
      <font>
        <b val="0"/>
        <i val="0"/>
        <name val="Segoe UI"/>
        <family val="2"/>
        <scheme val="none"/>
      </font>
      <fill>
        <patternFill>
          <bgColor theme="9" tint="-0.24994659260841701"/>
        </patternFill>
      </fill>
    </dxf>
    <dxf>
      <font>
        <color rgb="FFF7F6F4"/>
      </font>
    </dxf>
    <dxf>
      <font>
        <b/>
        <i val="0"/>
        <sz val="11"/>
      </font>
    </dxf>
  </dxfs>
  <tableStyles count="7" defaultTableStyle="TableStyleMedium9" defaultPivotStyle="PivotStyleLight16">
    <tableStyle name="Slicer Style 1" pivot="0" table="0" count="1" xr9:uid="{1FD724CA-E7FD-4140-AB53-206F09215315}">
      <tableStyleElement type="wholeTable" dxfId="154"/>
    </tableStyle>
    <tableStyle name="Slicer Style 2" pivot="0" table="0" count="1" xr9:uid="{1E27C903-5C65-4C37-9BF7-14BC53139C8E}">
      <tableStyleElement type="wholeTable" dxfId="153"/>
    </tableStyle>
    <tableStyle name="Slicer Style 3" pivot="0" table="0" count="1" xr9:uid="{4F0D19AD-41A2-44F2-8CE9-4151B9072BB7}">
      <tableStyleElement type="wholeTable" dxfId="152"/>
    </tableStyle>
    <tableStyle name="Slicer Style 4" pivot="0" table="0" count="1" xr9:uid="{ACA87DC4-8556-4EE7-8E53-2C72C3294D55}">
      <tableStyleElement type="headerRow" dxfId="151"/>
    </tableStyle>
    <tableStyle name="Slicer Style 5 2 2" pivot="0" table="0" count="10" xr9:uid="{72039230-3B5C-42DB-9864-42956B9A89FD}">
      <tableStyleElement type="wholeTable" dxfId="150"/>
      <tableStyleElement type="headerRow" dxfId="149"/>
    </tableStyle>
    <tableStyle name="Slicer Style 5 2 2 2" pivot="0" table="0" count="10" xr9:uid="{CED7DFFB-2775-45AC-B41D-DCB977F58C80}">
      <tableStyleElement type="wholeTable" dxfId="148"/>
      <tableStyleElement type="headerRow" dxfId="147"/>
    </tableStyle>
    <tableStyle name="Slicer Style 5 2 2 2 2" pivot="0" table="0" count="10" xr9:uid="{14004068-0AA4-401A-AEA4-AA9F36E9455E}">
      <tableStyleElement type="wholeTable" dxfId="146"/>
      <tableStyleElement type="headerRow" dxfId="145"/>
    </tableStyle>
  </tableStyles>
  <colors>
    <mruColors>
      <color rgb="FFDE6F00"/>
      <color rgb="FFD06800"/>
      <color rgb="FFFFA347"/>
      <color rgb="FF9E0000"/>
      <color rgb="FF25714B"/>
      <color rgb="FFC00000"/>
      <color rgb="FF2A7E54"/>
      <color rgb="FF339966"/>
      <color rgb="FFDDD9D1"/>
      <color rgb="FFF7F6F4"/>
    </mruColors>
  </colors>
  <extLst>
    <ext xmlns:x14="http://schemas.microsoft.com/office/spreadsheetml/2009/9/main" uri="{46F421CA-312F-682f-3DD2-61675219B42D}">
      <x14:dxfs count="24">
        <dxf>
          <font>
            <sz val="10"/>
            <color theme="7" tint="0.79995117038483843"/>
            <name val="Segoe UI Semibold"/>
            <family val="2"/>
            <scheme val="none"/>
          </font>
          <fill>
            <patternFill>
              <bgColor theme="3" tint="-0.24994659260841701"/>
            </patternFill>
          </fill>
        </dxf>
        <dxf>
          <font>
            <sz val="10"/>
            <color theme="3" tint="-0.24994659260841701"/>
          </font>
          <fill>
            <patternFill>
              <bgColor theme="9"/>
            </patternFill>
          </fill>
        </dxf>
        <dxf>
          <font>
            <sz val="10"/>
            <color theme="7" tint="0.79995117038483843"/>
            <name val="Segoe UI Semibold"/>
            <family val="2"/>
            <scheme val="none"/>
          </font>
          <fill>
            <patternFill>
              <bgColor theme="3" tint="-0.24994659260841701"/>
            </patternFill>
          </fill>
        </dxf>
        <dxf>
          <font>
            <sz val="10"/>
            <color theme="3" tint="-0.24994659260841701"/>
            <name val="Segoe UI Semibold"/>
            <family val="2"/>
            <scheme val="none"/>
          </font>
          <fill>
            <patternFill patternType="solid">
              <fgColor auto="1"/>
              <bgColor theme="9"/>
            </patternFill>
          </fill>
        </dxf>
        <dxf>
          <font>
            <sz val="10"/>
            <color theme="7" tint="0.79995117038483843"/>
            <name val="Segoe UI Semibold"/>
            <family val="2"/>
            <scheme val="none"/>
          </font>
          <fill>
            <patternFill>
              <bgColor theme="3" tint="-0.24994659260841701"/>
            </patternFill>
          </fill>
        </dxf>
        <dxf>
          <font>
            <b val="0"/>
            <i val="0"/>
            <sz val="10"/>
            <color theme="7" tint="0.79992065187536243"/>
            <name val="Segoe UI Semibold"/>
            <family val="2"/>
            <scheme val="none"/>
          </font>
          <fill>
            <patternFill patternType="solid">
              <bgColor theme="3" tint="-0.24994659260841701"/>
            </patternFill>
          </fill>
        </dxf>
        <dxf>
          <font>
            <sz val="10"/>
            <color theme="3" tint="-0.24994659260841701"/>
            <name val="Segoe UI Semibold"/>
            <family val="2"/>
            <scheme val="none"/>
          </font>
          <fill>
            <patternFill patternType="solid">
              <fgColor auto="1"/>
              <bgColor theme="9"/>
            </patternFill>
          </fill>
        </dxf>
        <dxf>
          <font>
            <b val="0"/>
            <i val="0"/>
            <sz val="10"/>
            <color theme="3" tint="-0.24994659260841701"/>
            <name val="Segoe UI Semibold"/>
            <family val="2"/>
            <scheme val="none"/>
          </font>
          <fill>
            <patternFill patternType="solid">
              <fgColor auto="1"/>
              <bgColor theme="9"/>
            </patternFill>
          </fill>
        </dxf>
        <dxf>
          <font>
            <color theme="2" tint="-0.89996032593768116"/>
            <name val="Segoe UI Semibold"/>
            <family val="2"/>
            <scheme val="none"/>
          </font>
          <fill>
            <patternFill>
              <bgColor theme="9" tint="-0.24994659260841701"/>
            </patternFill>
          </fill>
        </dxf>
        <dxf>
          <font>
            <color theme="9" tint="-0.749961851863155"/>
          </font>
          <fill>
            <patternFill>
              <bgColor theme="8" tint="9.9948118533890809E-2"/>
            </patternFill>
          </fill>
        </dxf>
        <dxf>
          <font>
            <color theme="1" tint="4.9989318521683403E-2"/>
            <name val="Segoe UI Semibold"/>
            <family val="2"/>
            <scheme val="none"/>
          </font>
          <fill>
            <patternFill>
              <bgColor theme="9" tint="-0.24994659260841701"/>
            </patternFill>
          </fill>
        </dxf>
        <dxf>
          <font>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24994659260841701"/>
            </patternFill>
          </fill>
        </dxf>
        <dxf>
          <font>
            <b val="0"/>
            <i val="0"/>
            <color theme="1" tint="4.9989318521683403E-2"/>
            <name val="Segoe UI Semibold"/>
            <family val="2"/>
            <scheme val="none"/>
          </font>
          <fill>
            <patternFill patternType="solid">
              <bgColor theme="9" tint="-0.24994659260841701"/>
            </patternFill>
          </fill>
        </dxf>
        <dxf>
          <font>
            <color theme="9" tint="-0.499984740745262"/>
            <name val="Segoe UI Semibold"/>
            <family val="2"/>
            <scheme val="none"/>
          </font>
          <fill>
            <patternFill patternType="solid">
              <fgColor auto="1"/>
              <bgColor theme="8" tint="9.9948118533890809E-2"/>
            </patternFill>
          </fill>
        </dxf>
        <dxf>
          <font>
            <b val="0"/>
            <i val="0"/>
            <color theme="9" tint="-0.499984740745262"/>
            <name val="Segoe UI Semibold"/>
            <family val="2"/>
            <scheme val="none"/>
          </font>
          <fill>
            <patternFill patternType="solid">
              <fgColor auto="1"/>
              <bgColor theme="8" tint="9.9948118533890809E-2"/>
            </patternFill>
          </fill>
        </dxf>
        <dxf>
          <font>
            <color theme="0"/>
            <name val="Segoe UI Semibold"/>
            <family val="2"/>
            <scheme val="none"/>
          </font>
          <fill>
            <patternFill>
              <bgColor theme="9" tint="-0.499984740745262"/>
            </patternFill>
          </fill>
        </dxf>
        <dxf>
          <fill>
            <patternFill>
              <bgColor theme="9" tint="-9.9948118533890809E-2"/>
            </patternFill>
          </fill>
        </dxf>
        <dxf>
          <font>
            <color theme="0"/>
            <name val="Segoe UI Semibold"/>
            <family val="2"/>
            <scheme val="none"/>
          </font>
          <fill>
            <patternFill>
              <bgColor theme="9" tint="-0.499984740745262"/>
            </patternFill>
          </fill>
        </dxf>
        <dxf>
          <font>
            <color theme="9" tint="-0.499984740745262"/>
            <name val="Segoe UI Semibold"/>
            <family val="2"/>
            <scheme val="none"/>
          </font>
          <fill>
            <patternFill patternType="solid">
              <fgColor auto="1"/>
              <bgColor theme="9" tint="-9.9948118533890809E-2"/>
            </patternFill>
          </fill>
        </dxf>
        <dxf>
          <font>
            <color theme="0"/>
            <name val="Segoe UI Semibold"/>
            <family val="2"/>
            <scheme val="none"/>
          </font>
          <fill>
            <patternFill>
              <bgColor theme="9" tint="-0.499984740745262"/>
            </patternFill>
          </fill>
        </dxf>
        <dxf>
          <font>
            <b val="0"/>
            <i val="0"/>
            <color theme="0"/>
            <name val="Segoe UI Semibold"/>
            <family val="2"/>
            <scheme val="none"/>
          </font>
          <fill>
            <patternFill patternType="solid">
              <bgColor theme="9" tint="-0.499984740745262"/>
            </patternFill>
          </fill>
        </dxf>
        <dxf>
          <font>
            <color theme="9" tint="-0.499984740745262"/>
            <name val="Segoe UI Semibold"/>
            <family val="2"/>
            <scheme val="none"/>
          </font>
          <fill>
            <patternFill patternType="solid">
              <fgColor auto="1"/>
              <bgColor theme="9" tint="-9.9948118533890809E-2"/>
            </patternFill>
          </fill>
        </dxf>
        <dxf>
          <font>
            <b val="0"/>
            <i val="0"/>
            <color theme="9" tint="-0.499984740745262"/>
            <name val="Segoe UI Semibold"/>
            <family val="2"/>
            <scheme val="none"/>
          </font>
          <fill>
            <patternFill patternType="solid">
              <fgColor auto="1"/>
              <bgColor theme="9" tint="-9.9948118533890809E-2"/>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 Style 5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5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3.xml"/><Relationship Id="rId42" Type="http://schemas.openxmlformats.org/officeDocument/2006/relationships/customXml" Target="../customXml/item14.xml"/><Relationship Id="rId47" Type="http://schemas.openxmlformats.org/officeDocument/2006/relationships/customXml" Target="../customXml/item19.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pivotCacheDefinition" Target="pivotCache/pivotCacheDefinition1.xml"/><Relationship Id="rId71" Type="http://schemas.openxmlformats.org/officeDocument/2006/relationships/customXml" Target="../customXml/item4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worksheet" Target="worksheets/sheet5.xml"/><Relationship Id="rId61" Type="http://schemas.openxmlformats.org/officeDocument/2006/relationships/customXml" Target="../customXml/item33.xml"/><Relationship Id="rId19" Type="http://schemas.microsoft.com/office/2007/relationships/slicerCache" Target="slicerCaches/slicerCache1.xml"/><Relationship Id="rId14" Type="http://schemas.openxmlformats.org/officeDocument/2006/relationships/pivotCacheDefinition" Target="pivotCache/pivotCacheDefinition8.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69" Type="http://schemas.openxmlformats.org/officeDocument/2006/relationships/customXml" Target="../customXml/item41.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72"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microsoft.com/office/2007/relationships/slicerCache" Target="slicerCaches/slicerCache2.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70"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11.xml"/><Relationship Id="rId34" Type="http://schemas.openxmlformats.org/officeDocument/2006/relationships/customXml" Target="../customXml/item6.xml"/><Relationship Id="rId50" Type="http://schemas.openxmlformats.org/officeDocument/2006/relationships/customXml" Target="../customXml/item22.xml"/><Relationship Id="rId55"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[Dashboard.xlsx]Calculations!Target vs Actuals</c:name>
    <c:fmtId val="5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2829515825602"/>
          <c:y val="0.19035404340442505"/>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9779838.1999999993</c:v>
                </c:pt>
                <c:pt idx="1">
                  <c:v>8373718.1900000004</c:v>
                </c:pt>
                <c:pt idx="2">
                  <c:v>8944477.9299999997</c:v>
                </c:pt>
                <c:pt idx="3">
                  <c:v>14405590.050000001</c:v>
                </c:pt>
                <c:pt idx="4">
                  <c:v>13747851.42</c:v>
                </c:pt>
                <c:pt idx="5">
                  <c:v>12426357.99</c:v>
                </c:pt>
                <c:pt idx="6">
                  <c:v>8302370.6600000001</c:v>
                </c:pt>
                <c:pt idx="7">
                  <c:v>9104021.6799999997</c:v>
                </c:pt>
                <c:pt idx="8">
                  <c:v>10232820.75</c:v>
                </c:pt>
                <c:pt idx="9">
                  <c:v>11691807.07</c:v>
                </c:pt>
                <c:pt idx="10">
                  <c:v>13305024.74</c:v>
                </c:pt>
                <c:pt idx="11">
                  <c:v>9889949.2400000002</c:v>
                </c:pt>
              </c:numCache>
            </c:numRef>
          </c:val>
          <c:smooth val="0"/>
          <c:extLst>
            <c:ext xmlns:c16="http://schemas.microsoft.com/office/drawing/2014/chart" uri="{C3380CC4-5D6E-409C-BE32-E72D297353CC}">
              <c16:uniqueId val="{00000000-BD22-4657-BB20-0B35C9F09CCA}"/>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8676947.3530767541</c:v>
                </c:pt>
                <c:pt idx="1">
                  <c:v>7025266.9656587727</c:v>
                </c:pt>
                <c:pt idx="2">
                  <c:v>8691832.4861716907</c:v>
                </c:pt>
                <c:pt idx="3">
                  <c:v>12453738.328148281</c:v>
                </c:pt>
                <c:pt idx="4">
                  <c:v>12476513.146344749</c:v>
                </c:pt>
                <c:pt idx="5">
                  <c:v>12501127.077838533</c:v>
                </c:pt>
                <c:pt idx="6">
                  <c:v>7612268.6394305602</c:v>
                </c:pt>
                <c:pt idx="7">
                  <c:v>8786183.1920556687</c:v>
                </c:pt>
                <c:pt idx="8">
                  <c:v>8684859.710784493</c:v>
                </c:pt>
                <c:pt idx="9">
                  <c:v>9835748.0371837579</c:v>
                </c:pt>
                <c:pt idx="10">
                  <c:v>11634080.090503611</c:v>
                </c:pt>
                <c:pt idx="11">
                  <c:v>9108934.7227518205</c:v>
                </c:pt>
              </c:numCache>
            </c:numRef>
          </c:val>
          <c:smooth val="0"/>
          <c:extLst>
            <c:ext xmlns:c16="http://schemas.microsoft.com/office/drawing/2014/chart" uri="{C3380CC4-5D6E-409C-BE32-E72D297353CC}">
              <c16:uniqueId val="{00000001-BD22-4657-BB20-0B35C9F09CCA}"/>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[Dashboard.xlsx]Calculations!Region-wise</c:name>
    <c:fmtId val="3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4881827306402"/>
          <c:y val="0.20987905199945811"/>
          <c:w val="0.72162203905119571"/>
          <c:h val="0.52351222692135901"/>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29222146.392680049</c:v>
                </c:pt>
                <c:pt idx="1">
                  <c:v>29334042.590706002</c:v>
                </c:pt>
                <c:pt idx="2">
                  <c:v>29241574.488114551</c:v>
                </c:pt>
                <c:pt idx="3">
                  <c:v>29689736.27844825</c:v>
                </c:pt>
              </c:numCache>
            </c:numRef>
          </c:val>
          <c:extLst>
            <c:ext xmlns:c16="http://schemas.microsoft.com/office/drawing/2014/chart" uri="{C3380CC4-5D6E-409C-BE32-E72D297353CC}">
              <c16:uniqueId val="{00000000-8E6A-4AA2-8B35-3784D7E567B3}"/>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0.15326617009998844</c:v>
                </c:pt>
                <c:pt idx="1">
                  <c:v>0.15476434650799425</c:v>
                </c:pt>
                <c:pt idx="2">
                  <c:v>0.15612348951332258</c:v>
                </c:pt>
                <c:pt idx="3">
                  <c:v>0.15687687650054724</c:v>
                </c:pt>
              </c:numCache>
            </c:numRef>
          </c:val>
          <c:smooth val="0"/>
          <c:extLst>
            <c:ext xmlns:c16="http://schemas.microsoft.com/office/drawing/2014/chart" uri="{C3380CC4-5D6E-409C-BE32-E72D297353CC}">
              <c16:uniqueId val="{00000001-8E6A-4AA2-8B35-3784D7E567B3}"/>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0.14917827630113528</c:v>
                </c:pt>
                <c:pt idx="1">
                  <c:v>0.1487964904870627</c:v>
                </c:pt>
                <c:pt idx="2">
                  <c:v>0.14663079871516901</c:v>
                </c:pt>
                <c:pt idx="3">
                  <c:v>0.14106689419146515</c:v>
                </c:pt>
              </c:numCache>
            </c:numRef>
          </c:val>
          <c:smooth val="0"/>
          <c:extLst>
            <c:ext xmlns:c16="http://schemas.microsoft.com/office/drawing/2014/chart" uri="{C3380CC4-5D6E-409C-BE32-E72D297353CC}">
              <c16:uniqueId val="{00000002-8E6A-4AA2-8B35-3784D7E567B3}"/>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[Dashboard.xlsx]Calculations!Category Net Sales</c:name>
    <c:fmtId val="4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28938551035483334"/>
          <c:y val="9.425865534457401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4"/>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6"/>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7"/>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9"/>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E5F9-430A-92A3-7088A7E45480}"/>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E5F9-430A-92A3-7088A7E45480}"/>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E5F9-430A-92A3-7088A7E45480}"/>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E5F9-430A-92A3-7088A7E45480}"/>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34376398.429818138</c:v>
                </c:pt>
                <c:pt idx="1">
                  <c:v>83111101.320130005</c:v>
                </c:pt>
              </c:numCache>
            </c:numRef>
          </c:val>
          <c:extLst>
            <c:ext xmlns:c16="http://schemas.microsoft.com/office/drawing/2014/chart" uri="{C3380CC4-5D6E-409C-BE32-E72D297353CC}">
              <c16:uniqueId val="{00000004-E5F9-430A-92A3-7088A7E45480}"/>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solidFill>
        <a:schemeClr val="tx1"/>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[Dashboard.xlsx]Calculations!Category - Total Orders</c:name>
    <c:fmtId val="36"/>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29355699170163574"/>
          <c:y val="9.7195760482081173E-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0"/>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13"/>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1E-49C4-A371-4C16327AE2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1E-49C4-A371-4C16327AE288}"/>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A1E-49C4-A371-4C16327AE288}"/>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E-49C4-A371-4C16327AE288}"/>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1822</c:v>
                </c:pt>
                <c:pt idx="1">
                  <c:v>3294</c:v>
                </c:pt>
              </c:numCache>
            </c:numRef>
          </c:val>
          <c:extLst>
            <c:ext xmlns:c16="http://schemas.microsoft.com/office/drawing/2014/chart" uri="{C3380CC4-5D6E-409C-BE32-E72D297353CC}">
              <c16:uniqueId val="{00000004-5A1E-49C4-A371-4C16327AE28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[Dashboard.xlsx]Calculations!Top 5 states by total orders</c:name>
    <c:fmtId val="14"/>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6242465434903145"/>
          <c:y val="6.78278863999481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Bihar</c:v>
                </c:pt>
                <c:pt idx="1">
                  <c:v>Haryana</c:v>
                </c:pt>
                <c:pt idx="2">
                  <c:v>Maharashtra</c:v>
                </c:pt>
                <c:pt idx="3">
                  <c:v>Gujarat</c:v>
                </c:pt>
                <c:pt idx="4">
                  <c:v>Rajasthan</c:v>
                </c:pt>
              </c:strCache>
            </c:strRef>
          </c:cat>
          <c:val>
            <c:numRef>
              <c:f>Calculations!$C$90:$C$95</c:f>
              <c:numCache>
                <c:formatCode>_-* #,##0_-;\-* #,##0_-;_-* "-"??_-;_-@_-</c:formatCode>
                <c:ptCount val="5"/>
                <c:pt idx="0">
                  <c:v>332</c:v>
                </c:pt>
                <c:pt idx="1">
                  <c:v>341</c:v>
                </c:pt>
                <c:pt idx="2">
                  <c:v>419</c:v>
                </c:pt>
                <c:pt idx="3">
                  <c:v>435</c:v>
                </c:pt>
                <c:pt idx="4">
                  <c:v>435</c:v>
                </c:pt>
              </c:numCache>
            </c:numRef>
          </c:val>
          <c:extLst>
            <c:ext xmlns:c16="http://schemas.microsoft.com/office/drawing/2014/chart" uri="{C3380CC4-5D6E-409C-BE32-E72D297353CC}">
              <c16:uniqueId val="{00000000-18E0-449B-A5BE-0233A1F2797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6070E6E3-904C-4C0E-8B5D-074ECE3238B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9C-4BC5-AF4A-1F6582E9506A}"/>
                </c:ext>
              </c:extLst>
            </c:dLbl>
            <c:dLbl>
              <c:idx val="1"/>
              <c:layout>
                <c:manualLayout>
                  <c:x val="4.9882533833712321E-2"/>
                  <c:y val="-7.2463869901797776E-2"/>
                </c:manualLayout>
              </c:layout>
              <c:tx>
                <c:rich>
                  <a:bodyPr/>
                  <a:lstStyle/>
                  <a:p>
                    <a:fld id="{F8376144-AF2F-4EAE-A2CF-CF87D8876A2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29C-4BC5-AF4A-1F6582E9506A}"/>
                </c:ext>
              </c:extLst>
            </c:dLbl>
            <c:dLbl>
              <c:idx val="2"/>
              <c:layout>
                <c:manualLayout>
                  <c:x val="3.9305865557537477E-2"/>
                  <c:y val="-2.1015242151986181E-2"/>
                </c:manualLayout>
              </c:layout>
              <c:tx>
                <c:rich>
                  <a:bodyPr/>
                  <a:lstStyle/>
                  <a:p>
                    <a:fld id="{3D99F316-48DA-4529-B25A-AE93E54D129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29C-4BC5-AF4A-1F6582E9506A}"/>
                </c:ext>
              </c:extLst>
            </c:dLbl>
            <c:dLbl>
              <c:idx val="3"/>
              <c:layout>
                <c:manualLayout>
                  <c:x val="-0.1235047023125595"/>
                  <c:y val="8.3800231415232327E-3"/>
                </c:manualLayout>
              </c:layout>
              <c:tx>
                <c:rich>
                  <a:bodyPr/>
                  <a:lstStyle/>
                  <a:p>
                    <a:fld id="{319E4F8B-C751-42AE-BADD-731E9241A9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29C-4BC5-AF4A-1F6582E9506A}"/>
                </c:ext>
              </c:extLst>
            </c:dLbl>
            <c:dLbl>
              <c:idx val="4"/>
              <c:layout>
                <c:manualLayout>
                  <c:x val="-0.25465753611181241"/>
                  <c:y val="-3.623939712644788E-2"/>
                </c:manualLayout>
              </c:layout>
              <c:tx>
                <c:rich>
                  <a:bodyPr/>
                  <a:lstStyle/>
                  <a:p>
                    <a:fld id="{F3840295-6C69-429D-B0E0-DD40A3EC04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29C-4BC5-AF4A-1F6582E9506A}"/>
                </c:ext>
              </c:extLst>
            </c:dLbl>
            <c:dLbl>
              <c:idx val="5"/>
              <c:layout>
                <c:manualLayout>
                  <c:x val="0"/>
                  <c:y val="-1.5009472513558754E-2"/>
                </c:manualLayout>
              </c:layout>
              <c:tx>
                <c:rich>
                  <a:bodyPr/>
                  <a:lstStyle/>
                  <a:p>
                    <a:fld id="{06A1842D-44F1-4EA8-892E-990A4CC67A1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29C-4BC5-AF4A-1F6582E9506A}"/>
                </c:ext>
              </c:extLst>
            </c:dLbl>
            <c:dLbl>
              <c:idx val="6"/>
              <c:layout>
                <c:manualLayout>
                  <c:x val="4.6233907973140413E-2"/>
                  <c:y val="2.7258888328981861E-4"/>
                </c:manualLayout>
              </c:layout>
              <c:tx>
                <c:rich>
                  <a:bodyPr/>
                  <a:lstStyle/>
                  <a:p>
                    <a:fld id="{F6FEDB0A-521B-4E41-8F54-2F41C06DA5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29C-4BC5-AF4A-1F6582E9506A}"/>
                </c:ext>
              </c:extLst>
            </c:dLbl>
            <c:dLbl>
              <c:idx val="7"/>
              <c:layout>
                <c:manualLayout>
                  <c:x val="-0.19238318584163486"/>
                  <c:y val="-1.5590679479368402E-2"/>
                </c:manualLayout>
              </c:layout>
              <c:tx>
                <c:rich>
                  <a:bodyPr/>
                  <a:lstStyle/>
                  <a:p>
                    <a:fld id="{E664D2C1-8C02-410F-B8D3-14D1DA1D2D3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29C-4BC5-AF4A-1F6582E9506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9.9102579659120768E-2</c:v>
                </c:pt>
                <c:pt idx="1">
                  <c:v>0.17496096986674337</c:v>
                </c:pt>
                <c:pt idx="2">
                  <c:v>0.10167973090309343</c:v>
                </c:pt>
                <c:pt idx="3">
                  <c:v>0.10057824935098335</c:v>
                </c:pt>
                <c:pt idx="4">
                  <c:v>0.17853080148838457</c:v>
                </c:pt>
                <c:pt idx="5">
                  <c:v>0.17770888145166455</c:v>
                </c:pt>
                <c:pt idx="6">
                  <c:v>0.17491470288394309</c:v>
                </c:pt>
                <c:pt idx="7">
                  <c:v>0.17457872469131494</c:v>
                </c:pt>
              </c:numCache>
            </c:numRef>
          </c:xVal>
          <c:yVal>
            <c:numRef>
              <c:f>Calculations!$H$107:$H$114</c:f>
              <c:numCache>
                <c:formatCode>_-* #,##0_-;\-* #,##0_-;_-* "-"??_-;_-@_-</c:formatCode>
                <c:ptCount val="8"/>
                <c:pt idx="0">
                  <c:v>5219883.9609844796</c:v>
                </c:pt>
                <c:pt idx="1">
                  <c:v>1996003.7975868061</c:v>
                </c:pt>
                <c:pt idx="2">
                  <c:v>1061643.7310504909</c:v>
                </c:pt>
                <c:pt idx="3">
                  <c:v>372925.21297431202</c:v>
                </c:pt>
                <c:pt idx="4">
                  <c:v>219892.98715589219</c:v>
                </c:pt>
                <c:pt idx="5">
                  <c:v>5082878.3569859937</c:v>
                </c:pt>
                <c:pt idx="6">
                  <c:v>1536474.4966928158</c:v>
                </c:pt>
                <c:pt idx="7">
                  <c:v>1710363.7835894171</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729C-4BC5-AF4A-1F6582E9506A}"/>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1"/>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0.84125131199105196</c:v>
                </c:pt>
                <c:pt idx="3">
                  <c:v>0.84872587167956526</c:v>
                </c:pt>
                <c:pt idx="4">
                  <c:v>#N/A</c:v>
                </c:pt>
                <c:pt idx="5">
                  <c:v>#N/A</c:v>
                </c:pt>
                <c:pt idx="6">
                  <c:v>#N/A</c:v>
                </c:pt>
                <c:pt idx="7">
                  <c:v>#N/A</c:v>
                </c:pt>
                <c:pt idx="8">
                  <c:v>#N/A</c:v>
                </c:pt>
                <c:pt idx="9">
                  <c:v>#N/A</c:v>
                </c:pt>
                <c:pt idx="10">
                  <c:v>0.83896625205854614</c:v>
                </c:pt>
                <c:pt idx="11">
                  <c:v>#N/A</c:v>
                </c:pt>
              </c:numCache>
            </c:numRef>
          </c:val>
          <c:extLst>
            <c:ext xmlns:c16="http://schemas.microsoft.com/office/drawing/2014/chart" uri="{C3380CC4-5D6E-409C-BE32-E72D297353CC}">
              <c16:uniqueId val="{00000000-37FF-4487-9A0E-DD7EE3CD49C3}"/>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0.92102947160847315</c:v>
                </c:pt>
                <c:pt idx="1">
                  <c:v>0.87441251090102146</c:v>
                </c:pt>
                <c:pt idx="2">
                  <c:v>#N/A</c:v>
                </c:pt>
                <c:pt idx="3">
                  <c:v>#N/A</c:v>
                </c:pt>
                <c:pt idx="4">
                  <c:v>#N/A</c:v>
                </c:pt>
                <c:pt idx="5">
                  <c:v>0.91687891942788302</c:v>
                </c:pt>
                <c:pt idx="6">
                  <c:v>#N/A</c:v>
                </c:pt>
                <c:pt idx="7">
                  <c:v>0.90752458440118555</c:v>
                </c:pt>
                <c:pt idx="8">
                  <c:v>0.86450733950660219</c:v>
                </c:pt>
                <c:pt idx="9">
                  <c:v>#N/A</c:v>
                </c:pt>
                <c:pt idx="10">
                  <c:v>#N/A</c:v>
                </c:pt>
                <c:pt idx="11">
                  <c:v>0.88722810905775051</c:v>
                </c:pt>
              </c:numCache>
            </c:numRef>
          </c:val>
          <c:extLst>
            <c:ext xmlns:c16="http://schemas.microsoft.com/office/drawing/2014/chart" uri="{C3380CC4-5D6E-409C-BE32-E72D297353CC}">
              <c16:uniqueId val="{00000001-37FF-4487-9A0E-DD7EE3CD49C3}"/>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#N/A</c:v>
                </c:pt>
                <c:pt idx="1">
                  <c:v>#N/A</c:v>
                </c:pt>
                <c:pt idx="2">
                  <c:v>#N/A</c:v>
                </c:pt>
                <c:pt idx="3">
                  <c:v>#N/A</c:v>
                </c:pt>
                <c:pt idx="4">
                  <c:v>0.96508812268729893</c:v>
                </c:pt>
                <c:pt idx="5">
                  <c:v>#N/A</c:v>
                </c:pt>
                <c:pt idx="6">
                  <c:v>1.0060169751989041</c:v>
                </c:pt>
                <c:pt idx="7">
                  <c:v>#N/A</c:v>
                </c:pt>
                <c:pt idx="8">
                  <c:v>#N/A</c:v>
                </c:pt>
                <c:pt idx="9">
                  <c:v>0.97175403127991067</c:v>
                </c:pt>
                <c:pt idx="10">
                  <c:v>#N/A</c:v>
                </c:pt>
                <c:pt idx="11">
                  <c:v>#N/A</c:v>
                </c:pt>
              </c:numCache>
            </c:numRef>
          </c:val>
          <c:extLst>
            <c:ext xmlns:c16="http://schemas.microsoft.com/office/drawing/2014/chart" uri="{C3380CC4-5D6E-409C-BE32-E72D297353CC}">
              <c16:uniqueId val="{00000002-37FF-4487-9A0E-DD7EE3CD49C3}"/>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0.92102947160847315</c:v>
                      </c:pt>
                      <c:pt idx="1">
                        <c:v>0.87441251090102146</c:v>
                      </c:pt>
                      <c:pt idx="2">
                        <c:v>0.84125131199105196</c:v>
                      </c:pt>
                      <c:pt idx="3">
                        <c:v>0.84872587167956526</c:v>
                      </c:pt>
                      <c:pt idx="4">
                        <c:v>0.96508812268729893</c:v>
                      </c:pt>
                      <c:pt idx="5">
                        <c:v>0.91687891942788302</c:v>
                      </c:pt>
                      <c:pt idx="6">
                        <c:v>1.0060169751989041</c:v>
                      </c:pt>
                      <c:pt idx="7">
                        <c:v>0.90752458440118555</c:v>
                      </c:pt>
                      <c:pt idx="8">
                        <c:v>0.86450733950660219</c:v>
                      </c:pt>
                      <c:pt idx="9">
                        <c:v>0.97175403127991067</c:v>
                      </c:pt>
                      <c:pt idx="10">
                        <c:v>0.83896625205854614</c:v>
                      </c:pt>
                      <c:pt idx="11">
                        <c:v>0.88722810905775051</c:v>
                      </c:pt>
                    </c:numCache>
                  </c:numRef>
                </c:val>
                <c:extLst>
                  <c:ext xmlns:c16="http://schemas.microsoft.com/office/drawing/2014/chart" uri="{C3380CC4-5D6E-409C-BE32-E72D297353CC}">
                    <c16:uniqueId val="{00000003-37FF-4487-9A0E-DD7EE3CD49C3}"/>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[Dashboard.xlsx]Calculations!Target vs Actuals</c:name>
    <c:fmtId val="34"/>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4">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25232181032456E-2"/>
          <c:y val="0.19994827856137648"/>
          <c:w val="0.84003973699179646"/>
          <c:h val="0.5119198983574198"/>
        </c:manualLayout>
      </c:layout>
      <c:lineChart>
        <c:grouping val="standard"/>
        <c:varyColors val="0"/>
        <c:ser>
          <c:idx val="0"/>
          <c:order val="0"/>
          <c:tx>
            <c:strRef>
              <c:f>Calculations!$C$36</c:f>
              <c:strCache>
                <c:ptCount val="1"/>
                <c:pt idx="0">
                  <c:v>Total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Calculations!$C$37:$C$49</c:f>
              <c:numCache>
                <c:formatCode>_-* #,##0_-;\-* #,##0_-;_-* "-"??_-;_-@_-</c:formatCode>
                <c:ptCount val="12"/>
                <c:pt idx="0">
                  <c:v>9779838.1999999993</c:v>
                </c:pt>
                <c:pt idx="1">
                  <c:v>8373718.1900000004</c:v>
                </c:pt>
                <c:pt idx="2">
                  <c:v>8944477.9299999997</c:v>
                </c:pt>
                <c:pt idx="3">
                  <c:v>14405590.050000001</c:v>
                </c:pt>
                <c:pt idx="4">
                  <c:v>13747851.42</c:v>
                </c:pt>
                <c:pt idx="5">
                  <c:v>12426357.99</c:v>
                </c:pt>
                <c:pt idx="6">
                  <c:v>8302370.6600000001</c:v>
                </c:pt>
                <c:pt idx="7">
                  <c:v>9104021.6799999997</c:v>
                </c:pt>
                <c:pt idx="8">
                  <c:v>10232820.75</c:v>
                </c:pt>
                <c:pt idx="9">
                  <c:v>11691807.07</c:v>
                </c:pt>
                <c:pt idx="10">
                  <c:v>13305024.74</c:v>
                </c:pt>
                <c:pt idx="11">
                  <c:v>9889949.2400000002</c:v>
                </c:pt>
              </c:numCache>
            </c:numRef>
          </c:val>
          <c:smooth val="0"/>
          <c:extLst>
            <c:ext xmlns:c16="http://schemas.microsoft.com/office/drawing/2014/chart" uri="{C3380CC4-5D6E-409C-BE32-E72D297353CC}">
              <c16:uniqueId val="{00000000-DEE5-411E-9D92-C3FBA5D707A8}"/>
            </c:ext>
          </c:extLst>
        </c:ser>
        <c:ser>
          <c:idx val="1"/>
          <c:order val="1"/>
          <c:tx>
            <c:strRef>
              <c:f>Calculations!$D$36</c:f>
              <c:strCache>
                <c:ptCount val="1"/>
                <c:pt idx="0">
                  <c:v>Net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Calculations!$B$37:$B$49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Calculations!$D$37:$D$49</c:f>
              <c:numCache>
                <c:formatCode>_-* #,##0_-;\-* #,##0_-;_-* "-"??_-;_-@_-</c:formatCode>
                <c:ptCount val="12"/>
                <c:pt idx="0">
                  <c:v>8676947.3530767541</c:v>
                </c:pt>
                <c:pt idx="1">
                  <c:v>7025266.9656587727</c:v>
                </c:pt>
                <c:pt idx="2">
                  <c:v>8691832.4861716907</c:v>
                </c:pt>
                <c:pt idx="3">
                  <c:v>12453738.328148281</c:v>
                </c:pt>
                <c:pt idx="4">
                  <c:v>12476513.146344749</c:v>
                </c:pt>
                <c:pt idx="5">
                  <c:v>12501127.077838533</c:v>
                </c:pt>
                <c:pt idx="6">
                  <c:v>7612268.6394305602</c:v>
                </c:pt>
                <c:pt idx="7">
                  <c:v>8786183.1920556687</c:v>
                </c:pt>
                <c:pt idx="8">
                  <c:v>8684859.710784493</c:v>
                </c:pt>
                <c:pt idx="9">
                  <c:v>9835748.0371837579</c:v>
                </c:pt>
                <c:pt idx="10">
                  <c:v>11634080.090503611</c:v>
                </c:pt>
                <c:pt idx="11">
                  <c:v>9108934.7227518205</c:v>
                </c:pt>
              </c:numCache>
            </c:numRef>
          </c:val>
          <c:smooth val="0"/>
          <c:extLst>
            <c:ext xmlns:c16="http://schemas.microsoft.com/office/drawing/2014/chart" uri="{C3380CC4-5D6E-409C-BE32-E72D297353CC}">
              <c16:uniqueId val="{00000001-DEE5-411E-9D92-C3FBA5D707A8}"/>
            </c:ext>
          </c:extLst>
        </c:ser>
        <c:dLbls>
          <c:showLegendKey val="0"/>
          <c:showVal val="0"/>
          <c:showCatName val="0"/>
          <c:showSerName val="0"/>
          <c:showPercent val="0"/>
          <c:showBubbleSize val="0"/>
        </c:dLbls>
        <c:marker val="1"/>
        <c:smooth val="0"/>
        <c:axId val="799356224"/>
        <c:axId val="799354784"/>
      </c:lineChart>
      <c:catAx>
        <c:axId val="79935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799354784"/>
        <c:crosses val="autoZero"/>
        <c:auto val="1"/>
        <c:lblAlgn val="ctr"/>
        <c:lblOffset val="100"/>
        <c:noMultiLvlLbl val="0"/>
      </c:catAx>
      <c:valAx>
        <c:axId val="799354784"/>
        <c:scaling>
          <c:orientation val="minMax"/>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56224"/>
        <c:crosses val="autoZero"/>
        <c:crossBetween val="between"/>
      </c:valAx>
      <c:spPr>
        <a:noFill/>
        <a:ln>
          <a:noFill/>
        </a:ln>
        <a:effectLst/>
      </c:spPr>
    </c:plotArea>
    <c:legend>
      <c:legendPos val="t"/>
      <c:layout>
        <c:manualLayout>
          <c:xMode val="edge"/>
          <c:yMode val="edge"/>
          <c:x val="0.22147671302457619"/>
          <c:y val="5.5412856483987867E-2"/>
          <c:w val="0.560146292096114"/>
          <c:h val="0.113922532399037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[Dashboard.xlsx]Calculations!Region-wise</c:name>
    <c:fmtId val="2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300" b="0" i="0" u="none" strike="noStrike" baseline="0">
                <a:latin typeface="Segoe UI Bold" panose="020B0802040204020203" pitchFamily="34" charset="0"/>
                <a:cs typeface="Segoe UI Bold" panose="020B0802040204020203" pitchFamily="34" charset="0"/>
              </a:rPr>
              <a:t>Regional Sales &amp; Profitability</a:t>
            </a:r>
            <a:endParaRPr lang="en-US" sz="1300">
              <a:latin typeface="Segoe UI Bold" panose="020B0802040204020203" pitchFamily="34" charset="0"/>
              <a:cs typeface="Segoe UI Bold" panose="020B0802040204020203" pitchFamily="34" charset="0"/>
            </a:endParaRPr>
          </a:p>
        </c:rich>
      </c:tx>
      <c:layout>
        <c:manualLayout>
          <c:xMode val="edge"/>
          <c:yMode val="edge"/>
          <c:x val="0.21362645587869541"/>
          <c:y val="2.450077090775476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3517608708696"/>
          <c:y val="0.18006788524223477"/>
          <c:w val="0.76237345470504403"/>
          <c:h val="0.55332329741043096"/>
        </c:manualLayout>
      </c:layout>
      <c:barChart>
        <c:barDir val="col"/>
        <c:grouping val="clustered"/>
        <c:varyColors val="0"/>
        <c:ser>
          <c:idx val="0"/>
          <c:order val="0"/>
          <c:tx>
            <c:strRef>
              <c:f>Calculations!$C$55</c:f>
              <c:strCache>
                <c:ptCount val="1"/>
                <c:pt idx="0">
                  <c:v>Net Sales</c:v>
                </c:pt>
              </c:strCache>
            </c:strRef>
          </c:tx>
          <c:spPr>
            <a:solidFill>
              <a:schemeClr val="accent1"/>
            </a:solidFill>
            <a:ln>
              <a:noFill/>
            </a:ln>
            <a:effectLst/>
          </c:spPr>
          <c:invertIfNegative val="0"/>
          <c:cat>
            <c:strRef>
              <c:f>Calculations!$B$56:$B$60</c:f>
              <c:strCache>
                <c:ptCount val="4"/>
                <c:pt idx="0">
                  <c:v>East</c:v>
                </c:pt>
                <c:pt idx="1">
                  <c:v>North</c:v>
                </c:pt>
                <c:pt idx="2">
                  <c:v>South</c:v>
                </c:pt>
                <c:pt idx="3">
                  <c:v>West</c:v>
                </c:pt>
              </c:strCache>
            </c:strRef>
          </c:cat>
          <c:val>
            <c:numRef>
              <c:f>Calculations!$C$56:$C$60</c:f>
              <c:numCache>
                <c:formatCode>_-* #,##0_-;\-* #,##0_-;_-* "-"??_-;_-@_-</c:formatCode>
                <c:ptCount val="4"/>
                <c:pt idx="0">
                  <c:v>29222146.392680049</c:v>
                </c:pt>
                <c:pt idx="1">
                  <c:v>29334042.590706002</c:v>
                </c:pt>
                <c:pt idx="2">
                  <c:v>29241574.488114551</c:v>
                </c:pt>
                <c:pt idx="3">
                  <c:v>29689736.27844825</c:v>
                </c:pt>
              </c:numCache>
            </c:numRef>
          </c:val>
          <c:extLst>
            <c:ext xmlns:c16="http://schemas.microsoft.com/office/drawing/2014/chart" uri="{C3380CC4-5D6E-409C-BE32-E72D297353CC}">
              <c16:uniqueId val="{00000000-6022-4A36-8514-DD224CDFB6A2}"/>
            </c:ext>
          </c:extLst>
        </c:ser>
        <c:dLbls>
          <c:showLegendKey val="0"/>
          <c:showVal val="0"/>
          <c:showCatName val="0"/>
          <c:showSerName val="0"/>
          <c:showPercent val="0"/>
          <c:showBubbleSize val="0"/>
        </c:dLbls>
        <c:gapWidth val="80"/>
        <c:axId val="799409984"/>
        <c:axId val="799393664"/>
      </c:barChart>
      <c:lineChart>
        <c:grouping val="standard"/>
        <c:varyColors val="0"/>
        <c:ser>
          <c:idx val="1"/>
          <c:order val="1"/>
          <c:tx>
            <c:strRef>
              <c:f>Calculations!$D$55</c:f>
              <c:strCache>
                <c:ptCount val="1"/>
                <c:pt idx="0">
                  <c:v>Weighted Discount %</c:v>
                </c:pt>
              </c:strCache>
            </c:strRef>
          </c:tx>
          <c:spPr>
            <a:ln w="28575" cap="rnd">
              <a:solidFill>
                <a:schemeClr val="accent6">
                  <a:lumMod val="5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Calculations!$D$56:$D$60</c:f>
              <c:numCache>
                <c:formatCode>0.00%</c:formatCode>
                <c:ptCount val="4"/>
                <c:pt idx="0">
                  <c:v>0.15326617009998844</c:v>
                </c:pt>
                <c:pt idx="1">
                  <c:v>0.15476434650799425</c:v>
                </c:pt>
                <c:pt idx="2">
                  <c:v>0.15612348951332258</c:v>
                </c:pt>
                <c:pt idx="3">
                  <c:v>0.15687687650054724</c:v>
                </c:pt>
              </c:numCache>
            </c:numRef>
          </c:val>
          <c:smooth val="0"/>
          <c:extLst>
            <c:ext xmlns:c16="http://schemas.microsoft.com/office/drawing/2014/chart" uri="{C3380CC4-5D6E-409C-BE32-E72D297353CC}">
              <c16:uniqueId val="{00000001-6022-4A36-8514-DD224CDFB6A2}"/>
            </c:ext>
          </c:extLst>
        </c:ser>
        <c:ser>
          <c:idx val="2"/>
          <c:order val="2"/>
          <c:tx>
            <c:strRef>
              <c:f>Calculations!$E$55</c:f>
              <c:strCache>
                <c:ptCount val="1"/>
                <c:pt idx="0">
                  <c:v>Profit Margin %</c:v>
                </c:pt>
              </c:strCache>
            </c:strRef>
          </c:tx>
          <c:spPr>
            <a:ln w="28575" cap="rnd">
              <a:solidFill>
                <a:schemeClr val="accent2">
                  <a:lumMod val="60000"/>
                  <a:lumOff val="40000"/>
                </a:schemeClr>
              </a:solidFill>
              <a:round/>
            </a:ln>
            <a:effectLst/>
          </c:spPr>
          <c:marker>
            <c:symbol val="none"/>
          </c:marker>
          <c:cat>
            <c:strRef>
              <c:f>Calculations!$B$56:$B$60</c:f>
              <c:strCache>
                <c:ptCount val="4"/>
                <c:pt idx="0">
                  <c:v>East</c:v>
                </c:pt>
                <c:pt idx="1">
                  <c:v>North</c:v>
                </c:pt>
                <c:pt idx="2">
                  <c:v>South</c:v>
                </c:pt>
                <c:pt idx="3">
                  <c:v>West</c:v>
                </c:pt>
              </c:strCache>
            </c:strRef>
          </c:cat>
          <c:val>
            <c:numRef>
              <c:f>Calculations!$E$56:$E$60</c:f>
              <c:numCache>
                <c:formatCode>0.00%</c:formatCode>
                <c:ptCount val="4"/>
                <c:pt idx="0">
                  <c:v>0.14917827630113528</c:v>
                </c:pt>
                <c:pt idx="1">
                  <c:v>0.1487964904870627</c:v>
                </c:pt>
                <c:pt idx="2">
                  <c:v>0.14663079871516901</c:v>
                </c:pt>
                <c:pt idx="3">
                  <c:v>0.14106689419146515</c:v>
                </c:pt>
              </c:numCache>
            </c:numRef>
          </c:val>
          <c:smooth val="0"/>
          <c:extLst>
            <c:ext xmlns:c16="http://schemas.microsoft.com/office/drawing/2014/chart" uri="{C3380CC4-5D6E-409C-BE32-E72D297353CC}">
              <c16:uniqueId val="{00000002-6022-4A36-8514-DD224CDFB6A2}"/>
            </c:ext>
          </c:extLst>
        </c:ser>
        <c:dLbls>
          <c:showLegendKey val="0"/>
          <c:showVal val="0"/>
          <c:showCatName val="0"/>
          <c:showSerName val="0"/>
          <c:showPercent val="0"/>
          <c:showBubbleSize val="0"/>
        </c:dLbls>
        <c:marker val="1"/>
        <c:smooth val="0"/>
        <c:axId val="446398127"/>
        <c:axId val="446397647"/>
      </c:lineChart>
      <c:catAx>
        <c:axId val="79940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99393664"/>
        <c:crosses val="autoZero"/>
        <c:auto val="1"/>
        <c:lblAlgn val="ctr"/>
        <c:lblOffset val="100"/>
        <c:noMultiLvlLbl val="0"/>
      </c:catAx>
      <c:valAx>
        <c:axId val="799393664"/>
        <c:scaling>
          <c:orientation val="minMax"/>
          <c:min val="0"/>
        </c:scaling>
        <c:delete val="0"/>
        <c:axPos val="l"/>
        <c:numFmt formatCode="0,,&quot; M&quot;"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799409984"/>
        <c:crosses val="autoZero"/>
        <c:crossBetween val="between"/>
      </c:valAx>
      <c:valAx>
        <c:axId val="446397647"/>
        <c:scaling>
          <c:orientation val="minMax"/>
        </c:scaling>
        <c:delete val="0"/>
        <c:axPos val="r"/>
        <c:numFmt formatCode="0.00\ %"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crossAx val="446398127"/>
        <c:crosses val="max"/>
        <c:crossBetween val="between"/>
      </c:valAx>
      <c:catAx>
        <c:axId val="446398127"/>
        <c:scaling>
          <c:orientation val="minMax"/>
        </c:scaling>
        <c:delete val="1"/>
        <c:axPos val="b"/>
        <c:numFmt formatCode="General" sourceLinked="1"/>
        <c:majorTickMark val="out"/>
        <c:minorTickMark val="none"/>
        <c:tickLblPos val="nextTo"/>
        <c:crossAx val="446397647"/>
        <c:crosses val="autoZero"/>
        <c:auto val="1"/>
        <c:lblAlgn val="ctr"/>
        <c:lblOffset val="100"/>
        <c:noMultiLvlLbl val="0"/>
      </c:catAx>
      <c:spPr>
        <a:noFill/>
        <a:ln>
          <a:noFill/>
        </a:ln>
        <a:effectLst/>
      </c:spPr>
    </c:plotArea>
    <c:legend>
      <c:legendPos val="b"/>
      <c:layout>
        <c:manualLayout>
          <c:xMode val="edge"/>
          <c:yMode val="edge"/>
          <c:x val="0"/>
          <c:y val="0.84148323127153457"/>
          <c:w val="1"/>
          <c:h val="0.1328865560726454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[Dashboard.xlsx]Calculations!Category Net Sales</c:name>
    <c:fmtId val="25"/>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Revenue </a:t>
            </a:r>
          </a:p>
        </c:rich>
      </c:tx>
      <c:layout>
        <c:manualLayout>
          <c:xMode val="edge"/>
          <c:yMode val="edge"/>
          <c:x val="0.10805491741896801"/>
          <c:y val="0.15273248502674935"/>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dLbl>
          <c:idx val="0"/>
          <c:delete val="1"/>
          <c:extLst>
            <c:ext xmlns:c15="http://schemas.microsoft.com/office/drawing/2012/chart" uri="{CE6537A1-D6FC-4f65-9D91-7224C49458BB}"/>
          </c:extLst>
        </c:dLbl>
      </c:pivotFmt>
      <c:pivotFmt>
        <c:idx val="11"/>
      </c:pivotFmt>
      <c:pivotFmt>
        <c:idx val="12"/>
      </c:pivotFmt>
      <c:pivotFmt>
        <c:idx val="13"/>
        <c:dLbl>
          <c:idx val="0"/>
          <c:delete val="1"/>
          <c:extLst>
            <c:ext xmlns:c15="http://schemas.microsoft.com/office/drawing/2012/chart" uri="{CE6537A1-D6FC-4f65-9D91-7224C49458BB}"/>
          </c:extLst>
        </c:dLbl>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dLbl>
          <c:idx val="0"/>
          <c:delete val="1"/>
          <c:extLst>
            <c:ext xmlns:c15="http://schemas.microsoft.com/office/drawing/2012/chart" uri="{CE6537A1-D6FC-4f65-9D91-7224C49458BB}"/>
          </c:extLst>
        </c:dLbl>
      </c:pivotFmt>
      <c:pivotFmt>
        <c:idx val="26"/>
      </c:pivotFmt>
      <c:pivotFmt>
        <c:idx val="27"/>
      </c:pivotFmt>
      <c:pivotFmt>
        <c:idx val="28"/>
        <c:dLbl>
          <c:idx val="0"/>
          <c:delete val="1"/>
          <c:extLst>
            <c:ext xmlns:c15="http://schemas.microsoft.com/office/drawing/2012/chart" uri="{CE6537A1-D6FC-4f65-9D91-7224C49458BB}"/>
          </c:extLst>
        </c:dLbl>
      </c:pivotFmt>
      <c:pivotFmt>
        <c:idx val="29"/>
      </c:pivotFmt>
      <c:pivotFmt>
        <c:idx val="30"/>
      </c:pivotFmt>
      <c:pivotFmt>
        <c:idx val="31"/>
        <c:dLbl>
          <c:idx val="0"/>
          <c:delete val="1"/>
          <c:extLst>
            <c:ext xmlns:c15="http://schemas.microsoft.com/office/drawing/2012/chart" uri="{CE6537A1-D6FC-4f65-9D91-7224C49458BB}"/>
          </c:extLst>
        </c:dLbl>
      </c:pivotFmt>
      <c:pivotFmt>
        <c:idx val="32"/>
      </c:pivotFmt>
      <c:pivotFmt>
        <c:idx val="33"/>
      </c:pivotFmt>
      <c:pivotFmt>
        <c:idx val="34"/>
        <c:dLbl>
          <c:idx val="0"/>
          <c:delete val="1"/>
          <c:extLst>
            <c:ext xmlns:c15="http://schemas.microsoft.com/office/drawing/2012/chart" uri="{CE6537A1-D6FC-4f65-9D91-7224C49458BB}"/>
          </c:extLst>
        </c:dLbl>
      </c:pivotFmt>
      <c:pivotFmt>
        <c:idx val="35"/>
      </c:pivotFmt>
      <c:pivotFmt>
        <c:idx val="36"/>
      </c:pivotFmt>
      <c:pivotFmt>
        <c:idx val="37"/>
        <c:dLbl>
          <c:idx val="0"/>
          <c:delete val="1"/>
          <c:extLst>
            <c:ext xmlns:c15="http://schemas.microsoft.com/office/drawing/2012/chart" uri="{CE6537A1-D6FC-4f65-9D91-7224C49458BB}"/>
          </c:extLst>
        </c:dLbl>
      </c:pivotFmt>
      <c:pivotFmt>
        <c:idx val="38"/>
      </c:pivotFmt>
      <c:pivotFmt>
        <c:idx val="39"/>
      </c:pivotFmt>
      <c:pivotFmt>
        <c:idx val="40"/>
        <c:dLbl>
          <c:idx val="0"/>
          <c:delete val="1"/>
          <c:extLst>
            <c:ext xmlns:c15="http://schemas.microsoft.com/office/drawing/2012/chart" uri="{CE6537A1-D6FC-4f65-9D91-7224C49458BB}"/>
          </c:extLst>
        </c:dLbl>
      </c:pivotFmt>
      <c:pivotFmt>
        <c:idx val="41"/>
      </c:pivotFmt>
      <c:pivotFmt>
        <c:idx val="42"/>
      </c:pivotFmt>
      <c:pivotFmt>
        <c:idx val="43"/>
        <c:dLbl>
          <c:idx val="0"/>
          <c:delete val="1"/>
          <c:extLst>
            <c:ext xmlns:c15="http://schemas.microsoft.com/office/drawing/2012/chart" uri="{CE6537A1-D6FC-4f65-9D91-7224C49458BB}"/>
          </c:extLst>
        </c:dLbl>
      </c:pivotFmt>
      <c:pivotFmt>
        <c:idx val="44"/>
      </c:pivotFmt>
      <c:pivotFmt>
        <c:idx val="45"/>
      </c:pivotFmt>
      <c:pivotFmt>
        <c:idx val="46"/>
        <c:dLbl>
          <c:idx val="0"/>
          <c:delete val="1"/>
          <c:extLst>
            <c:ext xmlns:c15="http://schemas.microsoft.com/office/drawing/2012/chart" uri="{CE6537A1-D6FC-4f65-9D91-7224C49458BB}"/>
          </c:extLst>
        </c:dLbl>
      </c:pivotFmt>
      <c:pivotFmt>
        <c:idx val="47"/>
      </c:pivotFmt>
      <c:pivotFmt>
        <c:idx val="48"/>
      </c:pivotFmt>
      <c:pivotFmt>
        <c:idx val="49"/>
        <c:spPr>
          <a:solidFill>
            <a:schemeClr val="accent1"/>
          </a:solidFill>
          <a:ln w="19050">
            <a:solidFill>
              <a:schemeClr val="bg1"/>
            </a:solidFill>
          </a:ln>
          <a:effectLst/>
        </c:spPr>
        <c:marker>
          <c:symbol val="circle"/>
          <c:size val="5"/>
        </c:marker>
        <c:dLbl>
          <c:idx val="0"/>
          <c:delete val="1"/>
          <c:extLst>
            <c:ext xmlns:c15="http://schemas.microsoft.com/office/drawing/2012/chart" uri="{CE6537A1-D6FC-4f65-9D91-7224C49458BB}"/>
          </c:extLst>
        </c:dLbl>
      </c:pivotFmt>
      <c:pivotFmt>
        <c:idx val="50"/>
        <c:spPr>
          <a:solidFill>
            <a:schemeClr val="accent1"/>
          </a:solidFill>
          <a:ln w="19050">
            <a:solidFill>
              <a:schemeClr val="bg1"/>
            </a:solidFill>
          </a:ln>
          <a:effectLst/>
        </c:spPr>
      </c:pivotFmt>
      <c:pivotFmt>
        <c:idx val="51"/>
        <c:spPr>
          <a:solidFill>
            <a:schemeClr val="accent2"/>
          </a:solidFill>
          <a:ln w="19050">
            <a:solidFill>
              <a:schemeClr val="bg1"/>
            </a:solidFill>
          </a:ln>
          <a:effectLst/>
        </c:spPr>
      </c:pivotFmt>
      <c:pivotFmt>
        <c:idx val="52"/>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3"/>
      </c:pivotFmt>
      <c:pivotFmt>
        <c:idx val="54"/>
      </c:pivotFmt>
      <c:pivotFmt>
        <c:idx val="55"/>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6"/>
      </c:pivotFmt>
      <c:pivotFmt>
        <c:idx val="57"/>
      </c:pivotFmt>
      <c:pivotFmt>
        <c:idx val="58"/>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59"/>
        <c:spPr>
          <a:solidFill>
            <a:schemeClr val="accent1"/>
          </a:solidFill>
          <a:ln w="19050">
            <a:solidFill>
              <a:schemeClr val="bg1"/>
            </a:solidFill>
          </a:ln>
          <a:effectLst/>
        </c:spPr>
      </c:pivotFmt>
      <c:pivotFmt>
        <c:idx val="60"/>
        <c:spPr>
          <a:solidFill>
            <a:schemeClr val="accent1"/>
          </a:solidFill>
          <a:ln w="19050">
            <a:solidFill>
              <a:schemeClr val="bg1"/>
            </a:solidFill>
          </a:ln>
          <a:effectLst/>
        </c:spPr>
      </c:pivotFmt>
      <c:pivotFmt>
        <c:idx val="61"/>
        <c:spPr>
          <a:solidFill>
            <a:schemeClr val="accent1"/>
          </a:solidFill>
          <a:ln w="19050">
            <a:solidFill>
              <a:schemeClr val="bg1"/>
            </a:solidFill>
          </a:ln>
          <a:effectLst/>
        </c:spPr>
        <c:marker>
          <c:symbol val="none"/>
        </c:marker>
        <c:dLbl>
          <c:idx val="0"/>
          <c:delete val="1"/>
          <c:extLst>
            <c:ext xmlns:c15="http://schemas.microsoft.com/office/drawing/2012/chart" uri="{CE6537A1-D6FC-4f65-9D91-7224C49458BB}"/>
          </c:extLst>
        </c:dLbl>
      </c:pivotFmt>
      <c:pivotFmt>
        <c:idx val="62"/>
        <c:spPr>
          <a:solidFill>
            <a:schemeClr val="accent1"/>
          </a:solidFill>
          <a:ln w="19050">
            <a:solidFill>
              <a:schemeClr val="bg1"/>
            </a:solidFill>
          </a:ln>
          <a:effectLst/>
        </c:spPr>
      </c:pivotFmt>
      <c:pivotFmt>
        <c:idx val="63"/>
        <c:spPr>
          <a:solidFill>
            <a:schemeClr val="accent1"/>
          </a:solidFill>
          <a:ln w="19050">
            <a:solidFill>
              <a:schemeClr val="bg1"/>
            </a:solidFill>
          </a:ln>
          <a:effectLst/>
        </c:spPr>
      </c:pivotFmt>
      <c:pivotFmt>
        <c:idx val="64"/>
        <c:spPr>
          <a:ln>
            <a:solidFill>
              <a:schemeClr val="bg1"/>
            </a:solidFill>
          </a:ln>
        </c:spPr>
        <c:marker>
          <c:symbol val="none"/>
        </c:marker>
        <c:dLbl>
          <c:idx val="0"/>
          <c:delete val="1"/>
          <c:extLst>
            <c:ext xmlns:c15="http://schemas.microsoft.com/office/drawing/2012/chart" uri="{CE6537A1-D6FC-4f65-9D91-7224C49458BB}"/>
          </c:extLst>
        </c:dLbl>
      </c:pivotFmt>
      <c:pivotFmt>
        <c:idx val="65"/>
        <c:spPr>
          <a:solidFill>
            <a:schemeClr val="accent1"/>
          </a:solidFill>
          <a:ln w="19050">
            <a:solidFill>
              <a:schemeClr val="bg1"/>
            </a:solidFill>
          </a:ln>
          <a:effectLst/>
        </c:spPr>
      </c:pivotFmt>
      <c:pivotFmt>
        <c:idx val="66"/>
        <c:spPr>
          <a:solidFill>
            <a:schemeClr val="accent2"/>
          </a:solidFill>
          <a:ln w="19050">
            <a:solidFill>
              <a:schemeClr val="bg1"/>
            </a:solidFill>
          </a:ln>
          <a:effectLst/>
        </c:spPr>
      </c:pivotFmt>
      <c:pivotFmt>
        <c:idx val="67"/>
        <c:spPr>
          <a:ln>
            <a:solidFill>
              <a:schemeClr val="bg1"/>
            </a:solidFill>
          </a:ln>
        </c:spPr>
        <c:marker>
          <c:symbol val="none"/>
        </c:marker>
        <c:dLbl>
          <c:idx val="0"/>
          <c:delete val="1"/>
          <c:extLst>
            <c:ext xmlns:c15="http://schemas.microsoft.com/office/drawing/2012/chart" uri="{CE6537A1-D6FC-4f65-9D91-7224C49458BB}"/>
          </c:extLst>
        </c:dLbl>
      </c:pivotFmt>
      <c:pivotFmt>
        <c:idx val="68"/>
        <c:spPr>
          <a:solidFill>
            <a:schemeClr val="accent1"/>
          </a:solidFill>
          <a:ln w="19050">
            <a:solidFill>
              <a:schemeClr val="bg1"/>
            </a:solidFill>
          </a:ln>
          <a:effectLst/>
        </c:spPr>
      </c:pivotFmt>
      <c:pivotFmt>
        <c:idx val="69"/>
        <c:spPr>
          <a:solidFill>
            <a:schemeClr val="accent2"/>
          </a:solidFill>
          <a:ln w="19050">
            <a:solidFill>
              <a:schemeClr val="bg1"/>
            </a:solidFill>
          </a:ln>
          <a:effectLst/>
        </c:spPr>
      </c:pivotFmt>
      <c:pivotFmt>
        <c:idx val="70"/>
        <c:spPr>
          <a:ln>
            <a:solidFill>
              <a:schemeClr val="bg1"/>
            </a:solidFill>
          </a:ln>
        </c:spPr>
        <c:marker>
          <c:symbol val="none"/>
        </c:marker>
        <c:dLbl>
          <c:idx val="0"/>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bg1"/>
            </a:solidFill>
          </a:ln>
          <a:effectLst/>
        </c:spPr>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Lst>
        </c:dLbl>
      </c:pivotFmt>
      <c:pivotFmt>
        <c:idx val="72"/>
        <c:spPr>
          <a:solidFill>
            <a:schemeClr val="accent2"/>
          </a:solidFill>
          <a:ln w="19050">
            <a:solidFill>
              <a:schemeClr val="bg1"/>
            </a:solidFill>
          </a:ln>
          <a:effectLst/>
        </c:spPr>
        <c:dLbl>
          <c:idx val="0"/>
          <c:layout>
            <c:manualLayout>
              <c:x val="5.926243443850731E-2"/>
              <c:y val="0.17867695752421794"/>
            </c:manualLayout>
          </c:layout>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Lst>
        </c:dLbl>
      </c:pivotFmt>
      <c:pivotFmt>
        <c:idx val="7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38505352398501"/>
          <c:y val="0.30669001101813143"/>
          <c:w val="0.45446462625848855"/>
          <c:h val="0.54158449785566898"/>
        </c:manualLayout>
      </c:layout>
      <c:doughnutChart>
        <c:varyColors val="1"/>
        <c:ser>
          <c:idx val="0"/>
          <c:order val="0"/>
          <c:tx>
            <c:strRef>
              <c:f>Calculations!$C$73</c:f>
              <c:strCache>
                <c:ptCount val="1"/>
                <c:pt idx="0">
                  <c:v>Total</c:v>
                </c:pt>
              </c:strCache>
            </c:strRef>
          </c:tx>
          <c:spPr>
            <a:ln>
              <a:solidFill>
                <a:schemeClr val="bg1"/>
              </a:solidFill>
            </a:ln>
          </c:spPr>
          <c:dPt>
            <c:idx val="0"/>
            <c:bubble3D val="0"/>
            <c:spPr>
              <a:solidFill>
                <a:schemeClr val="accent1"/>
              </a:solidFill>
              <a:ln w="19050">
                <a:solidFill>
                  <a:schemeClr val="bg1"/>
                </a:solidFill>
              </a:ln>
              <a:effectLst/>
            </c:spPr>
            <c:extLst>
              <c:ext xmlns:c16="http://schemas.microsoft.com/office/drawing/2014/chart" uri="{C3380CC4-5D6E-409C-BE32-E72D297353CC}">
                <c16:uniqueId val="{00000001-61ED-4136-9624-E6EC4A9BD83E}"/>
              </c:ext>
            </c:extLst>
          </c:dPt>
          <c:dPt>
            <c:idx val="1"/>
            <c:bubble3D val="0"/>
            <c:spPr>
              <a:solidFill>
                <a:schemeClr val="accent2"/>
              </a:solidFill>
              <a:ln w="19050">
                <a:solidFill>
                  <a:schemeClr val="bg1"/>
                </a:solidFill>
              </a:ln>
              <a:effectLst/>
            </c:spPr>
            <c:extLst>
              <c:ext xmlns:c16="http://schemas.microsoft.com/office/drawing/2014/chart" uri="{C3380CC4-5D6E-409C-BE32-E72D297353CC}">
                <c16:uniqueId val="{00000003-61ED-4136-9624-E6EC4A9BD83E}"/>
              </c:ext>
            </c:extLst>
          </c:dPt>
          <c:dLbls>
            <c:dLbl>
              <c:idx val="0"/>
              <c:layout>
                <c:manualLayout>
                  <c:x val="6.6295495435068283E-2"/>
                  <c:y val="-0.12257284140077157"/>
                </c:manualLayout>
              </c:layout>
              <c:spPr>
                <a:noFill/>
                <a:ln>
                  <a:noFill/>
                </a:ln>
                <a:effectLst/>
              </c:spPr>
              <c:txPr>
                <a:bodyPr wrap="square" lIns="38100" tIns="19050" rIns="38100" bIns="19050" anchor="ctr">
                  <a:no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40218105701594198"/>
                      <c:h val="0.19703634432437425"/>
                    </c:manualLayout>
                  </c15:layout>
                </c:ext>
                <c:ext xmlns:c16="http://schemas.microsoft.com/office/drawing/2014/chart" uri="{C3380CC4-5D6E-409C-BE32-E72D297353CC}">
                  <c16:uniqueId val="{00000001-61ED-4136-9624-E6EC4A9BD83E}"/>
                </c:ext>
              </c:extLst>
            </c:dLbl>
            <c:dLbl>
              <c:idx val="1"/>
              <c:layout>
                <c:manualLayout>
                  <c:x val="5.926243443850731E-2"/>
                  <c:y val="0.17867695752421794"/>
                </c:manualLayout>
              </c:layout>
              <c:showLegendKey val="0"/>
              <c:showVal val="1"/>
              <c:showCatName val="0"/>
              <c:showSerName val="0"/>
              <c:showPercent val="0"/>
              <c:showBubbleSize val="0"/>
              <c:extLst>
                <c:ext xmlns:c15="http://schemas.microsoft.com/office/drawing/2012/chart" uri="{CE6537A1-D6FC-4f65-9D91-7224C49458BB}">
                  <c15:layout>
                    <c:manualLayout>
                      <c:w val="0.32837646446327134"/>
                      <c:h val="0.17560815903190949"/>
                    </c:manualLayout>
                  </c15:layout>
                </c:ext>
                <c:ext xmlns:c16="http://schemas.microsoft.com/office/drawing/2014/chart" uri="{C3380CC4-5D6E-409C-BE32-E72D297353CC}">
                  <c16:uniqueId val="{00000003-61ED-4136-9624-E6EC4A9BD83E}"/>
                </c:ext>
              </c:extLst>
            </c:dLbl>
            <c:spPr>
              <a:noFill/>
              <a:ln>
                <a:noFill/>
              </a:ln>
              <a:effectLst/>
            </c:spPr>
            <c:txPr>
              <a:bodyPr wrap="square" lIns="38100" tIns="19050" rIns="38100" bIns="19050" anchor="ctr">
                <a:spAutoFit/>
              </a:bodyPr>
              <a:lstStyle/>
              <a:p>
                <a:pPr>
                  <a:defRPr sz="1100"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Calculations!$B$74:$B$76</c:f>
              <c:strCache>
                <c:ptCount val="2"/>
                <c:pt idx="0">
                  <c:v>Appliances</c:v>
                </c:pt>
                <c:pt idx="1">
                  <c:v>Electronics</c:v>
                </c:pt>
              </c:strCache>
            </c:strRef>
          </c:cat>
          <c:val>
            <c:numRef>
              <c:f>Calculations!$C$74:$C$76</c:f>
              <c:numCache>
                <c:formatCode>"$"0.00,,"M"</c:formatCode>
                <c:ptCount val="2"/>
                <c:pt idx="0">
                  <c:v>34376398.429818138</c:v>
                </c:pt>
                <c:pt idx="1">
                  <c:v>83111101.320130005</c:v>
                </c:pt>
              </c:numCache>
            </c:numRef>
          </c:val>
          <c:extLst>
            <c:ext xmlns:c16="http://schemas.microsoft.com/office/drawing/2014/chart" uri="{C3380CC4-5D6E-409C-BE32-E72D297353CC}">
              <c16:uniqueId val="{00000004-61ED-4136-9624-E6EC4A9BD83E}"/>
            </c:ext>
          </c:extLst>
        </c:ser>
        <c:dLbls>
          <c:showLegendKey val="0"/>
          <c:showVal val="1"/>
          <c:showCatName val="0"/>
          <c:showSerName val="0"/>
          <c:showPercent val="0"/>
          <c:showBubbleSize val="0"/>
          <c:showLeaderLines val="1"/>
        </c:dLbls>
        <c:firstSliceAng val="0"/>
        <c:holeSize val="75"/>
      </c:doughnutChart>
    </c:plotArea>
    <c:legend>
      <c:legendPos val="r"/>
      <c:layout>
        <c:manualLayout>
          <c:xMode val="edge"/>
          <c:yMode val="edge"/>
          <c:x val="0.57394665882498253"/>
          <c:y val="0.70997186520877309"/>
          <c:w val="0.40201132654384181"/>
          <c:h val="0.28819867939605504"/>
        </c:manualLayout>
      </c:layout>
      <c:overlay val="0"/>
      <c:txPr>
        <a:bodyPr/>
        <a:lstStyle/>
        <a:p>
          <a:pPr>
            <a:defRPr sz="1200" b="1"/>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[Dashboard.xlsx]Calculations!Category - Total Orders</c:name>
    <c:fmtId val="23"/>
  </c:pivotSource>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b="1">
                <a:latin typeface="Segoe UI Bold" panose="020B0802040204020203" pitchFamily="34" charset="0"/>
                <a:cs typeface="Segoe UI Bold" panose="020B0802040204020203" pitchFamily="34" charset="0"/>
              </a:rPr>
              <a:t>Total Orders</a:t>
            </a:r>
          </a:p>
        </c:rich>
      </c:tx>
      <c:layout>
        <c:manualLayout>
          <c:xMode val="edge"/>
          <c:yMode val="edge"/>
          <c:x val="0.31309069753402347"/>
          <c:y val="0.23097940744781062"/>
        </c:manualLayout>
      </c:layout>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Lst>
        </c:dLbl>
      </c:pivotFmt>
      <c:pivotFmt>
        <c:idx val="6"/>
        <c:spPr>
          <a:solidFill>
            <a:schemeClr val="accent1"/>
          </a:solidFill>
          <a:ln w="19050">
            <a:solidFill>
              <a:schemeClr val="lt1"/>
            </a:solidFill>
          </a:ln>
          <a:effectLst/>
        </c:spPr>
        <c:dLbl>
          <c:idx val="0"/>
          <c:layout>
            <c:manualLayout>
              <c:x val="-0.11594984759479711"/>
              <c:y val="-0.16452865339929029"/>
            </c:manualLayout>
          </c:layout>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34938031473721"/>
          <c:y val="0.23209062040387965"/>
          <c:w val="0.4208409265757948"/>
          <c:h val="0.64901690756393615"/>
        </c:manualLayout>
      </c:layout>
      <c:doughnutChart>
        <c:varyColors val="1"/>
        <c:ser>
          <c:idx val="0"/>
          <c:order val="0"/>
          <c:tx>
            <c:strRef>
              <c:f>Calculations!$C$78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F-45AA-9195-19B4C0143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F-45AA-9195-19B4C01437F6}"/>
              </c:ext>
            </c:extLst>
          </c:dPt>
          <c:dLbls>
            <c:dLbl>
              <c:idx val="0"/>
              <c:layout>
                <c:manualLayout>
                  <c:x val="0.10969637007605457"/>
                  <c:y val="6.6121519583735881E-3"/>
                </c:manualLayout>
              </c:layout>
              <c:numFmt formatCode="#,##0" sourceLinked="0"/>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82566578937721"/>
                      <c:h val="0.12855827016735163"/>
                    </c:manualLayout>
                  </c15:layout>
                </c:ext>
                <c:ext xmlns:c16="http://schemas.microsoft.com/office/drawing/2014/chart" uri="{C3380CC4-5D6E-409C-BE32-E72D297353CC}">
                  <c16:uniqueId val="{00000001-59AF-45AA-9195-19B4C01437F6}"/>
                </c:ext>
              </c:extLst>
            </c:dLbl>
            <c:dLbl>
              <c:idx val="1"/>
              <c:layout>
                <c:manualLayout>
                  <c:x val="-0.11594984759479711"/>
                  <c:y val="-0.16452865339929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F-45AA-9195-19B4C01437F6}"/>
                </c:ext>
              </c:extLst>
            </c:dLbl>
            <c:numFmt formatCode="#,##0" sourceLinked="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Calculations!$B$79:$B$81</c:f>
              <c:strCache>
                <c:ptCount val="2"/>
                <c:pt idx="0">
                  <c:v>Appliances</c:v>
                </c:pt>
                <c:pt idx="1">
                  <c:v>Electronics</c:v>
                </c:pt>
              </c:strCache>
            </c:strRef>
          </c:cat>
          <c:val>
            <c:numRef>
              <c:f>Calculations!$C$79:$C$81</c:f>
              <c:numCache>
                <c:formatCode>General</c:formatCode>
                <c:ptCount val="2"/>
                <c:pt idx="0">
                  <c:v>1822</c:v>
                </c:pt>
                <c:pt idx="1">
                  <c:v>3294</c:v>
                </c:pt>
              </c:numCache>
            </c:numRef>
          </c:val>
          <c:extLst>
            <c:ext xmlns:c16="http://schemas.microsoft.com/office/drawing/2014/chart" uri="{C3380CC4-5D6E-409C-BE32-E72D297353CC}">
              <c16:uniqueId val="{00000004-59AF-45AA-9195-19B4C01437F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[Dashboard.xlsx]Calculations!Top 5 states by total orders</c:name>
    <c:fmtId val="8"/>
  </c:pivotSource>
  <c:chart>
    <c:title>
      <c:tx>
        <c:rich>
          <a:bodyPr rot="0" spcFirstLastPara="1" vertOverflow="ellipsis" vert="horz" wrap="square" anchor="ctr" anchorCtr="1"/>
          <a:lstStyle/>
          <a:p>
            <a:pPr>
              <a:defRPr sz="1300" b="0" i="0" u="none" strike="noStrike" kern="1200" spc="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US" sz="1300">
                <a:latin typeface="Segoe UI Bold" panose="020B0802040204020203" pitchFamily="34" charset="0"/>
                <a:cs typeface="Segoe UI Bold" panose="020B0802040204020203" pitchFamily="34" charset="0"/>
              </a:rPr>
              <a:t>Top</a:t>
            </a:r>
            <a:r>
              <a:rPr lang="en-US" sz="1300" baseline="0">
                <a:latin typeface="Segoe UI Bold" panose="020B0802040204020203" pitchFamily="34" charset="0"/>
                <a:cs typeface="Segoe UI Bold" panose="020B0802040204020203" pitchFamily="34" charset="0"/>
              </a:rPr>
              <a:t> States by Order Count</a:t>
            </a:r>
            <a:endParaRPr lang="en-US" sz="1300">
              <a:latin typeface="Segoe UI Bold" panose="020B0802040204020203" pitchFamily="34" charset="0"/>
              <a:cs typeface="Segoe UI Bold" panose="020B0802040204020203" pitchFamily="34" charset="0"/>
            </a:endParaRPr>
          </a:p>
        </c:rich>
      </c:tx>
      <c:layout>
        <c:manualLayout>
          <c:xMode val="edge"/>
          <c:yMode val="edge"/>
          <c:x val="0.24944437772604972"/>
          <c:y val="5.6558216055553265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911475976625326"/>
          <c:y val="0.19711083200614607"/>
          <c:w val="0.68782534719895783"/>
          <c:h val="0.74259386343135092"/>
        </c:manualLayout>
      </c:layout>
      <c:barChart>
        <c:barDir val="bar"/>
        <c:grouping val="clustered"/>
        <c:varyColors val="0"/>
        <c:ser>
          <c:idx val="0"/>
          <c:order val="0"/>
          <c:tx>
            <c:strRef>
              <c:f>Calculations!$C$89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0" tIns="19050" rIns="38100" bIns="19050" anchor="t"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Calculations!$B$90:$B$95</c:f>
              <c:strCache>
                <c:ptCount val="5"/>
                <c:pt idx="0">
                  <c:v>Bihar</c:v>
                </c:pt>
                <c:pt idx="1">
                  <c:v>Haryana</c:v>
                </c:pt>
                <c:pt idx="2">
                  <c:v>Maharashtra</c:v>
                </c:pt>
                <c:pt idx="3">
                  <c:v>Gujarat</c:v>
                </c:pt>
                <c:pt idx="4">
                  <c:v>Rajasthan</c:v>
                </c:pt>
              </c:strCache>
            </c:strRef>
          </c:cat>
          <c:val>
            <c:numRef>
              <c:f>Calculations!$C$90:$C$95</c:f>
              <c:numCache>
                <c:formatCode>_-* #,##0_-;\-* #,##0_-;_-* "-"??_-;_-@_-</c:formatCode>
                <c:ptCount val="5"/>
                <c:pt idx="0">
                  <c:v>332</c:v>
                </c:pt>
                <c:pt idx="1">
                  <c:v>341</c:v>
                </c:pt>
                <c:pt idx="2">
                  <c:v>419</c:v>
                </c:pt>
                <c:pt idx="3">
                  <c:v>435</c:v>
                </c:pt>
                <c:pt idx="4">
                  <c:v>435</c:v>
                </c:pt>
              </c:numCache>
            </c:numRef>
          </c:val>
          <c:extLst>
            <c:ext xmlns:c16="http://schemas.microsoft.com/office/drawing/2014/chart" uri="{C3380CC4-5D6E-409C-BE32-E72D297353CC}">
              <c16:uniqueId val="{00000000-8386-48C5-9891-3E356BA29FDF}"/>
            </c:ext>
          </c:extLst>
        </c:ser>
        <c:dLbls>
          <c:showLegendKey val="0"/>
          <c:showVal val="0"/>
          <c:showCatName val="0"/>
          <c:showSerName val="0"/>
          <c:showPercent val="0"/>
          <c:showBubbleSize val="0"/>
        </c:dLbls>
        <c:gapWidth val="80"/>
        <c:axId val="799363904"/>
        <c:axId val="799371104"/>
      </c:barChart>
      <c:catAx>
        <c:axId val="7993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799371104"/>
        <c:crosses val="autoZero"/>
        <c:auto val="1"/>
        <c:lblAlgn val="ctr"/>
        <c:lblOffset val="100"/>
        <c:noMultiLvlLbl val="0"/>
      </c:catAx>
      <c:valAx>
        <c:axId val="799371104"/>
        <c:scaling>
          <c:orientation val="minMax"/>
        </c:scaling>
        <c:delete val="1"/>
        <c:axPos val="b"/>
        <c:numFmt formatCode="_-* #,##0_-;\-* #,##0_-;_-* &quot;-&quot;??_-;_-@_-" sourceLinked="1"/>
        <c:majorTickMark val="none"/>
        <c:minorTickMark val="none"/>
        <c:tickLblPos val="nextTo"/>
        <c:crossAx val="7993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t>
            </a:r>
            <a:r>
              <a:rPr lang="en-US" b="1" baseline="0"/>
              <a:t>Margin vs Weighted Discount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25400">
                <a:solidFill>
                  <a:schemeClr val="accent1"/>
                </a:solidFill>
              </a:ln>
              <a:effectLst/>
            </c:spPr>
          </c:marker>
          <c:dLbls>
            <c:dLbl>
              <c:idx val="0"/>
              <c:layout>
                <c:manualLayout>
                  <c:x val="7.9511973379223402E-2"/>
                  <c:y val="4.0025353838806371E-2"/>
                </c:manualLayout>
              </c:layout>
              <c:tx>
                <c:rich>
                  <a:bodyPr/>
                  <a:lstStyle/>
                  <a:p>
                    <a:fld id="{766394F6-2C83-4424-BB56-DE082825DC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5AB-4F9A-938B-E3913E537BAC}"/>
                </c:ext>
              </c:extLst>
            </c:dLbl>
            <c:dLbl>
              <c:idx val="1"/>
              <c:layout>
                <c:manualLayout>
                  <c:x val="4.9882533833712321E-2"/>
                  <c:y val="-7.2463869901797776E-2"/>
                </c:manualLayout>
              </c:layout>
              <c:tx>
                <c:rich>
                  <a:bodyPr/>
                  <a:lstStyle/>
                  <a:p>
                    <a:fld id="{42F91D63-8E52-4566-A943-48C018393C2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5AB-4F9A-938B-E3913E537BAC}"/>
                </c:ext>
              </c:extLst>
            </c:dLbl>
            <c:dLbl>
              <c:idx val="2"/>
              <c:layout>
                <c:manualLayout>
                  <c:x val="3.9305865557537477E-2"/>
                  <c:y val="-2.1015242151986181E-2"/>
                </c:manualLayout>
              </c:layout>
              <c:tx>
                <c:rich>
                  <a:bodyPr/>
                  <a:lstStyle/>
                  <a:p>
                    <a:fld id="{C82C39C6-42A2-420F-82A3-5B96BA56AAE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5AB-4F9A-938B-E3913E537BAC}"/>
                </c:ext>
              </c:extLst>
            </c:dLbl>
            <c:dLbl>
              <c:idx val="3"/>
              <c:layout>
                <c:manualLayout>
                  <c:x val="-0.1235047023125595"/>
                  <c:y val="8.3800231415232327E-3"/>
                </c:manualLayout>
              </c:layout>
              <c:tx>
                <c:rich>
                  <a:bodyPr/>
                  <a:lstStyle/>
                  <a:p>
                    <a:fld id="{09E7B164-944C-435F-BBF7-74B9E24D57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5AB-4F9A-938B-E3913E537BAC}"/>
                </c:ext>
              </c:extLst>
            </c:dLbl>
            <c:dLbl>
              <c:idx val="4"/>
              <c:layout>
                <c:manualLayout>
                  <c:x val="-0.25465753611181241"/>
                  <c:y val="-3.623939712644788E-2"/>
                </c:manualLayout>
              </c:layout>
              <c:tx>
                <c:rich>
                  <a:bodyPr/>
                  <a:lstStyle/>
                  <a:p>
                    <a:fld id="{808317AB-F49F-4FBD-B030-DF4D961F97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5AB-4F9A-938B-E3913E537BAC}"/>
                </c:ext>
              </c:extLst>
            </c:dLbl>
            <c:dLbl>
              <c:idx val="5"/>
              <c:layout>
                <c:manualLayout>
                  <c:x val="0"/>
                  <c:y val="-1.5009472513558754E-2"/>
                </c:manualLayout>
              </c:layout>
              <c:tx>
                <c:rich>
                  <a:bodyPr/>
                  <a:lstStyle/>
                  <a:p>
                    <a:fld id="{300102CB-5C67-4801-8486-CFC60D947A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5AB-4F9A-938B-E3913E537BAC}"/>
                </c:ext>
              </c:extLst>
            </c:dLbl>
            <c:dLbl>
              <c:idx val="6"/>
              <c:layout>
                <c:manualLayout>
                  <c:x val="4.6233907973140413E-2"/>
                  <c:y val="2.7258888328981861E-4"/>
                </c:manualLayout>
              </c:layout>
              <c:tx>
                <c:rich>
                  <a:bodyPr/>
                  <a:lstStyle/>
                  <a:p>
                    <a:fld id="{1B580972-E202-4DF6-AAE2-12B7515DC63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5AB-4F9A-938B-E3913E537BAC}"/>
                </c:ext>
              </c:extLst>
            </c:dLbl>
            <c:dLbl>
              <c:idx val="7"/>
              <c:layout>
                <c:manualLayout>
                  <c:x val="-0.19238318584163486"/>
                  <c:y val="-1.5590679479368402E-2"/>
                </c:manualLayout>
              </c:layout>
              <c:tx>
                <c:rich>
                  <a:bodyPr/>
                  <a:lstStyle/>
                  <a:p>
                    <a:fld id="{C759D74A-D559-439F-8B27-F840BA0E543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5AB-4F9A-938B-E3913E53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Calculations!$G$107:$G$114</c:f>
              <c:numCache>
                <c:formatCode>0.00%</c:formatCode>
                <c:ptCount val="8"/>
                <c:pt idx="0">
                  <c:v>9.9102579659120768E-2</c:v>
                </c:pt>
                <c:pt idx="1">
                  <c:v>0.17496096986674337</c:v>
                </c:pt>
                <c:pt idx="2">
                  <c:v>0.10167973090309343</c:v>
                </c:pt>
                <c:pt idx="3">
                  <c:v>0.10057824935098335</c:v>
                </c:pt>
                <c:pt idx="4">
                  <c:v>0.17853080148838457</c:v>
                </c:pt>
                <c:pt idx="5">
                  <c:v>0.17770888145166455</c:v>
                </c:pt>
                <c:pt idx="6">
                  <c:v>0.17491470288394309</c:v>
                </c:pt>
                <c:pt idx="7">
                  <c:v>0.17457872469131494</c:v>
                </c:pt>
              </c:numCache>
            </c:numRef>
          </c:xVal>
          <c:yVal>
            <c:numRef>
              <c:f>Calculations!$H$107:$H$114</c:f>
              <c:numCache>
                <c:formatCode>_-* #,##0_-;\-* #,##0_-;_-* "-"??_-;_-@_-</c:formatCode>
                <c:ptCount val="8"/>
                <c:pt idx="0">
                  <c:v>5219883.9609844796</c:v>
                </c:pt>
                <c:pt idx="1">
                  <c:v>1996003.7975868061</c:v>
                </c:pt>
                <c:pt idx="2">
                  <c:v>1061643.7310504909</c:v>
                </c:pt>
                <c:pt idx="3">
                  <c:v>372925.21297431202</c:v>
                </c:pt>
                <c:pt idx="4">
                  <c:v>219892.98715589219</c:v>
                </c:pt>
                <c:pt idx="5">
                  <c:v>5082878.3569859937</c:v>
                </c:pt>
                <c:pt idx="6">
                  <c:v>1536474.4966928158</c:v>
                </c:pt>
                <c:pt idx="7">
                  <c:v>1710363.7835894171</c:v>
                </c:pt>
              </c:numCache>
            </c:numRef>
          </c:yVal>
          <c:smooth val="0"/>
          <c:extLst>
            <c:ext xmlns:c15="http://schemas.microsoft.com/office/drawing/2012/chart" uri="{02D57815-91ED-43cb-92C2-25804820EDAC}">
              <c15:datalabelsRange>
                <c15:f>Calculations!$F$107:$F$114</c15:f>
                <c15:dlblRangeCache>
                  <c:ptCount val="8"/>
                  <c:pt idx="0">
                    <c:v>AC</c:v>
                  </c:pt>
                  <c:pt idx="1">
                    <c:v>Camera</c:v>
                  </c:pt>
                  <c:pt idx="2">
                    <c:v>Cooler</c:v>
                  </c:pt>
                  <c:pt idx="3">
                    <c:v>Fan</c:v>
                  </c:pt>
                  <c:pt idx="4">
                    <c:v>Headphones</c:v>
                  </c:pt>
                  <c:pt idx="5">
                    <c:v>Laptop</c:v>
                  </c:pt>
                  <c:pt idx="6">
                    <c:v>Phone</c:v>
                  </c:pt>
                  <c:pt idx="7">
                    <c:v>Tablet</c:v>
                  </c:pt>
                </c15:dlblRangeCache>
              </c15:datalabelsRange>
            </c:ext>
            <c:ext xmlns:c16="http://schemas.microsoft.com/office/drawing/2014/chart" uri="{C3380CC4-5D6E-409C-BE32-E72D297353CC}">
              <c16:uniqueId val="{00000008-15AB-4F9A-938B-E3913E537BAC}"/>
            </c:ext>
          </c:extLst>
        </c:ser>
        <c:dLbls>
          <c:showLegendKey val="0"/>
          <c:showVal val="0"/>
          <c:showCatName val="0"/>
          <c:showSerName val="0"/>
          <c:showPercent val="0"/>
          <c:showBubbleSize val="0"/>
        </c:dLbls>
        <c:axId val="1548025424"/>
        <c:axId val="1548032624"/>
      </c:scatterChart>
      <c:valAx>
        <c:axId val="1548025424"/>
        <c:scaling>
          <c:orientation val="minMax"/>
          <c:min val="8.0000000000000016E-2"/>
        </c:scaling>
        <c:delete val="0"/>
        <c:axPos val="b"/>
        <c:majorGridlines>
          <c:spPr>
            <a:ln w="9525" cap="flat" cmpd="sng" algn="ctr">
              <a:no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48032624"/>
        <c:crosses val="autoZero"/>
        <c:crossBetween val="midCat"/>
        <c:majorUnit val="2.0000000000000004E-2"/>
      </c:valAx>
      <c:valAx>
        <c:axId val="1548032624"/>
        <c:scaling>
          <c:orientation val="minMax"/>
        </c:scaling>
        <c:delete val="0"/>
        <c:axPos val="l"/>
        <c:majorGridlines>
          <c:spPr>
            <a:ln w="9525" cap="flat" cmpd="sng" algn="ctr">
              <a:noFill/>
              <a:round/>
            </a:ln>
            <a:effectLst/>
          </c:spPr>
        </c:majorGridlines>
        <c:numFmt formatCode="0,,&quot; 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48025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Target </a:t>
            </a:r>
          </a:p>
          <a:p>
            <a:pPr>
              <a:defRPr b="1">
                <a:latin typeface="Segoe UI Semibold" panose="020B0702040204020203" pitchFamily="34" charset="0"/>
                <a:cs typeface="Segoe UI Semibold" panose="020B0702040204020203" pitchFamily="34" charset="0"/>
              </a:defRPr>
            </a:pPr>
            <a:r>
              <a:rPr lang="en-US" sz="1250" b="1" i="0" u="none" strike="noStrike" kern="1200" spc="0" baseline="0">
                <a:solidFill>
                  <a:schemeClr val="tx2">
                    <a:lumMod val="75000"/>
                  </a:schemeClr>
                </a:solidFill>
                <a:latin typeface="Segoe UI Bold" panose="020B0802040204020203" pitchFamily="34" charset="0"/>
                <a:cs typeface="Segoe UI Bold" panose="020B0802040204020203" pitchFamily="34" charset="0"/>
              </a:rPr>
              <a:t>Achievement %</a:t>
            </a:r>
          </a:p>
        </c:rich>
      </c:tx>
      <c:layout>
        <c:manualLayout>
          <c:xMode val="edge"/>
          <c:yMode val="edge"/>
          <c:x val="0.13028585355752118"/>
          <c:y val="1.22352187136878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0.33027058117012187"/>
          <c:y val="9.7547032031652062E-2"/>
          <c:w val="0.66972941882987813"/>
          <c:h val="0.83586803474412308"/>
        </c:manualLayout>
      </c:layout>
      <c:barChart>
        <c:barDir val="bar"/>
        <c:grouping val="stacked"/>
        <c:varyColors val="0"/>
        <c:ser>
          <c:idx val="1"/>
          <c:order val="1"/>
          <c:tx>
            <c:strRef>
              <c:f>Calculations!$G$142</c:f>
              <c:strCache>
                <c:ptCount val="1"/>
                <c:pt idx="0">
                  <c:v>Red</c:v>
                </c:pt>
              </c:strCache>
            </c:strRef>
          </c:tx>
          <c:spPr>
            <a:solidFill>
              <a:srgbClr val="9E0000"/>
            </a:solidFill>
            <a:ln>
              <a:noFill/>
            </a:ln>
            <a:effectLst/>
          </c:spPr>
          <c:invertIfNegative val="0"/>
          <c:dLbls>
            <c:spPr>
              <a:noFill/>
              <a:ln>
                <a:noFill/>
              </a:ln>
              <a:effectLst/>
            </c:spPr>
            <c:txPr>
              <a:bodyPr rot="60000" spcFirstLastPara="1" vertOverflow="clip" horzOverflow="clip"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Calculations!$G$143:$G$154</c:f>
              <c:numCache>
                <c:formatCode>0%</c:formatCode>
                <c:ptCount val="12"/>
                <c:pt idx="0">
                  <c:v>#N/A</c:v>
                </c:pt>
                <c:pt idx="1">
                  <c:v>#N/A</c:v>
                </c:pt>
                <c:pt idx="2">
                  <c:v>0.84125131199105196</c:v>
                </c:pt>
                <c:pt idx="3">
                  <c:v>0.84872587167956526</c:v>
                </c:pt>
                <c:pt idx="4">
                  <c:v>#N/A</c:v>
                </c:pt>
                <c:pt idx="5">
                  <c:v>#N/A</c:v>
                </c:pt>
                <c:pt idx="6">
                  <c:v>#N/A</c:v>
                </c:pt>
                <c:pt idx="7">
                  <c:v>#N/A</c:v>
                </c:pt>
                <c:pt idx="8">
                  <c:v>#N/A</c:v>
                </c:pt>
                <c:pt idx="9">
                  <c:v>#N/A</c:v>
                </c:pt>
                <c:pt idx="10">
                  <c:v>0.83896625205854614</c:v>
                </c:pt>
                <c:pt idx="11">
                  <c:v>#N/A</c:v>
                </c:pt>
              </c:numCache>
            </c:numRef>
          </c:val>
          <c:extLst>
            <c:ext xmlns:c16="http://schemas.microsoft.com/office/drawing/2014/chart" uri="{C3380CC4-5D6E-409C-BE32-E72D297353CC}">
              <c16:uniqueId val="{00000000-3475-4F09-8438-A5EEE0446C0A}"/>
            </c:ext>
          </c:extLst>
        </c:ser>
        <c:ser>
          <c:idx val="2"/>
          <c:order val="2"/>
          <c:tx>
            <c:strRef>
              <c:f>Calculations!$H$142</c:f>
              <c:strCache>
                <c:ptCount val="1"/>
                <c:pt idx="0">
                  <c:v>Yellow</c:v>
                </c:pt>
              </c:strCache>
            </c:strRef>
          </c:tx>
          <c:spPr>
            <a:solidFill>
              <a:srgbClr val="DE6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Calculations!$H$143:$H$154</c:f>
              <c:numCache>
                <c:formatCode>0%</c:formatCode>
                <c:ptCount val="12"/>
                <c:pt idx="0">
                  <c:v>0.92102947160847315</c:v>
                </c:pt>
                <c:pt idx="1">
                  <c:v>0.87441251090102146</c:v>
                </c:pt>
                <c:pt idx="2">
                  <c:v>#N/A</c:v>
                </c:pt>
                <c:pt idx="3">
                  <c:v>#N/A</c:v>
                </c:pt>
                <c:pt idx="4">
                  <c:v>#N/A</c:v>
                </c:pt>
                <c:pt idx="5">
                  <c:v>0.91687891942788302</c:v>
                </c:pt>
                <c:pt idx="6">
                  <c:v>#N/A</c:v>
                </c:pt>
                <c:pt idx="7">
                  <c:v>0.90752458440118555</c:v>
                </c:pt>
                <c:pt idx="8">
                  <c:v>0.86450733950660219</c:v>
                </c:pt>
                <c:pt idx="9">
                  <c:v>#N/A</c:v>
                </c:pt>
                <c:pt idx="10">
                  <c:v>#N/A</c:v>
                </c:pt>
                <c:pt idx="11">
                  <c:v>0.88722810905775051</c:v>
                </c:pt>
              </c:numCache>
            </c:numRef>
          </c:val>
          <c:extLst>
            <c:ext xmlns:c16="http://schemas.microsoft.com/office/drawing/2014/chart" uri="{C3380CC4-5D6E-409C-BE32-E72D297353CC}">
              <c16:uniqueId val="{00000001-3475-4F09-8438-A5EEE0446C0A}"/>
            </c:ext>
          </c:extLst>
        </c:ser>
        <c:ser>
          <c:idx val="3"/>
          <c:order val="3"/>
          <c:tx>
            <c:strRef>
              <c:f>Calculations!$I$142</c:f>
              <c:strCache>
                <c:ptCount val="1"/>
                <c:pt idx="0">
                  <c:v>Green</c:v>
                </c:pt>
              </c:strCache>
            </c:strRef>
          </c:tx>
          <c:spPr>
            <a:solidFill>
              <a:srgbClr val="25714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Calculations!$E$143:$E$154</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Calculations!$I$143:$I$154</c:f>
              <c:numCache>
                <c:formatCode>0%</c:formatCode>
                <c:ptCount val="12"/>
                <c:pt idx="0">
                  <c:v>#N/A</c:v>
                </c:pt>
                <c:pt idx="1">
                  <c:v>#N/A</c:v>
                </c:pt>
                <c:pt idx="2">
                  <c:v>#N/A</c:v>
                </c:pt>
                <c:pt idx="3">
                  <c:v>#N/A</c:v>
                </c:pt>
                <c:pt idx="4">
                  <c:v>0.96508812268729893</c:v>
                </c:pt>
                <c:pt idx="5">
                  <c:v>#N/A</c:v>
                </c:pt>
                <c:pt idx="6">
                  <c:v>1.0060169751989041</c:v>
                </c:pt>
                <c:pt idx="7">
                  <c:v>#N/A</c:v>
                </c:pt>
                <c:pt idx="8">
                  <c:v>#N/A</c:v>
                </c:pt>
                <c:pt idx="9">
                  <c:v>0.97175403127991067</c:v>
                </c:pt>
                <c:pt idx="10">
                  <c:v>#N/A</c:v>
                </c:pt>
                <c:pt idx="11">
                  <c:v>#N/A</c:v>
                </c:pt>
              </c:numCache>
            </c:numRef>
          </c:val>
          <c:extLst>
            <c:ext xmlns:c16="http://schemas.microsoft.com/office/drawing/2014/chart" uri="{C3380CC4-5D6E-409C-BE32-E72D297353CC}">
              <c16:uniqueId val="{00000002-3475-4F09-8438-A5EEE0446C0A}"/>
            </c:ext>
          </c:extLst>
        </c:ser>
        <c:dLbls>
          <c:dLblPos val="ctr"/>
          <c:showLegendKey val="0"/>
          <c:showVal val="1"/>
          <c:showCatName val="0"/>
          <c:showSerName val="0"/>
          <c:showPercent val="0"/>
          <c:showBubbleSize val="0"/>
        </c:dLbls>
        <c:gapWidth val="70"/>
        <c:overlap val="100"/>
        <c:axId val="164765919"/>
        <c:axId val="164766879"/>
        <c:extLst>
          <c:ext xmlns:c15="http://schemas.microsoft.com/office/drawing/2012/chart" uri="{02D57815-91ED-43cb-92C2-25804820EDAC}">
            <c15:filteredBarSeries>
              <c15:ser>
                <c:idx val="0"/>
                <c:order val="0"/>
                <c:tx>
                  <c:strRef>
                    <c:extLst>
                      <c:ext uri="{02D57815-91ED-43cb-92C2-25804820EDAC}">
                        <c15:formulaRef>
                          <c15:sqref>Calculations!$F$142</c15:sqref>
                        </c15:formulaRef>
                      </c:ext>
                    </c:extLst>
                    <c:strCache>
                      <c:ptCount val="1"/>
                      <c:pt idx="0">
                        <c:v>Actual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Calculations!$E$143:$E$154</c15:sqref>
                        </c15:formulaRef>
                      </c:ext>
                    </c:extLst>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extLst>
                      <c:ext uri="{02D57815-91ED-43cb-92C2-25804820EDAC}">
                        <c15:formulaRef>
                          <c15:sqref>Calculations!$F$143:$F$154</c15:sqref>
                        </c15:formulaRef>
                      </c:ext>
                    </c:extLst>
                    <c:numCache>
                      <c:formatCode>0%</c:formatCode>
                      <c:ptCount val="12"/>
                      <c:pt idx="0">
                        <c:v>0.92102947160847315</c:v>
                      </c:pt>
                      <c:pt idx="1">
                        <c:v>0.87441251090102146</c:v>
                      </c:pt>
                      <c:pt idx="2">
                        <c:v>0.84125131199105196</c:v>
                      </c:pt>
                      <c:pt idx="3">
                        <c:v>0.84872587167956526</c:v>
                      </c:pt>
                      <c:pt idx="4">
                        <c:v>0.96508812268729893</c:v>
                      </c:pt>
                      <c:pt idx="5">
                        <c:v>0.91687891942788302</c:v>
                      </c:pt>
                      <c:pt idx="6">
                        <c:v>1.0060169751989041</c:v>
                      </c:pt>
                      <c:pt idx="7">
                        <c:v>0.90752458440118555</c:v>
                      </c:pt>
                      <c:pt idx="8">
                        <c:v>0.86450733950660219</c:v>
                      </c:pt>
                      <c:pt idx="9">
                        <c:v>0.97175403127991067</c:v>
                      </c:pt>
                      <c:pt idx="10">
                        <c:v>0.83896625205854614</c:v>
                      </c:pt>
                      <c:pt idx="11">
                        <c:v>0.88722810905775051</c:v>
                      </c:pt>
                    </c:numCache>
                  </c:numRef>
                </c:val>
                <c:extLst>
                  <c:ext xmlns:c16="http://schemas.microsoft.com/office/drawing/2014/chart" uri="{C3380CC4-5D6E-409C-BE32-E72D297353CC}">
                    <c16:uniqueId val="{00000003-3475-4F09-8438-A5EEE0446C0A}"/>
                  </c:ext>
                </c:extLst>
              </c15:ser>
            </c15:filteredBarSeries>
          </c:ext>
        </c:extLst>
      </c:barChart>
      <c:catAx>
        <c:axId val="16476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4766879"/>
        <c:crosses val="autoZero"/>
        <c:auto val="1"/>
        <c:lblAlgn val="ctr"/>
        <c:lblOffset val="100"/>
        <c:noMultiLvlLbl val="0"/>
      </c:catAx>
      <c:valAx>
        <c:axId val="164766879"/>
        <c:scaling>
          <c:orientation val="minMax"/>
        </c:scaling>
        <c:delete val="1"/>
        <c:axPos val="b"/>
        <c:numFmt formatCode="0%" sourceLinked="1"/>
        <c:majorTickMark val="none"/>
        <c:minorTickMark val="none"/>
        <c:tickLblPos val="nextTo"/>
        <c:crossAx val="16476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
        <cx:rich>
          <a:bodyPr spcFirstLastPara="1" vertOverflow="ellipsis" horzOverflow="overflow" wrap="square" lIns="0" tIns="0" rIns="0" bIns="0" anchor="ctr" anchorCtr="1"/>
          <a:lstStyle/>
          <a:p>
            <a:pPr algn="ctr" rtl="0">
              <a:defRPr b="1">
                <a:latin typeface="Segoe UI Bold" panose="020B0802040204020203" pitchFamily="34" charset="0"/>
                <a:ea typeface="Segoe UI Bold" panose="020B0802040204020203" pitchFamily="34" charset="0"/>
                <a:cs typeface="Segoe UI Bold" panose="020B0802040204020203" pitchFamily="34" charset="0"/>
              </a:defRPr>
            </a:pP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Revenue to </a:t>
            </a:r>
            <a:r>
              <a:rPr lang="en-US" sz="1300" b="1" i="0" u="none" strike="noStrike" baseline="0">
                <a:solidFill>
                  <a:sysClr val="windowText" lastClr="000000">
                    <a:lumMod val="65000"/>
                    <a:lumOff val="35000"/>
                  </a:sysClr>
                </a:solidFill>
                <a:latin typeface="Segoe UI Bold" panose="020B0802040204020203" pitchFamily="34" charset="0"/>
                <a:ea typeface="+mn-ea"/>
                <a:cs typeface="Segoe UI Bold" panose="020B0802040204020203" pitchFamily="34" charset="0"/>
              </a:rPr>
              <a:t>Profit</a:t>
            </a:r>
            <a:r>
              <a:rPr lang="en-US" sz="1300" b="1" i="0" u="none" strike="noStrike" baseline="0" dirty="0">
                <a:solidFill>
                  <a:sysClr val="windowText" lastClr="000000">
                    <a:lumMod val="65000"/>
                    <a:lumOff val="35000"/>
                  </a:sysClr>
                </a:solidFill>
                <a:latin typeface="Segoe UI Bold" panose="020B0802040204020203" pitchFamily="34" charset="0"/>
                <a:cs typeface="Segoe UI Bold" panose="020B0802040204020203" pitchFamily="34" charset="0"/>
              </a:rPr>
              <a:t> Bridge</a:t>
            </a:r>
          </a:p>
        </cx:rich>
      </cx:tx>
    </cx:title>
    <cx:plotArea>
      <cx:plotAreaRegion>
        <cx:series layoutId="waterfall" uniqueId="{AF103AFB-246F-48DC-89F4-57FB5EDD2DCA}">
          <cx:dataPt idx="0">
            <cx:spPr>
              <a:solidFill>
                <a:srgbClr val="25714B"/>
              </a:solidFill>
            </cx:spPr>
          </cx:dataPt>
          <cx:dataPt idx="1">
            <cx:spPr>
              <a:solidFill>
                <a:srgbClr val="9E0000"/>
              </a:solidFill>
            </cx:spPr>
          </cx:dataPt>
          <cx:dataPt idx="2">
            <cx:spPr>
              <a:solidFill>
                <a:srgbClr val="25714B"/>
              </a:solidFill>
            </cx:spPr>
          </cx:dataPt>
          <cx:dataPt idx="3">
            <cx:spPr>
              <a:solidFill>
                <a:srgbClr val="9E0000"/>
              </a:solidFill>
            </cx:spPr>
          </cx:dataPt>
          <cx:dataPt idx="4">
            <cx:spPr>
              <a:solidFill>
                <a:srgbClr val="25714B"/>
              </a:solidFill>
            </cx:spPr>
          </cx:dataPt>
          <cx:dataLabels pos="outEnd">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a:endParaRPr>
              </a:p>
            </cx:txPr>
            <cx:visibility seriesName="0" categoryName="0" value="1"/>
            <cx:separator>, </cx:separator>
          </cx:dataLabels>
          <cx:dataId val="0"/>
          <cx:layoutPr>
            <cx:visibility connectorLines="1"/>
            <cx:subtotals>
              <cx:idx val="0"/>
              <cx:idx val="2"/>
              <cx:idx val="4"/>
            </cx:subtotals>
          </cx:layoutPr>
        </cx:series>
      </cx:plotAreaRegion>
      <cx:axis id="0">
        <cx:catScaling gapWidth="0.5"/>
        <cx:tickLabels/>
        <cx:txPr>
          <a:bodyPr spcFirstLastPara="1" vertOverflow="ellipsis" horzOverflow="overflow" wrap="square" lIns="0" tIns="0" rIns="0" bIns="0" anchor="ctr" anchorCtr="1"/>
          <a:lstStyle/>
          <a:p>
            <a:pPr algn="ctr" rtl="0">
              <a:defRPr sz="850" b="1">
                <a:ln>
                  <a:noFill/>
                </a:ln>
              </a:defRPr>
            </a:pPr>
            <a:endParaRPr lang="en-US" sz="850" b="1" i="0" u="none" strike="noStrike" baseline="0">
              <a:ln>
                <a:noFill/>
              </a:ln>
              <a:solidFill>
                <a:sysClr val="windowText" lastClr="000000">
                  <a:lumMod val="65000"/>
                  <a:lumOff val="35000"/>
                </a:sysClr>
              </a:solidFill>
              <a:latin typeface="Calibri"/>
            </a:endParaRPr>
          </a:p>
        </cx:txPr>
      </cx:axis>
      <cx:axis id="1">
        <cx:valScaling/>
        <cx:tickLabels/>
        <cx:numFmt formatCode="&quot;$&quot;0,,&quot; M&quot;" sourceLinked="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12" Type="http://schemas.openxmlformats.org/officeDocument/2006/relationships/image" Target="../media/image3.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hyperlink" Target="#Orders!A1"/><Relationship Id="rId5" Type="http://schemas.openxmlformats.org/officeDocument/2006/relationships/chart" Target="../charts/chart12.xml"/><Relationship Id="rId10" Type="http://schemas.openxmlformats.org/officeDocument/2006/relationships/image" Target="../media/image2.png"/><Relationship Id="rId4" Type="http://schemas.openxmlformats.org/officeDocument/2006/relationships/chart" Target="../charts/chart11.xml"/><Relationship Id="rId9" Type="http://schemas.openxmlformats.org/officeDocument/2006/relationships/hyperlink" Target="#Calculations!A1"/></Relationships>
</file>

<file path=xl/drawings/drawing1.xml><?xml version="1.0" encoding="utf-8"?>
<xdr:wsDr xmlns:xdr="http://schemas.openxmlformats.org/drawingml/2006/spreadsheetDrawing" xmlns:a="http://schemas.openxmlformats.org/drawingml/2006/main">
  <xdr:twoCellAnchor>
    <xdr:from>
      <xdr:col>4</xdr:col>
      <xdr:colOff>511024</xdr:colOff>
      <xdr:row>34</xdr:row>
      <xdr:rowOff>175382</xdr:rowOff>
    </xdr:from>
    <xdr:to>
      <xdr:col>8</xdr:col>
      <xdr:colOff>1115786</xdr:colOff>
      <xdr:row>49</xdr:row>
      <xdr:rowOff>5041</xdr:rowOff>
    </xdr:to>
    <xdr:graphicFrame macro="">
      <xdr:nvGraphicFramePr>
        <xdr:cNvPr id="9" name="Month wise Trend">
          <a:extLst>
            <a:ext uri="{FF2B5EF4-FFF2-40B4-BE49-F238E27FC236}">
              <a16:creationId xmlns:a16="http://schemas.microsoft.com/office/drawing/2014/main" id="{3AE005DA-E27A-45EC-B4F6-E96C102FC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270379</xdr:colOff>
      <xdr:row>53</xdr:row>
      <xdr:rowOff>57579</xdr:rowOff>
    </xdr:from>
    <xdr:to>
      <xdr:col>9</xdr:col>
      <xdr:colOff>841375</xdr:colOff>
      <xdr:row>67</xdr:row>
      <xdr:rowOff>158374</xdr:rowOff>
    </xdr:to>
    <xdr:graphicFrame macro="">
      <xdr:nvGraphicFramePr>
        <xdr:cNvPr id="10" name="Regional Performance">
          <a:extLst>
            <a:ext uri="{FF2B5EF4-FFF2-40B4-BE49-F238E27FC236}">
              <a16:creationId xmlns:a16="http://schemas.microsoft.com/office/drawing/2014/main" id="{4B41FB52-0E8A-4670-BFD6-A30859878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1</xdr:col>
      <xdr:colOff>0</xdr:colOff>
      <xdr:row>70</xdr:row>
      <xdr:rowOff>100794</xdr:rowOff>
    </xdr:to>
    <xdr:sp macro="" textlink="">
      <xdr:nvSpPr>
        <xdr:cNvPr id="11" name="TextBox 10">
          <a:extLst>
            <a:ext uri="{FF2B5EF4-FFF2-40B4-BE49-F238E27FC236}">
              <a16:creationId xmlns:a16="http://schemas.microsoft.com/office/drawing/2014/main" id="{5359EAD4-B83B-42D3-97FA-6DA3F073A4F2}"/>
            </a:ext>
          </a:extLst>
        </xdr:cNvPr>
        <xdr:cNvSpPr txBox="1"/>
      </xdr:nvSpPr>
      <xdr:spPr>
        <a:xfrm>
          <a:off x="0" y="10774841"/>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3</xdr:col>
      <xdr:colOff>373945</xdr:colOff>
      <xdr:row>72</xdr:row>
      <xdr:rowOff>15875</xdr:rowOff>
    </xdr:from>
    <xdr:to>
      <xdr:col>5</xdr:col>
      <xdr:colOff>349250</xdr:colOff>
      <xdr:row>81</xdr:row>
      <xdr:rowOff>134938</xdr:rowOff>
    </xdr:to>
    <xdr:graphicFrame macro="">
      <xdr:nvGraphicFramePr>
        <xdr:cNvPr id="12" name="Category - Revenue">
          <a:extLst>
            <a:ext uri="{FF2B5EF4-FFF2-40B4-BE49-F238E27FC236}">
              <a16:creationId xmlns:a16="http://schemas.microsoft.com/office/drawing/2014/main" id="{6366A8D4-E62C-4102-B8C8-2C6135D48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520347</xdr:colOff>
      <xdr:row>72</xdr:row>
      <xdr:rowOff>36159</xdr:rowOff>
    </xdr:from>
    <xdr:to>
      <xdr:col>7</xdr:col>
      <xdr:colOff>768835</xdr:colOff>
      <xdr:row>81</xdr:row>
      <xdr:rowOff>145520</xdr:rowOff>
    </xdr:to>
    <xdr:graphicFrame macro="">
      <xdr:nvGraphicFramePr>
        <xdr:cNvPr id="14" name="Category orders">
          <a:extLst>
            <a:ext uri="{FF2B5EF4-FFF2-40B4-BE49-F238E27FC236}">
              <a16:creationId xmlns:a16="http://schemas.microsoft.com/office/drawing/2014/main" id="{A451C9FF-CB91-46C5-8060-2478E05DB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378354</xdr:colOff>
      <xdr:row>87</xdr:row>
      <xdr:rowOff>135820</xdr:rowOff>
    </xdr:from>
    <xdr:to>
      <xdr:col>6</xdr:col>
      <xdr:colOff>312651</xdr:colOff>
      <xdr:row>100</xdr:row>
      <xdr:rowOff>5760</xdr:rowOff>
    </xdr:to>
    <xdr:graphicFrame macro="">
      <xdr:nvGraphicFramePr>
        <xdr:cNvPr id="15" name="Order Count">
          <a:extLst>
            <a:ext uri="{FF2B5EF4-FFF2-40B4-BE49-F238E27FC236}">
              <a16:creationId xmlns:a16="http://schemas.microsoft.com/office/drawing/2014/main" id="{19C0069F-41F7-49C9-AC6B-AA5996233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14111</xdr:colOff>
      <xdr:row>103</xdr:row>
      <xdr:rowOff>176389</xdr:rowOff>
    </xdr:from>
    <xdr:to>
      <xdr:col>13</xdr:col>
      <xdr:colOff>248861</xdr:colOff>
      <xdr:row>116</xdr:row>
      <xdr:rowOff>69768</xdr:rowOff>
    </xdr:to>
    <xdr:graphicFrame macro="">
      <xdr:nvGraphicFramePr>
        <xdr:cNvPr id="17" name="Chart 16">
          <a:extLst>
            <a:ext uri="{FF2B5EF4-FFF2-40B4-BE49-F238E27FC236}">
              <a16:creationId xmlns:a16="http://schemas.microsoft.com/office/drawing/2014/main" id="{E14D96C5-53E1-4E04-A476-F93945B43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395618</xdr:colOff>
      <xdr:row>122</xdr:row>
      <xdr:rowOff>107899</xdr:rowOff>
    </xdr:from>
    <xdr:to>
      <xdr:col>9</xdr:col>
      <xdr:colOff>1253587</xdr:colOff>
      <xdr:row>136</xdr:row>
      <xdr:rowOff>121258</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7B01B38D-DE68-4712-B3B3-F986DFFF4B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974468" y="24314099"/>
              <a:ext cx="4877519" cy="270575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469354</xdr:colOff>
      <xdr:row>141</xdr:row>
      <xdr:rowOff>31749</xdr:rowOff>
    </xdr:from>
    <xdr:to>
      <xdr:col>11</xdr:col>
      <xdr:colOff>525383</xdr:colOff>
      <xdr:row>168</xdr:row>
      <xdr:rowOff>178504</xdr:rowOff>
    </xdr:to>
    <xdr:graphicFrame macro="">
      <xdr:nvGraphicFramePr>
        <xdr:cNvPr id="20" name="Chart 19">
          <a:extLst>
            <a:ext uri="{FF2B5EF4-FFF2-40B4-BE49-F238E27FC236}">
              <a16:creationId xmlns:a16="http://schemas.microsoft.com/office/drawing/2014/main" id="{09809103-3D72-4D71-AC10-690BF7D58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380489</xdr:colOff>
      <xdr:row>0</xdr:row>
      <xdr:rowOff>164041</xdr:rowOff>
    </xdr:from>
    <xdr:to>
      <xdr:col>1</xdr:col>
      <xdr:colOff>308357</xdr:colOff>
      <xdr:row>4</xdr:row>
      <xdr:rowOff>159531</xdr:rowOff>
    </xdr:to>
    <mc:AlternateContent xmlns:mc="http://schemas.openxmlformats.org/markup-compatibility/2006" xmlns:a14="http://schemas.microsoft.com/office/drawing/2010/main">
      <mc:Choice Requires="a14">
        <xdr:graphicFrame macro="">
          <xdr:nvGraphicFramePr>
            <xdr:cNvPr id="22" name="Year 2">
              <a:extLst>
                <a:ext uri="{FF2B5EF4-FFF2-40B4-BE49-F238E27FC236}">
                  <a16:creationId xmlns:a16="http://schemas.microsoft.com/office/drawing/2014/main" id="{9AFCD9F1-5BF5-4401-837B-F870B7A246A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380489" y="164041"/>
              <a:ext cx="1755257"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703885</xdr:colOff>
      <xdr:row>0</xdr:row>
      <xdr:rowOff>172350</xdr:rowOff>
    </xdr:from>
    <xdr:to>
      <xdr:col>2</xdr:col>
      <xdr:colOff>1557561</xdr:colOff>
      <xdr:row>12</xdr:row>
      <xdr:rowOff>77419</xdr:rowOff>
    </xdr:to>
    <mc:AlternateContent xmlns:mc="http://schemas.openxmlformats.org/markup-compatibility/2006" xmlns:a14="http://schemas.microsoft.com/office/drawing/2010/main">
      <mc:Choice Requires="a14">
        <xdr:graphicFrame macro="">
          <xdr:nvGraphicFramePr>
            <xdr:cNvPr id="24" name="Month 2">
              <a:extLst>
                <a:ext uri="{FF2B5EF4-FFF2-40B4-BE49-F238E27FC236}">
                  <a16:creationId xmlns:a16="http://schemas.microsoft.com/office/drawing/2014/main" id="{ADE8F3FB-C44C-420E-8281-02DCE4F5CE4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531274" y="172350"/>
              <a:ext cx="1841454"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263562</xdr:colOff>
      <xdr:row>1</xdr:row>
      <xdr:rowOff>10583</xdr:rowOff>
    </xdr:from>
    <xdr:to>
      <xdr:col>4</xdr:col>
      <xdr:colOff>754203</xdr:colOff>
      <xdr:row>6</xdr:row>
      <xdr:rowOff>91589</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13D16C30-31D6-4C51-9A12-153FBF2BB34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750895" y="201083"/>
              <a:ext cx="1718308"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1</xdr:row>
      <xdr:rowOff>18020</xdr:rowOff>
    </xdr:from>
    <xdr:to>
      <xdr:col>6</xdr:col>
      <xdr:colOff>1088877</xdr:colOff>
      <xdr:row>6</xdr:row>
      <xdr:rowOff>120728</xdr:rowOff>
    </xdr:to>
    <mc:AlternateContent xmlns:mc="http://schemas.openxmlformats.org/markup-compatibility/2006" xmlns:a14="http://schemas.microsoft.com/office/drawing/2010/main">
      <mc:Choice Requires="a14">
        <xdr:graphicFrame macro="">
          <xdr:nvGraphicFramePr>
            <xdr:cNvPr id="28" name="category 2">
              <a:extLst>
                <a:ext uri="{FF2B5EF4-FFF2-40B4-BE49-F238E27FC236}">
                  <a16:creationId xmlns:a16="http://schemas.microsoft.com/office/drawing/2014/main" id="{796E1C17-5AD8-4DFC-90AF-7FE7A653997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898694" y="208520"/>
              <a:ext cx="1776794"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56444</xdr:colOff>
      <xdr:row>0</xdr:row>
      <xdr:rowOff>105833</xdr:rowOff>
    </xdr:from>
    <xdr:to>
      <xdr:col>28</xdr:col>
      <xdr:colOff>395111</xdr:colOff>
      <xdr:row>44</xdr:row>
      <xdr:rowOff>49387</xdr:rowOff>
    </xdr:to>
    <xdr:sp macro="" textlink="">
      <xdr:nvSpPr>
        <xdr:cNvPr id="29" name="Rectangle 28">
          <a:extLst>
            <a:ext uri="{FF2B5EF4-FFF2-40B4-BE49-F238E27FC236}">
              <a16:creationId xmlns:a16="http://schemas.microsoft.com/office/drawing/2014/main" id="{DFD7CFD9-C0A0-C416-44D4-5CE4F929A2FC}"/>
            </a:ext>
          </a:extLst>
        </xdr:cNvPr>
        <xdr:cNvSpPr/>
      </xdr:nvSpPr>
      <xdr:spPr>
        <a:xfrm>
          <a:off x="1876777" y="1164166"/>
          <a:ext cx="16919223" cy="7718777"/>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301205</xdr:colOff>
      <xdr:row>5</xdr:row>
      <xdr:rowOff>169334</xdr:rowOff>
    </xdr:from>
    <xdr:to>
      <xdr:col>4</xdr:col>
      <xdr:colOff>384758</xdr:colOff>
      <xdr:row>42</xdr:row>
      <xdr:rowOff>148620</xdr:rowOff>
    </xdr:to>
    <xdr:sp macro="" textlink="">
      <xdr:nvSpPr>
        <xdr:cNvPr id="22" name="Rectangle: Top Corners Rounded 21">
          <a:extLst>
            <a:ext uri="{FF2B5EF4-FFF2-40B4-BE49-F238E27FC236}">
              <a16:creationId xmlns:a16="http://schemas.microsoft.com/office/drawing/2014/main" id="{706F5670-66C4-4F71-A398-6DCBAC9C2B03}"/>
            </a:ext>
          </a:extLst>
        </xdr:cNvPr>
        <xdr:cNvSpPr/>
      </xdr:nvSpPr>
      <xdr:spPr>
        <a:xfrm rot="5400000">
          <a:off x="-1745689" y="3366284"/>
          <a:ext cx="6505674" cy="1903886"/>
        </a:xfrm>
        <a:prstGeom prst="round2SameRect">
          <a:avLst>
            <a:gd name="adj1" fmla="val 12490"/>
            <a:gd name="adj2" fmla="val 0"/>
          </a:avLst>
        </a:prstGeom>
        <a:solidFill>
          <a:schemeClr val="accent6"/>
        </a:solidFill>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157363</xdr:colOff>
      <xdr:row>13</xdr:row>
      <xdr:rowOff>146053</xdr:rowOff>
    </xdr:from>
    <xdr:to>
      <xdr:col>28</xdr:col>
      <xdr:colOff>115216</xdr:colOff>
      <xdr:row>28</xdr:row>
      <xdr:rowOff>21466</xdr:rowOff>
    </xdr:to>
    <xdr:sp macro="" textlink="">
      <xdr:nvSpPr>
        <xdr:cNvPr id="61" name="Rectangle: Rounded Corners 60">
          <a:extLst>
            <a:ext uri="{FF2B5EF4-FFF2-40B4-BE49-F238E27FC236}">
              <a16:creationId xmlns:a16="http://schemas.microsoft.com/office/drawing/2014/main" id="{E9627544-F472-4A9F-B627-74E57E74128B}"/>
            </a:ext>
          </a:extLst>
        </xdr:cNvPr>
        <xdr:cNvSpPr/>
      </xdr:nvSpPr>
      <xdr:spPr>
        <a:xfrm>
          <a:off x="13153696" y="2453220"/>
          <a:ext cx="3796076" cy="252124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289279</xdr:colOff>
      <xdr:row>13</xdr:row>
      <xdr:rowOff>167834</xdr:rowOff>
    </xdr:from>
    <xdr:to>
      <xdr:col>21</xdr:col>
      <xdr:colOff>536223</xdr:colOff>
      <xdr:row>28</xdr:row>
      <xdr:rowOff>56383</xdr:rowOff>
    </xdr:to>
    <xdr:sp macro="" textlink="">
      <xdr:nvSpPr>
        <xdr:cNvPr id="60" name="Rectangle: Rounded Corners 59">
          <a:extLst>
            <a:ext uri="{FF2B5EF4-FFF2-40B4-BE49-F238E27FC236}">
              <a16:creationId xmlns:a16="http://schemas.microsoft.com/office/drawing/2014/main" id="{93398837-7A1B-4B23-9D78-CA70FDB5733E}"/>
            </a:ext>
          </a:extLst>
        </xdr:cNvPr>
        <xdr:cNvSpPr/>
      </xdr:nvSpPr>
      <xdr:spPr>
        <a:xfrm>
          <a:off x="9038168" y="2475001"/>
          <a:ext cx="3887611" cy="253438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601978</xdr:colOff>
      <xdr:row>14</xdr:row>
      <xdr:rowOff>6902</xdr:rowOff>
    </xdr:from>
    <xdr:to>
      <xdr:col>11</xdr:col>
      <xdr:colOff>301145</xdr:colOff>
      <xdr:row>26</xdr:row>
      <xdr:rowOff>52392</xdr:rowOff>
    </xdr:to>
    <xdr:sp macro="" textlink="">
      <xdr:nvSpPr>
        <xdr:cNvPr id="59" name="Rectangle: Rounded Corners 58">
          <a:extLst>
            <a:ext uri="{FF2B5EF4-FFF2-40B4-BE49-F238E27FC236}">
              <a16:creationId xmlns:a16="http://schemas.microsoft.com/office/drawing/2014/main" id="{60E7FE53-1799-4D03-A2EF-78154FA9C4DF}"/>
            </a:ext>
          </a:extLst>
        </xdr:cNvPr>
        <xdr:cNvSpPr/>
      </xdr:nvSpPr>
      <xdr:spPr>
        <a:xfrm>
          <a:off x="2676311" y="2490458"/>
          <a:ext cx="3946612" cy="216215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42333</xdr:colOff>
      <xdr:row>6</xdr:row>
      <xdr:rowOff>33676</xdr:rowOff>
    </xdr:from>
    <xdr:to>
      <xdr:col>8</xdr:col>
      <xdr:colOff>169333</xdr:colOff>
      <xdr:row>12</xdr:row>
      <xdr:rowOff>128351</xdr:rowOff>
    </xdr:to>
    <xdr:sp macro="" textlink="">
      <xdr:nvSpPr>
        <xdr:cNvPr id="24" name="Rectangle: Rounded Corners 23">
          <a:extLst>
            <a:ext uri="{FF2B5EF4-FFF2-40B4-BE49-F238E27FC236}">
              <a16:creationId xmlns:a16="http://schemas.microsoft.com/office/drawing/2014/main" id="{84EE1C60-B1D0-4A1D-849E-F9CEA627FC3E}"/>
            </a:ext>
          </a:extLst>
        </xdr:cNvPr>
        <xdr:cNvSpPr/>
      </xdr:nvSpPr>
      <xdr:spPr>
        <a:xfrm>
          <a:off x="2723444" y="1106120"/>
          <a:ext cx="1947333" cy="1153009"/>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154920</xdr:colOff>
      <xdr:row>29</xdr:row>
      <xdr:rowOff>139309</xdr:rowOff>
    </xdr:from>
    <xdr:to>
      <xdr:col>28</xdr:col>
      <xdr:colOff>140809</xdr:colOff>
      <xdr:row>42</xdr:row>
      <xdr:rowOff>1724</xdr:rowOff>
    </xdr:to>
    <xdr:sp macro="" textlink="">
      <xdr:nvSpPr>
        <xdr:cNvPr id="6" name="Rectangle: Rounded Corners 5">
          <a:extLst>
            <a:ext uri="{FF2B5EF4-FFF2-40B4-BE49-F238E27FC236}">
              <a16:creationId xmlns:a16="http://schemas.microsoft.com/office/drawing/2014/main" id="{B39F0DC1-4DA6-4709-A33F-C391DF0D75C1}"/>
            </a:ext>
          </a:extLst>
        </xdr:cNvPr>
        <xdr:cNvSpPr/>
      </xdr:nvSpPr>
      <xdr:spPr>
        <a:xfrm>
          <a:off x="13151253" y="5268698"/>
          <a:ext cx="3824112" cy="2155470"/>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15</xdr:col>
      <xdr:colOff>271112</xdr:colOff>
      <xdr:row>29</xdr:row>
      <xdr:rowOff>131186</xdr:rowOff>
    </xdr:from>
    <xdr:to>
      <xdr:col>21</xdr:col>
      <xdr:colOff>572441</xdr:colOff>
      <xdr:row>42</xdr:row>
      <xdr:rowOff>25175</xdr:rowOff>
    </xdr:to>
    <xdr:sp macro="" textlink="">
      <xdr:nvSpPr>
        <xdr:cNvPr id="17" name="Rectangle: Rounded Corners 16">
          <a:extLst>
            <a:ext uri="{FF2B5EF4-FFF2-40B4-BE49-F238E27FC236}">
              <a16:creationId xmlns:a16="http://schemas.microsoft.com/office/drawing/2014/main" id="{A83E833A-0C58-4994-9845-80EF059718D0}"/>
            </a:ext>
          </a:extLst>
        </xdr:cNvPr>
        <xdr:cNvSpPr/>
      </xdr:nvSpPr>
      <xdr:spPr>
        <a:xfrm>
          <a:off x="9020001" y="5260575"/>
          <a:ext cx="3941996" cy="218704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4</xdr:col>
      <xdr:colOff>601709</xdr:colOff>
      <xdr:row>27</xdr:row>
      <xdr:rowOff>113790</xdr:rowOff>
    </xdr:from>
    <xdr:to>
      <xdr:col>11</xdr:col>
      <xdr:colOff>319743</xdr:colOff>
      <xdr:row>42</xdr:row>
      <xdr:rowOff>117215</xdr:rowOff>
    </xdr:to>
    <xdr:sp macro="" textlink="">
      <xdr:nvSpPr>
        <xdr:cNvPr id="4" name="Rectangle: Rounded Corners 3">
          <a:extLst>
            <a:ext uri="{FF2B5EF4-FFF2-40B4-BE49-F238E27FC236}">
              <a16:creationId xmlns:a16="http://schemas.microsoft.com/office/drawing/2014/main" id="{BD0E3687-EACF-4D39-8886-73FBEB8EC0C6}"/>
            </a:ext>
          </a:extLst>
        </xdr:cNvPr>
        <xdr:cNvSpPr/>
      </xdr:nvSpPr>
      <xdr:spPr>
        <a:xfrm>
          <a:off x="2676042" y="4890401"/>
          <a:ext cx="3965479" cy="2649258"/>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editAs="oneCell">
    <xdr:from>
      <xdr:col>1</xdr:col>
      <xdr:colOff>392697</xdr:colOff>
      <xdr:row>9</xdr:row>
      <xdr:rowOff>172079</xdr:rowOff>
    </xdr:from>
    <xdr:to>
      <xdr:col>4</xdr:col>
      <xdr:colOff>325857</xdr:colOff>
      <xdr:row>14</xdr:row>
      <xdr:rowOff>47624</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FDA39538-E251-4600-9666-B3190B87304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60253" y="2832023"/>
              <a:ext cx="1753493" cy="757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358023</xdr:colOff>
      <xdr:row>14</xdr:row>
      <xdr:rowOff>111595</xdr:rowOff>
    </xdr:from>
    <xdr:to>
      <xdr:col>4</xdr:col>
      <xdr:colOff>374735</xdr:colOff>
      <xdr:row>27</xdr:row>
      <xdr:rowOff>9609</xdr:rowOff>
    </xdr:to>
    <mc:AlternateContent xmlns:mc="http://schemas.openxmlformats.org/markup-compatibility/2006" xmlns:a14="http://schemas.microsoft.com/office/drawing/2010/main">
      <mc:Choice Requires="a14">
        <xdr:graphicFrame macro="">
          <xdr:nvGraphicFramePr>
            <xdr:cNvPr id="11" name="Month 1">
              <a:extLst>
                <a:ext uri="{FF2B5EF4-FFF2-40B4-BE49-F238E27FC236}">
                  <a16:creationId xmlns:a16="http://schemas.microsoft.com/office/drawing/2014/main" id="{91E094F3-564D-4708-BC28-687A5B4FB2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25579" y="3653484"/>
              <a:ext cx="1837045" cy="2191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362201</xdr:colOff>
      <xdr:row>26</xdr:row>
      <xdr:rowOff>167702</xdr:rowOff>
    </xdr:from>
    <xdr:to>
      <xdr:col>4</xdr:col>
      <xdr:colOff>261940</xdr:colOff>
      <xdr:row>32</xdr:row>
      <xdr:rowOff>142874</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9E3F81CA-2C6B-47E7-AC0F-BA717CF3EA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9757" y="5826258"/>
              <a:ext cx="1720072" cy="103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328826</xdr:colOff>
      <xdr:row>33</xdr:row>
      <xdr:rowOff>38403</xdr:rowOff>
    </xdr:from>
    <xdr:to>
      <xdr:col>4</xdr:col>
      <xdr:colOff>287051</xdr:colOff>
      <xdr:row>39</xdr:row>
      <xdr:rowOff>35277</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C4622108-07F9-43BE-9917-1BDE8011F5E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96382" y="6931681"/>
              <a:ext cx="1778558" cy="1055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82949</xdr:colOff>
      <xdr:row>13</xdr:row>
      <xdr:rowOff>173214</xdr:rowOff>
    </xdr:from>
    <xdr:to>
      <xdr:col>11</xdr:col>
      <xdr:colOff>400665</xdr:colOff>
      <xdr:row>26</xdr:row>
      <xdr:rowOff>31225</xdr:rowOff>
    </xdr:to>
    <xdr:graphicFrame macro="">
      <xdr:nvGraphicFramePr>
        <xdr:cNvPr id="14" name="Month wise Trend">
          <a:extLst>
            <a:ext uri="{FF2B5EF4-FFF2-40B4-BE49-F238E27FC236}">
              <a16:creationId xmlns:a16="http://schemas.microsoft.com/office/drawing/2014/main" id="{4B26B033-A7E7-4AA7-93B5-6669FA90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21768</xdr:colOff>
      <xdr:row>27</xdr:row>
      <xdr:rowOff>142012</xdr:rowOff>
    </xdr:from>
    <xdr:to>
      <xdr:col>11</xdr:col>
      <xdr:colOff>196752</xdr:colOff>
      <xdr:row>42</xdr:row>
      <xdr:rowOff>134956</xdr:rowOff>
    </xdr:to>
    <xdr:graphicFrame macro="">
      <xdr:nvGraphicFramePr>
        <xdr:cNvPr id="15" name="Regional Performance">
          <a:extLst>
            <a:ext uri="{FF2B5EF4-FFF2-40B4-BE49-F238E27FC236}">
              <a16:creationId xmlns:a16="http://schemas.microsoft.com/office/drawing/2014/main" id="{B18C6D27-5BE1-450B-A062-7355FA5565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51412</xdr:colOff>
      <xdr:row>14</xdr:row>
      <xdr:rowOff>127300</xdr:rowOff>
    </xdr:from>
    <xdr:to>
      <xdr:col>25</xdr:col>
      <xdr:colOff>478576</xdr:colOff>
      <xdr:row>27</xdr:row>
      <xdr:rowOff>86261</xdr:rowOff>
    </xdr:to>
    <xdr:graphicFrame macro="">
      <xdr:nvGraphicFramePr>
        <xdr:cNvPr id="16" name="Category - Revenue">
          <a:extLst>
            <a:ext uri="{FF2B5EF4-FFF2-40B4-BE49-F238E27FC236}">
              <a16:creationId xmlns:a16="http://schemas.microsoft.com/office/drawing/2014/main" id="{84B9D2CB-7999-4376-92DA-1B7210521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558729</xdr:colOff>
      <xdr:row>12</xdr:row>
      <xdr:rowOff>118548</xdr:rowOff>
    </xdr:from>
    <xdr:to>
      <xdr:col>28</xdr:col>
      <xdr:colOff>534695</xdr:colOff>
      <xdr:row>30</xdr:row>
      <xdr:rowOff>93279</xdr:rowOff>
    </xdr:to>
    <xdr:graphicFrame macro="">
      <xdr:nvGraphicFramePr>
        <xdr:cNvPr id="18" name="Category orders">
          <a:extLst>
            <a:ext uri="{FF2B5EF4-FFF2-40B4-BE49-F238E27FC236}">
              <a16:creationId xmlns:a16="http://schemas.microsoft.com/office/drawing/2014/main" id="{CB10AF3A-8D5A-4F88-86BB-61E751A9B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199759</xdr:colOff>
      <xdr:row>29</xdr:row>
      <xdr:rowOff>126527</xdr:rowOff>
    </xdr:from>
    <xdr:to>
      <xdr:col>28</xdr:col>
      <xdr:colOff>275167</xdr:colOff>
      <xdr:row>42</xdr:row>
      <xdr:rowOff>87308</xdr:rowOff>
    </xdr:to>
    <xdr:graphicFrame macro="">
      <xdr:nvGraphicFramePr>
        <xdr:cNvPr id="19" name="Order Count">
          <a:extLst>
            <a:ext uri="{FF2B5EF4-FFF2-40B4-BE49-F238E27FC236}">
              <a16:creationId xmlns:a16="http://schemas.microsoft.com/office/drawing/2014/main" id="{EF0F8FD3-AD94-4266-A84E-CAC894001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378183</xdr:colOff>
      <xdr:row>29</xdr:row>
      <xdr:rowOff>97766</xdr:rowOff>
    </xdr:from>
    <xdr:to>
      <xdr:col>21</xdr:col>
      <xdr:colOff>556488</xdr:colOff>
      <xdr:row>42</xdr:row>
      <xdr:rowOff>82867</xdr:rowOff>
    </xdr:to>
    <xdr:graphicFrame macro="">
      <xdr:nvGraphicFramePr>
        <xdr:cNvPr id="20" name="Chart 19">
          <a:extLst>
            <a:ext uri="{FF2B5EF4-FFF2-40B4-BE49-F238E27FC236}">
              <a16:creationId xmlns:a16="http://schemas.microsoft.com/office/drawing/2014/main" id="{D159046A-C3A1-452B-B970-65A8E0A1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367786</xdr:colOff>
      <xdr:row>8</xdr:row>
      <xdr:rowOff>22085</xdr:rowOff>
    </xdr:from>
    <xdr:to>
      <xdr:col>7</xdr:col>
      <xdr:colOff>570670</xdr:colOff>
      <xdr:row>10</xdr:row>
      <xdr:rowOff>89636</xdr:rowOff>
    </xdr:to>
    <xdr:sp macro="" textlink="Calculations!$B$18">
      <xdr:nvSpPr>
        <xdr:cNvPr id="8" name="TextBox 7">
          <a:extLst>
            <a:ext uri="{FF2B5EF4-FFF2-40B4-BE49-F238E27FC236}">
              <a16:creationId xmlns:a16="http://schemas.microsoft.com/office/drawing/2014/main" id="{7BF0FA8D-B719-4AF2-8AF8-A9F2BA624500}"/>
            </a:ext>
          </a:extLst>
        </xdr:cNvPr>
        <xdr:cNvSpPr txBox="1"/>
      </xdr:nvSpPr>
      <xdr:spPr>
        <a:xfrm>
          <a:off x="4262453" y="2505641"/>
          <a:ext cx="1416439" cy="420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A3252D-9C02-47C5-B76A-F8B9441BAA87}"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$117.49M</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5</xdr:col>
      <xdr:colOff>225449</xdr:colOff>
      <xdr:row>6</xdr:row>
      <xdr:rowOff>32680</xdr:rowOff>
    </xdr:from>
    <xdr:to>
      <xdr:col>8</xdr:col>
      <xdr:colOff>88565</xdr:colOff>
      <xdr:row>8</xdr:row>
      <xdr:rowOff>87749</xdr:rowOff>
    </xdr:to>
    <xdr:sp macro="" textlink="">
      <xdr:nvSpPr>
        <xdr:cNvPr id="9" name="TextBox 8">
          <a:extLst>
            <a:ext uri="{FF2B5EF4-FFF2-40B4-BE49-F238E27FC236}">
              <a16:creationId xmlns:a16="http://schemas.microsoft.com/office/drawing/2014/main" id="{8415B154-28C7-4345-9CAD-B3B5E9AEA081}"/>
            </a:ext>
          </a:extLst>
        </xdr:cNvPr>
        <xdr:cNvSpPr txBox="1"/>
      </xdr:nvSpPr>
      <xdr:spPr>
        <a:xfrm>
          <a:off x="4481300" y="2153850"/>
          <a:ext cx="1687052"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Total Revenue</a:t>
          </a:r>
        </a:p>
      </xdr:txBody>
    </xdr:sp>
    <xdr:clientData/>
  </xdr:twoCellAnchor>
  <xdr:twoCellAnchor>
    <xdr:from>
      <xdr:col>15</xdr:col>
      <xdr:colOff>407621</xdr:colOff>
      <xdr:row>13</xdr:row>
      <xdr:rowOff>126250</xdr:rowOff>
    </xdr:from>
    <xdr:to>
      <xdr:col>21</xdr:col>
      <xdr:colOff>543277</xdr:colOff>
      <xdr:row>28</xdr:row>
      <xdr:rowOff>61998</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82744DE2-B5B9-4239-B058-CE37D584C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196021" y="2450350"/>
              <a:ext cx="3793256" cy="26027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292433</xdr:colOff>
      <xdr:row>2</xdr:row>
      <xdr:rowOff>42332</xdr:rowOff>
    </xdr:from>
    <xdr:to>
      <xdr:col>28</xdr:col>
      <xdr:colOff>175638</xdr:colOff>
      <xdr:row>5</xdr:row>
      <xdr:rowOff>16282</xdr:rowOff>
    </xdr:to>
    <xdr:sp macro="" textlink="">
      <xdr:nvSpPr>
        <xdr:cNvPr id="46" name="Rectangle 45">
          <a:extLst>
            <a:ext uri="{FF2B5EF4-FFF2-40B4-BE49-F238E27FC236}">
              <a16:creationId xmlns:a16="http://schemas.microsoft.com/office/drawing/2014/main" id="{6379F8B9-7D9A-5657-5293-62F9B43AC157}"/>
            </a:ext>
          </a:extLst>
        </xdr:cNvPr>
        <xdr:cNvSpPr/>
      </xdr:nvSpPr>
      <xdr:spPr>
        <a:xfrm>
          <a:off x="2116369" y="1447438"/>
          <a:ext cx="16494535" cy="514376"/>
        </a:xfrm>
        <a:prstGeom prst="rect">
          <a:avLst/>
        </a:prstGeom>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262212</xdr:colOff>
      <xdr:row>1</xdr:row>
      <xdr:rowOff>158972</xdr:rowOff>
    </xdr:from>
    <xdr:to>
      <xdr:col>28</xdr:col>
      <xdr:colOff>168884</xdr:colOff>
      <xdr:row>4</xdr:row>
      <xdr:rowOff>158975</xdr:rowOff>
    </xdr:to>
    <xdr:sp macro="" textlink="">
      <xdr:nvSpPr>
        <xdr:cNvPr id="47" name="TextBox 46">
          <a:extLst>
            <a:ext uri="{FF2B5EF4-FFF2-40B4-BE49-F238E27FC236}">
              <a16:creationId xmlns:a16="http://schemas.microsoft.com/office/drawing/2014/main" id="{6ABDABAD-2369-2BFF-2552-C9CF841E2ED5}"/>
            </a:ext>
          </a:extLst>
        </xdr:cNvPr>
        <xdr:cNvSpPr txBox="1"/>
      </xdr:nvSpPr>
      <xdr:spPr>
        <a:xfrm>
          <a:off x="2086148" y="1388440"/>
          <a:ext cx="16518002" cy="533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6">
                  <a:lumMod val="90000"/>
                </a:schemeClr>
              </a:solidFill>
              <a:latin typeface="Segoe UI Bold" panose="020B0802040204020203" pitchFamily="34" charset="0"/>
              <a:cs typeface="Segoe UI Bold" panose="020B0802040204020203" pitchFamily="34" charset="0"/>
            </a:rPr>
            <a:t>E-Commerce Performance Analysis</a:t>
          </a:r>
        </a:p>
      </xdr:txBody>
    </xdr:sp>
    <xdr:clientData/>
  </xdr:twoCellAnchor>
  <xdr:twoCellAnchor>
    <xdr:from>
      <xdr:col>8</xdr:col>
      <xdr:colOff>351699</xdr:colOff>
      <xdr:row>6</xdr:row>
      <xdr:rowOff>29111</xdr:rowOff>
    </xdr:from>
    <xdr:to>
      <xdr:col>11</xdr:col>
      <xdr:colOff>478699</xdr:colOff>
      <xdr:row>12</xdr:row>
      <xdr:rowOff>141863</xdr:rowOff>
    </xdr:to>
    <xdr:sp macro="" textlink="">
      <xdr:nvSpPr>
        <xdr:cNvPr id="27" name="Rectangle: Rounded Corners 26">
          <a:extLst>
            <a:ext uri="{FF2B5EF4-FFF2-40B4-BE49-F238E27FC236}">
              <a16:creationId xmlns:a16="http://schemas.microsoft.com/office/drawing/2014/main" id="{88940DA8-0DBC-4CF0-8AA9-92D8834C3B13}"/>
            </a:ext>
          </a:extLst>
        </xdr:cNvPr>
        <xdr:cNvSpPr/>
      </xdr:nvSpPr>
      <xdr:spPr>
        <a:xfrm>
          <a:off x="4853143" y="1101555"/>
          <a:ext cx="1947334" cy="1171086"/>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213833</xdr:colOff>
      <xdr:row>8</xdr:row>
      <xdr:rowOff>32902</xdr:rowOff>
    </xdr:from>
    <xdr:to>
      <xdr:col>11</xdr:col>
      <xdr:colOff>421443</xdr:colOff>
      <xdr:row>10</xdr:row>
      <xdr:rowOff>100453</xdr:rowOff>
    </xdr:to>
    <xdr:sp macro="" textlink="Calculations!$C$18">
      <xdr:nvSpPr>
        <xdr:cNvPr id="28" name="TextBox 27">
          <a:extLst>
            <a:ext uri="{FF2B5EF4-FFF2-40B4-BE49-F238E27FC236}">
              <a16:creationId xmlns:a16="http://schemas.microsoft.com/office/drawing/2014/main" id="{1A54DC08-CE00-4070-809D-B4E3D38DEB4D}"/>
            </a:ext>
          </a:extLst>
        </xdr:cNvPr>
        <xdr:cNvSpPr txBox="1"/>
      </xdr:nvSpPr>
      <xdr:spPr>
        <a:xfrm>
          <a:off x="6901599" y="2505349"/>
          <a:ext cx="1423567" cy="41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8406E8-6569-48A4-96D0-925C4C6EC33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90.23%</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8</xdr:col>
      <xdr:colOff>399040</xdr:colOff>
      <xdr:row>6</xdr:row>
      <xdr:rowOff>40880</xdr:rowOff>
    </xdr:from>
    <xdr:to>
      <xdr:col>11</xdr:col>
      <xdr:colOff>511509</xdr:colOff>
      <xdr:row>8</xdr:row>
      <xdr:rowOff>94936</xdr:rowOff>
    </xdr:to>
    <xdr:sp macro="" textlink="">
      <xdr:nvSpPr>
        <xdr:cNvPr id="30" name="TextBox 29">
          <a:extLst>
            <a:ext uri="{FF2B5EF4-FFF2-40B4-BE49-F238E27FC236}">
              <a16:creationId xmlns:a16="http://schemas.microsoft.com/office/drawing/2014/main" id="{511CF641-8574-4A53-A0DF-4884C8751164}"/>
            </a:ext>
          </a:extLst>
        </xdr:cNvPr>
        <xdr:cNvSpPr txBox="1"/>
      </xdr:nvSpPr>
      <xdr:spPr>
        <a:xfrm>
          <a:off x="6478827" y="2162050"/>
          <a:ext cx="1936405" cy="405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Target Achievement %</a:t>
          </a:r>
        </a:p>
      </xdr:txBody>
    </xdr:sp>
    <xdr:clientData/>
  </xdr:twoCellAnchor>
  <xdr:twoCellAnchor>
    <xdr:from>
      <xdr:col>12</xdr:col>
      <xdr:colOff>40787</xdr:colOff>
      <xdr:row>6</xdr:row>
      <xdr:rowOff>32221</xdr:rowOff>
    </xdr:from>
    <xdr:to>
      <xdr:col>15</xdr:col>
      <xdr:colOff>167787</xdr:colOff>
      <xdr:row>12</xdr:row>
      <xdr:rowOff>162129</xdr:rowOff>
    </xdr:to>
    <xdr:sp macro="" textlink="">
      <xdr:nvSpPr>
        <xdr:cNvPr id="32" name="Rectangle: Rounded Corners 31">
          <a:extLst>
            <a:ext uri="{FF2B5EF4-FFF2-40B4-BE49-F238E27FC236}">
              <a16:creationId xmlns:a16="http://schemas.microsoft.com/office/drawing/2014/main" id="{906049E1-7C6C-4913-8191-0B8FEC67C2E2}"/>
            </a:ext>
          </a:extLst>
        </xdr:cNvPr>
        <xdr:cNvSpPr/>
      </xdr:nvSpPr>
      <xdr:spPr>
        <a:xfrm>
          <a:off x="6969343" y="1104665"/>
          <a:ext cx="1947333" cy="118824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598535</xdr:colOff>
      <xdr:row>7</xdr:row>
      <xdr:rowOff>166307</xdr:rowOff>
    </xdr:from>
    <xdr:to>
      <xdr:col>15</xdr:col>
      <xdr:colOff>199049</xdr:colOff>
      <xdr:row>10</xdr:row>
      <xdr:rowOff>59984</xdr:rowOff>
    </xdr:to>
    <xdr:sp macro="" textlink="Calculations!$D$18">
      <xdr:nvSpPr>
        <xdr:cNvPr id="50" name="TextBox 49">
          <a:extLst>
            <a:ext uri="{FF2B5EF4-FFF2-40B4-BE49-F238E27FC236}">
              <a16:creationId xmlns:a16="http://schemas.microsoft.com/office/drawing/2014/main" id="{C10E1055-084A-4A30-B1E1-06060BCBD5F6}"/>
            </a:ext>
          </a:extLst>
        </xdr:cNvPr>
        <xdr:cNvSpPr txBox="1"/>
      </xdr:nvSpPr>
      <xdr:spPr>
        <a:xfrm>
          <a:off x="9110237" y="2463116"/>
          <a:ext cx="1424450"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430CF7-8A24-4FD9-A2D1-BC7B919F82C5}"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14.64%</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12</xdr:col>
      <xdr:colOff>258463</xdr:colOff>
      <xdr:row>6</xdr:row>
      <xdr:rowOff>63245</xdr:rowOff>
    </xdr:from>
    <xdr:to>
      <xdr:col>15</xdr:col>
      <xdr:colOff>121578</xdr:colOff>
      <xdr:row>8</xdr:row>
      <xdr:rowOff>118314</xdr:rowOff>
    </xdr:to>
    <xdr:sp macro="" textlink="">
      <xdr:nvSpPr>
        <xdr:cNvPr id="51" name="TextBox 50">
          <a:extLst>
            <a:ext uri="{FF2B5EF4-FFF2-40B4-BE49-F238E27FC236}">
              <a16:creationId xmlns:a16="http://schemas.microsoft.com/office/drawing/2014/main" id="{EEF007DA-A084-4B36-B9EA-023E54D01357}"/>
            </a:ext>
          </a:extLst>
        </xdr:cNvPr>
        <xdr:cNvSpPr txBox="1"/>
      </xdr:nvSpPr>
      <xdr:spPr>
        <a:xfrm>
          <a:off x="8770165" y="2184415"/>
          <a:ext cx="1687051"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Profit</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Margin</a:t>
          </a:r>
          <a:r>
            <a:rPr lang="en-US" sz="1200" b="1">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t>
          </a:r>
        </a:p>
      </xdr:txBody>
    </xdr:sp>
    <xdr:clientData/>
  </xdr:twoCellAnchor>
  <xdr:twoCellAnchor>
    <xdr:from>
      <xdr:col>15</xdr:col>
      <xdr:colOff>347249</xdr:colOff>
      <xdr:row>6</xdr:row>
      <xdr:rowOff>43310</xdr:rowOff>
    </xdr:from>
    <xdr:to>
      <xdr:col>18</xdr:col>
      <xdr:colOff>474249</xdr:colOff>
      <xdr:row>12</xdr:row>
      <xdr:rowOff>128351</xdr:rowOff>
    </xdr:to>
    <xdr:sp macro="" textlink="">
      <xdr:nvSpPr>
        <xdr:cNvPr id="53" name="Rectangle: Rounded Corners 52">
          <a:extLst>
            <a:ext uri="{FF2B5EF4-FFF2-40B4-BE49-F238E27FC236}">
              <a16:creationId xmlns:a16="http://schemas.microsoft.com/office/drawing/2014/main" id="{22CFF1FF-4F55-44DB-BBDA-96A70290873A}"/>
            </a:ext>
          </a:extLst>
        </xdr:cNvPr>
        <xdr:cNvSpPr/>
      </xdr:nvSpPr>
      <xdr:spPr>
        <a:xfrm>
          <a:off x="9096138" y="1115754"/>
          <a:ext cx="1947333" cy="1143375"/>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194059</xdr:colOff>
      <xdr:row>7</xdr:row>
      <xdr:rowOff>159757</xdr:rowOff>
    </xdr:from>
    <xdr:to>
      <xdr:col>18</xdr:col>
      <xdr:colOff>401669</xdr:colOff>
      <xdr:row>10</xdr:row>
      <xdr:rowOff>53434</xdr:rowOff>
    </xdr:to>
    <xdr:sp macro="" textlink="Calculations!$E$18">
      <xdr:nvSpPr>
        <xdr:cNvPr id="54" name="TextBox 53">
          <a:extLst>
            <a:ext uri="{FF2B5EF4-FFF2-40B4-BE49-F238E27FC236}">
              <a16:creationId xmlns:a16="http://schemas.microsoft.com/office/drawing/2014/main" id="{8C64B3A2-43A1-4DEE-A79C-CB7712065203}"/>
            </a:ext>
          </a:extLst>
        </xdr:cNvPr>
        <xdr:cNvSpPr txBox="1"/>
      </xdr:nvSpPr>
      <xdr:spPr>
        <a:xfrm>
          <a:off x="11137676" y="2456566"/>
          <a:ext cx="1423567" cy="420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3A31F5B-4F5F-456A-8712-5E59C6C42816}"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$22,965</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15</xdr:col>
      <xdr:colOff>413574</xdr:colOff>
      <xdr:row>6</xdr:row>
      <xdr:rowOff>41140</xdr:rowOff>
    </xdr:from>
    <xdr:to>
      <xdr:col>18</xdr:col>
      <xdr:colOff>466816</xdr:colOff>
      <xdr:row>8</xdr:row>
      <xdr:rowOff>96209</xdr:rowOff>
    </xdr:to>
    <xdr:sp macro="" textlink="">
      <xdr:nvSpPr>
        <xdr:cNvPr id="55" name="TextBox 54">
          <a:extLst>
            <a:ext uri="{FF2B5EF4-FFF2-40B4-BE49-F238E27FC236}">
              <a16:creationId xmlns:a16="http://schemas.microsoft.com/office/drawing/2014/main" id="{2625E758-32BF-4AF4-A8A2-2F7F7FF9201E}"/>
            </a:ext>
          </a:extLst>
        </xdr:cNvPr>
        <xdr:cNvSpPr txBox="1"/>
      </xdr:nvSpPr>
      <xdr:spPr>
        <a:xfrm>
          <a:off x="10749212" y="2162310"/>
          <a:ext cx="1877178" cy="4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rPr>
            <a:t>Average Order Value</a:t>
          </a:r>
        </a:p>
      </xdr:txBody>
    </xdr:sp>
    <xdr:clientData/>
  </xdr:twoCellAnchor>
  <xdr:twoCellAnchor>
    <xdr:from>
      <xdr:col>19</xdr:col>
      <xdr:colOff>42334</xdr:colOff>
      <xdr:row>6</xdr:row>
      <xdr:rowOff>28222</xdr:rowOff>
    </xdr:from>
    <xdr:to>
      <xdr:col>22</xdr:col>
      <xdr:colOff>109306</xdr:colOff>
      <xdr:row>12</xdr:row>
      <xdr:rowOff>141862</xdr:rowOff>
    </xdr:to>
    <xdr:sp macro="" textlink="">
      <xdr:nvSpPr>
        <xdr:cNvPr id="56" name="Rectangle: Rounded Corners 55">
          <a:extLst>
            <a:ext uri="{FF2B5EF4-FFF2-40B4-BE49-F238E27FC236}">
              <a16:creationId xmlns:a16="http://schemas.microsoft.com/office/drawing/2014/main" id="{A6A79F5A-90AA-4274-9425-9A3C648AA0A4}"/>
            </a:ext>
          </a:extLst>
        </xdr:cNvPr>
        <xdr:cNvSpPr/>
      </xdr:nvSpPr>
      <xdr:spPr>
        <a:xfrm>
          <a:off x="11218334" y="1100666"/>
          <a:ext cx="1887305" cy="1171974"/>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121585</xdr:colOff>
      <xdr:row>6</xdr:row>
      <xdr:rowOff>58452</xdr:rowOff>
    </xdr:from>
    <xdr:to>
      <xdr:col>21</xdr:col>
      <xdr:colOff>595887</xdr:colOff>
      <xdr:row>8</xdr:row>
      <xdr:rowOff>114272</xdr:rowOff>
    </xdr:to>
    <xdr:sp macro="" textlink="">
      <xdr:nvSpPr>
        <xdr:cNvPr id="57" name="TextBox 56">
          <a:extLst>
            <a:ext uri="{FF2B5EF4-FFF2-40B4-BE49-F238E27FC236}">
              <a16:creationId xmlns:a16="http://schemas.microsoft.com/office/drawing/2014/main" id="{77E70A73-2862-48D8-ACD2-D230722BEFD7}"/>
            </a:ext>
          </a:extLst>
        </xdr:cNvPr>
        <xdr:cNvSpPr txBox="1"/>
      </xdr:nvSpPr>
      <xdr:spPr>
        <a:xfrm>
          <a:off x="12889138" y="2179622"/>
          <a:ext cx="1690260" cy="407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Total</a:t>
          </a:r>
          <a:r>
            <a:rPr lang="en-US" sz="12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 </a:t>
          </a:r>
          <a:r>
            <a:rPr lang="en-US" sz="1300" b="1" baseline="0">
              <a:solidFill>
                <a:schemeClr val="accent5">
                  <a:lumMod val="90000"/>
                  <a:lumOff val="10000"/>
                </a:schemeClr>
              </a:solidFill>
              <a:latin typeface="Segoe UI Bold" panose="020B0802040204020203" pitchFamily="34" charset="0"/>
              <a:ea typeface="+mn-ea"/>
              <a:cs typeface="Segoe UI Bold" panose="020B0802040204020203" pitchFamily="34" charset="0"/>
            </a:rPr>
            <a:t>Orders</a:t>
          </a:r>
          <a:endParaRPr lang="en-US" sz="1300" b="1">
            <a:solidFill>
              <a:schemeClr val="accent5">
                <a:lumMod val="90000"/>
                <a:lumOff val="10000"/>
              </a:schemeClr>
            </a:solidFill>
            <a:latin typeface="Segoe UI Bold" panose="020B0802040204020203" pitchFamily="34" charset="0"/>
            <a:ea typeface="+mn-ea"/>
            <a:cs typeface="Segoe UI Bold" panose="020B0802040204020203" pitchFamily="34" charset="0"/>
          </a:endParaRPr>
        </a:p>
      </xdr:txBody>
    </xdr:sp>
    <xdr:clientData/>
  </xdr:twoCellAnchor>
  <xdr:twoCellAnchor>
    <xdr:from>
      <xdr:col>19</xdr:col>
      <xdr:colOff>529585</xdr:colOff>
      <xdr:row>8</xdr:row>
      <xdr:rowOff>7173</xdr:rowOff>
    </xdr:from>
    <xdr:to>
      <xdr:col>22</xdr:col>
      <xdr:colOff>134826</xdr:colOff>
      <xdr:row>10</xdr:row>
      <xdr:rowOff>75737</xdr:rowOff>
    </xdr:to>
    <xdr:sp macro="" textlink="Calculations!$F$18">
      <xdr:nvSpPr>
        <xdr:cNvPr id="58" name="TextBox 57">
          <a:extLst>
            <a:ext uri="{FF2B5EF4-FFF2-40B4-BE49-F238E27FC236}">
              <a16:creationId xmlns:a16="http://schemas.microsoft.com/office/drawing/2014/main" id="{F8BF203C-45EC-401A-8E60-EBF04113AE45}"/>
            </a:ext>
          </a:extLst>
        </xdr:cNvPr>
        <xdr:cNvSpPr txBox="1"/>
      </xdr:nvSpPr>
      <xdr:spPr>
        <a:xfrm>
          <a:off x="13297138" y="2479620"/>
          <a:ext cx="1429177" cy="41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169654-4C6A-45A7-BBB0-053A2FC370C1}" type="TxLink">
            <a:rPr lang="en-US" sz="2000" b="1" i="0" u="none" strike="noStrike">
              <a:solidFill>
                <a:srgbClr val="000000"/>
              </a:solidFill>
              <a:latin typeface="Segoe UI Bold" panose="020B0802040204020203" pitchFamily="34" charset="0"/>
              <a:ea typeface="Calibri"/>
              <a:cs typeface="Segoe UI Bold" panose="020B0802040204020203" pitchFamily="34" charset="0"/>
            </a:rPr>
            <a:pPr marL="0" indent="0"/>
            <a:t> 5,116 </a:t>
          </a:fld>
          <a:endParaRPr lang="en-US" sz="2000" b="1" i="0" u="none" strike="noStrike">
            <a:solidFill>
              <a:srgbClr val="000000"/>
            </a:solidFill>
            <a:latin typeface="Segoe UI Bold" panose="020B0802040204020203" pitchFamily="34" charset="0"/>
            <a:ea typeface="Calibri"/>
            <a:cs typeface="Segoe UI Bold" panose="020B0802040204020203" pitchFamily="34" charset="0"/>
          </a:endParaRPr>
        </a:p>
      </xdr:txBody>
    </xdr:sp>
    <xdr:clientData/>
  </xdr:twoCellAnchor>
  <xdr:twoCellAnchor>
    <xdr:from>
      <xdr:col>11</xdr:col>
      <xdr:colOff>541049</xdr:colOff>
      <xdr:row>14</xdr:row>
      <xdr:rowOff>15789</xdr:rowOff>
    </xdr:from>
    <xdr:to>
      <xdr:col>15</xdr:col>
      <xdr:colOff>97878</xdr:colOff>
      <xdr:row>42</xdr:row>
      <xdr:rowOff>67703</xdr:rowOff>
    </xdr:to>
    <xdr:sp macro="" textlink="">
      <xdr:nvSpPr>
        <xdr:cNvPr id="1024" name="Rectangle: Rounded Corners 1023">
          <a:extLst>
            <a:ext uri="{FF2B5EF4-FFF2-40B4-BE49-F238E27FC236}">
              <a16:creationId xmlns:a16="http://schemas.microsoft.com/office/drawing/2014/main" id="{E105AB14-FB54-4DC2-9C3C-81A7BFAA6854}"/>
            </a:ext>
          </a:extLst>
        </xdr:cNvPr>
        <xdr:cNvSpPr/>
      </xdr:nvSpPr>
      <xdr:spPr>
        <a:xfrm>
          <a:off x="6862827" y="2499345"/>
          <a:ext cx="1983940" cy="4990802"/>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107946</xdr:colOff>
      <xdr:row>6</xdr:row>
      <xdr:rowOff>142037</xdr:rowOff>
    </xdr:from>
    <xdr:to>
      <xdr:col>4</xdr:col>
      <xdr:colOff>286438</xdr:colOff>
      <xdr:row>9</xdr:row>
      <xdr:rowOff>23821</xdr:rowOff>
    </xdr:to>
    <xdr:sp macro="" textlink="">
      <xdr:nvSpPr>
        <xdr:cNvPr id="5" name="TextBox 4">
          <a:extLst>
            <a:ext uri="{FF2B5EF4-FFF2-40B4-BE49-F238E27FC236}">
              <a16:creationId xmlns:a16="http://schemas.microsoft.com/office/drawing/2014/main" id="{8F1C2F52-7515-4DCE-B23A-0E523578E147}"/>
            </a:ext>
          </a:extLst>
        </xdr:cNvPr>
        <xdr:cNvSpPr txBox="1"/>
      </xdr:nvSpPr>
      <xdr:spPr>
        <a:xfrm>
          <a:off x="2535057" y="2272815"/>
          <a:ext cx="1392048" cy="410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Filter</a:t>
          </a:r>
          <a:r>
            <a:rPr lang="en-IN" sz="1600" b="1">
              <a:solidFill>
                <a:schemeClr val="accent5">
                  <a:lumMod val="90000"/>
                  <a:lumOff val="10000"/>
                </a:schemeClr>
              </a:solidFill>
              <a:latin typeface="Segoe UI Bold" panose="020B0802040204020203" pitchFamily="34" charset="0"/>
              <a:ea typeface="Segoe UI Black" panose="020B0A02040204020203" pitchFamily="34" charset="0"/>
              <a:cs typeface="Segoe UI Bold" panose="020B0802040204020203" pitchFamily="34" charset="0"/>
            </a:rPr>
            <a:t> </a:t>
          </a:r>
          <a:r>
            <a:rPr lang="en-IN" sz="1600" b="1">
              <a:solidFill>
                <a:schemeClr val="accent5">
                  <a:lumMod val="90000"/>
                  <a:lumOff val="10000"/>
                </a:schemeClr>
              </a:solidFill>
              <a:latin typeface="Segoe UI Bold" panose="020B0802040204020203" pitchFamily="34" charset="0"/>
              <a:ea typeface="+mn-ea"/>
              <a:cs typeface="Segoe UI Bold" panose="020B0802040204020203" pitchFamily="34" charset="0"/>
            </a:rPr>
            <a:t>Panel</a:t>
          </a:r>
        </a:p>
      </xdr:txBody>
    </xdr:sp>
    <xdr:clientData/>
  </xdr:twoCellAnchor>
  <xdr:twoCellAnchor editAs="oneCell">
    <xdr:from>
      <xdr:col>1</xdr:col>
      <xdr:colOff>426118</xdr:colOff>
      <xdr:row>7</xdr:row>
      <xdr:rowOff>24220</xdr:rowOff>
    </xdr:from>
    <xdr:to>
      <xdr:col>2</xdr:col>
      <xdr:colOff>144227</xdr:colOff>
      <xdr:row>8</xdr:row>
      <xdr:rowOff>169714</xdr:rowOff>
    </xdr:to>
    <xdr:pic>
      <xdr:nvPicPr>
        <xdr:cNvPr id="7" name="Picture 6">
          <a:extLst>
            <a:ext uri="{FF2B5EF4-FFF2-40B4-BE49-F238E27FC236}">
              <a16:creationId xmlns:a16="http://schemas.microsoft.com/office/drawing/2014/main" id="{726F11D2-26BD-4E76-B82C-F6790D95517D}"/>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246451" y="2331387"/>
          <a:ext cx="324887" cy="321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105325</xdr:colOff>
      <xdr:row>39</xdr:row>
      <xdr:rowOff>120244</xdr:rowOff>
    </xdr:from>
    <xdr:to>
      <xdr:col>2</xdr:col>
      <xdr:colOff>425352</xdr:colOff>
      <xdr:row>41</xdr:row>
      <xdr:rowOff>77321</xdr:rowOff>
    </xdr:to>
    <xdr:pic>
      <xdr:nvPicPr>
        <xdr:cNvPr id="23" name="Picture 22">
          <a:hlinkClick xmlns:r="http://schemas.openxmlformats.org/officeDocument/2006/relationships" r:id="rId9"/>
          <a:extLst>
            <a:ext uri="{FF2B5EF4-FFF2-40B4-BE49-F238E27FC236}">
              <a16:creationId xmlns:a16="http://schemas.microsoft.com/office/drawing/2014/main" id="{BE1178F5-FDF7-42B9-8BF7-B12D1332F6B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537240" y="8037478"/>
          <a:ext cx="320027" cy="308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178433</xdr:colOff>
      <xdr:row>39</xdr:row>
      <xdr:rowOff>124278</xdr:rowOff>
    </xdr:from>
    <xdr:to>
      <xdr:col>3</xdr:col>
      <xdr:colOff>436966</xdr:colOff>
      <xdr:row>41</xdr:row>
      <xdr:rowOff>82402</xdr:rowOff>
    </xdr:to>
    <xdr:pic>
      <xdr:nvPicPr>
        <xdr:cNvPr id="26" name="Picture 25">
          <a:hlinkClick xmlns:r="http://schemas.openxmlformats.org/officeDocument/2006/relationships" r:id="rId11"/>
          <a:extLst>
            <a:ext uri="{FF2B5EF4-FFF2-40B4-BE49-F238E27FC236}">
              <a16:creationId xmlns:a16="http://schemas.microsoft.com/office/drawing/2014/main" id="{7F8F9773-C792-402A-B6D9-3CD92016EB3E}"/>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218327" y="8041512"/>
          <a:ext cx="258533" cy="309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287652</xdr:colOff>
      <xdr:row>10</xdr:row>
      <xdr:rowOff>104454</xdr:rowOff>
    </xdr:from>
    <xdr:to>
      <xdr:col>7</xdr:col>
      <xdr:colOff>62617</xdr:colOff>
      <xdr:row>12</xdr:row>
      <xdr:rowOff>67309</xdr:rowOff>
    </xdr:to>
    <xdr:sp macro="" textlink="Calculations!$B$24">
      <xdr:nvSpPr>
        <xdr:cNvPr id="25" name="TextBox 24">
          <a:extLst>
            <a:ext uri="{FF2B5EF4-FFF2-40B4-BE49-F238E27FC236}">
              <a16:creationId xmlns:a16="http://schemas.microsoft.com/office/drawing/2014/main" id="{95696801-CA8E-4E4D-8CB1-B8A6E4B780CB}"/>
            </a:ext>
          </a:extLst>
        </xdr:cNvPr>
        <xdr:cNvSpPr txBox="1"/>
      </xdr:nvSpPr>
      <xdr:spPr>
        <a:xfrm>
          <a:off x="4182319" y="2940787"/>
          <a:ext cx="98852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CAACD6-9907-40BD-B4CE-F1771B958406}" type="TxLink">
            <a:rPr lang="en-US" sz="1200" b="1" i="0" u="none" strike="noStrike">
              <a:solidFill>
                <a:srgbClr val="000000"/>
              </a:solidFill>
              <a:latin typeface="Calibri"/>
              <a:ea typeface="Calibri"/>
              <a:cs typeface="Calibri"/>
            </a:rPr>
            <a:pPr/>
            <a:t>$116.32M</a:t>
          </a:fld>
          <a:endParaRPr lang="en-US" sz="2400" b="1">
            <a:latin typeface="Segoe UI Bold" panose="020B0802040204020203" pitchFamily="34" charset="0"/>
            <a:cs typeface="Segoe UI Bold" panose="020B0802040204020203" pitchFamily="34" charset="0"/>
          </a:endParaRPr>
        </a:p>
      </xdr:txBody>
    </xdr:sp>
    <xdr:clientData/>
  </xdr:twoCellAnchor>
  <xdr:twoCellAnchor>
    <xdr:from>
      <xdr:col>6</xdr:col>
      <xdr:colOff>592423</xdr:colOff>
      <xdr:row>10</xdr:row>
      <xdr:rowOff>80166</xdr:rowOff>
    </xdr:from>
    <xdr:to>
      <xdr:col>8</xdr:col>
      <xdr:colOff>370597</xdr:colOff>
      <xdr:row>12</xdr:row>
      <xdr:rowOff>43021</xdr:rowOff>
    </xdr:to>
    <xdr:sp macro="" textlink="Calculations!$B$29">
      <xdr:nvSpPr>
        <xdr:cNvPr id="31" name="TextBox 30">
          <a:extLst>
            <a:ext uri="{FF2B5EF4-FFF2-40B4-BE49-F238E27FC236}">
              <a16:creationId xmlns:a16="http://schemas.microsoft.com/office/drawing/2014/main" id="{B8B2C6A2-87E6-4B18-BFD6-8304D3C7BEA5}"/>
            </a:ext>
          </a:extLst>
        </xdr:cNvPr>
        <xdr:cNvSpPr txBox="1"/>
      </xdr:nvSpPr>
      <xdr:spPr>
        <a:xfrm>
          <a:off x="5093867" y="2916499"/>
          <a:ext cx="991730"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2273E1-472E-410C-B425-8CE7E4C8D25A}" type="TxLink">
            <a:rPr lang="en-US" sz="1200" b="1" i="0" u="none" strike="noStrike">
              <a:solidFill>
                <a:srgbClr val="000000"/>
              </a:solidFill>
              <a:latin typeface="Calibri"/>
              <a:ea typeface="Calibri"/>
              <a:cs typeface="Calibri"/>
            </a:rPr>
            <a:pPr/>
            <a:t>▲ 1.00%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9</xdr:col>
      <xdr:colOff>9270</xdr:colOff>
      <xdr:row>10</xdr:row>
      <xdr:rowOff>106962</xdr:rowOff>
    </xdr:from>
    <xdr:to>
      <xdr:col>10</xdr:col>
      <xdr:colOff>392214</xdr:colOff>
      <xdr:row>12</xdr:row>
      <xdr:rowOff>69817</xdr:rowOff>
    </xdr:to>
    <xdr:sp macro="" textlink="Calculations!$C$24">
      <xdr:nvSpPr>
        <xdr:cNvPr id="35" name="TextBox 34">
          <a:extLst>
            <a:ext uri="{FF2B5EF4-FFF2-40B4-BE49-F238E27FC236}">
              <a16:creationId xmlns:a16="http://schemas.microsoft.com/office/drawing/2014/main" id="{075D6DD5-93C8-4885-B4BF-D323F3468336}"/>
            </a:ext>
          </a:extLst>
        </xdr:cNvPr>
        <xdr:cNvSpPr txBox="1"/>
      </xdr:nvSpPr>
      <xdr:spPr>
        <a:xfrm>
          <a:off x="6331048" y="2943295"/>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F45FA8-9500-46C8-8031-1B03ECE23A18}" type="TxLink">
            <a:rPr lang="en-US" sz="1200" b="1" i="0" u="none" strike="noStrike">
              <a:solidFill>
                <a:srgbClr val="000000"/>
              </a:solidFill>
              <a:latin typeface="Calibri"/>
              <a:ea typeface="Calibri"/>
              <a:cs typeface="Calibri"/>
            </a:rPr>
            <a:pPr/>
            <a:t>95.10%</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10</xdr:col>
      <xdr:colOff>275834</xdr:colOff>
      <xdr:row>10</xdr:row>
      <xdr:rowOff>96240</xdr:rowOff>
    </xdr:from>
    <xdr:to>
      <xdr:col>12</xdr:col>
      <xdr:colOff>50799</xdr:colOff>
      <xdr:row>12</xdr:row>
      <xdr:rowOff>58344</xdr:rowOff>
    </xdr:to>
    <xdr:sp macro="" textlink="Calculations!$C$29">
      <xdr:nvSpPr>
        <xdr:cNvPr id="36" name="TextBox 35">
          <a:extLst>
            <a:ext uri="{FF2B5EF4-FFF2-40B4-BE49-F238E27FC236}">
              <a16:creationId xmlns:a16="http://schemas.microsoft.com/office/drawing/2014/main" id="{FCDD7948-7EDB-43E9-8A3F-054039DB126E}"/>
            </a:ext>
          </a:extLst>
        </xdr:cNvPr>
        <xdr:cNvSpPr txBox="1"/>
      </xdr:nvSpPr>
      <xdr:spPr>
        <a:xfrm>
          <a:off x="7204390" y="2932573"/>
          <a:ext cx="98852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AF6970-7211-41AD-8E5C-A908FA8684B4}" type="TxLink">
            <a:rPr lang="en-US" sz="1200" b="1" i="0" u="none" strike="noStrike">
              <a:solidFill>
                <a:srgbClr val="000000"/>
              </a:solidFill>
              <a:latin typeface="Calibri"/>
              <a:ea typeface="Calibri"/>
              <a:cs typeface="Calibri"/>
            </a:rPr>
            <a:pPr/>
            <a:t>▼ -4.87%</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12</xdr:col>
      <xdr:colOff>311638</xdr:colOff>
      <xdr:row>10</xdr:row>
      <xdr:rowOff>81829</xdr:rowOff>
    </xdr:from>
    <xdr:to>
      <xdr:col>14</xdr:col>
      <xdr:colOff>86603</xdr:colOff>
      <xdr:row>12</xdr:row>
      <xdr:rowOff>43933</xdr:rowOff>
    </xdr:to>
    <xdr:sp macro="" textlink="Calculations!$D$24">
      <xdr:nvSpPr>
        <xdr:cNvPr id="37" name="TextBox 36">
          <a:extLst>
            <a:ext uri="{FF2B5EF4-FFF2-40B4-BE49-F238E27FC236}">
              <a16:creationId xmlns:a16="http://schemas.microsoft.com/office/drawing/2014/main" id="{24DAC16B-D2BC-451D-8296-9FF6AE44CA84}"/>
            </a:ext>
          </a:extLst>
        </xdr:cNvPr>
        <xdr:cNvSpPr txBox="1"/>
      </xdr:nvSpPr>
      <xdr:spPr>
        <a:xfrm>
          <a:off x="8453749" y="2918162"/>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534E4F-8954-4F41-BBB7-40BF8D9E3A6E}" type="TxLink">
            <a:rPr lang="en-US" sz="1200" b="1" i="0" u="none" strike="noStrike">
              <a:solidFill>
                <a:srgbClr val="000000"/>
              </a:solidFill>
              <a:latin typeface="Calibri"/>
              <a:ea typeface="Calibri"/>
              <a:cs typeface="Calibri"/>
            </a:rPr>
            <a:pPr/>
            <a:t>14.62%</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13</xdr:col>
      <xdr:colOff>575332</xdr:colOff>
      <xdr:row>10</xdr:row>
      <xdr:rowOff>54010</xdr:rowOff>
    </xdr:from>
    <xdr:to>
      <xdr:col>15</xdr:col>
      <xdr:colOff>353505</xdr:colOff>
      <xdr:row>12</xdr:row>
      <xdr:rowOff>16114</xdr:rowOff>
    </xdr:to>
    <xdr:sp macro="" textlink="Calculations!$D$29">
      <xdr:nvSpPr>
        <xdr:cNvPr id="39" name="TextBox 38">
          <a:extLst>
            <a:ext uri="{FF2B5EF4-FFF2-40B4-BE49-F238E27FC236}">
              <a16:creationId xmlns:a16="http://schemas.microsoft.com/office/drawing/2014/main" id="{5ED2D68F-00EC-4B81-BCE6-898794F2E6CF}"/>
            </a:ext>
          </a:extLst>
        </xdr:cNvPr>
        <xdr:cNvSpPr txBox="1"/>
      </xdr:nvSpPr>
      <xdr:spPr>
        <a:xfrm>
          <a:off x="9324221" y="2890343"/>
          <a:ext cx="991728"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05D600-E0E3-4105-B933-EA7987C58714}" type="TxLink">
            <a:rPr lang="en-US" sz="1200" b="1" i="0" u="none" strike="noStrike">
              <a:solidFill>
                <a:srgbClr val="000000"/>
              </a:solidFill>
              <a:latin typeface="Calibri"/>
              <a:ea typeface="Calibri"/>
              <a:cs typeface="Calibri"/>
            </a:rPr>
            <a:pPr/>
            <a:t>▲ 0.02%</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16</xdr:col>
      <xdr:colOff>135</xdr:colOff>
      <xdr:row>10</xdr:row>
      <xdr:rowOff>95143</xdr:rowOff>
    </xdr:from>
    <xdr:to>
      <xdr:col>17</xdr:col>
      <xdr:colOff>381878</xdr:colOff>
      <xdr:row>12</xdr:row>
      <xdr:rowOff>57998</xdr:rowOff>
    </xdr:to>
    <xdr:sp macro="" textlink="Calculations!$E$24">
      <xdr:nvSpPr>
        <xdr:cNvPr id="48" name="TextBox 47">
          <a:extLst>
            <a:ext uri="{FF2B5EF4-FFF2-40B4-BE49-F238E27FC236}">
              <a16:creationId xmlns:a16="http://schemas.microsoft.com/office/drawing/2014/main" id="{215F2E88-6455-4FC6-8278-B21F87F1891A}"/>
            </a:ext>
          </a:extLst>
        </xdr:cNvPr>
        <xdr:cNvSpPr txBox="1"/>
      </xdr:nvSpPr>
      <xdr:spPr>
        <a:xfrm>
          <a:off x="10569357" y="2931476"/>
          <a:ext cx="988521"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B720F1-0C78-4FB5-8011-F4C1BA6A7449}" type="TxLink">
            <a:rPr lang="en-US" sz="1200" b="1" i="0" u="none" strike="noStrike">
              <a:solidFill>
                <a:srgbClr val="000000"/>
              </a:solidFill>
              <a:latin typeface="Calibri"/>
              <a:ea typeface="Calibri"/>
              <a:cs typeface="Calibri"/>
            </a:rPr>
            <a:pPr/>
            <a:t>$23,269</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17</xdr:col>
      <xdr:colOff>231759</xdr:colOff>
      <xdr:row>10</xdr:row>
      <xdr:rowOff>66144</xdr:rowOff>
    </xdr:from>
    <xdr:to>
      <xdr:col>19</xdr:col>
      <xdr:colOff>7925</xdr:colOff>
      <xdr:row>12</xdr:row>
      <xdr:rowOff>28999</xdr:rowOff>
    </xdr:to>
    <xdr:sp macro="" textlink="Calculations!$E$29">
      <xdr:nvSpPr>
        <xdr:cNvPr id="49" name="TextBox 48">
          <a:extLst>
            <a:ext uri="{FF2B5EF4-FFF2-40B4-BE49-F238E27FC236}">
              <a16:creationId xmlns:a16="http://schemas.microsoft.com/office/drawing/2014/main" id="{F1E4AF1D-2675-4A44-86D7-C8953F6C4144}"/>
            </a:ext>
          </a:extLst>
        </xdr:cNvPr>
        <xdr:cNvSpPr txBox="1"/>
      </xdr:nvSpPr>
      <xdr:spPr>
        <a:xfrm>
          <a:off x="11407759" y="2902477"/>
          <a:ext cx="989722" cy="315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5C71E8-A28D-476E-89AC-BF3876FFE210}" type="TxLink">
            <a:rPr lang="en-US" sz="1200" b="1" i="0" u="none" strike="noStrike">
              <a:solidFill>
                <a:srgbClr val="000000"/>
              </a:solidFill>
              <a:latin typeface="Calibri"/>
              <a:ea typeface="Calibri"/>
              <a:cs typeface="Calibri"/>
            </a:rPr>
            <a:pPr/>
            <a:t>▼ -1.31%</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19</xdr:col>
      <xdr:colOff>314851</xdr:colOff>
      <xdr:row>10</xdr:row>
      <xdr:rowOff>104387</xdr:rowOff>
    </xdr:from>
    <xdr:to>
      <xdr:col>21</xdr:col>
      <xdr:colOff>94226</xdr:colOff>
      <xdr:row>12</xdr:row>
      <xdr:rowOff>66491</xdr:rowOff>
    </xdr:to>
    <xdr:sp macro="" textlink="Calculations!$F$24">
      <xdr:nvSpPr>
        <xdr:cNvPr id="52" name="TextBox 51">
          <a:extLst>
            <a:ext uri="{FF2B5EF4-FFF2-40B4-BE49-F238E27FC236}">
              <a16:creationId xmlns:a16="http://schemas.microsoft.com/office/drawing/2014/main" id="{9495CA4C-AA36-4AF6-8720-F1F5A2EA6CFE}"/>
            </a:ext>
          </a:extLst>
        </xdr:cNvPr>
        <xdr:cNvSpPr txBox="1"/>
      </xdr:nvSpPr>
      <xdr:spPr>
        <a:xfrm>
          <a:off x="12704407" y="2940720"/>
          <a:ext cx="992930"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5A95DB-5243-4CE2-907C-9A0039BF9288}" type="TxLink">
            <a:rPr lang="en-US" sz="1200" b="1" i="0" u="none" strike="noStrike">
              <a:solidFill>
                <a:srgbClr val="000000"/>
              </a:solidFill>
              <a:latin typeface="Calibri"/>
              <a:ea typeface="Calibri"/>
              <a:cs typeface="Calibri"/>
            </a:rPr>
            <a:pPr/>
            <a:t> 4,999 </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20</xdr:col>
      <xdr:colOff>526115</xdr:colOff>
      <xdr:row>10</xdr:row>
      <xdr:rowOff>98320</xdr:rowOff>
    </xdr:from>
    <xdr:to>
      <xdr:col>22</xdr:col>
      <xdr:colOff>301080</xdr:colOff>
      <xdr:row>12</xdr:row>
      <xdr:rowOff>60424</xdr:rowOff>
    </xdr:to>
    <xdr:sp macro="" textlink="Calculations!$F$29">
      <xdr:nvSpPr>
        <xdr:cNvPr id="62" name="TextBox 61">
          <a:extLst>
            <a:ext uri="{FF2B5EF4-FFF2-40B4-BE49-F238E27FC236}">
              <a16:creationId xmlns:a16="http://schemas.microsoft.com/office/drawing/2014/main" id="{94ECB8D3-3553-4E66-BBED-DECF6ACACE0B}"/>
            </a:ext>
          </a:extLst>
        </xdr:cNvPr>
        <xdr:cNvSpPr txBox="1"/>
      </xdr:nvSpPr>
      <xdr:spPr>
        <a:xfrm>
          <a:off x="13522448" y="2934653"/>
          <a:ext cx="988521" cy="314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4851C3-C3F2-4FD3-84FC-591F44004022}" type="TxLink">
            <a:rPr lang="en-US" sz="1200" b="1" i="0" u="none" strike="noStrike">
              <a:solidFill>
                <a:srgbClr val="000000"/>
              </a:solidFill>
              <a:latin typeface="Calibri"/>
              <a:ea typeface="Calibri"/>
              <a:cs typeface="Calibri"/>
            </a:rPr>
            <a:pPr/>
            <a:t>▲ 2.34%</a:t>
          </a:fld>
          <a:endParaRPr lang="en-US" sz="2800" b="1">
            <a:latin typeface="Segoe UI Bold" panose="020B0802040204020203" pitchFamily="34" charset="0"/>
            <a:cs typeface="Segoe UI Bold" panose="020B0802040204020203" pitchFamily="34" charset="0"/>
          </a:endParaRPr>
        </a:p>
      </xdr:txBody>
    </xdr:sp>
    <xdr:clientData/>
  </xdr:twoCellAnchor>
  <xdr:twoCellAnchor>
    <xdr:from>
      <xdr:col>5</xdr:col>
      <xdr:colOff>79375</xdr:colOff>
      <xdr:row>10</xdr:row>
      <xdr:rowOff>116699</xdr:rowOff>
    </xdr:from>
    <xdr:to>
      <xdr:col>5</xdr:col>
      <xdr:colOff>515938</xdr:colOff>
      <xdr:row>12</xdr:row>
      <xdr:rowOff>21448</xdr:rowOff>
    </xdr:to>
    <xdr:sp macro="" textlink="">
      <xdr:nvSpPr>
        <xdr:cNvPr id="1025" name="TextBox 1024">
          <a:extLst>
            <a:ext uri="{FF2B5EF4-FFF2-40B4-BE49-F238E27FC236}">
              <a16:creationId xmlns:a16="http://schemas.microsoft.com/office/drawing/2014/main" id="{E26F7607-1EBC-029A-E51E-6F5B6A600FFC}"/>
            </a:ext>
          </a:extLst>
        </xdr:cNvPr>
        <xdr:cNvSpPr txBox="1"/>
      </xdr:nvSpPr>
      <xdr:spPr>
        <a:xfrm>
          <a:off x="4335226" y="2940422"/>
          <a:ext cx="436563" cy="256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8</xdr:col>
      <xdr:colOff>372831</xdr:colOff>
      <xdr:row>10</xdr:row>
      <xdr:rowOff>113634</xdr:rowOff>
    </xdr:from>
    <xdr:to>
      <xdr:col>9</xdr:col>
      <xdr:colOff>198206</xdr:colOff>
      <xdr:row>12</xdr:row>
      <xdr:rowOff>17632</xdr:rowOff>
    </xdr:to>
    <xdr:sp macro="" textlink="">
      <xdr:nvSpPr>
        <xdr:cNvPr id="1026" name="TextBox 1025">
          <a:extLst>
            <a:ext uri="{FF2B5EF4-FFF2-40B4-BE49-F238E27FC236}">
              <a16:creationId xmlns:a16="http://schemas.microsoft.com/office/drawing/2014/main" id="{D7B8E3BC-1DE2-415F-B46E-2F801AABB60C}"/>
            </a:ext>
          </a:extLst>
        </xdr:cNvPr>
        <xdr:cNvSpPr txBox="1"/>
      </xdr:nvSpPr>
      <xdr:spPr>
        <a:xfrm>
          <a:off x="6087831" y="2949967"/>
          <a:ext cx="432153"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86603</xdr:colOff>
      <xdr:row>10</xdr:row>
      <xdr:rowOff>100247</xdr:rowOff>
    </xdr:from>
    <xdr:to>
      <xdr:col>12</xdr:col>
      <xdr:colOff>523166</xdr:colOff>
      <xdr:row>12</xdr:row>
      <xdr:rowOff>3231</xdr:rowOff>
    </xdr:to>
    <xdr:sp macro="" textlink="">
      <xdr:nvSpPr>
        <xdr:cNvPr id="1027" name="TextBox 1026">
          <a:extLst>
            <a:ext uri="{FF2B5EF4-FFF2-40B4-BE49-F238E27FC236}">
              <a16:creationId xmlns:a16="http://schemas.microsoft.com/office/drawing/2014/main" id="{51DB7CCD-B054-40BA-9351-1B65E6C43163}"/>
            </a:ext>
          </a:extLst>
        </xdr:cNvPr>
        <xdr:cNvSpPr txBox="1"/>
      </xdr:nvSpPr>
      <xdr:spPr>
        <a:xfrm>
          <a:off x="8228714" y="2936580"/>
          <a:ext cx="436563"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15</xdr:col>
      <xdr:colOff>367766</xdr:colOff>
      <xdr:row>10</xdr:row>
      <xdr:rowOff>114443</xdr:rowOff>
    </xdr:from>
    <xdr:to>
      <xdr:col>16</xdr:col>
      <xdr:colOff>193142</xdr:colOff>
      <xdr:row>12</xdr:row>
      <xdr:rowOff>17427</xdr:rowOff>
    </xdr:to>
    <xdr:sp macro="" textlink="">
      <xdr:nvSpPr>
        <xdr:cNvPr id="1028" name="TextBox 1027">
          <a:extLst>
            <a:ext uri="{FF2B5EF4-FFF2-40B4-BE49-F238E27FC236}">
              <a16:creationId xmlns:a16="http://schemas.microsoft.com/office/drawing/2014/main" id="{3E95B1E8-16DD-4B0D-88B6-798B61345B41}"/>
            </a:ext>
          </a:extLst>
        </xdr:cNvPr>
        <xdr:cNvSpPr txBox="1"/>
      </xdr:nvSpPr>
      <xdr:spPr>
        <a:xfrm>
          <a:off x="10330210" y="2950776"/>
          <a:ext cx="432154" cy="255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19</xdr:col>
      <xdr:colOff>115690</xdr:colOff>
      <xdr:row>10</xdr:row>
      <xdr:rowOff>113683</xdr:rowOff>
    </xdr:from>
    <xdr:to>
      <xdr:col>19</xdr:col>
      <xdr:colOff>547842</xdr:colOff>
      <xdr:row>12</xdr:row>
      <xdr:rowOff>17681</xdr:rowOff>
    </xdr:to>
    <xdr:sp macro="" textlink="">
      <xdr:nvSpPr>
        <xdr:cNvPr id="1029" name="TextBox 1028">
          <a:extLst>
            <a:ext uri="{FF2B5EF4-FFF2-40B4-BE49-F238E27FC236}">
              <a16:creationId xmlns:a16="http://schemas.microsoft.com/office/drawing/2014/main" id="{D3A07DF4-2815-4477-9BF8-1892F1339AB2}"/>
            </a:ext>
          </a:extLst>
        </xdr:cNvPr>
        <xdr:cNvSpPr txBox="1"/>
      </xdr:nvSpPr>
      <xdr:spPr>
        <a:xfrm>
          <a:off x="12505246" y="2950016"/>
          <a:ext cx="432152" cy="25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LY:</a:t>
          </a:r>
        </a:p>
      </xdr:txBody>
    </xdr:sp>
    <xdr:clientData/>
  </xdr:twoCellAnchor>
  <xdr:twoCellAnchor>
    <xdr:from>
      <xdr:col>12</xdr:col>
      <xdr:colOff>4025</xdr:colOff>
      <xdr:row>13</xdr:row>
      <xdr:rowOff>159235</xdr:rowOff>
    </xdr:from>
    <xdr:to>
      <xdr:col>15</xdr:col>
      <xdr:colOff>415377</xdr:colOff>
      <xdr:row>43</xdr:row>
      <xdr:rowOff>73504</xdr:rowOff>
    </xdr:to>
    <xdr:graphicFrame macro="">
      <xdr:nvGraphicFramePr>
        <xdr:cNvPr id="1030" name="Chart 1029">
          <a:extLst>
            <a:ext uri="{FF2B5EF4-FFF2-40B4-BE49-F238E27FC236}">
              <a16:creationId xmlns:a16="http://schemas.microsoft.com/office/drawing/2014/main" id="{233E4332-4F28-4580-A019-1A47D5642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527965</xdr:colOff>
      <xdr:row>14</xdr:row>
      <xdr:rowOff>35578</xdr:rowOff>
    </xdr:from>
    <xdr:to>
      <xdr:col>27</xdr:col>
      <xdr:colOff>450354</xdr:colOff>
      <xdr:row>15</xdr:row>
      <xdr:rowOff>141412</xdr:rowOff>
    </xdr:to>
    <xdr:sp macro="" textlink="">
      <xdr:nvSpPr>
        <xdr:cNvPr id="1031" name="TextBox 1030">
          <a:extLst>
            <a:ext uri="{FF2B5EF4-FFF2-40B4-BE49-F238E27FC236}">
              <a16:creationId xmlns:a16="http://schemas.microsoft.com/office/drawing/2014/main" id="{9F78041B-6D7E-C648-F707-6C57F3318A56}"/>
            </a:ext>
          </a:extLst>
        </xdr:cNvPr>
        <xdr:cNvSpPr txBox="1"/>
      </xdr:nvSpPr>
      <xdr:spPr>
        <a:xfrm>
          <a:off x="14737854" y="3577467"/>
          <a:ext cx="3153833" cy="282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90000"/>
                  <a:lumOff val="10000"/>
                </a:schemeClr>
              </a:solidFill>
              <a:latin typeface="Segoe UI Bold" panose="020B0802040204020203" pitchFamily="34" charset="0"/>
              <a:cs typeface="Segoe UI Bold" panose="020B0802040204020203" pitchFamily="34" charset="0"/>
            </a:rPr>
            <a:t>Category</a:t>
          </a:r>
          <a:r>
            <a:rPr lang="en-US" sz="1200" b="1" baseline="0">
              <a:solidFill>
                <a:schemeClr val="accent5">
                  <a:lumMod val="90000"/>
                  <a:lumOff val="10000"/>
                </a:schemeClr>
              </a:solidFill>
              <a:latin typeface="Segoe UI Bold" panose="020B0802040204020203" pitchFamily="34" charset="0"/>
              <a:cs typeface="Segoe UI Bold" panose="020B0802040204020203" pitchFamily="34" charset="0"/>
            </a:rPr>
            <a:t> wise Total Revenue and Orders</a:t>
          </a:r>
          <a:endParaRPr lang="en-US" sz="1200" b="1">
            <a:solidFill>
              <a:schemeClr val="accent5">
                <a:lumMod val="90000"/>
                <a:lumOff val="10000"/>
              </a:schemeClr>
            </a:solidFill>
            <a:latin typeface="Segoe UI Bold" panose="020B0802040204020203" pitchFamily="34" charset="0"/>
            <a:cs typeface="Segoe UI Bold" panose="020B0802040204020203" pitchFamily="34" charset="0"/>
          </a:endParaRPr>
        </a:p>
      </xdr:txBody>
    </xdr:sp>
    <xdr:clientData/>
  </xdr:twoCellAnchor>
  <xdr:twoCellAnchor>
    <xdr:from>
      <xdr:col>22</xdr:col>
      <xdr:colOff>272343</xdr:colOff>
      <xdr:row>6</xdr:row>
      <xdr:rowOff>11287</xdr:rowOff>
    </xdr:from>
    <xdr:to>
      <xdr:col>28</xdr:col>
      <xdr:colOff>84666</xdr:colOff>
      <xdr:row>12</xdr:row>
      <xdr:rowOff>148616</xdr:rowOff>
    </xdr:to>
    <xdr:sp macro="" textlink="">
      <xdr:nvSpPr>
        <xdr:cNvPr id="1034" name="Rectangle: Rounded Corners 1033">
          <a:extLst>
            <a:ext uri="{FF2B5EF4-FFF2-40B4-BE49-F238E27FC236}">
              <a16:creationId xmlns:a16="http://schemas.microsoft.com/office/drawing/2014/main" id="{3AEE61E7-B5C7-4219-B631-99F843C3BD3A}"/>
            </a:ext>
          </a:extLst>
        </xdr:cNvPr>
        <xdr:cNvSpPr/>
      </xdr:nvSpPr>
      <xdr:spPr>
        <a:xfrm>
          <a:off x="13268676" y="1083731"/>
          <a:ext cx="3650546" cy="1195663"/>
        </a:xfrm>
        <a:prstGeom prst="roundRect">
          <a:avLst/>
        </a:prstGeom>
        <a:ln w="6350">
          <a:noFill/>
        </a:ln>
        <a:effectLst>
          <a:glow rad="101600">
            <a:schemeClr val="accent4">
              <a:satMod val="175000"/>
              <a:alpha val="40000"/>
            </a:schemeClr>
          </a:glo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316899</xdr:colOff>
      <xdr:row>6</xdr:row>
      <xdr:rowOff>26869</xdr:rowOff>
    </xdr:from>
    <xdr:to>
      <xdr:col>28</xdr:col>
      <xdr:colOff>112288</xdr:colOff>
      <xdr:row>13</xdr:row>
      <xdr:rowOff>20266</xdr:rowOff>
    </xdr:to>
    <xdr:sp macro="" textlink="">
      <xdr:nvSpPr>
        <xdr:cNvPr id="1035" name="TextBox 1034">
          <a:extLst>
            <a:ext uri="{FF2B5EF4-FFF2-40B4-BE49-F238E27FC236}">
              <a16:creationId xmlns:a16="http://schemas.microsoft.com/office/drawing/2014/main" id="{E77F15CA-C049-866B-493D-F091DA427AEB}"/>
            </a:ext>
          </a:extLst>
        </xdr:cNvPr>
        <xdr:cNvSpPr txBox="1"/>
      </xdr:nvSpPr>
      <xdr:spPr>
        <a:xfrm>
          <a:off x="14908388" y="2148039"/>
          <a:ext cx="3639166" cy="12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Segoe UI Bold" panose="020B0802040204020203" pitchFamily="34" charset="0"/>
              <a:cs typeface="Segoe UI Bold" panose="020B0802040204020203" pitchFamily="34" charset="0"/>
            </a:rPr>
            <a:t>Key Insights:</a:t>
          </a:r>
        </a:p>
        <a:p>
          <a:pPr marL="171450" indent="-171450">
            <a:buFont typeface="Arial" panose="020B0604020202020204" pitchFamily="34" charset="0"/>
            <a:buChar char="•"/>
          </a:pPr>
          <a:r>
            <a:rPr lang="en-US" sz="1050" b="1">
              <a:latin typeface="Segoe UI Bold" panose="020B0802040204020203" pitchFamily="34" charset="0"/>
              <a:cs typeface="Segoe UI Bold" panose="020B0802040204020203" pitchFamily="34" charset="0"/>
            </a:rPr>
            <a:t>Target achievement consistently ranges 90-95% across all 3</a:t>
          </a:r>
          <a:r>
            <a:rPr lang="en-US" sz="1050" b="1" baseline="0">
              <a:latin typeface="Segoe UI Bold" panose="020B0802040204020203" pitchFamily="34" charset="0"/>
              <a:cs typeface="Segoe UI Bold" panose="020B0802040204020203" pitchFamily="34" charset="0"/>
            </a:rPr>
            <a:t> years - stable but never exceeding plan.</a:t>
          </a:r>
        </a:p>
        <a:p>
          <a:pPr marL="171450" indent="-171450">
            <a:buFont typeface="Arial" panose="020B0604020202020204" pitchFamily="34" charset="0"/>
            <a:buChar char="•"/>
          </a:pPr>
          <a:r>
            <a:rPr lang="en-US" sz="1050" b="1" baseline="0">
              <a:latin typeface="Segoe UI Bold" panose="020B0802040204020203" pitchFamily="34" charset="0"/>
              <a:cs typeface="Segoe UI Bold" panose="020B0802040204020203" pitchFamily="34" charset="0"/>
            </a:rPr>
            <a:t>Revenue leader </a:t>
          </a:r>
          <a:r>
            <a:rPr lang="en-US" sz="1050" b="1" i="0">
              <a:solidFill>
                <a:schemeClr val="dk1"/>
              </a:solidFill>
              <a:effectLst/>
              <a:latin typeface="+mn-lt"/>
              <a:ea typeface="+mn-ea"/>
              <a:cs typeface="+mn-cs"/>
            </a:rPr>
            <a:t>≠</a:t>
          </a:r>
          <a:r>
            <a:rPr lang="en-US" sz="1050" b="1" baseline="0">
              <a:latin typeface="Segoe UI Bold" panose="020B0802040204020203" pitchFamily="34" charset="0"/>
              <a:cs typeface="Segoe UI Bold" panose="020B0802040204020203" pitchFamily="34" charset="0"/>
            </a:rPr>
            <a:t> Profit Leader: Electronics outsells Appliances but lags on margin - a classic volume vs value trade-off.</a:t>
          </a:r>
        </a:p>
        <a:p>
          <a:endParaRPr lang="en-US" sz="1100" b="1" baseline="0"/>
        </a:p>
        <a:p>
          <a:endParaRPr lang="en-US" sz="1100" b="1"/>
        </a:p>
        <a:p>
          <a:endParaRPr lang="en-US" sz="1100" b="1"/>
        </a:p>
      </xdr:txBody>
    </xdr:sp>
    <xdr:clientData/>
  </xdr:twoCellAnchor>
  <xdr:twoCellAnchor>
    <xdr:from>
      <xdr:col>18</xdr:col>
      <xdr:colOff>557389</xdr:colOff>
      <xdr:row>31</xdr:row>
      <xdr:rowOff>155222</xdr:rowOff>
    </xdr:from>
    <xdr:to>
      <xdr:col>18</xdr:col>
      <xdr:colOff>564445</xdr:colOff>
      <xdr:row>40</xdr:row>
      <xdr:rowOff>112888</xdr:rowOff>
    </xdr:to>
    <xdr:cxnSp macro="">
      <xdr:nvCxnSpPr>
        <xdr:cNvPr id="3" name="Straight Connector 2">
          <a:extLst>
            <a:ext uri="{FF2B5EF4-FFF2-40B4-BE49-F238E27FC236}">
              <a16:creationId xmlns:a16="http://schemas.microsoft.com/office/drawing/2014/main" id="{1BF318E2-7BBB-2246-0F69-E46C576352AD}"/>
            </a:ext>
          </a:extLst>
        </xdr:cNvPr>
        <xdr:cNvCxnSpPr/>
      </xdr:nvCxnSpPr>
      <xdr:spPr>
        <a:xfrm>
          <a:off x="11126611" y="5637389"/>
          <a:ext cx="7056" cy="154516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211666</xdr:colOff>
      <xdr:row>35</xdr:row>
      <xdr:rowOff>169334</xdr:rowOff>
    </xdr:from>
    <xdr:to>
      <xdr:col>21</xdr:col>
      <xdr:colOff>289277</xdr:colOff>
      <xdr:row>36</xdr:row>
      <xdr:rowOff>7056</xdr:rowOff>
    </xdr:to>
    <xdr:cxnSp macro="">
      <xdr:nvCxnSpPr>
        <xdr:cNvPr id="33" name="Straight Connector 32">
          <a:extLst>
            <a:ext uri="{FF2B5EF4-FFF2-40B4-BE49-F238E27FC236}">
              <a16:creationId xmlns:a16="http://schemas.microsoft.com/office/drawing/2014/main" id="{9562A734-EDA7-B00E-7D68-26B7E0BA5753}"/>
            </a:ext>
          </a:extLst>
        </xdr:cNvPr>
        <xdr:cNvCxnSpPr/>
      </xdr:nvCxnSpPr>
      <xdr:spPr>
        <a:xfrm flipV="1">
          <a:off x="9567333" y="6357056"/>
          <a:ext cx="3111500" cy="1411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6504628" backgroundQuery="1" createdVersion="8" refreshedVersion="8" minRefreshableVersion="3" recordCount="0" supportSubquery="1" supportAdvancedDrill="1" xr:uid="{CE818D27-87B1-4267-97A0-C01792D592A9}">
  <cacheSource type="external" connectionId="2"/>
  <cacheFields count="7">
    <cacheField name="[Measures].[Net Sales]" caption="Net Sales" numFmtId="0" hierarchy="35" level="32767"/>
    <cacheField name="[Measures].[Weighted Discount %]" caption="Weighted Discount %" numFmtId="0" hierarchy="46" level="32767"/>
    <cacheField name="[customers].[region].[region]" caption="region" numFmtId="0" hierarchy="10" level="1">
      <sharedItems count="4">
        <s v="East"/>
        <s v="North"/>
        <s v="South"/>
        <s v="West"/>
      </sharedItems>
      <extLst>
        <ext xmlns:x15="http://schemas.microsoft.com/office/spreadsheetml/2010/11/main" uri="{4F2E5C28-24EA-4eb8-9CBF-B6C8F9C3D259}">
          <x15:cachedUniqueNames>
            <x15:cachedUniqueName index="0" name="[customers].[region].&amp;[East]"/>
            <x15:cachedUniqueName index="1" name="[customers].[region].&amp;[North]"/>
            <x15:cachedUniqueName index="2" name="[customers].[region].&amp;[South]"/>
            <x15:cachedUniqueName index="3" name="[customers].[region].&amp;[West]"/>
          </x15:cachedUniqueNames>
        </ext>
      </extLst>
    </cacheField>
    <cacheField name="[Measures].[Profit Margin %]" caption="Profit Margin %" numFmtId="0" hierarchy="38"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2"/>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3"/>
      </fieldsUsage>
    </cacheHierarchy>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1"/>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7199075" backgroundQuery="1" createdVersion="8" refreshedVersion="8" minRefreshableVersion="3" recordCount="0" supportSubquery="1" supportAdvancedDrill="1" xr:uid="{C7AF11CC-AA66-41D8-881B-667FD281EDD3}">
  <cacheSource type="external" connectionId="2"/>
  <cacheFields count="6">
    <cacheField name="[customers].[city].[city]" caption="city" numFmtId="0" hierarchy="12" level="1">
      <sharedItems count="10">
        <s v="Bengaluru"/>
        <s v="Gurgaon"/>
        <s v="Jaipur"/>
        <s v="Jodhpur"/>
        <s v="Nagpur"/>
        <s v="Noida"/>
        <s v="Pune"/>
        <s v="Surat"/>
        <s v="Udaipur"/>
        <s v="Vadodara"/>
      </sharedItems>
    </cacheField>
    <cacheField name="[Measures].[Total Orders]" caption="Total Orders" numFmtId="0" hierarchy="39" level="32767"/>
    <cacheField name="[customers].[state].[state]" caption="state" numFmtId="0" hierarchy="11" level="1">
      <sharedItems count="5">
        <s v="Bihar"/>
        <s v="Gujarat"/>
        <s v="Haryana"/>
        <s v="Maharashtra"/>
        <s v="Rajasthan"/>
      </sharedItems>
      <extLst>
        <ext xmlns:x15="http://schemas.microsoft.com/office/spreadsheetml/2010/11/main" uri="{4F2E5C28-24EA-4eb8-9CBF-B6C8F9C3D259}">
          <x15:cachedUniqueNames>
            <x15:cachedUniqueName index="0" name="[customers].[state].&amp;[Bihar]"/>
            <x15:cachedUniqueName index="1" name="[customers].[state].&amp;[Gujarat]"/>
            <x15:cachedUniqueName index="2" name="[customers].[state].&amp;[Haryana]"/>
            <x15:cachedUniqueName index="3" name="[customers].[state].&amp;[Maharashtra]"/>
            <x15:cachedUniqueName index="4" name="[customers].[state].&amp;[Rajasthan]"/>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2"/>
      </fieldsUsage>
    </cacheHierarchy>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7777775" backgroundQuery="1" createdVersion="8" refreshedVersion="8" minRefreshableVersion="3" recordCount="0" supportSubquery="1" supportAdvancedDrill="1" xr:uid="{E4983480-02F3-4309-B8AE-E938BE20C4B5}">
  <cacheSource type="external" connectionId="2"/>
  <cacheFields count="6">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Target]" caption="Total Target" numFmtId="0" hierarchy="41" level="32767"/>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oneField="1">
      <fieldsUsage count="1">
        <fieldUsage x="1"/>
      </fieldsUsage>
    </cacheHierarchy>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858796" backgroundQuery="1" createdVersion="8" refreshedVersion="8" minRefreshableVersion="3" recordCount="0" supportSubquery="1" supportAdvancedDrill="1" xr:uid="{ACEA2A78-B156-42F1-8291-44EBD3E2A0AF}">
  <cacheSource type="external" connectionId="2"/>
  <cacheFields count="8">
    <cacheField name="[Measures].[Net Sales]" caption="Net Sales" numFmtId="0" hierarchy="35" level="32767"/>
    <cacheField name="[Measures].[Profit Margin %]" caption="Profit Margin %" numFmtId="0" hierarchy="38" level="32767"/>
    <cacheField name="[Measures].[Total Orders]" caption="Total Orders" numFmtId="0" hierarchy="39" level="32767"/>
    <cacheField name="[Measures].[Target Achievement %]" caption="Target Achievement %" numFmtId="0" hierarchy="43" level="32767"/>
    <cacheField name="[Measures].[Average Order Value]" caption="Average Order Value"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0"/>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3"/>
      </fieldsUsage>
    </cacheHierarchy>
    <cacheHierarchy uniqueName="[Measures].[Average Order Value]" caption="Average Order Value" measure="1" displayFolder="" measureGroup="orders" count="0" oneField="1">
      <fieldsUsage count="1">
        <fieldUsage x="4"/>
      </fieldsUsage>
    </cacheHierarchy>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9282407" backgroundQuery="1" createdVersion="8" refreshedVersion="8" minRefreshableVersion="3" recordCount="0" supportSubquery="1" supportAdvancedDrill="1" xr:uid="{3F8AD798-E738-4848-9A01-F6F64B8B0E5C}">
  <cacheSource type="external" connectionId="2"/>
  <cacheFields count="6">
    <cacheField name="[products].[product].[product]" caption="product" numFmtId="0" hierarchy="24" level="1">
      <sharedItems count="8">
        <s v="AC"/>
        <s v="Camera"/>
        <s v="Cooler"/>
        <s v="Fan"/>
        <s v="Headphones"/>
        <s v="Laptop"/>
        <s v="Phone"/>
        <s v="Tablet"/>
      </sharedItems>
      <extLst>
        <ext xmlns:x15="http://schemas.microsoft.com/office/spreadsheetml/2010/11/main" uri="{4F2E5C28-24EA-4eb8-9CBF-B6C8F9C3D259}">
          <x15:cachedUniqueNames>
            <x15:cachedUniqueName index="0" name="[products].[product].&amp;[AC]"/>
            <x15:cachedUniqueName index="1" name="[products].[product].&amp;[Camera]"/>
            <x15:cachedUniqueName index="2" name="[products].[product].&amp;[Cooler]"/>
            <x15:cachedUniqueName index="3" name="[products].[product].&amp;[Fan]"/>
            <x15:cachedUniqueName index="4" name="[products].[product].&amp;[Headphones]"/>
            <x15:cachedUniqueName index="5" name="[products].[product].&amp;[Laptop]"/>
            <x15:cachedUniqueName index="6" name="[products].[product].&amp;[Phone]"/>
            <x15:cachedUniqueName index="7" name="[products].[product].&amp;[Tablet]"/>
          </x15:cachedUniqueNames>
        </ext>
      </extLst>
    </cacheField>
    <cacheField name="[Measures].[Profit Margin]" caption="Profit Margin" numFmtId="0" hierarchy="37" level="32767"/>
    <cacheField name="[Measures].[Weighted Discount %]" caption="Weighted Discount %" numFmtId="0" hierarchy="46"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oneField="1">
      <fieldsUsage count="1">
        <fieldUsage x="1"/>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oneField="1">
      <fieldsUsage count="1">
        <fieldUsage x="2"/>
      </fieldsUsage>
    </cacheHierarchy>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29861115" backgroundQuery="1" createdVersion="8" refreshedVersion="8" minRefreshableVersion="3" recordCount="0" supportSubquery="1" supportAdvancedDrill="1" xr:uid="{0967E7AE-146F-4F17-830C-3D1478D45B5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Total Orders]" caption="Total Orders" numFmtId="0" hierarchy="39"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oneField="1">
      <fieldsUsage count="1">
        <fieldUsage x="1"/>
      </fieldsUsage>
    </cacheHierarchy>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0439815" backgroundQuery="1" createdVersion="8" refreshedVersion="8" minRefreshableVersion="3" recordCount="0" supportSubquery="1" supportAdvancedDrill="1" xr:uid="{38910898-1D09-4872-9D0F-5B717EA7BCE7}">
  <cacheSource type="external" connectionId="2"/>
  <cacheFields count="5">
    <cacheField name="[products].[category].[category]" caption="category" numFmtId="0" hierarchy="25" level="1">
      <sharedItems count="2">
        <s v="Appliances"/>
        <s v="Electronics"/>
      </sharedItems>
      <extLst>
        <ext xmlns:x15="http://schemas.microsoft.com/office/spreadsheetml/2010/11/main" uri="{4F2E5C28-24EA-4eb8-9CBF-B6C8F9C3D259}">
          <x15:cachedUniqueNames>
            <x15:cachedUniqueName index="0" name="[products].[category].&amp;[Appliances]"/>
            <x15:cachedUniqueName index="1" name="[products].[category].&amp;[Electronics]"/>
          </x15:cachedUniqueNames>
        </ext>
      </extLst>
    </cacheField>
    <cacheField name="[Measures].[Net Sales]" caption="Net Sales" numFmtId="0" hierarchy="3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oneField="1">
      <fieldsUsage count="1">
        <fieldUsage x="1"/>
      </fieldsUsage>
    </cacheHierarchy>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1134262" backgroundQuery="1" createdVersion="8" refreshedVersion="8" minRefreshableVersion="3" recordCount="0" supportSubquery="1" supportAdvancedDrill="1" xr:uid="{64A2E0D8-0E42-4CA8-B85D-872F2984DB0D}">
  <cacheSource type="external" connectionId="2"/>
  <cacheFields count="8">
    <cacheField name="[Measures].[Gross Sales]" caption="Gross Sales" numFmtId="0" hierarchy="33" level="32767"/>
    <cacheField name="[Measures].[Total Discount]" caption="Total Discount" numFmtId="0" hierarchy="34" level="32767"/>
    <cacheField name="[Measures].[Net Sales]" caption="Net Sales" numFmtId="0" hierarchy="35" level="32767"/>
    <cacheField name="[Measures].[Total Cost]" caption="Total Cost" numFmtId="0" hierarchy="36" level="32767"/>
    <cacheField name="[Measures].[Profit Margin]" caption="Profit Margin" numFmtId="0" hierarchy="37"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5"/>
        <fieldUsage x="6"/>
        <fieldUsage x="7"/>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oneField="1">
      <fieldsUsage count="1">
        <fieldUsage x="0"/>
      </fieldsUsage>
    </cacheHierarchy>
    <cacheHierarchy uniqueName="[Measures].[Total Discount]" caption="Total Discount" measure="1" displayFolder="" measureGroup="orders" count="0" oneField="1">
      <fieldsUsage count="1">
        <fieldUsage x="1"/>
      </fieldsUsage>
    </cacheHierarchy>
    <cacheHierarchy uniqueName="[Measures].[Net Sales]" caption="Net Sales" measure="1" displayFolder="" measureGroup="orders" count="0" oneField="1">
      <fieldsUsage count="1">
        <fieldUsage x="2"/>
      </fieldsUsage>
    </cacheHierarchy>
    <cacheHierarchy uniqueName="[Measures].[Total Cost]" caption="Total Cos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1944447" backgroundQuery="1" createdVersion="8" refreshedVersion="8" minRefreshableVersion="3" recordCount="0" supportSubquery="1" supportAdvancedDrill="1" xr:uid="{D9F23094-D8E3-499B-AD6E-DE36D2EAAFA7}">
  <cacheSource type="external" connectionId="2"/>
  <cacheFields count="6">
    <cacheField name="[customers].[customer_name].[customer_name]" caption="customer_name" numFmtId="0" hierarchy="9" level="1">
      <sharedItems count="10">
        <s v="Aadhya Patel"/>
        <s v="Aarav Jain"/>
        <s v="Aditya Reddy"/>
        <s v="Ananya Kapoor"/>
        <s v="Riya Khan"/>
        <s v="Riya Reddy"/>
        <s v="Saanvi Chatterjee"/>
        <s v="Sai Mehta"/>
        <s v="Shaurya Jain"/>
        <s v="Vivaan Malhotra"/>
      </sharedItems>
    </cacheField>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arget Achievement %]" caption="Target Achievement %" numFmtId="0" hierarchy="43"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2" memberValueDatatype="130" unbalanced="0">
      <fieldsUsage count="2">
        <fieldUsage x="-1"/>
        <fieldUsage x="0"/>
      </fieldsUsage>
    </cacheHierarchy>
    <cacheHierarchy uniqueName="[customers].[region]" caption="region" attribute="1" defaultMemberUniqueName="[customers].[region].[All]" allUniqueName="[customers].[region].[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oneField="1">
      <fieldsUsage count="1">
        <fieldUsage x="2"/>
      </fieldsUsage>
    </cacheHierarchy>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2407409" backgroundQuery="1" createdVersion="8" refreshedVersion="8" minRefreshableVersion="3" recordCount="0" supportSubquery="1" supportAdvancedDrill="1" xr:uid="{93294F9E-6A0B-48B6-B6D9-FA305C78CD0B}">
  <cacheSource type="external" connectionId="2"/>
  <cacheFields count="8">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LY]" caption="Net Sales LY" numFmtId="0" hierarchy="47" level="32767"/>
    <cacheField name="[Measures].[Target Achievement % LY]" caption="Target Achievement % LY" numFmtId="0" hierarchy="48" level="32767"/>
    <cacheField name="[Measures].[Profit Margin % LY]" caption="Profit Margin % LY" numFmtId="0" hierarchy="49" level="32767"/>
    <cacheField name="[Measures].[Average Order Value LY]" caption="Average Order Value LY" numFmtId="0" hierarchy="50" level="32767"/>
    <cacheField name="[Measures].[Total Orders LY]" caption="Total Orders LY" numFmtId="0" hierarchy="51"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oneField="1">
      <fieldsUsage count="1">
        <fieldUsage x="3"/>
      </fieldsUsage>
    </cacheHierarchy>
    <cacheHierarchy uniqueName="[Measures].[Target Achievement % LY]" caption="Target Achievement % LY" measure="1" displayFolder="" measureGroup="orders" count="0" oneField="1">
      <fieldsUsage count="1">
        <fieldUsage x="4"/>
      </fieldsUsage>
    </cacheHierarchy>
    <cacheHierarchy uniqueName="[Measures].[Profit Margin % LY]" caption="Profit Margin % LY" measure="1" displayFolder="" measureGroup="orders" count="0" oneField="1">
      <fieldsUsage count="1">
        <fieldUsage x="5"/>
      </fieldsUsage>
    </cacheHierarchy>
    <cacheHierarchy uniqueName="[Measures].[Average Order Value LY]" caption="Average Order Value LY" measure="1" displayFolder="" measureGroup="orders" count="0" oneField="1">
      <fieldsUsage count="1">
        <fieldUsage x="6"/>
      </fieldsUsage>
    </cacheHierarchy>
    <cacheHierarchy uniqueName="[Measures].[Total Orders LY]" caption="Total Orders LY" measure="1" displayFolder="" measureGroup="orders" count="0" oneField="1">
      <fieldsUsage count="1">
        <fieldUsage x="7"/>
      </fieldsUsage>
    </cacheHierarchy>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76832986109" backgroundQuery="1" createdVersion="8" refreshedVersion="8" minRefreshableVersion="3" recordCount="0" supportSubquery="1" supportAdvancedDrill="1" xr:uid="{E054E705-67EC-4D64-809C-4D9B204A6904}">
  <cacheSource type="external" connectionId="2"/>
  <cacheFields count="8">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Net Sales delta]" caption="Net Sales delta" numFmtId="0" hierarchy="52" level="32767"/>
    <cacheField name="[Measures].[Target Achievement delta]" caption="Target Achievement delta" numFmtId="0" hierarchy="53" level="32767"/>
    <cacheField name="[Measures].[Profit Margin delta]" caption="Profit Margin delta" numFmtId="0" hierarchy="54" level="32767"/>
    <cacheField name="[Measures].[Average Order Value delta]" caption="Average Order Value delta" numFmtId="0" hierarchy="55" level="32767"/>
    <cacheField name="[Measures].[Total Orders delta]" caption="Total Orders delta" numFmtId="0" hierarchy="56" level="32767"/>
  </cacheFields>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oneField="1">
      <fieldsUsage count="1">
        <fieldUsage x="3"/>
      </fieldsUsage>
    </cacheHierarchy>
    <cacheHierarchy uniqueName="[Measures].[Target Achievement delta]" caption="Target Achievement delta" measure="1" displayFolder="" measureGroup="orders" count="0" oneField="1">
      <fieldsUsage count="1">
        <fieldUsage x="4"/>
      </fieldsUsage>
    </cacheHierarchy>
    <cacheHierarchy uniqueName="[Measures].[Profit Margin delta]" caption="Profit Margin delta" measure="1" displayFolder="" measureGroup="orders" count="0" oneField="1">
      <fieldsUsage count="1">
        <fieldUsage x="5"/>
      </fieldsUsage>
    </cacheHierarchy>
    <cacheHierarchy uniqueName="[Measures].[Average Order Value delta]" caption="Average Order Value delta" measure="1" displayFolder="" measureGroup="orders" count="0" oneField="1">
      <fieldsUsage count="1">
        <fieldUsage x="6"/>
      </fieldsUsage>
    </cacheHierarchy>
    <cacheHierarchy uniqueName="[Measures].[Total Orders delta]" caption="Total Orders delta" measure="1" displayFolder="" measureGroup="orders" count="0" oneField="1">
      <fieldsUsage count="1">
        <fieldUsage x="7"/>
      </fieldsUsage>
    </cacheHierarchy>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dimensions count="6">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 name="targets" uniqueName="[targets]" caption="targets"/>
  </dimensions>
  <measureGroups count="5">
    <measureGroup name="Calendar" caption="Calendar"/>
    <measureGroup name="customers" caption="customers"/>
    <measureGroup name="orders" caption="orders"/>
    <measureGroup name="products" caption="products"/>
    <measureGroup name="targets" caption="targets"/>
  </measureGroups>
  <maps count="9">
    <map measureGroup="0" dimension="0"/>
    <map measureGroup="1" dimension="1"/>
    <map measureGroup="2" dimension="0"/>
    <map measureGroup="2" dimension="1"/>
    <map measureGroup="2" dimension="3"/>
    <map measureGroup="2" dimension="4"/>
    <map measureGroup="3" dimension="4"/>
    <map measureGroup="4" dimension="0"/>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urti Mittal" refreshedDate="46142.548234259259" backgroundQuery="1" createdVersion="3" refreshedVersion="8" minRefreshableVersion="3" recordCount="0" supportSubquery="1" supportAdvancedDrill="1" xr:uid="{2DD497C7-4144-4480-895D-4A3C2352700D}">
  <cacheSource type="external" connectionId="2">
    <extLst>
      <ext xmlns:x14="http://schemas.microsoft.com/office/spreadsheetml/2009/9/main" uri="{F057638F-6D5F-4e77-A914-E7F072B9BCA8}">
        <x14:sourceConnection name="ThisWorkbookDataModel"/>
      </ext>
    </extLst>
  </cacheSource>
  <cacheFields count="0"/>
  <cacheHierarchies count="63">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period]" caption="order_period" attribute="1" time="1" defaultMemberUniqueName="[orders].[order_period].[All]" allUniqueName="[orders].[order_period].[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5" unbalanced="0"/>
    <cacheHierarchy uniqueName="[orders].[unit_price]" caption="unit_price" attribute="1" defaultMemberUniqueName="[orders].[unit_price].[All]" allUniqueName="[orders].[unit_price].[All]" dimensionUniqueName="[orders]" displayFolder="" count="0" memberValueDatatype="5" unbalanced="0"/>
    <cacheHierarchy uniqueName="[orders].[cost_price]" caption="cost_price" attribute="1" defaultMemberUniqueName="[orders].[cost_price].[All]" allUniqueName="[orders].[cost_price].[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5" unbalanced="0"/>
    <cacheHierarchy uniqueName="[products].[cost_price]" caption="cost_price" attribute="1" defaultMemberUniqueName="[products].[cost_price].[All]" allUniqueName="[products].[cost_price].[All]" dimensionUniqueName="[products]" displayFolder="" count="0" memberValueDatatype="5" unbalanced="0"/>
    <cacheHierarchy uniqueName="[targets].[year]" caption="year" attribute="1" defaultMemberUniqueName="[targets].[year].[All]" allUniqueName="[targets].[year].[All]" dimensionUniqueName="[targets]" displayFolder="" count="0" memberValueDatatype="20" unbalanced="0"/>
    <cacheHierarchy uniqueName="[targets].[month]" caption="month" attribute="1" defaultMemberUniqueName="[targets].[month].[All]" allUniqueName="[targets].[month].[All]" dimensionUniqueName="[targets]" displayFolder="" count="0" memberValueDatatype="130" unbalanced="0"/>
    <cacheHierarchy uniqueName="[targets].[target_period]" caption="target_period" attribute="1" time="1" defaultMemberUniqueName="[targets].[target_period].[All]" allUniqueName="[targets].[target_period].[All]" dimensionUniqueName="[targets]" displayFolder="" count="0" memberValueDatatype="7" unbalanced="0"/>
    <cacheHierarchy uniqueName="[targets].[target_sales]" caption="target_sales" attribute="1" defaultMemberUniqueName="[targets].[target_sales].[All]" allUniqueName="[targets].[target_sales].[All]" dimensionUniqueName="[targets]" displayFolder="" count="0" memberValueDatatype="5" unbalanced="0"/>
    <cacheHierarchy uniqueName="[Measures].[Gross Sales]" caption="Gross Sales" measure="1" displayFolder="" measureGroup="orders" count="0"/>
    <cacheHierarchy uniqueName="[Measures].[Total Discount]" caption="Total Discount" measure="1" displayFolder="" measureGroup="orders" count="0"/>
    <cacheHierarchy uniqueName="[Measures].[Net Sales]" caption="Net Sales" measure="1" displayFolder="" measureGroup="orders" count="0"/>
    <cacheHierarchy uniqueName="[Measures].[Total Cost]" caption="Total Cost" measure="1" displayFolder="" measureGroup="orders" count="0"/>
    <cacheHierarchy uniqueName="[Measures].[Profit Margin]" caption="Profit Margin" measure="1" displayFolder="" measureGroup="orders" count="0"/>
    <cacheHierarchy uniqueName="[Measures].[Profit Margin %]" caption="Profit Margin %" measure="1" displayFolder="" measureGroup="orders" count="0"/>
    <cacheHierarchy uniqueName="[Measures].[Total Orders]" caption="Total Orders" measure="1" displayFolder="" measureGroup="orders" count="0"/>
    <cacheHierarchy uniqueName="[Measures].[Total Quantity]" caption="Total Quantity" measure="1" displayFolder="" measureGroup="orders" count="0"/>
    <cacheHierarchy uniqueName="[Measures].[Total Target]" caption="Total Target" measure="1" displayFolder="" measureGroup="orders" count="0"/>
    <cacheHierarchy uniqueName="[Measures].[Variance]" caption="Variance" measure="1" displayFolder="" measureGroup="orders" count="0"/>
    <cacheHierarchy uniqueName="[Measures].[Target Achievement %]" caption="Target Achievement %" measure="1" displayFolder="" measureGroup="orders" count="0"/>
    <cacheHierarchy uniqueName="[Measures].[Average Order Value]" caption="Average Order Value" measure="1" displayFolder="" measureGroup="orders" count="0"/>
    <cacheHierarchy uniqueName="[Measures].[Average Discount]" caption="Average Discount" measure="1" displayFolder="" measureGroup="orders" count="0"/>
    <cacheHierarchy uniqueName="[Measures].[Weighted Discount %]" caption="Weighted Discount %" measure="1" displayFolder="" measureGroup="orders" count="0"/>
    <cacheHierarchy uniqueName="[Measures].[Net Sales LY]" caption="Net Sales LY" measure="1" displayFolder="" measureGroup="orders" count="0"/>
    <cacheHierarchy uniqueName="[Measures].[Target Achievement % LY]" caption="Target Achievement % LY" measure="1" displayFolder="" measureGroup="orders" count="0"/>
    <cacheHierarchy uniqueName="[Measures].[Profit Margin % LY]" caption="Profit Margin % LY" measure="1" displayFolder="" measureGroup="orders" count="0"/>
    <cacheHierarchy uniqueName="[Measures].[Average Order Value LY]" caption="Average Order Value LY" measure="1" displayFolder="" measureGroup="orders" count="0"/>
    <cacheHierarchy uniqueName="[Measures].[Total Orders LY]" caption="Total Orders LY" measure="1" displayFolder="" measureGroup="orders" count="0"/>
    <cacheHierarchy uniqueName="[Measures].[Net Sales delta]" caption="Net Sales delta" measure="1" displayFolder="" measureGroup="orders" count="0"/>
    <cacheHierarchy uniqueName="[Measures].[Target Achievement delta]" caption="Target Achievement delta" measure="1" displayFolder="" measureGroup="orders" count="0"/>
    <cacheHierarchy uniqueName="[Measures].[Profit Margin delta]" caption="Profit Margin delta" measure="1" displayFolder="" measureGroup="orders" count="0"/>
    <cacheHierarchy uniqueName="[Measures].[Average Order Value delta]" caption="Average Order Value delta" measure="1" displayFolder="" measureGroup="orders" count="0"/>
    <cacheHierarchy uniqueName="[Measures].[Total Orders delta]" caption="Total Orders delta" measure="1" displayFolder="" measureGroup="orders" count="0"/>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Calendar]" caption="__XL_Count Calendar" measure="1" displayFolder="" measureGroup="Calendar" count="0" hidden="1"/>
    <cacheHierarchy uniqueName="[Measures].[__XL_Count targets]" caption="__XL_Count targets" measure="1" displayFolder="" measureGroup="targe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2759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CF638-6E92-4C0A-9961-D775A07451C2}" name="Category Net Sales" cacheId="6" applyNumberFormats="0" applyBorderFormats="0" applyFontFormats="0" applyPatternFormats="0" applyAlignmentFormats="0" applyWidthHeightFormats="1" dataCaption="Values" tag="322e26cc-6c85-40e6-ae7b-a9191f691bb7" updatedVersion="8" minRefreshableVersion="3" useAutoFormatting="1" subtotalHiddenItems="1" itemPrintTitles="1" createdVersion="8" indent="0" outline="1" outlineData="1" multipleFieldFilters="0" chartFormat="44">
  <location ref="B73:C76"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numFmtId="165"/>
  </dataFields>
  <formats count="13">
    <format dxfId="14">
      <pivotArea outline="0" collapsedLevelsAreSubtotals="1" fieldPosition="0"/>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s>
  <chartFormats count="9">
    <chartFormat chart="9" format="58" series="1">
      <pivotArea type="data" outline="0" fieldPosition="0">
        <references count="1">
          <reference field="4294967294" count="1" selected="0">
            <x v="0"/>
          </reference>
        </references>
      </pivotArea>
    </chartFormat>
    <chartFormat chart="9" format="59">
      <pivotArea type="data" outline="0" fieldPosition="0">
        <references count="2">
          <reference field="4294967294" count="1" selected="0">
            <x v="0"/>
          </reference>
          <reference field="0" count="1" selected="0">
            <x v="0"/>
          </reference>
        </references>
      </pivotArea>
    </chartFormat>
    <chartFormat chart="9" format="60">
      <pivotArea type="data" outline="0" fieldPosition="0">
        <references count="2">
          <reference field="4294967294" count="1" selected="0">
            <x v="0"/>
          </reference>
          <reference field="0" count="1" selected="0">
            <x v="1"/>
          </reference>
        </references>
      </pivotArea>
    </chartFormat>
    <chartFormat chart="25" format="70" series="1">
      <pivotArea type="data" outline="0" fieldPosition="0">
        <references count="1">
          <reference field="4294967294" count="1" selected="0">
            <x v="0"/>
          </reference>
        </references>
      </pivotArea>
    </chartFormat>
    <chartFormat chart="25" format="71">
      <pivotArea type="data" outline="0" fieldPosition="0">
        <references count="2">
          <reference field="4294967294" count="1" selected="0">
            <x v="0"/>
          </reference>
          <reference field="0" count="1" selected="0">
            <x v="0"/>
          </reference>
        </references>
      </pivotArea>
    </chartFormat>
    <chartFormat chart="25" format="72">
      <pivotArea type="data" outline="0" fieldPosition="0">
        <references count="2">
          <reference field="4294967294" count="1" selected="0">
            <x v="0"/>
          </reference>
          <reference field="0" count="1" selected="0">
            <x v="1"/>
          </reference>
        </references>
      </pivotArea>
    </chartFormat>
    <chartFormat chart="43" format="77" series="1">
      <pivotArea type="data" outline="0" fieldPosition="0">
        <references count="1">
          <reference field="4294967294" count="1" selected="0">
            <x v="0"/>
          </reference>
        </references>
      </pivotArea>
    </chartFormat>
    <chartFormat chart="43" format="78">
      <pivotArea type="data" outline="0" fieldPosition="0">
        <references count="2">
          <reference field="4294967294" count="1" selected="0">
            <x v="0"/>
          </reference>
          <reference field="0" count="1" selected="0">
            <x v="0"/>
          </reference>
        </references>
      </pivotArea>
    </chartFormat>
    <chartFormat chart="43" format="79">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10F382-CCDA-4059-BA5C-F782EFD5807B}" name="Waterfall" cacheId="7" applyNumberFormats="0" applyBorderFormats="0" applyFontFormats="0" applyPatternFormats="0" applyAlignmentFormats="0" applyWidthHeightFormats="1" dataCaption="Values" tag="ebcceddd-aa06-4ac2-852c-a397bc120a30" updatedVersion="8" minRefreshableVersion="3" useAutoFormatting="1" subtotalHiddenItems="1" itemPrintTitles="1" createdVersion="8" indent="0" outline="1" outlineData="1" multipleFieldFilters="0" chartFormat="1">
  <location ref="B124:F12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9">
    <format dxfId="23">
      <pivotArea type="all" dataOnly="0" outline="0" fieldPosition="0"/>
    </format>
    <format dxfId="22">
      <pivotArea outline="0" collapsedLevelsAreSubtotals="1" fieldPosition="0"/>
    </format>
    <format dxfId="21">
      <pivotArea dataOnly="0" labelOnly="1" outline="0" fieldPosition="0">
        <references count="1">
          <reference field="4294967294" count="5">
            <x v="0"/>
            <x v="1"/>
            <x v="2"/>
            <x v="3"/>
            <x v="4"/>
          </reference>
        </references>
      </pivotArea>
    </format>
    <format dxfId="20">
      <pivotArea type="all" dataOnly="0" outline="0" fieldPosition="0"/>
    </format>
    <format dxfId="19">
      <pivotArea outline="0" collapsedLevelsAreSubtotals="1" fieldPosition="0"/>
    </format>
    <format dxfId="18">
      <pivotArea dataOnly="0" labelOnly="1" outline="0" fieldPosition="0">
        <references count="1">
          <reference field="4294967294" count="5">
            <x v="0"/>
            <x v="1"/>
            <x v="2"/>
            <x v="3"/>
            <x v="4"/>
          </reference>
        </references>
      </pivotArea>
    </format>
    <format dxfId="17">
      <pivotArea type="all" dataOnly="0" outline="0" fieldPosition="0"/>
    </format>
    <format dxfId="16">
      <pivotArea outline="0" collapsedLevelsAreSubtotals="1" fieldPosition="0"/>
    </format>
    <format dxfId="15">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4C80D-961C-4D5A-A3A5-FDC20BF433F0}" name="Top 5 states by total orders" cacheId="1" applyNumberFormats="0" applyBorderFormats="0" applyFontFormats="0" applyPatternFormats="0" applyAlignmentFormats="0" applyWidthHeightFormats="1" dataCaption="Values" tag="01d6312a-a995-4f0c-9920-2320c4f60f85" updatedVersion="8" minRefreshableVersion="3" useAutoFormatting="1" subtotalHiddenItems="1" itemPrintTitles="1" createdVersion="8" indent="0" outline="1" outlineData="1" multipleFieldFilters="0" chartFormat="17">
  <location ref="B89:C95" firstHeaderRow="1" firstDataRow="1" firstDataCol="1"/>
  <pivotFields count="6">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6">
    <i>
      <x/>
    </i>
    <i>
      <x v="2"/>
    </i>
    <i>
      <x v="3"/>
    </i>
    <i>
      <x v="1"/>
    </i>
    <i>
      <x v="4"/>
    </i>
    <i t="grand">
      <x/>
    </i>
  </rowItems>
  <colItems count="1">
    <i/>
  </colItems>
  <dataFields count="1">
    <dataField fld="1" subtotal="count" baseField="0" baseItem="0"/>
  </dataFields>
  <formats count="13">
    <format dxfId="36">
      <pivotArea outline="0" collapsedLevelsAreSubtotals="1" fieldPosition="0"/>
    </format>
    <format dxfId="35">
      <pivotArea type="all" dataOnly="0" outline="0" fieldPosition="0"/>
    </format>
    <format dxfId="34">
      <pivotArea outline="0" collapsedLevelsAreSubtotals="1"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axis="axisValues" fieldPosition="0"/>
    </format>
  </formats>
  <chartFormats count="2">
    <chartFormat chart="8"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5" iMeasureHier="39">
      <autoFilter ref="A1">
        <filterColumn colId="0">
          <top10 val="5" filterVal="5"/>
        </filterColumn>
      </autoFilter>
    </filter>
    <filter fld="0" type="count" id="1"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C0F94C-F322-4C3A-A1B4-97E8B84D1165}" name="PivotTable1" cacheId="9" applyNumberFormats="0" applyBorderFormats="0" applyFontFormats="0" applyPatternFormats="0" applyAlignmentFormats="0" applyWidthHeightFormats="1" dataCaption="Values" tag="0e741c60-1c00-4c43-87cb-265e82cd4a23" updatedVersion="8" minRefreshableVersion="3" useAutoFormatting="1" subtotalHiddenItems="1" itemPrintTitles="1" createdVersion="8" indent="0" outline="1" outlineData="1" multipleFieldFilters="0">
  <location ref="B22:F23" firstHeaderRow="0" firstDataRow="1" firstDataCol="0"/>
  <pivotFields count="8">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dataField fld="4" subtotal="count" baseField="0" baseItem="0" numFmtId="10"/>
    <dataField fld="5" subtotal="count" baseField="0" baseItem="0" numFmtId="10"/>
    <dataField fld="6" subtotal="count" baseField="0" baseItem="0"/>
    <dataField fld="7" subtotal="count" baseField="0" baseItem="0"/>
  </dataFields>
  <formats count="8">
    <format dxfId="44">
      <pivotArea outline="0" collapsedLevelsAreSubtotals="1" fieldPosition="0"/>
    </format>
    <format dxfId="43">
      <pivotArea outline="0" collapsedLevelsAreSubtotals="1" fieldPosition="0">
        <references count="1">
          <reference field="4294967294" count="2" selected="0">
            <x v="1"/>
            <x v="2"/>
          </reference>
        </references>
      </pivotArea>
    </format>
    <format dxfId="42">
      <pivotArea type="all" dataOnly="0" outline="0" fieldPosition="0"/>
    </format>
    <format dxfId="41">
      <pivotArea outline="0" collapsedLevelsAreSubtotals="1" fieldPosition="0"/>
    </format>
    <format dxfId="40">
      <pivotArea dataOnly="0" labelOnly="1" outline="0" fieldPosition="0">
        <references count="1">
          <reference field="4294967294" count="5">
            <x v="0"/>
            <x v="1"/>
            <x v="2"/>
            <x v="3"/>
            <x v="4"/>
          </reference>
        </references>
      </pivotArea>
    </format>
    <format dxfId="39">
      <pivotArea type="all" dataOnly="0" outline="0" fieldPosition="0"/>
    </format>
    <format dxfId="38">
      <pivotArea outline="0" collapsedLevelsAreSubtotals="1" fieldPosition="0"/>
    </format>
    <format dxfId="37">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AE3D1-90C2-4FAF-8B69-0F41B1206288}" name="Target vs Actuals" cacheId="2" applyNumberFormats="0" applyBorderFormats="0" applyFontFormats="0" applyPatternFormats="0" applyAlignmentFormats="0" applyWidthHeightFormats="1" dataCaption="Values" tag="2cc8da90-208e-4582-8585-e3ac85a10cef" updatedVersion="8" minRefreshableVersion="3" useAutoFormatting="1" subtotalHiddenItems="1" itemPrintTitles="1" createdVersion="8" indent="0" outline="1" outlineData="1" multipleFieldFilters="0" chartFormat="55">
  <location ref="B36:D49"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13">
    <format dxfId="57">
      <pivotArea outline="0" collapsedLevelsAreSubtotals="1" fieldPosition="0"/>
    </format>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fieldPosition="0">
        <references count="1">
          <reference field="0"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fieldPosition="0">
        <references count="1">
          <reference field="4294967294" count="2">
            <x v="0"/>
            <x v="1"/>
          </reference>
        </references>
      </pivotArea>
    </format>
  </formats>
  <chartFormats count="4">
    <chartFormat chart="34" format="9"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1"/>
          </reference>
        </references>
      </pivotArea>
    </chartFormat>
    <chartFormat chart="54" format="14" series="1">
      <pivotArea type="data" outline="0" fieldPosition="0">
        <references count="1">
          <reference field="4294967294" count="1" selected="0">
            <x v="0"/>
          </reference>
        </references>
      </pivotArea>
    </chartFormat>
    <chartFormat chart="54" format="15" series="1">
      <pivotArea type="data" outline="0" fieldPosition="0">
        <references count="1">
          <reference field="4294967294"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EE8807-6EB0-4B19-BC6D-B091D3C9706F}" name="PivotTable3" cacheId="10" applyNumberFormats="0" applyBorderFormats="0" applyFontFormats="0" applyPatternFormats="0" applyAlignmentFormats="0" applyWidthHeightFormats="1" dataCaption="Values" tag="9183bdf5-1774-46bf-bfba-c1e488694714" updatedVersion="8" minRefreshableVersion="3" useAutoFormatting="1" subtotalHiddenItems="1" itemPrintTitles="1" createdVersion="8" indent="0" outline="1" outlineData="1" multipleFieldFilters="0">
  <location ref="B27:F28" firstHeaderRow="0" firstDataRow="1" firstDataCol="0"/>
  <pivotFields count="8">
    <pivotField allDrilled="1" subtotalTop="0" showAll="0" dataSourceSort="1" defaultSubtotal="0"/>
    <pivotField subtotalTop="0" showAll="0" dataSourceSort="1" defaultSubtotal="0"/>
    <pivotField subtotalTop="0" showAll="0" dataSourceSort="1"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3" subtotal="count" baseField="0" baseItem="0" numFmtId="10"/>
    <dataField fld="4" subtotal="count" baseField="0" baseItem="0"/>
    <dataField fld="5" subtotal="count" baseField="0" baseItem="0"/>
    <dataField fld="6" subtotal="count" baseField="0" baseItem="0"/>
    <dataField fld="7" subtotal="count" baseField="0" baseItem="0"/>
  </dataFields>
  <formats count="7">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fieldPosition="0">
        <references count="1">
          <reference field="4294967294" count="5">
            <x v="0"/>
            <x v="1"/>
            <x v="2"/>
            <x v="3"/>
            <x v="4"/>
          </reference>
        </references>
      </pivotArea>
    </format>
    <format dxfId="60">
      <pivotArea type="all" dataOnly="0" outline="0" fieldPosition="0"/>
    </format>
    <format dxfId="59">
      <pivotArea outline="0" collapsedLevelsAreSubtotals="1" fieldPosition="0"/>
    </format>
    <format dxfId="58">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A1DF52-9F4D-47CF-82B2-3B87B61E1701}" name="Category - Total Orders" cacheId="5" applyNumberFormats="0" applyBorderFormats="0" applyFontFormats="0" applyPatternFormats="0" applyAlignmentFormats="0" applyWidthHeightFormats="1" dataCaption="Values" tag="91288cea-8e41-401c-8067-5c01b6cc4162" updatedVersion="8" minRefreshableVersion="3" useAutoFormatting="1" subtotalHiddenItems="1" itemPrintTitles="1" createdVersion="8" indent="0" outline="1" outlineData="1" multipleFieldFilters="0" chartFormat="37">
  <location ref="B78:C81" firstHeaderRow="1"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3">
    <i>
      <x/>
    </i>
    <i>
      <x v="1"/>
    </i>
    <i t="grand">
      <x/>
    </i>
  </rowItems>
  <colItems count="1">
    <i/>
  </colItems>
  <dataFields count="1">
    <dataField fld="1" subtotal="count" baseField="0" baseItem="0"/>
  </dataFields>
  <formats count="12">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s>
  <chartFormats count="16">
    <chartFormat chart="0" format="55" series="1">
      <pivotArea type="data" outline="0" fieldPosition="0">
        <references count="1">
          <reference field="4294967294" count="1" selected="0">
            <x v="0"/>
          </reference>
        </references>
      </pivotArea>
    </chartFormat>
    <chartFormat chart="9" format="64" series="1">
      <pivotArea type="data" outline="0" fieldPosition="0">
        <references count="1">
          <reference field="4294967294" count="1" selected="0">
            <x v="0"/>
          </reference>
        </references>
      </pivotArea>
    </chartFormat>
    <chartFormat chart="9" format="65">
      <pivotArea type="data" outline="0" fieldPosition="0">
        <references count="2">
          <reference field="4294967294" count="1" selected="0">
            <x v="0"/>
          </reference>
          <reference field="0" count="1" selected="0">
            <x v="0"/>
          </reference>
        </references>
      </pivotArea>
    </chartFormat>
    <chartFormat chart="9" format="66">
      <pivotArea type="data" outline="0" fieldPosition="0">
        <references count="2">
          <reference field="4294967294" count="1" selected="0">
            <x v="0"/>
          </reference>
          <reference field="0" count="1" selected="0">
            <x v="1"/>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0" count="1" selected="0">
            <x v="0"/>
          </reference>
        </references>
      </pivotArea>
    </chartFormat>
    <chartFormat chart="10" format="75">
      <pivotArea type="data" outline="0" fieldPosition="0">
        <references count="2">
          <reference field="4294967294" count="1" selected="0">
            <x v="0"/>
          </reference>
          <reference field="0" count="1" selected="0">
            <x v="1"/>
          </reference>
        </references>
      </pivotArea>
    </chartFormat>
    <chartFormat chart="11" format="73" series="1">
      <pivotArea type="data" outline="0" fieldPosition="0">
        <references count="1">
          <reference field="4294967294" count="1" selected="0">
            <x v="0"/>
          </reference>
        </references>
      </pivotArea>
    </chartFormat>
    <chartFormat chart="11" format="74">
      <pivotArea type="data" outline="0" fieldPosition="0">
        <references count="2">
          <reference field="4294967294" count="1" selected="0">
            <x v="0"/>
          </reference>
          <reference field="0" count="1" selected="0">
            <x v="0"/>
          </reference>
        </references>
      </pivotArea>
    </chartFormat>
    <chartFormat chart="11" format="75">
      <pivotArea type="data" outline="0" fieldPosition="0">
        <references count="2">
          <reference field="4294967294" count="1" selected="0">
            <x v="0"/>
          </reference>
          <reference field="0"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0" count="1" selected="0">
            <x v="0"/>
          </reference>
        </references>
      </pivotArea>
    </chartFormat>
    <chartFormat chart="23" format="6">
      <pivotArea type="data" outline="0" fieldPosition="0">
        <references count="2">
          <reference field="4294967294" count="1" selected="0">
            <x v="0"/>
          </reference>
          <reference field="0" count="1" selected="0">
            <x v="1"/>
          </reference>
        </references>
      </pivotArea>
    </chartFormat>
    <chartFormat chart="36" format="11" series="1">
      <pivotArea type="data" outline="0" fieldPosition="0">
        <references count="1">
          <reference field="4294967294" count="1" selected="0">
            <x v="0"/>
          </reference>
        </references>
      </pivotArea>
    </chartFormat>
    <chartFormat chart="36" format="12">
      <pivotArea type="data" outline="0" fieldPosition="0">
        <references count="2">
          <reference field="4294967294" count="1" selected="0">
            <x v="0"/>
          </reference>
          <reference field="0" count="1" selected="0">
            <x v="0"/>
          </reference>
        </references>
      </pivotArea>
    </chartFormat>
    <chartFormat chart="36" format="13">
      <pivotArea type="data" outline="0" fieldPosition="0">
        <references count="2">
          <reference field="4294967294" count="1" selected="0">
            <x v="0"/>
          </reference>
          <reference field="0" count="1" selected="0">
            <x v="1"/>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9688D4-A0B6-4741-AFF8-B55D83FC71A8}" name="Region-wise" cacheId="0" applyNumberFormats="0" applyBorderFormats="0" applyFontFormats="0" applyPatternFormats="0" applyAlignmentFormats="0" applyWidthHeightFormats="1" dataCaption="Values" tag="b98696cb-547c-4bab-9687-7623e9420e39" updatedVersion="8" minRefreshableVersion="3" useAutoFormatting="1" subtotalHiddenItems="1" itemPrintTitles="1" createdVersion="8" indent="0" outline="1" outlineData="1" multipleFieldFilters="0" chartFormat="37">
  <location ref="B55:E60" firstHeaderRow="0" firstDataRow="1" firstDataCol="1"/>
  <pivotFields count="7">
    <pivotField dataField="1" subtotalTop="0" showAll="0" defaultSubtotal="0"/>
    <pivotField dataField="1" subtotalTop="0" showAll="0" defaultSubtotal="0"/>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2"/>
  </rowFields>
  <rowItems count="5">
    <i>
      <x/>
    </i>
    <i>
      <x v="1"/>
    </i>
    <i>
      <x v="2"/>
    </i>
    <i>
      <x v="3"/>
    </i>
    <i t="grand">
      <x/>
    </i>
  </rowItems>
  <colFields count="1">
    <field x="-2"/>
  </colFields>
  <colItems count="3">
    <i>
      <x/>
    </i>
    <i i="1">
      <x v="1"/>
    </i>
    <i i="2">
      <x v="2"/>
    </i>
  </colItems>
  <dataFields count="3">
    <dataField fld="0" subtotal="count" baseField="0" baseItem="0"/>
    <dataField fld="1" subtotal="count" baseField="0" baseItem="0" numFmtId="10"/>
    <dataField fld="3" subtotal="count" baseField="0" baseItem="0" numFmtId="10"/>
  </dataFields>
  <formats count="15">
    <format dxfId="91">
      <pivotArea outline="0" collapsedLevelsAreSubtotals="1" fieldPosition="0"/>
    </format>
    <format dxfId="90">
      <pivotArea outline="0" collapsedLevelsAreSubtotals="1" fieldPosition="0">
        <references count="1">
          <reference field="4294967294" count="1" selected="0">
            <x v="1"/>
          </reference>
        </references>
      </pivotArea>
    </format>
    <format dxfId="89">
      <pivotArea outline="0" collapsedLevelsAreSubtotals="1" fieldPosition="0">
        <references count="1">
          <reference field="4294967294" count="1" selected="0">
            <x v="2"/>
          </reference>
        </references>
      </pivotArea>
    </format>
    <format dxfId="88">
      <pivotArea type="all" dataOnly="0" outline="0" fieldPosition="0"/>
    </format>
    <format dxfId="87">
      <pivotArea outline="0" collapsedLevelsAreSubtotals="1" fieldPosition="0"/>
    </format>
    <format dxfId="86">
      <pivotArea field="2" type="button" dataOnly="0" labelOnly="1" outline="0" axis="axisRow" fieldPosition="0"/>
    </format>
    <format dxfId="85">
      <pivotArea dataOnly="0" labelOnly="1" fieldPosition="0">
        <references count="1">
          <reference field="2" count="0"/>
        </references>
      </pivotArea>
    </format>
    <format dxfId="84">
      <pivotArea dataOnly="0" labelOnly="1" grandRow="1" outline="0" fieldPosition="0"/>
    </format>
    <format dxfId="83">
      <pivotArea dataOnly="0" labelOnly="1" outline="0" fieldPosition="0">
        <references count="1">
          <reference field="4294967294" count="3">
            <x v="0"/>
            <x v="1"/>
            <x v="2"/>
          </reference>
        </references>
      </pivotArea>
    </format>
    <format dxfId="82">
      <pivotArea type="all" dataOnly="0" outline="0" fieldPosition="0"/>
    </format>
    <format dxfId="81">
      <pivotArea outline="0" collapsedLevelsAreSubtotals="1"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grandRow="1" outline="0" fieldPosition="0"/>
    </format>
    <format dxfId="77">
      <pivotArea dataOnly="0" labelOnly="1" outline="0" fieldPosition="0">
        <references count="1">
          <reference field="4294967294" count="3">
            <x v="0"/>
            <x v="1"/>
            <x v="2"/>
          </reference>
        </references>
      </pivotArea>
    </format>
  </formats>
  <chartFormats count="6">
    <chartFormat chart="24" format="7" series="1">
      <pivotArea type="data" outline="0" fieldPosition="0">
        <references count="1">
          <reference field="4294967294" count="1" selected="0">
            <x v="0"/>
          </reference>
        </references>
      </pivotArea>
    </chartFormat>
    <chartFormat chart="24" format="8" series="1">
      <pivotArea type="data" outline="0" fieldPosition="0">
        <references count="1">
          <reference field="4294967294" count="1" selected="0">
            <x v="1"/>
          </reference>
        </references>
      </pivotArea>
    </chartFormat>
    <chartFormat chart="24" format="9" series="1">
      <pivotArea type="data" outline="0" fieldPosition="0">
        <references count="1">
          <reference field="4294967294" count="1" selected="0">
            <x v="2"/>
          </reference>
        </references>
      </pivotArea>
    </chartFormat>
    <chartFormat chart="36" format="13" series="1">
      <pivotArea type="data" outline="0" fieldPosition="0">
        <references count="1">
          <reference field="4294967294" count="1" selected="0">
            <x v="0"/>
          </reference>
        </references>
      </pivotArea>
    </chartFormat>
    <chartFormat chart="36" format="14" series="1">
      <pivotArea type="data" outline="0" fieldPosition="0">
        <references count="1">
          <reference field="4294967294" count="1" selected="0">
            <x v="1"/>
          </reference>
        </references>
      </pivotArea>
    </chartFormat>
    <chartFormat chart="36" format="15" series="1">
      <pivotArea type="data" outline="0" fieldPosition="0">
        <references count="1">
          <reference field="4294967294" count="1" selected="0">
            <x v="2"/>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923F06-4934-4819-9E7B-8406CD8C24C4}" name="KPIs" cacheId="3" applyNumberFormats="0" applyBorderFormats="0" applyFontFormats="0" applyPatternFormats="0" applyAlignmentFormats="0" applyWidthHeightFormats="1" dataCaption="Values" tag="7c4aa221-74c0-45b0-b05c-f4c2754bec3f" updatedVersion="8" minRefreshableVersion="3" useAutoFormatting="1" subtotalHiddenItems="1" itemPrintTitles="1" createdVersion="8" indent="0" outline="1" outlineData="1" multipleFieldFilters="0">
  <location ref="B16:F17"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Fields count="1">
    <field x="-2"/>
  </colFields>
  <colItems count="5">
    <i>
      <x/>
    </i>
    <i i="1">
      <x v="1"/>
    </i>
    <i i="2">
      <x v="2"/>
    </i>
    <i i="3">
      <x v="3"/>
    </i>
    <i i="4">
      <x v="4"/>
    </i>
  </colItems>
  <dataFields count="5">
    <dataField name="Net Sales" fld="0" subtotal="count" baseField="0" baseItem="0" numFmtId="164"/>
    <dataField fld="3" subtotal="count" baseField="0" baseItem="0" numFmtId="10"/>
    <dataField fld="1" subtotal="count" baseField="0" baseItem="0" numFmtId="10"/>
    <dataField fld="4" subtotal="count" baseField="0" baseItem="0"/>
    <dataField fld="2" subtotal="count" baseField="0" baseItem="0"/>
  </dataFields>
  <formats count="9">
    <format dxfId="100">
      <pivotArea outline="0" collapsedLevelsAreSubtotals="1" fieldPosition="0"/>
    </format>
    <format dxfId="99">
      <pivotArea outline="0" collapsedLevelsAreSubtotals="1" fieldPosition="0">
        <references count="1">
          <reference field="4294967294" count="1" selected="0">
            <x v="2"/>
          </reference>
        </references>
      </pivotArea>
    </format>
    <format dxfId="98">
      <pivotArea outline="0" collapsedLevelsAreSubtotals="1" fieldPosition="0">
        <references count="1">
          <reference field="4294967294" count="1" selected="0">
            <x v="1"/>
          </reference>
        </references>
      </pivotArea>
    </format>
    <format dxfId="97">
      <pivotArea type="all" dataOnly="0" outline="0" fieldPosition="0"/>
    </format>
    <format dxfId="96">
      <pivotArea outline="0" collapsedLevelsAreSubtotals="1" fieldPosition="0"/>
    </format>
    <format dxfId="95">
      <pivotArea dataOnly="0" labelOnly="1" outline="0" fieldPosition="0">
        <references count="1">
          <reference field="4294967294" count="5">
            <x v="0"/>
            <x v="1"/>
            <x v="2"/>
            <x v="3"/>
            <x v="4"/>
          </reference>
        </references>
      </pivotArea>
    </format>
    <format dxfId="94">
      <pivotArea type="all" dataOnly="0" outline="0" fieldPosition="0"/>
    </format>
    <format dxfId="93">
      <pivotArea outline="0" collapsedLevelsAreSubtotals="1" fieldPosition="0"/>
    </format>
    <format dxfId="92">
      <pivotArea dataOnly="0" labelOnly="1" outline="0" fieldPosition="0">
        <references count="1">
          <reference field="4294967294" count="5">
            <x v="0"/>
            <x v="1"/>
            <x v="2"/>
            <x v="3"/>
            <x v="4"/>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Net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09C1C4-C347-45D4-96AB-2D3D85E5CD66}" name="Product Level" cacheId="4" applyNumberFormats="0" applyBorderFormats="0" applyFontFormats="0" applyPatternFormats="0" applyAlignmentFormats="0" applyWidthHeightFormats="1" dataCaption="Values" tag="6011b348-48f4-4c9e-a202-e1d0b43da830" updatedVersion="8" minRefreshableVersion="3" useAutoFormatting="1" subtotalHiddenItems="1" itemPrintTitles="1" createdVersion="8" indent="0" outline="1" outlineData="1" multipleFieldFilters="0" chartFormat="1">
  <location ref="B106:D115" firstHeaderRow="0" firstDataRow="1" firstDataCol="1"/>
  <pivotFields count="6">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fld="2" subtotal="count" baseField="0" baseItem="0" numFmtId="10"/>
    <dataField fld="1" subtotal="count" baseField="0" baseItem="0" numFmtId="43"/>
  </dataFields>
  <formats count="15">
    <format dxfId="115">
      <pivotArea outline="0" collapsedLevelsAreSubtotals="1" fieldPosition="0">
        <references count="1">
          <reference field="4294967294" count="1" selected="0">
            <x v="0"/>
          </reference>
        </references>
      </pivotArea>
    </format>
    <format dxfId="114">
      <pivotArea dataOnly="0" labelOnly="1" outline="0" fieldPosition="0">
        <references count="1">
          <reference field="4294967294" count="1">
            <x v="0"/>
          </reference>
        </references>
      </pivotArea>
    </format>
    <format dxfId="113">
      <pivotArea outline="0" collapsedLevelsAreSubtotals="1" fieldPosition="0">
        <references count="1">
          <reference field="4294967294" count="1" selected="0">
            <x v="1"/>
          </reference>
        </references>
      </pivotArea>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fieldPosition="0">
        <references count="1">
          <reference field="4294967294" count="2">
            <x v="0"/>
            <x v="1"/>
          </reference>
        </references>
      </pivotArea>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0"/>
        </references>
      </pivotArea>
    </format>
    <format dxfId="102">
      <pivotArea dataOnly="0" labelOnly="1" grandRow="1" outline="0" fieldPosition="0"/>
    </format>
    <format dxfId="101">
      <pivotArea dataOnly="0" labelOnly="1" outline="0" fieldPosition="0">
        <references count="1">
          <reference field="4294967294" count="2">
            <x v="0"/>
            <x v="1"/>
          </reference>
        </references>
      </pivotArea>
    </format>
  </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alendar]"/>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8DB822-167C-428D-807E-E8971AAC790C}" name="PivotTable4" cacheId="8" applyNumberFormats="0" applyBorderFormats="0" applyFontFormats="0" applyPatternFormats="0" applyAlignmentFormats="0" applyWidthHeightFormats="1" dataCaption="Values" tag="f82b6f90-5d41-43e4-a409-a4bf0b21f6d3" updatedVersion="8" minRefreshableVersion="3" useAutoFormatting="1" subtotalHiddenItems="1" itemPrintTitles="1" createdVersion="8" indent="0" compact="0" compactData="0" multipleFieldFilters="0" chartFormat="39">
  <location ref="B142:C155" firstHeaderRow="1" firstDataRow="1" firstDataCol="1"/>
  <pivotFields count="6">
    <pivotField compact="0" allDrilled="1" outline="0" showAll="0" measureFilter="1" defaultSubtotal="0" defaultAttributeDrillState="1">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allDrilled="1" outline="0" showAll="0" sortType="descending" defaultSubtotal="0" defaultAttributeDrillState="1">
      <items count="12">
        <item x="11"/>
        <item x="10"/>
        <item x="9"/>
        <item x="8"/>
        <item x="7"/>
        <item x="6"/>
        <item x="5"/>
        <item x="4"/>
        <item x="3"/>
        <item x="2"/>
        <item x="1"/>
        <item x="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 compact="0" outline="0" subtotalTop="0" showAll="0" dataSourceSort="1" defaultSubtotal="0">
      <extLst>
        <ext xmlns:x14="http://schemas.microsoft.com/office/spreadsheetml/2009/9/main" uri="{2946ED86-A175-432a-8AC1-64E0C546D7DE}">
          <x14:pivotField fillDownLabels="1"/>
        </ext>
      </extLst>
    </pivotField>
  </pivotFields>
  <rowFields count="1">
    <field x="1"/>
  </rowFields>
  <rowItems count="13">
    <i>
      <x/>
    </i>
    <i>
      <x v="1"/>
    </i>
    <i>
      <x v="2"/>
    </i>
    <i>
      <x v="3"/>
    </i>
    <i>
      <x v="4"/>
    </i>
    <i>
      <x v="5"/>
    </i>
    <i>
      <x v="6"/>
    </i>
    <i>
      <x v="7"/>
    </i>
    <i>
      <x v="8"/>
    </i>
    <i>
      <x v="9"/>
    </i>
    <i>
      <x v="10"/>
    </i>
    <i>
      <x v="11"/>
    </i>
    <i t="grand">
      <x/>
    </i>
  </rowItems>
  <colItems count="1">
    <i/>
  </colItems>
  <dataFields count="1">
    <dataField fld="2" subtotal="count" baseField="0" baseItem="0" numFmtId="9"/>
  </dataFields>
  <formats count="13">
    <format dxfId="128">
      <pivotArea outline="0" collapsedLevelsAreSubtotals="1" fieldPosition="0"/>
    </format>
    <format dxfId="127">
      <pivotArea type="all" dataOnly="0" outline="0" fieldPosition="0"/>
    </format>
    <format dxfId="126">
      <pivotArea outline="0" collapsedLevelsAreSubtotals="1" fieldPosition="0"/>
    </format>
    <format dxfId="125">
      <pivotArea field="1" type="button" dataOnly="0" labelOnly="1" outline="0" axis="axisRow" fieldPosition="0"/>
    </format>
    <format dxfId="124">
      <pivotArea dataOnly="0" labelOnly="1" outline="0" fieldPosition="0">
        <references count="1">
          <reference field="1" count="0"/>
        </references>
      </pivotArea>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 type="button" dataOnly="0" labelOnly="1" outline="0" axis="axisRow" fieldPosition="0"/>
    </format>
    <format dxfId="118">
      <pivotArea dataOnly="0" labelOnly="1" outline="0" fieldPosition="0">
        <references count="1">
          <reference field="1" count="0"/>
        </references>
      </pivotArea>
    </format>
    <format dxfId="117">
      <pivotArea dataOnly="0" labelOnly="1" grandRow="1" outline="0" fieldPosition="0"/>
    </format>
    <format dxfId="116">
      <pivotArea dataOnly="0" labelOnly="1" outline="0" axis="axisValues" fieldPosition="0"/>
    </format>
  </formats>
  <chartFormats count="2">
    <chartFormat chart="16"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Hierarchies count="63">
    <pivotHierarchy dragToData="1"/>
    <pivotHierarchy multipleItemSelectionAllowed="1">
      <members count="1" level="1">
        <member name="[Calendar].[Date Hierarchy].[Year].&amp;[2025]"/>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FF055273-79ED-4F14-8065-1A7A1A4A0DA7}" sourceName="[Calendar].[Date Hierarchy]">
  <pivotTables>
    <pivotTable tabId="6" name="Region-wise"/>
    <pivotTable tabId="6" name="Top 5 states by total orders"/>
    <pivotTable tabId="6" name="Target vs Actuals"/>
    <pivotTable tabId="6" name="KPIs"/>
    <pivotTable tabId="6" name="Product Level"/>
    <pivotTable tabId="6" name="Category - Total Orders"/>
    <pivotTable tabId="6" name="Category Net Sales"/>
    <pivotTable tabId="6" name="Waterfall"/>
    <pivotTable tabId="6" name="PivotTable4"/>
    <pivotTable tabId="6" name="PivotTable1"/>
    <pivotTable tabId="6" name="PivotTable3"/>
  </pivotTables>
  <data>
    <olap pivotCacheId="322759010">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Year].&amp;[202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A4EB1F-0734-41C5-B83C-D63D2522588A}" sourceName="[customers].[region]">
  <pivotTables>
    <pivotTable tabId="6" name="Category Net Sales"/>
    <pivotTable tabId="6" name="KPIs"/>
    <pivotTable tabId="6" name="Product Level"/>
    <pivotTable tabId="6" name="Target vs Actuals"/>
    <pivotTable tabId="6" name="Top 5 states by total orders"/>
    <pivotTable tabId="6" name="Category - Total Orders"/>
    <pivotTable tabId="6" name="Waterfall"/>
    <pivotTable tabId="6" name="PivotTable1"/>
    <pivotTable tabId="6" name="PivotTable3"/>
  </pivotTables>
  <data>
    <olap pivotCacheId="322759010">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57D9B6E-1B69-4D1D-AB72-FE08E441978D}" sourceName="[products].[category]">
  <pivotTables>
    <pivotTable tabId="6" name="KPIs"/>
    <pivotTable tabId="6" name="Product Level"/>
    <pivotTable tabId="6" name="Region-wise"/>
    <pivotTable tabId="6" name="Target vs Actuals"/>
    <pivotTable tabId="6" name="Top 5 states by total orders"/>
    <pivotTable tabId="6" name="Waterfall"/>
    <pivotTable tabId="6" name="PivotTable1"/>
    <pivotTable tabId="6" name="PivotTable3"/>
  </pivotTables>
  <data>
    <olap pivotCacheId="322759010">
      <levels count="2">
        <level uniqueName="[products].[category].[(All)]" sourceCaption="(All)" count="0"/>
        <level uniqueName="[products].[category].[category]" sourceCaption="category" count="2">
          <ranges>
            <range startItem="0">
              <i n="[products].[category].&amp;[Appliances]" c="Appliances"/>
              <i n="[products].[category].&amp;[Electronics]" c="Electronics"/>
            </range>
          </ranges>
        </level>
      </levels>
      <selections count="1">
        <selection n="[product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89DA31-4659-4866-8726-1899468048CF}" sourceName="[Calendar].[Month]">
  <pivotTables>
    <pivotTable tabId="6" name="Category - Total Orders"/>
    <pivotTable tabId="6" name="Category Net Sales"/>
    <pivotTable tabId="6" name="KPIs"/>
    <pivotTable tabId="6" name="Product Level"/>
    <pivotTable tabId="6" name="Region-wise"/>
    <pivotTable tabId="6" name="Target vs Actuals"/>
    <pivotTable tabId="6" name="Top 5 states by total orders"/>
    <pivotTable tabId="6" name="Waterfall"/>
    <pivotTable tabId="6" name="PivotTable4"/>
    <pivotTable tabId="6" name="PivotTable1"/>
    <pivotTable tabId="6" name="PivotTable3"/>
  </pivotTables>
  <data>
    <olap pivotCacheId="322759010">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AA0EBD60-5E2E-4733-81F0-3A20FD7727EA}" cache="Slicer_Date_Hierarchy" caption="Year" columnCount="3" level="1" rowHeight="241300"/>
  <slicer name="region 2" xr10:uid="{DBD4C963-D212-4622-986B-ED96812A126C}" cache="Slicer_region" caption="Region" columnCount="2" level="1" rowHeight="241300"/>
  <slicer name="category 2" xr10:uid="{3A153581-CDE4-4E31-AB84-D9F96D0B2494}" cache="Slicer_category" caption="Category" level="1" rowHeight="241300"/>
  <slicer name="Month 2" xr10:uid="{333A607C-7102-4FB2-B681-4E075EFC26D6}" cache="Slicer_Month" caption="Month" columnCount="2"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03E0B8-FC86-4124-B873-1073E3B03C07}" cache="Slicer_Date_Hierarchy" caption="Year" columnCount="3" level="1" style="Slicer Style 5 2 2 2 2" rowHeight="241300"/>
  <slicer name="region 1" xr10:uid="{EAFC1FC8-F8A3-41D0-9F15-11FBD3FB3583}" cache="Slicer_region" caption="Region" columnCount="2" level="1" style="Slicer Style 5 2 2 2 2" rowHeight="241300"/>
  <slicer name="category 1" xr10:uid="{443327A0-9D04-4AB6-B8E9-D10FDA1D760A}" cache="Slicer_category" caption="Category" level="1" style="Slicer Style 5 2 2 2 2" rowHeight="241300"/>
  <slicer name="Month 1" xr10:uid="{F84BB554-97E3-406F-AE17-7433292EFEA9}" cache="Slicer_Month" caption="Month" columnCount="2" level="1" style="Slicer Style 5 2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007309-42A7-4D94-BE61-F2B3C2F1109B}" name="customers" displayName="customers" ref="A1:E4001" totalsRowShown="0" headerRowDxfId="144" headerRowBorderDxfId="143" tableBorderDxfId="142">
  <autoFilter ref="A1:E4001" xr:uid="{00000000-0001-0000-0000-000000000000}"/>
  <tableColumns count="5">
    <tableColumn id="1" xr3:uid="{25A1C557-7EA0-4389-9E7A-8BAA63C9163A}" name="customer_id"/>
    <tableColumn id="2" xr3:uid="{B90B49F8-D2BA-48CF-8927-1C9D4B19F149}" name="customer_name"/>
    <tableColumn id="3" xr3:uid="{17CF455C-637C-4E87-AB11-B0E2110AF905}" name="region"/>
    <tableColumn id="4" xr3:uid="{8DDF4F62-90C5-4AC2-901E-241D1D7526CA}" name="state"/>
    <tableColumn id="5" xr3:uid="{60F28D4D-CF70-4BFB-98D9-A2D01EB485A0}" name="cit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8DC251-19B9-4653-8539-419E528EC2F3}" name="products" displayName="products" ref="A1:F201" totalsRowShown="0" headerRowDxfId="141" headerRowBorderDxfId="140" tableBorderDxfId="139" headerRowCellStyle="Comma">
  <autoFilter ref="A1:F201" xr:uid="{00000000-0001-0000-0100-000000000000}"/>
  <tableColumns count="6">
    <tableColumn id="1" xr3:uid="{3ACE8C1B-AD5A-4599-9B71-9BBB8DE89B38}" name="product_id"/>
    <tableColumn id="2" xr3:uid="{32684D07-A7E6-4AFF-BDCD-A3A151E3C4FB}" name="product"/>
    <tableColumn id="3" xr3:uid="{91E74F97-3835-44CD-BBBE-20EF0203F072}" name="category"/>
    <tableColumn id="4" xr3:uid="{C3AD1267-6BC5-49E7-90E1-AEB0F04BA48C}" name="sub_category"/>
    <tableColumn id="5" xr3:uid="{66D3C990-4AEF-454F-B485-6E6EC06CD060}" name="unit_price" dataDxfId="138" dataCellStyle="Comma"/>
    <tableColumn id="6" xr3:uid="{0803045D-5D6F-4579-84B7-02304CF2110E}" name="cost_price" dataDxfId="137"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39648E-BD1B-4821-AAC1-4E5BF20E0A67}" name="orders" displayName="orders" ref="A1:J15001" totalsRowShown="0">
  <autoFilter ref="A1:J15001" xr:uid="{7339648E-BD1B-4821-AAC1-4E5BF20E0A67}"/>
  <tableColumns count="10">
    <tableColumn id="1" xr3:uid="{F5BC7288-056D-41F0-846F-75FF8B592694}" name="order_id"/>
    <tableColumn id="2" xr3:uid="{DDDA4B25-93B4-4DCF-936C-8358419C21FB}" name="order_date" dataDxfId="136"/>
    <tableColumn id="13" xr3:uid="{1F488D7F-1306-475A-BA5E-4F6E905BEEC8}" name="order_period" dataDxfId="135">
      <calculatedColumnFormula>DATE(YEAR(orders[[#This Row],[order_date]]), MONTH(orders[[#This Row],[order_date]]), 1)</calculatedColumnFormula>
    </tableColumn>
    <tableColumn id="3" xr3:uid="{D210D120-A994-45BC-AD12-FC08A7E99E20}" name="customer_id"/>
    <tableColumn id="4" xr3:uid="{EA9FF15D-F617-4DD8-8C19-71C2CC4B9565}" name="product_id"/>
    <tableColumn id="14" xr3:uid="{4504BA77-9C36-49D8-A2D2-C35C71F84914}" name="category" dataDxfId="134">
      <calculatedColumnFormula>VLOOKUP(orders[[#This Row],[product_id]],Products!A:C,3,0)</calculatedColumnFormula>
    </tableColumn>
    <tableColumn id="8" xr3:uid="{6F16055D-6CE5-4EBF-9547-BEBD7B819D97}" name="quantity"/>
    <tableColumn id="9" xr3:uid="{F5B016B1-6214-4372-914C-3F33DA65795A}" name="discount_pct" dataDxfId="133"/>
    <tableColumn id="10" xr3:uid="{04E3CF73-17A9-4362-A0E1-DAD39CA275A3}" name="unit_price" dataDxfId="132" dataCellStyle="Comma">
      <calculatedColumnFormula>VLOOKUP($E2,
Products!$A$1:$F$201,MATCH(Orders!I$1,Products!$A$1:$F$1,0),0)</calculatedColumnFormula>
    </tableColumn>
    <tableColumn id="11" xr3:uid="{40D9EE61-A902-40E9-95F2-211531514462}" name="cost_price" dataDxfId="131" dataCellStyle="Comma">
      <calculatedColumnFormula>VLOOKUP($E2,
Products!$A$1:$F$201,MATCH(Orders!J$1,Products!$A$1:$F$1,0),0)</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F1CD95-9BB5-46AC-BEAE-102B4A9174D8}" name="targets" displayName="targets" ref="A1:D37" totalsRowShown="0">
  <autoFilter ref="A1:D37" xr:uid="{46F1CD95-9BB5-46AC-BEAE-102B4A9174D8}"/>
  <tableColumns count="4">
    <tableColumn id="1" xr3:uid="{6139C666-445F-46F1-85E9-55139C216A3F}" name="year"/>
    <tableColumn id="2" xr3:uid="{9A348F9C-C1E7-4B98-B334-D19CE303DA73}" name="month"/>
    <tableColumn id="3" xr3:uid="{1C768442-3D7B-4B9A-94EB-5C89D3E6A316}" name="target_period" dataDxfId="130">
      <calculatedColumnFormula>DATEVALUE("1-"&amp;targets[[#This Row],[month]]&amp;"-"&amp;targets[[#This Row],[year]])</calculatedColumnFormula>
    </tableColumn>
    <tableColumn id="4" xr3:uid="{AA8F83A5-1A53-4767-AA5E-D6465AEB210E}" name="target_sales" dataDxfId="129"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2C3B4D"/>
      </a:accent1>
      <a:accent2>
        <a:srgbClr val="A35139"/>
      </a:accent2>
      <a:accent3>
        <a:srgbClr val="FFB162"/>
      </a:accent3>
      <a:accent4>
        <a:srgbClr val="C9C1B1"/>
      </a:accent4>
      <a:accent5>
        <a:srgbClr val="1B2632"/>
      </a:accent5>
      <a:accent6>
        <a:srgbClr val="EEE9DF"/>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01"/>
  <sheetViews>
    <sheetView workbookViewId="0">
      <selection activeCell="D1" sqref="D1"/>
    </sheetView>
  </sheetViews>
  <sheetFormatPr defaultRowHeight="14.5"/>
  <cols>
    <col min="1" max="1" width="13.26953125" customWidth="1"/>
    <col min="2" max="2" width="17.08984375" bestFit="1" customWidth="1"/>
    <col min="3" max="3" width="8.08984375" customWidth="1"/>
    <col min="4" max="5" width="12.26953125" bestFit="1" customWidth="1"/>
  </cols>
  <sheetData>
    <row r="1" spans="1:5">
      <c r="A1" s="8" t="s">
        <v>0</v>
      </c>
      <c r="B1" s="8" t="s">
        <v>1</v>
      </c>
      <c r="C1" s="8" t="s">
        <v>2</v>
      </c>
      <c r="D1" s="8" t="s">
        <v>3</v>
      </c>
      <c r="E1" s="8" t="s">
        <v>4</v>
      </c>
    </row>
    <row r="2" spans="1:5">
      <c r="A2" t="s">
        <v>706</v>
      </c>
      <c r="B2" t="s">
        <v>106</v>
      </c>
      <c r="C2" t="s">
        <v>5</v>
      </c>
      <c r="D2" t="s">
        <v>6</v>
      </c>
      <c r="E2" t="s">
        <v>7</v>
      </c>
    </row>
    <row r="3" spans="1:5">
      <c r="A3" t="s">
        <v>707</v>
      </c>
      <c r="B3" t="s">
        <v>107</v>
      </c>
      <c r="C3" t="s">
        <v>8</v>
      </c>
      <c r="D3" t="s">
        <v>9</v>
      </c>
      <c r="E3" t="s">
        <v>10</v>
      </c>
    </row>
    <row r="4" spans="1:5">
      <c r="A4" t="s">
        <v>708</v>
      </c>
      <c r="B4" t="s">
        <v>108</v>
      </c>
      <c r="C4" t="s">
        <v>11</v>
      </c>
      <c r="D4" t="s">
        <v>12</v>
      </c>
      <c r="E4" t="s">
        <v>13</v>
      </c>
    </row>
    <row r="5" spans="1:5">
      <c r="A5" t="s">
        <v>709</v>
      </c>
      <c r="B5" t="s">
        <v>109</v>
      </c>
      <c r="C5" t="s">
        <v>5</v>
      </c>
      <c r="D5" t="s">
        <v>14</v>
      </c>
      <c r="E5" t="s">
        <v>15</v>
      </c>
    </row>
    <row r="6" spans="1:5">
      <c r="A6" t="s">
        <v>710</v>
      </c>
      <c r="B6" t="s">
        <v>110</v>
      </c>
      <c r="C6" t="s">
        <v>5</v>
      </c>
      <c r="D6" t="s">
        <v>6</v>
      </c>
      <c r="E6" t="s">
        <v>16</v>
      </c>
    </row>
    <row r="7" spans="1:5">
      <c r="A7" t="s">
        <v>711</v>
      </c>
      <c r="B7" t="s">
        <v>111</v>
      </c>
      <c r="C7" t="s">
        <v>8</v>
      </c>
      <c r="D7" t="s">
        <v>17</v>
      </c>
      <c r="E7" t="s">
        <v>18</v>
      </c>
    </row>
    <row r="8" spans="1:5">
      <c r="A8" t="s">
        <v>712</v>
      </c>
      <c r="B8" t="s">
        <v>112</v>
      </c>
      <c r="C8" t="s">
        <v>11</v>
      </c>
      <c r="D8" t="s">
        <v>4706</v>
      </c>
      <c r="E8" t="s">
        <v>19</v>
      </c>
    </row>
    <row r="9" spans="1:5">
      <c r="A9" t="s">
        <v>713</v>
      </c>
      <c r="B9" t="s">
        <v>113</v>
      </c>
      <c r="C9" t="s">
        <v>11</v>
      </c>
      <c r="D9" t="s">
        <v>20</v>
      </c>
      <c r="E9" t="s">
        <v>21</v>
      </c>
    </row>
    <row r="10" spans="1:5">
      <c r="A10" t="s">
        <v>714</v>
      </c>
      <c r="B10" t="s">
        <v>114</v>
      </c>
      <c r="C10" t="s">
        <v>5</v>
      </c>
      <c r="D10" t="s">
        <v>6</v>
      </c>
      <c r="E10" t="s">
        <v>22</v>
      </c>
    </row>
    <row r="11" spans="1:5">
      <c r="A11" t="s">
        <v>715</v>
      </c>
      <c r="B11" t="s">
        <v>115</v>
      </c>
      <c r="C11" t="s">
        <v>23</v>
      </c>
      <c r="D11" t="s">
        <v>24</v>
      </c>
      <c r="E11" t="s">
        <v>25</v>
      </c>
    </row>
    <row r="12" spans="1:5">
      <c r="A12" t="s">
        <v>716</v>
      </c>
      <c r="B12" t="s">
        <v>116</v>
      </c>
      <c r="C12" t="s">
        <v>5</v>
      </c>
      <c r="D12" t="s">
        <v>14</v>
      </c>
      <c r="E12" t="s">
        <v>26</v>
      </c>
    </row>
    <row r="13" spans="1:5">
      <c r="A13" t="s">
        <v>717</v>
      </c>
      <c r="B13" t="s">
        <v>117</v>
      </c>
      <c r="C13" t="s">
        <v>5</v>
      </c>
      <c r="D13" t="s">
        <v>27</v>
      </c>
      <c r="E13" t="s">
        <v>28</v>
      </c>
    </row>
    <row r="14" spans="1:5">
      <c r="A14" t="s">
        <v>718</v>
      </c>
      <c r="B14" t="s">
        <v>118</v>
      </c>
      <c r="C14" t="s">
        <v>5</v>
      </c>
      <c r="D14" t="s">
        <v>29</v>
      </c>
      <c r="E14" t="s">
        <v>30</v>
      </c>
    </row>
    <row r="15" spans="1:5">
      <c r="A15" t="s">
        <v>719</v>
      </c>
      <c r="B15" t="s">
        <v>119</v>
      </c>
      <c r="C15" t="s">
        <v>5</v>
      </c>
      <c r="D15" t="s">
        <v>29</v>
      </c>
      <c r="E15" t="s">
        <v>31</v>
      </c>
    </row>
    <row r="16" spans="1:5">
      <c r="A16" t="s">
        <v>720</v>
      </c>
      <c r="B16" t="s">
        <v>120</v>
      </c>
      <c r="C16" t="s">
        <v>8</v>
      </c>
      <c r="D16" t="s">
        <v>17</v>
      </c>
      <c r="E16" t="s">
        <v>32</v>
      </c>
    </row>
    <row r="17" spans="1:5">
      <c r="A17" t="s">
        <v>721</v>
      </c>
      <c r="B17" t="s">
        <v>121</v>
      </c>
      <c r="C17" t="s">
        <v>11</v>
      </c>
      <c r="D17" t="s">
        <v>4706</v>
      </c>
      <c r="E17" t="s">
        <v>33</v>
      </c>
    </row>
    <row r="18" spans="1:5">
      <c r="A18" t="s">
        <v>722</v>
      </c>
      <c r="B18" t="s">
        <v>122</v>
      </c>
      <c r="C18" t="s">
        <v>8</v>
      </c>
      <c r="D18" t="s">
        <v>34</v>
      </c>
      <c r="E18" t="s">
        <v>35</v>
      </c>
    </row>
    <row r="19" spans="1:5">
      <c r="A19" t="s">
        <v>723</v>
      </c>
      <c r="B19" t="s">
        <v>123</v>
      </c>
      <c r="C19" t="s">
        <v>8</v>
      </c>
      <c r="D19" t="s">
        <v>34</v>
      </c>
      <c r="E19" t="s">
        <v>36</v>
      </c>
    </row>
    <row r="20" spans="1:5">
      <c r="A20" t="s">
        <v>724</v>
      </c>
      <c r="B20" t="s">
        <v>124</v>
      </c>
      <c r="C20" t="s">
        <v>8</v>
      </c>
      <c r="D20" t="s">
        <v>37</v>
      </c>
      <c r="E20" t="s">
        <v>38</v>
      </c>
    </row>
    <row r="21" spans="1:5">
      <c r="A21" t="s">
        <v>725</v>
      </c>
      <c r="B21" t="s">
        <v>125</v>
      </c>
      <c r="C21" t="s">
        <v>5</v>
      </c>
      <c r="D21" t="s">
        <v>6</v>
      </c>
      <c r="E21" t="s">
        <v>16</v>
      </c>
    </row>
    <row r="22" spans="1:5">
      <c r="A22" t="s">
        <v>726</v>
      </c>
      <c r="B22" t="s">
        <v>126</v>
      </c>
      <c r="C22" t="s">
        <v>23</v>
      </c>
      <c r="D22" t="s">
        <v>39</v>
      </c>
      <c r="E22" t="s">
        <v>40</v>
      </c>
    </row>
    <row r="23" spans="1:5">
      <c r="A23" t="s">
        <v>727</v>
      </c>
      <c r="B23" t="s">
        <v>127</v>
      </c>
      <c r="C23" t="s">
        <v>11</v>
      </c>
      <c r="D23" t="s">
        <v>4706</v>
      </c>
      <c r="E23" t="s">
        <v>41</v>
      </c>
    </row>
    <row r="24" spans="1:5">
      <c r="A24" t="s">
        <v>728</v>
      </c>
      <c r="B24" t="s">
        <v>128</v>
      </c>
      <c r="C24" t="s">
        <v>23</v>
      </c>
      <c r="D24" t="s">
        <v>24</v>
      </c>
      <c r="E24" t="s">
        <v>25</v>
      </c>
    </row>
    <row r="25" spans="1:5">
      <c r="A25" t="s">
        <v>729</v>
      </c>
      <c r="B25" t="s">
        <v>129</v>
      </c>
      <c r="C25" t="s">
        <v>8</v>
      </c>
      <c r="D25" t="s">
        <v>17</v>
      </c>
      <c r="E25" t="s">
        <v>18</v>
      </c>
    </row>
    <row r="26" spans="1:5">
      <c r="A26" t="s">
        <v>730</v>
      </c>
      <c r="B26" t="s">
        <v>130</v>
      </c>
      <c r="C26" t="s">
        <v>8</v>
      </c>
      <c r="D26" t="s">
        <v>9</v>
      </c>
      <c r="E26" t="s">
        <v>10</v>
      </c>
    </row>
    <row r="27" spans="1:5">
      <c r="A27" t="s">
        <v>731</v>
      </c>
      <c r="B27" t="s">
        <v>131</v>
      </c>
      <c r="C27" t="s">
        <v>23</v>
      </c>
      <c r="D27" t="s">
        <v>42</v>
      </c>
      <c r="E27" t="s">
        <v>43</v>
      </c>
    </row>
    <row r="28" spans="1:5">
      <c r="A28" t="s">
        <v>732</v>
      </c>
      <c r="B28" t="s">
        <v>132</v>
      </c>
      <c r="C28" t="s">
        <v>23</v>
      </c>
      <c r="D28" t="s">
        <v>42</v>
      </c>
      <c r="E28" t="s">
        <v>44</v>
      </c>
    </row>
    <row r="29" spans="1:5">
      <c r="A29" t="s">
        <v>733</v>
      </c>
      <c r="B29" t="s">
        <v>133</v>
      </c>
      <c r="C29" t="s">
        <v>23</v>
      </c>
      <c r="D29" t="s">
        <v>24</v>
      </c>
      <c r="E29" t="s">
        <v>45</v>
      </c>
    </row>
    <row r="30" spans="1:5">
      <c r="A30" t="s">
        <v>734</v>
      </c>
      <c r="B30" t="s">
        <v>134</v>
      </c>
      <c r="C30" t="s">
        <v>8</v>
      </c>
      <c r="D30" t="s">
        <v>34</v>
      </c>
      <c r="E30" t="s">
        <v>36</v>
      </c>
    </row>
    <row r="31" spans="1:5">
      <c r="A31" t="s">
        <v>735</v>
      </c>
      <c r="B31" t="s">
        <v>135</v>
      </c>
      <c r="C31" t="s">
        <v>8</v>
      </c>
      <c r="D31" t="s">
        <v>9</v>
      </c>
      <c r="E31" t="s">
        <v>46</v>
      </c>
    </row>
    <row r="32" spans="1:5">
      <c r="A32" t="s">
        <v>736</v>
      </c>
      <c r="B32" t="s">
        <v>136</v>
      </c>
      <c r="C32" t="s">
        <v>11</v>
      </c>
      <c r="D32" t="s">
        <v>12</v>
      </c>
      <c r="E32" t="s">
        <v>47</v>
      </c>
    </row>
    <row r="33" spans="1:5">
      <c r="A33" t="s">
        <v>737</v>
      </c>
      <c r="B33" t="s">
        <v>137</v>
      </c>
      <c r="C33" t="s">
        <v>11</v>
      </c>
      <c r="D33" t="s">
        <v>20</v>
      </c>
      <c r="E33" t="s">
        <v>21</v>
      </c>
    </row>
    <row r="34" spans="1:5">
      <c r="A34" t="s">
        <v>738</v>
      </c>
      <c r="B34" t="s">
        <v>138</v>
      </c>
      <c r="C34" t="s">
        <v>8</v>
      </c>
      <c r="D34" t="s">
        <v>9</v>
      </c>
      <c r="E34" t="s">
        <v>46</v>
      </c>
    </row>
    <row r="35" spans="1:5">
      <c r="A35" t="s">
        <v>739</v>
      </c>
      <c r="B35" t="s">
        <v>139</v>
      </c>
      <c r="C35" t="s">
        <v>23</v>
      </c>
      <c r="D35" t="s">
        <v>39</v>
      </c>
      <c r="E35" t="s">
        <v>48</v>
      </c>
    </row>
    <row r="36" spans="1:5">
      <c r="A36" t="s">
        <v>740</v>
      </c>
      <c r="B36" t="s">
        <v>140</v>
      </c>
      <c r="C36" t="s">
        <v>23</v>
      </c>
      <c r="D36" t="s">
        <v>24</v>
      </c>
      <c r="E36" t="s">
        <v>45</v>
      </c>
    </row>
    <row r="37" spans="1:5">
      <c r="A37" t="s">
        <v>741</v>
      </c>
      <c r="B37" t="s">
        <v>141</v>
      </c>
      <c r="C37" t="s">
        <v>11</v>
      </c>
      <c r="D37" t="s">
        <v>4706</v>
      </c>
      <c r="E37" t="s">
        <v>33</v>
      </c>
    </row>
    <row r="38" spans="1:5">
      <c r="A38" t="s">
        <v>742</v>
      </c>
      <c r="B38" t="s">
        <v>142</v>
      </c>
      <c r="C38" t="s">
        <v>8</v>
      </c>
      <c r="D38" t="s">
        <v>37</v>
      </c>
      <c r="E38" t="s">
        <v>49</v>
      </c>
    </row>
    <row r="39" spans="1:5">
      <c r="A39" t="s">
        <v>743</v>
      </c>
      <c r="B39" t="s">
        <v>121</v>
      </c>
      <c r="C39" t="s">
        <v>11</v>
      </c>
      <c r="D39" t="s">
        <v>12</v>
      </c>
      <c r="E39" t="s">
        <v>50</v>
      </c>
    </row>
    <row r="40" spans="1:5">
      <c r="A40" t="s">
        <v>744</v>
      </c>
      <c r="B40" t="s">
        <v>143</v>
      </c>
      <c r="C40" t="s">
        <v>11</v>
      </c>
      <c r="D40" t="s">
        <v>4706</v>
      </c>
      <c r="E40" t="s">
        <v>19</v>
      </c>
    </row>
    <row r="41" spans="1:5">
      <c r="A41" t="s">
        <v>745</v>
      </c>
      <c r="B41" t="s">
        <v>144</v>
      </c>
      <c r="C41" t="s">
        <v>5</v>
      </c>
      <c r="D41" t="s">
        <v>6</v>
      </c>
      <c r="E41" t="s">
        <v>22</v>
      </c>
    </row>
    <row r="42" spans="1:5">
      <c r="A42" t="s">
        <v>746</v>
      </c>
      <c r="B42" t="s">
        <v>145</v>
      </c>
      <c r="C42" t="s">
        <v>5</v>
      </c>
      <c r="D42" t="s">
        <v>14</v>
      </c>
      <c r="E42" t="s">
        <v>15</v>
      </c>
    </row>
    <row r="43" spans="1:5">
      <c r="A43" t="s">
        <v>747</v>
      </c>
      <c r="B43" t="s">
        <v>146</v>
      </c>
      <c r="C43" t="s">
        <v>5</v>
      </c>
      <c r="D43" t="s">
        <v>6</v>
      </c>
      <c r="E43" t="s">
        <v>7</v>
      </c>
    </row>
    <row r="44" spans="1:5">
      <c r="A44" t="s">
        <v>748</v>
      </c>
      <c r="B44" t="s">
        <v>147</v>
      </c>
      <c r="C44" t="s">
        <v>23</v>
      </c>
      <c r="D44" t="s">
        <v>39</v>
      </c>
      <c r="E44" t="s">
        <v>51</v>
      </c>
    </row>
    <row r="45" spans="1:5">
      <c r="A45" t="s">
        <v>749</v>
      </c>
      <c r="B45" t="s">
        <v>148</v>
      </c>
      <c r="C45" t="s">
        <v>8</v>
      </c>
      <c r="D45" t="s">
        <v>34</v>
      </c>
      <c r="E45" t="s">
        <v>36</v>
      </c>
    </row>
    <row r="46" spans="1:5">
      <c r="A46" t="s">
        <v>750</v>
      </c>
      <c r="B46" t="s">
        <v>149</v>
      </c>
      <c r="C46" t="s">
        <v>8</v>
      </c>
      <c r="D46" t="s">
        <v>17</v>
      </c>
      <c r="E46" t="s">
        <v>52</v>
      </c>
    </row>
    <row r="47" spans="1:5">
      <c r="A47" t="s">
        <v>751</v>
      </c>
      <c r="B47" t="s">
        <v>150</v>
      </c>
      <c r="C47" t="s">
        <v>8</v>
      </c>
      <c r="D47" t="s">
        <v>17</v>
      </c>
      <c r="E47" t="s">
        <v>18</v>
      </c>
    </row>
    <row r="48" spans="1:5">
      <c r="A48" t="s">
        <v>752</v>
      </c>
      <c r="B48" t="s">
        <v>151</v>
      </c>
      <c r="C48" t="s">
        <v>8</v>
      </c>
      <c r="D48" t="s">
        <v>37</v>
      </c>
      <c r="E48" t="s">
        <v>38</v>
      </c>
    </row>
    <row r="49" spans="1:5">
      <c r="A49" t="s">
        <v>753</v>
      </c>
      <c r="B49" t="s">
        <v>152</v>
      </c>
      <c r="C49" t="s">
        <v>5</v>
      </c>
      <c r="D49" t="s">
        <v>6</v>
      </c>
      <c r="E49" t="s">
        <v>16</v>
      </c>
    </row>
    <row r="50" spans="1:5">
      <c r="A50" t="s">
        <v>754</v>
      </c>
      <c r="B50" t="s">
        <v>153</v>
      </c>
      <c r="C50" t="s">
        <v>23</v>
      </c>
      <c r="D50" t="s">
        <v>24</v>
      </c>
      <c r="E50" t="s">
        <v>25</v>
      </c>
    </row>
    <row r="51" spans="1:5">
      <c r="A51" t="s">
        <v>755</v>
      </c>
      <c r="B51" t="s">
        <v>154</v>
      </c>
      <c r="C51" t="s">
        <v>23</v>
      </c>
      <c r="D51" t="s">
        <v>42</v>
      </c>
      <c r="E51" t="s">
        <v>44</v>
      </c>
    </row>
    <row r="52" spans="1:5">
      <c r="A52" t="s">
        <v>756</v>
      </c>
      <c r="B52" t="s">
        <v>155</v>
      </c>
      <c r="C52" t="s">
        <v>5</v>
      </c>
      <c r="D52" t="s">
        <v>29</v>
      </c>
      <c r="E52" t="s">
        <v>53</v>
      </c>
    </row>
    <row r="53" spans="1:5">
      <c r="A53" t="s">
        <v>757</v>
      </c>
      <c r="B53" t="s">
        <v>156</v>
      </c>
      <c r="C53" t="s">
        <v>23</v>
      </c>
      <c r="D53" t="s">
        <v>24</v>
      </c>
      <c r="E53" t="s">
        <v>54</v>
      </c>
    </row>
    <row r="54" spans="1:5">
      <c r="A54" t="s">
        <v>758</v>
      </c>
      <c r="B54" t="s">
        <v>157</v>
      </c>
      <c r="C54" t="s">
        <v>5</v>
      </c>
      <c r="D54" t="s">
        <v>29</v>
      </c>
      <c r="E54" t="s">
        <v>53</v>
      </c>
    </row>
    <row r="55" spans="1:5">
      <c r="A55" t="s">
        <v>759</v>
      </c>
      <c r="B55" t="s">
        <v>158</v>
      </c>
      <c r="C55" t="s">
        <v>8</v>
      </c>
      <c r="D55" t="s">
        <v>17</v>
      </c>
      <c r="E55" t="s">
        <v>18</v>
      </c>
    </row>
    <row r="56" spans="1:5">
      <c r="A56" t="s">
        <v>760</v>
      </c>
      <c r="B56" t="s">
        <v>159</v>
      </c>
      <c r="C56" t="s">
        <v>5</v>
      </c>
      <c r="D56" t="s">
        <v>29</v>
      </c>
      <c r="E56" t="s">
        <v>53</v>
      </c>
    </row>
    <row r="57" spans="1:5">
      <c r="A57" t="s">
        <v>761</v>
      </c>
      <c r="B57" t="s">
        <v>160</v>
      </c>
      <c r="C57" t="s">
        <v>8</v>
      </c>
      <c r="D57" t="s">
        <v>9</v>
      </c>
      <c r="E57" t="s">
        <v>55</v>
      </c>
    </row>
    <row r="58" spans="1:5">
      <c r="A58" t="s">
        <v>762</v>
      </c>
      <c r="B58" t="s">
        <v>161</v>
      </c>
      <c r="C58" t="s">
        <v>8</v>
      </c>
      <c r="D58" t="s">
        <v>9</v>
      </c>
      <c r="E58" t="s">
        <v>10</v>
      </c>
    </row>
    <row r="59" spans="1:5">
      <c r="A59" t="s">
        <v>763</v>
      </c>
      <c r="B59" t="s">
        <v>162</v>
      </c>
      <c r="C59" t="s">
        <v>11</v>
      </c>
      <c r="D59" t="s">
        <v>20</v>
      </c>
      <c r="E59" t="s">
        <v>56</v>
      </c>
    </row>
    <row r="60" spans="1:5">
      <c r="A60" t="s">
        <v>764</v>
      </c>
      <c r="B60" t="s">
        <v>124</v>
      </c>
      <c r="C60" t="s">
        <v>5</v>
      </c>
      <c r="D60" t="s">
        <v>29</v>
      </c>
      <c r="E60" t="s">
        <v>31</v>
      </c>
    </row>
    <row r="61" spans="1:5">
      <c r="A61" t="s">
        <v>765</v>
      </c>
      <c r="B61" t="s">
        <v>163</v>
      </c>
      <c r="C61" t="s">
        <v>11</v>
      </c>
      <c r="D61" t="s">
        <v>4706</v>
      </c>
      <c r="E61" t="s">
        <v>33</v>
      </c>
    </row>
    <row r="62" spans="1:5">
      <c r="A62" t="s">
        <v>766</v>
      </c>
      <c r="B62" t="s">
        <v>164</v>
      </c>
      <c r="C62" t="s">
        <v>5</v>
      </c>
      <c r="D62" t="s">
        <v>29</v>
      </c>
      <c r="E62" t="s">
        <v>53</v>
      </c>
    </row>
    <row r="63" spans="1:5">
      <c r="A63" t="s">
        <v>767</v>
      </c>
      <c r="B63" t="s">
        <v>165</v>
      </c>
      <c r="C63" t="s">
        <v>5</v>
      </c>
      <c r="D63" t="s">
        <v>14</v>
      </c>
      <c r="E63" t="s">
        <v>57</v>
      </c>
    </row>
    <row r="64" spans="1:5">
      <c r="A64" t="s">
        <v>768</v>
      </c>
      <c r="B64" t="s">
        <v>166</v>
      </c>
      <c r="C64" t="s">
        <v>11</v>
      </c>
      <c r="D64" t="s">
        <v>12</v>
      </c>
      <c r="E64" t="s">
        <v>13</v>
      </c>
    </row>
    <row r="65" spans="1:5">
      <c r="A65" t="s">
        <v>769</v>
      </c>
      <c r="B65" t="s">
        <v>167</v>
      </c>
      <c r="C65" t="s">
        <v>11</v>
      </c>
      <c r="D65" t="s">
        <v>58</v>
      </c>
      <c r="E65" t="s">
        <v>59</v>
      </c>
    </row>
    <row r="66" spans="1:5">
      <c r="A66" t="s">
        <v>770</v>
      </c>
      <c r="B66" t="s">
        <v>168</v>
      </c>
      <c r="C66" t="s">
        <v>5</v>
      </c>
      <c r="D66" t="s">
        <v>29</v>
      </c>
      <c r="E66" t="s">
        <v>53</v>
      </c>
    </row>
    <row r="67" spans="1:5">
      <c r="A67" t="s">
        <v>771</v>
      </c>
      <c r="B67" t="s">
        <v>115</v>
      </c>
      <c r="C67" t="s">
        <v>23</v>
      </c>
      <c r="D67" t="s">
        <v>42</v>
      </c>
      <c r="E67" t="s">
        <v>43</v>
      </c>
    </row>
    <row r="68" spans="1:5">
      <c r="A68" t="s">
        <v>772</v>
      </c>
      <c r="B68" t="s">
        <v>169</v>
      </c>
      <c r="C68" t="s">
        <v>8</v>
      </c>
      <c r="D68" t="s">
        <v>34</v>
      </c>
      <c r="E68" t="s">
        <v>60</v>
      </c>
    </row>
    <row r="69" spans="1:5">
      <c r="A69" t="s">
        <v>773</v>
      </c>
      <c r="B69" t="s">
        <v>170</v>
      </c>
      <c r="C69" t="s">
        <v>11</v>
      </c>
      <c r="D69" t="s">
        <v>58</v>
      </c>
      <c r="E69" t="s">
        <v>61</v>
      </c>
    </row>
    <row r="70" spans="1:5">
      <c r="A70" t="s">
        <v>774</v>
      </c>
      <c r="B70" t="s">
        <v>171</v>
      </c>
      <c r="C70" t="s">
        <v>8</v>
      </c>
      <c r="D70" t="s">
        <v>34</v>
      </c>
      <c r="E70" t="s">
        <v>35</v>
      </c>
    </row>
    <row r="71" spans="1:5">
      <c r="A71" t="s">
        <v>775</v>
      </c>
      <c r="B71" t="s">
        <v>172</v>
      </c>
      <c r="C71" t="s">
        <v>23</v>
      </c>
      <c r="D71" t="s">
        <v>24</v>
      </c>
      <c r="E71" t="s">
        <v>45</v>
      </c>
    </row>
    <row r="72" spans="1:5">
      <c r="A72" t="s">
        <v>776</v>
      </c>
      <c r="B72" t="s">
        <v>112</v>
      </c>
      <c r="C72" t="s">
        <v>23</v>
      </c>
      <c r="D72" t="s">
        <v>42</v>
      </c>
      <c r="E72" t="s">
        <v>62</v>
      </c>
    </row>
    <row r="73" spans="1:5">
      <c r="A73" t="s">
        <v>777</v>
      </c>
      <c r="B73" t="s">
        <v>173</v>
      </c>
      <c r="C73" t="s">
        <v>23</v>
      </c>
      <c r="D73" t="s">
        <v>39</v>
      </c>
      <c r="E73" t="s">
        <v>40</v>
      </c>
    </row>
    <row r="74" spans="1:5">
      <c r="A74" t="s">
        <v>778</v>
      </c>
      <c r="B74" t="s">
        <v>110</v>
      </c>
      <c r="C74" t="s">
        <v>11</v>
      </c>
      <c r="D74" t="s">
        <v>20</v>
      </c>
      <c r="E74" t="s">
        <v>63</v>
      </c>
    </row>
    <row r="75" spans="1:5">
      <c r="A75" t="s">
        <v>779</v>
      </c>
      <c r="B75" t="s">
        <v>174</v>
      </c>
      <c r="C75" t="s">
        <v>23</v>
      </c>
      <c r="D75" t="s">
        <v>42</v>
      </c>
      <c r="E75" t="s">
        <v>43</v>
      </c>
    </row>
    <row r="76" spans="1:5">
      <c r="A76" t="s">
        <v>780</v>
      </c>
      <c r="B76" t="s">
        <v>175</v>
      </c>
      <c r="C76" t="s">
        <v>11</v>
      </c>
      <c r="D76" t="s">
        <v>12</v>
      </c>
      <c r="E76" t="s">
        <v>47</v>
      </c>
    </row>
    <row r="77" spans="1:5">
      <c r="A77" t="s">
        <v>781</v>
      </c>
      <c r="B77" t="s">
        <v>176</v>
      </c>
      <c r="C77" t="s">
        <v>23</v>
      </c>
      <c r="D77" t="s">
        <v>24</v>
      </c>
      <c r="E77" t="s">
        <v>54</v>
      </c>
    </row>
    <row r="78" spans="1:5">
      <c r="A78" t="s">
        <v>782</v>
      </c>
      <c r="B78" t="s">
        <v>111</v>
      </c>
      <c r="C78" t="s">
        <v>8</v>
      </c>
      <c r="D78" t="s">
        <v>9</v>
      </c>
      <c r="E78" t="s">
        <v>10</v>
      </c>
    </row>
    <row r="79" spans="1:5">
      <c r="A79" t="s">
        <v>783</v>
      </c>
      <c r="B79" t="s">
        <v>177</v>
      </c>
      <c r="C79" t="s">
        <v>8</v>
      </c>
      <c r="D79" t="s">
        <v>34</v>
      </c>
      <c r="E79" t="s">
        <v>36</v>
      </c>
    </row>
    <row r="80" spans="1:5">
      <c r="A80" t="s">
        <v>784</v>
      </c>
      <c r="B80" t="s">
        <v>178</v>
      </c>
      <c r="C80" t="s">
        <v>5</v>
      </c>
      <c r="D80" t="s">
        <v>29</v>
      </c>
      <c r="E80" t="s">
        <v>30</v>
      </c>
    </row>
    <row r="81" spans="1:5">
      <c r="A81" t="s">
        <v>785</v>
      </c>
      <c r="B81" t="s">
        <v>133</v>
      </c>
      <c r="C81" t="s">
        <v>8</v>
      </c>
      <c r="D81" t="s">
        <v>37</v>
      </c>
      <c r="E81" t="s">
        <v>49</v>
      </c>
    </row>
    <row r="82" spans="1:5">
      <c r="A82" t="s">
        <v>786</v>
      </c>
      <c r="B82" t="s">
        <v>167</v>
      </c>
      <c r="C82" t="s">
        <v>5</v>
      </c>
      <c r="D82" t="s">
        <v>29</v>
      </c>
      <c r="E82" t="s">
        <v>31</v>
      </c>
    </row>
    <row r="83" spans="1:5">
      <c r="A83" t="s">
        <v>787</v>
      </c>
      <c r="B83" t="s">
        <v>122</v>
      </c>
      <c r="C83" t="s">
        <v>8</v>
      </c>
      <c r="D83" t="s">
        <v>34</v>
      </c>
      <c r="E83" t="s">
        <v>60</v>
      </c>
    </row>
    <row r="84" spans="1:5">
      <c r="A84" t="s">
        <v>788</v>
      </c>
      <c r="B84" t="s">
        <v>131</v>
      </c>
      <c r="C84" t="s">
        <v>11</v>
      </c>
      <c r="D84" t="s">
        <v>20</v>
      </c>
      <c r="E84" t="s">
        <v>56</v>
      </c>
    </row>
    <row r="85" spans="1:5">
      <c r="A85" t="s">
        <v>789</v>
      </c>
      <c r="B85" t="s">
        <v>179</v>
      </c>
      <c r="C85" t="s">
        <v>8</v>
      </c>
      <c r="D85" t="s">
        <v>37</v>
      </c>
      <c r="E85" t="s">
        <v>38</v>
      </c>
    </row>
    <row r="86" spans="1:5">
      <c r="A86" t="s">
        <v>790</v>
      </c>
      <c r="B86" t="s">
        <v>180</v>
      </c>
      <c r="C86" t="s">
        <v>5</v>
      </c>
      <c r="D86" t="s">
        <v>27</v>
      </c>
      <c r="E86" t="s">
        <v>64</v>
      </c>
    </row>
    <row r="87" spans="1:5">
      <c r="A87" t="s">
        <v>791</v>
      </c>
      <c r="B87" t="s">
        <v>181</v>
      </c>
      <c r="C87" t="s">
        <v>5</v>
      </c>
      <c r="D87" t="s">
        <v>14</v>
      </c>
      <c r="E87" t="s">
        <v>26</v>
      </c>
    </row>
    <row r="88" spans="1:5">
      <c r="A88" t="s">
        <v>792</v>
      </c>
      <c r="B88" t="s">
        <v>182</v>
      </c>
      <c r="C88" t="s">
        <v>23</v>
      </c>
      <c r="D88" t="s">
        <v>42</v>
      </c>
      <c r="E88" t="s">
        <v>62</v>
      </c>
    </row>
    <row r="89" spans="1:5">
      <c r="A89" t="s">
        <v>793</v>
      </c>
      <c r="B89" t="s">
        <v>183</v>
      </c>
      <c r="C89" t="s">
        <v>11</v>
      </c>
      <c r="D89" t="s">
        <v>12</v>
      </c>
      <c r="E89" t="s">
        <v>13</v>
      </c>
    </row>
    <row r="90" spans="1:5">
      <c r="A90" t="s">
        <v>794</v>
      </c>
      <c r="B90" t="s">
        <v>184</v>
      </c>
      <c r="C90" t="s">
        <v>8</v>
      </c>
      <c r="D90" t="s">
        <v>17</v>
      </c>
      <c r="E90" t="s">
        <v>32</v>
      </c>
    </row>
    <row r="91" spans="1:5">
      <c r="A91" t="s">
        <v>795</v>
      </c>
      <c r="B91" t="s">
        <v>185</v>
      </c>
      <c r="C91" t="s">
        <v>23</v>
      </c>
      <c r="D91" t="s">
        <v>42</v>
      </c>
      <c r="E91" t="s">
        <v>62</v>
      </c>
    </row>
    <row r="92" spans="1:5">
      <c r="A92" t="s">
        <v>796</v>
      </c>
      <c r="B92" t="s">
        <v>186</v>
      </c>
      <c r="C92" t="s">
        <v>8</v>
      </c>
      <c r="D92" t="s">
        <v>34</v>
      </c>
      <c r="E92" t="s">
        <v>35</v>
      </c>
    </row>
    <row r="93" spans="1:5">
      <c r="A93" t="s">
        <v>797</v>
      </c>
      <c r="B93" t="s">
        <v>111</v>
      </c>
      <c r="C93" t="s">
        <v>8</v>
      </c>
      <c r="D93" t="s">
        <v>17</v>
      </c>
      <c r="E93" t="s">
        <v>32</v>
      </c>
    </row>
    <row r="94" spans="1:5">
      <c r="A94" t="s">
        <v>798</v>
      </c>
      <c r="B94" t="s">
        <v>187</v>
      </c>
      <c r="C94" t="s">
        <v>23</v>
      </c>
      <c r="D94" t="s">
        <v>24</v>
      </c>
      <c r="E94" t="s">
        <v>25</v>
      </c>
    </row>
    <row r="95" spans="1:5">
      <c r="A95" t="s">
        <v>799</v>
      </c>
      <c r="B95" t="s">
        <v>188</v>
      </c>
      <c r="C95" t="s">
        <v>23</v>
      </c>
      <c r="D95" t="s">
        <v>24</v>
      </c>
      <c r="E95" t="s">
        <v>45</v>
      </c>
    </row>
    <row r="96" spans="1:5">
      <c r="A96" t="s">
        <v>800</v>
      </c>
      <c r="B96" t="s">
        <v>189</v>
      </c>
      <c r="C96" t="s">
        <v>23</v>
      </c>
      <c r="D96" t="s">
        <v>24</v>
      </c>
      <c r="E96" t="s">
        <v>45</v>
      </c>
    </row>
    <row r="97" spans="1:5">
      <c r="A97" t="s">
        <v>801</v>
      </c>
      <c r="B97" t="s">
        <v>190</v>
      </c>
      <c r="C97" t="s">
        <v>23</v>
      </c>
      <c r="D97" t="s">
        <v>24</v>
      </c>
      <c r="E97" t="s">
        <v>25</v>
      </c>
    </row>
    <row r="98" spans="1:5">
      <c r="A98" t="s">
        <v>802</v>
      </c>
      <c r="B98" t="s">
        <v>191</v>
      </c>
      <c r="C98" t="s">
        <v>23</v>
      </c>
      <c r="D98" t="s">
        <v>42</v>
      </c>
      <c r="E98" t="s">
        <v>43</v>
      </c>
    </row>
    <row r="99" spans="1:5">
      <c r="A99" t="s">
        <v>803</v>
      </c>
      <c r="B99" t="s">
        <v>192</v>
      </c>
      <c r="C99" t="s">
        <v>8</v>
      </c>
      <c r="D99" t="s">
        <v>17</v>
      </c>
      <c r="E99" t="s">
        <v>18</v>
      </c>
    </row>
    <row r="100" spans="1:5">
      <c r="A100" t="s">
        <v>804</v>
      </c>
      <c r="B100" t="s">
        <v>193</v>
      </c>
      <c r="C100" t="s">
        <v>23</v>
      </c>
      <c r="D100" t="s">
        <v>42</v>
      </c>
      <c r="E100" t="s">
        <v>62</v>
      </c>
    </row>
    <row r="101" spans="1:5">
      <c r="A101" t="s">
        <v>805</v>
      </c>
      <c r="B101" t="s">
        <v>179</v>
      </c>
      <c r="C101" t="s">
        <v>11</v>
      </c>
      <c r="D101" t="s">
        <v>58</v>
      </c>
      <c r="E101" t="s">
        <v>59</v>
      </c>
    </row>
    <row r="102" spans="1:5">
      <c r="A102" t="s">
        <v>806</v>
      </c>
      <c r="B102" t="s">
        <v>194</v>
      </c>
      <c r="C102" t="s">
        <v>5</v>
      </c>
      <c r="D102" t="s">
        <v>27</v>
      </c>
      <c r="E102" t="s">
        <v>28</v>
      </c>
    </row>
    <row r="103" spans="1:5">
      <c r="A103" t="s">
        <v>807</v>
      </c>
      <c r="B103" t="s">
        <v>195</v>
      </c>
      <c r="C103" t="s">
        <v>23</v>
      </c>
      <c r="D103" t="s">
        <v>24</v>
      </c>
      <c r="E103" t="s">
        <v>45</v>
      </c>
    </row>
    <row r="104" spans="1:5">
      <c r="A104" t="s">
        <v>808</v>
      </c>
      <c r="B104" t="s">
        <v>196</v>
      </c>
      <c r="C104" t="s">
        <v>23</v>
      </c>
      <c r="D104" t="s">
        <v>42</v>
      </c>
      <c r="E104" t="s">
        <v>44</v>
      </c>
    </row>
    <row r="105" spans="1:5">
      <c r="A105" t="s">
        <v>809</v>
      </c>
      <c r="B105" t="s">
        <v>197</v>
      </c>
      <c r="C105" t="s">
        <v>8</v>
      </c>
      <c r="D105" t="s">
        <v>17</v>
      </c>
      <c r="E105" t="s">
        <v>52</v>
      </c>
    </row>
    <row r="106" spans="1:5">
      <c r="A106" t="s">
        <v>810</v>
      </c>
      <c r="B106" t="s">
        <v>198</v>
      </c>
      <c r="C106" t="s">
        <v>23</v>
      </c>
      <c r="D106" t="s">
        <v>24</v>
      </c>
      <c r="E106" t="s">
        <v>25</v>
      </c>
    </row>
    <row r="107" spans="1:5">
      <c r="A107" t="s">
        <v>811</v>
      </c>
      <c r="B107" t="s">
        <v>199</v>
      </c>
      <c r="C107" t="s">
        <v>23</v>
      </c>
      <c r="D107" t="s">
        <v>24</v>
      </c>
      <c r="E107" t="s">
        <v>54</v>
      </c>
    </row>
    <row r="108" spans="1:5">
      <c r="A108" t="s">
        <v>812</v>
      </c>
      <c r="B108" t="s">
        <v>200</v>
      </c>
      <c r="C108" t="s">
        <v>23</v>
      </c>
      <c r="D108" t="s">
        <v>39</v>
      </c>
      <c r="E108" t="s">
        <v>48</v>
      </c>
    </row>
    <row r="109" spans="1:5">
      <c r="A109" t="s">
        <v>813</v>
      </c>
      <c r="B109" t="s">
        <v>118</v>
      </c>
      <c r="C109" t="s">
        <v>8</v>
      </c>
      <c r="D109" t="s">
        <v>34</v>
      </c>
      <c r="E109" t="s">
        <v>36</v>
      </c>
    </row>
    <row r="110" spans="1:5">
      <c r="A110" t="s">
        <v>814</v>
      </c>
      <c r="B110" t="s">
        <v>201</v>
      </c>
      <c r="C110" t="s">
        <v>23</v>
      </c>
      <c r="D110" t="s">
        <v>39</v>
      </c>
      <c r="E110" t="s">
        <v>51</v>
      </c>
    </row>
    <row r="111" spans="1:5">
      <c r="A111" t="s">
        <v>815</v>
      </c>
      <c r="B111" t="s">
        <v>202</v>
      </c>
      <c r="C111" t="s">
        <v>5</v>
      </c>
      <c r="D111" t="s">
        <v>27</v>
      </c>
      <c r="E111" t="s">
        <v>64</v>
      </c>
    </row>
    <row r="112" spans="1:5">
      <c r="A112" t="s">
        <v>816</v>
      </c>
      <c r="B112" t="s">
        <v>203</v>
      </c>
      <c r="C112" t="s">
        <v>8</v>
      </c>
      <c r="D112" t="s">
        <v>37</v>
      </c>
      <c r="E112" t="s">
        <v>38</v>
      </c>
    </row>
    <row r="113" spans="1:5">
      <c r="A113" t="s">
        <v>817</v>
      </c>
      <c r="B113" t="s">
        <v>148</v>
      </c>
      <c r="C113" t="s">
        <v>5</v>
      </c>
      <c r="D113" t="s">
        <v>6</v>
      </c>
      <c r="E113" t="s">
        <v>16</v>
      </c>
    </row>
    <row r="114" spans="1:5">
      <c r="A114" t="s">
        <v>818</v>
      </c>
      <c r="B114" t="s">
        <v>147</v>
      </c>
      <c r="C114" t="s">
        <v>8</v>
      </c>
      <c r="D114" t="s">
        <v>9</v>
      </c>
      <c r="E114" t="s">
        <v>55</v>
      </c>
    </row>
    <row r="115" spans="1:5">
      <c r="A115" t="s">
        <v>819</v>
      </c>
      <c r="B115" t="s">
        <v>204</v>
      </c>
      <c r="C115" t="s">
        <v>23</v>
      </c>
      <c r="D115" t="s">
        <v>24</v>
      </c>
      <c r="E115" t="s">
        <v>25</v>
      </c>
    </row>
    <row r="116" spans="1:5">
      <c r="A116" t="s">
        <v>820</v>
      </c>
      <c r="B116" t="s">
        <v>205</v>
      </c>
      <c r="C116" t="s">
        <v>5</v>
      </c>
      <c r="D116" t="s">
        <v>6</v>
      </c>
      <c r="E116" t="s">
        <v>7</v>
      </c>
    </row>
    <row r="117" spans="1:5">
      <c r="A117" t="s">
        <v>821</v>
      </c>
      <c r="B117" t="s">
        <v>206</v>
      </c>
      <c r="C117" t="s">
        <v>8</v>
      </c>
      <c r="D117" t="s">
        <v>9</v>
      </c>
      <c r="E117" t="s">
        <v>46</v>
      </c>
    </row>
    <row r="118" spans="1:5">
      <c r="A118" t="s">
        <v>822</v>
      </c>
      <c r="B118" t="s">
        <v>109</v>
      </c>
      <c r="C118" t="s">
        <v>11</v>
      </c>
      <c r="D118" t="s">
        <v>20</v>
      </c>
      <c r="E118" t="s">
        <v>63</v>
      </c>
    </row>
    <row r="119" spans="1:5">
      <c r="A119" t="s">
        <v>823</v>
      </c>
      <c r="B119" t="s">
        <v>110</v>
      </c>
      <c r="C119" t="s">
        <v>23</v>
      </c>
      <c r="D119" t="s">
        <v>39</v>
      </c>
      <c r="E119" t="s">
        <v>48</v>
      </c>
    </row>
    <row r="120" spans="1:5">
      <c r="A120" t="s">
        <v>824</v>
      </c>
      <c r="B120" t="s">
        <v>207</v>
      </c>
      <c r="C120" t="s">
        <v>8</v>
      </c>
      <c r="D120" t="s">
        <v>37</v>
      </c>
      <c r="E120" t="s">
        <v>65</v>
      </c>
    </row>
    <row r="121" spans="1:5">
      <c r="A121" t="s">
        <v>825</v>
      </c>
      <c r="B121" t="s">
        <v>208</v>
      </c>
      <c r="C121" t="s">
        <v>11</v>
      </c>
      <c r="D121" t="s">
        <v>12</v>
      </c>
      <c r="E121" t="s">
        <v>13</v>
      </c>
    </row>
    <row r="122" spans="1:5">
      <c r="A122" t="s">
        <v>826</v>
      </c>
      <c r="B122" t="s">
        <v>209</v>
      </c>
      <c r="C122" t="s">
        <v>8</v>
      </c>
      <c r="D122" t="s">
        <v>9</v>
      </c>
      <c r="E122" t="s">
        <v>10</v>
      </c>
    </row>
    <row r="123" spans="1:5">
      <c r="A123" t="s">
        <v>827</v>
      </c>
      <c r="B123" t="s">
        <v>210</v>
      </c>
      <c r="C123" t="s">
        <v>11</v>
      </c>
      <c r="D123" t="s">
        <v>58</v>
      </c>
      <c r="E123" t="s">
        <v>61</v>
      </c>
    </row>
    <row r="124" spans="1:5">
      <c r="A124" t="s">
        <v>828</v>
      </c>
      <c r="B124" t="s">
        <v>211</v>
      </c>
      <c r="C124" t="s">
        <v>23</v>
      </c>
      <c r="D124" t="s">
        <v>39</v>
      </c>
      <c r="E124" t="s">
        <v>48</v>
      </c>
    </row>
    <row r="125" spans="1:5">
      <c r="A125" t="s">
        <v>829</v>
      </c>
      <c r="B125" t="s">
        <v>212</v>
      </c>
      <c r="C125" t="s">
        <v>5</v>
      </c>
      <c r="D125" t="s">
        <v>29</v>
      </c>
      <c r="E125" t="s">
        <v>53</v>
      </c>
    </row>
    <row r="126" spans="1:5">
      <c r="A126" t="s">
        <v>830</v>
      </c>
      <c r="B126" t="s">
        <v>213</v>
      </c>
      <c r="C126" t="s">
        <v>11</v>
      </c>
      <c r="D126" t="s">
        <v>4706</v>
      </c>
      <c r="E126" t="s">
        <v>19</v>
      </c>
    </row>
    <row r="127" spans="1:5">
      <c r="A127" t="s">
        <v>831</v>
      </c>
      <c r="B127" t="s">
        <v>214</v>
      </c>
      <c r="C127" t="s">
        <v>8</v>
      </c>
      <c r="D127" t="s">
        <v>17</v>
      </c>
      <c r="E127" t="s">
        <v>52</v>
      </c>
    </row>
    <row r="128" spans="1:5">
      <c r="A128" t="s">
        <v>832</v>
      </c>
      <c r="B128" t="s">
        <v>215</v>
      </c>
      <c r="C128" t="s">
        <v>23</v>
      </c>
      <c r="D128" t="s">
        <v>39</v>
      </c>
      <c r="E128" t="s">
        <v>48</v>
      </c>
    </row>
    <row r="129" spans="1:5">
      <c r="A129" t="s">
        <v>833</v>
      </c>
      <c r="B129" t="s">
        <v>216</v>
      </c>
      <c r="C129" t="s">
        <v>11</v>
      </c>
      <c r="D129" t="s">
        <v>4706</v>
      </c>
      <c r="E129" t="s">
        <v>41</v>
      </c>
    </row>
    <row r="130" spans="1:5">
      <c r="A130" t="s">
        <v>834</v>
      </c>
      <c r="B130" t="s">
        <v>114</v>
      </c>
      <c r="C130" t="s">
        <v>8</v>
      </c>
      <c r="D130" t="s">
        <v>17</v>
      </c>
      <c r="E130" t="s">
        <v>18</v>
      </c>
    </row>
    <row r="131" spans="1:5">
      <c r="A131" t="s">
        <v>835</v>
      </c>
      <c r="B131" t="s">
        <v>153</v>
      </c>
      <c r="C131" t="s">
        <v>8</v>
      </c>
      <c r="D131" t="s">
        <v>37</v>
      </c>
      <c r="E131" t="s">
        <v>65</v>
      </c>
    </row>
    <row r="132" spans="1:5">
      <c r="A132" t="s">
        <v>836</v>
      </c>
      <c r="B132" t="s">
        <v>217</v>
      </c>
      <c r="C132" t="s">
        <v>8</v>
      </c>
      <c r="D132" t="s">
        <v>17</v>
      </c>
      <c r="E132" t="s">
        <v>32</v>
      </c>
    </row>
    <row r="133" spans="1:5">
      <c r="A133" t="s">
        <v>837</v>
      </c>
      <c r="B133" t="s">
        <v>218</v>
      </c>
      <c r="C133" t="s">
        <v>11</v>
      </c>
      <c r="D133" t="s">
        <v>12</v>
      </c>
      <c r="E133" t="s">
        <v>47</v>
      </c>
    </row>
    <row r="134" spans="1:5">
      <c r="A134" t="s">
        <v>838</v>
      </c>
      <c r="B134" t="s">
        <v>219</v>
      </c>
      <c r="C134" t="s">
        <v>11</v>
      </c>
      <c r="D134" t="s">
        <v>4706</v>
      </c>
      <c r="E134" t="s">
        <v>19</v>
      </c>
    </row>
    <row r="135" spans="1:5">
      <c r="A135" t="s">
        <v>839</v>
      </c>
      <c r="B135" t="s">
        <v>220</v>
      </c>
      <c r="C135" t="s">
        <v>11</v>
      </c>
      <c r="D135" t="s">
        <v>4706</v>
      </c>
      <c r="E135" t="s">
        <v>19</v>
      </c>
    </row>
    <row r="136" spans="1:5">
      <c r="A136" t="s">
        <v>840</v>
      </c>
      <c r="B136" t="s">
        <v>206</v>
      </c>
      <c r="C136" t="s">
        <v>5</v>
      </c>
      <c r="D136" t="s">
        <v>29</v>
      </c>
      <c r="E136" t="s">
        <v>53</v>
      </c>
    </row>
    <row r="137" spans="1:5">
      <c r="A137" t="s">
        <v>841</v>
      </c>
      <c r="B137" t="s">
        <v>118</v>
      </c>
      <c r="C137" t="s">
        <v>11</v>
      </c>
      <c r="D137" t="s">
        <v>12</v>
      </c>
      <c r="E137" t="s">
        <v>47</v>
      </c>
    </row>
    <row r="138" spans="1:5">
      <c r="A138" t="s">
        <v>842</v>
      </c>
      <c r="B138" t="s">
        <v>134</v>
      </c>
      <c r="C138" t="s">
        <v>11</v>
      </c>
      <c r="D138" t="s">
        <v>20</v>
      </c>
      <c r="E138" t="s">
        <v>21</v>
      </c>
    </row>
    <row r="139" spans="1:5">
      <c r="A139" t="s">
        <v>843</v>
      </c>
      <c r="B139" t="s">
        <v>116</v>
      </c>
      <c r="C139" t="s">
        <v>11</v>
      </c>
      <c r="D139" t="s">
        <v>4706</v>
      </c>
      <c r="E139" t="s">
        <v>19</v>
      </c>
    </row>
    <row r="140" spans="1:5">
      <c r="A140" t="s">
        <v>844</v>
      </c>
      <c r="B140" t="s">
        <v>123</v>
      </c>
      <c r="C140" t="s">
        <v>5</v>
      </c>
      <c r="D140" t="s">
        <v>6</v>
      </c>
      <c r="E140" t="s">
        <v>7</v>
      </c>
    </row>
    <row r="141" spans="1:5">
      <c r="A141" t="s">
        <v>845</v>
      </c>
      <c r="B141" t="s">
        <v>125</v>
      </c>
      <c r="C141" t="s">
        <v>11</v>
      </c>
      <c r="D141" t="s">
        <v>20</v>
      </c>
      <c r="E141" t="s">
        <v>56</v>
      </c>
    </row>
    <row r="142" spans="1:5">
      <c r="A142" t="s">
        <v>846</v>
      </c>
      <c r="B142" t="s">
        <v>111</v>
      </c>
      <c r="C142" t="s">
        <v>8</v>
      </c>
      <c r="D142" t="s">
        <v>9</v>
      </c>
      <c r="E142" t="s">
        <v>10</v>
      </c>
    </row>
    <row r="143" spans="1:5">
      <c r="A143" t="s">
        <v>847</v>
      </c>
      <c r="B143" t="s">
        <v>221</v>
      </c>
      <c r="C143" t="s">
        <v>11</v>
      </c>
      <c r="D143" t="s">
        <v>58</v>
      </c>
      <c r="E143" t="s">
        <v>66</v>
      </c>
    </row>
    <row r="144" spans="1:5">
      <c r="A144" t="s">
        <v>848</v>
      </c>
      <c r="B144" t="s">
        <v>222</v>
      </c>
      <c r="C144" t="s">
        <v>8</v>
      </c>
      <c r="D144" t="s">
        <v>34</v>
      </c>
      <c r="E144" t="s">
        <v>60</v>
      </c>
    </row>
    <row r="145" spans="1:5">
      <c r="A145" t="s">
        <v>849</v>
      </c>
      <c r="B145" t="s">
        <v>223</v>
      </c>
      <c r="C145" t="s">
        <v>8</v>
      </c>
      <c r="D145" t="s">
        <v>37</v>
      </c>
      <c r="E145" t="s">
        <v>38</v>
      </c>
    </row>
    <row r="146" spans="1:5">
      <c r="A146" t="s">
        <v>850</v>
      </c>
      <c r="B146" t="s">
        <v>224</v>
      </c>
      <c r="C146" t="s">
        <v>8</v>
      </c>
      <c r="D146" t="s">
        <v>17</v>
      </c>
      <c r="E146" t="s">
        <v>52</v>
      </c>
    </row>
    <row r="147" spans="1:5">
      <c r="A147" t="s">
        <v>851</v>
      </c>
      <c r="B147" t="s">
        <v>178</v>
      </c>
      <c r="C147" t="s">
        <v>5</v>
      </c>
      <c r="D147" t="s">
        <v>6</v>
      </c>
      <c r="E147" t="s">
        <v>16</v>
      </c>
    </row>
    <row r="148" spans="1:5">
      <c r="A148" t="s">
        <v>852</v>
      </c>
      <c r="B148" t="s">
        <v>225</v>
      </c>
      <c r="C148" t="s">
        <v>5</v>
      </c>
      <c r="D148" t="s">
        <v>27</v>
      </c>
      <c r="E148" t="s">
        <v>28</v>
      </c>
    </row>
    <row r="149" spans="1:5">
      <c r="A149" t="s">
        <v>853</v>
      </c>
      <c r="B149" t="s">
        <v>226</v>
      </c>
      <c r="C149" t="s">
        <v>5</v>
      </c>
      <c r="D149" t="s">
        <v>29</v>
      </c>
      <c r="E149" t="s">
        <v>30</v>
      </c>
    </row>
    <row r="150" spans="1:5">
      <c r="A150" t="s">
        <v>854</v>
      </c>
      <c r="B150" t="s">
        <v>227</v>
      </c>
      <c r="C150" t="s">
        <v>11</v>
      </c>
      <c r="D150" t="s">
        <v>12</v>
      </c>
      <c r="E150" t="s">
        <v>50</v>
      </c>
    </row>
    <row r="151" spans="1:5">
      <c r="A151" t="s">
        <v>855</v>
      </c>
      <c r="B151" t="s">
        <v>228</v>
      </c>
      <c r="C151" t="s">
        <v>8</v>
      </c>
      <c r="D151" t="s">
        <v>17</v>
      </c>
      <c r="E151" t="s">
        <v>52</v>
      </c>
    </row>
    <row r="152" spans="1:5">
      <c r="A152" t="s">
        <v>856</v>
      </c>
      <c r="B152" t="s">
        <v>229</v>
      </c>
      <c r="C152" t="s">
        <v>5</v>
      </c>
      <c r="D152" t="s">
        <v>29</v>
      </c>
      <c r="E152" t="s">
        <v>31</v>
      </c>
    </row>
    <row r="153" spans="1:5">
      <c r="A153" t="s">
        <v>857</v>
      </c>
      <c r="B153" t="s">
        <v>230</v>
      </c>
      <c r="C153" t="s">
        <v>5</v>
      </c>
      <c r="D153" t="s">
        <v>6</v>
      </c>
      <c r="E153" t="s">
        <v>16</v>
      </c>
    </row>
    <row r="154" spans="1:5">
      <c r="A154" t="s">
        <v>858</v>
      </c>
      <c r="B154" t="s">
        <v>231</v>
      </c>
      <c r="C154" t="s">
        <v>11</v>
      </c>
      <c r="D154" t="s">
        <v>20</v>
      </c>
      <c r="E154" t="s">
        <v>63</v>
      </c>
    </row>
    <row r="155" spans="1:5">
      <c r="A155" t="s">
        <v>859</v>
      </c>
      <c r="B155" t="s">
        <v>232</v>
      </c>
      <c r="C155" t="s">
        <v>5</v>
      </c>
      <c r="D155" t="s">
        <v>14</v>
      </c>
      <c r="E155" t="s">
        <v>26</v>
      </c>
    </row>
    <row r="156" spans="1:5">
      <c r="A156" t="s">
        <v>860</v>
      </c>
      <c r="B156" t="s">
        <v>233</v>
      </c>
      <c r="C156" t="s">
        <v>11</v>
      </c>
      <c r="D156" t="s">
        <v>4706</v>
      </c>
      <c r="E156" t="s">
        <v>19</v>
      </c>
    </row>
    <row r="157" spans="1:5">
      <c r="A157" t="s">
        <v>861</v>
      </c>
      <c r="B157" t="s">
        <v>160</v>
      </c>
      <c r="C157" t="s">
        <v>23</v>
      </c>
      <c r="D157" t="s">
        <v>42</v>
      </c>
      <c r="E157" t="s">
        <v>43</v>
      </c>
    </row>
    <row r="158" spans="1:5">
      <c r="A158" t="s">
        <v>862</v>
      </c>
      <c r="B158" t="s">
        <v>193</v>
      </c>
      <c r="C158" t="s">
        <v>5</v>
      </c>
      <c r="D158" t="s">
        <v>27</v>
      </c>
      <c r="E158" t="s">
        <v>64</v>
      </c>
    </row>
    <row r="159" spans="1:5">
      <c r="A159" t="s">
        <v>863</v>
      </c>
      <c r="B159" t="s">
        <v>234</v>
      </c>
      <c r="C159" t="s">
        <v>23</v>
      </c>
      <c r="D159" t="s">
        <v>39</v>
      </c>
      <c r="E159" t="s">
        <v>48</v>
      </c>
    </row>
    <row r="160" spans="1:5">
      <c r="A160" t="s">
        <v>864</v>
      </c>
      <c r="B160" t="s">
        <v>108</v>
      </c>
      <c r="C160" t="s">
        <v>11</v>
      </c>
      <c r="D160" t="s">
        <v>20</v>
      </c>
      <c r="E160" t="s">
        <v>21</v>
      </c>
    </row>
    <row r="161" spans="1:5">
      <c r="A161" t="s">
        <v>865</v>
      </c>
      <c r="B161" t="s">
        <v>150</v>
      </c>
      <c r="C161" t="s">
        <v>8</v>
      </c>
      <c r="D161" t="s">
        <v>9</v>
      </c>
      <c r="E161" t="s">
        <v>46</v>
      </c>
    </row>
    <row r="162" spans="1:5">
      <c r="A162" t="s">
        <v>866</v>
      </c>
      <c r="B162" t="s">
        <v>235</v>
      </c>
      <c r="C162" t="s">
        <v>5</v>
      </c>
      <c r="D162" t="s">
        <v>6</v>
      </c>
      <c r="E162" t="s">
        <v>7</v>
      </c>
    </row>
    <row r="163" spans="1:5">
      <c r="A163" t="s">
        <v>867</v>
      </c>
      <c r="B163" t="s">
        <v>236</v>
      </c>
      <c r="C163" t="s">
        <v>11</v>
      </c>
      <c r="D163" t="s">
        <v>12</v>
      </c>
      <c r="E163" t="s">
        <v>50</v>
      </c>
    </row>
    <row r="164" spans="1:5">
      <c r="A164" t="s">
        <v>868</v>
      </c>
      <c r="B164" t="s">
        <v>237</v>
      </c>
      <c r="C164" t="s">
        <v>8</v>
      </c>
      <c r="D164" t="s">
        <v>34</v>
      </c>
      <c r="E164" t="s">
        <v>36</v>
      </c>
    </row>
    <row r="165" spans="1:5">
      <c r="A165" t="s">
        <v>869</v>
      </c>
      <c r="B165" t="s">
        <v>238</v>
      </c>
      <c r="C165" t="s">
        <v>8</v>
      </c>
      <c r="D165" t="s">
        <v>9</v>
      </c>
      <c r="E165" t="s">
        <v>55</v>
      </c>
    </row>
    <row r="166" spans="1:5">
      <c r="A166" t="s">
        <v>870</v>
      </c>
      <c r="B166" t="s">
        <v>239</v>
      </c>
      <c r="C166" t="s">
        <v>23</v>
      </c>
      <c r="D166" t="s">
        <v>24</v>
      </c>
      <c r="E166" t="s">
        <v>45</v>
      </c>
    </row>
    <row r="167" spans="1:5">
      <c r="A167" t="s">
        <v>871</v>
      </c>
      <c r="B167" t="s">
        <v>240</v>
      </c>
      <c r="C167" t="s">
        <v>11</v>
      </c>
      <c r="D167" t="s">
        <v>12</v>
      </c>
      <c r="E167" t="s">
        <v>50</v>
      </c>
    </row>
    <row r="168" spans="1:5">
      <c r="A168" t="s">
        <v>872</v>
      </c>
      <c r="B168" t="s">
        <v>220</v>
      </c>
      <c r="C168" t="s">
        <v>8</v>
      </c>
      <c r="D168" t="s">
        <v>9</v>
      </c>
      <c r="E168" t="s">
        <v>10</v>
      </c>
    </row>
    <row r="169" spans="1:5">
      <c r="A169" t="s">
        <v>873</v>
      </c>
      <c r="B169" t="s">
        <v>115</v>
      </c>
      <c r="C169" t="s">
        <v>5</v>
      </c>
      <c r="D169" t="s">
        <v>29</v>
      </c>
      <c r="E169" t="s">
        <v>31</v>
      </c>
    </row>
    <row r="170" spans="1:5">
      <c r="A170" t="s">
        <v>874</v>
      </c>
      <c r="B170" t="s">
        <v>114</v>
      </c>
      <c r="C170" t="s">
        <v>5</v>
      </c>
      <c r="D170" t="s">
        <v>14</v>
      </c>
      <c r="E170" t="s">
        <v>57</v>
      </c>
    </row>
    <row r="171" spans="1:5">
      <c r="A171" t="s">
        <v>875</v>
      </c>
      <c r="B171" t="s">
        <v>241</v>
      </c>
      <c r="C171" t="s">
        <v>23</v>
      </c>
      <c r="D171" t="s">
        <v>39</v>
      </c>
      <c r="E171" t="s">
        <v>48</v>
      </c>
    </row>
    <row r="172" spans="1:5">
      <c r="A172" t="s">
        <v>876</v>
      </c>
      <c r="B172" t="s">
        <v>242</v>
      </c>
      <c r="C172" t="s">
        <v>8</v>
      </c>
      <c r="D172" t="s">
        <v>37</v>
      </c>
      <c r="E172" t="s">
        <v>49</v>
      </c>
    </row>
    <row r="173" spans="1:5">
      <c r="A173" t="s">
        <v>877</v>
      </c>
      <c r="B173" t="s">
        <v>115</v>
      </c>
      <c r="C173" t="s">
        <v>11</v>
      </c>
      <c r="D173" t="s">
        <v>4706</v>
      </c>
      <c r="E173" t="s">
        <v>33</v>
      </c>
    </row>
    <row r="174" spans="1:5">
      <c r="A174" t="s">
        <v>878</v>
      </c>
      <c r="B174" t="s">
        <v>243</v>
      </c>
      <c r="C174" t="s">
        <v>5</v>
      </c>
      <c r="D174" t="s">
        <v>27</v>
      </c>
      <c r="E174" t="s">
        <v>67</v>
      </c>
    </row>
    <row r="175" spans="1:5">
      <c r="A175" t="s">
        <v>879</v>
      </c>
      <c r="B175" t="s">
        <v>130</v>
      </c>
      <c r="C175" t="s">
        <v>8</v>
      </c>
      <c r="D175" t="s">
        <v>37</v>
      </c>
      <c r="E175" t="s">
        <v>38</v>
      </c>
    </row>
    <row r="176" spans="1:5">
      <c r="A176" t="s">
        <v>880</v>
      </c>
      <c r="B176" t="s">
        <v>186</v>
      </c>
      <c r="C176" t="s">
        <v>8</v>
      </c>
      <c r="D176" t="s">
        <v>37</v>
      </c>
      <c r="E176" t="s">
        <v>65</v>
      </c>
    </row>
    <row r="177" spans="1:5">
      <c r="A177" t="s">
        <v>881</v>
      </c>
      <c r="B177" t="s">
        <v>244</v>
      </c>
      <c r="C177" t="s">
        <v>23</v>
      </c>
      <c r="D177" t="s">
        <v>42</v>
      </c>
      <c r="E177" t="s">
        <v>44</v>
      </c>
    </row>
    <row r="178" spans="1:5">
      <c r="A178" t="s">
        <v>882</v>
      </c>
      <c r="B178" t="s">
        <v>245</v>
      </c>
      <c r="C178" t="s">
        <v>5</v>
      </c>
      <c r="D178" t="s">
        <v>6</v>
      </c>
      <c r="E178" t="s">
        <v>22</v>
      </c>
    </row>
    <row r="179" spans="1:5">
      <c r="A179" t="s">
        <v>883</v>
      </c>
      <c r="B179" t="s">
        <v>163</v>
      </c>
      <c r="C179" t="s">
        <v>5</v>
      </c>
      <c r="D179" t="s">
        <v>29</v>
      </c>
      <c r="E179" t="s">
        <v>53</v>
      </c>
    </row>
    <row r="180" spans="1:5">
      <c r="A180" t="s">
        <v>884</v>
      </c>
      <c r="B180" t="s">
        <v>171</v>
      </c>
      <c r="C180" t="s">
        <v>11</v>
      </c>
      <c r="D180" t="s">
        <v>58</v>
      </c>
      <c r="E180" t="s">
        <v>61</v>
      </c>
    </row>
    <row r="181" spans="1:5">
      <c r="A181" t="s">
        <v>885</v>
      </c>
      <c r="B181" t="s">
        <v>166</v>
      </c>
      <c r="C181" t="s">
        <v>5</v>
      </c>
      <c r="D181" t="s">
        <v>6</v>
      </c>
      <c r="E181" t="s">
        <v>16</v>
      </c>
    </row>
    <row r="182" spans="1:5">
      <c r="A182" t="s">
        <v>886</v>
      </c>
      <c r="B182" t="s">
        <v>170</v>
      </c>
      <c r="C182" t="s">
        <v>11</v>
      </c>
      <c r="D182" t="s">
        <v>12</v>
      </c>
      <c r="E182" t="s">
        <v>13</v>
      </c>
    </row>
    <row r="183" spans="1:5">
      <c r="A183" t="s">
        <v>887</v>
      </c>
      <c r="B183" t="s">
        <v>246</v>
      </c>
      <c r="C183" t="s">
        <v>5</v>
      </c>
      <c r="D183" t="s">
        <v>29</v>
      </c>
      <c r="E183" t="s">
        <v>30</v>
      </c>
    </row>
    <row r="184" spans="1:5">
      <c r="A184" t="s">
        <v>888</v>
      </c>
      <c r="B184" t="s">
        <v>247</v>
      </c>
      <c r="C184" t="s">
        <v>23</v>
      </c>
      <c r="D184" t="s">
        <v>39</v>
      </c>
      <c r="E184" t="s">
        <v>40</v>
      </c>
    </row>
    <row r="185" spans="1:5">
      <c r="A185" t="s">
        <v>889</v>
      </c>
      <c r="B185" t="s">
        <v>203</v>
      </c>
      <c r="C185" t="s">
        <v>5</v>
      </c>
      <c r="D185" t="s">
        <v>14</v>
      </c>
      <c r="E185" t="s">
        <v>15</v>
      </c>
    </row>
    <row r="186" spans="1:5">
      <c r="A186" t="s">
        <v>890</v>
      </c>
      <c r="B186" t="s">
        <v>248</v>
      </c>
      <c r="C186" t="s">
        <v>11</v>
      </c>
      <c r="D186" t="s">
        <v>4706</v>
      </c>
      <c r="E186" t="s">
        <v>33</v>
      </c>
    </row>
    <row r="187" spans="1:5">
      <c r="A187" t="s">
        <v>891</v>
      </c>
      <c r="B187" t="s">
        <v>249</v>
      </c>
      <c r="C187" t="s">
        <v>11</v>
      </c>
      <c r="D187" t="s">
        <v>20</v>
      </c>
      <c r="E187" t="s">
        <v>63</v>
      </c>
    </row>
    <row r="188" spans="1:5">
      <c r="A188" t="s">
        <v>892</v>
      </c>
      <c r="B188" t="s">
        <v>250</v>
      </c>
      <c r="C188" t="s">
        <v>23</v>
      </c>
      <c r="D188" t="s">
        <v>24</v>
      </c>
      <c r="E188" t="s">
        <v>54</v>
      </c>
    </row>
    <row r="189" spans="1:5">
      <c r="A189" t="s">
        <v>893</v>
      </c>
      <c r="B189" t="s">
        <v>251</v>
      </c>
      <c r="C189" t="s">
        <v>5</v>
      </c>
      <c r="D189" t="s">
        <v>27</v>
      </c>
      <c r="E189" t="s">
        <v>67</v>
      </c>
    </row>
    <row r="190" spans="1:5">
      <c r="A190" t="s">
        <v>894</v>
      </c>
      <c r="B190" t="s">
        <v>242</v>
      </c>
      <c r="C190" t="s">
        <v>5</v>
      </c>
      <c r="D190" t="s">
        <v>6</v>
      </c>
      <c r="E190" t="s">
        <v>16</v>
      </c>
    </row>
    <row r="191" spans="1:5">
      <c r="A191" t="s">
        <v>895</v>
      </c>
      <c r="B191" t="s">
        <v>252</v>
      </c>
      <c r="C191" t="s">
        <v>23</v>
      </c>
      <c r="D191" t="s">
        <v>24</v>
      </c>
      <c r="E191" t="s">
        <v>54</v>
      </c>
    </row>
    <row r="192" spans="1:5">
      <c r="A192" t="s">
        <v>896</v>
      </c>
      <c r="B192" t="s">
        <v>177</v>
      </c>
      <c r="C192" t="s">
        <v>5</v>
      </c>
      <c r="D192" t="s">
        <v>6</v>
      </c>
      <c r="E192" t="s">
        <v>7</v>
      </c>
    </row>
    <row r="193" spans="1:5">
      <c r="A193" t="s">
        <v>897</v>
      </c>
      <c r="B193" t="s">
        <v>253</v>
      </c>
      <c r="C193" t="s">
        <v>5</v>
      </c>
      <c r="D193" t="s">
        <v>27</v>
      </c>
      <c r="E193" t="s">
        <v>28</v>
      </c>
    </row>
    <row r="194" spans="1:5">
      <c r="A194" t="s">
        <v>898</v>
      </c>
      <c r="B194" t="s">
        <v>176</v>
      </c>
      <c r="C194" t="s">
        <v>11</v>
      </c>
      <c r="D194" t="s">
        <v>12</v>
      </c>
      <c r="E194" t="s">
        <v>47</v>
      </c>
    </row>
    <row r="195" spans="1:5">
      <c r="A195" t="s">
        <v>899</v>
      </c>
      <c r="B195" t="s">
        <v>250</v>
      </c>
      <c r="C195" t="s">
        <v>5</v>
      </c>
      <c r="D195" t="s">
        <v>6</v>
      </c>
      <c r="E195" t="s">
        <v>16</v>
      </c>
    </row>
    <row r="196" spans="1:5">
      <c r="A196" t="s">
        <v>900</v>
      </c>
      <c r="B196" t="s">
        <v>254</v>
      </c>
      <c r="C196" t="s">
        <v>5</v>
      </c>
      <c r="D196" t="s">
        <v>14</v>
      </c>
      <c r="E196" t="s">
        <v>57</v>
      </c>
    </row>
    <row r="197" spans="1:5">
      <c r="A197" t="s">
        <v>901</v>
      </c>
      <c r="B197" t="s">
        <v>255</v>
      </c>
      <c r="C197" t="s">
        <v>23</v>
      </c>
      <c r="D197" t="s">
        <v>42</v>
      </c>
      <c r="E197" t="s">
        <v>43</v>
      </c>
    </row>
    <row r="198" spans="1:5">
      <c r="A198" t="s">
        <v>902</v>
      </c>
      <c r="B198" t="s">
        <v>256</v>
      </c>
      <c r="C198" t="s">
        <v>23</v>
      </c>
      <c r="D198" t="s">
        <v>39</v>
      </c>
      <c r="E198" t="s">
        <v>51</v>
      </c>
    </row>
    <row r="199" spans="1:5">
      <c r="A199" t="s">
        <v>903</v>
      </c>
      <c r="B199" t="s">
        <v>257</v>
      </c>
      <c r="C199" t="s">
        <v>8</v>
      </c>
      <c r="D199" t="s">
        <v>9</v>
      </c>
      <c r="E199" t="s">
        <v>10</v>
      </c>
    </row>
    <row r="200" spans="1:5">
      <c r="A200" t="s">
        <v>904</v>
      </c>
      <c r="B200" t="s">
        <v>219</v>
      </c>
      <c r="C200" t="s">
        <v>11</v>
      </c>
      <c r="D200" t="s">
        <v>20</v>
      </c>
      <c r="E200" t="s">
        <v>56</v>
      </c>
    </row>
    <row r="201" spans="1:5">
      <c r="A201" t="s">
        <v>905</v>
      </c>
      <c r="B201" t="s">
        <v>145</v>
      </c>
      <c r="C201" t="s">
        <v>5</v>
      </c>
      <c r="D201" t="s">
        <v>14</v>
      </c>
      <c r="E201" t="s">
        <v>57</v>
      </c>
    </row>
    <row r="202" spans="1:5">
      <c r="A202" t="s">
        <v>906</v>
      </c>
      <c r="B202" t="s">
        <v>258</v>
      </c>
      <c r="C202" t="s">
        <v>5</v>
      </c>
      <c r="D202" t="s">
        <v>6</v>
      </c>
      <c r="E202" t="s">
        <v>7</v>
      </c>
    </row>
    <row r="203" spans="1:5">
      <c r="A203" t="s">
        <v>907</v>
      </c>
      <c r="B203" t="s">
        <v>259</v>
      </c>
      <c r="C203" t="s">
        <v>8</v>
      </c>
      <c r="D203" t="s">
        <v>17</v>
      </c>
      <c r="E203" t="s">
        <v>52</v>
      </c>
    </row>
    <row r="204" spans="1:5">
      <c r="A204" t="s">
        <v>908</v>
      </c>
      <c r="B204" t="s">
        <v>260</v>
      </c>
      <c r="C204" t="s">
        <v>5</v>
      </c>
      <c r="D204" t="s">
        <v>29</v>
      </c>
      <c r="E204" t="s">
        <v>30</v>
      </c>
    </row>
    <row r="205" spans="1:5">
      <c r="A205" t="s">
        <v>909</v>
      </c>
      <c r="B205" t="s">
        <v>164</v>
      </c>
      <c r="C205" t="s">
        <v>11</v>
      </c>
      <c r="D205" t="s">
        <v>4706</v>
      </c>
      <c r="E205" t="s">
        <v>33</v>
      </c>
    </row>
    <row r="206" spans="1:5">
      <c r="A206" t="s">
        <v>910</v>
      </c>
      <c r="B206" t="s">
        <v>261</v>
      </c>
      <c r="C206" t="s">
        <v>8</v>
      </c>
      <c r="D206" t="s">
        <v>34</v>
      </c>
      <c r="E206" t="s">
        <v>36</v>
      </c>
    </row>
    <row r="207" spans="1:5">
      <c r="A207" t="s">
        <v>911</v>
      </c>
      <c r="B207" t="s">
        <v>262</v>
      </c>
      <c r="C207" t="s">
        <v>11</v>
      </c>
      <c r="D207" t="s">
        <v>12</v>
      </c>
      <c r="E207" t="s">
        <v>50</v>
      </c>
    </row>
    <row r="208" spans="1:5">
      <c r="A208" t="s">
        <v>912</v>
      </c>
      <c r="B208" t="s">
        <v>180</v>
      </c>
      <c r="C208" t="s">
        <v>8</v>
      </c>
      <c r="D208" t="s">
        <v>37</v>
      </c>
      <c r="E208" t="s">
        <v>49</v>
      </c>
    </row>
    <row r="209" spans="1:5">
      <c r="A209" t="s">
        <v>913</v>
      </c>
      <c r="B209" t="s">
        <v>263</v>
      </c>
      <c r="C209" t="s">
        <v>8</v>
      </c>
      <c r="D209" t="s">
        <v>37</v>
      </c>
      <c r="E209" t="s">
        <v>38</v>
      </c>
    </row>
    <row r="210" spans="1:5">
      <c r="A210" t="s">
        <v>914</v>
      </c>
      <c r="B210" t="s">
        <v>264</v>
      </c>
      <c r="C210" t="s">
        <v>23</v>
      </c>
      <c r="D210" t="s">
        <v>42</v>
      </c>
      <c r="E210" t="s">
        <v>43</v>
      </c>
    </row>
    <row r="211" spans="1:5">
      <c r="A211" t="s">
        <v>915</v>
      </c>
      <c r="B211" t="s">
        <v>248</v>
      </c>
      <c r="C211" t="s">
        <v>11</v>
      </c>
      <c r="D211" t="s">
        <v>4706</v>
      </c>
      <c r="E211" t="s">
        <v>19</v>
      </c>
    </row>
    <row r="212" spans="1:5">
      <c r="A212" t="s">
        <v>916</v>
      </c>
      <c r="B212" t="s">
        <v>265</v>
      </c>
      <c r="C212" t="s">
        <v>5</v>
      </c>
      <c r="D212" t="s">
        <v>6</v>
      </c>
      <c r="E212" t="s">
        <v>22</v>
      </c>
    </row>
    <row r="213" spans="1:5">
      <c r="A213" t="s">
        <v>917</v>
      </c>
      <c r="B213" t="s">
        <v>232</v>
      </c>
      <c r="C213" t="s">
        <v>5</v>
      </c>
      <c r="D213" t="s">
        <v>6</v>
      </c>
      <c r="E213" t="s">
        <v>7</v>
      </c>
    </row>
    <row r="214" spans="1:5">
      <c r="A214" t="s">
        <v>918</v>
      </c>
      <c r="B214" t="s">
        <v>266</v>
      </c>
      <c r="C214" t="s">
        <v>11</v>
      </c>
      <c r="D214" t="s">
        <v>12</v>
      </c>
      <c r="E214" t="s">
        <v>50</v>
      </c>
    </row>
    <row r="215" spans="1:5">
      <c r="A215" t="s">
        <v>919</v>
      </c>
      <c r="B215" t="s">
        <v>267</v>
      </c>
      <c r="C215" t="s">
        <v>5</v>
      </c>
      <c r="D215" t="s">
        <v>29</v>
      </c>
      <c r="E215" t="s">
        <v>31</v>
      </c>
    </row>
    <row r="216" spans="1:5">
      <c r="A216" t="s">
        <v>920</v>
      </c>
      <c r="B216" t="s">
        <v>268</v>
      </c>
      <c r="C216" t="s">
        <v>5</v>
      </c>
      <c r="D216" t="s">
        <v>6</v>
      </c>
      <c r="E216" t="s">
        <v>7</v>
      </c>
    </row>
    <row r="217" spans="1:5">
      <c r="A217" t="s">
        <v>921</v>
      </c>
      <c r="B217" t="s">
        <v>269</v>
      </c>
      <c r="C217" t="s">
        <v>11</v>
      </c>
      <c r="D217" t="s">
        <v>20</v>
      </c>
      <c r="E217" t="s">
        <v>56</v>
      </c>
    </row>
    <row r="218" spans="1:5">
      <c r="A218" t="s">
        <v>922</v>
      </c>
      <c r="B218" t="s">
        <v>169</v>
      </c>
      <c r="C218" t="s">
        <v>8</v>
      </c>
      <c r="D218" t="s">
        <v>17</v>
      </c>
      <c r="E218" t="s">
        <v>18</v>
      </c>
    </row>
    <row r="219" spans="1:5">
      <c r="A219" t="s">
        <v>923</v>
      </c>
      <c r="B219" t="s">
        <v>270</v>
      </c>
      <c r="C219" t="s">
        <v>11</v>
      </c>
      <c r="D219" t="s">
        <v>20</v>
      </c>
      <c r="E219" t="s">
        <v>21</v>
      </c>
    </row>
    <row r="220" spans="1:5">
      <c r="A220" t="s">
        <v>924</v>
      </c>
      <c r="B220" t="s">
        <v>195</v>
      </c>
      <c r="C220" t="s">
        <v>8</v>
      </c>
      <c r="D220" t="s">
        <v>17</v>
      </c>
      <c r="E220" t="s">
        <v>52</v>
      </c>
    </row>
    <row r="221" spans="1:5">
      <c r="A221" t="s">
        <v>925</v>
      </c>
      <c r="B221" t="s">
        <v>271</v>
      </c>
      <c r="C221" t="s">
        <v>5</v>
      </c>
      <c r="D221" t="s">
        <v>14</v>
      </c>
      <c r="E221" t="s">
        <v>15</v>
      </c>
    </row>
    <row r="222" spans="1:5">
      <c r="A222" t="s">
        <v>926</v>
      </c>
      <c r="B222" t="s">
        <v>196</v>
      </c>
      <c r="C222" t="s">
        <v>5</v>
      </c>
      <c r="D222" t="s">
        <v>6</v>
      </c>
      <c r="E222" t="s">
        <v>7</v>
      </c>
    </row>
    <row r="223" spans="1:5">
      <c r="A223" t="s">
        <v>927</v>
      </c>
      <c r="B223" t="s">
        <v>272</v>
      </c>
      <c r="C223" t="s">
        <v>5</v>
      </c>
      <c r="D223" t="s">
        <v>29</v>
      </c>
      <c r="E223" t="s">
        <v>30</v>
      </c>
    </row>
    <row r="224" spans="1:5">
      <c r="A224" t="s">
        <v>928</v>
      </c>
      <c r="B224" t="s">
        <v>249</v>
      </c>
      <c r="C224" t="s">
        <v>23</v>
      </c>
      <c r="D224" t="s">
        <v>39</v>
      </c>
      <c r="E224" t="s">
        <v>51</v>
      </c>
    </row>
    <row r="225" spans="1:5">
      <c r="A225" t="s">
        <v>929</v>
      </c>
      <c r="B225" t="s">
        <v>273</v>
      </c>
      <c r="C225" t="s">
        <v>8</v>
      </c>
      <c r="D225" t="s">
        <v>17</v>
      </c>
      <c r="E225" t="s">
        <v>32</v>
      </c>
    </row>
    <row r="226" spans="1:5">
      <c r="A226" t="s">
        <v>930</v>
      </c>
      <c r="B226" t="s">
        <v>274</v>
      </c>
      <c r="C226" t="s">
        <v>23</v>
      </c>
      <c r="D226" t="s">
        <v>39</v>
      </c>
      <c r="E226" t="s">
        <v>51</v>
      </c>
    </row>
    <row r="227" spans="1:5">
      <c r="A227" t="s">
        <v>931</v>
      </c>
      <c r="B227" t="s">
        <v>250</v>
      </c>
      <c r="C227" t="s">
        <v>23</v>
      </c>
      <c r="D227" t="s">
        <v>42</v>
      </c>
      <c r="E227" t="s">
        <v>62</v>
      </c>
    </row>
    <row r="228" spans="1:5">
      <c r="A228" t="s">
        <v>932</v>
      </c>
      <c r="B228" t="s">
        <v>275</v>
      </c>
      <c r="C228" t="s">
        <v>11</v>
      </c>
      <c r="D228" t="s">
        <v>12</v>
      </c>
      <c r="E228" t="s">
        <v>13</v>
      </c>
    </row>
    <row r="229" spans="1:5">
      <c r="A229" t="s">
        <v>933</v>
      </c>
      <c r="B229" t="s">
        <v>276</v>
      </c>
      <c r="C229" t="s">
        <v>23</v>
      </c>
      <c r="D229" t="s">
        <v>42</v>
      </c>
      <c r="E229" t="s">
        <v>62</v>
      </c>
    </row>
    <row r="230" spans="1:5">
      <c r="A230" t="s">
        <v>934</v>
      </c>
      <c r="B230" t="s">
        <v>277</v>
      </c>
      <c r="C230" t="s">
        <v>11</v>
      </c>
      <c r="D230" t="s">
        <v>12</v>
      </c>
      <c r="E230" t="s">
        <v>13</v>
      </c>
    </row>
    <row r="231" spans="1:5">
      <c r="A231" t="s">
        <v>935</v>
      </c>
      <c r="B231" t="s">
        <v>271</v>
      </c>
      <c r="C231" t="s">
        <v>11</v>
      </c>
      <c r="D231" t="s">
        <v>58</v>
      </c>
      <c r="E231" t="s">
        <v>61</v>
      </c>
    </row>
    <row r="232" spans="1:5">
      <c r="A232" t="s">
        <v>936</v>
      </c>
      <c r="B232" t="s">
        <v>278</v>
      </c>
      <c r="C232" t="s">
        <v>23</v>
      </c>
      <c r="D232" t="s">
        <v>42</v>
      </c>
      <c r="E232" t="s">
        <v>44</v>
      </c>
    </row>
    <row r="233" spans="1:5">
      <c r="A233" t="s">
        <v>937</v>
      </c>
      <c r="B233" t="s">
        <v>240</v>
      </c>
      <c r="C233" t="s">
        <v>8</v>
      </c>
      <c r="D233" t="s">
        <v>17</v>
      </c>
      <c r="E233" t="s">
        <v>18</v>
      </c>
    </row>
    <row r="234" spans="1:5">
      <c r="A234" t="s">
        <v>938</v>
      </c>
      <c r="B234" t="s">
        <v>279</v>
      </c>
      <c r="C234" t="s">
        <v>8</v>
      </c>
      <c r="D234" t="s">
        <v>34</v>
      </c>
      <c r="E234" t="s">
        <v>35</v>
      </c>
    </row>
    <row r="235" spans="1:5">
      <c r="A235" t="s">
        <v>939</v>
      </c>
      <c r="B235" t="s">
        <v>280</v>
      </c>
      <c r="C235" t="s">
        <v>8</v>
      </c>
      <c r="D235" t="s">
        <v>17</v>
      </c>
      <c r="E235" t="s">
        <v>52</v>
      </c>
    </row>
    <row r="236" spans="1:5">
      <c r="A236" t="s">
        <v>940</v>
      </c>
      <c r="B236" t="s">
        <v>267</v>
      </c>
      <c r="C236" t="s">
        <v>8</v>
      </c>
      <c r="D236" t="s">
        <v>37</v>
      </c>
      <c r="E236" t="s">
        <v>49</v>
      </c>
    </row>
    <row r="237" spans="1:5">
      <c r="A237" t="s">
        <v>941</v>
      </c>
      <c r="B237" t="s">
        <v>146</v>
      </c>
      <c r="C237" t="s">
        <v>8</v>
      </c>
      <c r="D237" t="s">
        <v>37</v>
      </c>
      <c r="E237" t="s">
        <v>38</v>
      </c>
    </row>
    <row r="238" spans="1:5">
      <c r="A238" t="s">
        <v>942</v>
      </c>
      <c r="B238" t="s">
        <v>206</v>
      </c>
      <c r="C238" t="s">
        <v>23</v>
      </c>
      <c r="D238" t="s">
        <v>24</v>
      </c>
      <c r="E238" t="s">
        <v>25</v>
      </c>
    </row>
    <row r="239" spans="1:5">
      <c r="A239" t="s">
        <v>943</v>
      </c>
      <c r="B239" t="s">
        <v>281</v>
      </c>
      <c r="C239" t="s">
        <v>23</v>
      </c>
      <c r="D239" t="s">
        <v>24</v>
      </c>
      <c r="E239" t="s">
        <v>25</v>
      </c>
    </row>
    <row r="240" spans="1:5">
      <c r="A240" t="s">
        <v>944</v>
      </c>
      <c r="B240" t="s">
        <v>181</v>
      </c>
      <c r="C240" t="s">
        <v>5</v>
      </c>
      <c r="D240" t="s">
        <v>14</v>
      </c>
      <c r="E240" t="s">
        <v>15</v>
      </c>
    </row>
    <row r="241" spans="1:5">
      <c r="A241" t="s">
        <v>945</v>
      </c>
      <c r="B241" t="s">
        <v>251</v>
      </c>
      <c r="C241" t="s">
        <v>8</v>
      </c>
      <c r="D241" t="s">
        <v>9</v>
      </c>
      <c r="E241" t="s">
        <v>55</v>
      </c>
    </row>
    <row r="242" spans="1:5">
      <c r="A242" t="s">
        <v>946</v>
      </c>
      <c r="B242" t="s">
        <v>282</v>
      </c>
      <c r="C242" t="s">
        <v>23</v>
      </c>
      <c r="D242" t="s">
        <v>39</v>
      </c>
      <c r="E242" t="s">
        <v>48</v>
      </c>
    </row>
    <row r="243" spans="1:5">
      <c r="A243" t="s">
        <v>947</v>
      </c>
      <c r="B243" t="s">
        <v>283</v>
      </c>
      <c r="C243" t="s">
        <v>5</v>
      </c>
      <c r="D243" t="s">
        <v>6</v>
      </c>
      <c r="E243" t="s">
        <v>22</v>
      </c>
    </row>
    <row r="244" spans="1:5">
      <c r="A244" t="s">
        <v>948</v>
      </c>
      <c r="B244" t="s">
        <v>178</v>
      </c>
      <c r="C244" t="s">
        <v>8</v>
      </c>
      <c r="D244" t="s">
        <v>9</v>
      </c>
      <c r="E244" t="s">
        <v>55</v>
      </c>
    </row>
    <row r="245" spans="1:5">
      <c r="A245" t="s">
        <v>949</v>
      </c>
      <c r="B245" t="s">
        <v>256</v>
      </c>
      <c r="C245" t="s">
        <v>11</v>
      </c>
      <c r="D245" t="s">
        <v>58</v>
      </c>
      <c r="E245" t="s">
        <v>59</v>
      </c>
    </row>
    <row r="246" spans="1:5">
      <c r="A246" t="s">
        <v>950</v>
      </c>
      <c r="B246" t="s">
        <v>284</v>
      </c>
      <c r="C246" t="s">
        <v>5</v>
      </c>
      <c r="D246" t="s">
        <v>29</v>
      </c>
      <c r="E246" t="s">
        <v>30</v>
      </c>
    </row>
    <row r="247" spans="1:5">
      <c r="A247" t="s">
        <v>951</v>
      </c>
      <c r="B247" t="s">
        <v>285</v>
      </c>
      <c r="C247" t="s">
        <v>23</v>
      </c>
      <c r="D247" t="s">
        <v>39</v>
      </c>
      <c r="E247" t="s">
        <v>51</v>
      </c>
    </row>
    <row r="248" spans="1:5">
      <c r="A248" t="s">
        <v>952</v>
      </c>
      <c r="B248" t="s">
        <v>126</v>
      </c>
      <c r="C248" t="s">
        <v>11</v>
      </c>
      <c r="D248" t="s">
        <v>58</v>
      </c>
      <c r="E248" t="s">
        <v>61</v>
      </c>
    </row>
    <row r="249" spans="1:5">
      <c r="A249" t="s">
        <v>953</v>
      </c>
      <c r="B249" t="s">
        <v>106</v>
      </c>
      <c r="C249" t="s">
        <v>11</v>
      </c>
      <c r="D249" t="s">
        <v>4706</v>
      </c>
      <c r="E249" t="s">
        <v>33</v>
      </c>
    </row>
    <row r="250" spans="1:5">
      <c r="A250" t="s">
        <v>954</v>
      </c>
      <c r="B250" t="s">
        <v>108</v>
      </c>
      <c r="C250" t="s">
        <v>11</v>
      </c>
      <c r="D250" t="s">
        <v>58</v>
      </c>
      <c r="E250" t="s">
        <v>59</v>
      </c>
    </row>
    <row r="251" spans="1:5">
      <c r="A251" t="s">
        <v>955</v>
      </c>
      <c r="B251" t="s">
        <v>266</v>
      </c>
      <c r="C251" t="s">
        <v>5</v>
      </c>
      <c r="D251" t="s">
        <v>6</v>
      </c>
      <c r="E251" t="s">
        <v>22</v>
      </c>
    </row>
    <row r="252" spans="1:5">
      <c r="A252" t="s">
        <v>956</v>
      </c>
      <c r="B252" t="s">
        <v>286</v>
      </c>
      <c r="C252" t="s">
        <v>23</v>
      </c>
      <c r="D252" t="s">
        <v>24</v>
      </c>
      <c r="E252" t="s">
        <v>45</v>
      </c>
    </row>
    <row r="253" spans="1:5">
      <c r="A253" t="s">
        <v>957</v>
      </c>
      <c r="B253" t="s">
        <v>157</v>
      </c>
      <c r="C253" t="s">
        <v>11</v>
      </c>
      <c r="D253" t="s">
        <v>20</v>
      </c>
      <c r="E253" t="s">
        <v>56</v>
      </c>
    </row>
    <row r="254" spans="1:5">
      <c r="A254" t="s">
        <v>958</v>
      </c>
      <c r="B254" t="s">
        <v>287</v>
      </c>
      <c r="C254" t="s">
        <v>8</v>
      </c>
      <c r="D254" t="s">
        <v>17</v>
      </c>
      <c r="E254" t="s">
        <v>32</v>
      </c>
    </row>
    <row r="255" spans="1:5">
      <c r="A255" t="s">
        <v>959</v>
      </c>
      <c r="B255" t="s">
        <v>288</v>
      </c>
      <c r="C255" t="s">
        <v>11</v>
      </c>
      <c r="D255" t="s">
        <v>20</v>
      </c>
      <c r="E255" t="s">
        <v>56</v>
      </c>
    </row>
    <row r="256" spans="1:5">
      <c r="A256" t="s">
        <v>960</v>
      </c>
      <c r="B256" t="s">
        <v>211</v>
      </c>
      <c r="C256" t="s">
        <v>11</v>
      </c>
      <c r="D256" t="s">
        <v>58</v>
      </c>
      <c r="E256" t="s">
        <v>66</v>
      </c>
    </row>
    <row r="257" spans="1:5">
      <c r="A257" t="s">
        <v>961</v>
      </c>
      <c r="B257" t="s">
        <v>289</v>
      </c>
      <c r="C257" t="s">
        <v>5</v>
      </c>
      <c r="D257" t="s">
        <v>14</v>
      </c>
      <c r="E257" t="s">
        <v>15</v>
      </c>
    </row>
    <row r="258" spans="1:5">
      <c r="A258" t="s">
        <v>962</v>
      </c>
      <c r="B258" t="s">
        <v>290</v>
      </c>
      <c r="C258" t="s">
        <v>5</v>
      </c>
      <c r="D258" t="s">
        <v>29</v>
      </c>
      <c r="E258" t="s">
        <v>53</v>
      </c>
    </row>
    <row r="259" spans="1:5">
      <c r="A259" t="s">
        <v>963</v>
      </c>
      <c r="B259" t="s">
        <v>291</v>
      </c>
      <c r="C259" t="s">
        <v>23</v>
      </c>
      <c r="D259" t="s">
        <v>42</v>
      </c>
      <c r="E259" t="s">
        <v>43</v>
      </c>
    </row>
    <row r="260" spans="1:5">
      <c r="A260" t="s">
        <v>964</v>
      </c>
      <c r="B260" t="s">
        <v>292</v>
      </c>
      <c r="C260" t="s">
        <v>8</v>
      </c>
      <c r="D260" t="s">
        <v>34</v>
      </c>
      <c r="E260" t="s">
        <v>36</v>
      </c>
    </row>
    <row r="261" spans="1:5">
      <c r="A261" t="s">
        <v>965</v>
      </c>
      <c r="B261" t="s">
        <v>293</v>
      </c>
      <c r="C261" t="s">
        <v>5</v>
      </c>
      <c r="D261" t="s">
        <v>6</v>
      </c>
      <c r="E261" t="s">
        <v>22</v>
      </c>
    </row>
    <row r="262" spans="1:5">
      <c r="A262" t="s">
        <v>966</v>
      </c>
      <c r="B262" t="s">
        <v>265</v>
      </c>
      <c r="C262" t="s">
        <v>11</v>
      </c>
      <c r="D262" t="s">
        <v>20</v>
      </c>
      <c r="E262" t="s">
        <v>56</v>
      </c>
    </row>
    <row r="263" spans="1:5">
      <c r="A263" t="s">
        <v>967</v>
      </c>
      <c r="B263" t="s">
        <v>176</v>
      </c>
      <c r="C263" t="s">
        <v>23</v>
      </c>
      <c r="D263" t="s">
        <v>24</v>
      </c>
      <c r="E263" t="s">
        <v>25</v>
      </c>
    </row>
    <row r="264" spans="1:5">
      <c r="A264" t="s">
        <v>968</v>
      </c>
      <c r="B264" t="s">
        <v>294</v>
      </c>
      <c r="C264" t="s">
        <v>11</v>
      </c>
      <c r="D264" t="s">
        <v>20</v>
      </c>
      <c r="E264" t="s">
        <v>56</v>
      </c>
    </row>
    <row r="265" spans="1:5">
      <c r="A265" t="s">
        <v>969</v>
      </c>
      <c r="B265" t="s">
        <v>295</v>
      </c>
      <c r="C265" t="s">
        <v>11</v>
      </c>
      <c r="D265" t="s">
        <v>12</v>
      </c>
      <c r="E265" t="s">
        <v>50</v>
      </c>
    </row>
    <row r="266" spans="1:5">
      <c r="A266" t="s">
        <v>970</v>
      </c>
      <c r="B266" t="s">
        <v>296</v>
      </c>
      <c r="C266" t="s">
        <v>5</v>
      </c>
      <c r="D266" t="s">
        <v>6</v>
      </c>
      <c r="E266" t="s">
        <v>7</v>
      </c>
    </row>
    <row r="267" spans="1:5">
      <c r="A267" t="s">
        <v>971</v>
      </c>
      <c r="B267" t="s">
        <v>297</v>
      </c>
      <c r="C267" t="s">
        <v>23</v>
      </c>
      <c r="D267" t="s">
        <v>42</v>
      </c>
      <c r="E267" t="s">
        <v>43</v>
      </c>
    </row>
    <row r="268" spans="1:5">
      <c r="A268" t="s">
        <v>972</v>
      </c>
      <c r="B268" t="s">
        <v>298</v>
      </c>
      <c r="C268" t="s">
        <v>8</v>
      </c>
      <c r="D268" t="s">
        <v>9</v>
      </c>
      <c r="E268" t="s">
        <v>10</v>
      </c>
    </row>
    <row r="269" spans="1:5">
      <c r="A269" t="s">
        <v>973</v>
      </c>
      <c r="B269" t="s">
        <v>299</v>
      </c>
      <c r="C269" t="s">
        <v>8</v>
      </c>
      <c r="D269" t="s">
        <v>17</v>
      </c>
      <c r="E269" t="s">
        <v>52</v>
      </c>
    </row>
    <row r="270" spans="1:5">
      <c r="A270" t="s">
        <v>974</v>
      </c>
      <c r="B270" t="s">
        <v>300</v>
      </c>
      <c r="C270" t="s">
        <v>5</v>
      </c>
      <c r="D270" t="s">
        <v>14</v>
      </c>
      <c r="E270" t="s">
        <v>57</v>
      </c>
    </row>
    <row r="271" spans="1:5">
      <c r="A271" t="s">
        <v>975</v>
      </c>
      <c r="B271" t="s">
        <v>301</v>
      </c>
      <c r="C271" t="s">
        <v>5</v>
      </c>
      <c r="D271" t="s">
        <v>6</v>
      </c>
      <c r="E271" t="s">
        <v>16</v>
      </c>
    </row>
    <row r="272" spans="1:5">
      <c r="A272" t="s">
        <v>976</v>
      </c>
      <c r="B272" t="s">
        <v>302</v>
      </c>
      <c r="C272" t="s">
        <v>23</v>
      </c>
      <c r="D272" t="s">
        <v>42</v>
      </c>
      <c r="E272" t="s">
        <v>44</v>
      </c>
    </row>
    <row r="273" spans="1:5">
      <c r="A273" t="s">
        <v>977</v>
      </c>
      <c r="B273" t="s">
        <v>303</v>
      </c>
      <c r="C273" t="s">
        <v>8</v>
      </c>
      <c r="D273" t="s">
        <v>34</v>
      </c>
      <c r="E273" t="s">
        <v>35</v>
      </c>
    </row>
    <row r="274" spans="1:5">
      <c r="A274" t="s">
        <v>978</v>
      </c>
      <c r="B274" t="s">
        <v>183</v>
      </c>
      <c r="C274" t="s">
        <v>8</v>
      </c>
      <c r="D274" t="s">
        <v>37</v>
      </c>
      <c r="E274" t="s">
        <v>49</v>
      </c>
    </row>
    <row r="275" spans="1:5">
      <c r="A275" t="s">
        <v>979</v>
      </c>
      <c r="B275" t="s">
        <v>304</v>
      </c>
      <c r="C275" t="s">
        <v>8</v>
      </c>
      <c r="D275" t="s">
        <v>17</v>
      </c>
      <c r="E275" t="s">
        <v>18</v>
      </c>
    </row>
    <row r="276" spans="1:5">
      <c r="A276" t="s">
        <v>980</v>
      </c>
      <c r="B276" t="s">
        <v>283</v>
      </c>
      <c r="C276" t="s">
        <v>11</v>
      </c>
      <c r="D276" t="s">
        <v>20</v>
      </c>
      <c r="E276" t="s">
        <v>63</v>
      </c>
    </row>
    <row r="277" spans="1:5">
      <c r="A277" t="s">
        <v>981</v>
      </c>
      <c r="B277" t="s">
        <v>269</v>
      </c>
      <c r="C277" t="s">
        <v>8</v>
      </c>
      <c r="D277" t="s">
        <v>9</v>
      </c>
      <c r="E277" t="s">
        <v>10</v>
      </c>
    </row>
    <row r="278" spans="1:5">
      <c r="A278" t="s">
        <v>982</v>
      </c>
      <c r="B278" t="s">
        <v>305</v>
      </c>
      <c r="C278" t="s">
        <v>11</v>
      </c>
      <c r="D278" t="s">
        <v>4706</v>
      </c>
      <c r="E278" t="s">
        <v>19</v>
      </c>
    </row>
    <row r="279" spans="1:5">
      <c r="A279" t="s">
        <v>983</v>
      </c>
      <c r="B279" t="s">
        <v>119</v>
      </c>
      <c r="C279" t="s">
        <v>23</v>
      </c>
      <c r="D279" t="s">
        <v>24</v>
      </c>
      <c r="E279" t="s">
        <v>54</v>
      </c>
    </row>
    <row r="280" spans="1:5">
      <c r="A280" t="s">
        <v>984</v>
      </c>
      <c r="B280" t="s">
        <v>170</v>
      </c>
      <c r="C280" t="s">
        <v>11</v>
      </c>
      <c r="D280" t="s">
        <v>20</v>
      </c>
      <c r="E280" t="s">
        <v>63</v>
      </c>
    </row>
    <row r="281" spans="1:5">
      <c r="A281" t="s">
        <v>985</v>
      </c>
      <c r="B281" t="s">
        <v>255</v>
      </c>
      <c r="C281" t="s">
        <v>23</v>
      </c>
      <c r="D281" t="s">
        <v>42</v>
      </c>
      <c r="E281" t="s">
        <v>44</v>
      </c>
    </row>
    <row r="282" spans="1:5">
      <c r="A282" t="s">
        <v>986</v>
      </c>
      <c r="B282" t="s">
        <v>163</v>
      </c>
      <c r="C282" t="s">
        <v>8</v>
      </c>
      <c r="D282" t="s">
        <v>37</v>
      </c>
      <c r="E282" t="s">
        <v>49</v>
      </c>
    </row>
    <row r="283" spans="1:5">
      <c r="A283" t="s">
        <v>987</v>
      </c>
      <c r="B283" t="s">
        <v>306</v>
      </c>
      <c r="C283" t="s">
        <v>8</v>
      </c>
      <c r="D283" t="s">
        <v>37</v>
      </c>
      <c r="E283" t="s">
        <v>49</v>
      </c>
    </row>
    <row r="284" spans="1:5">
      <c r="A284" t="s">
        <v>988</v>
      </c>
      <c r="B284" t="s">
        <v>307</v>
      </c>
      <c r="C284" t="s">
        <v>23</v>
      </c>
      <c r="D284" t="s">
        <v>24</v>
      </c>
      <c r="E284" t="s">
        <v>45</v>
      </c>
    </row>
    <row r="285" spans="1:5">
      <c r="A285" t="s">
        <v>989</v>
      </c>
      <c r="B285" t="s">
        <v>249</v>
      </c>
      <c r="C285" t="s">
        <v>5</v>
      </c>
      <c r="D285" t="s">
        <v>27</v>
      </c>
      <c r="E285" t="s">
        <v>67</v>
      </c>
    </row>
    <row r="286" spans="1:5">
      <c r="A286" t="s">
        <v>990</v>
      </c>
      <c r="B286" t="s">
        <v>239</v>
      </c>
      <c r="C286" t="s">
        <v>23</v>
      </c>
      <c r="D286" t="s">
        <v>42</v>
      </c>
      <c r="E286" t="s">
        <v>43</v>
      </c>
    </row>
    <row r="287" spans="1:5">
      <c r="A287" t="s">
        <v>991</v>
      </c>
      <c r="B287" t="s">
        <v>308</v>
      </c>
      <c r="C287" t="s">
        <v>5</v>
      </c>
      <c r="D287" t="s">
        <v>29</v>
      </c>
      <c r="E287" t="s">
        <v>30</v>
      </c>
    </row>
    <row r="288" spans="1:5">
      <c r="A288" t="s">
        <v>992</v>
      </c>
      <c r="B288" t="s">
        <v>130</v>
      </c>
      <c r="C288" t="s">
        <v>11</v>
      </c>
      <c r="D288" t="s">
        <v>12</v>
      </c>
      <c r="E288" t="s">
        <v>47</v>
      </c>
    </row>
    <row r="289" spans="1:5">
      <c r="A289" t="s">
        <v>993</v>
      </c>
      <c r="B289" t="s">
        <v>255</v>
      </c>
      <c r="C289" t="s">
        <v>11</v>
      </c>
      <c r="D289" t="s">
        <v>4706</v>
      </c>
      <c r="E289" t="s">
        <v>41</v>
      </c>
    </row>
    <row r="290" spans="1:5">
      <c r="A290" t="s">
        <v>994</v>
      </c>
      <c r="B290" t="s">
        <v>192</v>
      </c>
      <c r="C290" t="s">
        <v>11</v>
      </c>
      <c r="D290" t="s">
        <v>20</v>
      </c>
      <c r="E290" t="s">
        <v>56</v>
      </c>
    </row>
    <row r="291" spans="1:5">
      <c r="A291" t="s">
        <v>995</v>
      </c>
      <c r="B291" t="s">
        <v>159</v>
      </c>
      <c r="C291" t="s">
        <v>8</v>
      </c>
      <c r="D291" t="s">
        <v>34</v>
      </c>
      <c r="E291" t="s">
        <v>35</v>
      </c>
    </row>
    <row r="292" spans="1:5">
      <c r="A292" t="s">
        <v>996</v>
      </c>
      <c r="B292" t="s">
        <v>309</v>
      </c>
      <c r="C292" t="s">
        <v>11</v>
      </c>
      <c r="D292" t="s">
        <v>12</v>
      </c>
      <c r="E292" t="s">
        <v>47</v>
      </c>
    </row>
    <row r="293" spans="1:5">
      <c r="A293" t="s">
        <v>997</v>
      </c>
      <c r="B293" t="s">
        <v>213</v>
      </c>
      <c r="C293" t="s">
        <v>5</v>
      </c>
      <c r="D293" t="s">
        <v>14</v>
      </c>
      <c r="E293" t="s">
        <v>57</v>
      </c>
    </row>
    <row r="294" spans="1:5">
      <c r="A294" t="s">
        <v>998</v>
      </c>
      <c r="B294" t="s">
        <v>156</v>
      </c>
      <c r="C294" t="s">
        <v>11</v>
      </c>
      <c r="D294" t="s">
        <v>20</v>
      </c>
      <c r="E294" t="s">
        <v>63</v>
      </c>
    </row>
    <row r="295" spans="1:5">
      <c r="A295" t="s">
        <v>999</v>
      </c>
      <c r="B295" t="s">
        <v>131</v>
      </c>
      <c r="C295" t="s">
        <v>23</v>
      </c>
      <c r="D295" t="s">
        <v>24</v>
      </c>
      <c r="E295" t="s">
        <v>54</v>
      </c>
    </row>
    <row r="296" spans="1:5">
      <c r="A296" t="s">
        <v>1000</v>
      </c>
      <c r="B296" t="s">
        <v>112</v>
      </c>
      <c r="C296" t="s">
        <v>23</v>
      </c>
      <c r="D296" t="s">
        <v>39</v>
      </c>
      <c r="E296" t="s">
        <v>51</v>
      </c>
    </row>
    <row r="297" spans="1:5">
      <c r="A297" t="s">
        <v>1001</v>
      </c>
      <c r="B297" t="s">
        <v>176</v>
      </c>
      <c r="C297" t="s">
        <v>8</v>
      </c>
      <c r="D297" t="s">
        <v>34</v>
      </c>
      <c r="E297" t="s">
        <v>36</v>
      </c>
    </row>
    <row r="298" spans="1:5">
      <c r="A298" t="s">
        <v>1002</v>
      </c>
      <c r="B298" t="s">
        <v>239</v>
      </c>
      <c r="C298" t="s">
        <v>23</v>
      </c>
      <c r="D298" t="s">
        <v>39</v>
      </c>
      <c r="E298" t="s">
        <v>40</v>
      </c>
    </row>
    <row r="299" spans="1:5">
      <c r="A299" t="s">
        <v>1003</v>
      </c>
      <c r="B299" t="s">
        <v>151</v>
      </c>
      <c r="C299" t="s">
        <v>5</v>
      </c>
      <c r="D299" t="s">
        <v>6</v>
      </c>
      <c r="E299" t="s">
        <v>16</v>
      </c>
    </row>
    <row r="300" spans="1:5">
      <c r="A300" t="s">
        <v>1004</v>
      </c>
      <c r="B300" t="s">
        <v>310</v>
      </c>
      <c r="C300" t="s">
        <v>11</v>
      </c>
      <c r="D300" t="s">
        <v>4706</v>
      </c>
      <c r="E300" t="s">
        <v>33</v>
      </c>
    </row>
    <row r="301" spans="1:5">
      <c r="A301" t="s">
        <v>1005</v>
      </c>
      <c r="B301" t="s">
        <v>311</v>
      </c>
      <c r="C301" t="s">
        <v>8</v>
      </c>
      <c r="D301" t="s">
        <v>17</v>
      </c>
      <c r="E301" t="s">
        <v>18</v>
      </c>
    </row>
    <row r="302" spans="1:5">
      <c r="A302" t="s">
        <v>1006</v>
      </c>
      <c r="B302" t="s">
        <v>180</v>
      </c>
      <c r="C302" t="s">
        <v>11</v>
      </c>
      <c r="D302" t="s">
        <v>58</v>
      </c>
      <c r="E302" t="s">
        <v>59</v>
      </c>
    </row>
    <row r="303" spans="1:5">
      <c r="A303" t="s">
        <v>1007</v>
      </c>
      <c r="B303" t="s">
        <v>312</v>
      </c>
      <c r="C303" t="s">
        <v>11</v>
      </c>
      <c r="D303" t="s">
        <v>58</v>
      </c>
      <c r="E303" t="s">
        <v>59</v>
      </c>
    </row>
    <row r="304" spans="1:5">
      <c r="A304" t="s">
        <v>1008</v>
      </c>
      <c r="B304" t="s">
        <v>313</v>
      </c>
      <c r="C304" t="s">
        <v>5</v>
      </c>
      <c r="D304" t="s">
        <v>6</v>
      </c>
      <c r="E304" t="s">
        <v>7</v>
      </c>
    </row>
    <row r="305" spans="1:5">
      <c r="A305" t="s">
        <v>1009</v>
      </c>
      <c r="B305" t="s">
        <v>314</v>
      </c>
      <c r="C305" t="s">
        <v>23</v>
      </c>
      <c r="D305" t="s">
        <v>39</v>
      </c>
      <c r="E305" t="s">
        <v>48</v>
      </c>
    </row>
    <row r="306" spans="1:5">
      <c r="A306" t="s">
        <v>1010</v>
      </c>
      <c r="B306" t="s">
        <v>162</v>
      </c>
      <c r="C306" t="s">
        <v>23</v>
      </c>
      <c r="D306" t="s">
        <v>24</v>
      </c>
      <c r="E306" t="s">
        <v>54</v>
      </c>
    </row>
    <row r="307" spans="1:5">
      <c r="A307" t="s">
        <v>1011</v>
      </c>
      <c r="B307" t="s">
        <v>315</v>
      </c>
      <c r="C307" t="s">
        <v>11</v>
      </c>
      <c r="D307" t="s">
        <v>12</v>
      </c>
      <c r="E307" t="s">
        <v>47</v>
      </c>
    </row>
    <row r="308" spans="1:5">
      <c r="A308" t="s">
        <v>1012</v>
      </c>
      <c r="B308" t="s">
        <v>316</v>
      </c>
      <c r="C308" t="s">
        <v>8</v>
      </c>
      <c r="D308" t="s">
        <v>9</v>
      </c>
      <c r="E308" t="s">
        <v>55</v>
      </c>
    </row>
    <row r="309" spans="1:5">
      <c r="A309" t="s">
        <v>1013</v>
      </c>
      <c r="B309" t="s">
        <v>317</v>
      </c>
      <c r="C309" t="s">
        <v>23</v>
      </c>
      <c r="D309" t="s">
        <v>39</v>
      </c>
      <c r="E309" t="s">
        <v>40</v>
      </c>
    </row>
    <row r="310" spans="1:5">
      <c r="A310" t="s">
        <v>1014</v>
      </c>
      <c r="B310" t="s">
        <v>318</v>
      </c>
      <c r="C310" t="s">
        <v>8</v>
      </c>
      <c r="D310" t="s">
        <v>34</v>
      </c>
      <c r="E310" t="s">
        <v>60</v>
      </c>
    </row>
    <row r="311" spans="1:5">
      <c r="A311" t="s">
        <v>1015</v>
      </c>
      <c r="B311" t="s">
        <v>319</v>
      </c>
      <c r="C311" t="s">
        <v>23</v>
      </c>
      <c r="D311" t="s">
        <v>42</v>
      </c>
      <c r="E311" t="s">
        <v>62</v>
      </c>
    </row>
    <row r="312" spans="1:5">
      <c r="A312" t="s">
        <v>1016</v>
      </c>
      <c r="B312" t="s">
        <v>320</v>
      </c>
      <c r="C312" t="s">
        <v>8</v>
      </c>
      <c r="D312" t="s">
        <v>37</v>
      </c>
      <c r="E312" t="s">
        <v>49</v>
      </c>
    </row>
    <row r="313" spans="1:5">
      <c r="A313" t="s">
        <v>1017</v>
      </c>
      <c r="B313" t="s">
        <v>321</v>
      </c>
      <c r="C313" t="s">
        <v>5</v>
      </c>
      <c r="D313" t="s">
        <v>27</v>
      </c>
      <c r="E313" t="s">
        <v>64</v>
      </c>
    </row>
    <row r="314" spans="1:5">
      <c r="A314" t="s">
        <v>1018</v>
      </c>
      <c r="B314" t="s">
        <v>114</v>
      </c>
      <c r="C314" t="s">
        <v>8</v>
      </c>
      <c r="D314" t="s">
        <v>17</v>
      </c>
      <c r="E314" t="s">
        <v>18</v>
      </c>
    </row>
    <row r="315" spans="1:5">
      <c r="A315" t="s">
        <v>1019</v>
      </c>
      <c r="B315" t="s">
        <v>316</v>
      </c>
      <c r="C315" t="s">
        <v>5</v>
      </c>
      <c r="D315" t="s">
        <v>14</v>
      </c>
      <c r="E315" t="s">
        <v>15</v>
      </c>
    </row>
    <row r="316" spans="1:5">
      <c r="A316" t="s">
        <v>1020</v>
      </c>
      <c r="B316" t="s">
        <v>322</v>
      </c>
      <c r="C316" t="s">
        <v>5</v>
      </c>
      <c r="D316" t="s">
        <v>6</v>
      </c>
      <c r="E316" t="s">
        <v>7</v>
      </c>
    </row>
    <row r="317" spans="1:5">
      <c r="A317" t="s">
        <v>1021</v>
      </c>
      <c r="B317" t="s">
        <v>292</v>
      </c>
      <c r="C317" t="s">
        <v>8</v>
      </c>
      <c r="D317" t="s">
        <v>37</v>
      </c>
      <c r="E317" t="s">
        <v>38</v>
      </c>
    </row>
    <row r="318" spans="1:5">
      <c r="A318" t="s">
        <v>1022</v>
      </c>
      <c r="B318" t="s">
        <v>133</v>
      </c>
      <c r="C318" t="s">
        <v>5</v>
      </c>
      <c r="D318" t="s">
        <v>6</v>
      </c>
      <c r="E318" t="s">
        <v>22</v>
      </c>
    </row>
    <row r="319" spans="1:5">
      <c r="A319" t="s">
        <v>1023</v>
      </c>
      <c r="B319" t="s">
        <v>323</v>
      </c>
      <c r="C319" t="s">
        <v>11</v>
      </c>
      <c r="D319" t="s">
        <v>12</v>
      </c>
      <c r="E319" t="s">
        <v>50</v>
      </c>
    </row>
    <row r="320" spans="1:5">
      <c r="A320" t="s">
        <v>1024</v>
      </c>
      <c r="B320" t="s">
        <v>152</v>
      </c>
      <c r="C320" t="s">
        <v>5</v>
      </c>
      <c r="D320" t="s">
        <v>14</v>
      </c>
      <c r="E320" t="s">
        <v>15</v>
      </c>
    </row>
    <row r="321" spans="1:5">
      <c r="A321" t="s">
        <v>1025</v>
      </c>
      <c r="B321" t="s">
        <v>324</v>
      </c>
      <c r="C321" t="s">
        <v>23</v>
      </c>
      <c r="D321" t="s">
        <v>24</v>
      </c>
      <c r="E321" t="s">
        <v>25</v>
      </c>
    </row>
    <row r="322" spans="1:5">
      <c r="A322" t="s">
        <v>1026</v>
      </c>
      <c r="B322" t="s">
        <v>325</v>
      </c>
      <c r="C322" t="s">
        <v>8</v>
      </c>
      <c r="D322" t="s">
        <v>34</v>
      </c>
      <c r="E322" t="s">
        <v>36</v>
      </c>
    </row>
    <row r="323" spans="1:5">
      <c r="A323" t="s">
        <v>1027</v>
      </c>
      <c r="B323" t="s">
        <v>150</v>
      </c>
      <c r="C323" t="s">
        <v>11</v>
      </c>
      <c r="D323" t="s">
        <v>4706</v>
      </c>
      <c r="E323" t="s">
        <v>41</v>
      </c>
    </row>
    <row r="324" spans="1:5">
      <c r="A324" t="s">
        <v>1028</v>
      </c>
      <c r="B324" t="s">
        <v>326</v>
      </c>
      <c r="C324" t="s">
        <v>8</v>
      </c>
      <c r="D324" t="s">
        <v>37</v>
      </c>
      <c r="E324" t="s">
        <v>38</v>
      </c>
    </row>
    <row r="325" spans="1:5">
      <c r="A325" t="s">
        <v>1029</v>
      </c>
      <c r="B325" t="s">
        <v>206</v>
      </c>
      <c r="C325" t="s">
        <v>23</v>
      </c>
      <c r="D325" t="s">
        <v>42</v>
      </c>
      <c r="E325" t="s">
        <v>62</v>
      </c>
    </row>
    <row r="326" spans="1:5">
      <c r="A326" t="s">
        <v>1030</v>
      </c>
      <c r="B326" t="s">
        <v>308</v>
      </c>
      <c r="C326" t="s">
        <v>23</v>
      </c>
      <c r="D326" t="s">
        <v>39</v>
      </c>
      <c r="E326" t="s">
        <v>51</v>
      </c>
    </row>
    <row r="327" spans="1:5">
      <c r="A327" t="s">
        <v>1031</v>
      </c>
      <c r="B327" t="s">
        <v>247</v>
      </c>
      <c r="C327" t="s">
        <v>23</v>
      </c>
      <c r="D327" t="s">
        <v>39</v>
      </c>
      <c r="E327" t="s">
        <v>48</v>
      </c>
    </row>
    <row r="328" spans="1:5">
      <c r="A328" t="s">
        <v>1032</v>
      </c>
      <c r="B328" t="s">
        <v>128</v>
      </c>
      <c r="C328" t="s">
        <v>5</v>
      </c>
      <c r="D328" t="s">
        <v>6</v>
      </c>
      <c r="E328" t="s">
        <v>16</v>
      </c>
    </row>
    <row r="329" spans="1:5">
      <c r="A329" t="s">
        <v>1033</v>
      </c>
      <c r="B329" t="s">
        <v>271</v>
      </c>
      <c r="C329" t="s">
        <v>5</v>
      </c>
      <c r="D329" t="s">
        <v>14</v>
      </c>
      <c r="E329" t="s">
        <v>26</v>
      </c>
    </row>
    <row r="330" spans="1:5">
      <c r="A330" t="s">
        <v>1034</v>
      </c>
      <c r="B330" t="s">
        <v>327</v>
      </c>
      <c r="C330" t="s">
        <v>8</v>
      </c>
      <c r="D330" t="s">
        <v>9</v>
      </c>
      <c r="E330" t="s">
        <v>10</v>
      </c>
    </row>
    <row r="331" spans="1:5">
      <c r="A331" t="s">
        <v>1035</v>
      </c>
      <c r="B331" t="s">
        <v>141</v>
      </c>
      <c r="C331" t="s">
        <v>8</v>
      </c>
      <c r="D331" t="s">
        <v>37</v>
      </c>
      <c r="E331" t="s">
        <v>38</v>
      </c>
    </row>
    <row r="332" spans="1:5">
      <c r="A332" t="s">
        <v>1036</v>
      </c>
      <c r="B332" t="s">
        <v>328</v>
      </c>
      <c r="C332" t="s">
        <v>11</v>
      </c>
      <c r="D332" t="s">
        <v>20</v>
      </c>
      <c r="E332" t="s">
        <v>63</v>
      </c>
    </row>
    <row r="333" spans="1:5">
      <c r="A333" t="s">
        <v>1037</v>
      </c>
      <c r="B333" t="s">
        <v>131</v>
      </c>
      <c r="C333" t="s">
        <v>11</v>
      </c>
      <c r="D333" t="s">
        <v>58</v>
      </c>
      <c r="E333" t="s">
        <v>61</v>
      </c>
    </row>
    <row r="334" spans="1:5">
      <c r="A334" t="s">
        <v>1038</v>
      </c>
      <c r="B334" t="s">
        <v>329</v>
      </c>
      <c r="C334" t="s">
        <v>8</v>
      </c>
      <c r="D334" t="s">
        <v>9</v>
      </c>
      <c r="E334" t="s">
        <v>55</v>
      </c>
    </row>
    <row r="335" spans="1:5">
      <c r="A335" t="s">
        <v>1039</v>
      </c>
      <c r="B335" t="s">
        <v>330</v>
      </c>
      <c r="C335" t="s">
        <v>5</v>
      </c>
      <c r="D335" t="s">
        <v>27</v>
      </c>
      <c r="E335" t="s">
        <v>67</v>
      </c>
    </row>
    <row r="336" spans="1:5">
      <c r="A336" t="s">
        <v>1040</v>
      </c>
      <c r="B336" t="s">
        <v>331</v>
      </c>
      <c r="C336" t="s">
        <v>23</v>
      </c>
      <c r="D336" t="s">
        <v>39</v>
      </c>
      <c r="E336" t="s">
        <v>51</v>
      </c>
    </row>
    <row r="337" spans="1:5">
      <c r="A337" t="s">
        <v>1041</v>
      </c>
      <c r="B337" t="s">
        <v>113</v>
      </c>
      <c r="C337" t="s">
        <v>8</v>
      </c>
      <c r="D337" t="s">
        <v>9</v>
      </c>
      <c r="E337" t="s">
        <v>46</v>
      </c>
    </row>
    <row r="338" spans="1:5">
      <c r="A338" t="s">
        <v>1042</v>
      </c>
      <c r="B338" t="s">
        <v>284</v>
      </c>
      <c r="C338" t="s">
        <v>11</v>
      </c>
      <c r="D338" t="s">
        <v>58</v>
      </c>
      <c r="E338" t="s">
        <v>66</v>
      </c>
    </row>
    <row r="339" spans="1:5">
      <c r="A339" t="s">
        <v>1043</v>
      </c>
      <c r="B339" t="s">
        <v>268</v>
      </c>
      <c r="C339" t="s">
        <v>5</v>
      </c>
      <c r="D339" t="s">
        <v>14</v>
      </c>
      <c r="E339" t="s">
        <v>26</v>
      </c>
    </row>
    <row r="340" spans="1:5">
      <c r="A340" t="s">
        <v>1044</v>
      </c>
      <c r="B340" t="s">
        <v>332</v>
      </c>
      <c r="C340" t="s">
        <v>8</v>
      </c>
      <c r="D340" t="s">
        <v>34</v>
      </c>
      <c r="E340" t="s">
        <v>60</v>
      </c>
    </row>
    <row r="341" spans="1:5">
      <c r="A341" t="s">
        <v>1045</v>
      </c>
      <c r="B341" t="s">
        <v>333</v>
      </c>
      <c r="C341" t="s">
        <v>8</v>
      </c>
      <c r="D341" t="s">
        <v>34</v>
      </c>
      <c r="E341" t="s">
        <v>36</v>
      </c>
    </row>
    <row r="342" spans="1:5">
      <c r="A342" t="s">
        <v>1046</v>
      </c>
      <c r="B342" t="s">
        <v>334</v>
      </c>
      <c r="C342" t="s">
        <v>5</v>
      </c>
      <c r="D342" t="s">
        <v>29</v>
      </c>
      <c r="E342" t="s">
        <v>31</v>
      </c>
    </row>
    <row r="343" spans="1:5">
      <c r="A343" t="s">
        <v>1047</v>
      </c>
      <c r="B343" t="s">
        <v>323</v>
      </c>
      <c r="C343" t="s">
        <v>8</v>
      </c>
      <c r="D343" t="s">
        <v>17</v>
      </c>
      <c r="E343" t="s">
        <v>32</v>
      </c>
    </row>
    <row r="344" spans="1:5">
      <c r="A344" t="s">
        <v>1048</v>
      </c>
      <c r="B344" t="s">
        <v>118</v>
      </c>
      <c r="C344" t="s">
        <v>5</v>
      </c>
      <c r="D344" t="s">
        <v>6</v>
      </c>
      <c r="E344" t="s">
        <v>16</v>
      </c>
    </row>
    <row r="345" spans="1:5">
      <c r="A345" t="s">
        <v>1049</v>
      </c>
      <c r="B345" t="s">
        <v>335</v>
      </c>
      <c r="C345" t="s">
        <v>23</v>
      </c>
      <c r="D345" t="s">
        <v>24</v>
      </c>
      <c r="E345" t="s">
        <v>45</v>
      </c>
    </row>
    <row r="346" spans="1:5">
      <c r="A346" t="s">
        <v>1050</v>
      </c>
      <c r="B346" t="s">
        <v>295</v>
      </c>
      <c r="C346" t="s">
        <v>5</v>
      </c>
      <c r="D346" t="s">
        <v>6</v>
      </c>
      <c r="E346" t="s">
        <v>16</v>
      </c>
    </row>
    <row r="347" spans="1:5">
      <c r="A347" t="s">
        <v>1051</v>
      </c>
      <c r="B347" t="s">
        <v>139</v>
      </c>
      <c r="C347" t="s">
        <v>5</v>
      </c>
      <c r="D347" t="s">
        <v>6</v>
      </c>
      <c r="E347" t="s">
        <v>16</v>
      </c>
    </row>
    <row r="348" spans="1:5">
      <c r="A348" t="s">
        <v>1052</v>
      </c>
      <c r="B348" t="s">
        <v>194</v>
      </c>
      <c r="C348" t="s">
        <v>5</v>
      </c>
      <c r="D348" t="s">
        <v>29</v>
      </c>
      <c r="E348" t="s">
        <v>31</v>
      </c>
    </row>
    <row r="349" spans="1:5">
      <c r="A349" t="s">
        <v>1053</v>
      </c>
      <c r="B349" t="s">
        <v>336</v>
      </c>
      <c r="C349" t="s">
        <v>8</v>
      </c>
      <c r="D349" t="s">
        <v>9</v>
      </c>
      <c r="E349" t="s">
        <v>55</v>
      </c>
    </row>
    <row r="350" spans="1:5">
      <c r="A350" t="s">
        <v>1054</v>
      </c>
      <c r="B350" t="s">
        <v>337</v>
      </c>
      <c r="C350" t="s">
        <v>8</v>
      </c>
      <c r="D350" t="s">
        <v>34</v>
      </c>
      <c r="E350" t="s">
        <v>60</v>
      </c>
    </row>
    <row r="351" spans="1:5">
      <c r="A351" t="s">
        <v>1055</v>
      </c>
      <c r="B351" t="s">
        <v>338</v>
      </c>
      <c r="C351" t="s">
        <v>5</v>
      </c>
      <c r="D351" t="s">
        <v>14</v>
      </c>
      <c r="E351" t="s">
        <v>26</v>
      </c>
    </row>
    <row r="352" spans="1:5">
      <c r="A352" t="s">
        <v>1056</v>
      </c>
      <c r="B352" t="s">
        <v>260</v>
      </c>
      <c r="C352" t="s">
        <v>8</v>
      </c>
      <c r="D352" t="s">
        <v>37</v>
      </c>
      <c r="E352" t="s">
        <v>49</v>
      </c>
    </row>
    <row r="353" spans="1:5">
      <c r="A353" t="s">
        <v>1057</v>
      </c>
      <c r="B353" t="s">
        <v>323</v>
      </c>
      <c r="C353" t="s">
        <v>11</v>
      </c>
      <c r="D353" t="s">
        <v>58</v>
      </c>
      <c r="E353" t="s">
        <v>59</v>
      </c>
    </row>
    <row r="354" spans="1:5">
      <c r="A354" t="s">
        <v>1058</v>
      </c>
      <c r="B354" t="s">
        <v>339</v>
      </c>
      <c r="C354" t="s">
        <v>11</v>
      </c>
      <c r="D354" t="s">
        <v>12</v>
      </c>
      <c r="E354" t="s">
        <v>47</v>
      </c>
    </row>
    <row r="355" spans="1:5">
      <c r="A355" t="s">
        <v>1059</v>
      </c>
      <c r="B355" t="s">
        <v>340</v>
      </c>
      <c r="C355" t="s">
        <v>8</v>
      </c>
      <c r="D355" t="s">
        <v>17</v>
      </c>
      <c r="E355" t="s">
        <v>52</v>
      </c>
    </row>
    <row r="356" spans="1:5">
      <c r="A356" t="s">
        <v>1060</v>
      </c>
      <c r="B356" t="s">
        <v>238</v>
      </c>
      <c r="C356" t="s">
        <v>8</v>
      </c>
      <c r="D356" t="s">
        <v>9</v>
      </c>
      <c r="E356" t="s">
        <v>10</v>
      </c>
    </row>
    <row r="357" spans="1:5">
      <c r="A357" t="s">
        <v>1061</v>
      </c>
      <c r="B357" t="s">
        <v>341</v>
      </c>
      <c r="C357" t="s">
        <v>5</v>
      </c>
      <c r="D357" t="s">
        <v>29</v>
      </c>
      <c r="E357" t="s">
        <v>30</v>
      </c>
    </row>
    <row r="358" spans="1:5">
      <c r="A358" t="s">
        <v>1062</v>
      </c>
      <c r="B358" t="s">
        <v>342</v>
      </c>
      <c r="C358" t="s">
        <v>23</v>
      </c>
      <c r="D358" t="s">
        <v>24</v>
      </c>
      <c r="E358" t="s">
        <v>54</v>
      </c>
    </row>
    <row r="359" spans="1:5">
      <c r="A359" t="s">
        <v>1063</v>
      </c>
      <c r="B359" t="s">
        <v>343</v>
      </c>
      <c r="C359" t="s">
        <v>8</v>
      </c>
      <c r="D359" t="s">
        <v>9</v>
      </c>
      <c r="E359" t="s">
        <v>46</v>
      </c>
    </row>
    <row r="360" spans="1:5">
      <c r="A360" t="s">
        <v>1064</v>
      </c>
      <c r="B360" t="s">
        <v>161</v>
      </c>
      <c r="C360" t="s">
        <v>11</v>
      </c>
      <c r="D360" t="s">
        <v>12</v>
      </c>
      <c r="E360" t="s">
        <v>13</v>
      </c>
    </row>
    <row r="361" spans="1:5">
      <c r="A361" t="s">
        <v>1065</v>
      </c>
      <c r="B361" t="s">
        <v>344</v>
      </c>
      <c r="C361" t="s">
        <v>5</v>
      </c>
      <c r="D361" t="s">
        <v>14</v>
      </c>
      <c r="E361" t="s">
        <v>57</v>
      </c>
    </row>
    <row r="362" spans="1:5">
      <c r="A362" t="s">
        <v>1066</v>
      </c>
      <c r="B362" t="s">
        <v>189</v>
      </c>
      <c r="C362" t="s">
        <v>8</v>
      </c>
      <c r="D362" t="s">
        <v>9</v>
      </c>
      <c r="E362" t="s">
        <v>46</v>
      </c>
    </row>
    <row r="363" spans="1:5">
      <c r="A363" t="s">
        <v>1067</v>
      </c>
      <c r="B363" t="s">
        <v>218</v>
      </c>
      <c r="C363" t="s">
        <v>11</v>
      </c>
      <c r="D363" t="s">
        <v>12</v>
      </c>
      <c r="E363" t="s">
        <v>47</v>
      </c>
    </row>
    <row r="364" spans="1:5">
      <c r="A364" t="s">
        <v>1068</v>
      </c>
      <c r="B364" t="s">
        <v>202</v>
      </c>
      <c r="C364" t="s">
        <v>11</v>
      </c>
      <c r="D364" t="s">
        <v>20</v>
      </c>
      <c r="E364" t="s">
        <v>56</v>
      </c>
    </row>
    <row r="365" spans="1:5">
      <c r="A365" t="s">
        <v>1069</v>
      </c>
      <c r="B365" t="s">
        <v>345</v>
      </c>
      <c r="C365" t="s">
        <v>23</v>
      </c>
      <c r="D365" t="s">
        <v>24</v>
      </c>
      <c r="E365" t="s">
        <v>45</v>
      </c>
    </row>
    <row r="366" spans="1:5">
      <c r="A366" t="s">
        <v>1070</v>
      </c>
      <c r="B366" t="s">
        <v>345</v>
      </c>
      <c r="C366" t="s">
        <v>5</v>
      </c>
      <c r="D366" t="s">
        <v>27</v>
      </c>
      <c r="E366" t="s">
        <v>64</v>
      </c>
    </row>
    <row r="367" spans="1:5">
      <c r="A367" t="s">
        <v>1071</v>
      </c>
      <c r="B367" t="s">
        <v>277</v>
      </c>
      <c r="C367" t="s">
        <v>5</v>
      </c>
      <c r="D367" t="s">
        <v>27</v>
      </c>
      <c r="E367" t="s">
        <v>64</v>
      </c>
    </row>
    <row r="368" spans="1:5">
      <c r="A368" t="s">
        <v>1072</v>
      </c>
      <c r="B368" t="s">
        <v>346</v>
      </c>
      <c r="C368" t="s">
        <v>23</v>
      </c>
      <c r="D368" t="s">
        <v>42</v>
      </c>
      <c r="E368" t="s">
        <v>62</v>
      </c>
    </row>
    <row r="369" spans="1:5">
      <c r="A369" t="s">
        <v>1073</v>
      </c>
      <c r="B369" t="s">
        <v>347</v>
      </c>
      <c r="C369" t="s">
        <v>23</v>
      </c>
      <c r="D369" t="s">
        <v>24</v>
      </c>
      <c r="E369" t="s">
        <v>54</v>
      </c>
    </row>
    <row r="370" spans="1:5">
      <c r="A370" t="s">
        <v>1074</v>
      </c>
      <c r="B370" t="s">
        <v>149</v>
      </c>
      <c r="C370" t="s">
        <v>5</v>
      </c>
      <c r="D370" t="s">
        <v>14</v>
      </c>
      <c r="E370" t="s">
        <v>15</v>
      </c>
    </row>
    <row r="371" spans="1:5">
      <c r="A371" t="s">
        <v>1075</v>
      </c>
      <c r="B371" t="s">
        <v>348</v>
      </c>
      <c r="C371" t="s">
        <v>5</v>
      </c>
      <c r="D371" t="s">
        <v>14</v>
      </c>
      <c r="E371" t="s">
        <v>15</v>
      </c>
    </row>
    <row r="372" spans="1:5">
      <c r="A372" t="s">
        <v>1076</v>
      </c>
      <c r="B372" t="s">
        <v>349</v>
      </c>
      <c r="C372" t="s">
        <v>8</v>
      </c>
      <c r="D372" t="s">
        <v>17</v>
      </c>
      <c r="E372" t="s">
        <v>32</v>
      </c>
    </row>
    <row r="373" spans="1:5">
      <c r="A373" t="s">
        <v>1077</v>
      </c>
      <c r="B373" t="s">
        <v>273</v>
      </c>
      <c r="C373" t="s">
        <v>8</v>
      </c>
      <c r="D373" t="s">
        <v>9</v>
      </c>
      <c r="E373" t="s">
        <v>46</v>
      </c>
    </row>
    <row r="374" spans="1:5">
      <c r="A374" t="s">
        <v>1078</v>
      </c>
      <c r="B374" t="s">
        <v>311</v>
      </c>
      <c r="C374" t="s">
        <v>23</v>
      </c>
      <c r="D374" t="s">
        <v>24</v>
      </c>
      <c r="E374" t="s">
        <v>45</v>
      </c>
    </row>
    <row r="375" spans="1:5">
      <c r="A375" t="s">
        <v>1079</v>
      </c>
      <c r="B375" t="s">
        <v>350</v>
      </c>
      <c r="C375" t="s">
        <v>8</v>
      </c>
      <c r="D375" t="s">
        <v>9</v>
      </c>
      <c r="E375" t="s">
        <v>46</v>
      </c>
    </row>
    <row r="376" spans="1:5">
      <c r="A376" t="s">
        <v>1080</v>
      </c>
      <c r="B376" t="s">
        <v>293</v>
      </c>
      <c r="C376" t="s">
        <v>11</v>
      </c>
      <c r="D376" t="s">
        <v>4706</v>
      </c>
      <c r="E376" t="s">
        <v>19</v>
      </c>
    </row>
    <row r="377" spans="1:5">
      <c r="A377" t="s">
        <v>1081</v>
      </c>
      <c r="B377" t="s">
        <v>280</v>
      </c>
      <c r="C377" t="s">
        <v>8</v>
      </c>
      <c r="D377" t="s">
        <v>34</v>
      </c>
      <c r="E377" t="s">
        <v>36</v>
      </c>
    </row>
    <row r="378" spans="1:5">
      <c r="A378" t="s">
        <v>1082</v>
      </c>
      <c r="B378" t="s">
        <v>351</v>
      </c>
      <c r="C378" t="s">
        <v>8</v>
      </c>
      <c r="D378" t="s">
        <v>34</v>
      </c>
      <c r="E378" t="s">
        <v>60</v>
      </c>
    </row>
    <row r="379" spans="1:5">
      <c r="A379" t="s">
        <v>1083</v>
      </c>
      <c r="B379" t="s">
        <v>227</v>
      </c>
      <c r="C379" t="s">
        <v>11</v>
      </c>
      <c r="D379" t="s">
        <v>4706</v>
      </c>
      <c r="E379" t="s">
        <v>19</v>
      </c>
    </row>
    <row r="380" spans="1:5">
      <c r="A380" t="s">
        <v>1084</v>
      </c>
      <c r="B380" t="s">
        <v>352</v>
      </c>
      <c r="C380" t="s">
        <v>23</v>
      </c>
      <c r="D380" t="s">
        <v>24</v>
      </c>
      <c r="E380" t="s">
        <v>54</v>
      </c>
    </row>
    <row r="381" spans="1:5">
      <c r="A381" t="s">
        <v>1085</v>
      </c>
      <c r="B381" t="s">
        <v>159</v>
      </c>
      <c r="C381" t="s">
        <v>11</v>
      </c>
      <c r="D381" t="s">
        <v>20</v>
      </c>
      <c r="E381" t="s">
        <v>56</v>
      </c>
    </row>
    <row r="382" spans="1:5">
      <c r="A382" t="s">
        <v>1086</v>
      </c>
      <c r="B382" t="s">
        <v>311</v>
      </c>
      <c r="C382" t="s">
        <v>8</v>
      </c>
      <c r="D382" t="s">
        <v>17</v>
      </c>
      <c r="E382" t="s">
        <v>32</v>
      </c>
    </row>
    <row r="383" spans="1:5">
      <c r="A383" t="s">
        <v>1087</v>
      </c>
      <c r="B383" t="s">
        <v>254</v>
      </c>
      <c r="C383" t="s">
        <v>23</v>
      </c>
      <c r="D383" t="s">
        <v>39</v>
      </c>
      <c r="E383" t="s">
        <v>48</v>
      </c>
    </row>
    <row r="384" spans="1:5">
      <c r="A384" t="s">
        <v>1088</v>
      </c>
      <c r="B384" t="s">
        <v>353</v>
      </c>
      <c r="C384" t="s">
        <v>8</v>
      </c>
      <c r="D384" t="s">
        <v>17</v>
      </c>
      <c r="E384" t="s">
        <v>32</v>
      </c>
    </row>
    <row r="385" spans="1:5">
      <c r="A385" t="s">
        <v>1089</v>
      </c>
      <c r="B385" t="s">
        <v>210</v>
      </c>
      <c r="C385" t="s">
        <v>11</v>
      </c>
      <c r="D385" t="s">
        <v>4706</v>
      </c>
      <c r="E385" t="s">
        <v>41</v>
      </c>
    </row>
    <row r="386" spans="1:5">
      <c r="A386" t="s">
        <v>1090</v>
      </c>
      <c r="B386" t="s">
        <v>314</v>
      </c>
      <c r="C386" t="s">
        <v>11</v>
      </c>
      <c r="D386" t="s">
        <v>58</v>
      </c>
      <c r="E386" t="s">
        <v>61</v>
      </c>
    </row>
    <row r="387" spans="1:5">
      <c r="A387" t="s">
        <v>1091</v>
      </c>
      <c r="B387" t="s">
        <v>176</v>
      </c>
      <c r="C387" t="s">
        <v>8</v>
      </c>
      <c r="D387" t="s">
        <v>9</v>
      </c>
      <c r="E387" t="s">
        <v>55</v>
      </c>
    </row>
    <row r="388" spans="1:5">
      <c r="A388" t="s">
        <v>1092</v>
      </c>
      <c r="B388" t="s">
        <v>249</v>
      </c>
      <c r="C388" t="s">
        <v>5</v>
      </c>
      <c r="D388" t="s">
        <v>27</v>
      </c>
      <c r="E388" t="s">
        <v>64</v>
      </c>
    </row>
    <row r="389" spans="1:5">
      <c r="A389" t="s">
        <v>1093</v>
      </c>
      <c r="B389" t="s">
        <v>354</v>
      </c>
      <c r="C389" t="s">
        <v>5</v>
      </c>
      <c r="D389" t="s">
        <v>14</v>
      </c>
      <c r="E389" t="s">
        <v>57</v>
      </c>
    </row>
    <row r="390" spans="1:5">
      <c r="A390" t="s">
        <v>1094</v>
      </c>
      <c r="B390" t="s">
        <v>188</v>
      </c>
      <c r="C390" t="s">
        <v>11</v>
      </c>
      <c r="D390" t="s">
        <v>12</v>
      </c>
      <c r="E390" t="s">
        <v>13</v>
      </c>
    </row>
    <row r="391" spans="1:5">
      <c r="A391" t="s">
        <v>1095</v>
      </c>
      <c r="B391" t="s">
        <v>139</v>
      </c>
      <c r="C391" t="s">
        <v>11</v>
      </c>
      <c r="D391" t="s">
        <v>20</v>
      </c>
      <c r="E391" t="s">
        <v>56</v>
      </c>
    </row>
    <row r="392" spans="1:5">
      <c r="A392" t="s">
        <v>1096</v>
      </c>
      <c r="B392" t="s">
        <v>318</v>
      </c>
      <c r="C392" t="s">
        <v>5</v>
      </c>
      <c r="D392" t="s">
        <v>14</v>
      </c>
      <c r="E392" t="s">
        <v>15</v>
      </c>
    </row>
    <row r="393" spans="1:5">
      <c r="A393" t="s">
        <v>1097</v>
      </c>
      <c r="B393" t="s">
        <v>355</v>
      </c>
      <c r="C393" t="s">
        <v>5</v>
      </c>
      <c r="D393" t="s">
        <v>29</v>
      </c>
      <c r="E393" t="s">
        <v>30</v>
      </c>
    </row>
    <row r="394" spans="1:5">
      <c r="A394" t="s">
        <v>1098</v>
      </c>
      <c r="B394" t="s">
        <v>174</v>
      </c>
      <c r="C394" t="s">
        <v>8</v>
      </c>
      <c r="D394" t="s">
        <v>37</v>
      </c>
      <c r="E394" t="s">
        <v>65</v>
      </c>
    </row>
    <row r="395" spans="1:5">
      <c r="A395" t="s">
        <v>1099</v>
      </c>
      <c r="B395" t="s">
        <v>356</v>
      </c>
      <c r="C395" t="s">
        <v>8</v>
      </c>
      <c r="D395" t="s">
        <v>37</v>
      </c>
      <c r="E395" t="s">
        <v>38</v>
      </c>
    </row>
    <row r="396" spans="1:5">
      <c r="A396" t="s">
        <v>1100</v>
      </c>
      <c r="B396" t="s">
        <v>309</v>
      </c>
      <c r="C396" t="s">
        <v>5</v>
      </c>
      <c r="D396" t="s">
        <v>29</v>
      </c>
      <c r="E396" t="s">
        <v>53</v>
      </c>
    </row>
    <row r="397" spans="1:5">
      <c r="A397" t="s">
        <v>1101</v>
      </c>
      <c r="B397" t="s">
        <v>357</v>
      </c>
      <c r="C397" t="s">
        <v>8</v>
      </c>
      <c r="D397" t="s">
        <v>9</v>
      </c>
      <c r="E397" t="s">
        <v>10</v>
      </c>
    </row>
    <row r="398" spans="1:5">
      <c r="A398" t="s">
        <v>1102</v>
      </c>
      <c r="B398" t="s">
        <v>337</v>
      </c>
      <c r="C398" t="s">
        <v>8</v>
      </c>
      <c r="D398" t="s">
        <v>17</v>
      </c>
      <c r="E398" t="s">
        <v>32</v>
      </c>
    </row>
    <row r="399" spans="1:5">
      <c r="A399" t="s">
        <v>1103</v>
      </c>
      <c r="B399" t="s">
        <v>144</v>
      </c>
      <c r="C399" t="s">
        <v>23</v>
      </c>
      <c r="D399" t="s">
        <v>39</v>
      </c>
      <c r="E399" t="s">
        <v>51</v>
      </c>
    </row>
    <row r="400" spans="1:5">
      <c r="A400" t="s">
        <v>1104</v>
      </c>
      <c r="B400" t="s">
        <v>358</v>
      </c>
      <c r="C400" t="s">
        <v>8</v>
      </c>
      <c r="D400" t="s">
        <v>34</v>
      </c>
      <c r="E400" t="s">
        <v>36</v>
      </c>
    </row>
    <row r="401" spans="1:5">
      <c r="A401" t="s">
        <v>1105</v>
      </c>
      <c r="B401" t="s">
        <v>300</v>
      </c>
      <c r="C401" t="s">
        <v>11</v>
      </c>
      <c r="D401" t="s">
        <v>12</v>
      </c>
      <c r="E401" t="s">
        <v>50</v>
      </c>
    </row>
    <row r="402" spans="1:5">
      <c r="A402" t="s">
        <v>1106</v>
      </c>
      <c r="B402" t="s">
        <v>359</v>
      </c>
      <c r="C402" t="s">
        <v>8</v>
      </c>
      <c r="D402" t="s">
        <v>37</v>
      </c>
      <c r="E402" t="s">
        <v>38</v>
      </c>
    </row>
    <row r="403" spans="1:5">
      <c r="A403" t="s">
        <v>1107</v>
      </c>
      <c r="B403" t="s">
        <v>360</v>
      </c>
      <c r="C403" t="s">
        <v>8</v>
      </c>
      <c r="D403" t="s">
        <v>9</v>
      </c>
      <c r="E403" t="s">
        <v>10</v>
      </c>
    </row>
    <row r="404" spans="1:5">
      <c r="A404" t="s">
        <v>1108</v>
      </c>
      <c r="B404" t="s">
        <v>243</v>
      </c>
      <c r="C404" t="s">
        <v>5</v>
      </c>
      <c r="D404" t="s">
        <v>29</v>
      </c>
      <c r="E404" t="s">
        <v>53</v>
      </c>
    </row>
    <row r="405" spans="1:5">
      <c r="A405" t="s">
        <v>1109</v>
      </c>
      <c r="B405" t="s">
        <v>361</v>
      </c>
      <c r="C405" t="s">
        <v>11</v>
      </c>
      <c r="D405" t="s">
        <v>4706</v>
      </c>
      <c r="E405" t="s">
        <v>33</v>
      </c>
    </row>
    <row r="406" spans="1:5">
      <c r="A406" t="s">
        <v>1110</v>
      </c>
      <c r="B406" t="s">
        <v>227</v>
      </c>
      <c r="C406" t="s">
        <v>8</v>
      </c>
      <c r="D406" t="s">
        <v>9</v>
      </c>
      <c r="E406" t="s">
        <v>10</v>
      </c>
    </row>
    <row r="407" spans="1:5">
      <c r="A407" t="s">
        <v>1111</v>
      </c>
      <c r="B407" t="s">
        <v>153</v>
      </c>
      <c r="C407" t="s">
        <v>8</v>
      </c>
      <c r="D407" t="s">
        <v>9</v>
      </c>
      <c r="E407" t="s">
        <v>46</v>
      </c>
    </row>
    <row r="408" spans="1:5">
      <c r="A408" t="s">
        <v>1112</v>
      </c>
      <c r="B408" t="s">
        <v>121</v>
      </c>
      <c r="C408" t="s">
        <v>23</v>
      </c>
      <c r="D408" t="s">
        <v>24</v>
      </c>
      <c r="E408" t="s">
        <v>45</v>
      </c>
    </row>
    <row r="409" spans="1:5">
      <c r="A409" t="s">
        <v>1113</v>
      </c>
      <c r="B409" t="s">
        <v>113</v>
      </c>
      <c r="C409" t="s">
        <v>8</v>
      </c>
      <c r="D409" t="s">
        <v>37</v>
      </c>
      <c r="E409" t="s">
        <v>65</v>
      </c>
    </row>
    <row r="410" spans="1:5">
      <c r="A410" t="s">
        <v>1114</v>
      </c>
      <c r="B410" t="s">
        <v>208</v>
      </c>
      <c r="C410" t="s">
        <v>8</v>
      </c>
      <c r="D410" t="s">
        <v>17</v>
      </c>
      <c r="E410" t="s">
        <v>52</v>
      </c>
    </row>
    <row r="411" spans="1:5">
      <c r="A411" t="s">
        <v>1115</v>
      </c>
      <c r="B411" t="s">
        <v>362</v>
      </c>
      <c r="C411" t="s">
        <v>23</v>
      </c>
      <c r="D411" t="s">
        <v>42</v>
      </c>
      <c r="E411" t="s">
        <v>43</v>
      </c>
    </row>
    <row r="412" spans="1:5">
      <c r="A412" t="s">
        <v>1116</v>
      </c>
      <c r="B412" t="s">
        <v>363</v>
      </c>
      <c r="C412" t="s">
        <v>5</v>
      </c>
      <c r="D412" t="s">
        <v>29</v>
      </c>
      <c r="E412" t="s">
        <v>30</v>
      </c>
    </row>
    <row r="413" spans="1:5">
      <c r="A413" t="s">
        <v>1117</v>
      </c>
      <c r="B413" t="s">
        <v>364</v>
      </c>
      <c r="C413" t="s">
        <v>8</v>
      </c>
      <c r="D413" t="s">
        <v>37</v>
      </c>
      <c r="E413" t="s">
        <v>49</v>
      </c>
    </row>
    <row r="414" spans="1:5">
      <c r="A414" t="s">
        <v>1118</v>
      </c>
      <c r="B414" t="s">
        <v>143</v>
      </c>
      <c r="C414" t="s">
        <v>23</v>
      </c>
      <c r="D414" t="s">
        <v>42</v>
      </c>
      <c r="E414" t="s">
        <v>62</v>
      </c>
    </row>
    <row r="415" spans="1:5">
      <c r="A415" t="s">
        <v>1119</v>
      </c>
      <c r="B415" t="s">
        <v>365</v>
      </c>
      <c r="C415" t="s">
        <v>11</v>
      </c>
      <c r="D415" t="s">
        <v>20</v>
      </c>
      <c r="E415" t="s">
        <v>63</v>
      </c>
    </row>
    <row r="416" spans="1:5">
      <c r="A416" t="s">
        <v>1120</v>
      </c>
      <c r="B416" t="s">
        <v>132</v>
      </c>
      <c r="C416" t="s">
        <v>5</v>
      </c>
      <c r="D416" t="s">
        <v>29</v>
      </c>
      <c r="E416" t="s">
        <v>53</v>
      </c>
    </row>
    <row r="417" spans="1:5">
      <c r="A417" t="s">
        <v>1121</v>
      </c>
      <c r="B417" t="s">
        <v>108</v>
      </c>
      <c r="C417" t="s">
        <v>11</v>
      </c>
      <c r="D417" t="s">
        <v>4706</v>
      </c>
      <c r="E417" t="s">
        <v>33</v>
      </c>
    </row>
    <row r="418" spans="1:5">
      <c r="A418" t="s">
        <v>1122</v>
      </c>
      <c r="B418" t="s">
        <v>277</v>
      </c>
      <c r="C418" t="s">
        <v>11</v>
      </c>
      <c r="D418" t="s">
        <v>58</v>
      </c>
      <c r="E418" t="s">
        <v>61</v>
      </c>
    </row>
    <row r="419" spans="1:5">
      <c r="A419" t="s">
        <v>1123</v>
      </c>
      <c r="B419" t="s">
        <v>267</v>
      </c>
      <c r="C419" t="s">
        <v>23</v>
      </c>
      <c r="D419" t="s">
        <v>42</v>
      </c>
      <c r="E419" t="s">
        <v>44</v>
      </c>
    </row>
    <row r="420" spans="1:5">
      <c r="A420" t="s">
        <v>1124</v>
      </c>
      <c r="B420" t="s">
        <v>253</v>
      </c>
      <c r="C420" t="s">
        <v>8</v>
      </c>
      <c r="D420" t="s">
        <v>17</v>
      </c>
      <c r="E420" t="s">
        <v>52</v>
      </c>
    </row>
    <row r="421" spans="1:5">
      <c r="A421" t="s">
        <v>1125</v>
      </c>
      <c r="B421" t="s">
        <v>366</v>
      </c>
      <c r="C421" t="s">
        <v>23</v>
      </c>
      <c r="D421" t="s">
        <v>39</v>
      </c>
      <c r="E421" t="s">
        <v>40</v>
      </c>
    </row>
    <row r="422" spans="1:5">
      <c r="A422" t="s">
        <v>1126</v>
      </c>
      <c r="B422" t="s">
        <v>367</v>
      </c>
      <c r="C422" t="s">
        <v>23</v>
      </c>
      <c r="D422" t="s">
        <v>42</v>
      </c>
      <c r="E422" t="s">
        <v>43</v>
      </c>
    </row>
    <row r="423" spans="1:5">
      <c r="A423" t="s">
        <v>1127</v>
      </c>
      <c r="B423" t="s">
        <v>298</v>
      </c>
      <c r="C423" t="s">
        <v>23</v>
      </c>
      <c r="D423" t="s">
        <v>39</v>
      </c>
      <c r="E423" t="s">
        <v>40</v>
      </c>
    </row>
    <row r="424" spans="1:5">
      <c r="A424" t="s">
        <v>1128</v>
      </c>
      <c r="B424" t="s">
        <v>290</v>
      </c>
      <c r="C424" t="s">
        <v>23</v>
      </c>
      <c r="D424" t="s">
        <v>42</v>
      </c>
      <c r="E424" t="s">
        <v>44</v>
      </c>
    </row>
    <row r="425" spans="1:5">
      <c r="A425" t="s">
        <v>1129</v>
      </c>
      <c r="B425" t="s">
        <v>224</v>
      </c>
      <c r="C425" t="s">
        <v>5</v>
      </c>
      <c r="D425" t="s">
        <v>14</v>
      </c>
      <c r="E425" t="s">
        <v>26</v>
      </c>
    </row>
    <row r="426" spans="1:5">
      <c r="A426" t="s">
        <v>1130</v>
      </c>
      <c r="B426" t="s">
        <v>234</v>
      </c>
      <c r="C426" t="s">
        <v>8</v>
      </c>
      <c r="D426" t="s">
        <v>17</v>
      </c>
      <c r="E426" t="s">
        <v>18</v>
      </c>
    </row>
    <row r="427" spans="1:5">
      <c r="A427" t="s">
        <v>1131</v>
      </c>
      <c r="B427" t="s">
        <v>298</v>
      </c>
      <c r="C427" t="s">
        <v>11</v>
      </c>
      <c r="D427" t="s">
        <v>20</v>
      </c>
      <c r="E427" t="s">
        <v>63</v>
      </c>
    </row>
    <row r="428" spans="1:5">
      <c r="A428" t="s">
        <v>1132</v>
      </c>
      <c r="B428" t="s">
        <v>194</v>
      </c>
      <c r="C428" t="s">
        <v>11</v>
      </c>
      <c r="D428" t="s">
        <v>58</v>
      </c>
      <c r="E428" t="s">
        <v>66</v>
      </c>
    </row>
    <row r="429" spans="1:5">
      <c r="A429" t="s">
        <v>1133</v>
      </c>
      <c r="B429" t="s">
        <v>168</v>
      </c>
      <c r="C429" t="s">
        <v>8</v>
      </c>
      <c r="D429" t="s">
        <v>37</v>
      </c>
      <c r="E429" t="s">
        <v>65</v>
      </c>
    </row>
    <row r="430" spans="1:5">
      <c r="A430" t="s">
        <v>1134</v>
      </c>
      <c r="B430" t="s">
        <v>184</v>
      </c>
      <c r="C430" t="s">
        <v>11</v>
      </c>
      <c r="D430" t="s">
        <v>12</v>
      </c>
      <c r="E430" t="s">
        <v>50</v>
      </c>
    </row>
    <row r="431" spans="1:5">
      <c r="A431" t="s">
        <v>1135</v>
      </c>
      <c r="B431" t="s">
        <v>285</v>
      </c>
      <c r="C431" t="s">
        <v>8</v>
      </c>
      <c r="D431" t="s">
        <v>37</v>
      </c>
      <c r="E431" t="s">
        <v>49</v>
      </c>
    </row>
    <row r="432" spans="1:5">
      <c r="A432" t="s">
        <v>1136</v>
      </c>
      <c r="B432" t="s">
        <v>298</v>
      </c>
      <c r="C432" t="s">
        <v>11</v>
      </c>
      <c r="D432" t="s">
        <v>4706</v>
      </c>
      <c r="E432" t="s">
        <v>19</v>
      </c>
    </row>
    <row r="433" spans="1:5">
      <c r="A433" t="s">
        <v>1137</v>
      </c>
      <c r="B433" t="s">
        <v>160</v>
      </c>
      <c r="C433" t="s">
        <v>23</v>
      </c>
      <c r="D433" t="s">
        <v>24</v>
      </c>
      <c r="E433" t="s">
        <v>54</v>
      </c>
    </row>
    <row r="434" spans="1:5">
      <c r="A434" t="s">
        <v>1138</v>
      </c>
      <c r="B434" t="s">
        <v>316</v>
      </c>
      <c r="C434" t="s">
        <v>11</v>
      </c>
      <c r="D434" t="s">
        <v>58</v>
      </c>
      <c r="E434" t="s">
        <v>61</v>
      </c>
    </row>
    <row r="435" spans="1:5">
      <c r="A435" t="s">
        <v>1139</v>
      </c>
      <c r="B435" t="s">
        <v>368</v>
      </c>
      <c r="C435" t="s">
        <v>8</v>
      </c>
      <c r="D435" t="s">
        <v>34</v>
      </c>
      <c r="E435" t="s">
        <v>36</v>
      </c>
    </row>
    <row r="436" spans="1:5">
      <c r="A436" t="s">
        <v>1140</v>
      </c>
      <c r="B436" t="s">
        <v>318</v>
      </c>
      <c r="C436" t="s">
        <v>8</v>
      </c>
      <c r="D436" t="s">
        <v>17</v>
      </c>
      <c r="E436" t="s">
        <v>18</v>
      </c>
    </row>
    <row r="437" spans="1:5">
      <c r="A437" t="s">
        <v>1141</v>
      </c>
      <c r="B437" t="s">
        <v>113</v>
      </c>
      <c r="C437" t="s">
        <v>8</v>
      </c>
      <c r="D437" t="s">
        <v>17</v>
      </c>
      <c r="E437" t="s">
        <v>52</v>
      </c>
    </row>
    <row r="438" spans="1:5">
      <c r="A438" t="s">
        <v>1142</v>
      </c>
      <c r="B438" t="s">
        <v>321</v>
      </c>
      <c r="C438" t="s">
        <v>8</v>
      </c>
      <c r="D438" t="s">
        <v>34</v>
      </c>
      <c r="E438" t="s">
        <v>35</v>
      </c>
    </row>
    <row r="439" spans="1:5">
      <c r="A439" t="s">
        <v>1143</v>
      </c>
      <c r="B439" t="s">
        <v>369</v>
      </c>
      <c r="C439" t="s">
        <v>8</v>
      </c>
      <c r="D439" t="s">
        <v>37</v>
      </c>
      <c r="E439" t="s">
        <v>65</v>
      </c>
    </row>
    <row r="440" spans="1:5">
      <c r="A440" t="s">
        <v>1144</v>
      </c>
      <c r="B440" t="s">
        <v>268</v>
      </c>
      <c r="C440" t="s">
        <v>5</v>
      </c>
      <c r="D440" t="s">
        <v>14</v>
      </c>
      <c r="E440" t="s">
        <v>15</v>
      </c>
    </row>
    <row r="441" spans="1:5">
      <c r="A441" t="s">
        <v>1145</v>
      </c>
      <c r="B441" t="s">
        <v>144</v>
      </c>
      <c r="C441" t="s">
        <v>5</v>
      </c>
      <c r="D441" t="s">
        <v>14</v>
      </c>
      <c r="E441" t="s">
        <v>57</v>
      </c>
    </row>
    <row r="442" spans="1:5">
      <c r="A442" t="s">
        <v>1146</v>
      </c>
      <c r="B442" t="s">
        <v>153</v>
      </c>
      <c r="C442" t="s">
        <v>11</v>
      </c>
      <c r="D442" t="s">
        <v>12</v>
      </c>
      <c r="E442" t="s">
        <v>13</v>
      </c>
    </row>
    <row r="443" spans="1:5">
      <c r="A443" t="s">
        <v>1147</v>
      </c>
      <c r="B443" t="s">
        <v>370</v>
      </c>
      <c r="C443" t="s">
        <v>8</v>
      </c>
      <c r="D443" t="s">
        <v>37</v>
      </c>
      <c r="E443" t="s">
        <v>38</v>
      </c>
    </row>
    <row r="444" spans="1:5">
      <c r="A444" t="s">
        <v>1148</v>
      </c>
      <c r="B444" t="s">
        <v>305</v>
      </c>
      <c r="C444" t="s">
        <v>11</v>
      </c>
      <c r="D444" t="s">
        <v>58</v>
      </c>
      <c r="E444" t="s">
        <v>66</v>
      </c>
    </row>
    <row r="445" spans="1:5">
      <c r="A445" t="s">
        <v>1149</v>
      </c>
      <c r="B445" t="s">
        <v>362</v>
      </c>
      <c r="C445" t="s">
        <v>8</v>
      </c>
      <c r="D445" t="s">
        <v>17</v>
      </c>
      <c r="E445" t="s">
        <v>52</v>
      </c>
    </row>
    <row r="446" spans="1:5">
      <c r="A446" t="s">
        <v>1150</v>
      </c>
      <c r="B446" t="s">
        <v>371</v>
      </c>
      <c r="C446" t="s">
        <v>8</v>
      </c>
      <c r="D446" t="s">
        <v>34</v>
      </c>
      <c r="E446" t="s">
        <v>36</v>
      </c>
    </row>
    <row r="447" spans="1:5">
      <c r="A447" t="s">
        <v>1151</v>
      </c>
      <c r="B447" t="s">
        <v>126</v>
      </c>
      <c r="C447" t="s">
        <v>5</v>
      </c>
      <c r="D447" t="s">
        <v>6</v>
      </c>
      <c r="E447" t="s">
        <v>22</v>
      </c>
    </row>
    <row r="448" spans="1:5">
      <c r="A448" t="s">
        <v>1152</v>
      </c>
      <c r="B448" t="s">
        <v>298</v>
      </c>
      <c r="C448" t="s">
        <v>5</v>
      </c>
      <c r="D448" t="s">
        <v>27</v>
      </c>
      <c r="E448" t="s">
        <v>28</v>
      </c>
    </row>
    <row r="449" spans="1:5">
      <c r="A449" t="s">
        <v>1153</v>
      </c>
      <c r="B449" t="s">
        <v>123</v>
      </c>
      <c r="C449" t="s">
        <v>23</v>
      </c>
      <c r="D449" t="s">
        <v>39</v>
      </c>
      <c r="E449" t="s">
        <v>48</v>
      </c>
    </row>
    <row r="450" spans="1:5">
      <c r="A450" t="s">
        <v>1154</v>
      </c>
      <c r="B450" t="s">
        <v>128</v>
      </c>
      <c r="C450" t="s">
        <v>5</v>
      </c>
      <c r="D450" t="s">
        <v>14</v>
      </c>
      <c r="E450" t="s">
        <v>57</v>
      </c>
    </row>
    <row r="451" spans="1:5">
      <c r="A451" t="s">
        <v>1155</v>
      </c>
      <c r="B451" t="s">
        <v>134</v>
      </c>
      <c r="C451" t="s">
        <v>23</v>
      </c>
      <c r="D451" t="s">
        <v>24</v>
      </c>
      <c r="E451" t="s">
        <v>25</v>
      </c>
    </row>
    <row r="452" spans="1:5">
      <c r="A452" t="s">
        <v>1156</v>
      </c>
      <c r="B452" t="s">
        <v>233</v>
      </c>
      <c r="C452" t="s">
        <v>23</v>
      </c>
      <c r="D452" t="s">
        <v>24</v>
      </c>
      <c r="E452" t="s">
        <v>25</v>
      </c>
    </row>
    <row r="453" spans="1:5">
      <c r="A453" t="s">
        <v>1157</v>
      </c>
      <c r="B453" t="s">
        <v>372</v>
      </c>
      <c r="C453" t="s">
        <v>23</v>
      </c>
      <c r="D453" t="s">
        <v>42</v>
      </c>
      <c r="E453" t="s">
        <v>62</v>
      </c>
    </row>
    <row r="454" spans="1:5">
      <c r="A454" t="s">
        <v>1158</v>
      </c>
      <c r="B454" t="s">
        <v>283</v>
      </c>
      <c r="C454" t="s">
        <v>23</v>
      </c>
      <c r="D454" t="s">
        <v>39</v>
      </c>
      <c r="E454" t="s">
        <v>48</v>
      </c>
    </row>
    <row r="455" spans="1:5">
      <c r="A455" t="s">
        <v>1159</v>
      </c>
      <c r="B455" t="s">
        <v>373</v>
      </c>
      <c r="C455" t="s">
        <v>23</v>
      </c>
      <c r="D455" t="s">
        <v>42</v>
      </c>
      <c r="E455" t="s">
        <v>43</v>
      </c>
    </row>
    <row r="456" spans="1:5">
      <c r="A456" t="s">
        <v>1160</v>
      </c>
      <c r="B456" t="s">
        <v>151</v>
      </c>
      <c r="C456" t="s">
        <v>11</v>
      </c>
      <c r="D456" t="s">
        <v>58</v>
      </c>
      <c r="E456" t="s">
        <v>59</v>
      </c>
    </row>
    <row r="457" spans="1:5">
      <c r="A457" t="s">
        <v>1161</v>
      </c>
      <c r="B457" t="s">
        <v>252</v>
      </c>
      <c r="C457" t="s">
        <v>5</v>
      </c>
      <c r="D457" t="s">
        <v>6</v>
      </c>
      <c r="E457" t="s">
        <v>22</v>
      </c>
    </row>
    <row r="458" spans="1:5">
      <c r="A458" t="s">
        <v>1162</v>
      </c>
      <c r="B458" t="s">
        <v>374</v>
      </c>
      <c r="C458" t="s">
        <v>23</v>
      </c>
      <c r="D458" t="s">
        <v>42</v>
      </c>
      <c r="E458" t="s">
        <v>44</v>
      </c>
    </row>
    <row r="459" spans="1:5">
      <c r="A459" t="s">
        <v>1163</v>
      </c>
      <c r="B459" t="s">
        <v>250</v>
      </c>
      <c r="C459" t="s">
        <v>8</v>
      </c>
      <c r="D459" t="s">
        <v>9</v>
      </c>
      <c r="E459" t="s">
        <v>10</v>
      </c>
    </row>
    <row r="460" spans="1:5">
      <c r="A460" t="s">
        <v>1164</v>
      </c>
      <c r="B460" t="s">
        <v>110</v>
      </c>
      <c r="C460" t="s">
        <v>5</v>
      </c>
      <c r="D460" t="s">
        <v>6</v>
      </c>
      <c r="E460" t="s">
        <v>22</v>
      </c>
    </row>
    <row r="461" spans="1:5">
      <c r="A461" t="s">
        <v>1165</v>
      </c>
      <c r="B461" t="s">
        <v>375</v>
      </c>
      <c r="C461" t="s">
        <v>5</v>
      </c>
      <c r="D461" t="s">
        <v>29</v>
      </c>
      <c r="E461" t="s">
        <v>53</v>
      </c>
    </row>
    <row r="462" spans="1:5">
      <c r="A462" t="s">
        <v>1166</v>
      </c>
      <c r="B462" t="s">
        <v>376</v>
      </c>
      <c r="C462" t="s">
        <v>23</v>
      </c>
      <c r="D462" t="s">
        <v>42</v>
      </c>
      <c r="E462" t="s">
        <v>43</v>
      </c>
    </row>
    <row r="463" spans="1:5">
      <c r="A463" t="s">
        <v>1167</v>
      </c>
      <c r="B463" t="s">
        <v>359</v>
      </c>
      <c r="C463" t="s">
        <v>11</v>
      </c>
      <c r="D463" t="s">
        <v>58</v>
      </c>
      <c r="E463" t="s">
        <v>66</v>
      </c>
    </row>
    <row r="464" spans="1:5">
      <c r="A464" t="s">
        <v>1168</v>
      </c>
      <c r="B464" t="s">
        <v>295</v>
      </c>
      <c r="C464" t="s">
        <v>23</v>
      </c>
      <c r="D464" t="s">
        <v>42</v>
      </c>
      <c r="E464" t="s">
        <v>44</v>
      </c>
    </row>
    <row r="465" spans="1:5">
      <c r="A465" t="s">
        <v>1169</v>
      </c>
      <c r="B465" t="s">
        <v>377</v>
      </c>
      <c r="C465" t="s">
        <v>11</v>
      </c>
      <c r="D465" t="s">
        <v>58</v>
      </c>
      <c r="E465" t="s">
        <v>61</v>
      </c>
    </row>
    <row r="466" spans="1:5">
      <c r="A466" t="s">
        <v>1170</v>
      </c>
      <c r="B466" t="s">
        <v>378</v>
      </c>
      <c r="C466" t="s">
        <v>8</v>
      </c>
      <c r="D466" t="s">
        <v>34</v>
      </c>
      <c r="E466" t="s">
        <v>36</v>
      </c>
    </row>
    <row r="467" spans="1:5">
      <c r="A467" t="s">
        <v>1171</v>
      </c>
      <c r="B467" t="s">
        <v>194</v>
      </c>
      <c r="C467" t="s">
        <v>5</v>
      </c>
      <c r="D467" t="s">
        <v>6</v>
      </c>
      <c r="E467" t="s">
        <v>22</v>
      </c>
    </row>
    <row r="468" spans="1:5">
      <c r="A468" t="s">
        <v>1172</v>
      </c>
      <c r="B468" t="s">
        <v>227</v>
      </c>
      <c r="C468" t="s">
        <v>8</v>
      </c>
      <c r="D468" t="s">
        <v>9</v>
      </c>
      <c r="E468" t="s">
        <v>46</v>
      </c>
    </row>
    <row r="469" spans="1:5">
      <c r="A469" t="s">
        <v>1173</v>
      </c>
      <c r="B469" t="s">
        <v>360</v>
      </c>
      <c r="C469" t="s">
        <v>11</v>
      </c>
      <c r="D469" t="s">
        <v>58</v>
      </c>
      <c r="E469" t="s">
        <v>66</v>
      </c>
    </row>
    <row r="470" spans="1:5">
      <c r="A470" t="s">
        <v>1174</v>
      </c>
      <c r="B470" t="s">
        <v>273</v>
      </c>
      <c r="C470" t="s">
        <v>11</v>
      </c>
      <c r="D470" t="s">
        <v>20</v>
      </c>
      <c r="E470" t="s">
        <v>21</v>
      </c>
    </row>
    <row r="471" spans="1:5">
      <c r="A471" t="s">
        <v>1175</v>
      </c>
      <c r="B471" t="s">
        <v>318</v>
      </c>
      <c r="C471" t="s">
        <v>8</v>
      </c>
      <c r="D471" t="s">
        <v>37</v>
      </c>
      <c r="E471" t="s">
        <v>38</v>
      </c>
    </row>
    <row r="472" spans="1:5">
      <c r="A472" t="s">
        <v>1176</v>
      </c>
      <c r="B472" t="s">
        <v>379</v>
      </c>
      <c r="C472" t="s">
        <v>11</v>
      </c>
      <c r="D472" t="s">
        <v>4706</v>
      </c>
      <c r="E472" t="s">
        <v>33</v>
      </c>
    </row>
    <row r="473" spans="1:5">
      <c r="A473" t="s">
        <v>1177</v>
      </c>
      <c r="B473" t="s">
        <v>355</v>
      </c>
      <c r="C473" t="s">
        <v>8</v>
      </c>
      <c r="D473" t="s">
        <v>34</v>
      </c>
      <c r="E473" t="s">
        <v>36</v>
      </c>
    </row>
    <row r="474" spans="1:5">
      <c r="A474" t="s">
        <v>1178</v>
      </c>
      <c r="B474" t="s">
        <v>326</v>
      </c>
      <c r="C474" t="s">
        <v>5</v>
      </c>
      <c r="D474" t="s">
        <v>6</v>
      </c>
      <c r="E474" t="s">
        <v>16</v>
      </c>
    </row>
    <row r="475" spans="1:5">
      <c r="A475" t="s">
        <v>1179</v>
      </c>
      <c r="B475" t="s">
        <v>380</v>
      </c>
      <c r="C475" t="s">
        <v>8</v>
      </c>
      <c r="D475" t="s">
        <v>34</v>
      </c>
      <c r="E475" t="s">
        <v>60</v>
      </c>
    </row>
    <row r="476" spans="1:5">
      <c r="A476" t="s">
        <v>1180</v>
      </c>
      <c r="B476" t="s">
        <v>206</v>
      </c>
      <c r="C476" t="s">
        <v>5</v>
      </c>
      <c r="D476" t="s">
        <v>14</v>
      </c>
      <c r="E476" t="s">
        <v>15</v>
      </c>
    </row>
    <row r="477" spans="1:5">
      <c r="A477" t="s">
        <v>1181</v>
      </c>
      <c r="B477" t="s">
        <v>381</v>
      </c>
      <c r="C477" t="s">
        <v>8</v>
      </c>
      <c r="D477" t="s">
        <v>9</v>
      </c>
      <c r="E477" t="s">
        <v>10</v>
      </c>
    </row>
    <row r="478" spans="1:5">
      <c r="A478" t="s">
        <v>1182</v>
      </c>
      <c r="B478" t="s">
        <v>295</v>
      </c>
      <c r="C478" t="s">
        <v>11</v>
      </c>
      <c r="D478" t="s">
        <v>4706</v>
      </c>
      <c r="E478" t="s">
        <v>33</v>
      </c>
    </row>
    <row r="479" spans="1:5">
      <c r="A479" t="s">
        <v>1183</v>
      </c>
      <c r="B479" t="s">
        <v>282</v>
      </c>
      <c r="C479" t="s">
        <v>8</v>
      </c>
      <c r="D479" t="s">
        <v>37</v>
      </c>
      <c r="E479" t="s">
        <v>65</v>
      </c>
    </row>
    <row r="480" spans="1:5">
      <c r="A480" t="s">
        <v>1184</v>
      </c>
      <c r="B480" t="s">
        <v>110</v>
      </c>
      <c r="C480" t="s">
        <v>11</v>
      </c>
      <c r="D480" t="s">
        <v>20</v>
      </c>
      <c r="E480" t="s">
        <v>63</v>
      </c>
    </row>
    <row r="481" spans="1:5">
      <c r="A481" t="s">
        <v>1185</v>
      </c>
      <c r="B481" t="s">
        <v>382</v>
      </c>
      <c r="C481" t="s">
        <v>8</v>
      </c>
      <c r="D481" t="s">
        <v>37</v>
      </c>
      <c r="E481" t="s">
        <v>65</v>
      </c>
    </row>
    <row r="482" spans="1:5">
      <c r="A482" t="s">
        <v>1186</v>
      </c>
      <c r="B482" t="s">
        <v>253</v>
      </c>
      <c r="C482" t="s">
        <v>8</v>
      </c>
      <c r="D482" t="s">
        <v>17</v>
      </c>
      <c r="E482" t="s">
        <v>18</v>
      </c>
    </row>
    <row r="483" spans="1:5">
      <c r="A483" t="s">
        <v>1187</v>
      </c>
      <c r="B483" t="s">
        <v>367</v>
      </c>
      <c r="C483" t="s">
        <v>23</v>
      </c>
      <c r="D483" t="s">
        <v>39</v>
      </c>
      <c r="E483" t="s">
        <v>51</v>
      </c>
    </row>
    <row r="484" spans="1:5">
      <c r="A484" t="s">
        <v>1188</v>
      </c>
      <c r="B484" t="s">
        <v>383</v>
      </c>
      <c r="C484" t="s">
        <v>11</v>
      </c>
      <c r="D484" t="s">
        <v>12</v>
      </c>
      <c r="E484" t="s">
        <v>47</v>
      </c>
    </row>
    <row r="485" spans="1:5">
      <c r="A485" t="s">
        <v>1189</v>
      </c>
      <c r="B485" t="s">
        <v>384</v>
      </c>
      <c r="C485" t="s">
        <v>23</v>
      </c>
      <c r="D485" t="s">
        <v>42</v>
      </c>
      <c r="E485" t="s">
        <v>62</v>
      </c>
    </row>
    <row r="486" spans="1:5">
      <c r="A486" t="s">
        <v>1190</v>
      </c>
      <c r="B486" t="s">
        <v>285</v>
      </c>
      <c r="C486" t="s">
        <v>11</v>
      </c>
      <c r="D486" t="s">
        <v>12</v>
      </c>
      <c r="E486" t="s">
        <v>50</v>
      </c>
    </row>
    <row r="487" spans="1:5">
      <c r="A487" t="s">
        <v>1191</v>
      </c>
      <c r="B487" t="s">
        <v>286</v>
      </c>
      <c r="C487" t="s">
        <v>23</v>
      </c>
      <c r="D487" t="s">
        <v>24</v>
      </c>
      <c r="E487" t="s">
        <v>25</v>
      </c>
    </row>
    <row r="488" spans="1:5">
      <c r="A488" t="s">
        <v>1192</v>
      </c>
      <c r="B488" t="s">
        <v>385</v>
      </c>
      <c r="C488" t="s">
        <v>5</v>
      </c>
      <c r="D488" t="s">
        <v>6</v>
      </c>
      <c r="E488" t="s">
        <v>16</v>
      </c>
    </row>
    <row r="489" spans="1:5">
      <c r="A489" t="s">
        <v>1193</v>
      </c>
      <c r="B489" t="s">
        <v>174</v>
      </c>
      <c r="C489" t="s">
        <v>8</v>
      </c>
      <c r="D489" t="s">
        <v>34</v>
      </c>
      <c r="E489" t="s">
        <v>36</v>
      </c>
    </row>
    <row r="490" spans="1:5">
      <c r="A490" t="s">
        <v>1194</v>
      </c>
      <c r="B490" t="s">
        <v>245</v>
      </c>
      <c r="C490" t="s">
        <v>11</v>
      </c>
      <c r="D490" t="s">
        <v>20</v>
      </c>
      <c r="E490" t="s">
        <v>21</v>
      </c>
    </row>
    <row r="491" spans="1:5">
      <c r="A491" t="s">
        <v>1195</v>
      </c>
      <c r="B491" t="s">
        <v>143</v>
      </c>
      <c r="C491" t="s">
        <v>11</v>
      </c>
      <c r="D491" t="s">
        <v>4706</v>
      </c>
      <c r="E491" t="s">
        <v>19</v>
      </c>
    </row>
    <row r="492" spans="1:5">
      <c r="A492" t="s">
        <v>1196</v>
      </c>
      <c r="B492" t="s">
        <v>324</v>
      </c>
      <c r="C492" t="s">
        <v>8</v>
      </c>
      <c r="D492" t="s">
        <v>34</v>
      </c>
      <c r="E492" t="s">
        <v>35</v>
      </c>
    </row>
    <row r="493" spans="1:5">
      <c r="A493" t="s">
        <v>1197</v>
      </c>
      <c r="B493" t="s">
        <v>200</v>
      </c>
      <c r="C493" t="s">
        <v>11</v>
      </c>
      <c r="D493" t="s">
        <v>12</v>
      </c>
      <c r="E493" t="s">
        <v>50</v>
      </c>
    </row>
    <row r="494" spans="1:5">
      <c r="A494" t="s">
        <v>1198</v>
      </c>
      <c r="B494" t="s">
        <v>156</v>
      </c>
      <c r="C494" t="s">
        <v>11</v>
      </c>
      <c r="D494" t="s">
        <v>20</v>
      </c>
      <c r="E494" t="s">
        <v>21</v>
      </c>
    </row>
    <row r="495" spans="1:5">
      <c r="A495" t="s">
        <v>1199</v>
      </c>
      <c r="B495" t="s">
        <v>241</v>
      </c>
      <c r="C495" t="s">
        <v>23</v>
      </c>
      <c r="D495" t="s">
        <v>42</v>
      </c>
      <c r="E495" t="s">
        <v>44</v>
      </c>
    </row>
    <row r="496" spans="1:5">
      <c r="A496" t="s">
        <v>1200</v>
      </c>
      <c r="B496" t="s">
        <v>160</v>
      </c>
      <c r="C496" t="s">
        <v>11</v>
      </c>
      <c r="D496" t="s">
        <v>58</v>
      </c>
      <c r="E496" t="s">
        <v>66</v>
      </c>
    </row>
    <row r="497" spans="1:5">
      <c r="A497" t="s">
        <v>1201</v>
      </c>
      <c r="B497" t="s">
        <v>317</v>
      </c>
      <c r="C497" t="s">
        <v>5</v>
      </c>
      <c r="D497" t="s">
        <v>14</v>
      </c>
      <c r="E497" t="s">
        <v>57</v>
      </c>
    </row>
    <row r="498" spans="1:5">
      <c r="A498" t="s">
        <v>1202</v>
      </c>
      <c r="B498" t="s">
        <v>386</v>
      </c>
      <c r="C498" t="s">
        <v>5</v>
      </c>
      <c r="D498" t="s">
        <v>6</v>
      </c>
      <c r="E498" t="s">
        <v>16</v>
      </c>
    </row>
    <row r="499" spans="1:5">
      <c r="A499" t="s">
        <v>1203</v>
      </c>
      <c r="B499" t="s">
        <v>243</v>
      </c>
      <c r="C499" t="s">
        <v>8</v>
      </c>
      <c r="D499" t="s">
        <v>9</v>
      </c>
      <c r="E499" t="s">
        <v>46</v>
      </c>
    </row>
    <row r="500" spans="1:5">
      <c r="A500" t="s">
        <v>1204</v>
      </c>
      <c r="B500" t="s">
        <v>387</v>
      </c>
      <c r="C500" t="s">
        <v>11</v>
      </c>
      <c r="D500" t="s">
        <v>12</v>
      </c>
      <c r="E500" t="s">
        <v>50</v>
      </c>
    </row>
    <row r="501" spans="1:5">
      <c r="A501" t="s">
        <v>1205</v>
      </c>
      <c r="B501" t="s">
        <v>336</v>
      </c>
      <c r="C501" t="s">
        <v>8</v>
      </c>
      <c r="D501" t="s">
        <v>37</v>
      </c>
      <c r="E501" t="s">
        <v>65</v>
      </c>
    </row>
    <row r="502" spans="1:5">
      <c r="A502" t="s">
        <v>1206</v>
      </c>
      <c r="B502" t="s">
        <v>388</v>
      </c>
      <c r="C502" t="s">
        <v>5</v>
      </c>
      <c r="D502" t="s">
        <v>6</v>
      </c>
      <c r="E502" t="s">
        <v>16</v>
      </c>
    </row>
    <row r="503" spans="1:5">
      <c r="A503" t="s">
        <v>1207</v>
      </c>
      <c r="B503" t="s">
        <v>243</v>
      </c>
      <c r="C503" t="s">
        <v>11</v>
      </c>
      <c r="D503" t="s">
        <v>4706</v>
      </c>
      <c r="E503" t="s">
        <v>19</v>
      </c>
    </row>
    <row r="504" spans="1:5">
      <c r="A504" t="s">
        <v>1208</v>
      </c>
      <c r="B504" t="s">
        <v>271</v>
      </c>
      <c r="C504" t="s">
        <v>11</v>
      </c>
      <c r="D504" t="s">
        <v>20</v>
      </c>
      <c r="E504" t="s">
        <v>56</v>
      </c>
    </row>
    <row r="505" spans="1:5">
      <c r="A505" t="s">
        <v>1209</v>
      </c>
      <c r="B505" t="s">
        <v>333</v>
      </c>
      <c r="C505" t="s">
        <v>8</v>
      </c>
      <c r="D505" t="s">
        <v>37</v>
      </c>
      <c r="E505" t="s">
        <v>49</v>
      </c>
    </row>
    <row r="506" spans="1:5">
      <c r="A506" t="s">
        <v>1210</v>
      </c>
      <c r="B506" t="s">
        <v>326</v>
      </c>
      <c r="C506" t="s">
        <v>5</v>
      </c>
      <c r="D506" t="s">
        <v>29</v>
      </c>
      <c r="E506" t="s">
        <v>31</v>
      </c>
    </row>
    <row r="507" spans="1:5">
      <c r="A507" t="s">
        <v>1211</v>
      </c>
      <c r="B507" t="s">
        <v>389</v>
      </c>
      <c r="C507" t="s">
        <v>11</v>
      </c>
      <c r="D507" t="s">
        <v>12</v>
      </c>
      <c r="E507" t="s">
        <v>47</v>
      </c>
    </row>
    <row r="508" spans="1:5">
      <c r="A508" t="s">
        <v>1212</v>
      </c>
      <c r="B508" t="s">
        <v>349</v>
      </c>
      <c r="C508" t="s">
        <v>8</v>
      </c>
      <c r="D508" t="s">
        <v>17</v>
      </c>
      <c r="E508" t="s">
        <v>32</v>
      </c>
    </row>
    <row r="509" spans="1:5">
      <c r="A509" t="s">
        <v>1213</v>
      </c>
      <c r="B509" t="s">
        <v>390</v>
      </c>
      <c r="C509" t="s">
        <v>5</v>
      </c>
      <c r="D509" t="s">
        <v>6</v>
      </c>
      <c r="E509" t="s">
        <v>16</v>
      </c>
    </row>
    <row r="510" spans="1:5">
      <c r="A510" t="s">
        <v>1214</v>
      </c>
      <c r="B510" t="s">
        <v>391</v>
      </c>
      <c r="C510" t="s">
        <v>8</v>
      </c>
      <c r="D510" t="s">
        <v>17</v>
      </c>
      <c r="E510" t="s">
        <v>52</v>
      </c>
    </row>
    <row r="511" spans="1:5">
      <c r="A511" t="s">
        <v>1215</v>
      </c>
      <c r="B511" t="s">
        <v>255</v>
      </c>
      <c r="C511" t="s">
        <v>23</v>
      </c>
      <c r="D511" t="s">
        <v>24</v>
      </c>
      <c r="E511" t="s">
        <v>45</v>
      </c>
    </row>
    <row r="512" spans="1:5">
      <c r="A512" t="s">
        <v>1216</v>
      </c>
      <c r="B512" t="s">
        <v>296</v>
      </c>
      <c r="C512" t="s">
        <v>11</v>
      </c>
      <c r="D512" t="s">
        <v>12</v>
      </c>
      <c r="E512" t="s">
        <v>50</v>
      </c>
    </row>
    <row r="513" spans="1:5">
      <c r="A513" t="s">
        <v>1217</v>
      </c>
      <c r="B513" t="s">
        <v>167</v>
      </c>
      <c r="C513" t="s">
        <v>23</v>
      </c>
      <c r="D513" t="s">
        <v>39</v>
      </c>
      <c r="E513" t="s">
        <v>40</v>
      </c>
    </row>
    <row r="514" spans="1:5">
      <c r="A514" t="s">
        <v>1218</v>
      </c>
      <c r="B514" t="s">
        <v>392</v>
      </c>
      <c r="C514" t="s">
        <v>5</v>
      </c>
      <c r="D514" t="s">
        <v>29</v>
      </c>
      <c r="E514" t="s">
        <v>31</v>
      </c>
    </row>
    <row r="515" spans="1:5">
      <c r="A515" t="s">
        <v>1219</v>
      </c>
      <c r="B515" t="s">
        <v>342</v>
      </c>
      <c r="C515" t="s">
        <v>23</v>
      </c>
      <c r="D515" t="s">
        <v>42</v>
      </c>
      <c r="E515" t="s">
        <v>43</v>
      </c>
    </row>
    <row r="516" spans="1:5">
      <c r="A516" t="s">
        <v>1220</v>
      </c>
      <c r="B516" t="s">
        <v>123</v>
      </c>
      <c r="C516" t="s">
        <v>23</v>
      </c>
      <c r="D516" t="s">
        <v>39</v>
      </c>
      <c r="E516" t="s">
        <v>40</v>
      </c>
    </row>
    <row r="517" spans="1:5">
      <c r="A517" t="s">
        <v>1221</v>
      </c>
      <c r="B517" t="s">
        <v>167</v>
      </c>
      <c r="C517" t="s">
        <v>5</v>
      </c>
      <c r="D517" t="s">
        <v>27</v>
      </c>
      <c r="E517" t="s">
        <v>64</v>
      </c>
    </row>
    <row r="518" spans="1:5">
      <c r="A518" t="s">
        <v>1222</v>
      </c>
      <c r="B518" t="s">
        <v>393</v>
      </c>
      <c r="C518" t="s">
        <v>8</v>
      </c>
      <c r="D518" t="s">
        <v>17</v>
      </c>
      <c r="E518" t="s">
        <v>32</v>
      </c>
    </row>
    <row r="519" spans="1:5">
      <c r="A519" t="s">
        <v>1223</v>
      </c>
      <c r="B519" t="s">
        <v>394</v>
      </c>
      <c r="C519" t="s">
        <v>23</v>
      </c>
      <c r="D519" t="s">
        <v>24</v>
      </c>
      <c r="E519" t="s">
        <v>54</v>
      </c>
    </row>
    <row r="520" spans="1:5">
      <c r="A520" t="s">
        <v>1224</v>
      </c>
      <c r="B520" t="s">
        <v>395</v>
      </c>
      <c r="C520" t="s">
        <v>8</v>
      </c>
      <c r="D520" t="s">
        <v>34</v>
      </c>
      <c r="E520" t="s">
        <v>35</v>
      </c>
    </row>
    <row r="521" spans="1:5">
      <c r="A521" t="s">
        <v>1225</v>
      </c>
      <c r="B521" t="s">
        <v>396</v>
      </c>
      <c r="C521" t="s">
        <v>23</v>
      </c>
      <c r="D521" t="s">
        <v>24</v>
      </c>
      <c r="E521" t="s">
        <v>54</v>
      </c>
    </row>
    <row r="522" spans="1:5">
      <c r="A522" t="s">
        <v>1226</v>
      </c>
      <c r="B522" t="s">
        <v>290</v>
      </c>
      <c r="C522" t="s">
        <v>8</v>
      </c>
      <c r="D522" t="s">
        <v>34</v>
      </c>
      <c r="E522" t="s">
        <v>60</v>
      </c>
    </row>
    <row r="523" spans="1:5">
      <c r="A523" t="s">
        <v>1227</v>
      </c>
      <c r="B523" t="s">
        <v>397</v>
      </c>
      <c r="C523" t="s">
        <v>5</v>
      </c>
      <c r="D523" t="s">
        <v>29</v>
      </c>
      <c r="E523" t="s">
        <v>30</v>
      </c>
    </row>
    <row r="524" spans="1:5">
      <c r="A524" t="s">
        <v>1228</v>
      </c>
      <c r="B524" t="s">
        <v>129</v>
      </c>
      <c r="C524" t="s">
        <v>23</v>
      </c>
      <c r="D524" t="s">
        <v>24</v>
      </c>
      <c r="E524" t="s">
        <v>25</v>
      </c>
    </row>
    <row r="525" spans="1:5">
      <c r="A525" t="s">
        <v>1229</v>
      </c>
      <c r="B525" t="s">
        <v>165</v>
      </c>
      <c r="C525" t="s">
        <v>5</v>
      </c>
      <c r="D525" t="s">
        <v>27</v>
      </c>
      <c r="E525" t="s">
        <v>67</v>
      </c>
    </row>
    <row r="526" spans="1:5">
      <c r="A526" t="s">
        <v>1230</v>
      </c>
      <c r="B526" t="s">
        <v>398</v>
      </c>
      <c r="C526" t="s">
        <v>23</v>
      </c>
      <c r="D526" t="s">
        <v>39</v>
      </c>
      <c r="E526" t="s">
        <v>40</v>
      </c>
    </row>
    <row r="527" spans="1:5">
      <c r="A527" t="s">
        <v>1231</v>
      </c>
      <c r="B527" t="s">
        <v>399</v>
      </c>
      <c r="C527" t="s">
        <v>5</v>
      </c>
      <c r="D527" t="s">
        <v>6</v>
      </c>
      <c r="E527" t="s">
        <v>7</v>
      </c>
    </row>
    <row r="528" spans="1:5">
      <c r="A528" t="s">
        <v>1232</v>
      </c>
      <c r="B528" t="s">
        <v>400</v>
      </c>
      <c r="C528" t="s">
        <v>5</v>
      </c>
      <c r="D528" t="s">
        <v>14</v>
      </c>
      <c r="E528" t="s">
        <v>26</v>
      </c>
    </row>
    <row r="529" spans="1:5">
      <c r="A529" t="s">
        <v>1233</v>
      </c>
      <c r="B529" t="s">
        <v>219</v>
      </c>
      <c r="C529" t="s">
        <v>23</v>
      </c>
      <c r="D529" t="s">
        <v>24</v>
      </c>
      <c r="E529" t="s">
        <v>25</v>
      </c>
    </row>
    <row r="530" spans="1:5">
      <c r="A530" t="s">
        <v>1234</v>
      </c>
      <c r="B530" t="s">
        <v>172</v>
      </c>
      <c r="C530" t="s">
        <v>23</v>
      </c>
      <c r="D530" t="s">
        <v>42</v>
      </c>
      <c r="E530" t="s">
        <v>62</v>
      </c>
    </row>
    <row r="531" spans="1:5">
      <c r="A531" t="s">
        <v>1235</v>
      </c>
      <c r="B531" t="s">
        <v>267</v>
      </c>
      <c r="C531" t="s">
        <v>23</v>
      </c>
      <c r="D531" t="s">
        <v>42</v>
      </c>
      <c r="E531" t="s">
        <v>62</v>
      </c>
    </row>
    <row r="532" spans="1:5">
      <c r="A532" t="s">
        <v>1236</v>
      </c>
      <c r="B532" t="s">
        <v>140</v>
      </c>
      <c r="C532" t="s">
        <v>11</v>
      </c>
      <c r="D532" t="s">
        <v>58</v>
      </c>
      <c r="E532" t="s">
        <v>61</v>
      </c>
    </row>
    <row r="533" spans="1:5">
      <c r="A533" t="s">
        <v>1237</v>
      </c>
      <c r="B533" t="s">
        <v>401</v>
      </c>
      <c r="C533" t="s">
        <v>8</v>
      </c>
      <c r="D533" t="s">
        <v>34</v>
      </c>
      <c r="E533" t="s">
        <v>36</v>
      </c>
    </row>
    <row r="534" spans="1:5">
      <c r="A534" t="s">
        <v>1238</v>
      </c>
      <c r="B534" t="s">
        <v>402</v>
      </c>
      <c r="C534" t="s">
        <v>11</v>
      </c>
      <c r="D534" t="s">
        <v>58</v>
      </c>
      <c r="E534" t="s">
        <v>61</v>
      </c>
    </row>
    <row r="535" spans="1:5">
      <c r="A535" t="s">
        <v>1239</v>
      </c>
      <c r="B535" t="s">
        <v>246</v>
      </c>
      <c r="C535" t="s">
        <v>11</v>
      </c>
      <c r="D535" t="s">
        <v>12</v>
      </c>
      <c r="E535" t="s">
        <v>50</v>
      </c>
    </row>
    <row r="536" spans="1:5">
      <c r="A536" t="s">
        <v>1240</v>
      </c>
      <c r="B536" t="s">
        <v>317</v>
      </c>
      <c r="C536" t="s">
        <v>5</v>
      </c>
      <c r="D536" t="s">
        <v>6</v>
      </c>
      <c r="E536" t="s">
        <v>7</v>
      </c>
    </row>
    <row r="537" spans="1:5">
      <c r="A537" t="s">
        <v>1241</v>
      </c>
      <c r="B537" t="s">
        <v>358</v>
      </c>
      <c r="C537" t="s">
        <v>23</v>
      </c>
      <c r="D537" t="s">
        <v>24</v>
      </c>
      <c r="E537" t="s">
        <v>25</v>
      </c>
    </row>
    <row r="538" spans="1:5">
      <c r="A538" t="s">
        <v>1242</v>
      </c>
      <c r="B538" t="s">
        <v>403</v>
      </c>
      <c r="C538" t="s">
        <v>8</v>
      </c>
      <c r="D538" t="s">
        <v>9</v>
      </c>
      <c r="E538" t="s">
        <v>10</v>
      </c>
    </row>
    <row r="539" spans="1:5">
      <c r="A539" t="s">
        <v>1243</v>
      </c>
      <c r="B539" t="s">
        <v>136</v>
      </c>
      <c r="C539" t="s">
        <v>5</v>
      </c>
      <c r="D539" t="s">
        <v>6</v>
      </c>
      <c r="E539" t="s">
        <v>22</v>
      </c>
    </row>
    <row r="540" spans="1:5">
      <c r="A540" t="s">
        <v>1244</v>
      </c>
      <c r="B540" t="s">
        <v>145</v>
      </c>
      <c r="C540" t="s">
        <v>11</v>
      </c>
      <c r="D540" t="s">
        <v>58</v>
      </c>
      <c r="E540" t="s">
        <v>59</v>
      </c>
    </row>
    <row r="541" spans="1:5">
      <c r="A541" t="s">
        <v>1245</v>
      </c>
      <c r="B541" t="s">
        <v>404</v>
      </c>
      <c r="C541" t="s">
        <v>23</v>
      </c>
      <c r="D541" t="s">
        <v>42</v>
      </c>
      <c r="E541" t="s">
        <v>62</v>
      </c>
    </row>
    <row r="542" spans="1:5">
      <c r="A542" t="s">
        <v>1246</v>
      </c>
      <c r="B542" t="s">
        <v>405</v>
      </c>
      <c r="C542" t="s">
        <v>5</v>
      </c>
      <c r="D542" t="s">
        <v>29</v>
      </c>
      <c r="E542" t="s">
        <v>31</v>
      </c>
    </row>
    <row r="543" spans="1:5">
      <c r="A543" t="s">
        <v>1247</v>
      </c>
      <c r="B543" t="s">
        <v>241</v>
      </c>
      <c r="C543" t="s">
        <v>23</v>
      </c>
      <c r="D543" t="s">
        <v>42</v>
      </c>
      <c r="E543" t="s">
        <v>44</v>
      </c>
    </row>
    <row r="544" spans="1:5">
      <c r="A544" t="s">
        <v>1248</v>
      </c>
      <c r="B544" t="s">
        <v>334</v>
      </c>
      <c r="C544" t="s">
        <v>5</v>
      </c>
      <c r="D544" t="s">
        <v>27</v>
      </c>
      <c r="E544" t="s">
        <v>67</v>
      </c>
    </row>
    <row r="545" spans="1:5">
      <c r="A545" t="s">
        <v>1249</v>
      </c>
      <c r="B545" t="s">
        <v>242</v>
      </c>
      <c r="C545" t="s">
        <v>23</v>
      </c>
      <c r="D545" t="s">
        <v>42</v>
      </c>
      <c r="E545" t="s">
        <v>62</v>
      </c>
    </row>
    <row r="546" spans="1:5">
      <c r="A546" t="s">
        <v>1250</v>
      </c>
      <c r="B546" t="s">
        <v>406</v>
      </c>
      <c r="C546" t="s">
        <v>11</v>
      </c>
      <c r="D546" t="s">
        <v>20</v>
      </c>
      <c r="E546" t="s">
        <v>56</v>
      </c>
    </row>
    <row r="547" spans="1:5">
      <c r="A547" t="s">
        <v>1251</v>
      </c>
      <c r="B547" t="s">
        <v>175</v>
      </c>
      <c r="C547" t="s">
        <v>8</v>
      </c>
      <c r="D547" t="s">
        <v>34</v>
      </c>
      <c r="E547" t="s">
        <v>36</v>
      </c>
    </row>
    <row r="548" spans="1:5">
      <c r="A548" t="s">
        <v>1252</v>
      </c>
      <c r="B548" t="s">
        <v>128</v>
      </c>
      <c r="C548" t="s">
        <v>11</v>
      </c>
      <c r="D548" t="s">
        <v>20</v>
      </c>
      <c r="E548" t="s">
        <v>21</v>
      </c>
    </row>
    <row r="549" spans="1:5">
      <c r="A549" t="s">
        <v>1253</v>
      </c>
      <c r="B549" t="s">
        <v>315</v>
      </c>
      <c r="C549" t="s">
        <v>8</v>
      </c>
      <c r="D549" t="s">
        <v>37</v>
      </c>
      <c r="E549" t="s">
        <v>65</v>
      </c>
    </row>
    <row r="550" spans="1:5">
      <c r="A550" t="s">
        <v>1254</v>
      </c>
      <c r="B550" t="s">
        <v>312</v>
      </c>
      <c r="C550" t="s">
        <v>23</v>
      </c>
      <c r="D550" t="s">
        <v>39</v>
      </c>
      <c r="E550" t="s">
        <v>40</v>
      </c>
    </row>
    <row r="551" spans="1:5">
      <c r="A551" t="s">
        <v>1255</v>
      </c>
      <c r="B551" t="s">
        <v>149</v>
      </c>
      <c r="C551" t="s">
        <v>5</v>
      </c>
      <c r="D551" t="s">
        <v>6</v>
      </c>
      <c r="E551" t="s">
        <v>7</v>
      </c>
    </row>
    <row r="552" spans="1:5">
      <c r="A552" t="s">
        <v>1256</v>
      </c>
      <c r="B552" t="s">
        <v>167</v>
      </c>
      <c r="C552" t="s">
        <v>11</v>
      </c>
      <c r="D552" t="s">
        <v>4706</v>
      </c>
      <c r="E552" t="s">
        <v>19</v>
      </c>
    </row>
    <row r="553" spans="1:5">
      <c r="A553" t="s">
        <v>1257</v>
      </c>
      <c r="B553" t="s">
        <v>329</v>
      </c>
      <c r="C553" t="s">
        <v>8</v>
      </c>
      <c r="D553" t="s">
        <v>34</v>
      </c>
      <c r="E553" t="s">
        <v>35</v>
      </c>
    </row>
    <row r="554" spans="1:5">
      <c r="A554" t="s">
        <v>1258</v>
      </c>
      <c r="B554" t="s">
        <v>169</v>
      </c>
      <c r="C554" t="s">
        <v>11</v>
      </c>
      <c r="D554" t="s">
        <v>20</v>
      </c>
      <c r="E554" t="s">
        <v>21</v>
      </c>
    </row>
    <row r="555" spans="1:5">
      <c r="A555" t="s">
        <v>1259</v>
      </c>
      <c r="B555" t="s">
        <v>203</v>
      </c>
      <c r="C555" t="s">
        <v>8</v>
      </c>
      <c r="D555" t="s">
        <v>9</v>
      </c>
      <c r="E555" t="s">
        <v>46</v>
      </c>
    </row>
    <row r="556" spans="1:5">
      <c r="A556" t="s">
        <v>1260</v>
      </c>
      <c r="B556" t="s">
        <v>318</v>
      </c>
      <c r="C556" t="s">
        <v>11</v>
      </c>
      <c r="D556" t="s">
        <v>58</v>
      </c>
      <c r="E556" t="s">
        <v>61</v>
      </c>
    </row>
    <row r="557" spans="1:5">
      <c r="A557" t="s">
        <v>1261</v>
      </c>
      <c r="B557" t="s">
        <v>122</v>
      </c>
      <c r="C557" t="s">
        <v>8</v>
      </c>
      <c r="D557" t="s">
        <v>34</v>
      </c>
      <c r="E557" t="s">
        <v>35</v>
      </c>
    </row>
    <row r="558" spans="1:5">
      <c r="A558" t="s">
        <v>1262</v>
      </c>
      <c r="B558" t="s">
        <v>239</v>
      </c>
      <c r="C558" t="s">
        <v>8</v>
      </c>
      <c r="D558" t="s">
        <v>34</v>
      </c>
      <c r="E558" t="s">
        <v>60</v>
      </c>
    </row>
    <row r="559" spans="1:5">
      <c r="A559" t="s">
        <v>1263</v>
      </c>
      <c r="B559" t="s">
        <v>407</v>
      </c>
      <c r="C559" t="s">
        <v>23</v>
      </c>
      <c r="D559" t="s">
        <v>24</v>
      </c>
      <c r="E559" t="s">
        <v>45</v>
      </c>
    </row>
    <row r="560" spans="1:5">
      <c r="A560" t="s">
        <v>1264</v>
      </c>
      <c r="B560" t="s">
        <v>235</v>
      </c>
      <c r="C560" t="s">
        <v>8</v>
      </c>
      <c r="D560" t="s">
        <v>17</v>
      </c>
      <c r="E560" t="s">
        <v>32</v>
      </c>
    </row>
    <row r="561" spans="1:5">
      <c r="A561" t="s">
        <v>1265</v>
      </c>
      <c r="B561" t="s">
        <v>408</v>
      </c>
      <c r="C561" t="s">
        <v>23</v>
      </c>
      <c r="D561" t="s">
        <v>39</v>
      </c>
      <c r="E561" t="s">
        <v>40</v>
      </c>
    </row>
    <row r="562" spans="1:5">
      <c r="A562" t="s">
        <v>1266</v>
      </c>
      <c r="B562" t="s">
        <v>333</v>
      </c>
      <c r="C562" t="s">
        <v>8</v>
      </c>
      <c r="D562" t="s">
        <v>17</v>
      </c>
      <c r="E562" t="s">
        <v>18</v>
      </c>
    </row>
    <row r="563" spans="1:5">
      <c r="A563" t="s">
        <v>1267</v>
      </c>
      <c r="B563" t="s">
        <v>409</v>
      </c>
      <c r="C563" t="s">
        <v>5</v>
      </c>
      <c r="D563" t="s">
        <v>27</v>
      </c>
      <c r="E563" t="s">
        <v>64</v>
      </c>
    </row>
    <row r="564" spans="1:5">
      <c r="A564" t="s">
        <v>1268</v>
      </c>
      <c r="B564" t="s">
        <v>367</v>
      </c>
      <c r="C564" t="s">
        <v>5</v>
      </c>
      <c r="D564" t="s">
        <v>29</v>
      </c>
      <c r="E564" t="s">
        <v>31</v>
      </c>
    </row>
    <row r="565" spans="1:5">
      <c r="A565" t="s">
        <v>1269</v>
      </c>
      <c r="B565" t="s">
        <v>410</v>
      </c>
      <c r="C565" t="s">
        <v>5</v>
      </c>
      <c r="D565" t="s">
        <v>29</v>
      </c>
      <c r="E565" t="s">
        <v>31</v>
      </c>
    </row>
    <row r="566" spans="1:5">
      <c r="A566" t="s">
        <v>1270</v>
      </c>
      <c r="B566" t="s">
        <v>371</v>
      </c>
      <c r="C566" t="s">
        <v>8</v>
      </c>
      <c r="D566" t="s">
        <v>37</v>
      </c>
      <c r="E566" t="s">
        <v>65</v>
      </c>
    </row>
    <row r="567" spans="1:5">
      <c r="A567" t="s">
        <v>1271</v>
      </c>
      <c r="B567" t="s">
        <v>331</v>
      </c>
      <c r="C567" t="s">
        <v>23</v>
      </c>
      <c r="D567" t="s">
        <v>42</v>
      </c>
      <c r="E567" t="s">
        <v>62</v>
      </c>
    </row>
    <row r="568" spans="1:5">
      <c r="A568" t="s">
        <v>1272</v>
      </c>
      <c r="B568" t="s">
        <v>322</v>
      </c>
      <c r="C568" t="s">
        <v>23</v>
      </c>
      <c r="D568" t="s">
        <v>42</v>
      </c>
      <c r="E568" t="s">
        <v>43</v>
      </c>
    </row>
    <row r="569" spans="1:5">
      <c r="A569" t="s">
        <v>1273</v>
      </c>
      <c r="B569" t="s">
        <v>404</v>
      </c>
      <c r="C569" t="s">
        <v>8</v>
      </c>
      <c r="D569" t="s">
        <v>34</v>
      </c>
      <c r="E569" t="s">
        <v>35</v>
      </c>
    </row>
    <row r="570" spans="1:5">
      <c r="A570" t="s">
        <v>1274</v>
      </c>
      <c r="B570" t="s">
        <v>232</v>
      </c>
      <c r="C570" t="s">
        <v>5</v>
      </c>
      <c r="D570" t="s">
        <v>29</v>
      </c>
      <c r="E570" t="s">
        <v>30</v>
      </c>
    </row>
    <row r="571" spans="1:5">
      <c r="A571" t="s">
        <v>1275</v>
      </c>
      <c r="B571" t="s">
        <v>184</v>
      </c>
      <c r="C571" t="s">
        <v>5</v>
      </c>
      <c r="D571" t="s">
        <v>6</v>
      </c>
      <c r="E571" t="s">
        <v>22</v>
      </c>
    </row>
    <row r="572" spans="1:5">
      <c r="A572" t="s">
        <v>1276</v>
      </c>
      <c r="B572" t="s">
        <v>334</v>
      </c>
      <c r="C572" t="s">
        <v>23</v>
      </c>
      <c r="D572" t="s">
        <v>42</v>
      </c>
      <c r="E572" t="s">
        <v>44</v>
      </c>
    </row>
    <row r="573" spans="1:5">
      <c r="A573" t="s">
        <v>1277</v>
      </c>
      <c r="B573" t="s">
        <v>146</v>
      </c>
      <c r="C573" t="s">
        <v>5</v>
      </c>
      <c r="D573" t="s">
        <v>14</v>
      </c>
      <c r="E573" t="s">
        <v>15</v>
      </c>
    </row>
    <row r="574" spans="1:5">
      <c r="A574" t="s">
        <v>1278</v>
      </c>
      <c r="B574" t="s">
        <v>264</v>
      </c>
      <c r="C574" t="s">
        <v>11</v>
      </c>
      <c r="D574" t="s">
        <v>12</v>
      </c>
      <c r="E574" t="s">
        <v>50</v>
      </c>
    </row>
    <row r="575" spans="1:5">
      <c r="A575" t="s">
        <v>1279</v>
      </c>
      <c r="B575" t="s">
        <v>411</v>
      </c>
      <c r="C575" t="s">
        <v>23</v>
      </c>
      <c r="D575" t="s">
        <v>39</v>
      </c>
      <c r="E575" t="s">
        <v>48</v>
      </c>
    </row>
    <row r="576" spans="1:5">
      <c r="A576" t="s">
        <v>1280</v>
      </c>
      <c r="B576" t="s">
        <v>412</v>
      </c>
      <c r="C576" t="s">
        <v>5</v>
      </c>
      <c r="D576" t="s">
        <v>14</v>
      </c>
      <c r="E576" t="s">
        <v>26</v>
      </c>
    </row>
    <row r="577" spans="1:5">
      <c r="A577" t="s">
        <v>1281</v>
      </c>
      <c r="B577" t="s">
        <v>413</v>
      </c>
      <c r="C577" t="s">
        <v>23</v>
      </c>
      <c r="D577" t="s">
        <v>42</v>
      </c>
      <c r="E577" t="s">
        <v>43</v>
      </c>
    </row>
    <row r="578" spans="1:5">
      <c r="A578" t="s">
        <v>1282</v>
      </c>
      <c r="B578" t="s">
        <v>270</v>
      </c>
      <c r="C578" t="s">
        <v>11</v>
      </c>
      <c r="D578" t="s">
        <v>12</v>
      </c>
      <c r="E578" t="s">
        <v>50</v>
      </c>
    </row>
    <row r="579" spans="1:5">
      <c r="A579" t="s">
        <v>1283</v>
      </c>
      <c r="B579" t="s">
        <v>132</v>
      </c>
      <c r="C579" t="s">
        <v>23</v>
      </c>
      <c r="D579" t="s">
        <v>42</v>
      </c>
      <c r="E579" t="s">
        <v>44</v>
      </c>
    </row>
    <row r="580" spans="1:5">
      <c r="A580" t="s">
        <v>1284</v>
      </c>
      <c r="B580" t="s">
        <v>165</v>
      </c>
      <c r="C580" t="s">
        <v>23</v>
      </c>
      <c r="D580" t="s">
        <v>39</v>
      </c>
      <c r="E580" t="s">
        <v>40</v>
      </c>
    </row>
    <row r="581" spans="1:5">
      <c r="A581" t="s">
        <v>1285</v>
      </c>
      <c r="B581" t="s">
        <v>188</v>
      </c>
      <c r="C581" t="s">
        <v>23</v>
      </c>
      <c r="D581" t="s">
        <v>24</v>
      </c>
      <c r="E581" t="s">
        <v>25</v>
      </c>
    </row>
    <row r="582" spans="1:5">
      <c r="A582" t="s">
        <v>1286</v>
      </c>
      <c r="B582" t="s">
        <v>260</v>
      </c>
      <c r="C582" t="s">
        <v>23</v>
      </c>
      <c r="D582" t="s">
        <v>39</v>
      </c>
      <c r="E582" t="s">
        <v>48</v>
      </c>
    </row>
    <row r="583" spans="1:5">
      <c r="A583" t="s">
        <v>1287</v>
      </c>
      <c r="B583" t="s">
        <v>414</v>
      </c>
      <c r="C583" t="s">
        <v>11</v>
      </c>
      <c r="D583" t="s">
        <v>12</v>
      </c>
      <c r="E583" t="s">
        <v>47</v>
      </c>
    </row>
    <row r="584" spans="1:5">
      <c r="A584" t="s">
        <v>1288</v>
      </c>
      <c r="B584" t="s">
        <v>415</v>
      </c>
      <c r="C584" t="s">
        <v>8</v>
      </c>
      <c r="D584" t="s">
        <v>34</v>
      </c>
      <c r="E584" t="s">
        <v>35</v>
      </c>
    </row>
    <row r="585" spans="1:5">
      <c r="A585" t="s">
        <v>1289</v>
      </c>
      <c r="B585" t="s">
        <v>396</v>
      </c>
      <c r="C585" t="s">
        <v>23</v>
      </c>
      <c r="D585" t="s">
        <v>39</v>
      </c>
      <c r="E585" t="s">
        <v>40</v>
      </c>
    </row>
    <row r="586" spans="1:5">
      <c r="A586" t="s">
        <v>1290</v>
      </c>
      <c r="B586" t="s">
        <v>412</v>
      </c>
      <c r="C586" t="s">
        <v>23</v>
      </c>
      <c r="D586" t="s">
        <v>24</v>
      </c>
      <c r="E586" t="s">
        <v>45</v>
      </c>
    </row>
    <row r="587" spans="1:5">
      <c r="A587" t="s">
        <v>1291</v>
      </c>
      <c r="B587" t="s">
        <v>336</v>
      </c>
      <c r="C587" t="s">
        <v>5</v>
      </c>
      <c r="D587" t="s">
        <v>29</v>
      </c>
      <c r="E587" t="s">
        <v>53</v>
      </c>
    </row>
    <row r="588" spans="1:5">
      <c r="A588" t="s">
        <v>1292</v>
      </c>
      <c r="B588" t="s">
        <v>416</v>
      </c>
      <c r="C588" t="s">
        <v>23</v>
      </c>
      <c r="D588" t="s">
        <v>42</v>
      </c>
      <c r="E588" t="s">
        <v>43</v>
      </c>
    </row>
    <row r="589" spans="1:5">
      <c r="A589" t="s">
        <v>1293</v>
      </c>
      <c r="B589" t="s">
        <v>417</v>
      </c>
      <c r="C589" t="s">
        <v>5</v>
      </c>
      <c r="D589" t="s">
        <v>6</v>
      </c>
      <c r="E589" t="s">
        <v>16</v>
      </c>
    </row>
    <row r="590" spans="1:5">
      <c r="A590" t="s">
        <v>1294</v>
      </c>
      <c r="B590" t="s">
        <v>176</v>
      </c>
      <c r="C590" t="s">
        <v>8</v>
      </c>
      <c r="D590" t="s">
        <v>37</v>
      </c>
      <c r="E590" t="s">
        <v>49</v>
      </c>
    </row>
    <row r="591" spans="1:5">
      <c r="A591" t="s">
        <v>1295</v>
      </c>
      <c r="B591" t="s">
        <v>337</v>
      </c>
      <c r="C591" t="s">
        <v>11</v>
      </c>
      <c r="D591" t="s">
        <v>12</v>
      </c>
      <c r="E591" t="s">
        <v>13</v>
      </c>
    </row>
    <row r="592" spans="1:5">
      <c r="A592" t="s">
        <v>1296</v>
      </c>
      <c r="B592" t="s">
        <v>219</v>
      </c>
      <c r="C592" t="s">
        <v>11</v>
      </c>
      <c r="D592" t="s">
        <v>4706</v>
      </c>
      <c r="E592" t="s">
        <v>41</v>
      </c>
    </row>
    <row r="593" spans="1:5">
      <c r="A593" t="s">
        <v>1297</v>
      </c>
      <c r="B593" t="s">
        <v>266</v>
      </c>
      <c r="C593" t="s">
        <v>8</v>
      </c>
      <c r="D593" t="s">
        <v>37</v>
      </c>
      <c r="E593" t="s">
        <v>65</v>
      </c>
    </row>
    <row r="594" spans="1:5">
      <c r="A594" t="s">
        <v>1298</v>
      </c>
      <c r="B594" t="s">
        <v>418</v>
      </c>
      <c r="C594" t="s">
        <v>11</v>
      </c>
      <c r="D594" t="s">
        <v>4706</v>
      </c>
      <c r="E594" t="s">
        <v>41</v>
      </c>
    </row>
    <row r="595" spans="1:5">
      <c r="A595" t="s">
        <v>1299</v>
      </c>
      <c r="B595" t="s">
        <v>210</v>
      </c>
      <c r="C595" t="s">
        <v>8</v>
      </c>
      <c r="D595" t="s">
        <v>34</v>
      </c>
      <c r="E595" t="s">
        <v>36</v>
      </c>
    </row>
    <row r="596" spans="1:5">
      <c r="A596" t="s">
        <v>1300</v>
      </c>
      <c r="B596" t="s">
        <v>419</v>
      </c>
      <c r="C596" t="s">
        <v>8</v>
      </c>
      <c r="D596" t="s">
        <v>34</v>
      </c>
      <c r="E596" t="s">
        <v>35</v>
      </c>
    </row>
    <row r="597" spans="1:5">
      <c r="A597" t="s">
        <v>1301</v>
      </c>
      <c r="B597" t="s">
        <v>179</v>
      </c>
      <c r="C597" t="s">
        <v>8</v>
      </c>
      <c r="D597" t="s">
        <v>34</v>
      </c>
      <c r="E597" t="s">
        <v>36</v>
      </c>
    </row>
    <row r="598" spans="1:5">
      <c r="A598" t="s">
        <v>1302</v>
      </c>
      <c r="B598" t="s">
        <v>223</v>
      </c>
      <c r="C598" t="s">
        <v>11</v>
      </c>
      <c r="D598" t="s">
        <v>4706</v>
      </c>
      <c r="E598" t="s">
        <v>33</v>
      </c>
    </row>
    <row r="599" spans="1:5">
      <c r="A599" t="s">
        <v>1303</v>
      </c>
      <c r="B599" t="s">
        <v>420</v>
      </c>
      <c r="C599" t="s">
        <v>5</v>
      </c>
      <c r="D599" t="s">
        <v>29</v>
      </c>
      <c r="E599" t="s">
        <v>31</v>
      </c>
    </row>
    <row r="600" spans="1:5">
      <c r="A600" t="s">
        <v>1304</v>
      </c>
      <c r="B600" t="s">
        <v>132</v>
      </c>
      <c r="C600" t="s">
        <v>8</v>
      </c>
      <c r="D600" t="s">
        <v>37</v>
      </c>
      <c r="E600" t="s">
        <v>49</v>
      </c>
    </row>
    <row r="601" spans="1:5">
      <c r="A601" t="s">
        <v>1305</v>
      </c>
      <c r="B601" t="s">
        <v>421</v>
      </c>
      <c r="C601" t="s">
        <v>23</v>
      </c>
      <c r="D601" t="s">
        <v>42</v>
      </c>
      <c r="E601" t="s">
        <v>43</v>
      </c>
    </row>
    <row r="602" spans="1:5">
      <c r="A602" t="s">
        <v>1306</v>
      </c>
      <c r="B602" t="s">
        <v>370</v>
      </c>
      <c r="C602" t="s">
        <v>11</v>
      </c>
      <c r="D602" t="s">
        <v>58</v>
      </c>
      <c r="E602" t="s">
        <v>66</v>
      </c>
    </row>
    <row r="603" spans="1:5">
      <c r="A603" t="s">
        <v>1307</v>
      </c>
      <c r="B603" t="s">
        <v>390</v>
      </c>
      <c r="C603" t="s">
        <v>8</v>
      </c>
      <c r="D603" t="s">
        <v>17</v>
      </c>
      <c r="E603" t="s">
        <v>18</v>
      </c>
    </row>
    <row r="604" spans="1:5">
      <c r="A604" t="s">
        <v>1308</v>
      </c>
      <c r="B604" t="s">
        <v>319</v>
      </c>
      <c r="C604" t="s">
        <v>8</v>
      </c>
      <c r="D604" t="s">
        <v>9</v>
      </c>
      <c r="E604" t="s">
        <v>10</v>
      </c>
    </row>
    <row r="605" spans="1:5">
      <c r="A605" t="s">
        <v>1309</v>
      </c>
      <c r="B605" t="s">
        <v>381</v>
      </c>
      <c r="C605" t="s">
        <v>23</v>
      </c>
      <c r="D605" t="s">
        <v>24</v>
      </c>
      <c r="E605" t="s">
        <v>25</v>
      </c>
    </row>
    <row r="606" spans="1:5">
      <c r="A606" t="s">
        <v>1310</v>
      </c>
      <c r="B606" t="s">
        <v>359</v>
      </c>
      <c r="C606" t="s">
        <v>5</v>
      </c>
      <c r="D606" t="s">
        <v>29</v>
      </c>
      <c r="E606" t="s">
        <v>30</v>
      </c>
    </row>
    <row r="607" spans="1:5">
      <c r="A607" t="s">
        <v>1311</v>
      </c>
      <c r="B607" t="s">
        <v>417</v>
      </c>
      <c r="C607" t="s">
        <v>5</v>
      </c>
      <c r="D607" t="s">
        <v>6</v>
      </c>
      <c r="E607" t="s">
        <v>7</v>
      </c>
    </row>
    <row r="608" spans="1:5">
      <c r="A608" t="s">
        <v>1312</v>
      </c>
      <c r="B608" t="s">
        <v>336</v>
      </c>
      <c r="C608" t="s">
        <v>5</v>
      </c>
      <c r="D608" t="s">
        <v>29</v>
      </c>
      <c r="E608" t="s">
        <v>30</v>
      </c>
    </row>
    <row r="609" spans="1:5">
      <c r="A609" t="s">
        <v>1313</v>
      </c>
      <c r="B609" t="s">
        <v>299</v>
      </c>
      <c r="C609" t="s">
        <v>8</v>
      </c>
      <c r="D609" t="s">
        <v>9</v>
      </c>
      <c r="E609" t="s">
        <v>46</v>
      </c>
    </row>
    <row r="610" spans="1:5">
      <c r="A610" t="s">
        <v>1314</v>
      </c>
      <c r="B610" t="s">
        <v>337</v>
      </c>
      <c r="C610" t="s">
        <v>8</v>
      </c>
      <c r="D610" t="s">
        <v>17</v>
      </c>
      <c r="E610" t="s">
        <v>32</v>
      </c>
    </row>
    <row r="611" spans="1:5">
      <c r="A611" t="s">
        <v>1315</v>
      </c>
      <c r="B611" t="s">
        <v>161</v>
      </c>
      <c r="C611" t="s">
        <v>8</v>
      </c>
      <c r="D611" t="s">
        <v>9</v>
      </c>
      <c r="E611" t="s">
        <v>55</v>
      </c>
    </row>
    <row r="612" spans="1:5">
      <c r="A612" t="s">
        <v>1316</v>
      </c>
      <c r="B612" t="s">
        <v>396</v>
      </c>
      <c r="C612" t="s">
        <v>11</v>
      </c>
      <c r="D612" t="s">
        <v>20</v>
      </c>
      <c r="E612" t="s">
        <v>21</v>
      </c>
    </row>
    <row r="613" spans="1:5">
      <c r="A613" t="s">
        <v>1317</v>
      </c>
      <c r="B613" t="s">
        <v>214</v>
      </c>
      <c r="C613" t="s">
        <v>23</v>
      </c>
      <c r="D613" t="s">
        <v>42</v>
      </c>
      <c r="E613" t="s">
        <v>44</v>
      </c>
    </row>
    <row r="614" spans="1:5">
      <c r="A614" t="s">
        <v>1318</v>
      </c>
      <c r="B614" t="s">
        <v>269</v>
      </c>
      <c r="C614" t="s">
        <v>8</v>
      </c>
      <c r="D614" t="s">
        <v>9</v>
      </c>
      <c r="E614" t="s">
        <v>55</v>
      </c>
    </row>
    <row r="615" spans="1:5">
      <c r="A615" t="s">
        <v>1319</v>
      </c>
      <c r="B615" t="s">
        <v>359</v>
      </c>
      <c r="C615" t="s">
        <v>23</v>
      </c>
      <c r="D615" t="s">
        <v>39</v>
      </c>
      <c r="E615" t="s">
        <v>51</v>
      </c>
    </row>
    <row r="616" spans="1:5">
      <c r="A616" t="s">
        <v>1320</v>
      </c>
      <c r="B616" t="s">
        <v>188</v>
      </c>
      <c r="C616" t="s">
        <v>23</v>
      </c>
      <c r="D616" t="s">
        <v>42</v>
      </c>
      <c r="E616" t="s">
        <v>44</v>
      </c>
    </row>
    <row r="617" spans="1:5">
      <c r="A617" t="s">
        <v>1321</v>
      </c>
      <c r="B617" t="s">
        <v>281</v>
      </c>
      <c r="C617" t="s">
        <v>5</v>
      </c>
      <c r="D617" t="s">
        <v>14</v>
      </c>
      <c r="E617" t="s">
        <v>15</v>
      </c>
    </row>
    <row r="618" spans="1:5">
      <c r="A618" t="s">
        <v>1322</v>
      </c>
      <c r="B618" t="s">
        <v>135</v>
      </c>
      <c r="C618" t="s">
        <v>11</v>
      </c>
      <c r="D618" t="s">
        <v>4706</v>
      </c>
      <c r="E618" t="s">
        <v>33</v>
      </c>
    </row>
    <row r="619" spans="1:5">
      <c r="A619" t="s">
        <v>1323</v>
      </c>
      <c r="B619" t="s">
        <v>218</v>
      </c>
      <c r="C619" t="s">
        <v>8</v>
      </c>
      <c r="D619" t="s">
        <v>17</v>
      </c>
      <c r="E619" t="s">
        <v>32</v>
      </c>
    </row>
    <row r="620" spans="1:5">
      <c r="A620" t="s">
        <v>1324</v>
      </c>
      <c r="B620" t="s">
        <v>411</v>
      </c>
      <c r="C620" t="s">
        <v>5</v>
      </c>
      <c r="D620" t="s">
        <v>27</v>
      </c>
      <c r="E620" t="s">
        <v>64</v>
      </c>
    </row>
    <row r="621" spans="1:5">
      <c r="A621" t="s">
        <v>1325</v>
      </c>
      <c r="B621" t="s">
        <v>173</v>
      </c>
      <c r="C621" t="s">
        <v>5</v>
      </c>
      <c r="D621" t="s">
        <v>27</v>
      </c>
      <c r="E621" t="s">
        <v>67</v>
      </c>
    </row>
    <row r="622" spans="1:5">
      <c r="A622" t="s">
        <v>1326</v>
      </c>
      <c r="B622" t="s">
        <v>381</v>
      </c>
      <c r="C622" t="s">
        <v>8</v>
      </c>
      <c r="D622" t="s">
        <v>37</v>
      </c>
      <c r="E622" t="s">
        <v>65</v>
      </c>
    </row>
    <row r="623" spans="1:5">
      <c r="A623" t="s">
        <v>1327</v>
      </c>
      <c r="B623" t="s">
        <v>151</v>
      </c>
      <c r="C623" t="s">
        <v>23</v>
      </c>
      <c r="D623" t="s">
        <v>24</v>
      </c>
      <c r="E623" t="s">
        <v>45</v>
      </c>
    </row>
    <row r="624" spans="1:5">
      <c r="A624" t="s">
        <v>1328</v>
      </c>
      <c r="B624" t="s">
        <v>339</v>
      </c>
      <c r="C624" t="s">
        <v>5</v>
      </c>
      <c r="D624" t="s">
        <v>29</v>
      </c>
      <c r="E624" t="s">
        <v>53</v>
      </c>
    </row>
    <row r="625" spans="1:5">
      <c r="A625" t="s">
        <v>1329</v>
      </c>
      <c r="B625" t="s">
        <v>364</v>
      </c>
      <c r="C625" t="s">
        <v>23</v>
      </c>
      <c r="D625" t="s">
        <v>39</v>
      </c>
      <c r="E625" t="s">
        <v>48</v>
      </c>
    </row>
    <row r="626" spans="1:5">
      <c r="A626" t="s">
        <v>1330</v>
      </c>
      <c r="B626" t="s">
        <v>422</v>
      </c>
      <c r="C626" t="s">
        <v>11</v>
      </c>
      <c r="D626" t="s">
        <v>4706</v>
      </c>
      <c r="E626" t="s">
        <v>33</v>
      </c>
    </row>
    <row r="627" spans="1:5">
      <c r="A627" t="s">
        <v>1331</v>
      </c>
      <c r="B627" t="s">
        <v>423</v>
      </c>
      <c r="C627" t="s">
        <v>23</v>
      </c>
      <c r="D627" t="s">
        <v>24</v>
      </c>
      <c r="E627" t="s">
        <v>54</v>
      </c>
    </row>
    <row r="628" spans="1:5">
      <c r="A628" t="s">
        <v>1332</v>
      </c>
      <c r="B628" t="s">
        <v>423</v>
      </c>
      <c r="C628" t="s">
        <v>11</v>
      </c>
      <c r="D628" t="s">
        <v>58</v>
      </c>
      <c r="E628" t="s">
        <v>66</v>
      </c>
    </row>
    <row r="629" spans="1:5">
      <c r="A629" t="s">
        <v>1333</v>
      </c>
      <c r="B629" t="s">
        <v>390</v>
      </c>
      <c r="C629" t="s">
        <v>23</v>
      </c>
      <c r="D629" t="s">
        <v>39</v>
      </c>
      <c r="E629" t="s">
        <v>40</v>
      </c>
    </row>
    <row r="630" spans="1:5">
      <c r="A630" t="s">
        <v>1334</v>
      </c>
      <c r="B630" t="s">
        <v>348</v>
      </c>
      <c r="C630" t="s">
        <v>5</v>
      </c>
      <c r="D630" t="s">
        <v>14</v>
      </c>
      <c r="E630" t="s">
        <v>57</v>
      </c>
    </row>
    <row r="631" spans="1:5">
      <c r="A631" t="s">
        <v>1335</v>
      </c>
      <c r="B631" t="s">
        <v>351</v>
      </c>
      <c r="C631" t="s">
        <v>5</v>
      </c>
      <c r="D631" t="s">
        <v>6</v>
      </c>
      <c r="E631" t="s">
        <v>22</v>
      </c>
    </row>
    <row r="632" spans="1:5">
      <c r="A632" t="s">
        <v>1336</v>
      </c>
      <c r="B632" t="s">
        <v>424</v>
      </c>
      <c r="C632" t="s">
        <v>11</v>
      </c>
      <c r="D632" t="s">
        <v>4706</v>
      </c>
      <c r="E632" t="s">
        <v>41</v>
      </c>
    </row>
    <row r="633" spans="1:5">
      <c r="A633" t="s">
        <v>1337</v>
      </c>
      <c r="B633" t="s">
        <v>398</v>
      </c>
      <c r="C633" t="s">
        <v>8</v>
      </c>
      <c r="D633" t="s">
        <v>37</v>
      </c>
      <c r="E633" t="s">
        <v>49</v>
      </c>
    </row>
    <row r="634" spans="1:5">
      <c r="A634" t="s">
        <v>1338</v>
      </c>
      <c r="B634" t="s">
        <v>245</v>
      </c>
      <c r="C634" t="s">
        <v>11</v>
      </c>
      <c r="D634" t="s">
        <v>58</v>
      </c>
      <c r="E634" t="s">
        <v>61</v>
      </c>
    </row>
    <row r="635" spans="1:5">
      <c r="A635" t="s">
        <v>1339</v>
      </c>
      <c r="B635" t="s">
        <v>281</v>
      </c>
      <c r="C635" t="s">
        <v>11</v>
      </c>
      <c r="D635" t="s">
        <v>58</v>
      </c>
      <c r="E635" t="s">
        <v>66</v>
      </c>
    </row>
    <row r="636" spans="1:5">
      <c r="A636" t="s">
        <v>1340</v>
      </c>
      <c r="B636" t="s">
        <v>216</v>
      </c>
      <c r="C636" t="s">
        <v>23</v>
      </c>
      <c r="D636" t="s">
        <v>24</v>
      </c>
      <c r="E636" t="s">
        <v>25</v>
      </c>
    </row>
    <row r="637" spans="1:5">
      <c r="A637" t="s">
        <v>1341</v>
      </c>
      <c r="B637" t="s">
        <v>129</v>
      </c>
      <c r="C637" t="s">
        <v>23</v>
      </c>
      <c r="D637" t="s">
        <v>39</v>
      </c>
      <c r="E637" t="s">
        <v>51</v>
      </c>
    </row>
    <row r="638" spans="1:5">
      <c r="A638" t="s">
        <v>1342</v>
      </c>
      <c r="B638" t="s">
        <v>222</v>
      </c>
      <c r="C638" t="s">
        <v>11</v>
      </c>
      <c r="D638" t="s">
        <v>12</v>
      </c>
      <c r="E638" t="s">
        <v>47</v>
      </c>
    </row>
    <row r="639" spans="1:5">
      <c r="A639" t="s">
        <v>1343</v>
      </c>
      <c r="B639" t="s">
        <v>425</v>
      </c>
      <c r="C639" t="s">
        <v>5</v>
      </c>
      <c r="D639" t="s">
        <v>29</v>
      </c>
      <c r="E639" t="s">
        <v>31</v>
      </c>
    </row>
    <row r="640" spans="1:5">
      <c r="A640" t="s">
        <v>1344</v>
      </c>
      <c r="B640" t="s">
        <v>199</v>
      </c>
      <c r="C640" t="s">
        <v>23</v>
      </c>
      <c r="D640" t="s">
        <v>39</v>
      </c>
      <c r="E640" t="s">
        <v>40</v>
      </c>
    </row>
    <row r="641" spans="1:5">
      <c r="A641" t="s">
        <v>1345</v>
      </c>
      <c r="B641" t="s">
        <v>369</v>
      </c>
      <c r="C641" t="s">
        <v>8</v>
      </c>
      <c r="D641" t="s">
        <v>17</v>
      </c>
      <c r="E641" t="s">
        <v>52</v>
      </c>
    </row>
    <row r="642" spans="1:5">
      <c r="A642" t="s">
        <v>1346</v>
      </c>
      <c r="B642" t="s">
        <v>360</v>
      </c>
      <c r="C642" t="s">
        <v>23</v>
      </c>
      <c r="D642" t="s">
        <v>39</v>
      </c>
      <c r="E642" t="s">
        <v>40</v>
      </c>
    </row>
    <row r="643" spans="1:5">
      <c r="A643" t="s">
        <v>1347</v>
      </c>
      <c r="B643" t="s">
        <v>426</v>
      </c>
      <c r="C643" t="s">
        <v>23</v>
      </c>
      <c r="D643" t="s">
        <v>42</v>
      </c>
      <c r="E643" t="s">
        <v>43</v>
      </c>
    </row>
    <row r="644" spans="1:5">
      <c r="A644" t="s">
        <v>1348</v>
      </c>
      <c r="B644" t="s">
        <v>427</v>
      </c>
      <c r="C644" t="s">
        <v>8</v>
      </c>
      <c r="D644" t="s">
        <v>34</v>
      </c>
      <c r="E644" t="s">
        <v>36</v>
      </c>
    </row>
    <row r="645" spans="1:5">
      <c r="A645" t="s">
        <v>1349</v>
      </c>
      <c r="B645" t="s">
        <v>428</v>
      </c>
      <c r="C645" t="s">
        <v>11</v>
      </c>
      <c r="D645" t="s">
        <v>20</v>
      </c>
      <c r="E645" t="s">
        <v>56</v>
      </c>
    </row>
    <row r="646" spans="1:5">
      <c r="A646" t="s">
        <v>1350</v>
      </c>
      <c r="B646" t="s">
        <v>146</v>
      </c>
      <c r="C646" t="s">
        <v>8</v>
      </c>
      <c r="D646" t="s">
        <v>17</v>
      </c>
      <c r="E646" t="s">
        <v>18</v>
      </c>
    </row>
    <row r="647" spans="1:5">
      <c r="A647" t="s">
        <v>1351</v>
      </c>
      <c r="B647" t="s">
        <v>429</v>
      </c>
      <c r="C647" t="s">
        <v>11</v>
      </c>
      <c r="D647" t="s">
        <v>12</v>
      </c>
      <c r="E647" t="s">
        <v>13</v>
      </c>
    </row>
    <row r="648" spans="1:5">
      <c r="A648" t="s">
        <v>1352</v>
      </c>
      <c r="B648" t="s">
        <v>133</v>
      </c>
      <c r="C648" t="s">
        <v>11</v>
      </c>
      <c r="D648" t="s">
        <v>12</v>
      </c>
      <c r="E648" t="s">
        <v>50</v>
      </c>
    </row>
    <row r="649" spans="1:5">
      <c r="A649" t="s">
        <v>1353</v>
      </c>
      <c r="B649" t="s">
        <v>210</v>
      </c>
      <c r="C649" t="s">
        <v>11</v>
      </c>
      <c r="D649" t="s">
        <v>58</v>
      </c>
      <c r="E649" t="s">
        <v>59</v>
      </c>
    </row>
    <row r="650" spans="1:5">
      <c r="A650" t="s">
        <v>1354</v>
      </c>
      <c r="B650" t="s">
        <v>248</v>
      </c>
      <c r="C650" t="s">
        <v>8</v>
      </c>
      <c r="D650" t="s">
        <v>17</v>
      </c>
      <c r="E650" t="s">
        <v>52</v>
      </c>
    </row>
    <row r="651" spans="1:5">
      <c r="A651" t="s">
        <v>1355</v>
      </c>
      <c r="B651" t="s">
        <v>153</v>
      </c>
      <c r="C651" t="s">
        <v>11</v>
      </c>
      <c r="D651" t="s">
        <v>20</v>
      </c>
      <c r="E651" t="s">
        <v>63</v>
      </c>
    </row>
    <row r="652" spans="1:5">
      <c r="A652" t="s">
        <v>1356</v>
      </c>
      <c r="B652" t="s">
        <v>201</v>
      </c>
      <c r="C652" t="s">
        <v>5</v>
      </c>
      <c r="D652" t="s">
        <v>27</v>
      </c>
      <c r="E652" t="s">
        <v>64</v>
      </c>
    </row>
    <row r="653" spans="1:5">
      <c r="A653" t="s">
        <v>1357</v>
      </c>
      <c r="B653" t="s">
        <v>347</v>
      </c>
      <c r="C653" t="s">
        <v>8</v>
      </c>
      <c r="D653" t="s">
        <v>9</v>
      </c>
      <c r="E653" t="s">
        <v>55</v>
      </c>
    </row>
    <row r="654" spans="1:5">
      <c r="A654" t="s">
        <v>1358</v>
      </c>
      <c r="B654" t="s">
        <v>208</v>
      </c>
      <c r="C654" t="s">
        <v>5</v>
      </c>
      <c r="D654" t="s">
        <v>27</v>
      </c>
      <c r="E654" t="s">
        <v>64</v>
      </c>
    </row>
    <row r="655" spans="1:5">
      <c r="A655" t="s">
        <v>1359</v>
      </c>
      <c r="B655" t="s">
        <v>430</v>
      </c>
      <c r="C655" t="s">
        <v>11</v>
      </c>
      <c r="D655" t="s">
        <v>58</v>
      </c>
      <c r="E655" t="s">
        <v>61</v>
      </c>
    </row>
    <row r="656" spans="1:5">
      <c r="A656" t="s">
        <v>1360</v>
      </c>
      <c r="B656" t="s">
        <v>181</v>
      </c>
      <c r="C656" t="s">
        <v>23</v>
      </c>
      <c r="D656" t="s">
        <v>42</v>
      </c>
      <c r="E656" t="s">
        <v>62</v>
      </c>
    </row>
    <row r="657" spans="1:5">
      <c r="A657" t="s">
        <v>1361</v>
      </c>
      <c r="B657" t="s">
        <v>204</v>
      </c>
      <c r="C657" t="s">
        <v>11</v>
      </c>
      <c r="D657" t="s">
        <v>12</v>
      </c>
      <c r="E657" t="s">
        <v>47</v>
      </c>
    </row>
    <row r="658" spans="1:5">
      <c r="A658" t="s">
        <v>1362</v>
      </c>
      <c r="B658" t="s">
        <v>431</v>
      </c>
      <c r="C658" t="s">
        <v>5</v>
      </c>
      <c r="D658" t="s">
        <v>6</v>
      </c>
      <c r="E658" t="s">
        <v>16</v>
      </c>
    </row>
    <row r="659" spans="1:5">
      <c r="A659" t="s">
        <v>1363</v>
      </c>
      <c r="B659" t="s">
        <v>128</v>
      </c>
      <c r="C659" t="s">
        <v>5</v>
      </c>
      <c r="D659" t="s">
        <v>14</v>
      </c>
      <c r="E659" t="s">
        <v>15</v>
      </c>
    </row>
    <row r="660" spans="1:5">
      <c r="A660" t="s">
        <v>1364</v>
      </c>
      <c r="B660" t="s">
        <v>357</v>
      </c>
      <c r="C660" t="s">
        <v>8</v>
      </c>
      <c r="D660" t="s">
        <v>37</v>
      </c>
      <c r="E660" t="s">
        <v>38</v>
      </c>
    </row>
    <row r="661" spans="1:5">
      <c r="A661" t="s">
        <v>1365</v>
      </c>
      <c r="B661" t="s">
        <v>161</v>
      </c>
      <c r="C661" t="s">
        <v>23</v>
      </c>
      <c r="D661" t="s">
        <v>24</v>
      </c>
      <c r="E661" t="s">
        <v>54</v>
      </c>
    </row>
    <row r="662" spans="1:5">
      <c r="A662" t="s">
        <v>1366</v>
      </c>
      <c r="B662" t="s">
        <v>415</v>
      </c>
      <c r="C662" t="s">
        <v>8</v>
      </c>
      <c r="D662" t="s">
        <v>9</v>
      </c>
      <c r="E662" t="s">
        <v>55</v>
      </c>
    </row>
    <row r="663" spans="1:5">
      <c r="A663" t="s">
        <v>1367</v>
      </c>
      <c r="B663" t="s">
        <v>380</v>
      </c>
      <c r="C663" t="s">
        <v>5</v>
      </c>
      <c r="D663" t="s">
        <v>29</v>
      </c>
      <c r="E663" t="s">
        <v>30</v>
      </c>
    </row>
    <row r="664" spans="1:5">
      <c r="A664" t="s">
        <v>1368</v>
      </c>
      <c r="B664" t="s">
        <v>388</v>
      </c>
      <c r="C664" t="s">
        <v>11</v>
      </c>
      <c r="D664" t="s">
        <v>20</v>
      </c>
      <c r="E664" t="s">
        <v>63</v>
      </c>
    </row>
    <row r="665" spans="1:5">
      <c r="A665" t="s">
        <v>1369</v>
      </c>
      <c r="B665" t="s">
        <v>423</v>
      </c>
      <c r="C665" t="s">
        <v>23</v>
      </c>
      <c r="D665" t="s">
        <v>42</v>
      </c>
      <c r="E665" t="s">
        <v>43</v>
      </c>
    </row>
    <row r="666" spans="1:5">
      <c r="A666" t="s">
        <v>1370</v>
      </c>
      <c r="B666" t="s">
        <v>409</v>
      </c>
      <c r="C666" t="s">
        <v>11</v>
      </c>
      <c r="D666" t="s">
        <v>20</v>
      </c>
      <c r="E666" t="s">
        <v>63</v>
      </c>
    </row>
    <row r="667" spans="1:5">
      <c r="A667" t="s">
        <v>1371</v>
      </c>
      <c r="B667" t="s">
        <v>432</v>
      </c>
      <c r="C667" t="s">
        <v>11</v>
      </c>
      <c r="D667" t="s">
        <v>12</v>
      </c>
      <c r="E667" t="s">
        <v>13</v>
      </c>
    </row>
    <row r="668" spans="1:5">
      <c r="A668" t="s">
        <v>1372</v>
      </c>
      <c r="B668" t="s">
        <v>136</v>
      </c>
      <c r="C668" t="s">
        <v>23</v>
      </c>
      <c r="D668" t="s">
        <v>24</v>
      </c>
      <c r="E668" t="s">
        <v>54</v>
      </c>
    </row>
    <row r="669" spans="1:5">
      <c r="A669" t="s">
        <v>1373</v>
      </c>
      <c r="B669" t="s">
        <v>401</v>
      </c>
      <c r="C669" t="s">
        <v>8</v>
      </c>
      <c r="D669" t="s">
        <v>37</v>
      </c>
      <c r="E669" t="s">
        <v>49</v>
      </c>
    </row>
    <row r="670" spans="1:5">
      <c r="A670" t="s">
        <v>1374</v>
      </c>
      <c r="B670" t="s">
        <v>275</v>
      </c>
      <c r="C670" t="s">
        <v>11</v>
      </c>
      <c r="D670" t="s">
        <v>20</v>
      </c>
      <c r="E670" t="s">
        <v>21</v>
      </c>
    </row>
    <row r="671" spans="1:5">
      <c r="A671" t="s">
        <v>1375</v>
      </c>
      <c r="B671" t="s">
        <v>433</v>
      </c>
      <c r="C671" t="s">
        <v>5</v>
      </c>
      <c r="D671" t="s">
        <v>29</v>
      </c>
      <c r="E671" t="s">
        <v>53</v>
      </c>
    </row>
    <row r="672" spans="1:5">
      <c r="A672" t="s">
        <v>1376</v>
      </c>
      <c r="B672" t="s">
        <v>117</v>
      </c>
      <c r="C672" t="s">
        <v>11</v>
      </c>
      <c r="D672" t="s">
        <v>58</v>
      </c>
      <c r="E672" t="s">
        <v>61</v>
      </c>
    </row>
    <row r="673" spans="1:5">
      <c r="A673" t="s">
        <v>1377</v>
      </c>
      <c r="B673" t="s">
        <v>239</v>
      </c>
      <c r="C673" t="s">
        <v>23</v>
      </c>
      <c r="D673" t="s">
        <v>24</v>
      </c>
      <c r="E673" t="s">
        <v>54</v>
      </c>
    </row>
    <row r="674" spans="1:5">
      <c r="A674" t="s">
        <v>1378</v>
      </c>
      <c r="B674" t="s">
        <v>137</v>
      </c>
      <c r="C674" t="s">
        <v>23</v>
      </c>
      <c r="D674" t="s">
        <v>39</v>
      </c>
      <c r="E674" t="s">
        <v>51</v>
      </c>
    </row>
    <row r="675" spans="1:5">
      <c r="A675" t="s">
        <v>1379</v>
      </c>
      <c r="B675" t="s">
        <v>434</v>
      </c>
      <c r="C675" t="s">
        <v>23</v>
      </c>
      <c r="D675" t="s">
        <v>39</v>
      </c>
      <c r="E675" t="s">
        <v>40</v>
      </c>
    </row>
    <row r="676" spans="1:5">
      <c r="A676" t="s">
        <v>1380</v>
      </c>
      <c r="B676" t="s">
        <v>415</v>
      </c>
      <c r="C676" t="s">
        <v>8</v>
      </c>
      <c r="D676" t="s">
        <v>34</v>
      </c>
      <c r="E676" t="s">
        <v>60</v>
      </c>
    </row>
    <row r="677" spans="1:5">
      <c r="A677" t="s">
        <v>1381</v>
      </c>
      <c r="B677" t="s">
        <v>296</v>
      </c>
      <c r="C677" t="s">
        <v>11</v>
      </c>
      <c r="D677" t="s">
        <v>12</v>
      </c>
      <c r="E677" t="s">
        <v>50</v>
      </c>
    </row>
    <row r="678" spans="1:5">
      <c r="A678" t="s">
        <v>1382</v>
      </c>
      <c r="B678" t="s">
        <v>297</v>
      </c>
      <c r="C678" t="s">
        <v>8</v>
      </c>
      <c r="D678" t="s">
        <v>34</v>
      </c>
      <c r="E678" t="s">
        <v>36</v>
      </c>
    </row>
    <row r="679" spans="1:5">
      <c r="A679" t="s">
        <v>1383</v>
      </c>
      <c r="B679" t="s">
        <v>193</v>
      </c>
      <c r="C679" t="s">
        <v>8</v>
      </c>
      <c r="D679" t="s">
        <v>9</v>
      </c>
      <c r="E679" t="s">
        <v>46</v>
      </c>
    </row>
    <row r="680" spans="1:5">
      <c r="A680" t="s">
        <v>1384</v>
      </c>
      <c r="B680" t="s">
        <v>342</v>
      </c>
      <c r="C680" t="s">
        <v>23</v>
      </c>
      <c r="D680" t="s">
        <v>24</v>
      </c>
      <c r="E680" t="s">
        <v>25</v>
      </c>
    </row>
    <row r="681" spans="1:5">
      <c r="A681" t="s">
        <v>1385</v>
      </c>
      <c r="B681" t="s">
        <v>412</v>
      </c>
      <c r="C681" t="s">
        <v>23</v>
      </c>
      <c r="D681" t="s">
        <v>42</v>
      </c>
      <c r="E681" t="s">
        <v>44</v>
      </c>
    </row>
    <row r="682" spans="1:5">
      <c r="A682" t="s">
        <v>1386</v>
      </c>
      <c r="B682" t="s">
        <v>411</v>
      </c>
      <c r="C682" t="s">
        <v>8</v>
      </c>
      <c r="D682" t="s">
        <v>34</v>
      </c>
      <c r="E682" t="s">
        <v>36</v>
      </c>
    </row>
    <row r="683" spans="1:5">
      <c r="A683" t="s">
        <v>1387</v>
      </c>
      <c r="B683" t="s">
        <v>272</v>
      </c>
      <c r="C683" t="s">
        <v>11</v>
      </c>
      <c r="D683" t="s">
        <v>20</v>
      </c>
      <c r="E683" t="s">
        <v>56</v>
      </c>
    </row>
    <row r="684" spans="1:5">
      <c r="A684" t="s">
        <v>1388</v>
      </c>
      <c r="B684" t="s">
        <v>302</v>
      </c>
      <c r="C684" t="s">
        <v>5</v>
      </c>
      <c r="D684" t="s">
        <v>29</v>
      </c>
      <c r="E684" t="s">
        <v>31</v>
      </c>
    </row>
    <row r="685" spans="1:5">
      <c r="A685" t="s">
        <v>1389</v>
      </c>
      <c r="B685" t="s">
        <v>301</v>
      </c>
      <c r="C685" t="s">
        <v>8</v>
      </c>
      <c r="D685" t="s">
        <v>9</v>
      </c>
      <c r="E685" t="s">
        <v>46</v>
      </c>
    </row>
    <row r="686" spans="1:5">
      <c r="A686" t="s">
        <v>1390</v>
      </c>
      <c r="B686" t="s">
        <v>109</v>
      </c>
      <c r="C686" t="s">
        <v>11</v>
      </c>
      <c r="D686" t="s">
        <v>12</v>
      </c>
      <c r="E686" t="s">
        <v>13</v>
      </c>
    </row>
    <row r="687" spans="1:5">
      <c r="A687" t="s">
        <v>1391</v>
      </c>
      <c r="B687" t="s">
        <v>435</v>
      </c>
      <c r="C687" t="s">
        <v>23</v>
      </c>
      <c r="D687" t="s">
        <v>42</v>
      </c>
      <c r="E687" t="s">
        <v>43</v>
      </c>
    </row>
    <row r="688" spans="1:5">
      <c r="A688" t="s">
        <v>1392</v>
      </c>
      <c r="B688" t="s">
        <v>382</v>
      </c>
      <c r="C688" t="s">
        <v>23</v>
      </c>
      <c r="D688" t="s">
        <v>39</v>
      </c>
      <c r="E688" t="s">
        <v>40</v>
      </c>
    </row>
    <row r="689" spans="1:5">
      <c r="A689" t="s">
        <v>1393</v>
      </c>
      <c r="B689" t="s">
        <v>379</v>
      </c>
      <c r="C689" t="s">
        <v>11</v>
      </c>
      <c r="D689" t="s">
        <v>4706</v>
      </c>
      <c r="E689" t="s">
        <v>19</v>
      </c>
    </row>
    <row r="690" spans="1:5">
      <c r="A690" t="s">
        <v>1394</v>
      </c>
      <c r="B690" t="s">
        <v>185</v>
      </c>
      <c r="C690" t="s">
        <v>5</v>
      </c>
      <c r="D690" t="s">
        <v>29</v>
      </c>
      <c r="E690" t="s">
        <v>30</v>
      </c>
    </row>
    <row r="691" spans="1:5">
      <c r="A691" t="s">
        <v>1395</v>
      </c>
      <c r="B691" t="s">
        <v>246</v>
      </c>
      <c r="C691" t="s">
        <v>23</v>
      </c>
      <c r="D691" t="s">
        <v>24</v>
      </c>
      <c r="E691" t="s">
        <v>45</v>
      </c>
    </row>
    <row r="692" spans="1:5">
      <c r="A692" t="s">
        <v>1396</v>
      </c>
      <c r="B692" t="s">
        <v>436</v>
      </c>
      <c r="C692" t="s">
        <v>23</v>
      </c>
      <c r="D692" t="s">
        <v>42</v>
      </c>
      <c r="E692" t="s">
        <v>62</v>
      </c>
    </row>
    <row r="693" spans="1:5">
      <c r="A693" t="s">
        <v>1397</v>
      </c>
      <c r="B693" t="s">
        <v>437</v>
      </c>
      <c r="C693" t="s">
        <v>23</v>
      </c>
      <c r="D693" t="s">
        <v>24</v>
      </c>
      <c r="E693" t="s">
        <v>54</v>
      </c>
    </row>
    <row r="694" spans="1:5">
      <c r="A694" t="s">
        <v>1398</v>
      </c>
      <c r="B694" t="s">
        <v>438</v>
      </c>
      <c r="C694" t="s">
        <v>11</v>
      </c>
      <c r="D694" t="s">
        <v>12</v>
      </c>
      <c r="E694" t="s">
        <v>50</v>
      </c>
    </row>
    <row r="695" spans="1:5">
      <c r="A695" t="s">
        <v>1399</v>
      </c>
      <c r="B695" t="s">
        <v>215</v>
      </c>
      <c r="C695" t="s">
        <v>8</v>
      </c>
      <c r="D695" t="s">
        <v>17</v>
      </c>
      <c r="E695" t="s">
        <v>52</v>
      </c>
    </row>
    <row r="696" spans="1:5">
      <c r="A696" t="s">
        <v>1400</v>
      </c>
      <c r="B696" t="s">
        <v>439</v>
      </c>
      <c r="C696" t="s">
        <v>23</v>
      </c>
      <c r="D696" t="s">
        <v>39</v>
      </c>
      <c r="E696" t="s">
        <v>40</v>
      </c>
    </row>
    <row r="697" spans="1:5">
      <c r="A697" t="s">
        <v>1401</v>
      </c>
      <c r="B697" t="s">
        <v>325</v>
      </c>
      <c r="C697" t="s">
        <v>8</v>
      </c>
      <c r="D697" t="s">
        <v>34</v>
      </c>
      <c r="E697" t="s">
        <v>60</v>
      </c>
    </row>
    <row r="698" spans="1:5">
      <c r="A698" t="s">
        <v>1402</v>
      </c>
      <c r="B698" t="s">
        <v>440</v>
      </c>
      <c r="C698" t="s">
        <v>5</v>
      </c>
      <c r="D698" t="s">
        <v>14</v>
      </c>
      <c r="E698" t="s">
        <v>15</v>
      </c>
    </row>
    <row r="699" spans="1:5">
      <c r="A699" t="s">
        <v>1403</v>
      </c>
      <c r="B699" t="s">
        <v>283</v>
      </c>
      <c r="C699" t="s">
        <v>23</v>
      </c>
      <c r="D699" t="s">
        <v>42</v>
      </c>
      <c r="E699" t="s">
        <v>44</v>
      </c>
    </row>
    <row r="700" spans="1:5">
      <c r="A700" t="s">
        <v>1404</v>
      </c>
      <c r="B700" t="s">
        <v>441</v>
      </c>
      <c r="C700" t="s">
        <v>23</v>
      </c>
      <c r="D700" t="s">
        <v>42</v>
      </c>
      <c r="E700" t="s">
        <v>43</v>
      </c>
    </row>
    <row r="701" spans="1:5">
      <c r="A701" t="s">
        <v>1405</v>
      </c>
      <c r="B701" t="s">
        <v>293</v>
      </c>
      <c r="C701" t="s">
        <v>5</v>
      </c>
      <c r="D701" t="s">
        <v>27</v>
      </c>
      <c r="E701" t="s">
        <v>28</v>
      </c>
    </row>
    <row r="702" spans="1:5">
      <c r="A702" t="s">
        <v>1406</v>
      </c>
      <c r="B702" t="s">
        <v>342</v>
      </c>
      <c r="C702" t="s">
        <v>23</v>
      </c>
      <c r="D702" t="s">
        <v>24</v>
      </c>
      <c r="E702" t="s">
        <v>54</v>
      </c>
    </row>
    <row r="703" spans="1:5">
      <c r="A703" t="s">
        <v>1407</v>
      </c>
      <c r="B703" t="s">
        <v>171</v>
      </c>
      <c r="C703" t="s">
        <v>8</v>
      </c>
      <c r="D703" t="s">
        <v>17</v>
      </c>
      <c r="E703" t="s">
        <v>18</v>
      </c>
    </row>
    <row r="704" spans="1:5">
      <c r="A704" t="s">
        <v>1408</v>
      </c>
      <c r="B704" t="s">
        <v>279</v>
      </c>
      <c r="C704" t="s">
        <v>11</v>
      </c>
      <c r="D704" t="s">
        <v>4706</v>
      </c>
      <c r="E704" t="s">
        <v>19</v>
      </c>
    </row>
    <row r="705" spans="1:5">
      <c r="A705" t="s">
        <v>1409</v>
      </c>
      <c r="B705" t="s">
        <v>191</v>
      </c>
      <c r="C705" t="s">
        <v>8</v>
      </c>
      <c r="D705" t="s">
        <v>37</v>
      </c>
      <c r="E705" t="s">
        <v>49</v>
      </c>
    </row>
    <row r="706" spans="1:5">
      <c r="A706" t="s">
        <v>1410</v>
      </c>
      <c r="B706" t="s">
        <v>194</v>
      </c>
      <c r="C706" t="s">
        <v>11</v>
      </c>
      <c r="D706" t="s">
        <v>20</v>
      </c>
      <c r="E706" t="s">
        <v>56</v>
      </c>
    </row>
    <row r="707" spans="1:5">
      <c r="A707" t="s">
        <v>1411</v>
      </c>
      <c r="B707" t="s">
        <v>302</v>
      </c>
      <c r="C707" t="s">
        <v>11</v>
      </c>
      <c r="D707" t="s">
        <v>4706</v>
      </c>
      <c r="E707" t="s">
        <v>33</v>
      </c>
    </row>
    <row r="708" spans="1:5">
      <c r="A708" t="s">
        <v>1412</v>
      </c>
      <c r="B708" t="s">
        <v>198</v>
      </c>
      <c r="C708" t="s">
        <v>8</v>
      </c>
      <c r="D708" t="s">
        <v>9</v>
      </c>
      <c r="E708" t="s">
        <v>55</v>
      </c>
    </row>
    <row r="709" spans="1:5">
      <c r="A709" t="s">
        <v>1413</v>
      </c>
      <c r="B709" t="s">
        <v>169</v>
      </c>
      <c r="C709" t="s">
        <v>8</v>
      </c>
      <c r="D709" t="s">
        <v>9</v>
      </c>
      <c r="E709" t="s">
        <v>46</v>
      </c>
    </row>
    <row r="710" spans="1:5">
      <c r="A710" t="s">
        <v>1414</v>
      </c>
      <c r="B710" t="s">
        <v>366</v>
      </c>
      <c r="C710" t="s">
        <v>8</v>
      </c>
      <c r="D710" t="s">
        <v>37</v>
      </c>
      <c r="E710" t="s">
        <v>65</v>
      </c>
    </row>
    <row r="711" spans="1:5">
      <c r="A711" t="s">
        <v>1415</v>
      </c>
      <c r="B711" t="s">
        <v>209</v>
      </c>
      <c r="C711" t="s">
        <v>8</v>
      </c>
      <c r="D711" t="s">
        <v>37</v>
      </c>
      <c r="E711" t="s">
        <v>38</v>
      </c>
    </row>
    <row r="712" spans="1:5">
      <c r="A712" t="s">
        <v>1416</v>
      </c>
      <c r="B712" t="s">
        <v>412</v>
      </c>
      <c r="C712" t="s">
        <v>5</v>
      </c>
      <c r="D712" t="s">
        <v>14</v>
      </c>
      <c r="E712" t="s">
        <v>57</v>
      </c>
    </row>
    <row r="713" spans="1:5">
      <c r="A713" t="s">
        <v>1417</v>
      </c>
      <c r="B713" t="s">
        <v>356</v>
      </c>
      <c r="C713" t="s">
        <v>23</v>
      </c>
      <c r="D713" t="s">
        <v>42</v>
      </c>
      <c r="E713" t="s">
        <v>44</v>
      </c>
    </row>
    <row r="714" spans="1:5">
      <c r="A714" t="s">
        <v>1418</v>
      </c>
      <c r="B714" t="s">
        <v>142</v>
      </c>
      <c r="C714" t="s">
        <v>11</v>
      </c>
      <c r="D714" t="s">
        <v>12</v>
      </c>
      <c r="E714" t="s">
        <v>47</v>
      </c>
    </row>
    <row r="715" spans="1:5">
      <c r="A715" t="s">
        <v>1419</v>
      </c>
      <c r="B715" t="s">
        <v>109</v>
      </c>
      <c r="C715" t="s">
        <v>8</v>
      </c>
      <c r="D715" t="s">
        <v>9</v>
      </c>
      <c r="E715" t="s">
        <v>55</v>
      </c>
    </row>
    <row r="716" spans="1:5">
      <c r="A716" t="s">
        <v>1420</v>
      </c>
      <c r="B716" t="s">
        <v>249</v>
      </c>
      <c r="C716" t="s">
        <v>8</v>
      </c>
      <c r="D716" t="s">
        <v>37</v>
      </c>
      <c r="E716" t="s">
        <v>38</v>
      </c>
    </row>
    <row r="717" spans="1:5">
      <c r="A717" t="s">
        <v>1421</v>
      </c>
      <c r="B717" t="s">
        <v>421</v>
      </c>
      <c r="C717" t="s">
        <v>8</v>
      </c>
      <c r="D717" t="s">
        <v>9</v>
      </c>
      <c r="E717" t="s">
        <v>10</v>
      </c>
    </row>
    <row r="718" spans="1:5">
      <c r="A718" t="s">
        <v>1422</v>
      </c>
      <c r="B718" t="s">
        <v>213</v>
      </c>
      <c r="C718" t="s">
        <v>5</v>
      </c>
      <c r="D718" t="s">
        <v>6</v>
      </c>
      <c r="E718" t="s">
        <v>16</v>
      </c>
    </row>
    <row r="719" spans="1:5">
      <c r="A719" t="s">
        <v>1423</v>
      </c>
      <c r="B719" t="s">
        <v>364</v>
      </c>
      <c r="C719" t="s">
        <v>8</v>
      </c>
      <c r="D719" t="s">
        <v>37</v>
      </c>
      <c r="E719" t="s">
        <v>49</v>
      </c>
    </row>
    <row r="720" spans="1:5">
      <c r="A720" t="s">
        <v>1424</v>
      </c>
      <c r="B720" t="s">
        <v>224</v>
      </c>
      <c r="C720" t="s">
        <v>8</v>
      </c>
      <c r="D720" t="s">
        <v>17</v>
      </c>
      <c r="E720" t="s">
        <v>32</v>
      </c>
    </row>
    <row r="721" spans="1:5">
      <c r="A721" t="s">
        <v>1425</v>
      </c>
      <c r="B721" t="s">
        <v>281</v>
      </c>
      <c r="C721" t="s">
        <v>8</v>
      </c>
      <c r="D721" t="s">
        <v>9</v>
      </c>
      <c r="E721" t="s">
        <v>46</v>
      </c>
    </row>
    <row r="722" spans="1:5">
      <c r="A722" t="s">
        <v>1426</v>
      </c>
      <c r="B722" t="s">
        <v>148</v>
      </c>
      <c r="C722" t="s">
        <v>23</v>
      </c>
      <c r="D722" t="s">
        <v>42</v>
      </c>
      <c r="E722" t="s">
        <v>44</v>
      </c>
    </row>
    <row r="723" spans="1:5">
      <c r="A723" t="s">
        <v>1427</v>
      </c>
      <c r="B723" t="s">
        <v>188</v>
      </c>
      <c r="C723" t="s">
        <v>5</v>
      </c>
      <c r="D723" t="s">
        <v>27</v>
      </c>
      <c r="E723" t="s">
        <v>28</v>
      </c>
    </row>
    <row r="724" spans="1:5">
      <c r="A724" t="s">
        <v>1428</v>
      </c>
      <c r="B724" t="s">
        <v>303</v>
      </c>
      <c r="C724" t="s">
        <v>8</v>
      </c>
      <c r="D724" t="s">
        <v>37</v>
      </c>
      <c r="E724" t="s">
        <v>38</v>
      </c>
    </row>
    <row r="725" spans="1:5">
      <c r="A725" t="s">
        <v>1429</v>
      </c>
      <c r="B725" t="s">
        <v>328</v>
      </c>
      <c r="C725" t="s">
        <v>11</v>
      </c>
      <c r="D725" t="s">
        <v>4706</v>
      </c>
      <c r="E725" t="s">
        <v>33</v>
      </c>
    </row>
    <row r="726" spans="1:5">
      <c r="A726" t="s">
        <v>1430</v>
      </c>
      <c r="B726" t="s">
        <v>442</v>
      </c>
      <c r="C726" t="s">
        <v>11</v>
      </c>
      <c r="D726" t="s">
        <v>58</v>
      </c>
      <c r="E726" t="s">
        <v>59</v>
      </c>
    </row>
    <row r="727" spans="1:5">
      <c r="A727" t="s">
        <v>1431</v>
      </c>
      <c r="B727" t="s">
        <v>443</v>
      </c>
      <c r="C727" t="s">
        <v>11</v>
      </c>
      <c r="D727" t="s">
        <v>4706</v>
      </c>
      <c r="E727" t="s">
        <v>19</v>
      </c>
    </row>
    <row r="728" spans="1:5">
      <c r="A728" t="s">
        <v>1432</v>
      </c>
      <c r="B728" t="s">
        <v>221</v>
      </c>
      <c r="C728" t="s">
        <v>5</v>
      </c>
      <c r="D728" t="s">
        <v>14</v>
      </c>
      <c r="E728" t="s">
        <v>26</v>
      </c>
    </row>
    <row r="729" spans="1:5">
      <c r="A729" t="s">
        <v>1433</v>
      </c>
      <c r="B729" t="s">
        <v>125</v>
      </c>
      <c r="C729" t="s">
        <v>5</v>
      </c>
      <c r="D729" t="s">
        <v>27</v>
      </c>
      <c r="E729" t="s">
        <v>64</v>
      </c>
    </row>
    <row r="730" spans="1:5">
      <c r="A730" t="s">
        <v>1434</v>
      </c>
      <c r="B730" t="s">
        <v>285</v>
      </c>
      <c r="C730" t="s">
        <v>11</v>
      </c>
      <c r="D730" t="s">
        <v>4706</v>
      </c>
      <c r="E730" t="s">
        <v>33</v>
      </c>
    </row>
    <row r="731" spans="1:5">
      <c r="A731" t="s">
        <v>1435</v>
      </c>
      <c r="B731" t="s">
        <v>373</v>
      </c>
      <c r="C731" t="s">
        <v>8</v>
      </c>
      <c r="D731" t="s">
        <v>37</v>
      </c>
      <c r="E731" t="s">
        <v>49</v>
      </c>
    </row>
    <row r="732" spans="1:5">
      <c r="A732" t="s">
        <v>1436</v>
      </c>
      <c r="B732" t="s">
        <v>444</v>
      </c>
      <c r="C732" t="s">
        <v>5</v>
      </c>
      <c r="D732" t="s">
        <v>29</v>
      </c>
      <c r="E732" t="s">
        <v>53</v>
      </c>
    </row>
    <row r="733" spans="1:5">
      <c r="A733" t="s">
        <v>1437</v>
      </c>
      <c r="B733" t="s">
        <v>309</v>
      </c>
      <c r="C733" t="s">
        <v>11</v>
      </c>
      <c r="D733" t="s">
        <v>12</v>
      </c>
      <c r="E733" t="s">
        <v>13</v>
      </c>
    </row>
    <row r="734" spans="1:5">
      <c r="A734" t="s">
        <v>1438</v>
      </c>
      <c r="B734" t="s">
        <v>394</v>
      </c>
      <c r="C734" t="s">
        <v>11</v>
      </c>
      <c r="D734" t="s">
        <v>4706</v>
      </c>
      <c r="E734" t="s">
        <v>33</v>
      </c>
    </row>
    <row r="735" spans="1:5">
      <c r="A735" t="s">
        <v>1439</v>
      </c>
      <c r="B735" t="s">
        <v>304</v>
      </c>
      <c r="C735" t="s">
        <v>8</v>
      </c>
      <c r="D735" t="s">
        <v>34</v>
      </c>
      <c r="E735" t="s">
        <v>36</v>
      </c>
    </row>
    <row r="736" spans="1:5">
      <c r="A736" t="s">
        <v>1440</v>
      </c>
      <c r="B736" t="s">
        <v>172</v>
      </c>
      <c r="C736" t="s">
        <v>23</v>
      </c>
      <c r="D736" t="s">
        <v>42</v>
      </c>
      <c r="E736" t="s">
        <v>62</v>
      </c>
    </row>
    <row r="737" spans="1:5">
      <c r="A737" t="s">
        <v>1441</v>
      </c>
      <c r="B737" t="s">
        <v>139</v>
      </c>
      <c r="C737" t="s">
        <v>5</v>
      </c>
      <c r="D737" t="s">
        <v>29</v>
      </c>
      <c r="E737" t="s">
        <v>53</v>
      </c>
    </row>
    <row r="738" spans="1:5">
      <c r="A738" t="s">
        <v>1442</v>
      </c>
      <c r="B738" t="s">
        <v>445</v>
      </c>
      <c r="C738" t="s">
        <v>8</v>
      </c>
      <c r="D738" t="s">
        <v>9</v>
      </c>
      <c r="E738" t="s">
        <v>10</v>
      </c>
    </row>
    <row r="739" spans="1:5">
      <c r="A739" t="s">
        <v>1443</v>
      </c>
      <c r="B739" t="s">
        <v>446</v>
      </c>
      <c r="C739" t="s">
        <v>11</v>
      </c>
      <c r="D739" t="s">
        <v>4706</v>
      </c>
      <c r="E739" t="s">
        <v>19</v>
      </c>
    </row>
    <row r="740" spans="1:5">
      <c r="A740" t="s">
        <v>1444</v>
      </c>
      <c r="B740" t="s">
        <v>148</v>
      </c>
      <c r="C740" t="s">
        <v>11</v>
      </c>
      <c r="D740" t="s">
        <v>12</v>
      </c>
      <c r="E740" t="s">
        <v>50</v>
      </c>
    </row>
    <row r="741" spans="1:5">
      <c r="A741" t="s">
        <v>1445</v>
      </c>
      <c r="B741" t="s">
        <v>447</v>
      </c>
      <c r="C741" t="s">
        <v>8</v>
      </c>
      <c r="D741" t="s">
        <v>34</v>
      </c>
      <c r="E741" t="s">
        <v>35</v>
      </c>
    </row>
    <row r="742" spans="1:5">
      <c r="A742" t="s">
        <v>1446</v>
      </c>
      <c r="B742" t="s">
        <v>448</v>
      </c>
      <c r="C742" t="s">
        <v>5</v>
      </c>
      <c r="D742" t="s">
        <v>27</v>
      </c>
      <c r="E742" t="s">
        <v>28</v>
      </c>
    </row>
    <row r="743" spans="1:5">
      <c r="A743" t="s">
        <v>1447</v>
      </c>
      <c r="B743" t="s">
        <v>294</v>
      </c>
      <c r="C743" t="s">
        <v>23</v>
      </c>
      <c r="D743" t="s">
        <v>24</v>
      </c>
      <c r="E743" t="s">
        <v>54</v>
      </c>
    </row>
    <row r="744" spans="1:5">
      <c r="A744" t="s">
        <v>1448</v>
      </c>
      <c r="B744" t="s">
        <v>399</v>
      </c>
      <c r="C744" t="s">
        <v>23</v>
      </c>
      <c r="D744" t="s">
        <v>39</v>
      </c>
      <c r="E744" t="s">
        <v>48</v>
      </c>
    </row>
    <row r="745" spans="1:5">
      <c r="A745" t="s">
        <v>1449</v>
      </c>
      <c r="B745" t="s">
        <v>207</v>
      </c>
      <c r="C745" t="s">
        <v>11</v>
      </c>
      <c r="D745" t="s">
        <v>12</v>
      </c>
      <c r="E745" t="s">
        <v>50</v>
      </c>
    </row>
    <row r="746" spans="1:5">
      <c r="A746" t="s">
        <v>1450</v>
      </c>
      <c r="B746" t="s">
        <v>365</v>
      </c>
      <c r="C746" t="s">
        <v>5</v>
      </c>
      <c r="D746" t="s">
        <v>14</v>
      </c>
      <c r="E746" t="s">
        <v>15</v>
      </c>
    </row>
    <row r="747" spans="1:5">
      <c r="A747" t="s">
        <v>1451</v>
      </c>
      <c r="B747" t="s">
        <v>350</v>
      </c>
      <c r="C747" t="s">
        <v>23</v>
      </c>
      <c r="D747" t="s">
        <v>39</v>
      </c>
      <c r="E747" t="s">
        <v>40</v>
      </c>
    </row>
    <row r="748" spans="1:5">
      <c r="A748" t="s">
        <v>1452</v>
      </c>
      <c r="B748" t="s">
        <v>393</v>
      </c>
      <c r="C748" t="s">
        <v>5</v>
      </c>
      <c r="D748" t="s">
        <v>14</v>
      </c>
      <c r="E748" t="s">
        <v>26</v>
      </c>
    </row>
    <row r="749" spans="1:5">
      <c r="A749" t="s">
        <v>1453</v>
      </c>
      <c r="B749" t="s">
        <v>182</v>
      </c>
      <c r="C749" t="s">
        <v>5</v>
      </c>
      <c r="D749" t="s">
        <v>27</v>
      </c>
      <c r="E749" t="s">
        <v>64</v>
      </c>
    </row>
    <row r="750" spans="1:5">
      <c r="A750" t="s">
        <v>1454</v>
      </c>
      <c r="B750" t="s">
        <v>337</v>
      </c>
      <c r="C750" t="s">
        <v>11</v>
      </c>
      <c r="D750" t="s">
        <v>12</v>
      </c>
      <c r="E750" t="s">
        <v>50</v>
      </c>
    </row>
    <row r="751" spans="1:5">
      <c r="A751" t="s">
        <v>1455</v>
      </c>
      <c r="B751" t="s">
        <v>424</v>
      </c>
      <c r="C751" t="s">
        <v>23</v>
      </c>
      <c r="D751" t="s">
        <v>42</v>
      </c>
      <c r="E751" t="s">
        <v>44</v>
      </c>
    </row>
    <row r="752" spans="1:5">
      <c r="A752" t="s">
        <v>1456</v>
      </c>
      <c r="B752" t="s">
        <v>276</v>
      </c>
      <c r="C752" t="s">
        <v>8</v>
      </c>
      <c r="D752" t="s">
        <v>34</v>
      </c>
      <c r="E752" t="s">
        <v>36</v>
      </c>
    </row>
    <row r="753" spans="1:5">
      <c r="A753" t="s">
        <v>1457</v>
      </c>
      <c r="B753" t="s">
        <v>322</v>
      </c>
      <c r="C753" t="s">
        <v>11</v>
      </c>
      <c r="D753" t="s">
        <v>20</v>
      </c>
      <c r="E753" t="s">
        <v>56</v>
      </c>
    </row>
    <row r="754" spans="1:5">
      <c r="A754" t="s">
        <v>1458</v>
      </c>
      <c r="B754" t="s">
        <v>449</v>
      </c>
      <c r="C754" t="s">
        <v>23</v>
      </c>
      <c r="D754" t="s">
        <v>42</v>
      </c>
      <c r="E754" t="s">
        <v>44</v>
      </c>
    </row>
    <row r="755" spans="1:5">
      <c r="A755" t="s">
        <v>1459</v>
      </c>
      <c r="B755" t="s">
        <v>450</v>
      </c>
      <c r="C755" t="s">
        <v>23</v>
      </c>
      <c r="D755" t="s">
        <v>24</v>
      </c>
      <c r="E755" t="s">
        <v>45</v>
      </c>
    </row>
    <row r="756" spans="1:5">
      <c r="A756" t="s">
        <v>1460</v>
      </c>
      <c r="B756" t="s">
        <v>196</v>
      </c>
      <c r="C756" t="s">
        <v>23</v>
      </c>
      <c r="D756" t="s">
        <v>24</v>
      </c>
      <c r="E756" t="s">
        <v>54</v>
      </c>
    </row>
    <row r="757" spans="1:5">
      <c r="A757" t="s">
        <v>1461</v>
      </c>
      <c r="B757" t="s">
        <v>437</v>
      </c>
      <c r="C757" t="s">
        <v>23</v>
      </c>
      <c r="D757" t="s">
        <v>42</v>
      </c>
      <c r="E757" t="s">
        <v>62</v>
      </c>
    </row>
    <row r="758" spans="1:5">
      <c r="A758" t="s">
        <v>1462</v>
      </c>
      <c r="B758" t="s">
        <v>380</v>
      </c>
      <c r="C758" t="s">
        <v>23</v>
      </c>
      <c r="D758" t="s">
        <v>39</v>
      </c>
      <c r="E758" t="s">
        <v>48</v>
      </c>
    </row>
    <row r="759" spans="1:5">
      <c r="A759" t="s">
        <v>1463</v>
      </c>
      <c r="B759" t="s">
        <v>203</v>
      </c>
      <c r="C759" t="s">
        <v>5</v>
      </c>
      <c r="D759" t="s">
        <v>6</v>
      </c>
      <c r="E759" t="s">
        <v>22</v>
      </c>
    </row>
    <row r="760" spans="1:5">
      <c r="A760" t="s">
        <v>1464</v>
      </c>
      <c r="B760" t="s">
        <v>167</v>
      </c>
      <c r="C760" t="s">
        <v>11</v>
      </c>
      <c r="D760" t="s">
        <v>58</v>
      </c>
      <c r="E760" t="s">
        <v>59</v>
      </c>
    </row>
    <row r="761" spans="1:5">
      <c r="A761" t="s">
        <v>1465</v>
      </c>
      <c r="B761" t="s">
        <v>155</v>
      </c>
      <c r="C761" t="s">
        <v>5</v>
      </c>
      <c r="D761" t="s">
        <v>29</v>
      </c>
      <c r="E761" t="s">
        <v>30</v>
      </c>
    </row>
    <row r="762" spans="1:5">
      <c r="A762" t="s">
        <v>1466</v>
      </c>
      <c r="B762" t="s">
        <v>270</v>
      </c>
      <c r="C762" t="s">
        <v>8</v>
      </c>
      <c r="D762" t="s">
        <v>17</v>
      </c>
      <c r="E762" t="s">
        <v>18</v>
      </c>
    </row>
    <row r="763" spans="1:5">
      <c r="A763" t="s">
        <v>1467</v>
      </c>
      <c r="B763" t="s">
        <v>233</v>
      </c>
      <c r="C763" t="s">
        <v>23</v>
      </c>
      <c r="D763" t="s">
        <v>42</v>
      </c>
      <c r="E763" t="s">
        <v>43</v>
      </c>
    </row>
    <row r="764" spans="1:5">
      <c r="A764" t="s">
        <v>1468</v>
      </c>
      <c r="B764" t="s">
        <v>451</v>
      </c>
      <c r="C764" t="s">
        <v>11</v>
      </c>
      <c r="D764" t="s">
        <v>20</v>
      </c>
      <c r="E764" t="s">
        <v>56</v>
      </c>
    </row>
    <row r="765" spans="1:5">
      <c r="A765" t="s">
        <v>1469</v>
      </c>
      <c r="B765" t="s">
        <v>180</v>
      </c>
      <c r="C765" t="s">
        <v>23</v>
      </c>
      <c r="D765" t="s">
        <v>39</v>
      </c>
      <c r="E765" t="s">
        <v>51</v>
      </c>
    </row>
    <row r="766" spans="1:5">
      <c r="A766" t="s">
        <v>1470</v>
      </c>
      <c r="B766" t="s">
        <v>360</v>
      </c>
      <c r="C766" t="s">
        <v>11</v>
      </c>
      <c r="D766" t="s">
        <v>12</v>
      </c>
      <c r="E766" t="s">
        <v>13</v>
      </c>
    </row>
    <row r="767" spans="1:5">
      <c r="A767" t="s">
        <v>1471</v>
      </c>
      <c r="B767" t="s">
        <v>304</v>
      </c>
      <c r="C767" t="s">
        <v>5</v>
      </c>
      <c r="D767" t="s">
        <v>14</v>
      </c>
      <c r="E767" t="s">
        <v>57</v>
      </c>
    </row>
    <row r="768" spans="1:5">
      <c r="A768" t="s">
        <v>1472</v>
      </c>
      <c r="B768" t="s">
        <v>227</v>
      </c>
      <c r="C768" t="s">
        <v>11</v>
      </c>
      <c r="D768" t="s">
        <v>58</v>
      </c>
      <c r="E768" t="s">
        <v>59</v>
      </c>
    </row>
    <row r="769" spans="1:5">
      <c r="A769" t="s">
        <v>1473</v>
      </c>
      <c r="B769" t="s">
        <v>266</v>
      </c>
      <c r="C769" t="s">
        <v>8</v>
      </c>
      <c r="D769" t="s">
        <v>37</v>
      </c>
      <c r="E769" t="s">
        <v>38</v>
      </c>
    </row>
    <row r="770" spans="1:5">
      <c r="A770" t="s">
        <v>1474</v>
      </c>
      <c r="B770" t="s">
        <v>111</v>
      </c>
      <c r="C770" t="s">
        <v>8</v>
      </c>
      <c r="D770" t="s">
        <v>17</v>
      </c>
      <c r="E770" t="s">
        <v>52</v>
      </c>
    </row>
    <row r="771" spans="1:5">
      <c r="A771" t="s">
        <v>1475</v>
      </c>
      <c r="B771" t="s">
        <v>339</v>
      </c>
      <c r="C771" t="s">
        <v>11</v>
      </c>
      <c r="D771" t="s">
        <v>12</v>
      </c>
      <c r="E771" t="s">
        <v>47</v>
      </c>
    </row>
    <row r="772" spans="1:5">
      <c r="A772" t="s">
        <v>1476</v>
      </c>
      <c r="B772" t="s">
        <v>394</v>
      </c>
      <c r="C772" t="s">
        <v>11</v>
      </c>
      <c r="D772" t="s">
        <v>20</v>
      </c>
      <c r="E772" t="s">
        <v>63</v>
      </c>
    </row>
    <row r="773" spans="1:5">
      <c r="A773" t="s">
        <v>1477</v>
      </c>
      <c r="B773" t="s">
        <v>323</v>
      </c>
      <c r="C773" t="s">
        <v>11</v>
      </c>
      <c r="D773" t="s">
        <v>20</v>
      </c>
      <c r="E773" t="s">
        <v>56</v>
      </c>
    </row>
    <row r="774" spans="1:5">
      <c r="A774" t="s">
        <v>1478</v>
      </c>
      <c r="B774" t="s">
        <v>449</v>
      </c>
      <c r="C774" t="s">
        <v>11</v>
      </c>
      <c r="D774" t="s">
        <v>12</v>
      </c>
      <c r="E774" t="s">
        <v>47</v>
      </c>
    </row>
    <row r="775" spans="1:5">
      <c r="A775" t="s">
        <v>1479</v>
      </c>
      <c r="B775" t="s">
        <v>141</v>
      </c>
      <c r="C775" t="s">
        <v>8</v>
      </c>
      <c r="D775" t="s">
        <v>37</v>
      </c>
      <c r="E775" t="s">
        <v>38</v>
      </c>
    </row>
    <row r="776" spans="1:5">
      <c r="A776" t="s">
        <v>1480</v>
      </c>
      <c r="B776" t="s">
        <v>431</v>
      </c>
      <c r="C776" t="s">
        <v>23</v>
      </c>
      <c r="D776" t="s">
        <v>39</v>
      </c>
      <c r="E776" t="s">
        <v>40</v>
      </c>
    </row>
    <row r="777" spans="1:5">
      <c r="A777" t="s">
        <v>1481</v>
      </c>
      <c r="B777" t="s">
        <v>179</v>
      </c>
      <c r="C777" t="s">
        <v>11</v>
      </c>
      <c r="D777" t="s">
        <v>20</v>
      </c>
      <c r="E777" t="s">
        <v>56</v>
      </c>
    </row>
    <row r="778" spans="1:5">
      <c r="A778" t="s">
        <v>1482</v>
      </c>
      <c r="B778" t="s">
        <v>381</v>
      </c>
      <c r="C778" t="s">
        <v>11</v>
      </c>
      <c r="D778" t="s">
        <v>12</v>
      </c>
      <c r="E778" t="s">
        <v>47</v>
      </c>
    </row>
    <row r="779" spans="1:5">
      <c r="A779" t="s">
        <v>1483</v>
      </c>
      <c r="B779" t="s">
        <v>285</v>
      </c>
      <c r="C779" t="s">
        <v>8</v>
      </c>
      <c r="D779" t="s">
        <v>17</v>
      </c>
      <c r="E779" t="s">
        <v>32</v>
      </c>
    </row>
    <row r="780" spans="1:5">
      <c r="A780" t="s">
        <v>1484</v>
      </c>
      <c r="B780" t="s">
        <v>140</v>
      </c>
      <c r="C780" t="s">
        <v>8</v>
      </c>
      <c r="D780" t="s">
        <v>17</v>
      </c>
      <c r="E780" t="s">
        <v>32</v>
      </c>
    </row>
    <row r="781" spans="1:5">
      <c r="A781" t="s">
        <v>1485</v>
      </c>
      <c r="B781" t="s">
        <v>310</v>
      </c>
      <c r="C781" t="s">
        <v>5</v>
      </c>
      <c r="D781" t="s">
        <v>14</v>
      </c>
      <c r="E781" t="s">
        <v>57</v>
      </c>
    </row>
    <row r="782" spans="1:5">
      <c r="A782" t="s">
        <v>1486</v>
      </c>
      <c r="B782" t="s">
        <v>452</v>
      </c>
      <c r="C782" t="s">
        <v>11</v>
      </c>
      <c r="D782" t="s">
        <v>58</v>
      </c>
      <c r="E782" t="s">
        <v>66</v>
      </c>
    </row>
    <row r="783" spans="1:5">
      <c r="A783" t="s">
        <v>1487</v>
      </c>
      <c r="B783" t="s">
        <v>372</v>
      </c>
      <c r="C783" t="s">
        <v>5</v>
      </c>
      <c r="D783" t="s">
        <v>14</v>
      </c>
      <c r="E783" t="s">
        <v>57</v>
      </c>
    </row>
    <row r="784" spans="1:5">
      <c r="A784" t="s">
        <v>1488</v>
      </c>
      <c r="B784" t="s">
        <v>264</v>
      </c>
      <c r="C784" t="s">
        <v>8</v>
      </c>
      <c r="D784" t="s">
        <v>34</v>
      </c>
      <c r="E784" t="s">
        <v>35</v>
      </c>
    </row>
    <row r="785" spans="1:5">
      <c r="A785" t="s">
        <v>1489</v>
      </c>
      <c r="B785" t="s">
        <v>392</v>
      </c>
      <c r="C785" t="s">
        <v>8</v>
      </c>
      <c r="D785" t="s">
        <v>17</v>
      </c>
      <c r="E785" t="s">
        <v>32</v>
      </c>
    </row>
    <row r="786" spans="1:5">
      <c r="A786" t="s">
        <v>1490</v>
      </c>
      <c r="B786" t="s">
        <v>348</v>
      </c>
      <c r="C786" t="s">
        <v>23</v>
      </c>
      <c r="D786" t="s">
        <v>24</v>
      </c>
      <c r="E786" t="s">
        <v>25</v>
      </c>
    </row>
    <row r="787" spans="1:5">
      <c r="A787" t="s">
        <v>1491</v>
      </c>
      <c r="B787" t="s">
        <v>396</v>
      </c>
      <c r="C787" t="s">
        <v>11</v>
      </c>
      <c r="D787" t="s">
        <v>58</v>
      </c>
      <c r="E787" t="s">
        <v>61</v>
      </c>
    </row>
    <row r="788" spans="1:5">
      <c r="A788" t="s">
        <v>1492</v>
      </c>
      <c r="B788" t="s">
        <v>286</v>
      </c>
      <c r="C788" t="s">
        <v>5</v>
      </c>
      <c r="D788" t="s">
        <v>27</v>
      </c>
      <c r="E788" t="s">
        <v>28</v>
      </c>
    </row>
    <row r="789" spans="1:5">
      <c r="A789" t="s">
        <v>1493</v>
      </c>
      <c r="B789" t="s">
        <v>376</v>
      </c>
      <c r="C789" t="s">
        <v>8</v>
      </c>
      <c r="D789" t="s">
        <v>34</v>
      </c>
      <c r="E789" t="s">
        <v>36</v>
      </c>
    </row>
    <row r="790" spans="1:5">
      <c r="A790" t="s">
        <v>1494</v>
      </c>
      <c r="B790" t="s">
        <v>273</v>
      </c>
      <c r="C790" t="s">
        <v>8</v>
      </c>
      <c r="D790" t="s">
        <v>34</v>
      </c>
      <c r="E790" t="s">
        <v>60</v>
      </c>
    </row>
    <row r="791" spans="1:5">
      <c r="A791" t="s">
        <v>1495</v>
      </c>
      <c r="B791" t="s">
        <v>425</v>
      </c>
      <c r="C791" t="s">
        <v>5</v>
      </c>
      <c r="D791" t="s">
        <v>27</v>
      </c>
      <c r="E791" t="s">
        <v>67</v>
      </c>
    </row>
    <row r="792" spans="1:5">
      <c r="A792" t="s">
        <v>1496</v>
      </c>
      <c r="B792" t="s">
        <v>198</v>
      </c>
      <c r="C792" t="s">
        <v>23</v>
      </c>
      <c r="D792" t="s">
        <v>42</v>
      </c>
      <c r="E792" t="s">
        <v>62</v>
      </c>
    </row>
    <row r="793" spans="1:5">
      <c r="A793" t="s">
        <v>1497</v>
      </c>
      <c r="B793" t="s">
        <v>296</v>
      </c>
      <c r="C793" t="s">
        <v>8</v>
      </c>
      <c r="D793" t="s">
        <v>9</v>
      </c>
      <c r="E793" t="s">
        <v>55</v>
      </c>
    </row>
    <row r="794" spans="1:5">
      <c r="A794" t="s">
        <v>1498</v>
      </c>
      <c r="B794" t="s">
        <v>107</v>
      </c>
      <c r="C794" t="s">
        <v>11</v>
      </c>
      <c r="D794" t="s">
        <v>12</v>
      </c>
      <c r="E794" t="s">
        <v>13</v>
      </c>
    </row>
    <row r="795" spans="1:5">
      <c r="A795" t="s">
        <v>1499</v>
      </c>
      <c r="B795" t="s">
        <v>179</v>
      </c>
      <c r="C795" t="s">
        <v>8</v>
      </c>
      <c r="D795" t="s">
        <v>17</v>
      </c>
      <c r="E795" t="s">
        <v>52</v>
      </c>
    </row>
    <row r="796" spans="1:5">
      <c r="A796" t="s">
        <v>1500</v>
      </c>
      <c r="B796" t="s">
        <v>453</v>
      </c>
      <c r="C796" t="s">
        <v>11</v>
      </c>
      <c r="D796" t="s">
        <v>4706</v>
      </c>
      <c r="E796" t="s">
        <v>33</v>
      </c>
    </row>
    <row r="797" spans="1:5">
      <c r="A797" t="s">
        <v>1501</v>
      </c>
      <c r="B797" t="s">
        <v>400</v>
      </c>
      <c r="C797" t="s">
        <v>5</v>
      </c>
      <c r="D797" t="s">
        <v>27</v>
      </c>
      <c r="E797" t="s">
        <v>67</v>
      </c>
    </row>
    <row r="798" spans="1:5">
      <c r="A798" t="s">
        <v>1502</v>
      </c>
      <c r="B798" t="s">
        <v>291</v>
      </c>
      <c r="C798" t="s">
        <v>11</v>
      </c>
      <c r="D798" t="s">
        <v>4706</v>
      </c>
      <c r="E798" t="s">
        <v>33</v>
      </c>
    </row>
    <row r="799" spans="1:5">
      <c r="A799" t="s">
        <v>1503</v>
      </c>
      <c r="B799" t="s">
        <v>454</v>
      </c>
      <c r="C799" t="s">
        <v>5</v>
      </c>
      <c r="D799" t="s">
        <v>29</v>
      </c>
      <c r="E799" t="s">
        <v>53</v>
      </c>
    </row>
    <row r="800" spans="1:5">
      <c r="A800" t="s">
        <v>1504</v>
      </c>
      <c r="B800" t="s">
        <v>251</v>
      </c>
      <c r="C800" t="s">
        <v>11</v>
      </c>
      <c r="D800" t="s">
        <v>58</v>
      </c>
      <c r="E800" t="s">
        <v>66</v>
      </c>
    </row>
    <row r="801" spans="1:5">
      <c r="A801" t="s">
        <v>1505</v>
      </c>
      <c r="B801" t="s">
        <v>268</v>
      </c>
      <c r="C801" t="s">
        <v>5</v>
      </c>
      <c r="D801" t="s">
        <v>29</v>
      </c>
      <c r="E801" t="s">
        <v>30</v>
      </c>
    </row>
    <row r="802" spans="1:5">
      <c r="A802" t="s">
        <v>1506</v>
      </c>
      <c r="B802" t="s">
        <v>162</v>
      </c>
      <c r="C802" t="s">
        <v>11</v>
      </c>
      <c r="D802" t="s">
        <v>58</v>
      </c>
      <c r="E802" t="s">
        <v>61</v>
      </c>
    </row>
    <row r="803" spans="1:5">
      <c r="A803" t="s">
        <v>1507</v>
      </c>
      <c r="B803" t="s">
        <v>455</v>
      </c>
      <c r="C803" t="s">
        <v>23</v>
      </c>
      <c r="D803" t="s">
        <v>39</v>
      </c>
      <c r="E803" t="s">
        <v>51</v>
      </c>
    </row>
    <row r="804" spans="1:5">
      <c r="A804" t="s">
        <v>1508</v>
      </c>
      <c r="B804" t="s">
        <v>362</v>
      </c>
      <c r="C804" t="s">
        <v>11</v>
      </c>
      <c r="D804" t="s">
        <v>12</v>
      </c>
      <c r="E804" t="s">
        <v>47</v>
      </c>
    </row>
    <row r="805" spans="1:5">
      <c r="A805" t="s">
        <v>1509</v>
      </c>
      <c r="B805" t="s">
        <v>263</v>
      </c>
      <c r="C805" t="s">
        <v>11</v>
      </c>
      <c r="D805" t="s">
        <v>20</v>
      </c>
      <c r="E805" t="s">
        <v>56</v>
      </c>
    </row>
    <row r="806" spans="1:5">
      <c r="A806" t="s">
        <v>1510</v>
      </c>
      <c r="B806" t="s">
        <v>295</v>
      </c>
      <c r="C806" t="s">
        <v>23</v>
      </c>
      <c r="D806" t="s">
        <v>42</v>
      </c>
      <c r="E806" t="s">
        <v>43</v>
      </c>
    </row>
    <row r="807" spans="1:5">
      <c r="A807" t="s">
        <v>1511</v>
      </c>
      <c r="B807" t="s">
        <v>456</v>
      </c>
      <c r="C807" t="s">
        <v>8</v>
      </c>
      <c r="D807" t="s">
        <v>34</v>
      </c>
      <c r="E807" t="s">
        <v>35</v>
      </c>
    </row>
    <row r="808" spans="1:5">
      <c r="A808" t="s">
        <v>1512</v>
      </c>
      <c r="B808" t="s">
        <v>255</v>
      </c>
      <c r="C808" t="s">
        <v>8</v>
      </c>
      <c r="D808" t="s">
        <v>37</v>
      </c>
      <c r="E808" t="s">
        <v>49</v>
      </c>
    </row>
    <row r="809" spans="1:5">
      <c r="A809" t="s">
        <v>1513</v>
      </c>
      <c r="B809" t="s">
        <v>314</v>
      </c>
      <c r="C809" t="s">
        <v>11</v>
      </c>
      <c r="D809" t="s">
        <v>4706</v>
      </c>
      <c r="E809" t="s">
        <v>19</v>
      </c>
    </row>
    <row r="810" spans="1:5">
      <c r="A810" t="s">
        <v>1514</v>
      </c>
      <c r="B810" t="s">
        <v>370</v>
      </c>
      <c r="C810" t="s">
        <v>23</v>
      </c>
      <c r="D810" t="s">
        <v>24</v>
      </c>
      <c r="E810" t="s">
        <v>25</v>
      </c>
    </row>
    <row r="811" spans="1:5">
      <c r="A811" t="s">
        <v>1515</v>
      </c>
      <c r="B811" t="s">
        <v>313</v>
      </c>
      <c r="C811" t="s">
        <v>11</v>
      </c>
      <c r="D811" t="s">
        <v>4706</v>
      </c>
      <c r="E811" t="s">
        <v>19</v>
      </c>
    </row>
    <row r="812" spans="1:5">
      <c r="A812" t="s">
        <v>1516</v>
      </c>
      <c r="B812" t="s">
        <v>421</v>
      </c>
      <c r="C812" t="s">
        <v>5</v>
      </c>
      <c r="D812" t="s">
        <v>29</v>
      </c>
      <c r="E812" t="s">
        <v>30</v>
      </c>
    </row>
    <row r="813" spans="1:5">
      <c r="A813" t="s">
        <v>1517</v>
      </c>
      <c r="B813" t="s">
        <v>346</v>
      </c>
      <c r="C813" t="s">
        <v>5</v>
      </c>
      <c r="D813" t="s">
        <v>29</v>
      </c>
      <c r="E813" t="s">
        <v>30</v>
      </c>
    </row>
    <row r="814" spans="1:5">
      <c r="A814" t="s">
        <v>1518</v>
      </c>
      <c r="B814" t="s">
        <v>347</v>
      </c>
      <c r="C814" t="s">
        <v>11</v>
      </c>
      <c r="D814" t="s">
        <v>58</v>
      </c>
      <c r="E814" t="s">
        <v>66</v>
      </c>
    </row>
    <row r="815" spans="1:5">
      <c r="A815" t="s">
        <v>1519</v>
      </c>
      <c r="B815" t="s">
        <v>346</v>
      </c>
      <c r="C815" t="s">
        <v>8</v>
      </c>
      <c r="D815" t="s">
        <v>34</v>
      </c>
      <c r="E815" t="s">
        <v>35</v>
      </c>
    </row>
    <row r="816" spans="1:5">
      <c r="A816" t="s">
        <v>1520</v>
      </c>
      <c r="B816" t="s">
        <v>365</v>
      </c>
      <c r="C816" t="s">
        <v>8</v>
      </c>
      <c r="D816" t="s">
        <v>34</v>
      </c>
      <c r="E816" t="s">
        <v>60</v>
      </c>
    </row>
    <row r="817" spans="1:5">
      <c r="A817" t="s">
        <v>1521</v>
      </c>
      <c r="B817" t="s">
        <v>238</v>
      </c>
      <c r="C817" t="s">
        <v>11</v>
      </c>
      <c r="D817" t="s">
        <v>20</v>
      </c>
      <c r="E817" t="s">
        <v>63</v>
      </c>
    </row>
    <row r="818" spans="1:5">
      <c r="A818" t="s">
        <v>1522</v>
      </c>
      <c r="B818" t="s">
        <v>251</v>
      </c>
      <c r="C818" t="s">
        <v>11</v>
      </c>
      <c r="D818" t="s">
        <v>58</v>
      </c>
      <c r="E818" t="s">
        <v>66</v>
      </c>
    </row>
    <row r="819" spans="1:5">
      <c r="A819" t="s">
        <v>1523</v>
      </c>
      <c r="B819" t="s">
        <v>109</v>
      </c>
      <c r="C819" t="s">
        <v>5</v>
      </c>
      <c r="D819" t="s">
        <v>27</v>
      </c>
      <c r="E819" t="s">
        <v>28</v>
      </c>
    </row>
    <row r="820" spans="1:5">
      <c r="A820" t="s">
        <v>1524</v>
      </c>
      <c r="B820" t="s">
        <v>457</v>
      </c>
      <c r="C820" t="s">
        <v>8</v>
      </c>
      <c r="D820" t="s">
        <v>34</v>
      </c>
      <c r="E820" t="s">
        <v>60</v>
      </c>
    </row>
    <row r="821" spans="1:5">
      <c r="A821" t="s">
        <v>1525</v>
      </c>
      <c r="B821" t="s">
        <v>321</v>
      </c>
      <c r="C821" t="s">
        <v>11</v>
      </c>
      <c r="D821" t="s">
        <v>12</v>
      </c>
      <c r="E821" t="s">
        <v>50</v>
      </c>
    </row>
    <row r="822" spans="1:5">
      <c r="A822" t="s">
        <v>1526</v>
      </c>
      <c r="B822" t="s">
        <v>458</v>
      </c>
      <c r="C822" t="s">
        <v>5</v>
      </c>
      <c r="D822" t="s">
        <v>14</v>
      </c>
      <c r="E822" t="s">
        <v>15</v>
      </c>
    </row>
    <row r="823" spans="1:5">
      <c r="A823" t="s">
        <v>1527</v>
      </c>
      <c r="B823" t="s">
        <v>140</v>
      </c>
      <c r="C823" t="s">
        <v>8</v>
      </c>
      <c r="D823" t="s">
        <v>9</v>
      </c>
      <c r="E823" t="s">
        <v>46</v>
      </c>
    </row>
    <row r="824" spans="1:5">
      <c r="A824" t="s">
        <v>1528</v>
      </c>
      <c r="B824" t="s">
        <v>154</v>
      </c>
      <c r="C824" t="s">
        <v>23</v>
      </c>
      <c r="D824" t="s">
        <v>39</v>
      </c>
      <c r="E824" t="s">
        <v>51</v>
      </c>
    </row>
    <row r="825" spans="1:5">
      <c r="A825" t="s">
        <v>1529</v>
      </c>
      <c r="B825" t="s">
        <v>119</v>
      </c>
      <c r="C825" t="s">
        <v>5</v>
      </c>
      <c r="D825" t="s">
        <v>27</v>
      </c>
      <c r="E825" t="s">
        <v>64</v>
      </c>
    </row>
    <row r="826" spans="1:5">
      <c r="A826" t="s">
        <v>1530</v>
      </c>
      <c r="B826" t="s">
        <v>251</v>
      </c>
      <c r="C826" t="s">
        <v>8</v>
      </c>
      <c r="D826" t="s">
        <v>17</v>
      </c>
      <c r="E826" t="s">
        <v>52</v>
      </c>
    </row>
    <row r="827" spans="1:5">
      <c r="A827" t="s">
        <v>1531</v>
      </c>
      <c r="B827" t="s">
        <v>459</v>
      </c>
      <c r="C827" t="s">
        <v>8</v>
      </c>
      <c r="D827" t="s">
        <v>37</v>
      </c>
      <c r="E827" t="s">
        <v>49</v>
      </c>
    </row>
    <row r="828" spans="1:5">
      <c r="A828" t="s">
        <v>1532</v>
      </c>
      <c r="B828" t="s">
        <v>137</v>
      </c>
      <c r="C828" t="s">
        <v>5</v>
      </c>
      <c r="D828" t="s">
        <v>29</v>
      </c>
      <c r="E828" t="s">
        <v>53</v>
      </c>
    </row>
    <row r="829" spans="1:5">
      <c r="A829" t="s">
        <v>1533</v>
      </c>
      <c r="B829" t="s">
        <v>318</v>
      </c>
      <c r="C829" t="s">
        <v>23</v>
      </c>
      <c r="D829" t="s">
        <v>39</v>
      </c>
      <c r="E829" t="s">
        <v>51</v>
      </c>
    </row>
    <row r="830" spans="1:5">
      <c r="A830" t="s">
        <v>1534</v>
      </c>
      <c r="B830" t="s">
        <v>334</v>
      </c>
      <c r="C830" t="s">
        <v>5</v>
      </c>
      <c r="D830" t="s">
        <v>27</v>
      </c>
      <c r="E830" t="s">
        <v>28</v>
      </c>
    </row>
    <row r="831" spans="1:5">
      <c r="A831" t="s">
        <v>1535</v>
      </c>
      <c r="B831" t="s">
        <v>174</v>
      </c>
      <c r="C831" t="s">
        <v>8</v>
      </c>
      <c r="D831" t="s">
        <v>34</v>
      </c>
      <c r="E831" t="s">
        <v>60</v>
      </c>
    </row>
    <row r="832" spans="1:5">
      <c r="A832" t="s">
        <v>1536</v>
      </c>
      <c r="B832" t="s">
        <v>120</v>
      </c>
      <c r="C832" t="s">
        <v>11</v>
      </c>
      <c r="D832" t="s">
        <v>58</v>
      </c>
      <c r="E832" t="s">
        <v>66</v>
      </c>
    </row>
    <row r="833" spans="1:5">
      <c r="A833" t="s">
        <v>1537</v>
      </c>
      <c r="B833" t="s">
        <v>239</v>
      </c>
      <c r="C833" t="s">
        <v>11</v>
      </c>
      <c r="D833" t="s">
        <v>20</v>
      </c>
      <c r="E833" t="s">
        <v>63</v>
      </c>
    </row>
    <row r="834" spans="1:5">
      <c r="A834" t="s">
        <v>1538</v>
      </c>
      <c r="B834" t="s">
        <v>274</v>
      </c>
      <c r="C834" t="s">
        <v>5</v>
      </c>
      <c r="D834" t="s">
        <v>14</v>
      </c>
      <c r="E834" t="s">
        <v>26</v>
      </c>
    </row>
    <row r="835" spans="1:5">
      <c r="A835" t="s">
        <v>1539</v>
      </c>
      <c r="B835" t="s">
        <v>386</v>
      </c>
      <c r="C835" t="s">
        <v>8</v>
      </c>
      <c r="D835" t="s">
        <v>37</v>
      </c>
      <c r="E835" t="s">
        <v>49</v>
      </c>
    </row>
    <row r="836" spans="1:5">
      <c r="A836" t="s">
        <v>1540</v>
      </c>
      <c r="B836" t="s">
        <v>277</v>
      </c>
      <c r="C836" t="s">
        <v>11</v>
      </c>
      <c r="D836" t="s">
        <v>58</v>
      </c>
      <c r="E836" t="s">
        <v>66</v>
      </c>
    </row>
    <row r="837" spans="1:5">
      <c r="A837" t="s">
        <v>1541</v>
      </c>
      <c r="B837" t="s">
        <v>365</v>
      </c>
      <c r="C837" t="s">
        <v>8</v>
      </c>
      <c r="D837" t="s">
        <v>37</v>
      </c>
      <c r="E837" t="s">
        <v>38</v>
      </c>
    </row>
    <row r="838" spans="1:5">
      <c r="A838" t="s">
        <v>1542</v>
      </c>
      <c r="B838" t="s">
        <v>420</v>
      </c>
      <c r="C838" t="s">
        <v>5</v>
      </c>
      <c r="D838" t="s">
        <v>14</v>
      </c>
      <c r="E838" t="s">
        <v>26</v>
      </c>
    </row>
    <row r="839" spans="1:5">
      <c r="A839" t="s">
        <v>1543</v>
      </c>
      <c r="B839" t="s">
        <v>189</v>
      </c>
      <c r="C839" t="s">
        <v>11</v>
      </c>
      <c r="D839" t="s">
        <v>12</v>
      </c>
      <c r="E839" t="s">
        <v>50</v>
      </c>
    </row>
    <row r="840" spans="1:5">
      <c r="A840" t="s">
        <v>1544</v>
      </c>
      <c r="B840" t="s">
        <v>259</v>
      </c>
      <c r="C840" t="s">
        <v>8</v>
      </c>
      <c r="D840" t="s">
        <v>37</v>
      </c>
      <c r="E840" t="s">
        <v>49</v>
      </c>
    </row>
    <row r="841" spans="1:5">
      <c r="A841" t="s">
        <v>1545</v>
      </c>
      <c r="B841" t="s">
        <v>170</v>
      </c>
      <c r="C841" t="s">
        <v>11</v>
      </c>
      <c r="D841" t="s">
        <v>12</v>
      </c>
      <c r="E841" t="s">
        <v>50</v>
      </c>
    </row>
    <row r="842" spans="1:5">
      <c r="A842" t="s">
        <v>1546</v>
      </c>
      <c r="B842" t="s">
        <v>278</v>
      </c>
      <c r="C842" t="s">
        <v>5</v>
      </c>
      <c r="D842" t="s">
        <v>29</v>
      </c>
      <c r="E842" t="s">
        <v>31</v>
      </c>
    </row>
    <row r="843" spans="1:5">
      <c r="A843" t="s">
        <v>1547</v>
      </c>
      <c r="B843" t="s">
        <v>270</v>
      </c>
      <c r="C843" t="s">
        <v>8</v>
      </c>
      <c r="D843" t="s">
        <v>37</v>
      </c>
      <c r="E843" t="s">
        <v>49</v>
      </c>
    </row>
    <row r="844" spans="1:5">
      <c r="A844" t="s">
        <v>1548</v>
      </c>
      <c r="B844" t="s">
        <v>255</v>
      </c>
      <c r="C844" t="s">
        <v>11</v>
      </c>
      <c r="D844" t="s">
        <v>12</v>
      </c>
      <c r="E844" t="s">
        <v>13</v>
      </c>
    </row>
    <row r="845" spans="1:5">
      <c r="A845" t="s">
        <v>1549</v>
      </c>
      <c r="B845" t="s">
        <v>243</v>
      </c>
      <c r="C845" t="s">
        <v>5</v>
      </c>
      <c r="D845" t="s">
        <v>6</v>
      </c>
      <c r="E845" t="s">
        <v>16</v>
      </c>
    </row>
    <row r="846" spans="1:5">
      <c r="A846" t="s">
        <v>1550</v>
      </c>
      <c r="B846" t="s">
        <v>406</v>
      </c>
      <c r="C846" t="s">
        <v>11</v>
      </c>
      <c r="D846" t="s">
        <v>58</v>
      </c>
      <c r="E846" t="s">
        <v>59</v>
      </c>
    </row>
    <row r="847" spans="1:5">
      <c r="A847" t="s">
        <v>1551</v>
      </c>
      <c r="B847" t="s">
        <v>419</v>
      </c>
      <c r="C847" t="s">
        <v>11</v>
      </c>
      <c r="D847" t="s">
        <v>12</v>
      </c>
      <c r="E847" t="s">
        <v>13</v>
      </c>
    </row>
    <row r="848" spans="1:5">
      <c r="A848" t="s">
        <v>1552</v>
      </c>
      <c r="B848" t="s">
        <v>249</v>
      </c>
      <c r="C848" t="s">
        <v>23</v>
      </c>
      <c r="D848" t="s">
        <v>42</v>
      </c>
      <c r="E848" t="s">
        <v>43</v>
      </c>
    </row>
    <row r="849" spans="1:5">
      <c r="A849" t="s">
        <v>1553</v>
      </c>
      <c r="B849" t="s">
        <v>401</v>
      </c>
      <c r="C849" t="s">
        <v>23</v>
      </c>
      <c r="D849" t="s">
        <v>39</v>
      </c>
      <c r="E849" t="s">
        <v>51</v>
      </c>
    </row>
    <row r="850" spans="1:5">
      <c r="A850" t="s">
        <v>1554</v>
      </c>
      <c r="B850" t="s">
        <v>443</v>
      </c>
      <c r="C850" t="s">
        <v>5</v>
      </c>
      <c r="D850" t="s">
        <v>27</v>
      </c>
      <c r="E850" t="s">
        <v>28</v>
      </c>
    </row>
    <row r="851" spans="1:5">
      <c r="A851" t="s">
        <v>1555</v>
      </c>
      <c r="B851" t="s">
        <v>276</v>
      </c>
      <c r="C851" t="s">
        <v>23</v>
      </c>
      <c r="D851" t="s">
        <v>39</v>
      </c>
      <c r="E851" t="s">
        <v>40</v>
      </c>
    </row>
    <row r="852" spans="1:5">
      <c r="A852" t="s">
        <v>1556</v>
      </c>
      <c r="B852" t="s">
        <v>218</v>
      </c>
      <c r="C852" t="s">
        <v>5</v>
      </c>
      <c r="D852" t="s">
        <v>6</v>
      </c>
      <c r="E852" t="s">
        <v>16</v>
      </c>
    </row>
    <row r="853" spans="1:5">
      <c r="A853" t="s">
        <v>1557</v>
      </c>
      <c r="B853" t="s">
        <v>439</v>
      </c>
      <c r="C853" t="s">
        <v>23</v>
      </c>
      <c r="D853" t="s">
        <v>39</v>
      </c>
      <c r="E853" t="s">
        <v>51</v>
      </c>
    </row>
    <row r="854" spans="1:5">
      <c r="A854" t="s">
        <v>1558</v>
      </c>
      <c r="B854" t="s">
        <v>348</v>
      </c>
      <c r="C854" t="s">
        <v>11</v>
      </c>
      <c r="D854" t="s">
        <v>58</v>
      </c>
      <c r="E854" t="s">
        <v>59</v>
      </c>
    </row>
    <row r="855" spans="1:5">
      <c r="A855" t="s">
        <v>1559</v>
      </c>
      <c r="B855" t="s">
        <v>418</v>
      </c>
      <c r="C855" t="s">
        <v>5</v>
      </c>
      <c r="D855" t="s">
        <v>29</v>
      </c>
      <c r="E855" t="s">
        <v>31</v>
      </c>
    </row>
    <row r="856" spans="1:5">
      <c r="A856" t="s">
        <v>1560</v>
      </c>
      <c r="B856" t="s">
        <v>124</v>
      </c>
      <c r="C856" t="s">
        <v>5</v>
      </c>
      <c r="D856" t="s">
        <v>14</v>
      </c>
      <c r="E856" t="s">
        <v>26</v>
      </c>
    </row>
    <row r="857" spans="1:5">
      <c r="A857" t="s">
        <v>1561</v>
      </c>
      <c r="B857" t="s">
        <v>289</v>
      </c>
      <c r="C857" t="s">
        <v>11</v>
      </c>
      <c r="D857" t="s">
        <v>4706</v>
      </c>
      <c r="E857" t="s">
        <v>19</v>
      </c>
    </row>
    <row r="858" spans="1:5">
      <c r="A858" t="s">
        <v>1562</v>
      </c>
      <c r="B858" t="s">
        <v>309</v>
      </c>
      <c r="C858" t="s">
        <v>5</v>
      </c>
      <c r="D858" t="s">
        <v>27</v>
      </c>
      <c r="E858" t="s">
        <v>64</v>
      </c>
    </row>
    <row r="859" spans="1:5">
      <c r="A859" t="s">
        <v>1563</v>
      </c>
      <c r="B859" t="s">
        <v>307</v>
      </c>
      <c r="C859" t="s">
        <v>5</v>
      </c>
      <c r="D859" t="s">
        <v>6</v>
      </c>
      <c r="E859" t="s">
        <v>16</v>
      </c>
    </row>
    <row r="860" spans="1:5">
      <c r="A860" t="s">
        <v>1564</v>
      </c>
      <c r="B860" t="s">
        <v>114</v>
      </c>
      <c r="C860" t="s">
        <v>23</v>
      </c>
      <c r="D860" t="s">
        <v>24</v>
      </c>
      <c r="E860" t="s">
        <v>54</v>
      </c>
    </row>
    <row r="861" spans="1:5">
      <c r="A861" t="s">
        <v>1565</v>
      </c>
      <c r="B861" t="s">
        <v>209</v>
      </c>
      <c r="C861" t="s">
        <v>5</v>
      </c>
      <c r="D861" t="s">
        <v>29</v>
      </c>
      <c r="E861" t="s">
        <v>30</v>
      </c>
    </row>
    <row r="862" spans="1:5">
      <c r="A862" t="s">
        <v>1566</v>
      </c>
      <c r="B862" t="s">
        <v>409</v>
      </c>
      <c r="C862" t="s">
        <v>8</v>
      </c>
      <c r="D862" t="s">
        <v>37</v>
      </c>
      <c r="E862" t="s">
        <v>49</v>
      </c>
    </row>
    <row r="863" spans="1:5">
      <c r="A863" t="s">
        <v>1567</v>
      </c>
      <c r="B863" t="s">
        <v>351</v>
      </c>
      <c r="C863" t="s">
        <v>11</v>
      </c>
      <c r="D863" t="s">
        <v>20</v>
      </c>
      <c r="E863" t="s">
        <v>21</v>
      </c>
    </row>
    <row r="864" spans="1:5">
      <c r="A864" t="s">
        <v>1568</v>
      </c>
      <c r="B864" t="s">
        <v>144</v>
      </c>
      <c r="C864" t="s">
        <v>23</v>
      </c>
      <c r="D864" t="s">
        <v>39</v>
      </c>
      <c r="E864" t="s">
        <v>51</v>
      </c>
    </row>
    <row r="865" spans="1:5">
      <c r="A865" t="s">
        <v>1569</v>
      </c>
      <c r="B865" t="s">
        <v>339</v>
      </c>
      <c r="C865" t="s">
        <v>23</v>
      </c>
      <c r="D865" t="s">
        <v>42</v>
      </c>
      <c r="E865" t="s">
        <v>44</v>
      </c>
    </row>
    <row r="866" spans="1:5">
      <c r="A866" t="s">
        <v>1570</v>
      </c>
      <c r="B866" t="s">
        <v>245</v>
      </c>
      <c r="C866" t="s">
        <v>8</v>
      </c>
      <c r="D866" t="s">
        <v>9</v>
      </c>
      <c r="E866" t="s">
        <v>10</v>
      </c>
    </row>
    <row r="867" spans="1:5">
      <c r="A867" t="s">
        <v>1571</v>
      </c>
      <c r="B867" t="s">
        <v>437</v>
      </c>
      <c r="C867" t="s">
        <v>11</v>
      </c>
      <c r="D867" t="s">
        <v>58</v>
      </c>
      <c r="E867" t="s">
        <v>59</v>
      </c>
    </row>
    <row r="868" spans="1:5">
      <c r="A868" t="s">
        <v>1572</v>
      </c>
      <c r="B868" t="s">
        <v>168</v>
      </c>
      <c r="C868" t="s">
        <v>11</v>
      </c>
      <c r="D868" t="s">
        <v>4706</v>
      </c>
      <c r="E868" t="s">
        <v>41</v>
      </c>
    </row>
    <row r="869" spans="1:5">
      <c r="A869" t="s">
        <v>1573</v>
      </c>
      <c r="B869" t="s">
        <v>429</v>
      </c>
      <c r="C869" t="s">
        <v>23</v>
      </c>
      <c r="D869" t="s">
        <v>42</v>
      </c>
      <c r="E869" t="s">
        <v>43</v>
      </c>
    </row>
    <row r="870" spans="1:5">
      <c r="A870" t="s">
        <v>1574</v>
      </c>
      <c r="B870" t="s">
        <v>418</v>
      </c>
      <c r="C870" t="s">
        <v>5</v>
      </c>
      <c r="D870" t="s">
        <v>29</v>
      </c>
      <c r="E870" t="s">
        <v>30</v>
      </c>
    </row>
    <row r="871" spans="1:5">
      <c r="A871" t="s">
        <v>1575</v>
      </c>
      <c r="B871" t="s">
        <v>253</v>
      </c>
      <c r="C871" t="s">
        <v>23</v>
      </c>
      <c r="D871" t="s">
        <v>42</v>
      </c>
      <c r="E871" t="s">
        <v>44</v>
      </c>
    </row>
    <row r="872" spans="1:5">
      <c r="A872" t="s">
        <v>1576</v>
      </c>
      <c r="B872" t="s">
        <v>210</v>
      </c>
      <c r="C872" t="s">
        <v>11</v>
      </c>
      <c r="D872" t="s">
        <v>4706</v>
      </c>
      <c r="E872" t="s">
        <v>19</v>
      </c>
    </row>
    <row r="873" spans="1:5">
      <c r="A873" t="s">
        <v>1577</v>
      </c>
      <c r="B873" t="s">
        <v>360</v>
      </c>
      <c r="C873" t="s">
        <v>8</v>
      </c>
      <c r="D873" t="s">
        <v>17</v>
      </c>
      <c r="E873" t="s">
        <v>52</v>
      </c>
    </row>
    <row r="874" spans="1:5">
      <c r="A874" t="s">
        <v>1578</v>
      </c>
      <c r="B874" t="s">
        <v>460</v>
      </c>
      <c r="C874" t="s">
        <v>23</v>
      </c>
      <c r="D874" t="s">
        <v>39</v>
      </c>
      <c r="E874" t="s">
        <v>51</v>
      </c>
    </row>
    <row r="875" spans="1:5">
      <c r="A875" t="s">
        <v>1579</v>
      </c>
      <c r="B875" t="s">
        <v>318</v>
      </c>
      <c r="C875" t="s">
        <v>11</v>
      </c>
      <c r="D875" t="s">
        <v>12</v>
      </c>
      <c r="E875" t="s">
        <v>47</v>
      </c>
    </row>
    <row r="876" spans="1:5">
      <c r="A876" t="s">
        <v>1580</v>
      </c>
      <c r="B876" t="s">
        <v>244</v>
      </c>
      <c r="C876" t="s">
        <v>23</v>
      </c>
      <c r="D876" t="s">
        <v>39</v>
      </c>
      <c r="E876" t="s">
        <v>51</v>
      </c>
    </row>
    <row r="877" spans="1:5">
      <c r="A877" t="s">
        <v>1581</v>
      </c>
      <c r="B877" t="s">
        <v>342</v>
      </c>
      <c r="C877" t="s">
        <v>5</v>
      </c>
      <c r="D877" t="s">
        <v>29</v>
      </c>
      <c r="E877" t="s">
        <v>31</v>
      </c>
    </row>
    <row r="878" spans="1:5">
      <c r="A878" t="s">
        <v>1582</v>
      </c>
      <c r="B878" t="s">
        <v>149</v>
      </c>
      <c r="C878" t="s">
        <v>23</v>
      </c>
      <c r="D878" t="s">
        <v>24</v>
      </c>
      <c r="E878" t="s">
        <v>25</v>
      </c>
    </row>
    <row r="879" spans="1:5">
      <c r="A879" t="s">
        <v>1583</v>
      </c>
      <c r="B879" t="s">
        <v>369</v>
      </c>
      <c r="C879" t="s">
        <v>23</v>
      </c>
      <c r="D879" t="s">
        <v>39</v>
      </c>
      <c r="E879" t="s">
        <v>48</v>
      </c>
    </row>
    <row r="880" spans="1:5">
      <c r="A880" t="s">
        <v>1584</v>
      </c>
      <c r="B880" t="s">
        <v>284</v>
      </c>
      <c r="C880" t="s">
        <v>11</v>
      </c>
      <c r="D880" t="s">
        <v>20</v>
      </c>
      <c r="E880" t="s">
        <v>56</v>
      </c>
    </row>
    <row r="881" spans="1:5">
      <c r="A881" t="s">
        <v>1585</v>
      </c>
      <c r="B881" t="s">
        <v>255</v>
      </c>
      <c r="C881" t="s">
        <v>11</v>
      </c>
      <c r="D881" t="s">
        <v>58</v>
      </c>
      <c r="E881" t="s">
        <v>61</v>
      </c>
    </row>
    <row r="882" spans="1:5">
      <c r="A882" t="s">
        <v>1586</v>
      </c>
      <c r="B882" t="s">
        <v>461</v>
      </c>
      <c r="C882" t="s">
        <v>11</v>
      </c>
      <c r="D882" t="s">
        <v>12</v>
      </c>
      <c r="E882" t="s">
        <v>50</v>
      </c>
    </row>
    <row r="883" spans="1:5">
      <c r="A883" t="s">
        <v>1587</v>
      </c>
      <c r="B883" t="s">
        <v>120</v>
      </c>
      <c r="C883" t="s">
        <v>23</v>
      </c>
      <c r="D883" t="s">
        <v>24</v>
      </c>
      <c r="E883" t="s">
        <v>25</v>
      </c>
    </row>
    <row r="884" spans="1:5">
      <c r="A884" t="s">
        <v>1588</v>
      </c>
      <c r="B884" t="s">
        <v>361</v>
      </c>
      <c r="C884" t="s">
        <v>5</v>
      </c>
      <c r="D884" t="s">
        <v>29</v>
      </c>
      <c r="E884" t="s">
        <v>30</v>
      </c>
    </row>
    <row r="885" spans="1:5">
      <c r="A885" t="s">
        <v>1589</v>
      </c>
      <c r="B885" t="s">
        <v>462</v>
      </c>
      <c r="C885" t="s">
        <v>8</v>
      </c>
      <c r="D885" t="s">
        <v>17</v>
      </c>
      <c r="E885" t="s">
        <v>18</v>
      </c>
    </row>
    <row r="886" spans="1:5">
      <c r="A886" t="s">
        <v>1590</v>
      </c>
      <c r="B886" t="s">
        <v>349</v>
      </c>
      <c r="C886" t="s">
        <v>8</v>
      </c>
      <c r="D886" t="s">
        <v>9</v>
      </c>
      <c r="E886" t="s">
        <v>10</v>
      </c>
    </row>
    <row r="887" spans="1:5">
      <c r="A887" t="s">
        <v>1591</v>
      </c>
      <c r="B887" t="s">
        <v>310</v>
      </c>
      <c r="C887" t="s">
        <v>11</v>
      </c>
      <c r="D887" t="s">
        <v>12</v>
      </c>
      <c r="E887" t="s">
        <v>50</v>
      </c>
    </row>
    <row r="888" spans="1:5">
      <c r="A888" t="s">
        <v>1592</v>
      </c>
      <c r="B888" t="s">
        <v>314</v>
      </c>
      <c r="C888" t="s">
        <v>11</v>
      </c>
      <c r="D888" t="s">
        <v>4706</v>
      </c>
      <c r="E888" t="s">
        <v>19</v>
      </c>
    </row>
    <row r="889" spans="1:5">
      <c r="A889" t="s">
        <v>1593</v>
      </c>
      <c r="B889" t="s">
        <v>178</v>
      </c>
      <c r="C889" t="s">
        <v>23</v>
      </c>
      <c r="D889" t="s">
        <v>42</v>
      </c>
      <c r="E889" t="s">
        <v>62</v>
      </c>
    </row>
    <row r="890" spans="1:5">
      <c r="A890" t="s">
        <v>1594</v>
      </c>
      <c r="B890" t="s">
        <v>292</v>
      </c>
      <c r="C890" t="s">
        <v>8</v>
      </c>
      <c r="D890" t="s">
        <v>34</v>
      </c>
      <c r="E890" t="s">
        <v>36</v>
      </c>
    </row>
    <row r="891" spans="1:5">
      <c r="A891" t="s">
        <v>1595</v>
      </c>
      <c r="B891" t="s">
        <v>331</v>
      </c>
      <c r="C891" t="s">
        <v>11</v>
      </c>
      <c r="D891" t="s">
        <v>4706</v>
      </c>
      <c r="E891" t="s">
        <v>19</v>
      </c>
    </row>
    <row r="892" spans="1:5">
      <c r="A892" t="s">
        <v>1596</v>
      </c>
      <c r="B892" t="s">
        <v>330</v>
      </c>
      <c r="C892" t="s">
        <v>5</v>
      </c>
      <c r="D892" t="s">
        <v>6</v>
      </c>
      <c r="E892" t="s">
        <v>22</v>
      </c>
    </row>
    <row r="893" spans="1:5">
      <c r="A893" t="s">
        <v>1597</v>
      </c>
      <c r="B893" t="s">
        <v>117</v>
      </c>
      <c r="C893" t="s">
        <v>5</v>
      </c>
      <c r="D893" t="s">
        <v>29</v>
      </c>
      <c r="E893" t="s">
        <v>31</v>
      </c>
    </row>
    <row r="894" spans="1:5">
      <c r="A894" t="s">
        <v>1598</v>
      </c>
      <c r="B894" t="s">
        <v>173</v>
      </c>
      <c r="C894" t="s">
        <v>11</v>
      </c>
      <c r="D894" t="s">
        <v>20</v>
      </c>
      <c r="E894" t="s">
        <v>63</v>
      </c>
    </row>
    <row r="895" spans="1:5">
      <c r="A895" t="s">
        <v>1599</v>
      </c>
      <c r="B895" t="s">
        <v>200</v>
      </c>
      <c r="C895" t="s">
        <v>11</v>
      </c>
      <c r="D895" t="s">
        <v>20</v>
      </c>
      <c r="E895" t="s">
        <v>56</v>
      </c>
    </row>
    <row r="896" spans="1:5">
      <c r="A896" t="s">
        <v>1600</v>
      </c>
      <c r="B896" t="s">
        <v>356</v>
      </c>
      <c r="C896" t="s">
        <v>8</v>
      </c>
      <c r="D896" t="s">
        <v>37</v>
      </c>
      <c r="E896" t="s">
        <v>65</v>
      </c>
    </row>
    <row r="897" spans="1:5">
      <c r="A897" t="s">
        <v>1601</v>
      </c>
      <c r="B897" t="s">
        <v>326</v>
      </c>
      <c r="C897" t="s">
        <v>8</v>
      </c>
      <c r="D897" t="s">
        <v>17</v>
      </c>
      <c r="E897" t="s">
        <v>52</v>
      </c>
    </row>
    <row r="898" spans="1:5">
      <c r="A898" t="s">
        <v>1602</v>
      </c>
      <c r="B898" t="s">
        <v>342</v>
      </c>
      <c r="C898" t="s">
        <v>23</v>
      </c>
      <c r="D898" t="s">
        <v>42</v>
      </c>
      <c r="E898" t="s">
        <v>43</v>
      </c>
    </row>
    <row r="899" spans="1:5">
      <c r="A899" t="s">
        <v>1603</v>
      </c>
      <c r="B899" t="s">
        <v>463</v>
      </c>
      <c r="C899" t="s">
        <v>8</v>
      </c>
      <c r="D899" t="s">
        <v>9</v>
      </c>
      <c r="E899" t="s">
        <v>10</v>
      </c>
    </row>
    <row r="900" spans="1:5">
      <c r="A900" t="s">
        <v>1604</v>
      </c>
      <c r="B900" t="s">
        <v>253</v>
      </c>
      <c r="C900" t="s">
        <v>5</v>
      </c>
      <c r="D900" t="s">
        <v>14</v>
      </c>
      <c r="E900" t="s">
        <v>15</v>
      </c>
    </row>
    <row r="901" spans="1:5">
      <c r="A901" t="s">
        <v>1605</v>
      </c>
      <c r="B901" t="s">
        <v>427</v>
      </c>
      <c r="C901" t="s">
        <v>5</v>
      </c>
      <c r="D901" t="s">
        <v>27</v>
      </c>
      <c r="E901" t="s">
        <v>28</v>
      </c>
    </row>
    <row r="902" spans="1:5">
      <c r="A902" t="s">
        <v>1606</v>
      </c>
      <c r="B902" t="s">
        <v>244</v>
      </c>
      <c r="C902" t="s">
        <v>11</v>
      </c>
      <c r="D902" t="s">
        <v>4706</v>
      </c>
      <c r="E902" t="s">
        <v>19</v>
      </c>
    </row>
    <row r="903" spans="1:5">
      <c r="A903" t="s">
        <v>1607</v>
      </c>
      <c r="B903" t="s">
        <v>426</v>
      </c>
      <c r="C903" t="s">
        <v>8</v>
      </c>
      <c r="D903" t="s">
        <v>37</v>
      </c>
      <c r="E903" t="s">
        <v>38</v>
      </c>
    </row>
    <row r="904" spans="1:5">
      <c r="A904" t="s">
        <v>1608</v>
      </c>
      <c r="B904" t="s">
        <v>143</v>
      </c>
      <c r="C904" t="s">
        <v>23</v>
      </c>
      <c r="D904" t="s">
        <v>24</v>
      </c>
      <c r="E904" t="s">
        <v>45</v>
      </c>
    </row>
    <row r="905" spans="1:5">
      <c r="A905" t="s">
        <v>1609</v>
      </c>
      <c r="B905" t="s">
        <v>293</v>
      </c>
      <c r="C905" t="s">
        <v>5</v>
      </c>
      <c r="D905" t="s">
        <v>14</v>
      </c>
      <c r="E905" t="s">
        <v>57</v>
      </c>
    </row>
    <row r="906" spans="1:5">
      <c r="A906" t="s">
        <v>1610</v>
      </c>
      <c r="B906" t="s">
        <v>317</v>
      </c>
      <c r="C906" t="s">
        <v>5</v>
      </c>
      <c r="D906" t="s">
        <v>14</v>
      </c>
      <c r="E906" t="s">
        <v>57</v>
      </c>
    </row>
    <row r="907" spans="1:5">
      <c r="A907" t="s">
        <v>1611</v>
      </c>
      <c r="B907" t="s">
        <v>409</v>
      </c>
      <c r="C907" t="s">
        <v>23</v>
      </c>
      <c r="D907" t="s">
        <v>24</v>
      </c>
      <c r="E907" t="s">
        <v>25</v>
      </c>
    </row>
    <row r="908" spans="1:5">
      <c r="A908" t="s">
        <v>1612</v>
      </c>
      <c r="B908" t="s">
        <v>260</v>
      </c>
      <c r="C908" t="s">
        <v>23</v>
      </c>
      <c r="D908" t="s">
        <v>24</v>
      </c>
      <c r="E908" t="s">
        <v>45</v>
      </c>
    </row>
    <row r="909" spans="1:5">
      <c r="A909" t="s">
        <v>1613</v>
      </c>
      <c r="B909" t="s">
        <v>275</v>
      </c>
      <c r="C909" t="s">
        <v>5</v>
      </c>
      <c r="D909" t="s">
        <v>14</v>
      </c>
      <c r="E909" t="s">
        <v>26</v>
      </c>
    </row>
    <row r="910" spans="1:5">
      <c r="A910" t="s">
        <v>1614</v>
      </c>
      <c r="B910" t="s">
        <v>239</v>
      </c>
      <c r="C910" t="s">
        <v>5</v>
      </c>
      <c r="D910" t="s">
        <v>29</v>
      </c>
      <c r="E910" t="s">
        <v>31</v>
      </c>
    </row>
    <row r="911" spans="1:5">
      <c r="A911" t="s">
        <v>1615</v>
      </c>
      <c r="B911" t="s">
        <v>453</v>
      </c>
      <c r="C911" t="s">
        <v>23</v>
      </c>
      <c r="D911" t="s">
        <v>24</v>
      </c>
      <c r="E911" t="s">
        <v>54</v>
      </c>
    </row>
    <row r="912" spans="1:5">
      <c r="A912" t="s">
        <v>1616</v>
      </c>
      <c r="B912" t="s">
        <v>331</v>
      </c>
      <c r="C912" t="s">
        <v>5</v>
      </c>
      <c r="D912" t="s">
        <v>6</v>
      </c>
      <c r="E912" t="s">
        <v>16</v>
      </c>
    </row>
    <row r="913" spans="1:5">
      <c r="A913" t="s">
        <v>1617</v>
      </c>
      <c r="B913" t="s">
        <v>190</v>
      </c>
      <c r="C913" t="s">
        <v>11</v>
      </c>
      <c r="D913" t="s">
        <v>12</v>
      </c>
      <c r="E913" t="s">
        <v>50</v>
      </c>
    </row>
    <row r="914" spans="1:5">
      <c r="A914" t="s">
        <v>1618</v>
      </c>
      <c r="B914" t="s">
        <v>259</v>
      </c>
      <c r="C914" t="s">
        <v>11</v>
      </c>
      <c r="D914" t="s">
        <v>12</v>
      </c>
      <c r="E914" t="s">
        <v>13</v>
      </c>
    </row>
    <row r="915" spans="1:5">
      <c r="A915" t="s">
        <v>1619</v>
      </c>
      <c r="B915" t="s">
        <v>320</v>
      </c>
      <c r="C915" t="s">
        <v>23</v>
      </c>
      <c r="D915" t="s">
        <v>39</v>
      </c>
      <c r="E915" t="s">
        <v>51</v>
      </c>
    </row>
    <row r="916" spans="1:5">
      <c r="A916" t="s">
        <v>1620</v>
      </c>
      <c r="B916" t="s">
        <v>320</v>
      </c>
      <c r="C916" t="s">
        <v>8</v>
      </c>
      <c r="D916" t="s">
        <v>9</v>
      </c>
      <c r="E916" t="s">
        <v>46</v>
      </c>
    </row>
    <row r="917" spans="1:5">
      <c r="A917" t="s">
        <v>1621</v>
      </c>
      <c r="B917" t="s">
        <v>348</v>
      </c>
      <c r="C917" t="s">
        <v>23</v>
      </c>
      <c r="D917" t="s">
        <v>42</v>
      </c>
      <c r="E917" t="s">
        <v>44</v>
      </c>
    </row>
    <row r="918" spans="1:5">
      <c r="A918" t="s">
        <v>1622</v>
      </c>
      <c r="B918" t="s">
        <v>264</v>
      </c>
      <c r="C918" t="s">
        <v>23</v>
      </c>
      <c r="D918" t="s">
        <v>39</v>
      </c>
      <c r="E918" t="s">
        <v>40</v>
      </c>
    </row>
    <row r="919" spans="1:5">
      <c r="A919" t="s">
        <v>1623</v>
      </c>
      <c r="B919" t="s">
        <v>285</v>
      </c>
      <c r="C919" t="s">
        <v>8</v>
      </c>
      <c r="D919" t="s">
        <v>17</v>
      </c>
      <c r="E919" t="s">
        <v>52</v>
      </c>
    </row>
    <row r="920" spans="1:5">
      <c r="A920" t="s">
        <v>1624</v>
      </c>
      <c r="B920" t="s">
        <v>282</v>
      </c>
      <c r="C920" t="s">
        <v>8</v>
      </c>
      <c r="D920" t="s">
        <v>34</v>
      </c>
      <c r="E920" t="s">
        <v>36</v>
      </c>
    </row>
    <row r="921" spans="1:5">
      <c r="A921" t="s">
        <v>1625</v>
      </c>
      <c r="B921" t="s">
        <v>316</v>
      </c>
      <c r="C921" t="s">
        <v>8</v>
      </c>
      <c r="D921" t="s">
        <v>9</v>
      </c>
      <c r="E921" t="s">
        <v>10</v>
      </c>
    </row>
    <row r="922" spans="1:5">
      <c r="A922" t="s">
        <v>1626</v>
      </c>
      <c r="B922" t="s">
        <v>197</v>
      </c>
      <c r="C922" t="s">
        <v>11</v>
      </c>
      <c r="D922" t="s">
        <v>58</v>
      </c>
      <c r="E922" t="s">
        <v>61</v>
      </c>
    </row>
    <row r="923" spans="1:5">
      <c r="A923" t="s">
        <v>1627</v>
      </c>
      <c r="B923" t="s">
        <v>192</v>
      </c>
      <c r="C923" t="s">
        <v>5</v>
      </c>
      <c r="D923" t="s">
        <v>27</v>
      </c>
      <c r="E923" t="s">
        <v>64</v>
      </c>
    </row>
    <row r="924" spans="1:5">
      <c r="A924" t="s">
        <v>1628</v>
      </c>
      <c r="B924" t="s">
        <v>144</v>
      </c>
      <c r="C924" t="s">
        <v>11</v>
      </c>
      <c r="D924" t="s">
        <v>12</v>
      </c>
      <c r="E924" t="s">
        <v>13</v>
      </c>
    </row>
    <row r="925" spans="1:5">
      <c r="A925" t="s">
        <v>1629</v>
      </c>
      <c r="B925" t="s">
        <v>304</v>
      </c>
      <c r="C925" t="s">
        <v>5</v>
      </c>
      <c r="D925" t="s">
        <v>27</v>
      </c>
      <c r="E925" t="s">
        <v>67</v>
      </c>
    </row>
    <row r="926" spans="1:5">
      <c r="A926" t="s">
        <v>1630</v>
      </c>
      <c r="B926" t="s">
        <v>191</v>
      </c>
      <c r="C926" t="s">
        <v>11</v>
      </c>
      <c r="D926" t="s">
        <v>4706</v>
      </c>
      <c r="E926" t="s">
        <v>19</v>
      </c>
    </row>
    <row r="927" spans="1:5">
      <c r="A927" t="s">
        <v>1631</v>
      </c>
      <c r="B927" t="s">
        <v>464</v>
      </c>
      <c r="C927" t="s">
        <v>5</v>
      </c>
      <c r="D927" t="s">
        <v>14</v>
      </c>
      <c r="E927" t="s">
        <v>26</v>
      </c>
    </row>
    <row r="928" spans="1:5">
      <c r="A928" t="s">
        <v>1632</v>
      </c>
      <c r="B928" t="s">
        <v>416</v>
      </c>
      <c r="C928" t="s">
        <v>11</v>
      </c>
      <c r="D928" t="s">
        <v>12</v>
      </c>
      <c r="E928" t="s">
        <v>50</v>
      </c>
    </row>
    <row r="929" spans="1:5">
      <c r="A929" t="s">
        <v>1633</v>
      </c>
      <c r="B929" t="s">
        <v>461</v>
      </c>
      <c r="C929" t="s">
        <v>8</v>
      </c>
      <c r="D929" t="s">
        <v>9</v>
      </c>
      <c r="E929" t="s">
        <v>10</v>
      </c>
    </row>
    <row r="930" spans="1:5">
      <c r="A930" t="s">
        <v>1634</v>
      </c>
      <c r="B930" t="s">
        <v>307</v>
      </c>
      <c r="C930" t="s">
        <v>23</v>
      </c>
      <c r="D930" t="s">
        <v>39</v>
      </c>
      <c r="E930" t="s">
        <v>40</v>
      </c>
    </row>
    <row r="931" spans="1:5">
      <c r="A931" t="s">
        <v>1635</v>
      </c>
      <c r="B931" t="s">
        <v>175</v>
      </c>
      <c r="C931" t="s">
        <v>11</v>
      </c>
      <c r="D931" t="s">
        <v>4706</v>
      </c>
      <c r="E931" t="s">
        <v>33</v>
      </c>
    </row>
    <row r="932" spans="1:5">
      <c r="A932" t="s">
        <v>1636</v>
      </c>
      <c r="B932" t="s">
        <v>243</v>
      </c>
      <c r="C932" t="s">
        <v>5</v>
      </c>
      <c r="D932" t="s">
        <v>14</v>
      </c>
      <c r="E932" t="s">
        <v>57</v>
      </c>
    </row>
    <row r="933" spans="1:5">
      <c r="A933" t="s">
        <v>1637</v>
      </c>
      <c r="B933" t="s">
        <v>465</v>
      </c>
      <c r="C933" t="s">
        <v>8</v>
      </c>
      <c r="D933" t="s">
        <v>34</v>
      </c>
      <c r="E933" t="s">
        <v>36</v>
      </c>
    </row>
    <row r="934" spans="1:5">
      <c r="A934" t="s">
        <v>1638</v>
      </c>
      <c r="B934" t="s">
        <v>460</v>
      </c>
      <c r="C934" t="s">
        <v>11</v>
      </c>
      <c r="D934" t="s">
        <v>12</v>
      </c>
      <c r="E934" t="s">
        <v>50</v>
      </c>
    </row>
    <row r="935" spans="1:5">
      <c r="A935" t="s">
        <v>1639</v>
      </c>
      <c r="B935" t="s">
        <v>151</v>
      </c>
      <c r="C935" t="s">
        <v>11</v>
      </c>
      <c r="D935" t="s">
        <v>4706</v>
      </c>
      <c r="E935" t="s">
        <v>33</v>
      </c>
    </row>
    <row r="936" spans="1:5">
      <c r="A936" t="s">
        <v>1640</v>
      </c>
      <c r="B936" t="s">
        <v>466</v>
      </c>
      <c r="C936" t="s">
        <v>8</v>
      </c>
      <c r="D936" t="s">
        <v>9</v>
      </c>
      <c r="E936" t="s">
        <v>10</v>
      </c>
    </row>
    <row r="937" spans="1:5">
      <c r="A937" t="s">
        <v>1641</v>
      </c>
      <c r="B937" t="s">
        <v>369</v>
      </c>
      <c r="C937" t="s">
        <v>11</v>
      </c>
      <c r="D937" t="s">
        <v>58</v>
      </c>
      <c r="E937" t="s">
        <v>61</v>
      </c>
    </row>
    <row r="938" spans="1:5">
      <c r="A938" t="s">
        <v>1642</v>
      </c>
      <c r="B938" t="s">
        <v>467</v>
      </c>
      <c r="C938" t="s">
        <v>23</v>
      </c>
      <c r="D938" t="s">
        <v>42</v>
      </c>
      <c r="E938" t="s">
        <v>43</v>
      </c>
    </row>
    <row r="939" spans="1:5">
      <c r="A939" t="s">
        <v>1643</v>
      </c>
      <c r="B939" t="s">
        <v>236</v>
      </c>
      <c r="C939" t="s">
        <v>11</v>
      </c>
      <c r="D939" t="s">
        <v>58</v>
      </c>
      <c r="E939" t="s">
        <v>66</v>
      </c>
    </row>
    <row r="940" spans="1:5">
      <c r="A940" t="s">
        <v>1644</v>
      </c>
      <c r="B940" t="s">
        <v>433</v>
      </c>
      <c r="C940" t="s">
        <v>23</v>
      </c>
      <c r="D940" t="s">
        <v>42</v>
      </c>
      <c r="E940" t="s">
        <v>43</v>
      </c>
    </row>
    <row r="941" spans="1:5">
      <c r="A941" t="s">
        <v>1645</v>
      </c>
      <c r="B941" t="s">
        <v>167</v>
      </c>
      <c r="C941" t="s">
        <v>23</v>
      </c>
      <c r="D941" t="s">
        <v>42</v>
      </c>
      <c r="E941" t="s">
        <v>44</v>
      </c>
    </row>
    <row r="942" spans="1:5">
      <c r="A942" t="s">
        <v>1646</v>
      </c>
      <c r="B942" t="s">
        <v>429</v>
      </c>
      <c r="C942" t="s">
        <v>8</v>
      </c>
      <c r="D942" t="s">
        <v>34</v>
      </c>
      <c r="E942" t="s">
        <v>60</v>
      </c>
    </row>
    <row r="943" spans="1:5">
      <c r="A943" t="s">
        <v>1647</v>
      </c>
      <c r="B943" t="s">
        <v>254</v>
      </c>
      <c r="C943" t="s">
        <v>11</v>
      </c>
      <c r="D943" t="s">
        <v>4706</v>
      </c>
      <c r="E943" t="s">
        <v>41</v>
      </c>
    </row>
    <row r="944" spans="1:5">
      <c r="A944" t="s">
        <v>1648</v>
      </c>
      <c r="B944" t="s">
        <v>322</v>
      </c>
      <c r="C944" t="s">
        <v>8</v>
      </c>
      <c r="D944" t="s">
        <v>37</v>
      </c>
      <c r="E944" t="s">
        <v>38</v>
      </c>
    </row>
    <row r="945" spans="1:5">
      <c r="A945" t="s">
        <v>1649</v>
      </c>
      <c r="B945" t="s">
        <v>118</v>
      </c>
      <c r="C945" t="s">
        <v>11</v>
      </c>
      <c r="D945" t="s">
        <v>12</v>
      </c>
      <c r="E945" t="s">
        <v>50</v>
      </c>
    </row>
    <row r="946" spans="1:5">
      <c r="A946" t="s">
        <v>1650</v>
      </c>
      <c r="B946" t="s">
        <v>262</v>
      </c>
      <c r="C946" t="s">
        <v>11</v>
      </c>
      <c r="D946" t="s">
        <v>12</v>
      </c>
      <c r="E946" t="s">
        <v>13</v>
      </c>
    </row>
    <row r="947" spans="1:5">
      <c r="A947" t="s">
        <v>1651</v>
      </c>
      <c r="B947" t="s">
        <v>392</v>
      </c>
      <c r="C947" t="s">
        <v>5</v>
      </c>
      <c r="D947" t="s">
        <v>27</v>
      </c>
      <c r="E947" t="s">
        <v>28</v>
      </c>
    </row>
    <row r="948" spans="1:5">
      <c r="A948" t="s">
        <v>1652</v>
      </c>
      <c r="B948" t="s">
        <v>468</v>
      </c>
      <c r="C948" t="s">
        <v>11</v>
      </c>
      <c r="D948" t="s">
        <v>12</v>
      </c>
      <c r="E948" t="s">
        <v>50</v>
      </c>
    </row>
    <row r="949" spans="1:5">
      <c r="A949" t="s">
        <v>1653</v>
      </c>
      <c r="B949" t="s">
        <v>219</v>
      </c>
      <c r="C949" t="s">
        <v>8</v>
      </c>
      <c r="D949" t="s">
        <v>9</v>
      </c>
      <c r="E949" t="s">
        <v>10</v>
      </c>
    </row>
    <row r="950" spans="1:5">
      <c r="A950" t="s">
        <v>1654</v>
      </c>
      <c r="B950" t="s">
        <v>286</v>
      </c>
      <c r="C950" t="s">
        <v>23</v>
      </c>
      <c r="D950" t="s">
        <v>42</v>
      </c>
      <c r="E950" t="s">
        <v>43</v>
      </c>
    </row>
    <row r="951" spans="1:5">
      <c r="A951" t="s">
        <v>1655</v>
      </c>
      <c r="B951" t="s">
        <v>456</v>
      </c>
      <c r="C951" t="s">
        <v>11</v>
      </c>
      <c r="D951" t="s">
        <v>58</v>
      </c>
      <c r="E951" t="s">
        <v>61</v>
      </c>
    </row>
    <row r="952" spans="1:5">
      <c r="A952" t="s">
        <v>1656</v>
      </c>
      <c r="B952" t="s">
        <v>296</v>
      </c>
      <c r="C952" t="s">
        <v>5</v>
      </c>
      <c r="D952" t="s">
        <v>14</v>
      </c>
      <c r="E952" t="s">
        <v>15</v>
      </c>
    </row>
    <row r="953" spans="1:5">
      <c r="A953" t="s">
        <v>1657</v>
      </c>
      <c r="B953" t="s">
        <v>433</v>
      </c>
      <c r="C953" t="s">
        <v>8</v>
      </c>
      <c r="D953" t="s">
        <v>17</v>
      </c>
      <c r="E953" t="s">
        <v>52</v>
      </c>
    </row>
    <row r="954" spans="1:5">
      <c r="A954" t="s">
        <v>1658</v>
      </c>
      <c r="B954" t="s">
        <v>150</v>
      </c>
      <c r="C954" t="s">
        <v>11</v>
      </c>
      <c r="D954" t="s">
        <v>58</v>
      </c>
      <c r="E954" t="s">
        <v>66</v>
      </c>
    </row>
    <row r="955" spans="1:5">
      <c r="A955" t="s">
        <v>1659</v>
      </c>
      <c r="B955" t="s">
        <v>379</v>
      </c>
      <c r="C955" t="s">
        <v>8</v>
      </c>
      <c r="D955" t="s">
        <v>9</v>
      </c>
      <c r="E955" t="s">
        <v>55</v>
      </c>
    </row>
    <row r="956" spans="1:5">
      <c r="A956" t="s">
        <v>1660</v>
      </c>
      <c r="B956" t="s">
        <v>264</v>
      </c>
      <c r="C956" t="s">
        <v>5</v>
      </c>
      <c r="D956" t="s">
        <v>14</v>
      </c>
      <c r="E956" t="s">
        <v>57</v>
      </c>
    </row>
    <row r="957" spans="1:5">
      <c r="A957" t="s">
        <v>1661</v>
      </c>
      <c r="B957" t="s">
        <v>377</v>
      </c>
      <c r="C957" t="s">
        <v>5</v>
      </c>
      <c r="D957" t="s">
        <v>6</v>
      </c>
      <c r="E957" t="s">
        <v>22</v>
      </c>
    </row>
    <row r="958" spans="1:5">
      <c r="A958" t="s">
        <v>1662</v>
      </c>
      <c r="B958" t="s">
        <v>469</v>
      </c>
      <c r="C958" t="s">
        <v>8</v>
      </c>
      <c r="D958" t="s">
        <v>17</v>
      </c>
      <c r="E958" t="s">
        <v>32</v>
      </c>
    </row>
    <row r="959" spans="1:5">
      <c r="A959" t="s">
        <v>1663</v>
      </c>
      <c r="B959" t="s">
        <v>189</v>
      </c>
      <c r="C959" t="s">
        <v>11</v>
      </c>
      <c r="D959" t="s">
        <v>4706</v>
      </c>
      <c r="E959" t="s">
        <v>33</v>
      </c>
    </row>
    <row r="960" spans="1:5">
      <c r="A960" t="s">
        <v>1664</v>
      </c>
      <c r="B960" t="s">
        <v>265</v>
      </c>
      <c r="C960" t="s">
        <v>23</v>
      </c>
      <c r="D960" t="s">
        <v>24</v>
      </c>
      <c r="E960" t="s">
        <v>45</v>
      </c>
    </row>
    <row r="961" spans="1:5">
      <c r="A961" t="s">
        <v>1665</v>
      </c>
      <c r="B961" t="s">
        <v>416</v>
      </c>
      <c r="C961" t="s">
        <v>5</v>
      </c>
      <c r="D961" t="s">
        <v>29</v>
      </c>
      <c r="E961" t="s">
        <v>31</v>
      </c>
    </row>
    <row r="962" spans="1:5">
      <c r="A962" t="s">
        <v>1666</v>
      </c>
      <c r="B962" t="s">
        <v>219</v>
      </c>
      <c r="C962" t="s">
        <v>11</v>
      </c>
      <c r="D962" t="s">
        <v>20</v>
      </c>
      <c r="E962" t="s">
        <v>63</v>
      </c>
    </row>
    <row r="963" spans="1:5">
      <c r="A963" t="s">
        <v>1667</v>
      </c>
      <c r="B963" t="s">
        <v>264</v>
      </c>
      <c r="C963" t="s">
        <v>11</v>
      </c>
      <c r="D963" t="s">
        <v>12</v>
      </c>
      <c r="E963" t="s">
        <v>47</v>
      </c>
    </row>
    <row r="964" spans="1:5">
      <c r="A964" t="s">
        <v>1668</v>
      </c>
      <c r="B964" t="s">
        <v>213</v>
      </c>
      <c r="C964" t="s">
        <v>23</v>
      </c>
      <c r="D964" t="s">
        <v>39</v>
      </c>
      <c r="E964" t="s">
        <v>40</v>
      </c>
    </row>
    <row r="965" spans="1:5">
      <c r="A965" t="s">
        <v>1669</v>
      </c>
      <c r="B965" t="s">
        <v>291</v>
      </c>
      <c r="C965" t="s">
        <v>5</v>
      </c>
      <c r="D965" t="s">
        <v>27</v>
      </c>
      <c r="E965" t="s">
        <v>67</v>
      </c>
    </row>
    <row r="966" spans="1:5">
      <c r="A966" t="s">
        <v>1670</v>
      </c>
      <c r="B966" t="s">
        <v>110</v>
      </c>
      <c r="C966" t="s">
        <v>5</v>
      </c>
      <c r="D966" t="s">
        <v>27</v>
      </c>
      <c r="E966" t="s">
        <v>28</v>
      </c>
    </row>
    <row r="967" spans="1:5">
      <c r="A967" t="s">
        <v>1671</v>
      </c>
      <c r="B967" t="s">
        <v>222</v>
      </c>
      <c r="C967" t="s">
        <v>11</v>
      </c>
      <c r="D967" t="s">
        <v>20</v>
      </c>
      <c r="E967" t="s">
        <v>63</v>
      </c>
    </row>
    <row r="968" spans="1:5">
      <c r="A968" t="s">
        <v>1672</v>
      </c>
      <c r="B968" t="s">
        <v>133</v>
      </c>
      <c r="C968" t="s">
        <v>11</v>
      </c>
      <c r="D968" t="s">
        <v>4706</v>
      </c>
      <c r="E968" t="s">
        <v>19</v>
      </c>
    </row>
    <row r="969" spans="1:5">
      <c r="A969" t="s">
        <v>1673</v>
      </c>
      <c r="B969" t="s">
        <v>146</v>
      </c>
      <c r="C969" t="s">
        <v>23</v>
      </c>
      <c r="D969" t="s">
        <v>24</v>
      </c>
      <c r="E969" t="s">
        <v>25</v>
      </c>
    </row>
    <row r="970" spans="1:5">
      <c r="A970" t="s">
        <v>1674</v>
      </c>
      <c r="B970" t="s">
        <v>442</v>
      </c>
      <c r="C970" t="s">
        <v>23</v>
      </c>
      <c r="D970" t="s">
        <v>42</v>
      </c>
      <c r="E970" t="s">
        <v>62</v>
      </c>
    </row>
    <row r="971" spans="1:5">
      <c r="A971" t="s">
        <v>1675</v>
      </c>
      <c r="B971" t="s">
        <v>359</v>
      </c>
      <c r="C971" t="s">
        <v>5</v>
      </c>
      <c r="D971" t="s">
        <v>6</v>
      </c>
      <c r="E971" t="s">
        <v>16</v>
      </c>
    </row>
    <row r="972" spans="1:5">
      <c r="A972" t="s">
        <v>1676</v>
      </c>
      <c r="B972" t="s">
        <v>267</v>
      </c>
      <c r="C972" t="s">
        <v>8</v>
      </c>
      <c r="D972" t="s">
        <v>37</v>
      </c>
      <c r="E972" t="s">
        <v>49</v>
      </c>
    </row>
    <row r="973" spans="1:5">
      <c r="A973" t="s">
        <v>1677</v>
      </c>
      <c r="B973" t="s">
        <v>256</v>
      </c>
      <c r="C973" t="s">
        <v>5</v>
      </c>
      <c r="D973" t="s">
        <v>27</v>
      </c>
      <c r="E973" t="s">
        <v>28</v>
      </c>
    </row>
    <row r="974" spans="1:5">
      <c r="A974" t="s">
        <v>1678</v>
      </c>
      <c r="B974" t="s">
        <v>402</v>
      </c>
      <c r="C974" t="s">
        <v>11</v>
      </c>
      <c r="D974" t="s">
        <v>58</v>
      </c>
      <c r="E974" t="s">
        <v>66</v>
      </c>
    </row>
    <row r="975" spans="1:5">
      <c r="A975" t="s">
        <v>1679</v>
      </c>
      <c r="B975" t="s">
        <v>106</v>
      </c>
      <c r="C975" t="s">
        <v>5</v>
      </c>
      <c r="D975" t="s">
        <v>6</v>
      </c>
      <c r="E975" t="s">
        <v>16</v>
      </c>
    </row>
    <row r="976" spans="1:5">
      <c r="A976" t="s">
        <v>1680</v>
      </c>
      <c r="B976" t="s">
        <v>210</v>
      </c>
      <c r="C976" t="s">
        <v>8</v>
      </c>
      <c r="D976" t="s">
        <v>9</v>
      </c>
      <c r="E976" t="s">
        <v>10</v>
      </c>
    </row>
    <row r="977" spans="1:5">
      <c r="A977" t="s">
        <v>1681</v>
      </c>
      <c r="B977" t="s">
        <v>259</v>
      </c>
      <c r="C977" t="s">
        <v>23</v>
      </c>
      <c r="D977" t="s">
        <v>24</v>
      </c>
      <c r="E977" t="s">
        <v>25</v>
      </c>
    </row>
    <row r="978" spans="1:5">
      <c r="A978" t="s">
        <v>1682</v>
      </c>
      <c r="B978" t="s">
        <v>167</v>
      </c>
      <c r="C978" t="s">
        <v>8</v>
      </c>
      <c r="D978" t="s">
        <v>34</v>
      </c>
      <c r="E978" t="s">
        <v>36</v>
      </c>
    </row>
    <row r="979" spans="1:5">
      <c r="A979" t="s">
        <v>1683</v>
      </c>
      <c r="B979" t="s">
        <v>429</v>
      </c>
      <c r="C979" t="s">
        <v>8</v>
      </c>
      <c r="D979" t="s">
        <v>17</v>
      </c>
      <c r="E979" t="s">
        <v>32</v>
      </c>
    </row>
    <row r="980" spans="1:5">
      <c r="A980" t="s">
        <v>1684</v>
      </c>
      <c r="B980" t="s">
        <v>399</v>
      </c>
      <c r="C980" t="s">
        <v>8</v>
      </c>
      <c r="D980" t="s">
        <v>9</v>
      </c>
      <c r="E980" t="s">
        <v>46</v>
      </c>
    </row>
    <row r="981" spans="1:5">
      <c r="A981" t="s">
        <v>1685</v>
      </c>
      <c r="B981" t="s">
        <v>410</v>
      </c>
      <c r="C981" t="s">
        <v>23</v>
      </c>
      <c r="D981" t="s">
        <v>39</v>
      </c>
      <c r="E981" t="s">
        <v>40</v>
      </c>
    </row>
    <row r="982" spans="1:5">
      <c r="A982" t="s">
        <v>1686</v>
      </c>
      <c r="B982" t="s">
        <v>445</v>
      </c>
      <c r="C982" t="s">
        <v>8</v>
      </c>
      <c r="D982" t="s">
        <v>9</v>
      </c>
      <c r="E982" t="s">
        <v>46</v>
      </c>
    </row>
    <row r="983" spans="1:5">
      <c r="A983" t="s">
        <v>1687</v>
      </c>
      <c r="B983" t="s">
        <v>170</v>
      </c>
      <c r="C983" t="s">
        <v>8</v>
      </c>
      <c r="D983" t="s">
        <v>17</v>
      </c>
      <c r="E983" t="s">
        <v>52</v>
      </c>
    </row>
    <row r="984" spans="1:5">
      <c r="A984" t="s">
        <v>1688</v>
      </c>
      <c r="B984" t="s">
        <v>110</v>
      </c>
      <c r="C984" t="s">
        <v>8</v>
      </c>
      <c r="D984" t="s">
        <v>37</v>
      </c>
      <c r="E984" t="s">
        <v>65</v>
      </c>
    </row>
    <row r="985" spans="1:5">
      <c r="A985" t="s">
        <v>1689</v>
      </c>
      <c r="B985" t="s">
        <v>370</v>
      </c>
      <c r="C985" t="s">
        <v>11</v>
      </c>
      <c r="D985" t="s">
        <v>20</v>
      </c>
      <c r="E985" t="s">
        <v>21</v>
      </c>
    </row>
    <row r="986" spans="1:5">
      <c r="A986" t="s">
        <v>1690</v>
      </c>
      <c r="B986" t="s">
        <v>356</v>
      </c>
      <c r="C986" t="s">
        <v>8</v>
      </c>
      <c r="D986" t="s">
        <v>34</v>
      </c>
      <c r="E986" t="s">
        <v>60</v>
      </c>
    </row>
    <row r="987" spans="1:5">
      <c r="A987" t="s">
        <v>1691</v>
      </c>
      <c r="B987" t="s">
        <v>306</v>
      </c>
      <c r="C987" t="s">
        <v>23</v>
      </c>
      <c r="D987" t="s">
        <v>39</v>
      </c>
      <c r="E987" t="s">
        <v>40</v>
      </c>
    </row>
    <row r="988" spans="1:5">
      <c r="A988" t="s">
        <v>1692</v>
      </c>
      <c r="B988" t="s">
        <v>365</v>
      </c>
      <c r="C988" t="s">
        <v>8</v>
      </c>
      <c r="D988" t="s">
        <v>17</v>
      </c>
      <c r="E988" t="s">
        <v>32</v>
      </c>
    </row>
    <row r="989" spans="1:5">
      <c r="A989" t="s">
        <v>1693</v>
      </c>
      <c r="B989" t="s">
        <v>367</v>
      </c>
      <c r="C989" t="s">
        <v>8</v>
      </c>
      <c r="D989" t="s">
        <v>9</v>
      </c>
      <c r="E989" t="s">
        <v>46</v>
      </c>
    </row>
    <row r="990" spans="1:5">
      <c r="A990" t="s">
        <v>1694</v>
      </c>
      <c r="B990" t="s">
        <v>278</v>
      </c>
      <c r="C990" t="s">
        <v>23</v>
      </c>
      <c r="D990" t="s">
        <v>39</v>
      </c>
      <c r="E990" t="s">
        <v>40</v>
      </c>
    </row>
    <row r="991" spans="1:5">
      <c r="A991" t="s">
        <v>1695</v>
      </c>
      <c r="B991" t="s">
        <v>207</v>
      </c>
      <c r="C991" t="s">
        <v>8</v>
      </c>
      <c r="D991" t="s">
        <v>34</v>
      </c>
      <c r="E991" t="s">
        <v>36</v>
      </c>
    </row>
    <row r="992" spans="1:5">
      <c r="A992" t="s">
        <v>1696</v>
      </c>
      <c r="B992" t="s">
        <v>148</v>
      </c>
      <c r="C992" t="s">
        <v>23</v>
      </c>
      <c r="D992" t="s">
        <v>42</v>
      </c>
      <c r="E992" t="s">
        <v>44</v>
      </c>
    </row>
    <row r="993" spans="1:5">
      <c r="A993" t="s">
        <v>1697</v>
      </c>
      <c r="B993" t="s">
        <v>275</v>
      </c>
      <c r="C993" t="s">
        <v>8</v>
      </c>
      <c r="D993" t="s">
        <v>34</v>
      </c>
      <c r="E993" t="s">
        <v>35</v>
      </c>
    </row>
    <row r="994" spans="1:5">
      <c r="A994" t="s">
        <v>1698</v>
      </c>
      <c r="B994" t="s">
        <v>470</v>
      </c>
      <c r="C994" t="s">
        <v>23</v>
      </c>
      <c r="D994" t="s">
        <v>42</v>
      </c>
      <c r="E994" t="s">
        <v>44</v>
      </c>
    </row>
    <row r="995" spans="1:5">
      <c r="A995" t="s">
        <v>1699</v>
      </c>
      <c r="B995" t="s">
        <v>471</v>
      </c>
      <c r="C995" t="s">
        <v>8</v>
      </c>
      <c r="D995" t="s">
        <v>9</v>
      </c>
      <c r="E995" t="s">
        <v>10</v>
      </c>
    </row>
    <row r="996" spans="1:5">
      <c r="A996" t="s">
        <v>1700</v>
      </c>
      <c r="B996" t="s">
        <v>386</v>
      </c>
      <c r="C996" t="s">
        <v>8</v>
      </c>
      <c r="D996" t="s">
        <v>34</v>
      </c>
      <c r="E996" t="s">
        <v>60</v>
      </c>
    </row>
    <row r="997" spans="1:5">
      <c r="A997" t="s">
        <v>1701</v>
      </c>
      <c r="B997" t="s">
        <v>384</v>
      </c>
      <c r="C997" t="s">
        <v>11</v>
      </c>
      <c r="D997" t="s">
        <v>58</v>
      </c>
      <c r="E997" t="s">
        <v>61</v>
      </c>
    </row>
    <row r="998" spans="1:5">
      <c r="A998" t="s">
        <v>1702</v>
      </c>
      <c r="B998" t="s">
        <v>240</v>
      </c>
      <c r="C998" t="s">
        <v>11</v>
      </c>
      <c r="D998" t="s">
        <v>4706</v>
      </c>
      <c r="E998" t="s">
        <v>41</v>
      </c>
    </row>
    <row r="999" spans="1:5">
      <c r="A999" t="s">
        <v>1703</v>
      </c>
      <c r="B999" t="s">
        <v>241</v>
      </c>
      <c r="C999" t="s">
        <v>8</v>
      </c>
      <c r="D999" t="s">
        <v>37</v>
      </c>
      <c r="E999" t="s">
        <v>65</v>
      </c>
    </row>
    <row r="1000" spans="1:5">
      <c r="A1000" t="s">
        <v>1704</v>
      </c>
      <c r="B1000" t="s">
        <v>378</v>
      </c>
      <c r="C1000" t="s">
        <v>8</v>
      </c>
      <c r="D1000" t="s">
        <v>34</v>
      </c>
      <c r="E1000" t="s">
        <v>60</v>
      </c>
    </row>
    <row r="1001" spans="1:5">
      <c r="A1001" t="s">
        <v>1705</v>
      </c>
      <c r="B1001" t="s">
        <v>432</v>
      </c>
      <c r="C1001" t="s">
        <v>5</v>
      </c>
      <c r="D1001" t="s">
        <v>6</v>
      </c>
      <c r="E1001" t="s">
        <v>22</v>
      </c>
    </row>
    <row r="1002" spans="1:5">
      <c r="A1002" t="s">
        <v>1706</v>
      </c>
      <c r="B1002" t="s">
        <v>317</v>
      </c>
      <c r="C1002" t="s">
        <v>23</v>
      </c>
      <c r="D1002" t="s">
        <v>42</v>
      </c>
      <c r="E1002" t="s">
        <v>44</v>
      </c>
    </row>
    <row r="1003" spans="1:5">
      <c r="A1003" t="s">
        <v>1707</v>
      </c>
      <c r="B1003" t="s">
        <v>373</v>
      </c>
      <c r="C1003" t="s">
        <v>5</v>
      </c>
      <c r="D1003" t="s">
        <v>14</v>
      </c>
      <c r="E1003" t="s">
        <v>57</v>
      </c>
    </row>
    <row r="1004" spans="1:5">
      <c r="A1004" t="s">
        <v>1708</v>
      </c>
      <c r="B1004" t="s">
        <v>238</v>
      </c>
      <c r="C1004" t="s">
        <v>11</v>
      </c>
      <c r="D1004" t="s">
        <v>58</v>
      </c>
      <c r="E1004" t="s">
        <v>61</v>
      </c>
    </row>
    <row r="1005" spans="1:5">
      <c r="A1005" t="s">
        <v>1709</v>
      </c>
      <c r="B1005" t="s">
        <v>304</v>
      </c>
      <c r="C1005" t="s">
        <v>11</v>
      </c>
      <c r="D1005" t="s">
        <v>4706</v>
      </c>
      <c r="E1005" t="s">
        <v>19</v>
      </c>
    </row>
    <row r="1006" spans="1:5">
      <c r="A1006" t="s">
        <v>1710</v>
      </c>
      <c r="B1006" t="s">
        <v>114</v>
      </c>
      <c r="C1006" t="s">
        <v>11</v>
      </c>
      <c r="D1006" t="s">
        <v>12</v>
      </c>
      <c r="E1006" t="s">
        <v>50</v>
      </c>
    </row>
    <row r="1007" spans="1:5">
      <c r="A1007" t="s">
        <v>1711</v>
      </c>
      <c r="B1007" t="s">
        <v>109</v>
      </c>
      <c r="C1007" t="s">
        <v>11</v>
      </c>
      <c r="D1007" t="s">
        <v>20</v>
      </c>
      <c r="E1007" t="s">
        <v>21</v>
      </c>
    </row>
    <row r="1008" spans="1:5">
      <c r="A1008" t="s">
        <v>1712</v>
      </c>
      <c r="B1008" t="s">
        <v>131</v>
      </c>
      <c r="C1008" t="s">
        <v>8</v>
      </c>
      <c r="D1008" t="s">
        <v>9</v>
      </c>
      <c r="E1008" t="s">
        <v>46</v>
      </c>
    </row>
    <row r="1009" spans="1:5">
      <c r="A1009" t="s">
        <v>1713</v>
      </c>
      <c r="B1009" t="s">
        <v>127</v>
      </c>
      <c r="C1009" t="s">
        <v>11</v>
      </c>
      <c r="D1009" t="s">
        <v>4706</v>
      </c>
      <c r="E1009" t="s">
        <v>19</v>
      </c>
    </row>
    <row r="1010" spans="1:5">
      <c r="A1010" t="s">
        <v>1714</v>
      </c>
      <c r="B1010" t="s">
        <v>278</v>
      </c>
      <c r="C1010" t="s">
        <v>8</v>
      </c>
      <c r="D1010" t="s">
        <v>9</v>
      </c>
      <c r="E1010" t="s">
        <v>55</v>
      </c>
    </row>
    <row r="1011" spans="1:5">
      <c r="A1011" t="s">
        <v>1715</v>
      </c>
      <c r="B1011" t="s">
        <v>410</v>
      </c>
      <c r="C1011" t="s">
        <v>8</v>
      </c>
      <c r="D1011" t="s">
        <v>34</v>
      </c>
      <c r="E1011" t="s">
        <v>35</v>
      </c>
    </row>
    <row r="1012" spans="1:5">
      <c r="A1012" t="s">
        <v>1716</v>
      </c>
      <c r="B1012" t="s">
        <v>432</v>
      </c>
      <c r="C1012" t="s">
        <v>11</v>
      </c>
      <c r="D1012" t="s">
        <v>20</v>
      </c>
      <c r="E1012" t="s">
        <v>21</v>
      </c>
    </row>
    <row r="1013" spans="1:5">
      <c r="A1013" t="s">
        <v>1717</v>
      </c>
      <c r="B1013" t="s">
        <v>246</v>
      </c>
      <c r="C1013" t="s">
        <v>11</v>
      </c>
      <c r="D1013" t="s">
        <v>20</v>
      </c>
      <c r="E1013" t="s">
        <v>56</v>
      </c>
    </row>
    <row r="1014" spans="1:5">
      <c r="A1014" t="s">
        <v>1718</v>
      </c>
      <c r="B1014" t="s">
        <v>340</v>
      </c>
      <c r="C1014" t="s">
        <v>23</v>
      </c>
      <c r="D1014" t="s">
        <v>24</v>
      </c>
      <c r="E1014" t="s">
        <v>54</v>
      </c>
    </row>
    <row r="1015" spans="1:5">
      <c r="A1015" t="s">
        <v>1719</v>
      </c>
      <c r="B1015" t="s">
        <v>279</v>
      </c>
      <c r="C1015" t="s">
        <v>5</v>
      </c>
      <c r="D1015" t="s">
        <v>6</v>
      </c>
      <c r="E1015" t="s">
        <v>16</v>
      </c>
    </row>
    <row r="1016" spans="1:5">
      <c r="A1016" t="s">
        <v>1720</v>
      </c>
      <c r="B1016" t="s">
        <v>426</v>
      </c>
      <c r="C1016" t="s">
        <v>11</v>
      </c>
      <c r="D1016" t="s">
        <v>4706</v>
      </c>
      <c r="E1016" t="s">
        <v>19</v>
      </c>
    </row>
    <row r="1017" spans="1:5">
      <c r="A1017" t="s">
        <v>1721</v>
      </c>
      <c r="B1017" t="s">
        <v>190</v>
      </c>
      <c r="C1017" t="s">
        <v>23</v>
      </c>
      <c r="D1017" t="s">
        <v>24</v>
      </c>
      <c r="E1017" t="s">
        <v>45</v>
      </c>
    </row>
    <row r="1018" spans="1:5">
      <c r="A1018" t="s">
        <v>1722</v>
      </c>
      <c r="B1018" t="s">
        <v>251</v>
      </c>
      <c r="C1018" t="s">
        <v>23</v>
      </c>
      <c r="D1018" t="s">
        <v>39</v>
      </c>
      <c r="E1018" t="s">
        <v>40</v>
      </c>
    </row>
    <row r="1019" spans="1:5">
      <c r="A1019" t="s">
        <v>1723</v>
      </c>
      <c r="B1019" t="s">
        <v>349</v>
      </c>
      <c r="C1019" t="s">
        <v>5</v>
      </c>
      <c r="D1019" t="s">
        <v>27</v>
      </c>
      <c r="E1019" t="s">
        <v>28</v>
      </c>
    </row>
    <row r="1020" spans="1:5">
      <c r="A1020" t="s">
        <v>1724</v>
      </c>
      <c r="B1020" t="s">
        <v>198</v>
      </c>
      <c r="C1020" t="s">
        <v>8</v>
      </c>
      <c r="D1020" t="s">
        <v>9</v>
      </c>
      <c r="E1020" t="s">
        <v>55</v>
      </c>
    </row>
    <row r="1021" spans="1:5">
      <c r="A1021" t="s">
        <v>1725</v>
      </c>
      <c r="B1021" t="s">
        <v>202</v>
      </c>
      <c r="C1021" t="s">
        <v>11</v>
      </c>
      <c r="D1021" t="s">
        <v>12</v>
      </c>
      <c r="E1021" t="s">
        <v>50</v>
      </c>
    </row>
    <row r="1022" spans="1:5">
      <c r="A1022" t="s">
        <v>1726</v>
      </c>
      <c r="B1022" t="s">
        <v>424</v>
      </c>
      <c r="C1022" t="s">
        <v>5</v>
      </c>
      <c r="D1022" t="s">
        <v>6</v>
      </c>
      <c r="E1022" t="s">
        <v>16</v>
      </c>
    </row>
    <row r="1023" spans="1:5">
      <c r="A1023" t="s">
        <v>1727</v>
      </c>
      <c r="B1023" t="s">
        <v>308</v>
      </c>
      <c r="C1023" t="s">
        <v>11</v>
      </c>
      <c r="D1023" t="s">
        <v>12</v>
      </c>
      <c r="E1023" t="s">
        <v>47</v>
      </c>
    </row>
    <row r="1024" spans="1:5">
      <c r="A1024" t="s">
        <v>1728</v>
      </c>
      <c r="B1024" t="s">
        <v>454</v>
      </c>
      <c r="C1024" t="s">
        <v>23</v>
      </c>
      <c r="D1024" t="s">
        <v>24</v>
      </c>
      <c r="E1024" t="s">
        <v>54</v>
      </c>
    </row>
    <row r="1025" spans="1:5">
      <c r="A1025" t="s">
        <v>1729</v>
      </c>
      <c r="B1025" t="s">
        <v>459</v>
      </c>
      <c r="C1025" t="s">
        <v>23</v>
      </c>
      <c r="D1025" t="s">
        <v>42</v>
      </c>
      <c r="E1025" t="s">
        <v>43</v>
      </c>
    </row>
    <row r="1026" spans="1:5">
      <c r="A1026" t="s">
        <v>1730</v>
      </c>
      <c r="B1026" t="s">
        <v>305</v>
      </c>
      <c r="C1026" t="s">
        <v>8</v>
      </c>
      <c r="D1026" t="s">
        <v>34</v>
      </c>
      <c r="E1026" t="s">
        <v>35</v>
      </c>
    </row>
    <row r="1027" spans="1:5">
      <c r="A1027" t="s">
        <v>1731</v>
      </c>
      <c r="B1027" t="s">
        <v>307</v>
      </c>
      <c r="C1027" t="s">
        <v>23</v>
      </c>
      <c r="D1027" t="s">
        <v>24</v>
      </c>
      <c r="E1027" t="s">
        <v>54</v>
      </c>
    </row>
    <row r="1028" spans="1:5">
      <c r="A1028" t="s">
        <v>1732</v>
      </c>
      <c r="B1028" t="s">
        <v>222</v>
      </c>
      <c r="C1028" t="s">
        <v>23</v>
      </c>
      <c r="D1028" t="s">
        <v>42</v>
      </c>
      <c r="E1028" t="s">
        <v>44</v>
      </c>
    </row>
    <row r="1029" spans="1:5">
      <c r="A1029" t="s">
        <v>1733</v>
      </c>
      <c r="B1029" t="s">
        <v>425</v>
      </c>
      <c r="C1029" t="s">
        <v>5</v>
      </c>
      <c r="D1029" t="s">
        <v>29</v>
      </c>
      <c r="E1029" t="s">
        <v>53</v>
      </c>
    </row>
    <row r="1030" spans="1:5">
      <c r="A1030" t="s">
        <v>1734</v>
      </c>
      <c r="B1030" t="s">
        <v>392</v>
      </c>
      <c r="C1030" t="s">
        <v>11</v>
      </c>
      <c r="D1030" t="s">
        <v>12</v>
      </c>
      <c r="E1030" t="s">
        <v>13</v>
      </c>
    </row>
    <row r="1031" spans="1:5">
      <c r="A1031" t="s">
        <v>1735</v>
      </c>
      <c r="B1031" t="s">
        <v>382</v>
      </c>
      <c r="C1031" t="s">
        <v>11</v>
      </c>
      <c r="D1031" t="s">
        <v>12</v>
      </c>
      <c r="E1031" t="s">
        <v>50</v>
      </c>
    </row>
    <row r="1032" spans="1:5">
      <c r="A1032" t="s">
        <v>1736</v>
      </c>
      <c r="B1032" t="s">
        <v>375</v>
      </c>
      <c r="C1032" t="s">
        <v>5</v>
      </c>
      <c r="D1032" t="s">
        <v>27</v>
      </c>
      <c r="E1032" t="s">
        <v>64</v>
      </c>
    </row>
    <row r="1033" spans="1:5">
      <c r="A1033" t="s">
        <v>1737</v>
      </c>
      <c r="B1033" t="s">
        <v>218</v>
      </c>
      <c r="C1033" t="s">
        <v>8</v>
      </c>
      <c r="D1033" t="s">
        <v>37</v>
      </c>
      <c r="E1033" t="s">
        <v>49</v>
      </c>
    </row>
    <row r="1034" spans="1:5">
      <c r="A1034" t="s">
        <v>1738</v>
      </c>
      <c r="B1034" t="s">
        <v>115</v>
      </c>
      <c r="C1034" t="s">
        <v>11</v>
      </c>
      <c r="D1034" t="s">
        <v>20</v>
      </c>
      <c r="E1034" t="s">
        <v>63</v>
      </c>
    </row>
    <row r="1035" spans="1:5">
      <c r="A1035" t="s">
        <v>1739</v>
      </c>
      <c r="B1035" t="s">
        <v>350</v>
      </c>
      <c r="C1035" t="s">
        <v>23</v>
      </c>
      <c r="D1035" t="s">
        <v>42</v>
      </c>
      <c r="E1035" t="s">
        <v>44</v>
      </c>
    </row>
    <row r="1036" spans="1:5">
      <c r="A1036" t="s">
        <v>1740</v>
      </c>
      <c r="B1036" t="s">
        <v>136</v>
      </c>
      <c r="C1036" t="s">
        <v>11</v>
      </c>
      <c r="D1036" t="s">
        <v>12</v>
      </c>
      <c r="E1036" t="s">
        <v>50</v>
      </c>
    </row>
    <row r="1037" spans="1:5">
      <c r="A1037" t="s">
        <v>1741</v>
      </c>
      <c r="B1037" t="s">
        <v>138</v>
      </c>
      <c r="C1037" t="s">
        <v>23</v>
      </c>
      <c r="D1037" t="s">
        <v>24</v>
      </c>
      <c r="E1037" t="s">
        <v>25</v>
      </c>
    </row>
    <row r="1038" spans="1:5">
      <c r="A1038" t="s">
        <v>1742</v>
      </c>
      <c r="B1038" t="s">
        <v>371</v>
      </c>
      <c r="C1038" t="s">
        <v>8</v>
      </c>
      <c r="D1038" t="s">
        <v>17</v>
      </c>
      <c r="E1038" t="s">
        <v>32</v>
      </c>
    </row>
    <row r="1039" spans="1:5">
      <c r="A1039" t="s">
        <v>1743</v>
      </c>
      <c r="B1039" t="s">
        <v>316</v>
      </c>
      <c r="C1039" t="s">
        <v>5</v>
      </c>
      <c r="D1039" t="s">
        <v>6</v>
      </c>
      <c r="E1039" t="s">
        <v>7</v>
      </c>
    </row>
    <row r="1040" spans="1:5">
      <c r="A1040" t="s">
        <v>1744</v>
      </c>
      <c r="B1040" t="s">
        <v>410</v>
      </c>
      <c r="C1040" t="s">
        <v>11</v>
      </c>
      <c r="D1040" t="s">
        <v>4706</v>
      </c>
      <c r="E1040" t="s">
        <v>33</v>
      </c>
    </row>
    <row r="1041" spans="1:5">
      <c r="A1041" t="s">
        <v>1745</v>
      </c>
      <c r="B1041" t="s">
        <v>332</v>
      </c>
      <c r="C1041" t="s">
        <v>5</v>
      </c>
      <c r="D1041" t="s">
        <v>27</v>
      </c>
      <c r="E1041" t="s">
        <v>28</v>
      </c>
    </row>
    <row r="1042" spans="1:5">
      <c r="A1042" t="s">
        <v>1746</v>
      </c>
      <c r="B1042" t="s">
        <v>307</v>
      </c>
      <c r="C1042" t="s">
        <v>11</v>
      </c>
      <c r="D1042" t="s">
        <v>4706</v>
      </c>
      <c r="E1042" t="s">
        <v>41</v>
      </c>
    </row>
    <row r="1043" spans="1:5">
      <c r="A1043" t="s">
        <v>1747</v>
      </c>
      <c r="B1043" t="s">
        <v>215</v>
      </c>
      <c r="C1043" t="s">
        <v>23</v>
      </c>
      <c r="D1043" t="s">
        <v>24</v>
      </c>
      <c r="E1043" t="s">
        <v>54</v>
      </c>
    </row>
    <row r="1044" spans="1:5">
      <c r="A1044" t="s">
        <v>1748</v>
      </c>
      <c r="B1044" t="s">
        <v>423</v>
      </c>
      <c r="C1044" t="s">
        <v>5</v>
      </c>
      <c r="D1044" t="s">
        <v>27</v>
      </c>
      <c r="E1044" t="s">
        <v>28</v>
      </c>
    </row>
    <row r="1045" spans="1:5">
      <c r="A1045" t="s">
        <v>1749</v>
      </c>
      <c r="B1045" t="s">
        <v>151</v>
      </c>
      <c r="C1045" t="s">
        <v>11</v>
      </c>
      <c r="D1045" t="s">
        <v>20</v>
      </c>
      <c r="E1045" t="s">
        <v>63</v>
      </c>
    </row>
    <row r="1046" spans="1:5">
      <c r="A1046" t="s">
        <v>1750</v>
      </c>
      <c r="B1046" t="s">
        <v>399</v>
      </c>
      <c r="C1046" t="s">
        <v>23</v>
      </c>
      <c r="D1046" t="s">
        <v>42</v>
      </c>
      <c r="E1046" t="s">
        <v>43</v>
      </c>
    </row>
    <row r="1047" spans="1:5">
      <c r="A1047" t="s">
        <v>1751</v>
      </c>
      <c r="B1047" t="s">
        <v>159</v>
      </c>
      <c r="C1047" t="s">
        <v>5</v>
      </c>
      <c r="D1047" t="s">
        <v>6</v>
      </c>
      <c r="E1047" t="s">
        <v>16</v>
      </c>
    </row>
    <row r="1048" spans="1:5">
      <c r="A1048" t="s">
        <v>1752</v>
      </c>
      <c r="B1048" t="s">
        <v>418</v>
      </c>
      <c r="C1048" t="s">
        <v>5</v>
      </c>
      <c r="D1048" t="s">
        <v>14</v>
      </c>
      <c r="E1048" t="s">
        <v>57</v>
      </c>
    </row>
    <row r="1049" spans="1:5">
      <c r="A1049" t="s">
        <v>1753</v>
      </c>
      <c r="B1049" t="s">
        <v>214</v>
      </c>
      <c r="C1049" t="s">
        <v>11</v>
      </c>
      <c r="D1049" t="s">
        <v>12</v>
      </c>
      <c r="E1049" t="s">
        <v>47</v>
      </c>
    </row>
    <row r="1050" spans="1:5">
      <c r="A1050" t="s">
        <v>1754</v>
      </c>
      <c r="B1050" t="s">
        <v>212</v>
      </c>
      <c r="C1050" t="s">
        <v>11</v>
      </c>
      <c r="D1050" t="s">
        <v>4706</v>
      </c>
      <c r="E1050" t="s">
        <v>33</v>
      </c>
    </row>
    <row r="1051" spans="1:5">
      <c r="A1051" t="s">
        <v>1755</v>
      </c>
      <c r="B1051" t="s">
        <v>114</v>
      </c>
      <c r="C1051" t="s">
        <v>11</v>
      </c>
      <c r="D1051" t="s">
        <v>20</v>
      </c>
      <c r="E1051" t="s">
        <v>63</v>
      </c>
    </row>
    <row r="1052" spans="1:5">
      <c r="A1052" t="s">
        <v>1756</v>
      </c>
      <c r="B1052" t="s">
        <v>250</v>
      </c>
      <c r="C1052" t="s">
        <v>23</v>
      </c>
      <c r="D1052" t="s">
        <v>39</v>
      </c>
      <c r="E1052" t="s">
        <v>40</v>
      </c>
    </row>
    <row r="1053" spans="1:5">
      <c r="A1053" t="s">
        <v>1757</v>
      </c>
      <c r="B1053" t="s">
        <v>468</v>
      </c>
      <c r="C1053" t="s">
        <v>11</v>
      </c>
      <c r="D1053" t="s">
        <v>12</v>
      </c>
      <c r="E1053" t="s">
        <v>50</v>
      </c>
    </row>
    <row r="1054" spans="1:5">
      <c r="A1054" t="s">
        <v>1758</v>
      </c>
      <c r="B1054" t="s">
        <v>268</v>
      </c>
      <c r="C1054" t="s">
        <v>5</v>
      </c>
      <c r="D1054" t="s">
        <v>6</v>
      </c>
      <c r="E1054" t="s">
        <v>7</v>
      </c>
    </row>
    <row r="1055" spans="1:5">
      <c r="A1055" t="s">
        <v>1759</v>
      </c>
      <c r="B1055" t="s">
        <v>234</v>
      </c>
      <c r="C1055" t="s">
        <v>5</v>
      </c>
      <c r="D1055" t="s">
        <v>14</v>
      </c>
      <c r="E1055" t="s">
        <v>26</v>
      </c>
    </row>
    <row r="1056" spans="1:5">
      <c r="A1056" t="s">
        <v>1760</v>
      </c>
      <c r="B1056" t="s">
        <v>124</v>
      </c>
      <c r="C1056" t="s">
        <v>11</v>
      </c>
      <c r="D1056" t="s">
        <v>20</v>
      </c>
      <c r="E1056" t="s">
        <v>21</v>
      </c>
    </row>
    <row r="1057" spans="1:5">
      <c r="A1057" t="s">
        <v>1761</v>
      </c>
      <c r="B1057" t="s">
        <v>422</v>
      </c>
      <c r="C1057" t="s">
        <v>11</v>
      </c>
      <c r="D1057" t="s">
        <v>4706</v>
      </c>
      <c r="E1057" t="s">
        <v>41</v>
      </c>
    </row>
    <row r="1058" spans="1:5">
      <c r="A1058" t="s">
        <v>1762</v>
      </c>
      <c r="B1058" t="s">
        <v>399</v>
      </c>
      <c r="C1058" t="s">
        <v>8</v>
      </c>
      <c r="D1058" t="s">
        <v>17</v>
      </c>
      <c r="E1058" t="s">
        <v>18</v>
      </c>
    </row>
    <row r="1059" spans="1:5">
      <c r="A1059" t="s">
        <v>1763</v>
      </c>
      <c r="B1059" t="s">
        <v>472</v>
      </c>
      <c r="C1059" t="s">
        <v>5</v>
      </c>
      <c r="D1059" t="s">
        <v>14</v>
      </c>
      <c r="E1059" t="s">
        <v>15</v>
      </c>
    </row>
    <row r="1060" spans="1:5">
      <c r="A1060" t="s">
        <v>1764</v>
      </c>
      <c r="B1060" t="s">
        <v>240</v>
      </c>
      <c r="C1060" t="s">
        <v>23</v>
      </c>
      <c r="D1060" t="s">
        <v>39</v>
      </c>
      <c r="E1060" t="s">
        <v>40</v>
      </c>
    </row>
    <row r="1061" spans="1:5">
      <c r="A1061" t="s">
        <v>1765</v>
      </c>
      <c r="B1061" t="s">
        <v>127</v>
      </c>
      <c r="C1061" t="s">
        <v>8</v>
      </c>
      <c r="D1061" t="s">
        <v>17</v>
      </c>
      <c r="E1061" t="s">
        <v>52</v>
      </c>
    </row>
    <row r="1062" spans="1:5">
      <c r="A1062" t="s">
        <v>1766</v>
      </c>
      <c r="B1062" t="s">
        <v>261</v>
      </c>
      <c r="C1062" t="s">
        <v>11</v>
      </c>
      <c r="D1062" t="s">
        <v>58</v>
      </c>
      <c r="E1062" t="s">
        <v>59</v>
      </c>
    </row>
    <row r="1063" spans="1:5">
      <c r="A1063" t="s">
        <v>1767</v>
      </c>
      <c r="B1063" t="s">
        <v>190</v>
      </c>
      <c r="C1063" t="s">
        <v>11</v>
      </c>
      <c r="D1063" t="s">
        <v>12</v>
      </c>
      <c r="E1063" t="s">
        <v>13</v>
      </c>
    </row>
    <row r="1064" spans="1:5">
      <c r="A1064" t="s">
        <v>1768</v>
      </c>
      <c r="B1064" t="s">
        <v>358</v>
      </c>
      <c r="C1064" t="s">
        <v>5</v>
      </c>
      <c r="D1064" t="s">
        <v>29</v>
      </c>
      <c r="E1064" t="s">
        <v>53</v>
      </c>
    </row>
    <row r="1065" spans="1:5">
      <c r="A1065" t="s">
        <v>1769</v>
      </c>
      <c r="B1065" t="s">
        <v>470</v>
      </c>
      <c r="C1065" t="s">
        <v>11</v>
      </c>
      <c r="D1065" t="s">
        <v>12</v>
      </c>
      <c r="E1065" t="s">
        <v>47</v>
      </c>
    </row>
    <row r="1066" spans="1:5">
      <c r="A1066" t="s">
        <v>1770</v>
      </c>
      <c r="B1066" t="s">
        <v>155</v>
      </c>
      <c r="C1066" t="s">
        <v>23</v>
      </c>
      <c r="D1066" t="s">
        <v>42</v>
      </c>
      <c r="E1066" t="s">
        <v>62</v>
      </c>
    </row>
    <row r="1067" spans="1:5">
      <c r="A1067" t="s">
        <v>1771</v>
      </c>
      <c r="B1067" t="s">
        <v>200</v>
      </c>
      <c r="C1067" t="s">
        <v>5</v>
      </c>
      <c r="D1067" t="s">
        <v>29</v>
      </c>
      <c r="E1067" t="s">
        <v>30</v>
      </c>
    </row>
    <row r="1068" spans="1:5">
      <c r="A1068" t="s">
        <v>1772</v>
      </c>
      <c r="B1068" t="s">
        <v>230</v>
      </c>
      <c r="C1068" t="s">
        <v>11</v>
      </c>
      <c r="D1068" t="s">
        <v>58</v>
      </c>
      <c r="E1068" t="s">
        <v>66</v>
      </c>
    </row>
    <row r="1069" spans="1:5">
      <c r="A1069" t="s">
        <v>1773</v>
      </c>
      <c r="B1069" t="s">
        <v>119</v>
      </c>
      <c r="C1069" t="s">
        <v>5</v>
      </c>
      <c r="D1069" t="s">
        <v>27</v>
      </c>
      <c r="E1069" t="s">
        <v>28</v>
      </c>
    </row>
    <row r="1070" spans="1:5">
      <c r="A1070" t="s">
        <v>1774</v>
      </c>
      <c r="B1070" t="s">
        <v>159</v>
      </c>
      <c r="C1070" t="s">
        <v>11</v>
      </c>
      <c r="D1070" t="s">
        <v>58</v>
      </c>
      <c r="E1070" t="s">
        <v>61</v>
      </c>
    </row>
    <row r="1071" spans="1:5">
      <c r="A1071" t="s">
        <v>1775</v>
      </c>
      <c r="B1071" t="s">
        <v>362</v>
      </c>
      <c r="C1071" t="s">
        <v>11</v>
      </c>
      <c r="D1071" t="s">
        <v>58</v>
      </c>
      <c r="E1071" t="s">
        <v>59</v>
      </c>
    </row>
    <row r="1072" spans="1:5">
      <c r="A1072" t="s">
        <v>1776</v>
      </c>
      <c r="B1072" t="s">
        <v>296</v>
      </c>
      <c r="C1072" t="s">
        <v>11</v>
      </c>
      <c r="D1072" t="s">
        <v>58</v>
      </c>
      <c r="E1072" t="s">
        <v>61</v>
      </c>
    </row>
    <row r="1073" spans="1:5">
      <c r="A1073" t="s">
        <v>1777</v>
      </c>
      <c r="B1073" t="s">
        <v>260</v>
      </c>
      <c r="C1073" t="s">
        <v>23</v>
      </c>
      <c r="D1073" t="s">
        <v>39</v>
      </c>
      <c r="E1073" t="s">
        <v>40</v>
      </c>
    </row>
    <row r="1074" spans="1:5">
      <c r="A1074" t="s">
        <v>1778</v>
      </c>
      <c r="B1074" t="s">
        <v>354</v>
      </c>
      <c r="C1074" t="s">
        <v>23</v>
      </c>
      <c r="D1074" t="s">
        <v>42</v>
      </c>
      <c r="E1074" t="s">
        <v>43</v>
      </c>
    </row>
    <row r="1075" spans="1:5">
      <c r="A1075" t="s">
        <v>1779</v>
      </c>
      <c r="B1075" t="s">
        <v>332</v>
      </c>
      <c r="C1075" t="s">
        <v>5</v>
      </c>
      <c r="D1075" t="s">
        <v>14</v>
      </c>
      <c r="E1075" t="s">
        <v>57</v>
      </c>
    </row>
    <row r="1076" spans="1:5">
      <c r="A1076" t="s">
        <v>1780</v>
      </c>
      <c r="B1076" t="s">
        <v>385</v>
      </c>
      <c r="C1076" t="s">
        <v>11</v>
      </c>
      <c r="D1076" t="s">
        <v>58</v>
      </c>
      <c r="E1076" t="s">
        <v>61</v>
      </c>
    </row>
    <row r="1077" spans="1:5">
      <c r="A1077" t="s">
        <v>1781</v>
      </c>
      <c r="B1077" t="s">
        <v>267</v>
      </c>
      <c r="C1077" t="s">
        <v>11</v>
      </c>
      <c r="D1077" t="s">
        <v>58</v>
      </c>
      <c r="E1077" t="s">
        <v>66</v>
      </c>
    </row>
    <row r="1078" spans="1:5">
      <c r="A1078" t="s">
        <v>1782</v>
      </c>
      <c r="B1078" t="s">
        <v>417</v>
      </c>
      <c r="C1078" t="s">
        <v>23</v>
      </c>
      <c r="D1078" t="s">
        <v>24</v>
      </c>
      <c r="E1078" t="s">
        <v>45</v>
      </c>
    </row>
    <row r="1079" spans="1:5">
      <c r="A1079" t="s">
        <v>1783</v>
      </c>
      <c r="B1079" t="s">
        <v>137</v>
      </c>
      <c r="C1079" t="s">
        <v>11</v>
      </c>
      <c r="D1079" t="s">
        <v>12</v>
      </c>
      <c r="E1079" t="s">
        <v>50</v>
      </c>
    </row>
    <row r="1080" spans="1:5">
      <c r="A1080" t="s">
        <v>1784</v>
      </c>
      <c r="B1080" t="s">
        <v>255</v>
      </c>
      <c r="C1080" t="s">
        <v>23</v>
      </c>
      <c r="D1080" t="s">
        <v>42</v>
      </c>
      <c r="E1080" t="s">
        <v>62</v>
      </c>
    </row>
    <row r="1081" spans="1:5">
      <c r="A1081" t="s">
        <v>1785</v>
      </c>
      <c r="B1081" t="s">
        <v>438</v>
      </c>
      <c r="C1081" t="s">
        <v>11</v>
      </c>
      <c r="D1081" t="s">
        <v>12</v>
      </c>
      <c r="E1081" t="s">
        <v>13</v>
      </c>
    </row>
    <row r="1082" spans="1:5">
      <c r="A1082" t="s">
        <v>1786</v>
      </c>
      <c r="B1082" t="s">
        <v>247</v>
      </c>
      <c r="C1082" t="s">
        <v>5</v>
      </c>
      <c r="D1082" t="s">
        <v>14</v>
      </c>
      <c r="E1082" t="s">
        <v>15</v>
      </c>
    </row>
    <row r="1083" spans="1:5">
      <c r="A1083" t="s">
        <v>1787</v>
      </c>
      <c r="B1083" t="s">
        <v>367</v>
      </c>
      <c r="C1083" t="s">
        <v>11</v>
      </c>
      <c r="D1083" t="s">
        <v>4706</v>
      </c>
      <c r="E1083" t="s">
        <v>33</v>
      </c>
    </row>
    <row r="1084" spans="1:5">
      <c r="A1084" t="s">
        <v>1788</v>
      </c>
      <c r="B1084" t="s">
        <v>221</v>
      </c>
      <c r="C1084" t="s">
        <v>11</v>
      </c>
      <c r="D1084" t="s">
        <v>20</v>
      </c>
      <c r="E1084" t="s">
        <v>63</v>
      </c>
    </row>
    <row r="1085" spans="1:5">
      <c r="A1085" t="s">
        <v>1789</v>
      </c>
      <c r="B1085" t="s">
        <v>443</v>
      </c>
      <c r="C1085" t="s">
        <v>8</v>
      </c>
      <c r="D1085" t="s">
        <v>17</v>
      </c>
      <c r="E1085" t="s">
        <v>52</v>
      </c>
    </row>
    <row r="1086" spans="1:5">
      <c r="A1086" t="s">
        <v>1790</v>
      </c>
      <c r="B1086" t="s">
        <v>277</v>
      </c>
      <c r="C1086" t="s">
        <v>23</v>
      </c>
      <c r="D1086" t="s">
        <v>24</v>
      </c>
      <c r="E1086" t="s">
        <v>54</v>
      </c>
    </row>
    <row r="1087" spans="1:5">
      <c r="A1087" t="s">
        <v>1791</v>
      </c>
      <c r="B1087" t="s">
        <v>473</v>
      </c>
      <c r="C1087" t="s">
        <v>11</v>
      </c>
      <c r="D1087" t="s">
        <v>4706</v>
      </c>
      <c r="E1087" t="s">
        <v>41</v>
      </c>
    </row>
    <row r="1088" spans="1:5">
      <c r="A1088" t="s">
        <v>1792</v>
      </c>
      <c r="B1088" t="s">
        <v>112</v>
      </c>
      <c r="C1088" t="s">
        <v>11</v>
      </c>
      <c r="D1088" t="s">
        <v>4706</v>
      </c>
      <c r="E1088" t="s">
        <v>33</v>
      </c>
    </row>
    <row r="1089" spans="1:5">
      <c r="A1089" t="s">
        <v>1793</v>
      </c>
      <c r="B1089" t="s">
        <v>474</v>
      </c>
      <c r="C1089" t="s">
        <v>8</v>
      </c>
      <c r="D1089" t="s">
        <v>17</v>
      </c>
      <c r="E1089" t="s">
        <v>52</v>
      </c>
    </row>
    <row r="1090" spans="1:5">
      <c r="A1090" t="s">
        <v>1794</v>
      </c>
      <c r="B1090" t="s">
        <v>258</v>
      </c>
      <c r="C1090" t="s">
        <v>8</v>
      </c>
      <c r="D1090" t="s">
        <v>37</v>
      </c>
      <c r="E1090" t="s">
        <v>38</v>
      </c>
    </row>
    <row r="1091" spans="1:5">
      <c r="A1091" t="s">
        <v>1795</v>
      </c>
      <c r="B1091" t="s">
        <v>464</v>
      </c>
      <c r="C1091" t="s">
        <v>23</v>
      </c>
      <c r="D1091" t="s">
        <v>24</v>
      </c>
      <c r="E1091" t="s">
        <v>25</v>
      </c>
    </row>
    <row r="1092" spans="1:5">
      <c r="A1092" t="s">
        <v>1796</v>
      </c>
      <c r="B1092" t="s">
        <v>172</v>
      </c>
      <c r="C1092" t="s">
        <v>8</v>
      </c>
      <c r="D1092" t="s">
        <v>17</v>
      </c>
      <c r="E1092" t="s">
        <v>52</v>
      </c>
    </row>
    <row r="1093" spans="1:5">
      <c r="A1093" t="s">
        <v>1797</v>
      </c>
      <c r="B1093" t="s">
        <v>223</v>
      </c>
      <c r="C1093" t="s">
        <v>5</v>
      </c>
      <c r="D1093" t="s">
        <v>27</v>
      </c>
      <c r="E1093" t="s">
        <v>64</v>
      </c>
    </row>
    <row r="1094" spans="1:5">
      <c r="A1094" t="s">
        <v>1798</v>
      </c>
      <c r="B1094" t="s">
        <v>381</v>
      </c>
      <c r="C1094" t="s">
        <v>8</v>
      </c>
      <c r="D1094" t="s">
        <v>37</v>
      </c>
      <c r="E1094" t="s">
        <v>65</v>
      </c>
    </row>
    <row r="1095" spans="1:5">
      <c r="A1095" t="s">
        <v>1799</v>
      </c>
      <c r="B1095" t="s">
        <v>209</v>
      </c>
      <c r="C1095" t="s">
        <v>5</v>
      </c>
      <c r="D1095" t="s">
        <v>27</v>
      </c>
      <c r="E1095" t="s">
        <v>28</v>
      </c>
    </row>
    <row r="1096" spans="1:5">
      <c r="A1096" t="s">
        <v>1800</v>
      </c>
      <c r="B1096" t="s">
        <v>265</v>
      </c>
      <c r="C1096" t="s">
        <v>23</v>
      </c>
      <c r="D1096" t="s">
        <v>42</v>
      </c>
      <c r="E1096" t="s">
        <v>43</v>
      </c>
    </row>
    <row r="1097" spans="1:5">
      <c r="A1097" t="s">
        <v>1801</v>
      </c>
      <c r="B1097" t="s">
        <v>380</v>
      </c>
      <c r="C1097" t="s">
        <v>23</v>
      </c>
      <c r="D1097" t="s">
        <v>39</v>
      </c>
      <c r="E1097" t="s">
        <v>40</v>
      </c>
    </row>
    <row r="1098" spans="1:5">
      <c r="A1098" t="s">
        <v>1802</v>
      </c>
      <c r="B1098" t="s">
        <v>367</v>
      </c>
      <c r="C1098" t="s">
        <v>23</v>
      </c>
      <c r="D1098" t="s">
        <v>24</v>
      </c>
      <c r="E1098" t="s">
        <v>45</v>
      </c>
    </row>
    <row r="1099" spans="1:5">
      <c r="A1099" t="s">
        <v>1803</v>
      </c>
      <c r="B1099" t="s">
        <v>333</v>
      </c>
      <c r="C1099" t="s">
        <v>23</v>
      </c>
      <c r="D1099" t="s">
        <v>24</v>
      </c>
      <c r="E1099" t="s">
        <v>54</v>
      </c>
    </row>
    <row r="1100" spans="1:5">
      <c r="A1100" t="s">
        <v>1804</v>
      </c>
      <c r="B1100" t="s">
        <v>256</v>
      </c>
      <c r="C1100" t="s">
        <v>23</v>
      </c>
      <c r="D1100" t="s">
        <v>39</v>
      </c>
      <c r="E1100" t="s">
        <v>48</v>
      </c>
    </row>
    <row r="1101" spans="1:5">
      <c r="A1101" t="s">
        <v>1805</v>
      </c>
      <c r="B1101" t="s">
        <v>319</v>
      </c>
      <c r="C1101" t="s">
        <v>5</v>
      </c>
      <c r="D1101" t="s">
        <v>6</v>
      </c>
      <c r="E1101" t="s">
        <v>22</v>
      </c>
    </row>
    <row r="1102" spans="1:5">
      <c r="A1102" t="s">
        <v>1806</v>
      </c>
      <c r="B1102" t="s">
        <v>440</v>
      </c>
      <c r="C1102" t="s">
        <v>5</v>
      </c>
      <c r="D1102" t="s">
        <v>29</v>
      </c>
      <c r="E1102" t="s">
        <v>30</v>
      </c>
    </row>
    <row r="1103" spans="1:5">
      <c r="A1103" t="s">
        <v>1807</v>
      </c>
      <c r="B1103" t="s">
        <v>269</v>
      </c>
      <c r="C1103" t="s">
        <v>23</v>
      </c>
      <c r="D1103" t="s">
        <v>39</v>
      </c>
      <c r="E1103" t="s">
        <v>40</v>
      </c>
    </row>
    <row r="1104" spans="1:5">
      <c r="A1104" t="s">
        <v>1808</v>
      </c>
      <c r="B1104" t="s">
        <v>397</v>
      </c>
      <c r="C1104" t="s">
        <v>8</v>
      </c>
      <c r="D1104" t="s">
        <v>9</v>
      </c>
      <c r="E1104" t="s">
        <v>55</v>
      </c>
    </row>
    <row r="1105" spans="1:5">
      <c r="A1105" t="s">
        <v>1809</v>
      </c>
      <c r="B1105" t="s">
        <v>125</v>
      </c>
      <c r="C1105" t="s">
        <v>11</v>
      </c>
      <c r="D1105" t="s">
        <v>4706</v>
      </c>
      <c r="E1105" t="s">
        <v>33</v>
      </c>
    </row>
    <row r="1106" spans="1:5">
      <c r="A1106" t="s">
        <v>1810</v>
      </c>
      <c r="B1106" t="s">
        <v>312</v>
      </c>
      <c r="C1106" t="s">
        <v>23</v>
      </c>
      <c r="D1106" t="s">
        <v>24</v>
      </c>
      <c r="E1106" t="s">
        <v>45</v>
      </c>
    </row>
    <row r="1107" spans="1:5">
      <c r="A1107" t="s">
        <v>1811</v>
      </c>
      <c r="B1107" t="s">
        <v>474</v>
      </c>
      <c r="C1107" t="s">
        <v>8</v>
      </c>
      <c r="D1107" t="s">
        <v>37</v>
      </c>
      <c r="E1107" t="s">
        <v>49</v>
      </c>
    </row>
    <row r="1108" spans="1:5">
      <c r="A1108" t="s">
        <v>1812</v>
      </c>
      <c r="B1108" t="s">
        <v>329</v>
      </c>
      <c r="C1108" t="s">
        <v>11</v>
      </c>
      <c r="D1108" t="s">
        <v>12</v>
      </c>
      <c r="E1108" t="s">
        <v>47</v>
      </c>
    </row>
    <row r="1109" spans="1:5">
      <c r="A1109" t="s">
        <v>1813</v>
      </c>
      <c r="B1109" t="s">
        <v>475</v>
      </c>
      <c r="C1109" t="s">
        <v>23</v>
      </c>
      <c r="D1109" t="s">
        <v>39</v>
      </c>
      <c r="E1109" t="s">
        <v>51</v>
      </c>
    </row>
    <row r="1110" spans="1:5">
      <c r="A1110" t="s">
        <v>1814</v>
      </c>
      <c r="B1110" t="s">
        <v>162</v>
      </c>
      <c r="C1110" t="s">
        <v>23</v>
      </c>
      <c r="D1110" t="s">
        <v>24</v>
      </c>
      <c r="E1110" t="s">
        <v>25</v>
      </c>
    </row>
    <row r="1111" spans="1:5">
      <c r="A1111" t="s">
        <v>1815</v>
      </c>
      <c r="B1111" t="s">
        <v>331</v>
      </c>
      <c r="C1111" t="s">
        <v>5</v>
      </c>
      <c r="D1111" t="s">
        <v>27</v>
      </c>
      <c r="E1111" t="s">
        <v>67</v>
      </c>
    </row>
    <row r="1112" spans="1:5">
      <c r="A1112" t="s">
        <v>1816</v>
      </c>
      <c r="B1112" t="s">
        <v>221</v>
      </c>
      <c r="C1112" t="s">
        <v>11</v>
      </c>
      <c r="D1112" t="s">
        <v>20</v>
      </c>
      <c r="E1112" t="s">
        <v>63</v>
      </c>
    </row>
    <row r="1113" spans="1:5">
      <c r="A1113" t="s">
        <v>1817</v>
      </c>
      <c r="B1113" t="s">
        <v>335</v>
      </c>
      <c r="C1113" t="s">
        <v>11</v>
      </c>
      <c r="D1113" t="s">
        <v>4706</v>
      </c>
      <c r="E1113" t="s">
        <v>41</v>
      </c>
    </row>
    <row r="1114" spans="1:5">
      <c r="A1114" t="s">
        <v>1818</v>
      </c>
      <c r="B1114" t="s">
        <v>208</v>
      </c>
      <c r="C1114" t="s">
        <v>8</v>
      </c>
      <c r="D1114" t="s">
        <v>17</v>
      </c>
      <c r="E1114" t="s">
        <v>52</v>
      </c>
    </row>
    <row r="1115" spans="1:5">
      <c r="A1115" t="s">
        <v>1819</v>
      </c>
      <c r="B1115" t="s">
        <v>216</v>
      </c>
      <c r="C1115" t="s">
        <v>5</v>
      </c>
      <c r="D1115" t="s">
        <v>14</v>
      </c>
      <c r="E1115" t="s">
        <v>26</v>
      </c>
    </row>
    <row r="1116" spans="1:5">
      <c r="A1116" t="s">
        <v>1820</v>
      </c>
      <c r="B1116" t="s">
        <v>476</v>
      </c>
      <c r="C1116" t="s">
        <v>5</v>
      </c>
      <c r="D1116" t="s">
        <v>14</v>
      </c>
      <c r="E1116" t="s">
        <v>26</v>
      </c>
    </row>
    <row r="1117" spans="1:5">
      <c r="A1117" t="s">
        <v>1821</v>
      </c>
      <c r="B1117" t="s">
        <v>157</v>
      </c>
      <c r="C1117" t="s">
        <v>5</v>
      </c>
      <c r="D1117" t="s">
        <v>29</v>
      </c>
      <c r="E1117" t="s">
        <v>31</v>
      </c>
    </row>
    <row r="1118" spans="1:5">
      <c r="A1118" t="s">
        <v>1822</v>
      </c>
      <c r="B1118" t="s">
        <v>477</v>
      </c>
      <c r="C1118" t="s">
        <v>5</v>
      </c>
      <c r="D1118" t="s">
        <v>6</v>
      </c>
      <c r="E1118" t="s">
        <v>16</v>
      </c>
    </row>
    <row r="1119" spans="1:5">
      <c r="A1119" t="s">
        <v>1823</v>
      </c>
      <c r="B1119" t="s">
        <v>451</v>
      </c>
      <c r="C1119" t="s">
        <v>11</v>
      </c>
      <c r="D1119" t="s">
        <v>58</v>
      </c>
      <c r="E1119" t="s">
        <v>66</v>
      </c>
    </row>
    <row r="1120" spans="1:5">
      <c r="A1120" t="s">
        <v>1824</v>
      </c>
      <c r="B1120" t="s">
        <v>387</v>
      </c>
      <c r="C1120" t="s">
        <v>11</v>
      </c>
      <c r="D1120" t="s">
        <v>12</v>
      </c>
      <c r="E1120" t="s">
        <v>50</v>
      </c>
    </row>
    <row r="1121" spans="1:5">
      <c r="A1121" t="s">
        <v>1825</v>
      </c>
      <c r="B1121" t="s">
        <v>341</v>
      </c>
      <c r="C1121" t="s">
        <v>23</v>
      </c>
      <c r="D1121" t="s">
        <v>42</v>
      </c>
      <c r="E1121" t="s">
        <v>62</v>
      </c>
    </row>
    <row r="1122" spans="1:5">
      <c r="A1122" t="s">
        <v>1826</v>
      </c>
      <c r="B1122" t="s">
        <v>119</v>
      </c>
      <c r="C1122" t="s">
        <v>23</v>
      </c>
      <c r="D1122" t="s">
        <v>39</v>
      </c>
      <c r="E1122" t="s">
        <v>51</v>
      </c>
    </row>
    <row r="1123" spans="1:5">
      <c r="A1123" t="s">
        <v>1827</v>
      </c>
      <c r="B1123" t="s">
        <v>388</v>
      </c>
      <c r="C1123" t="s">
        <v>5</v>
      </c>
      <c r="D1123" t="s">
        <v>29</v>
      </c>
      <c r="E1123" t="s">
        <v>30</v>
      </c>
    </row>
    <row r="1124" spans="1:5">
      <c r="A1124" t="s">
        <v>1828</v>
      </c>
      <c r="B1124" t="s">
        <v>213</v>
      </c>
      <c r="C1124" t="s">
        <v>5</v>
      </c>
      <c r="D1124" t="s">
        <v>27</v>
      </c>
      <c r="E1124" t="s">
        <v>28</v>
      </c>
    </row>
    <row r="1125" spans="1:5">
      <c r="A1125" t="s">
        <v>1829</v>
      </c>
      <c r="B1125" t="s">
        <v>198</v>
      </c>
      <c r="C1125" t="s">
        <v>5</v>
      </c>
      <c r="D1125" t="s">
        <v>29</v>
      </c>
      <c r="E1125" t="s">
        <v>30</v>
      </c>
    </row>
    <row r="1126" spans="1:5">
      <c r="A1126" t="s">
        <v>1830</v>
      </c>
      <c r="B1126" t="s">
        <v>327</v>
      </c>
      <c r="C1126" t="s">
        <v>23</v>
      </c>
      <c r="D1126" t="s">
        <v>24</v>
      </c>
      <c r="E1126" t="s">
        <v>25</v>
      </c>
    </row>
    <row r="1127" spans="1:5">
      <c r="A1127" t="s">
        <v>1831</v>
      </c>
      <c r="B1127" t="s">
        <v>185</v>
      </c>
      <c r="C1127" t="s">
        <v>8</v>
      </c>
      <c r="D1127" t="s">
        <v>17</v>
      </c>
      <c r="E1127" t="s">
        <v>32</v>
      </c>
    </row>
    <row r="1128" spans="1:5">
      <c r="A1128" t="s">
        <v>1832</v>
      </c>
      <c r="B1128" t="s">
        <v>137</v>
      </c>
      <c r="C1128" t="s">
        <v>8</v>
      </c>
      <c r="D1128" t="s">
        <v>37</v>
      </c>
      <c r="E1128" t="s">
        <v>49</v>
      </c>
    </row>
    <row r="1129" spans="1:5">
      <c r="A1129" t="s">
        <v>1833</v>
      </c>
      <c r="B1129" t="s">
        <v>378</v>
      </c>
      <c r="C1129" t="s">
        <v>23</v>
      </c>
      <c r="D1129" t="s">
        <v>24</v>
      </c>
      <c r="E1129" t="s">
        <v>45</v>
      </c>
    </row>
    <row r="1130" spans="1:5">
      <c r="A1130" t="s">
        <v>1834</v>
      </c>
      <c r="B1130" t="s">
        <v>216</v>
      </c>
      <c r="C1130" t="s">
        <v>23</v>
      </c>
      <c r="D1130" t="s">
        <v>24</v>
      </c>
      <c r="E1130" t="s">
        <v>45</v>
      </c>
    </row>
    <row r="1131" spans="1:5">
      <c r="A1131" t="s">
        <v>1835</v>
      </c>
      <c r="B1131" t="s">
        <v>255</v>
      </c>
      <c r="C1131" t="s">
        <v>23</v>
      </c>
      <c r="D1131" t="s">
        <v>42</v>
      </c>
      <c r="E1131" t="s">
        <v>43</v>
      </c>
    </row>
    <row r="1132" spans="1:5">
      <c r="A1132" t="s">
        <v>1836</v>
      </c>
      <c r="B1132" t="s">
        <v>223</v>
      </c>
      <c r="C1132" t="s">
        <v>23</v>
      </c>
      <c r="D1132" t="s">
        <v>39</v>
      </c>
      <c r="E1132" t="s">
        <v>40</v>
      </c>
    </row>
    <row r="1133" spans="1:5">
      <c r="A1133" t="s">
        <v>1837</v>
      </c>
      <c r="B1133" t="s">
        <v>213</v>
      </c>
      <c r="C1133" t="s">
        <v>23</v>
      </c>
      <c r="D1133" t="s">
        <v>24</v>
      </c>
      <c r="E1133" t="s">
        <v>25</v>
      </c>
    </row>
    <row r="1134" spans="1:5">
      <c r="A1134" t="s">
        <v>1838</v>
      </c>
      <c r="B1134" t="s">
        <v>235</v>
      </c>
      <c r="C1134" t="s">
        <v>23</v>
      </c>
      <c r="D1134" t="s">
        <v>42</v>
      </c>
      <c r="E1134" t="s">
        <v>62</v>
      </c>
    </row>
    <row r="1135" spans="1:5">
      <c r="A1135" t="s">
        <v>1839</v>
      </c>
      <c r="B1135" t="s">
        <v>177</v>
      </c>
      <c r="C1135" t="s">
        <v>5</v>
      </c>
      <c r="D1135" t="s">
        <v>27</v>
      </c>
      <c r="E1135" t="s">
        <v>28</v>
      </c>
    </row>
    <row r="1136" spans="1:5">
      <c r="A1136" t="s">
        <v>1840</v>
      </c>
      <c r="B1136" t="s">
        <v>112</v>
      </c>
      <c r="C1136" t="s">
        <v>5</v>
      </c>
      <c r="D1136" t="s">
        <v>29</v>
      </c>
      <c r="E1136" t="s">
        <v>53</v>
      </c>
    </row>
    <row r="1137" spans="1:5">
      <c r="A1137" t="s">
        <v>1841</v>
      </c>
      <c r="B1137" t="s">
        <v>165</v>
      </c>
      <c r="C1137" t="s">
        <v>5</v>
      </c>
      <c r="D1137" t="s">
        <v>6</v>
      </c>
      <c r="E1137" t="s">
        <v>16</v>
      </c>
    </row>
    <row r="1138" spans="1:5">
      <c r="A1138" t="s">
        <v>1842</v>
      </c>
      <c r="B1138" t="s">
        <v>265</v>
      </c>
      <c r="C1138" t="s">
        <v>5</v>
      </c>
      <c r="D1138" t="s">
        <v>29</v>
      </c>
      <c r="E1138" t="s">
        <v>31</v>
      </c>
    </row>
    <row r="1139" spans="1:5">
      <c r="A1139" t="s">
        <v>1843</v>
      </c>
      <c r="B1139" t="s">
        <v>472</v>
      </c>
      <c r="C1139" t="s">
        <v>23</v>
      </c>
      <c r="D1139" t="s">
        <v>42</v>
      </c>
      <c r="E1139" t="s">
        <v>62</v>
      </c>
    </row>
    <row r="1140" spans="1:5">
      <c r="A1140" t="s">
        <v>1844</v>
      </c>
      <c r="B1140" t="s">
        <v>204</v>
      </c>
      <c r="C1140" t="s">
        <v>8</v>
      </c>
      <c r="D1140" t="s">
        <v>37</v>
      </c>
      <c r="E1140" t="s">
        <v>49</v>
      </c>
    </row>
    <row r="1141" spans="1:5">
      <c r="A1141" t="s">
        <v>1845</v>
      </c>
      <c r="B1141" t="s">
        <v>478</v>
      </c>
      <c r="C1141" t="s">
        <v>11</v>
      </c>
      <c r="D1141" t="s">
        <v>12</v>
      </c>
      <c r="E1141" t="s">
        <v>13</v>
      </c>
    </row>
    <row r="1142" spans="1:5">
      <c r="A1142" t="s">
        <v>1846</v>
      </c>
      <c r="B1142" t="s">
        <v>479</v>
      </c>
      <c r="C1142" t="s">
        <v>23</v>
      </c>
      <c r="D1142" t="s">
        <v>42</v>
      </c>
      <c r="E1142" t="s">
        <v>43</v>
      </c>
    </row>
    <row r="1143" spans="1:5">
      <c r="A1143" t="s">
        <v>1847</v>
      </c>
      <c r="B1143" t="s">
        <v>234</v>
      </c>
      <c r="C1143" t="s">
        <v>11</v>
      </c>
      <c r="D1143" t="s">
        <v>58</v>
      </c>
      <c r="E1143" t="s">
        <v>66</v>
      </c>
    </row>
    <row r="1144" spans="1:5">
      <c r="A1144" t="s">
        <v>1848</v>
      </c>
      <c r="B1144" t="s">
        <v>350</v>
      </c>
      <c r="C1144" t="s">
        <v>8</v>
      </c>
      <c r="D1144" t="s">
        <v>9</v>
      </c>
      <c r="E1144" t="s">
        <v>46</v>
      </c>
    </row>
    <row r="1145" spans="1:5">
      <c r="A1145" t="s">
        <v>1849</v>
      </c>
      <c r="B1145" t="s">
        <v>264</v>
      </c>
      <c r="C1145" t="s">
        <v>5</v>
      </c>
      <c r="D1145" t="s">
        <v>14</v>
      </c>
      <c r="E1145" t="s">
        <v>57</v>
      </c>
    </row>
    <row r="1146" spans="1:5">
      <c r="A1146" t="s">
        <v>1850</v>
      </c>
      <c r="B1146" t="s">
        <v>193</v>
      </c>
      <c r="C1146" t="s">
        <v>8</v>
      </c>
      <c r="D1146" t="s">
        <v>34</v>
      </c>
      <c r="E1146" t="s">
        <v>35</v>
      </c>
    </row>
    <row r="1147" spans="1:5">
      <c r="A1147" t="s">
        <v>1851</v>
      </c>
      <c r="B1147" t="s">
        <v>470</v>
      </c>
      <c r="C1147" t="s">
        <v>23</v>
      </c>
      <c r="D1147" t="s">
        <v>39</v>
      </c>
      <c r="E1147" t="s">
        <v>48</v>
      </c>
    </row>
    <row r="1148" spans="1:5">
      <c r="A1148" t="s">
        <v>1852</v>
      </c>
      <c r="B1148" t="s">
        <v>166</v>
      </c>
      <c r="C1148" t="s">
        <v>5</v>
      </c>
      <c r="D1148" t="s">
        <v>27</v>
      </c>
      <c r="E1148" t="s">
        <v>28</v>
      </c>
    </row>
    <row r="1149" spans="1:5">
      <c r="A1149" t="s">
        <v>1853</v>
      </c>
      <c r="B1149" t="s">
        <v>363</v>
      </c>
      <c r="C1149" t="s">
        <v>23</v>
      </c>
      <c r="D1149" t="s">
        <v>24</v>
      </c>
      <c r="E1149" t="s">
        <v>25</v>
      </c>
    </row>
    <row r="1150" spans="1:5">
      <c r="A1150" t="s">
        <v>1854</v>
      </c>
      <c r="B1150" t="s">
        <v>143</v>
      </c>
      <c r="C1150" t="s">
        <v>5</v>
      </c>
      <c r="D1150" t="s">
        <v>14</v>
      </c>
      <c r="E1150" t="s">
        <v>26</v>
      </c>
    </row>
    <row r="1151" spans="1:5">
      <c r="A1151" t="s">
        <v>1855</v>
      </c>
      <c r="B1151" t="s">
        <v>465</v>
      </c>
      <c r="C1151" t="s">
        <v>11</v>
      </c>
      <c r="D1151" t="s">
        <v>12</v>
      </c>
      <c r="E1151" t="s">
        <v>47</v>
      </c>
    </row>
    <row r="1152" spans="1:5">
      <c r="A1152" t="s">
        <v>1856</v>
      </c>
      <c r="B1152" t="s">
        <v>349</v>
      </c>
      <c r="C1152" t="s">
        <v>11</v>
      </c>
      <c r="D1152" t="s">
        <v>58</v>
      </c>
      <c r="E1152" t="s">
        <v>61</v>
      </c>
    </row>
    <row r="1153" spans="1:5">
      <c r="A1153" t="s">
        <v>1857</v>
      </c>
      <c r="B1153" t="s">
        <v>341</v>
      </c>
      <c r="C1153" t="s">
        <v>11</v>
      </c>
      <c r="D1153" t="s">
        <v>12</v>
      </c>
      <c r="E1153" t="s">
        <v>47</v>
      </c>
    </row>
    <row r="1154" spans="1:5">
      <c r="A1154" t="s">
        <v>1858</v>
      </c>
      <c r="B1154" t="s">
        <v>304</v>
      </c>
      <c r="C1154" t="s">
        <v>8</v>
      </c>
      <c r="D1154" t="s">
        <v>34</v>
      </c>
      <c r="E1154" t="s">
        <v>36</v>
      </c>
    </row>
    <row r="1155" spans="1:5">
      <c r="A1155" t="s">
        <v>1859</v>
      </c>
      <c r="B1155" t="s">
        <v>456</v>
      </c>
      <c r="C1155" t="s">
        <v>23</v>
      </c>
      <c r="D1155" t="s">
        <v>24</v>
      </c>
      <c r="E1155" t="s">
        <v>54</v>
      </c>
    </row>
    <row r="1156" spans="1:5">
      <c r="A1156" t="s">
        <v>1860</v>
      </c>
      <c r="B1156" t="s">
        <v>369</v>
      </c>
      <c r="C1156" t="s">
        <v>8</v>
      </c>
      <c r="D1156" t="s">
        <v>37</v>
      </c>
      <c r="E1156" t="s">
        <v>49</v>
      </c>
    </row>
    <row r="1157" spans="1:5">
      <c r="A1157" t="s">
        <v>1861</v>
      </c>
      <c r="B1157" t="s">
        <v>373</v>
      </c>
      <c r="C1157" t="s">
        <v>11</v>
      </c>
      <c r="D1157" t="s">
        <v>4706</v>
      </c>
      <c r="E1157" t="s">
        <v>41</v>
      </c>
    </row>
    <row r="1158" spans="1:5">
      <c r="A1158" t="s">
        <v>1862</v>
      </c>
      <c r="B1158" t="s">
        <v>423</v>
      </c>
      <c r="C1158" t="s">
        <v>23</v>
      </c>
      <c r="D1158" t="s">
        <v>39</v>
      </c>
      <c r="E1158" t="s">
        <v>40</v>
      </c>
    </row>
    <row r="1159" spans="1:5">
      <c r="A1159" t="s">
        <v>1863</v>
      </c>
      <c r="B1159" t="s">
        <v>388</v>
      </c>
      <c r="C1159" t="s">
        <v>11</v>
      </c>
      <c r="D1159" t="s">
        <v>58</v>
      </c>
      <c r="E1159" t="s">
        <v>59</v>
      </c>
    </row>
    <row r="1160" spans="1:5">
      <c r="A1160" t="s">
        <v>1864</v>
      </c>
      <c r="B1160" t="s">
        <v>208</v>
      </c>
      <c r="C1160" t="s">
        <v>8</v>
      </c>
      <c r="D1160" t="s">
        <v>34</v>
      </c>
      <c r="E1160" t="s">
        <v>36</v>
      </c>
    </row>
    <row r="1161" spans="1:5">
      <c r="A1161" t="s">
        <v>1865</v>
      </c>
      <c r="B1161" t="s">
        <v>480</v>
      </c>
      <c r="C1161" t="s">
        <v>8</v>
      </c>
      <c r="D1161" t="s">
        <v>17</v>
      </c>
      <c r="E1161" t="s">
        <v>32</v>
      </c>
    </row>
    <row r="1162" spans="1:5">
      <c r="A1162" t="s">
        <v>1866</v>
      </c>
      <c r="B1162" t="s">
        <v>240</v>
      </c>
      <c r="C1162" t="s">
        <v>8</v>
      </c>
      <c r="D1162" t="s">
        <v>9</v>
      </c>
      <c r="E1162" t="s">
        <v>10</v>
      </c>
    </row>
    <row r="1163" spans="1:5">
      <c r="A1163" t="s">
        <v>1867</v>
      </c>
      <c r="B1163" t="s">
        <v>377</v>
      </c>
      <c r="C1163" t="s">
        <v>11</v>
      </c>
      <c r="D1163" t="s">
        <v>20</v>
      </c>
      <c r="E1163" t="s">
        <v>63</v>
      </c>
    </row>
    <row r="1164" spans="1:5">
      <c r="A1164" t="s">
        <v>1868</v>
      </c>
      <c r="B1164" t="s">
        <v>398</v>
      </c>
      <c r="C1164" t="s">
        <v>23</v>
      </c>
      <c r="D1164" t="s">
        <v>42</v>
      </c>
      <c r="E1164" t="s">
        <v>43</v>
      </c>
    </row>
    <row r="1165" spans="1:5">
      <c r="A1165" t="s">
        <v>1869</v>
      </c>
      <c r="B1165" t="s">
        <v>393</v>
      </c>
      <c r="C1165" t="s">
        <v>23</v>
      </c>
      <c r="D1165" t="s">
        <v>42</v>
      </c>
      <c r="E1165" t="s">
        <v>43</v>
      </c>
    </row>
    <row r="1166" spans="1:5">
      <c r="A1166" t="s">
        <v>1870</v>
      </c>
      <c r="B1166" t="s">
        <v>188</v>
      </c>
      <c r="C1166" t="s">
        <v>11</v>
      </c>
      <c r="D1166" t="s">
        <v>4706</v>
      </c>
      <c r="E1166" t="s">
        <v>41</v>
      </c>
    </row>
    <row r="1167" spans="1:5">
      <c r="A1167" t="s">
        <v>1871</v>
      </c>
      <c r="B1167" t="s">
        <v>236</v>
      </c>
      <c r="C1167" t="s">
        <v>23</v>
      </c>
      <c r="D1167" t="s">
        <v>39</v>
      </c>
      <c r="E1167" t="s">
        <v>51</v>
      </c>
    </row>
    <row r="1168" spans="1:5">
      <c r="A1168" t="s">
        <v>1872</v>
      </c>
      <c r="B1168" t="s">
        <v>354</v>
      </c>
      <c r="C1168" t="s">
        <v>11</v>
      </c>
      <c r="D1168" t="s">
        <v>58</v>
      </c>
      <c r="E1168" t="s">
        <v>61</v>
      </c>
    </row>
    <row r="1169" spans="1:5">
      <c r="A1169" t="s">
        <v>1873</v>
      </c>
      <c r="B1169" t="s">
        <v>389</v>
      </c>
      <c r="C1169" t="s">
        <v>23</v>
      </c>
      <c r="D1169" t="s">
        <v>39</v>
      </c>
      <c r="E1169" t="s">
        <v>51</v>
      </c>
    </row>
    <row r="1170" spans="1:5">
      <c r="A1170" t="s">
        <v>1874</v>
      </c>
      <c r="B1170" t="s">
        <v>268</v>
      </c>
      <c r="C1170" t="s">
        <v>5</v>
      </c>
      <c r="D1170" t="s">
        <v>27</v>
      </c>
      <c r="E1170" t="s">
        <v>67</v>
      </c>
    </row>
    <row r="1171" spans="1:5">
      <c r="A1171" t="s">
        <v>1875</v>
      </c>
      <c r="B1171" t="s">
        <v>108</v>
      </c>
      <c r="C1171" t="s">
        <v>5</v>
      </c>
      <c r="D1171" t="s">
        <v>14</v>
      </c>
      <c r="E1171" t="s">
        <v>57</v>
      </c>
    </row>
    <row r="1172" spans="1:5">
      <c r="A1172" t="s">
        <v>1876</v>
      </c>
      <c r="B1172" t="s">
        <v>287</v>
      </c>
      <c r="C1172" t="s">
        <v>8</v>
      </c>
      <c r="D1172" t="s">
        <v>9</v>
      </c>
      <c r="E1172" t="s">
        <v>46</v>
      </c>
    </row>
    <row r="1173" spans="1:5">
      <c r="A1173" t="s">
        <v>1877</v>
      </c>
      <c r="B1173" t="s">
        <v>158</v>
      </c>
      <c r="C1173" t="s">
        <v>5</v>
      </c>
      <c r="D1173" t="s">
        <v>29</v>
      </c>
      <c r="E1173" t="s">
        <v>53</v>
      </c>
    </row>
    <row r="1174" spans="1:5">
      <c r="A1174" t="s">
        <v>1878</v>
      </c>
      <c r="B1174" t="s">
        <v>335</v>
      </c>
      <c r="C1174" t="s">
        <v>5</v>
      </c>
      <c r="D1174" t="s">
        <v>29</v>
      </c>
      <c r="E1174" t="s">
        <v>31</v>
      </c>
    </row>
    <row r="1175" spans="1:5">
      <c r="A1175" t="s">
        <v>1879</v>
      </c>
      <c r="B1175" t="s">
        <v>132</v>
      </c>
      <c r="C1175" t="s">
        <v>5</v>
      </c>
      <c r="D1175" t="s">
        <v>14</v>
      </c>
      <c r="E1175" t="s">
        <v>26</v>
      </c>
    </row>
    <row r="1176" spans="1:5">
      <c r="A1176" t="s">
        <v>1880</v>
      </c>
      <c r="B1176" t="s">
        <v>451</v>
      </c>
      <c r="C1176" t="s">
        <v>11</v>
      </c>
      <c r="D1176" t="s">
        <v>58</v>
      </c>
      <c r="E1176" t="s">
        <v>61</v>
      </c>
    </row>
    <row r="1177" spans="1:5">
      <c r="A1177" t="s">
        <v>1881</v>
      </c>
      <c r="B1177" t="s">
        <v>461</v>
      </c>
      <c r="C1177" t="s">
        <v>5</v>
      </c>
      <c r="D1177" t="s">
        <v>29</v>
      </c>
      <c r="E1177" t="s">
        <v>53</v>
      </c>
    </row>
    <row r="1178" spans="1:5">
      <c r="A1178" t="s">
        <v>1882</v>
      </c>
      <c r="B1178" t="s">
        <v>269</v>
      </c>
      <c r="C1178" t="s">
        <v>5</v>
      </c>
      <c r="D1178" t="s">
        <v>29</v>
      </c>
      <c r="E1178" t="s">
        <v>30</v>
      </c>
    </row>
    <row r="1179" spans="1:5">
      <c r="A1179" t="s">
        <v>1883</v>
      </c>
      <c r="B1179" t="s">
        <v>220</v>
      </c>
      <c r="C1179" t="s">
        <v>8</v>
      </c>
      <c r="D1179" t="s">
        <v>37</v>
      </c>
      <c r="E1179" t="s">
        <v>49</v>
      </c>
    </row>
    <row r="1180" spans="1:5">
      <c r="A1180" t="s">
        <v>1884</v>
      </c>
      <c r="B1180" t="s">
        <v>146</v>
      </c>
      <c r="C1180" t="s">
        <v>5</v>
      </c>
      <c r="D1180" t="s">
        <v>6</v>
      </c>
      <c r="E1180" t="s">
        <v>16</v>
      </c>
    </row>
    <row r="1181" spans="1:5">
      <c r="A1181" t="s">
        <v>1885</v>
      </c>
      <c r="B1181" t="s">
        <v>423</v>
      </c>
      <c r="C1181" t="s">
        <v>5</v>
      </c>
      <c r="D1181" t="s">
        <v>14</v>
      </c>
      <c r="E1181" t="s">
        <v>15</v>
      </c>
    </row>
    <row r="1182" spans="1:5">
      <c r="A1182" t="s">
        <v>1886</v>
      </c>
      <c r="B1182" t="s">
        <v>334</v>
      </c>
      <c r="C1182" t="s">
        <v>23</v>
      </c>
      <c r="D1182" t="s">
        <v>42</v>
      </c>
      <c r="E1182" t="s">
        <v>44</v>
      </c>
    </row>
    <row r="1183" spans="1:5">
      <c r="A1183" t="s">
        <v>1887</v>
      </c>
      <c r="B1183" t="s">
        <v>275</v>
      </c>
      <c r="C1183" t="s">
        <v>8</v>
      </c>
      <c r="D1183" t="s">
        <v>37</v>
      </c>
      <c r="E1183" t="s">
        <v>38</v>
      </c>
    </row>
    <row r="1184" spans="1:5">
      <c r="A1184" t="s">
        <v>1888</v>
      </c>
      <c r="B1184" t="s">
        <v>471</v>
      </c>
      <c r="C1184" t="s">
        <v>8</v>
      </c>
      <c r="D1184" t="s">
        <v>9</v>
      </c>
      <c r="E1184" t="s">
        <v>46</v>
      </c>
    </row>
    <row r="1185" spans="1:5">
      <c r="A1185" t="s">
        <v>1889</v>
      </c>
      <c r="B1185" t="s">
        <v>240</v>
      </c>
      <c r="C1185" t="s">
        <v>8</v>
      </c>
      <c r="D1185" t="s">
        <v>34</v>
      </c>
      <c r="E1185" t="s">
        <v>36</v>
      </c>
    </row>
    <row r="1186" spans="1:5">
      <c r="A1186" t="s">
        <v>1890</v>
      </c>
      <c r="B1186" t="s">
        <v>390</v>
      </c>
      <c r="C1186" t="s">
        <v>8</v>
      </c>
      <c r="D1186" t="s">
        <v>17</v>
      </c>
      <c r="E1186" t="s">
        <v>52</v>
      </c>
    </row>
    <row r="1187" spans="1:5">
      <c r="A1187" t="s">
        <v>1891</v>
      </c>
      <c r="B1187" t="s">
        <v>275</v>
      </c>
      <c r="C1187" t="s">
        <v>8</v>
      </c>
      <c r="D1187" t="s">
        <v>34</v>
      </c>
      <c r="E1187" t="s">
        <v>36</v>
      </c>
    </row>
    <row r="1188" spans="1:5">
      <c r="A1188" t="s">
        <v>1892</v>
      </c>
      <c r="B1188" t="s">
        <v>249</v>
      </c>
      <c r="C1188" t="s">
        <v>8</v>
      </c>
      <c r="D1188" t="s">
        <v>34</v>
      </c>
      <c r="E1188" t="s">
        <v>35</v>
      </c>
    </row>
    <row r="1189" spans="1:5">
      <c r="A1189" t="s">
        <v>1893</v>
      </c>
      <c r="B1189" t="s">
        <v>226</v>
      </c>
      <c r="C1189" t="s">
        <v>11</v>
      </c>
      <c r="D1189" t="s">
        <v>4706</v>
      </c>
      <c r="E1189" t="s">
        <v>19</v>
      </c>
    </row>
    <row r="1190" spans="1:5">
      <c r="A1190" t="s">
        <v>1894</v>
      </c>
      <c r="B1190" t="s">
        <v>136</v>
      </c>
      <c r="C1190" t="s">
        <v>5</v>
      </c>
      <c r="D1190" t="s">
        <v>14</v>
      </c>
      <c r="E1190" t="s">
        <v>15</v>
      </c>
    </row>
    <row r="1191" spans="1:5">
      <c r="A1191" t="s">
        <v>1895</v>
      </c>
      <c r="B1191" t="s">
        <v>333</v>
      </c>
      <c r="C1191" t="s">
        <v>8</v>
      </c>
      <c r="D1191" t="s">
        <v>9</v>
      </c>
      <c r="E1191" t="s">
        <v>55</v>
      </c>
    </row>
    <row r="1192" spans="1:5">
      <c r="A1192" t="s">
        <v>1896</v>
      </c>
      <c r="B1192" t="s">
        <v>303</v>
      </c>
      <c r="C1192" t="s">
        <v>5</v>
      </c>
      <c r="D1192" t="s">
        <v>6</v>
      </c>
      <c r="E1192" t="s">
        <v>7</v>
      </c>
    </row>
    <row r="1193" spans="1:5">
      <c r="A1193" t="s">
        <v>1897</v>
      </c>
      <c r="B1193" t="s">
        <v>135</v>
      </c>
      <c r="C1193" t="s">
        <v>5</v>
      </c>
      <c r="D1193" t="s">
        <v>29</v>
      </c>
      <c r="E1193" t="s">
        <v>30</v>
      </c>
    </row>
    <row r="1194" spans="1:5">
      <c r="A1194" t="s">
        <v>1898</v>
      </c>
      <c r="B1194" t="s">
        <v>481</v>
      </c>
      <c r="C1194" t="s">
        <v>11</v>
      </c>
      <c r="D1194" t="s">
        <v>20</v>
      </c>
      <c r="E1194" t="s">
        <v>56</v>
      </c>
    </row>
    <row r="1195" spans="1:5">
      <c r="A1195" t="s">
        <v>1899</v>
      </c>
      <c r="B1195" t="s">
        <v>202</v>
      </c>
      <c r="C1195" t="s">
        <v>8</v>
      </c>
      <c r="D1195" t="s">
        <v>34</v>
      </c>
      <c r="E1195" t="s">
        <v>60</v>
      </c>
    </row>
    <row r="1196" spans="1:5">
      <c r="A1196" t="s">
        <v>1900</v>
      </c>
      <c r="B1196" t="s">
        <v>246</v>
      </c>
      <c r="C1196" t="s">
        <v>23</v>
      </c>
      <c r="D1196" t="s">
        <v>42</v>
      </c>
      <c r="E1196" t="s">
        <v>62</v>
      </c>
    </row>
    <row r="1197" spans="1:5">
      <c r="A1197" t="s">
        <v>1901</v>
      </c>
      <c r="B1197" t="s">
        <v>247</v>
      </c>
      <c r="C1197" t="s">
        <v>11</v>
      </c>
      <c r="D1197" t="s">
        <v>20</v>
      </c>
      <c r="E1197" t="s">
        <v>21</v>
      </c>
    </row>
    <row r="1198" spans="1:5">
      <c r="A1198" t="s">
        <v>1902</v>
      </c>
      <c r="B1198" t="s">
        <v>324</v>
      </c>
      <c r="C1198" t="s">
        <v>23</v>
      </c>
      <c r="D1198" t="s">
        <v>39</v>
      </c>
      <c r="E1198" t="s">
        <v>48</v>
      </c>
    </row>
    <row r="1199" spans="1:5">
      <c r="A1199" t="s">
        <v>1903</v>
      </c>
      <c r="B1199" t="s">
        <v>354</v>
      </c>
      <c r="C1199" t="s">
        <v>5</v>
      </c>
      <c r="D1199" t="s">
        <v>6</v>
      </c>
      <c r="E1199" t="s">
        <v>7</v>
      </c>
    </row>
    <row r="1200" spans="1:5">
      <c r="A1200" t="s">
        <v>1904</v>
      </c>
      <c r="B1200" t="s">
        <v>138</v>
      </c>
      <c r="C1200" t="s">
        <v>5</v>
      </c>
      <c r="D1200" t="s">
        <v>6</v>
      </c>
      <c r="E1200" t="s">
        <v>7</v>
      </c>
    </row>
    <row r="1201" spans="1:5">
      <c r="A1201" t="s">
        <v>1905</v>
      </c>
      <c r="B1201" t="s">
        <v>460</v>
      </c>
      <c r="C1201" t="s">
        <v>11</v>
      </c>
      <c r="D1201" t="s">
        <v>58</v>
      </c>
      <c r="E1201" t="s">
        <v>61</v>
      </c>
    </row>
    <row r="1202" spans="1:5">
      <c r="A1202" t="s">
        <v>1906</v>
      </c>
      <c r="B1202" t="s">
        <v>227</v>
      </c>
      <c r="C1202" t="s">
        <v>11</v>
      </c>
      <c r="D1202" t="s">
        <v>12</v>
      </c>
      <c r="E1202" t="s">
        <v>50</v>
      </c>
    </row>
    <row r="1203" spans="1:5">
      <c r="A1203" t="s">
        <v>1907</v>
      </c>
      <c r="B1203" t="s">
        <v>472</v>
      </c>
      <c r="C1203" t="s">
        <v>23</v>
      </c>
      <c r="D1203" t="s">
        <v>39</v>
      </c>
      <c r="E1203" t="s">
        <v>40</v>
      </c>
    </row>
    <row r="1204" spans="1:5">
      <c r="A1204" t="s">
        <v>1908</v>
      </c>
      <c r="B1204" t="s">
        <v>449</v>
      </c>
      <c r="C1204" t="s">
        <v>8</v>
      </c>
      <c r="D1204" t="s">
        <v>37</v>
      </c>
      <c r="E1204" t="s">
        <v>65</v>
      </c>
    </row>
    <row r="1205" spans="1:5">
      <c r="A1205" t="s">
        <v>1909</v>
      </c>
      <c r="B1205" t="s">
        <v>359</v>
      </c>
      <c r="C1205" t="s">
        <v>23</v>
      </c>
      <c r="D1205" t="s">
        <v>24</v>
      </c>
      <c r="E1205" t="s">
        <v>54</v>
      </c>
    </row>
    <row r="1206" spans="1:5">
      <c r="A1206" t="s">
        <v>1910</v>
      </c>
      <c r="B1206" t="s">
        <v>378</v>
      </c>
      <c r="C1206" t="s">
        <v>11</v>
      </c>
      <c r="D1206" t="s">
        <v>4706</v>
      </c>
      <c r="E1206" t="s">
        <v>41</v>
      </c>
    </row>
    <row r="1207" spans="1:5">
      <c r="A1207" t="s">
        <v>1911</v>
      </c>
      <c r="B1207" t="s">
        <v>325</v>
      </c>
      <c r="C1207" t="s">
        <v>23</v>
      </c>
      <c r="D1207" t="s">
        <v>24</v>
      </c>
      <c r="E1207" t="s">
        <v>45</v>
      </c>
    </row>
    <row r="1208" spans="1:5">
      <c r="A1208" t="s">
        <v>1912</v>
      </c>
      <c r="B1208" t="s">
        <v>336</v>
      </c>
      <c r="C1208" t="s">
        <v>11</v>
      </c>
      <c r="D1208" t="s">
        <v>12</v>
      </c>
      <c r="E1208" t="s">
        <v>47</v>
      </c>
    </row>
    <row r="1209" spans="1:5">
      <c r="A1209" t="s">
        <v>1913</v>
      </c>
      <c r="B1209" t="s">
        <v>284</v>
      </c>
      <c r="C1209" t="s">
        <v>23</v>
      </c>
      <c r="D1209" t="s">
        <v>42</v>
      </c>
      <c r="E1209" t="s">
        <v>43</v>
      </c>
    </row>
    <row r="1210" spans="1:5">
      <c r="A1210" t="s">
        <v>1914</v>
      </c>
      <c r="B1210" t="s">
        <v>146</v>
      </c>
      <c r="C1210" t="s">
        <v>11</v>
      </c>
      <c r="D1210" t="s">
        <v>4706</v>
      </c>
      <c r="E1210" t="s">
        <v>19</v>
      </c>
    </row>
    <row r="1211" spans="1:5">
      <c r="A1211" t="s">
        <v>1915</v>
      </c>
      <c r="B1211" t="s">
        <v>283</v>
      </c>
      <c r="C1211" t="s">
        <v>11</v>
      </c>
      <c r="D1211" t="s">
        <v>12</v>
      </c>
      <c r="E1211" t="s">
        <v>13</v>
      </c>
    </row>
    <row r="1212" spans="1:5">
      <c r="A1212" t="s">
        <v>1916</v>
      </c>
      <c r="B1212" t="s">
        <v>142</v>
      </c>
      <c r="C1212" t="s">
        <v>11</v>
      </c>
      <c r="D1212" t="s">
        <v>58</v>
      </c>
      <c r="E1212" t="s">
        <v>59</v>
      </c>
    </row>
    <row r="1213" spans="1:5">
      <c r="A1213" t="s">
        <v>1917</v>
      </c>
      <c r="B1213" t="s">
        <v>482</v>
      </c>
      <c r="C1213" t="s">
        <v>8</v>
      </c>
      <c r="D1213" t="s">
        <v>34</v>
      </c>
      <c r="E1213" t="s">
        <v>35</v>
      </c>
    </row>
    <row r="1214" spans="1:5">
      <c r="A1214" t="s">
        <v>1918</v>
      </c>
      <c r="B1214" t="s">
        <v>483</v>
      </c>
      <c r="C1214" t="s">
        <v>23</v>
      </c>
      <c r="D1214" t="s">
        <v>24</v>
      </c>
      <c r="E1214" t="s">
        <v>45</v>
      </c>
    </row>
    <row r="1215" spans="1:5">
      <c r="A1215" t="s">
        <v>1919</v>
      </c>
      <c r="B1215" t="s">
        <v>303</v>
      </c>
      <c r="C1215" t="s">
        <v>23</v>
      </c>
      <c r="D1215" t="s">
        <v>42</v>
      </c>
      <c r="E1215" t="s">
        <v>62</v>
      </c>
    </row>
    <row r="1216" spans="1:5">
      <c r="A1216" t="s">
        <v>1920</v>
      </c>
      <c r="B1216" t="s">
        <v>484</v>
      </c>
      <c r="C1216" t="s">
        <v>23</v>
      </c>
      <c r="D1216" t="s">
        <v>42</v>
      </c>
      <c r="E1216" t="s">
        <v>62</v>
      </c>
    </row>
    <row r="1217" spans="1:5">
      <c r="A1217" t="s">
        <v>1921</v>
      </c>
      <c r="B1217" t="s">
        <v>442</v>
      </c>
      <c r="C1217" t="s">
        <v>11</v>
      </c>
      <c r="D1217" t="s">
        <v>4706</v>
      </c>
      <c r="E1217" t="s">
        <v>33</v>
      </c>
    </row>
    <row r="1218" spans="1:5">
      <c r="A1218" t="s">
        <v>1922</v>
      </c>
      <c r="B1218" t="s">
        <v>459</v>
      </c>
      <c r="C1218" t="s">
        <v>23</v>
      </c>
      <c r="D1218" t="s">
        <v>39</v>
      </c>
      <c r="E1218" t="s">
        <v>40</v>
      </c>
    </row>
    <row r="1219" spans="1:5">
      <c r="A1219" t="s">
        <v>1923</v>
      </c>
      <c r="B1219" t="s">
        <v>382</v>
      </c>
      <c r="C1219" t="s">
        <v>23</v>
      </c>
      <c r="D1219" t="s">
        <v>24</v>
      </c>
      <c r="E1219" t="s">
        <v>25</v>
      </c>
    </row>
    <row r="1220" spans="1:5">
      <c r="A1220" t="s">
        <v>1924</v>
      </c>
      <c r="B1220" t="s">
        <v>189</v>
      </c>
      <c r="C1220" t="s">
        <v>11</v>
      </c>
      <c r="D1220" t="s">
        <v>4706</v>
      </c>
      <c r="E1220" t="s">
        <v>19</v>
      </c>
    </row>
    <row r="1221" spans="1:5">
      <c r="A1221" t="s">
        <v>1925</v>
      </c>
      <c r="B1221" t="s">
        <v>288</v>
      </c>
      <c r="C1221" t="s">
        <v>5</v>
      </c>
      <c r="D1221" t="s">
        <v>29</v>
      </c>
      <c r="E1221" t="s">
        <v>53</v>
      </c>
    </row>
    <row r="1222" spans="1:5">
      <c r="A1222" t="s">
        <v>1926</v>
      </c>
      <c r="B1222" t="s">
        <v>283</v>
      </c>
      <c r="C1222" t="s">
        <v>11</v>
      </c>
      <c r="D1222" t="s">
        <v>58</v>
      </c>
      <c r="E1222" t="s">
        <v>61</v>
      </c>
    </row>
    <row r="1223" spans="1:5">
      <c r="A1223" t="s">
        <v>1927</v>
      </c>
      <c r="B1223" t="s">
        <v>245</v>
      </c>
      <c r="C1223" t="s">
        <v>23</v>
      </c>
      <c r="D1223" t="s">
        <v>24</v>
      </c>
      <c r="E1223" t="s">
        <v>45</v>
      </c>
    </row>
    <row r="1224" spans="1:5">
      <c r="A1224" t="s">
        <v>1928</v>
      </c>
      <c r="B1224" t="s">
        <v>138</v>
      </c>
      <c r="C1224" t="s">
        <v>11</v>
      </c>
      <c r="D1224" t="s">
        <v>12</v>
      </c>
      <c r="E1224" t="s">
        <v>13</v>
      </c>
    </row>
    <row r="1225" spans="1:5">
      <c r="A1225" t="s">
        <v>1929</v>
      </c>
      <c r="B1225" t="s">
        <v>301</v>
      </c>
      <c r="C1225" t="s">
        <v>5</v>
      </c>
      <c r="D1225" t="s">
        <v>27</v>
      </c>
      <c r="E1225" t="s">
        <v>67</v>
      </c>
    </row>
    <row r="1226" spans="1:5">
      <c r="A1226" t="s">
        <v>1930</v>
      </c>
      <c r="B1226" t="s">
        <v>413</v>
      </c>
      <c r="C1226" t="s">
        <v>11</v>
      </c>
      <c r="D1226" t="s">
        <v>4706</v>
      </c>
      <c r="E1226" t="s">
        <v>19</v>
      </c>
    </row>
    <row r="1227" spans="1:5">
      <c r="A1227" t="s">
        <v>1931</v>
      </c>
      <c r="B1227" t="s">
        <v>485</v>
      </c>
      <c r="C1227" t="s">
        <v>23</v>
      </c>
      <c r="D1227" t="s">
        <v>24</v>
      </c>
      <c r="E1227" t="s">
        <v>25</v>
      </c>
    </row>
    <row r="1228" spans="1:5">
      <c r="A1228" t="s">
        <v>1932</v>
      </c>
      <c r="B1228" t="s">
        <v>281</v>
      </c>
      <c r="C1228" t="s">
        <v>5</v>
      </c>
      <c r="D1228" t="s">
        <v>29</v>
      </c>
      <c r="E1228" t="s">
        <v>30</v>
      </c>
    </row>
    <row r="1229" spans="1:5">
      <c r="A1229" t="s">
        <v>1933</v>
      </c>
      <c r="B1229" t="s">
        <v>161</v>
      </c>
      <c r="C1229" t="s">
        <v>8</v>
      </c>
      <c r="D1229" t="s">
        <v>37</v>
      </c>
      <c r="E1229" t="s">
        <v>65</v>
      </c>
    </row>
    <row r="1230" spans="1:5">
      <c r="A1230" t="s">
        <v>1934</v>
      </c>
      <c r="B1230" t="s">
        <v>172</v>
      </c>
      <c r="C1230" t="s">
        <v>23</v>
      </c>
      <c r="D1230" t="s">
        <v>42</v>
      </c>
      <c r="E1230" t="s">
        <v>43</v>
      </c>
    </row>
    <row r="1231" spans="1:5">
      <c r="A1231" t="s">
        <v>1935</v>
      </c>
      <c r="B1231" t="s">
        <v>216</v>
      </c>
      <c r="C1231" t="s">
        <v>5</v>
      </c>
      <c r="D1231" t="s">
        <v>14</v>
      </c>
      <c r="E1231" t="s">
        <v>57</v>
      </c>
    </row>
    <row r="1232" spans="1:5">
      <c r="A1232" t="s">
        <v>1936</v>
      </c>
      <c r="B1232" t="s">
        <v>486</v>
      </c>
      <c r="C1232" t="s">
        <v>5</v>
      </c>
      <c r="D1232" t="s">
        <v>29</v>
      </c>
      <c r="E1232" t="s">
        <v>31</v>
      </c>
    </row>
    <row r="1233" spans="1:5">
      <c r="A1233" t="s">
        <v>1937</v>
      </c>
      <c r="B1233" t="s">
        <v>259</v>
      </c>
      <c r="C1233" t="s">
        <v>8</v>
      </c>
      <c r="D1233" t="s">
        <v>34</v>
      </c>
      <c r="E1233" t="s">
        <v>35</v>
      </c>
    </row>
    <row r="1234" spans="1:5">
      <c r="A1234" t="s">
        <v>1938</v>
      </c>
      <c r="B1234" t="s">
        <v>260</v>
      </c>
      <c r="C1234" t="s">
        <v>11</v>
      </c>
      <c r="D1234" t="s">
        <v>20</v>
      </c>
      <c r="E1234" t="s">
        <v>56</v>
      </c>
    </row>
    <row r="1235" spans="1:5">
      <c r="A1235" t="s">
        <v>1939</v>
      </c>
      <c r="B1235" t="s">
        <v>480</v>
      </c>
      <c r="C1235" t="s">
        <v>11</v>
      </c>
      <c r="D1235" t="s">
        <v>58</v>
      </c>
      <c r="E1235" t="s">
        <v>61</v>
      </c>
    </row>
    <row r="1236" spans="1:5">
      <c r="A1236" t="s">
        <v>1940</v>
      </c>
      <c r="B1236" t="s">
        <v>487</v>
      </c>
      <c r="C1236" t="s">
        <v>23</v>
      </c>
      <c r="D1236" t="s">
        <v>39</v>
      </c>
      <c r="E1236" t="s">
        <v>48</v>
      </c>
    </row>
    <row r="1237" spans="1:5">
      <c r="A1237" t="s">
        <v>1941</v>
      </c>
      <c r="B1237" t="s">
        <v>378</v>
      </c>
      <c r="C1237" t="s">
        <v>8</v>
      </c>
      <c r="D1237" t="s">
        <v>37</v>
      </c>
      <c r="E1237" t="s">
        <v>38</v>
      </c>
    </row>
    <row r="1238" spans="1:5">
      <c r="A1238" t="s">
        <v>1942</v>
      </c>
      <c r="B1238" t="s">
        <v>221</v>
      </c>
      <c r="C1238" t="s">
        <v>11</v>
      </c>
      <c r="D1238" t="s">
        <v>20</v>
      </c>
      <c r="E1238" t="s">
        <v>63</v>
      </c>
    </row>
    <row r="1239" spans="1:5">
      <c r="A1239" t="s">
        <v>1943</v>
      </c>
      <c r="B1239" t="s">
        <v>269</v>
      </c>
      <c r="C1239" t="s">
        <v>8</v>
      </c>
      <c r="D1239" t="s">
        <v>9</v>
      </c>
      <c r="E1239" t="s">
        <v>46</v>
      </c>
    </row>
    <row r="1240" spans="1:5">
      <c r="A1240" t="s">
        <v>1944</v>
      </c>
      <c r="B1240" t="s">
        <v>402</v>
      </c>
      <c r="C1240" t="s">
        <v>11</v>
      </c>
      <c r="D1240" t="s">
        <v>4706</v>
      </c>
      <c r="E1240" t="s">
        <v>33</v>
      </c>
    </row>
    <row r="1241" spans="1:5">
      <c r="A1241" t="s">
        <v>1945</v>
      </c>
      <c r="B1241" t="s">
        <v>399</v>
      </c>
      <c r="C1241" t="s">
        <v>5</v>
      </c>
      <c r="D1241" t="s">
        <v>27</v>
      </c>
      <c r="E1241" t="s">
        <v>67</v>
      </c>
    </row>
    <row r="1242" spans="1:5">
      <c r="A1242" t="s">
        <v>1946</v>
      </c>
      <c r="B1242" t="s">
        <v>218</v>
      </c>
      <c r="C1242" t="s">
        <v>11</v>
      </c>
      <c r="D1242" t="s">
        <v>4706</v>
      </c>
      <c r="E1242" t="s">
        <v>19</v>
      </c>
    </row>
    <row r="1243" spans="1:5">
      <c r="A1243" t="s">
        <v>1947</v>
      </c>
      <c r="B1243" t="s">
        <v>235</v>
      </c>
      <c r="C1243" t="s">
        <v>8</v>
      </c>
      <c r="D1243" t="s">
        <v>37</v>
      </c>
      <c r="E1243" t="s">
        <v>65</v>
      </c>
    </row>
    <row r="1244" spans="1:5">
      <c r="A1244" t="s">
        <v>1948</v>
      </c>
      <c r="B1244" t="s">
        <v>189</v>
      </c>
      <c r="C1244" t="s">
        <v>5</v>
      </c>
      <c r="D1244" t="s">
        <v>29</v>
      </c>
      <c r="E1244" t="s">
        <v>53</v>
      </c>
    </row>
    <row r="1245" spans="1:5">
      <c r="A1245" t="s">
        <v>1949</v>
      </c>
      <c r="B1245" t="s">
        <v>423</v>
      </c>
      <c r="C1245" t="s">
        <v>5</v>
      </c>
      <c r="D1245" t="s">
        <v>6</v>
      </c>
      <c r="E1245" t="s">
        <v>7</v>
      </c>
    </row>
    <row r="1246" spans="1:5">
      <c r="A1246" t="s">
        <v>1950</v>
      </c>
      <c r="B1246" t="s">
        <v>367</v>
      </c>
      <c r="C1246" t="s">
        <v>5</v>
      </c>
      <c r="D1246" t="s">
        <v>6</v>
      </c>
      <c r="E1246" t="s">
        <v>22</v>
      </c>
    </row>
    <row r="1247" spans="1:5">
      <c r="A1247" t="s">
        <v>1951</v>
      </c>
      <c r="B1247" t="s">
        <v>383</v>
      </c>
      <c r="C1247" t="s">
        <v>8</v>
      </c>
      <c r="D1247" t="s">
        <v>17</v>
      </c>
      <c r="E1247" t="s">
        <v>18</v>
      </c>
    </row>
    <row r="1248" spans="1:5">
      <c r="A1248" t="s">
        <v>1952</v>
      </c>
      <c r="B1248" t="s">
        <v>459</v>
      </c>
      <c r="C1248" t="s">
        <v>23</v>
      </c>
      <c r="D1248" t="s">
        <v>24</v>
      </c>
      <c r="E1248" t="s">
        <v>45</v>
      </c>
    </row>
    <row r="1249" spans="1:5">
      <c r="A1249" t="s">
        <v>1953</v>
      </c>
      <c r="B1249" t="s">
        <v>276</v>
      </c>
      <c r="C1249" t="s">
        <v>23</v>
      </c>
      <c r="D1249" t="s">
        <v>42</v>
      </c>
      <c r="E1249" t="s">
        <v>43</v>
      </c>
    </row>
    <row r="1250" spans="1:5">
      <c r="A1250" t="s">
        <v>1954</v>
      </c>
      <c r="B1250" t="s">
        <v>445</v>
      </c>
      <c r="C1250" t="s">
        <v>23</v>
      </c>
      <c r="D1250" t="s">
        <v>42</v>
      </c>
      <c r="E1250" t="s">
        <v>44</v>
      </c>
    </row>
    <row r="1251" spans="1:5">
      <c r="A1251" t="s">
        <v>1955</v>
      </c>
      <c r="B1251" t="s">
        <v>244</v>
      </c>
      <c r="C1251" t="s">
        <v>8</v>
      </c>
      <c r="D1251" t="s">
        <v>37</v>
      </c>
      <c r="E1251" t="s">
        <v>65</v>
      </c>
    </row>
    <row r="1252" spans="1:5">
      <c r="A1252" t="s">
        <v>1956</v>
      </c>
      <c r="B1252" t="s">
        <v>278</v>
      </c>
      <c r="C1252" t="s">
        <v>5</v>
      </c>
      <c r="D1252" t="s">
        <v>14</v>
      </c>
      <c r="E1252" t="s">
        <v>26</v>
      </c>
    </row>
    <row r="1253" spans="1:5">
      <c r="A1253" t="s">
        <v>1957</v>
      </c>
      <c r="B1253" t="s">
        <v>273</v>
      </c>
      <c r="C1253" t="s">
        <v>23</v>
      </c>
      <c r="D1253" t="s">
        <v>39</v>
      </c>
      <c r="E1253" t="s">
        <v>51</v>
      </c>
    </row>
    <row r="1254" spans="1:5">
      <c r="A1254" t="s">
        <v>1958</v>
      </c>
      <c r="B1254" t="s">
        <v>385</v>
      </c>
      <c r="C1254" t="s">
        <v>8</v>
      </c>
      <c r="D1254" t="s">
        <v>34</v>
      </c>
      <c r="E1254" t="s">
        <v>60</v>
      </c>
    </row>
    <row r="1255" spans="1:5">
      <c r="A1255" t="s">
        <v>1959</v>
      </c>
      <c r="B1255" t="s">
        <v>488</v>
      </c>
      <c r="C1255" t="s">
        <v>23</v>
      </c>
      <c r="D1255" t="s">
        <v>42</v>
      </c>
      <c r="E1255" t="s">
        <v>62</v>
      </c>
    </row>
    <row r="1256" spans="1:5">
      <c r="A1256" t="s">
        <v>1960</v>
      </c>
      <c r="B1256" t="s">
        <v>187</v>
      </c>
      <c r="C1256" t="s">
        <v>11</v>
      </c>
      <c r="D1256" t="s">
        <v>58</v>
      </c>
      <c r="E1256" t="s">
        <v>61</v>
      </c>
    </row>
    <row r="1257" spans="1:5">
      <c r="A1257" t="s">
        <v>1961</v>
      </c>
      <c r="B1257" t="s">
        <v>118</v>
      </c>
      <c r="C1257" t="s">
        <v>23</v>
      </c>
      <c r="D1257" t="s">
        <v>24</v>
      </c>
      <c r="E1257" t="s">
        <v>45</v>
      </c>
    </row>
    <row r="1258" spans="1:5">
      <c r="A1258" t="s">
        <v>1962</v>
      </c>
      <c r="B1258" t="s">
        <v>151</v>
      </c>
      <c r="C1258" t="s">
        <v>23</v>
      </c>
      <c r="D1258" t="s">
        <v>24</v>
      </c>
      <c r="E1258" t="s">
        <v>54</v>
      </c>
    </row>
    <row r="1259" spans="1:5">
      <c r="A1259" t="s">
        <v>1963</v>
      </c>
      <c r="B1259" t="s">
        <v>154</v>
      </c>
      <c r="C1259" t="s">
        <v>5</v>
      </c>
      <c r="D1259" t="s">
        <v>27</v>
      </c>
      <c r="E1259" t="s">
        <v>28</v>
      </c>
    </row>
    <row r="1260" spans="1:5">
      <c r="A1260" t="s">
        <v>1964</v>
      </c>
      <c r="B1260" t="s">
        <v>443</v>
      </c>
      <c r="C1260" t="s">
        <v>8</v>
      </c>
      <c r="D1260" t="s">
        <v>34</v>
      </c>
      <c r="E1260" t="s">
        <v>60</v>
      </c>
    </row>
    <row r="1261" spans="1:5">
      <c r="A1261" t="s">
        <v>1965</v>
      </c>
      <c r="B1261" t="s">
        <v>398</v>
      </c>
      <c r="C1261" t="s">
        <v>5</v>
      </c>
      <c r="D1261" t="s">
        <v>6</v>
      </c>
      <c r="E1261" t="s">
        <v>16</v>
      </c>
    </row>
    <row r="1262" spans="1:5">
      <c r="A1262" t="s">
        <v>1966</v>
      </c>
      <c r="B1262" t="s">
        <v>109</v>
      </c>
      <c r="C1262" t="s">
        <v>5</v>
      </c>
      <c r="D1262" t="s">
        <v>14</v>
      </c>
      <c r="E1262" t="s">
        <v>15</v>
      </c>
    </row>
    <row r="1263" spans="1:5">
      <c r="A1263" t="s">
        <v>1967</v>
      </c>
      <c r="B1263" t="s">
        <v>173</v>
      </c>
      <c r="C1263" t="s">
        <v>5</v>
      </c>
      <c r="D1263" t="s">
        <v>29</v>
      </c>
      <c r="E1263" t="s">
        <v>53</v>
      </c>
    </row>
    <row r="1264" spans="1:5">
      <c r="A1264" t="s">
        <v>1968</v>
      </c>
      <c r="B1264" t="s">
        <v>184</v>
      </c>
      <c r="C1264" t="s">
        <v>5</v>
      </c>
      <c r="D1264" t="s">
        <v>27</v>
      </c>
      <c r="E1264" t="s">
        <v>64</v>
      </c>
    </row>
    <row r="1265" spans="1:5">
      <c r="A1265" t="s">
        <v>1969</v>
      </c>
      <c r="B1265" t="s">
        <v>155</v>
      </c>
      <c r="C1265" t="s">
        <v>5</v>
      </c>
      <c r="D1265" t="s">
        <v>27</v>
      </c>
      <c r="E1265" t="s">
        <v>28</v>
      </c>
    </row>
    <row r="1266" spans="1:5">
      <c r="A1266" t="s">
        <v>1970</v>
      </c>
      <c r="B1266" t="s">
        <v>387</v>
      </c>
      <c r="C1266" t="s">
        <v>23</v>
      </c>
      <c r="D1266" t="s">
        <v>42</v>
      </c>
      <c r="E1266" t="s">
        <v>44</v>
      </c>
    </row>
    <row r="1267" spans="1:5">
      <c r="A1267" t="s">
        <v>1971</v>
      </c>
      <c r="B1267" t="s">
        <v>178</v>
      </c>
      <c r="C1267" t="s">
        <v>5</v>
      </c>
      <c r="D1267" t="s">
        <v>29</v>
      </c>
      <c r="E1267" t="s">
        <v>30</v>
      </c>
    </row>
    <row r="1268" spans="1:5">
      <c r="A1268" t="s">
        <v>1972</v>
      </c>
      <c r="B1268" t="s">
        <v>306</v>
      </c>
      <c r="C1268" t="s">
        <v>5</v>
      </c>
      <c r="D1268" t="s">
        <v>27</v>
      </c>
      <c r="E1268" t="s">
        <v>64</v>
      </c>
    </row>
    <row r="1269" spans="1:5">
      <c r="A1269" t="s">
        <v>1973</v>
      </c>
      <c r="B1269" t="s">
        <v>251</v>
      </c>
      <c r="C1269" t="s">
        <v>8</v>
      </c>
      <c r="D1269" t="s">
        <v>37</v>
      </c>
      <c r="E1269" t="s">
        <v>49</v>
      </c>
    </row>
    <row r="1270" spans="1:5">
      <c r="A1270" t="s">
        <v>1974</v>
      </c>
      <c r="B1270" t="s">
        <v>139</v>
      </c>
      <c r="C1270" t="s">
        <v>11</v>
      </c>
      <c r="D1270" t="s">
        <v>20</v>
      </c>
      <c r="E1270" t="s">
        <v>63</v>
      </c>
    </row>
    <row r="1271" spans="1:5">
      <c r="A1271" t="s">
        <v>1975</v>
      </c>
      <c r="B1271" t="s">
        <v>202</v>
      </c>
      <c r="C1271" t="s">
        <v>23</v>
      </c>
      <c r="D1271" t="s">
        <v>24</v>
      </c>
      <c r="E1271" t="s">
        <v>54</v>
      </c>
    </row>
    <row r="1272" spans="1:5">
      <c r="A1272" t="s">
        <v>1976</v>
      </c>
      <c r="B1272" t="s">
        <v>146</v>
      </c>
      <c r="C1272" t="s">
        <v>23</v>
      </c>
      <c r="D1272" t="s">
        <v>42</v>
      </c>
      <c r="E1272" t="s">
        <v>62</v>
      </c>
    </row>
    <row r="1273" spans="1:5">
      <c r="A1273" t="s">
        <v>1977</v>
      </c>
      <c r="B1273" t="s">
        <v>217</v>
      </c>
      <c r="C1273" t="s">
        <v>23</v>
      </c>
      <c r="D1273" t="s">
        <v>24</v>
      </c>
      <c r="E1273" t="s">
        <v>54</v>
      </c>
    </row>
    <row r="1274" spans="1:5">
      <c r="A1274" t="s">
        <v>1978</v>
      </c>
      <c r="B1274" t="s">
        <v>429</v>
      </c>
      <c r="C1274" t="s">
        <v>5</v>
      </c>
      <c r="D1274" t="s">
        <v>27</v>
      </c>
      <c r="E1274" t="s">
        <v>64</v>
      </c>
    </row>
    <row r="1275" spans="1:5">
      <c r="A1275" t="s">
        <v>1979</v>
      </c>
      <c r="B1275" t="s">
        <v>176</v>
      </c>
      <c r="C1275" t="s">
        <v>5</v>
      </c>
      <c r="D1275" t="s">
        <v>14</v>
      </c>
      <c r="E1275" t="s">
        <v>15</v>
      </c>
    </row>
    <row r="1276" spans="1:5">
      <c r="A1276" t="s">
        <v>1980</v>
      </c>
      <c r="B1276" t="s">
        <v>384</v>
      </c>
      <c r="C1276" t="s">
        <v>5</v>
      </c>
      <c r="D1276" t="s">
        <v>29</v>
      </c>
      <c r="E1276" t="s">
        <v>31</v>
      </c>
    </row>
    <row r="1277" spans="1:5">
      <c r="A1277" t="s">
        <v>1981</v>
      </c>
      <c r="B1277" t="s">
        <v>252</v>
      </c>
      <c r="C1277" t="s">
        <v>8</v>
      </c>
      <c r="D1277" t="s">
        <v>9</v>
      </c>
      <c r="E1277" t="s">
        <v>46</v>
      </c>
    </row>
    <row r="1278" spans="1:5">
      <c r="A1278" t="s">
        <v>1982</v>
      </c>
      <c r="B1278" t="s">
        <v>240</v>
      </c>
      <c r="C1278" t="s">
        <v>11</v>
      </c>
      <c r="D1278" t="s">
        <v>12</v>
      </c>
      <c r="E1278" t="s">
        <v>47</v>
      </c>
    </row>
    <row r="1279" spans="1:5">
      <c r="A1279" t="s">
        <v>1983</v>
      </c>
      <c r="B1279" t="s">
        <v>435</v>
      </c>
      <c r="C1279" t="s">
        <v>5</v>
      </c>
      <c r="D1279" t="s">
        <v>27</v>
      </c>
      <c r="E1279" t="s">
        <v>67</v>
      </c>
    </row>
    <row r="1280" spans="1:5">
      <c r="A1280" t="s">
        <v>1984</v>
      </c>
      <c r="B1280" t="s">
        <v>402</v>
      </c>
      <c r="C1280" t="s">
        <v>11</v>
      </c>
      <c r="D1280" t="s">
        <v>58</v>
      </c>
      <c r="E1280" t="s">
        <v>66</v>
      </c>
    </row>
    <row r="1281" spans="1:5">
      <c r="A1281" t="s">
        <v>1985</v>
      </c>
      <c r="B1281" t="s">
        <v>455</v>
      </c>
      <c r="C1281" t="s">
        <v>8</v>
      </c>
      <c r="D1281" t="s">
        <v>37</v>
      </c>
      <c r="E1281" t="s">
        <v>49</v>
      </c>
    </row>
    <row r="1282" spans="1:5">
      <c r="A1282" t="s">
        <v>1986</v>
      </c>
      <c r="B1282" t="s">
        <v>201</v>
      </c>
      <c r="C1282" t="s">
        <v>23</v>
      </c>
      <c r="D1282" t="s">
        <v>24</v>
      </c>
      <c r="E1282" t="s">
        <v>54</v>
      </c>
    </row>
    <row r="1283" spans="1:5">
      <c r="A1283" t="s">
        <v>1987</v>
      </c>
      <c r="B1283" t="s">
        <v>423</v>
      </c>
      <c r="C1283" t="s">
        <v>5</v>
      </c>
      <c r="D1283" t="s">
        <v>6</v>
      </c>
      <c r="E1283" t="s">
        <v>22</v>
      </c>
    </row>
    <row r="1284" spans="1:5">
      <c r="A1284" t="s">
        <v>1988</v>
      </c>
      <c r="B1284" t="s">
        <v>417</v>
      </c>
      <c r="C1284" t="s">
        <v>11</v>
      </c>
      <c r="D1284" t="s">
        <v>4706</v>
      </c>
      <c r="E1284" t="s">
        <v>41</v>
      </c>
    </row>
    <row r="1285" spans="1:5">
      <c r="A1285" t="s">
        <v>1989</v>
      </c>
      <c r="B1285" t="s">
        <v>280</v>
      </c>
      <c r="C1285" t="s">
        <v>11</v>
      </c>
      <c r="D1285" t="s">
        <v>58</v>
      </c>
      <c r="E1285" t="s">
        <v>61</v>
      </c>
    </row>
    <row r="1286" spans="1:5">
      <c r="A1286" t="s">
        <v>1990</v>
      </c>
      <c r="B1286" t="s">
        <v>388</v>
      </c>
      <c r="C1286" t="s">
        <v>5</v>
      </c>
      <c r="D1286" t="s">
        <v>14</v>
      </c>
      <c r="E1286" t="s">
        <v>26</v>
      </c>
    </row>
    <row r="1287" spans="1:5">
      <c r="A1287" t="s">
        <v>1991</v>
      </c>
      <c r="B1287" t="s">
        <v>359</v>
      </c>
      <c r="C1287" t="s">
        <v>23</v>
      </c>
      <c r="D1287" t="s">
        <v>42</v>
      </c>
      <c r="E1287" t="s">
        <v>43</v>
      </c>
    </row>
    <row r="1288" spans="1:5">
      <c r="A1288" t="s">
        <v>1992</v>
      </c>
      <c r="B1288" t="s">
        <v>246</v>
      </c>
      <c r="C1288" t="s">
        <v>23</v>
      </c>
      <c r="D1288" t="s">
        <v>24</v>
      </c>
      <c r="E1288" t="s">
        <v>25</v>
      </c>
    </row>
    <row r="1289" spans="1:5">
      <c r="A1289" t="s">
        <v>1993</v>
      </c>
      <c r="B1289" t="s">
        <v>208</v>
      </c>
      <c r="C1289" t="s">
        <v>23</v>
      </c>
      <c r="D1289" t="s">
        <v>24</v>
      </c>
      <c r="E1289" t="s">
        <v>25</v>
      </c>
    </row>
    <row r="1290" spans="1:5">
      <c r="A1290" t="s">
        <v>1994</v>
      </c>
      <c r="B1290" t="s">
        <v>486</v>
      </c>
      <c r="C1290" t="s">
        <v>8</v>
      </c>
      <c r="D1290" t="s">
        <v>17</v>
      </c>
      <c r="E1290" t="s">
        <v>32</v>
      </c>
    </row>
    <row r="1291" spans="1:5">
      <c r="A1291" t="s">
        <v>1995</v>
      </c>
      <c r="B1291" t="s">
        <v>148</v>
      </c>
      <c r="C1291" t="s">
        <v>11</v>
      </c>
      <c r="D1291" t="s">
        <v>58</v>
      </c>
      <c r="E1291" t="s">
        <v>59</v>
      </c>
    </row>
    <row r="1292" spans="1:5">
      <c r="A1292" t="s">
        <v>1996</v>
      </c>
      <c r="B1292" t="s">
        <v>476</v>
      </c>
      <c r="C1292" t="s">
        <v>11</v>
      </c>
      <c r="D1292" t="s">
        <v>4706</v>
      </c>
      <c r="E1292" t="s">
        <v>19</v>
      </c>
    </row>
    <row r="1293" spans="1:5">
      <c r="A1293" t="s">
        <v>1997</v>
      </c>
      <c r="B1293" t="s">
        <v>106</v>
      </c>
      <c r="C1293" t="s">
        <v>11</v>
      </c>
      <c r="D1293" t="s">
        <v>12</v>
      </c>
      <c r="E1293" t="s">
        <v>13</v>
      </c>
    </row>
    <row r="1294" spans="1:5">
      <c r="A1294" t="s">
        <v>1998</v>
      </c>
      <c r="B1294" t="s">
        <v>137</v>
      </c>
      <c r="C1294" t="s">
        <v>8</v>
      </c>
      <c r="D1294" t="s">
        <v>37</v>
      </c>
      <c r="E1294" t="s">
        <v>49</v>
      </c>
    </row>
    <row r="1295" spans="1:5">
      <c r="A1295" t="s">
        <v>1999</v>
      </c>
      <c r="B1295" t="s">
        <v>213</v>
      </c>
      <c r="C1295" t="s">
        <v>11</v>
      </c>
      <c r="D1295" t="s">
        <v>4706</v>
      </c>
      <c r="E1295" t="s">
        <v>33</v>
      </c>
    </row>
    <row r="1296" spans="1:5">
      <c r="A1296" t="s">
        <v>2000</v>
      </c>
      <c r="B1296" t="s">
        <v>413</v>
      </c>
      <c r="C1296" t="s">
        <v>8</v>
      </c>
      <c r="D1296" t="s">
        <v>9</v>
      </c>
      <c r="E1296" t="s">
        <v>10</v>
      </c>
    </row>
    <row r="1297" spans="1:5">
      <c r="A1297" t="s">
        <v>2001</v>
      </c>
      <c r="B1297" t="s">
        <v>315</v>
      </c>
      <c r="C1297" t="s">
        <v>23</v>
      </c>
      <c r="D1297" t="s">
        <v>42</v>
      </c>
      <c r="E1297" t="s">
        <v>43</v>
      </c>
    </row>
    <row r="1298" spans="1:5">
      <c r="A1298" t="s">
        <v>2002</v>
      </c>
      <c r="B1298" t="s">
        <v>476</v>
      </c>
      <c r="C1298" t="s">
        <v>5</v>
      </c>
      <c r="D1298" t="s">
        <v>6</v>
      </c>
      <c r="E1298" t="s">
        <v>22</v>
      </c>
    </row>
    <row r="1299" spans="1:5">
      <c r="A1299" t="s">
        <v>2003</v>
      </c>
      <c r="B1299" t="s">
        <v>285</v>
      </c>
      <c r="C1299" t="s">
        <v>11</v>
      </c>
      <c r="D1299" t="s">
        <v>4706</v>
      </c>
      <c r="E1299" t="s">
        <v>19</v>
      </c>
    </row>
    <row r="1300" spans="1:5">
      <c r="A1300" t="s">
        <v>2004</v>
      </c>
      <c r="B1300" t="s">
        <v>292</v>
      </c>
      <c r="C1300" t="s">
        <v>11</v>
      </c>
      <c r="D1300" t="s">
        <v>20</v>
      </c>
      <c r="E1300" t="s">
        <v>56</v>
      </c>
    </row>
    <row r="1301" spans="1:5">
      <c r="A1301" t="s">
        <v>2005</v>
      </c>
      <c r="B1301" t="s">
        <v>268</v>
      </c>
      <c r="C1301" t="s">
        <v>23</v>
      </c>
      <c r="D1301" t="s">
        <v>39</v>
      </c>
      <c r="E1301" t="s">
        <v>51</v>
      </c>
    </row>
    <row r="1302" spans="1:5">
      <c r="A1302" t="s">
        <v>2006</v>
      </c>
      <c r="B1302" t="s">
        <v>458</v>
      </c>
      <c r="C1302" t="s">
        <v>5</v>
      </c>
      <c r="D1302" t="s">
        <v>27</v>
      </c>
      <c r="E1302" t="s">
        <v>64</v>
      </c>
    </row>
    <row r="1303" spans="1:5">
      <c r="A1303" t="s">
        <v>2007</v>
      </c>
      <c r="B1303" t="s">
        <v>356</v>
      </c>
      <c r="C1303" t="s">
        <v>8</v>
      </c>
      <c r="D1303" t="s">
        <v>34</v>
      </c>
      <c r="E1303" t="s">
        <v>60</v>
      </c>
    </row>
    <row r="1304" spans="1:5">
      <c r="A1304" t="s">
        <v>2008</v>
      </c>
      <c r="B1304" t="s">
        <v>200</v>
      </c>
      <c r="C1304" t="s">
        <v>5</v>
      </c>
      <c r="D1304" t="s">
        <v>27</v>
      </c>
      <c r="E1304" t="s">
        <v>28</v>
      </c>
    </row>
    <row r="1305" spans="1:5">
      <c r="A1305" t="s">
        <v>2009</v>
      </c>
      <c r="B1305" t="s">
        <v>212</v>
      </c>
      <c r="C1305" t="s">
        <v>23</v>
      </c>
      <c r="D1305" t="s">
        <v>39</v>
      </c>
      <c r="E1305" t="s">
        <v>48</v>
      </c>
    </row>
    <row r="1306" spans="1:5">
      <c r="A1306" t="s">
        <v>2010</v>
      </c>
      <c r="B1306" t="s">
        <v>489</v>
      </c>
      <c r="C1306" t="s">
        <v>23</v>
      </c>
      <c r="D1306" t="s">
        <v>39</v>
      </c>
      <c r="E1306" t="s">
        <v>51</v>
      </c>
    </row>
    <row r="1307" spans="1:5">
      <c r="A1307" t="s">
        <v>2011</v>
      </c>
      <c r="B1307" t="s">
        <v>161</v>
      </c>
      <c r="C1307" t="s">
        <v>5</v>
      </c>
      <c r="D1307" t="s">
        <v>27</v>
      </c>
      <c r="E1307" t="s">
        <v>28</v>
      </c>
    </row>
    <row r="1308" spans="1:5">
      <c r="A1308" t="s">
        <v>2012</v>
      </c>
      <c r="B1308" t="s">
        <v>490</v>
      </c>
      <c r="C1308" t="s">
        <v>8</v>
      </c>
      <c r="D1308" t="s">
        <v>34</v>
      </c>
      <c r="E1308" t="s">
        <v>35</v>
      </c>
    </row>
    <row r="1309" spans="1:5">
      <c r="A1309" t="s">
        <v>2013</v>
      </c>
      <c r="B1309" t="s">
        <v>477</v>
      </c>
      <c r="C1309" t="s">
        <v>8</v>
      </c>
      <c r="D1309" t="s">
        <v>17</v>
      </c>
      <c r="E1309" t="s">
        <v>32</v>
      </c>
    </row>
    <row r="1310" spans="1:5">
      <c r="A1310" t="s">
        <v>2014</v>
      </c>
      <c r="B1310" t="s">
        <v>215</v>
      </c>
      <c r="C1310" t="s">
        <v>11</v>
      </c>
      <c r="D1310" t="s">
        <v>58</v>
      </c>
      <c r="E1310" t="s">
        <v>59</v>
      </c>
    </row>
    <row r="1311" spans="1:5">
      <c r="A1311" t="s">
        <v>2015</v>
      </c>
      <c r="B1311" t="s">
        <v>245</v>
      </c>
      <c r="C1311" t="s">
        <v>8</v>
      </c>
      <c r="D1311" t="s">
        <v>17</v>
      </c>
      <c r="E1311" t="s">
        <v>52</v>
      </c>
    </row>
    <row r="1312" spans="1:5">
      <c r="A1312" t="s">
        <v>2016</v>
      </c>
      <c r="B1312" t="s">
        <v>346</v>
      </c>
      <c r="C1312" t="s">
        <v>5</v>
      </c>
      <c r="D1312" t="s">
        <v>14</v>
      </c>
      <c r="E1312" t="s">
        <v>15</v>
      </c>
    </row>
    <row r="1313" spans="1:5">
      <c r="A1313" t="s">
        <v>2017</v>
      </c>
      <c r="B1313" t="s">
        <v>429</v>
      </c>
      <c r="C1313" t="s">
        <v>23</v>
      </c>
      <c r="D1313" t="s">
        <v>42</v>
      </c>
      <c r="E1313" t="s">
        <v>44</v>
      </c>
    </row>
    <row r="1314" spans="1:5">
      <c r="A1314" t="s">
        <v>2018</v>
      </c>
      <c r="B1314" t="s">
        <v>293</v>
      </c>
      <c r="C1314" t="s">
        <v>11</v>
      </c>
      <c r="D1314" t="s">
        <v>58</v>
      </c>
      <c r="E1314" t="s">
        <v>66</v>
      </c>
    </row>
    <row r="1315" spans="1:5">
      <c r="A1315" t="s">
        <v>2019</v>
      </c>
      <c r="B1315" t="s">
        <v>175</v>
      </c>
      <c r="C1315" t="s">
        <v>11</v>
      </c>
      <c r="D1315" t="s">
        <v>58</v>
      </c>
      <c r="E1315" t="s">
        <v>59</v>
      </c>
    </row>
    <row r="1316" spans="1:5">
      <c r="A1316" t="s">
        <v>2020</v>
      </c>
      <c r="B1316" t="s">
        <v>270</v>
      </c>
      <c r="C1316" t="s">
        <v>23</v>
      </c>
      <c r="D1316" t="s">
        <v>39</v>
      </c>
      <c r="E1316" t="s">
        <v>51</v>
      </c>
    </row>
    <row r="1317" spans="1:5">
      <c r="A1317" t="s">
        <v>2021</v>
      </c>
      <c r="B1317" t="s">
        <v>268</v>
      </c>
      <c r="C1317" t="s">
        <v>8</v>
      </c>
      <c r="D1317" t="s">
        <v>17</v>
      </c>
      <c r="E1317" t="s">
        <v>32</v>
      </c>
    </row>
    <row r="1318" spans="1:5">
      <c r="A1318" t="s">
        <v>2022</v>
      </c>
      <c r="B1318" t="s">
        <v>324</v>
      </c>
      <c r="C1318" t="s">
        <v>23</v>
      </c>
      <c r="D1318" t="s">
        <v>39</v>
      </c>
      <c r="E1318" t="s">
        <v>51</v>
      </c>
    </row>
    <row r="1319" spans="1:5">
      <c r="A1319" t="s">
        <v>2023</v>
      </c>
      <c r="B1319" t="s">
        <v>189</v>
      </c>
      <c r="C1319" t="s">
        <v>8</v>
      </c>
      <c r="D1319" t="s">
        <v>37</v>
      </c>
      <c r="E1319" t="s">
        <v>65</v>
      </c>
    </row>
    <row r="1320" spans="1:5">
      <c r="A1320" t="s">
        <v>2024</v>
      </c>
      <c r="B1320" t="s">
        <v>270</v>
      </c>
      <c r="C1320" t="s">
        <v>23</v>
      </c>
      <c r="D1320" t="s">
        <v>42</v>
      </c>
      <c r="E1320" t="s">
        <v>62</v>
      </c>
    </row>
    <row r="1321" spans="1:5">
      <c r="A1321" t="s">
        <v>2025</v>
      </c>
      <c r="B1321" t="s">
        <v>171</v>
      </c>
      <c r="C1321" t="s">
        <v>5</v>
      </c>
      <c r="D1321" t="s">
        <v>27</v>
      </c>
      <c r="E1321" t="s">
        <v>28</v>
      </c>
    </row>
    <row r="1322" spans="1:5">
      <c r="A1322" t="s">
        <v>2026</v>
      </c>
      <c r="B1322" t="s">
        <v>411</v>
      </c>
      <c r="C1322" t="s">
        <v>8</v>
      </c>
      <c r="D1322" t="s">
        <v>37</v>
      </c>
      <c r="E1322" t="s">
        <v>49</v>
      </c>
    </row>
    <row r="1323" spans="1:5">
      <c r="A1323" t="s">
        <v>2027</v>
      </c>
      <c r="B1323" t="s">
        <v>458</v>
      </c>
      <c r="C1323" t="s">
        <v>5</v>
      </c>
      <c r="D1323" t="s">
        <v>6</v>
      </c>
      <c r="E1323" t="s">
        <v>7</v>
      </c>
    </row>
    <row r="1324" spans="1:5">
      <c r="A1324" t="s">
        <v>2028</v>
      </c>
      <c r="B1324" t="s">
        <v>454</v>
      </c>
      <c r="C1324" t="s">
        <v>11</v>
      </c>
      <c r="D1324" t="s">
        <v>4706</v>
      </c>
      <c r="E1324" t="s">
        <v>41</v>
      </c>
    </row>
    <row r="1325" spans="1:5">
      <c r="A1325" t="s">
        <v>2029</v>
      </c>
      <c r="B1325" t="s">
        <v>192</v>
      </c>
      <c r="C1325" t="s">
        <v>23</v>
      </c>
      <c r="D1325" t="s">
        <v>39</v>
      </c>
      <c r="E1325" t="s">
        <v>40</v>
      </c>
    </row>
    <row r="1326" spans="1:5">
      <c r="A1326" t="s">
        <v>2030</v>
      </c>
      <c r="B1326" t="s">
        <v>415</v>
      </c>
      <c r="C1326" t="s">
        <v>11</v>
      </c>
      <c r="D1326" t="s">
        <v>58</v>
      </c>
      <c r="E1326" t="s">
        <v>61</v>
      </c>
    </row>
    <row r="1327" spans="1:5">
      <c r="A1327" t="s">
        <v>2031</v>
      </c>
      <c r="B1327" t="s">
        <v>305</v>
      </c>
      <c r="C1327" t="s">
        <v>11</v>
      </c>
      <c r="D1327" t="s">
        <v>4706</v>
      </c>
      <c r="E1327" t="s">
        <v>41</v>
      </c>
    </row>
    <row r="1328" spans="1:5">
      <c r="A1328" t="s">
        <v>2032</v>
      </c>
      <c r="B1328" t="s">
        <v>389</v>
      </c>
      <c r="C1328" t="s">
        <v>11</v>
      </c>
      <c r="D1328" t="s">
        <v>58</v>
      </c>
      <c r="E1328" t="s">
        <v>61</v>
      </c>
    </row>
    <row r="1329" spans="1:5">
      <c r="A1329" t="s">
        <v>2033</v>
      </c>
      <c r="B1329" t="s">
        <v>146</v>
      </c>
      <c r="C1329" t="s">
        <v>11</v>
      </c>
      <c r="D1329" t="s">
        <v>12</v>
      </c>
      <c r="E1329" t="s">
        <v>13</v>
      </c>
    </row>
    <row r="1330" spans="1:5">
      <c r="A1330" t="s">
        <v>2034</v>
      </c>
      <c r="B1330" t="s">
        <v>303</v>
      </c>
      <c r="C1330" t="s">
        <v>23</v>
      </c>
      <c r="D1330" t="s">
        <v>39</v>
      </c>
      <c r="E1330" t="s">
        <v>51</v>
      </c>
    </row>
    <row r="1331" spans="1:5">
      <c r="A1331" t="s">
        <v>2035</v>
      </c>
      <c r="B1331" t="s">
        <v>305</v>
      </c>
      <c r="C1331" t="s">
        <v>11</v>
      </c>
      <c r="D1331" t="s">
        <v>12</v>
      </c>
      <c r="E1331" t="s">
        <v>50</v>
      </c>
    </row>
    <row r="1332" spans="1:5">
      <c r="A1332" t="s">
        <v>2036</v>
      </c>
      <c r="B1332" t="s">
        <v>274</v>
      </c>
      <c r="C1332" t="s">
        <v>23</v>
      </c>
      <c r="D1332" t="s">
        <v>42</v>
      </c>
      <c r="E1332" t="s">
        <v>44</v>
      </c>
    </row>
    <row r="1333" spans="1:5">
      <c r="A1333" t="s">
        <v>2037</v>
      </c>
      <c r="B1333" t="s">
        <v>265</v>
      </c>
      <c r="C1333" t="s">
        <v>23</v>
      </c>
      <c r="D1333" t="s">
        <v>39</v>
      </c>
      <c r="E1333" t="s">
        <v>40</v>
      </c>
    </row>
    <row r="1334" spans="1:5">
      <c r="A1334" t="s">
        <v>2038</v>
      </c>
      <c r="B1334" t="s">
        <v>451</v>
      </c>
      <c r="C1334" t="s">
        <v>5</v>
      </c>
      <c r="D1334" t="s">
        <v>6</v>
      </c>
      <c r="E1334" t="s">
        <v>22</v>
      </c>
    </row>
    <row r="1335" spans="1:5">
      <c r="A1335" t="s">
        <v>2039</v>
      </c>
      <c r="B1335" t="s">
        <v>280</v>
      </c>
      <c r="C1335" t="s">
        <v>8</v>
      </c>
      <c r="D1335" t="s">
        <v>34</v>
      </c>
      <c r="E1335" t="s">
        <v>35</v>
      </c>
    </row>
    <row r="1336" spans="1:5">
      <c r="A1336" t="s">
        <v>2040</v>
      </c>
      <c r="B1336" t="s">
        <v>281</v>
      </c>
      <c r="C1336" t="s">
        <v>8</v>
      </c>
      <c r="D1336" t="s">
        <v>9</v>
      </c>
      <c r="E1336" t="s">
        <v>10</v>
      </c>
    </row>
    <row r="1337" spans="1:5">
      <c r="A1337" t="s">
        <v>2041</v>
      </c>
      <c r="B1337" t="s">
        <v>491</v>
      </c>
      <c r="C1337" t="s">
        <v>23</v>
      </c>
      <c r="D1337" t="s">
        <v>42</v>
      </c>
      <c r="E1337" t="s">
        <v>62</v>
      </c>
    </row>
    <row r="1338" spans="1:5">
      <c r="A1338" t="s">
        <v>2042</v>
      </c>
      <c r="B1338" t="s">
        <v>347</v>
      </c>
      <c r="C1338" t="s">
        <v>5</v>
      </c>
      <c r="D1338" t="s">
        <v>6</v>
      </c>
      <c r="E1338" t="s">
        <v>7</v>
      </c>
    </row>
    <row r="1339" spans="1:5">
      <c r="A1339" t="s">
        <v>2043</v>
      </c>
      <c r="B1339" t="s">
        <v>269</v>
      </c>
      <c r="C1339" t="s">
        <v>23</v>
      </c>
      <c r="D1339" t="s">
        <v>42</v>
      </c>
      <c r="E1339" t="s">
        <v>43</v>
      </c>
    </row>
    <row r="1340" spans="1:5">
      <c r="A1340" t="s">
        <v>2044</v>
      </c>
      <c r="B1340" t="s">
        <v>474</v>
      </c>
      <c r="C1340" t="s">
        <v>23</v>
      </c>
      <c r="D1340" t="s">
        <v>24</v>
      </c>
      <c r="E1340" t="s">
        <v>54</v>
      </c>
    </row>
    <row r="1341" spans="1:5">
      <c r="A1341" t="s">
        <v>2045</v>
      </c>
      <c r="B1341" t="s">
        <v>481</v>
      </c>
      <c r="C1341" t="s">
        <v>23</v>
      </c>
      <c r="D1341" t="s">
        <v>39</v>
      </c>
      <c r="E1341" t="s">
        <v>48</v>
      </c>
    </row>
    <row r="1342" spans="1:5">
      <c r="A1342" t="s">
        <v>2046</v>
      </c>
      <c r="B1342" t="s">
        <v>223</v>
      </c>
      <c r="C1342" t="s">
        <v>5</v>
      </c>
      <c r="D1342" t="s">
        <v>6</v>
      </c>
      <c r="E1342" t="s">
        <v>7</v>
      </c>
    </row>
    <row r="1343" spans="1:5">
      <c r="A1343" t="s">
        <v>2047</v>
      </c>
      <c r="B1343" t="s">
        <v>413</v>
      </c>
      <c r="C1343" t="s">
        <v>8</v>
      </c>
      <c r="D1343" t="s">
        <v>37</v>
      </c>
      <c r="E1343" t="s">
        <v>49</v>
      </c>
    </row>
    <row r="1344" spans="1:5">
      <c r="A1344" t="s">
        <v>2048</v>
      </c>
      <c r="B1344" t="s">
        <v>166</v>
      </c>
      <c r="C1344" t="s">
        <v>5</v>
      </c>
      <c r="D1344" t="s">
        <v>14</v>
      </c>
      <c r="E1344" t="s">
        <v>26</v>
      </c>
    </row>
    <row r="1345" spans="1:5">
      <c r="A1345" t="s">
        <v>2049</v>
      </c>
      <c r="B1345" t="s">
        <v>257</v>
      </c>
      <c r="C1345" t="s">
        <v>11</v>
      </c>
      <c r="D1345" t="s">
        <v>58</v>
      </c>
      <c r="E1345" t="s">
        <v>61</v>
      </c>
    </row>
    <row r="1346" spans="1:5">
      <c r="A1346" t="s">
        <v>2050</v>
      </c>
      <c r="B1346" t="s">
        <v>237</v>
      </c>
      <c r="C1346" t="s">
        <v>5</v>
      </c>
      <c r="D1346" t="s">
        <v>29</v>
      </c>
      <c r="E1346" t="s">
        <v>30</v>
      </c>
    </row>
    <row r="1347" spans="1:5">
      <c r="A1347" t="s">
        <v>2051</v>
      </c>
      <c r="B1347" t="s">
        <v>367</v>
      </c>
      <c r="C1347" t="s">
        <v>5</v>
      </c>
      <c r="D1347" t="s">
        <v>29</v>
      </c>
      <c r="E1347" t="s">
        <v>31</v>
      </c>
    </row>
    <row r="1348" spans="1:5">
      <c r="A1348" t="s">
        <v>2052</v>
      </c>
      <c r="B1348" t="s">
        <v>492</v>
      </c>
      <c r="C1348" t="s">
        <v>5</v>
      </c>
      <c r="D1348" t="s">
        <v>27</v>
      </c>
      <c r="E1348" t="s">
        <v>28</v>
      </c>
    </row>
    <row r="1349" spans="1:5">
      <c r="A1349" t="s">
        <v>2053</v>
      </c>
      <c r="B1349" t="s">
        <v>285</v>
      </c>
      <c r="C1349" t="s">
        <v>5</v>
      </c>
      <c r="D1349" t="s">
        <v>27</v>
      </c>
      <c r="E1349" t="s">
        <v>28</v>
      </c>
    </row>
    <row r="1350" spans="1:5">
      <c r="A1350" t="s">
        <v>2054</v>
      </c>
      <c r="B1350" t="s">
        <v>133</v>
      </c>
      <c r="C1350" t="s">
        <v>8</v>
      </c>
      <c r="D1350" t="s">
        <v>37</v>
      </c>
      <c r="E1350" t="s">
        <v>49</v>
      </c>
    </row>
    <row r="1351" spans="1:5">
      <c r="A1351" t="s">
        <v>2055</v>
      </c>
      <c r="B1351" t="s">
        <v>240</v>
      </c>
      <c r="C1351" t="s">
        <v>11</v>
      </c>
      <c r="D1351" t="s">
        <v>58</v>
      </c>
      <c r="E1351" t="s">
        <v>61</v>
      </c>
    </row>
    <row r="1352" spans="1:5">
      <c r="A1352" t="s">
        <v>2056</v>
      </c>
      <c r="B1352" t="s">
        <v>297</v>
      </c>
      <c r="C1352" t="s">
        <v>8</v>
      </c>
      <c r="D1352" t="s">
        <v>9</v>
      </c>
      <c r="E1352" t="s">
        <v>46</v>
      </c>
    </row>
    <row r="1353" spans="1:5">
      <c r="A1353" t="s">
        <v>2057</v>
      </c>
      <c r="B1353" t="s">
        <v>376</v>
      </c>
      <c r="C1353" t="s">
        <v>8</v>
      </c>
      <c r="D1353" t="s">
        <v>37</v>
      </c>
      <c r="E1353" t="s">
        <v>65</v>
      </c>
    </row>
    <row r="1354" spans="1:5">
      <c r="A1354" t="s">
        <v>2058</v>
      </c>
      <c r="B1354" t="s">
        <v>359</v>
      </c>
      <c r="C1354" t="s">
        <v>5</v>
      </c>
      <c r="D1354" t="s">
        <v>14</v>
      </c>
      <c r="E1354" t="s">
        <v>57</v>
      </c>
    </row>
    <row r="1355" spans="1:5">
      <c r="A1355" t="s">
        <v>2059</v>
      </c>
      <c r="B1355" t="s">
        <v>456</v>
      </c>
      <c r="C1355" t="s">
        <v>23</v>
      </c>
      <c r="D1355" t="s">
        <v>24</v>
      </c>
      <c r="E1355" t="s">
        <v>54</v>
      </c>
    </row>
    <row r="1356" spans="1:5">
      <c r="A1356" t="s">
        <v>2060</v>
      </c>
      <c r="B1356" t="s">
        <v>452</v>
      </c>
      <c r="C1356" t="s">
        <v>23</v>
      </c>
      <c r="D1356" t="s">
        <v>24</v>
      </c>
      <c r="E1356" t="s">
        <v>54</v>
      </c>
    </row>
    <row r="1357" spans="1:5">
      <c r="A1357" t="s">
        <v>2061</v>
      </c>
      <c r="B1357" t="s">
        <v>350</v>
      </c>
      <c r="C1357" t="s">
        <v>8</v>
      </c>
      <c r="D1357" t="s">
        <v>37</v>
      </c>
      <c r="E1357" t="s">
        <v>38</v>
      </c>
    </row>
    <row r="1358" spans="1:5">
      <c r="A1358" t="s">
        <v>2062</v>
      </c>
      <c r="B1358" t="s">
        <v>310</v>
      </c>
      <c r="C1358" t="s">
        <v>8</v>
      </c>
      <c r="D1358" t="s">
        <v>34</v>
      </c>
      <c r="E1358" t="s">
        <v>35</v>
      </c>
    </row>
    <row r="1359" spans="1:5">
      <c r="A1359" t="s">
        <v>2063</v>
      </c>
      <c r="B1359" t="s">
        <v>236</v>
      </c>
      <c r="C1359" t="s">
        <v>5</v>
      </c>
      <c r="D1359" t="s">
        <v>14</v>
      </c>
      <c r="E1359" t="s">
        <v>26</v>
      </c>
    </row>
    <row r="1360" spans="1:5">
      <c r="A1360" t="s">
        <v>2064</v>
      </c>
      <c r="B1360" t="s">
        <v>118</v>
      </c>
      <c r="C1360" t="s">
        <v>8</v>
      </c>
      <c r="D1360" t="s">
        <v>34</v>
      </c>
      <c r="E1360" t="s">
        <v>60</v>
      </c>
    </row>
    <row r="1361" spans="1:5">
      <c r="A1361" t="s">
        <v>2065</v>
      </c>
      <c r="B1361" t="s">
        <v>147</v>
      </c>
      <c r="C1361" t="s">
        <v>5</v>
      </c>
      <c r="D1361" t="s">
        <v>6</v>
      </c>
      <c r="E1361" t="s">
        <v>7</v>
      </c>
    </row>
    <row r="1362" spans="1:5">
      <c r="A1362" t="s">
        <v>2066</v>
      </c>
      <c r="B1362" t="s">
        <v>236</v>
      </c>
      <c r="C1362" t="s">
        <v>23</v>
      </c>
      <c r="D1362" t="s">
        <v>24</v>
      </c>
      <c r="E1362" t="s">
        <v>45</v>
      </c>
    </row>
    <row r="1363" spans="1:5">
      <c r="A1363" t="s">
        <v>2067</v>
      </c>
      <c r="B1363" t="s">
        <v>394</v>
      </c>
      <c r="C1363" t="s">
        <v>23</v>
      </c>
      <c r="D1363" t="s">
        <v>39</v>
      </c>
      <c r="E1363" t="s">
        <v>51</v>
      </c>
    </row>
    <row r="1364" spans="1:5">
      <c r="A1364" t="s">
        <v>2068</v>
      </c>
      <c r="B1364" t="s">
        <v>471</v>
      </c>
      <c r="C1364" t="s">
        <v>11</v>
      </c>
      <c r="D1364" t="s">
        <v>12</v>
      </c>
      <c r="E1364" t="s">
        <v>50</v>
      </c>
    </row>
    <row r="1365" spans="1:5">
      <c r="A1365" t="s">
        <v>2069</v>
      </c>
      <c r="B1365" t="s">
        <v>493</v>
      </c>
      <c r="C1365" t="s">
        <v>23</v>
      </c>
      <c r="D1365" t="s">
        <v>24</v>
      </c>
      <c r="E1365" t="s">
        <v>45</v>
      </c>
    </row>
    <row r="1366" spans="1:5">
      <c r="A1366" t="s">
        <v>2070</v>
      </c>
      <c r="B1366" t="s">
        <v>155</v>
      </c>
      <c r="C1366" t="s">
        <v>8</v>
      </c>
      <c r="D1366" t="s">
        <v>34</v>
      </c>
      <c r="E1366" t="s">
        <v>60</v>
      </c>
    </row>
    <row r="1367" spans="1:5">
      <c r="A1367" t="s">
        <v>2071</v>
      </c>
      <c r="B1367" t="s">
        <v>363</v>
      </c>
      <c r="C1367" t="s">
        <v>23</v>
      </c>
      <c r="D1367" t="s">
        <v>42</v>
      </c>
      <c r="E1367" t="s">
        <v>44</v>
      </c>
    </row>
    <row r="1368" spans="1:5">
      <c r="A1368" t="s">
        <v>2072</v>
      </c>
      <c r="B1368" t="s">
        <v>376</v>
      </c>
      <c r="C1368" t="s">
        <v>5</v>
      </c>
      <c r="D1368" t="s">
        <v>14</v>
      </c>
      <c r="E1368" t="s">
        <v>57</v>
      </c>
    </row>
    <row r="1369" spans="1:5">
      <c r="A1369" t="s">
        <v>2073</v>
      </c>
      <c r="B1369" t="s">
        <v>258</v>
      </c>
      <c r="C1369" t="s">
        <v>23</v>
      </c>
      <c r="D1369" t="s">
        <v>24</v>
      </c>
      <c r="E1369" t="s">
        <v>45</v>
      </c>
    </row>
    <row r="1370" spans="1:5">
      <c r="A1370" t="s">
        <v>2074</v>
      </c>
      <c r="B1370" t="s">
        <v>417</v>
      </c>
      <c r="C1370" t="s">
        <v>11</v>
      </c>
      <c r="D1370" t="s">
        <v>4706</v>
      </c>
      <c r="E1370" t="s">
        <v>19</v>
      </c>
    </row>
    <row r="1371" spans="1:5">
      <c r="A1371" t="s">
        <v>2075</v>
      </c>
      <c r="B1371" t="s">
        <v>224</v>
      </c>
      <c r="C1371" t="s">
        <v>23</v>
      </c>
      <c r="D1371" t="s">
        <v>39</v>
      </c>
      <c r="E1371" t="s">
        <v>48</v>
      </c>
    </row>
    <row r="1372" spans="1:5">
      <c r="A1372" t="s">
        <v>2076</v>
      </c>
      <c r="B1372" t="s">
        <v>268</v>
      </c>
      <c r="C1372" t="s">
        <v>5</v>
      </c>
      <c r="D1372" t="s">
        <v>27</v>
      </c>
      <c r="E1372" t="s">
        <v>64</v>
      </c>
    </row>
    <row r="1373" spans="1:5">
      <c r="A1373" t="s">
        <v>2077</v>
      </c>
      <c r="B1373" t="s">
        <v>388</v>
      </c>
      <c r="C1373" t="s">
        <v>5</v>
      </c>
      <c r="D1373" t="s">
        <v>29</v>
      </c>
      <c r="E1373" t="s">
        <v>31</v>
      </c>
    </row>
    <row r="1374" spans="1:5">
      <c r="A1374" t="s">
        <v>2078</v>
      </c>
      <c r="B1374" t="s">
        <v>374</v>
      </c>
      <c r="C1374" t="s">
        <v>8</v>
      </c>
      <c r="D1374" t="s">
        <v>17</v>
      </c>
      <c r="E1374" t="s">
        <v>52</v>
      </c>
    </row>
    <row r="1375" spans="1:5">
      <c r="A1375" t="s">
        <v>2079</v>
      </c>
      <c r="B1375" t="s">
        <v>439</v>
      </c>
      <c r="C1375" t="s">
        <v>23</v>
      </c>
      <c r="D1375" t="s">
        <v>42</v>
      </c>
      <c r="E1375" t="s">
        <v>44</v>
      </c>
    </row>
    <row r="1376" spans="1:5">
      <c r="A1376" t="s">
        <v>2080</v>
      </c>
      <c r="B1376" t="s">
        <v>287</v>
      </c>
      <c r="C1376" t="s">
        <v>5</v>
      </c>
      <c r="D1376" t="s">
        <v>27</v>
      </c>
      <c r="E1376" t="s">
        <v>28</v>
      </c>
    </row>
    <row r="1377" spans="1:5">
      <c r="A1377" t="s">
        <v>2081</v>
      </c>
      <c r="B1377" t="s">
        <v>359</v>
      </c>
      <c r="C1377" t="s">
        <v>11</v>
      </c>
      <c r="D1377" t="s">
        <v>12</v>
      </c>
      <c r="E1377" t="s">
        <v>50</v>
      </c>
    </row>
    <row r="1378" spans="1:5">
      <c r="A1378" t="s">
        <v>2082</v>
      </c>
      <c r="B1378" t="s">
        <v>311</v>
      </c>
      <c r="C1378" t="s">
        <v>8</v>
      </c>
      <c r="D1378" t="s">
        <v>34</v>
      </c>
      <c r="E1378" t="s">
        <v>60</v>
      </c>
    </row>
    <row r="1379" spans="1:5">
      <c r="A1379" t="s">
        <v>2083</v>
      </c>
      <c r="B1379" t="s">
        <v>395</v>
      </c>
      <c r="C1379" t="s">
        <v>11</v>
      </c>
      <c r="D1379" t="s">
        <v>12</v>
      </c>
      <c r="E1379" t="s">
        <v>50</v>
      </c>
    </row>
    <row r="1380" spans="1:5">
      <c r="A1380" t="s">
        <v>2084</v>
      </c>
      <c r="B1380" t="s">
        <v>478</v>
      </c>
      <c r="C1380" t="s">
        <v>23</v>
      </c>
      <c r="D1380" t="s">
        <v>39</v>
      </c>
      <c r="E1380" t="s">
        <v>48</v>
      </c>
    </row>
    <row r="1381" spans="1:5">
      <c r="A1381" t="s">
        <v>2085</v>
      </c>
      <c r="B1381" t="s">
        <v>198</v>
      </c>
      <c r="C1381" t="s">
        <v>23</v>
      </c>
      <c r="D1381" t="s">
        <v>42</v>
      </c>
      <c r="E1381" t="s">
        <v>43</v>
      </c>
    </row>
    <row r="1382" spans="1:5">
      <c r="A1382" t="s">
        <v>2086</v>
      </c>
      <c r="B1382" t="s">
        <v>165</v>
      </c>
      <c r="C1382" t="s">
        <v>23</v>
      </c>
      <c r="D1382" t="s">
        <v>42</v>
      </c>
      <c r="E1382" t="s">
        <v>44</v>
      </c>
    </row>
    <row r="1383" spans="1:5">
      <c r="A1383" t="s">
        <v>2087</v>
      </c>
      <c r="B1383" t="s">
        <v>214</v>
      </c>
      <c r="C1383" t="s">
        <v>8</v>
      </c>
      <c r="D1383" t="s">
        <v>37</v>
      </c>
      <c r="E1383" t="s">
        <v>49</v>
      </c>
    </row>
    <row r="1384" spans="1:5">
      <c r="A1384" t="s">
        <v>2088</v>
      </c>
      <c r="B1384" t="s">
        <v>468</v>
      </c>
      <c r="C1384" t="s">
        <v>5</v>
      </c>
      <c r="D1384" t="s">
        <v>6</v>
      </c>
      <c r="E1384" t="s">
        <v>22</v>
      </c>
    </row>
    <row r="1385" spans="1:5">
      <c r="A1385" t="s">
        <v>2089</v>
      </c>
      <c r="B1385" t="s">
        <v>454</v>
      </c>
      <c r="C1385" t="s">
        <v>8</v>
      </c>
      <c r="D1385" t="s">
        <v>37</v>
      </c>
      <c r="E1385" t="s">
        <v>65</v>
      </c>
    </row>
    <row r="1386" spans="1:5">
      <c r="A1386" t="s">
        <v>2090</v>
      </c>
      <c r="B1386" t="s">
        <v>177</v>
      </c>
      <c r="C1386" t="s">
        <v>11</v>
      </c>
      <c r="D1386" t="s">
        <v>12</v>
      </c>
      <c r="E1386" t="s">
        <v>50</v>
      </c>
    </row>
    <row r="1387" spans="1:5">
      <c r="A1387" t="s">
        <v>2091</v>
      </c>
      <c r="B1387" t="s">
        <v>468</v>
      </c>
      <c r="C1387" t="s">
        <v>8</v>
      </c>
      <c r="D1387" t="s">
        <v>9</v>
      </c>
      <c r="E1387" t="s">
        <v>55</v>
      </c>
    </row>
    <row r="1388" spans="1:5">
      <c r="A1388" t="s">
        <v>2092</v>
      </c>
      <c r="B1388" t="s">
        <v>341</v>
      </c>
      <c r="C1388" t="s">
        <v>11</v>
      </c>
      <c r="D1388" t="s">
        <v>4706</v>
      </c>
      <c r="E1388" t="s">
        <v>33</v>
      </c>
    </row>
    <row r="1389" spans="1:5">
      <c r="A1389" t="s">
        <v>2093</v>
      </c>
      <c r="B1389" t="s">
        <v>494</v>
      </c>
      <c r="C1389" t="s">
        <v>8</v>
      </c>
      <c r="D1389" t="s">
        <v>9</v>
      </c>
      <c r="E1389" t="s">
        <v>55</v>
      </c>
    </row>
    <row r="1390" spans="1:5">
      <c r="A1390" t="s">
        <v>2094</v>
      </c>
      <c r="B1390" t="s">
        <v>392</v>
      </c>
      <c r="C1390" t="s">
        <v>5</v>
      </c>
      <c r="D1390" t="s">
        <v>14</v>
      </c>
      <c r="E1390" t="s">
        <v>57</v>
      </c>
    </row>
    <row r="1391" spans="1:5">
      <c r="A1391" t="s">
        <v>2095</v>
      </c>
      <c r="B1391" t="s">
        <v>343</v>
      </c>
      <c r="C1391" t="s">
        <v>11</v>
      </c>
      <c r="D1391" t="s">
        <v>58</v>
      </c>
      <c r="E1391" t="s">
        <v>66</v>
      </c>
    </row>
    <row r="1392" spans="1:5">
      <c r="A1392" t="s">
        <v>2096</v>
      </c>
      <c r="B1392" t="s">
        <v>110</v>
      </c>
      <c r="C1392" t="s">
        <v>23</v>
      </c>
      <c r="D1392" t="s">
        <v>42</v>
      </c>
      <c r="E1392" t="s">
        <v>43</v>
      </c>
    </row>
    <row r="1393" spans="1:5">
      <c r="A1393" t="s">
        <v>2097</v>
      </c>
      <c r="B1393" t="s">
        <v>303</v>
      </c>
      <c r="C1393" t="s">
        <v>23</v>
      </c>
      <c r="D1393" t="s">
        <v>39</v>
      </c>
      <c r="E1393" t="s">
        <v>51</v>
      </c>
    </row>
    <row r="1394" spans="1:5">
      <c r="A1394" t="s">
        <v>2098</v>
      </c>
      <c r="B1394" t="s">
        <v>166</v>
      </c>
      <c r="C1394" t="s">
        <v>8</v>
      </c>
      <c r="D1394" t="s">
        <v>37</v>
      </c>
      <c r="E1394" t="s">
        <v>65</v>
      </c>
    </row>
    <row r="1395" spans="1:5">
      <c r="A1395" t="s">
        <v>2099</v>
      </c>
      <c r="B1395" t="s">
        <v>197</v>
      </c>
      <c r="C1395" t="s">
        <v>23</v>
      </c>
      <c r="D1395" t="s">
        <v>24</v>
      </c>
      <c r="E1395" t="s">
        <v>25</v>
      </c>
    </row>
    <row r="1396" spans="1:5">
      <c r="A1396" t="s">
        <v>2100</v>
      </c>
      <c r="B1396" t="s">
        <v>149</v>
      </c>
      <c r="C1396" t="s">
        <v>11</v>
      </c>
      <c r="D1396" t="s">
        <v>4706</v>
      </c>
      <c r="E1396" t="s">
        <v>33</v>
      </c>
    </row>
    <row r="1397" spans="1:5">
      <c r="A1397" t="s">
        <v>2101</v>
      </c>
      <c r="B1397" t="s">
        <v>361</v>
      </c>
      <c r="C1397" t="s">
        <v>23</v>
      </c>
      <c r="D1397" t="s">
        <v>24</v>
      </c>
      <c r="E1397" t="s">
        <v>54</v>
      </c>
    </row>
    <row r="1398" spans="1:5">
      <c r="A1398" t="s">
        <v>2102</v>
      </c>
      <c r="B1398" t="s">
        <v>308</v>
      </c>
      <c r="C1398" t="s">
        <v>5</v>
      </c>
      <c r="D1398" t="s">
        <v>6</v>
      </c>
      <c r="E1398" t="s">
        <v>7</v>
      </c>
    </row>
    <row r="1399" spans="1:5">
      <c r="A1399" t="s">
        <v>2103</v>
      </c>
      <c r="B1399" t="s">
        <v>376</v>
      </c>
      <c r="C1399" t="s">
        <v>5</v>
      </c>
      <c r="D1399" t="s">
        <v>29</v>
      </c>
      <c r="E1399" t="s">
        <v>30</v>
      </c>
    </row>
    <row r="1400" spans="1:5">
      <c r="A1400" t="s">
        <v>2104</v>
      </c>
      <c r="B1400" t="s">
        <v>495</v>
      </c>
      <c r="C1400" t="s">
        <v>8</v>
      </c>
      <c r="D1400" t="s">
        <v>9</v>
      </c>
      <c r="E1400" t="s">
        <v>55</v>
      </c>
    </row>
    <row r="1401" spans="1:5">
      <c r="A1401" t="s">
        <v>2105</v>
      </c>
      <c r="B1401" t="s">
        <v>323</v>
      </c>
      <c r="C1401" t="s">
        <v>11</v>
      </c>
      <c r="D1401" t="s">
        <v>12</v>
      </c>
      <c r="E1401" t="s">
        <v>47</v>
      </c>
    </row>
    <row r="1402" spans="1:5">
      <c r="A1402" t="s">
        <v>2106</v>
      </c>
      <c r="B1402" t="s">
        <v>323</v>
      </c>
      <c r="C1402" t="s">
        <v>5</v>
      </c>
      <c r="D1402" t="s">
        <v>29</v>
      </c>
      <c r="E1402" t="s">
        <v>30</v>
      </c>
    </row>
    <row r="1403" spans="1:5">
      <c r="A1403" t="s">
        <v>2107</v>
      </c>
      <c r="B1403" t="s">
        <v>163</v>
      </c>
      <c r="C1403" t="s">
        <v>5</v>
      </c>
      <c r="D1403" t="s">
        <v>27</v>
      </c>
      <c r="E1403" t="s">
        <v>64</v>
      </c>
    </row>
    <row r="1404" spans="1:5">
      <c r="A1404" t="s">
        <v>2108</v>
      </c>
      <c r="B1404" t="s">
        <v>208</v>
      </c>
      <c r="C1404" t="s">
        <v>11</v>
      </c>
      <c r="D1404" t="s">
        <v>20</v>
      </c>
      <c r="E1404" t="s">
        <v>63</v>
      </c>
    </row>
    <row r="1405" spans="1:5">
      <c r="A1405" t="s">
        <v>2109</v>
      </c>
      <c r="B1405" t="s">
        <v>359</v>
      </c>
      <c r="C1405" t="s">
        <v>23</v>
      </c>
      <c r="D1405" t="s">
        <v>24</v>
      </c>
      <c r="E1405" t="s">
        <v>25</v>
      </c>
    </row>
    <row r="1406" spans="1:5">
      <c r="A1406" t="s">
        <v>2110</v>
      </c>
      <c r="B1406" t="s">
        <v>254</v>
      </c>
      <c r="C1406" t="s">
        <v>23</v>
      </c>
      <c r="D1406" t="s">
        <v>42</v>
      </c>
      <c r="E1406" t="s">
        <v>62</v>
      </c>
    </row>
    <row r="1407" spans="1:5">
      <c r="A1407" t="s">
        <v>2111</v>
      </c>
      <c r="B1407" t="s">
        <v>247</v>
      </c>
      <c r="C1407" t="s">
        <v>8</v>
      </c>
      <c r="D1407" t="s">
        <v>17</v>
      </c>
      <c r="E1407" t="s">
        <v>52</v>
      </c>
    </row>
    <row r="1408" spans="1:5">
      <c r="A1408" t="s">
        <v>2112</v>
      </c>
      <c r="B1408" t="s">
        <v>282</v>
      </c>
      <c r="C1408" t="s">
        <v>23</v>
      </c>
      <c r="D1408" t="s">
        <v>42</v>
      </c>
      <c r="E1408" t="s">
        <v>43</v>
      </c>
    </row>
    <row r="1409" spans="1:5">
      <c r="A1409" t="s">
        <v>2113</v>
      </c>
      <c r="B1409" t="s">
        <v>236</v>
      </c>
      <c r="C1409" t="s">
        <v>11</v>
      </c>
      <c r="D1409" t="s">
        <v>4706</v>
      </c>
      <c r="E1409" t="s">
        <v>33</v>
      </c>
    </row>
    <row r="1410" spans="1:5">
      <c r="A1410" t="s">
        <v>2114</v>
      </c>
      <c r="B1410" t="s">
        <v>259</v>
      </c>
      <c r="C1410" t="s">
        <v>5</v>
      </c>
      <c r="D1410" t="s">
        <v>6</v>
      </c>
      <c r="E1410" t="s">
        <v>16</v>
      </c>
    </row>
    <row r="1411" spans="1:5">
      <c r="A1411" t="s">
        <v>2115</v>
      </c>
      <c r="B1411" t="s">
        <v>276</v>
      </c>
      <c r="C1411" t="s">
        <v>23</v>
      </c>
      <c r="D1411" t="s">
        <v>42</v>
      </c>
      <c r="E1411" t="s">
        <v>62</v>
      </c>
    </row>
    <row r="1412" spans="1:5">
      <c r="A1412" t="s">
        <v>2116</v>
      </c>
      <c r="B1412" t="s">
        <v>194</v>
      </c>
      <c r="C1412" t="s">
        <v>8</v>
      </c>
      <c r="D1412" t="s">
        <v>9</v>
      </c>
      <c r="E1412" t="s">
        <v>55</v>
      </c>
    </row>
    <row r="1413" spans="1:5">
      <c r="A1413" t="s">
        <v>2117</v>
      </c>
      <c r="B1413" t="s">
        <v>410</v>
      </c>
      <c r="C1413" t="s">
        <v>23</v>
      </c>
      <c r="D1413" t="s">
        <v>24</v>
      </c>
      <c r="E1413" t="s">
        <v>54</v>
      </c>
    </row>
    <row r="1414" spans="1:5">
      <c r="A1414" t="s">
        <v>2118</v>
      </c>
      <c r="B1414" t="s">
        <v>133</v>
      </c>
      <c r="C1414" t="s">
        <v>11</v>
      </c>
      <c r="D1414" t="s">
        <v>58</v>
      </c>
      <c r="E1414" t="s">
        <v>59</v>
      </c>
    </row>
    <row r="1415" spans="1:5">
      <c r="A1415" t="s">
        <v>2119</v>
      </c>
      <c r="B1415" t="s">
        <v>257</v>
      </c>
      <c r="C1415" t="s">
        <v>8</v>
      </c>
      <c r="D1415" t="s">
        <v>17</v>
      </c>
      <c r="E1415" t="s">
        <v>52</v>
      </c>
    </row>
    <row r="1416" spans="1:5">
      <c r="A1416" t="s">
        <v>2120</v>
      </c>
      <c r="B1416" t="s">
        <v>234</v>
      </c>
      <c r="C1416" t="s">
        <v>23</v>
      </c>
      <c r="D1416" t="s">
        <v>24</v>
      </c>
      <c r="E1416" t="s">
        <v>25</v>
      </c>
    </row>
    <row r="1417" spans="1:5">
      <c r="A1417" t="s">
        <v>2121</v>
      </c>
      <c r="B1417" t="s">
        <v>222</v>
      </c>
      <c r="C1417" t="s">
        <v>8</v>
      </c>
      <c r="D1417" t="s">
        <v>9</v>
      </c>
      <c r="E1417" t="s">
        <v>55</v>
      </c>
    </row>
    <row r="1418" spans="1:5">
      <c r="A1418" t="s">
        <v>2122</v>
      </c>
      <c r="B1418" t="s">
        <v>194</v>
      </c>
      <c r="C1418" t="s">
        <v>11</v>
      </c>
      <c r="D1418" t="s">
        <v>20</v>
      </c>
      <c r="E1418" t="s">
        <v>56</v>
      </c>
    </row>
    <row r="1419" spans="1:5">
      <c r="A1419" t="s">
        <v>2123</v>
      </c>
      <c r="B1419" t="s">
        <v>221</v>
      </c>
      <c r="C1419" t="s">
        <v>5</v>
      </c>
      <c r="D1419" t="s">
        <v>14</v>
      </c>
      <c r="E1419" t="s">
        <v>57</v>
      </c>
    </row>
    <row r="1420" spans="1:5">
      <c r="A1420" t="s">
        <v>2124</v>
      </c>
      <c r="B1420" t="s">
        <v>464</v>
      </c>
      <c r="C1420" t="s">
        <v>11</v>
      </c>
      <c r="D1420" t="s">
        <v>4706</v>
      </c>
      <c r="E1420" t="s">
        <v>19</v>
      </c>
    </row>
    <row r="1421" spans="1:5">
      <c r="A1421" t="s">
        <v>2125</v>
      </c>
      <c r="B1421" t="s">
        <v>343</v>
      </c>
      <c r="C1421" t="s">
        <v>11</v>
      </c>
      <c r="D1421" t="s">
        <v>58</v>
      </c>
      <c r="E1421" t="s">
        <v>66</v>
      </c>
    </row>
    <row r="1422" spans="1:5">
      <c r="A1422" t="s">
        <v>2126</v>
      </c>
      <c r="B1422" t="s">
        <v>186</v>
      </c>
      <c r="C1422" t="s">
        <v>11</v>
      </c>
      <c r="D1422" t="s">
        <v>20</v>
      </c>
      <c r="E1422" t="s">
        <v>56</v>
      </c>
    </row>
    <row r="1423" spans="1:5">
      <c r="A1423" t="s">
        <v>2127</v>
      </c>
      <c r="B1423" t="s">
        <v>428</v>
      </c>
      <c r="C1423" t="s">
        <v>11</v>
      </c>
      <c r="D1423" t="s">
        <v>58</v>
      </c>
      <c r="E1423" t="s">
        <v>66</v>
      </c>
    </row>
    <row r="1424" spans="1:5">
      <c r="A1424" t="s">
        <v>2128</v>
      </c>
      <c r="B1424" t="s">
        <v>253</v>
      </c>
      <c r="C1424" t="s">
        <v>5</v>
      </c>
      <c r="D1424" t="s">
        <v>27</v>
      </c>
      <c r="E1424" t="s">
        <v>28</v>
      </c>
    </row>
    <row r="1425" spans="1:5">
      <c r="A1425" t="s">
        <v>2129</v>
      </c>
      <c r="B1425" t="s">
        <v>247</v>
      </c>
      <c r="C1425" t="s">
        <v>5</v>
      </c>
      <c r="D1425" t="s">
        <v>29</v>
      </c>
      <c r="E1425" t="s">
        <v>53</v>
      </c>
    </row>
    <row r="1426" spans="1:5">
      <c r="A1426" t="s">
        <v>2130</v>
      </c>
      <c r="B1426" t="s">
        <v>134</v>
      </c>
      <c r="C1426" t="s">
        <v>8</v>
      </c>
      <c r="D1426" t="s">
        <v>17</v>
      </c>
      <c r="E1426" t="s">
        <v>32</v>
      </c>
    </row>
    <row r="1427" spans="1:5">
      <c r="A1427" t="s">
        <v>2131</v>
      </c>
      <c r="B1427" t="s">
        <v>312</v>
      </c>
      <c r="C1427" t="s">
        <v>23</v>
      </c>
      <c r="D1427" t="s">
        <v>24</v>
      </c>
      <c r="E1427" t="s">
        <v>54</v>
      </c>
    </row>
    <row r="1428" spans="1:5">
      <c r="A1428" t="s">
        <v>2132</v>
      </c>
      <c r="B1428" t="s">
        <v>435</v>
      </c>
      <c r="C1428" t="s">
        <v>5</v>
      </c>
      <c r="D1428" t="s">
        <v>27</v>
      </c>
      <c r="E1428" t="s">
        <v>28</v>
      </c>
    </row>
    <row r="1429" spans="1:5">
      <c r="A1429" t="s">
        <v>2133</v>
      </c>
      <c r="B1429" t="s">
        <v>470</v>
      </c>
      <c r="C1429" t="s">
        <v>5</v>
      </c>
      <c r="D1429" t="s">
        <v>27</v>
      </c>
      <c r="E1429" t="s">
        <v>28</v>
      </c>
    </row>
    <row r="1430" spans="1:5">
      <c r="A1430" t="s">
        <v>2134</v>
      </c>
      <c r="B1430" t="s">
        <v>276</v>
      </c>
      <c r="C1430" t="s">
        <v>23</v>
      </c>
      <c r="D1430" t="s">
        <v>24</v>
      </c>
      <c r="E1430" t="s">
        <v>45</v>
      </c>
    </row>
    <row r="1431" spans="1:5">
      <c r="A1431" t="s">
        <v>2135</v>
      </c>
      <c r="B1431" t="s">
        <v>167</v>
      </c>
      <c r="C1431" t="s">
        <v>5</v>
      </c>
      <c r="D1431" t="s">
        <v>27</v>
      </c>
      <c r="E1431" t="s">
        <v>67</v>
      </c>
    </row>
    <row r="1432" spans="1:5">
      <c r="A1432" t="s">
        <v>2136</v>
      </c>
      <c r="B1432" t="s">
        <v>249</v>
      </c>
      <c r="C1432" t="s">
        <v>11</v>
      </c>
      <c r="D1432" t="s">
        <v>20</v>
      </c>
      <c r="E1432" t="s">
        <v>63</v>
      </c>
    </row>
    <row r="1433" spans="1:5">
      <c r="A1433" t="s">
        <v>2137</v>
      </c>
      <c r="B1433" t="s">
        <v>336</v>
      </c>
      <c r="C1433" t="s">
        <v>11</v>
      </c>
      <c r="D1433" t="s">
        <v>20</v>
      </c>
      <c r="E1433" t="s">
        <v>21</v>
      </c>
    </row>
    <row r="1434" spans="1:5">
      <c r="A1434" t="s">
        <v>2138</v>
      </c>
      <c r="B1434" t="s">
        <v>463</v>
      </c>
      <c r="C1434" t="s">
        <v>23</v>
      </c>
      <c r="D1434" t="s">
        <v>24</v>
      </c>
      <c r="E1434" t="s">
        <v>25</v>
      </c>
    </row>
    <row r="1435" spans="1:5">
      <c r="A1435" t="s">
        <v>2139</v>
      </c>
      <c r="B1435" t="s">
        <v>106</v>
      </c>
      <c r="C1435" t="s">
        <v>8</v>
      </c>
      <c r="D1435" t="s">
        <v>34</v>
      </c>
      <c r="E1435" t="s">
        <v>60</v>
      </c>
    </row>
    <row r="1436" spans="1:5">
      <c r="A1436" t="s">
        <v>2140</v>
      </c>
      <c r="B1436" t="s">
        <v>178</v>
      </c>
      <c r="C1436" t="s">
        <v>8</v>
      </c>
      <c r="D1436" t="s">
        <v>9</v>
      </c>
      <c r="E1436" t="s">
        <v>10</v>
      </c>
    </row>
    <row r="1437" spans="1:5">
      <c r="A1437" t="s">
        <v>2141</v>
      </c>
      <c r="B1437" t="s">
        <v>471</v>
      </c>
      <c r="C1437" t="s">
        <v>23</v>
      </c>
      <c r="D1437" t="s">
        <v>24</v>
      </c>
      <c r="E1437" t="s">
        <v>45</v>
      </c>
    </row>
    <row r="1438" spans="1:5">
      <c r="A1438" t="s">
        <v>2142</v>
      </c>
      <c r="B1438" t="s">
        <v>196</v>
      </c>
      <c r="C1438" t="s">
        <v>23</v>
      </c>
      <c r="D1438" t="s">
        <v>39</v>
      </c>
      <c r="E1438" t="s">
        <v>48</v>
      </c>
    </row>
    <row r="1439" spans="1:5">
      <c r="A1439" t="s">
        <v>2143</v>
      </c>
      <c r="B1439" t="s">
        <v>405</v>
      </c>
      <c r="C1439" t="s">
        <v>11</v>
      </c>
      <c r="D1439" t="s">
        <v>20</v>
      </c>
      <c r="E1439" t="s">
        <v>56</v>
      </c>
    </row>
    <row r="1440" spans="1:5">
      <c r="A1440" t="s">
        <v>2144</v>
      </c>
      <c r="B1440" t="s">
        <v>178</v>
      </c>
      <c r="C1440" t="s">
        <v>8</v>
      </c>
      <c r="D1440" t="s">
        <v>17</v>
      </c>
      <c r="E1440" t="s">
        <v>18</v>
      </c>
    </row>
    <row r="1441" spans="1:5">
      <c r="A1441" t="s">
        <v>2145</v>
      </c>
      <c r="B1441" t="s">
        <v>132</v>
      </c>
      <c r="C1441" t="s">
        <v>5</v>
      </c>
      <c r="D1441" t="s">
        <v>29</v>
      </c>
      <c r="E1441" t="s">
        <v>31</v>
      </c>
    </row>
    <row r="1442" spans="1:5">
      <c r="A1442" t="s">
        <v>2146</v>
      </c>
      <c r="B1442" t="s">
        <v>109</v>
      </c>
      <c r="C1442" t="s">
        <v>11</v>
      </c>
      <c r="D1442" t="s">
        <v>4706</v>
      </c>
      <c r="E1442" t="s">
        <v>33</v>
      </c>
    </row>
    <row r="1443" spans="1:5">
      <c r="A1443" t="s">
        <v>2147</v>
      </c>
      <c r="B1443" t="s">
        <v>433</v>
      </c>
      <c r="C1443" t="s">
        <v>23</v>
      </c>
      <c r="D1443" t="s">
        <v>42</v>
      </c>
      <c r="E1443" t="s">
        <v>44</v>
      </c>
    </row>
    <row r="1444" spans="1:5">
      <c r="A1444" t="s">
        <v>2148</v>
      </c>
      <c r="B1444" t="s">
        <v>239</v>
      </c>
      <c r="C1444" t="s">
        <v>8</v>
      </c>
      <c r="D1444" t="s">
        <v>9</v>
      </c>
      <c r="E1444" t="s">
        <v>55</v>
      </c>
    </row>
    <row r="1445" spans="1:5">
      <c r="A1445" t="s">
        <v>2149</v>
      </c>
      <c r="B1445" t="s">
        <v>232</v>
      </c>
      <c r="C1445" t="s">
        <v>5</v>
      </c>
      <c r="D1445" t="s">
        <v>6</v>
      </c>
      <c r="E1445" t="s">
        <v>16</v>
      </c>
    </row>
    <row r="1446" spans="1:5">
      <c r="A1446" t="s">
        <v>2150</v>
      </c>
      <c r="B1446" t="s">
        <v>406</v>
      </c>
      <c r="C1446" t="s">
        <v>5</v>
      </c>
      <c r="D1446" t="s">
        <v>29</v>
      </c>
      <c r="E1446" t="s">
        <v>31</v>
      </c>
    </row>
    <row r="1447" spans="1:5">
      <c r="A1447" t="s">
        <v>2151</v>
      </c>
      <c r="B1447" t="s">
        <v>274</v>
      </c>
      <c r="C1447" t="s">
        <v>11</v>
      </c>
      <c r="D1447" t="s">
        <v>58</v>
      </c>
      <c r="E1447" t="s">
        <v>66</v>
      </c>
    </row>
    <row r="1448" spans="1:5">
      <c r="A1448" t="s">
        <v>2152</v>
      </c>
      <c r="B1448" t="s">
        <v>309</v>
      </c>
      <c r="C1448" t="s">
        <v>8</v>
      </c>
      <c r="D1448" t="s">
        <v>37</v>
      </c>
      <c r="E1448" t="s">
        <v>49</v>
      </c>
    </row>
    <row r="1449" spans="1:5">
      <c r="A1449" t="s">
        <v>2153</v>
      </c>
      <c r="B1449" t="s">
        <v>135</v>
      </c>
      <c r="C1449" t="s">
        <v>8</v>
      </c>
      <c r="D1449" t="s">
        <v>9</v>
      </c>
      <c r="E1449" t="s">
        <v>55</v>
      </c>
    </row>
    <row r="1450" spans="1:5">
      <c r="A1450" t="s">
        <v>2154</v>
      </c>
      <c r="B1450" t="s">
        <v>292</v>
      </c>
      <c r="C1450" t="s">
        <v>23</v>
      </c>
      <c r="D1450" t="s">
        <v>42</v>
      </c>
      <c r="E1450" t="s">
        <v>62</v>
      </c>
    </row>
    <row r="1451" spans="1:5">
      <c r="A1451" t="s">
        <v>2155</v>
      </c>
      <c r="B1451" t="s">
        <v>138</v>
      </c>
      <c r="C1451" t="s">
        <v>8</v>
      </c>
      <c r="D1451" t="s">
        <v>17</v>
      </c>
      <c r="E1451" t="s">
        <v>32</v>
      </c>
    </row>
    <row r="1452" spans="1:5">
      <c r="A1452" t="s">
        <v>2156</v>
      </c>
      <c r="B1452" t="s">
        <v>397</v>
      </c>
      <c r="C1452" t="s">
        <v>8</v>
      </c>
      <c r="D1452" t="s">
        <v>9</v>
      </c>
      <c r="E1452" t="s">
        <v>55</v>
      </c>
    </row>
    <row r="1453" spans="1:5">
      <c r="A1453" t="s">
        <v>2157</v>
      </c>
      <c r="B1453" t="s">
        <v>175</v>
      </c>
      <c r="C1453" t="s">
        <v>11</v>
      </c>
      <c r="D1453" t="s">
        <v>12</v>
      </c>
      <c r="E1453" t="s">
        <v>13</v>
      </c>
    </row>
    <row r="1454" spans="1:5">
      <c r="A1454" t="s">
        <v>2158</v>
      </c>
      <c r="B1454" t="s">
        <v>302</v>
      </c>
      <c r="C1454" t="s">
        <v>8</v>
      </c>
      <c r="D1454" t="s">
        <v>37</v>
      </c>
      <c r="E1454" t="s">
        <v>65</v>
      </c>
    </row>
    <row r="1455" spans="1:5">
      <c r="A1455" t="s">
        <v>2159</v>
      </c>
      <c r="B1455" t="s">
        <v>265</v>
      </c>
      <c r="C1455" t="s">
        <v>5</v>
      </c>
      <c r="D1455" t="s">
        <v>6</v>
      </c>
      <c r="E1455" t="s">
        <v>16</v>
      </c>
    </row>
    <row r="1456" spans="1:5">
      <c r="A1456" t="s">
        <v>2160</v>
      </c>
      <c r="B1456" t="s">
        <v>193</v>
      </c>
      <c r="C1456" t="s">
        <v>11</v>
      </c>
      <c r="D1456" t="s">
        <v>20</v>
      </c>
      <c r="E1456" t="s">
        <v>63</v>
      </c>
    </row>
    <row r="1457" spans="1:5">
      <c r="A1457" t="s">
        <v>2161</v>
      </c>
      <c r="B1457" t="s">
        <v>245</v>
      </c>
      <c r="C1457" t="s">
        <v>11</v>
      </c>
      <c r="D1457" t="s">
        <v>58</v>
      </c>
      <c r="E1457" t="s">
        <v>66</v>
      </c>
    </row>
    <row r="1458" spans="1:5">
      <c r="A1458" t="s">
        <v>2162</v>
      </c>
      <c r="B1458" t="s">
        <v>394</v>
      </c>
      <c r="C1458" t="s">
        <v>23</v>
      </c>
      <c r="D1458" t="s">
        <v>39</v>
      </c>
      <c r="E1458" t="s">
        <v>40</v>
      </c>
    </row>
    <row r="1459" spans="1:5">
      <c r="A1459" t="s">
        <v>2163</v>
      </c>
      <c r="B1459" t="s">
        <v>190</v>
      </c>
      <c r="C1459" t="s">
        <v>8</v>
      </c>
      <c r="D1459" t="s">
        <v>37</v>
      </c>
      <c r="E1459" t="s">
        <v>65</v>
      </c>
    </row>
    <row r="1460" spans="1:5">
      <c r="A1460" t="s">
        <v>2164</v>
      </c>
      <c r="B1460" t="s">
        <v>402</v>
      </c>
      <c r="C1460" t="s">
        <v>23</v>
      </c>
      <c r="D1460" t="s">
        <v>39</v>
      </c>
      <c r="E1460" t="s">
        <v>40</v>
      </c>
    </row>
    <row r="1461" spans="1:5">
      <c r="A1461" t="s">
        <v>2165</v>
      </c>
      <c r="B1461" t="s">
        <v>178</v>
      </c>
      <c r="C1461" t="s">
        <v>5</v>
      </c>
      <c r="D1461" t="s">
        <v>27</v>
      </c>
      <c r="E1461" t="s">
        <v>28</v>
      </c>
    </row>
    <row r="1462" spans="1:5">
      <c r="A1462" t="s">
        <v>2166</v>
      </c>
      <c r="B1462" t="s">
        <v>427</v>
      </c>
      <c r="C1462" t="s">
        <v>11</v>
      </c>
      <c r="D1462" t="s">
        <v>20</v>
      </c>
      <c r="E1462" t="s">
        <v>56</v>
      </c>
    </row>
    <row r="1463" spans="1:5">
      <c r="A1463" t="s">
        <v>2167</v>
      </c>
      <c r="B1463" t="s">
        <v>247</v>
      </c>
      <c r="C1463" t="s">
        <v>11</v>
      </c>
      <c r="D1463" t="s">
        <v>58</v>
      </c>
      <c r="E1463" t="s">
        <v>59</v>
      </c>
    </row>
    <row r="1464" spans="1:5">
      <c r="A1464" t="s">
        <v>2168</v>
      </c>
      <c r="B1464" t="s">
        <v>310</v>
      </c>
      <c r="C1464" t="s">
        <v>11</v>
      </c>
      <c r="D1464" t="s">
        <v>4706</v>
      </c>
      <c r="E1464" t="s">
        <v>19</v>
      </c>
    </row>
    <row r="1465" spans="1:5">
      <c r="A1465" t="s">
        <v>2169</v>
      </c>
      <c r="B1465" t="s">
        <v>401</v>
      </c>
      <c r="C1465" t="s">
        <v>5</v>
      </c>
      <c r="D1465" t="s">
        <v>14</v>
      </c>
      <c r="E1465" t="s">
        <v>15</v>
      </c>
    </row>
    <row r="1466" spans="1:5">
      <c r="A1466" t="s">
        <v>2170</v>
      </c>
      <c r="B1466" t="s">
        <v>208</v>
      </c>
      <c r="C1466" t="s">
        <v>5</v>
      </c>
      <c r="D1466" t="s">
        <v>29</v>
      </c>
      <c r="E1466" t="s">
        <v>31</v>
      </c>
    </row>
    <row r="1467" spans="1:5">
      <c r="A1467" t="s">
        <v>2171</v>
      </c>
      <c r="B1467" t="s">
        <v>325</v>
      </c>
      <c r="C1467" t="s">
        <v>23</v>
      </c>
      <c r="D1467" t="s">
        <v>42</v>
      </c>
      <c r="E1467" t="s">
        <v>62</v>
      </c>
    </row>
    <row r="1468" spans="1:5">
      <c r="A1468" t="s">
        <v>2172</v>
      </c>
      <c r="B1468" t="s">
        <v>255</v>
      </c>
      <c r="C1468" t="s">
        <v>23</v>
      </c>
      <c r="D1468" t="s">
        <v>24</v>
      </c>
      <c r="E1468" t="s">
        <v>25</v>
      </c>
    </row>
    <row r="1469" spans="1:5">
      <c r="A1469" t="s">
        <v>2173</v>
      </c>
      <c r="B1469" t="s">
        <v>208</v>
      </c>
      <c r="C1469" t="s">
        <v>23</v>
      </c>
      <c r="D1469" t="s">
        <v>39</v>
      </c>
      <c r="E1469" t="s">
        <v>51</v>
      </c>
    </row>
    <row r="1470" spans="1:5">
      <c r="A1470" t="s">
        <v>2174</v>
      </c>
      <c r="B1470" t="s">
        <v>163</v>
      </c>
      <c r="C1470" t="s">
        <v>8</v>
      </c>
      <c r="D1470" t="s">
        <v>9</v>
      </c>
      <c r="E1470" t="s">
        <v>55</v>
      </c>
    </row>
    <row r="1471" spans="1:5">
      <c r="A1471" t="s">
        <v>2175</v>
      </c>
      <c r="B1471" t="s">
        <v>169</v>
      </c>
      <c r="C1471" t="s">
        <v>11</v>
      </c>
      <c r="D1471" t="s">
        <v>12</v>
      </c>
      <c r="E1471" t="s">
        <v>47</v>
      </c>
    </row>
    <row r="1472" spans="1:5">
      <c r="A1472" t="s">
        <v>2176</v>
      </c>
      <c r="B1472" t="s">
        <v>213</v>
      </c>
      <c r="C1472" t="s">
        <v>11</v>
      </c>
      <c r="D1472" t="s">
        <v>20</v>
      </c>
      <c r="E1472" t="s">
        <v>21</v>
      </c>
    </row>
    <row r="1473" spans="1:5">
      <c r="A1473" t="s">
        <v>2177</v>
      </c>
      <c r="B1473" t="s">
        <v>177</v>
      </c>
      <c r="C1473" t="s">
        <v>23</v>
      </c>
      <c r="D1473" t="s">
        <v>24</v>
      </c>
      <c r="E1473" t="s">
        <v>54</v>
      </c>
    </row>
    <row r="1474" spans="1:5">
      <c r="A1474" t="s">
        <v>2178</v>
      </c>
      <c r="B1474" t="s">
        <v>269</v>
      </c>
      <c r="C1474" t="s">
        <v>11</v>
      </c>
      <c r="D1474" t="s">
        <v>20</v>
      </c>
      <c r="E1474" t="s">
        <v>56</v>
      </c>
    </row>
    <row r="1475" spans="1:5">
      <c r="A1475" t="s">
        <v>2179</v>
      </c>
      <c r="B1475" t="s">
        <v>176</v>
      </c>
      <c r="C1475" t="s">
        <v>23</v>
      </c>
      <c r="D1475" t="s">
        <v>24</v>
      </c>
      <c r="E1475" t="s">
        <v>45</v>
      </c>
    </row>
    <row r="1476" spans="1:5">
      <c r="A1476" t="s">
        <v>2180</v>
      </c>
      <c r="B1476" t="s">
        <v>215</v>
      </c>
      <c r="C1476" t="s">
        <v>8</v>
      </c>
      <c r="D1476" t="s">
        <v>17</v>
      </c>
      <c r="E1476" t="s">
        <v>18</v>
      </c>
    </row>
    <row r="1477" spans="1:5">
      <c r="A1477" t="s">
        <v>2181</v>
      </c>
      <c r="B1477" t="s">
        <v>354</v>
      </c>
      <c r="C1477" t="s">
        <v>8</v>
      </c>
      <c r="D1477" t="s">
        <v>37</v>
      </c>
      <c r="E1477" t="s">
        <v>65</v>
      </c>
    </row>
    <row r="1478" spans="1:5">
      <c r="A1478" t="s">
        <v>2182</v>
      </c>
      <c r="B1478" t="s">
        <v>483</v>
      </c>
      <c r="C1478" t="s">
        <v>5</v>
      </c>
      <c r="D1478" t="s">
        <v>6</v>
      </c>
      <c r="E1478" t="s">
        <v>16</v>
      </c>
    </row>
    <row r="1479" spans="1:5">
      <c r="A1479" t="s">
        <v>2183</v>
      </c>
      <c r="B1479" t="s">
        <v>468</v>
      </c>
      <c r="C1479" t="s">
        <v>8</v>
      </c>
      <c r="D1479" t="s">
        <v>9</v>
      </c>
      <c r="E1479" t="s">
        <v>10</v>
      </c>
    </row>
    <row r="1480" spans="1:5">
      <c r="A1480" t="s">
        <v>2184</v>
      </c>
      <c r="B1480" t="s">
        <v>127</v>
      </c>
      <c r="C1480" t="s">
        <v>23</v>
      </c>
      <c r="D1480" t="s">
        <v>42</v>
      </c>
      <c r="E1480" t="s">
        <v>62</v>
      </c>
    </row>
    <row r="1481" spans="1:5">
      <c r="A1481" t="s">
        <v>2185</v>
      </c>
      <c r="B1481" t="s">
        <v>471</v>
      </c>
      <c r="C1481" t="s">
        <v>8</v>
      </c>
      <c r="D1481" t="s">
        <v>9</v>
      </c>
      <c r="E1481" t="s">
        <v>46</v>
      </c>
    </row>
    <row r="1482" spans="1:5">
      <c r="A1482" t="s">
        <v>2186</v>
      </c>
      <c r="B1482" t="s">
        <v>436</v>
      </c>
      <c r="C1482" t="s">
        <v>5</v>
      </c>
      <c r="D1482" t="s">
        <v>29</v>
      </c>
      <c r="E1482" t="s">
        <v>30</v>
      </c>
    </row>
    <row r="1483" spans="1:5">
      <c r="A1483" t="s">
        <v>2187</v>
      </c>
      <c r="B1483" t="s">
        <v>287</v>
      </c>
      <c r="C1483" t="s">
        <v>11</v>
      </c>
      <c r="D1483" t="s">
        <v>20</v>
      </c>
      <c r="E1483" t="s">
        <v>63</v>
      </c>
    </row>
    <row r="1484" spans="1:5">
      <c r="A1484" t="s">
        <v>2188</v>
      </c>
      <c r="B1484" t="s">
        <v>258</v>
      </c>
      <c r="C1484" t="s">
        <v>23</v>
      </c>
      <c r="D1484" t="s">
        <v>42</v>
      </c>
      <c r="E1484" t="s">
        <v>43</v>
      </c>
    </row>
    <row r="1485" spans="1:5">
      <c r="A1485" t="s">
        <v>2189</v>
      </c>
      <c r="B1485" t="s">
        <v>123</v>
      </c>
      <c r="C1485" t="s">
        <v>11</v>
      </c>
      <c r="D1485" t="s">
        <v>12</v>
      </c>
      <c r="E1485" t="s">
        <v>50</v>
      </c>
    </row>
    <row r="1486" spans="1:5">
      <c r="A1486" t="s">
        <v>2190</v>
      </c>
      <c r="B1486" t="s">
        <v>157</v>
      </c>
      <c r="C1486" t="s">
        <v>5</v>
      </c>
      <c r="D1486" t="s">
        <v>14</v>
      </c>
      <c r="E1486" t="s">
        <v>26</v>
      </c>
    </row>
    <row r="1487" spans="1:5">
      <c r="A1487" t="s">
        <v>2191</v>
      </c>
      <c r="B1487" t="s">
        <v>303</v>
      </c>
      <c r="C1487" t="s">
        <v>5</v>
      </c>
      <c r="D1487" t="s">
        <v>29</v>
      </c>
      <c r="E1487" t="s">
        <v>30</v>
      </c>
    </row>
    <row r="1488" spans="1:5">
      <c r="A1488" t="s">
        <v>2192</v>
      </c>
      <c r="B1488" t="s">
        <v>435</v>
      </c>
      <c r="C1488" t="s">
        <v>5</v>
      </c>
      <c r="D1488" t="s">
        <v>6</v>
      </c>
      <c r="E1488" t="s">
        <v>7</v>
      </c>
    </row>
    <row r="1489" spans="1:5">
      <c r="A1489" t="s">
        <v>2193</v>
      </c>
      <c r="B1489" t="s">
        <v>425</v>
      </c>
      <c r="C1489" t="s">
        <v>11</v>
      </c>
      <c r="D1489" t="s">
        <v>20</v>
      </c>
      <c r="E1489" t="s">
        <v>56</v>
      </c>
    </row>
    <row r="1490" spans="1:5">
      <c r="A1490" t="s">
        <v>2194</v>
      </c>
      <c r="B1490" t="s">
        <v>265</v>
      </c>
      <c r="C1490" t="s">
        <v>11</v>
      </c>
      <c r="D1490" t="s">
        <v>20</v>
      </c>
      <c r="E1490" t="s">
        <v>63</v>
      </c>
    </row>
    <row r="1491" spans="1:5">
      <c r="A1491" t="s">
        <v>2195</v>
      </c>
      <c r="B1491" t="s">
        <v>392</v>
      </c>
      <c r="C1491" t="s">
        <v>11</v>
      </c>
      <c r="D1491" t="s">
        <v>12</v>
      </c>
      <c r="E1491" t="s">
        <v>13</v>
      </c>
    </row>
    <row r="1492" spans="1:5">
      <c r="A1492" t="s">
        <v>2196</v>
      </c>
      <c r="B1492" t="s">
        <v>136</v>
      </c>
      <c r="C1492" t="s">
        <v>11</v>
      </c>
      <c r="D1492" t="s">
        <v>4706</v>
      </c>
      <c r="E1492" t="s">
        <v>33</v>
      </c>
    </row>
    <row r="1493" spans="1:5">
      <c r="A1493" t="s">
        <v>2197</v>
      </c>
      <c r="B1493" t="s">
        <v>196</v>
      </c>
      <c r="C1493" t="s">
        <v>5</v>
      </c>
      <c r="D1493" t="s">
        <v>29</v>
      </c>
      <c r="E1493" t="s">
        <v>53</v>
      </c>
    </row>
    <row r="1494" spans="1:5">
      <c r="A1494" t="s">
        <v>2198</v>
      </c>
      <c r="B1494" t="s">
        <v>148</v>
      </c>
      <c r="C1494" t="s">
        <v>5</v>
      </c>
      <c r="D1494" t="s">
        <v>27</v>
      </c>
      <c r="E1494" t="s">
        <v>64</v>
      </c>
    </row>
    <row r="1495" spans="1:5">
      <c r="A1495" t="s">
        <v>2199</v>
      </c>
      <c r="B1495" t="s">
        <v>136</v>
      </c>
      <c r="C1495" t="s">
        <v>23</v>
      </c>
      <c r="D1495" t="s">
        <v>24</v>
      </c>
      <c r="E1495" t="s">
        <v>54</v>
      </c>
    </row>
    <row r="1496" spans="1:5">
      <c r="A1496" t="s">
        <v>2200</v>
      </c>
      <c r="B1496" t="s">
        <v>340</v>
      </c>
      <c r="C1496" t="s">
        <v>23</v>
      </c>
      <c r="D1496" t="s">
        <v>39</v>
      </c>
      <c r="E1496" t="s">
        <v>40</v>
      </c>
    </row>
    <row r="1497" spans="1:5">
      <c r="A1497" t="s">
        <v>2201</v>
      </c>
      <c r="B1497" t="s">
        <v>299</v>
      </c>
      <c r="C1497" t="s">
        <v>11</v>
      </c>
      <c r="D1497" t="s">
        <v>20</v>
      </c>
      <c r="E1497" t="s">
        <v>21</v>
      </c>
    </row>
    <row r="1498" spans="1:5">
      <c r="A1498" t="s">
        <v>2202</v>
      </c>
      <c r="B1498" t="s">
        <v>244</v>
      </c>
      <c r="C1498" t="s">
        <v>8</v>
      </c>
      <c r="D1498" t="s">
        <v>34</v>
      </c>
      <c r="E1498" t="s">
        <v>60</v>
      </c>
    </row>
    <row r="1499" spans="1:5">
      <c r="A1499" t="s">
        <v>2203</v>
      </c>
      <c r="B1499" t="s">
        <v>199</v>
      </c>
      <c r="C1499" t="s">
        <v>8</v>
      </c>
      <c r="D1499" t="s">
        <v>9</v>
      </c>
      <c r="E1499" t="s">
        <v>46</v>
      </c>
    </row>
    <row r="1500" spans="1:5">
      <c r="A1500" t="s">
        <v>2204</v>
      </c>
      <c r="B1500" t="s">
        <v>212</v>
      </c>
      <c r="C1500" t="s">
        <v>5</v>
      </c>
      <c r="D1500" t="s">
        <v>14</v>
      </c>
      <c r="E1500" t="s">
        <v>15</v>
      </c>
    </row>
    <row r="1501" spans="1:5">
      <c r="A1501" t="s">
        <v>2205</v>
      </c>
      <c r="B1501" t="s">
        <v>404</v>
      </c>
      <c r="C1501" t="s">
        <v>5</v>
      </c>
      <c r="D1501" t="s">
        <v>29</v>
      </c>
      <c r="E1501" t="s">
        <v>31</v>
      </c>
    </row>
    <row r="1502" spans="1:5">
      <c r="A1502" t="s">
        <v>2206</v>
      </c>
      <c r="B1502" t="s">
        <v>188</v>
      </c>
      <c r="C1502" t="s">
        <v>5</v>
      </c>
      <c r="D1502" t="s">
        <v>14</v>
      </c>
      <c r="E1502" t="s">
        <v>26</v>
      </c>
    </row>
    <row r="1503" spans="1:5">
      <c r="A1503" t="s">
        <v>2207</v>
      </c>
      <c r="B1503" t="s">
        <v>209</v>
      </c>
      <c r="C1503" t="s">
        <v>23</v>
      </c>
      <c r="D1503" t="s">
        <v>24</v>
      </c>
      <c r="E1503" t="s">
        <v>25</v>
      </c>
    </row>
    <row r="1504" spans="1:5">
      <c r="A1504" t="s">
        <v>2208</v>
      </c>
      <c r="B1504" t="s">
        <v>182</v>
      </c>
      <c r="C1504" t="s">
        <v>23</v>
      </c>
      <c r="D1504" t="s">
        <v>24</v>
      </c>
      <c r="E1504" t="s">
        <v>54</v>
      </c>
    </row>
    <row r="1505" spans="1:5">
      <c r="A1505" t="s">
        <v>2209</v>
      </c>
      <c r="B1505" t="s">
        <v>334</v>
      </c>
      <c r="C1505" t="s">
        <v>5</v>
      </c>
      <c r="D1505" t="s">
        <v>29</v>
      </c>
      <c r="E1505" t="s">
        <v>30</v>
      </c>
    </row>
    <row r="1506" spans="1:5">
      <c r="A1506" t="s">
        <v>2210</v>
      </c>
      <c r="B1506" t="s">
        <v>439</v>
      </c>
      <c r="C1506" t="s">
        <v>5</v>
      </c>
      <c r="D1506" t="s">
        <v>27</v>
      </c>
      <c r="E1506" t="s">
        <v>67</v>
      </c>
    </row>
    <row r="1507" spans="1:5">
      <c r="A1507" t="s">
        <v>2211</v>
      </c>
      <c r="B1507" t="s">
        <v>450</v>
      </c>
      <c r="C1507" t="s">
        <v>5</v>
      </c>
      <c r="D1507" t="s">
        <v>6</v>
      </c>
      <c r="E1507" t="s">
        <v>16</v>
      </c>
    </row>
    <row r="1508" spans="1:5">
      <c r="A1508" t="s">
        <v>2212</v>
      </c>
      <c r="B1508" t="s">
        <v>485</v>
      </c>
      <c r="C1508" t="s">
        <v>8</v>
      </c>
      <c r="D1508" t="s">
        <v>34</v>
      </c>
      <c r="E1508" t="s">
        <v>35</v>
      </c>
    </row>
    <row r="1509" spans="1:5">
      <c r="A1509" t="s">
        <v>2213</v>
      </c>
      <c r="B1509" t="s">
        <v>386</v>
      </c>
      <c r="C1509" t="s">
        <v>23</v>
      </c>
      <c r="D1509" t="s">
        <v>42</v>
      </c>
      <c r="E1509" t="s">
        <v>62</v>
      </c>
    </row>
    <row r="1510" spans="1:5">
      <c r="A1510" t="s">
        <v>2214</v>
      </c>
      <c r="B1510" t="s">
        <v>464</v>
      </c>
      <c r="C1510" t="s">
        <v>8</v>
      </c>
      <c r="D1510" t="s">
        <v>17</v>
      </c>
      <c r="E1510" t="s">
        <v>18</v>
      </c>
    </row>
    <row r="1511" spans="1:5">
      <c r="A1511" t="s">
        <v>2215</v>
      </c>
      <c r="B1511" t="s">
        <v>335</v>
      </c>
      <c r="C1511" t="s">
        <v>8</v>
      </c>
      <c r="D1511" t="s">
        <v>37</v>
      </c>
      <c r="E1511" t="s">
        <v>38</v>
      </c>
    </row>
    <row r="1512" spans="1:5">
      <c r="A1512" t="s">
        <v>2216</v>
      </c>
      <c r="B1512" t="s">
        <v>216</v>
      </c>
      <c r="C1512" t="s">
        <v>5</v>
      </c>
      <c r="D1512" t="s">
        <v>29</v>
      </c>
      <c r="E1512" t="s">
        <v>30</v>
      </c>
    </row>
    <row r="1513" spans="1:5">
      <c r="A1513" t="s">
        <v>2217</v>
      </c>
      <c r="B1513" t="s">
        <v>427</v>
      </c>
      <c r="C1513" t="s">
        <v>5</v>
      </c>
      <c r="D1513" t="s">
        <v>6</v>
      </c>
      <c r="E1513" t="s">
        <v>22</v>
      </c>
    </row>
    <row r="1514" spans="1:5">
      <c r="A1514" t="s">
        <v>2218</v>
      </c>
      <c r="B1514" t="s">
        <v>477</v>
      </c>
      <c r="C1514" t="s">
        <v>11</v>
      </c>
      <c r="D1514" t="s">
        <v>4706</v>
      </c>
      <c r="E1514" t="s">
        <v>33</v>
      </c>
    </row>
    <row r="1515" spans="1:5">
      <c r="A1515" t="s">
        <v>2219</v>
      </c>
      <c r="B1515" t="s">
        <v>154</v>
      </c>
      <c r="C1515" t="s">
        <v>11</v>
      </c>
      <c r="D1515" t="s">
        <v>4706</v>
      </c>
      <c r="E1515" t="s">
        <v>19</v>
      </c>
    </row>
    <row r="1516" spans="1:5">
      <c r="A1516" t="s">
        <v>2220</v>
      </c>
      <c r="B1516" t="s">
        <v>363</v>
      </c>
      <c r="C1516" t="s">
        <v>8</v>
      </c>
      <c r="D1516" t="s">
        <v>17</v>
      </c>
      <c r="E1516" t="s">
        <v>32</v>
      </c>
    </row>
    <row r="1517" spans="1:5">
      <c r="A1517" t="s">
        <v>2221</v>
      </c>
      <c r="B1517" t="s">
        <v>226</v>
      </c>
      <c r="C1517" t="s">
        <v>23</v>
      </c>
      <c r="D1517" t="s">
        <v>39</v>
      </c>
      <c r="E1517" t="s">
        <v>40</v>
      </c>
    </row>
    <row r="1518" spans="1:5">
      <c r="A1518" t="s">
        <v>2222</v>
      </c>
      <c r="B1518" t="s">
        <v>136</v>
      </c>
      <c r="C1518" t="s">
        <v>5</v>
      </c>
      <c r="D1518" t="s">
        <v>14</v>
      </c>
      <c r="E1518" t="s">
        <v>15</v>
      </c>
    </row>
    <row r="1519" spans="1:5">
      <c r="A1519" t="s">
        <v>2223</v>
      </c>
      <c r="B1519" t="s">
        <v>306</v>
      </c>
      <c r="C1519" t="s">
        <v>5</v>
      </c>
      <c r="D1519" t="s">
        <v>29</v>
      </c>
      <c r="E1519" t="s">
        <v>30</v>
      </c>
    </row>
    <row r="1520" spans="1:5">
      <c r="A1520" t="s">
        <v>2224</v>
      </c>
      <c r="B1520" t="s">
        <v>380</v>
      </c>
      <c r="C1520" t="s">
        <v>8</v>
      </c>
      <c r="D1520" t="s">
        <v>37</v>
      </c>
      <c r="E1520" t="s">
        <v>65</v>
      </c>
    </row>
    <row r="1521" spans="1:5">
      <c r="A1521" t="s">
        <v>2225</v>
      </c>
      <c r="B1521" t="s">
        <v>202</v>
      </c>
      <c r="C1521" t="s">
        <v>11</v>
      </c>
      <c r="D1521" t="s">
        <v>20</v>
      </c>
      <c r="E1521" t="s">
        <v>21</v>
      </c>
    </row>
    <row r="1522" spans="1:5">
      <c r="A1522" t="s">
        <v>2226</v>
      </c>
      <c r="B1522" t="s">
        <v>396</v>
      </c>
      <c r="C1522" t="s">
        <v>23</v>
      </c>
      <c r="D1522" t="s">
        <v>24</v>
      </c>
      <c r="E1522" t="s">
        <v>45</v>
      </c>
    </row>
    <row r="1523" spans="1:5">
      <c r="A1523" t="s">
        <v>2227</v>
      </c>
      <c r="B1523" t="s">
        <v>189</v>
      </c>
      <c r="C1523" t="s">
        <v>11</v>
      </c>
      <c r="D1523" t="s">
        <v>12</v>
      </c>
      <c r="E1523" t="s">
        <v>50</v>
      </c>
    </row>
    <row r="1524" spans="1:5">
      <c r="A1524" t="s">
        <v>2228</v>
      </c>
      <c r="B1524" t="s">
        <v>411</v>
      </c>
      <c r="C1524" t="s">
        <v>11</v>
      </c>
      <c r="D1524" t="s">
        <v>4706</v>
      </c>
      <c r="E1524" t="s">
        <v>41</v>
      </c>
    </row>
    <row r="1525" spans="1:5">
      <c r="A1525" t="s">
        <v>2229</v>
      </c>
      <c r="B1525" t="s">
        <v>427</v>
      </c>
      <c r="C1525" t="s">
        <v>11</v>
      </c>
      <c r="D1525" t="s">
        <v>4706</v>
      </c>
      <c r="E1525" t="s">
        <v>41</v>
      </c>
    </row>
    <row r="1526" spans="1:5">
      <c r="A1526" t="s">
        <v>2230</v>
      </c>
      <c r="B1526" t="s">
        <v>490</v>
      </c>
      <c r="C1526" t="s">
        <v>11</v>
      </c>
      <c r="D1526" t="s">
        <v>12</v>
      </c>
      <c r="E1526" t="s">
        <v>50</v>
      </c>
    </row>
    <row r="1527" spans="1:5">
      <c r="A1527" t="s">
        <v>2231</v>
      </c>
      <c r="B1527" t="s">
        <v>370</v>
      </c>
      <c r="C1527" t="s">
        <v>5</v>
      </c>
      <c r="D1527" t="s">
        <v>27</v>
      </c>
      <c r="E1527" t="s">
        <v>28</v>
      </c>
    </row>
    <row r="1528" spans="1:5">
      <c r="A1528" t="s">
        <v>2232</v>
      </c>
      <c r="B1528" t="s">
        <v>319</v>
      </c>
      <c r="C1528" t="s">
        <v>5</v>
      </c>
      <c r="D1528" t="s">
        <v>29</v>
      </c>
      <c r="E1528" t="s">
        <v>31</v>
      </c>
    </row>
    <row r="1529" spans="1:5">
      <c r="A1529" t="s">
        <v>2233</v>
      </c>
      <c r="B1529" t="s">
        <v>496</v>
      </c>
      <c r="C1529" t="s">
        <v>11</v>
      </c>
      <c r="D1529" t="s">
        <v>12</v>
      </c>
      <c r="E1529" t="s">
        <v>47</v>
      </c>
    </row>
    <row r="1530" spans="1:5">
      <c r="A1530" t="s">
        <v>2234</v>
      </c>
      <c r="B1530" t="s">
        <v>461</v>
      </c>
      <c r="C1530" t="s">
        <v>23</v>
      </c>
      <c r="D1530" t="s">
        <v>42</v>
      </c>
      <c r="E1530" t="s">
        <v>62</v>
      </c>
    </row>
    <row r="1531" spans="1:5">
      <c r="A1531" t="s">
        <v>2235</v>
      </c>
      <c r="B1531" t="s">
        <v>348</v>
      </c>
      <c r="C1531" t="s">
        <v>8</v>
      </c>
      <c r="D1531" t="s">
        <v>34</v>
      </c>
      <c r="E1531" t="s">
        <v>60</v>
      </c>
    </row>
    <row r="1532" spans="1:5">
      <c r="A1532" t="s">
        <v>2236</v>
      </c>
      <c r="B1532" t="s">
        <v>390</v>
      </c>
      <c r="C1532" t="s">
        <v>23</v>
      </c>
      <c r="D1532" t="s">
        <v>39</v>
      </c>
      <c r="E1532" t="s">
        <v>51</v>
      </c>
    </row>
    <row r="1533" spans="1:5">
      <c r="A1533" t="s">
        <v>2237</v>
      </c>
      <c r="B1533" t="s">
        <v>388</v>
      </c>
      <c r="C1533" t="s">
        <v>23</v>
      </c>
      <c r="D1533" t="s">
        <v>42</v>
      </c>
      <c r="E1533" t="s">
        <v>43</v>
      </c>
    </row>
    <row r="1534" spans="1:5">
      <c r="A1534" t="s">
        <v>2238</v>
      </c>
      <c r="B1534" t="s">
        <v>158</v>
      </c>
      <c r="C1534" t="s">
        <v>23</v>
      </c>
      <c r="D1534" t="s">
        <v>42</v>
      </c>
      <c r="E1534" t="s">
        <v>62</v>
      </c>
    </row>
    <row r="1535" spans="1:5">
      <c r="A1535" t="s">
        <v>2239</v>
      </c>
      <c r="B1535" t="s">
        <v>324</v>
      </c>
      <c r="C1535" t="s">
        <v>11</v>
      </c>
      <c r="D1535" t="s">
        <v>20</v>
      </c>
      <c r="E1535" t="s">
        <v>63</v>
      </c>
    </row>
    <row r="1536" spans="1:5">
      <c r="A1536" t="s">
        <v>2240</v>
      </c>
      <c r="B1536" t="s">
        <v>222</v>
      </c>
      <c r="C1536" t="s">
        <v>5</v>
      </c>
      <c r="D1536" t="s">
        <v>6</v>
      </c>
      <c r="E1536" t="s">
        <v>7</v>
      </c>
    </row>
    <row r="1537" spans="1:5">
      <c r="A1537" t="s">
        <v>2241</v>
      </c>
      <c r="B1537" t="s">
        <v>157</v>
      </c>
      <c r="C1537" t="s">
        <v>23</v>
      </c>
      <c r="D1537" t="s">
        <v>42</v>
      </c>
      <c r="E1537" t="s">
        <v>62</v>
      </c>
    </row>
    <row r="1538" spans="1:5">
      <c r="A1538" t="s">
        <v>2242</v>
      </c>
      <c r="B1538" t="s">
        <v>484</v>
      </c>
      <c r="C1538" t="s">
        <v>11</v>
      </c>
      <c r="D1538" t="s">
        <v>20</v>
      </c>
      <c r="E1538" t="s">
        <v>56</v>
      </c>
    </row>
    <row r="1539" spans="1:5">
      <c r="A1539" t="s">
        <v>2243</v>
      </c>
      <c r="B1539" t="s">
        <v>116</v>
      </c>
      <c r="C1539" t="s">
        <v>23</v>
      </c>
      <c r="D1539" t="s">
        <v>39</v>
      </c>
      <c r="E1539" t="s">
        <v>51</v>
      </c>
    </row>
    <row r="1540" spans="1:5">
      <c r="A1540" t="s">
        <v>2244</v>
      </c>
      <c r="B1540" t="s">
        <v>173</v>
      </c>
      <c r="C1540" t="s">
        <v>23</v>
      </c>
      <c r="D1540" t="s">
        <v>39</v>
      </c>
      <c r="E1540" t="s">
        <v>40</v>
      </c>
    </row>
    <row r="1541" spans="1:5">
      <c r="A1541" t="s">
        <v>2245</v>
      </c>
      <c r="B1541" t="s">
        <v>428</v>
      </c>
      <c r="C1541" t="s">
        <v>11</v>
      </c>
      <c r="D1541" t="s">
        <v>20</v>
      </c>
      <c r="E1541" t="s">
        <v>56</v>
      </c>
    </row>
    <row r="1542" spans="1:5">
      <c r="A1542" t="s">
        <v>2246</v>
      </c>
      <c r="B1542" t="s">
        <v>324</v>
      </c>
      <c r="C1542" t="s">
        <v>5</v>
      </c>
      <c r="D1542" t="s">
        <v>14</v>
      </c>
      <c r="E1542" t="s">
        <v>57</v>
      </c>
    </row>
    <row r="1543" spans="1:5">
      <c r="A1543" t="s">
        <v>2247</v>
      </c>
      <c r="B1543" t="s">
        <v>472</v>
      </c>
      <c r="C1543" t="s">
        <v>5</v>
      </c>
      <c r="D1543" t="s">
        <v>29</v>
      </c>
      <c r="E1543" t="s">
        <v>30</v>
      </c>
    </row>
    <row r="1544" spans="1:5">
      <c r="A1544" t="s">
        <v>2248</v>
      </c>
      <c r="B1544" t="s">
        <v>127</v>
      </c>
      <c r="C1544" t="s">
        <v>8</v>
      </c>
      <c r="D1544" t="s">
        <v>37</v>
      </c>
      <c r="E1544" t="s">
        <v>49</v>
      </c>
    </row>
    <row r="1545" spans="1:5">
      <c r="A1545" t="s">
        <v>2249</v>
      </c>
      <c r="B1545" t="s">
        <v>147</v>
      </c>
      <c r="C1545" t="s">
        <v>11</v>
      </c>
      <c r="D1545" t="s">
        <v>58</v>
      </c>
      <c r="E1545" t="s">
        <v>59</v>
      </c>
    </row>
    <row r="1546" spans="1:5">
      <c r="A1546" t="s">
        <v>2250</v>
      </c>
      <c r="B1546" t="s">
        <v>186</v>
      </c>
      <c r="C1546" t="s">
        <v>8</v>
      </c>
      <c r="D1546" t="s">
        <v>34</v>
      </c>
      <c r="E1546" t="s">
        <v>35</v>
      </c>
    </row>
    <row r="1547" spans="1:5">
      <c r="A1547" t="s">
        <v>2251</v>
      </c>
      <c r="B1547" t="s">
        <v>321</v>
      </c>
      <c r="C1547" t="s">
        <v>8</v>
      </c>
      <c r="D1547" t="s">
        <v>9</v>
      </c>
      <c r="E1547" t="s">
        <v>46</v>
      </c>
    </row>
    <row r="1548" spans="1:5">
      <c r="A1548" t="s">
        <v>2252</v>
      </c>
      <c r="B1548" t="s">
        <v>171</v>
      </c>
      <c r="C1548" t="s">
        <v>8</v>
      </c>
      <c r="D1548" t="s">
        <v>34</v>
      </c>
      <c r="E1548" t="s">
        <v>36</v>
      </c>
    </row>
    <row r="1549" spans="1:5">
      <c r="A1549" t="s">
        <v>2253</v>
      </c>
      <c r="B1549" t="s">
        <v>112</v>
      </c>
      <c r="C1549" t="s">
        <v>5</v>
      </c>
      <c r="D1549" t="s">
        <v>14</v>
      </c>
      <c r="E1549" t="s">
        <v>57</v>
      </c>
    </row>
    <row r="1550" spans="1:5">
      <c r="A1550" t="s">
        <v>2254</v>
      </c>
      <c r="B1550" t="s">
        <v>145</v>
      </c>
      <c r="C1550" t="s">
        <v>11</v>
      </c>
      <c r="D1550" t="s">
        <v>4706</v>
      </c>
      <c r="E1550" t="s">
        <v>33</v>
      </c>
    </row>
    <row r="1551" spans="1:5">
      <c r="A1551" t="s">
        <v>2255</v>
      </c>
      <c r="B1551" t="s">
        <v>300</v>
      </c>
      <c r="C1551" t="s">
        <v>8</v>
      </c>
      <c r="D1551" t="s">
        <v>37</v>
      </c>
      <c r="E1551" t="s">
        <v>49</v>
      </c>
    </row>
    <row r="1552" spans="1:5">
      <c r="A1552" t="s">
        <v>2256</v>
      </c>
      <c r="B1552" t="s">
        <v>188</v>
      </c>
      <c r="C1552" t="s">
        <v>11</v>
      </c>
      <c r="D1552" t="s">
        <v>58</v>
      </c>
      <c r="E1552" t="s">
        <v>59</v>
      </c>
    </row>
    <row r="1553" spans="1:5">
      <c r="A1553" t="s">
        <v>2257</v>
      </c>
      <c r="B1553" t="s">
        <v>321</v>
      </c>
      <c r="C1553" t="s">
        <v>11</v>
      </c>
      <c r="D1553" t="s">
        <v>20</v>
      </c>
      <c r="E1553" t="s">
        <v>56</v>
      </c>
    </row>
    <row r="1554" spans="1:5">
      <c r="A1554" t="s">
        <v>2258</v>
      </c>
      <c r="B1554" t="s">
        <v>489</v>
      </c>
      <c r="C1554" t="s">
        <v>5</v>
      </c>
      <c r="D1554" t="s">
        <v>14</v>
      </c>
      <c r="E1554" t="s">
        <v>15</v>
      </c>
    </row>
    <row r="1555" spans="1:5">
      <c r="A1555" t="s">
        <v>2259</v>
      </c>
      <c r="B1555" t="s">
        <v>332</v>
      </c>
      <c r="C1555" t="s">
        <v>8</v>
      </c>
      <c r="D1555" t="s">
        <v>9</v>
      </c>
      <c r="E1555" t="s">
        <v>46</v>
      </c>
    </row>
    <row r="1556" spans="1:5">
      <c r="A1556" t="s">
        <v>2260</v>
      </c>
      <c r="B1556" t="s">
        <v>141</v>
      </c>
      <c r="C1556" t="s">
        <v>8</v>
      </c>
      <c r="D1556" t="s">
        <v>34</v>
      </c>
      <c r="E1556" t="s">
        <v>35</v>
      </c>
    </row>
    <row r="1557" spans="1:5">
      <c r="A1557" t="s">
        <v>2261</v>
      </c>
      <c r="B1557" t="s">
        <v>169</v>
      </c>
      <c r="C1557" t="s">
        <v>11</v>
      </c>
      <c r="D1557" t="s">
        <v>12</v>
      </c>
      <c r="E1557" t="s">
        <v>47</v>
      </c>
    </row>
    <row r="1558" spans="1:5">
      <c r="A1558" t="s">
        <v>2262</v>
      </c>
      <c r="B1558" t="s">
        <v>324</v>
      </c>
      <c r="C1558" t="s">
        <v>23</v>
      </c>
      <c r="D1558" t="s">
        <v>39</v>
      </c>
      <c r="E1558" t="s">
        <v>51</v>
      </c>
    </row>
    <row r="1559" spans="1:5">
      <c r="A1559" t="s">
        <v>2263</v>
      </c>
      <c r="B1559" t="s">
        <v>171</v>
      </c>
      <c r="C1559" t="s">
        <v>5</v>
      </c>
      <c r="D1559" t="s">
        <v>27</v>
      </c>
      <c r="E1559" t="s">
        <v>64</v>
      </c>
    </row>
    <row r="1560" spans="1:5">
      <c r="A1560" t="s">
        <v>2264</v>
      </c>
      <c r="B1560" t="s">
        <v>227</v>
      </c>
      <c r="C1560" t="s">
        <v>5</v>
      </c>
      <c r="D1560" t="s">
        <v>27</v>
      </c>
      <c r="E1560" t="s">
        <v>28</v>
      </c>
    </row>
    <row r="1561" spans="1:5">
      <c r="A1561" t="s">
        <v>2265</v>
      </c>
      <c r="B1561" t="s">
        <v>414</v>
      </c>
      <c r="C1561" t="s">
        <v>5</v>
      </c>
      <c r="D1561" t="s">
        <v>29</v>
      </c>
      <c r="E1561" t="s">
        <v>31</v>
      </c>
    </row>
    <row r="1562" spans="1:5">
      <c r="A1562" t="s">
        <v>2266</v>
      </c>
      <c r="B1562" t="s">
        <v>186</v>
      </c>
      <c r="C1562" t="s">
        <v>5</v>
      </c>
      <c r="D1562" t="s">
        <v>27</v>
      </c>
      <c r="E1562" t="s">
        <v>64</v>
      </c>
    </row>
    <row r="1563" spans="1:5">
      <c r="A1563" t="s">
        <v>2267</v>
      </c>
      <c r="B1563" t="s">
        <v>240</v>
      </c>
      <c r="C1563" t="s">
        <v>8</v>
      </c>
      <c r="D1563" t="s">
        <v>34</v>
      </c>
      <c r="E1563" t="s">
        <v>60</v>
      </c>
    </row>
    <row r="1564" spans="1:5">
      <c r="A1564" t="s">
        <v>2268</v>
      </c>
      <c r="B1564" t="s">
        <v>286</v>
      </c>
      <c r="C1564" t="s">
        <v>8</v>
      </c>
      <c r="D1564" t="s">
        <v>37</v>
      </c>
      <c r="E1564" t="s">
        <v>49</v>
      </c>
    </row>
    <row r="1565" spans="1:5">
      <c r="A1565" t="s">
        <v>2269</v>
      </c>
      <c r="B1565" t="s">
        <v>261</v>
      </c>
      <c r="C1565" t="s">
        <v>23</v>
      </c>
      <c r="D1565" t="s">
        <v>42</v>
      </c>
      <c r="E1565" t="s">
        <v>44</v>
      </c>
    </row>
    <row r="1566" spans="1:5">
      <c r="A1566" t="s">
        <v>2270</v>
      </c>
      <c r="B1566" t="s">
        <v>129</v>
      </c>
      <c r="C1566" t="s">
        <v>5</v>
      </c>
      <c r="D1566" t="s">
        <v>6</v>
      </c>
      <c r="E1566" t="s">
        <v>7</v>
      </c>
    </row>
    <row r="1567" spans="1:5">
      <c r="A1567" t="s">
        <v>2271</v>
      </c>
      <c r="B1567" t="s">
        <v>497</v>
      </c>
      <c r="C1567" t="s">
        <v>5</v>
      </c>
      <c r="D1567" t="s">
        <v>29</v>
      </c>
      <c r="E1567" t="s">
        <v>30</v>
      </c>
    </row>
    <row r="1568" spans="1:5">
      <c r="A1568" t="s">
        <v>2272</v>
      </c>
      <c r="B1568" t="s">
        <v>445</v>
      </c>
      <c r="C1568" t="s">
        <v>11</v>
      </c>
      <c r="D1568" t="s">
        <v>12</v>
      </c>
      <c r="E1568" t="s">
        <v>47</v>
      </c>
    </row>
    <row r="1569" spans="1:5">
      <c r="A1569" t="s">
        <v>2273</v>
      </c>
      <c r="B1569" t="s">
        <v>171</v>
      </c>
      <c r="C1569" t="s">
        <v>8</v>
      </c>
      <c r="D1569" t="s">
        <v>17</v>
      </c>
      <c r="E1569" t="s">
        <v>32</v>
      </c>
    </row>
    <row r="1570" spans="1:5">
      <c r="A1570" t="s">
        <v>2274</v>
      </c>
      <c r="B1570" t="s">
        <v>350</v>
      </c>
      <c r="C1570" t="s">
        <v>5</v>
      </c>
      <c r="D1570" t="s">
        <v>6</v>
      </c>
      <c r="E1570" t="s">
        <v>16</v>
      </c>
    </row>
    <row r="1571" spans="1:5">
      <c r="A1571" t="s">
        <v>2275</v>
      </c>
      <c r="B1571" t="s">
        <v>442</v>
      </c>
      <c r="C1571" t="s">
        <v>23</v>
      </c>
      <c r="D1571" t="s">
        <v>42</v>
      </c>
      <c r="E1571" t="s">
        <v>62</v>
      </c>
    </row>
    <row r="1572" spans="1:5">
      <c r="A1572" t="s">
        <v>2276</v>
      </c>
      <c r="B1572" t="s">
        <v>231</v>
      </c>
      <c r="C1572" t="s">
        <v>23</v>
      </c>
      <c r="D1572" t="s">
        <v>24</v>
      </c>
      <c r="E1572" t="s">
        <v>45</v>
      </c>
    </row>
    <row r="1573" spans="1:5">
      <c r="A1573" t="s">
        <v>2277</v>
      </c>
      <c r="B1573" t="s">
        <v>193</v>
      </c>
      <c r="C1573" t="s">
        <v>8</v>
      </c>
      <c r="D1573" t="s">
        <v>34</v>
      </c>
      <c r="E1573" t="s">
        <v>36</v>
      </c>
    </row>
    <row r="1574" spans="1:5">
      <c r="A1574" t="s">
        <v>2278</v>
      </c>
      <c r="B1574" t="s">
        <v>235</v>
      </c>
      <c r="C1574" t="s">
        <v>23</v>
      </c>
      <c r="D1574" t="s">
        <v>24</v>
      </c>
      <c r="E1574" t="s">
        <v>54</v>
      </c>
    </row>
    <row r="1575" spans="1:5">
      <c r="A1575" t="s">
        <v>2279</v>
      </c>
      <c r="B1575" t="s">
        <v>142</v>
      </c>
      <c r="C1575" t="s">
        <v>23</v>
      </c>
      <c r="D1575" t="s">
        <v>24</v>
      </c>
      <c r="E1575" t="s">
        <v>45</v>
      </c>
    </row>
    <row r="1576" spans="1:5">
      <c r="A1576" t="s">
        <v>2280</v>
      </c>
      <c r="B1576" t="s">
        <v>267</v>
      </c>
      <c r="C1576" t="s">
        <v>8</v>
      </c>
      <c r="D1576" t="s">
        <v>34</v>
      </c>
      <c r="E1576" t="s">
        <v>36</v>
      </c>
    </row>
    <row r="1577" spans="1:5">
      <c r="A1577" t="s">
        <v>2281</v>
      </c>
      <c r="B1577" t="s">
        <v>269</v>
      </c>
      <c r="C1577" t="s">
        <v>5</v>
      </c>
      <c r="D1577" t="s">
        <v>6</v>
      </c>
      <c r="E1577" t="s">
        <v>16</v>
      </c>
    </row>
    <row r="1578" spans="1:5">
      <c r="A1578" t="s">
        <v>2282</v>
      </c>
      <c r="B1578" t="s">
        <v>146</v>
      </c>
      <c r="C1578" t="s">
        <v>5</v>
      </c>
      <c r="D1578" t="s">
        <v>6</v>
      </c>
      <c r="E1578" t="s">
        <v>22</v>
      </c>
    </row>
    <row r="1579" spans="1:5">
      <c r="A1579" t="s">
        <v>2283</v>
      </c>
      <c r="B1579" t="s">
        <v>340</v>
      </c>
      <c r="C1579" t="s">
        <v>23</v>
      </c>
      <c r="D1579" t="s">
        <v>39</v>
      </c>
      <c r="E1579" t="s">
        <v>51</v>
      </c>
    </row>
    <row r="1580" spans="1:5">
      <c r="A1580" t="s">
        <v>2284</v>
      </c>
      <c r="B1580" t="s">
        <v>171</v>
      </c>
      <c r="C1580" t="s">
        <v>23</v>
      </c>
      <c r="D1580" t="s">
        <v>24</v>
      </c>
      <c r="E1580" t="s">
        <v>25</v>
      </c>
    </row>
    <row r="1581" spans="1:5">
      <c r="A1581" t="s">
        <v>2285</v>
      </c>
      <c r="B1581" t="s">
        <v>433</v>
      </c>
      <c r="C1581" t="s">
        <v>5</v>
      </c>
      <c r="D1581" t="s">
        <v>14</v>
      </c>
      <c r="E1581" t="s">
        <v>57</v>
      </c>
    </row>
    <row r="1582" spans="1:5">
      <c r="A1582" t="s">
        <v>2286</v>
      </c>
      <c r="B1582" t="s">
        <v>351</v>
      </c>
      <c r="C1582" t="s">
        <v>8</v>
      </c>
      <c r="D1582" t="s">
        <v>9</v>
      </c>
      <c r="E1582" t="s">
        <v>46</v>
      </c>
    </row>
    <row r="1583" spans="1:5">
      <c r="A1583" t="s">
        <v>2287</v>
      </c>
      <c r="B1583" t="s">
        <v>372</v>
      </c>
      <c r="C1583" t="s">
        <v>23</v>
      </c>
      <c r="D1583" t="s">
        <v>42</v>
      </c>
      <c r="E1583" t="s">
        <v>62</v>
      </c>
    </row>
    <row r="1584" spans="1:5">
      <c r="A1584" t="s">
        <v>2288</v>
      </c>
      <c r="B1584" t="s">
        <v>151</v>
      </c>
      <c r="C1584" t="s">
        <v>11</v>
      </c>
      <c r="D1584" t="s">
        <v>58</v>
      </c>
      <c r="E1584" t="s">
        <v>59</v>
      </c>
    </row>
    <row r="1585" spans="1:5">
      <c r="A1585" t="s">
        <v>2289</v>
      </c>
      <c r="B1585" t="s">
        <v>379</v>
      </c>
      <c r="C1585" t="s">
        <v>8</v>
      </c>
      <c r="D1585" t="s">
        <v>34</v>
      </c>
      <c r="E1585" t="s">
        <v>35</v>
      </c>
    </row>
    <row r="1586" spans="1:5">
      <c r="A1586" t="s">
        <v>2290</v>
      </c>
      <c r="B1586" t="s">
        <v>422</v>
      </c>
      <c r="C1586" t="s">
        <v>23</v>
      </c>
      <c r="D1586" t="s">
        <v>24</v>
      </c>
      <c r="E1586" t="s">
        <v>45</v>
      </c>
    </row>
    <row r="1587" spans="1:5">
      <c r="A1587" t="s">
        <v>2291</v>
      </c>
      <c r="B1587" t="s">
        <v>201</v>
      </c>
      <c r="C1587" t="s">
        <v>23</v>
      </c>
      <c r="D1587" t="s">
        <v>42</v>
      </c>
      <c r="E1587" t="s">
        <v>44</v>
      </c>
    </row>
    <row r="1588" spans="1:5">
      <c r="A1588" t="s">
        <v>2292</v>
      </c>
      <c r="B1588" t="s">
        <v>498</v>
      </c>
      <c r="C1588" t="s">
        <v>11</v>
      </c>
      <c r="D1588" t="s">
        <v>58</v>
      </c>
      <c r="E1588" t="s">
        <v>61</v>
      </c>
    </row>
    <row r="1589" spans="1:5">
      <c r="A1589" t="s">
        <v>2293</v>
      </c>
      <c r="B1589" t="s">
        <v>207</v>
      </c>
      <c r="C1589" t="s">
        <v>11</v>
      </c>
      <c r="D1589" t="s">
        <v>20</v>
      </c>
      <c r="E1589" t="s">
        <v>21</v>
      </c>
    </row>
    <row r="1590" spans="1:5">
      <c r="A1590" t="s">
        <v>2294</v>
      </c>
      <c r="B1590" t="s">
        <v>114</v>
      </c>
      <c r="C1590" t="s">
        <v>5</v>
      </c>
      <c r="D1590" t="s">
        <v>27</v>
      </c>
      <c r="E1590" t="s">
        <v>28</v>
      </c>
    </row>
    <row r="1591" spans="1:5">
      <c r="A1591" t="s">
        <v>2295</v>
      </c>
      <c r="B1591" t="s">
        <v>313</v>
      </c>
      <c r="C1591" t="s">
        <v>8</v>
      </c>
      <c r="D1591" t="s">
        <v>37</v>
      </c>
      <c r="E1591" t="s">
        <v>65</v>
      </c>
    </row>
    <row r="1592" spans="1:5">
      <c r="A1592" t="s">
        <v>2296</v>
      </c>
      <c r="B1592" t="s">
        <v>419</v>
      </c>
      <c r="C1592" t="s">
        <v>8</v>
      </c>
      <c r="D1592" t="s">
        <v>34</v>
      </c>
      <c r="E1592" t="s">
        <v>35</v>
      </c>
    </row>
    <row r="1593" spans="1:5">
      <c r="A1593" t="s">
        <v>2297</v>
      </c>
      <c r="B1593" t="s">
        <v>282</v>
      </c>
      <c r="C1593" t="s">
        <v>5</v>
      </c>
      <c r="D1593" t="s">
        <v>29</v>
      </c>
      <c r="E1593" t="s">
        <v>53</v>
      </c>
    </row>
    <row r="1594" spans="1:5">
      <c r="A1594" t="s">
        <v>2298</v>
      </c>
      <c r="B1594" t="s">
        <v>333</v>
      </c>
      <c r="C1594" t="s">
        <v>8</v>
      </c>
      <c r="D1594" t="s">
        <v>34</v>
      </c>
      <c r="E1594" t="s">
        <v>60</v>
      </c>
    </row>
    <row r="1595" spans="1:5">
      <c r="A1595" t="s">
        <v>2299</v>
      </c>
      <c r="B1595" t="s">
        <v>305</v>
      </c>
      <c r="C1595" t="s">
        <v>8</v>
      </c>
      <c r="D1595" t="s">
        <v>37</v>
      </c>
      <c r="E1595" t="s">
        <v>49</v>
      </c>
    </row>
    <row r="1596" spans="1:5">
      <c r="A1596" t="s">
        <v>2300</v>
      </c>
      <c r="B1596" t="s">
        <v>489</v>
      </c>
      <c r="C1596" t="s">
        <v>8</v>
      </c>
      <c r="D1596" t="s">
        <v>34</v>
      </c>
      <c r="E1596" t="s">
        <v>36</v>
      </c>
    </row>
    <row r="1597" spans="1:5">
      <c r="A1597" t="s">
        <v>2301</v>
      </c>
      <c r="B1597" t="s">
        <v>381</v>
      </c>
      <c r="C1597" t="s">
        <v>8</v>
      </c>
      <c r="D1597" t="s">
        <v>37</v>
      </c>
      <c r="E1597" t="s">
        <v>38</v>
      </c>
    </row>
    <row r="1598" spans="1:5">
      <c r="A1598" t="s">
        <v>2302</v>
      </c>
      <c r="B1598" t="s">
        <v>258</v>
      </c>
      <c r="C1598" t="s">
        <v>8</v>
      </c>
      <c r="D1598" t="s">
        <v>9</v>
      </c>
      <c r="E1598" t="s">
        <v>10</v>
      </c>
    </row>
    <row r="1599" spans="1:5">
      <c r="A1599" t="s">
        <v>2303</v>
      </c>
      <c r="B1599" t="s">
        <v>455</v>
      </c>
      <c r="C1599" t="s">
        <v>11</v>
      </c>
      <c r="D1599" t="s">
        <v>4706</v>
      </c>
      <c r="E1599" t="s">
        <v>19</v>
      </c>
    </row>
    <row r="1600" spans="1:5">
      <c r="A1600" t="s">
        <v>2304</v>
      </c>
      <c r="B1600" t="s">
        <v>464</v>
      </c>
      <c r="C1600" t="s">
        <v>8</v>
      </c>
      <c r="D1600" t="s">
        <v>9</v>
      </c>
      <c r="E1600" t="s">
        <v>55</v>
      </c>
    </row>
    <row r="1601" spans="1:5">
      <c r="A1601" t="s">
        <v>2305</v>
      </c>
      <c r="B1601" t="s">
        <v>482</v>
      </c>
      <c r="C1601" t="s">
        <v>11</v>
      </c>
      <c r="D1601" t="s">
        <v>58</v>
      </c>
      <c r="E1601" t="s">
        <v>61</v>
      </c>
    </row>
    <row r="1602" spans="1:5">
      <c r="A1602" t="s">
        <v>2306</v>
      </c>
      <c r="B1602" t="s">
        <v>452</v>
      </c>
      <c r="C1602" t="s">
        <v>8</v>
      </c>
      <c r="D1602" t="s">
        <v>9</v>
      </c>
      <c r="E1602" t="s">
        <v>10</v>
      </c>
    </row>
    <row r="1603" spans="1:5">
      <c r="A1603" t="s">
        <v>2307</v>
      </c>
      <c r="B1603" t="s">
        <v>168</v>
      </c>
      <c r="C1603" t="s">
        <v>5</v>
      </c>
      <c r="D1603" t="s">
        <v>6</v>
      </c>
      <c r="E1603" t="s">
        <v>7</v>
      </c>
    </row>
    <row r="1604" spans="1:5">
      <c r="A1604" t="s">
        <v>2308</v>
      </c>
      <c r="B1604" t="s">
        <v>493</v>
      </c>
      <c r="C1604" t="s">
        <v>23</v>
      </c>
      <c r="D1604" t="s">
        <v>24</v>
      </c>
      <c r="E1604" t="s">
        <v>25</v>
      </c>
    </row>
    <row r="1605" spans="1:5">
      <c r="A1605" t="s">
        <v>2309</v>
      </c>
      <c r="B1605" t="s">
        <v>369</v>
      </c>
      <c r="C1605" t="s">
        <v>11</v>
      </c>
      <c r="D1605" t="s">
        <v>12</v>
      </c>
      <c r="E1605" t="s">
        <v>13</v>
      </c>
    </row>
    <row r="1606" spans="1:5">
      <c r="A1606" t="s">
        <v>2310</v>
      </c>
      <c r="B1606" t="s">
        <v>453</v>
      </c>
      <c r="C1606" t="s">
        <v>8</v>
      </c>
      <c r="D1606" t="s">
        <v>9</v>
      </c>
      <c r="E1606" t="s">
        <v>55</v>
      </c>
    </row>
    <row r="1607" spans="1:5">
      <c r="A1607" t="s">
        <v>2311</v>
      </c>
      <c r="B1607" t="s">
        <v>227</v>
      </c>
      <c r="C1607" t="s">
        <v>5</v>
      </c>
      <c r="D1607" t="s">
        <v>29</v>
      </c>
      <c r="E1607" t="s">
        <v>53</v>
      </c>
    </row>
    <row r="1608" spans="1:5">
      <c r="A1608" t="s">
        <v>2312</v>
      </c>
      <c r="B1608" t="s">
        <v>412</v>
      </c>
      <c r="C1608" t="s">
        <v>23</v>
      </c>
      <c r="D1608" t="s">
        <v>39</v>
      </c>
      <c r="E1608" t="s">
        <v>51</v>
      </c>
    </row>
    <row r="1609" spans="1:5">
      <c r="A1609" t="s">
        <v>2313</v>
      </c>
      <c r="B1609" t="s">
        <v>165</v>
      </c>
      <c r="C1609" t="s">
        <v>11</v>
      </c>
      <c r="D1609" t="s">
        <v>12</v>
      </c>
      <c r="E1609" t="s">
        <v>50</v>
      </c>
    </row>
    <row r="1610" spans="1:5">
      <c r="A1610" t="s">
        <v>2314</v>
      </c>
      <c r="B1610" t="s">
        <v>375</v>
      </c>
      <c r="C1610" t="s">
        <v>23</v>
      </c>
      <c r="D1610" t="s">
        <v>39</v>
      </c>
      <c r="E1610" t="s">
        <v>40</v>
      </c>
    </row>
    <row r="1611" spans="1:5">
      <c r="A1611" t="s">
        <v>2315</v>
      </c>
      <c r="B1611" t="s">
        <v>315</v>
      </c>
      <c r="C1611" t="s">
        <v>5</v>
      </c>
      <c r="D1611" t="s">
        <v>14</v>
      </c>
      <c r="E1611" t="s">
        <v>26</v>
      </c>
    </row>
    <row r="1612" spans="1:5">
      <c r="A1612" t="s">
        <v>2316</v>
      </c>
      <c r="B1612" t="s">
        <v>250</v>
      </c>
      <c r="C1612" t="s">
        <v>11</v>
      </c>
      <c r="D1612" t="s">
        <v>20</v>
      </c>
      <c r="E1612" t="s">
        <v>63</v>
      </c>
    </row>
    <row r="1613" spans="1:5">
      <c r="A1613" t="s">
        <v>2317</v>
      </c>
      <c r="B1613" t="s">
        <v>327</v>
      </c>
      <c r="C1613" t="s">
        <v>23</v>
      </c>
      <c r="D1613" t="s">
        <v>42</v>
      </c>
      <c r="E1613" t="s">
        <v>44</v>
      </c>
    </row>
    <row r="1614" spans="1:5">
      <c r="A1614" t="s">
        <v>2318</v>
      </c>
      <c r="B1614" t="s">
        <v>493</v>
      </c>
      <c r="C1614" t="s">
        <v>8</v>
      </c>
      <c r="D1614" t="s">
        <v>34</v>
      </c>
      <c r="E1614" t="s">
        <v>60</v>
      </c>
    </row>
    <row r="1615" spans="1:5">
      <c r="A1615" t="s">
        <v>2319</v>
      </c>
      <c r="B1615" t="s">
        <v>273</v>
      </c>
      <c r="C1615" t="s">
        <v>11</v>
      </c>
      <c r="D1615" t="s">
        <v>20</v>
      </c>
      <c r="E1615" t="s">
        <v>21</v>
      </c>
    </row>
    <row r="1616" spans="1:5">
      <c r="A1616" t="s">
        <v>2320</v>
      </c>
      <c r="B1616" t="s">
        <v>399</v>
      </c>
      <c r="C1616" t="s">
        <v>23</v>
      </c>
      <c r="D1616" t="s">
        <v>39</v>
      </c>
      <c r="E1616" t="s">
        <v>40</v>
      </c>
    </row>
    <row r="1617" spans="1:5">
      <c r="A1617" t="s">
        <v>2321</v>
      </c>
      <c r="B1617" t="s">
        <v>366</v>
      </c>
      <c r="C1617" t="s">
        <v>5</v>
      </c>
      <c r="D1617" t="s">
        <v>27</v>
      </c>
      <c r="E1617" t="s">
        <v>28</v>
      </c>
    </row>
    <row r="1618" spans="1:5">
      <c r="A1618" t="s">
        <v>2322</v>
      </c>
      <c r="B1618" t="s">
        <v>373</v>
      </c>
      <c r="C1618" t="s">
        <v>5</v>
      </c>
      <c r="D1618" t="s">
        <v>6</v>
      </c>
      <c r="E1618" t="s">
        <v>22</v>
      </c>
    </row>
    <row r="1619" spans="1:5">
      <c r="A1619" t="s">
        <v>2323</v>
      </c>
      <c r="B1619" t="s">
        <v>316</v>
      </c>
      <c r="C1619" t="s">
        <v>11</v>
      </c>
      <c r="D1619" t="s">
        <v>12</v>
      </c>
      <c r="E1619" t="s">
        <v>47</v>
      </c>
    </row>
    <row r="1620" spans="1:5">
      <c r="A1620" t="s">
        <v>2324</v>
      </c>
      <c r="B1620" t="s">
        <v>435</v>
      </c>
      <c r="C1620" t="s">
        <v>23</v>
      </c>
      <c r="D1620" t="s">
        <v>24</v>
      </c>
      <c r="E1620" t="s">
        <v>54</v>
      </c>
    </row>
    <row r="1621" spans="1:5">
      <c r="A1621" t="s">
        <v>2325</v>
      </c>
      <c r="B1621" t="s">
        <v>346</v>
      </c>
      <c r="C1621" t="s">
        <v>11</v>
      </c>
      <c r="D1621" t="s">
        <v>4706</v>
      </c>
      <c r="E1621" t="s">
        <v>33</v>
      </c>
    </row>
    <row r="1622" spans="1:5">
      <c r="A1622" t="s">
        <v>2326</v>
      </c>
      <c r="B1622" t="s">
        <v>386</v>
      </c>
      <c r="C1622" t="s">
        <v>11</v>
      </c>
      <c r="D1622" t="s">
        <v>58</v>
      </c>
      <c r="E1622" t="s">
        <v>59</v>
      </c>
    </row>
    <row r="1623" spans="1:5">
      <c r="A1623" t="s">
        <v>2327</v>
      </c>
      <c r="B1623" t="s">
        <v>281</v>
      </c>
      <c r="C1623" t="s">
        <v>23</v>
      </c>
      <c r="D1623" t="s">
        <v>42</v>
      </c>
      <c r="E1623" t="s">
        <v>44</v>
      </c>
    </row>
    <row r="1624" spans="1:5">
      <c r="A1624" t="s">
        <v>2328</v>
      </c>
      <c r="B1624" t="s">
        <v>335</v>
      </c>
      <c r="C1624" t="s">
        <v>23</v>
      </c>
      <c r="D1624" t="s">
        <v>42</v>
      </c>
      <c r="E1624" t="s">
        <v>43</v>
      </c>
    </row>
    <row r="1625" spans="1:5">
      <c r="A1625" t="s">
        <v>2329</v>
      </c>
      <c r="B1625" t="s">
        <v>368</v>
      </c>
      <c r="C1625" t="s">
        <v>8</v>
      </c>
      <c r="D1625" t="s">
        <v>37</v>
      </c>
      <c r="E1625" t="s">
        <v>38</v>
      </c>
    </row>
    <row r="1626" spans="1:5">
      <c r="A1626" t="s">
        <v>2330</v>
      </c>
      <c r="B1626" t="s">
        <v>364</v>
      </c>
      <c r="C1626" t="s">
        <v>23</v>
      </c>
      <c r="D1626" t="s">
        <v>39</v>
      </c>
      <c r="E1626" t="s">
        <v>48</v>
      </c>
    </row>
    <row r="1627" spans="1:5">
      <c r="A1627" t="s">
        <v>2331</v>
      </c>
      <c r="B1627" t="s">
        <v>254</v>
      </c>
      <c r="C1627" t="s">
        <v>5</v>
      </c>
      <c r="D1627" t="s">
        <v>6</v>
      </c>
      <c r="E1627" t="s">
        <v>7</v>
      </c>
    </row>
    <row r="1628" spans="1:5">
      <c r="A1628" t="s">
        <v>2332</v>
      </c>
      <c r="B1628" t="s">
        <v>375</v>
      </c>
      <c r="C1628" t="s">
        <v>11</v>
      </c>
      <c r="D1628" t="s">
        <v>12</v>
      </c>
      <c r="E1628" t="s">
        <v>50</v>
      </c>
    </row>
    <row r="1629" spans="1:5">
      <c r="A1629" t="s">
        <v>2333</v>
      </c>
      <c r="B1629" t="s">
        <v>175</v>
      </c>
      <c r="C1629" t="s">
        <v>11</v>
      </c>
      <c r="D1629" t="s">
        <v>20</v>
      </c>
      <c r="E1629" t="s">
        <v>63</v>
      </c>
    </row>
    <row r="1630" spans="1:5">
      <c r="A1630" t="s">
        <v>2334</v>
      </c>
      <c r="B1630" t="s">
        <v>134</v>
      </c>
      <c r="C1630" t="s">
        <v>5</v>
      </c>
      <c r="D1630" t="s">
        <v>6</v>
      </c>
      <c r="E1630" t="s">
        <v>16</v>
      </c>
    </row>
    <row r="1631" spans="1:5">
      <c r="A1631" t="s">
        <v>2335</v>
      </c>
      <c r="B1631" t="s">
        <v>142</v>
      </c>
      <c r="C1631" t="s">
        <v>23</v>
      </c>
      <c r="D1631" t="s">
        <v>24</v>
      </c>
      <c r="E1631" t="s">
        <v>54</v>
      </c>
    </row>
    <row r="1632" spans="1:5">
      <c r="A1632" t="s">
        <v>2336</v>
      </c>
      <c r="B1632" t="s">
        <v>170</v>
      </c>
      <c r="C1632" t="s">
        <v>5</v>
      </c>
      <c r="D1632" t="s">
        <v>29</v>
      </c>
      <c r="E1632" t="s">
        <v>53</v>
      </c>
    </row>
    <row r="1633" spans="1:5">
      <c r="A1633" t="s">
        <v>2337</v>
      </c>
      <c r="B1633" t="s">
        <v>167</v>
      </c>
      <c r="C1633" t="s">
        <v>5</v>
      </c>
      <c r="D1633" t="s">
        <v>14</v>
      </c>
      <c r="E1633" t="s">
        <v>57</v>
      </c>
    </row>
    <row r="1634" spans="1:5">
      <c r="A1634" t="s">
        <v>2338</v>
      </c>
      <c r="B1634" t="s">
        <v>404</v>
      </c>
      <c r="C1634" t="s">
        <v>8</v>
      </c>
      <c r="D1634" t="s">
        <v>37</v>
      </c>
      <c r="E1634" t="s">
        <v>65</v>
      </c>
    </row>
    <row r="1635" spans="1:5">
      <c r="A1635" t="s">
        <v>2339</v>
      </c>
      <c r="B1635" t="s">
        <v>357</v>
      </c>
      <c r="C1635" t="s">
        <v>5</v>
      </c>
      <c r="D1635" t="s">
        <v>27</v>
      </c>
      <c r="E1635" t="s">
        <v>64</v>
      </c>
    </row>
    <row r="1636" spans="1:5">
      <c r="A1636" t="s">
        <v>2340</v>
      </c>
      <c r="B1636" t="s">
        <v>478</v>
      </c>
      <c r="C1636" t="s">
        <v>11</v>
      </c>
      <c r="D1636" t="s">
        <v>12</v>
      </c>
      <c r="E1636" t="s">
        <v>13</v>
      </c>
    </row>
    <row r="1637" spans="1:5">
      <c r="A1637" t="s">
        <v>2341</v>
      </c>
      <c r="B1637" t="s">
        <v>300</v>
      </c>
      <c r="C1637" t="s">
        <v>5</v>
      </c>
      <c r="D1637" t="s">
        <v>14</v>
      </c>
      <c r="E1637" t="s">
        <v>26</v>
      </c>
    </row>
    <row r="1638" spans="1:5">
      <c r="A1638" t="s">
        <v>2342</v>
      </c>
      <c r="B1638" t="s">
        <v>220</v>
      </c>
      <c r="C1638" t="s">
        <v>11</v>
      </c>
      <c r="D1638" t="s">
        <v>58</v>
      </c>
      <c r="E1638" t="s">
        <v>61</v>
      </c>
    </row>
    <row r="1639" spans="1:5">
      <c r="A1639" t="s">
        <v>2343</v>
      </c>
      <c r="B1639" t="s">
        <v>286</v>
      </c>
      <c r="C1639" t="s">
        <v>11</v>
      </c>
      <c r="D1639" t="s">
        <v>58</v>
      </c>
      <c r="E1639" t="s">
        <v>61</v>
      </c>
    </row>
    <row r="1640" spans="1:5">
      <c r="A1640" t="s">
        <v>2344</v>
      </c>
      <c r="B1640" t="s">
        <v>264</v>
      </c>
      <c r="C1640" t="s">
        <v>11</v>
      </c>
      <c r="D1640" t="s">
        <v>12</v>
      </c>
      <c r="E1640" t="s">
        <v>50</v>
      </c>
    </row>
    <row r="1641" spans="1:5">
      <c r="A1641" t="s">
        <v>2345</v>
      </c>
      <c r="B1641" t="s">
        <v>310</v>
      </c>
      <c r="C1641" t="s">
        <v>23</v>
      </c>
      <c r="D1641" t="s">
        <v>39</v>
      </c>
      <c r="E1641" t="s">
        <v>51</v>
      </c>
    </row>
    <row r="1642" spans="1:5">
      <c r="A1642" t="s">
        <v>2346</v>
      </c>
      <c r="B1642" t="s">
        <v>307</v>
      </c>
      <c r="C1642" t="s">
        <v>8</v>
      </c>
      <c r="D1642" t="s">
        <v>37</v>
      </c>
      <c r="E1642" t="s">
        <v>38</v>
      </c>
    </row>
    <row r="1643" spans="1:5">
      <c r="A1643" t="s">
        <v>2347</v>
      </c>
      <c r="B1643" t="s">
        <v>458</v>
      </c>
      <c r="C1643" t="s">
        <v>11</v>
      </c>
      <c r="D1643" t="s">
        <v>12</v>
      </c>
      <c r="E1643" t="s">
        <v>50</v>
      </c>
    </row>
    <row r="1644" spans="1:5">
      <c r="A1644" t="s">
        <v>2348</v>
      </c>
      <c r="B1644" t="s">
        <v>239</v>
      </c>
      <c r="C1644" t="s">
        <v>11</v>
      </c>
      <c r="D1644" t="s">
        <v>4706</v>
      </c>
      <c r="E1644" t="s">
        <v>33</v>
      </c>
    </row>
    <row r="1645" spans="1:5">
      <c r="A1645" t="s">
        <v>2349</v>
      </c>
      <c r="B1645" t="s">
        <v>138</v>
      </c>
      <c r="C1645" t="s">
        <v>23</v>
      </c>
      <c r="D1645" t="s">
        <v>39</v>
      </c>
      <c r="E1645" t="s">
        <v>48</v>
      </c>
    </row>
    <row r="1646" spans="1:5">
      <c r="A1646" t="s">
        <v>2350</v>
      </c>
      <c r="B1646" t="s">
        <v>242</v>
      </c>
      <c r="C1646" t="s">
        <v>11</v>
      </c>
      <c r="D1646" t="s">
        <v>58</v>
      </c>
      <c r="E1646" t="s">
        <v>59</v>
      </c>
    </row>
    <row r="1647" spans="1:5">
      <c r="A1647" t="s">
        <v>2351</v>
      </c>
      <c r="B1647" t="s">
        <v>114</v>
      </c>
      <c r="C1647" t="s">
        <v>5</v>
      </c>
      <c r="D1647" t="s">
        <v>6</v>
      </c>
      <c r="E1647" t="s">
        <v>22</v>
      </c>
    </row>
    <row r="1648" spans="1:5">
      <c r="A1648" t="s">
        <v>2352</v>
      </c>
      <c r="B1648" t="s">
        <v>150</v>
      </c>
      <c r="C1648" t="s">
        <v>5</v>
      </c>
      <c r="D1648" t="s">
        <v>27</v>
      </c>
      <c r="E1648" t="s">
        <v>28</v>
      </c>
    </row>
    <row r="1649" spans="1:5">
      <c r="A1649" t="s">
        <v>2353</v>
      </c>
      <c r="B1649" t="s">
        <v>499</v>
      </c>
      <c r="C1649" t="s">
        <v>8</v>
      </c>
      <c r="D1649" t="s">
        <v>34</v>
      </c>
      <c r="E1649" t="s">
        <v>36</v>
      </c>
    </row>
    <row r="1650" spans="1:5">
      <c r="A1650" t="s">
        <v>2354</v>
      </c>
      <c r="B1650" t="s">
        <v>246</v>
      </c>
      <c r="C1650" t="s">
        <v>11</v>
      </c>
      <c r="D1650" t="s">
        <v>4706</v>
      </c>
      <c r="E1650" t="s">
        <v>19</v>
      </c>
    </row>
    <row r="1651" spans="1:5">
      <c r="A1651" t="s">
        <v>2355</v>
      </c>
      <c r="B1651" t="s">
        <v>152</v>
      </c>
      <c r="C1651" t="s">
        <v>23</v>
      </c>
      <c r="D1651" t="s">
        <v>24</v>
      </c>
      <c r="E1651" t="s">
        <v>25</v>
      </c>
    </row>
    <row r="1652" spans="1:5">
      <c r="A1652" t="s">
        <v>2356</v>
      </c>
      <c r="B1652" t="s">
        <v>368</v>
      </c>
      <c r="C1652" t="s">
        <v>5</v>
      </c>
      <c r="D1652" t="s">
        <v>6</v>
      </c>
      <c r="E1652" t="s">
        <v>22</v>
      </c>
    </row>
    <row r="1653" spans="1:5">
      <c r="A1653" t="s">
        <v>2357</v>
      </c>
      <c r="B1653" t="s">
        <v>424</v>
      </c>
      <c r="C1653" t="s">
        <v>23</v>
      </c>
      <c r="D1653" t="s">
        <v>39</v>
      </c>
      <c r="E1653" t="s">
        <v>40</v>
      </c>
    </row>
    <row r="1654" spans="1:5">
      <c r="A1654" t="s">
        <v>2358</v>
      </c>
      <c r="B1654" t="s">
        <v>203</v>
      </c>
      <c r="C1654" t="s">
        <v>23</v>
      </c>
      <c r="D1654" t="s">
        <v>24</v>
      </c>
      <c r="E1654" t="s">
        <v>25</v>
      </c>
    </row>
    <row r="1655" spans="1:5">
      <c r="A1655" t="s">
        <v>2359</v>
      </c>
      <c r="B1655" t="s">
        <v>437</v>
      </c>
      <c r="C1655" t="s">
        <v>5</v>
      </c>
      <c r="D1655" t="s">
        <v>29</v>
      </c>
      <c r="E1655" t="s">
        <v>30</v>
      </c>
    </row>
    <row r="1656" spans="1:5">
      <c r="A1656" t="s">
        <v>2360</v>
      </c>
      <c r="B1656" t="s">
        <v>288</v>
      </c>
      <c r="C1656" t="s">
        <v>23</v>
      </c>
      <c r="D1656" t="s">
        <v>42</v>
      </c>
      <c r="E1656" t="s">
        <v>44</v>
      </c>
    </row>
    <row r="1657" spans="1:5">
      <c r="A1657" t="s">
        <v>2361</v>
      </c>
      <c r="B1657" t="s">
        <v>224</v>
      </c>
      <c r="C1657" t="s">
        <v>5</v>
      </c>
      <c r="D1657" t="s">
        <v>14</v>
      </c>
      <c r="E1657" t="s">
        <v>26</v>
      </c>
    </row>
    <row r="1658" spans="1:5">
      <c r="A1658" t="s">
        <v>2362</v>
      </c>
      <c r="B1658" t="s">
        <v>381</v>
      </c>
      <c r="C1658" t="s">
        <v>23</v>
      </c>
      <c r="D1658" t="s">
        <v>42</v>
      </c>
      <c r="E1658" t="s">
        <v>43</v>
      </c>
    </row>
    <row r="1659" spans="1:5">
      <c r="A1659" t="s">
        <v>2363</v>
      </c>
      <c r="B1659" t="s">
        <v>262</v>
      </c>
      <c r="C1659" t="s">
        <v>5</v>
      </c>
      <c r="D1659" t="s">
        <v>6</v>
      </c>
      <c r="E1659" t="s">
        <v>16</v>
      </c>
    </row>
    <row r="1660" spans="1:5">
      <c r="A1660" t="s">
        <v>2364</v>
      </c>
      <c r="B1660" t="s">
        <v>384</v>
      </c>
      <c r="C1660" t="s">
        <v>11</v>
      </c>
      <c r="D1660" t="s">
        <v>4706</v>
      </c>
      <c r="E1660" t="s">
        <v>41</v>
      </c>
    </row>
    <row r="1661" spans="1:5">
      <c r="A1661" t="s">
        <v>2365</v>
      </c>
      <c r="B1661" t="s">
        <v>427</v>
      </c>
      <c r="C1661" t="s">
        <v>8</v>
      </c>
      <c r="D1661" t="s">
        <v>9</v>
      </c>
      <c r="E1661" t="s">
        <v>10</v>
      </c>
    </row>
    <row r="1662" spans="1:5">
      <c r="A1662" t="s">
        <v>2366</v>
      </c>
      <c r="B1662" t="s">
        <v>245</v>
      </c>
      <c r="C1662" t="s">
        <v>5</v>
      </c>
      <c r="D1662" t="s">
        <v>29</v>
      </c>
      <c r="E1662" t="s">
        <v>31</v>
      </c>
    </row>
    <row r="1663" spans="1:5">
      <c r="A1663" t="s">
        <v>2367</v>
      </c>
      <c r="B1663" t="s">
        <v>426</v>
      </c>
      <c r="C1663" t="s">
        <v>5</v>
      </c>
      <c r="D1663" t="s">
        <v>29</v>
      </c>
      <c r="E1663" t="s">
        <v>30</v>
      </c>
    </row>
    <row r="1664" spans="1:5">
      <c r="A1664" t="s">
        <v>2368</v>
      </c>
      <c r="B1664" t="s">
        <v>249</v>
      </c>
      <c r="C1664" t="s">
        <v>8</v>
      </c>
      <c r="D1664" t="s">
        <v>9</v>
      </c>
      <c r="E1664" t="s">
        <v>55</v>
      </c>
    </row>
    <row r="1665" spans="1:5">
      <c r="A1665" t="s">
        <v>2369</v>
      </c>
      <c r="B1665" t="s">
        <v>297</v>
      </c>
      <c r="C1665" t="s">
        <v>5</v>
      </c>
      <c r="D1665" t="s">
        <v>27</v>
      </c>
      <c r="E1665" t="s">
        <v>28</v>
      </c>
    </row>
    <row r="1666" spans="1:5">
      <c r="A1666" t="s">
        <v>2370</v>
      </c>
      <c r="B1666" t="s">
        <v>299</v>
      </c>
      <c r="C1666" t="s">
        <v>5</v>
      </c>
      <c r="D1666" t="s">
        <v>29</v>
      </c>
      <c r="E1666" t="s">
        <v>31</v>
      </c>
    </row>
    <row r="1667" spans="1:5">
      <c r="A1667" t="s">
        <v>2371</v>
      </c>
      <c r="B1667" t="s">
        <v>493</v>
      </c>
      <c r="C1667" t="s">
        <v>23</v>
      </c>
      <c r="D1667" t="s">
        <v>24</v>
      </c>
      <c r="E1667" t="s">
        <v>54</v>
      </c>
    </row>
    <row r="1668" spans="1:5">
      <c r="A1668" t="s">
        <v>2372</v>
      </c>
      <c r="B1668" t="s">
        <v>179</v>
      </c>
      <c r="C1668" t="s">
        <v>8</v>
      </c>
      <c r="D1668" t="s">
        <v>34</v>
      </c>
      <c r="E1668" t="s">
        <v>35</v>
      </c>
    </row>
    <row r="1669" spans="1:5">
      <c r="A1669" t="s">
        <v>2373</v>
      </c>
      <c r="B1669" t="s">
        <v>193</v>
      </c>
      <c r="C1669" t="s">
        <v>11</v>
      </c>
      <c r="D1669" t="s">
        <v>58</v>
      </c>
      <c r="E1669" t="s">
        <v>59</v>
      </c>
    </row>
    <row r="1670" spans="1:5">
      <c r="A1670" t="s">
        <v>2374</v>
      </c>
      <c r="B1670" t="s">
        <v>106</v>
      </c>
      <c r="C1670" t="s">
        <v>5</v>
      </c>
      <c r="D1670" t="s">
        <v>29</v>
      </c>
      <c r="E1670" t="s">
        <v>30</v>
      </c>
    </row>
    <row r="1671" spans="1:5">
      <c r="A1671" t="s">
        <v>2375</v>
      </c>
      <c r="B1671" t="s">
        <v>209</v>
      </c>
      <c r="C1671" t="s">
        <v>8</v>
      </c>
      <c r="D1671" t="s">
        <v>34</v>
      </c>
      <c r="E1671" t="s">
        <v>35</v>
      </c>
    </row>
    <row r="1672" spans="1:5">
      <c r="A1672" t="s">
        <v>2376</v>
      </c>
      <c r="B1672" t="s">
        <v>118</v>
      </c>
      <c r="C1672" t="s">
        <v>23</v>
      </c>
      <c r="D1672" t="s">
        <v>24</v>
      </c>
      <c r="E1672" t="s">
        <v>54</v>
      </c>
    </row>
    <row r="1673" spans="1:5">
      <c r="A1673" t="s">
        <v>2377</v>
      </c>
      <c r="B1673" t="s">
        <v>418</v>
      </c>
      <c r="C1673" t="s">
        <v>11</v>
      </c>
      <c r="D1673" t="s">
        <v>20</v>
      </c>
      <c r="E1673" t="s">
        <v>56</v>
      </c>
    </row>
    <row r="1674" spans="1:5">
      <c r="A1674" t="s">
        <v>2378</v>
      </c>
      <c r="B1674" t="s">
        <v>492</v>
      </c>
      <c r="C1674" t="s">
        <v>8</v>
      </c>
      <c r="D1674" t="s">
        <v>34</v>
      </c>
      <c r="E1674" t="s">
        <v>60</v>
      </c>
    </row>
    <row r="1675" spans="1:5">
      <c r="A1675" t="s">
        <v>2379</v>
      </c>
      <c r="B1675" t="s">
        <v>339</v>
      </c>
      <c r="C1675" t="s">
        <v>11</v>
      </c>
      <c r="D1675" t="s">
        <v>58</v>
      </c>
      <c r="E1675" t="s">
        <v>66</v>
      </c>
    </row>
    <row r="1676" spans="1:5">
      <c r="A1676" t="s">
        <v>2380</v>
      </c>
      <c r="B1676" t="s">
        <v>187</v>
      </c>
      <c r="C1676" t="s">
        <v>11</v>
      </c>
      <c r="D1676" t="s">
        <v>20</v>
      </c>
      <c r="E1676" t="s">
        <v>63</v>
      </c>
    </row>
    <row r="1677" spans="1:5">
      <c r="A1677" t="s">
        <v>2381</v>
      </c>
      <c r="B1677" t="s">
        <v>190</v>
      </c>
      <c r="C1677" t="s">
        <v>11</v>
      </c>
      <c r="D1677" t="s">
        <v>4706</v>
      </c>
      <c r="E1677" t="s">
        <v>19</v>
      </c>
    </row>
    <row r="1678" spans="1:5">
      <c r="A1678" t="s">
        <v>2382</v>
      </c>
      <c r="B1678" t="s">
        <v>436</v>
      </c>
      <c r="C1678" t="s">
        <v>5</v>
      </c>
      <c r="D1678" t="s">
        <v>14</v>
      </c>
      <c r="E1678" t="s">
        <v>57</v>
      </c>
    </row>
    <row r="1679" spans="1:5">
      <c r="A1679" t="s">
        <v>2383</v>
      </c>
      <c r="B1679" t="s">
        <v>438</v>
      </c>
      <c r="C1679" t="s">
        <v>5</v>
      </c>
      <c r="D1679" t="s">
        <v>14</v>
      </c>
      <c r="E1679" t="s">
        <v>26</v>
      </c>
    </row>
    <row r="1680" spans="1:5">
      <c r="A1680" t="s">
        <v>2384</v>
      </c>
      <c r="B1680" t="s">
        <v>279</v>
      </c>
      <c r="C1680" t="s">
        <v>23</v>
      </c>
      <c r="D1680" t="s">
        <v>24</v>
      </c>
      <c r="E1680" t="s">
        <v>25</v>
      </c>
    </row>
    <row r="1681" spans="1:5">
      <c r="A1681" t="s">
        <v>2385</v>
      </c>
      <c r="B1681" t="s">
        <v>218</v>
      </c>
      <c r="C1681" t="s">
        <v>23</v>
      </c>
      <c r="D1681" t="s">
        <v>42</v>
      </c>
      <c r="E1681" t="s">
        <v>44</v>
      </c>
    </row>
    <row r="1682" spans="1:5">
      <c r="A1682" t="s">
        <v>2386</v>
      </c>
      <c r="B1682" t="s">
        <v>248</v>
      </c>
      <c r="C1682" t="s">
        <v>8</v>
      </c>
      <c r="D1682" t="s">
        <v>34</v>
      </c>
      <c r="E1682" t="s">
        <v>35</v>
      </c>
    </row>
    <row r="1683" spans="1:5">
      <c r="A1683" t="s">
        <v>2387</v>
      </c>
      <c r="B1683" t="s">
        <v>481</v>
      </c>
      <c r="C1683" t="s">
        <v>23</v>
      </c>
      <c r="D1683" t="s">
        <v>39</v>
      </c>
      <c r="E1683" t="s">
        <v>51</v>
      </c>
    </row>
    <row r="1684" spans="1:5">
      <c r="A1684" t="s">
        <v>2388</v>
      </c>
      <c r="B1684" t="s">
        <v>143</v>
      </c>
      <c r="C1684" t="s">
        <v>11</v>
      </c>
      <c r="D1684" t="s">
        <v>4706</v>
      </c>
      <c r="E1684" t="s">
        <v>19</v>
      </c>
    </row>
    <row r="1685" spans="1:5">
      <c r="A1685" t="s">
        <v>2389</v>
      </c>
      <c r="B1685" t="s">
        <v>306</v>
      </c>
      <c r="C1685" t="s">
        <v>11</v>
      </c>
      <c r="D1685" t="s">
        <v>12</v>
      </c>
      <c r="E1685" t="s">
        <v>13</v>
      </c>
    </row>
    <row r="1686" spans="1:5">
      <c r="A1686" t="s">
        <v>2390</v>
      </c>
      <c r="B1686" t="s">
        <v>261</v>
      </c>
      <c r="C1686" t="s">
        <v>5</v>
      </c>
      <c r="D1686" t="s">
        <v>27</v>
      </c>
      <c r="E1686" t="s">
        <v>28</v>
      </c>
    </row>
    <row r="1687" spans="1:5">
      <c r="A1687" t="s">
        <v>2391</v>
      </c>
      <c r="B1687" t="s">
        <v>472</v>
      </c>
      <c r="C1687" t="s">
        <v>11</v>
      </c>
      <c r="D1687" t="s">
        <v>12</v>
      </c>
      <c r="E1687" t="s">
        <v>47</v>
      </c>
    </row>
    <row r="1688" spans="1:5">
      <c r="A1688" t="s">
        <v>2392</v>
      </c>
      <c r="B1688" t="s">
        <v>412</v>
      </c>
      <c r="C1688" t="s">
        <v>8</v>
      </c>
      <c r="D1688" t="s">
        <v>37</v>
      </c>
      <c r="E1688" t="s">
        <v>38</v>
      </c>
    </row>
    <row r="1689" spans="1:5">
      <c r="A1689" t="s">
        <v>2393</v>
      </c>
      <c r="B1689" t="s">
        <v>459</v>
      </c>
      <c r="C1689" t="s">
        <v>11</v>
      </c>
      <c r="D1689" t="s">
        <v>4706</v>
      </c>
      <c r="E1689" t="s">
        <v>41</v>
      </c>
    </row>
    <row r="1690" spans="1:5">
      <c r="A1690" t="s">
        <v>2394</v>
      </c>
      <c r="B1690" t="s">
        <v>384</v>
      </c>
      <c r="C1690" t="s">
        <v>11</v>
      </c>
      <c r="D1690" t="s">
        <v>4706</v>
      </c>
      <c r="E1690" t="s">
        <v>41</v>
      </c>
    </row>
    <row r="1691" spans="1:5">
      <c r="A1691" t="s">
        <v>2395</v>
      </c>
      <c r="B1691" t="s">
        <v>228</v>
      </c>
      <c r="C1691" t="s">
        <v>8</v>
      </c>
      <c r="D1691" t="s">
        <v>17</v>
      </c>
      <c r="E1691" t="s">
        <v>32</v>
      </c>
    </row>
    <row r="1692" spans="1:5">
      <c r="A1692" t="s">
        <v>2396</v>
      </c>
      <c r="B1692" t="s">
        <v>233</v>
      </c>
      <c r="C1692" t="s">
        <v>23</v>
      </c>
      <c r="D1692" t="s">
        <v>39</v>
      </c>
      <c r="E1692" t="s">
        <v>40</v>
      </c>
    </row>
    <row r="1693" spans="1:5">
      <c r="A1693" t="s">
        <v>2397</v>
      </c>
      <c r="B1693" t="s">
        <v>152</v>
      </c>
      <c r="C1693" t="s">
        <v>23</v>
      </c>
      <c r="D1693" t="s">
        <v>39</v>
      </c>
      <c r="E1693" t="s">
        <v>51</v>
      </c>
    </row>
    <row r="1694" spans="1:5">
      <c r="A1694" t="s">
        <v>2398</v>
      </c>
      <c r="B1694" t="s">
        <v>225</v>
      </c>
      <c r="C1694" t="s">
        <v>8</v>
      </c>
      <c r="D1694" t="s">
        <v>37</v>
      </c>
      <c r="E1694" t="s">
        <v>49</v>
      </c>
    </row>
    <row r="1695" spans="1:5">
      <c r="A1695" t="s">
        <v>2399</v>
      </c>
      <c r="B1695" t="s">
        <v>173</v>
      </c>
      <c r="C1695" t="s">
        <v>5</v>
      </c>
      <c r="D1695" t="s">
        <v>14</v>
      </c>
      <c r="E1695" t="s">
        <v>57</v>
      </c>
    </row>
    <row r="1696" spans="1:5">
      <c r="A1696" t="s">
        <v>2400</v>
      </c>
      <c r="B1696" t="s">
        <v>286</v>
      </c>
      <c r="C1696" t="s">
        <v>11</v>
      </c>
      <c r="D1696" t="s">
        <v>58</v>
      </c>
      <c r="E1696" t="s">
        <v>66</v>
      </c>
    </row>
    <row r="1697" spans="1:5">
      <c r="A1697" t="s">
        <v>2401</v>
      </c>
      <c r="B1697" t="s">
        <v>122</v>
      </c>
      <c r="C1697" t="s">
        <v>8</v>
      </c>
      <c r="D1697" t="s">
        <v>34</v>
      </c>
      <c r="E1697" t="s">
        <v>35</v>
      </c>
    </row>
    <row r="1698" spans="1:5">
      <c r="A1698" t="s">
        <v>2402</v>
      </c>
      <c r="B1698" t="s">
        <v>149</v>
      </c>
      <c r="C1698" t="s">
        <v>11</v>
      </c>
      <c r="D1698" t="s">
        <v>58</v>
      </c>
      <c r="E1698" t="s">
        <v>66</v>
      </c>
    </row>
    <row r="1699" spans="1:5">
      <c r="A1699" t="s">
        <v>2403</v>
      </c>
      <c r="B1699" t="s">
        <v>336</v>
      </c>
      <c r="C1699" t="s">
        <v>5</v>
      </c>
      <c r="D1699" t="s">
        <v>14</v>
      </c>
      <c r="E1699" t="s">
        <v>26</v>
      </c>
    </row>
    <row r="1700" spans="1:5">
      <c r="A1700" t="s">
        <v>2404</v>
      </c>
      <c r="B1700" t="s">
        <v>420</v>
      </c>
      <c r="C1700" t="s">
        <v>11</v>
      </c>
      <c r="D1700" t="s">
        <v>20</v>
      </c>
      <c r="E1700" t="s">
        <v>21</v>
      </c>
    </row>
    <row r="1701" spans="1:5">
      <c r="A1701" t="s">
        <v>2405</v>
      </c>
      <c r="B1701" t="s">
        <v>384</v>
      </c>
      <c r="C1701" t="s">
        <v>8</v>
      </c>
      <c r="D1701" t="s">
        <v>17</v>
      </c>
      <c r="E1701" t="s">
        <v>52</v>
      </c>
    </row>
    <row r="1702" spans="1:5">
      <c r="A1702" t="s">
        <v>2406</v>
      </c>
      <c r="B1702" t="s">
        <v>463</v>
      </c>
      <c r="C1702" t="s">
        <v>11</v>
      </c>
      <c r="D1702" t="s">
        <v>20</v>
      </c>
      <c r="E1702" t="s">
        <v>21</v>
      </c>
    </row>
    <row r="1703" spans="1:5">
      <c r="A1703" t="s">
        <v>2407</v>
      </c>
      <c r="B1703" t="s">
        <v>338</v>
      </c>
      <c r="C1703" t="s">
        <v>23</v>
      </c>
      <c r="D1703" t="s">
        <v>24</v>
      </c>
      <c r="E1703" t="s">
        <v>45</v>
      </c>
    </row>
    <row r="1704" spans="1:5">
      <c r="A1704" t="s">
        <v>2408</v>
      </c>
      <c r="B1704" t="s">
        <v>201</v>
      </c>
      <c r="C1704" t="s">
        <v>5</v>
      </c>
      <c r="D1704" t="s">
        <v>29</v>
      </c>
      <c r="E1704" t="s">
        <v>53</v>
      </c>
    </row>
    <row r="1705" spans="1:5">
      <c r="A1705" t="s">
        <v>2409</v>
      </c>
      <c r="B1705" t="s">
        <v>258</v>
      </c>
      <c r="C1705" t="s">
        <v>5</v>
      </c>
      <c r="D1705" t="s">
        <v>29</v>
      </c>
      <c r="E1705" t="s">
        <v>30</v>
      </c>
    </row>
    <row r="1706" spans="1:5">
      <c r="A1706" t="s">
        <v>2410</v>
      </c>
      <c r="B1706" t="s">
        <v>383</v>
      </c>
      <c r="C1706" t="s">
        <v>5</v>
      </c>
      <c r="D1706" t="s">
        <v>6</v>
      </c>
      <c r="E1706" t="s">
        <v>7</v>
      </c>
    </row>
    <row r="1707" spans="1:5">
      <c r="A1707" t="s">
        <v>2411</v>
      </c>
      <c r="B1707" t="s">
        <v>256</v>
      </c>
      <c r="C1707" t="s">
        <v>8</v>
      </c>
      <c r="D1707" t="s">
        <v>9</v>
      </c>
      <c r="E1707" t="s">
        <v>10</v>
      </c>
    </row>
    <row r="1708" spans="1:5">
      <c r="A1708" t="s">
        <v>2412</v>
      </c>
      <c r="B1708" t="s">
        <v>448</v>
      </c>
      <c r="C1708" t="s">
        <v>5</v>
      </c>
      <c r="D1708" t="s">
        <v>14</v>
      </c>
      <c r="E1708" t="s">
        <v>15</v>
      </c>
    </row>
    <row r="1709" spans="1:5">
      <c r="A1709" t="s">
        <v>2413</v>
      </c>
      <c r="B1709" t="s">
        <v>231</v>
      </c>
      <c r="C1709" t="s">
        <v>23</v>
      </c>
      <c r="D1709" t="s">
        <v>24</v>
      </c>
      <c r="E1709" t="s">
        <v>54</v>
      </c>
    </row>
    <row r="1710" spans="1:5">
      <c r="A1710" t="s">
        <v>2414</v>
      </c>
      <c r="B1710" t="s">
        <v>249</v>
      </c>
      <c r="C1710" t="s">
        <v>8</v>
      </c>
      <c r="D1710" t="s">
        <v>34</v>
      </c>
      <c r="E1710" t="s">
        <v>60</v>
      </c>
    </row>
    <row r="1711" spans="1:5">
      <c r="A1711" t="s">
        <v>2415</v>
      </c>
      <c r="B1711" t="s">
        <v>258</v>
      </c>
      <c r="C1711" t="s">
        <v>23</v>
      </c>
      <c r="D1711" t="s">
        <v>24</v>
      </c>
      <c r="E1711" t="s">
        <v>25</v>
      </c>
    </row>
    <row r="1712" spans="1:5">
      <c r="A1712" t="s">
        <v>2416</v>
      </c>
      <c r="B1712" t="s">
        <v>212</v>
      </c>
      <c r="C1712" t="s">
        <v>11</v>
      </c>
      <c r="D1712" t="s">
        <v>4706</v>
      </c>
      <c r="E1712" t="s">
        <v>41</v>
      </c>
    </row>
    <row r="1713" spans="1:5">
      <c r="A1713" t="s">
        <v>2417</v>
      </c>
      <c r="B1713" t="s">
        <v>146</v>
      </c>
      <c r="C1713" t="s">
        <v>11</v>
      </c>
      <c r="D1713" t="s">
        <v>12</v>
      </c>
      <c r="E1713" t="s">
        <v>13</v>
      </c>
    </row>
    <row r="1714" spans="1:5">
      <c r="A1714" t="s">
        <v>2418</v>
      </c>
      <c r="B1714" t="s">
        <v>446</v>
      </c>
      <c r="C1714" t="s">
        <v>11</v>
      </c>
      <c r="D1714" t="s">
        <v>12</v>
      </c>
      <c r="E1714" t="s">
        <v>50</v>
      </c>
    </row>
    <row r="1715" spans="1:5">
      <c r="A1715" t="s">
        <v>2419</v>
      </c>
      <c r="B1715" t="s">
        <v>318</v>
      </c>
      <c r="C1715" t="s">
        <v>11</v>
      </c>
      <c r="D1715" t="s">
        <v>20</v>
      </c>
      <c r="E1715" t="s">
        <v>56</v>
      </c>
    </row>
    <row r="1716" spans="1:5">
      <c r="A1716" t="s">
        <v>2420</v>
      </c>
      <c r="B1716" t="s">
        <v>383</v>
      </c>
      <c r="C1716" t="s">
        <v>23</v>
      </c>
      <c r="D1716" t="s">
        <v>39</v>
      </c>
      <c r="E1716" t="s">
        <v>48</v>
      </c>
    </row>
    <row r="1717" spans="1:5">
      <c r="A1717" t="s">
        <v>2421</v>
      </c>
      <c r="B1717" t="s">
        <v>356</v>
      </c>
      <c r="C1717" t="s">
        <v>8</v>
      </c>
      <c r="D1717" t="s">
        <v>37</v>
      </c>
      <c r="E1717" t="s">
        <v>38</v>
      </c>
    </row>
    <row r="1718" spans="1:5">
      <c r="A1718" t="s">
        <v>2422</v>
      </c>
      <c r="B1718" t="s">
        <v>427</v>
      </c>
      <c r="C1718" t="s">
        <v>8</v>
      </c>
      <c r="D1718" t="s">
        <v>37</v>
      </c>
      <c r="E1718" t="s">
        <v>49</v>
      </c>
    </row>
    <row r="1719" spans="1:5">
      <c r="A1719" t="s">
        <v>2423</v>
      </c>
      <c r="B1719" t="s">
        <v>488</v>
      </c>
      <c r="C1719" t="s">
        <v>5</v>
      </c>
      <c r="D1719" t="s">
        <v>27</v>
      </c>
      <c r="E1719" t="s">
        <v>28</v>
      </c>
    </row>
    <row r="1720" spans="1:5">
      <c r="A1720" t="s">
        <v>2424</v>
      </c>
      <c r="B1720" t="s">
        <v>457</v>
      </c>
      <c r="C1720" t="s">
        <v>23</v>
      </c>
      <c r="D1720" t="s">
        <v>42</v>
      </c>
      <c r="E1720" t="s">
        <v>43</v>
      </c>
    </row>
    <row r="1721" spans="1:5">
      <c r="A1721" t="s">
        <v>2425</v>
      </c>
      <c r="B1721" t="s">
        <v>239</v>
      </c>
      <c r="C1721" t="s">
        <v>11</v>
      </c>
      <c r="D1721" t="s">
        <v>20</v>
      </c>
      <c r="E1721" t="s">
        <v>63</v>
      </c>
    </row>
    <row r="1722" spans="1:5">
      <c r="A1722" t="s">
        <v>2426</v>
      </c>
      <c r="B1722" t="s">
        <v>123</v>
      </c>
      <c r="C1722" t="s">
        <v>23</v>
      </c>
      <c r="D1722" t="s">
        <v>42</v>
      </c>
      <c r="E1722" t="s">
        <v>43</v>
      </c>
    </row>
    <row r="1723" spans="1:5">
      <c r="A1723" t="s">
        <v>2427</v>
      </c>
      <c r="B1723" t="s">
        <v>399</v>
      </c>
      <c r="C1723" t="s">
        <v>5</v>
      </c>
      <c r="D1723" t="s">
        <v>6</v>
      </c>
      <c r="E1723" t="s">
        <v>16</v>
      </c>
    </row>
    <row r="1724" spans="1:5">
      <c r="A1724" t="s">
        <v>2428</v>
      </c>
      <c r="B1724" t="s">
        <v>212</v>
      </c>
      <c r="C1724" t="s">
        <v>5</v>
      </c>
      <c r="D1724" t="s">
        <v>29</v>
      </c>
      <c r="E1724" t="s">
        <v>30</v>
      </c>
    </row>
    <row r="1725" spans="1:5">
      <c r="A1725" t="s">
        <v>2429</v>
      </c>
      <c r="B1725" t="s">
        <v>323</v>
      </c>
      <c r="C1725" t="s">
        <v>23</v>
      </c>
      <c r="D1725" t="s">
        <v>39</v>
      </c>
      <c r="E1725" t="s">
        <v>40</v>
      </c>
    </row>
    <row r="1726" spans="1:5">
      <c r="A1726" t="s">
        <v>2430</v>
      </c>
      <c r="B1726" t="s">
        <v>247</v>
      </c>
      <c r="C1726" t="s">
        <v>23</v>
      </c>
      <c r="D1726" t="s">
        <v>39</v>
      </c>
      <c r="E1726" t="s">
        <v>51</v>
      </c>
    </row>
    <row r="1727" spans="1:5">
      <c r="A1727" t="s">
        <v>2431</v>
      </c>
      <c r="B1727" t="s">
        <v>432</v>
      </c>
      <c r="C1727" t="s">
        <v>23</v>
      </c>
      <c r="D1727" t="s">
        <v>39</v>
      </c>
      <c r="E1727" t="s">
        <v>40</v>
      </c>
    </row>
    <row r="1728" spans="1:5">
      <c r="A1728" t="s">
        <v>2432</v>
      </c>
      <c r="B1728" t="s">
        <v>175</v>
      </c>
      <c r="C1728" t="s">
        <v>8</v>
      </c>
      <c r="D1728" t="s">
        <v>17</v>
      </c>
      <c r="E1728" t="s">
        <v>32</v>
      </c>
    </row>
    <row r="1729" spans="1:5">
      <c r="A1729" t="s">
        <v>2433</v>
      </c>
      <c r="B1729" t="s">
        <v>313</v>
      </c>
      <c r="C1729" t="s">
        <v>11</v>
      </c>
      <c r="D1729" t="s">
        <v>20</v>
      </c>
      <c r="E1729" t="s">
        <v>63</v>
      </c>
    </row>
    <row r="1730" spans="1:5">
      <c r="A1730" t="s">
        <v>2434</v>
      </c>
      <c r="B1730" t="s">
        <v>404</v>
      </c>
      <c r="C1730" t="s">
        <v>23</v>
      </c>
      <c r="D1730" t="s">
        <v>39</v>
      </c>
      <c r="E1730" t="s">
        <v>51</v>
      </c>
    </row>
    <row r="1731" spans="1:5">
      <c r="A1731" t="s">
        <v>2435</v>
      </c>
      <c r="B1731" t="s">
        <v>167</v>
      </c>
      <c r="C1731" t="s">
        <v>23</v>
      </c>
      <c r="D1731" t="s">
        <v>24</v>
      </c>
      <c r="E1731" t="s">
        <v>54</v>
      </c>
    </row>
    <row r="1732" spans="1:5">
      <c r="A1732" t="s">
        <v>2436</v>
      </c>
      <c r="B1732" t="s">
        <v>144</v>
      </c>
      <c r="C1732" t="s">
        <v>23</v>
      </c>
      <c r="D1732" t="s">
        <v>39</v>
      </c>
      <c r="E1732" t="s">
        <v>51</v>
      </c>
    </row>
    <row r="1733" spans="1:5">
      <c r="A1733" t="s">
        <v>2437</v>
      </c>
      <c r="B1733" t="s">
        <v>161</v>
      </c>
      <c r="C1733" t="s">
        <v>5</v>
      </c>
      <c r="D1733" t="s">
        <v>27</v>
      </c>
      <c r="E1733" t="s">
        <v>28</v>
      </c>
    </row>
    <row r="1734" spans="1:5">
      <c r="A1734" t="s">
        <v>2438</v>
      </c>
      <c r="B1734" t="s">
        <v>303</v>
      </c>
      <c r="C1734" t="s">
        <v>5</v>
      </c>
      <c r="D1734" t="s">
        <v>29</v>
      </c>
      <c r="E1734" t="s">
        <v>30</v>
      </c>
    </row>
    <row r="1735" spans="1:5">
      <c r="A1735" t="s">
        <v>2439</v>
      </c>
      <c r="B1735" t="s">
        <v>129</v>
      </c>
      <c r="C1735" t="s">
        <v>8</v>
      </c>
      <c r="D1735" t="s">
        <v>34</v>
      </c>
      <c r="E1735" t="s">
        <v>35</v>
      </c>
    </row>
    <row r="1736" spans="1:5">
      <c r="A1736" t="s">
        <v>2440</v>
      </c>
      <c r="B1736" t="s">
        <v>347</v>
      </c>
      <c r="C1736" t="s">
        <v>11</v>
      </c>
      <c r="D1736" t="s">
        <v>12</v>
      </c>
      <c r="E1736" t="s">
        <v>50</v>
      </c>
    </row>
    <row r="1737" spans="1:5">
      <c r="A1737" t="s">
        <v>2441</v>
      </c>
      <c r="B1737" t="s">
        <v>451</v>
      </c>
      <c r="C1737" t="s">
        <v>8</v>
      </c>
      <c r="D1737" t="s">
        <v>37</v>
      </c>
      <c r="E1737" t="s">
        <v>65</v>
      </c>
    </row>
    <row r="1738" spans="1:5">
      <c r="A1738" t="s">
        <v>2442</v>
      </c>
      <c r="B1738" t="s">
        <v>303</v>
      </c>
      <c r="C1738" t="s">
        <v>11</v>
      </c>
      <c r="D1738" t="s">
        <v>20</v>
      </c>
      <c r="E1738" t="s">
        <v>63</v>
      </c>
    </row>
    <row r="1739" spans="1:5">
      <c r="A1739" t="s">
        <v>2443</v>
      </c>
      <c r="B1739" t="s">
        <v>443</v>
      </c>
      <c r="C1739" t="s">
        <v>5</v>
      </c>
      <c r="D1739" t="s">
        <v>27</v>
      </c>
      <c r="E1739" t="s">
        <v>28</v>
      </c>
    </row>
    <row r="1740" spans="1:5">
      <c r="A1740" t="s">
        <v>2444</v>
      </c>
      <c r="B1740" t="s">
        <v>290</v>
      </c>
      <c r="C1740" t="s">
        <v>5</v>
      </c>
      <c r="D1740" t="s">
        <v>29</v>
      </c>
      <c r="E1740" t="s">
        <v>30</v>
      </c>
    </row>
    <row r="1741" spans="1:5">
      <c r="A1741" t="s">
        <v>2445</v>
      </c>
      <c r="B1741" t="s">
        <v>226</v>
      </c>
      <c r="C1741" t="s">
        <v>5</v>
      </c>
      <c r="D1741" t="s">
        <v>29</v>
      </c>
      <c r="E1741" t="s">
        <v>30</v>
      </c>
    </row>
    <row r="1742" spans="1:5">
      <c r="A1742" t="s">
        <v>2446</v>
      </c>
      <c r="B1742" t="s">
        <v>298</v>
      </c>
      <c r="C1742" t="s">
        <v>8</v>
      </c>
      <c r="D1742" t="s">
        <v>37</v>
      </c>
      <c r="E1742" t="s">
        <v>38</v>
      </c>
    </row>
    <row r="1743" spans="1:5">
      <c r="A1743" t="s">
        <v>2447</v>
      </c>
      <c r="B1743" t="s">
        <v>171</v>
      </c>
      <c r="C1743" t="s">
        <v>23</v>
      </c>
      <c r="D1743" t="s">
        <v>39</v>
      </c>
      <c r="E1743" t="s">
        <v>48</v>
      </c>
    </row>
    <row r="1744" spans="1:5">
      <c r="A1744" t="s">
        <v>2448</v>
      </c>
      <c r="B1744" t="s">
        <v>177</v>
      </c>
      <c r="C1744" t="s">
        <v>23</v>
      </c>
      <c r="D1744" t="s">
        <v>42</v>
      </c>
      <c r="E1744" t="s">
        <v>62</v>
      </c>
    </row>
    <row r="1745" spans="1:5">
      <c r="A1745" t="s">
        <v>2449</v>
      </c>
      <c r="B1745" t="s">
        <v>465</v>
      </c>
      <c r="C1745" t="s">
        <v>5</v>
      </c>
      <c r="D1745" t="s">
        <v>14</v>
      </c>
      <c r="E1745" t="s">
        <v>26</v>
      </c>
    </row>
    <row r="1746" spans="1:5">
      <c r="A1746" t="s">
        <v>2450</v>
      </c>
      <c r="B1746" t="s">
        <v>249</v>
      </c>
      <c r="C1746" t="s">
        <v>23</v>
      </c>
      <c r="D1746" t="s">
        <v>42</v>
      </c>
      <c r="E1746" t="s">
        <v>44</v>
      </c>
    </row>
    <row r="1747" spans="1:5">
      <c r="A1747" t="s">
        <v>2451</v>
      </c>
      <c r="B1747" t="s">
        <v>371</v>
      </c>
      <c r="C1747" t="s">
        <v>23</v>
      </c>
      <c r="D1747" t="s">
        <v>42</v>
      </c>
      <c r="E1747" t="s">
        <v>43</v>
      </c>
    </row>
    <row r="1748" spans="1:5">
      <c r="A1748" t="s">
        <v>2452</v>
      </c>
      <c r="B1748" t="s">
        <v>279</v>
      </c>
      <c r="C1748" t="s">
        <v>8</v>
      </c>
      <c r="D1748" t="s">
        <v>17</v>
      </c>
      <c r="E1748" t="s">
        <v>32</v>
      </c>
    </row>
    <row r="1749" spans="1:5">
      <c r="A1749" t="s">
        <v>2453</v>
      </c>
      <c r="B1749" t="s">
        <v>320</v>
      </c>
      <c r="C1749" t="s">
        <v>11</v>
      </c>
      <c r="D1749" t="s">
        <v>58</v>
      </c>
      <c r="E1749" t="s">
        <v>59</v>
      </c>
    </row>
    <row r="1750" spans="1:5">
      <c r="A1750" t="s">
        <v>2454</v>
      </c>
      <c r="B1750" t="s">
        <v>109</v>
      </c>
      <c r="C1750" t="s">
        <v>5</v>
      </c>
      <c r="D1750" t="s">
        <v>29</v>
      </c>
      <c r="E1750" t="s">
        <v>30</v>
      </c>
    </row>
    <row r="1751" spans="1:5">
      <c r="A1751" t="s">
        <v>2455</v>
      </c>
      <c r="B1751" t="s">
        <v>291</v>
      </c>
      <c r="C1751" t="s">
        <v>5</v>
      </c>
      <c r="D1751" t="s">
        <v>14</v>
      </c>
      <c r="E1751" t="s">
        <v>15</v>
      </c>
    </row>
    <row r="1752" spans="1:5">
      <c r="A1752" t="s">
        <v>2456</v>
      </c>
      <c r="B1752" t="s">
        <v>335</v>
      </c>
      <c r="C1752" t="s">
        <v>8</v>
      </c>
      <c r="D1752" t="s">
        <v>34</v>
      </c>
      <c r="E1752" t="s">
        <v>35</v>
      </c>
    </row>
    <row r="1753" spans="1:5">
      <c r="A1753" t="s">
        <v>2457</v>
      </c>
      <c r="B1753" t="s">
        <v>119</v>
      </c>
      <c r="C1753" t="s">
        <v>8</v>
      </c>
      <c r="D1753" t="s">
        <v>9</v>
      </c>
      <c r="E1753" t="s">
        <v>10</v>
      </c>
    </row>
    <row r="1754" spans="1:5">
      <c r="A1754" t="s">
        <v>2458</v>
      </c>
      <c r="B1754" t="s">
        <v>450</v>
      </c>
      <c r="C1754" t="s">
        <v>23</v>
      </c>
      <c r="D1754" t="s">
        <v>42</v>
      </c>
      <c r="E1754" t="s">
        <v>62</v>
      </c>
    </row>
    <row r="1755" spans="1:5">
      <c r="A1755" t="s">
        <v>2459</v>
      </c>
      <c r="B1755" t="s">
        <v>458</v>
      </c>
      <c r="C1755" t="s">
        <v>5</v>
      </c>
      <c r="D1755" t="s">
        <v>29</v>
      </c>
      <c r="E1755" t="s">
        <v>31</v>
      </c>
    </row>
    <row r="1756" spans="1:5">
      <c r="A1756" t="s">
        <v>2460</v>
      </c>
      <c r="B1756" t="s">
        <v>398</v>
      </c>
      <c r="C1756" t="s">
        <v>11</v>
      </c>
      <c r="D1756" t="s">
        <v>12</v>
      </c>
      <c r="E1756" t="s">
        <v>50</v>
      </c>
    </row>
    <row r="1757" spans="1:5">
      <c r="A1757" t="s">
        <v>2461</v>
      </c>
      <c r="B1757" t="s">
        <v>230</v>
      </c>
      <c r="C1757" t="s">
        <v>8</v>
      </c>
      <c r="D1757" t="s">
        <v>37</v>
      </c>
      <c r="E1757" t="s">
        <v>38</v>
      </c>
    </row>
    <row r="1758" spans="1:5">
      <c r="A1758" t="s">
        <v>2462</v>
      </c>
      <c r="B1758" t="s">
        <v>187</v>
      </c>
      <c r="C1758" t="s">
        <v>11</v>
      </c>
      <c r="D1758" t="s">
        <v>20</v>
      </c>
      <c r="E1758" t="s">
        <v>21</v>
      </c>
    </row>
    <row r="1759" spans="1:5">
      <c r="A1759" t="s">
        <v>2463</v>
      </c>
      <c r="B1759" t="s">
        <v>161</v>
      </c>
      <c r="C1759" t="s">
        <v>11</v>
      </c>
      <c r="D1759" t="s">
        <v>4706</v>
      </c>
      <c r="E1759" t="s">
        <v>19</v>
      </c>
    </row>
    <row r="1760" spans="1:5">
      <c r="A1760" t="s">
        <v>2464</v>
      </c>
      <c r="B1760" t="s">
        <v>254</v>
      </c>
      <c r="C1760" t="s">
        <v>5</v>
      </c>
      <c r="D1760" t="s">
        <v>14</v>
      </c>
      <c r="E1760" t="s">
        <v>26</v>
      </c>
    </row>
    <row r="1761" spans="1:5">
      <c r="A1761" t="s">
        <v>2465</v>
      </c>
      <c r="B1761" t="s">
        <v>324</v>
      </c>
      <c r="C1761" t="s">
        <v>5</v>
      </c>
      <c r="D1761" t="s">
        <v>6</v>
      </c>
      <c r="E1761" t="s">
        <v>22</v>
      </c>
    </row>
    <row r="1762" spans="1:5">
      <c r="A1762" t="s">
        <v>2466</v>
      </c>
      <c r="B1762" t="s">
        <v>460</v>
      </c>
      <c r="C1762" t="s">
        <v>8</v>
      </c>
      <c r="D1762" t="s">
        <v>9</v>
      </c>
      <c r="E1762" t="s">
        <v>10</v>
      </c>
    </row>
    <row r="1763" spans="1:5">
      <c r="A1763" t="s">
        <v>2467</v>
      </c>
      <c r="B1763" t="s">
        <v>261</v>
      </c>
      <c r="C1763" t="s">
        <v>5</v>
      </c>
      <c r="D1763" t="s">
        <v>14</v>
      </c>
      <c r="E1763" t="s">
        <v>57</v>
      </c>
    </row>
    <row r="1764" spans="1:5">
      <c r="A1764" t="s">
        <v>2468</v>
      </c>
      <c r="B1764" t="s">
        <v>199</v>
      </c>
      <c r="C1764" t="s">
        <v>5</v>
      </c>
      <c r="D1764" t="s">
        <v>27</v>
      </c>
      <c r="E1764" t="s">
        <v>64</v>
      </c>
    </row>
    <row r="1765" spans="1:5">
      <c r="A1765" t="s">
        <v>2469</v>
      </c>
      <c r="B1765" t="s">
        <v>332</v>
      </c>
      <c r="C1765" t="s">
        <v>5</v>
      </c>
      <c r="D1765" t="s">
        <v>29</v>
      </c>
      <c r="E1765" t="s">
        <v>30</v>
      </c>
    </row>
    <row r="1766" spans="1:5">
      <c r="A1766" t="s">
        <v>2470</v>
      </c>
      <c r="B1766" t="s">
        <v>442</v>
      </c>
      <c r="C1766" t="s">
        <v>11</v>
      </c>
      <c r="D1766" t="s">
        <v>12</v>
      </c>
      <c r="E1766" t="s">
        <v>50</v>
      </c>
    </row>
    <row r="1767" spans="1:5">
      <c r="A1767" t="s">
        <v>2471</v>
      </c>
      <c r="B1767" t="s">
        <v>250</v>
      </c>
      <c r="C1767" t="s">
        <v>8</v>
      </c>
      <c r="D1767" t="s">
        <v>9</v>
      </c>
      <c r="E1767" t="s">
        <v>46</v>
      </c>
    </row>
    <row r="1768" spans="1:5">
      <c r="A1768" t="s">
        <v>2472</v>
      </c>
      <c r="B1768" t="s">
        <v>435</v>
      </c>
      <c r="C1768" t="s">
        <v>23</v>
      </c>
      <c r="D1768" t="s">
        <v>24</v>
      </c>
      <c r="E1768" t="s">
        <v>54</v>
      </c>
    </row>
    <row r="1769" spans="1:5">
      <c r="A1769" t="s">
        <v>2473</v>
      </c>
      <c r="B1769" t="s">
        <v>426</v>
      </c>
      <c r="C1769" t="s">
        <v>11</v>
      </c>
      <c r="D1769" t="s">
        <v>12</v>
      </c>
      <c r="E1769" t="s">
        <v>50</v>
      </c>
    </row>
    <row r="1770" spans="1:5">
      <c r="A1770" t="s">
        <v>2474</v>
      </c>
      <c r="B1770" t="s">
        <v>276</v>
      </c>
      <c r="C1770" t="s">
        <v>5</v>
      </c>
      <c r="D1770" t="s">
        <v>29</v>
      </c>
      <c r="E1770" t="s">
        <v>30</v>
      </c>
    </row>
    <row r="1771" spans="1:5">
      <c r="A1771" t="s">
        <v>2475</v>
      </c>
      <c r="B1771" t="s">
        <v>366</v>
      </c>
      <c r="C1771" t="s">
        <v>11</v>
      </c>
      <c r="D1771" t="s">
        <v>20</v>
      </c>
      <c r="E1771" t="s">
        <v>21</v>
      </c>
    </row>
    <row r="1772" spans="1:5">
      <c r="A1772" t="s">
        <v>2476</v>
      </c>
      <c r="B1772" t="s">
        <v>457</v>
      </c>
      <c r="C1772" t="s">
        <v>5</v>
      </c>
      <c r="D1772" t="s">
        <v>29</v>
      </c>
      <c r="E1772" t="s">
        <v>31</v>
      </c>
    </row>
    <row r="1773" spans="1:5">
      <c r="A1773" t="s">
        <v>2477</v>
      </c>
      <c r="B1773" t="s">
        <v>198</v>
      </c>
      <c r="C1773" t="s">
        <v>5</v>
      </c>
      <c r="D1773" t="s">
        <v>29</v>
      </c>
      <c r="E1773" t="s">
        <v>53</v>
      </c>
    </row>
    <row r="1774" spans="1:5">
      <c r="A1774" t="s">
        <v>2478</v>
      </c>
      <c r="B1774" t="s">
        <v>258</v>
      </c>
      <c r="C1774" t="s">
        <v>11</v>
      </c>
      <c r="D1774" t="s">
        <v>20</v>
      </c>
      <c r="E1774" t="s">
        <v>63</v>
      </c>
    </row>
    <row r="1775" spans="1:5">
      <c r="A1775" t="s">
        <v>2479</v>
      </c>
      <c r="B1775" t="s">
        <v>428</v>
      </c>
      <c r="C1775" t="s">
        <v>8</v>
      </c>
      <c r="D1775" t="s">
        <v>9</v>
      </c>
      <c r="E1775" t="s">
        <v>10</v>
      </c>
    </row>
    <row r="1776" spans="1:5">
      <c r="A1776" t="s">
        <v>2480</v>
      </c>
      <c r="B1776" t="s">
        <v>316</v>
      </c>
      <c r="C1776" t="s">
        <v>5</v>
      </c>
      <c r="D1776" t="s">
        <v>29</v>
      </c>
      <c r="E1776" t="s">
        <v>31</v>
      </c>
    </row>
    <row r="1777" spans="1:5">
      <c r="A1777" t="s">
        <v>2481</v>
      </c>
      <c r="B1777" t="s">
        <v>395</v>
      </c>
      <c r="C1777" t="s">
        <v>8</v>
      </c>
      <c r="D1777" t="s">
        <v>34</v>
      </c>
      <c r="E1777" t="s">
        <v>36</v>
      </c>
    </row>
    <row r="1778" spans="1:5">
      <c r="A1778" t="s">
        <v>2482</v>
      </c>
      <c r="B1778" t="s">
        <v>439</v>
      </c>
      <c r="C1778" t="s">
        <v>23</v>
      </c>
      <c r="D1778" t="s">
        <v>42</v>
      </c>
      <c r="E1778" t="s">
        <v>43</v>
      </c>
    </row>
    <row r="1779" spans="1:5">
      <c r="A1779" t="s">
        <v>2483</v>
      </c>
      <c r="B1779" t="s">
        <v>331</v>
      </c>
      <c r="C1779" t="s">
        <v>5</v>
      </c>
      <c r="D1779" t="s">
        <v>29</v>
      </c>
      <c r="E1779" t="s">
        <v>31</v>
      </c>
    </row>
    <row r="1780" spans="1:5">
      <c r="A1780" t="s">
        <v>2484</v>
      </c>
      <c r="B1780" t="s">
        <v>492</v>
      </c>
      <c r="C1780" t="s">
        <v>8</v>
      </c>
      <c r="D1780" t="s">
        <v>17</v>
      </c>
      <c r="E1780" t="s">
        <v>18</v>
      </c>
    </row>
    <row r="1781" spans="1:5">
      <c r="A1781" t="s">
        <v>2485</v>
      </c>
      <c r="B1781" t="s">
        <v>203</v>
      </c>
      <c r="C1781" t="s">
        <v>8</v>
      </c>
      <c r="D1781" t="s">
        <v>17</v>
      </c>
      <c r="E1781" t="s">
        <v>32</v>
      </c>
    </row>
    <row r="1782" spans="1:5">
      <c r="A1782" t="s">
        <v>2486</v>
      </c>
      <c r="B1782" t="s">
        <v>251</v>
      </c>
      <c r="C1782" t="s">
        <v>23</v>
      </c>
      <c r="D1782" t="s">
        <v>42</v>
      </c>
      <c r="E1782" t="s">
        <v>62</v>
      </c>
    </row>
    <row r="1783" spans="1:5">
      <c r="A1783" t="s">
        <v>2487</v>
      </c>
      <c r="B1783" t="s">
        <v>122</v>
      </c>
      <c r="C1783" t="s">
        <v>8</v>
      </c>
      <c r="D1783" t="s">
        <v>9</v>
      </c>
      <c r="E1783" t="s">
        <v>10</v>
      </c>
    </row>
    <row r="1784" spans="1:5">
      <c r="A1784" t="s">
        <v>2488</v>
      </c>
      <c r="B1784" t="s">
        <v>447</v>
      </c>
      <c r="C1784" t="s">
        <v>8</v>
      </c>
      <c r="D1784" t="s">
        <v>34</v>
      </c>
      <c r="E1784" t="s">
        <v>36</v>
      </c>
    </row>
    <row r="1785" spans="1:5">
      <c r="A1785" t="s">
        <v>2489</v>
      </c>
      <c r="B1785" t="s">
        <v>459</v>
      </c>
      <c r="C1785" t="s">
        <v>23</v>
      </c>
      <c r="D1785" t="s">
        <v>39</v>
      </c>
      <c r="E1785" t="s">
        <v>51</v>
      </c>
    </row>
    <row r="1786" spans="1:5">
      <c r="A1786" t="s">
        <v>2490</v>
      </c>
      <c r="B1786" t="s">
        <v>181</v>
      </c>
      <c r="C1786" t="s">
        <v>5</v>
      </c>
      <c r="D1786" t="s">
        <v>29</v>
      </c>
      <c r="E1786" t="s">
        <v>53</v>
      </c>
    </row>
    <row r="1787" spans="1:5">
      <c r="A1787" t="s">
        <v>2491</v>
      </c>
      <c r="B1787" t="s">
        <v>485</v>
      </c>
      <c r="C1787" t="s">
        <v>8</v>
      </c>
      <c r="D1787" t="s">
        <v>37</v>
      </c>
      <c r="E1787" t="s">
        <v>65</v>
      </c>
    </row>
    <row r="1788" spans="1:5">
      <c r="A1788" t="s">
        <v>2492</v>
      </c>
      <c r="B1788" t="s">
        <v>221</v>
      </c>
      <c r="C1788" t="s">
        <v>8</v>
      </c>
      <c r="D1788" t="s">
        <v>37</v>
      </c>
      <c r="E1788" t="s">
        <v>38</v>
      </c>
    </row>
    <row r="1789" spans="1:5">
      <c r="A1789" t="s">
        <v>2493</v>
      </c>
      <c r="B1789" t="s">
        <v>150</v>
      </c>
      <c r="C1789" t="s">
        <v>8</v>
      </c>
      <c r="D1789" t="s">
        <v>9</v>
      </c>
      <c r="E1789" t="s">
        <v>46</v>
      </c>
    </row>
    <row r="1790" spans="1:5">
      <c r="A1790" t="s">
        <v>2494</v>
      </c>
      <c r="B1790" t="s">
        <v>180</v>
      </c>
      <c r="C1790" t="s">
        <v>11</v>
      </c>
      <c r="D1790" t="s">
        <v>58</v>
      </c>
      <c r="E1790" t="s">
        <v>66</v>
      </c>
    </row>
    <row r="1791" spans="1:5">
      <c r="A1791" t="s">
        <v>2495</v>
      </c>
      <c r="B1791" t="s">
        <v>291</v>
      </c>
      <c r="C1791" t="s">
        <v>23</v>
      </c>
      <c r="D1791" t="s">
        <v>39</v>
      </c>
      <c r="E1791" t="s">
        <v>40</v>
      </c>
    </row>
    <row r="1792" spans="1:5">
      <c r="A1792" t="s">
        <v>2496</v>
      </c>
      <c r="B1792" t="s">
        <v>415</v>
      </c>
      <c r="C1792" t="s">
        <v>11</v>
      </c>
      <c r="D1792" t="s">
        <v>4706</v>
      </c>
      <c r="E1792" t="s">
        <v>19</v>
      </c>
    </row>
    <row r="1793" spans="1:5">
      <c r="A1793" t="s">
        <v>2497</v>
      </c>
      <c r="B1793" t="s">
        <v>197</v>
      </c>
      <c r="C1793" t="s">
        <v>23</v>
      </c>
      <c r="D1793" t="s">
        <v>42</v>
      </c>
      <c r="E1793" t="s">
        <v>62</v>
      </c>
    </row>
    <row r="1794" spans="1:5">
      <c r="A1794" t="s">
        <v>2498</v>
      </c>
      <c r="B1794" t="s">
        <v>358</v>
      </c>
      <c r="C1794" t="s">
        <v>5</v>
      </c>
      <c r="D1794" t="s">
        <v>29</v>
      </c>
      <c r="E1794" t="s">
        <v>31</v>
      </c>
    </row>
    <row r="1795" spans="1:5">
      <c r="A1795" t="s">
        <v>2499</v>
      </c>
      <c r="B1795" t="s">
        <v>251</v>
      </c>
      <c r="C1795" t="s">
        <v>5</v>
      </c>
      <c r="D1795" t="s">
        <v>14</v>
      </c>
      <c r="E1795" t="s">
        <v>15</v>
      </c>
    </row>
    <row r="1796" spans="1:5">
      <c r="A1796" t="s">
        <v>2500</v>
      </c>
      <c r="B1796" t="s">
        <v>319</v>
      </c>
      <c r="C1796" t="s">
        <v>8</v>
      </c>
      <c r="D1796" t="s">
        <v>17</v>
      </c>
      <c r="E1796" t="s">
        <v>18</v>
      </c>
    </row>
    <row r="1797" spans="1:5">
      <c r="A1797" t="s">
        <v>2501</v>
      </c>
      <c r="B1797" t="s">
        <v>331</v>
      </c>
      <c r="C1797" t="s">
        <v>23</v>
      </c>
      <c r="D1797" t="s">
        <v>39</v>
      </c>
      <c r="E1797" t="s">
        <v>48</v>
      </c>
    </row>
    <row r="1798" spans="1:5">
      <c r="A1798" t="s">
        <v>2502</v>
      </c>
      <c r="B1798" t="s">
        <v>444</v>
      </c>
      <c r="C1798" t="s">
        <v>5</v>
      </c>
      <c r="D1798" t="s">
        <v>6</v>
      </c>
      <c r="E1798" t="s">
        <v>22</v>
      </c>
    </row>
    <row r="1799" spans="1:5">
      <c r="A1799" t="s">
        <v>2503</v>
      </c>
      <c r="B1799" t="s">
        <v>368</v>
      </c>
      <c r="C1799" t="s">
        <v>23</v>
      </c>
      <c r="D1799" t="s">
        <v>24</v>
      </c>
      <c r="E1799" t="s">
        <v>25</v>
      </c>
    </row>
    <row r="1800" spans="1:5">
      <c r="A1800" t="s">
        <v>2504</v>
      </c>
      <c r="B1800" t="s">
        <v>153</v>
      </c>
      <c r="C1800" t="s">
        <v>5</v>
      </c>
      <c r="D1800" t="s">
        <v>29</v>
      </c>
      <c r="E1800" t="s">
        <v>31</v>
      </c>
    </row>
    <row r="1801" spans="1:5">
      <c r="A1801" t="s">
        <v>2505</v>
      </c>
      <c r="B1801" t="s">
        <v>487</v>
      </c>
      <c r="C1801" t="s">
        <v>11</v>
      </c>
      <c r="D1801" t="s">
        <v>12</v>
      </c>
      <c r="E1801" t="s">
        <v>50</v>
      </c>
    </row>
    <row r="1802" spans="1:5">
      <c r="A1802" t="s">
        <v>2506</v>
      </c>
      <c r="B1802" t="s">
        <v>483</v>
      </c>
      <c r="C1802" t="s">
        <v>5</v>
      </c>
      <c r="D1802" t="s">
        <v>14</v>
      </c>
      <c r="E1802" t="s">
        <v>26</v>
      </c>
    </row>
    <row r="1803" spans="1:5">
      <c r="A1803" t="s">
        <v>2507</v>
      </c>
      <c r="B1803" t="s">
        <v>245</v>
      </c>
      <c r="C1803" t="s">
        <v>11</v>
      </c>
      <c r="D1803" t="s">
        <v>4706</v>
      </c>
      <c r="E1803" t="s">
        <v>19</v>
      </c>
    </row>
    <row r="1804" spans="1:5">
      <c r="A1804" t="s">
        <v>2508</v>
      </c>
      <c r="B1804" t="s">
        <v>289</v>
      </c>
      <c r="C1804" t="s">
        <v>5</v>
      </c>
      <c r="D1804" t="s">
        <v>14</v>
      </c>
      <c r="E1804" t="s">
        <v>26</v>
      </c>
    </row>
    <row r="1805" spans="1:5">
      <c r="A1805" t="s">
        <v>2509</v>
      </c>
      <c r="B1805" t="s">
        <v>500</v>
      </c>
      <c r="C1805" t="s">
        <v>8</v>
      </c>
      <c r="D1805" t="s">
        <v>37</v>
      </c>
      <c r="E1805" t="s">
        <v>49</v>
      </c>
    </row>
    <row r="1806" spans="1:5">
      <c r="A1806" t="s">
        <v>2510</v>
      </c>
      <c r="B1806" t="s">
        <v>239</v>
      </c>
      <c r="C1806" t="s">
        <v>11</v>
      </c>
      <c r="D1806" t="s">
        <v>20</v>
      </c>
      <c r="E1806" t="s">
        <v>63</v>
      </c>
    </row>
    <row r="1807" spans="1:5">
      <c r="A1807" t="s">
        <v>2511</v>
      </c>
      <c r="B1807" t="s">
        <v>346</v>
      </c>
      <c r="C1807" t="s">
        <v>5</v>
      </c>
      <c r="D1807" t="s">
        <v>27</v>
      </c>
      <c r="E1807" t="s">
        <v>28</v>
      </c>
    </row>
    <row r="1808" spans="1:5">
      <c r="A1808" t="s">
        <v>2512</v>
      </c>
      <c r="B1808" t="s">
        <v>333</v>
      </c>
      <c r="C1808" t="s">
        <v>8</v>
      </c>
      <c r="D1808" t="s">
        <v>34</v>
      </c>
      <c r="E1808" t="s">
        <v>35</v>
      </c>
    </row>
    <row r="1809" spans="1:5">
      <c r="A1809" t="s">
        <v>2513</v>
      </c>
      <c r="B1809" t="s">
        <v>452</v>
      </c>
      <c r="C1809" t="s">
        <v>11</v>
      </c>
      <c r="D1809" t="s">
        <v>20</v>
      </c>
      <c r="E1809" t="s">
        <v>56</v>
      </c>
    </row>
    <row r="1810" spans="1:5">
      <c r="A1810" t="s">
        <v>2514</v>
      </c>
      <c r="B1810" t="s">
        <v>432</v>
      </c>
      <c r="C1810" t="s">
        <v>8</v>
      </c>
      <c r="D1810" t="s">
        <v>17</v>
      </c>
      <c r="E1810" t="s">
        <v>52</v>
      </c>
    </row>
    <row r="1811" spans="1:5">
      <c r="A1811" t="s">
        <v>2515</v>
      </c>
      <c r="B1811" t="s">
        <v>215</v>
      </c>
      <c r="C1811" t="s">
        <v>23</v>
      </c>
      <c r="D1811" t="s">
        <v>42</v>
      </c>
      <c r="E1811" t="s">
        <v>62</v>
      </c>
    </row>
    <row r="1812" spans="1:5">
      <c r="A1812" t="s">
        <v>2516</v>
      </c>
      <c r="B1812" t="s">
        <v>123</v>
      </c>
      <c r="C1812" t="s">
        <v>23</v>
      </c>
      <c r="D1812" t="s">
        <v>39</v>
      </c>
      <c r="E1812" t="s">
        <v>40</v>
      </c>
    </row>
    <row r="1813" spans="1:5">
      <c r="A1813" t="s">
        <v>2517</v>
      </c>
      <c r="B1813" t="s">
        <v>214</v>
      </c>
      <c r="C1813" t="s">
        <v>11</v>
      </c>
      <c r="D1813" t="s">
        <v>4706</v>
      </c>
      <c r="E1813" t="s">
        <v>19</v>
      </c>
    </row>
    <row r="1814" spans="1:5">
      <c r="A1814" t="s">
        <v>2518</v>
      </c>
      <c r="B1814" t="s">
        <v>220</v>
      </c>
      <c r="C1814" t="s">
        <v>5</v>
      </c>
      <c r="D1814" t="s">
        <v>6</v>
      </c>
      <c r="E1814" t="s">
        <v>16</v>
      </c>
    </row>
    <row r="1815" spans="1:5">
      <c r="A1815" t="s">
        <v>2519</v>
      </c>
      <c r="B1815" t="s">
        <v>383</v>
      </c>
      <c r="C1815" t="s">
        <v>11</v>
      </c>
      <c r="D1815" t="s">
        <v>12</v>
      </c>
      <c r="E1815" t="s">
        <v>13</v>
      </c>
    </row>
    <row r="1816" spans="1:5">
      <c r="A1816" t="s">
        <v>2520</v>
      </c>
      <c r="B1816" t="s">
        <v>467</v>
      </c>
      <c r="C1816" t="s">
        <v>8</v>
      </c>
      <c r="D1816" t="s">
        <v>34</v>
      </c>
      <c r="E1816" t="s">
        <v>36</v>
      </c>
    </row>
    <row r="1817" spans="1:5">
      <c r="A1817" t="s">
        <v>2521</v>
      </c>
      <c r="B1817" t="s">
        <v>301</v>
      </c>
      <c r="C1817" t="s">
        <v>5</v>
      </c>
      <c r="D1817" t="s">
        <v>14</v>
      </c>
      <c r="E1817" t="s">
        <v>15</v>
      </c>
    </row>
    <row r="1818" spans="1:5">
      <c r="A1818" t="s">
        <v>2522</v>
      </c>
      <c r="B1818" t="s">
        <v>357</v>
      </c>
      <c r="C1818" t="s">
        <v>23</v>
      </c>
      <c r="D1818" t="s">
        <v>24</v>
      </c>
      <c r="E1818" t="s">
        <v>54</v>
      </c>
    </row>
    <row r="1819" spans="1:5">
      <c r="A1819" t="s">
        <v>2523</v>
      </c>
      <c r="B1819" t="s">
        <v>397</v>
      </c>
      <c r="C1819" t="s">
        <v>5</v>
      </c>
      <c r="D1819" t="s">
        <v>29</v>
      </c>
      <c r="E1819" t="s">
        <v>30</v>
      </c>
    </row>
    <row r="1820" spans="1:5">
      <c r="A1820" t="s">
        <v>2524</v>
      </c>
      <c r="B1820" t="s">
        <v>190</v>
      </c>
      <c r="C1820" t="s">
        <v>23</v>
      </c>
      <c r="D1820" t="s">
        <v>42</v>
      </c>
      <c r="E1820" t="s">
        <v>62</v>
      </c>
    </row>
    <row r="1821" spans="1:5">
      <c r="A1821" t="s">
        <v>2525</v>
      </c>
      <c r="B1821" t="s">
        <v>132</v>
      </c>
      <c r="C1821" t="s">
        <v>5</v>
      </c>
      <c r="D1821" t="s">
        <v>29</v>
      </c>
      <c r="E1821" t="s">
        <v>53</v>
      </c>
    </row>
    <row r="1822" spans="1:5">
      <c r="A1822" t="s">
        <v>2526</v>
      </c>
      <c r="B1822" t="s">
        <v>299</v>
      </c>
      <c r="C1822" t="s">
        <v>5</v>
      </c>
      <c r="D1822" t="s">
        <v>6</v>
      </c>
      <c r="E1822" t="s">
        <v>16</v>
      </c>
    </row>
    <row r="1823" spans="1:5">
      <c r="A1823" t="s">
        <v>2527</v>
      </c>
      <c r="B1823" t="s">
        <v>377</v>
      </c>
      <c r="C1823" t="s">
        <v>5</v>
      </c>
      <c r="D1823" t="s">
        <v>14</v>
      </c>
      <c r="E1823" t="s">
        <v>15</v>
      </c>
    </row>
    <row r="1824" spans="1:5">
      <c r="A1824" t="s">
        <v>2528</v>
      </c>
      <c r="B1824" t="s">
        <v>157</v>
      </c>
      <c r="C1824" t="s">
        <v>8</v>
      </c>
      <c r="D1824" t="s">
        <v>34</v>
      </c>
      <c r="E1824" t="s">
        <v>35</v>
      </c>
    </row>
    <row r="1825" spans="1:5">
      <c r="A1825" t="s">
        <v>2529</v>
      </c>
      <c r="B1825" t="s">
        <v>322</v>
      </c>
      <c r="C1825" t="s">
        <v>8</v>
      </c>
      <c r="D1825" t="s">
        <v>34</v>
      </c>
      <c r="E1825" t="s">
        <v>36</v>
      </c>
    </row>
    <row r="1826" spans="1:5">
      <c r="A1826" t="s">
        <v>2530</v>
      </c>
      <c r="B1826" t="s">
        <v>233</v>
      </c>
      <c r="C1826" t="s">
        <v>11</v>
      </c>
      <c r="D1826" t="s">
        <v>58</v>
      </c>
      <c r="E1826" t="s">
        <v>61</v>
      </c>
    </row>
    <row r="1827" spans="1:5">
      <c r="A1827" t="s">
        <v>2531</v>
      </c>
      <c r="B1827" t="s">
        <v>324</v>
      </c>
      <c r="C1827" t="s">
        <v>11</v>
      </c>
      <c r="D1827" t="s">
        <v>12</v>
      </c>
      <c r="E1827" t="s">
        <v>47</v>
      </c>
    </row>
    <row r="1828" spans="1:5">
      <c r="A1828" t="s">
        <v>2532</v>
      </c>
      <c r="B1828" t="s">
        <v>378</v>
      </c>
      <c r="C1828" t="s">
        <v>23</v>
      </c>
      <c r="D1828" t="s">
        <v>24</v>
      </c>
      <c r="E1828" t="s">
        <v>54</v>
      </c>
    </row>
    <row r="1829" spans="1:5">
      <c r="A1829" t="s">
        <v>2533</v>
      </c>
      <c r="B1829" t="s">
        <v>406</v>
      </c>
      <c r="C1829" t="s">
        <v>8</v>
      </c>
      <c r="D1829" t="s">
        <v>37</v>
      </c>
      <c r="E1829" t="s">
        <v>49</v>
      </c>
    </row>
    <row r="1830" spans="1:5">
      <c r="A1830" t="s">
        <v>2534</v>
      </c>
      <c r="B1830" t="s">
        <v>495</v>
      </c>
      <c r="C1830" t="s">
        <v>23</v>
      </c>
      <c r="D1830" t="s">
        <v>42</v>
      </c>
      <c r="E1830" t="s">
        <v>62</v>
      </c>
    </row>
    <row r="1831" spans="1:5">
      <c r="A1831" t="s">
        <v>2535</v>
      </c>
      <c r="B1831" t="s">
        <v>436</v>
      </c>
      <c r="C1831" t="s">
        <v>11</v>
      </c>
      <c r="D1831" t="s">
        <v>4706</v>
      </c>
      <c r="E1831" t="s">
        <v>41</v>
      </c>
    </row>
    <row r="1832" spans="1:5">
      <c r="A1832" t="s">
        <v>2536</v>
      </c>
      <c r="B1832" t="s">
        <v>232</v>
      </c>
      <c r="C1832" t="s">
        <v>23</v>
      </c>
      <c r="D1832" t="s">
        <v>24</v>
      </c>
      <c r="E1832" t="s">
        <v>25</v>
      </c>
    </row>
    <row r="1833" spans="1:5">
      <c r="A1833" t="s">
        <v>2537</v>
      </c>
      <c r="B1833" t="s">
        <v>462</v>
      </c>
      <c r="C1833" t="s">
        <v>11</v>
      </c>
      <c r="D1833" t="s">
        <v>12</v>
      </c>
      <c r="E1833" t="s">
        <v>50</v>
      </c>
    </row>
    <row r="1834" spans="1:5">
      <c r="A1834" t="s">
        <v>2538</v>
      </c>
      <c r="B1834" t="s">
        <v>216</v>
      </c>
      <c r="C1834" t="s">
        <v>8</v>
      </c>
      <c r="D1834" t="s">
        <v>9</v>
      </c>
      <c r="E1834" t="s">
        <v>46</v>
      </c>
    </row>
    <row r="1835" spans="1:5">
      <c r="A1835" t="s">
        <v>2539</v>
      </c>
      <c r="B1835" t="s">
        <v>453</v>
      </c>
      <c r="C1835" t="s">
        <v>5</v>
      </c>
      <c r="D1835" t="s">
        <v>6</v>
      </c>
      <c r="E1835" t="s">
        <v>7</v>
      </c>
    </row>
    <row r="1836" spans="1:5">
      <c r="A1836" t="s">
        <v>2540</v>
      </c>
      <c r="B1836" t="s">
        <v>192</v>
      </c>
      <c r="C1836" t="s">
        <v>8</v>
      </c>
      <c r="D1836" t="s">
        <v>37</v>
      </c>
      <c r="E1836" t="s">
        <v>38</v>
      </c>
    </row>
    <row r="1837" spans="1:5">
      <c r="A1837" t="s">
        <v>2541</v>
      </c>
      <c r="B1837" t="s">
        <v>439</v>
      </c>
      <c r="C1837" t="s">
        <v>23</v>
      </c>
      <c r="D1837" t="s">
        <v>39</v>
      </c>
      <c r="E1837" t="s">
        <v>40</v>
      </c>
    </row>
    <row r="1838" spans="1:5">
      <c r="A1838" t="s">
        <v>2542</v>
      </c>
      <c r="B1838" t="s">
        <v>344</v>
      </c>
      <c r="C1838" t="s">
        <v>23</v>
      </c>
      <c r="D1838" t="s">
        <v>39</v>
      </c>
      <c r="E1838" t="s">
        <v>40</v>
      </c>
    </row>
    <row r="1839" spans="1:5">
      <c r="A1839" t="s">
        <v>2543</v>
      </c>
      <c r="B1839" t="s">
        <v>222</v>
      </c>
      <c r="C1839" t="s">
        <v>8</v>
      </c>
      <c r="D1839" t="s">
        <v>17</v>
      </c>
      <c r="E1839" t="s">
        <v>52</v>
      </c>
    </row>
    <row r="1840" spans="1:5">
      <c r="A1840" t="s">
        <v>2544</v>
      </c>
      <c r="B1840" t="s">
        <v>231</v>
      </c>
      <c r="C1840" t="s">
        <v>8</v>
      </c>
      <c r="D1840" t="s">
        <v>34</v>
      </c>
      <c r="E1840" t="s">
        <v>36</v>
      </c>
    </row>
    <row r="1841" spans="1:5">
      <c r="A1841" t="s">
        <v>2545</v>
      </c>
      <c r="B1841" t="s">
        <v>309</v>
      </c>
      <c r="C1841" t="s">
        <v>11</v>
      </c>
      <c r="D1841" t="s">
        <v>4706</v>
      </c>
      <c r="E1841" t="s">
        <v>19</v>
      </c>
    </row>
    <row r="1842" spans="1:5">
      <c r="A1842" t="s">
        <v>2546</v>
      </c>
      <c r="B1842" t="s">
        <v>391</v>
      </c>
      <c r="C1842" t="s">
        <v>23</v>
      </c>
      <c r="D1842" t="s">
        <v>39</v>
      </c>
      <c r="E1842" t="s">
        <v>51</v>
      </c>
    </row>
    <row r="1843" spans="1:5">
      <c r="A1843" t="s">
        <v>2547</v>
      </c>
      <c r="B1843" t="s">
        <v>422</v>
      </c>
      <c r="C1843" t="s">
        <v>23</v>
      </c>
      <c r="D1843" t="s">
        <v>39</v>
      </c>
      <c r="E1843" t="s">
        <v>51</v>
      </c>
    </row>
    <row r="1844" spans="1:5">
      <c r="A1844" t="s">
        <v>2548</v>
      </c>
      <c r="B1844" t="s">
        <v>313</v>
      </c>
      <c r="C1844" t="s">
        <v>8</v>
      </c>
      <c r="D1844" t="s">
        <v>17</v>
      </c>
      <c r="E1844" t="s">
        <v>18</v>
      </c>
    </row>
    <row r="1845" spans="1:5">
      <c r="A1845" t="s">
        <v>2549</v>
      </c>
      <c r="B1845" t="s">
        <v>125</v>
      </c>
      <c r="C1845" t="s">
        <v>5</v>
      </c>
      <c r="D1845" t="s">
        <v>6</v>
      </c>
      <c r="E1845" t="s">
        <v>7</v>
      </c>
    </row>
    <row r="1846" spans="1:5">
      <c r="A1846" t="s">
        <v>2550</v>
      </c>
      <c r="B1846" t="s">
        <v>118</v>
      </c>
      <c r="C1846" t="s">
        <v>23</v>
      </c>
      <c r="D1846" t="s">
        <v>24</v>
      </c>
      <c r="E1846" t="s">
        <v>54</v>
      </c>
    </row>
    <row r="1847" spans="1:5">
      <c r="A1847" t="s">
        <v>2551</v>
      </c>
      <c r="B1847" t="s">
        <v>307</v>
      </c>
      <c r="C1847" t="s">
        <v>5</v>
      </c>
      <c r="D1847" t="s">
        <v>14</v>
      </c>
      <c r="E1847" t="s">
        <v>15</v>
      </c>
    </row>
    <row r="1848" spans="1:5">
      <c r="A1848" t="s">
        <v>2552</v>
      </c>
      <c r="B1848" t="s">
        <v>249</v>
      </c>
      <c r="C1848" t="s">
        <v>8</v>
      </c>
      <c r="D1848" t="s">
        <v>34</v>
      </c>
      <c r="E1848" t="s">
        <v>35</v>
      </c>
    </row>
    <row r="1849" spans="1:5">
      <c r="A1849" t="s">
        <v>2553</v>
      </c>
      <c r="B1849" t="s">
        <v>388</v>
      </c>
      <c r="C1849" t="s">
        <v>8</v>
      </c>
      <c r="D1849" t="s">
        <v>34</v>
      </c>
      <c r="E1849" t="s">
        <v>35</v>
      </c>
    </row>
    <row r="1850" spans="1:5">
      <c r="A1850" t="s">
        <v>2554</v>
      </c>
      <c r="B1850" t="s">
        <v>254</v>
      </c>
      <c r="C1850" t="s">
        <v>11</v>
      </c>
      <c r="D1850" t="s">
        <v>4706</v>
      </c>
      <c r="E1850" t="s">
        <v>19</v>
      </c>
    </row>
    <row r="1851" spans="1:5">
      <c r="A1851" t="s">
        <v>2555</v>
      </c>
      <c r="B1851" t="s">
        <v>180</v>
      </c>
      <c r="C1851" t="s">
        <v>23</v>
      </c>
      <c r="D1851" t="s">
        <v>39</v>
      </c>
      <c r="E1851" t="s">
        <v>51</v>
      </c>
    </row>
    <row r="1852" spans="1:5">
      <c r="A1852" t="s">
        <v>2556</v>
      </c>
      <c r="B1852" t="s">
        <v>160</v>
      </c>
      <c r="C1852" t="s">
        <v>5</v>
      </c>
      <c r="D1852" t="s">
        <v>27</v>
      </c>
      <c r="E1852" t="s">
        <v>64</v>
      </c>
    </row>
    <row r="1853" spans="1:5">
      <c r="A1853" t="s">
        <v>2557</v>
      </c>
      <c r="B1853" t="s">
        <v>146</v>
      </c>
      <c r="C1853" t="s">
        <v>11</v>
      </c>
      <c r="D1853" t="s">
        <v>4706</v>
      </c>
      <c r="E1853" t="s">
        <v>19</v>
      </c>
    </row>
    <row r="1854" spans="1:5">
      <c r="A1854" t="s">
        <v>2558</v>
      </c>
      <c r="B1854" t="s">
        <v>482</v>
      </c>
      <c r="C1854" t="s">
        <v>23</v>
      </c>
      <c r="D1854" t="s">
        <v>39</v>
      </c>
      <c r="E1854" t="s">
        <v>51</v>
      </c>
    </row>
    <row r="1855" spans="1:5">
      <c r="A1855" t="s">
        <v>2559</v>
      </c>
      <c r="B1855" t="s">
        <v>381</v>
      </c>
      <c r="C1855" t="s">
        <v>11</v>
      </c>
      <c r="D1855" t="s">
        <v>12</v>
      </c>
      <c r="E1855" t="s">
        <v>47</v>
      </c>
    </row>
    <row r="1856" spans="1:5">
      <c r="A1856" t="s">
        <v>2560</v>
      </c>
      <c r="B1856" t="s">
        <v>250</v>
      </c>
      <c r="C1856" t="s">
        <v>8</v>
      </c>
      <c r="D1856" t="s">
        <v>17</v>
      </c>
      <c r="E1856" t="s">
        <v>52</v>
      </c>
    </row>
    <row r="1857" spans="1:5">
      <c r="A1857" t="s">
        <v>2561</v>
      </c>
      <c r="B1857" t="s">
        <v>191</v>
      </c>
      <c r="C1857" t="s">
        <v>23</v>
      </c>
      <c r="D1857" t="s">
        <v>39</v>
      </c>
      <c r="E1857" t="s">
        <v>51</v>
      </c>
    </row>
    <row r="1858" spans="1:5">
      <c r="A1858" t="s">
        <v>2562</v>
      </c>
      <c r="B1858" t="s">
        <v>197</v>
      </c>
      <c r="C1858" t="s">
        <v>11</v>
      </c>
      <c r="D1858" t="s">
        <v>12</v>
      </c>
      <c r="E1858" t="s">
        <v>47</v>
      </c>
    </row>
    <row r="1859" spans="1:5">
      <c r="A1859" t="s">
        <v>2563</v>
      </c>
      <c r="B1859" t="s">
        <v>278</v>
      </c>
      <c r="C1859" t="s">
        <v>11</v>
      </c>
      <c r="D1859" t="s">
        <v>12</v>
      </c>
      <c r="E1859" t="s">
        <v>47</v>
      </c>
    </row>
    <row r="1860" spans="1:5">
      <c r="A1860" t="s">
        <v>2564</v>
      </c>
      <c r="B1860" t="s">
        <v>140</v>
      </c>
      <c r="C1860" t="s">
        <v>5</v>
      </c>
      <c r="D1860" t="s">
        <v>27</v>
      </c>
      <c r="E1860" t="s">
        <v>67</v>
      </c>
    </row>
    <row r="1861" spans="1:5">
      <c r="A1861" t="s">
        <v>2565</v>
      </c>
      <c r="B1861" t="s">
        <v>420</v>
      </c>
      <c r="C1861" t="s">
        <v>11</v>
      </c>
      <c r="D1861" t="s">
        <v>4706</v>
      </c>
      <c r="E1861" t="s">
        <v>33</v>
      </c>
    </row>
    <row r="1862" spans="1:5">
      <c r="A1862" t="s">
        <v>2566</v>
      </c>
      <c r="B1862" t="s">
        <v>117</v>
      </c>
      <c r="C1862" t="s">
        <v>23</v>
      </c>
      <c r="D1862" t="s">
        <v>42</v>
      </c>
      <c r="E1862" t="s">
        <v>62</v>
      </c>
    </row>
    <row r="1863" spans="1:5">
      <c r="A1863" t="s">
        <v>2567</v>
      </c>
      <c r="B1863" t="s">
        <v>269</v>
      </c>
      <c r="C1863" t="s">
        <v>23</v>
      </c>
      <c r="D1863" t="s">
        <v>42</v>
      </c>
      <c r="E1863" t="s">
        <v>43</v>
      </c>
    </row>
    <row r="1864" spans="1:5">
      <c r="A1864" t="s">
        <v>2568</v>
      </c>
      <c r="B1864" t="s">
        <v>230</v>
      </c>
      <c r="C1864" t="s">
        <v>5</v>
      </c>
      <c r="D1864" t="s">
        <v>6</v>
      </c>
      <c r="E1864" t="s">
        <v>22</v>
      </c>
    </row>
    <row r="1865" spans="1:5">
      <c r="A1865" t="s">
        <v>2569</v>
      </c>
      <c r="B1865" t="s">
        <v>112</v>
      </c>
      <c r="C1865" t="s">
        <v>23</v>
      </c>
      <c r="D1865" t="s">
        <v>24</v>
      </c>
      <c r="E1865" t="s">
        <v>54</v>
      </c>
    </row>
    <row r="1866" spans="1:5">
      <c r="A1866" t="s">
        <v>2570</v>
      </c>
      <c r="B1866" t="s">
        <v>371</v>
      </c>
      <c r="C1866" t="s">
        <v>8</v>
      </c>
      <c r="D1866" t="s">
        <v>34</v>
      </c>
      <c r="E1866" t="s">
        <v>36</v>
      </c>
    </row>
    <row r="1867" spans="1:5">
      <c r="A1867" t="s">
        <v>2571</v>
      </c>
      <c r="B1867" t="s">
        <v>389</v>
      </c>
      <c r="C1867" t="s">
        <v>23</v>
      </c>
      <c r="D1867" t="s">
        <v>39</v>
      </c>
      <c r="E1867" t="s">
        <v>51</v>
      </c>
    </row>
    <row r="1868" spans="1:5">
      <c r="A1868" t="s">
        <v>2572</v>
      </c>
      <c r="B1868" t="s">
        <v>223</v>
      </c>
      <c r="C1868" t="s">
        <v>23</v>
      </c>
      <c r="D1868" t="s">
        <v>42</v>
      </c>
      <c r="E1868" t="s">
        <v>62</v>
      </c>
    </row>
    <row r="1869" spans="1:5">
      <c r="A1869" t="s">
        <v>2573</v>
      </c>
      <c r="B1869" t="s">
        <v>336</v>
      </c>
      <c r="C1869" t="s">
        <v>11</v>
      </c>
      <c r="D1869" t="s">
        <v>12</v>
      </c>
      <c r="E1869" t="s">
        <v>13</v>
      </c>
    </row>
    <row r="1870" spans="1:5">
      <c r="A1870" t="s">
        <v>2574</v>
      </c>
      <c r="B1870" t="s">
        <v>244</v>
      </c>
      <c r="C1870" t="s">
        <v>11</v>
      </c>
      <c r="D1870" t="s">
        <v>4706</v>
      </c>
      <c r="E1870" t="s">
        <v>19</v>
      </c>
    </row>
    <row r="1871" spans="1:5">
      <c r="A1871" t="s">
        <v>2575</v>
      </c>
      <c r="B1871" t="s">
        <v>394</v>
      </c>
      <c r="C1871" t="s">
        <v>23</v>
      </c>
      <c r="D1871" t="s">
        <v>42</v>
      </c>
      <c r="E1871" t="s">
        <v>44</v>
      </c>
    </row>
    <row r="1872" spans="1:5">
      <c r="A1872" t="s">
        <v>2576</v>
      </c>
      <c r="B1872" t="s">
        <v>419</v>
      </c>
      <c r="C1872" t="s">
        <v>5</v>
      </c>
      <c r="D1872" t="s">
        <v>27</v>
      </c>
      <c r="E1872" t="s">
        <v>67</v>
      </c>
    </row>
    <row r="1873" spans="1:5">
      <c r="A1873" t="s">
        <v>2577</v>
      </c>
      <c r="B1873" t="s">
        <v>441</v>
      </c>
      <c r="C1873" t="s">
        <v>11</v>
      </c>
      <c r="D1873" t="s">
        <v>58</v>
      </c>
      <c r="E1873" t="s">
        <v>61</v>
      </c>
    </row>
    <row r="1874" spans="1:5">
      <c r="A1874" t="s">
        <v>2578</v>
      </c>
      <c r="B1874" t="s">
        <v>478</v>
      </c>
      <c r="C1874" t="s">
        <v>5</v>
      </c>
      <c r="D1874" t="s">
        <v>29</v>
      </c>
      <c r="E1874" t="s">
        <v>53</v>
      </c>
    </row>
    <row r="1875" spans="1:5">
      <c r="A1875" t="s">
        <v>2579</v>
      </c>
      <c r="B1875" t="s">
        <v>228</v>
      </c>
      <c r="C1875" t="s">
        <v>23</v>
      </c>
      <c r="D1875" t="s">
        <v>42</v>
      </c>
      <c r="E1875" t="s">
        <v>43</v>
      </c>
    </row>
    <row r="1876" spans="1:5">
      <c r="A1876" t="s">
        <v>2580</v>
      </c>
      <c r="B1876" t="s">
        <v>296</v>
      </c>
      <c r="C1876" t="s">
        <v>23</v>
      </c>
      <c r="D1876" t="s">
        <v>24</v>
      </c>
      <c r="E1876" t="s">
        <v>45</v>
      </c>
    </row>
    <row r="1877" spans="1:5">
      <c r="A1877" t="s">
        <v>2581</v>
      </c>
      <c r="B1877" t="s">
        <v>353</v>
      </c>
      <c r="C1877" t="s">
        <v>8</v>
      </c>
      <c r="D1877" t="s">
        <v>34</v>
      </c>
      <c r="E1877" t="s">
        <v>36</v>
      </c>
    </row>
    <row r="1878" spans="1:5">
      <c r="A1878" t="s">
        <v>2582</v>
      </c>
      <c r="B1878" t="s">
        <v>141</v>
      </c>
      <c r="C1878" t="s">
        <v>11</v>
      </c>
      <c r="D1878" t="s">
        <v>20</v>
      </c>
      <c r="E1878" t="s">
        <v>63</v>
      </c>
    </row>
    <row r="1879" spans="1:5">
      <c r="A1879" t="s">
        <v>2583</v>
      </c>
      <c r="B1879" t="s">
        <v>500</v>
      </c>
      <c r="C1879" t="s">
        <v>23</v>
      </c>
      <c r="D1879" t="s">
        <v>39</v>
      </c>
      <c r="E1879" t="s">
        <v>48</v>
      </c>
    </row>
    <row r="1880" spans="1:5">
      <c r="A1880" t="s">
        <v>2584</v>
      </c>
      <c r="B1880" t="s">
        <v>300</v>
      </c>
      <c r="C1880" t="s">
        <v>8</v>
      </c>
      <c r="D1880" t="s">
        <v>34</v>
      </c>
      <c r="E1880" t="s">
        <v>60</v>
      </c>
    </row>
    <row r="1881" spans="1:5">
      <c r="A1881" t="s">
        <v>2585</v>
      </c>
      <c r="B1881" t="s">
        <v>489</v>
      </c>
      <c r="C1881" t="s">
        <v>11</v>
      </c>
      <c r="D1881" t="s">
        <v>20</v>
      </c>
      <c r="E1881" t="s">
        <v>63</v>
      </c>
    </row>
    <row r="1882" spans="1:5">
      <c r="A1882" t="s">
        <v>2586</v>
      </c>
      <c r="B1882" t="s">
        <v>431</v>
      </c>
      <c r="C1882" t="s">
        <v>23</v>
      </c>
      <c r="D1882" t="s">
        <v>24</v>
      </c>
      <c r="E1882" t="s">
        <v>54</v>
      </c>
    </row>
    <row r="1883" spans="1:5">
      <c r="A1883" t="s">
        <v>2587</v>
      </c>
      <c r="B1883" t="s">
        <v>344</v>
      </c>
      <c r="C1883" t="s">
        <v>23</v>
      </c>
      <c r="D1883" t="s">
        <v>42</v>
      </c>
      <c r="E1883" t="s">
        <v>62</v>
      </c>
    </row>
    <row r="1884" spans="1:5">
      <c r="A1884" t="s">
        <v>2588</v>
      </c>
      <c r="B1884" t="s">
        <v>415</v>
      </c>
      <c r="C1884" t="s">
        <v>11</v>
      </c>
      <c r="D1884" t="s">
        <v>12</v>
      </c>
      <c r="E1884" t="s">
        <v>50</v>
      </c>
    </row>
    <row r="1885" spans="1:5">
      <c r="A1885" t="s">
        <v>2589</v>
      </c>
      <c r="B1885" t="s">
        <v>116</v>
      </c>
      <c r="C1885" t="s">
        <v>11</v>
      </c>
      <c r="D1885" t="s">
        <v>20</v>
      </c>
      <c r="E1885" t="s">
        <v>63</v>
      </c>
    </row>
    <row r="1886" spans="1:5">
      <c r="A1886" t="s">
        <v>2590</v>
      </c>
      <c r="B1886" t="s">
        <v>488</v>
      </c>
      <c r="C1886" t="s">
        <v>11</v>
      </c>
      <c r="D1886" t="s">
        <v>58</v>
      </c>
      <c r="E1886" t="s">
        <v>66</v>
      </c>
    </row>
    <row r="1887" spans="1:5">
      <c r="A1887" t="s">
        <v>2591</v>
      </c>
      <c r="B1887" t="s">
        <v>275</v>
      </c>
      <c r="C1887" t="s">
        <v>23</v>
      </c>
      <c r="D1887" t="s">
        <v>39</v>
      </c>
      <c r="E1887" t="s">
        <v>40</v>
      </c>
    </row>
    <row r="1888" spans="1:5">
      <c r="A1888" t="s">
        <v>2592</v>
      </c>
      <c r="B1888" t="s">
        <v>221</v>
      </c>
      <c r="C1888" t="s">
        <v>23</v>
      </c>
      <c r="D1888" t="s">
        <v>24</v>
      </c>
      <c r="E1888" t="s">
        <v>45</v>
      </c>
    </row>
    <row r="1889" spans="1:5">
      <c r="A1889" t="s">
        <v>2593</v>
      </c>
      <c r="B1889" t="s">
        <v>385</v>
      </c>
      <c r="C1889" t="s">
        <v>8</v>
      </c>
      <c r="D1889" t="s">
        <v>17</v>
      </c>
      <c r="E1889" t="s">
        <v>32</v>
      </c>
    </row>
    <row r="1890" spans="1:5">
      <c r="A1890" t="s">
        <v>2594</v>
      </c>
      <c r="B1890" t="s">
        <v>301</v>
      </c>
      <c r="C1890" t="s">
        <v>5</v>
      </c>
      <c r="D1890" t="s">
        <v>14</v>
      </c>
      <c r="E1890" t="s">
        <v>57</v>
      </c>
    </row>
    <row r="1891" spans="1:5">
      <c r="A1891" t="s">
        <v>2595</v>
      </c>
      <c r="B1891" t="s">
        <v>487</v>
      </c>
      <c r="C1891" t="s">
        <v>11</v>
      </c>
      <c r="D1891" t="s">
        <v>12</v>
      </c>
      <c r="E1891" t="s">
        <v>13</v>
      </c>
    </row>
    <row r="1892" spans="1:5">
      <c r="A1892" t="s">
        <v>2596</v>
      </c>
      <c r="B1892" t="s">
        <v>405</v>
      </c>
      <c r="C1892" t="s">
        <v>23</v>
      </c>
      <c r="D1892" t="s">
        <v>42</v>
      </c>
      <c r="E1892" t="s">
        <v>43</v>
      </c>
    </row>
    <row r="1893" spans="1:5">
      <c r="A1893" t="s">
        <v>2597</v>
      </c>
      <c r="B1893" t="s">
        <v>254</v>
      </c>
      <c r="C1893" t="s">
        <v>23</v>
      </c>
      <c r="D1893" t="s">
        <v>42</v>
      </c>
      <c r="E1893" t="s">
        <v>44</v>
      </c>
    </row>
    <row r="1894" spans="1:5">
      <c r="A1894" t="s">
        <v>2598</v>
      </c>
      <c r="B1894" t="s">
        <v>321</v>
      </c>
      <c r="C1894" t="s">
        <v>11</v>
      </c>
      <c r="D1894" t="s">
        <v>4706</v>
      </c>
      <c r="E1894" t="s">
        <v>19</v>
      </c>
    </row>
    <row r="1895" spans="1:5">
      <c r="A1895" t="s">
        <v>2599</v>
      </c>
      <c r="B1895" t="s">
        <v>209</v>
      </c>
      <c r="C1895" t="s">
        <v>5</v>
      </c>
      <c r="D1895" t="s">
        <v>27</v>
      </c>
      <c r="E1895" t="s">
        <v>28</v>
      </c>
    </row>
    <row r="1896" spans="1:5">
      <c r="A1896" t="s">
        <v>2600</v>
      </c>
      <c r="B1896" t="s">
        <v>418</v>
      </c>
      <c r="C1896" t="s">
        <v>11</v>
      </c>
      <c r="D1896" t="s">
        <v>12</v>
      </c>
      <c r="E1896" t="s">
        <v>13</v>
      </c>
    </row>
    <row r="1897" spans="1:5">
      <c r="A1897" t="s">
        <v>2601</v>
      </c>
      <c r="B1897" t="s">
        <v>421</v>
      </c>
      <c r="C1897" t="s">
        <v>5</v>
      </c>
      <c r="D1897" t="s">
        <v>14</v>
      </c>
      <c r="E1897" t="s">
        <v>15</v>
      </c>
    </row>
    <row r="1898" spans="1:5">
      <c r="A1898" t="s">
        <v>2602</v>
      </c>
      <c r="B1898" t="s">
        <v>443</v>
      </c>
      <c r="C1898" t="s">
        <v>23</v>
      </c>
      <c r="D1898" t="s">
        <v>39</v>
      </c>
      <c r="E1898" t="s">
        <v>51</v>
      </c>
    </row>
    <row r="1899" spans="1:5">
      <c r="A1899" t="s">
        <v>2603</v>
      </c>
      <c r="B1899" t="s">
        <v>280</v>
      </c>
      <c r="C1899" t="s">
        <v>5</v>
      </c>
      <c r="D1899" t="s">
        <v>27</v>
      </c>
      <c r="E1899" t="s">
        <v>28</v>
      </c>
    </row>
    <row r="1900" spans="1:5">
      <c r="A1900" t="s">
        <v>2604</v>
      </c>
      <c r="B1900" t="s">
        <v>112</v>
      </c>
      <c r="C1900" t="s">
        <v>8</v>
      </c>
      <c r="D1900" t="s">
        <v>9</v>
      </c>
      <c r="E1900" t="s">
        <v>46</v>
      </c>
    </row>
    <row r="1901" spans="1:5">
      <c r="A1901" t="s">
        <v>2605</v>
      </c>
      <c r="B1901" t="s">
        <v>241</v>
      </c>
      <c r="C1901" t="s">
        <v>23</v>
      </c>
      <c r="D1901" t="s">
        <v>39</v>
      </c>
      <c r="E1901" t="s">
        <v>40</v>
      </c>
    </row>
    <row r="1902" spans="1:5">
      <c r="A1902" t="s">
        <v>2606</v>
      </c>
      <c r="B1902" t="s">
        <v>386</v>
      </c>
      <c r="C1902" t="s">
        <v>8</v>
      </c>
      <c r="D1902" t="s">
        <v>37</v>
      </c>
      <c r="E1902" t="s">
        <v>65</v>
      </c>
    </row>
    <row r="1903" spans="1:5">
      <c r="A1903" t="s">
        <v>2607</v>
      </c>
      <c r="B1903" t="s">
        <v>244</v>
      </c>
      <c r="C1903" t="s">
        <v>11</v>
      </c>
      <c r="D1903" t="s">
        <v>20</v>
      </c>
      <c r="E1903" t="s">
        <v>21</v>
      </c>
    </row>
    <row r="1904" spans="1:5">
      <c r="A1904" t="s">
        <v>2608</v>
      </c>
      <c r="B1904" t="s">
        <v>137</v>
      </c>
      <c r="C1904" t="s">
        <v>11</v>
      </c>
      <c r="D1904" t="s">
        <v>58</v>
      </c>
      <c r="E1904" t="s">
        <v>59</v>
      </c>
    </row>
    <row r="1905" spans="1:5">
      <c r="A1905" t="s">
        <v>2609</v>
      </c>
      <c r="B1905" t="s">
        <v>289</v>
      </c>
      <c r="C1905" t="s">
        <v>11</v>
      </c>
      <c r="D1905" t="s">
        <v>4706</v>
      </c>
      <c r="E1905" t="s">
        <v>33</v>
      </c>
    </row>
    <row r="1906" spans="1:5">
      <c r="A1906" t="s">
        <v>2610</v>
      </c>
      <c r="B1906" t="s">
        <v>185</v>
      </c>
      <c r="C1906" t="s">
        <v>5</v>
      </c>
      <c r="D1906" t="s">
        <v>6</v>
      </c>
      <c r="E1906" t="s">
        <v>22</v>
      </c>
    </row>
    <row r="1907" spans="1:5">
      <c r="A1907" t="s">
        <v>2611</v>
      </c>
      <c r="B1907" t="s">
        <v>351</v>
      </c>
      <c r="C1907" t="s">
        <v>23</v>
      </c>
      <c r="D1907" t="s">
        <v>42</v>
      </c>
      <c r="E1907" t="s">
        <v>44</v>
      </c>
    </row>
    <row r="1908" spans="1:5">
      <c r="A1908" t="s">
        <v>2612</v>
      </c>
      <c r="B1908" t="s">
        <v>372</v>
      </c>
      <c r="C1908" t="s">
        <v>11</v>
      </c>
      <c r="D1908" t="s">
        <v>4706</v>
      </c>
      <c r="E1908" t="s">
        <v>33</v>
      </c>
    </row>
    <row r="1909" spans="1:5">
      <c r="A1909" t="s">
        <v>2613</v>
      </c>
      <c r="B1909" t="s">
        <v>123</v>
      </c>
      <c r="C1909" t="s">
        <v>11</v>
      </c>
      <c r="D1909" t="s">
        <v>20</v>
      </c>
      <c r="E1909" t="s">
        <v>63</v>
      </c>
    </row>
    <row r="1910" spans="1:5">
      <c r="A1910" t="s">
        <v>2614</v>
      </c>
      <c r="B1910" t="s">
        <v>201</v>
      </c>
      <c r="C1910" t="s">
        <v>23</v>
      </c>
      <c r="D1910" t="s">
        <v>39</v>
      </c>
      <c r="E1910" t="s">
        <v>51</v>
      </c>
    </row>
    <row r="1911" spans="1:5">
      <c r="A1911" t="s">
        <v>2615</v>
      </c>
      <c r="B1911" t="s">
        <v>166</v>
      </c>
      <c r="C1911" t="s">
        <v>11</v>
      </c>
      <c r="D1911" t="s">
        <v>20</v>
      </c>
      <c r="E1911" t="s">
        <v>56</v>
      </c>
    </row>
    <row r="1912" spans="1:5">
      <c r="A1912" t="s">
        <v>2616</v>
      </c>
      <c r="B1912" t="s">
        <v>333</v>
      </c>
      <c r="C1912" t="s">
        <v>8</v>
      </c>
      <c r="D1912" t="s">
        <v>34</v>
      </c>
      <c r="E1912" t="s">
        <v>60</v>
      </c>
    </row>
    <row r="1913" spans="1:5">
      <c r="A1913" t="s">
        <v>2617</v>
      </c>
      <c r="B1913" t="s">
        <v>355</v>
      </c>
      <c r="C1913" t="s">
        <v>23</v>
      </c>
      <c r="D1913" t="s">
        <v>42</v>
      </c>
      <c r="E1913" t="s">
        <v>43</v>
      </c>
    </row>
    <row r="1914" spans="1:5">
      <c r="A1914" t="s">
        <v>2618</v>
      </c>
      <c r="B1914" t="s">
        <v>264</v>
      </c>
      <c r="C1914" t="s">
        <v>23</v>
      </c>
      <c r="D1914" t="s">
        <v>24</v>
      </c>
      <c r="E1914" t="s">
        <v>25</v>
      </c>
    </row>
    <row r="1915" spans="1:5">
      <c r="A1915" t="s">
        <v>2619</v>
      </c>
      <c r="B1915" t="s">
        <v>235</v>
      </c>
      <c r="C1915" t="s">
        <v>23</v>
      </c>
      <c r="D1915" t="s">
        <v>24</v>
      </c>
      <c r="E1915" t="s">
        <v>45</v>
      </c>
    </row>
    <row r="1916" spans="1:5">
      <c r="A1916" t="s">
        <v>2620</v>
      </c>
      <c r="B1916" t="s">
        <v>174</v>
      </c>
      <c r="C1916" t="s">
        <v>8</v>
      </c>
      <c r="D1916" t="s">
        <v>34</v>
      </c>
      <c r="E1916" t="s">
        <v>36</v>
      </c>
    </row>
    <row r="1917" spans="1:5">
      <c r="A1917" t="s">
        <v>2621</v>
      </c>
      <c r="B1917" t="s">
        <v>376</v>
      </c>
      <c r="C1917" t="s">
        <v>23</v>
      </c>
      <c r="D1917" t="s">
        <v>24</v>
      </c>
      <c r="E1917" t="s">
        <v>45</v>
      </c>
    </row>
    <row r="1918" spans="1:5">
      <c r="A1918" t="s">
        <v>2622</v>
      </c>
      <c r="B1918" t="s">
        <v>421</v>
      </c>
      <c r="C1918" t="s">
        <v>8</v>
      </c>
      <c r="D1918" t="s">
        <v>34</v>
      </c>
      <c r="E1918" t="s">
        <v>60</v>
      </c>
    </row>
    <row r="1919" spans="1:5">
      <c r="A1919" t="s">
        <v>2623</v>
      </c>
      <c r="B1919" t="s">
        <v>170</v>
      </c>
      <c r="C1919" t="s">
        <v>23</v>
      </c>
      <c r="D1919" t="s">
        <v>24</v>
      </c>
      <c r="E1919" t="s">
        <v>54</v>
      </c>
    </row>
    <row r="1920" spans="1:5">
      <c r="A1920" t="s">
        <v>2624</v>
      </c>
      <c r="B1920" t="s">
        <v>481</v>
      </c>
      <c r="C1920" t="s">
        <v>5</v>
      </c>
      <c r="D1920" t="s">
        <v>27</v>
      </c>
      <c r="E1920" t="s">
        <v>28</v>
      </c>
    </row>
    <row r="1921" spans="1:5">
      <c r="A1921" t="s">
        <v>2625</v>
      </c>
      <c r="B1921" t="s">
        <v>142</v>
      </c>
      <c r="C1921" t="s">
        <v>11</v>
      </c>
      <c r="D1921" t="s">
        <v>20</v>
      </c>
      <c r="E1921" t="s">
        <v>56</v>
      </c>
    </row>
    <row r="1922" spans="1:5">
      <c r="A1922" t="s">
        <v>2626</v>
      </c>
      <c r="B1922" t="s">
        <v>361</v>
      </c>
      <c r="C1922" t="s">
        <v>5</v>
      </c>
      <c r="D1922" t="s">
        <v>29</v>
      </c>
      <c r="E1922" t="s">
        <v>31</v>
      </c>
    </row>
    <row r="1923" spans="1:5">
      <c r="A1923" t="s">
        <v>2627</v>
      </c>
      <c r="B1923" t="s">
        <v>208</v>
      </c>
      <c r="C1923" t="s">
        <v>11</v>
      </c>
      <c r="D1923" t="s">
        <v>4706</v>
      </c>
      <c r="E1923" t="s">
        <v>41</v>
      </c>
    </row>
    <row r="1924" spans="1:5">
      <c r="A1924" t="s">
        <v>2628</v>
      </c>
      <c r="B1924" t="s">
        <v>181</v>
      </c>
      <c r="C1924" t="s">
        <v>8</v>
      </c>
      <c r="D1924" t="s">
        <v>17</v>
      </c>
      <c r="E1924" t="s">
        <v>52</v>
      </c>
    </row>
    <row r="1925" spans="1:5">
      <c r="A1925" t="s">
        <v>2629</v>
      </c>
      <c r="B1925" t="s">
        <v>268</v>
      </c>
      <c r="C1925" t="s">
        <v>5</v>
      </c>
      <c r="D1925" t="s">
        <v>29</v>
      </c>
      <c r="E1925" t="s">
        <v>53</v>
      </c>
    </row>
    <row r="1926" spans="1:5">
      <c r="A1926" t="s">
        <v>2630</v>
      </c>
      <c r="B1926" t="s">
        <v>313</v>
      </c>
      <c r="C1926" t="s">
        <v>23</v>
      </c>
      <c r="D1926" t="s">
        <v>42</v>
      </c>
      <c r="E1926" t="s">
        <v>44</v>
      </c>
    </row>
    <row r="1927" spans="1:5">
      <c r="A1927" t="s">
        <v>2631</v>
      </c>
      <c r="B1927" t="s">
        <v>376</v>
      </c>
      <c r="C1927" t="s">
        <v>11</v>
      </c>
      <c r="D1927" t="s">
        <v>20</v>
      </c>
      <c r="E1927" t="s">
        <v>56</v>
      </c>
    </row>
    <row r="1928" spans="1:5">
      <c r="A1928" t="s">
        <v>2632</v>
      </c>
      <c r="B1928" t="s">
        <v>390</v>
      </c>
      <c r="C1928" t="s">
        <v>11</v>
      </c>
      <c r="D1928" t="s">
        <v>20</v>
      </c>
      <c r="E1928" t="s">
        <v>56</v>
      </c>
    </row>
    <row r="1929" spans="1:5">
      <c r="A1929" t="s">
        <v>2633</v>
      </c>
      <c r="B1929" t="s">
        <v>194</v>
      </c>
      <c r="C1929" t="s">
        <v>5</v>
      </c>
      <c r="D1929" t="s">
        <v>6</v>
      </c>
      <c r="E1929" t="s">
        <v>7</v>
      </c>
    </row>
    <row r="1930" spans="1:5">
      <c r="A1930" t="s">
        <v>2634</v>
      </c>
      <c r="B1930" t="s">
        <v>270</v>
      </c>
      <c r="C1930" t="s">
        <v>8</v>
      </c>
      <c r="D1930" t="s">
        <v>34</v>
      </c>
      <c r="E1930" t="s">
        <v>36</v>
      </c>
    </row>
    <row r="1931" spans="1:5">
      <c r="A1931" t="s">
        <v>2635</v>
      </c>
      <c r="B1931" t="s">
        <v>264</v>
      </c>
      <c r="C1931" t="s">
        <v>5</v>
      </c>
      <c r="D1931" t="s">
        <v>29</v>
      </c>
      <c r="E1931" t="s">
        <v>53</v>
      </c>
    </row>
    <row r="1932" spans="1:5">
      <c r="A1932" t="s">
        <v>2636</v>
      </c>
      <c r="B1932" t="s">
        <v>412</v>
      </c>
      <c r="C1932" t="s">
        <v>8</v>
      </c>
      <c r="D1932" t="s">
        <v>9</v>
      </c>
      <c r="E1932" t="s">
        <v>46</v>
      </c>
    </row>
    <row r="1933" spans="1:5">
      <c r="A1933" t="s">
        <v>2637</v>
      </c>
      <c r="B1933" t="s">
        <v>425</v>
      </c>
      <c r="C1933" t="s">
        <v>8</v>
      </c>
      <c r="D1933" t="s">
        <v>34</v>
      </c>
      <c r="E1933" t="s">
        <v>35</v>
      </c>
    </row>
    <row r="1934" spans="1:5">
      <c r="A1934" t="s">
        <v>2638</v>
      </c>
      <c r="B1934" t="s">
        <v>301</v>
      </c>
      <c r="C1934" t="s">
        <v>11</v>
      </c>
      <c r="D1934" t="s">
        <v>4706</v>
      </c>
      <c r="E1934" t="s">
        <v>41</v>
      </c>
    </row>
    <row r="1935" spans="1:5">
      <c r="A1935" t="s">
        <v>2639</v>
      </c>
      <c r="B1935" t="s">
        <v>471</v>
      </c>
      <c r="C1935" t="s">
        <v>5</v>
      </c>
      <c r="D1935" t="s">
        <v>14</v>
      </c>
      <c r="E1935" t="s">
        <v>15</v>
      </c>
    </row>
    <row r="1936" spans="1:5">
      <c r="A1936" t="s">
        <v>2640</v>
      </c>
      <c r="B1936" t="s">
        <v>378</v>
      </c>
      <c r="C1936" t="s">
        <v>5</v>
      </c>
      <c r="D1936" t="s">
        <v>14</v>
      </c>
      <c r="E1936" t="s">
        <v>26</v>
      </c>
    </row>
    <row r="1937" spans="1:5">
      <c r="A1937" t="s">
        <v>2641</v>
      </c>
      <c r="B1937" t="s">
        <v>270</v>
      </c>
      <c r="C1937" t="s">
        <v>8</v>
      </c>
      <c r="D1937" t="s">
        <v>9</v>
      </c>
      <c r="E1937" t="s">
        <v>55</v>
      </c>
    </row>
    <row r="1938" spans="1:5">
      <c r="A1938" t="s">
        <v>2642</v>
      </c>
      <c r="B1938" t="s">
        <v>243</v>
      </c>
      <c r="C1938" t="s">
        <v>5</v>
      </c>
      <c r="D1938" t="s">
        <v>27</v>
      </c>
      <c r="E1938" t="s">
        <v>28</v>
      </c>
    </row>
    <row r="1939" spans="1:5">
      <c r="A1939" t="s">
        <v>2643</v>
      </c>
      <c r="B1939" t="s">
        <v>371</v>
      </c>
      <c r="C1939" t="s">
        <v>23</v>
      </c>
      <c r="D1939" t="s">
        <v>24</v>
      </c>
      <c r="E1939" t="s">
        <v>54</v>
      </c>
    </row>
    <row r="1940" spans="1:5">
      <c r="A1940" t="s">
        <v>2644</v>
      </c>
      <c r="B1940" t="s">
        <v>265</v>
      </c>
      <c r="C1940" t="s">
        <v>23</v>
      </c>
      <c r="D1940" t="s">
        <v>42</v>
      </c>
      <c r="E1940" t="s">
        <v>62</v>
      </c>
    </row>
    <row r="1941" spans="1:5">
      <c r="A1941" t="s">
        <v>2645</v>
      </c>
      <c r="B1941" t="s">
        <v>435</v>
      </c>
      <c r="C1941" t="s">
        <v>5</v>
      </c>
      <c r="D1941" t="s">
        <v>14</v>
      </c>
      <c r="E1941" t="s">
        <v>57</v>
      </c>
    </row>
    <row r="1942" spans="1:5">
      <c r="A1942" t="s">
        <v>2646</v>
      </c>
      <c r="B1942" t="s">
        <v>361</v>
      </c>
      <c r="C1942" t="s">
        <v>5</v>
      </c>
      <c r="D1942" t="s">
        <v>6</v>
      </c>
      <c r="E1942" t="s">
        <v>22</v>
      </c>
    </row>
    <row r="1943" spans="1:5">
      <c r="A1943" t="s">
        <v>2647</v>
      </c>
      <c r="B1943" t="s">
        <v>266</v>
      </c>
      <c r="C1943" t="s">
        <v>8</v>
      </c>
      <c r="D1943" t="s">
        <v>17</v>
      </c>
      <c r="E1943" t="s">
        <v>32</v>
      </c>
    </row>
    <row r="1944" spans="1:5">
      <c r="A1944" t="s">
        <v>2648</v>
      </c>
      <c r="B1944" t="s">
        <v>165</v>
      </c>
      <c r="C1944" t="s">
        <v>23</v>
      </c>
      <c r="D1944" t="s">
        <v>24</v>
      </c>
      <c r="E1944" t="s">
        <v>45</v>
      </c>
    </row>
    <row r="1945" spans="1:5">
      <c r="A1945" t="s">
        <v>2649</v>
      </c>
      <c r="B1945" t="s">
        <v>312</v>
      </c>
      <c r="C1945" t="s">
        <v>23</v>
      </c>
      <c r="D1945" t="s">
        <v>24</v>
      </c>
      <c r="E1945" t="s">
        <v>25</v>
      </c>
    </row>
    <row r="1946" spans="1:5">
      <c r="A1946" t="s">
        <v>2650</v>
      </c>
      <c r="B1946" t="s">
        <v>286</v>
      </c>
      <c r="C1946" t="s">
        <v>11</v>
      </c>
      <c r="D1946" t="s">
        <v>20</v>
      </c>
      <c r="E1946" t="s">
        <v>63</v>
      </c>
    </row>
    <row r="1947" spans="1:5">
      <c r="A1947" t="s">
        <v>2651</v>
      </c>
      <c r="B1947" t="s">
        <v>256</v>
      </c>
      <c r="C1947" t="s">
        <v>8</v>
      </c>
      <c r="D1947" t="s">
        <v>17</v>
      </c>
      <c r="E1947" t="s">
        <v>32</v>
      </c>
    </row>
    <row r="1948" spans="1:5">
      <c r="A1948" t="s">
        <v>2652</v>
      </c>
      <c r="B1948" t="s">
        <v>401</v>
      </c>
      <c r="C1948" t="s">
        <v>11</v>
      </c>
      <c r="D1948" t="s">
        <v>12</v>
      </c>
      <c r="E1948" t="s">
        <v>47</v>
      </c>
    </row>
    <row r="1949" spans="1:5">
      <c r="A1949" t="s">
        <v>2653</v>
      </c>
      <c r="B1949" t="s">
        <v>289</v>
      </c>
      <c r="C1949" t="s">
        <v>23</v>
      </c>
      <c r="D1949" t="s">
        <v>39</v>
      </c>
      <c r="E1949" t="s">
        <v>48</v>
      </c>
    </row>
    <row r="1950" spans="1:5">
      <c r="A1950" t="s">
        <v>2654</v>
      </c>
      <c r="B1950" t="s">
        <v>303</v>
      </c>
      <c r="C1950" t="s">
        <v>8</v>
      </c>
      <c r="D1950" t="s">
        <v>9</v>
      </c>
      <c r="E1950" t="s">
        <v>55</v>
      </c>
    </row>
    <row r="1951" spans="1:5">
      <c r="A1951" t="s">
        <v>2655</v>
      </c>
      <c r="B1951" t="s">
        <v>428</v>
      </c>
      <c r="C1951" t="s">
        <v>5</v>
      </c>
      <c r="D1951" t="s">
        <v>14</v>
      </c>
      <c r="E1951" t="s">
        <v>15</v>
      </c>
    </row>
    <row r="1952" spans="1:5">
      <c r="A1952" t="s">
        <v>2656</v>
      </c>
      <c r="B1952" t="s">
        <v>405</v>
      </c>
      <c r="C1952" t="s">
        <v>8</v>
      </c>
      <c r="D1952" t="s">
        <v>34</v>
      </c>
      <c r="E1952" t="s">
        <v>36</v>
      </c>
    </row>
    <row r="1953" spans="1:5">
      <c r="A1953" t="s">
        <v>2657</v>
      </c>
      <c r="B1953" t="s">
        <v>119</v>
      </c>
      <c r="C1953" t="s">
        <v>5</v>
      </c>
      <c r="D1953" t="s">
        <v>14</v>
      </c>
      <c r="E1953" t="s">
        <v>15</v>
      </c>
    </row>
    <row r="1954" spans="1:5">
      <c r="A1954" t="s">
        <v>2658</v>
      </c>
      <c r="B1954" t="s">
        <v>112</v>
      </c>
      <c r="C1954" t="s">
        <v>5</v>
      </c>
      <c r="D1954" t="s">
        <v>27</v>
      </c>
      <c r="E1954" t="s">
        <v>67</v>
      </c>
    </row>
    <row r="1955" spans="1:5">
      <c r="A1955" t="s">
        <v>2659</v>
      </c>
      <c r="B1955" t="s">
        <v>449</v>
      </c>
      <c r="C1955" t="s">
        <v>8</v>
      </c>
      <c r="D1955" t="s">
        <v>37</v>
      </c>
      <c r="E1955" t="s">
        <v>49</v>
      </c>
    </row>
    <row r="1956" spans="1:5">
      <c r="A1956" t="s">
        <v>2660</v>
      </c>
      <c r="B1956" t="s">
        <v>243</v>
      </c>
      <c r="C1956" t="s">
        <v>5</v>
      </c>
      <c r="D1956" t="s">
        <v>14</v>
      </c>
      <c r="E1956" t="s">
        <v>57</v>
      </c>
    </row>
    <row r="1957" spans="1:5">
      <c r="A1957" t="s">
        <v>2661</v>
      </c>
      <c r="B1957" t="s">
        <v>195</v>
      </c>
      <c r="C1957" t="s">
        <v>11</v>
      </c>
      <c r="D1957" t="s">
        <v>58</v>
      </c>
      <c r="E1957" t="s">
        <v>59</v>
      </c>
    </row>
    <row r="1958" spans="1:5">
      <c r="A1958" t="s">
        <v>2662</v>
      </c>
      <c r="B1958" t="s">
        <v>253</v>
      </c>
      <c r="C1958" t="s">
        <v>23</v>
      </c>
      <c r="D1958" t="s">
        <v>24</v>
      </c>
      <c r="E1958" t="s">
        <v>54</v>
      </c>
    </row>
    <row r="1959" spans="1:5">
      <c r="A1959" t="s">
        <v>2663</v>
      </c>
      <c r="B1959" t="s">
        <v>432</v>
      </c>
      <c r="C1959" t="s">
        <v>5</v>
      </c>
      <c r="D1959" t="s">
        <v>6</v>
      </c>
      <c r="E1959" t="s">
        <v>16</v>
      </c>
    </row>
    <row r="1960" spans="1:5">
      <c r="A1960" t="s">
        <v>2664</v>
      </c>
      <c r="B1960" t="s">
        <v>216</v>
      </c>
      <c r="C1960" t="s">
        <v>11</v>
      </c>
      <c r="D1960" t="s">
        <v>4706</v>
      </c>
      <c r="E1960" t="s">
        <v>41</v>
      </c>
    </row>
    <row r="1961" spans="1:5">
      <c r="A1961" t="s">
        <v>2665</v>
      </c>
      <c r="B1961" t="s">
        <v>123</v>
      </c>
      <c r="C1961" t="s">
        <v>5</v>
      </c>
      <c r="D1961" t="s">
        <v>14</v>
      </c>
      <c r="E1961" t="s">
        <v>57</v>
      </c>
    </row>
    <row r="1962" spans="1:5">
      <c r="A1962" t="s">
        <v>2666</v>
      </c>
      <c r="B1962" t="s">
        <v>458</v>
      </c>
      <c r="C1962" t="s">
        <v>23</v>
      </c>
      <c r="D1962" t="s">
        <v>39</v>
      </c>
      <c r="E1962" t="s">
        <v>51</v>
      </c>
    </row>
    <row r="1963" spans="1:5">
      <c r="A1963" t="s">
        <v>2667</v>
      </c>
      <c r="B1963" t="s">
        <v>281</v>
      </c>
      <c r="C1963" t="s">
        <v>11</v>
      </c>
      <c r="D1963" t="s">
        <v>12</v>
      </c>
      <c r="E1963" t="s">
        <v>50</v>
      </c>
    </row>
    <row r="1964" spans="1:5">
      <c r="A1964" t="s">
        <v>2668</v>
      </c>
      <c r="B1964" t="s">
        <v>429</v>
      </c>
      <c r="C1964" t="s">
        <v>23</v>
      </c>
      <c r="D1964" t="s">
        <v>24</v>
      </c>
      <c r="E1964" t="s">
        <v>54</v>
      </c>
    </row>
    <row r="1965" spans="1:5">
      <c r="A1965" t="s">
        <v>2669</v>
      </c>
      <c r="B1965" t="s">
        <v>457</v>
      </c>
      <c r="C1965" t="s">
        <v>23</v>
      </c>
      <c r="D1965" t="s">
        <v>24</v>
      </c>
      <c r="E1965" t="s">
        <v>45</v>
      </c>
    </row>
    <row r="1966" spans="1:5">
      <c r="A1966" t="s">
        <v>2670</v>
      </c>
      <c r="B1966" t="s">
        <v>446</v>
      </c>
      <c r="C1966" t="s">
        <v>11</v>
      </c>
      <c r="D1966" t="s">
        <v>58</v>
      </c>
      <c r="E1966" t="s">
        <v>66</v>
      </c>
    </row>
    <row r="1967" spans="1:5">
      <c r="A1967" t="s">
        <v>2671</v>
      </c>
      <c r="B1967" t="s">
        <v>209</v>
      </c>
      <c r="C1967" t="s">
        <v>11</v>
      </c>
      <c r="D1967" t="s">
        <v>20</v>
      </c>
      <c r="E1967" t="s">
        <v>21</v>
      </c>
    </row>
    <row r="1968" spans="1:5">
      <c r="A1968" t="s">
        <v>2672</v>
      </c>
      <c r="B1968" t="s">
        <v>121</v>
      </c>
      <c r="C1968" t="s">
        <v>11</v>
      </c>
      <c r="D1968" t="s">
        <v>20</v>
      </c>
      <c r="E1968" t="s">
        <v>63</v>
      </c>
    </row>
    <row r="1969" spans="1:5">
      <c r="A1969" t="s">
        <v>2673</v>
      </c>
      <c r="B1969" t="s">
        <v>309</v>
      </c>
      <c r="C1969" t="s">
        <v>8</v>
      </c>
      <c r="D1969" t="s">
        <v>9</v>
      </c>
      <c r="E1969" t="s">
        <v>46</v>
      </c>
    </row>
    <row r="1970" spans="1:5">
      <c r="A1970" t="s">
        <v>2674</v>
      </c>
      <c r="B1970" t="s">
        <v>382</v>
      </c>
      <c r="C1970" t="s">
        <v>11</v>
      </c>
      <c r="D1970" t="s">
        <v>20</v>
      </c>
      <c r="E1970" t="s">
        <v>21</v>
      </c>
    </row>
    <row r="1971" spans="1:5">
      <c r="A1971" t="s">
        <v>2675</v>
      </c>
      <c r="B1971" t="s">
        <v>282</v>
      </c>
      <c r="C1971" t="s">
        <v>11</v>
      </c>
      <c r="D1971" t="s">
        <v>12</v>
      </c>
      <c r="E1971" t="s">
        <v>13</v>
      </c>
    </row>
    <row r="1972" spans="1:5">
      <c r="A1972" t="s">
        <v>2676</v>
      </c>
      <c r="B1972" t="s">
        <v>245</v>
      </c>
      <c r="C1972" t="s">
        <v>11</v>
      </c>
      <c r="D1972" t="s">
        <v>12</v>
      </c>
      <c r="E1972" t="s">
        <v>50</v>
      </c>
    </row>
    <row r="1973" spans="1:5">
      <c r="A1973" t="s">
        <v>2677</v>
      </c>
      <c r="B1973" t="s">
        <v>204</v>
      </c>
      <c r="C1973" t="s">
        <v>11</v>
      </c>
      <c r="D1973" t="s">
        <v>20</v>
      </c>
      <c r="E1973" t="s">
        <v>21</v>
      </c>
    </row>
    <row r="1974" spans="1:5">
      <c r="A1974" t="s">
        <v>2678</v>
      </c>
      <c r="B1974" t="s">
        <v>478</v>
      </c>
      <c r="C1974" t="s">
        <v>5</v>
      </c>
      <c r="D1974" t="s">
        <v>29</v>
      </c>
      <c r="E1974" t="s">
        <v>31</v>
      </c>
    </row>
    <row r="1975" spans="1:5">
      <c r="A1975" t="s">
        <v>2679</v>
      </c>
      <c r="B1975" t="s">
        <v>315</v>
      </c>
      <c r="C1975" t="s">
        <v>8</v>
      </c>
      <c r="D1975" t="s">
        <v>34</v>
      </c>
      <c r="E1975" t="s">
        <v>36</v>
      </c>
    </row>
    <row r="1976" spans="1:5">
      <c r="A1976" t="s">
        <v>2680</v>
      </c>
      <c r="B1976" t="s">
        <v>224</v>
      </c>
      <c r="C1976" t="s">
        <v>23</v>
      </c>
      <c r="D1976" t="s">
        <v>24</v>
      </c>
      <c r="E1976" t="s">
        <v>54</v>
      </c>
    </row>
    <row r="1977" spans="1:5">
      <c r="A1977" t="s">
        <v>2681</v>
      </c>
      <c r="B1977" t="s">
        <v>270</v>
      </c>
      <c r="C1977" t="s">
        <v>11</v>
      </c>
      <c r="D1977" t="s">
        <v>58</v>
      </c>
      <c r="E1977" t="s">
        <v>61</v>
      </c>
    </row>
    <row r="1978" spans="1:5">
      <c r="A1978" t="s">
        <v>2682</v>
      </c>
      <c r="B1978" t="s">
        <v>445</v>
      </c>
      <c r="C1978" t="s">
        <v>5</v>
      </c>
      <c r="D1978" t="s">
        <v>14</v>
      </c>
      <c r="E1978" t="s">
        <v>57</v>
      </c>
    </row>
    <row r="1979" spans="1:5">
      <c r="A1979" t="s">
        <v>2683</v>
      </c>
      <c r="B1979" t="s">
        <v>250</v>
      </c>
      <c r="C1979" t="s">
        <v>5</v>
      </c>
      <c r="D1979" t="s">
        <v>6</v>
      </c>
      <c r="E1979" t="s">
        <v>22</v>
      </c>
    </row>
    <row r="1980" spans="1:5">
      <c r="A1980" t="s">
        <v>2684</v>
      </c>
      <c r="B1980" t="s">
        <v>265</v>
      </c>
      <c r="C1980" t="s">
        <v>5</v>
      </c>
      <c r="D1980" t="s">
        <v>14</v>
      </c>
      <c r="E1980" t="s">
        <v>15</v>
      </c>
    </row>
    <row r="1981" spans="1:5">
      <c r="A1981" t="s">
        <v>2685</v>
      </c>
      <c r="B1981" t="s">
        <v>187</v>
      </c>
      <c r="C1981" t="s">
        <v>23</v>
      </c>
      <c r="D1981" t="s">
        <v>24</v>
      </c>
      <c r="E1981" t="s">
        <v>54</v>
      </c>
    </row>
    <row r="1982" spans="1:5">
      <c r="A1982" t="s">
        <v>2686</v>
      </c>
      <c r="B1982" t="s">
        <v>379</v>
      </c>
      <c r="C1982" t="s">
        <v>11</v>
      </c>
      <c r="D1982" t="s">
        <v>58</v>
      </c>
      <c r="E1982" t="s">
        <v>59</v>
      </c>
    </row>
    <row r="1983" spans="1:5">
      <c r="A1983" t="s">
        <v>2687</v>
      </c>
      <c r="B1983" t="s">
        <v>222</v>
      </c>
      <c r="C1983" t="s">
        <v>8</v>
      </c>
      <c r="D1983" t="s">
        <v>37</v>
      </c>
      <c r="E1983" t="s">
        <v>38</v>
      </c>
    </row>
    <row r="1984" spans="1:5">
      <c r="A1984" t="s">
        <v>2688</v>
      </c>
      <c r="B1984" t="s">
        <v>399</v>
      </c>
      <c r="C1984" t="s">
        <v>8</v>
      </c>
      <c r="D1984" t="s">
        <v>34</v>
      </c>
      <c r="E1984" t="s">
        <v>60</v>
      </c>
    </row>
    <row r="1985" spans="1:5">
      <c r="A1985" t="s">
        <v>2689</v>
      </c>
      <c r="B1985" t="s">
        <v>243</v>
      </c>
      <c r="C1985" t="s">
        <v>5</v>
      </c>
      <c r="D1985" t="s">
        <v>14</v>
      </c>
      <c r="E1985" t="s">
        <v>26</v>
      </c>
    </row>
    <row r="1986" spans="1:5">
      <c r="A1986" t="s">
        <v>2690</v>
      </c>
      <c r="B1986" t="s">
        <v>227</v>
      </c>
      <c r="C1986" t="s">
        <v>23</v>
      </c>
      <c r="D1986" t="s">
        <v>24</v>
      </c>
      <c r="E1986" t="s">
        <v>54</v>
      </c>
    </row>
    <row r="1987" spans="1:5">
      <c r="A1987" t="s">
        <v>2691</v>
      </c>
      <c r="B1987" t="s">
        <v>446</v>
      </c>
      <c r="C1987" t="s">
        <v>23</v>
      </c>
      <c r="D1987" t="s">
        <v>42</v>
      </c>
      <c r="E1987" t="s">
        <v>44</v>
      </c>
    </row>
    <row r="1988" spans="1:5">
      <c r="A1988" t="s">
        <v>2692</v>
      </c>
      <c r="B1988" t="s">
        <v>484</v>
      </c>
      <c r="C1988" t="s">
        <v>23</v>
      </c>
      <c r="D1988" t="s">
        <v>24</v>
      </c>
      <c r="E1988" t="s">
        <v>25</v>
      </c>
    </row>
    <row r="1989" spans="1:5">
      <c r="A1989" t="s">
        <v>2693</v>
      </c>
      <c r="B1989" t="s">
        <v>146</v>
      </c>
      <c r="C1989" t="s">
        <v>8</v>
      </c>
      <c r="D1989" t="s">
        <v>34</v>
      </c>
      <c r="E1989" t="s">
        <v>35</v>
      </c>
    </row>
    <row r="1990" spans="1:5">
      <c r="A1990" t="s">
        <v>2694</v>
      </c>
      <c r="B1990" t="s">
        <v>108</v>
      </c>
      <c r="C1990" t="s">
        <v>5</v>
      </c>
      <c r="D1990" t="s">
        <v>14</v>
      </c>
      <c r="E1990" t="s">
        <v>26</v>
      </c>
    </row>
    <row r="1991" spans="1:5">
      <c r="A1991" t="s">
        <v>2695</v>
      </c>
      <c r="B1991" t="s">
        <v>117</v>
      </c>
      <c r="C1991" t="s">
        <v>11</v>
      </c>
      <c r="D1991" t="s">
        <v>12</v>
      </c>
      <c r="E1991" t="s">
        <v>50</v>
      </c>
    </row>
    <row r="1992" spans="1:5">
      <c r="A1992" t="s">
        <v>2696</v>
      </c>
      <c r="B1992" t="s">
        <v>471</v>
      </c>
      <c r="C1992" t="s">
        <v>8</v>
      </c>
      <c r="D1992" t="s">
        <v>17</v>
      </c>
      <c r="E1992" t="s">
        <v>32</v>
      </c>
    </row>
    <row r="1993" spans="1:5">
      <c r="A1993" t="s">
        <v>2697</v>
      </c>
      <c r="B1993" t="s">
        <v>369</v>
      </c>
      <c r="C1993" t="s">
        <v>5</v>
      </c>
      <c r="D1993" t="s">
        <v>14</v>
      </c>
      <c r="E1993" t="s">
        <v>26</v>
      </c>
    </row>
    <row r="1994" spans="1:5">
      <c r="A1994" t="s">
        <v>2698</v>
      </c>
      <c r="B1994" t="s">
        <v>333</v>
      </c>
      <c r="C1994" t="s">
        <v>5</v>
      </c>
      <c r="D1994" t="s">
        <v>6</v>
      </c>
      <c r="E1994" t="s">
        <v>7</v>
      </c>
    </row>
    <row r="1995" spans="1:5">
      <c r="A1995" t="s">
        <v>2699</v>
      </c>
      <c r="B1995" t="s">
        <v>429</v>
      </c>
      <c r="C1995" t="s">
        <v>11</v>
      </c>
      <c r="D1995" t="s">
        <v>58</v>
      </c>
      <c r="E1995" t="s">
        <v>66</v>
      </c>
    </row>
    <row r="1996" spans="1:5">
      <c r="A1996" t="s">
        <v>2700</v>
      </c>
      <c r="B1996" t="s">
        <v>109</v>
      </c>
      <c r="C1996" t="s">
        <v>11</v>
      </c>
      <c r="D1996" t="s">
        <v>12</v>
      </c>
      <c r="E1996" t="s">
        <v>50</v>
      </c>
    </row>
    <row r="1997" spans="1:5">
      <c r="A1997" t="s">
        <v>2701</v>
      </c>
      <c r="B1997" t="s">
        <v>151</v>
      </c>
      <c r="C1997" t="s">
        <v>11</v>
      </c>
      <c r="D1997" t="s">
        <v>4706</v>
      </c>
      <c r="E1997" t="s">
        <v>19</v>
      </c>
    </row>
    <row r="1998" spans="1:5">
      <c r="A1998" t="s">
        <v>2702</v>
      </c>
      <c r="B1998" t="s">
        <v>131</v>
      </c>
      <c r="C1998" t="s">
        <v>23</v>
      </c>
      <c r="D1998" t="s">
        <v>24</v>
      </c>
      <c r="E1998" t="s">
        <v>25</v>
      </c>
    </row>
    <row r="1999" spans="1:5">
      <c r="A1999" t="s">
        <v>2703</v>
      </c>
      <c r="B1999" t="s">
        <v>419</v>
      </c>
      <c r="C1999" t="s">
        <v>11</v>
      </c>
      <c r="D1999" t="s">
        <v>4706</v>
      </c>
      <c r="E1999" t="s">
        <v>33</v>
      </c>
    </row>
    <row r="2000" spans="1:5">
      <c r="A2000" t="s">
        <v>2704</v>
      </c>
      <c r="B2000" t="s">
        <v>417</v>
      </c>
      <c r="C2000" t="s">
        <v>5</v>
      </c>
      <c r="D2000" t="s">
        <v>27</v>
      </c>
      <c r="E2000" t="s">
        <v>64</v>
      </c>
    </row>
    <row r="2001" spans="1:5">
      <c r="A2001" t="s">
        <v>2705</v>
      </c>
      <c r="B2001" t="s">
        <v>210</v>
      </c>
      <c r="C2001" t="s">
        <v>11</v>
      </c>
      <c r="D2001" t="s">
        <v>20</v>
      </c>
      <c r="E2001" t="s">
        <v>21</v>
      </c>
    </row>
    <row r="2002" spans="1:5">
      <c r="A2002" t="s">
        <v>2706</v>
      </c>
      <c r="B2002" t="s">
        <v>184</v>
      </c>
      <c r="C2002" t="s">
        <v>5</v>
      </c>
      <c r="D2002" t="s">
        <v>29</v>
      </c>
      <c r="E2002" t="s">
        <v>31</v>
      </c>
    </row>
    <row r="2003" spans="1:5">
      <c r="A2003" t="s">
        <v>2707</v>
      </c>
      <c r="B2003" t="s">
        <v>221</v>
      </c>
      <c r="C2003" t="s">
        <v>8</v>
      </c>
      <c r="D2003" t="s">
        <v>34</v>
      </c>
      <c r="E2003" t="s">
        <v>36</v>
      </c>
    </row>
    <row r="2004" spans="1:5">
      <c r="A2004" t="s">
        <v>2708</v>
      </c>
      <c r="B2004" t="s">
        <v>248</v>
      </c>
      <c r="C2004" t="s">
        <v>23</v>
      </c>
      <c r="D2004" t="s">
        <v>42</v>
      </c>
      <c r="E2004" t="s">
        <v>43</v>
      </c>
    </row>
    <row r="2005" spans="1:5">
      <c r="A2005" t="s">
        <v>2709</v>
      </c>
      <c r="B2005" t="s">
        <v>341</v>
      </c>
      <c r="C2005" t="s">
        <v>8</v>
      </c>
      <c r="D2005" t="s">
        <v>34</v>
      </c>
      <c r="E2005" t="s">
        <v>36</v>
      </c>
    </row>
    <row r="2006" spans="1:5">
      <c r="A2006" t="s">
        <v>2710</v>
      </c>
      <c r="B2006" t="s">
        <v>164</v>
      </c>
      <c r="C2006" t="s">
        <v>8</v>
      </c>
      <c r="D2006" t="s">
        <v>34</v>
      </c>
      <c r="E2006" t="s">
        <v>35</v>
      </c>
    </row>
    <row r="2007" spans="1:5">
      <c r="A2007" t="s">
        <v>2711</v>
      </c>
      <c r="B2007" t="s">
        <v>439</v>
      </c>
      <c r="C2007" t="s">
        <v>5</v>
      </c>
      <c r="D2007" t="s">
        <v>6</v>
      </c>
      <c r="E2007" t="s">
        <v>7</v>
      </c>
    </row>
    <row r="2008" spans="1:5">
      <c r="A2008" t="s">
        <v>2712</v>
      </c>
      <c r="B2008" t="s">
        <v>458</v>
      </c>
      <c r="C2008" t="s">
        <v>8</v>
      </c>
      <c r="D2008" t="s">
        <v>9</v>
      </c>
      <c r="E2008" t="s">
        <v>55</v>
      </c>
    </row>
    <row r="2009" spans="1:5">
      <c r="A2009" t="s">
        <v>2713</v>
      </c>
      <c r="B2009" t="s">
        <v>370</v>
      </c>
      <c r="C2009" t="s">
        <v>5</v>
      </c>
      <c r="D2009" t="s">
        <v>29</v>
      </c>
      <c r="E2009" t="s">
        <v>31</v>
      </c>
    </row>
    <row r="2010" spans="1:5">
      <c r="A2010" t="s">
        <v>2714</v>
      </c>
      <c r="B2010" t="s">
        <v>119</v>
      </c>
      <c r="C2010" t="s">
        <v>11</v>
      </c>
      <c r="D2010" t="s">
        <v>58</v>
      </c>
      <c r="E2010" t="s">
        <v>59</v>
      </c>
    </row>
    <row r="2011" spans="1:5">
      <c r="A2011" t="s">
        <v>2715</v>
      </c>
      <c r="B2011" t="s">
        <v>275</v>
      </c>
      <c r="C2011" t="s">
        <v>11</v>
      </c>
      <c r="D2011" t="s">
        <v>4706</v>
      </c>
      <c r="E2011" t="s">
        <v>33</v>
      </c>
    </row>
    <row r="2012" spans="1:5">
      <c r="A2012" t="s">
        <v>2716</v>
      </c>
      <c r="B2012" t="s">
        <v>345</v>
      </c>
      <c r="C2012" t="s">
        <v>5</v>
      </c>
      <c r="D2012" t="s">
        <v>14</v>
      </c>
      <c r="E2012" t="s">
        <v>15</v>
      </c>
    </row>
    <row r="2013" spans="1:5">
      <c r="A2013" t="s">
        <v>2717</v>
      </c>
      <c r="B2013" t="s">
        <v>120</v>
      </c>
      <c r="C2013" t="s">
        <v>11</v>
      </c>
      <c r="D2013" t="s">
        <v>58</v>
      </c>
      <c r="E2013" t="s">
        <v>66</v>
      </c>
    </row>
    <row r="2014" spans="1:5">
      <c r="A2014" t="s">
        <v>2718</v>
      </c>
      <c r="B2014" t="s">
        <v>274</v>
      </c>
      <c r="C2014" t="s">
        <v>23</v>
      </c>
      <c r="D2014" t="s">
        <v>24</v>
      </c>
      <c r="E2014" t="s">
        <v>54</v>
      </c>
    </row>
    <row r="2015" spans="1:5">
      <c r="A2015" t="s">
        <v>2719</v>
      </c>
      <c r="B2015" t="s">
        <v>429</v>
      </c>
      <c r="C2015" t="s">
        <v>8</v>
      </c>
      <c r="D2015" t="s">
        <v>37</v>
      </c>
      <c r="E2015" t="s">
        <v>49</v>
      </c>
    </row>
    <row r="2016" spans="1:5">
      <c r="A2016" t="s">
        <v>2720</v>
      </c>
      <c r="B2016" t="s">
        <v>206</v>
      </c>
      <c r="C2016" t="s">
        <v>23</v>
      </c>
      <c r="D2016" t="s">
        <v>42</v>
      </c>
      <c r="E2016" t="s">
        <v>43</v>
      </c>
    </row>
    <row r="2017" spans="1:5">
      <c r="A2017" t="s">
        <v>2721</v>
      </c>
      <c r="B2017" t="s">
        <v>251</v>
      </c>
      <c r="C2017" t="s">
        <v>8</v>
      </c>
      <c r="D2017" t="s">
        <v>34</v>
      </c>
      <c r="E2017" t="s">
        <v>60</v>
      </c>
    </row>
    <row r="2018" spans="1:5">
      <c r="A2018" t="s">
        <v>2722</v>
      </c>
      <c r="B2018" t="s">
        <v>107</v>
      </c>
      <c r="C2018" t="s">
        <v>11</v>
      </c>
      <c r="D2018" t="s">
        <v>20</v>
      </c>
      <c r="E2018" t="s">
        <v>21</v>
      </c>
    </row>
    <row r="2019" spans="1:5">
      <c r="A2019" t="s">
        <v>2723</v>
      </c>
      <c r="B2019" t="s">
        <v>310</v>
      </c>
      <c r="C2019" t="s">
        <v>23</v>
      </c>
      <c r="D2019" t="s">
        <v>24</v>
      </c>
      <c r="E2019" t="s">
        <v>54</v>
      </c>
    </row>
    <row r="2020" spans="1:5">
      <c r="A2020" t="s">
        <v>2724</v>
      </c>
      <c r="B2020" t="s">
        <v>248</v>
      </c>
      <c r="C2020" t="s">
        <v>11</v>
      </c>
      <c r="D2020" t="s">
        <v>4706</v>
      </c>
      <c r="E2020" t="s">
        <v>41</v>
      </c>
    </row>
    <row r="2021" spans="1:5">
      <c r="A2021" t="s">
        <v>2725</v>
      </c>
      <c r="B2021" t="s">
        <v>278</v>
      </c>
      <c r="C2021" t="s">
        <v>8</v>
      </c>
      <c r="D2021" t="s">
        <v>37</v>
      </c>
      <c r="E2021" t="s">
        <v>65</v>
      </c>
    </row>
    <row r="2022" spans="1:5">
      <c r="A2022" t="s">
        <v>2726</v>
      </c>
      <c r="B2022" t="s">
        <v>247</v>
      </c>
      <c r="C2022" t="s">
        <v>5</v>
      </c>
      <c r="D2022" t="s">
        <v>27</v>
      </c>
      <c r="E2022" t="s">
        <v>28</v>
      </c>
    </row>
    <row r="2023" spans="1:5">
      <c r="A2023" t="s">
        <v>2727</v>
      </c>
      <c r="B2023" t="s">
        <v>210</v>
      </c>
      <c r="C2023" t="s">
        <v>5</v>
      </c>
      <c r="D2023" t="s">
        <v>6</v>
      </c>
      <c r="E2023" t="s">
        <v>16</v>
      </c>
    </row>
    <row r="2024" spans="1:5">
      <c r="A2024" t="s">
        <v>2728</v>
      </c>
      <c r="B2024" t="s">
        <v>176</v>
      </c>
      <c r="C2024" t="s">
        <v>23</v>
      </c>
      <c r="D2024" t="s">
        <v>24</v>
      </c>
      <c r="E2024" t="s">
        <v>54</v>
      </c>
    </row>
    <row r="2025" spans="1:5">
      <c r="A2025" t="s">
        <v>2729</v>
      </c>
      <c r="B2025" t="s">
        <v>155</v>
      </c>
      <c r="C2025" t="s">
        <v>11</v>
      </c>
      <c r="D2025" t="s">
        <v>58</v>
      </c>
      <c r="E2025" t="s">
        <v>59</v>
      </c>
    </row>
    <row r="2026" spans="1:5">
      <c r="A2026" t="s">
        <v>2730</v>
      </c>
      <c r="B2026" t="s">
        <v>260</v>
      </c>
      <c r="C2026" t="s">
        <v>11</v>
      </c>
      <c r="D2026" t="s">
        <v>20</v>
      </c>
      <c r="E2026" t="s">
        <v>21</v>
      </c>
    </row>
    <row r="2027" spans="1:5">
      <c r="A2027" t="s">
        <v>2731</v>
      </c>
      <c r="B2027" t="s">
        <v>485</v>
      </c>
      <c r="C2027" t="s">
        <v>23</v>
      </c>
      <c r="D2027" t="s">
        <v>24</v>
      </c>
      <c r="E2027" t="s">
        <v>25</v>
      </c>
    </row>
    <row r="2028" spans="1:5">
      <c r="A2028" t="s">
        <v>2732</v>
      </c>
      <c r="B2028" t="s">
        <v>242</v>
      </c>
      <c r="C2028" t="s">
        <v>5</v>
      </c>
      <c r="D2028" t="s">
        <v>14</v>
      </c>
      <c r="E2028" t="s">
        <v>15</v>
      </c>
    </row>
    <row r="2029" spans="1:5">
      <c r="A2029" t="s">
        <v>2733</v>
      </c>
      <c r="B2029" t="s">
        <v>162</v>
      </c>
      <c r="C2029" t="s">
        <v>8</v>
      </c>
      <c r="D2029" t="s">
        <v>17</v>
      </c>
      <c r="E2029" t="s">
        <v>52</v>
      </c>
    </row>
    <row r="2030" spans="1:5">
      <c r="A2030" t="s">
        <v>2734</v>
      </c>
      <c r="B2030" t="s">
        <v>264</v>
      </c>
      <c r="C2030" t="s">
        <v>23</v>
      </c>
      <c r="D2030" t="s">
        <v>24</v>
      </c>
      <c r="E2030" t="s">
        <v>25</v>
      </c>
    </row>
    <row r="2031" spans="1:5">
      <c r="A2031" t="s">
        <v>2735</v>
      </c>
      <c r="B2031" t="s">
        <v>303</v>
      </c>
      <c r="C2031" t="s">
        <v>8</v>
      </c>
      <c r="D2031" t="s">
        <v>9</v>
      </c>
      <c r="E2031" t="s">
        <v>10</v>
      </c>
    </row>
    <row r="2032" spans="1:5">
      <c r="A2032" t="s">
        <v>2736</v>
      </c>
      <c r="B2032" t="s">
        <v>172</v>
      </c>
      <c r="C2032" t="s">
        <v>5</v>
      </c>
      <c r="D2032" t="s">
        <v>6</v>
      </c>
      <c r="E2032" t="s">
        <v>22</v>
      </c>
    </row>
    <row r="2033" spans="1:5">
      <c r="A2033" t="s">
        <v>2737</v>
      </c>
      <c r="B2033" t="s">
        <v>135</v>
      </c>
      <c r="C2033" t="s">
        <v>11</v>
      </c>
      <c r="D2033" t="s">
        <v>12</v>
      </c>
      <c r="E2033" t="s">
        <v>13</v>
      </c>
    </row>
    <row r="2034" spans="1:5">
      <c r="A2034" t="s">
        <v>2738</v>
      </c>
      <c r="B2034" t="s">
        <v>330</v>
      </c>
      <c r="C2034" t="s">
        <v>5</v>
      </c>
      <c r="D2034" t="s">
        <v>29</v>
      </c>
      <c r="E2034" t="s">
        <v>31</v>
      </c>
    </row>
    <row r="2035" spans="1:5">
      <c r="A2035" t="s">
        <v>2739</v>
      </c>
      <c r="B2035" t="s">
        <v>319</v>
      </c>
      <c r="C2035" t="s">
        <v>23</v>
      </c>
      <c r="D2035" t="s">
        <v>39</v>
      </c>
      <c r="E2035" t="s">
        <v>51</v>
      </c>
    </row>
    <row r="2036" spans="1:5">
      <c r="A2036" t="s">
        <v>2740</v>
      </c>
      <c r="B2036" t="s">
        <v>475</v>
      </c>
      <c r="C2036" t="s">
        <v>11</v>
      </c>
      <c r="D2036" t="s">
        <v>58</v>
      </c>
      <c r="E2036" t="s">
        <v>61</v>
      </c>
    </row>
    <row r="2037" spans="1:5">
      <c r="A2037" t="s">
        <v>2741</v>
      </c>
      <c r="B2037" t="s">
        <v>355</v>
      </c>
      <c r="C2037" t="s">
        <v>23</v>
      </c>
      <c r="D2037" t="s">
        <v>39</v>
      </c>
      <c r="E2037" t="s">
        <v>51</v>
      </c>
    </row>
    <row r="2038" spans="1:5">
      <c r="A2038" t="s">
        <v>2742</v>
      </c>
      <c r="B2038" t="s">
        <v>107</v>
      </c>
      <c r="C2038" t="s">
        <v>23</v>
      </c>
      <c r="D2038" t="s">
        <v>39</v>
      </c>
      <c r="E2038" t="s">
        <v>48</v>
      </c>
    </row>
    <row r="2039" spans="1:5">
      <c r="A2039" t="s">
        <v>2743</v>
      </c>
      <c r="B2039" t="s">
        <v>291</v>
      </c>
      <c r="C2039" t="s">
        <v>5</v>
      </c>
      <c r="D2039" t="s">
        <v>6</v>
      </c>
      <c r="E2039" t="s">
        <v>22</v>
      </c>
    </row>
    <row r="2040" spans="1:5">
      <c r="A2040" t="s">
        <v>2744</v>
      </c>
      <c r="B2040" t="s">
        <v>493</v>
      </c>
      <c r="C2040" t="s">
        <v>23</v>
      </c>
      <c r="D2040" t="s">
        <v>42</v>
      </c>
      <c r="E2040" t="s">
        <v>62</v>
      </c>
    </row>
    <row r="2041" spans="1:5">
      <c r="A2041" t="s">
        <v>2745</v>
      </c>
      <c r="B2041" t="s">
        <v>188</v>
      </c>
      <c r="C2041" t="s">
        <v>5</v>
      </c>
      <c r="D2041" t="s">
        <v>14</v>
      </c>
      <c r="E2041" t="s">
        <v>26</v>
      </c>
    </row>
    <row r="2042" spans="1:5">
      <c r="A2042" t="s">
        <v>2746</v>
      </c>
      <c r="B2042" t="s">
        <v>339</v>
      </c>
      <c r="C2042" t="s">
        <v>11</v>
      </c>
      <c r="D2042" t="s">
        <v>58</v>
      </c>
      <c r="E2042" t="s">
        <v>66</v>
      </c>
    </row>
    <row r="2043" spans="1:5">
      <c r="A2043" t="s">
        <v>2747</v>
      </c>
      <c r="B2043" t="s">
        <v>485</v>
      </c>
      <c r="C2043" t="s">
        <v>5</v>
      </c>
      <c r="D2043" t="s">
        <v>14</v>
      </c>
      <c r="E2043" t="s">
        <v>26</v>
      </c>
    </row>
    <row r="2044" spans="1:5">
      <c r="A2044" t="s">
        <v>2748</v>
      </c>
      <c r="B2044" t="s">
        <v>203</v>
      </c>
      <c r="C2044" t="s">
        <v>11</v>
      </c>
      <c r="D2044" t="s">
        <v>20</v>
      </c>
      <c r="E2044" t="s">
        <v>21</v>
      </c>
    </row>
    <row r="2045" spans="1:5">
      <c r="A2045" t="s">
        <v>2749</v>
      </c>
      <c r="B2045" t="s">
        <v>408</v>
      </c>
      <c r="C2045" t="s">
        <v>5</v>
      </c>
      <c r="D2045" t="s">
        <v>14</v>
      </c>
      <c r="E2045" t="s">
        <v>57</v>
      </c>
    </row>
    <row r="2046" spans="1:5">
      <c r="A2046" t="s">
        <v>2750</v>
      </c>
      <c r="B2046" t="s">
        <v>448</v>
      </c>
      <c r="C2046" t="s">
        <v>8</v>
      </c>
      <c r="D2046" t="s">
        <v>37</v>
      </c>
      <c r="E2046" t="s">
        <v>65</v>
      </c>
    </row>
    <row r="2047" spans="1:5">
      <c r="A2047" t="s">
        <v>2751</v>
      </c>
      <c r="B2047" t="s">
        <v>174</v>
      </c>
      <c r="C2047" t="s">
        <v>8</v>
      </c>
      <c r="D2047" t="s">
        <v>37</v>
      </c>
      <c r="E2047" t="s">
        <v>38</v>
      </c>
    </row>
    <row r="2048" spans="1:5">
      <c r="A2048" t="s">
        <v>2752</v>
      </c>
      <c r="B2048" t="s">
        <v>258</v>
      </c>
      <c r="C2048" t="s">
        <v>23</v>
      </c>
      <c r="D2048" t="s">
        <v>42</v>
      </c>
      <c r="E2048" t="s">
        <v>62</v>
      </c>
    </row>
    <row r="2049" spans="1:5">
      <c r="A2049" t="s">
        <v>2753</v>
      </c>
      <c r="B2049" t="s">
        <v>195</v>
      </c>
      <c r="C2049" t="s">
        <v>5</v>
      </c>
      <c r="D2049" t="s">
        <v>14</v>
      </c>
      <c r="E2049" t="s">
        <v>15</v>
      </c>
    </row>
    <row r="2050" spans="1:5">
      <c r="A2050" t="s">
        <v>2754</v>
      </c>
      <c r="B2050" t="s">
        <v>313</v>
      </c>
      <c r="C2050" t="s">
        <v>5</v>
      </c>
      <c r="D2050" t="s">
        <v>29</v>
      </c>
      <c r="E2050" t="s">
        <v>31</v>
      </c>
    </row>
    <row r="2051" spans="1:5">
      <c r="A2051" t="s">
        <v>2755</v>
      </c>
      <c r="B2051" t="s">
        <v>188</v>
      </c>
      <c r="C2051" t="s">
        <v>11</v>
      </c>
      <c r="D2051" t="s">
        <v>58</v>
      </c>
      <c r="E2051" t="s">
        <v>61</v>
      </c>
    </row>
    <row r="2052" spans="1:5">
      <c r="A2052" t="s">
        <v>2756</v>
      </c>
      <c r="B2052" t="s">
        <v>232</v>
      </c>
      <c r="C2052" t="s">
        <v>23</v>
      </c>
      <c r="D2052" t="s">
        <v>24</v>
      </c>
      <c r="E2052" t="s">
        <v>45</v>
      </c>
    </row>
    <row r="2053" spans="1:5">
      <c r="A2053" t="s">
        <v>2757</v>
      </c>
      <c r="B2053" t="s">
        <v>265</v>
      </c>
      <c r="C2053" t="s">
        <v>5</v>
      </c>
      <c r="D2053" t="s">
        <v>27</v>
      </c>
      <c r="E2053" t="s">
        <v>67</v>
      </c>
    </row>
    <row r="2054" spans="1:5">
      <c r="A2054" t="s">
        <v>2758</v>
      </c>
      <c r="B2054" t="s">
        <v>201</v>
      </c>
      <c r="C2054" t="s">
        <v>23</v>
      </c>
      <c r="D2054" t="s">
        <v>42</v>
      </c>
      <c r="E2054" t="s">
        <v>62</v>
      </c>
    </row>
    <row r="2055" spans="1:5">
      <c r="A2055" t="s">
        <v>2759</v>
      </c>
      <c r="B2055" t="s">
        <v>221</v>
      </c>
      <c r="C2055" t="s">
        <v>8</v>
      </c>
      <c r="D2055" t="s">
        <v>37</v>
      </c>
      <c r="E2055" t="s">
        <v>65</v>
      </c>
    </row>
    <row r="2056" spans="1:5">
      <c r="A2056" t="s">
        <v>2760</v>
      </c>
      <c r="B2056" t="s">
        <v>492</v>
      </c>
      <c r="C2056" t="s">
        <v>5</v>
      </c>
      <c r="D2056" t="s">
        <v>14</v>
      </c>
      <c r="E2056" t="s">
        <v>15</v>
      </c>
    </row>
    <row r="2057" spans="1:5">
      <c r="A2057" t="s">
        <v>2761</v>
      </c>
      <c r="B2057" t="s">
        <v>195</v>
      </c>
      <c r="C2057" t="s">
        <v>5</v>
      </c>
      <c r="D2057" t="s">
        <v>29</v>
      </c>
      <c r="E2057" t="s">
        <v>53</v>
      </c>
    </row>
    <row r="2058" spans="1:5">
      <c r="A2058" t="s">
        <v>2762</v>
      </c>
      <c r="B2058" t="s">
        <v>366</v>
      </c>
      <c r="C2058" t="s">
        <v>23</v>
      </c>
      <c r="D2058" t="s">
        <v>42</v>
      </c>
      <c r="E2058" t="s">
        <v>43</v>
      </c>
    </row>
    <row r="2059" spans="1:5">
      <c r="A2059" t="s">
        <v>2763</v>
      </c>
      <c r="B2059" t="s">
        <v>190</v>
      </c>
      <c r="C2059" t="s">
        <v>5</v>
      </c>
      <c r="D2059" t="s">
        <v>14</v>
      </c>
      <c r="E2059" t="s">
        <v>15</v>
      </c>
    </row>
    <row r="2060" spans="1:5">
      <c r="A2060" t="s">
        <v>2764</v>
      </c>
      <c r="B2060" t="s">
        <v>341</v>
      </c>
      <c r="C2060" t="s">
        <v>23</v>
      </c>
      <c r="D2060" t="s">
        <v>39</v>
      </c>
      <c r="E2060" t="s">
        <v>51</v>
      </c>
    </row>
    <row r="2061" spans="1:5">
      <c r="A2061" t="s">
        <v>2765</v>
      </c>
      <c r="B2061" t="s">
        <v>240</v>
      </c>
      <c r="C2061" t="s">
        <v>5</v>
      </c>
      <c r="D2061" t="s">
        <v>6</v>
      </c>
      <c r="E2061" t="s">
        <v>22</v>
      </c>
    </row>
    <row r="2062" spans="1:5">
      <c r="A2062" t="s">
        <v>2766</v>
      </c>
      <c r="B2062" t="s">
        <v>498</v>
      </c>
      <c r="C2062" t="s">
        <v>11</v>
      </c>
      <c r="D2062" t="s">
        <v>4706</v>
      </c>
      <c r="E2062" t="s">
        <v>19</v>
      </c>
    </row>
    <row r="2063" spans="1:5">
      <c r="A2063" t="s">
        <v>2767</v>
      </c>
      <c r="B2063" t="s">
        <v>154</v>
      </c>
      <c r="C2063" t="s">
        <v>23</v>
      </c>
      <c r="D2063" t="s">
        <v>39</v>
      </c>
      <c r="E2063" t="s">
        <v>40</v>
      </c>
    </row>
    <row r="2064" spans="1:5">
      <c r="A2064" t="s">
        <v>2768</v>
      </c>
      <c r="B2064" t="s">
        <v>488</v>
      </c>
      <c r="C2064" t="s">
        <v>5</v>
      </c>
      <c r="D2064" t="s">
        <v>6</v>
      </c>
      <c r="E2064" t="s">
        <v>16</v>
      </c>
    </row>
    <row r="2065" spans="1:5">
      <c r="A2065" t="s">
        <v>2769</v>
      </c>
      <c r="B2065" t="s">
        <v>170</v>
      </c>
      <c r="C2065" t="s">
        <v>8</v>
      </c>
      <c r="D2065" t="s">
        <v>9</v>
      </c>
      <c r="E2065" t="s">
        <v>55</v>
      </c>
    </row>
    <row r="2066" spans="1:5">
      <c r="A2066" t="s">
        <v>2770</v>
      </c>
      <c r="B2066" t="s">
        <v>200</v>
      </c>
      <c r="C2066" t="s">
        <v>5</v>
      </c>
      <c r="D2066" t="s">
        <v>29</v>
      </c>
      <c r="E2066" t="s">
        <v>31</v>
      </c>
    </row>
    <row r="2067" spans="1:5">
      <c r="A2067" t="s">
        <v>2771</v>
      </c>
      <c r="B2067" t="s">
        <v>144</v>
      </c>
      <c r="C2067" t="s">
        <v>8</v>
      </c>
      <c r="D2067" t="s">
        <v>34</v>
      </c>
      <c r="E2067" t="s">
        <v>36</v>
      </c>
    </row>
    <row r="2068" spans="1:5">
      <c r="A2068" t="s">
        <v>2772</v>
      </c>
      <c r="B2068" t="s">
        <v>322</v>
      </c>
      <c r="C2068" t="s">
        <v>8</v>
      </c>
      <c r="D2068" t="s">
        <v>17</v>
      </c>
      <c r="E2068" t="s">
        <v>52</v>
      </c>
    </row>
    <row r="2069" spans="1:5">
      <c r="A2069" t="s">
        <v>2773</v>
      </c>
      <c r="B2069" t="s">
        <v>163</v>
      </c>
      <c r="C2069" t="s">
        <v>11</v>
      </c>
      <c r="D2069" t="s">
        <v>58</v>
      </c>
      <c r="E2069" t="s">
        <v>61</v>
      </c>
    </row>
    <row r="2070" spans="1:5">
      <c r="A2070" t="s">
        <v>2774</v>
      </c>
      <c r="B2070" t="s">
        <v>432</v>
      </c>
      <c r="C2070" t="s">
        <v>23</v>
      </c>
      <c r="D2070" t="s">
        <v>39</v>
      </c>
      <c r="E2070" t="s">
        <v>51</v>
      </c>
    </row>
    <row r="2071" spans="1:5">
      <c r="A2071" t="s">
        <v>2775</v>
      </c>
      <c r="B2071" t="s">
        <v>218</v>
      </c>
      <c r="C2071" t="s">
        <v>5</v>
      </c>
      <c r="D2071" t="s">
        <v>6</v>
      </c>
      <c r="E2071" t="s">
        <v>16</v>
      </c>
    </row>
    <row r="2072" spans="1:5">
      <c r="A2072" t="s">
        <v>2776</v>
      </c>
      <c r="B2072" t="s">
        <v>232</v>
      </c>
      <c r="C2072" t="s">
        <v>11</v>
      </c>
      <c r="D2072" t="s">
        <v>20</v>
      </c>
      <c r="E2072" t="s">
        <v>21</v>
      </c>
    </row>
    <row r="2073" spans="1:5">
      <c r="A2073" t="s">
        <v>2777</v>
      </c>
      <c r="B2073" t="s">
        <v>175</v>
      </c>
      <c r="C2073" t="s">
        <v>5</v>
      </c>
      <c r="D2073" t="s">
        <v>6</v>
      </c>
      <c r="E2073" t="s">
        <v>22</v>
      </c>
    </row>
    <row r="2074" spans="1:5">
      <c r="A2074" t="s">
        <v>2778</v>
      </c>
      <c r="B2074" t="s">
        <v>433</v>
      </c>
      <c r="C2074" t="s">
        <v>8</v>
      </c>
      <c r="D2074" t="s">
        <v>9</v>
      </c>
      <c r="E2074" t="s">
        <v>46</v>
      </c>
    </row>
    <row r="2075" spans="1:5">
      <c r="A2075" t="s">
        <v>2779</v>
      </c>
      <c r="B2075" t="s">
        <v>140</v>
      </c>
      <c r="C2075" t="s">
        <v>23</v>
      </c>
      <c r="D2075" t="s">
        <v>42</v>
      </c>
      <c r="E2075" t="s">
        <v>44</v>
      </c>
    </row>
    <row r="2076" spans="1:5">
      <c r="A2076" t="s">
        <v>2780</v>
      </c>
      <c r="B2076" t="s">
        <v>500</v>
      </c>
      <c r="C2076" t="s">
        <v>5</v>
      </c>
      <c r="D2076" t="s">
        <v>27</v>
      </c>
      <c r="E2076" t="s">
        <v>67</v>
      </c>
    </row>
    <row r="2077" spans="1:5">
      <c r="A2077" t="s">
        <v>2781</v>
      </c>
      <c r="B2077" t="s">
        <v>308</v>
      </c>
      <c r="C2077" t="s">
        <v>5</v>
      </c>
      <c r="D2077" t="s">
        <v>14</v>
      </c>
      <c r="E2077" t="s">
        <v>15</v>
      </c>
    </row>
    <row r="2078" spans="1:5">
      <c r="A2078" t="s">
        <v>2782</v>
      </c>
      <c r="B2078" t="s">
        <v>382</v>
      </c>
      <c r="C2078" t="s">
        <v>8</v>
      </c>
      <c r="D2078" t="s">
        <v>17</v>
      </c>
      <c r="E2078" t="s">
        <v>32</v>
      </c>
    </row>
    <row r="2079" spans="1:5">
      <c r="A2079" t="s">
        <v>2783</v>
      </c>
      <c r="B2079" t="s">
        <v>291</v>
      </c>
      <c r="C2079" t="s">
        <v>5</v>
      </c>
      <c r="D2079" t="s">
        <v>27</v>
      </c>
      <c r="E2079" t="s">
        <v>67</v>
      </c>
    </row>
    <row r="2080" spans="1:5">
      <c r="A2080" t="s">
        <v>2784</v>
      </c>
      <c r="B2080" t="s">
        <v>397</v>
      </c>
      <c r="C2080" t="s">
        <v>5</v>
      </c>
      <c r="D2080" t="s">
        <v>29</v>
      </c>
      <c r="E2080" t="s">
        <v>53</v>
      </c>
    </row>
    <row r="2081" spans="1:5">
      <c r="A2081" t="s">
        <v>2785</v>
      </c>
      <c r="B2081" t="s">
        <v>332</v>
      </c>
      <c r="C2081" t="s">
        <v>8</v>
      </c>
      <c r="D2081" t="s">
        <v>9</v>
      </c>
      <c r="E2081" t="s">
        <v>55</v>
      </c>
    </row>
    <row r="2082" spans="1:5">
      <c r="A2082" t="s">
        <v>2786</v>
      </c>
      <c r="B2082" t="s">
        <v>130</v>
      </c>
      <c r="C2082" t="s">
        <v>11</v>
      </c>
      <c r="D2082" t="s">
        <v>4706</v>
      </c>
      <c r="E2082" t="s">
        <v>19</v>
      </c>
    </row>
    <row r="2083" spans="1:5">
      <c r="A2083" t="s">
        <v>2787</v>
      </c>
      <c r="B2083" t="s">
        <v>234</v>
      </c>
      <c r="C2083" t="s">
        <v>8</v>
      </c>
      <c r="D2083" t="s">
        <v>17</v>
      </c>
      <c r="E2083" t="s">
        <v>32</v>
      </c>
    </row>
    <row r="2084" spans="1:5">
      <c r="A2084" t="s">
        <v>2788</v>
      </c>
      <c r="B2084" t="s">
        <v>445</v>
      </c>
      <c r="C2084" t="s">
        <v>11</v>
      </c>
      <c r="D2084" t="s">
        <v>20</v>
      </c>
      <c r="E2084" t="s">
        <v>63</v>
      </c>
    </row>
    <row r="2085" spans="1:5">
      <c r="A2085" t="s">
        <v>2789</v>
      </c>
      <c r="B2085" t="s">
        <v>118</v>
      </c>
      <c r="C2085" t="s">
        <v>23</v>
      </c>
      <c r="D2085" t="s">
        <v>39</v>
      </c>
      <c r="E2085" t="s">
        <v>51</v>
      </c>
    </row>
    <row r="2086" spans="1:5">
      <c r="A2086" t="s">
        <v>2790</v>
      </c>
      <c r="B2086" t="s">
        <v>269</v>
      </c>
      <c r="C2086" t="s">
        <v>11</v>
      </c>
      <c r="D2086" t="s">
        <v>20</v>
      </c>
      <c r="E2086" t="s">
        <v>63</v>
      </c>
    </row>
    <row r="2087" spans="1:5">
      <c r="A2087" t="s">
        <v>2791</v>
      </c>
      <c r="B2087" t="s">
        <v>167</v>
      </c>
      <c r="C2087" t="s">
        <v>11</v>
      </c>
      <c r="D2087" t="s">
        <v>20</v>
      </c>
      <c r="E2087" t="s">
        <v>56</v>
      </c>
    </row>
    <row r="2088" spans="1:5">
      <c r="A2088" t="s">
        <v>2792</v>
      </c>
      <c r="B2088" t="s">
        <v>219</v>
      </c>
      <c r="C2088" t="s">
        <v>23</v>
      </c>
      <c r="D2088" t="s">
        <v>24</v>
      </c>
      <c r="E2088" t="s">
        <v>54</v>
      </c>
    </row>
    <row r="2089" spans="1:5">
      <c r="A2089" t="s">
        <v>2793</v>
      </c>
      <c r="B2089" t="s">
        <v>480</v>
      </c>
      <c r="C2089" t="s">
        <v>11</v>
      </c>
      <c r="D2089" t="s">
        <v>12</v>
      </c>
      <c r="E2089" t="s">
        <v>50</v>
      </c>
    </row>
    <row r="2090" spans="1:5">
      <c r="A2090" t="s">
        <v>2794</v>
      </c>
      <c r="B2090" t="s">
        <v>186</v>
      </c>
      <c r="C2090" t="s">
        <v>8</v>
      </c>
      <c r="D2090" t="s">
        <v>9</v>
      </c>
      <c r="E2090" t="s">
        <v>10</v>
      </c>
    </row>
    <row r="2091" spans="1:5">
      <c r="A2091" t="s">
        <v>2795</v>
      </c>
      <c r="B2091" t="s">
        <v>489</v>
      </c>
      <c r="C2091" t="s">
        <v>11</v>
      </c>
      <c r="D2091" t="s">
        <v>4706</v>
      </c>
      <c r="E2091" t="s">
        <v>19</v>
      </c>
    </row>
    <row r="2092" spans="1:5">
      <c r="A2092" t="s">
        <v>2796</v>
      </c>
      <c r="B2092" t="s">
        <v>387</v>
      </c>
      <c r="C2092" t="s">
        <v>23</v>
      </c>
      <c r="D2092" t="s">
        <v>39</v>
      </c>
      <c r="E2092" t="s">
        <v>48</v>
      </c>
    </row>
    <row r="2093" spans="1:5">
      <c r="A2093" t="s">
        <v>2797</v>
      </c>
      <c r="B2093" t="s">
        <v>356</v>
      </c>
      <c r="C2093" t="s">
        <v>8</v>
      </c>
      <c r="D2093" t="s">
        <v>9</v>
      </c>
      <c r="E2093" t="s">
        <v>10</v>
      </c>
    </row>
    <row r="2094" spans="1:5">
      <c r="A2094" t="s">
        <v>2798</v>
      </c>
      <c r="B2094" t="s">
        <v>186</v>
      </c>
      <c r="C2094" t="s">
        <v>23</v>
      </c>
      <c r="D2094" t="s">
        <v>42</v>
      </c>
      <c r="E2094" t="s">
        <v>43</v>
      </c>
    </row>
    <row r="2095" spans="1:5">
      <c r="A2095" t="s">
        <v>2799</v>
      </c>
      <c r="B2095" t="s">
        <v>193</v>
      </c>
      <c r="C2095" t="s">
        <v>23</v>
      </c>
      <c r="D2095" t="s">
        <v>24</v>
      </c>
      <c r="E2095" t="s">
        <v>25</v>
      </c>
    </row>
    <row r="2096" spans="1:5">
      <c r="A2096" t="s">
        <v>2800</v>
      </c>
      <c r="B2096" t="s">
        <v>232</v>
      </c>
      <c r="C2096" t="s">
        <v>5</v>
      </c>
      <c r="D2096" t="s">
        <v>14</v>
      </c>
      <c r="E2096" t="s">
        <v>15</v>
      </c>
    </row>
    <row r="2097" spans="1:5">
      <c r="A2097" t="s">
        <v>2801</v>
      </c>
      <c r="B2097" t="s">
        <v>262</v>
      </c>
      <c r="C2097" t="s">
        <v>5</v>
      </c>
      <c r="D2097" t="s">
        <v>27</v>
      </c>
      <c r="E2097" t="s">
        <v>28</v>
      </c>
    </row>
    <row r="2098" spans="1:5">
      <c r="A2098" t="s">
        <v>2802</v>
      </c>
      <c r="B2098" t="s">
        <v>142</v>
      </c>
      <c r="C2098" t="s">
        <v>23</v>
      </c>
      <c r="D2098" t="s">
        <v>24</v>
      </c>
      <c r="E2098" t="s">
        <v>54</v>
      </c>
    </row>
    <row r="2099" spans="1:5">
      <c r="A2099" t="s">
        <v>2803</v>
      </c>
      <c r="B2099" t="s">
        <v>481</v>
      </c>
      <c r="C2099" t="s">
        <v>23</v>
      </c>
      <c r="D2099" t="s">
        <v>42</v>
      </c>
      <c r="E2099" t="s">
        <v>44</v>
      </c>
    </row>
    <row r="2100" spans="1:5">
      <c r="A2100" t="s">
        <v>2804</v>
      </c>
      <c r="B2100" t="s">
        <v>123</v>
      </c>
      <c r="C2100" t="s">
        <v>23</v>
      </c>
      <c r="D2100" t="s">
        <v>39</v>
      </c>
      <c r="E2100" t="s">
        <v>48</v>
      </c>
    </row>
    <row r="2101" spans="1:5">
      <c r="A2101" t="s">
        <v>2805</v>
      </c>
      <c r="B2101" t="s">
        <v>213</v>
      </c>
      <c r="C2101" t="s">
        <v>5</v>
      </c>
      <c r="D2101" t="s">
        <v>6</v>
      </c>
      <c r="E2101" t="s">
        <v>16</v>
      </c>
    </row>
    <row r="2102" spans="1:5">
      <c r="A2102" t="s">
        <v>2806</v>
      </c>
      <c r="B2102" t="s">
        <v>131</v>
      </c>
      <c r="C2102" t="s">
        <v>5</v>
      </c>
      <c r="D2102" t="s">
        <v>14</v>
      </c>
      <c r="E2102" t="s">
        <v>57</v>
      </c>
    </row>
    <row r="2103" spans="1:5">
      <c r="A2103" t="s">
        <v>2807</v>
      </c>
      <c r="B2103" t="s">
        <v>362</v>
      </c>
      <c r="C2103" t="s">
        <v>11</v>
      </c>
      <c r="D2103" t="s">
        <v>20</v>
      </c>
      <c r="E2103" t="s">
        <v>21</v>
      </c>
    </row>
    <row r="2104" spans="1:5">
      <c r="A2104" t="s">
        <v>2808</v>
      </c>
      <c r="B2104" t="s">
        <v>139</v>
      </c>
      <c r="C2104" t="s">
        <v>11</v>
      </c>
      <c r="D2104" t="s">
        <v>4706</v>
      </c>
      <c r="E2104" t="s">
        <v>19</v>
      </c>
    </row>
    <row r="2105" spans="1:5">
      <c r="A2105" t="s">
        <v>2809</v>
      </c>
      <c r="B2105" t="s">
        <v>154</v>
      </c>
      <c r="C2105" t="s">
        <v>23</v>
      </c>
      <c r="D2105" t="s">
        <v>39</v>
      </c>
      <c r="E2105" t="s">
        <v>40</v>
      </c>
    </row>
    <row r="2106" spans="1:5">
      <c r="A2106" t="s">
        <v>2810</v>
      </c>
      <c r="B2106" t="s">
        <v>404</v>
      </c>
      <c r="C2106" t="s">
        <v>8</v>
      </c>
      <c r="D2106" t="s">
        <v>17</v>
      </c>
      <c r="E2106" t="s">
        <v>18</v>
      </c>
    </row>
    <row r="2107" spans="1:5">
      <c r="A2107" t="s">
        <v>2811</v>
      </c>
      <c r="B2107" t="s">
        <v>253</v>
      </c>
      <c r="C2107" t="s">
        <v>8</v>
      </c>
      <c r="D2107" t="s">
        <v>17</v>
      </c>
      <c r="E2107" t="s">
        <v>52</v>
      </c>
    </row>
    <row r="2108" spans="1:5">
      <c r="A2108" t="s">
        <v>2812</v>
      </c>
      <c r="B2108" t="s">
        <v>449</v>
      </c>
      <c r="C2108" t="s">
        <v>5</v>
      </c>
      <c r="D2108" t="s">
        <v>29</v>
      </c>
      <c r="E2108" t="s">
        <v>53</v>
      </c>
    </row>
    <row r="2109" spans="1:5">
      <c r="A2109" t="s">
        <v>2813</v>
      </c>
      <c r="B2109" t="s">
        <v>296</v>
      </c>
      <c r="C2109" t="s">
        <v>5</v>
      </c>
      <c r="D2109" t="s">
        <v>29</v>
      </c>
      <c r="E2109" t="s">
        <v>30</v>
      </c>
    </row>
    <row r="2110" spans="1:5">
      <c r="A2110" t="s">
        <v>2814</v>
      </c>
      <c r="B2110" t="s">
        <v>336</v>
      </c>
      <c r="C2110" t="s">
        <v>5</v>
      </c>
      <c r="D2110" t="s">
        <v>29</v>
      </c>
      <c r="E2110" t="s">
        <v>53</v>
      </c>
    </row>
    <row r="2111" spans="1:5">
      <c r="A2111" t="s">
        <v>2815</v>
      </c>
      <c r="B2111" t="s">
        <v>145</v>
      </c>
      <c r="C2111" t="s">
        <v>23</v>
      </c>
      <c r="D2111" t="s">
        <v>24</v>
      </c>
      <c r="E2111" t="s">
        <v>25</v>
      </c>
    </row>
    <row r="2112" spans="1:5">
      <c r="A2112" t="s">
        <v>2816</v>
      </c>
      <c r="B2112" t="s">
        <v>415</v>
      </c>
      <c r="C2112" t="s">
        <v>8</v>
      </c>
      <c r="D2112" t="s">
        <v>9</v>
      </c>
      <c r="E2112" t="s">
        <v>55</v>
      </c>
    </row>
    <row r="2113" spans="1:5">
      <c r="A2113" t="s">
        <v>2817</v>
      </c>
      <c r="B2113" t="s">
        <v>313</v>
      </c>
      <c r="C2113" t="s">
        <v>11</v>
      </c>
      <c r="D2113" t="s">
        <v>58</v>
      </c>
      <c r="E2113" t="s">
        <v>61</v>
      </c>
    </row>
    <row r="2114" spans="1:5">
      <c r="A2114" t="s">
        <v>2818</v>
      </c>
      <c r="B2114" t="s">
        <v>453</v>
      </c>
      <c r="C2114" t="s">
        <v>23</v>
      </c>
      <c r="D2114" t="s">
        <v>39</v>
      </c>
      <c r="E2114" t="s">
        <v>40</v>
      </c>
    </row>
    <row r="2115" spans="1:5">
      <c r="A2115" t="s">
        <v>2819</v>
      </c>
      <c r="B2115" t="s">
        <v>365</v>
      </c>
      <c r="C2115" t="s">
        <v>11</v>
      </c>
      <c r="D2115" t="s">
        <v>58</v>
      </c>
      <c r="E2115" t="s">
        <v>59</v>
      </c>
    </row>
    <row r="2116" spans="1:5">
      <c r="A2116" t="s">
        <v>2820</v>
      </c>
      <c r="B2116" t="s">
        <v>458</v>
      </c>
      <c r="C2116" t="s">
        <v>11</v>
      </c>
      <c r="D2116" t="s">
        <v>4706</v>
      </c>
      <c r="E2116" t="s">
        <v>41</v>
      </c>
    </row>
    <row r="2117" spans="1:5">
      <c r="A2117" t="s">
        <v>2821</v>
      </c>
      <c r="B2117" t="s">
        <v>365</v>
      </c>
      <c r="C2117" t="s">
        <v>23</v>
      </c>
      <c r="D2117" t="s">
        <v>42</v>
      </c>
      <c r="E2117" t="s">
        <v>62</v>
      </c>
    </row>
    <row r="2118" spans="1:5">
      <c r="A2118" t="s">
        <v>2822</v>
      </c>
      <c r="B2118" t="s">
        <v>470</v>
      </c>
      <c r="C2118" t="s">
        <v>11</v>
      </c>
      <c r="D2118" t="s">
        <v>20</v>
      </c>
      <c r="E2118" t="s">
        <v>63</v>
      </c>
    </row>
    <row r="2119" spans="1:5">
      <c r="A2119" t="s">
        <v>2823</v>
      </c>
      <c r="B2119" t="s">
        <v>350</v>
      </c>
      <c r="C2119" t="s">
        <v>8</v>
      </c>
      <c r="D2119" t="s">
        <v>34</v>
      </c>
      <c r="E2119" t="s">
        <v>36</v>
      </c>
    </row>
    <row r="2120" spans="1:5">
      <c r="A2120" t="s">
        <v>2824</v>
      </c>
      <c r="B2120" t="s">
        <v>221</v>
      </c>
      <c r="C2120" t="s">
        <v>11</v>
      </c>
      <c r="D2120" t="s">
        <v>58</v>
      </c>
      <c r="E2120" t="s">
        <v>61</v>
      </c>
    </row>
    <row r="2121" spans="1:5">
      <c r="A2121" t="s">
        <v>2825</v>
      </c>
      <c r="B2121" t="s">
        <v>468</v>
      </c>
      <c r="C2121" t="s">
        <v>8</v>
      </c>
      <c r="D2121" t="s">
        <v>17</v>
      </c>
      <c r="E2121" t="s">
        <v>52</v>
      </c>
    </row>
    <row r="2122" spans="1:5">
      <c r="A2122" t="s">
        <v>2826</v>
      </c>
      <c r="B2122" t="s">
        <v>329</v>
      </c>
      <c r="C2122" t="s">
        <v>8</v>
      </c>
      <c r="D2122" t="s">
        <v>37</v>
      </c>
      <c r="E2122" t="s">
        <v>65</v>
      </c>
    </row>
    <row r="2123" spans="1:5">
      <c r="A2123" t="s">
        <v>2827</v>
      </c>
      <c r="B2123" t="s">
        <v>440</v>
      </c>
      <c r="C2123" t="s">
        <v>8</v>
      </c>
      <c r="D2123" t="s">
        <v>9</v>
      </c>
      <c r="E2123" t="s">
        <v>10</v>
      </c>
    </row>
    <row r="2124" spans="1:5">
      <c r="A2124" t="s">
        <v>2828</v>
      </c>
      <c r="B2124" t="s">
        <v>409</v>
      </c>
      <c r="C2124" t="s">
        <v>5</v>
      </c>
      <c r="D2124" t="s">
        <v>29</v>
      </c>
      <c r="E2124" t="s">
        <v>53</v>
      </c>
    </row>
    <row r="2125" spans="1:5">
      <c r="A2125" t="s">
        <v>2829</v>
      </c>
      <c r="B2125" t="s">
        <v>354</v>
      </c>
      <c r="C2125" t="s">
        <v>11</v>
      </c>
      <c r="D2125" t="s">
        <v>20</v>
      </c>
      <c r="E2125" t="s">
        <v>63</v>
      </c>
    </row>
    <row r="2126" spans="1:5">
      <c r="A2126" t="s">
        <v>2830</v>
      </c>
      <c r="B2126" t="s">
        <v>460</v>
      </c>
      <c r="C2126" t="s">
        <v>23</v>
      </c>
      <c r="D2126" t="s">
        <v>42</v>
      </c>
      <c r="E2126" t="s">
        <v>43</v>
      </c>
    </row>
    <row r="2127" spans="1:5">
      <c r="A2127" t="s">
        <v>2831</v>
      </c>
      <c r="B2127" t="s">
        <v>190</v>
      </c>
      <c r="C2127" t="s">
        <v>23</v>
      </c>
      <c r="D2127" t="s">
        <v>24</v>
      </c>
      <c r="E2127" t="s">
        <v>54</v>
      </c>
    </row>
    <row r="2128" spans="1:5">
      <c r="A2128" t="s">
        <v>2832</v>
      </c>
      <c r="B2128" t="s">
        <v>352</v>
      </c>
      <c r="C2128" t="s">
        <v>11</v>
      </c>
      <c r="D2128" t="s">
        <v>12</v>
      </c>
      <c r="E2128" t="s">
        <v>50</v>
      </c>
    </row>
    <row r="2129" spans="1:5">
      <c r="A2129" t="s">
        <v>2833</v>
      </c>
      <c r="B2129" t="s">
        <v>202</v>
      </c>
      <c r="C2129" t="s">
        <v>5</v>
      </c>
      <c r="D2129" t="s">
        <v>14</v>
      </c>
      <c r="E2129" t="s">
        <v>15</v>
      </c>
    </row>
    <row r="2130" spans="1:5">
      <c r="A2130" t="s">
        <v>2834</v>
      </c>
      <c r="B2130" t="s">
        <v>333</v>
      </c>
      <c r="C2130" t="s">
        <v>5</v>
      </c>
      <c r="D2130" t="s">
        <v>6</v>
      </c>
      <c r="E2130" t="s">
        <v>22</v>
      </c>
    </row>
    <row r="2131" spans="1:5">
      <c r="A2131" t="s">
        <v>2835</v>
      </c>
      <c r="B2131" t="s">
        <v>424</v>
      </c>
      <c r="C2131" t="s">
        <v>8</v>
      </c>
      <c r="D2131" t="s">
        <v>17</v>
      </c>
      <c r="E2131" t="s">
        <v>18</v>
      </c>
    </row>
    <row r="2132" spans="1:5">
      <c r="A2132" t="s">
        <v>2836</v>
      </c>
      <c r="B2132" t="s">
        <v>294</v>
      </c>
      <c r="C2132" t="s">
        <v>11</v>
      </c>
      <c r="D2132" t="s">
        <v>20</v>
      </c>
      <c r="E2132" t="s">
        <v>63</v>
      </c>
    </row>
    <row r="2133" spans="1:5">
      <c r="A2133" t="s">
        <v>2837</v>
      </c>
      <c r="B2133" t="s">
        <v>401</v>
      </c>
      <c r="C2133" t="s">
        <v>11</v>
      </c>
      <c r="D2133" t="s">
        <v>4706</v>
      </c>
      <c r="E2133" t="s">
        <v>33</v>
      </c>
    </row>
    <row r="2134" spans="1:5">
      <c r="A2134" t="s">
        <v>2838</v>
      </c>
      <c r="B2134" t="s">
        <v>466</v>
      </c>
      <c r="C2134" t="s">
        <v>23</v>
      </c>
      <c r="D2134" t="s">
        <v>24</v>
      </c>
      <c r="E2134" t="s">
        <v>25</v>
      </c>
    </row>
    <row r="2135" spans="1:5">
      <c r="A2135" t="s">
        <v>2839</v>
      </c>
      <c r="B2135" t="s">
        <v>112</v>
      </c>
      <c r="C2135" t="s">
        <v>11</v>
      </c>
      <c r="D2135" t="s">
        <v>4706</v>
      </c>
      <c r="E2135" t="s">
        <v>41</v>
      </c>
    </row>
    <row r="2136" spans="1:5">
      <c r="A2136" t="s">
        <v>2840</v>
      </c>
      <c r="B2136" t="s">
        <v>447</v>
      </c>
      <c r="C2136" t="s">
        <v>5</v>
      </c>
      <c r="D2136" t="s">
        <v>14</v>
      </c>
      <c r="E2136" t="s">
        <v>15</v>
      </c>
    </row>
    <row r="2137" spans="1:5">
      <c r="A2137" t="s">
        <v>2841</v>
      </c>
      <c r="B2137" t="s">
        <v>109</v>
      </c>
      <c r="C2137" t="s">
        <v>11</v>
      </c>
      <c r="D2137" t="s">
        <v>58</v>
      </c>
      <c r="E2137" t="s">
        <v>61</v>
      </c>
    </row>
    <row r="2138" spans="1:5">
      <c r="A2138" t="s">
        <v>2842</v>
      </c>
      <c r="B2138" t="s">
        <v>393</v>
      </c>
      <c r="C2138" t="s">
        <v>23</v>
      </c>
      <c r="D2138" t="s">
        <v>39</v>
      </c>
      <c r="E2138" t="s">
        <v>40</v>
      </c>
    </row>
    <row r="2139" spans="1:5">
      <c r="A2139" t="s">
        <v>2843</v>
      </c>
      <c r="B2139" t="s">
        <v>331</v>
      </c>
      <c r="C2139" t="s">
        <v>8</v>
      </c>
      <c r="D2139" t="s">
        <v>37</v>
      </c>
      <c r="E2139" t="s">
        <v>38</v>
      </c>
    </row>
    <row r="2140" spans="1:5">
      <c r="A2140" t="s">
        <v>2844</v>
      </c>
      <c r="B2140" t="s">
        <v>148</v>
      </c>
      <c r="C2140" t="s">
        <v>23</v>
      </c>
      <c r="D2140" t="s">
        <v>24</v>
      </c>
      <c r="E2140" t="s">
        <v>54</v>
      </c>
    </row>
    <row r="2141" spans="1:5">
      <c r="A2141" t="s">
        <v>2845</v>
      </c>
      <c r="B2141" t="s">
        <v>342</v>
      </c>
      <c r="C2141" t="s">
        <v>23</v>
      </c>
      <c r="D2141" t="s">
        <v>24</v>
      </c>
      <c r="E2141" t="s">
        <v>45</v>
      </c>
    </row>
    <row r="2142" spans="1:5">
      <c r="A2142" t="s">
        <v>2846</v>
      </c>
      <c r="B2142" t="s">
        <v>372</v>
      </c>
      <c r="C2142" t="s">
        <v>8</v>
      </c>
      <c r="D2142" t="s">
        <v>9</v>
      </c>
      <c r="E2142" t="s">
        <v>55</v>
      </c>
    </row>
    <row r="2143" spans="1:5">
      <c r="A2143" t="s">
        <v>2847</v>
      </c>
      <c r="B2143" t="s">
        <v>443</v>
      </c>
      <c r="C2143" t="s">
        <v>23</v>
      </c>
      <c r="D2143" t="s">
        <v>24</v>
      </c>
      <c r="E2143" t="s">
        <v>45</v>
      </c>
    </row>
    <row r="2144" spans="1:5">
      <c r="A2144" t="s">
        <v>2848</v>
      </c>
      <c r="B2144" t="s">
        <v>379</v>
      </c>
      <c r="C2144" t="s">
        <v>23</v>
      </c>
      <c r="D2144" t="s">
        <v>39</v>
      </c>
      <c r="E2144" t="s">
        <v>48</v>
      </c>
    </row>
    <row r="2145" spans="1:5">
      <c r="A2145" t="s">
        <v>2849</v>
      </c>
      <c r="B2145" t="s">
        <v>351</v>
      </c>
      <c r="C2145" t="s">
        <v>11</v>
      </c>
      <c r="D2145" t="s">
        <v>20</v>
      </c>
      <c r="E2145" t="s">
        <v>56</v>
      </c>
    </row>
    <row r="2146" spans="1:5">
      <c r="A2146" t="s">
        <v>2850</v>
      </c>
      <c r="B2146" t="s">
        <v>297</v>
      </c>
      <c r="C2146" t="s">
        <v>11</v>
      </c>
      <c r="D2146" t="s">
        <v>58</v>
      </c>
      <c r="E2146" t="s">
        <v>66</v>
      </c>
    </row>
    <row r="2147" spans="1:5">
      <c r="A2147" t="s">
        <v>2851</v>
      </c>
      <c r="B2147" t="s">
        <v>429</v>
      </c>
      <c r="C2147" t="s">
        <v>8</v>
      </c>
      <c r="D2147" t="s">
        <v>34</v>
      </c>
      <c r="E2147" t="s">
        <v>35</v>
      </c>
    </row>
    <row r="2148" spans="1:5">
      <c r="A2148" t="s">
        <v>2852</v>
      </c>
      <c r="B2148" t="s">
        <v>242</v>
      </c>
      <c r="C2148" t="s">
        <v>11</v>
      </c>
      <c r="D2148" t="s">
        <v>4706</v>
      </c>
      <c r="E2148" t="s">
        <v>19</v>
      </c>
    </row>
    <row r="2149" spans="1:5">
      <c r="A2149" t="s">
        <v>2853</v>
      </c>
      <c r="B2149" t="s">
        <v>363</v>
      </c>
      <c r="C2149" t="s">
        <v>11</v>
      </c>
      <c r="D2149" t="s">
        <v>20</v>
      </c>
      <c r="E2149" t="s">
        <v>56</v>
      </c>
    </row>
    <row r="2150" spans="1:5">
      <c r="A2150" t="s">
        <v>2854</v>
      </c>
      <c r="B2150" t="s">
        <v>311</v>
      </c>
      <c r="C2150" t="s">
        <v>23</v>
      </c>
      <c r="D2150" t="s">
        <v>39</v>
      </c>
      <c r="E2150" t="s">
        <v>51</v>
      </c>
    </row>
    <row r="2151" spans="1:5">
      <c r="A2151" t="s">
        <v>2855</v>
      </c>
      <c r="B2151" t="s">
        <v>495</v>
      </c>
      <c r="C2151" t="s">
        <v>5</v>
      </c>
      <c r="D2151" t="s">
        <v>29</v>
      </c>
      <c r="E2151" t="s">
        <v>30</v>
      </c>
    </row>
    <row r="2152" spans="1:5">
      <c r="A2152" t="s">
        <v>2856</v>
      </c>
      <c r="B2152" t="s">
        <v>177</v>
      </c>
      <c r="C2152" t="s">
        <v>11</v>
      </c>
      <c r="D2152" t="s">
        <v>12</v>
      </c>
      <c r="E2152" t="s">
        <v>47</v>
      </c>
    </row>
    <row r="2153" spans="1:5">
      <c r="A2153" t="s">
        <v>2857</v>
      </c>
      <c r="B2153" t="s">
        <v>495</v>
      </c>
      <c r="C2153" t="s">
        <v>5</v>
      </c>
      <c r="D2153" t="s">
        <v>27</v>
      </c>
      <c r="E2153" t="s">
        <v>28</v>
      </c>
    </row>
    <row r="2154" spans="1:5">
      <c r="A2154" t="s">
        <v>2858</v>
      </c>
      <c r="B2154" t="s">
        <v>257</v>
      </c>
      <c r="C2154" t="s">
        <v>11</v>
      </c>
      <c r="D2154" t="s">
        <v>4706</v>
      </c>
      <c r="E2154" t="s">
        <v>19</v>
      </c>
    </row>
    <row r="2155" spans="1:5">
      <c r="A2155" t="s">
        <v>2859</v>
      </c>
      <c r="B2155" t="s">
        <v>309</v>
      </c>
      <c r="C2155" t="s">
        <v>11</v>
      </c>
      <c r="D2155" t="s">
        <v>4706</v>
      </c>
      <c r="E2155" t="s">
        <v>19</v>
      </c>
    </row>
    <row r="2156" spans="1:5">
      <c r="A2156" t="s">
        <v>2860</v>
      </c>
      <c r="B2156" t="s">
        <v>422</v>
      </c>
      <c r="C2156" t="s">
        <v>8</v>
      </c>
      <c r="D2156" t="s">
        <v>37</v>
      </c>
      <c r="E2156" t="s">
        <v>49</v>
      </c>
    </row>
    <row r="2157" spans="1:5">
      <c r="A2157" t="s">
        <v>2861</v>
      </c>
      <c r="B2157" t="s">
        <v>259</v>
      </c>
      <c r="C2157" t="s">
        <v>8</v>
      </c>
      <c r="D2157" t="s">
        <v>9</v>
      </c>
      <c r="E2157" t="s">
        <v>46</v>
      </c>
    </row>
    <row r="2158" spans="1:5">
      <c r="A2158" t="s">
        <v>2862</v>
      </c>
      <c r="B2158" t="s">
        <v>255</v>
      </c>
      <c r="C2158" t="s">
        <v>8</v>
      </c>
      <c r="D2158" t="s">
        <v>34</v>
      </c>
      <c r="E2158" t="s">
        <v>36</v>
      </c>
    </row>
    <row r="2159" spans="1:5">
      <c r="A2159" t="s">
        <v>2863</v>
      </c>
      <c r="B2159" t="s">
        <v>355</v>
      </c>
      <c r="C2159" t="s">
        <v>5</v>
      </c>
      <c r="D2159" t="s">
        <v>14</v>
      </c>
      <c r="E2159" t="s">
        <v>57</v>
      </c>
    </row>
    <row r="2160" spans="1:5">
      <c r="A2160" t="s">
        <v>2864</v>
      </c>
      <c r="B2160" t="s">
        <v>478</v>
      </c>
      <c r="C2160" t="s">
        <v>23</v>
      </c>
      <c r="D2160" t="s">
        <v>39</v>
      </c>
      <c r="E2160" t="s">
        <v>48</v>
      </c>
    </row>
    <row r="2161" spans="1:5">
      <c r="A2161" t="s">
        <v>2865</v>
      </c>
      <c r="B2161" t="s">
        <v>373</v>
      </c>
      <c r="C2161" t="s">
        <v>11</v>
      </c>
      <c r="D2161" t="s">
        <v>20</v>
      </c>
      <c r="E2161" t="s">
        <v>63</v>
      </c>
    </row>
    <row r="2162" spans="1:5">
      <c r="A2162" t="s">
        <v>2866</v>
      </c>
      <c r="B2162" t="s">
        <v>394</v>
      </c>
      <c r="C2162" t="s">
        <v>11</v>
      </c>
      <c r="D2162" t="s">
        <v>20</v>
      </c>
      <c r="E2162" t="s">
        <v>56</v>
      </c>
    </row>
    <row r="2163" spans="1:5">
      <c r="A2163" t="s">
        <v>2867</v>
      </c>
      <c r="B2163" t="s">
        <v>358</v>
      </c>
      <c r="C2163" t="s">
        <v>11</v>
      </c>
      <c r="D2163" t="s">
        <v>20</v>
      </c>
      <c r="E2163" t="s">
        <v>21</v>
      </c>
    </row>
    <row r="2164" spans="1:5">
      <c r="A2164" t="s">
        <v>2868</v>
      </c>
      <c r="B2164" t="s">
        <v>293</v>
      </c>
      <c r="C2164" t="s">
        <v>5</v>
      </c>
      <c r="D2164" t="s">
        <v>29</v>
      </c>
      <c r="E2164" t="s">
        <v>31</v>
      </c>
    </row>
    <row r="2165" spans="1:5">
      <c r="A2165" t="s">
        <v>2869</v>
      </c>
      <c r="B2165" t="s">
        <v>472</v>
      </c>
      <c r="C2165" t="s">
        <v>8</v>
      </c>
      <c r="D2165" t="s">
        <v>34</v>
      </c>
      <c r="E2165" t="s">
        <v>60</v>
      </c>
    </row>
    <row r="2166" spans="1:5">
      <c r="A2166" t="s">
        <v>2870</v>
      </c>
      <c r="B2166" t="s">
        <v>412</v>
      </c>
      <c r="C2166" t="s">
        <v>23</v>
      </c>
      <c r="D2166" t="s">
        <v>24</v>
      </c>
      <c r="E2166" t="s">
        <v>25</v>
      </c>
    </row>
    <row r="2167" spans="1:5">
      <c r="A2167" t="s">
        <v>2871</v>
      </c>
      <c r="B2167" t="s">
        <v>379</v>
      </c>
      <c r="C2167" t="s">
        <v>5</v>
      </c>
      <c r="D2167" t="s">
        <v>27</v>
      </c>
      <c r="E2167" t="s">
        <v>67</v>
      </c>
    </row>
    <row r="2168" spans="1:5">
      <c r="A2168" t="s">
        <v>2872</v>
      </c>
      <c r="B2168" t="s">
        <v>204</v>
      </c>
      <c r="C2168" t="s">
        <v>8</v>
      </c>
      <c r="D2168" t="s">
        <v>34</v>
      </c>
      <c r="E2168" t="s">
        <v>35</v>
      </c>
    </row>
    <row r="2169" spans="1:5">
      <c r="A2169" t="s">
        <v>2873</v>
      </c>
      <c r="B2169" t="s">
        <v>331</v>
      </c>
      <c r="C2169" t="s">
        <v>5</v>
      </c>
      <c r="D2169" t="s">
        <v>6</v>
      </c>
      <c r="E2169" t="s">
        <v>7</v>
      </c>
    </row>
    <row r="2170" spans="1:5">
      <c r="A2170" t="s">
        <v>2874</v>
      </c>
      <c r="B2170" t="s">
        <v>402</v>
      </c>
      <c r="C2170" t="s">
        <v>23</v>
      </c>
      <c r="D2170" t="s">
        <v>42</v>
      </c>
      <c r="E2170" t="s">
        <v>43</v>
      </c>
    </row>
    <row r="2171" spans="1:5">
      <c r="A2171" t="s">
        <v>2875</v>
      </c>
      <c r="B2171" t="s">
        <v>454</v>
      </c>
      <c r="C2171" t="s">
        <v>8</v>
      </c>
      <c r="D2171" t="s">
        <v>34</v>
      </c>
      <c r="E2171" t="s">
        <v>36</v>
      </c>
    </row>
    <row r="2172" spans="1:5">
      <c r="A2172" t="s">
        <v>2876</v>
      </c>
      <c r="B2172" t="s">
        <v>268</v>
      </c>
      <c r="C2172" t="s">
        <v>5</v>
      </c>
      <c r="D2172" t="s">
        <v>29</v>
      </c>
      <c r="E2172" t="s">
        <v>31</v>
      </c>
    </row>
    <row r="2173" spans="1:5">
      <c r="A2173" t="s">
        <v>2877</v>
      </c>
      <c r="B2173" t="s">
        <v>295</v>
      </c>
      <c r="C2173" t="s">
        <v>23</v>
      </c>
      <c r="D2173" t="s">
        <v>24</v>
      </c>
      <c r="E2173" t="s">
        <v>25</v>
      </c>
    </row>
    <row r="2174" spans="1:5">
      <c r="A2174" t="s">
        <v>2878</v>
      </c>
      <c r="B2174" t="s">
        <v>352</v>
      </c>
      <c r="C2174" t="s">
        <v>11</v>
      </c>
      <c r="D2174" t="s">
        <v>4706</v>
      </c>
      <c r="E2174" t="s">
        <v>19</v>
      </c>
    </row>
    <row r="2175" spans="1:5">
      <c r="A2175" t="s">
        <v>2879</v>
      </c>
      <c r="B2175" t="s">
        <v>177</v>
      </c>
      <c r="C2175" t="s">
        <v>23</v>
      </c>
      <c r="D2175" t="s">
        <v>42</v>
      </c>
      <c r="E2175" t="s">
        <v>44</v>
      </c>
    </row>
    <row r="2176" spans="1:5">
      <c r="A2176" t="s">
        <v>2880</v>
      </c>
      <c r="B2176" t="s">
        <v>356</v>
      </c>
      <c r="C2176" t="s">
        <v>11</v>
      </c>
      <c r="D2176" t="s">
        <v>20</v>
      </c>
      <c r="E2176" t="s">
        <v>63</v>
      </c>
    </row>
    <row r="2177" spans="1:5">
      <c r="A2177" t="s">
        <v>2881</v>
      </c>
      <c r="B2177" t="s">
        <v>501</v>
      </c>
      <c r="C2177" t="s">
        <v>5</v>
      </c>
      <c r="D2177" t="s">
        <v>14</v>
      </c>
      <c r="E2177" t="s">
        <v>26</v>
      </c>
    </row>
    <row r="2178" spans="1:5">
      <c r="A2178" t="s">
        <v>2882</v>
      </c>
      <c r="B2178" t="s">
        <v>257</v>
      </c>
      <c r="C2178" t="s">
        <v>8</v>
      </c>
      <c r="D2178" t="s">
        <v>9</v>
      </c>
      <c r="E2178" t="s">
        <v>46</v>
      </c>
    </row>
    <row r="2179" spans="1:5">
      <c r="A2179" t="s">
        <v>2883</v>
      </c>
      <c r="B2179" t="s">
        <v>450</v>
      </c>
      <c r="C2179" t="s">
        <v>8</v>
      </c>
      <c r="D2179" t="s">
        <v>34</v>
      </c>
      <c r="E2179" t="s">
        <v>36</v>
      </c>
    </row>
    <row r="2180" spans="1:5">
      <c r="A2180" t="s">
        <v>2884</v>
      </c>
      <c r="B2180" t="s">
        <v>225</v>
      </c>
      <c r="C2180" t="s">
        <v>5</v>
      </c>
      <c r="D2180" t="s">
        <v>14</v>
      </c>
      <c r="E2180" t="s">
        <v>15</v>
      </c>
    </row>
    <row r="2181" spans="1:5">
      <c r="A2181" t="s">
        <v>2885</v>
      </c>
      <c r="B2181" t="s">
        <v>118</v>
      </c>
      <c r="C2181" t="s">
        <v>8</v>
      </c>
      <c r="D2181" t="s">
        <v>37</v>
      </c>
      <c r="E2181" t="s">
        <v>38</v>
      </c>
    </row>
    <row r="2182" spans="1:5">
      <c r="A2182" t="s">
        <v>2886</v>
      </c>
      <c r="B2182" t="s">
        <v>502</v>
      </c>
      <c r="C2182" t="s">
        <v>8</v>
      </c>
      <c r="D2182" t="s">
        <v>9</v>
      </c>
      <c r="E2182" t="s">
        <v>46</v>
      </c>
    </row>
    <row r="2183" spans="1:5">
      <c r="A2183" t="s">
        <v>2887</v>
      </c>
      <c r="B2183" t="s">
        <v>106</v>
      </c>
      <c r="C2183" t="s">
        <v>11</v>
      </c>
      <c r="D2183" t="s">
        <v>12</v>
      </c>
      <c r="E2183" t="s">
        <v>47</v>
      </c>
    </row>
    <row r="2184" spans="1:5">
      <c r="A2184" t="s">
        <v>2888</v>
      </c>
      <c r="B2184" t="s">
        <v>280</v>
      </c>
      <c r="C2184" t="s">
        <v>5</v>
      </c>
      <c r="D2184" t="s">
        <v>6</v>
      </c>
      <c r="E2184" t="s">
        <v>22</v>
      </c>
    </row>
    <row r="2185" spans="1:5">
      <c r="A2185" t="s">
        <v>2889</v>
      </c>
      <c r="B2185" t="s">
        <v>470</v>
      </c>
      <c r="C2185" t="s">
        <v>23</v>
      </c>
      <c r="D2185" t="s">
        <v>42</v>
      </c>
      <c r="E2185" t="s">
        <v>62</v>
      </c>
    </row>
    <row r="2186" spans="1:5">
      <c r="A2186" t="s">
        <v>2890</v>
      </c>
      <c r="B2186" t="s">
        <v>332</v>
      </c>
      <c r="C2186" t="s">
        <v>11</v>
      </c>
      <c r="D2186" t="s">
        <v>58</v>
      </c>
      <c r="E2186" t="s">
        <v>61</v>
      </c>
    </row>
    <row r="2187" spans="1:5">
      <c r="A2187" t="s">
        <v>2891</v>
      </c>
      <c r="B2187" t="s">
        <v>258</v>
      </c>
      <c r="C2187" t="s">
        <v>5</v>
      </c>
      <c r="D2187" t="s">
        <v>6</v>
      </c>
      <c r="E2187" t="s">
        <v>7</v>
      </c>
    </row>
    <row r="2188" spans="1:5">
      <c r="A2188" t="s">
        <v>2892</v>
      </c>
      <c r="B2188" t="s">
        <v>208</v>
      </c>
      <c r="C2188" t="s">
        <v>11</v>
      </c>
      <c r="D2188" t="s">
        <v>4706</v>
      </c>
      <c r="E2188" t="s">
        <v>33</v>
      </c>
    </row>
    <row r="2189" spans="1:5">
      <c r="A2189" t="s">
        <v>2893</v>
      </c>
      <c r="B2189" t="s">
        <v>454</v>
      </c>
      <c r="C2189" t="s">
        <v>23</v>
      </c>
      <c r="D2189" t="s">
        <v>39</v>
      </c>
      <c r="E2189" t="s">
        <v>51</v>
      </c>
    </row>
    <row r="2190" spans="1:5">
      <c r="A2190" t="s">
        <v>2894</v>
      </c>
      <c r="B2190" t="s">
        <v>291</v>
      </c>
      <c r="C2190" t="s">
        <v>23</v>
      </c>
      <c r="D2190" t="s">
        <v>24</v>
      </c>
      <c r="E2190" t="s">
        <v>45</v>
      </c>
    </row>
    <row r="2191" spans="1:5">
      <c r="A2191" t="s">
        <v>2895</v>
      </c>
      <c r="B2191" t="s">
        <v>136</v>
      </c>
      <c r="C2191" t="s">
        <v>5</v>
      </c>
      <c r="D2191" t="s">
        <v>14</v>
      </c>
      <c r="E2191" t="s">
        <v>57</v>
      </c>
    </row>
    <row r="2192" spans="1:5">
      <c r="A2192" t="s">
        <v>2896</v>
      </c>
      <c r="B2192" t="s">
        <v>466</v>
      </c>
      <c r="C2192" t="s">
        <v>23</v>
      </c>
      <c r="D2192" t="s">
        <v>42</v>
      </c>
      <c r="E2192" t="s">
        <v>43</v>
      </c>
    </row>
    <row r="2193" spans="1:5">
      <c r="A2193" t="s">
        <v>2897</v>
      </c>
      <c r="B2193" t="s">
        <v>107</v>
      </c>
      <c r="C2193" t="s">
        <v>11</v>
      </c>
      <c r="D2193" t="s">
        <v>58</v>
      </c>
      <c r="E2193" t="s">
        <v>59</v>
      </c>
    </row>
    <row r="2194" spans="1:5">
      <c r="A2194" t="s">
        <v>2898</v>
      </c>
      <c r="B2194" t="s">
        <v>434</v>
      </c>
      <c r="C2194" t="s">
        <v>23</v>
      </c>
      <c r="D2194" t="s">
        <v>42</v>
      </c>
      <c r="E2194" t="s">
        <v>43</v>
      </c>
    </row>
    <row r="2195" spans="1:5">
      <c r="A2195" t="s">
        <v>2899</v>
      </c>
      <c r="B2195" t="s">
        <v>320</v>
      </c>
      <c r="C2195" t="s">
        <v>11</v>
      </c>
      <c r="D2195" t="s">
        <v>12</v>
      </c>
      <c r="E2195" t="s">
        <v>13</v>
      </c>
    </row>
    <row r="2196" spans="1:5">
      <c r="A2196" t="s">
        <v>2900</v>
      </c>
      <c r="B2196" t="s">
        <v>359</v>
      </c>
      <c r="C2196" t="s">
        <v>11</v>
      </c>
      <c r="D2196" t="s">
        <v>20</v>
      </c>
      <c r="E2196" t="s">
        <v>21</v>
      </c>
    </row>
    <row r="2197" spans="1:5">
      <c r="A2197" t="s">
        <v>2901</v>
      </c>
      <c r="B2197" t="s">
        <v>178</v>
      </c>
      <c r="C2197" t="s">
        <v>23</v>
      </c>
      <c r="D2197" t="s">
        <v>42</v>
      </c>
      <c r="E2197" t="s">
        <v>44</v>
      </c>
    </row>
    <row r="2198" spans="1:5">
      <c r="A2198" t="s">
        <v>2902</v>
      </c>
      <c r="B2198" t="s">
        <v>500</v>
      </c>
      <c r="C2198" t="s">
        <v>5</v>
      </c>
      <c r="D2198" t="s">
        <v>29</v>
      </c>
      <c r="E2198" t="s">
        <v>30</v>
      </c>
    </row>
    <row r="2199" spans="1:5">
      <c r="A2199" t="s">
        <v>2903</v>
      </c>
      <c r="B2199" t="s">
        <v>470</v>
      </c>
      <c r="C2199" t="s">
        <v>8</v>
      </c>
      <c r="D2199" t="s">
        <v>9</v>
      </c>
      <c r="E2199" t="s">
        <v>46</v>
      </c>
    </row>
    <row r="2200" spans="1:5">
      <c r="A2200" t="s">
        <v>2904</v>
      </c>
      <c r="B2200" t="s">
        <v>500</v>
      </c>
      <c r="C2200" t="s">
        <v>23</v>
      </c>
      <c r="D2200" t="s">
        <v>24</v>
      </c>
      <c r="E2200" t="s">
        <v>54</v>
      </c>
    </row>
    <row r="2201" spans="1:5">
      <c r="A2201" t="s">
        <v>2905</v>
      </c>
      <c r="B2201" t="s">
        <v>338</v>
      </c>
      <c r="C2201" t="s">
        <v>11</v>
      </c>
      <c r="D2201" t="s">
        <v>4706</v>
      </c>
      <c r="E2201" t="s">
        <v>19</v>
      </c>
    </row>
    <row r="2202" spans="1:5">
      <c r="A2202" t="s">
        <v>2906</v>
      </c>
      <c r="B2202" t="s">
        <v>499</v>
      </c>
      <c r="C2202" t="s">
        <v>11</v>
      </c>
      <c r="D2202" t="s">
        <v>12</v>
      </c>
      <c r="E2202" t="s">
        <v>50</v>
      </c>
    </row>
    <row r="2203" spans="1:5">
      <c r="A2203" t="s">
        <v>2907</v>
      </c>
      <c r="B2203" t="s">
        <v>400</v>
      </c>
      <c r="C2203" t="s">
        <v>23</v>
      </c>
      <c r="D2203" t="s">
        <v>42</v>
      </c>
      <c r="E2203" t="s">
        <v>44</v>
      </c>
    </row>
    <row r="2204" spans="1:5">
      <c r="A2204" t="s">
        <v>2908</v>
      </c>
      <c r="B2204" t="s">
        <v>146</v>
      </c>
      <c r="C2204" t="s">
        <v>5</v>
      </c>
      <c r="D2204" t="s">
        <v>6</v>
      </c>
      <c r="E2204" t="s">
        <v>7</v>
      </c>
    </row>
    <row r="2205" spans="1:5">
      <c r="A2205" t="s">
        <v>2909</v>
      </c>
      <c r="B2205" t="s">
        <v>409</v>
      </c>
      <c r="C2205" t="s">
        <v>5</v>
      </c>
      <c r="D2205" t="s">
        <v>27</v>
      </c>
      <c r="E2205" t="s">
        <v>64</v>
      </c>
    </row>
    <row r="2206" spans="1:5">
      <c r="A2206" t="s">
        <v>2910</v>
      </c>
      <c r="B2206" t="s">
        <v>310</v>
      </c>
      <c r="C2206" t="s">
        <v>11</v>
      </c>
      <c r="D2206" t="s">
        <v>20</v>
      </c>
      <c r="E2206" t="s">
        <v>21</v>
      </c>
    </row>
    <row r="2207" spans="1:5">
      <c r="A2207" t="s">
        <v>2911</v>
      </c>
      <c r="B2207" t="s">
        <v>350</v>
      </c>
      <c r="C2207" t="s">
        <v>11</v>
      </c>
      <c r="D2207" t="s">
        <v>58</v>
      </c>
      <c r="E2207" t="s">
        <v>61</v>
      </c>
    </row>
    <row r="2208" spans="1:5">
      <c r="A2208" t="s">
        <v>2912</v>
      </c>
      <c r="B2208" t="s">
        <v>210</v>
      </c>
      <c r="C2208" t="s">
        <v>5</v>
      </c>
      <c r="D2208" t="s">
        <v>27</v>
      </c>
      <c r="E2208" t="s">
        <v>28</v>
      </c>
    </row>
    <row r="2209" spans="1:5">
      <c r="A2209" t="s">
        <v>2913</v>
      </c>
      <c r="B2209" t="s">
        <v>161</v>
      </c>
      <c r="C2209" t="s">
        <v>8</v>
      </c>
      <c r="D2209" t="s">
        <v>17</v>
      </c>
      <c r="E2209" t="s">
        <v>18</v>
      </c>
    </row>
    <row r="2210" spans="1:5">
      <c r="A2210" t="s">
        <v>2914</v>
      </c>
      <c r="B2210" t="s">
        <v>253</v>
      </c>
      <c r="C2210" t="s">
        <v>23</v>
      </c>
      <c r="D2210" t="s">
        <v>39</v>
      </c>
      <c r="E2210" t="s">
        <v>51</v>
      </c>
    </row>
    <row r="2211" spans="1:5">
      <c r="A2211" t="s">
        <v>2915</v>
      </c>
      <c r="B2211" t="s">
        <v>390</v>
      </c>
      <c r="C2211" t="s">
        <v>11</v>
      </c>
      <c r="D2211" t="s">
        <v>4706</v>
      </c>
      <c r="E2211" t="s">
        <v>41</v>
      </c>
    </row>
    <row r="2212" spans="1:5">
      <c r="A2212" t="s">
        <v>2916</v>
      </c>
      <c r="B2212" t="s">
        <v>460</v>
      </c>
      <c r="C2212" t="s">
        <v>11</v>
      </c>
      <c r="D2212" t="s">
        <v>58</v>
      </c>
      <c r="E2212" t="s">
        <v>66</v>
      </c>
    </row>
    <row r="2213" spans="1:5">
      <c r="A2213" t="s">
        <v>2917</v>
      </c>
      <c r="B2213" t="s">
        <v>458</v>
      </c>
      <c r="C2213" t="s">
        <v>5</v>
      </c>
      <c r="D2213" t="s">
        <v>29</v>
      </c>
      <c r="E2213" t="s">
        <v>30</v>
      </c>
    </row>
    <row r="2214" spans="1:5">
      <c r="A2214" t="s">
        <v>2918</v>
      </c>
      <c r="B2214" t="s">
        <v>353</v>
      </c>
      <c r="C2214" t="s">
        <v>23</v>
      </c>
      <c r="D2214" t="s">
        <v>42</v>
      </c>
      <c r="E2214" t="s">
        <v>44</v>
      </c>
    </row>
    <row r="2215" spans="1:5">
      <c r="A2215" t="s">
        <v>2919</v>
      </c>
      <c r="B2215" t="s">
        <v>144</v>
      </c>
      <c r="C2215" t="s">
        <v>5</v>
      </c>
      <c r="D2215" t="s">
        <v>29</v>
      </c>
      <c r="E2215" t="s">
        <v>31</v>
      </c>
    </row>
    <row r="2216" spans="1:5">
      <c r="A2216" t="s">
        <v>2920</v>
      </c>
      <c r="B2216" t="s">
        <v>201</v>
      </c>
      <c r="C2216" t="s">
        <v>23</v>
      </c>
      <c r="D2216" t="s">
        <v>42</v>
      </c>
      <c r="E2216" t="s">
        <v>43</v>
      </c>
    </row>
    <row r="2217" spans="1:5">
      <c r="A2217" t="s">
        <v>2921</v>
      </c>
      <c r="B2217" t="s">
        <v>469</v>
      </c>
      <c r="C2217" t="s">
        <v>23</v>
      </c>
      <c r="D2217" t="s">
        <v>24</v>
      </c>
      <c r="E2217" t="s">
        <v>45</v>
      </c>
    </row>
    <row r="2218" spans="1:5">
      <c r="A2218" t="s">
        <v>2922</v>
      </c>
      <c r="B2218" t="s">
        <v>354</v>
      </c>
      <c r="C2218" t="s">
        <v>23</v>
      </c>
      <c r="D2218" t="s">
        <v>39</v>
      </c>
      <c r="E2218" t="s">
        <v>48</v>
      </c>
    </row>
    <row r="2219" spans="1:5">
      <c r="A2219" t="s">
        <v>2923</v>
      </c>
      <c r="B2219" t="s">
        <v>350</v>
      </c>
      <c r="C2219" t="s">
        <v>11</v>
      </c>
      <c r="D2219" t="s">
        <v>58</v>
      </c>
      <c r="E2219" t="s">
        <v>61</v>
      </c>
    </row>
    <row r="2220" spans="1:5">
      <c r="A2220" t="s">
        <v>2924</v>
      </c>
      <c r="B2220" t="s">
        <v>367</v>
      </c>
      <c r="C2220" t="s">
        <v>8</v>
      </c>
      <c r="D2220" t="s">
        <v>9</v>
      </c>
      <c r="E2220" t="s">
        <v>46</v>
      </c>
    </row>
    <row r="2221" spans="1:5">
      <c r="A2221" t="s">
        <v>2925</v>
      </c>
      <c r="B2221" t="s">
        <v>173</v>
      </c>
      <c r="C2221" t="s">
        <v>5</v>
      </c>
      <c r="D2221" t="s">
        <v>14</v>
      </c>
      <c r="E2221" t="s">
        <v>57</v>
      </c>
    </row>
    <row r="2222" spans="1:5">
      <c r="A2222" t="s">
        <v>2926</v>
      </c>
      <c r="B2222" t="s">
        <v>331</v>
      </c>
      <c r="C2222" t="s">
        <v>8</v>
      </c>
      <c r="D2222" t="s">
        <v>17</v>
      </c>
      <c r="E2222" t="s">
        <v>32</v>
      </c>
    </row>
    <row r="2223" spans="1:5">
      <c r="A2223" t="s">
        <v>2927</v>
      </c>
      <c r="B2223" t="s">
        <v>480</v>
      </c>
      <c r="C2223" t="s">
        <v>5</v>
      </c>
      <c r="D2223" t="s">
        <v>29</v>
      </c>
      <c r="E2223" t="s">
        <v>31</v>
      </c>
    </row>
    <row r="2224" spans="1:5">
      <c r="A2224" t="s">
        <v>2928</v>
      </c>
      <c r="B2224" t="s">
        <v>122</v>
      </c>
      <c r="C2224" t="s">
        <v>23</v>
      </c>
      <c r="D2224" t="s">
        <v>24</v>
      </c>
      <c r="E2224" t="s">
        <v>54</v>
      </c>
    </row>
    <row r="2225" spans="1:5">
      <c r="A2225" t="s">
        <v>2929</v>
      </c>
      <c r="B2225" t="s">
        <v>168</v>
      </c>
      <c r="C2225" t="s">
        <v>11</v>
      </c>
      <c r="D2225" t="s">
        <v>58</v>
      </c>
      <c r="E2225" t="s">
        <v>59</v>
      </c>
    </row>
    <row r="2226" spans="1:5">
      <c r="A2226" t="s">
        <v>2930</v>
      </c>
      <c r="B2226" t="s">
        <v>429</v>
      </c>
      <c r="C2226" t="s">
        <v>8</v>
      </c>
      <c r="D2226" t="s">
        <v>17</v>
      </c>
      <c r="E2226" t="s">
        <v>32</v>
      </c>
    </row>
    <row r="2227" spans="1:5">
      <c r="A2227" t="s">
        <v>2931</v>
      </c>
      <c r="B2227" t="s">
        <v>445</v>
      </c>
      <c r="C2227" t="s">
        <v>11</v>
      </c>
      <c r="D2227" t="s">
        <v>12</v>
      </c>
      <c r="E2227" t="s">
        <v>50</v>
      </c>
    </row>
    <row r="2228" spans="1:5">
      <c r="A2228" t="s">
        <v>2932</v>
      </c>
      <c r="B2228" t="s">
        <v>407</v>
      </c>
      <c r="C2228" t="s">
        <v>5</v>
      </c>
      <c r="D2228" t="s">
        <v>29</v>
      </c>
      <c r="E2228" t="s">
        <v>31</v>
      </c>
    </row>
    <row r="2229" spans="1:5">
      <c r="A2229" t="s">
        <v>2933</v>
      </c>
      <c r="B2229" t="s">
        <v>412</v>
      </c>
      <c r="C2229" t="s">
        <v>11</v>
      </c>
      <c r="D2229" t="s">
        <v>4706</v>
      </c>
      <c r="E2229" t="s">
        <v>19</v>
      </c>
    </row>
    <row r="2230" spans="1:5">
      <c r="A2230" t="s">
        <v>2934</v>
      </c>
      <c r="B2230" t="s">
        <v>203</v>
      </c>
      <c r="C2230" t="s">
        <v>11</v>
      </c>
      <c r="D2230" t="s">
        <v>12</v>
      </c>
      <c r="E2230" t="s">
        <v>47</v>
      </c>
    </row>
    <row r="2231" spans="1:5">
      <c r="A2231" t="s">
        <v>2935</v>
      </c>
      <c r="B2231" t="s">
        <v>352</v>
      </c>
      <c r="C2231" t="s">
        <v>8</v>
      </c>
      <c r="D2231" t="s">
        <v>37</v>
      </c>
      <c r="E2231" t="s">
        <v>65</v>
      </c>
    </row>
    <row r="2232" spans="1:5">
      <c r="A2232" t="s">
        <v>2936</v>
      </c>
      <c r="B2232" t="s">
        <v>387</v>
      </c>
      <c r="C2232" t="s">
        <v>23</v>
      </c>
      <c r="D2232" t="s">
        <v>39</v>
      </c>
      <c r="E2232" t="s">
        <v>48</v>
      </c>
    </row>
    <row r="2233" spans="1:5">
      <c r="A2233" t="s">
        <v>2937</v>
      </c>
      <c r="B2233" t="s">
        <v>503</v>
      </c>
      <c r="C2233" t="s">
        <v>11</v>
      </c>
      <c r="D2233" t="s">
        <v>20</v>
      </c>
      <c r="E2233" t="s">
        <v>21</v>
      </c>
    </row>
    <row r="2234" spans="1:5">
      <c r="A2234" t="s">
        <v>2938</v>
      </c>
      <c r="B2234" t="s">
        <v>154</v>
      </c>
      <c r="C2234" t="s">
        <v>23</v>
      </c>
      <c r="D2234" t="s">
        <v>42</v>
      </c>
      <c r="E2234" t="s">
        <v>62</v>
      </c>
    </row>
    <row r="2235" spans="1:5">
      <c r="A2235" t="s">
        <v>2939</v>
      </c>
      <c r="B2235" t="s">
        <v>471</v>
      </c>
      <c r="C2235" t="s">
        <v>5</v>
      </c>
      <c r="D2235" t="s">
        <v>14</v>
      </c>
      <c r="E2235" t="s">
        <v>26</v>
      </c>
    </row>
    <row r="2236" spans="1:5">
      <c r="A2236" t="s">
        <v>2940</v>
      </c>
      <c r="B2236" t="s">
        <v>431</v>
      </c>
      <c r="C2236" t="s">
        <v>11</v>
      </c>
      <c r="D2236" t="s">
        <v>20</v>
      </c>
      <c r="E2236" t="s">
        <v>21</v>
      </c>
    </row>
    <row r="2237" spans="1:5">
      <c r="A2237" t="s">
        <v>2941</v>
      </c>
      <c r="B2237" t="s">
        <v>387</v>
      </c>
      <c r="C2237" t="s">
        <v>8</v>
      </c>
      <c r="D2237" t="s">
        <v>34</v>
      </c>
      <c r="E2237" t="s">
        <v>36</v>
      </c>
    </row>
    <row r="2238" spans="1:5">
      <c r="A2238" t="s">
        <v>2942</v>
      </c>
      <c r="B2238" t="s">
        <v>322</v>
      </c>
      <c r="C2238" t="s">
        <v>5</v>
      </c>
      <c r="D2238" t="s">
        <v>29</v>
      </c>
      <c r="E2238" t="s">
        <v>53</v>
      </c>
    </row>
    <row r="2239" spans="1:5">
      <c r="A2239" t="s">
        <v>2943</v>
      </c>
      <c r="B2239" t="s">
        <v>485</v>
      </c>
      <c r="C2239" t="s">
        <v>5</v>
      </c>
      <c r="D2239" t="s">
        <v>14</v>
      </c>
      <c r="E2239" t="s">
        <v>26</v>
      </c>
    </row>
    <row r="2240" spans="1:5">
      <c r="A2240" t="s">
        <v>2944</v>
      </c>
      <c r="B2240" t="s">
        <v>476</v>
      </c>
      <c r="C2240" t="s">
        <v>8</v>
      </c>
      <c r="D2240" t="s">
        <v>34</v>
      </c>
      <c r="E2240" t="s">
        <v>60</v>
      </c>
    </row>
    <row r="2241" spans="1:5">
      <c r="A2241" t="s">
        <v>2945</v>
      </c>
      <c r="B2241" t="s">
        <v>356</v>
      </c>
      <c r="C2241" t="s">
        <v>11</v>
      </c>
      <c r="D2241" t="s">
        <v>12</v>
      </c>
      <c r="E2241" t="s">
        <v>50</v>
      </c>
    </row>
    <row r="2242" spans="1:5">
      <c r="A2242" t="s">
        <v>2946</v>
      </c>
      <c r="B2242" t="s">
        <v>115</v>
      </c>
      <c r="C2242" t="s">
        <v>11</v>
      </c>
      <c r="D2242" t="s">
        <v>58</v>
      </c>
      <c r="E2242" t="s">
        <v>59</v>
      </c>
    </row>
    <row r="2243" spans="1:5">
      <c r="A2243" t="s">
        <v>2947</v>
      </c>
      <c r="B2243" t="s">
        <v>422</v>
      </c>
      <c r="C2243" t="s">
        <v>5</v>
      </c>
      <c r="D2243" t="s">
        <v>6</v>
      </c>
      <c r="E2243" t="s">
        <v>16</v>
      </c>
    </row>
    <row r="2244" spans="1:5">
      <c r="A2244" t="s">
        <v>2948</v>
      </c>
      <c r="B2244" t="s">
        <v>196</v>
      </c>
      <c r="C2244" t="s">
        <v>11</v>
      </c>
      <c r="D2244" t="s">
        <v>20</v>
      </c>
      <c r="E2244" t="s">
        <v>63</v>
      </c>
    </row>
    <row r="2245" spans="1:5">
      <c r="A2245" t="s">
        <v>2949</v>
      </c>
      <c r="B2245" t="s">
        <v>469</v>
      </c>
      <c r="C2245" t="s">
        <v>23</v>
      </c>
      <c r="D2245" t="s">
        <v>39</v>
      </c>
      <c r="E2245" t="s">
        <v>40</v>
      </c>
    </row>
    <row r="2246" spans="1:5">
      <c r="A2246" t="s">
        <v>2950</v>
      </c>
      <c r="B2246" t="s">
        <v>329</v>
      </c>
      <c r="C2246" t="s">
        <v>8</v>
      </c>
      <c r="D2246" t="s">
        <v>37</v>
      </c>
      <c r="E2246" t="s">
        <v>49</v>
      </c>
    </row>
    <row r="2247" spans="1:5">
      <c r="A2247" t="s">
        <v>2951</v>
      </c>
      <c r="B2247" t="s">
        <v>338</v>
      </c>
      <c r="C2247" t="s">
        <v>23</v>
      </c>
      <c r="D2247" t="s">
        <v>39</v>
      </c>
      <c r="E2247" t="s">
        <v>48</v>
      </c>
    </row>
    <row r="2248" spans="1:5">
      <c r="A2248" t="s">
        <v>2952</v>
      </c>
      <c r="B2248" t="s">
        <v>187</v>
      </c>
      <c r="C2248" t="s">
        <v>11</v>
      </c>
      <c r="D2248" t="s">
        <v>58</v>
      </c>
      <c r="E2248" t="s">
        <v>61</v>
      </c>
    </row>
    <row r="2249" spans="1:5">
      <c r="A2249" t="s">
        <v>2953</v>
      </c>
      <c r="B2249" t="s">
        <v>368</v>
      </c>
      <c r="C2249" t="s">
        <v>5</v>
      </c>
      <c r="D2249" t="s">
        <v>29</v>
      </c>
      <c r="E2249" t="s">
        <v>53</v>
      </c>
    </row>
    <row r="2250" spans="1:5">
      <c r="A2250" t="s">
        <v>2954</v>
      </c>
      <c r="B2250" t="s">
        <v>496</v>
      </c>
      <c r="C2250" t="s">
        <v>8</v>
      </c>
      <c r="D2250" t="s">
        <v>9</v>
      </c>
      <c r="E2250" t="s">
        <v>55</v>
      </c>
    </row>
    <row r="2251" spans="1:5">
      <c r="A2251" t="s">
        <v>2955</v>
      </c>
      <c r="B2251" t="s">
        <v>229</v>
      </c>
      <c r="C2251" t="s">
        <v>11</v>
      </c>
      <c r="D2251" t="s">
        <v>4706</v>
      </c>
      <c r="E2251" t="s">
        <v>41</v>
      </c>
    </row>
    <row r="2252" spans="1:5">
      <c r="A2252" t="s">
        <v>2956</v>
      </c>
      <c r="B2252" t="s">
        <v>121</v>
      </c>
      <c r="C2252" t="s">
        <v>11</v>
      </c>
      <c r="D2252" t="s">
        <v>58</v>
      </c>
      <c r="E2252" t="s">
        <v>59</v>
      </c>
    </row>
    <row r="2253" spans="1:5">
      <c r="A2253" t="s">
        <v>2957</v>
      </c>
      <c r="B2253" t="s">
        <v>362</v>
      </c>
      <c r="C2253" t="s">
        <v>5</v>
      </c>
      <c r="D2253" t="s">
        <v>27</v>
      </c>
      <c r="E2253" t="s">
        <v>28</v>
      </c>
    </row>
    <row r="2254" spans="1:5">
      <c r="A2254" t="s">
        <v>2958</v>
      </c>
      <c r="B2254" t="s">
        <v>264</v>
      </c>
      <c r="C2254" t="s">
        <v>5</v>
      </c>
      <c r="D2254" t="s">
        <v>29</v>
      </c>
      <c r="E2254" t="s">
        <v>31</v>
      </c>
    </row>
    <row r="2255" spans="1:5">
      <c r="A2255" t="s">
        <v>2959</v>
      </c>
      <c r="B2255" t="s">
        <v>391</v>
      </c>
      <c r="C2255" t="s">
        <v>23</v>
      </c>
      <c r="D2255" t="s">
        <v>24</v>
      </c>
      <c r="E2255" t="s">
        <v>45</v>
      </c>
    </row>
    <row r="2256" spans="1:5">
      <c r="A2256" t="s">
        <v>2960</v>
      </c>
      <c r="B2256" t="s">
        <v>476</v>
      </c>
      <c r="C2256" t="s">
        <v>8</v>
      </c>
      <c r="D2256" t="s">
        <v>37</v>
      </c>
      <c r="E2256" t="s">
        <v>49</v>
      </c>
    </row>
    <row r="2257" spans="1:5">
      <c r="A2257" t="s">
        <v>2961</v>
      </c>
      <c r="B2257" t="s">
        <v>462</v>
      </c>
      <c r="C2257" t="s">
        <v>8</v>
      </c>
      <c r="D2257" t="s">
        <v>17</v>
      </c>
      <c r="E2257" t="s">
        <v>32</v>
      </c>
    </row>
    <row r="2258" spans="1:5">
      <c r="A2258" t="s">
        <v>2962</v>
      </c>
      <c r="B2258" t="s">
        <v>253</v>
      </c>
      <c r="C2258" t="s">
        <v>5</v>
      </c>
      <c r="D2258" t="s">
        <v>27</v>
      </c>
      <c r="E2258" t="s">
        <v>67</v>
      </c>
    </row>
    <row r="2259" spans="1:5">
      <c r="A2259" t="s">
        <v>2963</v>
      </c>
      <c r="B2259" t="s">
        <v>150</v>
      </c>
      <c r="C2259" t="s">
        <v>23</v>
      </c>
      <c r="D2259" t="s">
        <v>24</v>
      </c>
      <c r="E2259" t="s">
        <v>54</v>
      </c>
    </row>
    <row r="2260" spans="1:5">
      <c r="A2260" t="s">
        <v>2964</v>
      </c>
      <c r="B2260" t="s">
        <v>157</v>
      </c>
      <c r="C2260" t="s">
        <v>8</v>
      </c>
      <c r="D2260" t="s">
        <v>17</v>
      </c>
      <c r="E2260" t="s">
        <v>32</v>
      </c>
    </row>
    <row r="2261" spans="1:5">
      <c r="A2261" t="s">
        <v>2965</v>
      </c>
      <c r="B2261" t="s">
        <v>284</v>
      </c>
      <c r="C2261" t="s">
        <v>5</v>
      </c>
      <c r="D2261" t="s">
        <v>29</v>
      </c>
      <c r="E2261" t="s">
        <v>53</v>
      </c>
    </row>
    <row r="2262" spans="1:5">
      <c r="A2262" t="s">
        <v>2966</v>
      </c>
      <c r="B2262" t="s">
        <v>474</v>
      </c>
      <c r="C2262" t="s">
        <v>11</v>
      </c>
      <c r="D2262" t="s">
        <v>20</v>
      </c>
      <c r="E2262" t="s">
        <v>56</v>
      </c>
    </row>
    <row r="2263" spans="1:5">
      <c r="A2263" t="s">
        <v>2967</v>
      </c>
      <c r="B2263" t="s">
        <v>491</v>
      </c>
      <c r="C2263" t="s">
        <v>8</v>
      </c>
      <c r="D2263" t="s">
        <v>34</v>
      </c>
      <c r="E2263" t="s">
        <v>60</v>
      </c>
    </row>
    <row r="2264" spans="1:5">
      <c r="A2264" t="s">
        <v>2968</v>
      </c>
      <c r="B2264" t="s">
        <v>115</v>
      </c>
      <c r="C2264" t="s">
        <v>23</v>
      </c>
      <c r="D2264" t="s">
        <v>24</v>
      </c>
      <c r="E2264" t="s">
        <v>25</v>
      </c>
    </row>
    <row r="2265" spans="1:5">
      <c r="A2265" t="s">
        <v>2969</v>
      </c>
      <c r="B2265" t="s">
        <v>431</v>
      </c>
      <c r="C2265" t="s">
        <v>23</v>
      </c>
      <c r="D2265" t="s">
        <v>39</v>
      </c>
      <c r="E2265" t="s">
        <v>51</v>
      </c>
    </row>
    <row r="2266" spans="1:5">
      <c r="A2266" t="s">
        <v>2970</v>
      </c>
      <c r="B2266" t="s">
        <v>158</v>
      </c>
      <c r="C2266" t="s">
        <v>23</v>
      </c>
      <c r="D2266" t="s">
        <v>24</v>
      </c>
      <c r="E2266" t="s">
        <v>25</v>
      </c>
    </row>
    <row r="2267" spans="1:5">
      <c r="A2267" t="s">
        <v>2971</v>
      </c>
      <c r="B2267" t="s">
        <v>504</v>
      </c>
      <c r="C2267" t="s">
        <v>11</v>
      </c>
      <c r="D2267" t="s">
        <v>12</v>
      </c>
      <c r="E2267" t="s">
        <v>47</v>
      </c>
    </row>
    <row r="2268" spans="1:5">
      <c r="A2268" t="s">
        <v>2972</v>
      </c>
      <c r="B2268" t="s">
        <v>163</v>
      </c>
      <c r="C2268" t="s">
        <v>8</v>
      </c>
      <c r="D2268" t="s">
        <v>17</v>
      </c>
      <c r="E2268" t="s">
        <v>52</v>
      </c>
    </row>
    <row r="2269" spans="1:5">
      <c r="A2269" t="s">
        <v>2973</v>
      </c>
      <c r="B2269" t="s">
        <v>298</v>
      </c>
      <c r="C2269" t="s">
        <v>8</v>
      </c>
      <c r="D2269" t="s">
        <v>17</v>
      </c>
      <c r="E2269" t="s">
        <v>32</v>
      </c>
    </row>
    <row r="2270" spans="1:5">
      <c r="A2270" t="s">
        <v>2974</v>
      </c>
      <c r="B2270" t="s">
        <v>141</v>
      </c>
      <c r="C2270" t="s">
        <v>11</v>
      </c>
      <c r="D2270" t="s">
        <v>20</v>
      </c>
      <c r="E2270" t="s">
        <v>56</v>
      </c>
    </row>
    <row r="2271" spans="1:5">
      <c r="A2271" t="s">
        <v>2975</v>
      </c>
      <c r="B2271" t="s">
        <v>168</v>
      </c>
      <c r="C2271" t="s">
        <v>8</v>
      </c>
      <c r="D2271" t="s">
        <v>9</v>
      </c>
      <c r="E2271" t="s">
        <v>55</v>
      </c>
    </row>
    <row r="2272" spans="1:5">
      <c r="A2272" t="s">
        <v>2976</v>
      </c>
      <c r="B2272" t="s">
        <v>206</v>
      </c>
      <c r="C2272" t="s">
        <v>11</v>
      </c>
      <c r="D2272" t="s">
        <v>4706</v>
      </c>
      <c r="E2272" t="s">
        <v>41</v>
      </c>
    </row>
    <row r="2273" spans="1:5">
      <c r="A2273" t="s">
        <v>2977</v>
      </c>
      <c r="B2273" t="s">
        <v>211</v>
      </c>
      <c r="C2273" t="s">
        <v>11</v>
      </c>
      <c r="D2273" t="s">
        <v>12</v>
      </c>
      <c r="E2273" t="s">
        <v>13</v>
      </c>
    </row>
    <row r="2274" spans="1:5">
      <c r="A2274" t="s">
        <v>2978</v>
      </c>
      <c r="B2274" t="s">
        <v>463</v>
      </c>
      <c r="C2274" t="s">
        <v>11</v>
      </c>
      <c r="D2274" t="s">
        <v>4706</v>
      </c>
      <c r="E2274" t="s">
        <v>19</v>
      </c>
    </row>
    <row r="2275" spans="1:5">
      <c r="A2275" t="s">
        <v>2979</v>
      </c>
      <c r="B2275" t="s">
        <v>384</v>
      </c>
      <c r="C2275" t="s">
        <v>23</v>
      </c>
      <c r="D2275" t="s">
        <v>24</v>
      </c>
      <c r="E2275" t="s">
        <v>45</v>
      </c>
    </row>
    <row r="2276" spans="1:5">
      <c r="A2276" t="s">
        <v>2980</v>
      </c>
      <c r="B2276" t="s">
        <v>231</v>
      </c>
      <c r="C2276" t="s">
        <v>8</v>
      </c>
      <c r="D2276" t="s">
        <v>34</v>
      </c>
      <c r="E2276" t="s">
        <v>60</v>
      </c>
    </row>
    <row r="2277" spans="1:5">
      <c r="A2277" t="s">
        <v>2981</v>
      </c>
      <c r="B2277" t="s">
        <v>312</v>
      </c>
      <c r="C2277" t="s">
        <v>11</v>
      </c>
      <c r="D2277" t="s">
        <v>20</v>
      </c>
      <c r="E2277" t="s">
        <v>63</v>
      </c>
    </row>
    <row r="2278" spans="1:5">
      <c r="A2278" t="s">
        <v>2982</v>
      </c>
      <c r="B2278" t="s">
        <v>258</v>
      </c>
      <c r="C2278" t="s">
        <v>8</v>
      </c>
      <c r="D2278" t="s">
        <v>37</v>
      </c>
      <c r="E2278" t="s">
        <v>65</v>
      </c>
    </row>
    <row r="2279" spans="1:5">
      <c r="A2279" t="s">
        <v>2983</v>
      </c>
      <c r="B2279" t="s">
        <v>169</v>
      </c>
      <c r="C2279" t="s">
        <v>23</v>
      </c>
      <c r="D2279" t="s">
        <v>39</v>
      </c>
      <c r="E2279" t="s">
        <v>51</v>
      </c>
    </row>
    <row r="2280" spans="1:5">
      <c r="A2280" t="s">
        <v>2984</v>
      </c>
      <c r="B2280" t="s">
        <v>349</v>
      </c>
      <c r="C2280" t="s">
        <v>11</v>
      </c>
      <c r="D2280" t="s">
        <v>20</v>
      </c>
      <c r="E2280" t="s">
        <v>21</v>
      </c>
    </row>
    <row r="2281" spans="1:5">
      <c r="A2281" t="s">
        <v>2985</v>
      </c>
      <c r="B2281" t="s">
        <v>350</v>
      </c>
      <c r="C2281" t="s">
        <v>5</v>
      </c>
      <c r="D2281" t="s">
        <v>14</v>
      </c>
      <c r="E2281" t="s">
        <v>15</v>
      </c>
    </row>
    <row r="2282" spans="1:5">
      <c r="A2282" t="s">
        <v>2986</v>
      </c>
      <c r="B2282" t="s">
        <v>375</v>
      </c>
      <c r="C2282" t="s">
        <v>23</v>
      </c>
      <c r="D2282" t="s">
        <v>39</v>
      </c>
      <c r="E2282" t="s">
        <v>48</v>
      </c>
    </row>
    <row r="2283" spans="1:5">
      <c r="A2283" t="s">
        <v>2987</v>
      </c>
      <c r="B2283" t="s">
        <v>197</v>
      </c>
      <c r="C2283" t="s">
        <v>5</v>
      </c>
      <c r="D2283" t="s">
        <v>14</v>
      </c>
      <c r="E2283" t="s">
        <v>26</v>
      </c>
    </row>
    <row r="2284" spans="1:5">
      <c r="A2284" t="s">
        <v>2988</v>
      </c>
      <c r="B2284" t="s">
        <v>292</v>
      </c>
      <c r="C2284" t="s">
        <v>8</v>
      </c>
      <c r="D2284" t="s">
        <v>17</v>
      </c>
      <c r="E2284" t="s">
        <v>32</v>
      </c>
    </row>
    <row r="2285" spans="1:5">
      <c r="A2285" t="s">
        <v>2989</v>
      </c>
      <c r="B2285" t="s">
        <v>409</v>
      </c>
      <c r="C2285" t="s">
        <v>8</v>
      </c>
      <c r="D2285" t="s">
        <v>9</v>
      </c>
      <c r="E2285" t="s">
        <v>10</v>
      </c>
    </row>
    <row r="2286" spans="1:5">
      <c r="A2286" t="s">
        <v>2990</v>
      </c>
      <c r="B2286" t="s">
        <v>464</v>
      </c>
      <c r="C2286" t="s">
        <v>23</v>
      </c>
      <c r="D2286" t="s">
        <v>39</v>
      </c>
      <c r="E2286" t="s">
        <v>48</v>
      </c>
    </row>
    <row r="2287" spans="1:5">
      <c r="A2287" t="s">
        <v>2991</v>
      </c>
      <c r="B2287" t="s">
        <v>179</v>
      </c>
      <c r="C2287" t="s">
        <v>8</v>
      </c>
      <c r="D2287" t="s">
        <v>17</v>
      </c>
      <c r="E2287" t="s">
        <v>32</v>
      </c>
    </row>
    <row r="2288" spans="1:5">
      <c r="A2288" t="s">
        <v>2992</v>
      </c>
      <c r="B2288" t="s">
        <v>343</v>
      </c>
      <c r="C2288" t="s">
        <v>5</v>
      </c>
      <c r="D2288" t="s">
        <v>14</v>
      </c>
      <c r="E2288" t="s">
        <v>26</v>
      </c>
    </row>
    <row r="2289" spans="1:5">
      <c r="A2289" t="s">
        <v>2993</v>
      </c>
      <c r="B2289" t="s">
        <v>348</v>
      </c>
      <c r="C2289" t="s">
        <v>11</v>
      </c>
      <c r="D2289" t="s">
        <v>20</v>
      </c>
      <c r="E2289" t="s">
        <v>56</v>
      </c>
    </row>
    <row r="2290" spans="1:5">
      <c r="A2290" t="s">
        <v>2994</v>
      </c>
      <c r="B2290" t="s">
        <v>461</v>
      </c>
      <c r="C2290" t="s">
        <v>11</v>
      </c>
      <c r="D2290" t="s">
        <v>4706</v>
      </c>
      <c r="E2290" t="s">
        <v>41</v>
      </c>
    </row>
    <row r="2291" spans="1:5">
      <c r="A2291" t="s">
        <v>2995</v>
      </c>
      <c r="B2291" t="s">
        <v>149</v>
      </c>
      <c r="C2291" t="s">
        <v>11</v>
      </c>
      <c r="D2291" t="s">
        <v>4706</v>
      </c>
      <c r="E2291" t="s">
        <v>33</v>
      </c>
    </row>
    <row r="2292" spans="1:5">
      <c r="A2292" t="s">
        <v>2996</v>
      </c>
      <c r="B2292" t="s">
        <v>222</v>
      </c>
      <c r="C2292" t="s">
        <v>23</v>
      </c>
      <c r="D2292" t="s">
        <v>39</v>
      </c>
      <c r="E2292" t="s">
        <v>40</v>
      </c>
    </row>
    <row r="2293" spans="1:5">
      <c r="A2293" t="s">
        <v>2997</v>
      </c>
      <c r="B2293" t="s">
        <v>253</v>
      </c>
      <c r="C2293" t="s">
        <v>8</v>
      </c>
      <c r="D2293" t="s">
        <v>34</v>
      </c>
      <c r="E2293" t="s">
        <v>60</v>
      </c>
    </row>
    <row r="2294" spans="1:5">
      <c r="A2294" t="s">
        <v>2998</v>
      </c>
      <c r="B2294" t="s">
        <v>380</v>
      </c>
      <c r="C2294" t="s">
        <v>5</v>
      </c>
      <c r="D2294" t="s">
        <v>29</v>
      </c>
      <c r="E2294" t="s">
        <v>53</v>
      </c>
    </row>
    <row r="2295" spans="1:5">
      <c r="A2295" t="s">
        <v>2999</v>
      </c>
      <c r="B2295" t="s">
        <v>457</v>
      </c>
      <c r="C2295" t="s">
        <v>8</v>
      </c>
      <c r="D2295" t="s">
        <v>9</v>
      </c>
      <c r="E2295" t="s">
        <v>10</v>
      </c>
    </row>
    <row r="2296" spans="1:5">
      <c r="A2296" t="s">
        <v>3000</v>
      </c>
      <c r="B2296" t="s">
        <v>305</v>
      </c>
      <c r="C2296" t="s">
        <v>8</v>
      </c>
      <c r="D2296" t="s">
        <v>34</v>
      </c>
      <c r="E2296" t="s">
        <v>60</v>
      </c>
    </row>
    <row r="2297" spans="1:5">
      <c r="A2297" t="s">
        <v>3001</v>
      </c>
      <c r="B2297" t="s">
        <v>214</v>
      </c>
      <c r="C2297" t="s">
        <v>8</v>
      </c>
      <c r="D2297" t="s">
        <v>17</v>
      </c>
      <c r="E2297" t="s">
        <v>32</v>
      </c>
    </row>
    <row r="2298" spans="1:5">
      <c r="A2298" t="s">
        <v>3002</v>
      </c>
      <c r="B2298" t="s">
        <v>358</v>
      </c>
      <c r="C2298" t="s">
        <v>11</v>
      </c>
      <c r="D2298" t="s">
        <v>58</v>
      </c>
      <c r="E2298" t="s">
        <v>61</v>
      </c>
    </row>
    <row r="2299" spans="1:5">
      <c r="A2299" t="s">
        <v>3003</v>
      </c>
      <c r="B2299" t="s">
        <v>194</v>
      </c>
      <c r="C2299" t="s">
        <v>5</v>
      </c>
      <c r="D2299" t="s">
        <v>14</v>
      </c>
      <c r="E2299" t="s">
        <v>26</v>
      </c>
    </row>
    <row r="2300" spans="1:5">
      <c r="A2300" t="s">
        <v>3004</v>
      </c>
      <c r="B2300" t="s">
        <v>485</v>
      </c>
      <c r="C2300" t="s">
        <v>5</v>
      </c>
      <c r="D2300" t="s">
        <v>14</v>
      </c>
      <c r="E2300" t="s">
        <v>26</v>
      </c>
    </row>
    <row r="2301" spans="1:5">
      <c r="A2301" t="s">
        <v>3005</v>
      </c>
      <c r="B2301" t="s">
        <v>248</v>
      </c>
      <c r="C2301" t="s">
        <v>8</v>
      </c>
      <c r="D2301" t="s">
        <v>17</v>
      </c>
      <c r="E2301" t="s">
        <v>18</v>
      </c>
    </row>
    <row r="2302" spans="1:5">
      <c r="A2302" t="s">
        <v>3006</v>
      </c>
      <c r="B2302" t="s">
        <v>492</v>
      </c>
      <c r="C2302" t="s">
        <v>11</v>
      </c>
      <c r="D2302" t="s">
        <v>4706</v>
      </c>
      <c r="E2302" t="s">
        <v>19</v>
      </c>
    </row>
    <row r="2303" spans="1:5">
      <c r="A2303" t="s">
        <v>3007</v>
      </c>
      <c r="B2303" t="s">
        <v>475</v>
      </c>
      <c r="C2303" t="s">
        <v>11</v>
      </c>
      <c r="D2303" t="s">
        <v>12</v>
      </c>
      <c r="E2303" t="s">
        <v>47</v>
      </c>
    </row>
    <row r="2304" spans="1:5">
      <c r="A2304" t="s">
        <v>3008</v>
      </c>
      <c r="B2304" t="s">
        <v>495</v>
      </c>
      <c r="C2304" t="s">
        <v>5</v>
      </c>
      <c r="D2304" t="s">
        <v>27</v>
      </c>
      <c r="E2304" t="s">
        <v>64</v>
      </c>
    </row>
    <row r="2305" spans="1:5">
      <c r="A2305" t="s">
        <v>3009</v>
      </c>
      <c r="B2305" t="s">
        <v>292</v>
      </c>
      <c r="C2305" t="s">
        <v>11</v>
      </c>
      <c r="D2305" t="s">
        <v>58</v>
      </c>
      <c r="E2305" t="s">
        <v>66</v>
      </c>
    </row>
    <row r="2306" spans="1:5">
      <c r="A2306" t="s">
        <v>3010</v>
      </c>
      <c r="B2306" t="s">
        <v>265</v>
      </c>
      <c r="C2306" t="s">
        <v>11</v>
      </c>
      <c r="D2306" t="s">
        <v>58</v>
      </c>
      <c r="E2306" t="s">
        <v>59</v>
      </c>
    </row>
    <row r="2307" spans="1:5">
      <c r="A2307" t="s">
        <v>3011</v>
      </c>
      <c r="B2307" t="s">
        <v>324</v>
      </c>
      <c r="C2307" t="s">
        <v>11</v>
      </c>
      <c r="D2307" t="s">
        <v>20</v>
      </c>
      <c r="E2307" t="s">
        <v>56</v>
      </c>
    </row>
    <row r="2308" spans="1:5">
      <c r="A2308" t="s">
        <v>3012</v>
      </c>
      <c r="B2308" t="s">
        <v>326</v>
      </c>
      <c r="C2308" t="s">
        <v>23</v>
      </c>
      <c r="D2308" t="s">
        <v>24</v>
      </c>
      <c r="E2308" t="s">
        <v>54</v>
      </c>
    </row>
    <row r="2309" spans="1:5">
      <c r="A2309" t="s">
        <v>3013</v>
      </c>
      <c r="B2309" t="s">
        <v>329</v>
      </c>
      <c r="C2309" t="s">
        <v>8</v>
      </c>
      <c r="D2309" t="s">
        <v>9</v>
      </c>
      <c r="E2309" t="s">
        <v>10</v>
      </c>
    </row>
    <row r="2310" spans="1:5">
      <c r="A2310" t="s">
        <v>3014</v>
      </c>
      <c r="B2310" t="s">
        <v>246</v>
      </c>
      <c r="C2310" t="s">
        <v>5</v>
      </c>
      <c r="D2310" t="s">
        <v>29</v>
      </c>
      <c r="E2310" t="s">
        <v>30</v>
      </c>
    </row>
    <row r="2311" spans="1:5">
      <c r="A2311" t="s">
        <v>3015</v>
      </c>
      <c r="B2311" t="s">
        <v>495</v>
      </c>
      <c r="C2311" t="s">
        <v>5</v>
      </c>
      <c r="D2311" t="s">
        <v>27</v>
      </c>
      <c r="E2311" t="s">
        <v>28</v>
      </c>
    </row>
    <row r="2312" spans="1:5">
      <c r="A2312" t="s">
        <v>3016</v>
      </c>
      <c r="B2312" t="s">
        <v>221</v>
      </c>
      <c r="C2312" t="s">
        <v>23</v>
      </c>
      <c r="D2312" t="s">
        <v>42</v>
      </c>
      <c r="E2312" t="s">
        <v>44</v>
      </c>
    </row>
    <row r="2313" spans="1:5">
      <c r="A2313" t="s">
        <v>3017</v>
      </c>
      <c r="B2313" t="s">
        <v>240</v>
      </c>
      <c r="C2313" t="s">
        <v>8</v>
      </c>
      <c r="D2313" t="s">
        <v>17</v>
      </c>
      <c r="E2313" t="s">
        <v>32</v>
      </c>
    </row>
    <row r="2314" spans="1:5">
      <c r="A2314" t="s">
        <v>3018</v>
      </c>
      <c r="B2314" t="s">
        <v>449</v>
      </c>
      <c r="C2314" t="s">
        <v>5</v>
      </c>
      <c r="D2314" t="s">
        <v>29</v>
      </c>
      <c r="E2314" t="s">
        <v>53</v>
      </c>
    </row>
    <row r="2315" spans="1:5">
      <c r="A2315" t="s">
        <v>3019</v>
      </c>
      <c r="B2315" t="s">
        <v>341</v>
      </c>
      <c r="C2315" t="s">
        <v>11</v>
      </c>
      <c r="D2315" t="s">
        <v>4706</v>
      </c>
      <c r="E2315" t="s">
        <v>19</v>
      </c>
    </row>
    <row r="2316" spans="1:5">
      <c r="A2316" t="s">
        <v>3020</v>
      </c>
      <c r="B2316" t="s">
        <v>367</v>
      </c>
      <c r="C2316" t="s">
        <v>5</v>
      </c>
      <c r="D2316" t="s">
        <v>14</v>
      </c>
      <c r="E2316" t="s">
        <v>15</v>
      </c>
    </row>
    <row r="2317" spans="1:5">
      <c r="A2317" t="s">
        <v>3021</v>
      </c>
      <c r="B2317" t="s">
        <v>108</v>
      </c>
      <c r="C2317" t="s">
        <v>11</v>
      </c>
      <c r="D2317" t="s">
        <v>58</v>
      </c>
      <c r="E2317" t="s">
        <v>59</v>
      </c>
    </row>
    <row r="2318" spans="1:5">
      <c r="A2318" t="s">
        <v>3022</v>
      </c>
      <c r="B2318" t="s">
        <v>184</v>
      </c>
      <c r="C2318" t="s">
        <v>23</v>
      </c>
      <c r="D2318" t="s">
        <v>42</v>
      </c>
      <c r="E2318" t="s">
        <v>62</v>
      </c>
    </row>
    <row r="2319" spans="1:5">
      <c r="A2319" t="s">
        <v>3023</v>
      </c>
      <c r="B2319" t="s">
        <v>164</v>
      </c>
      <c r="C2319" t="s">
        <v>11</v>
      </c>
      <c r="D2319" t="s">
        <v>58</v>
      </c>
      <c r="E2319" t="s">
        <v>59</v>
      </c>
    </row>
    <row r="2320" spans="1:5">
      <c r="A2320" t="s">
        <v>3024</v>
      </c>
      <c r="B2320" t="s">
        <v>109</v>
      </c>
      <c r="C2320" t="s">
        <v>5</v>
      </c>
      <c r="D2320" t="s">
        <v>6</v>
      </c>
      <c r="E2320" t="s">
        <v>16</v>
      </c>
    </row>
    <row r="2321" spans="1:5">
      <c r="A2321" t="s">
        <v>3025</v>
      </c>
      <c r="B2321" t="s">
        <v>237</v>
      </c>
      <c r="C2321" t="s">
        <v>5</v>
      </c>
      <c r="D2321" t="s">
        <v>29</v>
      </c>
      <c r="E2321" t="s">
        <v>31</v>
      </c>
    </row>
    <row r="2322" spans="1:5">
      <c r="A2322" t="s">
        <v>3026</v>
      </c>
      <c r="B2322" t="s">
        <v>501</v>
      </c>
      <c r="C2322" t="s">
        <v>5</v>
      </c>
      <c r="D2322" t="s">
        <v>29</v>
      </c>
      <c r="E2322" t="s">
        <v>53</v>
      </c>
    </row>
    <row r="2323" spans="1:5">
      <c r="A2323" t="s">
        <v>3027</v>
      </c>
      <c r="B2323" t="s">
        <v>479</v>
      </c>
      <c r="C2323" t="s">
        <v>23</v>
      </c>
      <c r="D2323" t="s">
        <v>39</v>
      </c>
      <c r="E2323" t="s">
        <v>51</v>
      </c>
    </row>
    <row r="2324" spans="1:5">
      <c r="A2324" t="s">
        <v>3028</v>
      </c>
      <c r="B2324" t="s">
        <v>172</v>
      </c>
      <c r="C2324" t="s">
        <v>23</v>
      </c>
      <c r="D2324" t="s">
        <v>24</v>
      </c>
      <c r="E2324" t="s">
        <v>45</v>
      </c>
    </row>
    <row r="2325" spans="1:5">
      <c r="A2325" t="s">
        <v>3029</v>
      </c>
      <c r="B2325" t="s">
        <v>433</v>
      </c>
      <c r="C2325" t="s">
        <v>8</v>
      </c>
      <c r="D2325" t="s">
        <v>34</v>
      </c>
      <c r="E2325" t="s">
        <v>36</v>
      </c>
    </row>
    <row r="2326" spans="1:5">
      <c r="A2326" t="s">
        <v>3030</v>
      </c>
      <c r="B2326" t="s">
        <v>183</v>
      </c>
      <c r="C2326" t="s">
        <v>5</v>
      </c>
      <c r="D2326" t="s">
        <v>14</v>
      </c>
      <c r="E2326" t="s">
        <v>26</v>
      </c>
    </row>
    <row r="2327" spans="1:5">
      <c r="A2327" t="s">
        <v>3031</v>
      </c>
      <c r="B2327" t="s">
        <v>245</v>
      </c>
      <c r="C2327" t="s">
        <v>11</v>
      </c>
      <c r="D2327" t="s">
        <v>58</v>
      </c>
      <c r="E2327" t="s">
        <v>61</v>
      </c>
    </row>
    <row r="2328" spans="1:5">
      <c r="A2328" t="s">
        <v>3032</v>
      </c>
      <c r="B2328" t="s">
        <v>181</v>
      </c>
      <c r="C2328" t="s">
        <v>23</v>
      </c>
      <c r="D2328" t="s">
        <v>42</v>
      </c>
      <c r="E2328" t="s">
        <v>43</v>
      </c>
    </row>
    <row r="2329" spans="1:5">
      <c r="A2329" t="s">
        <v>3033</v>
      </c>
      <c r="B2329" t="s">
        <v>206</v>
      </c>
      <c r="C2329" t="s">
        <v>5</v>
      </c>
      <c r="D2329" t="s">
        <v>27</v>
      </c>
      <c r="E2329" t="s">
        <v>64</v>
      </c>
    </row>
    <row r="2330" spans="1:5">
      <c r="A2330" t="s">
        <v>3034</v>
      </c>
      <c r="B2330" t="s">
        <v>320</v>
      </c>
      <c r="C2330" t="s">
        <v>5</v>
      </c>
      <c r="D2330" t="s">
        <v>29</v>
      </c>
      <c r="E2330" t="s">
        <v>53</v>
      </c>
    </row>
    <row r="2331" spans="1:5">
      <c r="A2331" t="s">
        <v>3035</v>
      </c>
      <c r="B2331" t="s">
        <v>419</v>
      </c>
      <c r="C2331" t="s">
        <v>23</v>
      </c>
      <c r="D2331" t="s">
        <v>39</v>
      </c>
      <c r="E2331" t="s">
        <v>40</v>
      </c>
    </row>
    <row r="2332" spans="1:5">
      <c r="A2332" t="s">
        <v>3036</v>
      </c>
      <c r="B2332" t="s">
        <v>364</v>
      </c>
      <c r="C2332" t="s">
        <v>8</v>
      </c>
      <c r="D2332" t="s">
        <v>9</v>
      </c>
      <c r="E2332" t="s">
        <v>10</v>
      </c>
    </row>
    <row r="2333" spans="1:5">
      <c r="A2333" t="s">
        <v>3037</v>
      </c>
      <c r="B2333" t="s">
        <v>460</v>
      </c>
      <c r="C2333" t="s">
        <v>23</v>
      </c>
      <c r="D2333" t="s">
        <v>24</v>
      </c>
      <c r="E2333" t="s">
        <v>54</v>
      </c>
    </row>
    <row r="2334" spans="1:5">
      <c r="A2334" t="s">
        <v>3038</v>
      </c>
      <c r="B2334" t="s">
        <v>402</v>
      </c>
      <c r="C2334" t="s">
        <v>23</v>
      </c>
      <c r="D2334" t="s">
        <v>42</v>
      </c>
      <c r="E2334" t="s">
        <v>44</v>
      </c>
    </row>
    <row r="2335" spans="1:5">
      <c r="A2335" t="s">
        <v>3039</v>
      </c>
      <c r="B2335" t="s">
        <v>164</v>
      </c>
      <c r="C2335" t="s">
        <v>11</v>
      </c>
      <c r="D2335" t="s">
        <v>12</v>
      </c>
      <c r="E2335" t="s">
        <v>50</v>
      </c>
    </row>
    <row r="2336" spans="1:5">
      <c r="A2336" t="s">
        <v>3040</v>
      </c>
      <c r="B2336" t="s">
        <v>152</v>
      </c>
      <c r="C2336" t="s">
        <v>11</v>
      </c>
      <c r="D2336" t="s">
        <v>58</v>
      </c>
      <c r="E2336" t="s">
        <v>61</v>
      </c>
    </row>
    <row r="2337" spans="1:5">
      <c r="A2337" t="s">
        <v>3041</v>
      </c>
      <c r="B2337" t="s">
        <v>252</v>
      </c>
      <c r="C2337" t="s">
        <v>8</v>
      </c>
      <c r="D2337" t="s">
        <v>34</v>
      </c>
      <c r="E2337" t="s">
        <v>35</v>
      </c>
    </row>
    <row r="2338" spans="1:5">
      <c r="A2338" t="s">
        <v>3042</v>
      </c>
      <c r="B2338" t="s">
        <v>328</v>
      </c>
      <c r="C2338" t="s">
        <v>5</v>
      </c>
      <c r="D2338" t="s">
        <v>29</v>
      </c>
      <c r="E2338" t="s">
        <v>30</v>
      </c>
    </row>
    <row r="2339" spans="1:5">
      <c r="A2339" t="s">
        <v>3043</v>
      </c>
      <c r="B2339" t="s">
        <v>324</v>
      </c>
      <c r="C2339" t="s">
        <v>23</v>
      </c>
      <c r="D2339" t="s">
        <v>24</v>
      </c>
      <c r="E2339" t="s">
        <v>54</v>
      </c>
    </row>
    <row r="2340" spans="1:5">
      <c r="A2340" t="s">
        <v>3044</v>
      </c>
      <c r="B2340" t="s">
        <v>464</v>
      </c>
      <c r="C2340" t="s">
        <v>8</v>
      </c>
      <c r="D2340" t="s">
        <v>34</v>
      </c>
      <c r="E2340" t="s">
        <v>60</v>
      </c>
    </row>
    <row r="2341" spans="1:5">
      <c r="A2341" t="s">
        <v>3045</v>
      </c>
      <c r="B2341" t="s">
        <v>457</v>
      </c>
      <c r="C2341" t="s">
        <v>11</v>
      </c>
      <c r="D2341" t="s">
        <v>12</v>
      </c>
      <c r="E2341" t="s">
        <v>50</v>
      </c>
    </row>
    <row r="2342" spans="1:5">
      <c r="A2342" t="s">
        <v>3046</v>
      </c>
      <c r="B2342" t="s">
        <v>269</v>
      </c>
      <c r="C2342" t="s">
        <v>23</v>
      </c>
      <c r="D2342" t="s">
        <v>42</v>
      </c>
      <c r="E2342" t="s">
        <v>44</v>
      </c>
    </row>
    <row r="2343" spans="1:5">
      <c r="A2343" t="s">
        <v>3047</v>
      </c>
      <c r="B2343" t="s">
        <v>497</v>
      </c>
      <c r="C2343" t="s">
        <v>5</v>
      </c>
      <c r="D2343" t="s">
        <v>14</v>
      </c>
      <c r="E2343" t="s">
        <v>15</v>
      </c>
    </row>
    <row r="2344" spans="1:5">
      <c r="A2344" t="s">
        <v>3048</v>
      </c>
      <c r="B2344" t="s">
        <v>197</v>
      </c>
      <c r="C2344" t="s">
        <v>11</v>
      </c>
      <c r="D2344" t="s">
        <v>58</v>
      </c>
      <c r="E2344" t="s">
        <v>61</v>
      </c>
    </row>
    <row r="2345" spans="1:5">
      <c r="A2345" t="s">
        <v>3049</v>
      </c>
      <c r="B2345" t="s">
        <v>192</v>
      </c>
      <c r="C2345" t="s">
        <v>11</v>
      </c>
      <c r="D2345" t="s">
        <v>12</v>
      </c>
      <c r="E2345" t="s">
        <v>50</v>
      </c>
    </row>
    <row r="2346" spans="1:5">
      <c r="A2346" t="s">
        <v>3050</v>
      </c>
      <c r="B2346" t="s">
        <v>301</v>
      </c>
      <c r="C2346" t="s">
        <v>11</v>
      </c>
      <c r="D2346" t="s">
        <v>12</v>
      </c>
      <c r="E2346" t="s">
        <v>50</v>
      </c>
    </row>
    <row r="2347" spans="1:5">
      <c r="A2347" t="s">
        <v>3051</v>
      </c>
      <c r="B2347" t="s">
        <v>469</v>
      </c>
      <c r="C2347" t="s">
        <v>8</v>
      </c>
      <c r="D2347" t="s">
        <v>34</v>
      </c>
      <c r="E2347" t="s">
        <v>35</v>
      </c>
    </row>
    <row r="2348" spans="1:5">
      <c r="A2348" t="s">
        <v>3052</v>
      </c>
      <c r="B2348" t="s">
        <v>155</v>
      </c>
      <c r="C2348" t="s">
        <v>5</v>
      </c>
      <c r="D2348" t="s">
        <v>29</v>
      </c>
      <c r="E2348" t="s">
        <v>53</v>
      </c>
    </row>
    <row r="2349" spans="1:5">
      <c r="A2349" t="s">
        <v>3053</v>
      </c>
      <c r="B2349" t="s">
        <v>158</v>
      </c>
      <c r="C2349" t="s">
        <v>23</v>
      </c>
      <c r="D2349" t="s">
        <v>39</v>
      </c>
      <c r="E2349" t="s">
        <v>51</v>
      </c>
    </row>
    <row r="2350" spans="1:5">
      <c r="A2350" t="s">
        <v>3054</v>
      </c>
      <c r="B2350" t="s">
        <v>376</v>
      </c>
      <c r="C2350" t="s">
        <v>8</v>
      </c>
      <c r="D2350" t="s">
        <v>37</v>
      </c>
      <c r="E2350" t="s">
        <v>65</v>
      </c>
    </row>
    <row r="2351" spans="1:5">
      <c r="A2351" t="s">
        <v>3055</v>
      </c>
      <c r="B2351" t="s">
        <v>383</v>
      </c>
      <c r="C2351" t="s">
        <v>8</v>
      </c>
      <c r="D2351" t="s">
        <v>17</v>
      </c>
      <c r="E2351" t="s">
        <v>32</v>
      </c>
    </row>
    <row r="2352" spans="1:5">
      <c r="A2352" t="s">
        <v>3056</v>
      </c>
      <c r="B2352" t="s">
        <v>399</v>
      </c>
      <c r="C2352" t="s">
        <v>8</v>
      </c>
      <c r="D2352" t="s">
        <v>37</v>
      </c>
      <c r="E2352" t="s">
        <v>38</v>
      </c>
    </row>
    <row r="2353" spans="1:5">
      <c r="A2353" t="s">
        <v>3057</v>
      </c>
      <c r="B2353" t="s">
        <v>418</v>
      </c>
      <c r="C2353" t="s">
        <v>11</v>
      </c>
      <c r="D2353" t="s">
        <v>4706</v>
      </c>
      <c r="E2353" t="s">
        <v>41</v>
      </c>
    </row>
    <row r="2354" spans="1:5">
      <c r="A2354" t="s">
        <v>3058</v>
      </c>
      <c r="B2354" t="s">
        <v>177</v>
      </c>
      <c r="C2354" t="s">
        <v>5</v>
      </c>
      <c r="D2354" t="s">
        <v>29</v>
      </c>
      <c r="E2354" t="s">
        <v>31</v>
      </c>
    </row>
    <row r="2355" spans="1:5">
      <c r="A2355" t="s">
        <v>3059</v>
      </c>
      <c r="B2355" t="s">
        <v>203</v>
      </c>
      <c r="C2355" t="s">
        <v>8</v>
      </c>
      <c r="D2355" t="s">
        <v>17</v>
      </c>
      <c r="E2355" t="s">
        <v>18</v>
      </c>
    </row>
    <row r="2356" spans="1:5">
      <c r="A2356" t="s">
        <v>3060</v>
      </c>
      <c r="B2356" t="s">
        <v>502</v>
      </c>
      <c r="C2356" t="s">
        <v>23</v>
      </c>
      <c r="D2356" t="s">
        <v>42</v>
      </c>
      <c r="E2356" t="s">
        <v>62</v>
      </c>
    </row>
    <row r="2357" spans="1:5">
      <c r="A2357" t="s">
        <v>3061</v>
      </c>
      <c r="B2357" t="s">
        <v>139</v>
      </c>
      <c r="C2357" t="s">
        <v>5</v>
      </c>
      <c r="D2357" t="s">
        <v>6</v>
      </c>
      <c r="E2357" t="s">
        <v>16</v>
      </c>
    </row>
    <row r="2358" spans="1:5">
      <c r="A2358" t="s">
        <v>3062</v>
      </c>
      <c r="B2358" t="s">
        <v>478</v>
      </c>
      <c r="C2358" t="s">
        <v>23</v>
      </c>
      <c r="D2358" t="s">
        <v>42</v>
      </c>
      <c r="E2358" t="s">
        <v>44</v>
      </c>
    </row>
    <row r="2359" spans="1:5">
      <c r="A2359" t="s">
        <v>3063</v>
      </c>
      <c r="B2359" t="s">
        <v>332</v>
      </c>
      <c r="C2359" t="s">
        <v>5</v>
      </c>
      <c r="D2359" t="s">
        <v>29</v>
      </c>
      <c r="E2359" t="s">
        <v>31</v>
      </c>
    </row>
    <row r="2360" spans="1:5">
      <c r="A2360" t="s">
        <v>3064</v>
      </c>
      <c r="B2360" t="s">
        <v>370</v>
      </c>
      <c r="C2360" t="s">
        <v>23</v>
      </c>
      <c r="D2360" t="s">
        <v>42</v>
      </c>
      <c r="E2360" t="s">
        <v>44</v>
      </c>
    </row>
    <row r="2361" spans="1:5">
      <c r="A2361" t="s">
        <v>3065</v>
      </c>
      <c r="B2361" t="s">
        <v>311</v>
      </c>
      <c r="C2361" t="s">
        <v>11</v>
      </c>
      <c r="D2361" t="s">
        <v>20</v>
      </c>
      <c r="E2361" t="s">
        <v>21</v>
      </c>
    </row>
    <row r="2362" spans="1:5">
      <c r="A2362" t="s">
        <v>3066</v>
      </c>
      <c r="B2362" t="s">
        <v>200</v>
      </c>
      <c r="C2362" t="s">
        <v>8</v>
      </c>
      <c r="D2362" t="s">
        <v>37</v>
      </c>
      <c r="E2362" t="s">
        <v>49</v>
      </c>
    </row>
    <row r="2363" spans="1:5">
      <c r="A2363" t="s">
        <v>3067</v>
      </c>
      <c r="B2363" t="s">
        <v>463</v>
      </c>
      <c r="C2363" t="s">
        <v>23</v>
      </c>
      <c r="D2363" t="s">
        <v>42</v>
      </c>
      <c r="E2363" t="s">
        <v>62</v>
      </c>
    </row>
    <row r="2364" spans="1:5">
      <c r="A2364" t="s">
        <v>3068</v>
      </c>
      <c r="B2364" t="s">
        <v>396</v>
      </c>
      <c r="C2364" t="s">
        <v>5</v>
      </c>
      <c r="D2364" t="s">
        <v>14</v>
      </c>
      <c r="E2364" t="s">
        <v>26</v>
      </c>
    </row>
    <row r="2365" spans="1:5">
      <c r="A2365" t="s">
        <v>3069</v>
      </c>
      <c r="B2365" t="s">
        <v>370</v>
      </c>
      <c r="C2365" t="s">
        <v>8</v>
      </c>
      <c r="D2365" t="s">
        <v>37</v>
      </c>
      <c r="E2365" t="s">
        <v>65</v>
      </c>
    </row>
    <row r="2366" spans="1:5">
      <c r="A2366" t="s">
        <v>3070</v>
      </c>
      <c r="B2366" t="s">
        <v>445</v>
      </c>
      <c r="C2366" t="s">
        <v>8</v>
      </c>
      <c r="D2366" t="s">
        <v>9</v>
      </c>
      <c r="E2366" t="s">
        <v>55</v>
      </c>
    </row>
    <row r="2367" spans="1:5">
      <c r="A2367" t="s">
        <v>3071</v>
      </c>
      <c r="B2367" t="s">
        <v>217</v>
      </c>
      <c r="C2367" t="s">
        <v>5</v>
      </c>
      <c r="D2367" t="s">
        <v>27</v>
      </c>
      <c r="E2367" t="s">
        <v>67</v>
      </c>
    </row>
    <row r="2368" spans="1:5">
      <c r="A2368" t="s">
        <v>3072</v>
      </c>
      <c r="B2368" t="s">
        <v>404</v>
      </c>
      <c r="C2368" t="s">
        <v>23</v>
      </c>
      <c r="D2368" t="s">
        <v>42</v>
      </c>
      <c r="E2368" t="s">
        <v>43</v>
      </c>
    </row>
    <row r="2369" spans="1:5">
      <c r="A2369" t="s">
        <v>3073</v>
      </c>
      <c r="B2369" t="s">
        <v>311</v>
      </c>
      <c r="C2369" t="s">
        <v>11</v>
      </c>
      <c r="D2369" t="s">
        <v>12</v>
      </c>
      <c r="E2369" t="s">
        <v>13</v>
      </c>
    </row>
    <row r="2370" spans="1:5">
      <c r="A2370" t="s">
        <v>3074</v>
      </c>
      <c r="B2370" t="s">
        <v>139</v>
      </c>
      <c r="C2370" t="s">
        <v>11</v>
      </c>
      <c r="D2370" t="s">
        <v>20</v>
      </c>
      <c r="E2370" t="s">
        <v>56</v>
      </c>
    </row>
    <row r="2371" spans="1:5">
      <c r="A2371" t="s">
        <v>3075</v>
      </c>
      <c r="B2371" t="s">
        <v>459</v>
      </c>
      <c r="C2371" t="s">
        <v>23</v>
      </c>
      <c r="D2371" t="s">
        <v>42</v>
      </c>
      <c r="E2371" t="s">
        <v>62</v>
      </c>
    </row>
    <row r="2372" spans="1:5">
      <c r="A2372" t="s">
        <v>3076</v>
      </c>
      <c r="B2372" t="s">
        <v>438</v>
      </c>
      <c r="C2372" t="s">
        <v>8</v>
      </c>
      <c r="D2372" t="s">
        <v>9</v>
      </c>
      <c r="E2372" t="s">
        <v>10</v>
      </c>
    </row>
    <row r="2373" spans="1:5">
      <c r="A2373" t="s">
        <v>3077</v>
      </c>
      <c r="B2373" t="s">
        <v>227</v>
      </c>
      <c r="C2373" t="s">
        <v>8</v>
      </c>
      <c r="D2373" t="s">
        <v>9</v>
      </c>
      <c r="E2373" t="s">
        <v>10</v>
      </c>
    </row>
    <row r="2374" spans="1:5">
      <c r="A2374" t="s">
        <v>3078</v>
      </c>
      <c r="B2374" t="s">
        <v>290</v>
      </c>
      <c r="C2374" t="s">
        <v>8</v>
      </c>
      <c r="D2374" t="s">
        <v>17</v>
      </c>
      <c r="E2374" t="s">
        <v>18</v>
      </c>
    </row>
    <row r="2375" spans="1:5">
      <c r="A2375" t="s">
        <v>3079</v>
      </c>
      <c r="B2375" t="s">
        <v>125</v>
      </c>
      <c r="C2375" t="s">
        <v>8</v>
      </c>
      <c r="D2375" t="s">
        <v>34</v>
      </c>
      <c r="E2375" t="s">
        <v>35</v>
      </c>
    </row>
    <row r="2376" spans="1:5">
      <c r="A2376" t="s">
        <v>3080</v>
      </c>
      <c r="B2376" t="s">
        <v>163</v>
      </c>
      <c r="C2376" t="s">
        <v>23</v>
      </c>
      <c r="D2376" t="s">
        <v>42</v>
      </c>
      <c r="E2376" t="s">
        <v>43</v>
      </c>
    </row>
    <row r="2377" spans="1:5">
      <c r="A2377" t="s">
        <v>3081</v>
      </c>
      <c r="B2377" t="s">
        <v>181</v>
      </c>
      <c r="C2377" t="s">
        <v>8</v>
      </c>
      <c r="D2377" t="s">
        <v>9</v>
      </c>
      <c r="E2377" t="s">
        <v>55</v>
      </c>
    </row>
    <row r="2378" spans="1:5">
      <c r="A2378" t="s">
        <v>3082</v>
      </c>
      <c r="B2378" t="s">
        <v>326</v>
      </c>
      <c r="C2378" t="s">
        <v>5</v>
      </c>
      <c r="D2378" t="s">
        <v>14</v>
      </c>
      <c r="E2378" t="s">
        <v>26</v>
      </c>
    </row>
    <row r="2379" spans="1:5">
      <c r="A2379" t="s">
        <v>3083</v>
      </c>
      <c r="B2379" t="s">
        <v>462</v>
      </c>
      <c r="C2379" t="s">
        <v>8</v>
      </c>
      <c r="D2379" t="s">
        <v>9</v>
      </c>
      <c r="E2379" t="s">
        <v>46</v>
      </c>
    </row>
    <row r="2380" spans="1:5">
      <c r="A2380" t="s">
        <v>3084</v>
      </c>
      <c r="B2380" t="s">
        <v>399</v>
      </c>
      <c r="C2380" t="s">
        <v>11</v>
      </c>
      <c r="D2380" t="s">
        <v>58</v>
      </c>
      <c r="E2380" t="s">
        <v>59</v>
      </c>
    </row>
    <row r="2381" spans="1:5">
      <c r="A2381" t="s">
        <v>3085</v>
      </c>
      <c r="B2381" t="s">
        <v>264</v>
      </c>
      <c r="C2381" t="s">
        <v>8</v>
      </c>
      <c r="D2381" t="s">
        <v>17</v>
      </c>
      <c r="E2381" t="s">
        <v>18</v>
      </c>
    </row>
    <row r="2382" spans="1:5">
      <c r="A2382" t="s">
        <v>3086</v>
      </c>
      <c r="B2382" t="s">
        <v>109</v>
      </c>
      <c r="C2382" t="s">
        <v>23</v>
      </c>
      <c r="D2382" t="s">
        <v>24</v>
      </c>
      <c r="E2382" t="s">
        <v>25</v>
      </c>
    </row>
    <row r="2383" spans="1:5">
      <c r="A2383" t="s">
        <v>3087</v>
      </c>
      <c r="B2383" t="s">
        <v>177</v>
      </c>
      <c r="C2383" t="s">
        <v>11</v>
      </c>
      <c r="D2383" t="s">
        <v>58</v>
      </c>
      <c r="E2383" t="s">
        <v>59</v>
      </c>
    </row>
    <row r="2384" spans="1:5">
      <c r="A2384" t="s">
        <v>3088</v>
      </c>
      <c r="B2384" t="s">
        <v>441</v>
      </c>
      <c r="C2384" t="s">
        <v>23</v>
      </c>
      <c r="D2384" t="s">
        <v>24</v>
      </c>
      <c r="E2384" t="s">
        <v>45</v>
      </c>
    </row>
    <row r="2385" spans="1:5">
      <c r="A2385" t="s">
        <v>3089</v>
      </c>
      <c r="B2385" t="s">
        <v>175</v>
      </c>
      <c r="C2385" t="s">
        <v>23</v>
      </c>
      <c r="D2385" t="s">
        <v>39</v>
      </c>
      <c r="E2385" t="s">
        <v>48</v>
      </c>
    </row>
    <row r="2386" spans="1:5">
      <c r="A2386" t="s">
        <v>3090</v>
      </c>
      <c r="B2386" t="s">
        <v>167</v>
      </c>
      <c r="C2386" t="s">
        <v>11</v>
      </c>
      <c r="D2386" t="s">
        <v>4706</v>
      </c>
      <c r="E2386" t="s">
        <v>41</v>
      </c>
    </row>
    <row r="2387" spans="1:5">
      <c r="A2387" t="s">
        <v>3091</v>
      </c>
      <c r="B2387" t="s">
        <v>169</v>
      </c>
      <c r="C2387" t="s">
        <v>23</v>
      </c>
      <c r="D2387" t="s">
        <v>24</v>
      </c>
      <c r="E2387" t="s">
        <v>45</v>
      </c>
    </row>
    <row r="2388" spans="1:5">
      <c r="A2388" t="s">
        <v>3092</v>
      </c>
      <c r="B2388" t="s">
        <v>327</v>
      </c>
      <c r="C2388" t="s">
        <v>23</v>
      </c>
      <c r="D2388" t="s">
        <v>24</v>
      </c>
      <c r="E2388" t="s">
        <v>45</v>
      </c>
    </row>
    <row r="2389" spans="1:5">
      <c r="A2389" t="s">
        <v>3093</v>
      </c>
      <c r="B2389" t="s">
        <v>132</v>
      </c>
      <c r="C2389" t="s">
        <v>8</v>
      </c>
      <c r="D2389" t="s">
        <v>17</v>
      </c>
      <c r="E2389" t="s">
        <v>52</v>
      </c>
    </row>
    <row r="2390" spans="1:5">
      <c r="A2390" t="s">
        <v>3094</v>
      </c>
      <c r="B2390" t="s">
        <v>278</v>
      </c>
      <c r="C2390" t="s">
        <v>5</v>
      </c>
      <c r="D2390" t="s">
        <v>6</v>
      </c>
      <c r="E2390" t="s">
        <v>22</v>
      </c>
    </row>
    <row r="2391" spans="1:5">
      <c r="A2391" t="s">
        <v>3095</v>
      </c>
      <c r="B2391" t="s">
        <v>407</v>
      </c>
      <c r="C2391" t="s">
        <v>23</v>
      </c>
      <c r="D2391" t="s">
        <v>39</v>
      </c>
      <c r="E2391" t="s">
        <v>48</v>
      </c>
    </row>
    <row r="2392" spans="1:5">
      <c r="A2392" t="s">
        <v>3096</v>
      </c>
      <c r="B2392" t="s">
        <v>302</v>
      </c>
      <c r="C2392" t="s">
        <v>23</v>
      </c>
      <c r="D2392" t="s">
        <v>42</v>
      </c>
      <c r="E2392" t="s">
        <v>44</v>
      </c>
    </row>
    <row r="2393" spans="1:5">
      <c r="A2393" t="s">
        <v>3097</v>
      </c>
      <c r="B2393" t="s">
        <v>363</v>
      </c>
      <c r="C2393" t="s">
        <v>23</v>
      </c>
      <c r="D2393" t="s">
        <v>39</v>
      </c>
      <c r="E2393" t="s">
        <v>51</v>
      </c>
    </row>
    <row r="2394" spans="1:5">
      <c r="A2394" t="s">
        <v>3098</v>
      </c>
      <c r="B2394" t="s">
        <v>163</v>
      </c>
      <c r="C2394" t="s">
        <v>8</v>
      </c>
      <c r="D2394" t="s">
        <v>37</v>
      </c>
      <c r="E2394" t="s">
        <v>38</v>
      </c>
    </row>
    <row r="2395" spans="1:5">
      <c r="A2395" t="s">
        <v>3099</v>
      </c>
      <c r="B2395" t="s">
        <v>111</v>
      </c>
      <c r="C2395" t="s">
        <v>5</v>
      </c>
      <c r="D2395" t="s">
        <v>6</v>
      </c>
      <c r="E2395" t="s">
        <v>7</v>
      </c>
    </row>
    <row r="2396" spans="1:5">
      <c r="A2396" t="s">
        <v>3100</v>
      </c>
      <c r="B2396" t="s">
        <v>269</v>
      </c>
      <c r="C2396" t="s">
        <v>11</v>
      </c>
      <c r="D2396" t="s">
        <v>58</v>
      </c>
      <c r="E2396" t="s">
        <v>59</v>
      </c>
    </row>
    <row r="2397" spans="1:5">
      <c r="A2397" t="s">
        <v>3101</v>
      </c>
      <c r="B2397" t="s">
        <v>417</v>
      </c>
      <c r="C2397" t="s">
        <v>8</v>
      </c>
      <c r="D2397" t="s">
        <v>34</v>
      </c>
      <c r="E2397" t="s">
        <v>36</v>
      </c>
    </row>
    <row r="2398" spans="1:5">
      <c r="A2398" t="s">
        <v>3102</v>
      </c>
      <c r="B2398" t="s">
        <v>333</v>
      </c>
      <c r="C2398" t="s">
        <v>8</v>
      </c>
      <c r="D2398" t="s">
        <v>34</v>
      </c>
      <c r="E2398" t="s">
        <v>60</v>
      </c>
    </row>
    <row r="2399" spans="1:5">
      <c r="A2399" t="s">
        <v>3103</v>
      </c>
      <c r="B2399" t="s">
        <v>193</v>
      </c>
      <c r="C2399" t="s">
        <v>5</v>
      </c>
      <c r="D2399" t="s">
        <v>27</v>
      </c>
      <c r="E2399" t="s">
        <v>64</v>
      </c>
    </row>
    <row r="2400" spans="1:5">
      <c r="A2400" t="s">
        <v>3104</v>
      </c>
      <c r="B2400" t="s">
        <v>392</v>
      </c>
      <c r="C2400" t="s">
        <v>5</v>
      </c>
      <c r="D2400" t="s">
        <v>27</v>
      </c>
      <c r="E2400" t="s">
        <v>67</v>
      </c>
    </row>
    <row r="2401" spans="1:5">
      <c r="A2401" t="s">
        <v>3105</v>
      </c>
      <c r="B2401" t="s">
        <v>458</v>
      </c>
      <c r="C2401" t="s">
        <v>8</v>
      </c>
      <c r="D2401" t="s">
        <v>34</v>
      </c>
      <c r="E2401" t="s">
        <v>36</v>
      </c>
    </row>
    <row r="2402" spans="1:5">
      <c r="A2402" t="s">
        <v>3106</v>
      </c>
      <c r="B2402" t="s">
        <v>262</v>
      </c>
      <c r="C2402" t="s">
        <v>11</v>
      </c>
      <c r="D2402" t="s">
        <v>58</v>
      </c>
      <c r="E2402" t="s">
        <v>59</v>
      </c>
    </row>
    <row r="2403" spans="1:5">
      <c r="A2403" t="s">
        <v>3107</v>
      </c>
      <c r="B2403" t="s">
        <v>274</v>
      </c>
      <c r="C2403" t="s">
        <v>8</v>
      </c>
      <c r="D2403" t="s">
        <v>17</v>
      </c>
      <c r="E2403" t="s">
        <v>32</v>
      </c>
    </row>
    <row r="2404" spans="1:5">
      <c r="A2404" t="s">
        <v>3108</v>
      </c>
      <c r="B2404" t="s">
        <v>333</v>
      </c>
      <c r="C2404" t="s">
        <v>5</v>
      </c>
      <c r="D2404" t="s">
        <v>14</v>
      </c>
      <c r="E2404" t="s">
        <v>57</v>
      </c>
    </row>
    <row r="2405" spans="1:5">
      <c r="A2405" t="s">
        <v>3109</v>
      </c>
      <c r="B2405" t="s">
        <v>140</v>
      </c>
      <c r="C2405" t="s">
        <v>11</v>
      </c>
      <c r="D2405" t="s">
        <v>4706</v>
      </c>
      <c r="E2405" t="s">
        <v>41</v>
      </c>
    </row>
    <row r="2406" spans="1:5">
      <c r="A2406" t="s">
        <v>3110</v>
      </c>
      <c r="B2406" t="s">
        <v>123</v>
      </c>
      <c r="C2406" t="s">
        <v>5</v>
      </c>
      <c r="D2406" t="s">
        <v>6</v>
      </c>
      <c r="E2406" t="s">
        <v>22</v>
      </c>
    </row>
    <row r="2407" spans="1:5">
      <c r="A2407" t="s">
        <v>3111</v>
      </c>
      <c r="B2407" t="s">
        <v>176</v>
      </c>
      <c r="C2407" t="s">
        <v>11</v>
      </c>
      <c r="D2407" t="s">
        <v>58</v>
      </c>
      <c r="E2407" t="s">
        <v>61</v>
      </c>
    </row>
    <row r="2408" spans="1:5">
      <c r="A2408" t="s">
        <v>3112</v>
      </c>
      <c r="B2408" t="s">
        <v>461</v>
      </c>
      <c r="C2408" t="s">
        <v>23</v>
      </c>
      <c r="D2408" t="s">
        <v>39</v>
      </c>
      <c r="E2408" t="s">
        <v>40</v>
      </c>
    </row>
    <row r="2409" spans="1:5">
      <c r="A2409" t="s">
        <v>3113</v>
      </c>
      <c r="B2409" t="s">
        <v>482</v>
      </c>
      <c r="C2409" t="s">
        <v>5</v>
      </c>
      <c r="D2409" t="s">
        <v>27</v>
      </c>
      <c r="E2409" t="s">
        <v>64</v>
      </c>
    </row>
    <row r="2410" spans="1:5">
      <c r="A2410" t="s">
        <v>3114</v>
      </c>
      <c r="B2410" t="s">
        <v>125</v>
      </c>
      <c r="C2410" t="s">
        <v>5</v>
      </c>
      <c r="D2410" t="s">
        <v>29</v>
      </c>
      <c r="E2410" t="s">
        <v>30</v>
      </c>
    </row>
    <row r="2411" spans="1:5">
      <c r="A2411" t="s">
        <v>3115</v>
      </c>
      <c r="B2411" t="s">
        <v>264</v>
      </c>
      <c r="C2411" t="s">
        <v>8</v>
      </c>
      <c r="D2411" t="s">
        <v>9</v>
      </c>
      <c r="E2411" t="s">
        <v>46</v>
      </c>
    </row>
    <row r="2412" spans="1:5">
      <c r="A2412" t="s">
        <v>3116</v>
      </c>
      <c r="B2412" t="s">
        <v>260</v>
      </c>
      <c r="C2412" t="s">
        <v>5</v>
      </c>
      <c r="D2412" t="s">
        <v>14</v>
      </c>
      <c r="E2412" t="s">
        <v>57</v>
      </c>
    </row>
    <row r="2413" spans="1:5">
      <c r="A2413" t="s">
        <v>3117</v>
      </c>
      <c r="B2413" t="s">
        <v>457</v>
      </c>
      <c r="C2413" t="s">
        <v>5</v>
      </c>
      <c r="D2413" t="s">
        <v>14</v>
      </c>
      <c r="E2413" t="s">
        <v>57</v>
      </c>
    </row>
    <row r="2414" spans="1:5">
      <c r="A2414" t="s">
        <v>3118</v>
      </c>
      <c r="B2414" t="s">
        <v>400</v>
      </c>
      <c r="C2414" t="s">
        <v>23</v>
      </c>
      <c r="D2414" t="s">
        <v>24</v>
      </c>
      <c r="E2414" t="s">
        <v>45</v>
      </c>
    </row>
    <row r="2415" spans="1:5">
      <c r="A2415" t="s">
        <v>3119</v>
      </c>
      <c r="B2415" t="s">
        <v>482</v>
      </c>
      <c r="C2415" t="s">
        <v>5</v>
      </c>
      <c r="D2415" t="s">
        <v>27</v>
      </c>
      <c r="E2415" t="s">
        <v>64</v>
      </c>
    </row>
    <row r="2416" spans="1:5">
      <c r="A2416" t="s">
        <v>3120</v>
      </c>
      <c r="B2416" t="s">
        <v>478</v>
      </c>
      <c r="C2416" t="s">
        <v>23</v>
      </c>
      <c r="D2416" t="s">
        <v>39</v>
      </c>
      <c r="E2416" t="s">
        <v>48</v>
      </c>
    </row>
    <row r="2417" spans="1:5">
      <c r="A2417" t="s">
        <v>3121</v>
      </c>
      <c r="B2417" t="s">
        <v>250</v>
      </c>
      <c r="C2417" t="s">
        <v>23</v>
      </c>
      <c r="D2417" t="s">
        <v>39</v>
      </c>
      <c r="E2417" t="s">
        <v>48</v>
      </c>
    </row>
    <row r="2418" spans="1:5">
      <c r="A2418" t="s">
        <v>3122</v>
      </c>
      <c r="B2418" t="s">
        <v>478</v>
      </c>
      <c r="C2418" t="s">
        <v>23</v>
      </c>
      <c r="D2418" t="s">
        <v>24</v>
      </c>
      <c r="E2418" t="s">
        <v>25</v>
      </c>
    </row>
    <row r="2419" spans="1:5">
      <c r="A2419" t="s">
        <v>3123</v>
      </c>
      <c r="B2419" t="s">
        <v>452</v>
      </c>
      <c r="C2419" t="s">
        <v>23</v>
      </c>
      <c r="D2419" t="s">
        <v>39</v>
      </c>
      <c r="E2419" t="s">
        <v>51</v>
      </c>
    </row>
    <row r="2420" spans="1:5">
      <c r="A2420" t="s">
        <v>3124</v>
      </c>
      <c r="B2420" t="s">
        <v>451</v>
      </c>
      <c r="C2420" t="s">
        <v>11</v>
      </c>
      <c r="D2420" t="s">
        <v>4706</v>
      </c>
      <c r="E2420" t="s">
        <v>41</v>
      </c>
    </row>
    <row r="2421" spans="1:5">
      <c r="A2421" t="s">
        <v>3125</v>
      </c>
      <c r="B2421" t="s">
        <v>433</v>
      </c>
      <c r="C2421" t="s">
        <v>8</v>
      </c>
      <c r="D2421" t="s">
        <v>37</v>
      </c>
      <c r="E2421" t="s">
        <v>49</v>
      </c>
    </row>
    <row r="2422" spans="1:5">
      <c r="A2422" t="s">
        <v>3126</v>
      </c>
      <c r="B2422" t="s">
        <v>132</v>
      </c>
      <c r="C2422" t="s">
        <v>11</v>
      </c>
      <c r="D2422" t="s">
        <v>12</v>
      </c>
      <c r="E2422" t="s">
        <v>50</v>
      </c>
    </row>
    <row r="2423" spans="1:5">
      <c r="A2423" t="s">
        <v>3127</v>
      </c>
      <c r="B2423" t="s">
        <v>453</v>
      </c>
      <c r="C2423" t="s">
        <v>5</v>
      </c>
      <c r="D2423" t="s">
        <v>27</v>
      </c>
      <c r="E2423" t="s">
        <v>28</v>
      </c>
    </row>
    <row r="2424" spans="1:5">
      <c r="A2424" t="s">
        <v>3128</v>
      </c>
      <c r="B2424" t="s">
        <v>439</v>
      </c>
      <c r="C2424" t="s">
        <v>11</v>
      </c>
      <c r="D2424" t="s">
        <v>12</v>
      </c>
      <c r="E2424" t="s">
        <v>50</v>
      </c>
    </row>
    <row r="2425" spans="1:5">
      <c r="A2425" t="s">
        <v>3129</v>
      </c>
      <c r="B2425" t="s">
        <v>354</v>
      </c>
      <c r="C2425" t="s">
        <v>11</v>
      </c>
      <c r="D2425" t="s">
        <v>12</v>
      </c>
      <c r="E2425" t="s">
        <v>13</v>
      </c>
    </row>
    <row r="2426" spans="1:5">
      <c r="A2426" t="s">
        <v>3130</v>
      </c>
      <c r="B2426" t="s">
        <v>281</v>
      </c>
      <c r="C2426" t="s">
        <v>5</v>
      </c>
      <c r="D2426" t="s">
        <v>6</v>
      </c>
      <c r="E2426" t="s">
        <v>16</v>
      </c>
    </row>
    <row r="2427" spans="1:5">
      <c r="A2427" t="s">
        <v>3131</v>
      </c>
      <c r="B2427" t="s">
        <v>420</v>
      </c>
      <c r="C2427" t="s">
        <v>5</v>
      </c>
      <c r="D2427" t="s">
        <v>14</v>
      </c>
      <c r="E2427" t="s">
        <v>26</v>
      </c>
    </row>
    <row r="2428" spans="1:5">
      <c r="A2428" t="s">
        <v>3132</v>
      </c>
      <c r="B2428" t="s">
        <v>427</v>
      </c>
      <c r="C2428" t="s">
        <v>5</v>
      </c>
      <c r="D2428" t="s">
        <v>27</v>
      </c>
      <c r="E2428" t="s">
        <v>67</v>
      </c>
    </row>
    <row r="2429" spans="1:5">
      <c r="A2429" t="s">
        <v>3133</v>
      </c>
      <c r="B2429" t="s">
        <v>336</v>
      </c>
      <c r="C2429" t="s">
        <v>11</v>
      </c>
      <c r="D2429" t="s">
        <v>12</v>
      </c>
      <c r="E2429" t="s">
        <v>13</v>
      </c>
    </row>
    <row r="2430" spans="1:5">
      <c r="A2430" t="s">
        <v>3134</v>
      </c>
      <c r="B2430" t="s">
        <v>178</v>
      </c>
      <c r="C2430" t="s">
        <v>11</v>
      </c>
      <c r="D2430" t="s">
        <v>20</v>
      </c>
      <c r="E2430" t="s">
        <v>56</v>
      </c>
    </row>
    <row r="2431" spans="1:5">
      <c r="A2431" t="s">
        <v>3135</v>
      </c>
      <c r="B2431" t="s">
        <v>358</v>
      </c>
      <c r="C2431" t="s">
        <v>5</v>
      </c>
      <c r="D2431" t="s">
        <v>27</v>
      </c>
      <c r="E2431" t="s">
        <v>67</v>
      </c>
    </row>
    <row r="2432" spans="1:5">
      <c r="A2432" t="s">
        <v>3136</v>
      </c>
      <c r="B2432" t="s">
        <v>212</v>
      </c>
      <c r="C2432" t="s">
        <v>8</v>
      </c>
      <c r="D2432" t="s">
        <v>37</v>
      </c>
      <c r="E2432" t="s">
        <v>38</v>
      </c>
    </row>
    <row r="2433" spans="1:5">
      <c r="A2433" t="s">
        <v>3137</v>
      </c>
      <c r="B2433" t="s">
        <v>416</v>
      </c>
      <c r="C2433" t="s">
        <v>8</v>
      </c>
      <c r="D2433" t="s">
        <v>34</v>
      </c>
      <c r="E2433" t="s">
        <v>60</v>
      </c>
    </row>
    <row r="2434" spans="1:5">
      <c r="A2434" t="s">
        <v>3138</v>
      </c>
      <c r="B2434" t="s">
        <v>340</v>
      </c>
      <c r="C2434" t="s">
        <v>23</v>
      </c>
      <c r="D2434" t="s">
        <v>42</v>
      </c>
      <c r="E2434" t="s">
        <v>43</v>
      </c>
    </row>
    <row r="2435" spans="1:5">
      <c r="A2435" t="s">
        <v>3139</v>
      </c>
      <c r="B2435" t="s">
        <v>421</v>
      </c>
      <c r="C2435" t="s">
        <v>5</v>
      </c>
      <c r="D2435" t="s">
        <v>6</v>
      </c>
      <c r="E2435" t="s">
        <v>16</v>
      </c>
    </row>
    <row r="2436" spans="1:5">
      <c r="A2436" t="s">
        <v>3140</v>
      </c>
      <c r="B2436" t="s">
        <v>382</v>
      </c>
      <c r="C2436" t="s">
        <v>23</v>
      </c>
      <c r="D2436" t="s">
        <v>39</v>
      </c>
      <c r="E2436" t="s">
        <v>40</v>
      </c>
    </row>
    <row r="2437" spans="1:5">
      <c r="A2437" t="s">
        <v>3141</v>
      </c>
      <c r="B2437" t="s">
        <v>413</v>
      </c>
      <c r="C2437" t="s">
        <v>8</v>
      </c>
      <c r="D2437" t="s">
        <v>37</v>
      </c>
      <c r="E2437" t="s">
        <v>49</v>
      </c>
    </row>
    <row r="2438" spans="1:5">
      <c r="A2438" t="s">
        <v>3142</v>
      </c>
      <c r="B2438" t="s">
        <v>170</v>
      </c>
      <c r="C2438" t="s">
        <v>23</v>
      </c>
      <c r="D2438" t="s">
        <v>24</v>
      </c>
      <c r="E2438" t="s">
        <v>45</v>
      </c>
    </row>
    <row r="2439" spans="1:5">
      <c r="A2439" t="s">
        <v>3143</v>
      </c>
      <c r="B2439" t="s">
        <v>265</v>
      </c>
      <c r="C2439" t="s">
        <v>5</v>
      </c>
      <c r="D2439" t="s">
        <v>29</v>
      </c>
      <c r="E2439" t="s">
        <v>31</v>
      </c>
    </row>
    <row r="2440" spans="1:5">
      <c r="A2440" t="s">
        <v>3144</v>
      </c>
      <c r="B2440" t="s">
        <v>390</v>
      </c>
      <c r="C2440" t="s">
        <v>5</v>
      </c>
      <c r="D2440" t="s">
        <v>6</v>
      </c>
      <c r="E2440" t="s">
        <v>16</v>
      </c>
    </row>
    <row r="2441" spans="1:5">
      <c r="A2441" t="s">
        <v>3145</v>
      </c>
      <c r="B2441" t="s">
        <v>399</v>
      </c>
      <c r="C2441" t="s">
        <v>5</v>
      </c>
      <c r="D2441" t="s">
        <v>14</v>
      </c>
      <c r="E2441" t="s">
        <v>26</v>
      </c>
    </row>
    <row r="2442" spans="1:5">
      <c r="A2442" t="s">
        <v>3146</v>
      </c>
      <c r="B2442" t="s">
        <v>142</v>
      </c>
      <c r="C2442" t="s">
        <v>11</v>
      </c>
      <c r="D2442" t="s">
        <v>4706</v>
      </c>
      <c r="E2442" t="s">
        <v>33</v>
      </c>
    </row>
    <row r="2443" spans="1:5">
      <c r="A2443" t="s">
        <v>3147</v>
      </c>
      <c r="B2443" t="s">
        <v>329</v>
      </c>
      <c r="C2443" t="s">
        <v>23</v>
      </c>
      <c r="D2443" t="s">
        <v>42</v>
      </c>
      <c r="E2443" t="s">
        <v>44</v>
      </c>
    </row>
    <row r="2444" spans="1:5">
      <c r="A2444" t="s">
        <v>3148</v>
      </c>
      <c r="B2444" t="s">
        <v>415</v>
      </c>
      <c r="C2444" t="s">
        <v>8</v>
      </c>
      <c r="D2444" t="s">
        <v>37</v>
      </c>
      <c r="E2444" t="s">
        <v>65</v>
      </c>
    </row>
    <row r="2445" spans="1:5">
      <c r="A2445" t="s">
        <v>3149</v>
      </c>
      <c r="B2445" t="s">
        <v>392</v>
      </c>
      <c r="C2445" t="s">
        <v>8</v>
      </c>
      <c r="D2445" t="s">
        <v>37</v>
      </c>
      <c r="E2445" t="s">
        <v>38</v>
      </c>
    </row>
    <row r="2446" spans="1:5">
      <c r="A2446" t="s">
        <v>3150</v>
      </c>
      <c r="B2446" t="s">
        <v>106</v>
      </c>
      <c r="C2446" t="s">
        <v>8</v>
      </c>
      <c r="D2446" t="s">
        <v>34</v>
      </c>
      <c r="E2446" t="s">
        <v>36</v>
      </c>
    </row>
    <row r="2447" spans="1:5">
      <c r="A2447" t="s">
        <v>3151</v>
      </c>
      <c r="B2447" t="s">
        <v>442</v>
      </c>
      <c r="C2447" t="s">
        <v>11</v>
      </c>
      <c r="D2447" t="s">
        <v>20</v>
      </c>
      <c r="E2447" t="s">
        <v>56</v>
      </c>
    </row>
    <row r="2448" spans="1:5">
      <c r="A2448" t="s">
        <v>3152</v>
      </c>
      <c r="B2448" t="s">
        <v>188</v>
      </c>
      <c r="C2448" t="s">
        <v>11</v>
      </c>
      <c r="D2448" t="s">
        <v>20</v>
      </c>
      <c r="E2448" t="s">
        <v>56</v>
      </c>
    </row>
    <row r="2449" spans="1:5">
      <c r="A2449" t="s">
        <v>3153</v>
      </c>
      <c r="B2449" t="s">
        <v>318</v>
      </c>
      <c r="C2449" t="s">
        <v>5</v>
      </c>
      <c r="D2449" t="s">
        <v>29</v>
      </c>
      <c r="E2449" t="s">
        <v>31</v>
      </c>
    </row>
    <row r="2450" spans="1:5">
      <c r="A2450" t="s">
        <v>3154</v>
      </c>
      <c r="B2450" t="s">
        <v>119</v>
      </c>
      <c r="C2450" t="s">
        <v>8</v>
      </c>
      <c r="D2450" t="s">
        <v>37</v>
      </c>
      <c r="E2450" t="s">
        <v>65</v>
      </c>
    </row>
    <row r="2451" spans="1:5">
      <c r="A2451" t="s">
        <v>3155</v>
      </c>
      <c r="B2451" t="s">
        <v>371</v>
      </c>
      <c r="C2451" t="s">
        <v>11</v>
      </c>
      <c r="D2451" t="s">
        <v>58</v>
      </c>
      <c r="E2451" t="s">
        <v>66</v>
      </c>
    </row>
    <row r="2452" spans="1:5">
      <c r="A2452" t="s">
        <v>3156</v>
      </c>
      <c r="B2452" t="s">
        <v>252</v>
      </c>
      <c r="C2452" t="s">
        <v>5</v>
      </c>
      <c r="D2452" t="s">
        <v>27</v>
      </c>
      <c r="E2452" t="s">
        <v>28</v>
      </c>
    </row>
    <row r="2453" spans="1:5">
      <c r="A2453" t="s">
        <v>3157</v>
      </c>
      <c r="B2453" t="s">
        <v>310</v>
      </c>
      <c r="C2453" t="s">
        <v>8</v>
      </c>
      <c r="D2453" t="s">
        <v>9</v>
      </c>
      <c r="E2453" t="s">
        <v>55</v>
      </c>
    </row>
    <row r="2454" spans="1:5">
      <c r="A2454" t="s">
        <v>3158</v>
      </c>
      <c r="B2454" t="s">
        <v>342</v>
      </c>
      <c r="C2454" t="s">
        <v>23</v>
      </c>
      <c r="D2454" t="s">
        <v>24</v>
      </c>
      <c r="E2454" t="s">
        <v>45</v>
      </c>
    </row>
    <row r="2455" spans="1:5">
      <c r="A2455" t="s">
        <v>3159</v>
      </c>
      <c r="B2455" t="s">
        <v>239</v>
      </c>
      <c r="C2455" t="s">
        <v>5</v>
      </c>
      <c r="D2455" t="s">
        <v>6</v>
      </c>
      <c r="E2455" t="s">
        <v>22</v>
      </c>
    </row>
    <row r="2456" spans="1:5">
      <c r="A2456" t="s">
        <v>3160</v>
      </c>
      <c r="B2456" t="s">
        <v>348</v>
      </c>
      <c r="C2456" t="s">
        <v>11</v>
      </c>
      <c r="D2456" t="s">
        <v>58</v>
      </c>
      <c r="E2456" t="s">
        <v>61</v>
      </c>
    </row>
    <row r="2457" spans="1:5">
      <c r="A2457" t="s">
        <v>3161</v>
      </c>
      <c r="B2457" t="s">
        <v>230</v>
      </c>
      <c r="C2457" t="s">
        <v>11</v>
      </c>
      <c r="D2457" t="s">
        <v>12</v>
      </c>
      <c r="E2457" t="s">
        <v>50</v>
      </c>
    </row>
    <row r="2458" spans="1:5">
      <c r="A2458" t="s">
        <v>3162</v>
      </c>
      <c r="B2458" t="s">
        <v>361</v>
      </c>
      <c r="C2458" t="s">
        <v>5</v>
      </c>
      <c r="D2458" t="s">
        <v>29</v>
      </c>
      <c r="E2458" t="s">
        <v>30</v>
      </c>
    </row>
    <row r="2459" spans="1:5">
      <c r="A2459" t="s">
        <v>3163</v>
      </c>
      <c r="B2459" t="s">
        <v>270</v>
      </c>
      <c r="C2459" t="s">
        <v>5</v>
      </c>
      <c r="D2459" t="s">
        <v>14</v>
      </c>
      <c r="E2459" t="s">
        <v>57</v>
      </c>
    </row>
    <row r="2460" spans="1:5">
      <c r="A2460" t="s">
        <v>3164</v>
      </c>
      <c r="B2460" t="s">
        <v>181</v>
      </c>
      <c r="C2460" t="s">
        <v>11</v>
      </c>
      <c r="D2460" t="s">
        <v>4706</v>
      </c>
      <c r="E2460" t="s">
        <v>41</v>
      </c>
    </row>
    <row r="2461" spans="1:5">
      <c r="A2461" t="s">
        <v>3165</v>
      </c>
      <c r="B2461" t="s">
        <v>232</v>
      </c>
      <c r="C2461" t="s">
        <v>23</v>
      </c>
      <c r="D2461" t="s">
        <v>42</v>
      </c>
      <c r="E2461" t="s">
        <v>44</v>
      </c>
    </row>
    <row r="2462" spans="1:5">
      <c r="A2462" t="s">
        <v>3166</v>
      </c>
      <c r="B2462" t="s">
        <v>228</v>
      </c>
      <c r="C2462" t="s">
        <v>8</v>
      </c>
      <c r="D2462" t="s">
        <v>9</v>
      </c>
      <c r="E2462" t="s">
        <v>55</v>
      </c>
    </row>
    <row r="2463" spans="1:5">
      <c r="A2463" t="s">
        <v>3167</v>
      </c>
      <c r="B2463" t="s">
        <v>276</v>
      </c>
      <c r="C2463" t="s">
        <v>23</v>
      </c>
      <c r="D2463" t="s">
        <v>39</v>
      </c>
      <c r="E2463" t="s">
        <v>48</v>
      </c>
    </row>
    <row r="2464" spans="1:5">
      <c r="A2464" t="s">
        <v>3168</v>
      </c>
      <c r="B2464" t="s">
        <v>480</v>
      </c>
      <c r="C2464" t="s">
        <v>5</v>
      </c>
      <c r="D2464" t="s">
        <v>6</v>
      </c>
      <c r="E2464" t="s">
        <v>16</v>
      </c>
    </row>
    <row r="2465" spans="1:5">
      <c r="A2465" t="s">
        <v>3169</v>
      </c>
      <c r="B2465" t="s">
        <v>225</v>
      </c>
      <c r="C2465" t="s">
        <v>23</v>
      </c>
      <c r="D2465" t="s">
        <v>42</v>
      </c>
      <c r="E2465" t="s">
        <v>43</v>
      </c>
    </row>
    <row r="2466" spans="1:5">
      <c r="A2466" t="s">
        <v>3170</v>
      </c>
      <c r="B2466" t="s">
        <v>192</v>
      </c>
      <c r="C2466" t="s">
        <v>11</v>
      </c>
      <c r="D2466" t="s">
        <v>12</v>
      </c>
      <c r="E2466" t="s">
        <v>50</v>
      </c>
    </row>
    <row r="2467" spans="1:5">
      <c r="A2467" t="s">
        <v>3171</v>
      </c>
      <c r="B2467" t="s">
        <v>449</v>
      </c>
      <c r="C2467" t="s">
        <v>5</v>
      </c>
      <c r="D2467" t="s">
        <v>6</v>
      </c>
      <c r="E2467" t="s">
        <v>7</v>
      </c>
    </row>
    <row r="2468" spans="1:5">
      <c r="A2468" t="s">
        <v>3172</v>
      </c>
      <c r="B2468" t="s">
        <v>312</v>
      </c>
      <c r="C2468" t="s">
        <v>8</v>
      </c>
      <c r="D2468" t="s">
        <v>17</v>
      </c>
      <c r="E2468" t="s">
        <v>32</v>
      </c>
    </row>
    <row r="2469" spans="1:5">
      <c r="A2469" t="s">
        <v>3173</v>
      </c>
      <c r="B2469" t="s">
        <v>313</v>
      </c>
      <c r="C2469" t="s">
        <v>11</v>
      </c>
      <c r="D2469" t="s">
        <v>58</v>
      </c>
      <c r="E2469" t="s">
        <v>59</v>
      </c>
    </row>
    <row r="2470" spans="1:5">
      <c r="A2470" t="s">
        <v>3174</v>
      </c>
      <c r="B2470" t="s">
        <v>396</v>
      </c>
      <c r="C2470" t="s">
        <v>11</v>
      </c>
      <c r="D2470" t="s">
        <v>20</v>
      </c>
      <c r="E2470" t="s">
        <v>21</v>
      </c>
    </row>
    <row r="2471" spans="1:5">
      <c r="A2471" t="s">
        <v>3175</v>
      </c>
      <c r="B2471" t="s">
        <v>304</v>
      </c>
      <c r="C2471" t="s">
        <v>8</v>
      </c>
      <c r="D2471" t="s">
        <v>34</v>
      </c>
      <c r="E2471" t="s">
        <v>35</v>
      </c>
    </row>
    <row r="2472" spans="1:5">
      <c r="A2472" t="s">
        <v>3176</v>
      </c>
      <c r="B2472" t="s">
        <v>441</v>
      </c>
      <c r="C2472" t="s">
        <v>8</v>
      </c>
      <c r="D2472" t="s">
        <v>37</v>
      </c>
      <c r="E2472" t="s">
        <v>65</v>
      </c>
    </row>
    <row r="2473" spans="1:5">
      <c r="A2473" t="s">
        <v>3177</v>
      </c>
      <c r="B2473" t="s">
        <v>394</v>
      </c>
      <c r="C2473" t="s">
        <v>23</v>
      </c>
      <c r="D2473" t="s">
        <v>39</v>
      </c>
      <c r="E2473" t="s">
        <v>48</v>
      </c>
    </row>
    <row r="2474" spans="1:5">
      <c r="A2474" t="s">
        <v>3178</v>
      </c>
      <c r="B2474" t="s">
        <v>118</v>
      </c>
      <c r="C2474" t="s">
        <v>5</v>
      </c>
      <c r="D2474" t="s">
        <v>14</v>
      </c>
      <c r="E2474" t="s">
        <v>57</v>
      </c>
    </row>
    <row r="2475" spans="1:5">
      <c r="A2475" t="s">
        <v>3179</v>
      </c>
      <c r="B2475" t="s">
        <v>344</v>
      </c>
      <c r="C2475" t="s">
        <v>8</v>
      </c>
      <c r="D2475" t="s">
        <v>9</v>
      </c>
      <c r="E2475" t="s">
        <v>10</v>
      </c>
    </row>
    <row r="2476" spans="1:5">
      <c r="A2476" t="s">
        <v>3180</v>
      </c>
      <c r="B2476" t="s">
        <v>369</v>
      </c>
      <c r="C2476" t="s">
        <v>8</v>
      </c>
      <c r="D2476" t="s">
        <v>34</v>
      </c>
      <c r="E2476" t="s">
        <v>60</v>
      </c>
    </row>
    <row r="2477" spans="1:5">
      <c r="A2477" t="s">
        <v>3181</v>
      </c>
      <c r="B2477" t="s">
        <v>134</v>
      </c>
      <c r="C2477" t="s">
        <v>5</v>
      </c>
      <c r="D2477" t="s">
        <v>6</v>
      </c>
      <c r="E2477" t="s">
        <v>7</v>
      </c>
    </row>
    <row r="2478" spans="1:5">
      <c r="A2478" t="s">
        <v>3182</v>
      </c>
      <c r="B2478" t="s">
        <v>482</v>
      </c>
      <c r="C2478" t="s">
        <v>8</v>
      </c>
      <c r="D2478" t="s">
        <v>17</v>
      </c>
      <c r="E2478" t="s">
        <v>32</v>
      </c>
    </row>
    <row r="2479" spans="1:5">
      <c r="A2479" t="s">
        <v>3183</v>
      </c>
      <c r="B2479" t="s">
        <v>477</v>
      </c>
      <c r="C2479" t="s">
        <v>8</v>
      </c>
      <c r="D2479" t="s">
        <v>37</v>
      </c>
      <c r="E2479" t="s">
        <v>38</v>
      </c>
    </row>
    <row r="2480" spans="1:5">
      <c r="A2480" t="s">
        <v>3184</v>
      </c>
      <c r="B2480" t="s">
        <v>216</v>
      </c>
      <c r="C2480" t="s">
        <v>23</v>
      </c>
      <c r="D2480" t="s">
        <v>24</v>
      </c>
      <c r="E2480" t="s">
        <v>45</v>
      </c>
    </row>
    <row r="2481" spans="1:5">
      <c r="A2481" t="s">
        <v>3185</v>
      </c>
      <c r="B2481" t="s">
        <v>279</v>
      </c>
      <c r="C2481" t="s">
        <v>11</v>
      </c>
      <c r="D2481" t="s">
        <v>58</v>
      </c>
      <c r="E2481" t="s">
        <v>66</v>
      </c>
    </row>
    <row r="2482" spans="1:5">
      <c r="A2482" t="s">
        <v>3186</v>
      </c>
      <c r="B2482" t="s">
        <v>358</v>
      </c>
      <c r="C2482" t="s">
        <v>11</v>
      </c>
      <c r="D2482" t="s">
        <v>58</v>
      </c>
      <c r="E2482" t="s">
        <v>66</v>
      </c>
    </row>
    <row r="2483" spans="1:5">
      <c r="A2483" t="s">
        <v>3187</v>
      </c>
      <c r="B2483" t="s">
        <v>140</v>
      </c>
      <c r="C2483" t="s">
        <v>11</v>
      </c>
      <c r="D2483" t="s">
        <v>20</v>
      </c>
      <c r="E2483" t="s">
        <v>56</v>
      </c>
    </row>
    <row r="2484" spans="1:5">
      <c r="A2484" t="s">
        <v>3188</v>
      </c>
      <c r="B2484" t="s">
        <v>502</v>
      </c>
      <c r="C2484" t="s">
        <v>11</v>
      </c>
      <c r="D2484" t="s">
        <v>20</v>
      </c>
      <c r="E2484" t="s">
        <v>21</v>
      </c>
    </row>
    <row r="2485" spans="1:5">
      <c r="A2485" t="s">
        <v>3189</v>
      </c>
      <c r="B2485" t="s">
        <v>370</v>
      </c>
      <c r="C2485" t="s">
        <v>8</v>
      </c>
      <c r="D2485" t="s">
        <v>17</v>
      </c>
      <c r="E2485" t="s">
        <v>52</v>
      </c>
    </row>
    <row r="2486" spans="1:5">
      <c r="A2486" t="s">
        <v>3190</v>
      </c>
      <c r="B2486" t="s">
        <v>412</v>
      </c>
      <c r="C2486" t="s">
        <v>5</v>
      </c>
      <c r="D2486" t="s">
        <v>6</v>
      </c>
      <c r="E2486" t="s">
        <v>7</v>
      </c>
    </row>
    <row r="2487" spans="1:5">
      <c r="A2487" t="s">
        <v>3191</v>
      </c>
      <c r="B2487" t="s">
        <v>156</v>
      </c>
      <c r="C2487" t="s">
        <v>5</v>
      </c>
      <c r="D2487" t="s">
        <v>27</v>
      </c>
      <c r="E2487" t="s">
        <v>28</v>
      </c>
    </row>
    <row r="2488" spans="1:5">
      <c r="A2488" t="s">
        <v>3192</v>
      </c>
      <c r="B2488" t="s">
        <v>444</v>
      </c>
      <c r="C2488" t="s">
        <v>23</v>
      </c>
      <c r="D2488" t="s">
        <v>42</v>
      </c>
      <c r="E2488" t="s">
        <v>44</v>
      </c>
    </row>
    <row r="2489" spans="1:5">
      <c r="A2489" t="s">
        <v>3193</v>
      </c>
      <c r="B2489" t="s">
        <v>504</v>
      </c>
      <c r="C2489" t="s">
        <v>23</v>
      </c>
      <c r="D2489" t="s">
        <v>42</v>
      </c>
      <c r="E2489" t="s">
        <v>43</v>
      </c>
    </row>
    <row r="2490" spans="1:5">
      <c r="A2490" t="s">
        <v>3194</v>
      </c>
      <c r="B2490" t="s">
        <v>287</v>
      </c>
      <c r="C2490" t="s">
        <v>8</v>
      </c>
      <c r="D2490" t="s">
        <v>9</v>
      </c>
      <c r="E2490" t="s">
        <v>46</v>
      </c>
    </row>
    <row r="2491" spans="1:5">
      <c r="A2491" t="s">
        <v>3195</v>
      </c>
      <c r="B2491" t="s">
        <v>414</v>
      </c>
      <c r="C2491" t="s">
        <v>5</v>
      </c>
      <c r="D2491" t="s">
        <v>27</v>
      </c>
      <c r="E2491" t="s">
        <v>64</v>
      </c>
    </row>
    <row r="2492" spans="1:5">
      <c r="A2492" t="s">
        <v>3196</v>
      </c>
      <c r="B2492" t="s">
        <v>424</v>
      </c>
      <c r="C2492" t="s">
        <v>5</v>
      </c>
      <c r="D2492" t="s">
        <v>6</v>
      </c>
      <c r="E2492" t="s">
        <v>16</v>
      </c>
    </row>
    <row r="2493" spans="1:5">
      <c r="A2493" t="s">
        <v>3197</v>
      </c>
      <c r="B2493" t="s">
        <v>495</v>
      </c>
      <c r="C2493" t="s">
        <v>11</v>
      </c>
      <c r="D2493" t="s">
        <v>4706</v>
      </c>
      <c r="E2493" t="s">
        <v>33</v>
      </c>
    </row>
    <row r="2494" spans="1:5">
      <c r="A2494" t="s">
        <v>3198</v>
      </c>
      <c r="B2494" t="s">
        <v>498</v>
      </c>
      <c r="C2494" t="s">
        <v>8</v>
      </c>
      <c r="D2494" t="s">
        <v>37</v>
      </c>
      <c r="E2494" t="s">
        <v>38</v>
      </c>
    </row>
    <row r="2495" spans="1:5">
      <c r="A2495" t="s">
        <v>3199</v>
      </c>
      <c r="B2495" t="s">
        <v>343</v>
      </c>
      <c r="C2495" t="s">
        <v>8</v>
      </c>
      <c r="D2495" t="s">
        <v>9</v>
      </c>
      <c r="E2495" t="s">
        <v>10</v>
      </c>
    </row>
    <row r="2496" spans="1:5">
      <c r="A2496" t="s">
        <v>3200</v>
      </c>
      <c r="B2496" t="s">
        <v>432</v>
      </c>
      <c r="C2496" t="s">
        <v>11</v>
      </c>
      <c r="D2496" t="s">
        <v>58</v>
      </c>
      <c r="E2496" t="s">
        <v>59</v>
      </c>
    </row>
    <row r="2497" spans="1:5">
      <c r="A2497" t="s">
        <v>3201</v>
      </c>
      <c r="B2497" t="s">
        <v>208</v>
      </c>
      <c r="C2497" t="s">
        <v>8</v>
      </c>
      <c r="D2497" t="s">
        <v>37</v>
      </c>
      <c r="E2497" t="s">
        <v>49</v>
      </c>
    </row>
    <row r="2498" spans="1:5">
      <c r="A2498" t="s">
        <v>3202</v>
      </c>
      <c r="B2498" t="s">
        <v>147</v>
      </c>
      <c r="C2498" t="s">
        <v>8</v>
      </c>
      <c r="D2498" t="s">
        <v>34</v>
      </c>
      <c r="E2498" t="s">
        <v>60</v>
      </c>
    </row>
    <row r="2499" spans="1:5">
      <c r="A2499" t="s">
        <v>3203</v>
      </c>
      <c r="B2499" t="s">
        <v>230</v>
      </c>
      <c r="C2499" t="s">
        <v>23</v>
      </c>
      <c r="D2499" t="s">
        <v>39</v>
      </c>
      <c r="E2499" t="s">
        <v>48</v>
      </c>
    </row>
    <row r="2500" spans="1:5">
      <c r="A2500" t="s">
        <v>3204</v>
      </c>
      <c r="B2500" t="s">
        <v>254</v>
      </c>
      <c r="C2500" t="s">
        <v>5</v>
      </c>
      <c r="D2500" t="s">
        <v>27</v>
      </c>
      <c r="E2500" t="s">
        <v>28</v>
      </c>
    </row>
    <row r="2501" spans="1:5">
      <c r="A2501" t="s">
        <v>3205</v>
      </c>
      <c r="B2501" t="s">
        <v>129</v>
      </c>
      <c r="C2501" t="s">
        <v>8</v>
      </c>
      <c r="D2501" t="s">
        <v>17</v>
      </c>
      <c r="E2501" t="s">
        <v>32</v>
      </c>
    </row>
    <row r="2502" spans="1:5">
      <c r="A2502" t="s">
        <v>3206</v>
      </c>
      <c r="B2502" t="s">
        <v>380</v>
      </c>
      <c r="C2502" t="s">
        <v>23</v>
      </c>
      <c r="D2502" t="s">
        <v>24</v>
      </c>
      <c r="E2502" t="s">
        <v>54</v>
      </c>
    </row>
    <row r="2503" spans="1:5">
      <c r="A2503" t="s">
        <v>3207</v>
      </c>
      <c r="B2503" t="s">
        <v>239</v>
      </c>
      <c r="C2503" t="s">
        <v>5</v>
      </c>
      <c r="D2503" t="s">
        <v>6</v>
      </c>
      <c r="E2503" t="s">
        <v>22</v>
      </c>
    </row>
    <row r="2504" spans="1:5">
      <c r="A2504" t="s">
        <v>3208</v>
      </c>
      <c r="B2504" t="s">
        <v>403</v>
      </c>
      <c r="C2504" t="s">
        <v>11</v>
      </c>
      <c r="D2504" t="s">
        <v>20</v>
      </c>
      <c r="E2504" t="s">
        <v>56</v>
      </c>
    </row>
    <row r="2505" spans="1:5">
      <c r="A2505" t="s">
        <v>3209</v>
      </c>
      <c r="B2505" t="s">
        <v>296</v>
      </c>
      <c r="C2505" t="s">
        <v>23</v>
      </c>
      <c r="D2505" t="s">
        <v>39</v>
      </c>
      <c r="E2505" t="s">
        <v>51</v>
      </c>
    </row>
    <row r="2506" spans="1:5">
      <c r="A2506" t="s">
        <v>3210</v>
      </c>
      <c r="B2506" t="s">
        <v>318</v>
      </c>
      <c r="C2506" t="s">
        <v>23</v>
      </c>
      <c r="D2506" t="s">
        <v>39</v>
      </c>
      <c r="E2506" t="s">
        <v>48</v>
      </c>
    </row>
    <row r="2507" spans="1:5">
      <c r="A2507" t="s">
        <v>3211</v>
      </c>
      <c r="B2507" t="s">
        <v>231</v>
      </c>
      <c r="C2507" t="s">
        <v>5</v>
      </c>
      <c r="D2507" t="s">
        <v>6</v>
      </c>
      <c r="E2507" t="s">
        <v>7</v>
      </c>
    </row>
    <row r="2508" spans="1:5">
      <c r="A2508" t="s">
        <v>3212</v>
      </c>
      <c r="B2508" t="s">
        <v>457</v>
      </c>
      <c r="C2508" t="s">
        <v>11</v>
      </c>
      <c r="D2508" t="s">
        <v>58</v>
      </c>
      <c r="E2508" t="s">
        <v>66</v>
      </c>
    </row>
    <row r="2509" spans="1:5">
      <c r="A2509" t="s">
        <v>3213</v>
      </c>
      <c r="B2509" t="s">
        <v>267</v>
      </c>
      <c r="C2509" t="s">
        <v>23</v>
      </c>
      <c r="D2509" t="s">
        <v>24</v>
      </c>
      <c r="E2509" t="s">
        <v>45</v>
      </c>
    </row>
    <row r="2510" spans="1:5">
      <c r="A2510" t="s">
        <v>3214</v>
      </c>
      <c r="B2510" t="s">
        <v>150</v>
      </c>
      <c r="C2510" t="s">
        <v>8</v>
      </c>
      <c r="D2510" t="s">
        <v>17</v>
      </c>
      <c r="E2510" t="s">
        <v>52</v>
      </c>
    </row>
    <row r="2511" spans="1:5">
      <c r="A2511" t="s">
        <v>3215</v>
      </c>
      <c r="B2511" t="s">
        <v>468</v>
      </c>
      <c r="C2511" t="s">
        <v>8</v>
      </c>
      <c r="D2511" t="s">
        <v>17</v>
      </c>
      <c r="E2511" t="s">
        <v>52</v>
      </c>
    </row>
    <row r="2512" spans="1:5">
      <c r="A2512" t="s">
        <v>3216</v>
      </c>
      <c r="B2512" t="s">
        <v>205</v>
      </c>
      <c r="C2512" t="s">
        <v>8</v>
      </c>
      <c r="D2512" t="s">
        <v>37</v>
      </c>
      <c r="E2512" t="s">
        <v>38</v>
      </c>
    </row>
    <row r="2513" spans="1:5">
      <c r="A2513" t="s">
        <v>3217</v>
      </c>
      <c r="B2513" t="s">
        <v>306</v>
      </c>
      <c r="C2513" t="s">
        <v>11</v>
      </c>
      <c r="D2513" t="s">
        <v>12</v>
      </c>
      <c r="E2513" t="s">
        <v>47</v>
      </c>
    </row>
    <row r="2514" spans="1:5">
      <c r="A2514" t="s">
        <v>3218</v>
      </c>
      <c r="B2514" t="s">
        <v>469</v>
      </c>
      <c r="C2514" t="s">
        <v>23</v>
      </c>
      <c r="D2514" t="s">
        <v>24</v>
      </c>
      <c r="E2514" t="s">
        <v>25</v>
      </c>
    </row>
    <row r="2515" spans="1:5">
      <c r="A2515" t="s">
        <v>3219</v>
      </c>
      <c r="B2515" t="s">
        <v>470</v>
      </c>
      <c r="C2515" t="s">
        <v>8</v>
      </c>
      <c r="D2515" t="s">
        <v>9</v>
      </c>
      <c r="E2515" t="s">
        <v>55</v>
      </c>
    </row>
    <row r="2516" spans="1:5">
      <c r="A2516" t="s">
        <v>3220</v>
      </c>
      <c r="B2516" t="s">
        <v>502</v>
      </c>
      <c r="C2516" t="s">
        <v>11</v>
      </c>
      <c r="D2516" t="s">
        <v>20</v>
      </c>
      <c r="E2516" t="s">
        <v>21</v>
      </c>
    </row>
    <row r="2517" spans="1:5">
      <c r="A2517" t="s">
        <v>3221</v>
      </c>
      <c r="B2517" t="s">
        <v>495</v>
      </c>
      <c r="C2517" t="s">
        <v>8</v>
      </c>
      <c r="D2517" t="s">
        <v>17</v>
      </c>
      <c r="E2517" t="s">
        <v>52</v>
      </c>
    </row>
    <row r="2518" spans="1:5">
      <c r="A2518" t="s">
        <v>3222</v>
      </c>
      <c r="B2518" t="s">
        <v>151</v>
      </c>
      <c r="C2518" t="s">
        <v>5</v>
      </c>
      <c r="D2518" t="s">
        <v>6</v>
      </c>
      <c r="E2518" t="s">
        <v>22</v>
      </c>
    </row>
    <row r="2519" spans="1:5">
      <c r="A2519" t="s">
        <v>3223</v>
      </c>
      <c r="B2519" t="s">
        <v>143</v>
      </c>
      <c r="C2519" t="s">
        <v>23</v>
      </c>
      <c r="D2519" t="s">
        <v>42</v>
      </c>
      <c r="E2519" t="s">
        <v>44</v>
      </c>
    </row>
    <row r="2520" spans="1:5">
      <c r="A2520" t="s">
        <v>3224</v>
      </c>
      <c r="B2520" t="s">
        <v>221</v>
      </c>
      <c r="C2520" t="s">
        <v>23</v>
      </c>
      <c r="D2520" t="s">
        <v>24</v>
      </c>
      <c r="E2520" t="s">
        <v>45</v>
      </c>
    </row>
    <row r="2521" spans="1:5">
      <c r="A2521" t="s">
        <v>3225</v>
      </c>
      <c r="B2521" t="s">
        <v>382</v>
      </c>
      <c r="C2521" t="s">
        <v>11</v>
      </c>
      <c r="D2521" t="s">
        <v>20</v>
      </c>
      <c r="E2521" t="s">
        <v>56</v>
      </c>
    </row>
    <row r="2522" spans="1:5">
      <c r="A2522" t="s">
        <v>3226</v>
      </c>
      <c r="B2522" t="s">
        <v>303</v>
      </c>
      <c r="C2522" t="s">
        <v>11</v>
      </c>
      <c r="D2522" t="s">
        <v>58</v>
      </c>
      <c r="E2522" t="s">
        <v>59</v>
      </c>
    </row>
    <row r="2523" spans="1:5">
      <c r="A2523" t="s">
        <v>3227</v>
      </c>
      <c r="B2523" t="s">
        <v>326</v>
      </c>
      <c r="C2523" t="s">
        <v>23</v>
      </c>
      <c r="D2523" t="s">
        <v>39</v>
      </c>
      <c r="E2523" t="s">
        <v>40</v>
      </c>
    </row>
    <row r="2524" spans="1:5">
      <c r="A2524" t="s">
        <v>3228</v>
      </c>
      <c r="B2524" t="s">
        <v>252</v>
      </c>
      <c r="C2524" t="s">
        <v>8</v>
      </c>
      <c r="D2524" t="s">
        <v>9</v>
      </c>
      <c r="E2524" t="s">
        <v>46</v>
      </c>
    </row>
    <row r="2525" spans="1:5">
      <c r="A2525" t="s">
        <v>3229</v>
      </c>
      <c r="B2525" t="s">
        <v>260</v>
      </c>
      <c r="C2525" t="s">
        <v>8</v>
      </c>
      <c r="D2525" t="s">
        <v>17</v>
      </c>
      <c r="E2525" t="s">
        <v>18</v>
      </c>
    </row>
    <row r="2526" spans="1:5">
      <c r="A2526" t="s">
        <v>3230</v>
      </c>
      <c r="B2526" t="s">
        <v>134</v>
      </c>
      <c r="C2526" t="s">
        <v>5</v>
      </c>
      <c r="D2526" t="s">
        <v>14</v>
      </c>
      <c r="E2526" t="s">
        <v>57</v>
      </c>
    </row>
    <row r="2527" spans="1:5">
      <c r="A2527" t="s">
        <v>3231</v>
      </c>
      <c r="B2527" t="s">
        <v>371</v>
      </c>
      <c r="C2527" t="s">
        <v>8</v>
      </c>
      <c r="D2527" t="s">
        <v>17</v>
      </c>
      <c r="E2527" t="s">
        <v>32</v>
      </c>
    </row>
    <row r="2528" spans="1:5">
      <c r="A2528" t="s">
        <v>3232</v>
      </c>
      <c r="B2528" t="s">
        <v>375</v>
      </c>
      <c r="C2528" t="s">
        <v>11</v>
      </c>
      <c r="D2528" t="s">
        <v>58</v>
      </c>
      <c r="E2528" t="s">
        <v>61</v>
      </c>
    </row>
    <row r="2529" spans="1:5">
      <c r="A2529" t="s">
        <v>3233</v>
      </c>
      <c r="B2529" t="s">
        <v>201</v>
      </c>
      <c r="C2529" t="s">
        <v>11</v>
      </c>
      <c r="D2529" t="s">
        <v>58</v>
      </c>
      <c r="E2529" t="s">
        <v>66</v>
      </c>
    </row>
    <row r="2530" spans="1:5">
      <c r="A2530" t="s">
        <v>3234</v>
      </c>
      <c r="B2530" t="s">
        <v>115</v>
      </c>
      <c r="C2530" t="s">
        <v>8</v>
      </c>
      <c r="D2530" t="s">
        <v>17</v>
      </c>
      <c r="E2530" t="s">
        <v>52</v>
      </c>
    </row>
    <row r="2531" spans="1:5">
      <c r="A2531" t="s">
        <v>3235</v>
      </c>
      <c r="B2531" t="s">
        <v>435</v>
      </c>
      <c r="C2531" t="s">
        <v>11</v>
      </c>
      <c r="D2531" t="s">
        <v>58</v>
      </c>
      <c r="E2531" t="s">
        <v>59</v>
      </c>
    </row>
    <row r="2532" spans="1:5">
      <c r="A2532" t="s">
        <v>3236</v>
      </c>
      <c r="B2532" t="s">
        <v>254</v>
      </c>
      <c r="C2532" t="s">
        <v>23</v>
      </c>
      <c r="D2532" t="s">
        <v>42</v>
      </c>
      <c r="E2532" t="s">
        <v>43</v>
      </c>
    </row>
    <row r="2533" spans="1:5">
      <c r="A2533" t="s">
        <v>3237</v>
      </c>
      <c r="B2533" t="s">
        <v>325</v>
      </c>
      <c r="C2533" t="s">
        <v>23</v>
      </c>
      <c r="D2533" t="s">
        <v>24</v>
      </c>
      <c r="E2533" t="s">
        <v>25</v>
      </c>
    </row>
    <row r="2534" spans="1:5">
      <c r="A2534" t="s">
        <v>3238</v>
      </c>
      <c r="B2534" t="s">
        <v>199</v>
      </c>
      <c r="C2534" t="s">
        <v>8</v>
      </c>
      <c r="D2534" t="s">
        <v>17</v>
      </c>
      <c r="E2534" t="s">
        <v>52</v>
      </c>
    </row>
    <row r="2535" spans="1:5">
      <c r="A2535" t="s">
        <v>3239</v>
      </c>
      <c r="B2535" t="s">
        <v>109</v>
      </c>
      <c r="C2535" t="s">
        <v>23</v>
      </c>
      <c r="D2535" t="s">
        <v>42</v>
      </c>
      <c r="E2535" t="s">
        <v>62</v>
      </c>
    </row>
    <row r="2536" spans="1:5">
      <c r="A2536" t="s">
        <v>3240</v>
      </c>
      <c r="B2536" t="s">
        <v>325</v>
      </c>
      <c r="C2536" t="s">
        <v>23</v>
      </c>
      <c r="D2536" t="s">
        <v>39</v>
      </c>
      <c r="E2536" t="s">
        <v>51</v>
      </c>
    </row>
    <row r="2537" spans="1:5">
      <c r="A2537" t="s">
        <v>3241</v>
      </c>
      <c r="B2537" t="s">
        <v>118</v>
      </c>
      <c r="C2537" t="s">
        <v>5</v>
      </c>
      <c r="D2537" t="s">
        <v>6</v>
      </c>
      <c r="E2537" t="s">
        <v>22</v>
      </c>
    </row>
    <row r="2538" spans="1:5">
      <c r="A2538" t="s">
        <v>3242</v>
      </c>
      <c r="B2538" t="s">
        <v>282</v>
      </c>
      <c r="C2538" t="s">
        <v>5</v>
      </c>
      <c r="D2538" t="s">
        <v>14</v>
      </c>
      <c r="E2538" t="s">
        <v>15</v>
      </c>
    </row>
    <row r="2539" spans="1:5">
      <c r="A2539" t="s">
        <v>3243</v>
      </c>
      <c r="B2539" t="s">
        <v>205</v>
      </c>
      <c r="C2539" t="s">
        <v>23</v>
      </c>
      <c r="D2539" t="s">
        <v>24</v>
      </c>
      <c r="E2539" t="s">
        <v>45</v>
      </c>
    </row>
    <row r="2540" spans="1:5">
      <c r="A2540" t="s">
        <v>3244</v>
      </c>
      <c r="B2540" t="s">
        <v>469</v>
      </c>
      <c r="C2540" t="s">
        <v>8</v>
      </c>
      <c r="D2540" t="s">
        <v>17</v>
      </c>
      <c r="E2540" t="s">
        <v>52</v>
      </c>
    </row>
    <row r="2541" spans="1:5">
      <c r="A2541" t="s">
        <v>3245</v>
      </c>
      <c r="B2541" t="s">
        <v>229</v>
      </c>
      <c r="C2541" t="s">
        <v>5</v>
      </c>
      <c r="D2541" t="s">
        <v>14</v>
      </c>
      <c r="E2541" t="s">
        <v>57</v>
      </c>
    </row>
    <row r="2542" spans="1:5">
      <c r="A2542" t="s">
        <v>3246</v>
      </c>
      <c r="B2542" t="s">
        <v>213</v>
      </c>
      <c r="C2542" t="s">
        <v>11</v>
      </c>
      <c r="D2542" t="s">
        <v>58</v>
      </c>
      <c r="E2542" t="s">
        <v>66</v>
      </c>
    </row>
    <row r="2543" spans="1:5">
      <c r="A2543" t="s">
        <v>3247</v>
      </c>
      <c r="B2543" t="s">
        <v>220</v>
      </c>
      <c r="C2543" t="s">
        <v>11</v>
      </c>
      <c r="D2543" t="s">
        <v>12</v>
      </c>
      <c r="E2543" t="s">
        <v>13</v>
      </c>
    </row>
    <row r="2544" spans="1:5">
      <c r="A2544" t="s">
        <v>3248</v>
      </c>
      <c r="B2544" t="s">
        <v>435</v>
      </c>
      <c r="C2544" t="s">
        <v>11</v>
      </c>
      <c r="D2544" t="s">
        <v>12</v>
      </c>
      <c r="E2544" t="s">
        <v>13</v>
      </c>
    </row>
    <row r="2545" spans="1:5">
      <c r="A2545" t="s">
        <v>3249</v>
      </c>
      <c r="B2545" t="s">
        <v>161</v>
      </c>
      <c r="C2545" t="s">
        <v>8</v>
      </c>
      <c r="D2545" t="s">
        <v>37</v>
      </c>
      <c r="E2545" t="s">
        <v>49</v>
      </c>
    </row>
    <row r="2546" spans="1:5">
      <c r="A2546" t="s">
        <v>3250</v>
      </c>
      <c r="B2546" t="s">
        <v>461</v>
      </c>
      <c r="C2546" t="s">
        <v>23</v>
      </c>
      <c r="D2546" t="s">
        <v>39</v>
      </c>
      <c r="E2546" t="s">
        <v>40</v>
      </c>
    </row>
    <row r="2547" spans="1:5">
      <c r="A2547" t="s">
        <v>3251</v>
      </c>
      <c r="B2547" t="s">
        <v>165</v>
      </c>
      <c r="C2547" t="s">
        <v>11</v>
      </c>
      <c r="D2547" t="s">
        <v>12</v>
      </c>
      <c r="E2547" t="s">
        <v>13</v>
      </c>
    </row>
    <row r="2548" spans="1:5">
      <c r="A2548" t="s">
        <v>3252</v>
      </c>
      <c r="B2548" t="s">
        <v>386</v>
      </c>
      <c r="C2548" t="s">
        <v>8</v>
      </c>
      <c r="D2548" t="s">
        <v>17</v>
      </c>
      <c r="E2548" t="s">
        <v>52</v>
      </c>
    </row>
    <row r="2549" spans="1:5">
      <c r="A2549" t="s">
        <v>3253</v>
      </c>
      <c r="B2549" t="s">
        <v>386</v>
      </c>
      <c r="C2549" t="s">
        <v>5</v>
      </c>
      <c r="D2549" t="s">
        <v>6</v>
      </c>
      <c r="E2549" t="s">
        <v>22</v>
      </c>
    </row>
    <row r="2550" spans="1:5">
      <c r="A2550" t="s">
        <v>3254</v>
      </c>
      <c r="B2550" t="s">
        <v>252</v>
      </c>
      <c r="C2550" t="s">
        <v>23</v>
      </c>
      <c r="D2550" t="s">
        <v>24</v>
      </c>
      <c r="E2550" t="s">
        <v>54</v>
      </c>
    </row>
    <row r="2551" spans="1:5">
      <c r="A2551" t="s">
        <v>3255</v>
      </c>
      <c r="B2551" t="s">
        <v>228</v>
      </c>
      <c r="C2551" t="s">
        <v>5</v>
      </c>
      <c r="D2551" t="s">
        <v>29</v>
      </c>
      <c r="E2551" t="s">
        <v>30</v>
      </c>
    </row>
    <row r="2552" spans="1:5">
      <c r="A2552" t="s">
        <v>3256</v>
      </c>
      <c r="B2552" t="s">
        <v>260</v>
      </c>
      <c r="C2552" t="s">
        <v>8</v>
      </c>
      <c r="D2552" t="s">
        <v>37</v>
      </c>
      <c r="E2552" t="s">
        <v>65</v>
      </c>
    </row>
    <row r="2553" spans="1:5">
      <c r="A2553" t="s">
        <v>3257</v>
      </c>
      <c r="B2553" t="s">
        <v>500</v>
      </c>
      <c r="C2553" t="s">
        <v>11</v>
      </c>
      <c r="D2553" t="s">
        <v>4706</v>
      </c>
      <c r="E2553" t="s">
        <v>19</v>
      </c>
    </row>
    <row r="2554" spans="1:5">
      <c r="A2554" t="s">
        <v>3258</v>
      </c>
      <c r="B2554" t="s">
        <v>367</v>
      </c>
      <c r="C2554" t="s">
        <v>11</v>
      </c>
      <c r="D2554" t="s">
        <v>58</v>
      </c>
      <c r="E2554" t="s">
        <v>66</v>
      </c>
    </row>
    <row r="2555" spans="1:5">
      <c r="A2555" t="s">
        <v>3259</v>
      </c>
      <c r="B2555" t="s">
        <v>366</v>
      </c>
      <c r="C2555" t="s">
        <v>8</v>
      </c>
      <c r="D2555" t="s">
        <v>37</v>
      </c>
      <c r="E2555" t="s">
        <v>38</v>
      </c>
    </row>
    <row r="2556" spans="1:5">
      <c r="A2556" t="s">
        <v>3260</v>
      </c>
      <c r="B2556" t="s">
        <v>243</v>
      </c>
      <c r="C2556" t="s">
        <v>11</v>
      </c>
      <c r="D2556" t="s">
        <v>4706</v>
      </c>
      <c r="E2556" t="s">
        <v>41</v>
      </c>
    </row>
    <row r="2557" spans="1:5">
      <c r="A2557" t="s">
        <v>3261</v>
      </c>
      <c r="B2557" t="s">
        <v>143</v>
      </c>
      <c r="C2557" t="s">
        <v>23</v>
      </c>
      <c r="D2557" t="s">
        <v>42</v>
      </c>
      <c r="E2557" t="s">
        <v>44</v>
      </c>
    </row>
    <row r="2558" spans="1:5">
      <c r="A2558" t="s">
        <v>3262</v>
      </c>
      <c r="B2558" t="s">
        <v>208</v>
      </c>
      <c r="C2558" t="s">
        <v>8</v>
      </c>
      <c r="D2558" t="s">
        <v>34</v>
      </c>
      <c r="E2558" t="s">
        <v>35</v>
      </c>
    </row>
    <row r="2559" spans="1:5">
      <c r="A2559" t="s">
        <v>3263</v>
      </c>
      <c r="B2559" t="s">
        <v>233</v>
      </c>
      <c r="C2559" t="s">
        <v>5</v>
      </c>
      <c r="D2559" t="s">
        <v>14</v>
      </c>
      <c r="E2559" t="s">
        <v>15</v>
      </c>
    </row>
    <row r="2560" spans="1:5">
      <c r="A2560" t="s">
        <v>3264</v>
      </c>
      <c r="B2560" t="s">
        <v>445</v>
      </c>
      <c r="C2560" t="s">
        <v>8</v>
      </c>
      <c r="D2560" t="s">
        <v>17</v>
      </c>
      <c r="E2560" t="s">
        <v>32</v>
      </c>
    </row>
    <row r="2561" spans="1:5">
      <c r="A2561" t="s">
        <v>3265</v>
      </c>
      <c r="B2561" t="s">
        <v>382</v>
      </c>
      <c r="C2561" t="s">
        <v>23</v>
      </c>
      <c r="D2561" t="s">
        <v>24</v>
      </c>
      <c r="E2561" t="s">
        <v>54</v>
      </c>
    </row>
    <row r="2562" spans="1:5">
      <c r="A2562" t="s">
        <v>3266</v>
      </c>
      <c r="B2562" t="s">
        <v>329</v>
      </c>
      <c r="C2562" t="s">
        <v>23</v>
      </c>
      <c r="D2562" t="s">
        <v>42</v>
      </c>
      <c r="E2562" t="s">
        <v>44</v>
      </c>
    </row>
    <row r="2563" spans="1:5">
      <c r="A2563" t="s">
        <v>3267</v>
      </c>
      <c r="B2563" t="s">
        <v>314</v>
      </c>
      <c r="C2563" t="s">
        <v>8</v>
      </c>
      <c r="D2563" t="s">
        <v>34</v>
      </c>
      <c r="E2563" t="s">
        <v>36</v>
      </c>
    </row>
    <row r="2564" spans="1:5">
      <c r="A2564" t="s">
        <v>3268</v>
      </c>
      <c r="B2564" t="s">
        <v>380</v>
      </c>
      <c r="C2564" t="s">
        <v>8</v>
      </c>
      <c r="D2564" t="s">
        <v>37</v>
      </c>
      <c r="E2564" t="s">
        <v>38</v>
      </c>
    </row>
    <row r="2565" spans="1:5">
      <c r="A2565" t="s">
        <v>3269</v>
      </c>
      <c r="B2565" t="s">
        <v>455</v>
      </c>
      <c r="C2565" t="s">
        <v>11</v>
      </c>
      <c r="D2565" t="s">
        <v>12</v>
      </c>
      <c r="E2565" t="s">
        <v>47</v>
      </c>
    </row>
    <row r="2566" spans="1:5">
      <c r="A2566" t="s">
        <v>3270</v>
      </c>
      <c r="B2566" t="s">
        <v>261</v>
      </c>
      <c r="C2566" t="s">
        <v>23</v>
      </c>
      <c r="D2566" t="s">
        <v>39</v>
      </c>
      <c r="E2566" t="s">
        <v>51</v>
      </c>
    </row>
    <row r="2567" spans="1:5">
      <c r="A2567" t="s">
        <v>3271</v>
      </c>
      <c r="B2567" t="s">
        <v>161</v>
      </c>
      <c r="C2567" t="s">
        <v>8</v>
      </c>
      <c r="D2567" t="s">
        <v>34</v>
      </c>
      <c r="E2567" t="s">
        <v>36</v>
      </c>
    </row>
    <row r="2568" spans="1:5">
      <c r="A2568" t="s">
        <v>3272</v>
      </c>
      <c r="B2568" t="s">
        <v>165</v>
      </c>
      <c r="C2568" t="s">
        <v>8</v>
      </c>
      <c r="D2568" t="s">
        <v>37</v>
      </c>
      <c r="E2568" t="s">
        <v>65</v>
      </c>
    </row>
    <row r="2569" spans="1:5">
      <c r="A2569" t="s">
        <v>3273</v>
      </c>
      <c r="B2569" t="s">
        <v>203</v>
      </c>
      <c r="C2569" t="s">
        <v>23</v>
      </c>
      <c r="D2569" t="s">
        <v>24</v>
      </c>
      <c r="E2569" t="s">
        <v>54</v>
      </c>
    </row>
    <row r="2570" spans="1:5">
      <c r="A2570" t="s">
        <v>3274</v>
      </c>
      <c r="B2570" t="s">
        <v>176</v>
      </c>
      <c r="C2570" t="s">
        <v>8</v>
      </c>
      <c r="D2570" t="s">
        <v>17</v>
      </c>
      <c r="E2570" t="s">
        <v>52</v>
      </c>
    </row>
    <row r="2571" spans="1:5">
      <c r="A2571" t="s">
        <v>3275</v>
      </c>
      <c r="B2571" t="s">
        <v>393</v>
      </c>
      <c r="C2571" t="s">
        <v>11</v>
      </c>
      <c r="D2571" t="s">
        <v>4706</v>
      </c>
      <c r="E2571" t="s">
        <v>19</v>
      </c>
    </row>
    <row r="2572" spans="1:5">
      <c r="A2572" t="s">
        <v>3276</v>
      </c>
      <c r="B2572" t="s">
        <v>265</v>
      </c>
      <c r="C2572" t="s">
        <v>23</v>
      </c>
      <c r="D2572" t="s">
        <v>24</v>
      </c>
      <c r="E2572" t="s">
        <v>25</v>
      </c>
    </row>
    <row r="2573" spans="1:5">
      <c r="A2573" t="s">
        <v>3277</v>
      </c>
      <c r="B2573" t="s">
        <v>324</v>
      </c>
      <c r="C2573" t="s">
        <v>11</v>
      </c>
      <c r="D2573" t="s">
        <v>58</v>
      </c>
      <c r="E2573" t="s">
        <v>59</v>
      </c>
    </row>
    <row r="2574" spans="1:5">
      <c r="A2574" t="s">
        <v>3278</v>
      </c>
      <c r="B2574" t="s">
        <v>418</v>
      </c>
      <c r="C2574" t="s">
        <v>11</v>
      </c>
      <c r="D2574" t="s">
        <v>4706</v>
      </c>
      <c r="E2574" t="s">
        <v>41</v>
      </c>
    </row>
    <row r="2575" spans="1:5">
      <c r="A2575" t="s">
        <v>3279</v>
      </c>
      <c r="B2575" t="s">
        <v>108</v>
      </c>
      <c r="C2575" t="s">
        <v>11</v>
      </c>
      <c r="D2575" t="s">
        <v>20</v>
      </c>
      <c r="E2575" t="s">
        <v>21</v>
      </c>
    </row>
    <row r="2576" spans="1:5">
      <c r="A2576" t="s">
        <v>3280</v>
      </c>
      <c r="B2576" t="s">
        <v>460</v>
      </c>
      <c r="C2576" t="s">
        <v>11</v>
      </c>
      <c r="D2576" t="s">
        <v>12</v>
      </c>
      <c r="E2576" t="s">
        <v>47</v>
      </c>
    </row>
    <row r="2577" spans="1:5">
      <c r="A2577" t="s">
        <v>3281</v>
      </c>
      <c r="B2577" t="s">
        <v>118</v>
      </c>
      <c r="C2577" t="s">
        <v>23</v>
      </c>
      <c r="D2577" t="s">
        <v>39</v>
      </c>
      <c r="E2577" t="s">
        <v>48</v>
      </c>
    </row>
    <row r="2578" spans="1:5">
      <c r="A2578" t="s">
        <v>3282</v>
      </c>
      <c r="B2578" t="s">
        <v>228</v>
      </c>
      <c r="C2578" t="s">
        <v>11</v>
      </c>
      <c r="D2578" t="s">
        <v>58</v>
      </c>
      <c r="E2578" t="s">
        <v>59</v>
      </c>
    </row>
    <row r="2579" spans="1:5">
      <c r="A2579" t="s">
        <v>3283</v>
      </c>
      <c r="B2579" t="s">
        <v>166</v>
      </c>
      <c r="C2579" t="s">
        <v>11</v>
      </c>
      <c r="D2579" t="s">
        <v>12</v>
      </c>
      <c r="E2579" t="s">
        <v>50</v>
      </c>
    </row>
    <row r="2580" spans="1:5">
      <c r="A2580" t="s">
        <v>3284</v>
      </c>
      <c r="B2580" t="s">
        <v>380</v>
      </c>
      <c r="C2580" t="s">
        <v>8</v>
      </c>
      <c r="D2580" t="s">
        <v>37</v>
      </c>
      <c r="E2580" t="s">
        <v>38</v>
      </c>
    </row>
    <row r="2581" spans="1:5">
      <c r="A2581" t="s">
        <v>3285</v>
      </c>
      <c r="B2581" t="s">
        <v>237</v>
      </c>
      <c r="C2581" t="s">
        <v>23</v>
      </c>
      <c r="D2581" t="s">
        <v>42</v>
      </c>
      <c r="E2581" t="s">
        <v>44</v>
      </c>
    </row>
    <row r="2582" spans="1:5">
      <c r="A2582" t="s">
        <v>3286</v>
      </c>
      <c r="B2582" t="s">
        <v>456</v>
      </c>
      <c r="C2582" t="s">
        <v>23</v>
      </c>
      <c r="D2582" t="s">
        <v>24</v>
      </c>
      <c r="E2582" t="s">
        <v>54</v>
      </c>
    </row>
    <row r="2583" spans="1:5">
      <c r="A2583" t="s">
        <v>3287</v>
      </c>
      <c r="B2583" t="s">
        <v>479</v>
      </c>
      <c r="C2583" t="s">
        <v>5</v>
      </c>
      <c r="D2583" t="s">
        <v>27</v>
      </c>
      <c r="E2583" t="s">
        <v>28</v>
      </c>
    </row>
    <row r="2584" spans="1:5">
      <c r="A2584" t="s">
        <v>3288</v>
      </c>
      <c r="B2584" t="s">
        <v>213</v>
      </c>
      <c r="C2584" t="s">
        <v>23</v>
      </c>
      <c r="D2584" t="s">
        <v>24</v>
      </c>
      <c r="E2584" t="s">
        <v>25</v>
      </c>
    </row>
    <row r="2585" spans="1:5">
      <c r="A2585" t="s">
        <v>3289</v>
      </c>
      <c r="B2585" t="s">
        <v>339</v>
      </c>
      <c r="C2585" t="s">
        <v>23</v>
      </c>
      <c r="D2585" t="s">
        <v>39</v>
      </c>
      <c r="E2585" t="s">
        <v>51</v>
      </c>
    </row>
    <row r="2586" spans="1:5">
      <c r="A2586" t="s">
        <v>3290</v>
      </c>
      <c r="B2586" t="s">
        <v>125</v>
      </c>
      <c r="C2586" t="s">
        <v>5</v>
      </c>
      <c r="D2586" t="s">
        <v>29</v>
      </c>
      <c r="E2586" t="s">
        <v>30</v>
      </c>
    </row>
    <row r="2587" spans="1:5">
      <c r="A2587" t="s">
        <v>3291</v>
      </c>
      <c r="B2587" t="s">
        <v>338</v>
      </c>
      <c r="C2587" t="s">
        <v>23</v>
      </c>
      <c r="D2587" t="s">
        <v>24</v>
      </c>
      <c r="E2587" t="s">
        <v>25</v>
      </c>
    </row>
    <row r="2588" spans="1:5">
      <c r="A2588" t="s">
        <v>3292</v>
      </c>
      <c r="B2588" t="s">
        <v>148</v>
      </c>
      <c r="C2588" t="s">
        <v>23</v>
      </c>
      <c r="D2588" t="s">
        <v>42</v>
      </c>
      <c r="E2588" t="s">
        <v>62</v>
      </c>
    </row>
    <row r="2589" spans="1:5">
      <c r="A2589" t="s">
        <v>3293</v>
      </c>
      <c r="B2589" t="s">
        <v>136</v>
      </c>
      <c r="C2589" t="s">
        <v>23</v>
      </c>
      <c r="D2589" t="s">
        <v>24</v>
      </c>
      <c r="E2589" t="s">
        <v>45</v>
      </c>
    </row>
    <row r="2590" spans="1:5">
      <c r="A2590" t="s">
        <v>3294</v>
      </c>
      <c r="B2590" t="s">
        <v>381</v>
      </c>
      <c r="C2590" t="s">
        <v>23</v>
      </c>
      <c r="D2590" t="s">
        <v>39</v>
      </c>
      <c r="E2590" t="s">
        <v>48</v>
      </c>
    </row>
    <row r="2591" spans="1:5">
      <c r="A2591" t="s">
        <v>3295</v>
      </c>
      <c r="B2591" t="s">
        <v>249</v>
      </c>
      <c r="C2591" t="s">
        <v>5</v>
      </c>
      <c r="D2591" t="s">
        <v>6</v>
      </c>
      <c r="E2591" t="s">
        <v>7</v>
      </c>
    </row>
    <row r="2592" spans="1:5">
      <c r="A2592" t="s">
        <v>3296</v>
      </c>
      <c r="B2592" t="s">
        <v>282</v>
      </c>
      <c r="C2592" t="s">
        <v>23</v>
      </c>
      <c r="D2592" t="s">
        <v>39</v>
      </c>
      <c r="E2592" t="s">
        <v>40</v>
      </c>
    </row>
    <row r="2593" spans="1:5">
      <c r="A2593" t="s">
        <v>3297</v>
      </c>
      <c r="B2593" t="s">
        <v>297</v>
      </c>
      <c r="C2593" t="s">
        <v>23</v>
      </c>
      <c r="D2593" t="s">
        <v>42</v>
      </c>
      <c r="E2593" t="s">
        <v>62</v>
      </c>
    </row>
    <row r="2594" spans="1:5">
      <c r="A2594" t="s">
        <v>3298</v>
      </c>
      <c r="B2594" t="s">
        <v>258</v>
      </c>
      <c r="C2594" t="s">
        <v>5</v>
      </c>
      <c r="D2594" t="s">
        <v>14</v>
      </c>
      <c r="E2594" t="s">
        <v>26</v>
      </c>
    </row>
    <row r="2595" spans="1:5">
      <c r="A2595" t="s">
        <v>3299</v>
      </c>
      <c r="B2595" t="s">
        <v>390</v>
      </c>
      <c r="C2595" t="s">
        <v>8</v>
      </c>
      <c r="D2595" t="s">
        <v>9</v>
      </c>
      <c r="E2595" t="s">
        <v>10</v>
      </c>
    </row>
    <row r="2596" spans="1:5">
      <c r="A2596" t="s">
        <v>3300</v>
      </c>
      <c r="B2596" t="s">
        <v>227</v>
      </c>
      <c r="C2596" t="s">
        <v>11</v>
      </c>
      <c r="D2596" t="s">
        <v>4706</v>
      </c>
      <c r="E2596" t="s">
        <v>33</v>
      </c>
    </row>
    <row r="2597" spans="1:5">
      <c r="A2597" t="s">
        <v>3301</v>
      </c>
      <c r="B2597" t="s">
        <v>220</v>
      </c>
      <c r="C2597" t="s">
        <v>8</v>
      </c>
      <c r="D2597" t="s">
        <v>34</v>
      </c>
      <c r="E2597" t="s">
        <v>35</v>
      </c>
    </row>
    <row r="2598" spans="1:5">
      <c r="A2598" t="s">
        <v>3302</v>
      </c>
      <c r="B2598" t="s">
        <v>213</v>
      </c>
      <c r="C2598" t="s">
        <v>5</v>
      </c>
      <c r="D2598" t="s">
        <v>27</v>
      </c>
      <c r="E2598" t="s">
        <v>64</v>
      </c>
    </row>
    <row r="2599" spans="1:5">
      <c r="A2599" t="s">
        <v>3303</v>
      </c>
      <c r="B2599" t="s">
        <v>391</v>
      </c>
      <c r="C2599" t="s">
        <v>11</v>
      </c>
      <c r="D2599" t="s">
        <v>12</v>
      </c>
      <c r="E2599" t="s">
        <v>13</v>
      </c>
    </row>
    <row r="2600" spans="1:5">
      <c r="A2600" t="s">
        <v>3304</v>
      </c>
      <c r="B2600" t="s">
        <v>145</v>
      </c>
      <c r="C2600" t="s">
        <v>5</v>
      </c>
      <c r="D2600" t="s">
        <v>29</v>
      </c>
      <c r="E2600" t="s">
        <v>31</v>
      </c>
    </row>
    <row r="2601" spans="1:5">
      <c r="A2601" t="s">
        <v>3305</v>
      </c>
      <c r="B2601" t="s">
        <v>390</v>
      </c>
      <c r="C2601" t="s">
        <v>5</v>
      </c>
      <c r="D2601" t="s">
        <v>14</v>
      </c>
      <c r="E2601" t="s">
        <v>26</v>
      </c>
    </row>
    <row r="2602" spans="1:5">
      <c r="A2602" t="s">
        <v>3306</v>
      </c>
      <c r="B2602" t="s">
        <v>304</v>
      </c>
      <c r="C2602" t="s">
        <v>23</v>
      </c>
      <c r="D2602" t="s">
        <v>39</v>
      </c>
      <c r="E2602" t="s">
        <v>51</v>
      </c>
    </row>
    <row r="2603" spans="1:5">
      <c r="A2603" t="s">
        <v>3307</v>
      </c>
      <c r="B2603" t="s">
        <v>214</v>
      </c>
      <c r="C2603" t="s">
        <v>11</v>
      </c>
      <c r="D2603" t="s">
        <v>12</v>
      </c>
      <c r="E2603" t="s">
        <v>13</v>
      </c>
    </row>
    <row r="2604" spans="1:5">
      <c r="A2604" t="s">
        <v>3308</v>
      </c>
      <c r="B2604" t="s">
        <v>440</v>
      </c>
      <c r="C2604" t="s">
        <v>23</v>
      </c>
      <c r="D2604" t="s">
        <v>39</v>
      </c>
      <c r="E2604" t="s">
        <v>48</v>
      </c>
    </row>
    <row r="2605" spans="1:5">
      <c r="A2605" t="s">
        <v>3309</v>
      </c>
      <c r="B2605" t="s">
        <v>480</v>
      </c>
      <c r="C2605" t="s">
        <v>11</v>
      </c>
      <c r="D2605" t="s">
        <v>4706</v>
      </c>
      <c r="E2605" t="s">
        <v>33</v>
      </c>
    </row>
    <row r="2606" spans="1:5">
      <c r="A2606" t="s">
        <v>3310</v>
      </c>
      <c r="B2606" t="s">
        <v>363</v>
      </c>
      <c r="C2606" t="s">
        <v>5</v>
      </c>
      <c r="D2606" t="s">
        <v>29</v>
      </c>
      <c r="E2606" t="s">
        <v>30</v>
      </c>
    </row>
    <row r="2607" spans="1:5">
      <c r="A2607" t="s">
        <v>3311</v>
      </c>
      <c r="B2607" t="s">
        <v>403</v>
      </c>
      <c r="C2607" t="s">
        <v>5</v>
      </c>
      <c r="D2607" t="s">
        <v>29</v>
      </c>
      <c r="E2607" t="s">
        <v>31</v>
      </c>
    </row>
    <row r="2608" spans="1:5">
      <c r="A2608" t="s">
        <v>3312</v>
      </c>
      <c r="B2608" t="s">
        <v>224</v>
      </c>
      <c r="C2608" t="s">
        <v>8</v>
      </c>
      <c r="D2608" t="s">
        <v>34</v>
      </c>
      <c r="E2608" t="s">
        <v>35</v>
      </c>
    </row>
    <row r="2609" spans="1:5">
      <c r="A2609" t="s">
        <v>3313</v>
      </c>
      <c r="B2609" t="s">
        <v>352</v>
      </c>
      <c r="C2609" t="s">
        <v>11</v>
      </c>
      <c r="D2609" t="s">
        <v>12</v>
      </c>
      <c r="E2609" t="s">
        <v>50</v>
      </c>
    </row>
    <row r="2610" spans="1:5">
      <c r="A2610" t="s">
        <v>3314</v>
      </c>
      <c r="B2610" t="s">
        <v>177</v>
      </c>
      <c r="C2610" t="s">
        <v>23</v>
      </c>
      <c r="D2610" t="s">
        <v>39</v>
      </c>
      <c r="E2610" t="s">
        <v>51</v>
      </c>
    </row>
    <row r="2611" spans="1:5">
      <c r="A2611" t="s">
        <v>3315</v>
      </c>
      <c r="B2611" t="s">
        <v>131</v>
      </c>
      <c r="C2611" t="s">
        <v>8</v>
      </c>
      <c r="D2611" t="s">
        <v>9</v>
      </c>
      <c r="E2611" t="s">
        <v>55</v>
      </c>
    </row>
    <row r="2612" spans="1:5">
      <c r="A2612" t="s">
        <v>3316</v>
      </c>
      <c r="B2612" t="s">
        <v>411</v>
      </c>
      <c r="C2612" t="s">
        <v>8</v>
      </c>
      <c r="D2612" t="s">
        <v>34</v>
      </c>
      <c r="E2612" t="s">
        <v>35</v>
      </c>
    </row>
    <row r="2613" spans="1:5">
      <c r="A2613" t="s">
        <v>3317</v>
      </c>
      <c r="B2613" t="s">
        <v>351</v>
      </c>
      <c r="C2613" t="s">
        <v>8</v>
      </c>
      <c r="D2613" t="s">
        <v>9</v>
      </c>
      <c r="E2613" t="s">
        <v>55</v>
      </c>
    </row>
    <row r="2614" spans="1:5">
      <c r="A2614" t="s">
        <v>3318</v>
      </c>
      <c r="B2614" t="s">
        <v>178</v>
      </c>
      <c r="C2614" t="s">
        <v>23</v>
      </c>
      <c r="D2614" t="s">
        <v>24</v>
      </c>
      <c r="E2614" t="s">
        <v>45</v>
      </c>
    </row>
    <row r="2615" spans="1:5">
      <c r="A2615" t="s">
        <v>3319</v>
      </c>
      <c r="B2615" t="s">
        <v>393</v>
      </c>
      <c r="C2615" t="s">
        <v>8</v>
      </c>
      <c r="D2615" t="s">
        <v>9</v>
      </c>
      <c r="E2615" t="s">
        <v>55</v>
      </c>
    </row>
    <row r="2616" spans="1:5">
      <c r="A2616" t="s">
        <v>3320</v>
      </c>
      <c r="B2616" t="s">
        <v>304</v>
      </c>
      <c r="C2616" t="s">
        <v>23</v>
      </c>
      <c r="D2616" t="s">
        <v>24</v>
      </c>
      <c r="E2616" t="s">
        <v>45</v>
      </c>
    </row>
    <row r="2617" spans="1:5">
      <c r="A2617" t="s">
        <v>3321</v>
      </c>
      <c r="B2617" t="s">
        <v>150</v>
      </c>
      <c r="C2617" t="s">
        <v>8</v>
      </c>
      <c r="D2617" t="s">
        <v>9</v>
      </c>
      <c r="E2617" t="s">
        <v>55</v>
      </c>
    </row>
    <row r="2618" spans="1:5">
      <c r="A2618" t="s">
        <v>3322</v>
      </c>
      <c r="B2618" t="s">
        <v>300</v>
      </c>
      <c r="C2618" t="s">
        <v>23</v>
      </c>
      <c r="D2618" t="s">
        <v>42</v>
      </c>
      <c r="E2618" t="s">
        <v>43</v>
      </c>
    </row>
    <row r="2619" spans="1:5">
      <c r="A2619" t="s">
        <v>3323</v>
      </c>
      <c r="B2619" t="s">
        <v>144</v>
      </c>
      <c r="C2619" t="s">
        <v>5</v>
      </c>
      <c r="D2619" t="s">
        <v>14</v>
      </c>
      <c r="E2619" t="s">
        <v>15</v>
      </c>
    </row>
    <row r="2620" spans="1:5">
      <c r="A2620" t="s">
        <v>3324</v>
      </c>
      <c r="B2620" t="s">
        <v>233</v>
      </c>
      <c r="C2620" t="s">
        <v>5</v>
      </c>
      <c r="D2620" t="s">
        <v>27</v>
      </c>
      <c r="E2620" t="s">
        <v>67</v>
      </c>
    </row>
    <row r="2621" spans="1:5">
      <c r="A2621" t="s">
        <v>3325</v>
      </c>
      <c r="B2621" t="s">
        <v>452</v>
      </c>
      <c r="C2621" t="s">
        <v>5</v>
      </c>
      <c r="D2621" t="s">
        <v>27</v>
      </c>
      <c r="E2621" t="s">
        <v>28</v>
      </c>
    </row>
    <row r="2622" spans="1:5">
      <c r="A2622" t="s">
        <v>3326</v>
      </c>
      <c r="B2622" t="s">
        <v>176</v>
      </c>
      <c r="C2622" t="s">
        <v>5</v>
      </c>
      <c r="D2622" t="s">
        <v>14</v>
      </c>
      <c r="E2622" t="s">
        <v>26</v>
      </c>
    </row>
    <row r="2623" spans="1:5">
      <c r="A2623" t="s">
        <v>3327</v>
      </c>
      <c r="B2623" t="s">
        <v>349</v>
      </c>
      <c r="C2623" t="s">
        <v>5</v>
      </c>
      <c r="D2623" t="s">
        <v>27</v>
      </c>
      <c r="E2623" t="s">
        <v>64</v>
      </c>
    </row>
    <row r="2624" spans="1:5">
      <c r="A2624" t="s">
        <v>3328</v>
      </c>
      <c r="B2624" t="s">
        <v>190</v>
      </c>
      <c r="C2624" t="s">
        <v>8</v>
      </c>
      <c r="D2624" t="s">
        <v>37</v>
      </c>
      <c r="E2624" t="s">
        <v>65</v>
      </c>
    </row>
    <row r="2625" spans="1:5">
      <c r="A2625" t="s">
        <v>3329</v>
      </c>
      <c r="B2625" t="s">
        <v>205</v>
      </c>
      <c r="C2625" t="s">
        <v>8</v>
      </c>
      <c r="D2625" t="s">
        <v>17</v>
      </c>
      <c r="E2625" t="s">
        <v>32</v>
      </c>
    </row>
    <row r="2626" spans="1:5">
      <c r="A2626" t="s">
        <v>3330</v>
      </c>
      <c r="B2626" t="s">
        <v>351</v>
      </c>
      <c r="C2626" t="s">
        <v>8</v>
      </c>
      <c r="D2626" t="s">
        <v>34</v>
      </c>
      <c r="E2626" t="s">
        <v>60</v>
      </c>
    </row>
    <row r="2627" spans="1:5">
      <c r="A2627" t="s">
        <v>3331</v>
      </c>
      <c r="B2627" t="s">
        <v>483</v>
      </c>
      <c r="C2627" t="s">
        <v>23</v>
      </c>
      <c r="D2627" t="s">
        <v>39</v>
      </c>
      <c r="E2627" t="s">
        <v>51</v>
      </c>
    </row>
    <row r="2628" spans="1:5">
      <c r="A2628" t="s">
        <v>3332</v>
      </c>
      <c r="B2628" t="s">
        <v>348</v>
      </c>
      <c r="C2628" t="s">
        <v>23</v>
      </c>
      <c r="D2628" t="s">
        <v>39</v>
      </c>
      <c r="E2628" t="s">
        <v>51</v>
      </c>
    </row>
    <row r="2629" spans="1:5">
      <c r="A2629" t="s">
        <v>3333</v>
      </c>
      <c r="B2629" t="s">
        <v>191</v>
      </c>
      <c r="C2629" t="s">
        <v>23</v>
      </c>
      <c r="D2629" t="s">
        <v>39</v>
      </c>
      <c r="E2629" t="s">
        <v>51</v>
      </c>
    </row>
    <row r="2630" spans="1:5">
      <c r="A2630" t="s">
        <v>3334</v>
      </c>
      <c r="B2630" t="s">
        <v>291</v>
      </c>
      <c r="C2630" t="s">
        <v>23</v>
      </c>
      <c r="D2630" t="s">
        <v>24</v>
      </c>
      <c r="E2630" t="s">
        <v>45</v>
      </c>
    </row>
    <row r="2631" spans="1:5">
      <c r="A2631" t="s">
        <v>3335</v>
      </c>
      <c r="B2631" t="s">
        <v>458</v>
      </c>
      <c r="C2631" t="s">
        <v>5</v>
      </c>
      <c r="D2631" t="s">
        <v>14</v>
      </c>
      <c r="E2631" t="s">
        <v>57</v>
      </c>
    </row>
    <row r="2632" spans="1:5">
      <c r="A2632" t="s">
        <v>3336</v>
      </c>
      <c r="B2632" t="s">
        <v>446</v>
      </c>
      <c r="C2632" t="s">
        <v>5</v>
      </c>
      <c r="D2632" t="s">
        <v>14</v>
      </c>
      <c r="E2632" t="s">
        <v>57</v>
      </c>
    </row>
    <row r="2633" spans="1:5">
      <c r="A2633" t="s">
        <v>3337</v>
      </c>
      <c r="B2633" t="s">
        <v>391</v>
      </c>
      <c r="C2633" t="s">
        <v>5</v>
      </c>
      <c r="D2633" t="s">
        <v>6</v>
      </c>
      <c r="E2633" t="s">
        <v>22</v>
      </c>
    </row>
    <row r="2634" spans="1:5">
      <c r="A2634" t="s">
        <v>3338</v>
      </c>
      <c r="B2634" t="s">
        <v>133</v>
      </c>
      <c r="C2634" t="s">
        <v>11</v>
      </c>
      <c r="D2634" t="s">
        <v>58</v>
      </c>
      <c r="E2634" t="s">
        <v>59</v>
      </c>
    </row>
    <row r="2635" spans="1:5">
      <c r="A2635" t="s">
        <v>3339</v>
      </c>
      <c r="B2635" t="s">
        <v>218</v>
      </c>
      <c r="C2635" t="s">
        <v>8</v>
      </c>
      <c r="D2635" t="s">
        <v>34</v>
      </c>
      <c r="E2635" t="s">
        <v>60</v>
      </c>
    </row>
    <row r="2636" spans="1:5">
      <c r="A2636" t="s">
        <v>3340</v>
      </c>
      <c r="B2636" t="s">
        <v>479</v>
      </c>
      <c r="C2636" t="s">
        <v>23</v>
      </c>
      <c r="D2636" t="s">
        <v>42</v>
      </c>
      <c r="E2636" t="s">
        <v>43</v>
      </c>
    </row>
    <row r="2637" spans="1:5">
      <c r="A2637" t="s">
        <v>3341</v>
      </c>
      <c r="B2637" t="s">
        <v>209</v>
      </c>
      <c r="C2637" t="s">
        <v>23</v>
      </c>
      <c r="D2637" t="s">
        <v>24</v>
      </c>
      <c r="E2637" t="s">
        <v>54</v>
      </c>
    </row>
    <row r="2638" spans="1:5">
      <c r="A2638" t="s">
        <v>3342</v>
      </c>
      <c r="B2638" t="s">
        <v>313</v>
      </c>
      <c r="C2638" t="s">
        <v>5</v>
      </c>
      <c r="D2638" t="s">
        <v>14</v>
      </c>
      <c r="E2638" t="s">
        <v>15</v>
      </c>
    </row>
    <row r="2639" spans="1:5">
      <c r="A2639" t="s">
        <v>3343</v>
      </c>
      <c r="B2639" t="s">
        <v>294</v>
      </c>
      <c r="C2639" t="s">
        <v>23</v>
      </c>
      <c r="D2639" t="s">
        <v>42</v>
      </c>
      <c r="E2639" t="s">
        <v>44</v>
      </c>
    </row>
    <row r="2640" spans="1:5">
      <c r="A2640" t="s">
        <v>3344</v>
      </c>
      <c r="B2640" t="s">
        <v>364</v>
      </c>
      <c r="C2640" t="s">
        <v>23</v>
      </c>
      <c r="D2640" t="s">
        <v>42</v>
      </c>
      <c r="E2640" t="s">
        <v>43</v>
      </c>
    </row>
    <row r="2641" spans="1:5">
      <c r="A2641" t="s">
        <v>3345</v>
      </c>
      <c r="B2641" t="s">
        <v>334</v>
      </c>
      <c r="C2641" t="s">
        <v>8</v>
      </c>
      <c r="D2641" t="s">
        <v>34</v>
      </c>
      <c r="E2641" t="s">
        <v>35</v>
      </c>
    </row>
    <row r="2642" spans="1:5">
      <c r="A2642" t="s">
        <v>3346</v>
      </c>
      <c r="B2642" t="s">
        <v>167</v>
      </c>
      <c r="C2642" t="s">
        <v>5</v>
      </c>
      <c r="D2642" t="s">
        <v>14</v>
      </c>
      <c r="E2642" t="s">
        <v>26</v>
      </c>
    </row>
    <row r="2643" spans="1:5">
      <c r="A2643" t="s">
        <v>3347</v>
      </c>
      <c r="B2643" t="s">
        <v>165</v>
      </c>
      <c r="C2643" t="s">
        <v>8</v>
      </c>
      <c r="D2643" t="s">
        <v>9</v>
      </c>
      <c r="E2643" t="s">
        <v>46</v>
      </c>
    </row>
    <row r="2644" spans="1:5">
      <c r="A2644" t="s">
        <v>3348</v>
      </c>
      <c r="B2644" t="s">
        <v>404</v>
      </c>
      <c r="C2644" t="s">
        <v>11</v>
      </c>
      <c r="D2644" t="s">
        <v>12</v>
      </c>
      <c r="E2644" t="s">
        <v>50</v>
      </c>
    </row>
    <row r="2645" spans="1:5">
      <c r="A2645" t="s">
        <v>3349</v>
      </c>
      <c r="B2645" t="s">
        <v>281</v>
      </c>
      <c r="C2645" t="s">
        <v>11</v>
      </c>
      <c r="D2645" t="s">
        <v>20</v>
      </c>
      <c r="E2645" t="s">
        <v>56</v>
      </c>
    </row>
    <row r="2646" spans="1:5">
      <c r="A2646" t="s">
        <v>3350</v>
      </c>
      <c r="B2646" t="s">
        <v>339</v>
      </c>
      <c r="C2646" t="s">
        <v>11</v>
      </c>
      <c r="D2646" t="s">
        <v>20</v>
      </c>
      <c r="E2646" t="s">
        <v>21</v>
      </c>
    </row>
    <row r="2647" spans="1:5">
      <c r="A2647" t="s">
        <v>3351</v>
      </c>
      <c r="B2647" t="s">
        <v>505</v>
      </c>
      <c r="C2647" t="s">
        <v>5</v>
      </c>
      <c r="D2647" t="s">
        <v>29</v>
      </c>
      <c r="E2647" t="s">
        <v>53</v>
      </c>
    </row>
    <row r="2648" spans="1:5">
      <c r="A2648" t="s">
        <v>3352</v>
      </c>
      <c r="B2648" t="s">
        <v>461</v>
      </c>
      <c r="C2648" t="s">
        <v>23</v>
      </c>
      <c r="D2648" t="s">
        <v>39</v>
      </c>
      <c r="E2648" t="s">
        <v>40</v>
      </c>
    </row>
    <row r="2649" spans="1:5">
      <c r="A2649" t="s">
        <v>3353</v>
      </c>
      <c r="B2649" t="s">
        <v>117</v>
      </c>
      <c r="C2649" t="s">
        <v>5</v>
      </c>
      <c r="D2649" t="s">
        <v>29</v>
      </c>
      <c r="E2649" t="s">
        <v>30</v>
      </c>
    </row>
    <row r="2650" spans="1:5">
      <c r="A2650" t="s">
        <v>3354</v>
      </c>
      <c r="B2650" t="s">
        <v>162</v>
      </c>
      <c r="C2650" t="s">
        <v>5</v>
      </c>
      <c r="D2650" t="s">
        <v>6</v>
      </c>
      <c r="E2650" t="s">
        <v>22</v>
      </c>
    </row>
    <row r="2651" spans="1:5">
      <c r="A2651" t="s">
        <v>3355</v>
      </c>
      <c r="B2651" t="s">
        <v>434</v>
      </c>
      <c r="C2651" t="s">
        <v>23</v>
      </c>
      <c r="D2651" t="s">
        <v>39</v>
      </c>
      <c r="E2651" t="s">
        <v>51</v>
      </c>
    </row>
    <row r="2652" spans="1:5">
      <c r="A2652" t="s">
        <v>3356</v>
      </c>
      <c r="B2652" t="s">
        <v>458</v>
      </c>
      <c r="C2652" t="s">
        <v>8</v>
      </c>
      <c r="D2652" t="s">
        <v>9</v>
      </c>
      <c r="E2652" t="s">
        <v>46</v>
      </c>
    </row>
    <row r="2653" spans="1:5">
      <c r="A2653" t="s">
        <v>3357</v>
      </c>
      <c r="B2653" t="s">
        <v>123</v>
      </c>
      <c r="C2653" t="s">
        <v>11</v>
      </c>
      <c r="D2653" t="s">
        <v>4706</v>
      </c>
      <c r="E2653" t="s">
        <v>41</v>
      </c>
    </row>
    <row r="2654" spans="1:5">
      <c r="A2654" t="s">
        <v>3358</v>
      </c>
      <c r="B2654" t="s">
        <v>128</v>
      </c>
      <c r="C2654" t="s">
        <v>8</v>
      </c>
      <c r="D2654" t="s">
        <v>9</v>
      </c>
      <c r="E2654" t="s">
        <v>55</v>
      </c>
    </row>
    <row r="2655" spans="1:5">
      <c r="A2655" t="s">
        <v>3359</v>
      </c>
      <c r="B2655" t="s">
        <v>450</v>
      </c>
      <c r="C2655" t="s">
        <v>11</v>
      </c>
      <c r="D2655" t="s">
        <v>20</v>
      </c>
      <c r="E2655" t="s">
        <v>63</v>
      </c>
    </row>
    <row r="2656" spans="1:5">
      <c r="A2656" t="s">
        <v>3360</v>
      </c>
      <c r="B2656" t="s">
        <v>474</v>
      </c>
      <c r="C2656" t="s">
        <v>5</v>
      </c>
      <c r="D2656" t="s">
        <v>27</v>
      </c>
      <c r="E2656" t="s">
        <v>28</v>
      </c>
    </row>
    <row r="2657" spans="1:5">
      <c r="A2657" t="s">
        <v>3361</v>
      </c>
      <c r="B2657" t="s">
        <v>140</v>
      </c>
      <c r="C2657" t="s">
        <v>11</v>
      </c>
      <c r="D2657" t="s">
        <v>12</v>
      </c>
      <c r="E2657" t="s">
        <v>13</v>
      </c>
    </row>
    <row r="2658" spans="1:5">
      <c r="A2658" t="s">
        <v>3362</v>
      </c>
      <c r="B2658" t="s">
        <v>274</v>
      </c>
      <c r="C2658" t="s">
        <v>5</v>
      </c>
      <c r="D2658" t="s">
        <v>6</v>
      </c>
      <c r="E2658" t="s">
        <v>22</v>
      </c>
    </row>
    <row r="2659" spans="1:5">
      <c r="A2659" t="s">
        <v>3363</v>
      </c>
      <c r="B2659" t="s">
        <v>296</v>
      </c>
      <c r="C2659" t="s">
        <v>8</v>
      </c>
      <c r="D2659" t="s">
        <v>34</v>
      </c>
      <c r="E2659" t="s">
        <v>60</v>
      </c>
    </row>
    <row r="2660" spans="1:5">
      <c r="A2660" t="s">
        <v>3364</v>
      </c>
      <c r="B2660" t="s">
        <v>125</v>
      </c>
      <c r="C2660" t="s">
        <v>5</v>
      </c>
      <c r="D2660" t="s">
        <v>14</v>
      </c>
      <c r="E2660" t="s">
        <v>15</v>
      </c>
    </row>
    <row r="2661" spans="1:5">
      <c r="A2661" t="s">
        <v>3365</v>
      </c>
      <c r="B2661" t="s">
        <v>139</v>
      </c>
      <c r="C2661" t="s">
        <v>8</v>
      </c>
      <c r="D2661" t="s">
        <v>9</v>
      </c>
      <c r="E2661" t="s">
        <v>10</v>
      </c>
    </row>
    <row r="2662" spans="1:5">
      <c r="A2662" t="s">
        <v>3366</v>
      </c>
      <c r="B2662" t="s">
        <v>218</v>
      </c>
      <c r="C2662" t="s">
        <v>23</v>
      </c>
      <c r="D2662" t="s">
        <v>42</v>
      </c>
      <c r="E2662" t="s">
        <v>43</v>
      </c>
    </row>
    <row r="2663" spans="1:5">
      <c r="A2663" t="s">
        <v>3367</v>
      </c>
      <c r="B2663" t="s">
        <v>446</v>
      </c>
      <c r="C2663" t="s">
        <v>23</v>
      </c>
      <c r="D2663" t="s">
        <v>39</v>
      </c>
      <c r="E2663" t="s">
        <v>40</v>
      </c>
    </row>
    <row r="2664" spans="1:5">
      <c r="A2664" t="s">
        <v>3368</v>
      </c>
      <c r="B2664" t="s">
        <v>252</v>
      </c>
      <c r="C2664" t="s">
        <v>23</v>
      </c>
      <c r="D2664" t="s">
        <v>42</v>
      </c>
      <c r="E2664" t="s">
        <v>43</v>
      </c>
    </row>
    <row r="2665" spans="1:5">
      <c r="A2665" t="s">
        <v>3369</v>
      </c>
      <c r="B2665" t="s">
        <v>444</v>
      </c>
      <c r="C2665" t="s">
        <v>5</v>
      </c>
      <c r="D2665" t="s">
        <v>6</v>
      </c>
      <c r="E2665" t="s">
        <v>22</v>
      </c>
    </row>
    <row r="2666" spans="1:5">
      <c r="A2666" t="s">
        <v>3370</v>
      </c>
      <c r="B2666" t="s">
        <v>472</v>
      </c>
      <c r="C2666" t="s">
        <v>23</v>
      </c>
      <c r="D2666" t="s">
        <v>24</v>
      </c>
      <c r="E2666" t="s">
        <v>25</v>
      </c>
    </row>
    <row r="2667" spans="1:5">
      <c r="A2667" t="s">
        <v>3371</v>
      </c>
      <c r="B2667" t="s">
        <v>151</v>
      </c>
      <c r="C2667" t="s">
        <v>11</v>
      </c>
      <c r="D2667" t="s">
        <v>4706</v>
      </c>
      <c r="E2667" t="s">
        <v>33</v>
      </c>
    </row>
    <row r="2668" spans="1:5">
      <c r="A2668" t="s">
        <v>3372</v>
      </c>
      <c r="B2668" t="s">
        <v>232</v>
      </c>
      <c r="C2668" t="s">
        <v>8</v>
      </c>
      <c r="D2668" t="s">
        <v>17</v>
      </c>
      <c r="E2668" t="s">
        <v>18</v>
      </c>
    </row>
    <row r="2669" spans="1:5">
      <c r="A2669" t="s">
        <v>3373</v>
      </c>
      <c r="B2669" t="s">
        <v>190</v>
      </c>
      <c r="C2669" t="s">
        <v>8</v>
      </c>
      <c r="D2669" t="s">
        <v>34</v>
      </c>
      <c r="E2669" t="s">
        <v>60</v>
      </c>
    </row>
    <row r="2670" spans="1:5">
      <c r="A2670" t="s">
        <v>3374</v>
      </c>
      <c r="B2670" t="s">
        <v>408</v>
      </c>
      <c r="C2670" t="s">
        <v>11</v>
      </c>
      <c r="D2670" t="s">
        <v>20</v>
      </c>
      <c r="E2670" t="s">
        <v>63</v>
      </c>
    </row>
    <row r="2671" spans="1:5">
      <c r="A2671" t="s">
        <v>3375</v>
      </c>
      <c r="B2671" t="s">
        <v>208</v>
      </c>
      <c r="C2671" t="s">
        <v>5</v>
      </c>
      <c r="D2671" t="s">
        <v>6</v>
      </c>
      <c r="E2671" t="s">
        <v>16</v>
      </c>
    </row>
    <row r="2672" spans="1:5">
      <c r="A2672" t="s">
        <v>3376</v>
      </c>
      <c r="B2672" t="s">
        <v>242</v>
      </c>
      <c r="C2672" t="s">
        <v>5</v>
      </c>
      <c r="D2672" t="s">
        <v>27</v>
      </c>
      <c r="E2672" t="s">
        <v>67</v>
      </c>
    </row>
    <row r="2673" spans="1:5">
      <c r="A2673" t="s">
        <v>3377</v>
      </c>
      <c r="B2673" t="s">
        <v>448</v>
      </c>
      <c r="C2673" t="s">
        <v>8</v>
      </c>
      <c r="D2673" t="s">
        <v>34</v>
      </c>
      <c r="E2673" t="s">
        <v>36</v>
      </c>
    </row>
    <row r="2674" spans="1:5">
      <c r="A2674" t="s">
        <v>3378</v>
      </c>
      <c r="B2674" t="s">
        <v>154</v>
      </c>
      <c r="C2674" t="s">
        <v>23</v>
      </c>
      <c r="D2674" t="s">
        <v>24</v>
      </c>
      <c r="E2674" t="s">
        <v>54</v>
      </c>
    </row>
    <row r="2675" spans="1:5">
      <c r="A2675" t="s">
        <v>3379</v>
      </c>
      <c r="B2675" t="s">
        <v>298</v>
      </c>
      <c r="C2675" t="s">
        <v>5</v>
      </c>
      <c r="D2675" t="s">
        <v>14</v>
      </c>
      <c r="E2675" t="s">
        <v>26</v>
      </c>
    </row>
    <row r="2676" spans="1:5">
      <c r="A2676" t="s">
        <v>3380</v>
      </c>
      <c r="B2676" t="s">
        <v>489</v>
      </c>
      <c r="C2676" t="s">
        <v>5</v>
      </c>
      <c r="D2676" t="s">
        <v>6</v>
      </c>
      <c r="E2676" t="s">
        <v>7</v>
      </c>
    </row>
    <row r="2677" spans="1:5">
      <c r="A2677" t="s">
        <v>3381</v>
      </c>
      <c r="B2677" t="s">
        <v>488</v>
      </c>
      <c r="C2677" t="s">
        <v>11</v>
      </c>
      <c r="D2677" t="s">
        <v>12</v>
      </c>
      <c r="E2677" t="s">
        <v>50</v>
      </c>
    </row>
    <row r="2678" spans="1:5">
      <c r="A2678" t="s">
        <v>3382</v>
      </c>
      <c r="B2678" t="s">
        <v>353</v>
      </c>
      <c r="C2678" t="s">
        <v>11</v>
      </c>
      <c r="D2678" t="s">
        <v>58</v>
      </c>
      <c r="E2678" t="s">
        <v>66</v>
      </c>
    </row>
    <row r="2679" spans="1:5">
      <c r="A2679" t="s">
        <v>3383</v>
      </c>
      <c r="B2679" t="s">
        <v>200</v>
      </c>
      <c r="C2679" t="s">
        <v>23</v>
      </c>
      <c r="D2679" t="s">
        <v>24</v>
      </c>
      <c r="E2679" t="s">
        <v>54</v>
      </c>
    </row>
    <row r="2680" spans="1:5">
      <c r="A2680" t="s">
        <v>3384</v>
      </c>
      <c r="B2680" t="s">
        <v>305</v>
      </c>
      <c r="C2680" t="s">
        <v>5</v>
      </c>
      <c r="D2680" t="s">
        <v>14</v>
      </c>
      <c r="E2680" t="s">
        <v>15</v>
      </c>
    </row>
    <row r="2681" spans="1:5">
      <c r="A2681" t="s">
        <v>3385</v>
      </c>
      <c r="B2681" t="s">
        <v>118</v>
      </c>
      <c r="C2681" t="s">
        <v>5</v>
      </c>
      <c r="D2681" t="s">
        <v>14</v>
      </c>
      <c r="E2681" t="s">
        <v>26</v>
      </c>
    </row>
    <row r="2682" spans="1:5">
      <c r="A2682" t="s">
        <v>3386</v>
      </c>
      <c r="B2682" t="s">
        <v>140</v>
      </c>
      <c r="C2682" t="s">
        <v>11</v>
      </c>
      <c r="D2682" t="s">
        <v>20</v>
      </c>
      <c r="E2682" t="s">
        <v>56</v>
      </c>
    </row>
    <row r="2683" spans="1:5">
      <c r="A2683" t="s">
        <v>3387</v>
      </c>
      <c r="B2683" t="s">
        <v>446</v>
      </c>
      <c r="C2683" t="s">
        <v>5</v>
      </c>
      <c r="D2683" t="s">
        <v>27</v>
      </c>
      <c r="E2683" t="s">
        <v>67</v>
      </c>
    </row>
    <row r="2684" spans="1:5">
      <c r="A2684" t="s">
        <v>3388</v>
      </c>
      <c r="B2684" t="s">
        <v>242</v>
      </c>
      <c r="C2684" t="s">
        <v>8</v>
      </c>
      <c r="D2684" t="s">
        <v>37</v>
      </c>
      <c r="E2684" t="s">
        <v>49</v>
      </c>
    </row>
    <row r="2685" spans="1:5">
      <c r="A2685" t="s">
        <v>3389</v>
      </c>
      <c r="B2685" t="s">
        <v>214</v>
      </c>
      <c r="C2685" t="s">
        <v>11</v>
      </c>
      <c r="D2685" t="s">
        <v>12</v>
      </c>
      <c r="E2685" t="s">
        <v>13</v>
      </c>
    </row>
    <row r="2686" spans="1:5">
      <c r="A2686" t="s">
        <v>3390</v>
      </c>
      <c r="B2686" t="s">
        <v>323</v>
      </c>
      <c r="C2686" t="s">
        <v>23</v>
      </c>
      <c r="D2686" t="s">
        <v>39</v>
      </c>
      <c r="E2686" t="s">
        <v>48</v>
      </c>
    </row>
    <row r="2687" spans="1:5">
      <c r="A2687" t="s">
        <v>3391</v>
      </c>
      <c r="B2687" t="s">
        <v>402</v>
      </c>
      <c r="C2687" t="s">
        <v>11</v>
      </c>
      <c r="D2687" t="s">
        <v>58</v>
      </c>
      <c r="E2687" t="s">
        <v>66</v>
      </c>
    </row>
    <row r="2688" spans="1:5">
      <c r="A2688" t="s">
        <v>3392</v>
      </c>
      <c r="B2688" t="s">
        <v>458</v>
      </c>
      <c r="C2688" t="s">
        <v>5</v>
      </c>
      <c r="D2688" t="s">
        <v>6</v>
      </c>
      <c r="E2688" t="s">
        <v>22</v>
      </c>
    </row>
    <row r="2689" spans="1:5">
      <c r="A2689" t="s">
        <v>3393</v>
      </c>
      <c r="B2689" t="s">
        <v>173</v>
      </c>
      <c r="C2689" t="s">
        <v>23</v>
      </c>
      <c r="D2689" t="s">
        <v>42</v>
      </c>
      <c r="E2689" t="s">
        <v>43</v>
      </c>
    </row>
    <row r="2690" spans="1:5">
      <c r="A2690" t="s">
        <v>3394</v>
      </c>
      <c r="B2690" t="s">
        <v>389</v>
      </c>
      <c r="C2690" t="s">
        <v>11</v>
      </c>
      <c r="D2690" t="s">
        <v>12</v>
      </c>
      <c r="E2690" t="s">
        <v>47</v>
      </c>
    </row>
    <row r="2691" spans="1:5">
      <c r="A2691" t="s">
        <v>3395</v>
      </c>
      <c r="B2691" t="s">
        <v>211</v>
      </c>
      <c r="C2691" t="s">
        <v>8</v>
      </c>
      <c r="D2691" t="s">
        <v>34</v>
      </c>
      <c r="E2691" t="s">
        <v>36</v>
      </c>
    </row>
    <row r="2692" spans="1:5">
      <c r="A2692" t="s">
        <v>3396</v>
      </c>
      <c r="B2692" t="s">
        <v>125</v>
      </c>
      <c r="C2692" t="s">
        <v>8</v>
      </c>
      <c r="D2692" t="s">
        <v>9</v>
      </c>
      <c r="E2692" t="s">
        <v>55</v>
      </c>
    </row>
    <row r="2693" spans="1:5">
      <c r="A2693" t="s">
        <v>3397</v>
      </c>
      <c r="B2693" t="s">
        <v>313</v>
      </c>
      <c r="C2693" t="s">
        <v>11</v>
      </c>
      <c r="D2693" t="s">
        <v>12</v>
      </c>
      <c r="E2693" t="s">
        <v>13</v>
      </c>
    </row>
    <row r="2694" spans="1:5">
      <c r="A2694" t="s">
        <v>3398</v>
      </c>
      <c r="B2694" t="s">
        <v>263</v>
      </c>
      <c r="C2694" t="s">
        <v>8</v>
      </c>
      <c r="D2694" t="s">
        <v>34</v>
      </c>
      <c r="E2694" t="s">
        <v>35</v>
      </c>
    </row>
    <row r="2695" spans="1:5">
      <c r="A2695" t="s">
        <v>3399</v>
      </c>
      <c r="B2695" t="s">
        <v>264</v>
      </c>
      <c r="C2695" t="s">
        <v>8</v>
      </c>
      <c r="D2695" t="s">
        <v>34</v>
      </c>
      <c r="E2695" t="s">
        <v>36</v>
      </c>
    </row>
    <row r="2696" spans="1:5">
      <c r="A2696" t="s">
        <v>3400</v>
      </c>
      <c r="B2696" t="s">
        <v>348</v>
      </c>
      <c r="C2696" t="s">
        <v>8</v>
      </c>
      <c r="D2696" t="s">
        <v>17</v>
      </c>
      <c r="E2696" t="s">
        <v>52</v>
      </c>
    </row>
    <row r="2697" spans="1:5">
      <c r="A2697" t="s">
        <v>3401</v>
      </c>
      <c r="B2697" t="s">
        <v>486</v>
      </c>
      <c r="C2697" t="s">
        <v>23</v>
      </c>
      <c r="D2697" t="s">
        <v>24</v>
      </c>
      <c r="E2697" t="s">
        <v>54</v>
      </c>
    </row>
    <row r="2698" spans="1:5">
      <c r="A2698" t="s">
        <v>3402</v>
      </c>
      <c r="B2698" t="s">
        <v>398</v>
      </c>
      <c r="C2698" t="s">
        <v>8</v>
      </c>
      <c r="D2698" t="s">
        <v>17</v>
      </c>
      <c r="E2698" t="s">
        <v>18</v>
      </c>
    </row>
    <row r="2699" spans="1:5">
      <c r="A2699" t="s">
        <v>3403</v>
      </c>
      <c r="B2699" t="s">
        <v>161</v>
      </c>
      <c r="C2699" t="s">
        <v>8</v>
      </c>
      <c r="D2699" t="s">
        <v>9</v>
      </c>
      <c r="E2699" t="s">
        <v>55</v>
      </c>
    </row>
    <row r="2700" spans="1:5">
      <c r="A2700" t="s">
        <v>3404</v>
      </c>
      <c r="B2700" t="s">
        <v>119</v>
      </c>
      <c r="C2700" t="s">
        <v>8</v>
      </c>
      <c r="D2700" t="s">
        <v>34</v>
      </c>
      <c r="E2700" t="s">
        <v>35</v>
      </c>
    </row>
    <row r="2701" spans="1:5">
      <c r="A2701" t="s">
        <v>3405</v>
      </c>
      <c r="B2701" t="s">
        <v>412</v>
      </c>
      <c r="C2701" t="s">
        <v>23</v>
      </c>
      <c r="D2701" t="s">
        <v>39</v>
      </c>
      <c r="E2701" t="s">
        <v>40</v>
      </c>
    </row>
    <row r="2702" spans="1:5">
      <c r="A2702" t="s">
        <v>3406</v>
      </c>
      <c r="B2702" t="s">
        <v>141</v>
      </c>
      <c r="C2702" t="s">
        <v>11</v>
      </c>
      <c r="D2702" t="s">
        <v>4706</v>
      </c>
      <c r="E2702" t="s">
        <v>19</v>
      </c>
    </row>
    <row r="2703" spans="1:5">
      <c r="A2703" t="s">
        <v>3407</v>
      </c>
      <c r="B2703" t="s">
        <v>361</v>
      </c>
      <c r="C2703" t="s">
        <v>5</v>
      </c>
      <c r="D2703" t="s">
        <v>29</v>
      </c>
      <c r="E2703" t="s">
        <v>30</v>
      </c>
    </row>
    <row r="2704" spans="1:5">
      <c r="A2704" t="s">
        <v>3408</v>
      </c>
      <c r="B2704" t="s">
        <v>253</v>
      </c>
      <c r="C2704" t="s">
        <v>8</v>
      </c>
      <c r="D2704" t="s">
        <v>9</v>
      </c>
      <c r="E2704" t="s">
        <v>10</v>
      </c>
    </row>
    <row r="2705" spans="1:5">
      <c r="A2705" t="s">
        <v>3409</v>
      </c>
      <c r="B2705" t="s">
        <v>428</v>
      </c>
      <c r="C2705" t="s">
        <v>11</v>
      </c>
      <c r="D2705" t="s">
        <v>4706</v>
      </c>
      <c r="E2705" t="s">
        <v>19</v>
      </c>
    </row>
    <row r="2706" spans="1:5">
      <c r="A2706" t="s">
        <v>3410</v>
      </c>
      <c r="B2706" t="s">
        <v>274</v>
      </c>
      <c r="C2706" t="s">
        <v>8</v>
      </c>
      <c r="D2706" t="s">
        <v>37</v>
      </c>
      <c r="E2706" t="s">
        <v>38</v>
      </c>
    </row>
    <row r="2707" spans="1:5">
      <c r="A2707" t="s">
        <v>3411</v>
      </c>
      <c r="B2707" t="s">
        <v>123</v>
      </c>
      <c r="C2707" t="s">
        <v>23</v>
      </c>
      <c r="D2707" t="s">
        <v>24</v>
      </c>
      <c r="E2707" t="s">
        <v>45</v>
      </c>
    </row>
    <row r="2708" spans="1:5">
      <c r="A2708" t="s">
        <v>3412</v>
      </c>
      <c r="B2708" t="s">
        <v>355</v>
      </c>
      <c r="C2708" t="s">
        <v>11</v>
      </c>
      <c r="D2708" t="s">
        <v>20</v>
      </c>
      <c r="E2708" t="s">
        <v>56</v>
      </c>
    </row>
    <row r="2709" spans="1:5">
      <c r="A2709" t="s">
        <v>3413</v>
      </c>
      <c r="B2709" t="s">
        <v>217</v>
      </c>
      <c r="C2709" t="s">
        <v>23</v>
      </c>
      <c r="D2709" t="s">
        <v>24</v>
      </c>
      <c r="E2709" t="s">
        <v>54</v>
      </c>
    </row>
    <row r="2710" spans="1:5">
      <c r="A2710" t="s">
        <v>3414</v>
      </c>
      <c r="B2710" t="s">
        <v>252</v>
      </c>
      <c r="C2710" t="s">
        <v>8</v>
      </c>
      <c r="D2710" t="s">
        <v>9</v>
      </c>
      <c r="E2710" t="s">
        <v>10</v>
      </c>
    </row>
    <row r="2711" spans="1:5">
      <c r="A2711" t="s">
        <v>3415</v>
      </c>
      <c r="B2711" t="s">
        <v>225</v>
      </c>
      <c r="C2711" t="s">
        <v>8</v>
      </c>
      <c r="D2711" t="s">
        <v>34</v>
      </c>
      <c r="E2711" t="s">
        <v>60</v>
      </c>
    </row>
    <row r="2712" spans="1:5">
      <c r="A2712" t="s">
        <v>3416</v>
      </c>
      <c r="B2712" t="s">
        <v>131</v>
      </c>
      <c r="C2712" t="s">
        <v>23</v>
      </c>
      <c r="D2712" t="s">
        <v>42</v>
      </c>
      <c r="E2712" t="s">
        <v>62</v>
      </c>
    </row>
    <row r="2713" spans="1:5">
      <c r="A2713" t="s">
        <v>3417</v>
      </c>
      <c r="B2713" t="s">
        <v>215</v>
      </c>
      <c r="C2713" t="s">
        <v>5</v>
      </c>
      <c r="D2713" t="s">
        <v>27</v>
      </c>
      <c r="E2713" t="s">
        <v>64</v>
      </c>
    </row>
    <row r="2714" spans="1:5">
      <c r="A2714" t="s">
        <v>3418</v>
      </c>
      <c r="B2714" t="s">
        <v>495</v>
      </c>
      <c r="C2714" t="s">
        <v>23</v>
      </c>
      <c r="D2714" t="s">
        <v>24</v>
      </c>
      <c r="E2714" t="s">
        <v>45</v>
      </c>
    </row>
    <row r="2715" spans="1:5">
      <c r="A2715" t="s">
        <v>3419</v>
      </c>
      <c r="B2715" t="s">
        <v>259</v>
      </c>
      <c r="C2715" t="s">
        <v>8</v>
      </c>
      <c r="D2715" t="s">
        <v>17</v>
      </c>
      <c r="E2715" t="s">
        <v>52</v>
      </c>
    </row>
    <row r="2716" spans="1:5">
      <c r="A2716" t="s">
        <v>3420</v>
      </c>
      <c r="B2716" t="s">
        <v>330</v>
      </c>
      <c r="C2716" t="s">
        <v>23</v>
      </c>
      <c r="D2716" t="s">
        <v>24</v>
      </c>
      <c r="E2716" t="s">
        <v>25</v>
      </c>
    </row>
    <row r="2717" spans="1:5">
      <c r="A2717" t="s">
        <v>3421</v>
      </c>
      <c r="B2717" t="s">
        <v>150</v>
      </c>
      <c r="C2717" t="s">
        <v>5</v>
      </c>
      <c r="D2717" t="s">
        <v>6</v>
      </c>
      <c r="E2717" t="s">
        <v>16</v>
      </c>
    </row>
    <row r="2718" spans="1:5">
      <c r="A2718" t="s">
        <v>3422</v>
      </c>
      <c r="B2718" t="s">
        <v>166</v>
      </c>
      <c r="C2718" t="s">
        <v>23</v>
      </c>
      <c r="D2718" t="s">
        <v>42</v>
      </c>
      <c r="E2718" t="s">
        <v>62</v>
      </c>
    </row>
    <row r="2719" spans="1:5">
      <c r="A2719" t="s">
        <v>3423</v>
      </c>
      <c r="B2719" t="s">
        <v>158</v>
      </c>
      <c r="C2719" t="s">
        <v>5</v>
      </c>
      <c r="D2719" t="s">
        <v>14</v>
      </c>
      <c r="E2719" t="s">
        <v>15</v>
      </c>
    </row>
    <row r="2720" spans="1:5">
      <c r="A2720" t="s">
        <v>3424</v>
      </c>
      <c r="B2720" t="s">
        <v>260</v>
      </c>
      <c r="C2720" t="s">
        <v>5</v>
      </c>
      <c r="D2720" t="s">
        <v>14</v>
      </c>
      <c r="E2720" t="s">
        <v>57</v>
      </c>
    </row>
    <row r="2721" spans="1:5">
      <c r="A2721" t="s">
        <v>3425</v>
      </c>
      <c r="B2721" t="s">
        <v>117</v>
      </c>
      <c r="C2721" t="s">
        <v>23</v>
      </c>
      <c r="D2721" t="s">
        <v>39</v>
      </c>
      <c r="E2721" t="s">
        <v>51</v>
      </c>
    </row>
    <row r="2722" spans="1:5">
      <c r="A2722" t="s">
        <v>3426</v>
      </c>
      <c r="B2722" t="s">
        <v>265</v>
      </c>
      <c r="C2722" t="s">
        <v>23</v>
      </c>
      <c r="D2722" t="s">
        <v>39</v>
      </c>
      <c r="E2722" t="s">
        <v>51</v>
      </c>
    </row>
    <row r="2723" spans="1:5">
      <c r="A2723" t="s">
        <v>3427</v>
      </c>
      <c r="B2723" t="s">
        <v>405</v>
      </c>
      <c r="C2723" t="s">
        <v>11</v>
      </c>
      <c r="D2723" t="s">
        <v>4706</v>
      </c>
      <c r="E2723" t="s">
        <v>41</v>
      </c>
    </row>
    <row r="2724" spans="1:5">
      <c r="A2724" t="s">
        <v>3428</v>
      </c>
      <c r="B2724" t="s">
        <v>161</v>
      </c>
      <c r="C2724" t="s">
        <v>8</v>
      </c>
      <c r="D2724" t="s">
        <v>37</v>
      </c>
      <c r="E2724" t="s">
        <v>65</v>
      </c>
    </row>
    <row r="2725" spans="1:5">
      <c r="A2725" t="s">
        <v>3429</v>
      </c>
      <c r="B2725" t="s">
        <v>109</v>
      </c>
      <c r="C2725" t="s">
        <v>5</v>
      </c>
      <c r="D2725" t="s">
        <v>27</v>
      </c>
      <c r="E2725" t="s">
        <v>64</v>
      </c>
    </row>
    <row r="2726" spans="1:5">
      <c r="A2726" t="s">
        <v>3430</v>
      </c>
      <c r="B2726" t="s">
        <v>173</v>
      </c>
      <c r="C2726" t="s">
        <v>11</v>
      </c>
      <c r="D2726" t="s">
        <v>4706</v>
      </c>
      <c r="E2726" t="s">
        <v>41</v>
      </c>
    </row>
    <row r="2727" spans="1:5">
      <c r="A2727" t="s">
        <v>3431</v>
      </c>
      <c r="B2727" t="s">
        <v>497</v>
      </c>
      <c r="C2727" t="s">
        <v>23</v>
      </c>
      <c r="D2727" t="s">
        <v>24</v>
      </c>
      <c r="E2727" t="s">
        <v>25</v>
      </c>
    </row>
    <row r="2728" spans="1:5">
      <c r="A2728" t="s">
        <v>3432</v>
      </c>
      <c r="B2728" t="s">
        <v>279</v>
      </c>
      <c r="C2728" t="s">
        <v>8</v>
      </c>
      <c r="D2728" t="s">
        <v>17</v>
      </c>
      <c r="E2728" t="s">
        <v>32</v>
      </c>
    </row>
    <row r="2729" spans="1:5">
      <c r="A2729" t="s">
        <v>3433</v>
      </c>
      <c r="B2729" t="s">
        <v>361</v>
      </c>
      <c r="C2729" t="s">
        <v>11</v>
      </c>
      <c r="D2729" t="s">
        <v>12</v>
      </c>
      <c r="E2729" t="s">
        <v>50</v>
      </c>
    </row>
    <row r="2730" spans="1:5">
      <c r="A2730" t="s">
        <v>3434</v>
      </c>
      <c r="B2730" t="s">
        <v>500</v>
      </c>
      <c r="C2730" t="s">
        <v>5</v>
      </c>
      <c r="D2730" t="s">
        <v>6</v>
      </c>
      <c r="E2730" t="s">
        <v>22</v>
      </c>
    </row>
    <row r="2731" spans="1:5">
      <c r="A2731" t="s">
        <v>3435</v>
      </c>
      <c r="B2731" t="s">
        <v>470</v>
      </c>
      <c r="C2731" t="s">
        <v>11</v>
      </c>
      <c r="D2731" t="s">
        <v>4706</v>
      </c>
      <c r="E2731" t="s">
        <v>19</v>
      </c>
    </row>
    <row r="2732" spans="1:5">
      <c r="A2732" t="s">
        <v>3436</v>
      </c>
      <c r="B2732" t="s">
        <v>297</v>
      </c>
      <c r="C2732" t="s">
        <v>5</v>
      </c>
      <c r="D2732" t="s">
        <v>27</v>
      </c>
      <c r="E2732" t="s">
        <v>64</v>
      </c>
    </row>
    <row r="2733" spans="1:5">
      <c r="A2733" t="s">
        <v>3437</v>
      </c>
      <c r="B2733" t="s">
        <v>476</v>
      </c>
      <c r="C2733" t="s">
        <v>23</v>
      </c>
      <c r="D2733" t="s">
        <v>24</v>
      </c>
      <c r="E2733" t="s">
        <v>45</v>
      </c>
    </row>
    <row r="2734" spans="1:5">
      <c r="A2734" t="s">
        <v>3438</v>
      </c>
      <c r="B2734" t="s">
        <v>498</v>
      </c>
      <c r="C2734" t="s">
        <v>8</v>
      </c>
      <c r="D2734" t="s">
        <v>34</v>
      </c>
      <c r="E2734" t="s">
        <v>36</v>
      </c>
    </row>
    <row r="2735" spans="1:5">
      <c r="A2735" t="s">
        <v>3439</v>
      </c>
      <c r="B2735" t="s">
        <v>318</v>
      </c>
      <c r="C2735" t="s">
        <v>8</v>
      </c>
      <c r="D2735" t="s">
        <v>34</v>
      </c>
      <c r="E2735" t="s">
        <v>35</v>
      </c>
    </row>
    <row r="2736" spans="1:5">
      <c r="A2736" t="s">
        <v>3440</v>
      </c>
      <c r="B2736" t="s">
        <v>298</v>
      </c>
      <c r="C2736" t="s">
        <v>8</v>
      </c>
      <c r="D2736" t="s">
        <v>17</v>
      </c>
      <c r="E2736" t="s">
        <v>32</v>
      </c>
    </row>
    <row r="2737" spans="1:5">
      <c r="A2737" t="s">
        <v>3441</v>
      </c>
      <c r="B2737" t="s">
        <v>132</v>
      </c>
      <c r="C2737" t="s">
        <v>23</v>
      </c>
      <c r="D2737" t="s">
        <v>42</v>
      </c>
      <c r="E2737" t="s">
        <v>44</v>
      </c>
    </row>
    <row r="2738" spans="1:5">
      <c r="A2738" t="s">
        <v>3442</v>
      </c>
      <c r="B2738" t="s">
        <v>316</v>
      </c>
      <c r="C2738" t="s">
        <v>5</v>
      </c>
      <c r="D2738" t="s">
        <v>29</v>
      </c>
      <c r="E2738" t="s">
        <v>53</v>
      </c>
    </row>
    <row r="2739" spans="1:5">
      <c r="A2739" t="s">
        <v>3443</v>
      </c>
      <c r="B2739" t="s">
        <v>216</v>
      </c>
      <c r="C2739" t="s">
        <v>23</v>
      </c>
      <c r="D2739" t="s">
        <v>24</v>
      </c>
      <c r="E2739" t="s">
        <v>45</v>
      </c>
    </row>
    <row r="2740" spans="1:5">
      <c r="A2740" t="s">
        <v>3444</v>
      </c>
      <c r="B2740" t="s">
        <v>454</v>
      </c>
      <c r="C2740" t="s">
        <v>8</v>
      </c>
      <c r="D2740" t="s">
        <v>17</v>
      </c>
      <c r="E2740" t="s">
        <v>18</v>
      </c>
    </row>
    <row r="2741" spans="1:5">
      <c r="A2741" t="s">
        <v>3445</v>
      </c>
      <c r="B2741" t="s">
        <v>301</v>
      </c>
      <c r="C2741" t="s">
        <v>23</v>
      </c>
      <c r="D2741" t="s">
        <v>24</v>
      </c>
      <c r="E2741" t="s">
        <v>54</v>
      </c>
    </row>
    <row r="2742" spans="1:5">
      <c r="A2742" t="s">
        <v>3446</v>
      </c>
      <c r="B2742" t="s">
        <v>412</v>
      </c>
      <c r="C2742" t="s">
        <v>23</v>
      </c>
      <c r="D2742" t="s">
        <v>24</v>
      </c>
      <c r="E2742" t="s">
        <v>45</v>
      </c>
    </row>
    <row r="2743" spans="1:5">
      <c r="A2743" t="s">
        <v>3447</v>
      </c>
      <c r="B2743" t="s">
        <v>372</v>
      </c>
      <c r="C2743" t="s">
        <v>23</v>
      </c>
      <c r="D2743" t="s">
        <v>39</v>
      </c>
      <c r="E2743" t="s">
        <v>51</v>
      </c>
    </row>
    <row r="2744" spans="1:5">
      <c r="A2744" t="s">
        <v>3448</v>
      </c>
      <c r="B2744" t="s">
        <v>179</v>
      </c>
      <c r="C2744" t="s">
        <v>5</v>
      </c>
      <c r="D2744" t="s">
        <v>6</v>
      </c>
      <c r="E2744" t="s">
        <v>7</v>
      </c>
    </row>
    <row r="2745" spans="1:5">
      <c r="A2745" t="s">
        <v>3449</v>
      </c>
      <c r="B2745" t="s">
        <v>264</v>
      </c>
      <c r="C2745" t="s">
        <v>11</v>
      </c>
      <c r="D2745" t="s">
        <v>4706</v>
      </c>
      <c r="E2745" t="s">
        <v>33</v>
      </c>
    </row>
    <row r="2746" spans="1:5">
      <c r="A2746" t="s">
        <v>3450</v>
      </c>
      <c r="B2746" t="s">
        <v>314</v>
      </c>
      <c r="C2746" t="s">
        <v>11</v>
      </c>
      <c r="D2746" t="s">
        <v>4706</v>
      </c>
      <c r="E2746" t="s">
        <v>19</v>
      </c>
    </row>
    <row r="2747" spans="1:5">
      <c r="A2747" t="s">
        <v>3451</v>
      </c>
      <c r="B2747" t="s">
        <v>234</v>
      </c>
      <c r="C2747" t="s">
        <v>23</v>
      </c>
      <c r="D2747" t="s">
        <v>39</v>
      </c>
      <c r="E2747" t="s">
        <v>48</v>
      </c>
    </row>
    <row r="2748" spans="1:5">
      <c r="A2748" t="s">
        <v>3452</v>
      </c>
      <c r="B2748" t="s">
        <v>339</v>
      </c>
      <c r="C2748" t="s">
        <v>11</v>
      </c>
      <c r="D2748" t="s">
        <v>20</v>
      </c>
      <c r="E2748" t="s">
        <v>21</v>
      </c>
    </row>
    <row r="2749" spans="1:5">
      <c r="A2749" t="s">
        <v>3453</v>
      </c>
      <c r="B2749" t="s">
        <v>416</v>
      </c>
      <c r="C2749" t="s">
        <v>11</v>
      </c>
      <c r="D2749" t="s">
        <v>4706</v>
      </c>
      <c r="E2749" t="s">
        <v>41</v>
      </c>
    </row>
    <row r="2750" spans="1:5">
      <c r="A2750" t="s">
        <v>3454</v>
      </c>
      <c r="B2750" t="s">
        <v>250</v>
      </c>
      <c r="C2750" t="s">
        <v>23</v>
      </c>
      <c r="D2750" t="s">
        <v>42</v>
      </c>
      <c r="E2750" t="s">
        <v>44</v>
      </c>
    </row>
    <row r="2751" spans="1:5">
      <c r="A2751" t="s">
        <v>3455</v>
      </c>
      <c r="B2751" t="s">
        <v>329</v>
      </c>
      <c r="C2751" t="s">
        <v>23</v>
      </c>
      <c r="D2751" t="s">
        <v>24</v>
      </c>
      <c r="E2751" t="s">
        <v>25</v>
      </c>
    </row>
    <row r="2752" spans="1:5">
      <c r="A2752" t="s">
        <v>3456</v>
      </c>
      <c r="B2752" t="s">
        <v>106</v>
      </c>
      <c r="C2752" t="s">
        <v>8</v>
      </c>
      <c r="D2752" t="s">
        <v>17</v>
      </c>
      <c r="E2752" t="s">
        <v>18</v>
      </c>
    </row>
    <row r="2753" spans="1:5">
      <c r="A2753" t="s">
        <v>3457</v>
      </c>
      <c r="B2753" t="s">
        <v>416</v>
      </c>
      <c r="C2753" t="s">
        <v>11</v>
      </c>
      <c r="D2753" t="s">
        <v>58</v>
      </c>
      <c r="E2753" t="s">
        <v>59</v>
      </c>
    </row>
    <row r="2754" spans="1:5">
      <c r="A2754" t="s">
        <v>3458</v>
      </c>
      <c r="B2754" t="s">
        <v>429</v>
      </c>
      <c r="C2754" t="s">
        <v>5</v>
      </c>
      <c r="D2754" t="s">
        <v>6</v>
      </c>
      <c r="E2754" t="s">
        <v>16</v>
      </c>
    </row>
    <row r="2755" spans="1:5">
      <c r="A2755" t="s">
        <v>3459</v>
      </c>
      <c r="B2755" t="s">
        <v>278</v>
      </c>
      <c r="C2755" t="s">
        <v>23</v>
      </c>
      <c r="D2755" t="s">
        <v>39</v>
      </c>
      <c r="E2755" t="s">
        <v>51</v>
      </c>
    </row>
    <row r="2756" spans="1:5">
      <c r="A2756" t="s">
        <v>3460</v>
      </c>
      <c r="B2756" t="s">
        <v>200</v>
      </c>
      <c r="C2756" t="s">
        <v>8</v>
      </c>
      <c r="D2756" t="s">
        <v>37</v>
      </c>
      <c r="E2756" t="s">
        <v>38</v>
      </c>
    </row>
    <row r="2757" spans="1:5">
      <c r="A2757" t="s">
        <v>3461</v>
      </c>
      <c r="B2757" t="s">
        <v>202</v>
      </c>
      <c r="C2757" t="s">
        <v>5</v>
      </c>
      <c r="D2757" t="s">
        <v>27</v>
      </c>
      <c r="E2757" t="s">
        <v>67</v>
      </c>
    </row>
    <row r="2758" spans="1:5">
      <c r="A2758" t="s">
        <v>3462</v>
      </c>
      <c r="B2758" t="s">
        <v>211</v>
      </c>
      <c r="C2758" t="s">
        <v>11</v>
      </c>
      <c r="D2758" t="s">
        <v>20</v>
      </c>
      <c r="E2758" t="s">
        <v>63</v>
      </c>
    </row>
    <row r="2759" spans="1:5">
      <c r="A2759" t="s">
        <v>3463</v>
      </c>
      <c r="B2759" t="s">
        <v>306</v>
      </c>
      <c r="C2759" t="s">
        <v>8</v>
      </c>
      <c r="D2759" t="s">
        <v>9</v>
      </c>
      <c r="E2759" t="s">
        <v>55</v>
      </c>
    </row>
    <row r="2760" spans="1:5">
      <c r="A2760" t="s">
        <v>3464</v>
      </c>
      <c r="B2760" t="s">
        <v>304</v>
      </c>
      <c r="C2760" t="s">
        <v>23</v>
      </c>
      <c r="D2760" t="s">
        <v>39</v>
      </c>
      <c r="E2760" t="s">
        <v>51</v>
      </c>
    </row>
    <row r="2761" spans="1:5">
      <c r="A2761" t="s">
        <v>3465</v>
      </c>
      <c r="B2761" t="s">
        <v>178</v>
      </c>
      <c r="C2761" t="s">
        <v>5</v>
      </c>
      <c r="D2761" t="s">
        <v>6</v>
      </c>
      <c r="E2761" t="s">
        <v>16</v>
      </c>
    </row>
    <row r="2762" spans="1:5">
      <c r="A2762" t="s">
        <v>3466</v>
      </c>
      <c r="B2762" t="s">
        <v>464</v>
      </c>
      <c r="C2762" t="s">
        <v>23</v>
      </c>
      <c r="D2762" t="s">
        <v>42</v>
      </c>
      <c r="E2762" t="s">
        <v>44</v>
      </c>
    </row>
    <row r="2763" spans="1:5">
      <c r="A2763" t="s">
        <v>3467</v>
      </c>
      <c r="B2763" t="s">
        <v>246</v>
      </c>
      <c r="C2763" t="s">
        <v>11</v>
      </c>
      <c r="D2763" t="s">
        <v>12</v>
      </c>
      <c r="E2763" t="s">
        <v>47</v>
      </c>
    </row>
    <row r="2764" spans="1:5">
      <c r="A2764" t="s">
        <v>3468</v>
      </c>
      <c r="B2764" t="s">
        <v>418</v>
      </c>
      <c r="C2764" t="s">
        <v>5</v>
      </c>
      <c r="D2764" t="s">
        <v>14</v>
      </c>
      <c r="E2764" t="s">
        <v>15</v>
      </c>
    </row>
    <row r="2765" spans="1:5">
      <c r="A2765" t="s">
        <v>3469</v>
      </c>
      <c r="B2765" t="s">
        <v>429</v>
      </c>
      <c r="C2765" t="s">
        <v>11</v>
      </c>
      <c r="D2765" t="s">
        <v>4706</v>
      </c>
      <c r="E2765" t="s">
        <v>33</v>
      </c>
    </row>
    <row r="2766" spans="1:5">
      <c r="A2766" t="s">
        <v>3470</v>
      </c>
      <c r="B2766" t="s">
        <v>445</v>
      </c>
      <c r="C2766" t="s">
        <v>11</v>
      </c>
      <c r="D2766" t="s">
        <v>4706</v>
      </c>
      <c r="E2766" t="s">
        <v>41</v>
      </c>
    </row>
    <row r="2767" spans="1:5">
      <c r="A2767" t="s">
        <v>3471</v>
      </c>
      <c r="B2767" t="s">
        <v>360</v>
      </c>
      <c r="C2767" t="s">
        <v>8</v>
      </c>
      <c r="D2767" t="s">
        <v>9</v>
      </c>
      <c r="E2767" t="s">
        <v>55</v>
      </c>
    </row>
    <row r="2768" spans="1:5">
      <c r="A2768" t="s">
        <v>3472</v>
      </c>
      <c r="B2768" t="s">
        <v>473</v>
      </c>
      <c r="C2768" t="s">
        <v>23</v>
      </c>
      <c r="D2768" t="s">
        <v>42</v>
      </c>
      <c r="E2768" t="s">
        <v>62</v>
      </c>
    </row>
    <row r="2769" spans="1:5">
      <c r="A2769" t="s">
        <v>3473</v>
      </c>
      <c r="B2769" t="s">
        <v>127</v>
      </c>
      <c r="C2769" t="s">
        <v>5</v>
      </c>
      <c r="D2769" t="s">
        <v>14</v>
      </c>
      <c r="E2769" t="s">
        <v>15</v>
      </c>
    </row>
    <row r="2770" spans="1:5">
      <c r="A2770" t="s">
        <v>3474</v>
      </c>
      <c r="B2770" t="s">
        <v>296</v>
      </c>
      <c r="C2770" t="s">
        <v>11</v>
      </c>
      <c r="D2770" t="s">
        <v>4706</v>
      </c>
      <c r="E2770" t="s">
        <v>33</v>
      </c>
    </row>
    <row r="2771" spans="1:5">
      <c r="A2771" t="s">
        <v>3475</v>
      </c>
      <c r="B2771" t="s">
        <v>466</v>
      </c>
      <c r="C2771" t="s">
        <v>11</v>
      </c>
      <c r="D2771" t="s">
        <v>4706</v>
      </c>
      <c r="E2771" t="s">
        <v>19</v>
      </c>
    </row>
    <row r="2772" spans="1:5">
      <c r="A2772" t="s">
        <v>3476</v>
      </c>
      <c r="B2772" t="s">
        <v>107</v>
      </c>
      <c r="C2772" t="s">
        <v>5</v>
      </c>
      <c r="D2772" t="s">
        <v>14</v>
      </c>
      <c r="E2772" t="s">
        <v>15</v>
      </c>
    </row>
    <row r="2773" spans="1:5">
      <c r="A2773" t="s">
        <v>3477</v>
      </c>
      <c r="B2773" t="s">
        <v>365</v>
      </c>
      <c r="C2773" t="s">
        <v>11</v>
      </c>
      <c r="D2773" t="s">
        <v>58</v>
      </c>
      <c r="E2773" t="s">
        <v>66</v>
      </c>
    </row>
    <row r="2774" spans="1:5">
      <c r="A2774" t="s">
        <v>3478</v>
      </c>
      <c r="B2774" t="s">
        <v>503</v>
      </c>
      <c r="C2774" t="s">
        <v>8</v>
      </c>
      <c r="D2774" t="s">
        <v>9</v>
      </c>
      <c r="E2774" t="s">
        <v>46</v>
      </c>
    </row>
    <row r="2775" spans="1:5">
      <c r="A2775" t="s">
        <v>3479</v>
      </c>
      <c r="B2775" t="s">
        <v>246</v>
      </c>
      <c r="C2775" t="s">
        <v>8</v>
      </c>
      <c r="D2775" t="s">
        <v>9</v>
      </c>
      <c r="E2775" t="s">
        <v>55</v>
      </c>
    </row>
    <row r="2776" spans="1:5">
      <c r="A2776" t="s">
        <v>3480</v>
      </c>
      <c r="B2776" t="s">
        <v>401</v>
      </c>
      <c r="C2776" t="s">
        <v>8</v>
      </c>
      <c r="D2776" t="s">
        <v>37</v>
      </c>
      <c r="E2776" t="s">
        <v>49</v>
      </c>
    </row>
    <row r="2777" spans="1:5">
      <c r="A2777" t="s">
        <v>3481</v>
      </c>
      <c r="B2777" t="s">
        <v>426</v>
      </c>
      <c r="C2777" t="s">
        <v>8</v>
      </c>
      <c r="D2777" t="s">
        <v>34</v>
      </c>
      <c r="E2777" t="s">
        <v>35</v>
      </c>
    </row>
    <row r="2778" spans="1:5">
      <c r="A2778" t="s">
        <v>3482</v>
      </c>
      <c r="B2778" t="s">
        <v>448</v>
      </c>
      <c r="C2778" t="s">
        <v>11</v>
      </c>
      <c r="D2778" t="s">
        <v>20</v>
      </c>
      <c r="E2778" t="s">
        <v>21</v>
      </c>
    </row>
    <row r="2779" spans="1:5">
      <c r="A2779" t="s">
        <v>3483</v>
      </c>
      <c r="B2779" t="s">
        <v>394</v>
      </c>
      <c r="C2779" t="s">
        <v>5</v>
      </c>
      <c r="D2779" t="s">
        <v>29</v>
      </c>
      <c r="E2779" t="s">
        <v>30</v>
      </c>
    </row>
    <row r="2780" spans="1:5">
      <c r="A2780" t="s">
        <v>3484</v>
      </c>
      <c r="B2780" t="s">
        <v>261</v>
      </c>
      <c r="C2780" t="s">
        <v>5</v>
      </c>
      <c r="D2780" t="s">
        <v>14</v>
      </c>
      <c r="E2780" t="s">
        <v>15</v>
      </c>
    </row>
    <row r="2781" spans="1:5">
      <c r="A2781" t="s">
        <v>3485</v>
      </c>
      <c r="B2781" t="s">
        <v>446</v>
      </c>
      <c r="C2781" t="s">
        <v>5</v>
      </c>
      <c r="D2781" t="s">
        <v>14</v>
      </c>
      <c r="E2781" t="s">
        <v>26</v>
      </c>
    </row>
    <row r="2782" spans="1:5">
      <c r="A2782" t="s">
        <v>3486</v>
      </c>
      <c r="B2782" t="s">
        <v>382</v>
      </c>
      <c r="C2782" t="s">
        <v>5</v>
      </c>
      <c r="D2782" t="s">
        <v>14</v>
      </c>
      <c r="E2782" t="s">
        <v>57</v>
      </c>
    </row>
    <row r="2783" spans="1:5">
      <c r="A2783" t="s">
        <v>3487</v>
      </c>
      <c r="B2783" t="s">
        <v>202</v>
      </c>
      <c r="C2783" t="s">
        <v>23</v>
      </c>
      <c r="D2783" t="s">
        <v>42</v>
      </c>
      <c r="E2783" t="s">
        <v>43</v>
      </c>
    </row>
    <row r="2784" spans="1:5">
      <c r="A2784" t="s">
        <v>3488</v>
      </c>
      <c r="B2784" t="s">
        <v>287</v>
      </c>
      <c r="C2784" t="s">
        <v>5</v>
      </c>
      <c r="D2784" t="s">
        <v>6</v>
      </c>
      <c r="E2784" t="s">
        <v>16</v>
      </c>
    </row>
    <row r="2785" spans="1:5">
      <c r="A2785" t="s">
        <v>3489</v>
      </c>
      <c r="B2785" t="s">
        <v>373</v>
      </c>
      <c r="C2785" t="s">
        <v>23</v>
      </c>
      <c r="D2785" t="s">
        <v>39</v>
      </c>
      <c r="E2785" t="s">
        <v>51</v>
      </c>
    </row>
    <row r="2786" spans="1:5">
      <c r="A2786" t="s">
        <v>3490</v>
      </c>
      <c r="B2786" t="s">
        <v>489</v>
      </c>
      <c r="C2786" t="s">
        <v>23</v>
      </c>
      <c r="D2786" t="s">
        <v>39</v>
      </c>
      <c r="E2786" t="s">
        <v>48</v>
      </c>
    </row>
    <row r="2787" spans="1:5">
      <c r="A2787" t="s">
        <v>3491</v>
      </c>
      <c r="B2787" t="s">
        <v>489</v>
      </c>
      <c r="C2787" t="s">
        <v>8</v>
      </c>
      <c r="D2787" t="s">
        <v>34</v>
      </c>
      <c r="E2787" t="s">
        <v>60</v>
      </c>
    </row>
    <row r="2788" spans="1:5">
      <c r="A2788" t="s">
        <v>3492</v>
      </c>
      <c r="B2788" t="s">
        <v>499</v>
      </c>
      <c r="C2788" t="s">
        <v>23</v>
      </c>
      <c r="D2788" t="s">
        <v>24</v>
      </c>
      <c r="E2788" t="s">
        <v>45</v>
      </c>
    </row>
    <row r="2789" spans="1:5">
      <c r="A2789" t="s">
        <v>3493</v>
      </c>
      <c r="B2789" t="s">
        <v>422</v>
      </c>
      <c r="C2789" t="s">
        <v>11</v>
      </c>
      <c r="D2789" t="s">
        <v>20</v>
      </c>
      <c r="E2789" t="s">
        <v>21</v>
      </c>
    </row>
    <row r="2790" spans="1:5">
      <c r="A2790" t="s">
        <v>3494</v>
      </c>
      <c r="B2790" t="s">
        <v>358</v>
      </c>
      <c r="C2790" t="s">
        <v>23</v>
      </c>
      <c r="D2790" t="s">
        <v>39</v>
      </c>
      <c r="E2790" t="s">
        <v>48</v>
      </c>
    </row>
    <row r="2791" spans="1:5">
      <c r="A2791" t="s">
        <v>3495</v>
      </c>
      <c r="B2791" t="s">
        <v>341</v>
      </c>
      <c r="C2791" t="s">
        <v>8</v>
      </c>
      <c r="D2791" t="s">
        <v>34</v>
      </c>
      <c r="E2791" t="s">
        <v>36</v>
      </c>
    </row>
    <row r="2792" spans="1:5">
      <c r="A2792" t="s">
        <v>3496</v>
      </c>
      <c r="B2792" t="s">
        <v>449</v>
      </c>
      <c r="C2792" t="s">
        <v>23</v>
      </c>
      <c r="D2792" t="s">
        <v>39</v>
      </c>
      <c r="E2792" t="s">
        <v>48</v>
      </c>
    </row>
    <row r="2793" spans="1:5">
      <c r="A2793" t="s">
        <v>3497</v>
      </c>
      <c r="B2793" t="s">
        <v>199</v>
      </c>
      <c r="C2793" t="s">
        <v>11</v>
      </c>
      <c r="D2793" t="s">
        <v>4706</v>
      </c>
      <c r="E2793" t="s">
        <v>41</v>
      </c>
    </row>
    <row r="2794" spans="1:5">
      <c r="A2794" t="s">
        <v>3498</v>
      </c>
      <c r="B2794" t="s">
        <v>258</v>
      </c>
      <c r="C2794" t="s">
        <v>11</v>
      </c>
      <c r="D2794" t="s">
        <v>58</v>
      </c>
      <c r="E2794" t="s">
        <v>59</v>
      </c>
    </row>
    <row r="2795" spans="1:5">
      <c r="A2795" t="s">
        <v>3499</v>
      </c>
      <c r="B2795" t="s">
        <v>399</v>
      </c>
      <c r="C2795" t="s">
        <v>11</v>
      </c>
      <c r="D2795" t="s">
        <v>58</v>
      </c>
      <c r="E2795" t="s">
        <v>66</v>
      </c>
    </row>
    <row r="2796" spans="1:5">
      <c r="A2796" t="s">
        <v>3500</v>
      </c>
      <c r="B2796" t="s">
        <v>240</v>
      </c>
      <c r="C2796" t="s">
        <v>8</v>
      </c>
      <c r="D2796" t="s">
        <v>37</v>
      </c>
      <c r="E2796" t="s">
        <v>49</v>
      </c>
    </row>
    <row r="2797" spans="1:5">
      <c r="A2797" t="s">
        <v>3501</v>
      </c>
      <c r="B2797" t="s">
        <v>215</v>
      </c>
      <c r="C2797" t="s">
        <v>8</v>
      </c>
      <c r="D2797" t="s">
        <v>17</v>
      </c>
      <c r="E2797" t="s">
        <v>18</v>
      </c>
    </row>
    <row r="2798" spans="1:5">
      <c r="A2798" t="s">
        <v>3502</v>
      </c>
      <c r="B2798" t="s">
        <v>397</v>
      </c>
      <c r="C2798" t="s">
        <v>5</v>
      </c>
      <c r="D2798" t="s">
        <v>27</v>
      </c>
      <c r="E2798" t="s">
        <v>67</v>
      </c>
    </row>
    <row r="2799" spans="1:5">
      <c r="A2799" t="s">
        <v>3503</v>
      </c>
      <c r="B2799" t="s">
        <v>106</v>
      </c>
      <c r="C2799" t="s">
        <v>8</v>
      </c>
      <c r="D2799" t="s">
        <v>34</v>
      </c>
      <c r="E2799" t="s">
        <v>35</v>
      </c>
    </row>
    <row r="2800" spans="1:5">
      <c r="A2800" t="s">
        <v>3504</v>
      </c>
      <c r="B2800" t="s">
        <v>440</v>
      </c>
      <c r="C2800" t="s">
        <v>11</v>
      </c>
      <c r="D2800" t="s">
        <v>12</v>
      </c>
      <c r="E2800" t="s">
        <v>47</v>
      </c>
    </row>
    <row r="2801" spans="1:5">
      <c r="A2801" t="s">
        <v>3505</v>
      </c>
      <c r="B2801" t="s">
        <v>200</v>
      </c>
      <c r="C2801" t="s">
        <v>11</v>
      </c>
      <c r="D2801" t="s">
        <v>20</v>
      </c>
      <c r="E2801" t="s">
        <v>63</v>
      </c>
    </row>
    <row r="2802" spans="1:5">
      <c r="A2802" t="s">
        <v>3506</v>
      </c>
      <c r="B2802" t="s">
        <v>218</v>
      </c>
      <c r="C2802" t="s">
        <v>8</v>
      </c>
      <c r="D2802" t="s">
        <v>9</v>
      </c>
      <c r="E2802" t="s">
        <v>55</v>
      </c>
    </row>
    <row r="2803" spans="1:5">
      <c r="A2803" t="s">
        <v>3507</v>
      </c>
      <c r="B2803" t="s">
        <v>107</v>
      </c>
      <c r="C2803" t="s">
        <v>23</v>
      </c>
      <c r="D2803" t="s">
        <v>24</v>
      </c>
      <c r="E2803" t="s">
        <v>25</v>
      </c>
    </row>
    <row r="2804" spans="1:5">
      <c r="A2804" t="s">
        <v>3508</v>
      </c>
      <c r="B2804" t="s">
        <v>169</v>
      </c>
      <c r="C2804" t="s">
        <v>8</v>
      </c>
      <c r="D2804" t="s">
        <v>17</v>
      </c>
      <c r="E2804" t="s">
        <v>52</v>
      </c>
    </row>
    <row r="2805" spans="1:5">
      <c r="A2805" t="s">
        <v>3509</v>
      </c>
      <c r="B2805" t="s">
        <v>167</v>
      </c>
      <c r="C2805" t="s">
        <v>8</v>
      </c>
      <c r="D2805" t="s">
        <v>9</v>
      </c>
      <c r="E2805" t="s">
        <v>55</v>
      </c>
    </row>
    <row r="2806" spans="1:5">
      <c r="A2806" t="s">
        <v>3510</v>
      </c>
      <c r="B2806" t="s">
        <v>443</v>
      </c>
      <c r="C2806" t="s">
        <v>11</v>
      </c>
      <c r="D2806" t="s">
        <v>4706</v>
      </c>
      <c r="E2806" t="s">
        <v>33</v>
      </c>
    </row>
    <row r="2807" spans="1:5">
      <c r="A2807" t="s">
        <v>3511</v>
      </c>
      <c r="B2807" t="s">
        <v>399</v>
      </c>
      <c r="C2807" t="s">
        <v>5</v>
      </c>
      <c r="D2807" t="s">
        <v>27</v>
      </c>
      <c r="E2807" t="s">
        <v>67</v>
      </c>
    </row>
    <row r="2808" spans="1:5">
      <c r="A2808" t="s">
        <v>3512</v>
      </c>
      <c r="B2808" t="s">
        <v>383</v>
      </c>
      <c r="C2808" t="s">
        <v>11</v>
      </c>
      <c r="D2808" t="s">
        <v>20</v>
      </c>
      <c r="E2808" t="s">
        <v>21</v>
      </c>
    </row>
    <row r="2809" spans="1:5">
      <c r="A2809" t="s">
        <v>3513</v>
      </c>
      <c r="B2809" t="s">
        <v>389</v>
      </c>
      <c r="C2809" t="s">
        <v>5</v>
      </c>
      <c r="D2809" t="s">
        <v>14</v>
      </c>
      <c r="E2809" t="s">
        <v>15</v>
      </c>
    </row>
    <row r="2810" spans="1:5">
      <c r="A2810" t="s">
        <v>3514</v>
      </c>
      <c r="B2810" t="s">
        <v>180</v>
      </c>
      <c r="C2810" t="s">
        <v>11</v>
      </c>
      <c r="D2810" t="s">
        <v>4706</v>
      </c>
      <c r="E2810" t="s">
        <v>19</v>
      </c>
    </row>
    <row r="2811" spans="1:5">
      <c r="A2811" t="s">
        <v>3515</v>
      </c>
      <c r="B2811" t="s">
        <v>298</v>
      </c>
      <c r="C2811" t="s">
        <v>8</v>
      </c>
      <c r="D2811" t="s">
        <v>17</v>
      </c>
      <c r="E2811" t="s">
        <v>18</v>
      </c>
    </row>
    <row r="2812" spans="1:5">
      <c r="A2812" t="s">
        <v>3516</v>
      </c>
      <c r="B2812" t="s">
        <v>144</v>
      </c>
      <c r="C2812" t="s">
        <v>11</v>
      </c>
      <c r="D2812" t="s">
        <v>20</v>
      </c>
      <c r="E2812" t="s">
        <v>21</v>
      </c>
    </row>
    <row r="2813" spans="1:5">
      <c r="A2813" t="s">
        <v>3517</v>
      </c>
      <c r="B2813" t="s">
        <v>155</v>
      </c>
      <c r="C2813" t="s">
        <v>11</v>
      </c>
      <c r="D2813" t="s">
        <v>4706</v>
      </c>
      <c r="E2813" t="s">
        <v>33</v>
      </c>
    </row>
    <row r="2814" spans="1:5">
      <c r="A2814" t="s">
        <v>3518</v>
      </c>
      <c r="B2814" t="s">
        <v>452</v>
      </c>
      <c r="C2814" t="s">
        <v>11</v>
      </c>
      <c r="D2814" t="s">
        <v>20</v>
      </c>
      <c r="E2814" t="s">
        <v>21</v>
      </c>
    </row>
    <row r="2815" spans="1:5">
      <c r="A2815" t="s">
        <v>3519</v>
      </c>
      <c r="B2815" t="s">
        <v>411</v>
      </c>
      <c r="C2815" t="s">
        <v>8</v>
      </c>
      <c r="D2815" t="s">
        <v>37</v>
      </c>
      <c r="E2815" t="s">
        <v>65</v>
      </c>
    </row>
    <row r="2816" spans="1:5">
      <c r="A2816" t="s">
        <v>3520</v>
      </c>
      <c r="B2816" t="s">
        <v>107</v>
      </c>
      <c r="C2816" t="s">
        <v>8</v>
      </c>
      <c r="D2816" t="s">
        <v>37</v>
      </c>
      <c r="E2816" t="s">
        <v>49</v>
      </c>
    </row>
    <row r="2817" spans="1:5">
      <c r="A2817" t="s">
        <v>3521</v>
      </c>
      <c r="B2817" t="s">
        <v>464</v>
      </c>
      <c r="C2817" t="s">
        <v>8</v>
      </c>
      <c r="D2817" t="s">
        <v>9</v>
      </c>
      <c r="E2817" t="s">
        <v>55</v>
      </c>
    </row>
    <row r="2818" spans="1:5">
      <c r="A2818" t="s">
        <v>3522</v>
      </c>
      <c r="B2818" t="s">
        <v>299</v>
      </c>
      <c r="C2818" t="s">
        <v>8</v>
      </c>
      <c r="D2818" t="s">
        <v>34</v>
      </c>
      <c r="E2818" t="s">
        <v>60</v>
      </c>
    </row>
    <row r="2819" spans="1:5">
      <c r="A2819" t="s">
        <v>3523</v>
      </c>
      <c r="B2819" t="s">
        <v>199</v>
      </c>
      <c r="C2819" t="s">
        <v>5</v>
      </c>
      <c r="D2819" t="s">
        <v>6</v>
      </c>
      <c r="E2819" t="s">
        <v>16</v>
      </c>
    </row>
    <row r="2820" spans="1:5">
      <c r="A2820" t="s">
        <v>3524</v>
      </c>
      <c r="B2820" t="s">
        <v>270</v>
      </c>
      <c r="C2820" t="s">
        <v>5</v>
      </c>
      <c r="D2820" t="s">
        <v>14</v>
      </c>
      <c r="E2820" t="s">
        <v>26</v>
      </c>
    </row>
    <row r="2821" spans="1:5">
      <c r="A2821" t="s">
        <v>3525</v>
      </c>
      <c r="B2821" t="s">
        <v>401</v>
      </c>
      <c r="C2821" t="s">
        <v>23</v>
      </c>
      <c r="D2821" t="s">
        <v>42</v>
      </c>
      <c r="E2821" t="s">
        <v>43</v>
      </c>
    </row>
    <row r="2822" spans="1:5">
      <c r="A2822" t="s">
        <v>3526</v>
      </c>
      <c r="B2822" t="s">
        <v>496</v>
      </c>
      <c r="C2822" t="s">
        <v>8</v>
      </c>
      <c r="D2822" t="s">
        <v>17</v>
      </c>
      <c r="E2822" t="s">
        <v>18</v>
      </c>
    </row>
    <row r="2823" spans="1:5">
      <c r="A2823" t="s">
        <v>3527</v>
      </c>
      <c r="B2823" t="s">
        <v>294</v>
      </c>
      <c r="C2823" t="s">
        <v>5</v>
      </c>
      <c r="D2823" t="s">
        <v>29</v>
      </c>
      <c r="E2823" t="s">
        <v>30</v>
      </c>
    </row>
    <row r="2824" spans="1:5">
      <c r="A2824" t="s">
        <v>3528</v>
      </c>
      <c r="B2824" t="s">
        <v>321</v>
      </c>
      <c r="C2824" t="s">
        <v>11</v>
      </c>
      <c r="D2824" t="s">
        <v>4706</v>
      </c>
      <c r="E2824" t="s">
        <v>19</v>
      </c>
    </row>
    <row r="2825" spans="1:5">
      <c r="A2825" t="s">
        <v>3529</v>
      </c>
      <c r="B2825" t="s">
        <v>271</v>
      </c>
      <c r="C2825" t="s">
        <v>8</v>
      </c>
      <c r="D2825" t="s">
        <v>37</v>
      </c>
      <c r="E2825" t="s">
        <v>65</v>
      </c>
    </row>
    <row r="2826" spans="1:5">
      <c r="A2826" t="s">
        <v>3530</v>
      </c>
      <c r="B2826" t="s">
        <v>257</v>
      </c>
      <c r="C2826" t="s">
        <v>23</v>
      </c>
      <c r="D2826" t="s">
        <v>39</v>
      </c>
      <c r="E2826" t="s">
        <v>40</v>
      </c>
    </row>
    <row r="2827" spans="1:5">
      <c r="A2827" t="s">
        <v>3531</v>
      </c>
      <c r="B2827" t="s">
        <v>347</v>
      </c>
      <c r="C2827" t="s">
        <v>23</v>
      </c>
      <c r="D2827" t="s">
        <v>39</v>
      </c>
      <c r="E2827" t="s">
        <v>48</v>
      </c>
    </row>
    <row r="2828" spans="1:5">
      <c r="A2828" t="s">
        <v>3532</v>
      </c>
      <c r="B2828" t="s">
        <v>360</v>
      </c>
      <c r="C2828" t="s">
        <v>23</v>
      </c>
      <c r="D2828" t="s">
        <v>24</v>
      </c>
      <c r="E2828" t="s">
        <v>45</v>
      </c>
    </row>
    <row r="2829" spans="1:5">
      <c r="A2829" t="s">
        <v>3533</v>
      </c>
      <c r="B2829" t="s">
        <v>456</v>
      </c>
      <c r="C2829" t="s">
        <v>11</v>
      </c>
      <c r="D2829" t="s">
        <v>4706</v>
      </c>
      <c r="E2829" t="s">
        <v>33</v>
      </c>
    </row>
    <row r="2830" spans="1:5">
      <c r="A2830" t="s">
        <v>3534</v>
      </c>
      <c r="B2830" t="s">
        <v>377</v>
      </c>
      <c r="C2830" t="s">
        <v>5</v>
      </c>
      <c r="D2830" t="s">
        <v>6</v>
      </c>
      <c r="E2830" t="s">
        <v>7</v>
      </c>
    </row>
    <row r="2831" spans="1:5">
      <c r="A2831" t="s">
        <v>3535</v>
      </c>
      <c r="B2831" t="s">
        <v>498</v>
      </c>
      <c r="C2831" t="s">
        <v>11</v>
      </c>
      <c r="D2831" t="s">
        <v>58</v>
      </c>
      <c r="E2831" t="s">
        <v>66</v>
      </c>
    </row>
    <row r="2832" spans="1:5">
      <c r="A2832" t="s">
        <v>3536</v>
      </c>
      <c r="B2832" t="s">
        <v>150</v>
      </c>
      <c r="C2832" t="s">
        <v>8</v>
      </c>
      <c r="D2832" t="s">
        <v>17</v>
      </c>
      <c r="E2832" t="s">
        <v>18</v>
      </c>
    </row>
    <row r="2833" spans="1:5">
      <c r="A2833" t="s">
        <v>3537</v>
      </c>
      <c r="B2833" t="s">
        <v>371</v>
      </c>
      <c r="C2833" t="s">
        <v>23</v>
      </c>
      <c r="D2833" t="s">
        <v>24</v>
      </c>
      <c r="E2833" t="s">
        <v>45</v>
      </c>
    </row>
    <row r="2834" spans="1:5">
      <c r="A2834" t="s">
        <v>3538</v>
      </c>
      <c r="B2834" t="s">
        <v>369</v>
      </c>
      <c r="C2834" t="s">
        <v>11</v>
      </c>
      <c r="D2834" t="s">
        <v>12</v>
      </c>
      <c r="E2834" t="s">
        <v>47</v>
      </c>
    </row>
    <row r="2835" spans="1:5">
      <c r="A2835" t="s">
        <v>3539</v>
      </c>
      <c r="B2835" t="s">
        <v>213</v>
      </c>
      <c r="C2835" t="s">
        <v>11</v>
      </c>
      <c r="D2835" t="s">
        <v>4706</v>
      </c>
      <c r="E2835" t="s">
        <v>41</v>
      </c>
    </row>
    <row r="2836" spans="1:5">
      <c r="A2836" t="s">
        <v>3540</v>
      </c>
      <c r="B2836" t="s">
        <v>443</v>
      </c>
      <c r="C2836" t="s">
        <v>5</v>
      </c>
      <c r="D2836" t="s">
        <v>29</v>
      </c>
      <c r="E2836" t="s">
        <v>53</v>
      </c>
    </row>
    <row r="2837" spans="1:5">
      <c r="A2837" t="s">
        <v>3541</v>
      </c>
      <c r="B2837" t="s">
        <v>395</v>
      </c>
      <c r="C2837" t="s">
        <v>5</v>
      </c>
      <c r="D2837" t="s">
        <v>6</v>
      </c>
      <c r="E2837" t="s">
        <v>16</v>
      </c>
    </row>
    <row r="2838" spans="1:5">
      <c r="A2838" t="s">
        <v>3542</v>
      </c>
      <c r="B2838" t="s">
        <v>505</v>
      </c>
      <c r="C2838" t="s">
        <v>23</v>
      </c>
      <c r="D2838" t="s">
        <v>42</v>
      </c>
      <c r="E2838" t="s">
        <v>43</v>
      </c>
    </row>
    <row r="2839" spans="1:5">
      <c r="A2839" t="s">
        <v>3543</v>
      </c>
      <c r="B2839" t="s">
        <v>224</v>
      </c>
      <c r="C2839" t="s">
        <v>11</v>
      </c>
      <c r="D2839" t="s">
        <v>58</v>
      </c>
      <c r="E2839" t="s">
        <v>66</v>
      </c>
    </row>
    <row r="2840" spans="1:5">
      <c r="A2840" t="s">
        <v>3544</v>
      </c>
      <c r="B2840" t="s">
        <v>208</v>
      </c>
      <c r="C2840" t="s">
        <v>11</v>
      </c>
      <c r="D2840" t="s">
        <v>4706</v>
      </c>
      <c r="E2840" t="s">
        <v>19</v>
      </c>
    </row>
    <row r="2841" spans="1:5">
      <c r="A2841" t="s">
        <v>3545</v>
      </c>
      <c r="B2841" t="s">
        <v>142</v>
      </c>
      <c r="C2841" t="s">
        <v>5</v>
      </c>
      <c r="D2841" t="s">
        <v>6</v>
      </c>
      <c r="E2841" t="s">
        <v>7</v>
      </c>
    </row>
    <row r="2842" spans="1:5">
      <c r="A2842" t="s">
        <v>3546</v>
      </c>
      <c r="B2842" t="s">
        <v>463</v>
      </c>
      <c r="C2842" t="s">
        <v>11</v>
      </c>
      <c r="D2842" t="s">
        <v>58</v>
      </c>
      <c r="E2842" t="s">
        <v>66</v>
      </c>
    </row>
    <row r="2843" spans="1:5">
      <c r="A2843" t="s">
        <v>3547</v>
      </c>
      <c r="B2843" t="s">
        <v>109</v>
      </c>
      <c r="C2843" t="s">
        <v>11</v>
      </c>
      <c r="D2843" t="s">
        <v>20</v>
      </c>
      <c r="E2843" t="s">
        <v>56</v>
      </c>
    </row>
    <row r="2844" spans="1:5">
      <c r="A2844" t="s">
        <v>3548</v>
      </c>
      <c r="B2844" t="s">
        <v>337</v>
      </c>
      <c r="C2844" t="s">
        <v>11</v>
      </c>
      <c r="D2844" t="s">
        <v>20</v>
      </c>
      <c r="E2844" t="s">
        <v>63</v>
      </c>
    </row>
    <row r="2845" spans="1:5">
      <c r="A2845" t="s">
        <v>3549</v>
      </c>
      <c r="B2845" t="s">
        <v>150</v>
      </c>
      <c r="C2845" t="s">
        <v>5</v>
      </c>
      <c r="D2845" t="s">
        <v>6</v>
      </c>
      <c r="E2845" t="s">
        <v>7</v>
      </c>
    </row>
    <row r="2846" spans="1:5">
      <c r="A2846" t="s">
        <v>3550</v>
      </c>
      <c r="B2846" t="s">
        <v>430</v>
      </c>
      <c r="C2846" t="s">
        <v>23</v>
      </c>
      <c r="D2846" t="s">
        <v>39</v>
      </c>
      <c r="E2846" t="s">
        <v>48</v>
      </c>
    </row>
    <row r="2847" spans="1:5">
      <c r="A2847" t="s">
        <v>3551</v>
      </c>
      <c r="B2847" t="s">
        <v>274</v>
      </c>
      <c r="C2847" t="s">
        <v>8</v>
      </c>
      <c r="D2847" t="s">
        <v>17</v>
      </c>
      <c r="E2847" t="s">
        <v>18</v>
      </c>
    </row>
    <row r="2848" spans="1:5">
      <c r="A2848" t="s">
        <v>3552</v>
      </c>
      <c r="B2848" t="s">
        <v>460</v>
      </c>
      <c r="C2848" t="s">
        <v>23</v>
      </c>
      <c r="D2848" t="s">
        <v>24</v>
      </c>
      <c r="E2848" t="s">
        <v>54</v>
      </c>
    </row>
    <row r="2849" spans="1:5">
      <c r="A2849" t="s">
        <v>3553</v>
      </c>
      <c r="B2849" t="s">
        <v>271</v>
      </c>
      <c r="C2849" t="s">
        <v>8</v>
      </c>
      <c r="D2849" t="s">
        <v>9</v>
      </c>
      <c r="E2849" t="s">
        <v>55</v>
      </c>
    </row>
    <row r="2850" spans="1:5">
      <c r="A2850" t="s">
        <v>3554</v>
      </c>
      <c r="B2850" t="s">
        <v>384</v>
      </c>
      <c r="C2850" t="s">
        <v>11</v>
      </c>
      <c r="D2850" t="s">
        <v>4706</v>
      </c>
      <c r="E2850" t="s">
        <v>19</v>
      </c>
    </row>
    <row r="2851" spans="1:5">
      <c r="A2851" t="s">
        <v>3555</v>
      </c>
      <c r="B2851" t="s">
        <v>283</v>
      </c>
      <c r="C2851" t="s">
        <v>23</v>
      </c>
      <c r="D2851" t="s">
        <v>39</v>
      </c>
      <c r="E2851" t="s">
        <v>48</v>
      </c>
    </row>
    <row r="2852" spans="1:5">
      <c r="A2852" t="s">
        <v>3556</v>
      </c>
      <c r="B2852" t="s">
        <v>182</v>
      </c>
      <c r="C2852" t="s">
        <v>8</v>
      </c>
      <c r="D2852" t="s">
        <v>37</v>
      </c>
      <c r="E2852" t="s">
        <v>38</v>
      </c>
    </row>
    <row r="2853" spans="1:5">
      <c r="A2853" t="s">
        <v>3557</v>
      </c>
      <c r="B2853" t="s">
        <v>259</v>
      </c>
      <c r="C2853" t="s">
        <v>5</v>
      </c>
      <c r="D2853" t="s">
        <v>14</v>
      </c>
      <c r="E2853" t="s">
        <v>26</v>
      </c>
    </row>
    <row r="2854" spans="1:5">
      <c r="A2854" t="s">
        <v>3558</v>
      </c>
      <c r="B2854" t="s">
        <v>456</v>
      </c>
      <c r="C2854" t="s">
        <v>5</v>
      </c>
      <c r="D2854" t="s">
        <v>27</v>
      </c>
      <c r="E2854" t="s">
        <v>28</v>
      </c>
    </row>
    <row r="2855" spans="1:5">
      <c r="A2855" t="s">
        <v>3559</v>
      </c>
      <c r="B2855" t="s">
        <v>444</v>
      </c>
      <c r="C2855" t="s">
        <v>23</v>
      </c>
      <c r="D2855" t="s">
        <v>24</v>
      </c>
      <c r="E2855" t="s">
        <v>54</v>
      </c>
    </row>
    <row r="2856" spans="1:5">
      <c r="A2856" t="s">
        <v>3560</v>
      </c>
      <c r="B2856" t="s">
        <v>250</v>
      </c>
      <c r="C2856" t="s">
        <v>23</v>
      </c>
      <c r="D2856" t="s">
        <v>39</v>
      </c>
      <c r="E2856" t="s">
        <v>48</v>
      </c>
    </row>
    <row r="2857" spans="1:5">
      <c r="A2857" t="s">
        <v>3561</v>
      </c>
      <c r="B2857" t="s">
        <v>292</v>
      </c>
      <c r="C2857" t="s">
        <v>11</v>
      </c>
      <c r="D2857" t="s">
        <v>12</v>
      </c>
      <c r="E2857" t="s">
        <v>50</v>
      </c>
    </row>
    <row r="2858" spans="1:5">
      <c r="A2858" t="s">
        <v>3562</v>
      </c>
      <c r="B2858" t="s">
        <v>479</v>
      </c>
      <c r="C2858" t="s">
        <v>23</v>
      </c>
      <c r="D2858" t="s">
        <v>39</v>
      </c>
      <c r="E2858" t="s">
        <v>48</v>
      </c>
    </row>
    <row r="2859" spans="1:5">
      <c r="A2859" t="s">
        <v>3563</v>
      </c>
      <c r="B2859" t="s">
        <v>334</v>
      </c>
      <c r="C2859" t="s">
        <v>11</v>
      </c>
      <c r="D2859" t="s">
        <v>4706</v>
      </c>
      <c r="E2859" t="s">
        <v>41</v>
      </c>
    </row>
    <row r="2860" spans="1:5">
      <c r="A2860" t="s">
        <v>3564</v>
      </c>
      <c r="B2860" t="s">
        <v>178</v>
      </c>
      <c r="C2860" t="s">
        <v>11</v>
      </c>
      <c r="D2860" t="s">
        <v>20</v>
      </c>
      <c r="E2860" t="s">
        <v>21</v>
      </c>
    </row>
    <row r="2861" spans="1:5">
      <c r="A2861" t="s">
        <v>3565</v>
      </c>
      <c r="B2861" t="s">
        <v>257</v>
      </c>
      <c r="C2861" t="s">
        <v>5</v>
      </c>
      <c r="D2861" t="s">
        <v>6</v>
      </c>
      <c r="E2861" t="s">
        <v>22</v>
      </c>
    </row>
    <row r="2862" spans="1:5">
      <c r="A2862" t="s">
        <v>3566</v>
      </c>
      <c r="B2862" t="s">
        <v>358</v>
      </c>
      <c r="C2862" t="s">
        <v>5</v>
      </c>
      <c r="D2862" t="s">
        <v>27</v>
      </c>
      <c r="E2862" t="s">
        <v>67</v>
      </c>
    </row>
    <row r="2863" spans="1:5">
      <c r="A2863" t="s">
        <v>3567</v>
      </c>
      <c r="B2863" t="s">
        <v>285</v>
      </c>
      <c r="C2863" t="s">
        <v>8</v>
      </c>
      <c r="D2863" t="s">
        <v>34</v>
      </c>
      <c r="E2863" t="s">
        <v>36</v>
      </c>
    </row>
    <row r="2864" spans="1:5">
      <c r="A2864" t="s">
        <v>3568</v>
      </c>
      <c r="B2864" t="s">
        <v>472</v>
      </c>
      <c r="C2864" t="s">
        <v>5</v>
      </c>
      <c r="D2864" t="s">
        <v>6</v>
      </c>
      <c r="E2864" t="s">
        <v>16</v>
      </c>
    </row>
    <row r="2865" spans="1:5">
      <c r="A2865" t="s">
        <v>3569</v>
      </c>
      <c r="B2865" t="s">
        <v>457</v>
      </c>
      <c r="C2865" t="s">
        <v>5</v>
      </c>
      <c r="D2865" t="s">
        <v>27</v>
      </c>
      <c r="E2865" t="s">
        <v>28</v>
      </c>
    </row>
    <row r="2866" spans="1:5">
      <c r="A2866" t="s">
        <v>3570</v>
      </c>
      <c r="B2866" t="s">
        <v>184</v>
      </c>
      <c r="C2866" t="s">
        <v>23</v>
      </c>
      <c r="D2866" t="s">
        <v>24</v>
      </c>
      <c r="E2866" t="s">
        <v>45</v>
      </c>
    </row>
    <row r="2867" spans="1:5">
      <c r="A2867" t="s">
        <v>3571</v>
      </c>
      <c r="B2867" t="s">
        <v>395</v>
      </c>
      <c r="C2867" t="s">
        <v>5</v>
      </c>
      <c r="D2867" t="s">
        <v>6</v>
      </c>
      <c r="E2867" t="s">
        <v>16</v>
      </c>
    </row>
    <row r="2868" spans="1:5">
      <c r="A2868" t="s">
        <v>3572</v>
      </c>
      <c r="B2868" t="s">
        <v>468</v>
      </c>
      <c r="C2868" t="s">
        <v>8</v>
      </c>
      <c r="D2868" t="s">
        <v>37</v>
      </c>
      <c r="E2868" t="s">
        <v>65</v>
      </c>
    </row>
    <row r="2869" spans="1:5">
      <c r="A2869" t="s">
        <v>3573</v>
      </c>
      <c r="B2869" t="s">
        <v>402</v>
      </c>
      <c r="C2869" t="s">
        <v>23</v>
      </c>
      <c r="D2869" t="s">
        <v>24</v>
      </c>
      <c r="E2869" t="s">
        <v>54</v>
      </c>
    </row>
    <row r="2870" spans="1:5">
      <c r="A2870" t="s">
        <v>3574</v>
      </c>
      <c r="B2870" t="s">
        <v>210</v>
      </c>
      <c r="C2870" t="s">
        <v>8</v>
      </c>
      <c r="D2870" t="s">
        <v>37</v>
      </c>
      <c r="E2870" t="s">
        <v>49</v>
      </c>
    </row>
    <row r="2871" spans="1:5">
      <c r="A2871" t="s">
        <v>3575</v>
      </c>
      <c r="B2871" t="s">
        <v>114</v>
      </c>
      <c r="C2871" t="s">
        <v>5</v>
      </c>
      <c r="D2871" t="s">
        <v>14</v>
      </c>
      <c r="E2871" t="s">
        <v>15</v>
      </c>
    </row>
    <row r="2872" spans="1:5">
      <c r="A2872" t="s">
        <v>3576</v>
      </c>
      <c r="B2872" t="s">
        <v>203</v>
      </c>
      <c r="C2872" t="s">
        <v>8</v>
      </c>
      <c r="D2872" t="s">
        <v>37</v>
      </c>
      <c r="E2872" t="s">
        <v>49</v>
      </c>
    </row>
    <row r="2873" spans="1:5">
      <c r="A2873" t="s">
        <v>3577</v>
      </c>
      <c r="B2873" t="s">
        <v>188</v>
      </c>
      <c r="C2873" t="s">
        <v>23</v>
      </c>
      <c r="D2873" t="s">
        <v>24</v>
      </c>
      <c r="E2873" t="s">
        <v>45</v>
      </c>
    </row>
    <row r="2874" spans="1:5">
      <c r="A2874" t="s">
        <v>3578</v>
      </c>
      <c r="B2874" t="s">
        <v>368</v>
      </c>
      <c r="C2874" t="s">
        <v>11</v>
      </c>
      <c r="D2874" t="s">
        <v>12</v>
      </c>
      <c r="E2874" t="s">
        <v>47</v>
      </c>
    </row>
    <row r="2875" spans="1:5">
      <c r="A2875" t="s">
        <v>3579</v>
      </c>
      <c r="B2875" t="s">
        <v>321</v>
      </c>
      <c r="C2875" t="s">
        <v>8</v>
      </c>
      <c r="D2875" t="s">
        <v>34</v>
      </c>
      <c r="E2875" t="s">
        <v>60</v>
      </c>
    </row>
    <row r="2876" spans="1:5">
      <c r="A2876" t="s">
        <v>3580</v>
      </c>
      <c r="B2876" t="s">
        <v>362</v>
      </c>
      <c r="C2876" t="s">
        <v>8</v>
      </c>
      <c r="D2876" t="s">
        <v>34</v>
      </c>
      <c r="E2876" t="s">
        <v>60</v>
      </c>
    </row>
    <row r="2877" spans="1:5">
      <c r="A2877" t="s">
        <v>3581</v>
      </c>
      <c r="B2877" t="s">
        <v>356</v>
      </c>
      <c r="C2877" t="s">
        <v>23</v>
      </c>
      <c r="D2877" t="s">
        <v>39</v>
      </c>
      <c r="E2877" t="s">
        <v>48</v>
      </c>
    </row>
    <row r="2878" spans="1:5">
      <c r="A2878" t="s">
        <v>3582</v>
      </c>
      <c r="B2878" t="s">
        <v>328</v>
      </c>
      <c r="C2878" t="s">
        <v>23</v>
      </c>
      <c r="D2878" t="s">
        <v>39</v>
      </c>
      <c r="E2878" t="s">
        <v>40</v>
      </c>
    </row>
    <row r="2879" spans="1:5">
      <c r="A2879" t="s">
        <v>3583</v>
      </c>
      <c r="B2879" t="s">
        <v>489</v>
      </c>
      <c r="C2879" t="s">
        <v>8</v>
      </c>
      <c r="D2879" t="s">
        <v>9</v>
      </c>
      <c r="E2879" t="s">
        <v>55</v>
      </c>
    </row>
    <row r="2880" spans="1:5">
      <c r="A2880" t="s">
        <v>3584</v>
      </c>
      <c r="B2880" t="s">
        <v>112</v>
      </c>
      <c r="C2880" t="s">
        <v>5</v>
      </c>
      <c r="D2880" t="s">
        <v>27</v>
      </c>
      <c r="E2880" t="s">
        <v>67</v>
      </c>
    </row>
    <row r="2881" spans="1:5">
      <c r="A2881" t="s">
        <v>3585</v>
      </c>
      <c r="B2881" t="s">
        <v>110</v>
      </c>
      <c r="C2881" t="s">
        <v>8</v>
      </c>
      <c r="D2881" t="s">
        <v>34</v>
      </c>
      <c r="E2881" t="s">
        <v>35</v>
      </c>
    </row>
    <row r="2882" spans="1:5">
      <c r="A2882" t="s">
        <v>3586</v>
      </c>
      <c r="B2882" t="s">
        <v>193</v>
      </c>
      <c r="C2882" t="s">
        <v>23</v>
      </c>
      <c r="D2882" t="s">
        <v>39</v>
      </c>
      <c r="E2882" t="s">
        <v>48</v>
      </c>
    </row>
    <row r="2883" spans="1:5">
      <c r="A2883" t="s">
        <v>3587</v>
      </c>
      <c r="B2883" t="s">
        <v>149</v>
      </c>
      <c r="C2883" t="s">
        <v>11</v>
      </c>
      <c r="D2883" t="s">
        <v>20</v>
      </c>
      <c r="E2883" t="s">
        <v>56</v>
      </c>
    </row>
    <row r="2884" spans="1:5">
      <c r="A2884" t="s">
        <v>3588</v>
      </c>
      <c r="B2884" t="s">
        <v>469</v>
      </c>
      <c r="C2884" t="s">
        <v>11</v>
      </c>
      <c r="D2884" t="s">
        <v>58</v>
      </c>
      <c r="E2884" t="s">
        <v>66</v>
      </c>
    </row>
    <row r="2885" spans="1:5">
      <c r="A2885" t="s">
        <v>3589</v>
      </c>
      <c r="B2885" t="s">
        <v>447</v>
      </c>
      <c r="C2885" t="s">
        <v>5</v>
      </c>
      <c r="D2885" t="s">
        <v>6</v>
      </c>
      <c r="E2885" t="s">
        <v>22</v>
      </c>
    </row>
    <row r="2886" spans="1:5">
      <c r="A2886" t="s">
        <v>3590</v>
      </c>
      <c r="B2886" t="s">
        <v>422</v>
      </c>
      <c r="C2886" t="s">
        <v>8</v>
      </c>
      <c r="D2886" t="s">
        <v>17</v>
      </c>
      <c r="E2886" t="s">
        <v>18</v>
      </c>
    </row>
    <row r="2887" spans="1:5">
      <c r="A2887" t="s">
        <v>3591</v>
      </c>
      <c r="B2887" t="s">
        <v>378</v>
      </c>
      <c r="C2887" t="s">
        <v>11</v>
      </c>
      <c r="D2887" t="s">
        <v>58</v>
      </c>
      <c r="E2887" t="s">
        <v>61</v>
      </c>
    </row>
    <row r="2888" spans="1:5">
      <c r="A2888" t="s">
        <v>3592</v>
      </c>
      <c r="B2888" t="s">
        <v>451</v>
      </c>
      <c r="C2888" t="s">
        <v>8</v>
      </c>
      <c r="D2888" t="s">
        <v>17</v>
      </c>
      <c r="E2888" t="s">
        <v>18</v>
      </c>
    </row>
    <row r="2889" spans="1:5">
      <c r="A2889" t="s">
        <v>3593</v>
      </c>
      <c r="B2889" t="s">
        <v>213</v>
      </c>
      <c r="C2889" t="s">
        <v>23</v>
      </c>
      <c r="D2889" t="s">
        <v>42</v>
      </c>
      <c r="E2889" t="s">
        <v>62</v>
      </c>
    </row>
    <row r="2890" spans="1:5">
      <c r="A2890" t="s">
        <v>3594</v>
      </c>
      <c r="B2890" t="s">
        <v>257</v>
      </c>
      <c r="C2890" t="s">
        <v>11</v>
      </c>
      <c r="D2890" t="s">
        <v>58</v>
      </c>
      <c r="E2890" t="s">
        <v>61</v>
      </c>
    </row>
    <row r="2891" spans="1:5">
      <c r="A2891" t="s">
        <v>3595</v>
      </c>
      <c r="B2891" t="s">
        <v>179</v>
      </c>
      <c r="C2891" t="s">
        <v>5</v>
      </c>
      <c r="D2891" t="s">
        <v>6</v>
      </c>
      <c r="E2891" t="s">
        <v>16</v>
      </c>
    </row>
    <row r="2892" spans="1:5">
      <c r="A2892" t="s">
        <v>3596</v>
      </c>
      <c r="B2892" t="s">
        <v>453</v>
      </c>
      <c r="C2892" t="s">
        <v>23</v>
      </c>
      <c r="D2892" t="s">
        <v>24</v>
      </c>
      <c r="E2892" t="s">
        <v>45</v>
      </c>
    </row>
    <row r="2893" spans="1:5">
      <c r="A2893" t="s">
        <v>3597</v>
      </c>
      <c r="B2893" t="s">
        <v>385</v>
      </c>
      <c r="C2893" t="s">
        <v>5</v>
      </c>
      <c r="D2893" t="s">
        <v>14</v>
      </c>
      <c r="E2893" t="s">
        <v>57</v>
      </c>
    </row>
    <row r="2894" spans="1:5">
      <c r="A2894" t="s">
        <v>3598</v>
      </c>
      <c r="B2894" t="s">
        <v>429</v>
      </c>
      <c r="C2894" t="s">
        <v>23</v>
      </c>
      <c r="D2894" t="s">
        <v>42</v>
      </c>
      <c r="E2894" t="s">
        <v>62</v>
      </c>
    </row>
    <row r="2895" spans="1:5">
      <c r="A2895" t="s">
        <v>3599</v>
      </c>
      <c r="B2895" t="s">
        <v>410</v>
      </c>
      <c r="C2895" t="s">
        <v>11</v>
      </c>
      <c r="D2895" t="s">
        <v>12</v>
      </c>
      <c r="E2895" t="s">
        <v>47</v>
      </c>
    </row>
    <row r="2896" spans="1:5">
      <c r="A2896" t="s">
        <v>3600</v>
      </c>
      <c r="B2896" t="s">
        <v>202</v>
      </c>
      <c r="C2896" t="s">
        <v>5</v>
      </c>
      <c r="D2896" t="s">
        <v>27</v>
      </c>
      <c r="E2896" t="s">
        <v>64</v>
      </c>
    </row>
    <row r="2897" spans="1:5">
      <c r="A2897" t="s">
        <v>3601</v>
      </c>
      <c r="B2897" t="s">
        <v>332</v>
      </c>
      <c r="C2897" t="s">
        <v>5</v>
      </c>
      <c r="D2897" t="s">
        <v>14</v>
      </c>
      <c r="E2897" t="s">
        <v>57</v>
      </c>
    </row>
    <row r="2898" spans="1:5">
      <c r="A2898" t="s">
        <v>3602</v>
      </c>
      <c r="B2898" t="s">
        <v>355</v>
      </c>
      <c r="C2898" t="s">
        <v>23</v>
      </c>
      <c r="D2898" t="s">
        <v>39</v>
      </c>
      <c r="E2898" t="s">
        <v>48</v>
      </c>
    </row>
    <row r="2899" spans="1:5">
      <c r="A2899" t="s">
        <v>3603</v>
      </c>
      <c r="B2899" t="s">
        <v>479</v>
      </c>
      <c r="C2899" t="s">
        <v>5</v>
      </c>
      <c r="D2899" t="s">
        <v>14</v>
      </c>
      <c r="E2899" t="s">
        <v>26</v>
      </c>
    </row>
    <row r="2900" spans="1:5">
      <c r="A2900" t="s">
        <v>3604</v>
      </c>
      <c r="B2900" t="s">
        <v>223</v>
      </c>
      <c r="C2900" t="s">
        <v>23</v>
      </c>
      <c r="D2900" t="s">
        <v>39</v>
      </c>
      <c r="E2900" t="s">
        <v>51</v>
      </c>
    </row>
    <row r="2901" spans="1:5">
      <c r="A2901" t="s">
        <v>3605</v>
      </c>
      <c r="B2901" t="s">
        <v>426</v>
      </c>
      <c r="C2901" t="s">
        <v>23</v>
      </c>
      <c r="D2901" t="s">
        <v>39</v>
      </c>
      <c r="E2901" t="s">
        <v>40</v>
      </c>
    </row>
    <row r="2902" spans="1:5">
      <c r="A2902" t="s">
        <v>3606</v>
      </c>
      <c r="B2902" t="s">
        <v>410</v>
      </c>
      <c r="C2902" t="s">
        <v>23</v>
      </c>
      <c r="D2902" t="s">
        <v>42</v>
      </c>
      <c r="E2902" t="s">
        <v>62</v>
      </c>
    </row>
    <row r="2903" spans="1:5">
      <c r="A2903" t="s">
        <v>3607</v>
      </c>
      <c r="B2903" t="s">
        <v>394</v>
      </c>
      <c r="C2903" t="s">
        <v>23</v>
      </c>
      <c r="D2903" t="s">
        <v>42</v>
      </c>
      <c r="E2903" t="s">
        <v>44</v>
      </c>
    </row>
    <row r="2904" spans="1:5">
      <c r="A2904" t="s">
        <v>3608</v>
      </c>
      <c r="B2904" t="s">
        <v>137</v>
      </c>
      <c r="C2904" t="s">
        <v>11</v>
      </c>
      <c r="D2904" t="s">
        <v>4706</v>
      </c>
      <c r="E2904" t="s">
        <v>33</v>
      </c>
    </row>
    <row r="2905" spans="1:5">
      <c r="A2905" t="s">
        <v>3609</v>
      </c>
      <c r="B2905" t="s">
        <v>468</v>
      </c>
      <c r="C2905" t="s">
        <v>23</v>
      </c>
      <c r="D2905" t="s">
        <v>42</v>
      </c>
      <c r="E2905" t="s">
        <v>43</v>
      </c>
    </row>
    <row r="2906" spans="1:5">
      <c r="A2906" t="s">
        <v>3610</v>
      </c>
      <c r="B2906" t="s">
        <v>202</v>
      </c>
      <c r="C2906" t="s">
        <v>8</v>
      </c>
      <c r="D2906" t="s">
        <v>37</v>
      </c>
      <c r="E2906" t="s">
        <v>65</v>
      </c>
    </row>
    <row r="2907" spans="1:5">
      <c r="A2907" t="s">
        <v>3611</v>
      </c>
      <c r="B2907" t="s">
        <v>457</v>
      </c>
      <c r="C2907" t="s">
        <v>5</v>
      </c>
      <c r="D2907" t="s">
        <v>6</v>
      </c>
      <c r="E2907" t="s">
        <v>22</v>
      </c>
    </row>
    <row r="2908" spans="1:5">
      <c r="A2908" t="s">
        <v>3612</v>
      </c>
      <c r="B2908" t="s">
        <v>385</v>
      </c>
      <c r="C2908" t="s">
        <v>8</v>
      </c>
      <c r="D2908" t="s">
        <v>17</v>
      </c>
      <c r="E2908" t="s">
        <v>32</v>
      </c>
    </row>
    <row r="2909" spans="1:5">
      <c r="A2909" t="s">
        <v>3613</v>
      </c>
      <c r="B2909" t="s">
        <v>258</v>
      </c>
      <c r="C2909" t="s">
        <v>11</v>
      </c>
      <c r="D2909" t="s">
        <v>12</v>
      </c>
      <c r="E2909" t="s">
        <v>50</v>
      </c>
    </row>
    <row r="2910" spans="1:5">
      <c r="A2910" t="s">
        <v>3614</v>
      </c>
      <c r="B2910" t="s">
        <v>149</v>
      </c>
      <c r="C2910" t="s">
        <v>8</v>
      </c>
      <c r="D2910" t="s">
        <v>34</v>
      </c>
      <c r="E2910" t="s">
        <v>60</v>
      </c>
    </row>
    <row r="2911" spans="1:5">
      <c r="A2911" t="s">
        <v>3615</v>
      </c>
      <c r="B2911" t="s">
        <v>465</v>
      </c>
      <c r="C2911" t="s">
        <v>5</v>
      </c>
      <c r="D2911" t="s">
        <v>27</v>
      </c>
      <c r="E2911" t="s">
        <v>64</v>
      </c>
    </row>
    <row r="2912" spans="1:5">
      <c r="A2912" t="s">
        <v>3616</v>
      </c>
      <c r="B2912" t="s">
        <v>268</v>
      </c>
      <c r="C2912" t="s">
        <v>8</v>
      </c>
      <c r="D2912" t="s">
        <v>34</v>
      </c>
      <c r="E2912" t="s">
        <v>35</v>
      </c>
    </row>
    <row r="2913" spans="1:5">
      <c r="A2913" t="s">
        <v>3617</v>
      </c>
      <c r="B2913" t="s">
        <v>175</v>
      </c>
      <c r="C2913" t="s">
        <v>11</v>
      </c>
      <c r="D2913" t="s">
        <v>4706</v>
      </c>
      <c r="E2913" t="s">
        <v>41</v>
      </c>
    </row>
    <row r="2914" spans="1:5">
      <c r="A2914" t="s">
        <v>3618</v>
      </c>
      <c r="B2914" t="s">
        <v>213</v>
      </c>
      <c r="C2914" t="s">
        <v>23</v>
      </c>
      <c r="D2914" t="s">
        <v>42</v>
      </c>
      <c r="E2914" t="s">
        <v>43</v>
      </c>
    </row>
    <row r="2915" spans="1:5">
      <c r="A2915" t="s">
        <v>3619</v>
      </c>
      <c r="B2915" t="s">
        <v>130</v>
      </c>
      <c r="C2915" t="s">
        <v>8</v>
      </c>
      <c r="D2915" t="s">
        <v>9</v>
      </c>
      <c r="E2915" t="s">
        <v>10</v>
      </c>
    </row>
    <row r="2916" spans="1:5">
      <c r="A2916" t="s">
        <v>3620</v>
      </c>
      <c r="B2916" t="s">
        <v>107</v>
      </c>
      <c r="C2916" t="s">
        <v>11</v>
      </c>
      <c r="D2916" t="s">
        <v>4706</v>
      </c>
      <c r="E2916" t="s">
        <v>41</v>
      </c>
    </row>
    <row r="2917" spans="1:5">
      <c r="A2917" t="s">
        <v>3621</v>
      </c>
      <c r="B2917" t="s">
        <v>213</v>
      </c>
      <c r="C2917" t="s">
        <v>11</v>
      </c>
      <c r="D2917" t="s">
        <v>4706</v>
      </c>
      <c r="E2917" t="s">
        <v>19</v>
      </c>
    </row>
    <row r="2918" spans="1:5">
      <c r="A2918" t="s">
        <v>3622</v>
      </c>
      <c r="B2918" t="s">
        <v>155</v>
      </c>
      <c r="C2918" t="s">
        <v>5</v>
      </c>
      <c r="D2918" t="s">
        <v>27</v>
      </c>
      <c r="E2918" t="s">
        <v>67</v>
      </c>
    </row>
    <row r="2919" spans="1:5">
      <c r="A2919" t="s">
        <v>3623</v>
      </c>
      <c r="B2919" t="s">
        <v>161</v>
      </c>
      <c r="C2919" t="s">
        <v>5</v>
      </c>
      <c r="D2919" t="s">
        <v>14</v>
      </c>
      <c r="E2919" t="s">
        <v>26</v>
      </c>
    </row>
    <row r="2920" spans="1:5">
      <c r="A2920" t="s">
        <v>3624</v>
      </c>
      <c r="B2920" t="s">
        <v>334</v>
      </c>
      <c r="C2920" t="s">
        <v>8</v>
      </c>
      <c r="D2920" t="s">
        <v>37</v>
      </c>
      <c r="E2920" t="s">
        <v>49</v>
      </c>
    </row>
    <row r="2921" spans="1:5">
      <c r="A2921" t="s">
        <v>3625</v>
      </c>
      <c r="B2921" t="s">
        <v>433</v>
      </c>
      <c r="C2921" t="s">
        <v>23</v>
      </c>
      <c r="D2921" t="s">
        <v>39</v>
      </c>
      <c r="E2921" t="s">
        <v>51</v>
      </c>
    </row>
    <row r="2922" spans="1:5">
      <c r="A2922" t="s">
        <v>3626</v>
      </c>
      <c r="B2922" t="s">
        <v>117</v>
      </c>
      <c r="C2922" t="s">
        <v>11</v>
      </c>
      <c r="D2922" t="s">
        <v>58</v>
      </c>
      <c r="E2922" t="s">
        <v>59</v>
      </c>
    </row>
    <row r="2923" spans="1:5">
      <c r="A2923" t="s">
        <v>3627</v>
      </c>
      <c r="B2923" t="s">
        <v>228</v>
      </c>
      <c r="C2923" t="s">
        <v>8</v>
      </c>
      <c r="D2923" t="s">
        <v>9</v>
      </c>
      <c r="E2923" t="s">
        <v>55</v>
      </c>
    </row>
    <row r="2924" spans="1:5">
      <c r="A2924" t="s">
        <v>3628</v>
      </c>
      <c r="B2924" t="s">
        <v>139</v>
      </c>
      <c r="C2924" t="s">
        <v>11</v>
      </c>
      <c r="D2924" t="s">
        <v>4706</v>
      </c>
      <c r="E2924" t="s">
        <v>33</v>
      </c>
    </row>
    <row r="2925" spans="1:5">
      <c r="A2925" t="s">
        <v>3629</v>
      </c>
      <c r="B2925" t="s">
        <v>365</v>
      </c>
      <c r="C2925" t="s">
        <v>11</v>
      </c>
      <c r="D2925" t="s">
        <v>20</v>
      </c>
      <c r="E2925" t="s">
        <v>21</v>
      </c>
    </row>
    <row r="2926" spans="1:5">
      <c r="A2926" t="s">
        <v>3630</v>
      </c>
      <c r="B2926" t="s">
        <v>409</v>
      </c>
      <c r="C2926" t="s">
        <v>23</v>
      </c>
      <c r="D2926" t="s">
        <v>39</v>
      </c>
      <c r="E2926" t="s">
        <v>40</v>
      </c>
    </row>
    <row r="2927" spans="1:5">
      <c r="A2927" t="s">
        <v>3631</v>
      </c>
      <c r="B2927" t="s">
        <v>460</v>
      </c>
      <c r="C2927" t="s">
        <v>23</v>
      </c>
      <c r="D2927" t="s">
        <v>39</v>
      </c>
      <c r="E2927" t="s">
        <v>48</v>
      </c>
    </row>
    <row r="2928" spans="1:5">
      <c r="A2928" t="s">
        <v>3632</v>
      </c>
      <c r="B2928" t="s">
        <v>173</v>
      </c>
      <c r="C2928" t="s">
        <v>8</v>
      </c>
      <c r="D2928" t="s">
        <v>37</v>
      </c>
      <c r="E2928" t="s">
        <v>49</v>
      </c>
    </row>
    <row r="2929" spans="1:5">
      <c r="A2929" t="s">
        <v>3633</v>
      </c>
      <c r="B2929" t="s">
        <v>456</v>
      </c>
      <c r="C2929" t="s">
        <v>23</v>
      </c>
      <c r="D2929" t="s">
        <v>39</v>
      </c>
      <c r="E2929" t="s">
        <v>51</v>
      </c>
    </row>
    <row r="2930" spans="1:5">
      <c r="A2930" t="s">
        <v>3634</v>
      </c>
      <c r="B2930" t="s">
        <v>348</v>
      </c>
      <c r="C2930" t="s">
        <v>23</v>
      </c>
      <c r="D2930" t="s">
        <v>42</v>
      </c>
      <c r="E2930" t="s">
        <v>62</v>
      </c>
    </row>
    <row r="2931" spans="1:5">
      <c r="A2931" t="s">
        <v>3635</v>
      </c>
      <c r="B2931" t="s">
        <v>446</v>
      </c>
      <c r="C2931" t="s">
        <v>8</v>
      </c>
      <c r="D2931" t="s">
        <v>37</v>
      </c>
      <c r="E2931" t="s">
        <v>65</v>
      </c>
    </row>
    <row r="2932" spans="1:5">
      <c r="A2932" t="s">
        <v>3636</v>
      </c>
      <c r="B2932" t="s">
        <v>162</v>
      </c>
      <c r="C2932" t="s">
        <v>23</v>
      </c>
      <c r="D2932" t="s">
        <v>24</v>
      </c>
      <c r="E2932" t="s">
        <v>54</v>
      </c>
    </row>
    <row r="2933" spans="1:5">
      <c r="A2933" t="s">
        <v>3637</v>
      </c>
      <c r="B2933" t="s">
        <v>455</v>
      </c>
      <c r="C2933" t="s">
        <v>5</v>
      </c>
      <c r="D2933" t="s">
        <v>6</v>
      </c>
      <c r="E2933" t="s">
        <v>22</v>
      </c>
    </row>
    <row r="2934" spans="1:5">
      <c r="A2934" t="s">
        <v>3638</v>
      </c>
      <c r="B2934" t="s">
        <v>136</v>
      </c>
      <c r="C2934" t="s">
        <v>11</v>
      </c>
      <c r="D2934" t="s">
        <v>58</v>
      </c>
      <c r="E2934" t="s">
        <v>66</v>
      </c>
    </row>
    <row r="2935" spans="1:5">
      <c r="A2935" t="s">
        <v>3639</v>
      </c>
      <c r="B2935" t="s">
        <v>281</v>
      </c>
      <c r="C2935" t="s">
        <v>11</v>
      </c>
      <c r="D2935" t="s">
        <v>58</v>
      </c>
      <c r="E2935" t="s">
        <v>61</v>
      </c>
    </row>
    <row r="2936" spans="1:5">
      <c r="A2936" t="s">
        <v>3640</v>
      </c>
      <c r="B2936" t="s">
        <v>156</v>
      </c>
      <c r="C2936" t="s">
        <v>11</v>
      </c>
      <c r="D2936" t="s">
        <v>58</v>
      </c>
      <c r="E2936" t="s">
        <v>66</v>
      </c>
    </row>
    <row r="2937" spans="1:5">
      <c r="A2937" t="s">
        <v>3641</v>
      </c>
      <c r="B2937" t="s">
        <v>273</v>
      </c>
      <c r="C2937" t="s">
        <v>11</v>
      </c>
      <c r="D2937" t="s">
        <v>58</v>
      </c>
      <c r="E2937" t="s">
        <v>61</v>
      </c>
    </row>
    <row r="2938" spans="1:5">
      <c r="A2938" t="s">
        <v>3642</v>
      </c>
      <c r="B2938" t="s">
        <v>182</v>
      </c>
      <c r="C2938" t="s">
        <v>8</v>
      </c>
      <c r="D2938" t="s">
        <v>34</v>
      </c>
      <c r="E2938" t="s">
        <v>60</v>
      </c>
    </row>
    <row r="2939" spans="1:5">
      <c r="A2939" t="s">
        <v>3643</v>
      </c>
      <c r="B2939" t="s">
        <v>423</v>
      </c>
      <c r="C2939" t="s">
        <v>11</v>
      </c>
      <c r="D2939" t="s">
        <v>20</v>
      </c>
      <c r="E2939" t="s">
        <v>56</v>
      </c>
    </row>
    <row r="2940" spans="1:5">
      <c r="A2940" t="s">
        <v>3644</v>
      </c>
      <c r="B2940" t="s">
        <v>255</v>
      </c>
      <c r="C2940" t="s">
        <v>11</v>
      </c>
      <c r="D2940" t="s">
        <v>12</v>
      </c>
      <c r="E2940" t="s">
        <v>47</v>
      </c>
    </row>
    <row r="2941" spans="1:5">
      <c r="A2941" t="s">
        <v>3645</v>
      </c>
      <c r="B2941" t="s">
        <v>297</v>
      </c>
      <c r="C2941" t="s">
        <v>11</v>
      </c>
      <c r="D2941" t="s">
        <v>58</v>
      </c>
      <c r="E2941" t="s">
        <v>61</v>
      </c>
    </row>
    <row r="2942" spans="1:5">
      <c r="A2942" t="s">
        <v>3646</v>
      </c>
      <c r="B2942" t="s">
        <v>454</v>
      </c>
      <c r="C2942" t="s">
        <v>11</v>
      </c>
      <c r="D2942" t="s">
        <v>58</v>
      </c>
      <c r="E2942" t="s">
        <v>59</v>
      </c>
    </row>
    <row r="2943" spans="1:5">
      <c r="A2943" t="s">
        <v>3647</v>
      </c>
      <c r="B2943" t="s">
        <v>438</v>
      </c>
      <c r="C2943" t="s">
        <v>5</v>
      </c>
      <c r="D2943" t="s">
        <v>6</v>
      </c>
      <c r="E2943" t="s">
        <v>7</v>
      </c>
    </row>
    <row r="2944" spans="1:5">
      <c r="A2944" t="s">
        <v>3648</v>
      </c>
      <c r="B2944" t="s">
        <v>314</v>
      </c>
      <c r="C2944" t="s">
        <v>11</v>
      </c>
      <c r="D2944" t="s">
        <v>20</v>
      </c>
      <c r="E2944" t="s">
        <v>63</v>
      </c>
    </row>
    <row r="2945" spans="1:5">
      <c r="A2945" t="s">
        <v>3649</v>
      </c>
      <c r="B2945" t="s">
        <v>450</v>
      </c>
      <c r="C2945" t="s">
        <v>5</v>
      </c>
      <c r="D2945" t="s">
        <v>27</v>
      </c>
      <c r="E2945" t="s">
        <v>64</v>
      </c>
    </row>
    <row r="2946" spans="1:5">
      <c r="A2946" t="s">
        <v>3650</v>
      </c>
      <c r="B2946" t="s">
        <v>212</v>
      </c>
      <c r="C2946" t="s">
        <v>8</v>
      </c>
      <c r="D2946" t="s">
        <v>9</v>
      </c>
      <c r="E2946" t="s">
        <v>10</v>
      </c>
    </row>
    <row r="2947" spans="1:5">
      <c r="A2947" t="s">
        <v>3651</v>
      </c>
      <c r="B2947" t="s">
        <v>380</v>
      </c>
      <c r="C2947" t="s">
        <v>23</v>
      </c>
      <c r="D2947" t="s">
        <v>24</v>
      </c>
      <c r="E2947" t="s">
        <v>25</v>
      </c>
    </row>
    <row r="2948" spans="1:5">
      <c r="A2948" t="s">
        <v>3652</v>
      </c>
      <c r="B2948" t="s">
        <v>274</v>
      </c>
      <c r="C2948" t="s">
        <v>11</v>
      </c>
      <c r="D2948" t="s">
        <v>4706</v>
      </c>
      <c r="E2948" t="s">
        <v>19</v>
      </c>
    </row>
    <row r="2949" spans="1:5">
      <c r="A2949" t="s">
        <v>3653</v>
      </c>
      <c r="B2949" t="s">
        <v>278</v>
      </c>
      <c r="C2949" t="s">
        <v>23</v>
      </c>
      <c r="D2949" t="s">
        <v>39</v>
      </c>
      <c r="E2949" t="s">
        <v>48</v>
      </c>
    </row>
    <row r="2950" spans="1:5">
      <c r="A2950" t="s">
        <v>3654</v>
      </c>
      <c r="B2950" t="s">
        <v>352</v>
      </c>
      <c r="C2950" t="s">
        <v>23</v>
      </c>
      <c r="D2950" t="s">
        <v>42</v>
      </c>
      <c r="E2950" t="s">
        <v>43</v>
      </c>
    </row>
    <row r="2951" spans="1:5">
      <c r="A2951" t="s">
        <v>3655</v>
      </c>
      <c r="B2951" t="s">
        <v>268</v>
      </c>
      <c r="C2951" t="s">
        <v>8</v>
      </c>
      <c r="D2951" t="s">
        <v>34</v>
      </c>
      <c r="E2951" t="s">
        <v>60</v>
      </c>
    </row>
    <row r="2952" spans="1:5">
      <c r="A2952" t="s">
        <v>3656</v>
      </c>
      <c r="B2952" t="s">
        <v>464</v>
      </c>
      <c r="C2952" t="s">
        <v>23</v>
      </c>
      <c r="D2952" t="s">
        <v>39</v>
      </c>
      <c r="E2952" t="s">
        <v>48</v>
      </c>
    </row>
    <row r="2953" spans="1:5">
      <c r="A2953" t="s">
        <v>3657</v>
      </c>
      <c r="B2953" t="s">
        <v>488</v>
      </c>
      <c r="C2953" t="s">
        <v>5</v>
      </c>
      <c r="D2953" t="s">
        <v>27</v>
      </c>
      <c r="E2953" t="s">
        <v>64</v>
      </c>
    </row>
    <row r="2954" spans="1:5">
      <c r="A2954" t="s">
        <v>3658</v>
      </c>
      <c r="B2954" t="s">
        <v>290</v>
      </c>
      <c r="C2954" t="s">
        <v>23</v>
      </c>
      <c r="D2954" t="s">
        <v>39</v>
      </c>
      <c r="E2954" t="s">
        <v>51</v>
      </c>
    </row>
    <row r="2955" spans="1:5">
      <c r="A2955" t="s">
        <v>3659</v>
      </c>
      <c r="B2955" t="s">
        <v>306</v>
      </c>
      <c r="C2955" t="s">
        <v>23</v>
      </c>
      <c r="D2955" t="s">
        <v>24</v>
      </c>
      <c r="E2955" t="s">
        <v>54</v>
      </c>
    </row>
    <row r="2956" spans="1:5">
      <c r="A2956" t="s">
        <v>3660</v>
      </c>
      <c r="B2956" t="s">
        <v>391</v>
      </c>
      <c r="C2956" t="s">
        <v>23</v>
      </c>
      <c r="D2956" t="s">
        <v>42</v>
      </c>
      <c r="E2956" t="s">
        <v>62</v>
      </c>
    </row>
    <row r="2957" spans="1:5">
      <c r="A2957" t="s">
        <v>3661</v>
      </c>
      <c r="B2957" t="s">
        <v>184</v>
      </c>
      <c r="C2957" t="s">
        <v>11</v>
      </c>
      <c r="D2957" t="s">
        <v>20</v>
      </c>
      <c r="E2957" t="s">
        <v>63</v>
      </c>
    </row>
    <row r="2958" spans="1:5">
      <c r="A2958" t="s">
        <v>3662</v>
      </c>
      <c r="B2958" t="s">
        <v>110</v>
      </c>
      <c r="C2958" t="s">
        <v>11</v>
      </c>
      <c r="D2958" t="s">
        <v>12</v>
      </c>
      <c r="E2958" t="s">
        <v>13</v>
      </c>
    </row>
    <row r="2959" spans="1:5">
      <c r="A2959" t="s">
        <v>3663</v>
      </c>
      <c r="B2959" t="s">
        <v>398</v>
      </c>
      <c r="C2959" t="s">
        <v>5</v>
      </c>
      <c r="D2959" t="s">
        <v>6</v>
      </c>
      <c r="E2959" t="s">
        <v>7</v>
      </c>
    </row>
    <row r="2960" spans="1:5">
      <c r="A2960" t="s">
        <v>3664</v>
      </c>
      <c r="B2960" t="s">
        <v>358</v>
      </c>
      <c r="C2960" t="s">
        <v>5</v>
      </c>
      <c r="D2960" t="s">
        <v>14</v>
      </c>
      <c r="E2960" t="s">
        <v>57</v>
      </c>
    </row>
    <row r="2961" spans="1:5">
      <c r="A2961" t="s">
        <v>3665</v>
      </c>
      <c r="B2961" t="s">
        <v>497</v>
      </c>
      <c r="C2961" t="s">
        <v>11</v>
      </c>
      <c r="D2961" t="s">
        <v>58</v>
      </c>
      <c r="E2961" t="s">
        <v>66</v>
      </c>
    </row>
    <row r="2962" spans="1:5">
      <c r="A2962" t="s">
        <v>3666</v>
      </c>
      <c r="B2962" t="s">
        <v>409</v>
      </c>
      <c r="C2962" t="s">
        <v>5</v>
      </c>
      <c r="D2962" t="s">
        <v>27</v>
      </c>
      <c r="E2962" t="s">
        <v>28</v>
      </c>
    </row>
    <row r="2963" spans="1:5">
      <c r="A2963" t="s">
        <v>3667</v>
      </c>
      <c r="B2963" t="s">
        <v>340</v>
      </c>
      <c r="C2963" t="s">
        <v>11</v>
      </c>
      <c r="D2963" t="s">
        <v>20</v>
      </c>
      <c r="E2963" t="s">
        <v>21</v>
      </c>
    </row>
    <row r="2964" spans="1:5">
      <c r="A2964" t="s">
        <v>3668</v>
      </c>
      <c r="B2964" t="s">
        <v>400</v>
      </c>
      <c r="C2964" t="s">
        <v>8</v>
      </c>
      <c r="D2964" t="s">
        <v>37</v>
      </c>
      <c r="E2964" t="s">
        <v>38</v>
      </c>
    </row>
    <row r="2965" spans="1:5">
      <c r="A2965" t="s">
        <v>3669</v>
      </c>
      <c r="B2965" t="s">
        <v>466</v>
      </c>
      <c r="C2965" t="s">
        <v>23</v>
      </c>
      <c r="D2965" t="s">
        <v>24</v>
      </c>
      <c r="E2965" t="s">
        <v>45</v>
      </c>
    </row>
    <row r="2966" spans="1:5">
      <c r="A2966" t="s">
        <v>3670</v>
      </c>
      <c r="B2966" t="s">
        <v>109</v>
      </c>
      <c r="C2966" t="s">
        <v>23</v>
      </c>
      <c r="D2966" t="s">
        <v>42</v>
      </c>
      <c r="E2966" t="s">
        <v>43</v>
      </c>
    </row>
    <row r="2967" spans="1:5">
      <c r="A2967" t="s">
        <v>3671</v>
      </c>
      <c r="B2967" t="s">
        <v>289</v>
      </c>
      <c r="C2967" t="s">
        <v>5</v>
      </c>
      <c r="D2967" t="s">
        <v>27</v>
      </c>
      <c r="E2967" t="s">
        <v>28</v>
      </c>
    </row>
    <row r="2968" spans="1:5">
      <c r="A2968" t="s">
        <v>3672</v>
      </c>
      <c r="B2968" t="s">
        <v>287</v>
      </c>
      <c r="C2968" t="s">
        <v>11</v>
      </c>
      <c r="D2968" t="s">
        <v>4706</v>
      </c>
      <c r="E2968" t="s">
        <v>33</v>
      </c>
    </row>
    <row r="2969" spans="1:5">
      <c r="A2969" t="s">
        <v>3673</v>
      </c>
      <c r="B2969" t="s">
        <v>502</v>
      </c>
      <c r="C2969" t="s">
        <v>11</v>
      </c>
      <c r="D2969" t="s">
        <v>12</v>
      </c>
      <c r="E2969" t="s">
        <v>13</v>
      </c>
    </row>
    <row r="2970" spans="1:5">
      <c r="A2970" t="s">
        <v>3674</v>
      </c>
      <c r="B2970" t="s">
        <v>485</v>
      </c>
      <c r="C2970" t="s">
        <v>5</v>
      </c>
      <c r="D2970" t="s">
        <v>6</v>
      </c>
      <c r="E2970" t="s">
        <v>16</v>
      </c>
    </row>
    <row r="2971" spans="1:5">
      <c r="A2971" t="s">
        <v>3675</v>
      </c>
      <c r="B2971" t="s">
        <v>454</v>
      </c>
      <c r="C2971" t="s">
        <v>11</v>
      </c>
      <c r="D2971" t="s">
        <v>20</v>
      </c>
      <c r="E2971" t="s">
        <v>63</v>
      </c>
    </row>
    <row r="2972" spans="1:5">
      <c r="A2972" t="s">
        <v>3676</v>
      </c>
      <c r="B2972" t="s">
        <v>164</v>
      </c>
      <c r="C2972" t="s">
        <v>8</v>
      </c>
      <c r="D2972" t="s">
        <v>34</v>
      </c>
      <c r="E2972" t="s">
        <v>36</v>
      </c>
    </row>
    <row r="2973" spans="1:5">
      <c r="A2973" t="s">
        <v>3677</v>
      </c>
      <c r="B2973" t="s">
        <v>394</v>
      </c>
      <c r="C2973" t="s">
        <v>23</v>
      </c>
      <c r="D2973" t="s">
        <v>24</v>
      </c>
      <c r="E2973" t="s">
        <v>54</v>
      </c>
    </row>
    <row r="2974" spans="1:5">
      <c r="A2974" t="s">
        <v>3678</v>
      </c>
      <c r="B2974" t="s">
        <v>429</v>
      </c>
      <c r="C2974" t="s">
        <v>5</v>
      </c>
      <c r="D2974" t="s">
        <v>27</v>
      </c>
      <c r="E2974" t="s">
        <v>64</v>
      </c>
    </row>
    <row r="2975" spans="1:5">
      <c r="A2975" t="s">
        <v>3679</v>
      </c>
      <c r="B2975" t="s">
        <v>475</v>
      </c>
      <c r="C2975" t="s">
        <v>5</v>
      </c>
      <c r="D2975" t="s">
        <v>6</v>
      </c>
      <c r="E2975" t="s">
        <v>22</v>
      </c>
    </row>
    <row r="2976" spans="1:5">
      <c r="A2976" t="s">
        <v>3680</v>
      </c>
      <c r="B2976" t="s">
        <v>191</v>
      </c>
      <c r="C2976" t="s">
        <v>11</v>
      </c>
      <c r="D2976" t="s">
        <v>12</v>
      </c>
      <c r="E2976" t="s">
        <v>50</v>
      </c>
    </row>
    <row r="2977" spans="1:5">
      <c r="A2977" t="s">
        <v>3681</v>
      </c>
      <c r="B2977" t="s">
        <v>319</v>
      </c>
      <c r="C2977" t="s">
        <v>5</v>
      </c>
      <c r="D2977" t="s">
        <v>27</v>
      </c>
      <c r="E2977" t="s">
        <v>64</v>
      </c>
    </row>
    <row r="2978" spans="1:5">
      <c r="A2978" t="s">
        <v>3682</v>
      </c>
      <c r="B2978" t="s">
        <v>327</v>
      </c>
      <c r="C2978" t="s">
        <v>8</v>
      </c>
      <c r="D2978" t="s">
        <v>9</v>
      </c>
      <c r="E2978" t="s">
        <v>55</v>
      </c>
    </row>
    <row r="2979" spans="1:5">
      <c r="A2979" t="s">
        <v>3683</v>
      </c>
      <c r="B2979" t="s">
        <v>274</v>
      </c>
      <c r="C2979" t="s">
        <v>11</v>
      </c>
      <c r="D2979" t="s">
        <v>4706</v>
      </c>
      <c r="E2979" t="s">
        <v>33</v>
      </c>
    </row>
    <row r="2980" spans="1:5">
      <c r="A2980" t="s">
        <v>3684</v>
      </c>
      <c r="B2980" t="s">
        <v>409</v>
      </c>
      <c r="C2980" t="s">
        <v>11</v>
      </c>
      <c r="D2980" t="s">
        <v>12</v>
      </c>
      <c r="E2980" t="s">
        <v>47</v>
      </c>
    </row>
    <row r="2981" spans="1:5">
      <c r="A2981" t="s">
        <v>3685</v>
      </c>
      <c r="B2981" t="s">
        <v>150</v>
      </c>
      <c r="C2981" t="s">
        <v>11</v>
      </c>
      <c r="D2981" t="s">
        <v>4706</v>
      </c>
      <c r="E2981" t="s">
        <v>33</v>
      </c>
    </row>
    <row r="2982" spans="1:5">
      <c r="A2982" t="s">
        <v>3686</v>
      </c>
      <c r="B2982" t="s">
        <v>260</v>
      </c>
      <c r="C2982" t="s">
        <v>11</v>
      </c>
      <c r="D2982" t="s">
        <v>58</v>
      </c>
      <c r="E2982" t="s">
        <v>59</v>
      </c>
    </row>
    <row r="2983" spans="1:5">
      <c r="A2983" t="s">
        <v>3687</v>
      </c>
      <c r="B2983" t="s">
        <v>361</v>
      </c>
      <c r="C2983" t="s">
        <v>8</v>
      </c>
      <c r="D2983" t="s">
        <v>9</v>
      </c>
      <c r="E2983" t="s">
        <v>10</v>
      </c>
    </row>
    <row r="2984" spans="1:5">
      <c r="A2984" t="s">
        <v>3688</v>
      </c>
      <c r="B2984" t="s">
        <v>483</v>
      </c>
      <c r="C2984" t="s">
        <v>11</v>
      </c>
      <c r="D2984" t="s">
        <v>12</v>
      </c>
      <c r="E2984" t="s">
        <v>50</v>
      </c>
    </row>
    <row r="2985" spans="1:5">
      <c r="A2985" t="s">
        <v>3689</v>
      </c>
      <c r="B2985" t="s">
        <v>242</v>
      </c>
      <c r="C2985" t="s">
        <v>5</v>
      </c>
      <c r="D2985" t="s">
        <v>29</v>
      </c>
      <c r="E2985" t="s">
        <v>30</v>
      </c>
    </row>
    <row r="2986" spans="1:5">
      <c r="A2986" t="s">
        <v>3690</v>
      </c>
      <c r="B2986" t="s">
        <v>458</v>
      </c>
      <c r="C2986" t="s">
        <v>8</v>
      </c>
      <c r="D2986" t="s">
        <v>9</v>
      </c>
      <c r="E2986" t="s">
        <v>10</v>
      </c>
    </row>
    <row r="2987" spans="1:5">
      <c r="A2987" t="s">
        <v>3691</v>
      </c>
      <c r="B2987" t="s">
        <v>240</v>
      </c>
      <c r="C2987" t="s">
        <v>23</v>
      </c>
      <c r="D2987" t="s">
        <v>42</v>
      </c>
      <c r="E2987" t="s">
        <v>62</v>
      </c>
    </row>
    <row r="2988" spans="1:5">
      <c r="A2988" t="s">
        <v>3692</v>
      </c>
      <c r="B2988" t="s">
        <v>333</v>
      </c>
      <c r="C2988" t="s">
        <v>23</v>
      </c>
      <c r="D2988" t="s">
        <v>24</v>
      </c>
      <c r="E2988" t="s">
        <v>45</v>
      </c>
    </row>
    <row r="2989" spans="1:5">
      <c r="A2989" t="s">
        <v>3693</v>
      </c>
      <c r="B2989" t="s">
        <v>465</v>
      </c>
      <c r="C2989" t="s">
        <v>5</v>
      </c>
      <c r="D2989" t="s">
        <v>6</v>
      </c>
      <c r="E2989" t="s">
        <v>22</v>
      </c>
    </row>
    <row r="2990" spans="1:5">
      <c r="A2990" t="s">
        <v>3694</v>
      </c>
      <c r="B2990" t="s">
        <v>293</v>
      </c>
      <c r="C2990" t="s">
        <v>5</v>
      </c>
      <c r="D2990" t="s">
        <v>29</v>
      </c>
      <c r="E2990" t="s">
        <v>31</v>
      </c>
    </row>
    <row r="2991" spans="1:5">
      <c r="A2991" t="s">
        <v>3695</v>
      </c>
      <c r="B2991" t="s">
        <v>410</v>
      </c>
      <c r="C2991" t="s">
        <v>8</v>
      </c>
      <c r="D2991" t="s">
        <v>9</v>
      </c>
      <c r="E2991" t="s">
        <v>55</v>
      </c>
    </row>
    <row r="2992" spans="1:5">
      <c r="A2992" t="s">
        <v>3696</v>
      </c>
      <c r="B2992" t="s">
        <v>171</v>
      </c>
      <c r="C2992" t="s">
        <v>23</v>
      </c>
      <c r="D2992" t="s">
        <v>42</v>
      </c>
      <c r="E2992" t="s">
        <v>44</v>
      </c>
    </row>
    <row r="2993" spans="1:5">
      <c r="A2993" t="s">
        <v>3697</v>
      </c>
      <c r="B2993" t="s">
        <v>450</v>
      </c>
      <c r="C2993" t="s">
        <v>23</v>
      </c>
      <c r="D2993" t="s">
        <v>39</v>
      </c>
      <c r="E2993" t="s">
        <v>51</v>
      </c>
    </row>
    <row r="2994" spans="1:5">
      <c r="A2994" t="s">
        <v>3698</v>
      </c>
      <c r="B2994" t="s">
        <v>205</v>
      </c>
      <c r="C2994" t="s">
        <v>23</v>
      </c>
      <c r="D2994" t="s">
        <v>24</v>
      </c>
      <c r="E2994" t="s">
        <v>45</v>
      </c>
    </row>
    <row r="2995" spans="1:5">
      <c r="A2995" t="s">
        <v>3699</v>
      </c>
      <c r="B2995" t="s">
        <v>436</v>
      </c>
      <c r="C2995" t="s">
        <v>23</v>
      </c>
      <c r="D2995" t="s">
        <v>42</v>
      </c>
      <c r="E2995" t="s">
        <v>43</v>
      </c>
    </row>
    <row r="2996" spans="1:5">
      <c r="A2996" t="s">
        <v>3700</v>
      </c>
      <c r="B2996" t="s">
        <v>404</v>
      </c>
      <c r="C2996" t="s">
        <v>23</v>
      </c>
      <c r="D2996" t="s">
        <v>24</v>
      </c>
      <c r="E2996" t="s">
        <v>54</v>
      </c>
    </row>
    <row r="2997" spans="1:5">
      <c r="A2997" t="s">
        <v>3701</v>
      </c>
      <c r="B2997" t="s">
        <v>333</v>
      </c>
      <c r="C2997" t="s">
        <v>11</v>
      </c>
      <c r="D2997" t="s">
        <v>4706</v>
      </c>
      <c r="E2997" t="s">
        <v>33</v>
      </c>
    </row>
    <row r="2998" spans="1:5">
      <c r="A2998" t="s">
        <v>3702</v>
      </c>
      <c r="B2998" t="s">
        <v>492</v>
      </c>
      <c r="C2998" t="s">
        <v>5</v>
      </c>
      <c r="D2998" t="s">
        <v>14</v>
      </c>
      <c r="E2998" t="s">
        <v>57</v>
      </c>
    </row>
    <row r="2999" spans="1:5">
      <c r="A2999" t="s">
        <v>3703</v>
      </c>
      <c r="B2999" t="s">
        <v>153</v>
      </c>
      <c r="C2999" t="s">
        <v>11</v>
      </c>
      <c r="D2999" t="s">
        <v>12</v>
      </c>
      <c r="E2999" t="s">
        <v>47</v>
      </c>
    </row>
    <row r="3000" spans="1:5">
      <c r="A3000" t="s">
        <v>3704</v>
      </c>
      <c r="B3000" t="s">
        <v>245</v>
      </c>
      <c r="C3000" t="s">
        <v>23</v>
      </c>
      <c r="D3000" t="s">
        <v>24</v>
      </c>
      <c r="E3000" t="s">
        <v>54</v>
      </c>
    </row>
    <row r="3001" spans="1:5">
      <c r="A3001" t="s">
        <v>3705</v>
      </c>
      <c r="B3001" t="s">
        <v>457</v>
      </c>
      <c r="C3001" t="s">
        <v>8</v>
      </c>
      <c r="D3001" t="s">
        <v>37</v>
      </c>
      <c r="E3001" t="s">
        <v>65</v>
      </c>
    </row>
    <row r="3002" spans="1:5">
      <c r="A3002" t="s">
        <v>3706</v>
      </c>
      <c r="B3002" t="s">
        <v>497</v>
      </c>
      <c r="C3002" t="s">
        <v>8</v>
      </c>
      <c r="D3002" t="s">
        <v>34</v>
      </c>
      <c r="E3002" t="s">
        <v>36</v>
      </c>
    </row>
    <row r="3003" spans="1:5">
      <c r="A3003" t="s">
        <v>3707</v>
      </c>
      <c r="B3003" t="s">
        <v>484</v>
      </c>
      <c r="C3003" t="s">
        <v>23</v>
      </c>
      <c r="D3003" t="s">
        <v>42</v>
      </c>
      <c r="E3003" t="s">
        <v>62</v>
      </c>
    </row>
    <row r="3004" spans="1:5">
      <c r="A3004" t="s">
        <v>3708</v>
      </c>
      <c r="B3004" t="s">
        <v>234</v>
      </c>
      <c r="C3004" t="s">
        <v>23</v>
      </c>
      <c r="D3004" t="s">
        <v>39</v>
      </c>
      <c r="E3004" t="s">
        <v>40</v>
      </c>
    </row>
    <row r="3005" spans="1:5">
      <c r="A3005" t="s">
        <v>3709</v>
      </c>
      <c r="B3005" t="s">
        <v>452</v>
      </c>
      <c r="C3005" t="s">
        <v>8</v>
      </c>
      <c r="D3005" t="s">
        <v>17</v>
      </c>
      <c r="E3005" t="s">
        <v>32</v>
      </c>
    </row>
    <row r="3006" spans="1:5">
      <c r="A3006" t="s">
        <v>3710</v>
      </c>
      <c r="B3006" t="s">
        <v>457</v>
      </c>
      <c r="C3006" t="s">
        <v>11</v>
      </c>
      <c r="D3006" t="s">
        <v>20</v>
      </c>
      <c r="E3006" t="s">
        <v>56</v>
      </c>
    </row>
    <row r="3007" spans="1:5">
      <c r="A3007" t="s">
        <v>3711</v>
      </c>
      <c r="B3007" t="s">
        <v>363</v>
      </c>
      <c r="C3007" t="s">
        <v>11</v>
      </c>
      <c r="D3007" t="s">
        <v>58</v>
      </c>
      <c r="E3007" t="s">
        <v>59</v>
      </c>
    </row>
    <row r="3008" spans="1:5">
      <c r="A3008" t="s">
        <v>3712</v>
      </c>
      <c r="B3008" t="s">
        <v>194</v>
      </c>
      <c r="C3008" t="s">
        <v>23</v>
      </c>
      <c r="D3008" t="s">
        <v>42</v>
      </c>
      <c r="E3008" t="s">
        <v>43</v>
      </c>
    </row>
    <row r="3009" spans="1:5">
      <c r="A3009" t="s">
        <v>3713</v>
      </c>
      <c r="B3009" t="s">
        <v>154</v>
      </c>
      <c r="C3009" t="s">
        <v>11</v>
      </c>
      <c r="D3009" t="s">
        <v>58</v>
      </c>
      <c r="E3009" t="s">
        <v>61</v>
      </c>
    </row>
    <row r="3010" spans="1:5">
      <c r="A3010" t="s">
        <v>3714</v>
      </c>
      <c r="B3010" t="s">
        <v>404</v>
      </c>
      <c r="C3010" t="s">
        <v>8</v>
      </c>
      <c r="D3010" t="s">
        <v>17</v>
      </c>
      <c r="E3010" t="s">
        <v>52</v>
      </c>
    </row>
    <row r="3011" spans="1:5">
      <c r="A3011" t="s">
        <v>3715</v>
      </c>
      <c r="B3011" t="s">
        <v>148</v>
      </c>
      <c r="C3011" t="s">
        <v>11</v>
      </c>
      <c r="D3011" t="s">
        <v>4706</v>
      </c>
      <c r="E3011" t="s">
        <v>19</v>
      </c>
    </row>
    <row r="3012" spans="1:5">
      <c r="A3012" t="s">
        <v>3716</v>
      </c>
      <c r="B3012" t="s">
        <v>179</v>
      </c>
      <c r="C3012" t="s">
        <v>23</v>
      </c>
      <c r="D3012" t="s">
        <v>42</v>
      </c>
      <c r="E3012" t="s">
        <v>43</v>
      </c>
    </row>
    <row r="3013" spans="1:5">
      <c r="A3013" t="s">
        <v>3717</v>
      </c>
      <c r="B3013" t="s">
        <v>179</v>
      </c>
      <c r="C3013" t="s">
        <v>8</v>
      </c>
      <c r="D3013" t="s">
        <v>34</v>
      </c>
      <c r="E3013" t="s">
        <v>36</v>
      </c>
    </row>
    <row r="3014" spans="1:5">
      <c r="A3014" t="s">
        <v>3718</v>
      </c>
      <c r="B3014" t="s">
        <v>463</v>
      </c>
      <c r="C3014" t="s">
        <v>11</v>
      </c>
      <c r="D3014" t="s">
        <v>12</v>
      </c>
      <c r="E3014" t="s">
        <v>50</v>
      </c>
    </row>
    <row r="3015" spans="1:5">
      <c r="A3015" t="s">
        <v>3719</v>
      </c>
      <c r="B3015" t="s">
        <v>195</v>
      </c>
      <c r="C3015" t="s">
        <v>5</v>
      </c>
      <c r="D3015" t="s">
        <v>29</v>
      </c>
      <c r="E3015" t="s">
        <v>53</v>
      </c>
    </row>
    <row r="3016" spans="1:5">
      <c r="A3016" t="s">
        <v>3720</v>
      </c>
      <c r="B3016" t="s">
        <v>380</v>
      </c>
      <c r="C3016" t="s">
        <v>8</v>
      </c>
      <c r="D3016" t="s">
        <v>34</v>
      </c>
      <c r="E3016" t="s">
        <v>36</v>
      </c>
    </row>
    <row r="3017" spans="1:5">
      <c r="A3017" t="s">
        <v>3721</v>
      </c>
      <c r="B3017" t="s">
        <v>364</v>
      </c>
      <c r="C3017" t="s">
        <v>8</v>
      </c>
      <c r="D3017" t="s">
        <v>37</v>
      </c>
      <c r="E3017" t="s">
        <v>38</v>
      </c>
    </row>
    <row r="3018" spans="1:5">
      <c r="A3018" t="s">
        <v>3722</v>
      </c>
      <c r="B3018" t="s">
        <v>485</v>
      </c>
      <c r="C3018" t="s">
        <v>5</v>
      </c>
      <c r="D3018" t="s">
        <v>27</v>
      </c>
      <c r="E3018" t="s">
        <v>64</v>
      </c>
    </row>
    <row r="3019" spans="1:5">
      <c r="A3019" t="s">
        <v>3723</v>
      </c>
      <c r="B3019" t="s">
        <v>173</v>
      </c>
      <c r="C3019" t="s">
        <v>5</v>
      </c>
      <c r="D3019" t="s">
        <v>6</v>
      </c>
      <c r="E3019" t="s">
        <v>16</v>
      </c>
    </row>
    <row r="3020" spans="1:5">
      <c r="A3020" t="s">
        <v>3724</v>
      </c>
      <c r="B3020" t="s">
        <v>364</v>
      </c>
      <c r="C3020" t="s">
        <v>8</v>
      </c>
      <c r="D3020" t="s">
        <v>17</v>
      </c>
      <c r="E3020" t="s">
        <v>18</v>
      </c>
    </row>
    <row r="3021" spans="1:5">
      <c r="A3021" t="s">
        <v>3725</v>
      </c>
      <c r="B3021" t="s">
        <v>284</v>
      </c>
      <c r="C3021" t="s">
        <v>5</v>
      </c>
      <c r="D3021" t="s">
        <v>14</v>
      </c>
      <c r="E3021" t="s">
        <v>57</v>
      </c>
    </row>
    <row r="3022" spans="1:5">
      <c r="A3022" t="s">
        <v>3726</v>
      </c>
      <c r="B3022" t="s">
        <v>183</v>
      </c>
      <c r="C3022" t="s">
        <v>23</v>
      </c>
      <c r="D3022" t="s">
        <v>42</v>
      </c>
      <c r="E3022" t="s">
        <v>44</v>
      </c>
    </row>
    <row r="3023" spans="1:5">
      <c r="A3023" t="s">
        <v>3727</v>
      </c>
      <c r="B3023" t="s">
        <v>204</v>
      </c>
      <c r="C3023" t="s">
        <v>23</v>
      </c>
      <c r="D3023" t="s">
        <v>39</v>
      </c>
      <c r="E3023" t="s">
        <v>40</v>
      </c>
    </row>
    <row r="3024" spans="1:5">
      <c r="A3024" t="s">
        <v>3728</v>
      </c>
      <c r="B3024" t="s">
        <v>280</v>
      </c>
      <c r="C3024" t="s">
        <v>23</v>
      </c>
      <c r="D3024" t="s">
        <v>24</v>
      </c>
      <c r="E3024" t="s">
        <v>25</v>
      </c>
    </row>
    <row r="3025" spans="1:5">
      <c r="A3025" t="s">
        <v>3729</v>
      </c>
      <c r="B3025" t="s">
        <v>352</v>
      </c>
      <c r="C3025" t="s">
        <v>8</v>
      </c>
      <c r="D3025" t="s">
        <v>37</v>
      </c>
      <c r="E3025" t="s">
        <v>49</v>
      </c>
    </row>
    <row r="3026" spans="1:5">
      <c r="A3026" t="s">
        <v>3730</v>
      </c>
      <c r="B3026" t="s">
        <v>209</v>
      </c>
      <c r="C3026" t="s">
        <v>5</v>
      </c>
      <c r="D3026" t="s">
        <v>6</v>
      </c>
      <c r="E3026" t="s">
        <v>7</v>
      </c>
    </row>
    <row r="3027" spans="1:5">
      <c r="A3027" t="s">
        <v>3731</v>
      </c>
      <c r="B3027" t="s">
        <v>466</v>
      </c>
      <c r="C3027" t="s">
        <v>5</v>
      </c>
      <c r="D3027" t="s">
        <v>14</v>
      </c>
      <c r="E3027" t="s">
        <v>15</v>
      </c>
    </row>
    <row r="3028" spans="1:5">
      <c r="A3028" t="s">
        <v>3732</v>
      </c>
      <c r="B3028" t="s">
        <v>358</v>
      </c>
      <c r="C3028" t="s">
        <v>11</v>
      </c>
      <c r="D3028" t="s">
        <v>20</v>
      </c>
      <c r="E3028" t="s">
        <v>63</v>
      </c>
    </row>
    <row r="3029" spans="1:5">
      <c r="A3029" t="s">
        <v>3733</v>
      </c>
      <c r="B3029" t="s">
        <v>246</v>
      </c>
      <c r="C3029" t="s">
        <v>11</v>
      </c>
      <c r="D3029" t="s">
        <v>12</v>
      </c>
      <c r="E3029" t="s">
        <v>47</v>
      </c>
    </row>
    <row r="3030" spans="1:5">
      <c r="A3030" t="s">
        <v>3734</v>
      </c>
      <c r="B3030" t="s">
        <v>164</v>
      </c>
      <c r="C3030" t="s">
        <v>5</v>
      </c>
      <c r="D3030" t="s">
        <v>14</v>
      </c>
      <c r="E3030" t="s">
        <v>57</v>
      </c>
    </row>
    <row r="3031" spans="1:5">
      <c r="A3031" t="s">
        <v>3735</v>
      </c>
      <c r="B3031" t="s">
        <v>216</v>
      </c>
      <c r="C3031" t="s">
        <v>5</v>
      </c>
      <c r="D3031" t="s">
        <v>29</v>
      </c>
      <c r="E3031" t="s">
        <v>30</v>
      </c>
    </row>
    <row r="3032" spans="1:5">
      <c r="A3032" t="s">
        <v>3736</v>
      </c>
      <c r="B3032" t="s">
        <v>376</v>
      </c>
      <c r="C3032" t="s">
        <v>5</v>
      </c>
      <c r="D3032" t="s">
        <v>14</v>
      </c>
      <c r="E3032" t="s">
        <v>57</v>
      </c>
    </row>
    <row r="3033" spans="1:5">
      <c r="A3033" t="s">
        <v>3737</v>
      </c>
      <c r="B3033" t="s">
        <v>237</v>
      </c>
      <c r="C3033" t="s">
        <v>8</v>
      </c>
      <c r="D3033" t="s">
        <v>34</v>
      </c>
      <c r="E3033" t="s">
        <v>36</v>
      </c>
    </row>
    <row r="3034" spans="1:5">
      <c r="A3034" t="s">
        <v>3738</v>
      </c>
      <c r="B3034" t="s">
        <v>500</v>
      </c>
      <c r="C3034" t="s">
        <v>5</v>
      </c>
      <c r="D3034" t="s">
        <v>29</v>
      </c>
      <c r="E3034" t="s">
        <v>30</v>
      </c>
    </row>
    <row r="3035" spans="1:5">
      <c r="A3035" t="s">
        <v>3739</v>
      </c>
      <c r="B3035" t="s">
        <v>264</v>
      </c>
      <c r="C3035" t="s">
        <v>11</v>
      </c>
      <c r="D3035" t="s">
        <v>4706</v>
      </c>
      <c r="E3035" t="s">
        <v>41</v>
      </c>
    </row>
    <row r="3036" spans="1:5">
      <c r="A3036" t="s">
        <v>3740</v>
      </c>
      <c r="B3036" t="s">
        <v>470</v>
      </c>
      <c r="C3036" t="s">
        <v>8</v>
      </c>
      <c r="D3036" t="s">
        <v>34</v>
      </c>
      <c r="E3036" t="s">
        <v>60</v>
      </c>
    </row>
    <row r="3037" spans="1:5">
      <c r="A3037" t="s">
        <v>3741</v>
      </c>
      <c r="B3037" t="s">
        <v>262</v>
      </c>
      <c r="C3037" t="s">
        <v>5</v>
      </c>
      <c r="D3037" t="s">
        <v>29</v>
      </c>
      <c r="E3037" t="s">
        <v>30</v>
      </c>
    </row>
    <row r="3038" spans="1:5">
      <c r="A3038" t="s">
        <v>3742</v>
      </c>
      <c r="B3038" t="s">
        <v>337</v>
      </c>
      <c r="C3038" t="s">
        <v>11</v>
      </c>
      <c r="D3038" t="s">
        <v>4706</v>
      </c>
      <c r="E3038" t="s">
        <v>41</v>
      </c>
    </row>
    <row r="3039" spans="1:5">
      <c r="A3039" t="s">
        <v>3743</v>
      </c>
      <c r="B3039" t="s">
        <v>386</v>
      </c>
      <c r="C3039" t="s">
        <v>8</v>
      </c>
      <c r="D3039" t="s">
        <v>9</v>
      </c>
      <c r="E3039" t="s">
        <v>10</v>
      </c>
    </row>
    <row r="3040" spans="1:5">
      <c r="A3040" t="s">
        <v>3744</v>
      </c>
      <c r="B3040" t="s">
        <v>473</v>
      </c>
      <c r="C3040" t="s">
        <v>5</v>
      </c>
      <c r="D3040" t="s">
        <v>27</v>
      </c>
      <c r="E3040" t="s">
        <v>64</v>
      </c>
    </row>
    <row r="3041" spans="1:5">
      <c r="A3041" t="s">
        <v>3745</v>
      </c>
      <c r="B3041" t="s">
        <v>326</v>
      </c>
      <c r="C3041" t="s">
        <v>5</v>
      </c>
      <c r="D3041" t="s">
        <v>27</v>
      </c>
      <c r="E3041" t="s">
        <v>67</v>
      </c>
    </row>
    <row r="3042" spans="1:5">
      <c r="A3042" t="s">
        <v>3746</v>
      </c>
      <c r="B3042" t="s">
        <v>337</v>
      </c>
      <c r="C3042" t="s">
        <v>5</v>
      </c>
      <c r="D3042" t="s">
        <v>27</v>
      </c>
      <c r="E3042" t="s">
        <v>67</v>
      </c>
    </row>
    <row r="3043" spans="1:5">
      <c r="A3043" t="s">
        <v>3747</v>
      </c>
      <c r="B3043" t="s">
        <v>358</v>
      </c>
      <c r="C3043" t="s">
        <v>8</v>
      </c>
      <c r="D3043" t="s">
        <v>9</v>
      </c>
      <c r="E3043" t="s">
        <v>55</v>
      </c>
    </row>
    <row r="3044" spans="1:5">
      <c r="A3044" t="s">
        <v>3748</v>
      </c>
      <c r="B3044" t="s">
        <v>189</v>
      </c>
      <c r="C3044" t="s">
        <v>11</v>
      </c>
      <c r="D3044" t="s">
        <v>58</v>
      </c>
      <c r="E3044" t="s">
        <v>61</v>
      </c>
    </row>
    <row r="3045" spans="1:5">
      <c r="A3045" t="s">
        <v>3749</v>
      </c>
      <c r="B3045" t="s">
        <v>331</v>
      </c>
      <c r="C3045" t="s">
        <v>11</v>
      </c>
      <c r="D3045" t="s">
        <v>20</v>
      </c>
      <c r="E3045" t="s">
        <v>21</v>
      </c>
    </row>
    <row r="3046" spans="1:5">
      <c r="A3046" t="s">
        <v>3750</v>
      </c>
      <c r="B3046" t="s">
        <v>196</v>
      </c>
      <c r="C3046" t="s">
        <v>23</v>
      </c>
      <c r="D3046" t="s">
        <v>39</v>
      </c>
      <c r="E3046" t="s">
        <v>40</v>
      </c>
    </row>
    <row r="3047" spans="1:5">
      <c r="A3047" t="s">
        <v>3751</v>
      </c>
      <c r="B3047" t="s">
        <v>220</v>
      </c>
      <c r="C3047" t="s">
        <v>5</v>
      </c>
      <c r="D3047" t="s">
        <v>29</v>
      </c>
      <c r="E3047" t="s">
        <v>30</v>
      </c>
    </row>
    <row r="3048" spans="1:5">
      <c r="A3048" t="s">
        <v>3752</v>
      </c>
      <c r="B3048" t="s">
        <v>161</v>
      </c>
      <c r="C3048" t="s">
        <v>23</v>
      </c>
      <c r="D3048" t="s">
        <v>24</v>
      </c>
      <c r="E3048" t="s">
        <v>25</v>
      </c>
    </row>
    <row r="3049" spans="1:5">
      <c r="A3049" t="s">
        <v>3753</v>
      </c>
      <c r="B3049" t="s">
        <v>499</v>
      </c>
      <c r="C3049" t="s">
        <v>23</v>
      </c>
      <c r="D3049" t="s">
        <v>42</v>
      </c>
      <c r="E3049" t="s">
        <v>44</v>
      </c>
    </row>
    <row r="3050" spans="1:5">
      <c r="A3050" t="s">
        <v>3754</v>
      </c>
      <c r="B3050" t="s">
        <v>373</v>
      </c>
      <c r="C3050" t="s">
        <v>11</v>
      </c>
      <c r="D3050" t="s">
        <v>20</v>
      </c>
      <c r="E3050" t="s">
        <v>63</v>
      </c>
    </row>
    <row r="3051" spans="1:5">
      <c r="A3051" t="s">
        <v>3755</v>
      </c>
      <c r="B3051" t="s">
        <v>204</v>
      </c>
      <c r="C3051" t="s">
        <v>8</v>
      </c>
      <c r="D3051" t="s">
        <v>17</v>
      </c>
      <c r="E3051" t="s">
        <v>52</v>
      </c>
    </row>
    <row r="3052" spans="1:5">
      <c r="A3052" t="s">
        <v>3756</v>
      </c>
      <c r="B3052" t="s">
        <v>233</v>
      </c>
      <c r="C3052" t="s">
        <v>8</v>
      </c>
      <c r="D3052" t="s">
        <v>17</v>
      </c>
      <c r="E3052" t="s">
        <v>52</v>
      </c>
    </row>
    <row r="3053" spans="1:5">
      <c r="A3053" t="s">
        <v>3757</v>
      </c>
      <c r="B3053" t="s">
        <v>237</v>
      </c>
      <c r="C3053" t="s">
        <v>11</v>
      </c>
      <c r="D3053" t="s">
        <v>58</v>
      </c>
      <c r="E3053" t="s">
        <v>61</v>
      </c>
    </row>
    <row r="3054" spans="1:5">
      <c r="A3054" t="s">
        <v>3758</v>
      </c>
      <c r="B3054" t="s">
        <v>433</v>
      </c>
      <c r="C3054" t="s">
        <v>8</v>
      </c>
      <c r="D3054" t="s">
        <v>9</v>
      </c>
      <c r="E3054" t="s">
        <v>55</v>
      </c>
    </row>
    <row r="3055" spans="1:5">
      <c r="A3055" t="s">
        <v>3759</v>
      </c>
      <c r="B3055" t="s">
        <v>202</v>
      </c>
      <c r="C3055" t="s">
        <v>23</v>
      </c>
      <c r="D3055" t="s">
        <v>42</v>
      </c>
      <c r="E3055" t="s">
        <v>44</v>
      </c>
    </row>
    <row r="3056" spans="1:5">
      <c r="A3056" t="s">
        <v>3760</v>
      </c>
      <c r="B3056" t="s">
        <v>144</v>
      </c>
      <c r="C3056" t="s">
        <v>5</v>
      </c>
      <c r="D3056" t="s">
        <v>27</v>
      </c>
      <c r="E3056" t="s">
        <v>67</v>
      </c>
    </row>
    <row r="3057" spans="1:5">
      <c r="A3057" t="s">
        <v>3761</v>
      </c>
      <c r="B3057" t="s">
        <v>108</v>
      </c>
      <c r="C3057" t="s">
        <v>11</v>
      </c>
      <c r="D3057" t="s">
        <v>58</v>
      </c>
      <c r="E3057" t="s">
        <v>61</v>
      </c>
    </row>
    <row r="3058" spans="1:5">
      <c r="A3058" t="s">
        <v>3762</v>
      </c>
      <c r="B3058" t="s">
        <v>257</v>
      </c>
      <c r="C3058" t="s">
        <v>5</v>
      </c>
      <c r="D3058" t="s">
        <v>6</v>
      </c>
      <c r="E3058" t="s">
        <v>7</v>
      </c>
    </row>
    <row r="3059" spans="1:5">
      <c r="A3059" t="s">
        <v>3763</v>
      </c>
      <c r="B3059" t="s">
        <v>495</v>
      </c>
      <c r="C3059" t="s">
        <v>8</v>
      </c>
      <c r="D3059" t="s">
        <v>9</v>
      </c>
      <c r="E3059" t="s">
        <v>10</v>
      </c>
    </row>
    <row r="3060" spans="1:5">
      <c r="A3060" t="s">
        <v>3764</v>
      </c>
      <c r="B3060" t="s">
        <v>301</v>
      </c>
      <c r="C3060" t="s">
        <v>5</v>
      </c>
      <c r="D3060" t="s">
        <v>29</v>
      </c>
      <c r="E3060" t="s">
        <v>53</v>
      </c>
    </row>
    <row r="3061" spans="1:5">
      <c r="A3061" t="s">
        <v>3765</v>
      </c>
      <c r="B3061" t="s">
        <v>353</v>
      </c>
      <c r="C3061" t="s">
        <v>8</v>
      </c>
      <c r="D3061" t="s">
        <v>37</v>
      </c>
      <c r="E3061" t="s">
        <v>49</v>
      </c>
    </row>
    <row r="3062" spans="1:5">
      <c r="A3062" t="s">
        <v>3766</v>
      </c>
      <c r="B3062" t="s">
        <v>193</v>
      </c>
      <c r="C3062" t="s">
        <v>8</v>
      </c>
      <c r="D3062" t="s">
        <v>9</v>
      </c>
      <c r="E3062" t="s">
        <v>46</v>
      </c>
    </row>
    <row r="3063" spans="1:5">
      <c r="A3063" t="s">
        <v>3767</v>
      </c>
      <c r="B3063" t="s">
        <v>271</v>
      </c>
      <c r="C3063" t="s">
        <v>23</v>
      </c>
      <c r="D3063" t="s">
        <v>39</v>
      </c>
      <c r="E3063" t="s">
        <v>40</v>
      </c>
    </row>
    <row r="3064" spans="1:5">
      <c r="A3064" t="s">
        <v>3768</v>
      </c>
      <c r="B3064" t="s">
        <v>160</v>
      </c>
      <c r="C3064" t="s">
        <v>8</v>
      </c>
      <c r="D3064" t="s">
        <v>34</v>
      </c>
      <c r="E3064" t="s">
        <v>60</v>
      </c>
    </row>
    <row r="3065" spans="1:5">
      <c r="A3065" t="s">
        <v>3769</v>
      </c>
      <c r="B3065" t="s">
        <v>167</v>
      </c>
      <c r="C3065" t="s">
        <v>23</v>
      </c>
      <c r="D3065" t="s">
        <v>24</v>
      </c>
      <c r="E3065" t="s">
        <v>45</v>
      </c>
    </row>
    <row r="3066" spans="1:5">
      <c r="A3066" t="s">
        <v>3770</v>
      </c>
      <c r="B3066" t="s">
        <v>169</v>
      </c>
      <c r="C3066" t="s">
        <v>23</v>
      </c>
      <c r="D3066" t="s">
        <v>39</v>
      </c>
      <c r="E3066" t="s">
        <v>51</v>
      </c>
    </row>
    <row r="3067" spans="1:5">
      <c r="A3067" t="s">
        <v>3771</v>
      </c>
      <c r="B3067" t="s">
        <v>301</v>
      </c>
      <c r="C3067" t="s">
        <v>23</v>
      </c>
      <c r="D3067" t="s">
        <v>42</v>
      </c>
      <c r="E3067" t="s">
        <v>62</v>
      </c>
    </row>
    <row r="3068" spans="1:5">
      <c r="A3068" t="s">
        <v>3772</v>
      </c>
      <c r="B3068" t="s">
        <v>375</v>
      </c>
      <c r="C3068" t="s">
        <v>11</v>
      </c>
      <c r="D3068" t="s">
        <v>12</v>
      </c>
      <c r="E3068" t="s">
        <v>13</v>
      </c>
    </row>
    <row r="3069" spans="1:5">
      <c r="A3069" t="s">
        <v>3773</v>
      </c>
      <c r="B3069" t="s">
        <v>303</v>
      </c>
      <c r="C3069" t="s">
        <v>11</v>
      </c>
      <c r="D3069" t="s">
        <v>4706</v>
      </c>
      <c r="E3069" t="s">
        <v>19</v>
      </c>
    </row>
    <row r="3070" spans="1:5">
      <c r="A3070" t="s">
        <v>3774</v>
      </c>
      <c r="B3070" t="s">
        <v>437</v>
      </c>
      <c r="C3070" t="s">
        <v>8</v>
      </c>
      <c r="D3070" t="s">
        <v>37</v>
      </c>
      <c r="E3070" t="s">
        <v>38</v>
      </c>
    </row>
    <row r="3071" spans="1:5">
      <c r="A3071" t="s">
        <v>3775</v>
      </c>
      <c r="B3071" t="s">
        <v>342</v>
      </c>
      <c r="C3071" t="s">
        <v>23</v>
      </c>
      <c r="D3071" t="s">
        <v>24</v>
      </c>
      <c r="E3071" t="s">
        <v>45</v>
      </c>
    </row>
    <row r="3072" spans="1:5">
      <c r="A3072" t="s">
        <v>3776</v>
      </c>
      <c r="B3072" t="s">
        <v>192</v>
      </c>
      <c r="C3072" t="s">
        <v>11</v>
      </c>
      <c r="D3072" t="s">
        <v>58</v>
      </c>
      <c r="E3072" t="s">
        <v>59</v>
      </c>
    </row>
    <row r="3073" spans="1:5">
      <c r="A3073" t="s">
        <v>3777</v>
      </c>
      <c r="B3073" t="s">
        <v>228</v>
      </c>
      <c r="C3073" t="s">
        <v>23</v>
      </c>
      <c r="D3073" t="s">
        <v>42</v>
      </c>
      <c r="E3073" t="s">
        <v>43</v>
      </c>
    </row>
    <row r="3074" spans="1:5">
      <c r="A3074" t="s">
        <v>3778</v>
      </c>
      <c r="B3074" t="s">
        <v>106</v>
      </c>
      <c r="C3074" t="s">
        <v>5</v>
      </c>
      <c r="D3074" t="s">
        <v>6</v>
      </c>
      <c r="E3074" t="s">
        <v>16</v>
      </c>
    </row>
    <row r="3075" spans="1:5">
      <c r="A3075" t="s">
        <v>3779</v>
      </c>
      <c r="B3075" t="s">
        <v>395</v>
      </c>
      <c r="C3075" t="s">
        <v>5</v>
      </c>
      <c r="D3075" t="s">
        <v>29</v>
      </c>
      <c r="E3075" t="s">
        <v>31</v>
      </c>
    </row>
    <row r="3076" spans="1:5">
      <c r="A3076" t="s">
        <v>3780</v>
      </c>
      <c r="B3076" t="s">
        <v>309</v>
      </c>
      <c r="C3076" t="s">
        <v>5</v>
      </c>
      <c r="D3076" t="s">
        <v>27</v>
      </c>
      <c r="E3076" t="s">
        <v>28</v>
      </c>
    </row>
    <row r="3077" spans="1:5">
      <c r="A3077" t="s">
        <v>3781</v>
      </c>
      <c r="B3077" t="s">
        <v>315</v>
      </c>
      <c r="C3077" t="s">
        <v>8</v>
      </c>
      <c r="D3077" t="s">
        <v>9</v>
      </c>
      <c r="E3077" t="s">
        <v>10</v>
      </c>
    </row>
    <row r="3078" spans="1:5">
      <c r="A3078" t="s">
        <v>3782</v>
      </c>
      <c r="B3078" t="s">
        <v>404</v>
      </c>
      <c r="C3078" t="s">
        <v>23</v>
      </c>
      <c r="D3078" t="s">
        <v>42</v>
      </c>
      <c r="E3078" t="s">
        <v>44</v>
      </c>
    </row>
    <row r="3079" spans="1:5">
      <c r="A3079" t="s">
        <v>3783</v>
      </c>
      <c r="B3079" t="s">
        <v>325</v>
      </c>
      <c r="C3079" t="s">
        <v>5</v>
      </c>
      <c r="D3079" t="s">
        <v>6</v>
      </c>
      <c r="E3079" t="s">
        <v>22</v>
      </c>
    </row>
    <row r="3080" spans="1:5">
      <c r="A3080" t="s">
        <v>3784</v>
      </c>
      <c r="B3080" t="s">
        <v>316</v>
      </c>
      <c r="C3080" t="s">
        <v>11</v>
      </c>
      <c r="D3080" t="s">
        <v>12</v>
      </c>
      <c r="E3080" t="s">
        <v>13</v>
      </c>
    </row>
    <row r="3081" spans="1:5">
      <c r="A3081" t="s">
        <v>3785</v>
      </c>
      <c r="B3081" t="s">
        <v>463</v>
      </c>
      <c r="C3081" t="s">
        <v>5</v>
      </c>
      <c r="D3081" t="s">
        <v>14</v>
      </c>
      <c r="E3081" t="s">
        <v>57</v>
      </c>
    </row>
    <row r="3082" spans="1:5">
      <c r="A3082" t="s">
        <v>3786</v>
      </c>
      <c r="B3082" t="s">
        <v>454</v>
      </c>
      <c r="C3082" t="s">
        <v>5</v>
      </c>
      <c r="D3082" t="s">
        <v>27</v>
      </c>
      <c r="E3082" t="s">
        <v>67</v>
      </c>
    </row>
    <row r="3083" spans="1:5">
      <c r="A3083" t="s">
        <v>3787</v>
      </c>
      <c r="B3083" t="s">
        <v>210</v>
      </c>
      <c r="C3083" t="s">
        <v>5</v>
      </c>
      <c r="D3083" t="s">
        <v>6</v>
      </c>
      <c r="E3083" t="s">
        <v>7</v>
      </c>
    </row>
    <row r="3084" spans="1:5">
      <c r="A3084" t="s">
        <v>3788</v>
      </c>
      <c r="B3084" t="s">
        <v>388</v>
      </c>
      <c r="C3084" t="s">
        <v>8</v>
      </c>
      <c r="D3084" t="s">
        <v>34</v>
      </c>
      <c r="E3084" t="s">
        <v>35</v>
      </c>
    </row>
    <row r="3085" spans="1:5">
      <c r="A3085" t="s">
        <v>3789</v>
      </c>
      <c r="B3085" t="s">
        <v>302</v>
      </c>
      <c r="C3085" t="s">
        <v>11</v>
      </c>
      <c r="D3085" t="s">
        <v>4706</v>
      </c>
      <c r="E3085" t="s">
        <v>33</v>
      </c>
    </row>
    <row r="3086" spans="1:5">
      <c r="A3086" t="s">
        <v>3790</v>
      </c>
      <c r="B3086" t="s">
        <v>441</v>
      </c>
      <c r="C3086" t="s">
        <v>23</v>
      </c>
      <c r="D3086" t="s">
        <v>39</v>
      </c>
      <c r="E3086" t="s">
        <v>40</v>
      </c>
    </row>
    <row r="3087" spans="1:5">
      <c r="A3087" t="s">
        <v>3791</v>
      </c>
      <c r="B3087" t="s">
        <v>359</v>
      </c>
      <c r="C3087" t="s">
        <v>11</v>
      </c>
      <c r="D3087" t="s">
        <v>4706</v>
      </c>
      <c r="E3087" t="s">
        <v>33</v>
      </c>
    </row>
    <row r="3088" spans="1:5">
      <c r="A3088" t="s">
        <v>3792</v>
      </c>
      <c r="B3088" t="s">
        <v>173</v>
      </c>
      <c r="C3088" t="s">
        <v>23</v>
      </c>
      <c r="D3088" t="s">
        <v>42</v>
      </c>
      <c r="E3088" t="s">
        <v>62</v>
      </c>
    </row>
    <row r="3089" spans="1:5">
      <c r="A3089" t="s">
        <v>3793</v>
      </c>
      <c r="B3089" t="s">
        <v>448</v>
      </c>
      <c r="C3089" t="s">
        <v>8</v>
      </c>
      <c r="D3089" t="s">
        <v>34</v>
      </c>
      <c r="E3089" t="s">
        <v>60</v>
      </c>
    </row>
    <row r="3090" spans="1:5">
      <c r="A3090" t="s">
        <v>3794</v>
      </c>
      <c r="B3090" t="s">
        <v>419</v>
      </c>
      <c r="C3090" t="s">
        <v>8</v>
      </c>
      <c r="D3090" t="s">
        <v>17</v>
      </c>
      <c r="E3090" t="s">
        <v>18</v>
      </c>
    </row>
    <row r="3091" spans="1:5">
      <c r="A3091" t="s">
        <v>3795</v>
      </c>
      <c r="B3091" t="s">
        <v>171</v>
      </c>
      <c r="C3091" t="s">
        <v>8</v>
      </c>
      <c r="D3091" t="s">
        <v>34</v>
      </c>
      <c r="E3091" t="s">
        <v>60</v>
      </c>
    </row>
    <row r="3092" spans="1:5">
      <c r="A3092" t="s">
        <v>3796</v>
      </c>
      <c r="B3092" t="s">
        <v>416</v>
      </c>
      <c r="C3092" t="s">
        <v>8</v>
      </c>
      <c r="D3092" t="s">
        <v>34</v>
      </c>
      <c r="E3092" t="s">
        <v>60</v>
      </c>
    </row>
    <row r="3093" spans="1:5">
      <c r="A3093" t="s">
        <v>3797</v>
      </c>
      <c r="B3093" t="s">
        <v>138</v>
      </c>
      <c r="C3093" t="s">
        <v>23</v>
      </c>
      <c r="D3093" t="s">
        <v>39</v>
      </c>
      <c r="E3093" t="s">
        <v>40</v>
      </c>
    </row>
    <row r="3094" spans="1:5">
      <c r="A3094" t="s">
        <v>3798</v>
      </c>
      <c r="B3094" t="s">
        <v>348</v>
      </c>
      <c r="C3094" t="s">
        <v>5</v>
      </c>
      <c r="D3094" t="s">
        <v>27</v>
      </c>
      <c r="E3094" t="s">
        <v>67</v>
      </c>
    </row>
    <row r="3095" spans="1:5">
      <c r="A3095" t="s">
        <v>3799</v>
      </c>
      <c r="B3095" t="s">
        <v>487</v>
      </c>
      <c r="C3095" t="s">
        <v>23</v>
      </c>
      <c r="D3095" t="s">
        <v>42</v>
      </c>
      <c r="E3095" t="s">
        <v>43</v>
      </c>
    </row>
    <row r="3096" spans="1:5">
      <c r="A3096" t="s">
        <v>3800</v>
      </c>
      <c r="B3096" t="s">
        <v>386</v>
      </c>
      <c r="C3096" t="s">
        <v>11</v>
      </c>
      <c r="D3096" t="s">
        <v>12</v>
      </c>
      <c r="E3096" t="s">
        <v>47</v>
      </c>
    </row>
    <row r="3097" spans="1:5">
      <c r="A3097" t="s">
        <v>3801</v>
      </c>
      <c r="B3097" t="s">
        <v>288</v>
      </c>
      <c r="C3097" t="s">
        <v>8</v>
      </c>
      <c r="D3097" t="s">
        <v>37</v>
      </c>
      <c r="E3097" t="s">
        <v>65</v>
      </c>
    </row>
    <row r="3098" spans="1:5">
      <c r="A3098" t="s">
        <v>3802</v>
      </c>
      <c r="B3098" t="s">
        <v>464</v>
      </c>
      <c r="C3098" t="s">
        <v>8</v>
      </c>
      <c r="D3098" t="s">
        <v>17</v>
      </c>
      <c r="E3098" t="s">
        <v>52</v>
      </c>
    </row>
    <row r="3099" spans="1:5">
      <c r="A3099" t="s">
        <v>3803</v>
      </c>
      <c r="B3099" t="s">
        <v>230</v>
      </c>
      <c r="C3099" t="s">
        <v>11</v>
      </c>
      <c r="D3099" t="s">
        <v>20</v>
      </c>
      <c r="E3099" t="s">
        <v>56</v>
      </c>
    </row>
    <row r="3100" spans="1:5">
      <c r="A3100" t="s">
        <v>3804</v>
      </c>
      <c r="B3100" t="s">
        <v>480</v>
      </c>
      <c r="C3100" t="s">
        <v>23</v>
      </c>
      <c r="D3100" t="s">
        <v>39</v>
      </c>
      <c r="E3100" t="s">
        <v>51</v>
      </c>
    </row>
    <row r="3101" spans="1:5">
      <c r="A3101" t="s">
        <v>3805</v>
      </c>
      <c r="B3101" t="s">
        <v>257</v>
      </c>
      <c r="C3101" t="s">
        <v>5</v>
      </c>
      <c r="D3101" t="s">
        <v>14</v>
      </c>
      <c r="E3101" t="s">
        <v>57</v>
      </c>
    </row>
    <row r="3102" spans="1:5">
      <c r="A3102" t="s">
        <v>3806</v>
      </c>
      <c r="B3102" t="s">
        <v>218</v>
      </c>
      <c r="C3102" t="s">
        <v>5</v>
      </c>
      <c r="D3102" t="s">
        <v>14</v>
      </c>
      <c r="E3102" t="s">
        <v>26</v>
      </c>
    </row>
    <row r="3103" spans="1:5">
      <c r="A3103" t="s">
        <v>3807</v>
      </c>
      <c r="B3103" t="s">
        <v>201</v>
      </c>
      <c r="C3103" t="s">
        <v>11</v>
      </c>
      <c r="D3103" t="s">
        <v>12</v>
      </c>
      <c r="E3103" t="s">
        <v>50</v>
      </c>
    </row>
    <row r="3104" spans="1:5">
      <c r="A3104" t="s">
        <v>3808</v>
      </c>
      <c r="B3104" t="s">
        <v>152</v>
      </c>
      <c r="C3104" t="s">
        <v>5</v>
      </c>
      <c r="D3104" t="s">
        <v>14</v>
      </c>
      <c r="E3104" t="s">
        <v>15</v>
      </c>
    </row>
    <row r="3105" spans="1:5">
      <c r="A3105" t="s">
        <v>3809</v>
      </c>
      <c r="B3105" t="s">
        <v>424</v>
      </c>
      <c r="C3105" t="s">
        <v>23</v>
      </c>
      <c r="D3105" t="s">
        <v>42</v>
      </c>
      <c r="E3105" t="s">
        <v>62</v>
      </c>
    </row>
    <row r="3106" spans="1:5">
      <c r="A3106" t="s">
        <v>3810</v>
      </c>
      <c r="B3106" t="s">
        <v>302</v>
      </c>
      <c r="C3106" t="s">
        <v>23</v>
      </c>
      <c r="D3106" t="s">
        <v>42</v>
      </c>
      <c r="E3106" t="s">
        <v>62</v>
      </c>
    </row>
    <row r="3107" spans="1:5">
      <c r="A3107" t="s">
        <v>3811</v>
      </c>
      <c r="B3107" t="s">
        <v>505</v>
      </c>
      <c r="C3107" t="s">
        <v>11</v>
      </c>
      <c r="D3107" t="s">
        <v>4706</v>
      </c>
      <c r="E3107" t="s">
        <v>41</v>
      </c>
    </row>
    <row r="3108" spans="1:5">
      <c r="A3108" t="s">
        <v>3812</v>
      </c>
      <c r="B3108" t="s">
        <v>365</v>
      </c>
      <c r="C3108" t="s">
        <v>23</v>
      </c>
      <c r="D3108" t="s">
        <v>24</v>
      </c>
      <c r="E3108" t="s">
        <v>45</v>
      </c>
    </row>
    <row r="3109" spans="1:5">
      <c r="A3109" t="s">
        <v>3813</v>
      </c>
      <c r="B3109" t="s">
        <v>394</v>
      </c>
      <c r="C3109" t="s">
        <v>8</v>
      </c>
      <c r="D3109" t="s">
        <v>34</v>
      </c>
      <c r="E3109" t="s">
        <v>60</v>
      </c>
    </row>
    <row r="3110" spans="1:5">
      <c r="A3110" t="s">
        <v>3814</v>
      </c>
      <c r="B3110" t="s">
        <v>244</v>
      </c>
      <c r="C3110" t="s">
        <v>11</v>
      </c>
      <c r="D3110" t="s">
        <v>58</v>
      </c>
      <c r="E3110" t="s">
        <v>59</v>
      </c>
    </row>
    <row r="3111" spans="1:5">
      <c r="A3111" t="s">
        <v>3815</v>
      </c>
      <c r="B3111" t="s">
        <v>288</v>
      </c>
      <c r="C3111" t="s">
        <v>23</v>
      </c>
      <c r="D3111" t="s">
        <v>42</v>
      </c>
      <c r="E3111" t="s">
        <v>44</v>
      </c>
    </row>
    <row r="3112" spans="1:5">
      <c r="A3112" t="s">
        <v>3816</v>
      </c>
      <c r="B3112" t="s">
        <v>131</v>
      </c>
      <c r="C3112" t="s">
        <v>11</v>
      </c>
      <c r="D3112" t="s">
        <v>4706</v>
      </c>
      <c r="E3112" t="s">
        <v>33</v>
      </c>
    </row>
    <row r="3113" spans="1:5">
      <c r="A3113" t="s">
        <v>3817</v>
      </c>
      <c r="B3113" t="s">
        <v>296</v>
      </c>
      <c r="C3113" t="s">
        <v>5</v>
      </c>
      <c r="D3113" t="s">
        <v>14</v>
      </c>
      <c r="E3113" t="s">
        <v>57</v>
      </c>
    </row>
    <row r="3114" spans="1:5">
      <c r="A3114" t="s">
        <v>3818</v>
      </c>
      <c r="B3114" t="s">
        <v>461</v>
      </c>
      <c r="C3114" t="s">
        <v>23</v>
      </c>
      <c r="D3114" t="s">
        <v>24</v>
      </c>
      <c r="E3114" t="s">
        <v>25</v>
      </c>
    </row>
    <row r="3115" spans="1:5">
      <c r="A3115" t="s">
        <v>3819</v>
      </c>
      <c r="B3115" t="s">
        <v>258</v>
      </c>
      <c r="C3115" t="s">
        <v>8</v>
      </c>
      <c r="D3115" t="s">
        <v>17</v>
      </c>
      <c r="E3115" t="s">
        <v>32</v>
      </c>
    </row>
    <row r="3116" spans="1:5">
      <c r="A3116" t="s">
        <v>3820</v>
      </c>
      <c r="B3116" t="s">
        <v>111</v>
      </c>
      <c r="C3116" t="s">
        <v>23</v>
      </c>
      <c r="D3116" t="s">
        <v>24</v>
      </c>
      <c r="E3116" t="s">
        <v>45</v>
      </c>
    </row>
    <row r="3117" spans="1:5">
      <c r="A3117" t="s">
        <v>3821</v>
      </c>
      <c r="B3117" t="s">
        <v>274</v>
      </c>
      <c r="C3117" t="s">
        <v>11</v>
      </c>
      <c r="D3117" t="s">
        <v>20</v>
      </c>
      <c r="E3117" t="s">
        <v>63</v>
      </c>
    </row>
    <row r="3118" spans="1:5">
      <c r="A3118" t="s">
        <v>3822</v>
      </c>
      <c r="B3118" t="s">
        <v>225</v>
      </c>
      <c r="C3118" t="s">
        <v>11</v>
      </c>
      <c r="D3118" t="s">
        <v>58</v>
      </c>
      <c r="E3118" t="s">
        <v>59</v>
      </c>
    </row>
    <row r="3119" spans="1:5">
      <c r="A3119" t="s">
        <v>3823</v>
      </c>
      <c r="B3119" t="s">
        <v>270</v>
      </c>
      <c r="C3119" t="s">
        <v>23</v>
      </c>
      <c r="D3119" t="s">
        <v>42</v>
      </c>
      <c r="E3119" t="s">
        <v>44</v>
      </c>
    </row>
    <row r="3120" spans="1:5">
      <c r="A3120" t="s">
        <v>3824</v>
      </c>
      <c r="B3120" t="s">
        <v>225</v>
      </c>
      <c r="C3120" t="s">
        <v>8</v>
      </c>
      <c r="D3120" t="s">
        <v>37</v>
      </c>
      <c r="E3120" t="s">
        <v>65</v>
      </c>
    </row>
    <row r="3121" spans="1:5">
      <c r="A3121" t="s">
        <v>3825</v>
      </c>
      <c r="B3121" t="s">
        <v>369</v>
      </c>
      <c r="C3121" t="s">
        <v>8</v>
      </c>
      <c r="D3121" t="s">
        <v>9</v>
      </c>
      <c r="E3121" t="s">
        <v>10</v>
      </c>
    </row>
    <row r="3122" spans="1:5">
      <c r="A3122" t="s">
        <v>3826</v>
      </c>
      <c r="B3122" t="s">
        <v>250</v>
      </c>
      <c r="C3122" t="s">
        <v>8</v>
      </c>
      <c r="D3122" t="s">
        <v>17</v>
      </c>
      <c r="E3122" t="s">
        <v>18</v>
      </c>
    </row>
    <row r="3123" spans="1:5">
      <c r="A3123" t="s">
        <v>3827</v>
      </c>
      <c r="B3123" t="s">
        <v>402</v>
      </c>
      <c r="C3123" t="s">
        <v>11</v>
      </c>
      <c r="D3123" t="s">
        <v>4706</v>
      </c>
      <c r="E3123" t="s">
        <v>19</v>
      </c>
    </row>
    <row r="3124" spans="1:5">
      <c r="A3124" t="s">
        <v>3828</v>
      </c>
      <c r="B3124" t="s">
        <v>155</v>
      </c>
      <c r="C3124" t="s">
        <v>23</v>
      </c>
      <c r="D3124" t="s">
        <v>42</v>
      </c>
      <c r="E3124" t="s">
        <v>62</v>
      </c>
    </row>
    <row r="3125" spans="1:5">
      <c r="A3125" t="s">
        <v>3829</v>
      </c>
      <c r="B3125" t="s">
        <v>176</v>
      </c>
      <c r="C3125" t="s">
        <v>5</v>
      </c>
      <c r="D3125" t="s">
        <v>29</v>
      </c>
      <c r="E3125" t="s">
        <v>31</v>
      </c>
    </row>
    <row r="3126" spans="1:5">
      <c r="A3126" t="s">
        <v>3830</v>
      </c>
      <c r="B3126" t="s">
        <v>421</v>
      </c>
      <c r="C3126" t="s">
        <v>11</v>
      </c>
      <c r="D3126" t="s">
        <v>12</v>
      </c>
      <c r="E3126" t="s">
        <v>13</v>
      </c>
    </row>
    <row r="3127" spans="1:5">
      <c r="A3127" t="s">
        <v>3831</v>
      </c>
      <c r="B3127" t="s">
        <v>106</v>
      </c>
      <c r="C3127" t="s">
        <v>8</v>
      </c>
      <c r="D3127" t="s">
        <v>9</v>
      </c>
      <c r="E3127" t="s">
        <v>55</v>
      </c>
    </row>
    <row r="3128" spans="1:5">
      <c r="A3128" t="s">
        <v>3832</v>
      </c>
      <c r="B3128" t="s">
        <v>424</v>
      </c>
      <c r="C3128" t="s">
        <v>23</v>
      </c>
      <c r="D3128" t="s">
        <v>39</v>
      </c>
      <c r="E3128" t="s">
        <v>51</v>
      </c>
    </row>
    <row r="3129" spans="1:5">
      <c r="A3129" t="s">
        <v>3833</v>
      </c>
      <c r="B3129" t="s">
        <v>292</v>
      </c>
      <c r="C3129" t="s">
        <v>8</v>
      </c>
      <c r="D3129" t="s">
        <v>37</v>
      </c>
      <c r="E3129" t="s">
        <v>49</v>
      </c>
    </row>
    <row r="3130" spans="1:5">
      <c r="A3130" t="s">
        <v>3834</v>
      </c>
      <c r="B3130" t="s">
        <v>118</v>
      </c>
      <c r="C3130" t="s">
        <v>5</v>
      </c>
      <c r="D3130" t="s">
        <v>29</v>
      </c>
      <c r="E3130" t="s">
        <v>53</v>
      </c>
    </row>
    <row r="3131" spans="1:5">
      <c r="A3131" t="s">
        <v>3835</v>
      </c>
      <c r="B3131" t="s">
        <v>371</v>
      </c>
      <c r="C3131" t="s">
        <v>8</v>
      </c>
      <c r="D3131" t="s">
        <v>34</v>
      </c>
      <c r="E3131" t="s">
        <v>60</v>
      </c>
    </row>
    <row r="3132" spans="1:5">
      <c r="A3132" t="s">
        <v>3836</v>
      </c>
      <c r="B3132" t="s">
        <v>327</v>
      </c>
      <c r="C3132" t="s">
        <v>8</v>
      </c>
      <c r="D3132" t="s">
        <v>9</v>
      </c>
      <c r="E3132" t="s">
        <v>46</v>
      </c>
    </row>
    <row r="3133" spans="1:5">
      <c r="A3133" t="s">
        <v>3837</v>
      </c>
      <c r="B3133" t="s">
        <v>108</v>
      </c>
      <c r="C3133" t="s">
        <v>5</v>
      </c>
      <c r="D3133" t="s">
        <v>27</v>
      </c>
      <c r="E3133" t="s">
        <v>64</v>
      </c>
    </row>
    <row r="3134" spans="1:5">
      <c r="A3134" t="s">
        <v>3838</v>
      </c>
      <c r="B3134" t="s">
        <v>302</v>
      </c>
      <c r="C3134" t="s">
        <v>23</v>
      </c>
      <c r="D3134" t="s">
        <v>39</v>
      </c>
      <c r="E3134" t="s">
        <v>40</v>
      </c>
    </row>
    <row r="3135" spans="1:5">
      <c r="A3135" t="s">
        <v>3839</v>
      </c>
      <c r="B3135" t="s">
        <v>402</v>
      </c>
      <c r="C3135" t="s">
        <v>11</v>
      </c>
      <c r="D3135" t="s">
        <v>4706</v>
      </c>
      <c r="E3135" t="s">
        <v>33</v>
      </c>
    </row>
    <row r="3136" spans="1:5">
      <c r="A3136" t="s">
        <v>3840</v>
      </c>
      <c r="B3136" t="s">
        <v>447</v>
      </c>
      <c r="C3136" t="s">
        <v>23</v>
      </c>
      <c r="D3136" t="s">
        <v>39</v>
      </c>
      <c r="E3136" t="s">
        <v>51</v>
      </c>
    </row>
    <row r="3137" spans="1:5">
      <c r="A3137" t="s">
        <v>3841</v>
      </c>
      <c r="B3137" t="s">
        <v>245</v>
      </c>
      <c r="C3137" t="s">
        <v>5</v>
      </c>
      <c r="D3137" t="s">
        <v>14</v>
      </c>
      <c r="E3137" t="s">
        <v>57</v>
      </c>
    </row>
    <row r="3138" spans="1:5">
      <c r="A3138" t="s">
        <v>3842</v>
      </c>
      <c r="B3138" t="s">
        <v>213</v>
      </c>
      <c r="C3138" t="s">
        <v>8</v>
      </c>
      <c r="D3138" t="s">
        <v>37</v>
      </c>
      <c r="E3138" t="s">
        <v>38</v>
      </c>
    </row>
    <row r="3139" spans="1:5">
      <c r="A3139" t="s">
        <v>3843</v>
      </c>
      <c r="B3139" t="s">
        <v>504</v>
      </c>
      <c r="C3139" t="s">
        <v>23</v>
      </c>
      <c r="D3139" t="s">
        <v>39</v>
      </c>
      <c r="E3139" t="s">
        <v>40</v>
      </c>
    </row>
    <row r="3140" spans="1:5">
      <c r="A3140" t="s">
        <v>3844</v>
      </c>
      <c r="B3140" t="s">
        <v>467</v>
      </c>
      <c r="C3140" t="s">
        <v>11</v>
      </c>
      <c r="D3140" t="s">
        <v>58</v>
      </c>
      <c r="E3140" t="s">
        <v>59</v>
      </c>
    </row>
    <row r="3141" spans="1:5">
      <c r="A3141" t="s">
        <v>3845</v>
      </c>
      <c r="B3141" t="s">
        <v>178</v>
      </c>
      <c r="C3141" t="s">
        <v>5</v>
      </c>
      <c r="D3141" t="s">
        <v>27</v>
      </c>
      <c r="E3141" t="s">
        <v>64</v>
      </c>
    </row>
    <row r="3142" spans="1:5">
      <c r="A3142" t="s">
        <v>3846</v>
      </c>
      <c r="B3142" t="s">
        <v>150</v>
      </c>
      <c r="C3142" t="s">
        <v>23</v>
      </c>
      <c r="D3142" t="s">
        <v>39</v>
      </c>
      <c r="E3142" t="s">
        <v>40</v>
      </c>
    </row>
    <row r="3143" spans="1:5">
      <c r="A3143" t="s">
        <v>3847</v>
      </c>
      <c r="B3143" t="s">
        <v>289</v>
      </c>
      <c r="C3143" t="s">
        <v>11</v>
      </c>
      <c r="D3143" t="s">
        <v>4706</v>
      </c>
      <c r="E3143" t="s">
        <v>33</v>
      </c>
    </row>
    <row r="3144" spans="1:5">
      <c r="A3144" t="s">
        <v>3848</v>
      </c>
      <c r="B3144" t="s">
        <v>140</v>
      </c>
      <c r="C3144" t="s">
        <v>5</v>
      </c>
      <c r="D3144" t="s">
        <v>27</v>
      </c>
      <c r="E3144" t="s">
        <v>67</v>
      </c>
    </row>
    <row r="3145" spans="1:5">
      <c r="A3145" t="s">
        <v>3849</v>
      </c>
      <c r="B3145" t="s">
        <v>166</v>
      </c>
      <c r="C3145" t="s">
        <v>11</v>
      </c>
      <c r="D3145" t="s">
        <v>4706</v>
      </c>
      <c r="E3145" t="s">
        <v>33</v>
      </c>
    </row>
    <row r="3146" spans="1:5">
      <c r="A3146" t="s">
        <v>3850</v>
      </c>
      <c r="B3146" t="s">
        <v>389</v>
      </c>
      <c r="C3146" t="s">
        <v>5</v>
      </c>
      <c r="D3146" t="s">
        <v>27</v>
      </c>
      <c r="E3146" t="s">
        <v>28</v>
      </c>
    </row>
    <row r="3147" spans="1:5">
      <c r="A3147" t="s">
        <v>3851</v>
      </c>
      <c r="B3147" t="s">
        <v>165</v>
      </c>
      <c r="C3147" t="s">
        <v>8</v>
      </c>
      <c r="D3147" t="s">
        <v>17</v>
      </c>
      <c r="E3147" t="s">
        <v>52</v>
      </c>
    </row>
    <row r="3148" spans="1:5">
      <c r="A3148" t="s">
        <v>3852</v>
      </c>
      <c r="B3148" t="s">
        <v>150</v>
      </c>
      <c r="C3148" t="s">
        <v>23</v>
      </c>
      <c r="D3148" t="s">
        <v>39</v>
      </c>
      <c r="E3148" t="s">
        <v>51</v>
      </c>
    </row>
    <row r="3149" spans="1:5">
      <c r="A3149" t="s">
        <v>3853</v>
      </c>
      <c r="B3149" t="s">
        <v>252</v>
      </c>
      <c r="C3149" t="s">
        <v>11</v>
      </c>
      <c r="D3149" t="s">
        <v>58</v>
      </c>
      <c r="E3149" t="s">
        <v>59</v>
      </c>
    </row>
    <row r="3150" spans="1:5">
      <c r="A3150" t="s">
        <v>3854</v>
      </c>
      <c r="B3150" t="s">
        <v>340</v>
      </c>
      <c r="C3150" t="s">
        <v>5</v>
      </c>
      <c r="D3150" t="s">
        <v>14</v>
      </c>
      <c r="E3150" t="s">
        <v>57</v>
      </c>
    </row>
    <row r="3151" spans="1:5">
      <c r="A3151" t="s">
        <v>3855</v>
      </c>
      <c r="B3151" t="s">
        <v>142</v>
      </c>
      <c r="C3151" t="s">
        <v>11</v>
      </c>
      <c r="D3151" t="s">
        <v>4706</v>
      </c>
      <c r="E3151" t="s">
        <v>41</v>
      </c>
    </row>
    <row r="3152" spans="1:5">
      <c r="A3152" t="s">
        <v>3856</v>
      </c>
      <c r="B3152" t="s">
        <v>366</v>
      </c>
      <c r="C3152" t="s">
        <v>11</v>
      </c>
      <c r="D3152" t="s">
        <v>4706</v>
      </c>
      <c r="E3152" t="s">
        <v>33</v>
      </c>
    </row>
    <row r="3153" spans="1:5">
      <c r="A3153" t="s">
        <v>3857</v>
      </c>
      <c r="B3153" t="s">
        <v>267</v>
      </c>
      <c r="C3153" t="s">
        <v>23</v>
      </c>
      <c r="D3153" t="s">
        <v>24</v>
      </c>
      <c r="E3153" t="s">
        <v>45</v>
      </c>
    </row>
    <row r="3154" spans="1:5">
      <c r="A3154" t="s">
        <v>3858</v>
      </c>
      <c r="B3154" t="s">
        <v>278</v>
      </c>
      <c r="C3154" t="s">
        <v>8</v>
      </c>
      <c r="D3154" t="s">
        <v>17</v>
      </c>
      <c r="E3154" t="s">
        <v>32</v>
      </c>
    </row>
    <row r="3155" spans="1:5">
      <c r="A3155" t="s">
        <v>3859</v>
      </c>
      <c r="B3155" t="s">
        <v>362</v>
      </c>
      <c r="C3155" t="s">
        <v>11</v>
      </c>
      <c r="D3155" t="s">
        <v>58</v>
      </c>
      <c r="E3155" t="s">
        <v>66</v>
      </c>
    </row>
    <row r="3156" spans="1:5">
      <c r="A3156" t="s">
        <v>3860</v>
      </c>
      <c r="B3156" t="s">
        <v>500</v>
      </c>
      <c r="C3156" t="s">
        <v>5</v>
      </c>
      <c r="D3156" t="s">
        <v>14</v>
      </c>
      <c r="E3156" t="s">
        <v>57</v>
      </c>
    </row>
    <row r="3157" spans="1:5">
      <c r="A3157" t="s">
        <v>3861</v>
      </c>
      <c r="B3157" t="s">
        <v>433</v>
      </c>
      <c r="C3157" t="s">
        <v>5</v>
      </c>
      <c r="D3157" t="s">
        <v>6</v>
      </c>
      <c r="E3157" t="s">
        <v>16</v>
      </c>
    </row>
    <row r="3158" spans="1:5">
      <c r="A3158" t="s">
        <v>3862</v>
      </c>
      <c r="B3158" t="s">
        <v>254</v>
      </c>
      <c r="C3158" t="s">
        <v>8</v>
      </c>
      <c r="D3158" t="s">
        <v>17</v>
      </c>
      <c r="E3158" t="s">
        <v>52</v>
      </c>
    </row>
    <row r="3159" spans="1:5">
      <c r="A3159" t="s">
        <v>3863</v>
      </c>
      <c r="B3159" t="s">
        <v>245</v>
      </c>
      <c r="C3159" t="s">
        <v>5</v>
      </c>
      <c r="D3159" t="s">
        <v>29</v>
      </c>
      <c r="E3159" t="s">
        <v>30</v>
      </c>
    </row>
    <row r="3160" spans="1:5">
      <c r="A3160" t="s">
        <v>3864</v>
      </c>
      <c r="B3160" t="s">
        <v>246</v>
      </c>
      <c r="C3160" t="s">
        <v>8</v>
      </c>
      <c r="D3160" t="s">
        <v>37</v>
      </c>
      <c r="E3160" t="s">
        <v>38</v>
      </c>
    </row>
    <row r="3161" spans="1:5">
      <c r="A3161" t="s">
        <v>3865</v>
      </c>
      <c r="B3161" t="s">
        <v>190</v>
      </c>
      <c r="C3161" t="s">
        <v>5</v>
      </c>
      <c r="D3161" t="s">
        <v>27</v>
      </c>
      <c r="E3161" t="s">
        <v>64</v>
      </c>
    </row>
    <row r="3162" spans="1:5">
      <c r="A3162" t="s">
        <v>3866</v>
      </c>
      <c r="B3162" t="s">
        <v>156</v>
      </c>
      <c r="C3162" t="s">
        <v>23</v>
      </c>
      <c r="D3162" t="s">
        <v>42</v>
      </c>
      <c r="E3162" t="s">
        <v>44</v>
      </c>
    </row>
    <row r="3163" spans="1:5">
      <c r="A3163" t="s">
        <v>3867</v>
      </c>
      <c r="B3163" t="s">
        <v>390</v>
      </c>
      <c r="C3163" t="s">
        <v>11</v>
      </c>
      <c r="D3163" t="s">
        <v>58</v>
      </c>
      <c r="E3163" t="s">
        <v>59</v>
      </c>
    </row>
    <row r="3164" spans="1:5">
      <c r="A3164" t="s">
        <v>3868</v>
      </c>
      <c r="B3164" t="s">
        <v>113</v>
      </c>
      <c r="C3164" t="s">
        <v>23</v>
      </c>
      <c r="D3164" t="s">
        <v>39</v>
      </c>
      <c r="E3164" t="s">
        <v>40</v>
      </c>
    </row>
    <row r="3165" spans="1:5">
      <c r="A3165" t="s">
        <v>3869</v>
      </c>
      <c r="B3165" t="s">
        <v>200</v>
      </c>
      <c r="C3165" t="s">
        <v>11</v>
      </c>
      <c r="D3165" t="s">
        <v>4706</v>
      </c>
      <c r="E3165" t="s">
        <v>19</v>
      </c>
    </row>
    <row r="3166" spans="1:5">
      <c r="A3166" t="s">
        <v>3870</v>
      </c>
      <c r="B3166" t="s">
        <v>185</v>
      </c>
      <c r="C3166" t="s">
        <v>11</v>
      </c>
      <c r="D3166" t="s">
        <v>20</v>
      </c>
      <c r="E3166" t="s">
        <v>63</v>
      </c>
    </row>
    <row r="3167" spans="1:5">
      <c r="A3167" t="s">
        <v>3871</v>
      </c>
      <c r="B3167" t="s">
        <v>418</v>
      </c>
      <c r="C3167" t="s">
        <v>11</v>
      </c>
      <c r="D3167" t="s">
        <v>12</v>
      </c>
      <c r="E3167" t="s">
        <v>47</v>
      </c>
    </row>
    <row r="3168" spans="1:5">
      <c r="A3168" t="s">
        <v>3872</v>
      </c>
      <c r="B3168" t="s">
        <v>461</v>
      </c>
      <c r="C3168" t="s">
        <v>23</v>
      </c>
      <c r="D3168" t="s">
        <v>24</v>
      </c>
      <c r="E3168" t="s">
        <v>54</v>
      </c>
    </row>
    <row r="3169" spans="1:5">
      <c r="A3169" t="s">
        <v>3873</v>
      </c>
      <c r="B3169" t="s">
        <v>118</v>
      </c>
      <c r="C3169" t="s">
        <v>11</v>
      </c>
      <c r="D3169" t="s">
        <v>4706</v>
      </c>
      <c r="E3169" t="s">
        <v>33</v>
      </c>
    </row>
    <row r="3170" spans="1:5">
      <c r="A3170" t="s">
        <v>3874</v>
      </c>
      <c r="B3170" t="s">
        <v>378</v>
      </c>
      <c r="C3170" t="s">
        <v>23</v>
      </c>
      <c r="D3170" t="s">
        <v>39</v>
      </c>
      <c r="E3170" t="s">
        <v>48</v>
      </c>
    </row>
    <row r="3171" spans="1:5">
      <c r="A3171" t="s">
        <v>3875</v>
      </c>
      <c r="B3171" t="s">
        <v>328</v>
      </c>
      <c r="C3171" t="s">
        <v>8</v>
      </c>
      <c r="D3171" t="s">
        <v>17</v>
      </c>
      <c r="E3171" t="s">
        <v>18</v>
      </c>
    </row>
    <row r="3172" spans="1:5">
      <c r="A3172" t="s">
        <v>3876</v>
      </c>
      <c r="B3172" t="s">
        <v>269</v>
      </c>
      <c r="C3172" t="s">
        <v>5</v>
      </c>
      <c r="D3172" t="s">
        <v>6</v>
      </c>
      <c r="E3172" t="s">
        <v>22</v>
      </c>
    </row>
    <row r="3173" spans="1:5">
      <c r="A3173" t="s">
        <v>3877</v>
      </c>
      <c r="B3173" t="s">
        <v>232</v>
      </c>
      <c r="C3173" t="s">
        <v>5</v>
      </c>
      <c r="D3173" t="s">
        <v>6</v>
      </c>
      <c r="E3173" t="s">
        <v>7</v>
      </c>
    </row>
    <row r="3174" spans="1:5">
      <c r="A3174" t="s">
        <v>3878</v>
      </c>
      <c r="B3174" t="s">
        <v>295</v>
      </c>
      <c r="C3174" t="s">
        <v>11</v>
      </c>
      <c r="D3174" t="s">
        <v>12</v>
      </c>
      <c r="E3174" t="s">
        <v>50</v>
      </c>
    </row>
    <row r="3175" spans="1:5">
      <c r="A3175" t="s">
        <v>3879</v>
      </c>
      <c r="B3175" t="s">
        <v>298</v>
      </c>
      <c r="C3175" t="s">
        <v>23</v>
      </c>
      <c r="D3175" t="s">
        <v>42</v>
      </c>
      <c r="E3175" t="s">
        <v>43</v>
      </c>
    </row>
    <row r="3176" spans="1:5">
      <c r="A3176" t="s">
        <v>3880</v>
      </c>
      <c r="B3176" t="s">
        <v>117</v>
      </c>
      <c r="C3176" t="s">
        <v>5</v>
      </c>
      <c r="D3176" t="s">
        <v>27</v>
      </c>
      <c r="E3176" t="s">
        <v>64</v>
      </c>
    </row>
    <row r="3177" spans="1:5">
      <c r="A3177" t="s">
        <v>3881</v>
      </c>
      <c r="B3177" t="s">
        <v>497</v>
      </c>
      <c r="C3177" t="s">
        <v>23</v>
      </c>
      <c r="D3177" t="s">
        <v>24</v>
      </c>
      <c r="E3177" t="s">
        <v>45</v>
      </c>
    </row>
    <row r="3178" spans="1:5">
      <c r="A3178" t="s">
        <v>3882</v>
      </c>
      <c r="B3178" t="s">
        <v>292</v>
      </c>
      <c r="C3178" t="s">
        <v>23</v>
      </c>
      <c r="D3178" t="s">
        <v>42</v>
      </c>
      <c r="E3178" t="s">
        <v>43</v>
      </c>
    </row>
    <row r="3179" spans="1:5">
      <c r="A3179" t="s">
        <v>3883</v>
      </c>
      <c r="B3179" t="s">
        <v>457</v>
      </c>
      <c r="C3179" t="s">
        <v>11</v>
      </c>
      <c r="D3179" t="s">
        <v>12</v>
      </c>
      <c r="E3179" t="s">
        <v>47</v>
      </c>
    </row>
    <row r="3180" spans="1:5">
      <c r="A3180" t="s">
        <v>3884</v>
      </c>
      <c r="B3180" t="s">
        <v>425</v>
      </c>
      <c r="C3180" t="s">
        <v>5</v>
      </c>
      <c r="D3180" t="s">
        <v>6</v>
      </c>
      <c r="E3180" t="s">
        <v>16</v>
      </c>
    </row>
    <row r="3181" spans="1:5">
      <c r="A3181" t="s">
        <v>3885</v>
      </c>
      <c r="B3181" t="s">
        <v>195</v>
      </c>
      <c r="C3181" t="s">
        <v>11</v>
      </c>
      <c r="D3181" t="s">
        <v>4706</v>
      </c>
      <c r="E3181" t="s">
        <v>41</v>
      </c>
    </row>
    <row r="3182" spans="1:5">
      <c r="A3182" t="s">
        <v>3886</v>
      </c>
      <c r="B3182" t="s">
        <v>361</v>
      </c>
      <c r="C3182" t="s">
        <v>11</v>
      </c>
      <c r="D3182" t="s">
        <v>4706</v>
      </c>
      <c r="E3182" t="s">
        <v>19</v>
      </c>
    </row>
    <row r="3183" spans="1:5">
      <c r="A3183" t="s">
        <v>3887</v>
      </c>
      <c r="B3183" t="s">
        <v>206</v>
      </c>
      <c r="C3183" t="s">
        <v>5</v>
      </c>
      <c r="D3183" t="s">
        <v>6</v>
      </c>
      <c r="E3183" t="s">
        <v>22</v>
      </c>
    </row>
    <row r="3184" spans="1:5">
      <c r="A3184" t="s">
        <v>3888</v>
      </c>
      <c r="B3184" t="s">
        <v>308</v>
      </c>
      <c r="C3184" t="s">
        <v>5</v>
      </c>
      <c r="D3184" t="s">
        <v>27</v>
      </c>
      <c r="E3184" t="s">
        <v>28</v>
      </c>
    </row>
    <row r="3185" spans="1:5">
      <c r="A3185" t="s">
        <v>3889</v>
      </c>
      <c r="B3185" t="s">
        <v>503</v>
      </c>
      <c r="C3185" t="s">
        <v>8</v>
      </c>
      <c r="D3185" t="s">
        <v>37</v>
      </c>
      <c r="E3185" t="s">
        <v>65</v>
      </c>
    </row>
    <row r="3186" spans="1:5">
      <c r="A3186" t="s">
        <v>3890</v>
      </c>
      <c r="B3186" t="s">
        <v>221</v>
      </c>
      <c r="C3186" t="s">
        <v>8</v>
      </c>
      <c r="D3186" t="s">
        <v>17</v>
      </c>
      <c r="E3186" t="s">
        <v>52</v>
      </c>
    </row>
    <row r="3187" spans="1:5">
      <c r="A3187" t="s">
        <v>3891</v>
      </c>
      <c r="B3187" t="s">
        <v>137</v>
      </c>
      <c r="C3187" t="s">
        <v>23</v>
      </c>
      <c r="D3187" t="s">
        <v>39</v>
      </c>
      <c r="E3187" t="s">
        <v>40</v>
      </c>
    </row>
    <row r="3188" spans="1:5">
      <c r="A3188" t="s">
        <v>3892</v>
      </c>
      <c r="B3188" t="s">
        <v>132</v>
      </c>
      <c r="C3188" t="s">
        <v>5</v>
      </c>
      <c r="D3188" t="s">
        <v>29</v>
      </c>
      <c r="E3188" t="s">
        <v>53</v>
      </c>
    </row>
    <row r="3189" spans="1:5">
      <c r="A3189" t="s">
        <v>3893</v>
      </c>
      <c r="B3189" t="s">
        <v>110</v>
      </c>
      <c r="C3189" t="s">
        <v>8</v>
      </c>
      <c r="D3189" t="s">
        <v>9</v>
      </c>
      <c r="E3189" t="s">
        <v>46</v>
      </c>
    </row>
    <row r="3190" spans="1:5">
      <c r="A3190" t="s">
        <v>3894</v>
      </c>
      <c r="B3190" t="s">
        <v>436</v>
      </c>
      <c r="C3190" t="s">
        <v>23</v>
      </c>
      <c r="D3190" t="s">
        <v>39</v>
      </c>
      <c r="E3190" t="s">
        <v>40</v>
      </c>
    </row>
    <row r="3191" spans="1:5">
      <c r="A3191" t="s">
        <v>3895</v>
      </c>
      <c r="B3191" t="s">
        <v>283</v>
      </c>
      <c r="C3191" t="s">
        <v>23</v>
      </c>
      <c r="D3191" t="s">
        <v>39</v>
      </c>
      <c r="E3191" t="s">
        <v>51</v>
      </c>
    </row>
    <row r="3192" spans="1:5">
      <c r="A3192" t="s">
        <v>3896</v>
      </c>
      <c r="B3192" t="s">
        <v>370</v>
      </c>
      <c r="C3192" t="s">
        <v>23</v>
      </c>
      <c r="D3192" t="s">
        <v>24</v>
      </c>
      <c r="E3192" t="s">
        <v>45</v>
      </c>
    </row>
    <row r="3193" spans="1:5">
      <c r="A3193" t="s">
        <v>3897</v>
      </c>
      <c r="B3193" t="s">
        <v>208</v>
      </c>
      <c r="C3193" t="s">
        <v>8</v>
      </c>
      <c r="D3193" t="s">
        <v>34</v>
      </c>
      <c r="E3193" t="s">
        <v>35</v>
      </c>
    </row>
    <row r="3194" spans="1:5">
      <c r="A3194" t="s">
        <v>3898</v>
      </c>
      <c r="B3194" t="s">
        <v>261</v>
      </c>
      <c r="C3194" t="s">
        <v>5</v>
      </c>
      <c r="D3194" t="s">
        <v>29</v>
      </c>
      <c r="E3194" t="s">
        <v>53</v>
      </c>
    </row>
    <row r="3195" spans="1:5">
      <c r="A3195" t="s">
        <v>3899</v>
      </c>
      <c r="B3195" t="s">
        <v>321</v>
      </c>
      <c r="C3195" t="s">
        <v>11</v>
      </c>
      <c r="D3195" t="s">
        <v>12</v>
      </c>
      <c r="E3195" t="s">
        <v>13</v>
      </c>
    </row>
    <row r="3196" spans="1:5">
      <c r="A3196" t="s">
        <v>3900</v>
      </c>
      <c r="B3196" t="s">
        <v>445</v>
      </c>
      <c r="C3196" t="s">
        <v>23</v>
      </c>
      <c r="D3196" t="s">
        <v>24</v>
      </c>
      <c r="E3196" t="s">
        <v>25</v>
      </c>
    </row>
    <row r="3197" spans="1:5">
      <c r="A3197" t="s">
        <v>3901</v>
      </c>
      <c r="B3197" t="s">
        <v>348</v>
      </c>
      <c r="C3197" t="s">
        <v>8</v>
      </c>
      <c r="D3197" t="s">
        <v>9</v>
      </c>
      <c r="E3197" t="s">
        <v>46</v>
      </c>
    </row>
    <row r="3198" spans="1:5">
      <c r="A3198" t="s">
        <v>3902</v>
      </c>
      <c r="B3198" t="s">
        <v>108</v>
      </c>
      <c r="C3198" t="s">
        <v>8</v>
      </c>
      <c r="D3198" t="s">
        <v>17</v>
      </c>
      <c r="E3198" t="s">
        <v>52</v>
      </c>
    </row>
    <row r="3199" spans="1:5">
      <c r="A3199" t="s">
        <v>3903</v>
      </c>
      <c r="B3199" t="s">
        <v>479</v>
      </c>
      <c r="C3199" t="s">
        <v>11</v>
      </c>
      <c r="D3199" t="s">
        <v>4706</v>
      </c>
      <c r="E3199" t="s">
        <v>19</v>
      </c>
    </row>
    <row r="3200" spans="1:5">
      <c r="A3200" t="s">
        <v>3904</v>
      </c>
      <c r="B3200" t="s">
        <v>392</v>
      </c>
      <c r="C3200" t="s">
        <v>11</v>
      </c>
      <c r="D3200" t="s">
        <v>20</v>
      </c>
      <c r="E3200" t="s">
        <v>63</v>
      </c>
    </row>
    <row r="3201" spans="1:5">
      <c r="A3201" t="s">
        <v>3905</v>
      </c>
      <c r="B3201" t="s">
        <v>357</v>
      </c>
      <c r="C3201" t="s">
        <v>8</v>
      </c>
      <c r="D3201" t="s">
        <v>17</v>
      </c>
      <c r="E3201" t="s">
        <v>32</v>
      </c>
    </row>
    <row r="3202" spans="1:5">
      <c r="A3202" t="s">
        <v>3906</v>
      </c>
      <c r="B3202" t="s">
        <v>428</v>
      </c>
      <c r="C3202" t="s">
        <v>5</v>
      </c>
      <c r="D3202" t="s">
        <v>27</v>
      </c>
      <c r="E3202" t="s">
        <v>28</v>
      </c>
    </row>
    <row r="3203" spans="1:5">
      <c r="A3203" t="s">
        <v>3907</v>
      </c>
      <c r="B3203" t="s">
        <v>348</v>
      </c>
      <c r="C3203" t="s">
        <v>11</v>
      </c>
      <c r="D3203" t="s">
        <v>58</v>
      </c>
      <c r="E3203" t="s">
        <v>66</v>
      </c>
    </row>
    <row r="3204" spans="1:5">
      <c r="A3204" t="s">
        <v>3908</v>
      </c>
      <c r="B3204" t="s">
        <v>493</v>
      </c>
      <c r="C3204" t="s">
        <v>8</v>
      </c>
      <c r="D3204" t="s">
        <v>17</v>
      </c>
      <c r="E3204" t="s">
        <v>18</v>
      </c>
    </row>
    <row r="3205" spans="1:5">
      <c r="A3205" t="s">
        <v>3909</v>
      </c>
      <c r="B3205" t="s">
        <v>149</v>
      </c>
      <c r="C3205" t="s">
        <v>11</v>
      </c>
      <c r="D3205" t="s">
        <v>4706</v>
      </c>
      <c r="E3205" t="s">
        <v>19</v>
      </c>
    </row>
    <row r="3206" spans="1:5">
      <c r="A3206" t="s">
        <v>3910</v>
      </c>
      <c r="B3206" t="s">
        <v>204</v>
      </c>
      <c r="C3206" t="s">
        <v>5</v>
      </c>
      <c r="D3206" t="s">
        <v>6</v>
      </c>
      <c r="E3206" t="s">
        <v>22</v>
      </c>
    </row>
    <row r="3207" spans="1:5">
      <c r="A3207" t="s">
        <v>3911</v>
      </c>
      <c r="B3207" t="s">
        <v>285</v>
      </c>
      <c r="C3207" t="s">
        <v>23</v>
      </c>
      <c r="D3207" t="s">
        <v>24</v>
      </c>
      <c r="E3207" t="s">
        <v>25</v>
      </c>
    </row>
    <row r="3208" spans="1:5">
      <c r="A3208" t="s">
        <v>3912</v>
      </c>
      <c r="B3208" t="s">
        <v>178</v>
      </c>
      <c r="C3208" t="s">
        <v>11</v>
      </c>
      <c r="D3208" t="s">
        <v>12</v>
      </c>
      <c r="E3208" t="s">
        <v>47</v>
      </c>
    </row>
    <row r="3209" spans="1:5">
      <c r="A3209" t="s">
        <v>3913</v>
      </c>
      <c r="B3209" t="s">
        <v>209</v>
      </c>
      <c r="C3209" t="s">
        <v>5</v>
      </c>
      <c r="D3209" t="s">
        <v>14</v>
      </c>
      <c r="E3209" t="s">
        <v>15</v>
      </c>
    </row>
    <row r="3210" spans="1:5">
      <c r="A3210" t="s">
        <v>3914</v>
      </c>
      <c r="B3210" t="s">
        <v>343</v>
      </c>
      <c r="C3210" t="s">
        <v>8</v>
      </c>
      <c r="D3210" t="s">
        <v>37</v>
      </c>
      <c r="E3210" t="s">
        <v>49</v>
      </c>
    </row>
    <row r="3211" spans="1:5">
      <c r="A3211" t="s">
        <v>3915</v>
      </c>
      <c r="B3211" t="s">
        <v>186</v>
      </c>
      <c r="C3211" t="s">
        <v>11</v>
      </c>
      <c r="D3211" t="s">
        <v>58</v>
      </c>
      <c r="E3211" t="s">
        <v>59</v>
      </c>
    </row>
    <row r="3212" spans="1:5">
      <c r="A3212" t="s">
        <v>3916</v>
      </c>
      <c r="B3212" t="s">
        <v>428</v>
      </c>
      <c r="C3212" t="s">
        <v>11</v>
      </c>
      <c r="D3212" t="s">
        <v>12</v>
      </c>
      <c r="E3212" t="s">
        <v>50</v>
      </c>
    </row>
    <row r="3213" spans="1:5">
      <c r="A3213" t="s">
        <v>3917</v>
      </c>
      <c r="B3213" t="s">
        <v>502</v>
      </c>
      <c r="C3213" t="s">
        <v>8</v>
      </c>
      <c r="D3213" t="s">
        <v>17</v>
      </c>
      <c r="E3213" t="s">
        <v>52</v>
      </c>
    </row>
    <row r="3214" spans="1:5">
      <c r="A3214" t="s">
        <v>3918</v>
      </c>
      <c r="B3214" t="s">
        <v>392</v>
      </c>
      <c r="C3214" t="s">
        <v>23</v>
      </c>
      <c r="D3214" t="s">
        <v>39</v>
      </c>
      <c r="E3214" t="s">
        <v>48</v>
      </c>
    </row>
    <row r="3215" spans="1:5">
      <c r="A3215" t="s">
        <v>3919</v>
      </c>
      <c r="B3215" t="s">
        <v>472</v>
      </c>
      <c r="C3215" t="s">
        <v>8</v>
      </c>
      <c r="D3215" t="s">
        <v>37</v>
      </c>
      <c r="E3215" t="s">
        <v>49</v>
      </c>
    </row>
    <row r="3216" spans="1:5">
      <c r="A3216" t="s">
        <v>3920</v>
      </c>
      <c r="B3216" t="s">
        <v>389</v>
      </c>
      <c r="C3216" t="s">
        <v>11</v>
      </c>
      <c r="D3216" t="s">
        <v>58</v>
      </c>
      <c r="E3216" t="s">
        <v>61</v>
      </c>
    </row>
    <row r="3217" spans="1:5">
      <c r="A3217" t="s">
        <v>3921</v>
      </c>
      <c r="B3217" t="s">
        <v>351</v>
      </c>
      <c r="C3217" t="s">
        <v>8</v>
      </c>
      <c r="D3217" t="s">
        <v>9</v>
      </c>
      <c r="E3217" t="s">
        <v>46</v>
      </c>
    </row>
    <row r="3218" spans="1:5">
      <c r="A3218" t="s">
        <v>3922</v>
      </c>
      <c r="B3218" t="s">
        <v>228</v>
      </c>
      <c r="C3218" t="s">
        <v>5</v>
      </c>
      <c r="D3218" t="s">
        <v>14</v>
      </c>
      <c r="E3218" t="s">
        <v>57</v>
      </c>
    </row>
    <row r="3219" spans="1:5">
      <c r="A3219" t="s">
        <v>3923</v>
      </c>
      <c r="B3219" t="s">
        <v>191</v>
      </c>
      <c r="C3219" t="s">
        <v>8</v>
      </c>
      <c r="D3219" t="s">
        <v>37</v>
      </c>
      <c r="E3219" t="s">
        <v>65</v>
      </c>
    </row>
    <row r="3220" spans="1:5">
      <c r="A3220" t="s">
        <v>3924</v>
      </c>
      <c r="B3220" t="s">
        <v>137</v>
      </c>
      <c r="C3220" t="s">
        <v>11</v>
      </c>
      <c r="D3220" t="s">
        <v>58</v>
      </c>
      <c r="E3220" t="s">
        <v>66</v>
      </c>
    </row>
    <row r="3221" spans="1:5">
      <c r="A3221" t="s">
        <v>3925</v>
      </c>
      <c r="B3221" t="s">
        <v>186</v>
      </c>
      <c r="C3221" t="s">
        <v>8</v>
      </c>
      <c r="D3221" t="s">
        <v>34</v>
      </c>
      <c r="E3221" t="s">
        <v>36</v>
      </c>
    </row>
    <row r="3222" spans="1:5">
      <c r="A3222" t="s">
        <v>3926</v>
      </c>
      <c r="B3222" t="s">
        <v>380</v>
      </c>
      <c r="C3222" t="s">
        <v>23</v>
      </c>
      <c r="D3222" t="s">
        <v>24</v>
      </c>
      <c r="E3222" t="s">
        <v>54</v>
      </c>
    </row>
    <row r="3223" spans="1:5">
      <c r="A3223" t="s">
        <v>3927</v>
      </c>
      <c r="B3223" t="s">
        <v>134</v>
      </c>
      <c r="C3223" t="s">
        <v>8</v>
      </c>
      <c r="D3223" t="s">
        <v>9</v>
      </c>
      <c r="E3223" t="s">
        <v>55</v>
      </c>
    </row>
    <row r="3224" spans="1:5">
      <c r="A3224" t="s">
        <v>3928</v>
      </c>
      <c r="B3224" t="s">
        <v>272</v>
      </c>
      <c r="C3224" t="s">
        <v>23</v>
      </c>
      <c r="D3224" t="s">
        <v>24</v>
      </c>
      <c r="E3224" t="s">
        <v>54</v>
      </c>
    </row>
    <row r="3225" spans="1:5">
      <c r="A3225" t="s">
        <v>3929</v>
      </c>
      <c r="B3225" t="s">
        <v>129</v>
      </c>
      <c r="C3225" t="s">
        <v>5</v>
      </c>
      <c r="D3225" t="s">
        <v>14</v>
      </c>
      <c r="E3225" t="s">
        <v>15</v>
      </c>
    </row>
    <row r="3226" spans="1:5">
      <c r="A3226" t="s">
        <v>3930</v>
      </c>
      <c r="B3226" t="s">
        <v>222</v>
      </c>
      <c r="C3226" t="s">
        <v>23</v>
      </c>
      <c r="D3226" t="s">
        <v>39</v>
      </c>
      <c r="E3226" t="s">
        <v>48</v>
      </c>
    </row>
    <row r="3227" spans="1:5">
      <c r="A3227" t="s">
        <v>3931</v>
      </c>
      <c r="B3227" t="s">
        <v>478</v>
      </c>
      <c r="C3227" t="s">
        <v>8</v>
      </c>
      <c r="D3227" t="s">
        <v>17</v>
      </c>
      <c r="E3227" t="s">
        <v>52</v>
      </c>
    </row>
    <row r="3228" spans="1:5">
      <c r="A3228" t="s">
        <v>3932</v>
      </c>
      <c r="B3228" t="s">
        <v>183</v>
      </c>
      <c r="C3228" t="s">
        <v>11</v>
      </c>
      <c r="D3228" t="s">
        <v>4706</v>
      </c>
      <c r="E3228" t="s">
        <v>19</v>
      </c>
    </row>
    <row r="3229" spans="1:5">
      <c r="A3229" t="s">
        <v>3933</v>
      </c>
      <c r="B3229" t="s">
        <v>497</v>
      </c>
      <c r="C3229" t="s">
        <v>23</v>
      </c>
      <c r="D3229" t="s">
        <v>39</v>
      </c>
      <c r="E3229" t="s">
        <v>48</v>
      </c>
    </row>
    <row r="3230" spans="1:5">
      <c r="A3230" t="s">
        <v>3934</v>
      </c>
      <c r="B3230" t="s">
        <v>492</v>
      </c>
      <c r="C3230" t="s">
        <v>5</v>
      </c>
      <c r="D3230" t="s">
        <v>6</v>
      </c>
      <c r="E3230" t="s">
        <v>22</v>
      </c>
    </row>
    <row r="3231" spans="1:5">
      <c r="A3231" t="s">
        <v>3935</v>
      </c>
      <c r="B3231" t="s">
        <v>485</v>
      </c>
      <c r="C3231" t="s">
        <v>23</v>
      </c>
      <c r="D3231" t="s">
        <v>39</v>
      </c>
      <c r="E3231" t="s">
        <v>51</v>
      </c>
    </row>
    <row r="3232" spans="1:5">
      <c r="A3232" t="s">
        <v>3936</v>
      </c>
      <c r="B3232" t="s">
        <v>123</v>
      </c>
      <c r="C3232" t="s">
        <v>23</v>
      </c>
      <c r="D3232" t="s">
        <v>39</v>
      </c>
      <c r="E3232" t="s">
        <v>40</v>
      </c>
    </row>
    <row r="3233" spans="1:5">
      <c r="A3233" t="s">
        <v>3937</v>
      </c>
      <c r="B3233" t="s">
        <v>380</v>
      </c>
      <c r="C3233" t="s">
        <v>23</v>
      </c>
      <c r="D3233" t="s">
        <v>42</v>
      </c>
      <c r="E3233" t="s">
        <v>43</v>
      </c>
    </row>
    <row r="3234" spans="1:5">
      <c r="A3234" t="s">
        <v>3938</v>
      </c>
      <c r="B3234" t="s">
        <v>227</v>
      </c>
      <c r="C3234" t="s">
        <v>5</v>
      </c>
      <c r="D3234" t="s">
        <v>27</v>
      </c>
      <c r="E3234" t="s">
        <v>28</v>
      </c>
    </row>
    <row r="3235" spans="1:5">
      <c r="A3235" t="s">
        <v>3939</v>
      </c>
      <c r="B3235" t="s">
        <v>127</v>
      </c>
      <c r="C3235" t="s">
        <v>8</v>
      </c>
      <c r="D3235" t="s">
        <v>34</v>
      </c>
      <c r="E3235" t="s">
        <v>60</v>
      </c>
    </row>
    <row r="3236" spans="1:5">
      <c r="A3236" t="s">
        <v>3940</v>
      </c>
      <c r="B3236" t="s">
        <v>405</v>
      </c>
      <c r="C3236" t="s">
        <v>23</v>
      </c>
      <c r="D3236" t="s">
        <v>24</v>
      </c>
      <c r="E3236" t="s">
        <v>45</v>
      </c>
    </row>
    <row r="3237" spans="1:5">
      <c r="A3237" t="s">
        <v>3941</v>
      </c>
      <c r="B3237" t="s">
        <v>388</v>
      </c>
      <c r="C3237" t="s">
        <v>23</v>
      </c>
      <c r="D3237" t="s">
        <v>24</v>
      </c>
      <c r="E3237" t="s">
        <v>54</v>
      </c>
    </row>
    <row r="3238" spans="1:5">
      <c r="A3238" t="s">
        <v>3942</v>
      </c>
      <c r="B3238" t="s">
        <v>384</v>
      </c>
      <c r="C3238" t="s">
        <v>11</v>
      </c>
      <c r="D3238" t="s">
        <v>12</v>
      </c>
      <c r="E3238" t="s">
        <v>47</v>
      </c>
    </row>
    <row r="3239" spans="1:5">
      <c r="A3239" t="s">
        <v>3943</v>
      </c>
      <c r="B3239" t="s">
        <v>422</v>
      </c>
      <c r="C3239" t="s">
        <v>5</v>
      </c>
      <c r="D3239" t="s">
        <v>27</v>
      </c>
      <c r="E3239" t="s">
        <v>64</v>
      </c>
    </row>
    <row r="3240" spans="1:5">
      <c r="A3240" t="s">
        <v>3944</v>
      </c>
      <c r="B3240" t="s">
        <v>199</v>
      </c>
      <c r="C3240" t="s">
        <v>23</v>
      </c>
      <c r="D3240" t="s">
        <v>42</v>
      </c>
      <c r="E3240" t="s">
        <v>44</v>
      </c>
    </row>
    <row r="3241" spans="1:5">
      <c r="A3241" t="s">
        <v>3945</v>
      </c>
      <c r="B3241" t="s">
        <v>283</v>
      </c>
      <c r="C3241" t="s">
        <v>5</v>
      </c>
      <c r="D3241" t="s">
        <v>29</v>
      </c>
      <c r="E3241" t="s">
        <v>30</v>
      </c>
    </row>
    <row r="3242" spans="1:5">
      <c r="A3242" t="s">
        <v>3946</v>
      </c>
      <c r="B3242" t="s">
        <v>141</v>
      </c>
      <c r="C3242" t="s">
        <v>23</v>
      </c>
      <c r="D3242" t="s">
        <v>42</v>
      </c>
      <c r="E3242" t="s">
        <v>43</v>
      </c>
    </row>
    <row r="3243" spans="1:5">
      <c r="A3243" t="s">
        <v>3947</v>
      </c>
      <c r="B3243" t="s">
        <v>225</v>
      </c>
      <c r="C3243" t="s">
        <v>8</v>
      </c>
      <c r="D3243" t="s">
        <v>37</v>
      </c>
      <c r="E3243" t="s">
        <v>65</v>
      </c>
    </row>
    <row r="3244" spans="1:5">
      <c r="A3244" t="s">
        <v>3948</v>
      </c>
      <c r="B3244" t="s">
        <v>107</v>
      </c>
      <c r="C3244" t="s">
        <v>8</v>
      </c>
      <c r="D3244" t="s">
        <v>17</v>
      </c>
      <c r="E3244" t="s">
        <v>52</v>
      </c>
    </row>
    <row r="3245" spans="1:5">
      <c r="A3245" t="s">
        <v>3949</v>
      </c>
      <c r="B3245" t="s">
        <v>453</v>
      </c>
      <c r="C3245" t="s">
        <v>23</v>
      </c>
      <c r="D3245" t="s">
        <v>42</v>
      </c>
      <c r="E3245" t="s">
        <v>62</v>
      </c>
    </row>
    <row r="3246" spans="1:5">
      <c r="A3246" t="s">
        <v>3950</v>
      </c>
      <c r="B3246" t="s">
        <v>265</v>
      </c>
      <c r="C3246" t="s">
        <v>8</v>
      </c>
      <c r="D3246" t="s">
        <v>17</v>
      </c>
      <c r="E3246" t="s">
        <v>18</v>
      </c>
    </row>
    <row r="3247" spans="1:5">
      <c r="A3247" t="s">
        <v>3951</v>
      </c>
      <c r="B3247" t="s">
        <v>229</v>
      </c>
      <c r="C3247" t="s">
        <v>23</v>
      </c>
      <c r="D3247" t="s">
        <v>42</v>
      </c>
      <c r="E3247" t="s">
        <v>43</v>
      </c>
    </row>
    <row r="3248" spans="1:5">
      <c r="A3248" t="s">
        <v>3952</v>
      </c>
      <c r="B3248" t="s">
        <v>453</v>
      </c>
      <c r="C3248" t="s">
        <v>8</v>
      </c>
      <c r="D3248" t="s">
        <v>34</v>
      </c>
      <c r="E3248" t="s">
        <v>36</v>
      </c>
    </row>
    <row r="3249" spans="1:5">
      <c r="A3249" t="s">
        <v>3953</v>
      </c>
      <c r="B3249" t="s">
        <v>137</v>
      </c>
      <c r="C3249" t="s">
        <v>11</v>
      </c>
      <c r="D3249" t="s">
        <v>4706</v>
      </c>
      <c r="E3249" t="s">
        <v>33</v>
      </c>
    </row>
    <row r="3250" spans="1:5">
      <c r="A3250" t="s">
        <v>3954</v>
      </c>
      <c r="B3250" t="s">
        <v>316</v>
      </c>
      <c r="C3250" t="s">
        <v>11</v>
      </c>
      <c r="D3250" t="s">
        <v>20</v>
      </c>
      <c r="E3250" t="s">
        <v>21</v>
      </c>
    </row>
    <row r="3251" spans="1:5">
      <c r="A3251" t="s">
        <v>3955</v>
      </c>
      <c r="B3251" t="s">
        <v>142</v>
      </c>
      <c r="C3251" t="s">
        <v>11</v>
      </c>
      <c r="D3251" t="s">
        <v>58</v>
      </c>
      <c r="E3251" t="s">
        <v>66</v>
      </c>
    </row>
    <row r="3252" spans="1:5">
      <c r="A3252" t="s">
        <v>3956</v>
      </c>
      <c r="B3252" t="s">
        <v>395</v>
      </c>
      <c r="C3252" t="s">
        <v>5</v>
      </c>
      <c r="D3252" t="s">
        <v>14</v>
      </c>
      <c r="E3252" t="s">
        <v>15</v>
      </c>
    </row>
    <row r="3253" spans="1:5">
      <c r="A3253" t="s">
        <v>3957</v>
      </c>
      <c r="B3253" t="s">
        <v>137</v>
      </c>
      <c r="C3253" t="s">
        <v>5</v>
      </c>
      <c r="D3253" t="s">
        <v>27</v>
      </c>
      <c r="E3253" t="s">
        <v>28</v>
      </c>
    </row>
    <row r="3254" spans="1:5">
      <c r="A3254" t="s">
        <v>3958</v>
      </c>
      <c r="B3254" t="s">
        <v>342</v>
      </c>
      <c r="C3254" t="s">
        <v>11</v>
      </c>
      <c r="D3254" t="s">
        <v>20</v>
      </c>
      <c r="E3254" t="s">
        <v>56</v>
      </c>
    </row>
    <row r="3255" spans="1:5">
      <c r="A3255" t="s">
        <v>3959</v>
      </c>
      <c r="B3255" t="s">
        <v>130</v>
      </c>
      <c r="C3255" t="s">
        <v>5</v>
      </c>
      <c r="D3255" t="s">
        <v>27</v>
      </c>
      <c r="E3255" t="s">
        <v>67</v>
      </c>
    </row>
    <row r="3256" spans="1:5">
      <c r="A3256" t="s">
        <v>3960</v>
      </c>
      <c r="B3256" t="s">
        <v>377</v>
      </c>
      <c r="C3256" t="s">
        <v>8</v>
      </c>
      <c r="D3256" t="s">
        <v>37</v>
      </c>
      <c r="E3256" t="s">
        <v>49</v>
      </c>
    </row>
    <row r="3257" spans="1:5">
      <c r="A3257" t="s">
        <v>3961</v>
      </c>
      <c r="B3257" t="s">
        <v>159</v>
      </c>
      <c r="C3257" t="s">
        <v>23</v>
      </c>
      <c r="D3257" t="s">
        <v>39</v>
      </c>
      <c r="E3257" t="s">
        <v>48</v>
      </c>
    </row>
    <row r="3258" spans="1:5">
      <c r="A3258" t="s">
        <v>3962</v>
      </c>
      <c r="B3258" t="s">
        <v>431</v>
      </c>
      <c r="C3258" t="s">
        <v>23</v>
      </c>
      <c r="D3258" t="s">
        <v>24</v>
      </c>
      <c r="E3258" t="s">
        <v>25</v>
      </c>
    </row>
    <row r="3259" spans="1:5">
      <c r="A3259" t="s">
        <v>3963</v>
      </c>
      <c r="B3259" t="s">
        <v>475</v>
      </c>
      <c r="C3259" t="s">
        <v>23</v>
      </c>
      <c r="D3259" t="s">
        <v>42</v>
      </c>
      <c r="E3259" t="s">
        <v>62</v>
      </c>
    </row>
    <row r="3260" spans="1:5">
      <c r="A3260" t="s">
        <v>3964</v>
      </c>
      <c r="B3260" t="s">
        <v>439</v>
      </c>
      <c r="C3260" t="s">
        <v>11</v>
      </c>
      <c r="D3260" t="s">
        <v>58</v>
      </c>
      <c r="E3260" t="s">
        <v>66</v>
      </c>
    </row>
    <row r="3261" spans="1:5">
      <c r="A3261" t="s">
        <v>3965</v>
      </c>
      <c r="B3261" t="s">
        <v>188</v>
      </c>
      <c r="C3261" t="s">
        <v>5</v>
      </c>
      <c r="D3261" t="s">
        <v>6</v>
      </c>
      <c r="E3261" t="s">
        <v>16</v>
      </c>
    </row>
    <row r="3262" spans="1:5">
      <c r="A3262" t="s">
        <v>3966</v>
      </c>
      <c r="B3262" t="s">
        <v>285</v>
      </c>
      <c r="C3262" t="s">
        <v>8</v>
      </c>
      <c r="D3262" t="s">
        <v>34</v>
      </c>
      <c r="E3262" t="s">
        <v>60</v>
      </c>
    </row>
    <row r="3263" spans="1:5">
      <c r="A3263" t="s">
        <v>3967</v>
      </c>
      <c r="B3263" t="s">
        <v>295</v>
      </c>
      <c r="C3263" t="s">
        <v>8</v>
      </c>
      <c r="D3263" t="s">
        <v>17</v>
      </c>
      <c r="E3263" t="s">
        <v>32</v>
      </c>
    </row>
    <row r="3264" spans="1:5">
      <c r="A3264" t="s">
        <v>3968</v>
      </c>
      <c r="B3264" t="s">
        <v>123</v>
      </c>
      <c r="C3264" t="s">
        <v>11</v>
      </c>
      <c r="D3264" t="s">
        <v>58</v>
      </c>
      <c r="E3264" t="s">
        <v>66</v>
      </c>
    </row>
    <row r="3265" spans="1:5">
      <c r="A3265" t="s">
        <v>3969</v>
      </c>
      <c r="B3265" t="s">
        <v>268</v>
      </c>
      <c r="C3265" t="s">
        <v>8</v>
      </c>
      <c r="D3265" t="s">
        <v>17</v>
      </c>
      <c r="E3265" t="s">
        <v>52</v>
      </c>
    </row>
    <row r="3266" spans="1:5">
      <c r="A3266" t="s">
        <v>3970</v>
      </c>
      <c r="B3266" t="s">
        <v>312</v>
      </c>
      <c r="C3266" t="s">
        <v>8</v>
      </c>
      <c r="D3266" t="s">
        <v>34</v>
      </c>
      <c r="E3266" t="s">
        <v>60</v>
      </c>
    </row>
    <row r="3267" spans="1:5">
      <c r="A3267" t="s">
        <v>3971</v>
      </c>
      <c r="B3267" t="s">
        <v>467</v>
      </c>
      <c r="C3267" t="s">
        <v>8</v>
      </c>
      <c r="D3267" t="s">
        <v>9</v>
      </c>
      <c r="E3267" t="s">
        <v>10</v>
      </c>
    </row>
    <row r="3268" spans="1:5">
      <c r="A3268" t="s">
        <v>3972</v>
      </c>
      <c r="B3268" t="s">
        <v>445</v>
      </c>
      <c r="C3268" t="s">
        <v>8</v>
      </c>
      <c r="D3268" t="s">
        <v>37</v>
      </c>
      <c r="E3268" t="s">
        <v>49</v>
      </c>
    </row>
    <row r="3269" spans="1:5">
      <c r="A3269" t="s">
        <v>3973</v>
      </c>
      <c r="B3269" t="s">
        <v>114</v>
      </c>
      <c r="C3269" t="s">
        <v>5</v>
      </c>
      <c r="D3269" t="s">
        <v>6</v>
      </c>
      <c r="E3269" t="s">
        <v>16</v>
      </c>
    </row>
    <row r="3270" spans="1:5">
      <c r="A3270" t="s">
        <v>3974</v>
      </c>
      <c r="B3270" t="s">
        <v>288</v>
      </c>
      <c r="C3270" t="s">
        <v>8</v>
      </c>
      <c r="D3270" t="s">
        <v>9</v>
      </c>
      <c r="E3270" t="s">
        <v>46</v>
      </c>
    </row>
    <row r="3271" spans="1:5">
      <c r="A3271" t="s">
        <v>3975</v>
      </c>
      <c r="B3271" t="s">
        <v>485</v>
      </c>
      <c r="C3271" t="s">
        <v>23</v>
      </c>
      <c r="D3271" t="s">
        <v>39</v>
      </c>
      <c r="E3271" t="s">
        <v>48</v>
      </c>
    </row>
    <row r="3272" spans="1:5">
      <c r="A3272" t="s">
        <v>3976</v>
      </c>
      <c r="B3272" t="s">
        <v>129</v>
      </c>
      <c r="C3272" t="s">
        <v>11</v>
      </c>
      <c r="D3272" t="s">
        <v>4706</v>
      </c>
      <c r="E3272" t="s">
        <v>33</v>
      </c>
    </row>
    <row r="3273" spans="1:5">
      <c r="A3273" t="s">
        <v>3977</v>
      </c>
      <c r="B3273" t="s">
        <v>348</v>
      </c>
      <c r="C3273" t="s">
        <v>5</v>
      </c>
      <c r="D3273" t="s">
        <v>14</v>
      </c>
      <c r="E3273" t="s">
        <v>57</v>
      </c>
    </row>
    <row r="3274" spans="1:5">
      <c r="A3274" t="s">
        <v>3978</v>
      </c>
      <c r="B3274" t="s">
        <v>463</v>
      </c>
      <c r="C3274" t="s">
        <v>8</v>
      </c>
      <c r="D3274" t="s">
        <v>17</v>
      </c>
      <c r="E3274" t="s">
        <v>52</v>
      </c>
    </row>
    <row r="3275" spans="1:5">
      <c r="A3275" t="s">
        <v>3979</v>
      </c>
      <c r="B3275" t="s">
        <v>380</v>
      </c>
      <c r="C3275" t="s">
        <v>5</v>
      </c>
      <c r="D3275" t="s">
        <v>29</v>
      </c>
      <c r="E3275" t="s">
        <v>30</v>
      </c>
    </row>
    <row r="3276" spans="1:5">
      <c r="A3276" t="s">
        <v>3980</v>
      </c>
      <c r="B3276" t="s">
        <v>122</v>
      </c>
      <c r="C3276" t="s">
        <v>8</v>
      </c>
      <c r="D3276" t="s">
        <v>37</v>
      </c>
      <c r="E3276" t="s">
        <v>49</v>
      </c>
    </row>
    <row r="3277" spans="1:5">
      <c r="A3277" t="s">
        <v>3981</v>
      </c>
      <c r="B3277" t="s">
        <v>376</v>
      </c>
      <c r="C3277" t="s">
        <v>23</v>
      </c>
      <c r="D3277" t="s">
        <v>39</v>
      </c>
      <c r="E3277" t="s">
        <v>48</v>
      </c>
    </row>
    <row r="3278" spans="1:5">
      <c r="A3278" t="s">
        <v>3982</v>
      </c>
      <c r="B3278" t="s">
        <v>336</v>
      </c>
      <c r="C3278" t="s">
        <v>11</v>
      </c>
      <c r="D3278" t="s">
        <v>20</v>
      </c>
      <c r="E3278" t="s">
        <v>63</v>
      </c>
    </row>
    <row r="3279" spans="1:5">
      <c r="A3279" t="s">
        <v>3983</v>
      </c>
      <c r="B3279" t="s">
        <v>199</v>
      </c>
      <c r="C3279" t="s">
        <v>8</v>
      </c>
      <c r="D3279" t="s">
        <v>37</v>
      </c>
      <c r="E3279" t="s">
        <v>38</v>
      </c>
    </row>
    <row r="3280" spans="1:5">
      <c r="A3280" t="s">
        <v>3984</v>
      </c>
      <c r="B3280" t="s">
        <v>410</v>
      </c>
      <c r="C3280" t="s">
        <v>8</v>
      </c>
      <c r="D3280" t="s">
        <v>9</v>
      </c>
      <c r="E3280" t="s">
        <v>55</v>
      </c>
    </row>
    <row r="3281" spans="1:5">
      <c r="A3281" t="s">
        <v>3985</v>
      </c>
      <c r="B3281" t="s">
        <v>220</v>
      </c>
      <c r="C3281" t="s">
        <v>8</v>
      </c>
      <c r="D3281" t="s">
        <v>37</v>
      </c>
      <c r="E3281" t="s">
        <v>49</v>
      </c>
    </row>
    <row r="3282" spans="1:5">
      <c r="A3282" t="s">
        <v>3986</v>
      </c>
      <c r="B3282" t="s">
        <v>277</v>
      </c>
      <c r="C3282" t="s">
        <v>8</v>
      </c>
      <c r="D3282" t="s">
        <v>9</v>
      </c>
      <c r="E3282" t="s">
        <v>46</v>
      </c>
    </row>
    <row r="3283" spans="1:5">
      <c r="A3283" t="s">
        <v>3987</v>
      </c>
      <c r="B3283" t="s">
        <v>342</v>
      </c>
      <c r="C3283" t="s">
        <v>11</v>
      </c>
      <c r="D3283" t="s">
        <v>4706</v>
      </c>
      <c r="E3283" t="s">
        <v>41</v>
      </c>
    </row>
    <row r="3284" spans="1:5">
      <c r="A3284" t="s">
        <v>3988</v>
      </c>
      <c r="B3284" t="s">
        <v>417</v>
      </c>
      <c r="C3284" t="s">
        <v>11</v>
      </c>
      <c r="D3284" t="s">
        <v>20</v>
      </c>
      <c r="E3284" t="s">
        <v>21</v>
      </c>
    </row>
    <row r="3285" spans="1:5">
      <c r="A3285" t="s">
        <v>3989</v>
      </c>
      <c r="B3285" t="s">
        <v>321</v>
      </c>
      <c r="C3285" t="s">
        <v>23</v>
      </c>
      <c r="D3285" t="s">
        <v>24</v>
      </c>
      <c r="E3285" t="s">
        <v>54</v>
      </c>
    </row>
    <row r="3286" spans="1:5">
      <c r="A3286" t="s">
        <v>3990</v>
      </c>
      <c r="B3286" t="s">
        <v>255</v>
      </c>
      <c r="C3286" t="s">
        <v>11</v>
      </c>
      <c r="D3286" t="s">
        <v>58</v>
      </c>
      <c r="E3286" t="s">
        <v>61</v>
      </c>
    </row>
    <row r="3287" spans="1:5">
      <c r="A3287" t="s">
        <v>3991</v>
      </c>
      <c r="B3287" t="s">
        <v>428</v>
      </c>
      <c r="C3287" t="s">
        <v>8</v>
      </c>
      <c r="D3287" t="s">
        <v>37</v>
      </c>
      <c r="E3287" t="s">
        <v>65</v>
      </c>
    </row>
    <row r="3288" spans="1:5">
      <c r="A3288" t="s">
        <v>3992</v>
      </c>
      <c r="B3288" t="s">
        <v>207</v>
      </c>
      <c r="C3288" t="s">
        <v>23</v>
      </c>
      <c r="D3288" t="s">
        <v>42</v>
      </c>
      <c r="E3288" t="s">
        <v>44</v>
      </c>
    </row>
    <row r="3289" spans="1:5">
      <c r="A3289" t="s">
        <v>3993</v>
      </c>
      <c r="B3289" t="s">
        <v>501</v>
      </c>
      <c r="C3289" t="s">
        <v>23</v>
      </c>
      <c r="D3289" t="s">
        <v>39</v>
      </c>
      <c r="E3289" t="s">
        <v>48</v>
      </c>
    </row>
    <row r="3290" spans="1:5">
      <c r="A3290" t="s">
        <v>3994</v>
      </c>
      <c r="B3290" t="s">
        <v>481</v>
      </c>
      <c r="C3290" t="s">
        <v>23</v>
      </c>
      <c r="D3290" t="s">
        <v>39</v>
      </c>
      <c r="E3290" t="s">
        <v>51</v>
      </c>
    </row>
    <row r="3291" spans="1:5">
      <c r="A3291" t="s">
        <v>3995</v>
      </c>
      <c r="B3291" t="s">
        <v>302</v>
      </c>
      <c r="C3291" t="s">
        <v>8</v>
      </c>
      <c r="D3291" t="s">
        <v>34</v>
      </c>
      <c r="E3291" t="s">
        <v>60</v>
      </c>
    </row>
    <row r="3292" spans="1:5">
      <c r="A3292" t="s">
        <v>3996</v>
      </c>
      <c r="B3292" t="s">
        <v>149</v>
      </c>
      <c r="C3292" t="s">
        <v>5</v>
      </c>
      <c r="D3292" t="s">
        <v>6</v>
      </c>
      <c r="E3292" t="s">
        <v>22</v>
      </c>
    </row>
    <row r="3293" spans="1:5">
      <c r="A3293" t="s">
        <v>3997</v>
      </c>
      <c r="B3293" t="s">
        <v>334</v>
      </c>
      <c r="C3293" t="s">
        <v>8</v>
      </c>
      <c r="D3293" t="s">
        <v>34</v>
      </c>
      <c r="E3293" t="s">
        <v>35</v>
      </c>
    </row>
    <row r="3294" spans="1:5">
      <c r="A3294" t="s">
        <v>3998</v>
      </c>
      <c r="B3294" t="s">
        <v>395</v>
      </c>
      <c r="C3294" t="s">
        <v>11</v>
      </c>
      <c r="D3294" t="s">
        <v>20</v>
      </c>
      <c r="E3294" t="s">
        <v>56</v>
      </c>
    </row>
    <row r="3295" spans="1:5">
      <c r="A3295" t="s">
        <v>3999</v>
      </c>
      <c r="B3295" t="s">
        <v>453</v>
      </c>
      <c r="C3295" t="s">
        <v>11</v>
      </c>
      <c r="D3295" t="s">
        <v>58</v>
      </c>
      <c r="E3295" t="s">
        <v>66</v>
      </c>
    </row>
    <row r="3296" spans="1:5">
      <c r="A3296" t="s">
        <v>4000</v>
      </c>
      <c r="B3296" t="s">
        <v>471</v>
      </c>
      <c r="C3296" t="s">
        <v>8</v>
      </c>
      <c r="D3296" t="s">
        <v>34</v>
      </c>
      <c r="E3296" t="s">
        <v>60</v>
      </c>
    </row>
    <row r="3297" spans="1:5">
      <c r="A3297" t="s">
        <v>4001</v>
      </c>
      <c r="B3297" t="s">
        <v>441</v>
      </c>
      <c r="C3297" t="s">
        <v>8</v>
      </c>
      <c r="D3297" t="s">
        <v>9</v>
      </c>
      <c r="E3297" t="s">
        <v>10</v>
      </c>
    </row>
    <row r="3298" spans="1:5">
      <c r="A3298" t="s">
        <v>4002</v>
      </c>
      <c r="B3298" t="s">
        <v>460</v>
      </c>
      <c r="C3298" t="s">
        <v>23</v>
      </c>
      <c r="D3298" t="s">
        <v>42</v>
      </c>
      <c r="E3298" t="s">
        <v>62</v>
      </c>
    </row>
    <row r="3299" spans="1:5">
      <c r="A3299" t="s">
        <v>4003</v>
      </c>
      <c r="B3299" t="s">
        <v>166</v>
      </c>
      <c r="C3299" t="s">
        <v>8</v>
      </c>
      <c r="D3299" t="s">
        <v>37</v>
      </c>
      <c r="E3299" t="s">
        <v>38</v>
      </c>
    </row>
    <row r="3300" spans="1:5">
      <c r="A3300" t="s">
        <v>4004</v>
      </c>
      <c r="B3300" t="s">
        <v>312</v>
      </c>
      <c r="C3300" t="s">
        <v>23</v>
      </c>
      <c r="D3300" t="s">
        <v>39</v>
      </c>
      <c r="E3300" t="s">
        <v>51</v>
      </c>
    </row>
    <row r="3301" spans="1:5">
      <c r="A3301" t="s">
        <v>4005</v>
      </c>
      <c r="B3301" t="s">
        <v>335</v>
      </c>
      <c r="C3301" t="s">
        <v>11</v>
      </c>
      <c r="D3301" t="s">
        <v>58</v>
      </c>
      <c r="E3301" t="s">
        <v>59</v>
      </c>
    </row>
    <row r="3302" spans="1:5">
      <c r="A3302" t="s">
        <v>4006</v>
      </c>
      <c r="B3302" t="s">
        <v>193</v>
      </c>
      <c r="C3302" t="s">
        <v>23</v>
      </c>
      <c r="D3302" t="s">
        <v>24</v>
      </c>
      <c r="E3302" t="s">
        <v>54</v>
      </c>
    </row>
    <row r="3303" spans="1:5">
      <c r="A3303" t="s">
        <v>4007</v>
      </c>
      <c r="B3303" t="s">
        <v>202</v>
      </c>
      <c r="C3303" t="s">
        <v>8</v>
      </c>
      <c r="D3303" t="s">
        <v>34</v>
      </c>
      <c r="E3303" t="s">
        <v>36</v>
      </c>
    </row>
    <row r="3304" spans="1:5">
      <c r="A3304" t="s">
        <v>4008</v>
      </c>
      <c r="B3304" t="s">
        <v>196</v>
      </c>
      <c r="C3304" t="s">
        <v>11</v>
      </c>
      <c r="D3304" t="s">
        <v>58</v>
      </c>
      <c r="E3304" t="s">
        <v>61</v>
      </c>
    </row>
    <row r="3305" spans="1:5">
      <c r="A3305" t="s">
        <v>4009</v>
      </c>
      <c r="B3305" t="s">
        <v>144</v>
      </c>
      <c r="C3305" t="s">
        <v>5</v>
      </c>
      <c r="D3305" t="s">
        <v>29</v>
      </c>
      <c r="E3305" t="s">
        <v>30</v>
      </c>
    </row>
    <row r="3306" spans="1:5">
      <c r="A3306" t="s">
        <v>4010</v>
      </c>
      <c r="B3306" t="s">
        <v>250</v>
      </c>
      <c r="C3306" t="s">
        <v>23</v>
      </c>
      <c r="D3306" t="s">
        <v>39</v>
      </c>
      <c r="E3306" t="s">
        <v>40</v>
      </c>
    </row>
    <row r="3307" spans="1:5">
      <c r="A3307" t="s">
        <v>4011</v>
      </c>
      <c r="B3307" t="s">
        <v>461</v>
      </c>
      <c r="C3307" t="s">
        <v>11</v>
      </c>
      <c r="D3307" t="s">
        <v>4706</v>
      </c>
      <c r="E3307" t="s">
        <v>41</v>
      </c>
    </row>
    <row r="3308" spans="1:5">
      <c r="A3308" t="s">
        <v>4012</v>
      </c>
      <c r="B3308" t="s">
        <v>188</v>
      </c>
      <c r="C3308" t="s">
        <v>23</v>
      </c>
      <c r="D3308" t="s">
        <v>24</v>
      </c>
      <c r="E3308" t="s">
        <v>45</v>
      </c>
    </row>
    <row r="3309" spans="1:5">
      <c r="A3309" t="s">
        <v>4013</v>
      </c>
      <c r="B3309" t="s">
        <v>364</v>
      </c>
      <c r="C3309" t="s">
        <v>11</v>
      </c>
      <c r="D3309" t="s">
        <v>58</v>
      </c>
      <c r="E3309" t="s">
        <v>66</v>
      </c>
    </row>
    <row r="3310" spans="1:5">
      <c r="A3310" t="s">
        <v>4014</v>
      </c>
      <c r="B3310" t="s">
        <v>463</v>
      </c>
      <c r="C3310" t="s">
        <v>11</v>
      </c>
      <c r="D3310" t="s">
        <v>4706</v>
      </c>
      <c r="E3310" t="s">
        <v>33</v>
      </c>
    </row>
    <row r="3311" spans="1:5">
      <c r="A3311" t="s">
        <v>4015</v>
      </c>
      <c r="B3311" t="s">
        <v>428</v>
      </c>
      <c r="C3311" t="s">
        <v>23</v>
      </c>
      <c r="D3311" t="s">
        <v>39</v>
      </c>
      <c r="E3311" t="s">
        <v>40</v>
      </c>
    </row>
    <row r="3312" spans="1:5">
      <c r="A3312" t="s">
        <v>4016</v>
      </c>
      <c r="B3312" t="s">
        <v>161</v>
      </c>
      <c r="C3312" t="s">
        <v>5</v>
      </c>
      <c r="D3312" t="s">
        <v>27</v>
      </c>
      <c r="E3312" t="s">
        <v>64</v>
      </c>
    </row>
    <row r="3313" spans="1:5">
      <c r="A3313" t="s">
        <v>4017</v>
      </c>
      <c r="B3313" t="s">
        <v>203</v>
      </c>
      <c r="C3313" t="s">
        <v>11</v>
      </c>
      <c r="D3313" t="s">
        <v>12</v>
      </c>
      <c r="E3313" t="s">
        <v>47</v>
      </c>
    </row>
    <row r="3314" spans="1:5">
      <c r="A3314" t="s">
        <v>4018</v>
      </c>
      <c r="B3314" t="s">
        <v>164</v>
      </c>
      <c r="C3314" t="s">
        <v>11</v>
      </c>
      <c r="D3314" t="s">
        <v>4706</v>
      </c>
      <c r="E3314" t="s">
        <v>33</v>
      </c>
    </row>
    <row r="3315" spans="1:5">
      <c r="A3315" t="s">
        <v>4019</v>
      </c>
      <c r="B3315" t="s">
        <v>445</v>
      </c>
      <c r="C3315" t="s">
        <v>11</v>
      </c>
      <c r="D3315" t="s">
        <v>4706</v>
      </c>
      <c r="E3315" t="s">
        <v>33</v>
      </c>
    </row>
    <row r="3316" spans="1:5">
      <c r="A3316" t="s">
        <v>4020</v>
      </c>
      <c r="B3316" t="s">
        <v>454</v>
      </c>
      <c r="C3316" t="s">
        <v>5</v>
      </c>
      <c r="D3316" t="s">
        <v>6</v>
      </c>
      <c r="E3316" t="s">
        <v>7</v>
      </c>
    </row>
    <row r="3317" spans="1:5">
      <c r="A3317" t="s">
        <v>4021</v>
      </c>
      <c r="B3317" t="s">
        <v>435</v>
      </c>
      <c r="C3317" t="s">
        <v>5</v>
      </c>
      <c r="D3317" t="s">
        <v>14</v>
      </c>
      <c r="E3317" t="s">
        <v>57</v>
      </c>
    </row>
    <row r="3318" spans="1:5">
      <c r="A3318" t="s">
        <v>4022</v>
      </c>
      <c r="B3318" t="s">
        <v>344</v>
      </c>
      <c r="C3318" t="s">
        <v>8</v>
      </c>
      <c r="D3318" t="s">
        <v>17</v>
      </c>
      <c r="E3318" t="s">
        <v>52</v>
      </c>
    </row>
    <row r="3319" spans="1:5">
      <c r="A3319" t="s">
        <v>4023</v>
      </c>
      <c r="B3319" t="s">
        <v>412</v>
      </c>
      <c r="C3319" t="s">
        <v>23</v>
      </c>
      <c r="D3319" t="s">
        <v>42</v>
      </c>
      <c r="E3319" t="s">
        <v>62</v>
      </c>
    </row>
    <row r="3320" spans="1:5">
      <c r="A3320" t="s">
        <v>4024</v>
      </c>
      <c r="B3320" t="s">
        <v>357</v>
      </c>
      <c r="C3320" t="s">
        <v>5</v>
      </c>
      <c r="D3320" t="s">
        <v>14</v>
      </c>
      <c r="E3320" t="s">
        <v>26</v>
      </c>
    </row>
    <row r="3321" spans="1:5">
      <c r="A3321" t="s">
        <v>4025</v>
      </c>
      <c r="B3321" t="s">
        <v>418</v>
      </c>
      <c r="C3321" t="s">
        <v>23</v>
      </c>
      <c r="D3321" t="s">
        <v>39</v>
      </c>
      <c r="E3321" t="s">
        <v>51</v>
      </c>
    </row>
    <row r="3322" spans="1:5">
      <c r="A3322" t="s">
        <v>4026</v>
      </c>
      <c r="B3322" t="s">
        <v>225</v>
      </c>
      <c r="C3322" t="s">
        <v>8</v>
      </c>
      <c r="D3322" t="s">
        <v>37</v>
      </c>
      <c r="E3322" t="s">
        <v>49</v>
      </c>
    </row>
    <row r="3323" spans="1:5">
      <c r="A3323" t="s">
        <v>4027</v>
      </c>
      <c r="B3323" t="s">
        <v>247</v>
      </c>
      <c r="C3323" t="s">
        <v>23</v>
      </c>
      <c r="D3323" t="s">
        <v>42</v>
      </c>
      <c r="E3323" t="s">
        <v>62</v>
      </c>
    </row>
    <row r="3324" spans="1:5">
      <c r="A3324" t="s">
        <v>4028</v>
      </c>
      <c r="B3324" t="s">
        <v>254</v>
      </c>
      <c r="C3324" t="s">
        <v>5</v>
      </c>
      <c r="D3324" t="s">
        <v>29</v>
      </c>
      <c r="E3324" t="s">
        <v>53</v>
      </c>
    </row>
    <row r="3325" spans="1:5">
      <c r="A3325" t="s">
        <v>4029</v>
      </c>
      <c r="B3325" t="s">
        <v>324</v>
      </c>
      <c r="C3325" t="s">
        <v>23</v>
      </c>
      <c r="D3325" t="s">
        <v>24</v>
      </c>
      <c r="E3325" t="s">
        <v>54</v>
      </c>
    </row>
    <row r="3326" spans="1:5">
      <c r="A3326" t="s">
        <v>4030</v>
      </c>
      <c r="B3326" t="s">
        <v>233</v>
      </c>
      <c r="C3326" t="s">
        <v>5</v>
      </c>
      <c r="D3326" t="s">
        <v>6</v>
      </c>
      <c r="E3326" t="s">
        <v>16</v>
      </c>
    </row>
    <row r="3327" spans="1:5">
      <c r="A3327" t="s">
        <v>4031</v>
      </c>
      <c r="B3327" t="s">
        <v>152</v>
      </c>
      <c r="C3327" t="s">
        <v>23</v>
      </c>
      <c r="D3327" t="s">
        <v>24</v>
      </c>
      <c r="E3327" t="s">
        <v>25</v>
      </c>
    </row>
    <row r="3328" spans="1:5">
      <c r="A3328" t="s">
        <v>4032</v>
      </c>
      <c r="B3328" t="s">
        <v>174</v>
      </c>
      <c r="C3328" t="s">
        <v>5</v>
      </c>
      <c r="D3328" t="s">
        <v>27</v>
      </c>
      <c r="E3328" t="s">
        <v>28</v>
      </c>
    </row>
    <row r="3329" spans="1:5">
      <c r="A3329" t="s">
        <v>4033</v>
      </c>
      <c r="B3329" t="s">
        <v>257</v>
      </c>
      <c r="C3329" t="s">
        <v>5</v>
      </c>
      <c r="D3329" t="s">
        <v>29</v>
      </c>
      <c r="E3329" t="s">
        <v>30</v>
      </c>
    </row>
    <row r="3330" spans="1:5">
      <c r="A3330" t="s">
        <v>4034</v>
      </c>
      <c r="B3330" t="s">
        <v>202</v>
      </c>
      <c r="C3330" t="s">
        <v>23</v>
      </c>
      <c r="D3330" t="s">
        <v>39</v>
      </c>
      <c r="E3330" t="s">
        <v>40</v>
      </c>
    </row>
    <row r="3331" spans="1:5">
      <c r="A3331" t="s">
        <v>4035</v>
      </c>
      <c r="B3331" t="s">
        <v>151</v>
      </c>
      <c r="C3331" t="s">
        <v>8</v>
      </c>
      <c r="D3331" t="s">
        <v>9</v>
      </c>
      <c r="E3331" t="s">
        <v>46</v>
      </c>
    </row>
    <row r="3332" spans="1:5">
      <c r="A3332" t="s">
        <v>4036</v>
      </c>
      <c r="B3332" t="s">
        <v>327</v>
      </c>
      <c r="C3332" t="s">
        <v>11</v>
      </c>
      <c r="D3332" t="s">
        <v>20</v>
      </c>
      <c r="E3332" t="s">
        <v>56</v>
      </c>
    </row>
    <row r="3333" spans="1:5">
      <c r="A3333" t="s">
        <v>4037</v>
      </c>
      <c r="B3333" t="s">
        <v>185</v>
      </c>
      <c r="C3333" t="s">
        <v>8</v>
      </c>
      <c r="D3333" t="s">
        <v>34</v>
      </c>
      <c r="E3333" t="s">
        <v>36</v>
      </c>
    </row>
    <row r="3334" spans="1:5">
      <c r="A3334" t="s">
        <v>4038</v>
      </c>
      <c r="B3334" t="s">
        <v>319</v>
      </c>
      <c r="C3334" t="s">
        <v>23</v>
      </c>
      <c r="D3334" t="s">
        <v>39</v>
      </c>
      <c r="E3334" t="s">
        <v>40</v>
      </c>
    </row>
    <row r="3335" spans="1:5">
      <c r="A3335" t="s">
        <v>4039</v>
      </c>
      <c r="B3335" t="s">
        <v>440</v>
      </c>
      <c r="C3335" t="s">
        <v>8</v>
      </c>
      <c r="D3335" t="s">
        <v>17</v>
      </c>
      <c r="E3335" t="s">
        <v>18</v>
      </c>
    </row>
    <row r="3336" spans="1:5">
      <c r="A3336" t="s">
        <v>4040</v>
      </c>
      <c r="B3336" t="s">
        <v>260</v>
      </c>
      <c r="C3336" t="s">
        <v>5</v>
      </c>
      <c r="D3336" t="s">
        <v>14</v>
      </c>
      <c r="E3336" t="s">
        <v>15</v>
      </c>
    </row>
    <row r="3337" spans="1:5">
      <c r="A3337" t="s">
        <v>4041</v>
      </c>
      <c r="B3337" t="s">
        <v>245</v>
      </c>
      <c r="C3337" t="s">
        <v>11</v>
      </c>
      <c r="D3337" t="s">
        <v>12</v>
      </c>
      <c r="E3337" t="s">
        <v>50</v>
      </c>
    </row>
    <row r="3338" spans="1:5">
      <c r="A3338" t="s">
        <v>4042</v>
      </c>
      <c r="B3338" t="s">
        <v>327</v>
      </c>
      <c r="C3338" t="s">
        <v>23</v>
      </c>
      <c r="D3338" t="s">
        <v>42</v>
      </c>
      <c r="E3338" t="s">
        <v>43</v>
      </c>
    </row>
    <row r="3339" spans="1:5">
      <c r="A3339" t="s">
        <v>4043</v>
      </c>
      <c r="B3339" t="s">
        <v>190</v>
      </c>
      <c r="C3339" t="s">
        <v>23</v>
      </c>
      <c r="D3339" t="s">
        <v>42</v>
      </c>
      <c r="E3339" t="s">
        <v>62</v>
      </c>
    </row>
    <row r="3340" spans="1:5">
      <c r="A3340" t="s">
        <v>4044</v>
      </c>
      <c r="B3340" t="s">
        <v>402</v>
      </c>
      <c r="C3340" t="s">
        <v>23</v>
      </c>
      <c r="D3340" t="s">
        <v>39</v>
      </c>
      <c r="E3340" t="s">
        <v>48</v>
      </c>
    </row>
    <row r="3341" spans="1:5">
      <c r="A3341" t="s">
        <v>4045</v>
      </c>
      <c r="B3341" t="s">
        <v>281</v>
      </c>
      <c r="C3341" t="s">
        <v>11</v>
      </c>
      <c r="D3341" t="s">
        <v>20</v>
      </c>
      <c r="E3341" t="s">
        <v>63</v>
      </c>
    </row>
    <row r="3342" spans="1:5">
      <c r="A3342" t="s">
        <v>4046</v>
      </c>
      <c r="B3342" t="s">
        <v>228</v>
      </c>
      <c r="C3342" t="s">
        <v>5</v>
      </c>
      <c r="D3342" t="s">
        <v>6</v>
      </c>
      <c r="E3342" t="s">
        <v>7</v>
      </c>
    </row>
    <row r="3343" spans="1:5">
      <c r="A3343" t="s">
        <v>4047</v>
      </c>
      <c r="B3343" t="s">
        <v>406</v>
      </c>
      <c r="C3343" t="s">
        <v>23</v>
      </c>
      <c r="D3343" t="s">
        <v>42</v>
      </c>
      <c r="E3343" t="s">
        <v>44</v>
      </c>
    </row>
    <row r="3344" spans="1:5">
      <c r="A3344" t="s">
        <v>4048</v>
      </c>
      <c r="B3344" t="s">
        <v>378</v>
      </c>
      <c r="C3344" t="s">
        <v>8</v>
      </c>
      <c r="D3344" t="s">
        <v>9</v>
      </c>
      <c r="E3344" t="s">
        <v>46</v>
      </c>
    </row>
    <row r="3345" spans="1:5">
      <c r="A3345" t="s">
        <v>4049</v>
      </c>
      <c r="B3345" t="s">
        <v>182</v>
      </c>
      <c r="C3345" t="s">
        <v>23</v>
      </c>
      <c r="D3345" t="s">
        <v>42</v>
      </c>
      <c r="E3345" t="s">
        <v>62</v>
      </c>
    </row>
    <row r="3346" spans="1:5">
      <c r="A3346" t="s">
        <v>4050</v>
      </c>
      <c r="B3346" t="s">
        <v>446</v>
      </c>
      <c r="C3346" t="s">
        <v>23</v>
      </c>
      <c r="D3346" t="s">
        <v>42</v>
      </c>
      <c r="E3346" t="s">
        <v>44</v>
      </c>
    </row>
    <row r="3347" spans="1:5">
      <c r="A3347" t="s">
        <v>4051</v>
      </c>
      <c r="B3347" t="s">
        <v>142</v>
      </c>
      <c r="C3347" t="s">
        <v>23</v>
      </c>
      <c r="D3347" t="s">
        <v>42</v>
      </c>
      <c r="E3347" t="s">
        <v>62</v>
      </c>
    </row>
    <row r="3348" spans="1:5">
      <c r="A3348" t="s">
        <v>4052</v>
      </c>
      <c r="B3348" t="s">
        <v>232</v>
      </c>
      <c r="C3348" t="s">
        <v>23</v>
      </c>
      <c r="D3348" t="s">
        <v>39</v>
      </c>
      <c r="E3348" t="s">
        <v>48</v>
      </c>
    </row>
    <row r="3349" spans="1:5">
      <c r="A3349" t="s">
        <v>4053</v>
      </c>
      <c r="B3349" t="s">
        <v>364</v>
      </c>
      <c r="C3349" t="s">
        <v>5</v>
      </c>
      <c r="D3349" t="s">
        <v>27</v>
      </c>
      <c r="E3349" t="s">
        <v>64</v>
      </c>
    </row>
    <row r="3350" spans="1:5">
      <c r="A3350" t="s">
        <v>4054</v>
      </c>
      <c r="B3350" t="s">
        <v>489</v>
      </c>
      <c r="C3350" t="s">
        <v>8</v>
      </c>
      <c r="D3350" t="s">
        <v>17</v>
      </c>
      <c r="E3350" t="s">
        <v>32</v>
      </c>
    </row>
    <row r="3351" spans="1:5">
      <c r="A3351" t="s">
        <v>4055</v>
      </c>
      <c r="B3351" t="s">
        <v>234</v>
      </c>
      <c r="C3351" t="s">
        <v>5</v>
      </c>
      <c r="D3351" t="s">
        <v>27</v>
      </c>
      <c r="E3351" t="s">
        <v>28</v>
      </c>
    </row>
    <row r="3352" spans="1:5">
      <c r="A3352" t="s">
        <v>4056</v>
      </c>
      <c r="B3352" t="s">
        <v>338</v>
      </c>
      <c r="C3352" t="s">
        <v>8</v>
      </c>
      <c r="D3352" t="s">
        <v>34</v>
      </c>
      <c r="E3352" t="s">
        <v>36</v>
      </c>
    </row>
    <row r="3353" spans="1:5">
      <c r="A3353" t="s">
        <v>4057</v>
      </c>
      <c r="B3353" t="s">
        <v>394</v>
      </c>
      <c r="C3353" t="s">
        <v>23</v>
      </c>
      <c r="D3353" t="s">
        <v>39</v>
      </c>
      <c r="E3353" t="s">
        <v>51</v>
      </c>
    </row>
    <row r="3354" spans="1:5">
      <c r="A3354" t="s">
        <v>4058</v>
      </c>
      <c r="B3354" t="s">
        <v>325</v>
      </c>
      <c r="C3354" t="s">
        <v>11</v>
      </c>
      <c r="D3354" t="s">
        <v>58</v>
      </c>
      <c r="E3354" t="s">
        <v>66</v>
      </c>
    </row>
    <row r="3355" spans="1:5">
      <c r="A3355" t="s">
        <v>4059</v>
      </c>
      <c r="B3355" t="s">
        <v>259</v>
      </c>
      <c r="C3355" t="s">
        <v>5</v>
      </c>
      <c r="D3355" t="s">
        <v>27</v>
      </c>
      <c r="E3355" t="s">
        <v>67</v>
      </c>
    </row>
    <row r="3356" spans="1:5">
      <c r="A3356" t="s">
        <v>4060</v>
      </c>
      <c r="B3356" t="s">
        <v>143</v>
      </c>
      <c r="C3356" t="s">
        <v>11</v>
      </c>
      <c r="D3356" t="s">
        <v>20</v>
      </c>
      <c r="E3356" t="s">
        <v>63</v>
      </c>
    </row>
    <row r="3357" spans="1:5">
      <c r="A3357" t="s">
        <v>4061</v>
      </c>
      <c r="B3357" t="s">
        <v>135</v>
      </c>
      <c r="C3357" t="s">
        <v>5</v>
      </c>
      <c r="D3357" t="s">
        <v>14</v>
      </c>
      <c r="E3357" t="s">
        <v>26</v>
      </c>
    </row>
    <row r="3358" spans="1:5">
      <c r="A3358" t="s">
        <v>4062</v>
      </c>
      <c r="B3358" t="s">
        <v>493</v>
      </c>
      <c r="C3358" t="s">
        <v>23</v>
      </c>
      <c r="D3358" t="s">
        <v>42</v>
      </c>
      <c r="E3358" t="s">
        <v>44</v>
      </c>
    </row>
    <row r="3359" spans="1:5">
      <c r="A3359" t="s">
        <v>4063</v>
      </c>
      <c r="B3359" t="s">
        <v>454</v>
      </c>
      <c r="C3359" t="s">
        <v>5</v>
      </c>
      <c r="D3359" t="s">
        <v>6</v>
      </c>
      <c r="E3359" t="s">
        <v>22</v>
      </c>
    </row>
    <row r="3360" spans="1:5">
      <c r="A3360" t="s">
        <v>4064</v>
      </c>
      <c r="B3360" t="s">
        <v>127</v>
      </c>
      <c r="C3360" t="s">
        <v>23</v>
      </c>
      <c r="D3360" t="s">
        <v>24</v>
      </c>
      <c r="E3360" t="s">
        <v>54</v>
      </c>
    </row>
    <row r="3361" spans="1:5">
      <c r="A3361" t="s">
        <v>4065</v>
      </c>
      <c r="B3361" t="s">
        <v>427</v>
      </c>
      <c r="C3361" t="s">
        <v>5</v>
      </c>
      <c r="D3361" t="s">
        <v>14</v>
      </c>
      <c r="E3361" t="s">
        <v>15</v>
      </c>
    </row>
    <row r="3362" spans="1:5">
      <c r="A3362" t="s">
        <v>4066</v>
      </c>
      <c r="B3362" t="s">
        <v>437</v>
      </c>
      <c r="C3362" t="s">
        <v>23</v>
      </c>
      <c r="D3362" t="s">
        <v>42</v>
      </c>
      <c r="E3362" t="s">
        <v>44</v>
      </c>
    </row>
    <row r="3363" spans="1:5">
      <c r="A3363" t="s">
        <v>4067</v>
      </c>
      <c r="B3363" t="s">
        <v>418</v>
      </c>
      <c r="C3363" t="s">
        <v>23</v>
      </c>
      <c r="D3363" t="s">
        <v>42</v>
      </c>
      <c r="E3363" t="s">
        <v>43</v>
      </c>
    </row>
    <row r="3364" spans="1:5">
      <c r="A3364" t="s">
        <v>4068</v>
      </c>
      <c r="B3364" t="s">
        <v>436</v>
      </c>
      <c r="C3364" t="s">
        <v>8</v>
      </c>
      <c r="D3364" t="s">
        <v>17</v>
      </c>
      <c r="E3364" t="s">
        <v>18</v>
      </c>
    </row>
    <row r="3365" spans="1:5">
      <c r="A3365" t="s">
        <v>4069</v>
      </c>
      <c r="B3365" t="s">
        <v>226</v>
      </c>
      <c r="C3365" t="s">
        <v>23</v>
      </c>
      <c r="D3365" t="s">
        <v>24</v>
      </c>
      <c r="E3365" t="s">
        <v>45</v>
      </c>
    </row>
    <row r="3366" spans="1:5">
      <c r="A3366" t="s">
        <v>4070</v>
      </c>
      <c r="B3366" t="s">
        <v>190</v>
      </c>
      <c r="C3366" t="s">
        <v>8</v>
      </c>
      <c r="D3366" t="s">
        <v>34</v>
      </c>
      <c r="E3366" t="s">
        <v>35</v>
      </c>
    </row>
    <row r="3367" spans="1:5">
      <c r="A3367" t="s">
        <v>4071</v>
      </c>
      <c r="B3367" t="s">
        <v>484</v>
      </c>
      <c r="C3367" t="s">
        <v>23</v>
      </c>
      <c r="D3367" t="s">
        <v>42</v>
      </c>
      <c r="E3367" t="s">
        <v>44</v>
      </c>
    </row>
    <row r="3368" spans="1:5">
      <c r="A3368" t="s">
        <v>4072</v>
      </c>
      <c r="B3368" t="s">
        <v>357</v>
      </c>
      <c r="C3368" t="s">
        <v>11</v>
      </c>
      <c r="D3368" t="s">
        <v>20</v>
      </c>
      <c r="E3368" t="s">
        <v>21</v>
      </c>
    </row>
    <row r="3369" spans="1:5">
      <c r="A3369" t="s">
        <v>4073</v>
      </c>
      <c r="B3369" t="s">
        <v>213</v>
      </c>
      <c r="C3369" t="s">
        <v>23</v>
      </c>
      <c r="D3369" t="s">
        <v>42</v>
      </c>
      <c r="E3369" t="s">
        <v>44</v>
      </c>
    </row>
    <row r="3370" spans="1:5">
      <c r="A3370" t="s">
        <v>4074</v>
      </c>
      <c r="B3370" t="s">
        <v>340</v>
      </c>
      <c r="C3370" t="s">
        <v>11</v>
      </c>
      <c r="D3370" t="s">
        <v>4706</v>
      </c>
      <c r="E3370" t="s">
        <v>19</v>
      </c>
    </row>
    <row r="3371" spans="1:5">
      <c r="A3371" t="s">
        <v>4075</v>
      </c>
      <c r="B3371" t="s">
        <v>299</v>
      </c>
      <c r="C3371" t="s">
        <v>11</v>
      </c>
      <c r="D3371" t="s">
        <v>20</v>
      </c>
      <c r="E3371" t="s">
        <v>56</v>
      </c>
    </row>
    <row r="3372" spans="1:5">
      <c r="A3372" t="s">
        <v>4076</v>
      </c>
      <c r="B3372" t="s">
        <v>149</v>
      </c>
      <c r="C3372" t="s">
        <v>23</v>
      </c>
      <c r="D3372" t="s">
        <v>42</v>
      </c>
      <c r="E3372" t="s">
        <v>43</v>
      </c>
    </row>
    <row r="3373" spans="1:5">
      <c r="A3373" t="s">
        <v>4077</v>
      </c>
      <c r="B3373" t="s">
        <v>342</v>
      </c>
      <c r="C3373" t="s">
        <v>11</v>
      </c>
      <c r="D3373" t="s">
        <v>20</v>
      </c>
      <c r="E3373" t="s">
        <v>21</v>
      </c>
    </row>
    <row r="3374" spans="1:5">
      <c r="A3374" t="s">
        <v>4078</v>
      </c>
      <c r="B3374" t="s">
        <v>133</v>
      </c>
      <c r="C3374" t="s">
        <v>8</v>
      </c>
      <c r="D3374" t="s">
        <v>9</v>
      </c>
      <c r="E3374" t="s">
        <v>10</v>
      </c>
    </row>
    <row r="3375" spans="1:5">
      <c r="A3375" t="s">
        <v>4079</v>
      </c>
      <c r="B3375" t="s">
        <v>300</v>
      </c>
      <c r="C3375" t="s">
        <v>5</v>
      </c>
      <c r="D3375" t="s">
        <v>27</v>
      </c>
      <c r="E3375" t="s">
        <v>67</v>
      </c>
    </row>
    <row r="3376" spans="1:5">
      <c r="A3376" t="s">
        <v>4080</v>
      </c>
      <c r="B3376" t="s">
        <v>329</v>
      </c>
      <c r="C3376" t="s">
        <v>23</v>
      </c>
      <c r="D3376" t="s">
        <v>24</v>
      </c>
      <c r="E3376" t="s">
        <v>45</v>
      </c>
    </row>
    <row r="3377" spans="1:5">
      <c r="A3377" t="s">
        <v>4081</v>
      </c>
      <c r="B3377" t="s">
        <v>434</v>
      </c>
      <c r="C3377" t="s">
        <v>11</v>
      </c>
      <c r="D3377" t="s">
        <v>12</v>
      </c>
      <c r="E3377" t="s">
        <v>50</v>
      </c>
    </row>
    <row r="3378" spans="1:5">
      <c r="A3378" t="s">
        <v>4082</v>
      </c>
      <c r="B3378" t="s">
        <v>357</v>
      </c>
      <c r="C3378" t="s">
        <v>23</v>
      </c>
      <c r="D3378" t="s">
        <v>42</v>
      </c>
      <c r="E3378" t="s">
        <v>43</v>
      </c>
    </row>
    <row r="3379" spans="1:5">
      <c r="A3379" t="s">
        <v>4083</v>
      </c>
      <c r="B3379" t="s">
        <v>304</v>
      </c>
      <c r="C3379" t="s">
        <v>8</v>
      </c>
      <c r="D3379" t="s">
        <v>9</v>
      </c>
      <c r="E3379" t="s">
        <v>55</v>
      </c>
    </row>
    <row r="3380" spans="1:5">
      <c r="A3380" t="s">
        <v>4084</v>
      </c>
      <c r="B3380" t="s">
        <v>487</v>
      </c>
      <c r="C3380" t="s">
        <v>23</v>
      </c>
      <c r="D3380" t="s">
        <v>24</v>
      </c>
      <c r="E3380" t="s">
        <v>45</v>
      </c>
    </row>
    <row r="3381" spans="1:5">
      <c r="A3381" t="s">
        <v>4085</v>
      </c>
      <c r="B3381" t="s">
        <v>113</v>
      </c>
      <c r="C3381" t="s">
        <v>23</v>
      </c>
      <c r="D3381" t="s">
        <v>42</v>
      </c>
      <c r="E3381" t="s">
        <v>44</v>
      </c>
    </row>
    <row r="3382" spans="1:5">
      <c r="A3382" t="s">
        <v>4086</v>
      </c>
      <c r="B3382" t="s">
        <v>197</v>
      </c>
      <c r="C3382" t="s">
        <v>11</v>
      </c>
      <c r="D3382" t="s">
        <v>12</v>
      </c>
      <c r="E3382" t="s">
        <v>47</v>
      </c>
    </row>
    <row r="3383" spans="1:5">
      <c r="A3383" t="s">
        <v>4087</v>
      </c>
      <c r="B3383" t="s">
        <v>219</v>
      </c>
      <c r="C3383" t="s">
        <v>8</v>
      </c>
      <c r="D3383" t="s">
        <v>34</v>
      </c>
      <c r="E3383" t="s">
        <v>60</v>
      </c>
    </row>
    <row r="3384" spans="1:5">
      <c r="A3384" t="s">
        <v>4088</v>
      </c>
      <c r="B3384" t="s">
        <v>131</v>
      </c>
      <c r="C3384" t="s">
        <v>5</v>
      </c>
      <c r="D3384" t="s">
        <v>29</v>
      </c>
      <c r="E3384" t="s">
        <v>30</v>
      </c>
    </row>
    <row r="3385" spans="1:5">
      <c r="A3385" t="s">
        <v>4089</v>
      </c>
      <c r="B3385" t="s">
        <v>255</v>
      </c>
      <c r="C3385" t="s">
        <v>5</v>
      </c>
      <c r="D3385" t="s">
        <v>14</v>
      </c>
      <c r="E3385" t="s">
        <v>26</v>
      </c>
    </row>
    <row r="3386" spans="1:5">
      <c r="A3386" t="s">
        <v>4090</v>
      </c>
      <c r="B3386" t="s">
        <v>160</v>
      </c>
      <c r="C3386" t="s">
        <v>11</v>
      </c>
      <c r="D3386" t="s">
        <v>58</v>
      </c>
      <c r="E3386" t="s">
        <v>59</v>
      </c>
    </row>
    <row r="3387" spans="1:5">
      <c r="A3387" t="s">
        <v>4091</v>
      </c>
      <c r="B3387" t="s">
        <v>393</v>
      </c>
      <c r="C3387" t="s">
        <v>23</v>
      </c>
      <c r="D3387" t="s">
        <v>39</v>
      </c>
      <c r="E3387" t="s">
        <v>51</v>
      </c>
    </row>
    <row r="3388" spans="1:5">
      <c r="A3388" t="s">
        <v>4092</v>
      </c>
      <c r="B3388" t="s">
        <v>168</v>
      </c>
      <c r="C3388" t="s">
        <v>11</v>
      </c>
      <c r="D3388" t="s">
        <v>4706</v>
      </c>
      <c r="E3388" t="s">
        <v>41</v>
      </c>
    </row>
    <row r="3389" spans="1:5">
      <c r="A3389" t="s">
        <v>4093</v>
      </c>
      <c r="B3389" t="s">
        <v>111</v>
      </c>
      <c r="C3389" t="s">
        <v>11</v>
      </c>
      <c r="D3389" t="s">
        <v>20</v>
      </c>
      <c r="E3389" t="s">
        <v>56</v>
      </c>
    </row>
    <row r="3390" spans="1:5">
      <c r="A3390" t="s">
        <v>4094</v>
      </c>
      <c r="B3390" t="s">
        <v>304</v>
      </c>
      <c r="C3390" t="s">
        <v>11</v>
      </c>
      <c r="D3390" t="s">
        <v>58</v>
      </c>
      <c r="E3390" t="s">
        <v>66</v>
      </c>
    </row>
    <row r="3391" spans="1:5">
      <c r="A3391" t="s">
        <v>4095</v>
      </c>
      <c r="B3391" t="s">
        <v>301</v>
      </c>
      <c r="C3391" t="s">
        <v>23</v>
      </c>
      <c r="D3391" t="s">
        <v>24</v>
      </c>
      <c r="E3391" t="s">
        <v>54</v>
      </c>
    </row>
    <row r="3392" spans="1:5">
      <c r="A3392" t="s">
        <v>4096</v>
      </c>
      <c r="B3392" t="s">
        <v>497</v>
      </c>
      <c r="C3392" t="s">
        <v>8</v>
      </c>
      <c r="D3392" t="s">
        <v>17</v>
      </c>
      <c r="E3392" t="s">
        <v>52</v>
      </c>
    </row>
    <row r="3393" spans="1:5">
      <c r="A3393" t="s">
        <v>4097</v>
      </c>
      <c r="B3393" t="s">
        <v>173</v>
      </c>
      <c r="C3393" t="s">
        <v>11</v>
      </c>
      <c r="D3393" t="s">
        <v>58</v>
      </c>
      <c r="E3393" t="s">
        <v>61</v>
      </c>
    </row>
    <row r="3394" spans="1:5">
      <c r="A3394" t="s">
        <v>4098</v>
      </c>
      <c r="B3394" t="s">
        <v>299</v>
      </c>
      <c r="C3394" t="s">
        <v>23</v>
      </c>
      <c r="D3394" t="s">
        <v>39</v>
      </c>
      <c r="E3394" t="s">
        <v>48</v>
      </c>
    </row>
    <row r="3395" spans="1:5">
      <c r="A3395" t="s">
        <v>4099</v>
      </c>
      <c r="B3395" t="s">
        <v>205</v>
      </c>
      <c r="C3395" t="s">
        <v>8</v>
      </c>
      <c r="D3395" t="s">
        <v>34</v>
      </c>
      <c r="E3395" t="s">
        <v>35</v>
      </c>
    </row>
    <row r="3396" spans="1:5">
      <c r="A3396" t="s">
        <v>4100</v>
      </c>
      <c r="B3396" t="s">
        <v>317</v>
      </c>
      <c r="C3396" t="s">
        <v>11</v>
      </c>
      <c r="D3396" t="s">
        <v>20</v>
      </c>
      <c r="E3396" t="s">
        <v>21</v>
      </c>
    </row>
    <row r="3397" spans="1:5">
      <c r="A3397" t="s">
        <v>4101</v>
      </c>
      <c r="B3397" t="s">
        <v>456</v>
      </c>
      <c r="C3397" t="s">
        <v>5</v>
      </c>
      <c r="D3397" t="s">
        <v>27</v>
      </c>
      <c r="E3397" t="s">
        <v>28</v>
      </c>
    </row>
    <row r="3398" spans="1:5">
      <c r="A3398" t="s">
        <v>4102</v>
      </c>
      <c r="B3398" t="s">
        <v>358</v>
      </c>
      <c r="C3398" t="s">
        <v>8</v>
      </c>
      <c r="D3398" t="s">
        <v>9</v>
      </c>
      <c r="E3398" t="s">
        <v>10</v>
      </c>
    </row>
    <row r="3399" spans="1:5">
      <c r="A3399" t="s">
        <v>4103</v>
      </c>
      <c r="B3399" t="s">
        <v>125</v>
      </c>
      <c r="C3399" t="s">
        <v>11</v>
      </c>
      <c r="D3399" t="s">
        <v>58</v>
      </c>
      <c r="E3399" t="s">
        <v>59</v>
      </c>
    </row>
    <row r="3400" spans="1:5">
      <c r="A3400" t="s">
        <v>4104</v>
      </c>
      <c r="B3400" t="s">
        <v>498</v>
      </c>
      <c r="C3400" t="s">
        <v>8</v>
      </c>
      <c r="D3400" t="s">
        <v>17</v>
      </c>
      <c r="E3400" t="s">
        <v>32</v>
      </c>
    </row>
    <row r="3401" spans="1:5">
      <c r="A3401" t="s">
        <v>4105</v>
      </c>
      <c r="B3401" t="s">
        <v>367</v>
      </c>
      <c r="C3401" t="s">
        <v>8</v>
      </c>
      <c r="D3401" t="s">
        <v>37</v>
      </c>
      <c r="E3401" t="s">
        <v>38</v>
      </c>
    </row>
    <row r="3402" spans="1:5">
      <c r="A3402" t="s">
        <v>4106</v>
      </c>
      <c r="B3402" t="s">
        <v>496</v>
      </c>
      <c r="C3402" t="s">
        <v>8</v>
      </c>
      <c r="D3402" t="s">
        <v>17</v>
      </c>
      <c r="E3402" t="s">
        <v>32</v>
      </c>
    </row>
    <row r="3403" spans="1:5">
      <c r="A3403" t="s">
        <v>4107</v>
      </c>
      <c r="B3403" t="s">
        <v>454</v>
      </c>
      <c r="C3403" t="s">
        <v>8</v>
      </c>
      <c r="D3403" t="s">
        <v>17</v>
      </c>
      <c r="E3403" t="s">
        <v>18</v>
      </c>
    </row>
    <row r="3404" spans="1:5">
      <c r="A3404" t="s">
        <v>4108</v>
      </c>
      <c r="B3404" t="s">
        <v>130</v>
      </c>
      <c r="C3404" t="s">
        <v>8</v>
      </c>
      <c r="D3404" t="s">
        <v>9</v>
      </c>
      <c r="E3404" t="s">
        <v>55</v>
      </c>
    </row>
    <row r="3405" spans="1:5">
      <c r="A3405" t="s">
        <v>4109</v>
      </c>
      <c r="B3405" t="s">
        <v>313</v>
      </c>
      <c r="C3405" t="s">
        <v>8</v>
      </c>
      <c r="D3405" t="s">
        <v>37</v>
      </c>
      <c r="E3405" t="s">
        <v>49</v>
      </c>
    </row>
    <row r="3406" spans="1:5">
      <c r="A3406" t="s">
        <v>4110</v>
      </c>
      <c r="B3406" t="s">
        <v>261</v>
      </c>
      <c r="C3406" t="s">
        <v>11</v>
      </c>
      <c r="D3406" t="s">
        <v>20</v>
      </c>
      <c r="E3406" t="s">
        <v>63</v>
      </c>
    </row>
    <row r="3407" spans="1:5">
      <c r="A3407" t="s">
        <v>4111</v>
      </c>
      <c r="B3407" t="s">
        <v>376</v>
      </c>
      <c r="C3407" t="s">
        <v>5</v>
      </c>
      <c r="D3407" t="s">
        <v>27</v>
      </c>
      <c r="E3407" t="s">
        <v>28</v>
      </c>
    </row>
    <row r="3408" spans="1:5">
      <c r="A3408" t="s">
        <v>4112</v>
      </c>
      <c r="B3408" t="s">
        <v>132</v>
      </c>
      <c r="C3408" t="s">
        <v>23</v>
      </c>
      <c r="D3408" t="s">
        <v>42</v>
      </c>
      <c r="E3408" t="s">
        <v>44</v>
      </c>
    </row>
    <row r="3409" spans="1:5">
      <c r="A3409" t="s">
        <v>4113</v>
      </c>
      <c r="B3409" t="s">
        <v>190</v>
      </c>
      <c r="C3409" t="s">
        <v>8</v>
      </c>
      <c r="D3409" t="s">
        <v>34</v>
      </c>
      <c r="E3409" t="s">
        <v>60</v>
      </c>
    </row>
    <row r="3410" spans="1:5">
      <c r="A3410" t="s">
        <v>4114</v>
      </c>
      <c r="B3410" t="s">
        <v>481</v>
      </c>
      <c r="C3410" t="s">
        <v>23</v>
      </c>
      <c r="D3410" t="s">
        <v>24</v>
      </c>
      <c r="E3410" t="s">
        <v>45</v>
      </c>
    </row>
    <row r="3411" spans="1:5">
      <c r="A3411" t="s">
        <v>4115</v>
      </c>
      <c r="B3411" t="s">
        <v>390</v>
      </c>
      <c r="C3411" t="s">
        <v>11</v>
      </c>
      <c r="D3411" t="s">
        <v>20</v>
      </c>
      <c r="E3411" t="s">
        <v>63</v>
      </c>
    </row>
    <row r="3412" spans="1:5">
      <c r="A3412" t="s">
        <v>4116</v>
      </c>
      <c r="B3412" t="s">
        <v>107</v>
      </c>
      <c r="C3412" t="s">
        <v>8</v>
      </c>
      <c r="D3412" t="s">
        <v>34</v>
      </c>
      <c r="E3412" t="s">
        <v>36</v>
      </c>
    </row>
    <row r="3413" spans="1:5">
      <c r="A3413" t="s">
        <v>4117</v>
      </c>
      <c r="B3413" t="s">
        <v>133</v>
      </c>
      <c r="C3413" t="s">
        <v>5</v>
      </c>
      <c r="D3413" t="s">
        <v>14</v>
      </c>
      <c r="E3413" t="s">
        <v>57</v>
      </c>
    </row>
    <row r="3414" spans="1:5">
      <c r="A3414" t="s">
        <v>4118</v>
      </c>
      <c r="B3414" t="s">
        <v>235</v>
      </c>
      <c r="C3414" t="s">
        <v>23</v>
      </c>
      <c r="D3414" t="s">
        <v>39</v>
      </c>
      <c r="E3414" t="s">
        <v>51</v>
      </c>
    </row>
    <row r="3415" spans="1:5">
      <c r="A3415" t="s">
        <v>4119</v>
      </c>
      <c r="B3415" t="s">
        <v>182</v>
      </c>
      <c r="C3415" t="s">
        <v>8</v>
      </c>
      <c r="D3415" t="s">
        <v>9</v>
      </c>
      <c r="E3415" t="s">
        <v>55</v>
      </c>
    </row>
    <row r="3416" spans="1:5">
      <c r="A3416" t="s">
        <v>4120</v>
      </c>
      <c r="B3416" t="s">
        <v>106</v>
      </c>
      <c r="C3416" t="s">
        <v>11</v>
      </c>
      <c r="D3416" t="s">
        <v>12</v>
      </c>
      <c r="E3416" t="s">
        <v>50</v>
      </c>
    </row>
    <row r="3417" spans="1:5">
      <c r="A3417" t="s">
        <v>4121</v>
      </c>
      <c r="B3417" t="s">
        <v>338</v>
      </c>
      <c r="C3417" t="s">
        <v>5</v>
      </c>
      <c r="D3417" t="s">
        <v>14</v>
      </c>
      <c r="E3417" t="s">
        <v>57</v>
      </c>
    </row>
    <row r="3418" spans="1:5">
      <c r="A3418" t="s">
        <v>4122</v>
      </c>
      <c r="B3418" t="s">
        <v>410</v>
      </c>
      <c r="C3418" t="s">
        <v>23</v>
      </c>
      <c r="D3418" t="s">
        <v>39</v>
      </c>
      <c r="E3418" t="s">
        <v>48</v>
      </c>
    </row>
    <row r="3419" spans="1:5">
      <c r="A3419" t="s">
        <v>4123</v>
      </c>
      <c r="B3419" t="s">
        <v>438</v>
      </c>
      <c r="C3419" t="s">
        <v>23</v>
      </c>
      <c r="D3419" t="s">
        <v>39</v>
      </c>
      <c r="E3419" t="s">
        <v>51</v>
      </c>
    </row>
    <row r="3420" spans="1:5">
      <c r="A3420" t="s">
        <v>4124</v>
      </c>
      <c r="B3420" t="s">
        <v>497</v>
      </c>
      <c r="C3420" t="s">
        <v>8</v>
      </c>
      <c r="D3420" t="s">
        <v>37</v>
      </c>
      <c r="E3420" t="s">
        <v>49</v>
      </c>
    </row>
    <row r="3421" spans="1:5">
      <c r="A3421" t="s">
        <v>4125</v>
      </c>
      <c r="B3421" t="s">
        <v>174</v>
      </c>
      <c r="C3421" t="s">
        <v>5</v>
      </c>
      <c r="D3421" t="s">
        <v>14</v>
      </c>
      <c r="E3421" t="s">
        <v>57</v>
      </c>
    </row>
    <row r="3422" spans="1:5">
      <c r="A3422" t="s">
        <v>4126</v>
      </c>
      <c r="B3422" t="s">
        <v>389</v>
      </c>
      <c r="C3422" t="s">
        <v>5</v>
      </c>
      <c r="D3422" t="s">
        <v>29</v>
      </c>
      <c r="E3422" t="s">
        <v>31</v>
      </c>
    </row>
    <row r="3423" spans="1:5">
      <c r="A3423" t="s">
        <v>4127</v>
      </c>
      <c r="B3423" t="s">
        <v>184</v>
      </c>
      <c r="C3423" t="s">
        <v>5</v>
      </c>
      <c r="D3423" t="s">
        <v>14</v>
      </c>
      <c r="E3423" t="s">
        <v>57</v>
      </c>
    </row>
    <row r="3424" spans="1:5">
      <c r="A3424" t="s">
        <v>4128</v>
      </c>
      <c r="B3424" t="s">
        <v>456</v>
      </c>
      <c r="C3424" t="s">
        <v>5</v>
      </c>
      <c r="D3424" t="s">
        <v>14</v>
      </c>
      <c r="E3424" t="s">
        <v>15</v>
      </c>
    </row>
    <row r="3425" spans="1:5">
      <c r="A3425" t="s">
        <v>4129</v>
      </c>
      <c r="B3425" t="s">
        <v>398</v>
      </c>
      <c r="C3425" t="s">
        <v>11</v>
      </c>
      <c r="D3425" t="s">
        <v>4706</v>
      </c>
      <c r="E3425" t="s">
        <v>33</v>
      </c>
    </row>
    <row r="3426" spans="1:5">
      <c r="A3426" t="s">
        <v>4130</v>
      </c>
      <c r="B3426" t="s">
        <v>401</v>
      </c>
      <c r="C3426" t="s">
        <v>5</v>
      </c>
      <c r="D3426" t="s">
        <v>6</v>
      </c>
      <c r="E3426" t="s">
        <v>7</v>
      </c>
    </row>
    <row r="3427" spans="1:5">
      <c r="A3427" t="s">
        <v>4131</v>
      </c>
      <c r="B3427" t="s">
        <v>206</v>
      </c>
      <c r="C3427" t="s">
        <v>23</v>
      </c>
      <c r="D3427" t="s">
        <v>39</v>
      </c>
      <c r="E3427" t="s">
        <v>48</v>
      </c>
    </row>
    <row r="3428" spans="1:5">
      <c r="A3428" t="s">
        <v>4132</v>
      </c>
      <c r="B3428" t="s">
        <v>145</v>
      </c>
      <c r="C3428" t="s">
        <v>23</v>
      </c>
      <c r="D3428" t="s">
        <v>24</v>
      </c>
      <c r="E3428" t="s">
        <v>25</v>
      </c>
    </row>
    <row r="3429" spans="1:5">
      <c r="A3429" t="s">
        <v>4133</v>
      </c>
      <c r="B3429" t="s">
        <v>243</v>
      </c>
      <c r="C3429" t="s">
        <v>11</v>
      </c>
      <c r="D3429" t="s">
        <v>4706</v>
      </c>
      <c r="E3429" t="s">
        <v>19</v>
      </c>
    </row>
    <row r="3430" spans="1:5">
      <c r="A3430" t="s">
        <v>4134</v>
      </c>
      <c r="B3430" t="s">
        <v>346</v>
      </c>
      <c r="C3430" t="s">
        <v>23</v>
      </c>
      <c r="D3430" t="s">
        <v>42</v>
      </c>
      <c r="E3430" t="s">
        <v>44</v>
      </c>
    </row>
    <row r="3431" spans="1:5">
      <c r="A3431" t="s">
        <v>4135</v>
      </c>
      <c r="B3431" t="s">
        <v>327</v>
      </c>
      <c r="C3431" t="s">
        <v>23</v>
      </c>
      <c r="D3431" t="s">
        <v>42</v>
      </c>
      <c r="E3431" t="s">
        <v>62</v>
      </c>
    </row>
    <row r="3432" spans="1:5">
      <c r="A3432" t="s">
        <v>4136</v>
      </c>
      <c r="B3432" t="s">
        <v>440</v>
      </c>
      <c r="C3432" t="s">
        <v>5</v>
      </c>
      <c r="D3432" t="s">
        <v>29</v>
      </c>
      <c r="E3432" t="s">
        <v>53</v>
      </c>
    </row>
    <row r="3433" spans="1:5">
      <c r="A3433" t="s">
        <v>4137</v>
      </c>
      <c r="B3433" t="s">
        <v>421</v>
      </c>
      <c r="C3433" t="s">
        <v>23</v>
      </c>
      <c r="D3433" t="s">
        <v>39</v>
      </c>
      <c r="E3433" t="s">
        <v>48</v>
      </c>
    </row>
    <row r="3434" spans="1:5">
      <c r="A3434" t="s">
        <v>4138</v>
      </c>
      <c r="B3434" t="s">
        <v>183</v>
      </c>
      <c r="C3434" t="s">
        <v>11</v>
      </c>
      <c r="D3434" t="s">
        <v>12</v>
      </c>
      <c r="E3434" t="s">
        <v>13</v>
      </c>
    </row>
    <row r="3435" spans="1:5">
      <c r="A3435" t="s">
        <v>4139</v>
      </c>
      <c r="B3435" t="s">
        <v>286</v>
      </c>
      <c r="C3435" t="s">
        <v>5</v>
      </c>
      <c r="D3435" t="s">
        <v>27</v>
      </c>
      <c r="E3435" t="s">
        <v>64</v>
      </c>
    </row>
    <row r="3436" spans="1:5">
      <c r="A3436" t="s">
        <v>4140</v>
      </c>
      <c r="B3436" t="s">
        <v>235</v>
      </c>
      <c r="C3436" t="s">
        <v>8</v>
      </c>
      <c r="D3436" t="s">
        <v>34</v>
      </c>
      <c r="E3436" t="s">
        <v>35</v>
      </c>
    </row>
    <row r="3437" spans="1:5">
      <c r="A3437" t="s">
        <v>4141</v>
      </c>
      <c r="B3437" t="s">
        <v>295</v>
      </c>
      <c r="C3437" t="s">
        <v>5</v>
      </c>
      <c r="D3437" t="s">
        <v>14</v>
      </c>
      <c r="E3437" t="s">
        <v>57</v>
      </c>
    </row>
    <row r="3438" spans="1:5">
      <c r="A3438" t="s">
        <v>4142</v>
      </c>
      <c r="B3438" t="s">
        <v>120</v>
      </c>
      <c r="C3438" t="s">
        <v>11</v>
      </c>
      <c r="D3438" t="s">
        <v>4706</v>
      </c>
      <c r="E3438" t="s">
        <v>19</v>
      </c>
    </row>
    <row r="3439" spans="1:5">
      <c r="A3439" t="s">
        <v>4143</v>
      </c>
      <c r="B3439" t="s">
        <v>347</v>
      </c>
      <c r="C3439" t="s">
        <v>5</v>
      </c>
      <c r="D3439" t="s">
        <v>6</v>
      </c>
      <c r="E3439" t="s">
        <v>7</v>
      </c>
    </row>
    <row r="3440" spans="1:5">
      <c r="A3440" t="s">
        <v>4144</v>
      </c>
      <c r="B3440" t="s">
        <v>499</v>
      </c>
      <c r="C3440" t="s">
        <v>5</v>
      </c>
      <c r="D3440" t="s">
        <v>29</v>
      </c>
      <c r="E3440" t="s">
        <v>53</v>
      </c>
    </row>
    <row r="3441" spans="1:5">
      <c r="A3441" t="s">
        <v>4145</v>
      </c>
      <c r="B3441" t="s">
        <v>221</v>
      </c>
      <c r="C3441" t="s">
        <v>11</v>
      </c>
      <c r="D3441" t="s">
        <v>20</v>
      </c>
      <c r="E3441" t="s">
        <v>63</v>
      </c>
    </row>
    <row r="3442" spans="1:5">
      <c r="A3442" t="s">
        <v>4146</v>
      </c>
      <c r="B3442" t="s">
        <v>213</v>
      </c>
      <c r="C3442" t="s">
        <v>5</v>
      </c>
      <c r="D3442" t="s">
        <v>27</v>
      </c>
      <c r="E3442" t="s">
        <v>28</v>
      </c>
    </row>
    <row r="3443" spans="1:5">
      <c r="A3443" t="s">
        <v>4147</v>
      </c>
      <c r="B3443" t="s">
        <v>383</v>
      </c>
      <c r="C3443" t="s">
        <v>11</v>
      </c>
      <c r="D3443" t="s">
        <v>4706</v>
      </c>
      <c r="E3443" t="s">
        <v>33</v>
      </c>
    </row>
    <row r="3444" spans="1:5">
      <c r="A3444" t="s">
        <v>4148</v>
      </c>
      <c r="B3444" t="s">
        <v>349</v>
      </c>
      <c r="C3444" t="s">
        <v>11</v>
      </c>
      <c r="D3444" t="s">
        <v>20</v>
      </c>
      <c r="E3444" t="s">
        <v>21</v>
      </c>
    </row>
    <row r="3445" spans="1:5">
      <c r="A3445" t="s">
        <v>4149</v>
      </c>
      <c r="B3445" t="s">
        <v>285</v>
      </c>
      <c r="C3445" t="s">
        <v>8</v>
      </c>
      <c r="D3445" t="s">
        <v>34</v>
      </c>
      <c r="E3445" t="s">
        <v>60</v>
      </c>
    </row>
    <row r="3446" spans="1:5">
      <c r="A3446" t="s">
        <v>4150</v>
      </c>
      <c r="B3446" t="s">
        <v>246</v>
      </c>
      <c r="C3446" t="s">
        <v>23</v>
      </c>
      <c r="D3446" t="s">
        <v>39</v>
      </c>
      <c r="E3446" t="s">
        <v>51</v>
      </c>
    </row>
    <row r="3447" spans="1:5">
      <c r="A3447" t="s">
        <v>4151</v>
      </c>
      <c r="B3447" t="s">
        <v>142</v>
      </c>
      <c r="C3447" t="s">
        <v>23</v>
      </c>
      <c r="D3447" t="s">
        <v>39</v>
      </c>
      <c r="E3447" t="s">
        <v>40</v>
      </c>
    </row>
    <row r="3448" spans="1:5">
      <c r="A3448" t="s">
        <v>4152</v>
      </c>
      <c r="B3448" t="s">
        <v>370</v>
      </c>
      <c r="C3448" t="s">
        <v>5</v>
      </c>
      <c r="D3448" t="s">
        <v>27</v>
      </c>
      <c r="E3448" t="s">
        <v>28</v>
      </c>
    </row>
    <row r="3449" spans="1:5">
      <c r="A3449" t="s">
        <v>4153</v>
      </c>
      <c r="B3449" t="s">
        <v>427</v>
      </c>
      <c r="C3449" t="s">
        <v>5</v>
      </c>
      <c r="D3449" t="s">
        <v>6</v>
      </c>
      <c r="E3449" t="s">
        <v>16</v>
      </c>
    </row>
    <row r="3450" spans="1:5">
      <c r="A3450" t="s">
        <v>4154</v>
      </c>
      <c r="B3450" t="s">
        <v>268</v>
      </c>
      <c r="C3450" t="s">
        <v>8</v>
      </c>
      <c r="D3450" t="s">
        <v>37</v>
      </c>
      <c r="E3450" t="s">
        <v>38</v>
      </c>
    </row>
    <row r="3451" spans="1:5">
      <c r="A3451" t="s">
        <v>4155</v>
      </c>
      <c r="B3451" t="s">
        <v>468</v>
      </c>
      <c r="C3451" t="s">
        <v>8</v>
      </c>
      <c r="D3451" t="s">
        <v>9</v>
      </c>
      <c r="E3451" t="s">
        <v>10</v>
      </c>
    </row>
    <row r="3452" spans="1:5">
      <c r="A3452" t="s">
        <v>4156</v>
      </c>
      <c r="B3452" t="s">
        <v>216</v>
      </c>
      <c r="C3452" t="s">
        <v>8</v>
      </c>
      <c r="D3452" t="s">
        <v>37</v>
      </c>
      <c r="E3452" t="s">
        <v>65</v>
      </c>
    </row>
    <row r="3453" spans="1:5">
      <c r="A3453" t="s">
        <v>4157</v>
      </c>
      <c r="B3453" t="s">
        <v>505</v>
      </c>
      <c r="C3453" t="s">
        <v>11</v>
      </c>
      <c r="D3453" t="s">
        <v>4706</v>
      </c>
      <c r="E3453" t="s">
        <v>19</v>
      </c>
    </row>
    <row r="3454" spans="1:5">
      <c r="A3454" t="s">
        <v>4158</v>
      </c>
      <c r="B3454" t="s">
        <v>125</v>
      </c>
      <c r="C3454" t="s">
        <v>8</v>
      </c>
      <c r="D3454" t="s">
        <v>37</v>
      </c>
      <c r="E3454" t="s">
        <v>65</v>
      </c>
    </row>
    <row r="3455" spans="1:5">
      <c r="A3455" t="s">
        <v>4159</v>
      </c>
      <c r="B3455" t="s">
        <v>456</v>
      </c>
      <c r="C3455" t="s">
        <v>8</v>
      </c>
      <c r="D3455" t="s">
        <v>17</v>
      </c>
      <c r="E3455" t="s">
        <v>18</v>
      </c>
    </row>
    <row r="3456" spans="1:5">
      <c r="A3456" t="s">
        <v>4160</v>
      </c>
      <c r="B3456" t="s">
        <v>411</v>
      </c>
      <c r="C3456" t="s">
        <v>5</v>
      </c>
      <c r="D3456" t="s">
        <v>6</v>
      </c>
      <c r="E3456" t="s">
        <v>7</v>
      </c>
    </row>
    <row r="3457" spans="1:5">
      <c r="A3457" t="s">
        <v>4161</v>
      </c>
      <c r="B3457" t="s">
        <v>346</v>
      </c>
      <c r="C3457" t="s">
        <v>8</v>
      </c>
      <c r="D3457" t="s">
        <v>34</v>
      </c>
      <c r="E3457" t="s">
        <v>35</v>
      </c>
    </row>
    <row r="3458" spans="1:5">
      <c r="A3458" t="s">
        <v>4162</v>
      </c>
      <c r="B3458" t="s">
        <v>308</v>
      </c>
      <c r="C3458" t="s">
        <v>11</v>
      </c>
      <c r="D3458" t="s">
        <v>20</v>
      </c>
      <c r="E3458" t="s">
        <v>56</v>
      </c>
    </row>
    <row r="3459" spans="1:5">
      <c r="A3459" t="s">
        <v>4163</v>
      </c>
      <c r="B3459" t="s">
        <v>437</v>
      </c>
      <c r="C3459" t="s">
        <v>11</v>
      </c>
      <c r="D3459" t="s">
        <v>4706</v>
      </c>
      <c r="E3459" t="s">
        <v>19</v>
      </c>
    </row>
    <row r="3460" spans="1:5">
      <c r="A3460" t="s">
        <v>4164</v>
      </c>
      <c r="B3460" t="s">
        <v>138</v>
      </c>
      <c r="C3460" t="s">
        <v>5</v>
      </c>
      <c r="D3460" t="s">
        <v>6</v>
      </c>
      <c r="E3460" t="s">
        <v>22</v>
      </c>
    </row>
    <row r="3461" spans="1:5">
      <c r="A3461" t="s">
        <v>4165</v>
      </c>
      <c r="B3461" t="s">
        <v>352</v>
      </c>
      <c r="C3461" t="s">
        <v>8</v>
      </c>
      <c r="D3461" t="s">
        <v>34</v>
      </c>
      <c r="E3461" t="s">
        <v>60</v>
      </c>
    </row>
    <row r="3462" spans="1:5">
      <c r="A3462" t="s">
        <v>4166</v>
      </c>
      <c r="B3462" t="s">
        <v>426</v>
      </c>
      <c r="C3462" t="s">
        <v>8</v>
      </c>
      <c r="D3462" t="s">
        <v>17</v>
      </c>
      <c r="E3462" t="s">
        <v>18</v>
      </c>
    </row>
    <row r="3463" spans="1:5">
      <c r="A3463" t="s">
        <v>4167</v>
      </c>
      <c r="B3463" t="s">
        <v>314</v>
      </c>
      <c r="C3463" t="s">
        <v>11</v>
      </c>
      <c r="D3463" t="s">
        <v>12</v>
      </c>
      <c r="E3463" t="s">
        <v>13</v>
      </c>
    </row>
    <row r="3464" spans="1:5">
      <c r="A3464" t="s">
        <v>4168</v>
      </c>
      <c r="B3464" t="s">
        <v>323</v>
      </c>
      <c r="C3464" t="s">
        <v>8</v>
      </c>
      <c r="D3464" t="s">
        <v>9</v>
      </c>
      <c r="E3464" t="s">
        <v>46</v>
      </c>
    </row>
    <row r="3465" spans="1:5">
      <c r="A3465" t="s">
        <v>4169</v>
      </c>
      <c r="B3465" t="s">
        <v>148</v>
      </c>
      <c r="C3465" t="s">
        <v>8</v>
      </c>
      <c r="D3465" t="s">
        <v>17</v>
      </c>
      <c r="E3465" t="s">
        <v>32</v>
      </c>
    </row>
    <row r="3466" spans="1:5">
      <c r="A3466" t="s">
        <v>4170</v>
      </c>
      <c r="B3466" t="s">
        <v>287</v>
      </c>
      <c r="C3466" t="s">
        <v>8</v>
      </c>
      <c r="D3466" t="s">
        <v>37</v>
      </c>
      <c r="E3466" t="s">
        <v>38</v>
      </c>
    </row>
    <row r="3467" spans="1:5">
      <c r="A3467" t="s">
        <v>4171</v>
      </c>
      <c r="B3467" t="s">
        <v>138</v>
      </c>
      <c r="C3467" t="s">
        <v>23</v>
      </c>
      <c r="D3467" t="s">
        <v>39</v>
      </c>
      <c r="E3467" t="s">
        <v>40</v>
      </c>
    </row>
    <row r="3468" spans="1:5">
      <c r="A3468" t="s">
        <v>4172</v>
      </c>
      <c r="B3468" t="s">
        <v>428</v>
      </c>
      <c r="C3468" t="s">
        <v>5</v>
      </c>
      <c r="D3468" t="s">
        <v>14</v>
      </c>
      <c r="E3468" t="s">
        <v>57</v>
      </c>
    </row>
    <row r="3469" spans="1:5">
      <c r="A3469" t="s">
        <v>4173</v>
      </c>
      <c r="B3469" t="s">
        <v>480</v>
      </c>
      <c r="C3469" t="s">
        <v>23</v>
      </c>
      <c r="D3469" t="s">
        <v>39</v>
      </c>
      <c r="E3469" t="s">
        <v>51</v>
      </c>
    </row>
    <row r="3470" spans="1:5">
      <c r="A3470" t="s">
        <v>4174</v>
      </c>
      <c r="B3470" t="s">
        <v>339</v>
      </c>
      <c r="C3470" t="s">
        <v>5</v>
      </c>
      <c r="D3470" t="s">
        <v>29</v>
      </c>
      <c r="E3470" t="s">
        <v>30</v>
      </c>
    </row>
    <row r="3471" spans="1:5">
      <c r="A3471" t="s">
        <v>4175</v>
      </c>
      <c r="B3471" t="s">
        <v>468</v>
      </c>
      <c r="C3471" t="s">
        <v>11</v>
      </c>
      <c r="D3471" t="s">
        <v>12</v>
      </c>
      <c r="E3471" t="s">
        <v>13</v>
      </c>
    </row>
    <row r="3472" spans="1:5">
      <c r="A3472" t="s">
        <v>4176</v>
      </c>
      <c r="B3472" t="s">
        <v>310</v>
      </c>
      <c r="C3472" t="s">
        <v>8</v>
      </c>
      <c r="D3472" t="s">
        <v>34</v>
      </c>
      <c r="E3472" t="s">
        <v>35</v>
      </c>
    </row>
    <row r="3473" spans="1:5">
      <c r="A3473" t="s">
        <v>4177</v>
      </c>
      <c r="B3473" t="s">
        <v>407</v>
      </c>
      <c r="C3473" t="s">
        <v>5</v>
      </c>
      <c r="D3473" t="s">
        <v>27</v>
      </c>
      <c r="E3473" t="s">
        <v>64</v>
      </c>
    </row>
    <row r="3474" spans="1:5">
      <c r="A3474" t="s">
        <v>4178</v>
      </c>
      <c r="B3474" t="s">
        <v>273</v>
      </c>
      <c r="C3474" t="s">
        <v>23</v>
      </c>
      <c r="D3474" t="s">
        <v>39</v>
      </c>
      <c r="E3474" t="s">
        <v>51</v>
      </c>
    </row>
    <row r="3475" spans="1:5">
      <c r="A3475" t="s">
        <v>4179</v>
      </c>
      <c r="B3475" t="s">
        <v>280</v>
      </c>
      <c r="C3475" t="s">
        <v>8</v>
      </c>
      <c r="D3475" t="s">
        <v>37</v>
      </c>
      <c r="E3475" t="s">
        <v>38</v>
      </c>
    </row>
    <row r="3476" spans="1:5">
      <c r="A3476" t="s">
        <v>4180</v>
      </c>
      <c r="B3476" t="s">
        <v>435</v>
      </c>
      <c r="C3476" t="s">
        <v>11</v>
      </c>
      <c r="D3476" t="s">
        <v>4706</v>
      </c>
      <c r="E3476" t="s">
        <v>19</v>
      </c>
    </row>
    <row r="3477" spans="1:5">
      <c r="A3477" t="s">
        <v>4181</v>
      </c>
      <c r="B3477" t="s">
        <v>279</v>
      </c>
      <c r="C3477" t="s">
        <v>5</v>
      </c>
      <c r="D3477" t="s">
        <v>14</v>
      </c>
      <c r="E3477" t="s">
        <v>26</v>
      </c>
    </row>
    <row r="3478" spans="1:5">
      <c r="A3478" t="s">
        <v>4182</v>
      </c>
      <c r="B3478" t="s">
        <v>188</v>
      </c>
      <c r="C3478" t="s">
        <v>5</v>
      </c>
      <c r="D3478" t="s">
        <v>14</v>
      </c>
      <c r="E3478" t="s">
        <v>15</v>
      </c>
    </row>
    <row r="3479" spans="1:5">
      <c r="A3479" t="s">
        <v>4183</v>
      </c>
      <c r="B3479" t="s">
        <v>465</v>
      </c>
      <c r="C3479" t="s">
        <v>5</v>
      </c>
      <c r="D3479" t="s">
        <v>27</v>
      </c>
      <c r="E3479" t="s">
        <v>64</v>
      </c>
    </row>
    <row r="3480" spans="1:5">
      <c r="A3480" t="s">
        <v>4184</v>
      </c>
      <c r="B3480" t="s">
        <v>428</v>
      </c>
      <c r="C3480" t="s">
        <v>8</v>
      </c>
      <c r="D3480" t="s">
        <v>34</v>
      </c>
      <c r="E3480" t="s">
        <v>60</v>
      </c>
    </row>
    <row r="3481" spans="1:5">
      <c r="A3481" t="s">
        <v>4185</v>
      </c>
      <c r="B3481" t="s">
        <v>214</v>
      </c>
      <c r="C3481" t="s">
        <v>23</v>
      </c>
      <c r="D3481" t="s">
        <v>42</v>
      </c>
      <c r="E3481" t="s">
        <v>44</v>
      </c>
    </row>
    <row r="3482" spans="1:5">
      <c r="A3482" t="s">
        <v>4186</v>
      </c>
      <c r="B3482" t="s">
        <v>381</v>
      </c>
      <c r="C3482" t="s">
        <v>23</v>
      </c>
      <c r="D3482" t="s">
        <v>39</v>
      </c>
      <c r="E3482" t="s">
        <v>48</v>
      </c>
    </row>
    <row r="3483" spans="1:5">
      <c r="A3483" t="s">
        <v>4187</v>
      </c>
      <c r="B3483" t="s">
        <v>324</v>
      </c>
      <c r="C3483" t="s">
        <v>5</v>
      </c>
      <c r="D3483" t="s">
        <v>27</v>
      </c>
      <c r="E3483" t="s">
        <v>64</v>
      </c>
    </row>
    <row r="3484" spans="1:5">
      <c r="A3484" t="s">
        <v>4188</v>
      </c>
      <c r="B3484" t="s">
        <v>173</v>
      </c>
      <c r="C3484" t="s">
        <v>11</v>
      </c>
      <c r="D3484" t="s">
        <v>20</v>
      </c>
      <c r="E3484" t="s">
        <v>63</v>
      </c>
    </row>
    <row r="3485" spans="1:5">
      <c r="A3485" t="s">
        <v>4189</v>
      </c>
      <c r="B3485" t="s">
        <v>305</v>
      </c>
      <c r="C3485" t="s">
        <v>11</v>
      </c>
      <c r="D3485" t="s">
        <v>20</v>
      </c>
      <c r="E3485" t="s">
        <v>56</v>
      </c>
    </row>
    <row r="3486" spans="1:5">
      <c r="A3486" t="s">
        <v>4190</v>
      </c>
      <c r="B3486" t="s">
        <v>366</v>
      </c>
      <c r="C3486" t="s">
        <v>23</v>
      </c>
      <c r="D3486" t="s">
        <v>24</v>
      </c>
      <c r="E3486" t="s">
        <v>54</v>
      </c>
    </row>
    <row r="3487" spans="1:5">
      <c r="A3487" t="s">
        <v>4191</v>
      </c>
      <c r="B3487" t="s">
        <v>426</v>
      </c>
      <c r="C3487" t="s">
        <v>11</v>
      </c>
      <c r="D3487" t="s">
        <v>20</v>
      </c>
      <c r="E3487" t="s">
        <v>56</v>
      </c>
    </row>
    <row r="3488" spans="1:5">
      <c r="A3488" t="s">
        <v>4192</v>
      </c>
      <c r="B3488" t="s">
        <v>411</v>
      </c>
      <c r="C3488" t="s">
        <v>23</v>
      </c>
      <c r="D3488" t="s">
        <v>42</v>
      </c>
      <c r="E3488" t="s">
        <v>43</v>
      </c>
    </row>
    <row r="3489" spans="1:5">
      <c r="A3489" t="s">
        <v>4193</v>
      </c>
      <c r="B3489" t="s">
        <v>243</v>
      </c>
      <c r="C3489" t="s">
        <v>5</v>
      </c>
      <c r="D3489" t="s">
        <v>29</v>
      </c>
      <c r="E3489" t="s">
        <v>53</v>
      </c>
    </row>
    <row r="3490" spans="1:5">
      <c r="A3490" t="s">
        <v>4194</v>
      </c>
      <c r="B3490" t="s">
        <v>160</v>
      </c>
      <c r="C3490" t="s">
        <v>23</v>
      </c>
      <c r="D3490" t="s">
        <v>42</v>
      </c>
      <c r="E3490" t="s">
        <v>62</v>
      </c>
    </row>
    <row r="3491" spans="1:5">
      <c r="A3491" t="s">
        <v>4195</v>
      </c>
      <c r="B3491" t="s">
        <v>126</v>
      </c>
      <c r="C3491" t="s">
        <v>23</v>
      </c>
      <c r="D3491" t="s">
        <v>39</v>
      </c>
      <c r="E3491" t="s">
        <v>51</v>
      </c>
    </row>
    <row r="3492" spans="1:5">
      <c r="A3492" t="s">
        <v>4196</v>
      </c>
      <c r="B3492" t="s">
        <v>214</v>
      </c>
      <c r="C3492" t="s">
        <v>5</v>
      </c>
      <c r="D3492" t="s">
        <v>6</v>
      </c>
      <c r="E3492" t="s">
        <v>22</v>
      </c>
    </row>
    <row r="3493" spans="1:5">
      <c r="A3493" t="s">
        <v>4197</v>
      </c>
      <c r="B3493" t="s">
        <v>494</v>
      </c>
      <c r="C3493" t="s">
        <v>11</v>
      </c>
      <c r="D3493" t="s">
        <v>20</v>
      </c>
      <c r="E3493" t="s">
        <v>56</v>
      </c>
    </row>
    <row r="3494" spans="1:5">
      <c r="A3494" t="s">
        <v>4198</v>
      </c>
      <c r="B3494" t="s">
        <v>301</v>
      </c>
      <c r="C3494" t="s">
        <v>23</v>
      </c>
      <c r="D3494" t="s">
        <v>39</v>
      </c>
      <c r="E3494" t="s">
        <v>48</v>
      </c>
    </row>
    <row r="3495" spans="1:5">
      <c r="A3495" t="s">
        <v>4199</v>
      </c>
      <c r="B3495" t="s">
        <v>437</v>
      </c>
      <c r="C3495" t="s">
        <v>23</v>
      </c>
      <c r="D3495" t="s">
        <v>24</v>
      </c>
      <c r="E3495" t="s">
        <v>25</v>
      </c>
    </row>
    <row r="3496" spans="1:5">
      <c r="A3496" t="s">
        <v>4200</v>
      </c>
      <c r="B3496" t="s">
        <v>235</v>
      </c>
      <c r="C3496" t="s">
        <v>5</v>
      </c>
      <c r="D3496" t="s">
        <v>29</v>
      </c>
      <c r="E3496" t="s">
        <v>31</v>
      </c>
    </row>
    <row r="3497" spans="1:5">
      <c r="A3497" t="s">
        <v>4201</v>
      </c>
      <c r="B3497" t="s">
        <v>329</v>
      </c>
      <c r="C3497" t="s">
        <v>11</v>
      </c>
      <c r="D3497" t="s">
        <v>12</v>
      </c>
      <c r="E3497" t="s">
        <v>50</v>
      </c>
    </row>
    <row r="3498" spans="1:5">
      <c r="A3498" t="s">
        <v>4202</v>
      </c>
      <c r="B3498" t="s">
        <v>127</v>
      </c>
      <c r="C3498" t="s">
        <v>23</v>
      </c>
      <c r="D3498" t="s">
        <v>42</v>
      </c>
      <c r="E3498" t="s">
        <v>44</v>
      </c>
    </row>
    <row r="3499" spans="1:5">
      <c r="A3499" t="s">
        <v>4203</v>
      </c>
      <c r="B3499" t="s">
        <v>338</v>
      </c>
      <c r="C3499" t="s">
        <v>5</v>
      </c>
      <c r="D3499" t="s">
        <v>27</v>
      </c>
      <c r="E3499" t="s">
        <v>64</v>
      </c>
    </row>
    <row r="3500" spans="1:5">
      <c r="A3500" t="s">
        <v>4204</v>
      </c>
      <c r="B3500" t="s">
        <v>420</v>
      </c>
      <c r="C3500" t="s">
        <v>23</v>
      </c>
      <c r="D3500" t="s">
        <v>24</v>
      </c>
      <c r="E3500" t="s">
        <v>45</v>
      </c>
    </row>
    <row r="3501" spans="1:5">
      <c r="A3501" t="s">
        <v>4205</v>
      </c>
      <c r="B3501" t="s">
        <v>145</v>
      </c>
      <c r="C3501" t="s">
        <v>8</v>
      </c>
      <c r="D3501" t="s">
        <v>37</v>
      </c>
      <c r="E3501" t="s">
        <v>49</v>
      </c>
    </row>
    <row r="3502" spans="1:5">
      <c r="A3502" t="s">
        <v>4206</v>
      </c>
      <c r="B3502" t="s">
        <v>131</v>
      </c>
      <c r="C3502" t="s">
        <v>5</v>
      </c>
      <c r="D3502" t="s">
        <v>27</v>
      </c>
      <c r="E3502" t="s">
        <v>64</v>
      </c>
    </row>
    <row r="3503" spans="1:5">
      <c r="A3503" t="s">
        <v>4207</v>
      </c>
      <c r="B3503" t="s">
        <v>416</v>
      </c>
      <c r="C3503" t="s">
        <v>11</v>
      </c>
      <c r="D3503" t="s">
        <v>58</v>
      </c>
      <c r="E3503" t="s">
        <v>59</v>
      </c>
    </row>
    <row r="3504" spans="1:5">
      <c r="A3504" t="s">
        <v>4208</v>
      </c>
      <c r="B3504" t="s">
        <v>180</v>
      </c>
      <c r="C3504" t="s">
        <v>11</v>
      </c>
      <c r="D3504" t="s">
        <v>20</v>
      </c>
      <c r="E3504" t="s">
        <v>63</v>
      </c>
    </row>
    <row r="3505" spans="1:5">
      <c r="A3505" t="s">
        <v>4209</v>
      </c>
      <c r="B3505" t="s">
        <v>207</v>
      </c>
      <c r="C3505" t="s">
        <v>11</v>
      </c>
      <c r="D3505" t="s">
        <v>4706</v>
      </c>
      <c r="E3505" t="s">
        <v>19</v>
      </c>
    </row>
    <row r="3506" spans="1:5">
      <c r="A3506" t="s">
        <v>4210</v>
      </c>
      <c r="B3506" t="s">
        <v>108</v>
      </c>
      <c r="C3506" t="s">
        <v>11</v>
      </c>
      <c r="D3506" t="s">
        <v>4706</v>
      </c>
      <c r="E3506" t="s">
        <v>19</v>
      </c>
    </row>
    <row r="3507" spans="1:5">
      <c r="A3507" t="s">
        <v>4211</v>
      </c>
      <c r="B3507" t="s">
        <v>228</v>
      </c>
      <c r="C3507" t="s">
        <v>23</v>
      </c>
      <c r="D3507" t="s">
        <v>42</v>
      </c>
      <c r="E3507" t="s">
        <v>44</v>
      </c>
    </row>
    <row r="3508" spans="1:5">
      <c r="A3508" t="s">
        <v>4212</v>
      </c>
      <c r="B3508" t="s">
        <v>486</v>
      </c>
      <c r="C3508" t="s">
        <v>23</v>
      </c>
      <c r="D3508" t="s">
        <v>39</v>
      </c>
      <c r="E3508" t="s">
        <v>40</v>
      </c>
    </row>
    <row r="3509" spans="1:5">
      <c r="A3509" t="s">
        <v>4213</v>
      </c>
      <c r="B3509" t="s">
        <v>223</v>
      </c>
      <c r="C3509" t="s">
        <v>11</v>
      </c>
      <c r="D3509" t="s">
        <v>20</v>
      </c>
      <c r="E3509" t="s">
        <v>21</v>
      </c>
    </row>
    <row r="3510" spans="1:5">
      <c r="A3510" t="s">
        <v>4214</v>
      </c>
      <c r="B3510" t="s">
        <v>424</v>
      </c>
      <c r="C3510" t="s">
        <v>11</v>
      </c>
      <c r="D3510" t="s">
        <v>4706</v>
      </c>
      <c r="E3510" t="s">
        <v>41</v>
      </c>
    </row>
    <row r="3511" spans="1:5">
      <c r="A3511" t="s">
        <v>4215</v>
      </c>
      <c r="B3511" t="s">
        <v>174</v>
      </c>
      <c r="C3511" t="s">
        <v>11</v>
      </c>
      <c r="D3511" t="s">
        <v>20</v>
      </c>
      <c r="E3511" t="s">
        <v>21</v>
      </c>
    </row>
    <row r="3512" spans="1:5">
      <c r="A3512" t="s">
        <v>4216</v>
      </c>
      <c r="B3512" t="s">
        <v>446</v>
      </c>
      <c r="C3512" t="s">
        <v>23</v>
      </c>
      <c r="D3512" t="s">
        <v>24</v>
      </c>
      <c r="E3512" t="s">
        <v>45</v>
      </c>
    </row>
    <row r="3513" spans="1:5">
      <c r="A3513" t="s">
        <v>4217</v>
      </c>
      <c r="B3513" t="s">
        <v>232</v>
      </c>
      <c r="C3513" t="s">
        <v>11</v>
      </c>
      <c r="D3513" t="s">
        <v>12</v>
      </c>
      <c r="E3513" t="s">
        <v>47</v>
      </c>
    </row>
    <row r="3514" spans="1:5">
      <c r="A3514" t="s">
        <v>4218</v>
      </c>
      <c r="B3514" t="s">
        <v>290</v>
      </c>
      <c r="C3514" t="s">
        <v>11</v>
      </c>
      <c r="D3514" t="s">
        <v>4706</v>
      </c>
      <c r="E3514" t="s">
        <v>19</v>
      </c>
    </row>
    <row r="3515" spans="1:5">
      <c r="A3515" t="s">
        <v>4219</v>
      </c>
      <c r="B3515" t="s">
        <v>300</v>
      </c>
      <c r="C3515" t="s">
        <v>8</v>
      </c>
      <c r="D3515" t="s">
        <v>17</v>
      </c>
      <c r="E3515" t="s">
        <v>18</v>
      </c>
    </row>
    <row r="3516" spans="1:5">
      <c r="A3516" t="s">
        <v>4220</v>
      </c>
      <c r="B3516" t="s">
        <v>445</v>
      </c>
      <c r="C3516" t="s">
        <v>8</v>
      </c>
      <c r="D3516" t="s">
        <v>37</v>
      </c>
      <c r="E3516" t="s">
        <v>49</v>
      </c>
    </row>
    <row r="3517" spans="1:5">
      <c r="A3517" t="s">
        <v>4221</v>
      </c>
      <c r="B3517" t="s">
        <v>130</v>
      </c>
      <c r="C3517" t="s">
        <v>11</v>
      </c>
      <c r="D3517" t="s">
        <v>58</v>
      </c>
      <c r="E3517" t="s">
        <v>66</v>
      </c>
    </row>
    <row r="3518" spans="1:5">
      <c r="A3518" t="s">
        <v>4222</v>
      </c>
      <c r="B3518" t="s">
        <v>262</v>
      </c>
      <c r="C3518" t="s">
        <v>5</v>
      </c>
      <c r="D3518" t="s">
        <v>29</v>
      </c>
      <c r="E3518" t="s">
        <v>30</v>
      </c>
    </row>
    <row r="3519" spans="1:5">
      <c r="A3519" t="s">
        <v>4223</v>
      </c>
      <c r="B3519" t="s">
        <v>415</v>
      </c>
      <c r="C3519" t="s">
        <v>11</v>
      </c>
      <c r="D3519" t="s">
        <v>20</v>
      </c>
      <c r="E3519" t="s">
        <v>21</v>
      </c>
    </row>
    <row r="3520" spans="1:5">
      <c r="A3520" t="s">
        <v>4224</v>
      </c>
      <c r="B3520" t="s">
        <v>153</v>
      </c>
      <c r="C3520" t="s">
        <v>8</v>
      </c>
      <c r="D3520" t="s">
        <v>37</v>
      </c>
      <c r="E3520" t="s">
        <v>38</v>
      </c>
    </row>
    <row r="3521" spans="1:5">
      <c r="A3521" t="s">
        <v>4225</v>
      </c>
      <c r="B3521" t="s">
        <v>393</v>
      </c>
      <c r="C3521" t="s">
        <v>5</v>
      </c>
      <c r="D3521" t="s">
        <v>27</v>
      </c>
      <c r="E3521" t="s">
        <v>67</v>
      </c>
    </row>
    <row r="3522" spans="1:5">
      <c r="A3522" t="s">
        <v>4226</v>
      </c>
      <c r="B3522" t="s">
        <v>339</v>
      </c>
      <c r="C3522" t="s">
        <v>5</v>
      </c>
      <c r="D3522" t="s">
        <v>6</v>
      </c>
      <c r="E3522" t="s">
        <v>22</v>
      </c>
    </row>
    <row r="3523" spans="1:5">
      <c r="A3523" t="s">
        <v>4227</v>
      </c>
      <c r="B3523" t="s">
        <v>123</v>
      </c>
      <c r="C3523" t="s">
        <v>11</v>
      </c>
      <c r="D3523" t="s">
        <v>4706</v>
      </c>
      <c r="E3523" t="s">
        <v>33</v>
      </c>
    </row>
    <row r="3524" spans="1:5">
      <c r="A3524" t="s">
        <v>4228</v>
      </c>
      <c r="B3524" t="s">
        <v>274</v>
      </c>
      <c r="C3524" t="s">
        <v>8</v>
      </c>
      <c r="D3524" t="s">
        <v>9</v>
      </c>
      <c r="E3524" t="s">
        <v>55</v>
      </c>
    </row>
    <row r="3525" spans="1:5">
      <c r="A3525" t="s">
        <v>4229</v>
      </c>
      <c r="B3525" t="s">
        <v>106</v>
      </c>
      <c r="C3525" t="s">
        <v>8</v>
      </c>
      <c r="D3525" t="s">
        <v>9</v>
      </c>
      <c r="E3525" t="s">
        <v>46</v>
      </c>
    </row>
    <row r="3526" spans="1:5">
      <c r="A3526" t="s">
        <v>4230</v>
      </c>
      <c r="B3526" t="s">
        <v>407</v>
      </c>
      <c r="C3526" t="s">
        <v>5</v>
      </c>
      <c r="D3526" t="s">
        <v>14</v>
      </c>
      <c r="E3526" t="s">
        <v>26</v>
      </c>
    </row>
    <row r="3527" spans="1:5">
      <c r="A3527" t="s">
        <v>4231</v>
      </c>
      <c r="B3527" t="s">
        <v>116</v>
      </c>
      <c r="C3527" t="s">
        <v>11</v>
      </c>
      <c r="D3527" t="s">
        <v>20</v>
      </c>
      <c r="E3527" t="s">
        <v>56</v>
      </c>
    </row>
    <row r="3528" spans="1:5">
      <c r="A3528" t="s">
        <v>4232</v>
      </c>
      <c r="B3528" t="s">
        <v>166</v>
      </c>
      <c r="C3528" t="s">
        <v>23</v>
      </c>
      <c r="D3528" t="s">
        <v>39</v>
      </c>
      <c r="E3528" t="s">
        <v>40</v>
      </c>
    </row>
    <row r="3529" spans="1:5">
      <c r="A3529" t="s">
        <v>4233</v>
      </c>
      <c r="B3529" t="s">
        <v>164</v>
      </c>
      <c r="C3529" t="s">
        <v>23</v>
      </c>
      <c r="D3529" t="s">
        <v>39</v>
      </c>
      <c r="E3529" t="s">
        <v>48</v>
      </c>
    </row>
    <row r="3530" spans="1:5">
      <c r="A3530" t="s">
        <v>4234</v>
      </c>
      <c r="B3530" t="s">
        <v>273</v>
      </c>
      <c r="C3530" t="s">
        <v>8</v>
      </c>
      <c r="D3530" t="s">
        <v>34</v>
      </c>
      <c r="E3530" t="s">
        <v>36</v>
      </c>
    </row>
    <row r="3531" spans="1:5">
      <c r="A3531" t="s">
        <v>4235</v>
      </c>
      <c r="B3531" t="s">
        <v>141</v>
      </c>
      <c r="C3531" t="s">
        <v>23</v>
      </c>
      <c r="D3531" t="s">
        <v>39</v>
      </c>
      <c r="E3531" t="s">
        <v>51</v>
      </c>
    </row>
    <row r="3532" spans="1:5">
      <c r="A3532" t="s">
        <v>4236</v>
      </c>
      <c r="B3532" t="s">
        <v>273</v>
      </c>
      <c r="C3532" t="s">
        <v>8</v>
      </c>
      <c r="D3532" t="s">
        <v>37</v>
      </c>
      <c r="E3532" t="s">
        <v>38</v>
      </c>
    </row>
    <row r="3533" spans="1:5">
      <c r="A3533" t="s">
        <v>4237</v>
      </c>
      <c r="B3533" t="s">
        <v>432</v>
      </c>
      <c r="C3533" t="s">
        <v>8</v>
      </c>
      <c r="D3533" t="s">
        <v>34</v>
      </c>
      <c r="E3533" t="s">
        <v>35</v>
      </c>
    </row>
    <row r="3534" spans="1:5">
      <c r="A3534" t="s">
        <v>4238</v>
      </c>
      <c r="B3534" t="s">
        <v>407</v>
      </c>
      <c r="C3534" t="s">
        <v>8</v>
      </c>
      <c r="D3534" t="s">
        <v>34</v>
      </c>
      <c r="E3534" t="s">
        <v>36</v>
      </c>
    </row>
    <row r="3535" spans="1:5">
      <c r="A3535" t="s">
        <v>4239</v>
      </c>
      <c r="B3535" t="s">
        <v>300</v>
      </c>
      <c r="C3535" t="s">
        <v>23</v>
      </c>
      <c r="D3535" t="s">
        <v>39</v>
      </c>
      <c r="E3535" t="s">
        <v>40</v>
      </c>
    </row>
    <row r="3536" spans="1:5">
      <c r="A3536" t="s">
        <v>4240</v>
      </c>
      <c r="B3536" t="s">
        <v>392</v>
      </c>
      <c r="C3536" t="s">
        <v>8</v>
      </c>
      <c r="D3536" t="s">
        <v>34</v>
      </c>
      <c r="E3536" t="s">
        <v>35</v>
      </c>
    </row>
    <row r="3537" spans="1:5">
      <c r="A3537" t="s">
        <v>4241</v>
      </c>
      <c r="B3537" t="s">
        <v>395</v>
      </c>
      <c r="C3537" t="s">
        <v>5</v>
      </c>
      <c r="D3537" t="s">
        <v>6</v>
      </c>
      <c r="E3537" t="s">
        <v>16</v>
      </c>
    </row>
    <row r="3538" spans="1:5">
      <c r="A3538" t="s">
        <v>4242</v>
      </c>
      <c r="B3538" t="s">
        <v>437</v>
      </c>
      <c r="C3538" t="s">
        <v>11</v>
      </c>
      <c r="D3538" t="s">
        <v>20</v>
      </c>
      <c r="E3538" t="s">
        <v>63</v>
      </c>
    </row>
    <row r="3539" spans="1:5">
      <c r="A3539" t="s">
        <v>4243</v>
      </c>
      <c r="B3539" t="s">
        <v>110</v>
      </c>
      <c r="C3539" t="s">
        <v>11</v>
      </c>
      <c r="D3539" t="s">
        <v>4706</v>
      </c>
      <c r="E3539" t="s">
        <v>33</v>
      </c>
    </row>
    <row r="3540" spans="1:5">
      <c r="A3540" t="s">
        <v>4244</v>
      </c>
      <c r="B3540" t="s">
        <v>113</v>
      </c>
      <c r="C3540" t="s">
        <v>8</v>
      </c>
      <c r="D3540" t="s">
        <v>17</v>
      </c>
      <c r="E3540" t="s">
        <v>52</v>
      </c>
    </row>
    <row r="3541" spans="1:5">
      <c r="A3541" t="s">
        <v>4245</v>
      </c>
      <c r="B3541" t="s">
        <v>314</v>
      </c>
      <c r="C3541" t="s">
        <v>11</v>
      </c>
      <c r="D3541" t="s">
        <v>12</v>
      </c>
      <c r="E3541" t="s">
        <v>50</v>
      </c>
    </row>
    <row r="3542" spans="1:5">
      <c r="A3542" t="s">
        <v>4246</v>
      </c>
      <c r="B3542" t="s">
        <v>274</v>
      </c>
      <c r="C3542" t="s">
        <v>23</v>
      </c>
      <c r="D3542" t="s">
        <v>24</v>
      </c>
      <c r="E3542" t="s">
        <v>54</v>
      </c>
    </row>
    <row r="3543" spans="1:5">
      <c r="A3543" t="s">
        <v>4247</v>
      </c>
      <c r="B3543" t="s">
        <v>459</v>
      </c>
      <c r="C3543" t="s">
        <v>23</v>
      </c>
      <c r="D3543" t="s">
        <v>42</v>
      </c>
      <c r="E3543" t="s">
        <v>62</v>
      </c>
    </row>
    <row r="3544" spans="1:5">
      <c r="A3544" t="s">
        <v>4248</v>
      </c>
      <c r="B3544" t="s">
        <v>346</v>
      </c>
      <c r="C3544" t="s">
        <v>11</v>
      </c>
      <c r="D3544" t="s">
        <v>4706</v>
      </c>
      <c r="E3544" t="s">
        <v>19</v>
      </c>
    </row>
    <row r="3545" spans="1:5">
      <c r="A3545" t="s">
        <v>4249</v>
      </c>
      <c r="B3545" t="s">
        <v>504</v>
      </c>
      <c r="C3545" t="s">
        <v>23</v>
      </c>
      <c r="D3545" t="s">
        <v>24</v>
      </c>
      <c r="E3545" t="s">
        <v>54</v>
      </c>
    </row>
    <row r="3546" spans="1:5">
      <c r="A3546" t="s">
        <v>4250</v>
      </c>
      <c r="B3546" t="s">
        <v>487</v>
      </c>
      <c r="C3546" t="s">
        <v>11</v>
      </c>
      <c r="D3546" t="s">
        <v>4706</v>
      </c>
      <c r="E3546" t="s">
        <v>33</v>
      </c>
    </row>
    <row r="3547" spans="1:5">
      <c r="A3547" t="s">
        <v>4251</v>
      </c>
      <c r="B3547" t="s">
        <v>293</v>
      </c>
      <c r="C3547" t="s">
        <v>11</v>
      </c>
      <c r="D3547" t="s">
        <v>12</v>
      </c>
      <c r="E3547" t="s">
        <v>47</v>
      </c>
    </row>
    <row r="3548" spans="1:5">
      <c r="A3548" t="s">
        <v>4252</v>
      </c>
      <c r="B3548" t="s">
        <v>364</v>
      </c>
      <c r="C3548" t="s">
        <v>11</v>
      </c>
      <c r="D3548" t="s">
        <v>12</v>
      </c>
      <c r="E3548" t="s">
        <v>50</v>
      </c>
    </row>
    <row r="3549" spans="1:5">
      <c r="A3549" t="s">
        <v>4253</v>
      </c>
      <c r="B3549" t="s">
        <v>327</v>
      </c>
      <c r="C3549" t="s">
        <v>8</v>
      </c>
      <c r="D3549" t="s">
        <v>34</v>
      </c>
      <c r="E3549" t="s">
        <v>60</v>
      </c>
    </row>
    <row r="3550" spans="1:5">
      <c r="A3550" t="s">
        <v>4254</v>
      </c>
      <c r="B3550" t="s">
        <v>229</v>
      </c>
      <c r="C3550" t="s">
        <v>11</v>
      </c>
      <c r="D3550" t="s">
        <v>12</v>
      </c>
      <c r="E3550" t="s">
        <v>50</v>
      </c>
    </row>
    <row r="3551" spans="1:5">
      <c r="A3551" t="s">
        <v>4255</v>
      </c>
      <c r="B3551" t="s">
        <v>133</v>
      </c>
      <c r="C3551" t="s">
        <v>8</v>
      </c>
      <c r="D3551" t="s">
        <v>17</v>
      </c>
      <c r="E3551" t="s">
        <v>18</v>
      </c>
    </row>
    <row r="3552" spans="1:5">
      <c r="A3552" t="s">
        <v>4256</v>
      </c>
      <c r="B3552" t="s">
        <v>460</v>
      </c>
      <c r="C3552" t="s">
        <v>11</v>
      </c>
      <c r="D3552" t="s">
        <v>12</v>
      </c>
      <c r="E3552" t="s">
        <v>13</v>
      </c>
    </row>
    <row r="3553" spans="1:5">
      <c r="A3553" t="s">
        <v>4257</v>
      </c>
      <c r="B3553" t="s">
        <v>464</v>
      </c>
      <c r="C3553" t="s">
        <v>11</v>
      </c>
      <c r="D3553" t="s">
        <v>58</v>
      </c>
      <c r="E3553" t="s">
        <v>59</v>
      </c>
    </row>
    <row r="3554" spans="1:5">
      <c r="A3554" t="s">
        <v>4258</v>
      </c>
      <c r="B3554" t="s">
        <v>352</v>
      </c>
      <c r="C3554" t="s">
        <v>11</v>
      </c>
      <c r="D3554" t="s">
        <v>4706</v>
      </c>
      <c r="E3554" t="s">
        <v>33</v>
      </c>
    </row>
    <row r="3555" spans="1:5">
      <c r="A3555" t="s">
        <v>4259</v>
      </c>
      <c r="B3555" t="s">
        <v>391</v>
      </c>
      <c r="C3555" t="s">
        <v>23</v>
      </c>
      <c r="D3555" t="s">
        <v>39</v>
      </c>
      <c r="E3555" t="s">
        <v>48</v>
      </c>
    </row>
    <row r="3556" spans="1:5">
      <c r="A3556" t="s">
        <v>4260</v>
      </c>
      <c r="B3556" t="s">
        <v>179</v>
      </c>
      <c r="C3556" t="s">
        <v>8</v>
      </c>
      <c r="D3556" t="s">
        <v>17</v>
      </c>
      <c r="E3556" t="s">
        <v>18</v>
      </c>
    </row>
    <row r="3557" spans="1:5">
      <c r="A3557" t="s">
        <v>4261</v>
      </c>
      <c r="B3557" t="s">
        <v>423</v>
      </c>
      <c r="C3557" t="s">
        <v>8</v>
      </c>
      <c r="D3557" t="s">
        <v>34</v>
      </c>
      <c r="E3557" t="s">
        <v>60</v>
      </c>
    </row>
    <row r="3558" spans="1:5">
      <c r="A3558" t="s">
        <v>4262</v>
      </c>
      <c r="B3558" t="s">
        <v>457</v>
      </c>
      <c r="C3558" t="s">
        <v>11</v>
      </c>
      <c r="D3558" t="s">
        <v>20</v>
      </c>
      <c r="E3558" t="s">
        <v>63</v>
      </c>
    </row>
    <row r="3559" spans="1:5">
      <c r="A3559" t="s">
        <v>4263</v>
      </c>
      <c r="B3559" t="s">
        <v>341</v>
      </c>
      <c r="C3559" t="s">
        <v>11</v>
      </c>
      <c r="D3559" t="s">
        <v>58</v>
      </c>
      <c r="E3559" t="s">
        <v>59</v>
      </c>
    </row>
    <row r="3560" spans="1:5">
      <c r="A3560" t="s">
        <v>4264</v>
      </c>
      <c r="B3560" t="s">
        <v>294</v>
      </c>
      <c r="C3560" t="s">
        <v>23</v>
      </c>
      <c r="D3560" t="s">
        <v>39</v>
      </c>
      <c r="E3560" t="s">
        <v>48</v>
      </c>
    </row>
    <row r="3561" spans="1:5">
      <c r="A3561" t="s">
        <v>4265</v>
      </c>
      <c r="B3561" t="s">
        <v>249</v>
      </c>
      <c r="C3561" t="s">
        <v>23</v>
      </c>
      <c r="D3561" t="s">
        <v>42</v>
      </c>
      <c r="E3561" t="s">
        <v>43</v>
      </c>
    </row>
    <row r="3562" spans="1:5">
      <c r="A3562" t="s">
        <v>4266</v>
      </c>
      <c r="B3562" t="s">
        <v>489</v>
      </c>
      <c r="C3562" t="s">
        <v>23</v>
      </c>
      <c r="D3562" t="s">
        <v>42</v>
      </c>
      <c r="E3562" t="s">
        <v>62</v>
      </c>
    </row>
    <row r="3563" spans="1:5">
      <c r="A3563" t="s">
        <v>4267</v>
      </c>
      <c r="B3563" t="s">
        <v>265</v>
      </c>
      <c r="C3563" t="s">
        <v>8</v>
      </c>
      <c r="D3563" t="s">
        <v>9</v>
      </c>
      <c r="E3563" t="s">
        <v>10</v>
      </c>
    </row>
    <row r="3564" spans="1:5">
      <c r="A3564" t="s">
        <v>4268</v>
      </c>
      <c r="B3564" t="s">
        <v>244</v>
      </c>
      <c r="C3564" t="s">
        <v>8</v>
      </c>
      <c r="D3564" t="s">
        <v>17</v>
      </c>
      <c r="E3564" t="s">
        <v>32</v>
      </c>
    </row>
    <row r="3565" spans="1:5">
      <c r="A3565" t="s">
        <v>4269</v>
      </c>
      <c r="B3565" t="s">
        <v>289</v>
      </c>
      <c r="C3565" t="s">
        <v>8</v>
      </c>
      <c r="D3565" t="s">
        <v>9</v>
      </c>
      <c r="E3565" t="s">
        <v>46</v>
      </c>
    </row>
    <row r="3566" spans="1:5">
      <c r="A3566" t="s">
        <v>4270</v>
      </c>
      <c r="B3566" t="s">
        <v>351</v>
      </c>
      <c r="C3566" t="s">
        <v>11</v>
      </c>
      <c r="D3566" t="s">
        <v>58</v>
      </c>
      <c r="E3566" t="s">
        <v>66</v>
      </c>
    </row>
    <row r="3567" spans="1:5">
      <c r="A3567" t="s">
        <v>4271</v>
      </c>
      <c r="B3567" t="s">
        <v>175</v>
      </c>
      <c r="C3567" t="s">
        <v>8</v>
      </c>
      <c r="D3567" t="s">
        <v>9</v>
      </c>
      <c r="E3567" t="s">
        <v>46</v>
      </c>
    </row>
    <row r="3568" spans="1:5">
      <c r="A3568" t="s">
        <v>4272</v>
      </c>
      <c r="B3568" t="s">
        <v>267</v>
      </c>
      <c r="C3568" t="s">
        <v>5</v>
      </c>
      <c r="D3568" t="s">
        <v>29</v>
      </c>
      <c r="E3568" t="s">
        <v>53</v>
      </c>
    </row>
    <row r="3569" spans="1:5">
      <c r="A3569" t="s">
        <v>4273</v>
      </c>
      <c r="B3569" t="s">
        <v>379</v>
      </c>
      <c r="C3569" t="s">
        <v>5</v>
      </c>
      <c r="D3569" t="s">
        <v>14</v>
      </c>
      <c r="E3569" t="s">
        <v>15</v>
      </c>
    </row>
    <row r="3570" spans="1:5">
      <c r="A3570" t="s">
        <v>4274</v>
      </c>
      <c r="B3570" t="s">
        <v>428</v>
      </c>
      <c r="C3570" t="s">
        <v>23</v>
      </c>
      <c r="D3570" t="s">
        <v>39</v>
      </c>
      <c r="E3570" t="s">
        <v>51</v>
      </c>
    </row>
    <row r="3571" spans="1:5">
      <c r="A3571" t="s">
        <v>4275</v>
      </c>
      <c r="B3571" t="s">
        <v>219</v>
      </c>
      <c r="C3571" t="s">
        <v>8</v>
      </c>
      <c r="D3571" t="s">
        <v>17</v>
      </c>
      <c r="E3571" t="s">
        <v>32</v>
      </c>
    </row>
    <row r="3572" spans="1:5">
      <c r="A3572" t="s">
        <v>4276</v>
      </c>
      <c r="B3572" t="s">
        <v>138</v>
      </c>
      <c r="C3572" t="s">
        <v>5</v>
      </c>
      <c r="D3572" t="s">
        <v>29</v>
      </c>
      <c r="E3572" t="s">
        <v>30</v>
      </c>
    </row>
    <row r="3573" spans="1:5">
      <c r="A3573" t="s">
        <v>4277</v>
      </c>
      <c r="B3573" t="s">
        <v>305</v>
      </c>
      <c r="C3573" t="s">
        <v>23</v>
      </c>
      <c r="D3573" t="s">
        <v>24</v>
      </c>
      <c r="E3573" t="s">
        <v>45</v>
      </c>
    </row>
    <row r="3574" spans="1:5">
      <c r="A3574" t="s">
        <v>4278</v>
      </c>
      <c r="B3574" t="s">
        <v>152</v>
      </c>
      <c r="C3574" t="s">
        <v>8</v>
      </c>
      <c r="D3574" t="s">
        <v>34</v>
      </c>
      <c r="E3574" t="s">
        <v>35</v>
      </c>
    </row>
    <row r="3575" spans="1:5">
      <c r="A3575" t="s">
        <v>4279</v>
      </c>
      <c r="B3575" t="s">
        <v>310</v>
      </c>
      <c r="C3575" t="s">
        <v>11</v>
      </c>
      <c r="D3575" t="s">
        <v>4706</v>
      </c>
      <c r="E3575" t="s">
        <v>19</v>
      </c>
    </row>
    <row r="3576" spans="1:5">
      <c r="A3576" t="s">
        <v>4280</v>
      </c>
      <c r="B3576" t="s">
        <v>223</v>
      </c>
      <c r="C3576" t="s">
        <v>5</v>
      </c>
      <c r="D3576" t="s">
        <v>6</v>
      </c>
      <c r="E3576" t="s">
        <v>22</v>
      </c>
    </row>
    <row r="3577" spans="1:5">
      <c r="A3577" t="s">
        <v>4281</v>
      </c>
      <c r="B3577" t="s">
        <v>440</v>
      </c>
      <c r="C3577" t="s">
        <v>11</v>
      </c>
      <c r="D3577" t="s">
        <v>12</v>
      </c>
      <c r="E3577" t="s">
        <v>13</v>
      </c>
    </row>
    <row r="3578" spans="1:5">
      <c r="A3578" t="s">
        <v>4282</v>
      </c>
      <c r="B3578" t="s">
        <v>277</v>
      </c>
      <c r="C3578" t="s">
        <v>8</v>
      </c>
      <c r="D3578" t="s">
        <v>34</v>
      </c>
      <c r="E3578" t="s">
        <v>35</v>
      </c>
    </row>
    <row r="3579" spans="1:5">
      <c r="A3579" t="s">
        <v>4283</v>
      </c>
      <c r="B3579" t="s">
        <v>262</v>
      </c>
      <c r="C3579" t="s">
        <v>5</v>
      </c>
      <c r="D3579" t="s">
        <v>27</v>
      </c>
      <c r="E3579" t="s">
        <v>28</v>
      </c>
    </row>
    <row r="3580" spans="1:5">
      <c r="A3580" t="s">
        <v>4284</v>
      </c>
      <c r="B3580" t="s">
        <v>275</v>
      </c>
      <c r="C3580" t="s">
        <v>8</v>
      </c>
      <c r="D3580" t="s">
        <v>17</v>
      </c>
      <c r="E3580" t="s">
        <v>18</v>
      </c>
    </row>
    <row r="3581" spans="1:5">
      <c r="A3581" t="s">
        <v>4285</v>
      </c>
      <c r="B3581" t="s">
        <v>443</v>
      </c>
      <c r="C3581" t="s">
        <v>11</v>
      </c>
      <c r="D3581" t="s">
        <v>20</v>
      </c>
      <c r="E3581" t="s">
        <v>21</v>
      </c>
    </row>
    <row r="3582" spans="1:5">
      <c r="A3582" t="s">
        <v>4286</v>
      </c>
      <c r="B3582" t="s">
        <v>374</v>
      </c>
      <c r="C3582" t="s">
        <v>5</v>
      </c>
      <c r="D3582" t="s">
        <v>29</v>
      </c>
      <c r="E3582" t="s">
        <v>53</v>
      </c>
    </row>
    <row r="3583" spans="1:5">
      <c r="A3583" t="s">
        <v>4287</v>
      </c>
      <c r="B3583" t="s">
        <v>267</v>
      </c>
      <c r="C3583" t="s">
        <v>11</v>
      </c>
      <c r="D3583" t="s">
        <v>20</v>
      </c>
      <c r="E3583" t="s">
        <v>63</v>
      </c>
    </row>
    <row r="3584" spans="1:5">
      <c r="A3584" t="s">
        <v>4288</v>
      </c>
      <c r="B3584" t="s">
        <v>430</v>
      </c>
      <c r="C3584" t="s">
        <v>8</v>
      </c>
      <c r="D3584" t="s">
        <v>17</v>
      </c>
      <c r="E3584" t="s">
        <v>52</v>
      </c>
    </row>
    <row r="3585" spans="1:5">
      <c r="A3585" t="s">
        <v>4289</v>
      </c>
      <c r="B3585" t="s">
        <v>463</v>
      </c>
      <c r="C3585" t="s">
        <v>8</v>
      </c>
      <c r="D3585" t="s">
        <v>17</v>
      </c>
      <c r="E3585" t="s">
        <v>18</v>
      </c>
    </row>
    <row r="3586" spans="1:5">
      <c r="A3586" t="s">
        <v>4290</v>
      </c>
      <c r="B3586" t="s">
        <v>489</v>
      </c>
      <c r="C3586" t="s">
        <v>11</v>
      </c>
      <c r="D3586" t="s">
        <v>12</v>
      </c>
      <c r="E3586" t="s">
        <v>50</v>
      </c>
    </row>
    <row r="3587" spans="1:5">
      <c r="A3587" t="s">
        <v>4291</v>
      </c>
      <c r="B3587" t="s">
        <v>477</v>
      </c>
      <c r="C3587" t="s">
        <v>5</v>
      </c>
      <c r="D3587" t="s">
        <v>14</v>
      </c>
      <c r="E3587" t="s">
        <v>15</v>
      </c>
    </row>
    <row r="3588" spans="1:5">
      <c r="A3588" t="s">
        <v>4292</v>
      </c>
      <c r="B3588" t="s">
        <v>207</v>
      </c>
      <c r="C3588" t="s">
        <v>11</v>
      </c>
      <c r="D3588" t="s">
        <v>58</v>
      </c>
      <c r="E3588" t="s">
        <v>59</v>
      </c>
    </row>
    <row r="3589" spans="1:5">
      <c r="A3589" t="s">
        <v>4293</v>
      </c>
      <c r="B3589" t="s">
        <v>261</v>
      </c>
      <c r="C3589" t="s">
        <v>8</v>
      </c>
      <c r="D3589" t="s">
        <v>34</v>
      </c>
      <c r="E3589" t="s">
        <v>60</v>
      </c>
    </row>
    <row r="3590" spans="1:5">
      <c r="A3590" t="s">
        <v>4294</v>
      </c>
      <c r="B3590" t="s">
        <v>344</v>
      </c>
      <c r="C3590" t="s">
        <v>11</v>
      </c>
      <c r="D3590" t="s">
        <v>20</v>
      </c>
      <c r="E3590" t="s">
        <v>63</v>
      </c>
    </row>
    <row r="3591" spans="1:5">
      <c r="A3591" t="s">
        <v>4295</v>
      </c>
      <c r="B3591" t="s">
        <v>139</v>
      </c>
      <c r="C3591" t="s">
        <v>8</v>
      </c>
      <c r="D3591" t="s">
        <v>9</v>
      </c>
      <c r="E3591" t="s">
        <v>55</v>
      </c>
    </row>
    <row r="3592" spans="1:5">
      <c r="A3592" t="s">
        <v>4296</v>
      </c>
      <c r="B3592" t="s">
        <v>363</v>
      </c>
      <c r="C3592" t="s">
        <v>11</v>
      </c>
      <c r="D3592" t="s">
        <v>4706</v>
      </c>
      <c r="E3592" t="s">
        <v>19</v>
      </c>
    </row>
    <row r="3593" spans="1:5">
      <c r="A3593" t="s">
        <v>4297</v>
      </c>
      <c r="B3593" t="s">
        <v>483</v>
      </c>
      <c r="C3593" t="s">
        <v>5</v>
      </c>
      <c r="D3593" t="s">
        <v>6</v>
      </c>
      <c r="E3593" t="s">
        <v>16</v>
      </c>
    </row>
    <row r="3594" spans="1:5">
      <c r="A3594" t="s">
        <v>4298</v>
      </c>
      <c r="B3594" t="s">
        <v>375</v>
      </c>
      <c r="C3594" t="s">
        <v>5</v>
      </c>
      <c r="D3594" t="s">
        <v>27</v>
      </c>
      <c r="E3594" t="s">
        <v>67</v>
      </c>
    </row>
    <row r="3595" spans="1:5">
      <c r="A3595" t="s">
        <v>4299</v>
      </c>
      <c r="B3595" t="s">
        <v>335</v>
      </c>
      <c r="C3595" t="s">
        <v>11</v>
      </c>
      <c r="D3595" t="s">
        <v>20</v>
      </c>
      <c r="E3595" t="s">
        <v>21</v>
      </c>
    </row>
    <row r="3596" spans="1:5">
      <c r="A3596" t="s">
        <v>4300</v>
      </c>
      <c r="B3596" t="s">
        <v>501</v>
      </c>
      <c r="C3596" t="s">
        <v>11</v>
      </c>
      <c r="D3596" t="s">
        <v>12</v>
      </c>
      <c r="E3596" t="s">
        <v>50</v>
      </c>
    </row>
    <row r="3597" spans="1:5">
      <c r="A3597" t="s">
        <v>4301</v>
      </c>
      <c r="B3597" t="s">
        <v>498</v>
      </c>
      <c r="C3597" t="s">
        <v>5</v>
      </c>
      <c r="D3597" t="s">
        <v>14</v>
      </c>
      <c r="E3597" t="s">
        <v>57</v>
      </c>
    </row>
    <row r="3598" spans="1:5">
      <c r="A3598" t="s">
        <v>4302</v>
      </c>
      <c r="B3598" t="s">
        <v>285</v>
      </c>
      <c r="C3598" t="s">
        <v>8</v>
      </c>
      <c r="D3598" t="s">
        <v>9</v>
      </c>
      <c r="E3598" t="s">
        <v>10</v>
      </c>
    </row>
    <row r="3599" spans="1:5">
      <c r="A3599" t="s">
        <v>4303</v>
      </c>
      <c r="B3599" t="s">
        <v>341</v>
      </c>
      <c r="C3599" t="s">
        <v>5</v>
      </c>
      <c r="D3599" t="s">
        <v>29</v>
      </c>
      <c r="E3599" t="s">
        <v>30</v>
      </c>
    </row>
    <row r="3600" spans="1:5">
      <c r="A3600" t="s">
        <v>4304</v>
      </c>
      <c r="B3600" t="s">
        <v>376</v>
      </c>
      <c r="C3600" t="s">
        <v>8</v>
      </c>
      <c r="D3600" t="s">
        <v>34</v>
      </c>
      <c r="E3600" t="s">
        <v>35</v>
      </c>
    </row>
    <row r="3601" spans="1:5">
      <c r="A3601" t="s">
        <v>4305</v>
      </c>
      <c r="B3601" t="s">
        <v>168</v>
      </c>
      <c r="C3601" t="s">
        <v>11</v>
      </c>
      <c r="D3601" t="s">
        <v>20</v>
      </c>
      <c r="E3601" t="s">
        <v>21</v>
      </c>
    </row>
    <row r="3602" spans="1:5">
      <c r="A3602" t="s">
        <v>4306</v>
      </c>
      <c r="B3602" t="s">
        <v>488</v>
      </c>
      <c r="C3602" t="s">
        <v>11</v>
      </c>
      <c r="D3602" t="s">
        <v>58</v>
      </c>
      <c r="E3602" t="s">
        <v>59</v>
      </c>
    </row>
    <row r="3603" spans="1:5">
      <c r="A3603" t="s">
        <v>4307</v>
      </c>
      <c r="B3603" t="s">
        <v>499</v>
      </c>
      <c r="C3603" t="s">
        <v>8</v>
      </c>
      <c r="D3603" t="s">
        <v>9</v>
      </c>
      <c r="E3603" t="s">
        <v>46</v>
      </c>
    </row>
    <row r="3604" spans="1:5">
      <c r="A3604" t="s">
        <v>4308</v>
      </c>
      <c r="B3604" t="s">
        <v>310</v>
      </c>
      <c r="C3604" t="s">
        <v>11</v>
      </c>
      <c r="D3604" t="s">
        <v>12</v>
      </c>
      <c r="E3604" t="s">
        <v>47</v>
      </c>
    </row>
    <row r="3605" spans="1:5">
      <c r="A3605" t="s">
        <v>4309</v>
      </c>
      <c r="B3605" t="s">
        <v>249</v>
      </c>
      <c r="C3605" t="s">
        <v>8</v>
      </c>
      <c r="D3605" t="s">
        <v>34</v>
      </c>
      <c r="E3605" t="s">
        <v>60</v>
      </c>
    </row>
    <row r="3606" spans="1:5">
      <c r="A3606" t="s">
        <v>4310</v>
      </c>
      <c r="B3606" t="s">
        <v>463</v>
      </c>
      <c r="C3606" t="s">
        <v>23</v>
      </c>
      <c r="D3606" t="s">
        <v>24</v>
      </c>
      <c r="E3606" t="s">
        <v>45</v>
      </c>
    </row>
    <row r="3607" spans="1:5">
      <c r="A3607" t="s">
        <v>4311</v>
      </c>
      <c r="B3607" t="s">
        <v>226</v>
      </c>
      <c r="C3607" t="s">
        <v>5</v>
      </c>
      <c r="D3607" t="s">
        <v>6</v>
      </c>
      <c r="E3607" t="s">
        <v>7</v>
      </c>
    </row>
    <row r="3608" spans="1:5">
      <c r="A3608" t="s">
        <v>4312</v>
      </c>
      <c r="B3608" t="s">
        <v>223</v>
      </c>
      <c r="C3608" t="s">
        <v>23</v>
      </c>
      <c r="D3608" t="s">
        <v>24</v>
      </c>
      <c r="E3608" t="s">
        <v>54</v>
      </c>
    </row>
    <row r="3609" spans="1:5">
      <c r="A3609" t="s">
        <v>4313</v>
      </c>
      <c r="B3609" t="s">
        <v>245</v>
      </c>
      <c r="C3609" t="s">
        <v>8</v>
      </c>
      <c r="D3609" t="s">
        <v>37</v>
      </c>
      <c r="E3609" t="s">
        <v>49</v>
      </c>
    </row>
    <row r="3610" spans="1:5">
      <c r="A3610" t="s">
        <v>4314</v>
      </c>
      <c r="B3610" t="s">
        <v>305</v>
      </c>
      <c r="C3610" t="s">
        <v>5</v>
      </c>
      <c r="D3610" t="s">
        <v>29</v>
      </c>
      <c r="E3610" t="s">
        <v>30</v>
      </c>
    </row>
    <row r="3611" spans="1:5">
      <c r="A3611" t="s">
        <v>4315</v>
      </c>
      <c r="B3611" t="s">
        <v>433</v>
      </c>
      <c r="C3611" t="s">
        <v>8</v>
      </c>
      <c r="D3611" t="s">
        <v>17</v>
      </c>
      <c r="E3611" t="s">
        <v>32</v>
      </c>
    </row>
    <row r="3612" spans="1:5">
      <c r="A3612" t="s">
        <v>4316</v>
      </c>
      <c r="B3612" t="s">
        <v>385</v>
      </c>
      <c r="C3612" t="s">
        <v>5</v>
      </c>
      <c r="D3612" t="s">
        <v>27</v>
      </c>
      <c r="E3612" t="s">
        <v>67</v>
      </c>
    </row>
    <row r="3613" spans="1:5">
      <c r="A3613" t="s">
        <v>4317</v>
      </c>
      <c r="B3613" t="s">
        <v>469</v>
      </c>
      <c r="C3613" t="s">
        <v>5</v>
      </c>
      <c r="D3613" t="s">
        <v>27</v>
      </c>
      <c r="E3613" t="s">
        <v>67</v>
      </c>
    </row>
    <row r="3614" spans="1:5">
      <c r="A3614" t="s">
        <v>4318</v>
      </c>
      <c r="B3614" t="s">
        <v>165</v>
      </c>
      <c r="C3614" t="s">
        <v>5</v>
      </c>
      <c r="D3614" t="s">
        <v>14</v>
      </c>
      <c r="E3614" t="s">
        <v>15</v>
      </c>
    </row>
    <row r="3615" spans="1:5">
      <c r="A3615" t="s">
        <v>4319</v>
      </c>
      <c r="B3615" t="s">
        <v>346</v>
      </c>
      <c r="C3615" t="s">
        <v>5</v>
      </c>
      <c r="D3615" t="s">
        <v>14</v>
      </c>
      <c r="E3615" t="s">
        <v>57</v>
      </c>
    </row>
    <row r="3616" spans="1:5">
      <c r="A3616" t="s">
        <v>4320</v>
      </c>
      <c r="B3616" t="s">
        <v>169</v>
      </c>
      <c r="C3616" t="s">
        <v>8</v>
      </c>
      <c r="D3616" t="s">
        <v>37</v>
      </c>
      <c r="E3616" t="s">
        <v>49</v>
      </c>
    </row>
    <row r="3617" spans="1:5">
      <c r="A3617" t="s">
        <v>4321</v>
      </c>
      <c r="B3617" t="s">
        <v>183</v>
      </c>
      <c r="C3617" t="s">
        <v>5</v>
      </c>
      <c r="D3617" t="s">
        <v>29</v>
      </c>
      <c r="E3617" t="s">
        <v>31</v>
      </c>
    </row>
    <row r="3618" spans="1:5">
      <c r="A3618" t="s">
        <v>4322</v>
      </c>
      <c r="B3618" t="s">
        <v>250</v>
      </c>
      <c r="C3618" t="s">
        <v>5</v>
      </c>
      <c r="D3618" t="s">
        <v>14</v>
      </c>
      <c r="E3618" t="s">
        <v>15</v>
      </c>
    </row>
    <row r="3619" spans="1:5">
      <c r="A3619" t="s">
        <v>4323</v>
      </c>
      <c r="B3619" t="s">
        <v>259</v>
      </c>
      <c r="C3619" t="s">
        <v>23</v>
      </c>
      <c r="D3619" t="s">
        <v>24</v>
      </c>
      <c r="E3619" t="s">
        <v>54</v>
      </c>
    </row>
    <row r="3620" spans="1:5">
      <c r="A3620" t="s">
        <v>4324</v>
      </c>
      <c r="B3620" t="s">
        <v>123</v>
      </c>
      <c r="C3620" t="s">
        <v>11</v>
      </c>
      <c r="D3620" t="s">
        <v>12</v>
      </c>
      <c r="E3620" t="s">
        <v>50</v>
      </c>
    </row>
    <row r="3621" spans="1:5">
      <c r="A3621" t="s">
        <v>4325</v>
      </c>
      <c r="B3621" t="s">
        <v>376</v>
      </c>
      <c r="C3621" t="s">
        <v>11</v>
      </c>
      <c r="D3621" t="s">
        <v>58</v>
      </c>
      <c r="E3621" t="s">
        <v>59</v>
      </c>
    </row>
    <row r="3622" spans="1:5">
      <c r="A3622" t="s">
        <v>4326</v>
      </c>
      <c r="B3622" t="s">
        <v>172</v>
      </c>
      <c r="C3622" t="s">
        <v>23</v>
      </c>
      <c r="D3622" t="s">
        <v>39</v>
      </c>
      <c r="E3622" t="s">
        <v>51</v>
      </c>
    </row>
    <row r="3623" spans="1:5">
      <c r="A3623" t="s">
        <v>4327</v>
      </c>
      <c r="B3623" t="s">
        <v>460</v>
      </c>
      <c r="C3623" t="s">
        <v>23</v>
      </c>
      <c r="D3623" t="s">
        <v>24</v>
      </c>
      <c r="E3623" t="s">
        <v>25</v>
      </c>
    </row>
    <row r="3624" spans="1:5">
      <c r="A3624" t="s">
        <v>4328</v>
      </c>
      <c r="B3624" t="s">
        <v>460</v>
      </c>
      <c r="C3624" t="s">
        <v>8</v>
      </c>
      <c r="D3624" t="s">
        <v>37</v>
      </c>
      <c r="E3624" t="s">
        <v>49</v>
      </c>
    </row>
    <row r="3625" spans="1:5">
      <c r="A3625" t="s">
        <v>4329</v>
      </c>
      <c r="B3625" t="s">
        <v>309</v>
      </c>
      <c r="C3625" t="s">
        <v>8</v>
      </c>
      <c r="D3625" t="s">
        <v>17</v>
      </c>
      <c r="E3625" t="s">
        <v>52</v>
      </c>
    </row>
    <row r="3626" spans="1:5">
      <c r="A3626" t="s">
        <v>4330</v>
      </c>
      <c r="B3626" t="s">
        <v>391</v>
      </c>
      <c r="C3626" t="s">
        <v>8</v>
      </c>
      <c r="D3626" t="s">
        <v>34</v>
      </c>
      <c r="E3626" t="s">
        <v>35</v>
      </c>
    </row>
    <row r="3627" spans="1:5">
      <c r="A3627" t="s">
        <v>4331</v>
      </c>
      <c r="B3627" t="s">
        <v>377</v>
      </c>
      <c r="C3627" t="s">
        <v>23</v>
      </c>
      <c r="D3627" t="s">
        <v>39</v>
      </c>
      <c r="E3627" t="s">
        <v>48</v>
      </c>
    </row>
    <row r="3628" spans="1:5">
      <c r="A3628" t="s">
        <v>4332</v>
      </c>
      <c r="B3628" t="s">
        <v>354</v>
      </c>
      <c r="C3628" t="s">
        <v>23</v>
      </c>
      <c r="D3628" t="s">
        <v>39</v>
      </c>
      <c r="E3628" t="s">
        <v>51</v>
      </c>
    </row>
    <row r="3629" spans="1:5">
      <c r="A3629" t="s">
        <v>4333</v>
      </c>
      <c r="B3629" t="s">
        <v>383</v>
      </c>
      <c r="C3629" t="s">
        <v>5</v>
      </c>
      <c r="D3629" t="s">
        <v>14</v>
      </c>
      <c r="E3629" t="s">
        <v>26</v>
      </c>
    </row>
    <row r="3630" spans="1:5">
      <c r="A3630" t="s">
        <v>4334</v>
      </c>
      <c r="B3630" t="s">
        <v>248</v>
      </c>
      <c r="C3630" t="s">
        <v>8</v>
      </c>
      <c r="D3630" t="s">
        <v>37</v>
      </c>
      <c r="E3630" t="s">
        <v>49</v>
      </c>
    </row>
    <row r="3631" spans="1:5">
      <c r="A3631" t="s">
        <v>4335</v>
      </c>
      <c r="B3631" t="s">
        <v>135</v>
      </c>
      <c r="C3631" t="s">
        <v>8</v>
      </c>
      <c r="D3631" t="s">
        <v>17</v>
      </c>
      <c r="E3631" t="s">
        <v>52</v>
      </c>
    </row>
    <row r="3632" spans="1:5">
      <c r="A3632" t="s">
        <v>4336</v>
      </c>
      <c r="B3632" t="s">
        <v>156</v>
      </c>
      <c r="C3632" t="s">
        <v>8</v>
      </c>
      <c r="D3632" t="s">
        <v>37</v>
      </c>
      <c r="E3632" t="s">
        <v>38</v>
      </c>
    </row>
    <row r="3633" spans="1:5">
      <c r="A3633" t="s">
        <v>4337</v>
      </c>
      <c r="B3633" t="s">
        <v>197</v>
      </c>
      <c r="C3633" t="s">
        <v>11</v>
      </c>
      <c r="D3633" t="s">
        <v>4706</v>
      </c>
      <c r="E3633" t="s">
        <v>19</v>
      </c>
    </row>
    <row r="3634" spans="1:5">
      <c r="A3634" t="s">
        <v>4338</v>
      </c>
      <c r="B3634" t="s">
        <v>217</v>
      </c>
      <c r="C3634" t="s">
        <v>5</v>
      </c>
      <c r="D3634" t="s">
        <v>29</v>
      </c>
      <c r="E3634" t="s">
        <v>30</v>
      </c>
    </row>
    <row r="3635" spans="1:5">
      <c r="A3635" t="s">
        <v>4339</v>
      </c>
      <c r="B3635" t="s">
        <v>161</v>
      </c>
      <c r="C3635" t="s">
        <v>8</v>
      </c>
      <c r="D3635" t="s">
        <v>37</v>
      </c>
      <c r="E3635" t="s">
        <v>65</v>
      </c>
    </row>
    <row r="3636" spans="1:5">
      <c r="A3636" t="s">
        <v>4340</v>
      </c>
      <c r="B3636" t="s">
        <v>179</v>
      </c>
      <c r="C3636" t="s">
        <v>8</v>
      </c>
      <c r="D3636" t="s">
        <v>9</v>
      </c>
      <c r="E3636" t="s">
        <v>46</v>
      </c>
    </row>
    <row r="3637" spans="1:5">
      <c r="A3637" t="s">
        <v>4341</v>
      </c>
      <c r="B3637" t="s">
        <v>217</v>
      </c>
      <c r="C3637" t="s">
        <v>8</v>
      </c>
      <c r="D3637" t="s">
        <v>17</v>
      </c>
      <c r="E3637" t="s">
        <v>32</v>
      </c>
    </row>
    <row r="3638" spans="1:5">
      <c r="A3638" t="s">
        <v>4342</v>
      </c>
      <c r="B3638" t="s">
        <v>158</v>
      </c>
      <c r="C3638" t="s">
        <v>11</v>
      </c>
      <c r="D3638" t="s">
        <v>20</v>
      </c>
      <c r="E3638" t="s">
        <v>56</v>
      </c>
    </row>
    <row r="3639" spans="1:5">
      <c r="A3639" t="s">
        <v>4343</v>
      </c>
      <c r="B3639" t="s">
        <v>492</v>
      </c>
      <c r="C3639" t="s">
        <v>11</v>
      </c>
      <c r="D3639" t="s">
        <v>20</v>
      </c>
      <c r="E3639" t="s">
        <v>21</v>
      </c>
    </row>
    <row r="3640" spans="1:5">
      <c r="A3640" t="s">
        <v>4344</v>
      </c>
      <c r="B3640" t="s">
        <v>476</v>
      </c>
      <c r="C3640" t="s">
        <v>23</v>
      </c>
      <c r="D3640" t="s">
        <v>39</v>
      </c>
      <c r="E3640" t="s">
        <v>40</v>
      </c>
    </row>
    <row r="3641" spans="1:5">
      <c r="A3641" t="s">
        <v>4345</v>
      </c>
      <c r="B3641" t="s">
        <v>347</v>
      </c>
      <c r="C3641" t="s">
        <v>5</v>
      </c>
      <c r="D3641" t="s">
        <v>14</v>
      </c>
      <c r="E3641" t="s">
        <v>26</v>
      </c>
    </row>
    <row r="3642" spans="1:5">
      <c r="A3642" t="s">
        <v>4346</v>
      </c>
      <c r="B3642" t="s">
        <v>485</v>
      </c>
      <c r="C3642" t="s">
        <v>23</v>
      </c>
      <c r="D3642" t="s">
        <v>39</v>
      </c>
      <c r="E3642" t="s">
        <v>51</v>
      </c>
    </row>
    <row r="3643" spans="1:5">
      <c r="A3643" t="s">
        <v>4347</v>
      </c>
      <c r="B3643" t="s">
        <v>271</v>
      </c>
      <c r="C3643" t="s">
        <v>5</v>
      </c>
      <c r="D3643" t="s">
        <v>14</v>
      </c>
      <c r="E3643" t="s">
        <v>15</v>
      </c>
    </row>
    <row r="3644" spans="1:5">
      <c r="A3644" t="s">
        <v>4348</v>
      </c>
      <c r="B3644" t="s">
        <v>148</v>
      </c>
      <c r="C3644" t="s">
        <v>11</v>
      </c>
      <c r="D3644" t="s">
        <v>12</v>
      </c>
      <c r="E3644" t="s">
        <v>47</v>
      </c>
    </row>
    <row r="3645" spans="1:5">
      <c r="A3645" t="s">
        <v>4349</v>
      </c>
      <c r="B3645" t="s">
        <v>247</v>
      </c>
      <c r="C3645" t="s">
        <v>8</v>
      </c>
      <c r="D3645" t="s">
        <v>37</v>
      </c>
      <c r="E3645" t="s">
        <v>49</v>
      </c>
    </row>
    <row r="3646" spans="1:5">
      <c r="A3646" t="s">
        <v>4350</v>
      </c>
      <c r="B3646" t="s">
        <v>239</v>
      </c>
      <c r="C3646" t="s">
        <v>23</v>
      </c>
      <c r="D3646" t="s">
        <v>39</v>
      </c>
      <c r="E3646" t="s">
        <v>51</v>
      </c>
    </row>
    <row r="3647" spans="1:5">
      <c r="A3647" t="s">
        <v>4351</v>
      </c>
      <c r="B3647" t="s">
        <v>280</v>
      </c>
      <c r="C3647" t="s">
        <v>8</v>
      </c>
      <c r="D3647" t="s">
        <v>9</v>
      </c>
      <c r="E3647" t="s">
        <v>46</v>
      </c>
    </row>
    <row r="3648" spans="1:5">
      <c r="A3648" t="s">
        <v>4352</v>
      </c>
      <c r="B3648" t="s">
        <v>349</v>
      </c>
      <c r="C3648" t="s">
        <v>23</v>
      </c>
      <c r="D3648" t="s">
        <v>39</v>
      </c>
      <c r="E3648" t="s">
        <v>48</v>
      </c>
    </row>
    <row r="3649" spans="1:5">
      <c r="A3649" t="s">
        <v>4353</v>
      </c>
      <c r="B3649" t="s">
        <v>172</v>
      </c>
      <c r="C3649" t="s">
        <v>11</v>
      </c>
      <c r="D3649" t="s">
        <v>12</v>
      </c>
      <c r="E3649" t="s">
        <v>13</v>
      </c>
    </row>
    <row r="3650" spans="1:5">
      <c r="A3650" t="s">
        <v>4354</v>
      </c>
      <c r="B3650" t="s">
        <v>178</v>
      </c>
      <c r="C3650" t="s">
        <v>11</v>
      </c>
      <c r="D3650" t="s">
        <v>20</v>
      </c>
      <c r="E3650" t="s">
        <v>56</v>
      </c>
    </row>
    <row r="3651" spans="1:5">
      <c r="A3651" t="s">
        <v>4355</v>
      </c>
      <c r="B3651" t="s">
        <v>218</v>
      </c>
      <c r="C3651" t="s">
        <v>11</v>
      </c>
      <c r="D3651" t="s">
        <v>12</v>
      </c>
      <c r="E3651" t="s">
        <v>50</v>
      </c>
    </row>
    <row r="3652" spans="1:5">
      <c r="A3652" t="s">
        <v>4356</v>
      </c>
      <c r="B3652" t="s">
        <v>137</v>
      </c>
      <c r="C3652" t="s">
        <v>23</v>
      </c>
      <c r="D3652" t="s">
        <v>42</v>
      </c>
      <c r="E3652" t="s">
        <v>44</v>
      </c>
    </row>
    <row r="3653" spans="1:5">
      <c r="A3653" t="s">
        <v>4357</v>
      </c>
      <c r="B3653" t="s">
        <v>338</v>
      </c>
      <c r="C3653" t="s">
        <v>5</v>
      </c>
      <c r="D3653" t="s">
        <v>27</v>
      </c>
      <c r="E3653" t="s">
        <v>67</v>
      </c>
    </row>
    <row r="3654" spans="1:5">
      <c r="A3654" t="s">
        <v>4358</v>
      </c>
      <c r="B3654" t="s">
        <v>337</v>
      </c>
      <c r="C3654" t="s">
        <v>23</v>
      </c>
      <c r="D3654" t="s">
        <v>39</v>
      </c>
      <c r="E3654" t="s">
        <v>40</v>
      </c>
    </row>
    <row r="3655" spans="1:5">
      <c r="A3655" t="s">
        <v>4359</v>
      </c>
      <c r="B3655" t="s">
        <v>213</v>
      </c>
      <c r="C3655" t="s">
        <v>5</v>
      </c>
      <c r="D3655" t="s">
        <v>29</v>
      </c>
      <c r="E3655" t="s">
        <v>30</v>
      </c>
    </row>
    <row r="3656" spans="1:5">
      <c r="A3656" t="s">
        <v>4360</v>
      </c>
      <c r="B3656" t="s">
        <v>156</v>
      </c>
      <c r="C3656" t="s">
        <v>23</v>
      </c>
      <c r="D3656" t="s">
        <v>39</v>
      </c>
      <c r="E3656" t="s">
        <v>51</v>
      </c>
    </row>
    <row r="3657" spans="1:5">
      <c r="A3657" t="s">
        <v>4361</v>
      </c>
      <c r="B3657" t="s">
        <v>366</v>
      </c>
      <c r="C3657" t="s">
        <v>23</v>
      </c>
      <c r="D3657" t="s">
        <v>42</v>
      </c>
      <c r="E3657" t="s">
        <v>44</v>
      </c>
    </row>
    <row r="3658" spans="1:5">
      <c r="A3658" t="s">
        <v>4362</v>
      </c>
      <c r="B3658" t="s">
        <v>424</v>
      </c>
      <c r="C3658" t="s">
        <v>11</v>
      </c>
      <c r="D3658" t="s">
        <v>58</v>
      </c>
      <c r="E3658" t="s">
        <v>61</v>
      </c>
    </row>
    <row r="3659" spans="1:5">
      <c r="A3659" t="s">
        <v>4363</v>
      </c>
      <c r="B3659" t="s">
        <v>106</v>
      </c>
      <c r="C3659" t="s">
        <v>8</v>
      </c>
      <c r="D3659" t="s">
        <v>37</v>
      </c>
      <c r="E3659" t="s">
        <v>65</v>
      </c>
    </row>
    <row r="3660" spans="1:5">
      <c r="A3660" t="s">
        <v>4364</v>
      </c>
      <c r="B3660" t="s">
        <v>391</v>
      </c>
      <c r="C3660" t="s">
        <v>8</v>
      </c>
      <c r="D3660" t="s">
        <v>37</v>
      </c>
      <c r="E3660" t="s">
        <v>65</v>
      </c>
    </row>
    <row r="3661" spans="1:5">
      <c r="A3661" t="s">
        <v>4365</v>
      </c>
      <c r="B3661" t="s">
        <v>213</v>
      </c>
      <c r="C3661" t="s">
        <v>5</v>
      </c>
      <c r="D3661" t="s">
        <v>29</v>
      </c>
      <c r="E3661" t="s">
        <v>31</v>
      </c>
    </row>
    <row r="3662" spans="1:5">
      <c r="A3662" t="s">
        <v>4366</v>
      </c>
      <c r="B3662" t="s">
        <v>268</v>
      </c>
      <c r="C3662" t="s">
        <v>8</v>
      </c>
      <c r="D3662" t="s">
        <v>37</v>
      </c>
      <c r="E3662" t="s">
        <v>65</v>
      </c>
    </row>
    <row r="3663" spans="1:5">
      <c r="A3663" t="s">
        <v>4367</v>
      </c>
      <c r="B3663" t="s">
        <v>391</v>
      </c>
      <c r="C3663" t="s">
        <v>23</v>
      </c>
      <c r="D3663" t="s">
        <v>42</v>
      </c>
      <c r="E3663" t="s">
        <v>62</v>
      </c>
    </row>
    <row r="3664" spans="1:5">
      <c r="A3664" t="s">
        <v>4368</v>
      </c>
      <c r="B3664" t="s">
        <v>427</v>
      </c>
      <c r="C3664" t="s">
        <v>23</v>
      </c>
      <c r="D3664" t="s">
        <v>24</v>
      </c>
      <c r="E3664" t="s">
        <v>54</v>
      </c>
    </row>
    <row r="3665" spans="1:5">
      <c r="A3665" t="s">
        <v>4369</v>
      </c>
      <c r="B3665" t="s">
        <v>344</v>
      </c>
      <c r="C3665" t="s">
        <v>11</v>
      </c>
      <c r="D3665" t="s">
        <v>4706</v>
      </c>
      <c r="E3665" t="s">
        <v>41</v>
      </c>
    </row>
    <row r="3666" spans="1:5">
      <c r="A3666" t="s">
        <v>4370</v>
      </c>
      <c r="B3666" t="s">
        <v>459</v>
      </c>
      <c r="C3666" t="s">
        <v>11</v>
      </c>
      <c r="D3666" t="s">
        <v>4706</v>
      </c>
      <c r="E3666" t="s">
        <v>41</v>
      </c>
    </row>
    <row r="3667" spans="1:5">
      <c r="A3667" t="s">
        <v>4371</v>
      </c>
      <c r="B3667" t="s">
        <v>481</v>
      </c>
      <c r="C3667" t="s">
        <v>8</v>
      </c>
      <c r="D3667" t="s">
        <v>37</v>
      </c>
      <c r="E3667" t="s">
        <v>49</v>
      </c>
    </row>
    <row r="3668" spans="1:5">
      <c r="A3668" t="s">
        <v>4372</v>
      </c>
      <c r="B3668" t="s">
        <v>270</v>
      </c>
      <c r="C3668" t="s">
        <v>5</v>
      </c>
      <c r="D3668" t="s">
        <v>27</v>
      </c>
      <c r="E3668" t="s">
        <v>28</v>
      </c>
    </row>
    <row r="3669" spans="1:5">
      <c r="A3669" t="s">
        <v>4373</v>
      </c>
      <c r="B3669" t="s">
        <v>179</v>
      </c>
      <c r="C3669" t="s">
        <v>8</v>
      </c>
      <c r="D3669" t="s">
        <v>34</v>
      </c>
      <c r="E3669" t="s">
        <v>35</v>
      </c>
    </row>
    <row r="3670" spans="1:5">
      <c r="A3670" t="s">
        <v>4374</v>
      </c>
      <c r="B3670" t="s">
        <v>184</v>
      </c>
      <c r="C3670" t="s">
        <v>8</v>
      </c>
      <c r="D3670" t="s">
        <v>9</v>
      </c>
      <c r="E3670" t="s">
        <v>10</v>
      </c>
    </row>
    <row r="3671" spans="1:5">
      <c r="A3671" t="s">
        <v>4375</v>
      </c>
      <c r="B3671" t="s">
        <v>248</v>
      </c>
      <c r="C3671" t="s">
        <v>8</v>
      </c>
      <c r="D3671" t="s">
        <v>37</v>
      </c>
      <c r="E3671" t="s">
        <v>49</v>
      </c>
    </row>
    <row r="3672" spans="1:5">
      <c r="A3672" t="s">
        <v>4376</v>
      </c>
      <c r="B3672" t="s">
        <v>279</v>
      </c>
      <c r="C3672" t="s">
        <v>8</v>
      </c>
      <c r="D3672" t="s">
        <v>34</v>
      </c>
      <c r="E3672" t="s">
        <v>60</v>
      </c>
    </row>
    <row r="3673" spans="1:5">
      <c r="A3673" t="s">
        <v>4377</v>
      </c>
      <c r="B3673" t="s">
        <v>342</v>
      </c>
      <c r="C3673" t="s">
        <v>23</v>
      </c>
      <c r="D3673" t="s">
        <v>24</v>
      </c>
      <c r="E3673" t="s">
        <v>54</v>
      </c>
    </row>
    <row r="3674" spans="1:5">
      <c r="A3674" t="s">
        <v>4378</v>
      </c>
      <c r="B3674" t="s">
        <v>410</v>
      </c>
      <c r="C3674" t="s">
        <v>5</v>
      </c>
      <c r="D3674" t="s">
        <v>14</v>
      </c>
      <c r="E3674" t="s">
        <v>15</v>
      </c>
    </row>
    <row r="3675" spans="1:5">
      <c r="A3675" t="s">
        <v>4379</v>
      </c>
      <c r="B3675" t="s">
        <v>316</v>
      </c>
      <c r="C3675" t="s">
        <v>23</v>
      </c>
      <c r="D3675" t="s">
        <v>24</v>
      </c>
      <c r="E3675" t="s">
        <v>54</v>
      </c>
    </row>
    <row r="3676" spans="1:5">
      <c r="A3676" t="s">
        <v>4380</v>
      </c>
      <c r="B3676" t="s">
        <v>131</v>
      </c>
      <c r="C3676" t="s">
        <v>5</v>
      </c>
      <c r="D3676" t="s">
        <v>27</v>
      </c>
      <c r="E3676" t="s">
        <v>64</v>
      </c>
    </row>
    <row r="3677" spans="1:5">
      <c r="A3677" t="s">
        <v>4381</v>
      </c>
      <c r="B3677" t="s">
        <v>252</v>
      </c>
      <c r="C3677" t="s">
        <v>11</v>
      </c>
      <c r="D3677" t="s">
        <v>12</v>
      </c>
      <c r="E3677" t="s">
        <v>50</v>
      </c>
    </row>
    <row r="3678" spans="1:5">
      <c r="A3678" t="s">
        <v>4382</v>
      </c>
      <c r="B3678" t="s">
        <v>432</v>
      </c>
      <c r="C3678" t="s">
        <v>8</v>
      </c>
      <c r="D3678" t="s">
        <v>34</v>
      </c>
      <c r="E3678" t="s">
        <v>60</v>
      </c>
    </row>
    <row r="3679" spans="1:5">
      <c r="A3679" t="s">
        <v>4383</v>
      </c>
      <c r="B3679" t="s">
        <v>179</v>
      </c>
      <c r="C3679" t="s">
        <v>23</v>
      </c>
      <c r="D3679" t="s">
        <v>42</v>
      </c>
      <c r="E3679" t="s">
        <v>44</v>
      </c>
    </row>
    <row r="3680" spans="1:5">
      <c r="A3680" t="s">
        <v>4384</v>
      </c>
      <c r="B3680" t="s">
        <v>474</v>
      </c>
      <c r="C3680" t="s">
        <v>5</v>
      </c>
      <c r="D3680" t="s">
        <v>29</v>
      </c>
      <c r="E3680" t="s">
        <v>53</v>
      </c>
    </row>
    <row r="3681" spans="1:5">
      <c r="A3681" t="s">
        <v>4385</v>
      </c>
      <c r="B3681" t="s">
        <v>404</v>
      </c>
      <c r="C3681" t="s">
        <v>11</v>
      </c>
      <c r="D3681" t="s">
        <v>58</v>
      </c>
      <c r="E3681" t="s">
        <v>61</v>
      </c>
    </row>
    <row r="3682" spans="1:5">
      <c r="A3682" t="s">
        <v>4386</v>
      </c>
      <c r="B3682" t="s">
        <v>207</v>
      </c>
      <c r="C3682" t="s">
        <v>11</v>
      </c>
      <c r="D3682" t="s">
        <v>12</v>
      </c>
      <c r="E3682" t="s">
        <v>50</v>
      </c>
    </row>
    <row r="3683" spans="1:5">
      <c r="A3683" t="s">
        <v>4387</v>
      </c>
      <c r="B3683" t="s">
        <v>387</v>
      </c>
      <c r="C3683" t="s">
        <v>8</v>
      </c>
      <c r="D3683" t="s">
        <v>9</v>
      </c>
      <c r="E3683" t="s">
        <v>10</v>
      </c>
    </row>
    <row r="3684" spans="1:5">
      <c r="A3684" t="s">
        <v>4388</v>
      </c>
      <c r="B3684" t="s">
        <v>130</v>
      </c>
      <c r="C3684" t="s">
        <v>5</v>
      </c>
      <c r="D3684" t="s">
        <v>6</v>
      </c>
      <c r="E3684" t="s">
        <v>16</v>
      </c>
    </row>
    <row r="3685" spans="1:5">
      <c r="A3685" t="s">
        <v>4389</v>
      </c>
      <c r="B3685" t="s">
        <v>215</v>
      </c>
      <c r="C3685" t="s">
        <v>23</v>
      </c>
      <c r="D3685" t="s">
        <v>39</v>
      </c>
      <c r="E3685" t="s">
        <v>48</v>
      </c>
    </row>
    <row r="3686" spans="1:5">
      <c r="A3686" t="s">
        <v>4390</v>
      </c>
      <c r="B3686" t="s">
        <v>168</v>
      </c>
      <c r="C3686" t="s">
        <v>8</v>
      </c>
      <c r="D3686" t="s">
        <v>17</v>
      </c>
      <c r="E3686" t="s">
        <v>32</v>
      </c>
    </row>
    <row r="3687" spans="1:5">
      <c r="A3687" t="s">
        <v>4391</v>
      </c>
      <c r="B3687" t="s">
        <v>469</v>
      </c>
      <c r="C3687" t="s">
        <v>23</v>
      </c>
      <c r="D3687" t="s">
        <v>39</v>
      </c>
      <c r="E3687" t="s">
        <v>48</v>
      </c>
    </row>
    <row r="3688" spans="1:5">
      <c r="A3688" t="s">
        <v>4392</v>
      </c>
      <c r="B3688" t="s">
        <v>472</v>
      </c>
      <c r="C3688" t="s">
        <v>11</v>
      </c>
      <c r="D3688" t="s">
        <v>58</v>
      </c>
      <c r="E3688" t="s">
        <v>59</v>
      </c>
    </row>
    <row r="3689" spans="1:5">
      <c r="A3689" t="s">
        <v>4393</v>
      </c>
      <c r="B3689" t="s">
        <v>448</v>
      </c>
      <c r="C3689" t="s">
        <v>23</v>
      </c>
      <c r="D3689" t="s">
        <v>24</v>
      </c>
      <c r="E3689" t="s">
        <v>54</v>
      </c>
    </row>
    <row r="3690" spans="1:5">
      <c r="A3690" t="s">
        <v>4394</v>
      </c>
      <c r="B3690" t="s">
        <v>346</v>
      </c>
      <c r="C3690" t="s">
        <v>23</v>
      </c>
      <c r="D3690" t="s">
        <v>42</v>
      </c>
      <c r="E3690" t="s">
        <v>62</v>
      </c>
    </row>
    <row r="3691" spans="1:5">
      <c r="A3691" t="s">
        <v>4395</v>
      </c>
      <c r="B3691" t="s">
        <v>304</v>
      </c>
      <c r="C3691" t="s">
        <v>8</v>
      </c>
      <c r="D3691" t="s">
        <v>37</v>
      </c>
      <c r="E3691" t="s">
        <v>49</v>
      </c>
    </row>
    <row r="3692" spans="1:5">
      <c r="A3692" t="s">
        <v>4396</v>
      </c>
      <c r="B3692" t="s">
        <v>215</v>
      </c>
      <c r="C3692" t="s">
        <v>23</v>
      </c>
      <c r="D3692" t="s">
        <v>42</v>
      </c>
      <c r="E3692" t="s">
        <v>43</v>
      </c>
    </row>
    <row r="3693" spans="1:5">
      <c r="A3693" t="s">
        <v>4397</v>
      </c>
      <c r="B3693" t="s">
        <v>327</v>
      </c>
      <c r="C3693" t="s">
        <v>8</v>
      </c>
      <c r="D3693" t="s">
        <v>9</v>
      </c>
      <c r="E3693" t="s">
        <v>55</v>
      </c>
    </row>
    <row r="3694" spans="1:5">
      <c r="A3694" t="s">
        <v>4398</v>
      </c>
      <c r="B3694" t="s">
        <v>369</v>
      </c>
      <c r="C3694" t="s">
        <v>11</v>
      </c>
      <c r="D3694" t="s">
        <v>12</v>
      </c>
      <c r="E3694" t="s">
        <v>13</v>
      </c>
    </row>
    <row r="3695" spans="1:5">
      <c r="A3695" t="s">
        <v>4399</v>
      </c>
      <c r="B3695" t="s">
        <v>412</v>
      </c>
      <c r="C3695" t="s">
        <v>8</v>
      </c>
      <c r="D3695" t="s">
        <v>37</v>
      </c>
      <c r="E3695" t="s">
        <v>38</v>
      </c>
    </row>
    <row r="3696" spans="1:5">
      <c r="A3696" t="s">
        <v>4400</v>
      </c>
      <c r="B3696" t="s">
        <v>305</v>
      </c>
      <c r="C3696" t="s">
        <v>8</v>
      </c>
      <c r="D3696" t="s">
        <v>34</v>
      </c>
      <c r="E3696" t="s">
        <v>60</v>
      </c>
    </row>
    <row r="3697" spans="1:5">
      <c r="A3697" t="s">
        <v>4401</v>
      </c>
      <c r="B3697" t="s">
        <v>316</v>
      </c>
      <c r="C3697" t="s">
        <v>5</v>
      </c>
      <c r="D3697" t="s">
        <v>6</v>
      </c>
      <c r="E3697" t="s">
        <v>22</v>
      </c>
    </row>
    <row r="3698" spans="1:5">
      <c r="A3698" t="s">
        <v>4402</v>
      </c>
      <c r="B3698" t="s">
        <v>310</v>
      </c>
      <c r="C3698" t="s">
        <v>23</v>
      </c>
      <c r="D3698" t="s">
        <v>42</v>
      </c>
      <c r="E3698" t="s">
        <v>44</v>
      </c>
    </row>
    <row r="3699" spans="1:5">
      <c r="A3699" t="s">
        <v>4403</v>
      </c>
      <c r="B3699" t="s">
        <v>483</v>
      </c>
      <c r="C3699" t="s">
        <v>11</v>
      </c>
      <c r="D3699" t="s">
        <v>20</v>
      </c>
      <c r="E3699" t="s">
        <v>63</v>
      </c>
    </row>
    <row r="3700" spans="1:5">
      <c r="A3700" t="s">
        <v>4404</v>
      </c>
      <c r="B3700" t="s">
        <v>142</v>
      </c>
      <c r="C3700" t="s">
        <v>8</v>
      </c>
      <c r="D3700" t="s">
        <v>9</v>
      </c>
      <c r="E3700" t="s">
        <v>10</v>
      </c>
    </row>
    <row r="3701" spans="1:5">
      <c r="A3701" t="s">
        <v>4405</v>
      </c>
      <c r="B3701" t="s">
        <v>177</v>
      </c>
      <c r="C3701" t="s">
        <v>11</v>
      </c>
      <c r="D3701" t="s">
        <v>4706</v>
      </c>
      <c r="E3701" t="s">
        <v>19</v>
      </c>
    </row>
    <row r="3702" spans="1:5">
      <c r="A3702" t="s">
        <v>4406</v>
      </c>
      <c r="B3702" t="s">
        <v>376</v>
      </c>
      <c r="C3702" t="s">
        <v>5</v>
      </c>
      <c r="D3702" t="s">
        <v>27</v>
      </c>
      <c r="E3702" t="s">
        <v>67</v>
      </c>
    </row>
    <row r="3703" spans="1:5">
      <c r="A3703" t="s">
        <v>4407</v>
      </c>
      <c r="B3703" t="s">
        <v>160</v>
      </c>
      <c r="C3703" t="s">
        <v>23</v>
      </c>
      <c r="D3703" t="s">
        <v>24</v>
      </c>
      <c r="E3703" t="s">
        <v>25</v>
      </c>
    </row>
    <row r="3704" spans="1:5">
      <c r="A3704" t="s">
        <v>4408</v>
      </c>
      <c r="B3704" t="s">
        <v>394</v>
      </c>
      <c r="C3704" t="s">
        <v>8</v>
      </c>
      <c r="D3704" t="s">
        <v>37</v>
      </c>
      <c r="E3704" t="s">
        <v>49</v>
      </c>
    </row>
    <row r="3705" spans="1:5">
      <c r="A3705" t="s">
        <v>4409</v>
      </c>
      <c r="B3705" t="s">
        <v>201</v>
      </c>
      <c r="C3705" t="s">
        <v>23</v>
      </c>
      <c r="D3705" t="s">
        <v>24</v>
      </c>
      <c r="E3705" t="s">
        <v>45</v>
      </c>
    </row>
    <row r="3706" spans="1:5">
      <c r="A3706" t="s">
        <v>4410</v>
      </c>
      <c r="B3706" t="s">
        <v>138</v>
      </c>
      <c r="C3706" t="s">
        <v>5</v>
      </c>
      <c r="D3706" t="s">
        <v>29</v>
      </c>
      <c r="E3706" t="s">
        <v>30</v>
      </c>
    </row>
    <row r="3707" spans="1:5">
      <c r="A3707" t="s">
        <v>4411</v>
      </c>
      <c r="B3707" t="s">
        <v>112</v>
      </c>
      <c r="C3707" t="s">
        <v>5</v>
      </c>
      <c r="D3707" t="s">
        <v>27</v>
      </c>
      <c r="E3707" t="s">
        <v>28</v>
      </c>
    </row>
    <row r="3708" spans="1:5">
      <c r="A3708" t="s">
        <v>4412</v>
      </c>
      <c r="B3708" t="s">
        <v>383</v>
      </c>
      <c r="C3708" t="s">
        <v>11</v>
      </c>
      <c r="D3708" t="s">
        <v>4706</v>
      </c>
      <c r="E3708" t="s">
        <v>19</v>
      </c>
    </row>
    <row r="3709" spans="1:5">
      <c r="A3709" t="s">
        <v>4413</v>
      </c>
      <c r="B3709" t="s">
        <v>388</v>
      </c>
      <c r="C3709" t="s">
        <v>8</v>
      </c>
      <c r="D3709" t="s">
        <v>17</v>
      </c>
      <c r="E3709" t="s">
        <v>52</v>
      </c>
    </row>
    <row r="3710" spans="1:5">
      <c r="A3710" t="s">
        <v>4414</v>
      </c>
      <c r="B3710" t="s">
        <v>119</v>
      </c>
      <c r="C3710" t="s">
        <v>11</v>
      </c>
      <c r="D3710" t="s">
        <v>58</v>
      </c>
      <c r="E3710" t="s">
        <v>66</v>
      </c>
    </row>
    <row r="3711" spans="1:5">
      <c r="A3711" t="s">
        <v>4415</v>
      </c>
      <c r="B3711" t="s">
        <v>173</v>
      </c>
      <c r="C3711" t="s">
        <v>5</v>
      </c>
      <c r="D3711" t="s">
        <v>14</v>
      </c>
      <c r="E3711" t="s">
        <v>26</v>
      </c>
    </row>
    <row r="3712" spans="1:5">
      <c r="A3712" t="s">
        <v>4416</v>
      </c>
      <c r="B3712" t="s">
        <v>424</v>
      </c>
      <c r="C3712" t="s">
        <v>23</v>
      </c>
      <c r="D3712" t="s">
        <v>39</v>
      </c>
      <c r="E3712" t="s">
        <v>48</v>
      </c>
    </row>
    <row r="3713" spans="1:5">
      <c r="A3713" t="s">
        <v>4417</v>
      </c>
      <c r="B3713" t="s">
        <v>147</v>
      </c>
      <c r="C3713" t="s">
        <v>11</v>
      </c>
      <c r="D3713" t="s">
        <v>20</v>
      </c>
      <c r="E3713" t="s">
        <v>63</v>
      </c>
    </row>
    <row r="3714" spans="1:5">
      <c r="A3714" t="s">
        <v>4418</v>
      </c>
      <c r="B3714" t="s">
        <v>334</v>
      </c>
      <c r="C3714" t="s">
        <v>11</v>
      </c>
      <c r="D3714" t="s">
        <v>58</v>
      </c>
      <c r="E3714" t="s">
        <v>61</v>
      </c>
    </row>
    <row r="3715" spans="1:5">
      <c r="A3715" t="s">
        <v>4419</v>
      </c>
      <c r="B3715" t="s">
        <v>285</v>
      </c>
      <c r="C3715" t="s">
        <v>23</v>
      </c>
      <c r="D3715" t="s">
        <v>39</v>
      </c>
      <c r="E3715" t="s">
        <v>40</v>
      </c>
    </row>
    <row r="3716" spans="1:5">
      <c r="A3716" t="s">
        <v>4420</v>
      </c>
      <c r="B3716" t="s">
        <v>336</v>
      </c>
      <c r="C3716" t="s">
        <v>11</v>
      </c>
      <c r="D3716" t="s">
        <v>20</v>
      </c>
      <c r="E3716" t="s">
        <v>56</v>
      </c>
    </row>
    <row r="3717" spans="1:5">
      <c r="A3717" t="s">
        <v>4421</v>
      </c>
      <c r="B3717" t="s">
        <v>235</v>
      </c>
      <c r="C3717" t="s">
        <v>23</v>
      </c>
      <c r="D3717" t="s">
        <v>24</v>
      </c>
      <c r="E3717" t="s">
        <v>25</v>
      </c>
    </row>
    <row r="3718" spans="1:5">
      <c r="A3718" t="s">
        <v>4422</v>
      </c>
      <c r="B3718" t="s">
        <v>490</v>
      </c>
      <c r="C3718" t="s">
        <v>8</v>
      </c>
      <c r="D3718" t="s">
        <v>34</v>
      </c>
      <c r="E3718" t="s">
        <v>60</v>
      </c>
    </row>
    <row r="3719" spans="1:5">
      <c r="A3719" t="s">
        <v>4423</v>
      </c>
      <c r="B3719" t="s">
        <v>164</v>
      </c>
      <c r="C3719" t="s">
        <v>23</v>
      </c>
      <c r="D3719" t="s">
        <v>24</v>
      </c>
      <c r="E3719" t="s">
        <v>45</v>
      </c>
    </row>
    <row r="3720" spans="1:5">
      <c r="A3720" t="s">
        <v>4424</v>
      </c>
      <c r="B3720" t="s">
        <v>215</v>
      </c>
      <c r="C3720" t="s">
        <v>8</v>
      </c>
      <c r="D3720" t="s">
        <v>37</v>
      </c>
      <c r="E3720" t="s">
        <v>38</v>
      </c>
    </row>
    <row r="3721" spans="1:5">
      <c r="A3721" t="s">
        <v>4425</v>
      </c>
      <c r="B3721" t="s">
        <v>188</v>
      </c>
      <c r="C3721" t="s">
        <v>23</v>
      </c>
      <c r="D3721" t="s">
        <v>39</v>
      </c>
      <c r="E3721" t="s">
        <v>51</v>
      </c>
    </row>
    <row r="3722" spans="1:5">
      <c r="A3722" t="s">
        <v>4426</v>
      </c>
      <c r="B3722" t="s">
        <v>115</v>
      </c>
      <c r="C3722" t="s">
        <v>5</v>
      </c>
      <c r="D3722" t="s">
        <v>6</v>
      </c>
      <c r="E3722" t="s">
        <v>16</v>
      </c>
    </row>
    <row r="3723" spans="1:5">
      <c r="A3723" t="s">
        <v>4427</v>
      </c>
      <c r="B3723" t="s">
        <v>192</v>
      </c>
      <c r="C3723" t="s">
        <v>5</v>
      </c>
      <c r="D3723" t="s">
        <v>29</v>
      </c>
      <c r="E3723" t="s">
        <v>31</v>
      </c>
    </row>
    <row r="3724" spans="1:5">
      <c r="A3724" t="s">
        <v>4428</v>
      </c>
      <c r="B3724" t="s">
        <v>486</v>
      </c>
      <c r="C3724" t="s">
        <v>8</v>
      </c>
      <c r="D3724" t="s">
        <v>9</v>
      </c>
      <c r="E3724" t="s">
        <v>55</v>
      </c>
    </row>
    <row r="3725" spans="1:5">
      <c r="A3725" t="s">
        <v>4429</v>
      </c>
      <c r="B3725" t="s">
        <v>172</v>
      </c>
      <c r="C3725" t="s">
        <v>8</v>
      </c>
      <c r="D3725" t="s">
        <v>9</v>
      </c>
      <c r="E3725" t="s">
        <v>55</v>
      </c>
    </row>
    <row r="3726" spans="1:5">
      <c r="A3726" t="s">
        <v>4430</v>
      </c>
      <c r="B3726" t="s">
        <v>251</v>
      </c>
      <c r="C3726" t="s">
        <v>5</v>
      </c>
      <c r="D3726" t="s">
        <v>14</v>
      </c>
      <c r="E3726" t="s">
        <v>15</v>
      </c>
    </row>
    <row r="3727" spans="1:5">
      <c r="A3727" t="s">
        <v>4431</v>
      </c>
      <c r="B3727" t="s">
        <v>166</v>
      </c>
      <c r="C3727" t="s">
        <v>8</v>
      </c>
      <c r="D3727" t="s">
        <v>17</v>
      </c>
      <c r="E3727" t="s">
        <v>52</v>
      </c>
    </row>
    <row r="3728" spans="1:5">
      <c r="A3728" t="s">
        <v>4432</v>
      </c>
      <c r="B3728" t="s">
        <v>238</v>
      </c>
      <c r="C3728" t="s">
        <v>23</v>
      </c>
      <c r="D3728" t="s">
        <v>24</v>
      </c>
      <c r="E3728" t="s">
        <v>45</v>
      </c>
    </row>
    <row r="3729" spans="1:5">
      <c r="A3729" t="s">
        <v>4433</v>
      </c>
      <c r="B3729" t="s">
        <v>134</v>
      </c>
      <c r="C3729" t="s">
        <v>23</v>
      </c>
      <c r="D3729" t="s">
        <v>39</v>
      </c>
      <c r="E3729" t="s">
        <v>40</v>
      </c>
    </row>
    <row r="3730" spans="1:5">
      <c r="A3730" t="s">
        <v>4434</v>
      </c>
      <c r="B3730" t="s">
        <v>392</v>
      </c>
      <c r="C3730" t="s">
        <v>5</v>
      </c>
      <c r="D3730" t="s">
        <v>14</v>
      </c>
      <c r="E3730" t="s">
        <v>15</v>
      </c>
    </row>
    <row r="3731" spans="1:5">
      <c r="A3731" t="s">
        <v>4435</v>
      </c>
      <c r="B3731" t="s">
        <v>303</v>
      </c>
      <c r="C3731" t="s">
        <v>11</v>
      </c>
      <c r="D3731" t="s">
        <v>58</v>
      </c>
      <c r="E3731" t="s">
        <v>59</v>
      </c>
    </row>
    <row r="3732" spans="1:5">
      <c r="A3732" t="s">
        <v>4436</v>
      </c>
      <c r="B3732" t="s">
        <v>138</v>
      </c>
      <c r="C3732" t="s">
        <v>23</v>
      </c>
      <c r="D3732" t="s">
        <v>42</v>
      </c>
      <c r="E3732" t="s">
        <v>44</v>
      </c>
    </row>
    <row r="3733" spans="1:5">
      <c r="A3733" t="s">
        <v>4437</v>
      </c>
      <c r="B3733" t="s">
        <v>358</v>
      </c>
      <c r="C3733" t="s">
        <v>8</v>
      </c>
      <c r="D3733" t="s">
        <v>37</v>
      </c>
      <c r="E3733" t="s">
        <v>49</v>
      </c>
    </row>
    <row r="3734" spans="1:5">
      <c r="A3734" t="s">
        <v>4438</v>
      </c>
      <c r="B3734" t="s">
        <v>459</v>
      </c>
      <c r="C3734" t="s">
        <v>11</v>
      </c>
      <c r="D3734" t="s">
        <v>4706</v>
      </c>
      <c r="E3734" t="s">
        <v>41</v>
      </c>
    </row>
    <row r="3735" spans="1:5">
      <c r="A3735" t="s">
        <v>4439</v>
      </c>
      <c r="B3735" t="s">
        <v>369</v>
      </c>
      <c r="C3735" t="s">
        <v>11</v>
      </c>
      <c r="D3735" t="s">
        <v>20</v>
      </c>
      <c r="E3735" t="s">
        <v>56</v>
      </c>
    </row>
    <row r="3736" spans="1:5">
      <c r="A3736" t="s">
        <v>4440</v>
      </c>
      <c r="B3736" t="s">
        <v>196</v>
      </c>
      <c r="C3736" t="s">
        <v>23</v>
      </c>
      <c r="D3736" t="s">
        <v>24</v>
      </c>
      <c r="E3736" t="s">
        <v>25</v>
      </c>
    </row>
    <row r="3737" spans="1:5">
      <c r="A3737" t="s">
        <v>4441</v>
      </c>
      <c r="B3737" t="s">
        <v>294</v>
      </c>
      <c r="C3737" t="s">
        <v>23</v>
      </c>
      <c r="D3737" t="s">
        <v>42</v>
      </c>
      <c r="E3737" t="s">
        <v>43</v>
      </c>
    </row>
    <row r="3738" spans="1:5">
      <c r="A3738" t="s">
        <v>4442</v>
      </c>
      <c r="B3738" t="s">
        <v>261</v>
      </c>
      <c r="C3738" t="s">
        <v>11</v>
      </c>
      <c r="D3738" t="s">
        <v>4706</v>
      </c>
      <c r="E3738" t="s">
        <v>41</v>
      </c>
    </row>
    <row r="3739" spans="1:5">
      <c r="A3739" t="s">
        <v>4443</v>
      </c>
      <c r="B3739" t="s">
        <v>250</v>
      </c>
      <c r="C3739" t="s">
        <v>11</v>
      </c>
      <c r="D3739" t="s">
        <v>12</v>
      </c>
      <c r="E3739" t="s">
        <v>47</v>
      </c>
    </row>
    <row r="3740" spans="1:5">
      <c r="A3740" t="s">
        <v>4444</v>
      </c>
      <c r="B3740" t="s">
        <v>231</v>
      </c>
      <c r="C3740" t="s">
        <v>5</v>
      </c>
      <c r="D3740" t="s">
        <v>27</v>
      </c>
      <c r="E3740" t="s">
        <v>64</v>
      </c>
    </row>
    <row r="3741" spans="1:5">
      <c r="A3741" t="s">
        <v>4445</v>
      </c>
      <c r="B3741" t="s">
        <v>388</v>
      </c>
      <c r="C3741" t="s">
        <v>8</v>
      </c>
      <c r="D3741" t="s">
        <v>9</v>
      </c>
      <c r="E3741" t="s">
        <v>46</v>
      </c>
    </row>
    <row r="3742" spans="1:5">
      <c r="A3742" t="s">
        <v>4446</v>
      </c>
      <c r="B3742" t="s">
        <v>436</v>
      </c>
      <c r="C3742" t="s">
        <v>5</v>
      </c>
      <c r="D3742" t="s">
        <v>29</v>
      </c>
      <c r="E3742" t="s">
        <v>30</v>
      </c>
    </row>
    <row r="3743" spans="1:5">
      <c r="A3743" t="s">
        <v>4447</v>
      </c>
      <c r="B3743" t="s">
        <v>400</v>
      </c>
      <c r="C3743" t="s">
        <v>23</v>
      </c>
      <c r="D3743" t="s">
        <v>24</v>
      </c>
      <c r="E3743" t="s">
        <v>45</v>
      </c>
    </row>
    <row r="3744" spans="1:5">
      <c r="A3744" t="s">
        <v>4448</v>
      </c>
      <c r="B3744" t="s">
        <v>416</v>
      </c>
      <c r="C3744" t="s">
        <v>5</v>
      </c>
      <c r="D3744" t="s">
        <v>27</v>
      </c>
      <c r="E3744" t="s">
        <v>28</v>
      </c>
    </row>
    <row r="3745" spans="1:5">
      <c r="A3745" t="s">
        <v>4449</v>
      </c>
      <c r="B3745" t="s">
        <v>223</v>
      </c>
      <c r="C3745" t="s">
        <v>5</v>
      </c>
      <c r="D3745" t="s">
        <v>6</v>
      </c>
      <c r="E3745" t="s">
        <v>7</v>
      </c>
    </row>
    <row r="3746" spans="1:5">
      <c r="A3746" t="s">
        <v>4450</v>
      </c>
      <c r="B3746" t="s">
        <v>123</v>
      </c>
      <c r="C3746" t="s">
        <v>5</v>
      </c>
      <c r="D3746" t="s">
        <v>29</v>
      </c>
      <c r="E3746" t="s">
        <v>53</v>
      </c>
    </row>
    <row r="3747" spans="1:5">
      <c r="A3747" t="s">
        <v>4451</v>
      </c>
      <c r="B3747" t="s">
        <v>185</v>
      </c>
      <c r="C3747" t="s">
        <v>5</v>
      </c>
      <c r="D3747" t="s">
        <v>6</v>
      </c>
      <c r="E3747" t="s">
        <v>22</v>
      </c>
    </row>
    <row r="3748" spans="1:5">
      <c r="A3748" t="s">
        <v>4452</v>
      </c>
      <c r="B3748" t="s">
        <v>383</v>
      </c>
      <c r="C3748" t="s">
        <v>8</v>
      </c>
      <c r="D3748" t="s">
        <v>17</v>
      </c>
      <c r="E3748" t="s">
        <v>18</v>
      </c>
    </row>
    <row r="3749" spans="1:5">
      <c r="A3749" t="s">
        <v>4453</v>
      </c>
      <c r="B3749" t="s">
        <v>387</v>
      </c>
      <c r="C3749" t="s">
        <v>8</v>
      </c>
      <c r="D3749" t="s">
        <v>34</v>
      </c>
      <c r="E3749" t="s">
        <v>36</v>
      </c>
    </row>
    <row r="3750" spans="1:5">
      <c r="A3750" t="s">
        <v>4454</v>
      </c>
      <c r="B3750" t="s">
        <v>263</v>
      </c>
      <c r="C3750" t="s">
        <v>11</v>
      </c>
      <c r="D3750" t="s">
        <v>20</v>
      </c>
      <c r="E3750" t="s">
        <v>56</v>
      </c>
    </row>
    <row r="3751" spans="1:5">
      <c r="A3751" t="s">
        <v>4455</v>
      </c>
      <c r="B3751" t="s">
        <v>430</v>
      </c>
      <c r="C3751" t="s">
        <v>23</v>
      </c>
      <c r="D3751" t="s">
        <v>42</v>
      </c>
      <c r="E3751" t="s">
        <v>44</v>
      </c>
    </row>
    <row r="3752" spans="1:5">
      <c r="A3752" t="s">
        <v>4456</v>
      </c>
      <c r="B3752" t="s">
        <v>264</v>
      </c>
      <c r="C3752" t="s">
        <v>5</v>
      </c>
      <c r="D3752" t="s">
        <v>27</v>
      </c>
      <c r="E3752" t="s">
        <v>64</v>
      </c>
    </row>
    <row r="3753" spans="1:5">
      <c r="A3753" t="s">
        <v>4457</v>
      </c>
      <c r="B3753" t="s">
        <v>114</v>
      </c>
      <c r="C3753" t="s">
        <v>11</v>
      </c>
      <c r="D3753" t="s">
        <v>12</v>
      </c>
      <c r="E3753" t="s">
        <v>47</v>
      </c>
    </row>
    <row r="3754" spans="1:5">
      <c r="A3754" t="s">
        <v>4458</v>
      </c>
      <c r="B3754" t="s">
        <v>415</v>
      </c>
      <c r="C3754" t="s">
        <v>11</v>
      </c>
      <c r="D3754" t="s">
        <v>12</v>
      </c>
      <c r="E3754" t="s">
        <v>47</v>
      </c>
    </row>
    <row r="3755" spans="1:5">
      <c r="A3755" t="s">
        <v>4459</v>
      </c>
      <c r="B3755" t="s">
        <v>447</v>
      </c>
      <c r="C3755" t="s">
        <v>11</v>
      </c>
      <c r="D3755" t="s">
        <v>4706</v>
      </c>
      <c r="E3755" t="s">
        <v>41</v>
      </c>
    </row>
    <row r="3756" spans="1:5">
      <c r="A3756" t="s">
        <v>4460</v>
      </c>
      <c r="B3756" t="s">
        <v>157</v>
      </c>
      <c r="C3756" t="s">
        <v>8</v>
      </c>
      <c r="D3756" t="s">
        <v>9</v>
      </c>
      <c r="E3756" t="s">
        <v>55</v>
      </c>
    </row>
    <row r="3757" spans="1:5">
      <c r="A3757" t="s">
        <v>4461</v>
      </c>
      <c r="B3757" t="s">
        <v>164</v>
      </c>
      <c r="C3757" t="s">
        <v>5</v>
      </c>
      <c r="D3757" t="s">
        <v>27</v>
      </c>
      <c r="E3757" t="s">
        <v>28</v>
      </c>
    </row>
    <row r="3758" spans="1:5">
      <c r="A3758" t="s">
        <v>4462</v>
      </c>
      <c r="B3758" t="s">
        <v>215</v>
      </c>
      <c r="C3758" t="s">
        <v>5</v>
      </c>
      <c r="D3758" t="s">
        <v>27</v>
      </c>
      <c r="E3758" t="s">
        <v>64</v>
      </c>
    </row>
    <row r="3759" spans="1:5">
      <c r="A3759" t="s">
        <v>4463</v>
      </c>
      <c r="B3759" t="s">
        <v>142</v>
      </c>
      <c r="C3759" t="s">
        <v>23</v>
      </c>
      <c r="D3759" t="s">
        <v>39</v>
      </c>
      <c r="E3759" t="s">
        <v>48</v>
      </c>
    </row>
    <row r="3760" spans="1:5">
      <c r="A3760" t="s">
        <v>4464</v>
      </c>
      <c r="B3760" t="s">
        <v>389</v>
      </c>
      <c r="C3760" t="s">
        <v>5</v>
      </c>
      <c r="D3760" t="s">
        <v>6</v>
      </c>
      <c r="E3760" t="s">
        <v>7</v>
      </c>
    </row>
    <row r="3761" spans="1:5">
      <c r="A3761" t="s">
        <v>4465</v>
      </c>
      <c r="B3761" t="s">
        <v>368</v>
      </c>
      <c r="C3761" t="s">
        <v>5</v>
      </c>
      <c r="D3761" t="s">
        <v>14</v>
      </c>
      <c r="E3761" t="s">
        <v>57</v>
      </c>
    </row>
    <row r="3762" spans="1:5">
      <c r="A3762" t="s">
        <v>4466</v>
      </c>
      <c r="B3762" t="s">
        <v>368</v>
      </c>
      <c r="C3762" t="s">
        <v>11</v>
      </c>
      <c r="D3762" t="s">
        <v>58</v>
      </c>
      <c r="E3762" t="s">
        <v>59</v>
      </c>
    </row>
    <row r="3763" spans="1:5">
      <c r="A3763" t="s">
        <v>4467</v>
      </c>
      <c r="B3763" t="s">
        <v>437</v>
      </c>
      <c r="C3763" t="s">
        <v>23</v>
      </c>
      <c r="D3763" t="s">
        <v>42</v>
      </c>
      <c r="E3763" t="s">
        <v>44</v>
      </c>
    </row>
    <row r="3764" spans="1:5">
      <c r="A3764" t="s">
        <v>4468</v>
      </c>
      <c r="B3764" t="s">
        <v>141</v>
      </c>
      <c r="C3764" t="s">
        <v>5</v>
      </c>
      <c r="D3764" t="s">
        <v>29</v>
      </c>
      <c r="E3764" t="s">
        <v>31</v>
      </c>
    </row>
    <row r="3765" spans="1:5">
      <c r="A3765" t="s">
        <v>4469</v>
      </c>
      <c r="B3765" t="s">
        <v>255</v>
      </c>
      <c r="C3765" t="s">
        <v>8</v>
      </c>
      <c r="D3765" t="s">
        <v>9</v>
      </c>
      <c r="E3765" t="s">
        <v>55</v>
      </c>
    </row>
    <row r="3766" spans="1:5">
      <c r="A3766" t="s">
        <v>4470</v>
      </c>
      <c r="B3766" t="s">
        <v>495</v>
      </c>
      <c r="C3766" t="s">
        <v>5</v>
      </c>
      <c r="D3766" t="s">
        <v>14</v>
      </c>
      <c r="E3766" t="s">
        <v>26</v>
      </c>
    </row>
    <row r="3767" spans="1:5">
      <c r="A3767" t="s">
        <v>4471</v>
      </c>
      <c r="B3767" t="s">
        <v>432</v>
      </c>
      <c r="C3767" t="s">
        <v>11</v>
      </c>
      <c r="D3767" t="s">
        <v>12</v>
      </c>
      <c r="E3767" t="s">
        <v>13</v>
      </c>
    </row>
    <row r="3768" spans="1:5">
      <c r="A3768" t="s">
        <v>4472</v>
      </c>
      <c r="B3768" t="s">
        <v>210</v>
      </c>
      <c r="C3768" t="s">
        <v>8</v>
      </c>
      <c r="D3768" t="s">
        <v>34</v>
      </c>
      <c r="E3768" t="s">
        <v>60</v>
      </c>
    </row>
    <row r="3769" spans="1:5">
      <c r="A3769" t="s">
        <v>4473</v>
      </c>
      <c r="B3769" t="s">
        <v>501</v>
      </c>
      <c r="C3769" t="s">
        <v>11</v>
      </c>
      <c r="D3769" t="s">
        <v>4706</v>
      </c>
      <c r="E3769" t="s">
        <v>33</v>
      </c>
    </row>
    <row r="3770" spans="1:5">
      <c r="A3770" t="s">
        <v>4474</v>
      </c>
      <c r="B3770" t="s">
        <v>344</v>
      </c>
      <c r="C3770" t="s">
        <v>5</v>
      </c>
      <c r="D3770" t="s">
        <v>27</v>
      </c>
      <c r="E3770" t="s">
        <v>28</v>
      </c>
    </row>
    <row r="3771" spans="1:5">
      <c r="A3771" t="s">
        <v>4475</v>
      </c>
      <c r="B3771" t="s">
        <v>351</v>
      </c>
      <c r="C3771" t="s">
        <v>8</v>
      </c>
      <c r="D3771" t="s">
        <v>9</v>
      </c>
      <c r="E3771" t="s">
        <v>10</v>
      </c>
    </row>
    <row r="3772" spans="1:5">
      <c r="A3772" t="s">
        <v>4476</v>
      </c>
      <c r="B3772" t="s">
        <v>413</v>
      </c>
      <c r="C3772" t="s">
        <v>23</v>
      </c>
      <c r="D3772" t="s">
        <v>24</v>
      </c>
      <c r="E3772" t="s">
        <v>45</v>
      </c>
    </row>
    <row r="3773" spans="1:5">
      <c r="A3773" t="s">
        <v>4477</v>
      </c>
      <c r="B3773" t="s">
        <v>221</v>
      </c>
      <c r="C3773" t="s">
        <v>23</v>
      </c>
      <c r="D3773" t="s">
        <v>24</v>
      </c>
      <c r="E3773" t="s">
        <v>45</v>
      </c>
    </row>
    <row r="3774" spans="1:5">
      <c r="A3774" t="s">
        <v>4478</v>
      </c>
      <c r="B3774" t="s">
        <v>333</v>
      </c>
      <c r="C3774" t="s">
        <v>8</v>
      </c>
      <c r="D3774" t="s">
        <v>17</v>
      </c>
      <c r="E3774" t="s">
        <v>52</v>
      </c>
    </row>
    <row r="3775" spans="1:5">
      <c r="A3775" t="s">
        <v>4479</v>
      </c>
      <c r="B3775" t="s">
        <v>458</v>
      </c>
      <c r="C3775" t="s">
        <v>8</v>
      </c>
      <c r="D3775" t="s">
        <v>37</v>
      </c>
      <c r="E3775" t="s">
        <v>49</v>
      </c>
    </row>
    <row r="3776" spans="1:5">
      <c r="A3776" t="s">
        <v>4480</v>
      </c>
      <c r="B3776" t="s">
        <v>328</v>
      </c>
      <c r="C3776" t="s">
        <v>11</v>
      </c>
      <c r="D3776" t="s">
        <v>4706</v>
      </c>
      <c r="E3776" t="s">
        <v>33</v>
      </c>
    </row>
    <row r="3777" spans="1:5">
      <c r="A3777" t="s">
        <v>4481</v>
      </c>
      <c r="B3777" t="s">
        <v>426</v>
      </c>
      <c r="C3777" t="s">
        <v>8</v>
      </c>
      <c r="D3777" t="s">
        <v>34</v>
      </c>
      <c r="E3777" t="s">
        <v>35</v>
      </c>
    </row>
    <row r="3778" spans="1:5">
      <c r="A3778" t="s">
        <v>4482</v>
      </c>
      <c r="B3778" t="s">
        <v>276</v>
      </c>
      <c r="C3778" t="s">
        <v>11</v>
      </c>
      <c r="D3778" t="s">
        <v>4706</v>
      </c>
      <c r="E3778" t="s">
        <v>19</v>
      </c>
    </row>
    <row r="3779" spans="1:5">
      <c r="A3779" t="s">
        <v>4483</v>
      </c>
      <c r="B3779" t="s">
        <v>374</v>
      </c>
      <c r="C3779" t="s">
        <v>5</v>
      </c>
      <c r="D3779" t="s">
        <v>6</v>
      </c>
      <c r="E3779" t="s">
        <v>16</v>
      </c>
    </row>
    <row r="3780" spans="1:5">
      <c r="A3780" t="s">
        <v>4484</v>
      </c>
      <c r="B3780" t="s">
        <v>235</v>
      </c>
      <c r="C3780" t="s">
        <v>11</v>
      </c>
      <c r="D3780" t="s">
        <v>4706</v>
      </c>
      <c r="E3780" t="s">
        <v>33</v>
      </c>
    </row>
    <row r="3781" spans="1:5">
      <c r="A3781" t="s">
        <v>4485</v>
      </c>
      <c r="B3781" t="s">
        <v>214</v>
      </c>
      <c r="C3781" t="s">
        <v>8</v>
      </c>
      <c r="D3781" t="s">
        <v>17</v>
      </c>
      <c r="E3781" t="s">
        <v>52</v>
      </c>
    </row>
    <row r="3782" spans="1:5">
      <c r="A3782" t="s">
        <v>4486</v>
      </c>
      <c r="B3782" t="s">
        <v>423</v>
      </c>
      <c r="C3782" t="s">
        <v>8</v>
      </c>
      <c r="D3782" t="s">
        <v>9</v>
      </c>
      <c r="E3782" t="s">
        <v>46</v>
      </c>
    </row>
    <row r="3783" spans="1:5">
      <c r="A3783" t="s">
        <v>4487</v>
      </c>
      <c r="B3783" t="s">
        <v>188</v>
      </c>
      <c r="C3783" t="s">
        <v>5</v>
      </c>
      <c r="D3783" t="s">
        <v>29</v>
      </c>
      <c r="E3783" t="s">
        <v>30</v>
      </c>
    </row>
    <row r="3784" spans="1:5">
      <c r="A3784" t="s">
        <v>4488</v>
      </c>
      <c r="B3784" t="s">
        <v>364</v>
      </c>
      <c r="C3784" t="s">
        <v>8</v>
      </c>
      <c r="D3784" t="s">
        <v>9</v>
      </c>
      <c r="E3784" t="s">
        <v>10</v>
      </c>
    </row>
    <row r="3785" spans="1:5">
      <c r="A3785" t="s">
        <v>4489</v>
      </c>
      <c r="B3785" t="s">
        <v>442</v>
      </c>
      <c r="C3785" t="s">
        <v>8</v>
      </c>
      <c r="D3785" t="s">
        <v>9</v>
      </c>
      <c r="E3785" t="s">
        <v>46</v>
      </c>
    </row>
    <row r="3786" spans="1:5">
      <c r="A3786" t="s">
        <v>4490</v>
      </c>
      <c r="B3786" t="s">
        <v>333</v>
      </c>
      <c r="C3786" t="s">
        <v>23</v>
      </c>
      <c r="D3786" t="s">
        <v>42</v>
      </c>
      <c r="E3786" t="s">
        <v>44</v>
      </c>
    </row>
    <row r="3787" spans="1:5">
      <c r="A3787" t="s">
        <v>4491</v>
      </c>
      <c r="B3787" t="s">
        <v>131</v>
      </c>
      <c r="C3787" t="s">
        <v>23</v>
      </c>
      <c r="D3787" t="s">
        <v>39</v>
      </c>
      <c r="E3787" t="s">
        <v>51</v>
      </c>
    </row>
    <row r="3788" spans="1:5">
      <c r="A3788" t="s">
        <v>4492</v>
      </c>
      <c r="B3788" t="s">
        <v>274</v>
      </c>
      <c r="C3788" t="s">
        <v>5</v>
      </c>
      <c r="D3788" t="s">
        <v>14</v>
      </c>
      <c r="E3788" t="s">
        <v>57</v>
      </c>
    </row>
    <row r="3789" spans="1:5">
      <c r="A3789" t="s">
        <v>4493</v>
      </c>
      <c r="B3789" t="s">
        <v>272</v>
      </c>
      <c r="C3789" t="s">
        <v>11</v>
      </c>
      <c r="D3789" t="s">
        <v>58</v>
      </c>
      <c r="E3789" t="s">
        <v>66</v>
      </c>
    </row>
    <row r="3790" spans="1:5">
      <c r="A3790" t="s">
        <v>4494</v>
      </c>
      <c r="B3790" t="s">
        <v>131</v>
      </c>
      <c r="C3790" t="s">
        <v>23</v>
      </c>
      <c r="D3790" t="s">
        <v>39</v>
      </c>
      <c r="E3790" t="s">
        <v>51</v>
      </c>
    </row>
    <row r="3791" spans="1:5">
      <c r="A3791" t="s">
        <v>4495</v>
      </c>
      <c r="B3791" t="s">
        <v>500</v>
      </c>
      <c r="C3791" t="s">
        <v>11</v>
      </c>
      <c r="D3791" t="s">
        <v>20</v>
      </c>
      <c r="E3791" t="s">
        <v>56</v>
      </c>
    </row>
    <row r="3792" spans="1:5">
      <c r="A3792" t="s">
        <v>4496</v>
      </c>
      <c r="B3792" t="s">
        <v>352</v>
      </c>
      <c r="C3792" t="s">
        <v>8</v>
      </c>
      <c r="D3792" t="s">
        <v>9</v>
      </c>
      <c r="E3792" t="s">
        <v>46</v>
      </c>
    </row>
    <row r="3793" spans="1:5">
      <c r="A3793" t="s">
        <v>4497</v>
      </c>
      <c r="B3793" t="s">
        <v>480</v>
      </c>
      <c r="C3793" t="s">
        <v>23</v>
      </c>
      <c r="D3793" t="s">
        <v>24</v>
      </c>
      <c r="E3793" t="s">
        <v>45</v>
      </c>
    </row>
    <row r="3794" spans="1:5">
      <c r="A3794" t="s">
        <v>4498</v>
      </c>
      <c r="B3794" t="s">
        <v>303</v>
      </c>
      <c r="C3794" t="s">
        <v>5</v>
      </c>
      <c r="D3794" t="s">
        <v>6</v>
      </c>
      <c r="E3794" t="s">
        <v>16</v>
      </c>
    </row>
    <row r="3795" spans="1:5">
      <c r="A3795" t="s">
        <v>4499</v>
      </c>
      <c r="B3795" t="s">
        <v>430</v>
      </c>
      <c r="C3795" t="s">
        <v>5</v>
      </c>
      <c r="D3795" t="s">
        <v>14</v>
      </c>
      <c r="E3795" t="s">
        <v>15</v>
      </c>
    </row>
    <row r="3796" spans="1:5">
      <c r="A3796" t="s">
        <v>4500</v>
      </c>
      <c r="B3796" t="s">
        <v>501</v>
      </c>
      <c r="C3796" t="s">
        <v>5</v>
      </c>
      <c r="D3796" t="s">
        <v>29</v>
      </c>
      <c r="E3796" t="s">
        <v>53</v>
      </c>
    </row>
    <row r="3797" spans="1:5">
      <c r="A3797" t="s">
        <v>4501</v>
      </c>
      <c r="B3797" t="s">
        <v>427</v>
      </c>
      <c r="C3797" t="s">
        <v>23</v>
      </c>
      <c r="D3797" t="s">
        <v>42</v>
      </c>
      <c r="E3797" t="s">
        <v>44</v>
      </c>
    </row>
    <row r="3798" spans="1:5">
      <c r="A3798" t="s">
        <v>4502</v>
      </c>
      <c r="B3798" t="s">
        <v>448</v>
      </c>
      <c r="C3798" t="s">
        <v>11</v>
      </c>
      <c r="D3798" t="s">
        <v>12</v>
      </c>
      <c r="E3798" t="s">
        <v>50</v>
      </c>
    </row>
    <row r="3799" spans="1:5">
      <c r="A3799" t="s">
        <v>4503</v>
      </c>
      <c r="B3799" t="s">
        <v>416</v>
      </c>
      <c r="C3799" t="s">
        <v>8</v>
      </c>
      <c r="D3799" t="s">
        <v>37</v>
      </c>
      <c r="E3799" t="s">
        <v>49</v>
      </c>
    </row>
    <row r="3800" spans="1:5">
      <c r="A3800" t="s">
        <v>4504</v>
      </c>
      <c r="B3800" t="s">
        <v>229</v>
      </c>
      <c r="C3800" t="s">
        <v>11</v>
      </c>
      <c r="D3800" t="s">
        <v>4706</v>
      </c>
      <c r="E3800" t="s">
        <v>19</v>
      </c>
    </row>
    <row r="3801" spans="1:5">
      <c r="A3801" t="s">
        <v>4505</v>
      </c>
      <c r="B3801" t="s">
        <v>426</v>
      </c>
      <c r="C3801" t="s">
        <v>11</v>
      </c>
      <c r="D3801" t="s">
        <v>58</v>
      </c>
      <c r="E3801" t="s">
        <v>61</v>
      </c>
    </row>
    <row r="3802" spans="1:5">
      <c r="A3802" t="s">
        <v>4506</v>
      </c>
      <c r="B3802" t="s">
        <v>300</v>
      </c>
      <c r="C3802" t="s">
        <v>8</v>
      </c>
      <c r="D3802" t="s">
        <v>9</v>
      </c>
      <c r="E3802" t="s">
        <v>55</v>
      </c>
    </row>
    <row r="3803" spans="1:5">
      <c r="A3803" t="s">
        <v>4507</v>
      </c>
      <c r="B3803" t="s">
        <v>352</v>
      </c>
      <c r="C3803" t="s">
        <v>8</v>
      </c>
      <c r="D3803" t="s">
        <v>37</v>
      </c>
      <c r="E3803" t="s">
        <v>65</v>
      </c>
    </row>
    <row r="3804" spans="1:5">
      <c r="A3804" t="s">
        <v>4508</v>
      </c>
      <c r="B3804" t="s">
        <v>470</v>
      </c>
      <c r="C3804" t="s">
        <v>23</v>
      </c>
      <c r="D3804" t="s">
        <v>42</v>
      </c>
      <c r="E3804" t="s">
        <v>43</v>
      </c>
    </row>
    <row r="3805" spans="1:5">
      <c r="A3805" t="s">
        <v>4509</v>
      </c>
      <c r="B3805" t="s">
        <v>386</v>
      </c>
      <c r="C3805" t="s">
        <v>23</v>
      </c>
      <c r="D3805" t="s">
        <v>24</v>
      </c>
      <c r="E3805" t="s">
        <v>25</v>
      </c>
    </row>
    <row r="3806" spans="1:5">
      <c r="A3806" t="s">
        <v>4510</v>
      </c>
      <c r="B3806" t="s">
        <v>218</v>
      </c>
      <c r="C3806" t="s">
        <v>23</v>
      </c>
      <c r="D3806" t="s">
        <v>39</v>
      </c>
      <c r="E3806" t="s">
        <v>48</v>
      </c>
    </row>
    <row r="3807" spans="1:5">
      <c r="A3807" t="s">
        <v>4511</v>
      </c>
      <c r="B3807" t="s">
        <v>483</v>
      </c>
      <c r="C3807" t="s">
        <v>23</v>
      </c>
      <c r="D3807" t="s">
        <v>24</v>
      </c>
      <c r="E3807" t="s">
        <v>54</v>
      </c>
    </row>
    <row r="3808" spans="1:5">
      <c r="A3808" t="s">
        <v>4512</v>
      </c>
      <c r="B3808" t="s">
        <v>438</v>
      </c>
      <c r="C3808" t="s">
        <v>23</v>
      </c>
      <c r="D3808" t="s">
        <v>24</v>
      </c>
      <c r="E3808" t="s">
        <v>54</v>
      </c>
    </row>
    <row r="3809" spans="1:5">
      <c r="A3809" t="s">
        <v>4513</v>
      </c>
      <c r="B3809" t="s">
        <v>244</v>
      </c>
      <c r="C3809" t="s">
        <v>8</v>
      </c>
      <c r="D3809" t="s">
        <v>37</v>
      </c>
      <c r="E3809" t="s">
        <v>38</v>
      </c>
    </row>
    <row r="3810" spans="1:5">
      <c r="A3810" t="s">
        <v>4514</v>
      </c>
      <c r="B3810" t="s">
        <v>303</v>
      </c>
      <c r="C3810" t="s">
        <v>11</v>
      </c>
      <c r="D3810" t="s">
        <v>4706</v>
      </c>
      <c r="E3810" t="s">
        <v>33</v>
      </c>
    </row>
    <row r="3811" spans="1:5">
      <c r="A3811" t="s">
        <v>4515</v>
      </c>
      <c r="B3811" t="s">
        <v>119</v>
      </c>
      <c r="C3811" t="s">
        <v>23</v>
      </c>
      <c r="D3811" t="s">
        <v>39</v>
      </c>
      <c r="E3811" t="s">
        <v>48</v>
      </c>
    </row>
    <row r="3812" spans="1:5">
      <c r="A3812" t="s">
        <v>4516</v>
      </c>
      <c r="B3812" t="s">
        <v>325</v>
      </c>
      <c r="C3812" t="s">
        <v>23</v>
      </c>
      <c r="D3812" t="s">
        <v>24</v>
      </c>
      <c r="E3812" t="s">
        <v>25</v>
      </c>
    </row>
    <row r="3813" spans="1:5">
      <c r="A3813" t="s">
        <v>4517</v>
      </c>
      <c r="B3813" t="s">
        <v>441</v>
      </c>
      <c r="C3813" t="s">
        <v>11</v>
      </c>
      <c r="D3813" t="s">
        <v>12</v>
      </c>
      <c r="E3813" t="s">
        <v>50</v>
      </c>
    </row>
    <row r="3814" spans="1:5">
      <c r="A3814" t="s">
        <v>4518</v>
      </c>
      <c r="B3814" t="s">
        <v>258</v>
      </c>
      <c r="C3814" t="s">
        <v>23</v>
      </c>
      <c r="D3814" t="s">
        <v>24</v>
      </c>
      <c r="E3814" t="s">
        <v>45</v>
      </c>
    </row>
    <row r="3815" spans="1:5">
      <c r="A3815" t="s">
        <v>4519</v>
      </c>
      <c r="B3815" t="s">
        <v>497</v>
      </c>
      <c r="C3815" t="s">
        <v>11</v>
      </c>
      <c r="D3815" t="s">
        <v>12</v>
      </c>
      <c r="E3815" t="s">
        <v>13</v>
      </c>
    </row>
    <row r="3816" spans="1:5">
      <c r="A3816" t="s">
        <v>4520</v>
      </c>
      <c r="B3816" t="s">
        <v>409</v>
      </c>
      <c r="C3816" t="s">
        <v>11</v>
      </c>
      <c r="D3816" t="s">
        <v>12</v>
      </c>
      <c r="E3816" t="s">
        <v>47</v>
      </c>
    </row>
    <row r="3817" spans="1:5">
      <c r="A3817" t="s">
        <v>4521</v>
      </c>
      <c r="B3817" t="s">
        <v>310</v>
      </c>
      <c r="C3817" t="s">
        <v>8</v>
      </c>
      <c r="D3817" t="s">
        <v>34</v>
      </c>
      <c r="E3817" t="s">
        <v>60</v>
      </c>
    </row>
    <row r="3818" spans="1:5">
      <c r="A3818" t="s">
        <v>4522</v>
      </c>
      <c r="B3818" t="s">
        <v>431</v>
      </c>
      <c r="C3818" t="s">
        <v>5</v>
      </c>
      <c r="D3818" t="s">
        <v>14</v>
      </c>
      <c r="E3818" t="s">
        <v>26</v>
      </c>
    </row>
    <row r="3819" spans="1:5">
      <c r="A3819" t="s">
        <v>4523</v>
      </c>
      <c r="B3819" t="s">
        <v>333</v>
      </c>
      <c r="C3819" t="s">
        <v>8</v>
      </c>
      <c r="D3819" t="s">
        <v>37</v>
      </c>
      <c r="E3819" t="s">
        <v>38</v>
      </c>
    </row>
    <row r="3820" spans="1:5">
      <c r="A3820" t="s">
        <v>4524</v>
      </c>
      <c r="B3820" t="s">
        <v>219</v>
      </c>
      <c r="C3820" t="s">
        <v>5</v>
      </c>
      <c r="D3820" t="s">
        <v>14</v>
      </c>
      <c r="E3820" t="s">
        <v>15</v>
      </c>
    </row>
    <row r="3821" spans="1:5">
      <c r="A3821" t="s">
        <v>4525</v>
      </c>
      <c r="B3821" t="s">
        <v>359</v>
      </c>
      <c r="C3821" t="s">
        <v>5</v>
      </c>
      <c r="D3821" t="s">
        <v>27</v>
      </c>
      <c r="E3821" t="s">
        <v>28</v>
      </c>
    </row>
    <row r="3822" spans="1:5">
      <c r="A3822" t="s">
        <v>4526</v>
      </c>
      <c r="B3822" t="s">
        <v>257</v>
      </c>
      <c r="C3822" t="s">
        <v>5</v>
      </c>
      <c r="D3822" t="s">
        <v>14</v>
      </c>
      <c r="E3822" t="s">
        <v>15</v>
      </c>
    </row>
    <row r="3823" spans="1:5">
      <c r="A3823" t="s">
        <v>4527</v>
      </c>
      <c r="B3823" t="s">
        <v>258</v>
      </c>
      <c r="C3823" t="s">
        <v>23</v>
      </c>
      <c r="D3823" t="s">
        <v>42</v>
      </c>
      <c r="E3823" t="s">
        <v>43</v>
      </c>
    </row>
    <row r="3824" spans="1:5">
      <c r="A3824" t="s">
        <v>4528</v>
      </c>
      <c r="B3824" t="s">
        <v>119</v>
      </c>
      <c r="C3824" t="s">
        <v>8</v>
      </c>
      <c r="D3824" t="s">
        <v>17</v>
      </c>
      <c r="E3824" t="s">
        <v>52</v>
      </c>
    </row>
    <row r="3825" spans="1:5">
      <c r="A3825" t="s">
        <v>4529</v>
      </c>
      <c r="B3825" t="s">
        <v>209</v>
      </c>
      <c r="C3825" t="s">
        <v>5</v>
      </c>
      <c r="D3825" t="s">
        <v>27</v>
      </c>
      <c r="E3825" t="s">
        <v>64</v>
      </c>
    </row>
    <row r="3826" spans="1:5">
      <c r="A3826" t="s">
        <v>4530</v>
      </c>
      <c r="B3826" t="s">
        <v>366</v>
      </c>
      <c r="C3826" t="s">
        <v>11</v>
      </c>
      <c r="D3826" t="s">
        <v>58</v>
      </c>
      <c r="E3826" t="s">
        <v>61</v>
      </c>
    </row>
    <row r="3827" spans="1:5">
      <c r="A3827" t="s">
        <v>4531</v>
      </c>
      <c r="B3827" t="s">
        <v>363</v>
      </c>
      <c r="C3827" t="s">
        <v>23</v>
      </c>
      <c r="D3827" t="s">
        <v>24</v>
      </c>
      <c r="E3827" t="s">
        <v>45</v>
      </c>
    </row>
    <row r="3828" spans="1:5">
      <c r="A3828" t="s">
        <v>4532</v>
      </c>
      <c r="B3828" t="s">
        <v>291</v>
      </c>
      <c r="C3828" t="s">
        <v>8</v>
      </c>
      <c r="D3828" t="s">
        <v>37</v>
      </c>
      <c r="E3828" t="s">
        <v>65</v>
      </c>
    </row>
    <row r="3829" spans="1:5">
      <c r="A3829" t="s">
        <v>4533</v>
      </c>
      <c r="B3829" t="s">
        <v>200</v>
      </c>
      <c r="C3829" t="s">
        <v>5</v>
      </c>
      <c r="D3829" t="s">
        <v>27</v>
      </c>
      <c r="E3829" t="s">
        <v>28</v>
      </c>
    </row>
    <row r="3830" spans="1:5">
      <c r="A3830" t="s">
        <v>4534</v>
      </c>
      <c r="B3830" t="s">
        <v>364</v>
      </c>
      <c r="C3830" t="s">
        <v>11</v>
      </c>
      <c r="D3830" t="s">
        <v>20</v>
      </c>
      <c r="E3830" t="s">
        <v>63</v>
      </c>
    </row>
    <row r="3831" spans="1:5">
      <c r="A3831" t="s">
        <v>4535</v>
      </c>
      <c r="B3831" t="s">
        <v>214</v>
      </c>
      <c r="C3831" t="s">
        <v>8</v>
      </c>
      <c r="D3831" t="s">
        <v>37</v>
      </c>
      <c r="E3831" t="s">
        <v>49</v>
      </c>
    </row>
    <row r="3832" spans="1:5">
      <c r="A3832" t="s">
        <v>4536</v>
      </c>
      <c r="B3832" t="s">
        <v>197</v>
      </c>
      <c r="C3832" t="s">
        <v>8</v>
      </c>
      <c r="D3832" t="s">
        <v>17</v>
      </c>
      <c r="E3832" t="s">
        <v>32</v>
      </c>
    </row>
    <row r="3833" spans="1:5">
      <c r="A3833" t="s">
        <v>4537</v>
      </c>
      <c r="B3833" t="s">
        <v>470</v>
      </c>
      <c r="C3833" t="s">
        <v>23</v>
      </c>
      <c r="D3833" t="s">
        <v>42</v>
      </c>
      <c r="E3833" t="s">
        <v>43</v>
      </c>
    </row>
    <row r="3834" spans="1:5">
      <c r="A3834" t="s">
        <v>4538</v>
      </c>
      <c r="B3834" t="s">
        <v>360</v>
      </c>
      <c r="C3834" t="s">
        <v>8</v>
      </c>
      <c r="D3834" t="s">
        <v>37</v>
      </c>
      <c r="E3834" t="s">
        <v>65</v>
      </c>
    </row>
    <row r="3835" spans="1:5">
      <c r="A3835" t="s">
        <v>4539</v>
      </c>
      <c r="B3835" t="s">
        <v>169</v>
      </c>
      <c r="C3835" t="s">
        <v>23</v>
      </c>
      <c r="D3835" t="s">
        <v>42</v>
      </c>
      <c r="E3835" t="s">
        <v>43</v>
      </c>
    </row>
    <row r="3836" spans="1:5">
      <c r="A3836" t="s">
        <v>4540</v>
      </c>
      <c r="B3836" t="s">
        <v>111</v>
      </c>
      <c r="C3836" t="s">
        <v>5</v>
      </c>
      <c r="D3836" t="s">
        <v>27</v>
      </c>
      <c r="E3836" t="s">
        <v>67</v>
      </c>
    </row>
    <row r="3837" spans="1:5">
      <c r="A3837" t="s">
        <v>4541</v>
      </c>
      <c r="B3837" t="s">
        <v>473</v>
      </c>
      <c r="C3837" t="s">
        <v>23</v>
      </c>
      <c r="D3837" t="s">
        <v>24</v>
      </c>
      <c r="E3837" t="s">
        <v>45</v>
      </c>
    </row>
    <row r="3838" spans="1:5">
      <c r="A3838" t="s">
        <v>4542</v>
      </c>
      <c r="B3838" t="s">
        <v>299</v>
      </c>
      <c r="C3838" t="s">
        <v>11</v>
      </c>
      <c r="D3838" t="s">
        <v>4706</v>
      </c>
      <c r="E3838" t="s">
        <v>33</v>
      </c>
    </row>
    <row r="3839" spans="1:5">
      <c r="A3839" t="s">
        <v>4543</v>
      </c>
      <c r="B3839" t="s">
        <v>265</v>
      </c>
      <c r="C3839" t="s">
        <v>23</v>
      </c>
      <c r="D3839" t="s">
        <v>42</v>
      </c>
      <c r="E3839" t="s">
        <v>44</v>
      </c>
    </row>
    <row r="3840" spans="1:5">
      <c r="A3840" t="s">
        <v>4544</v>
      </c>
      <c r="B3840" t="s">
        <v>398</v>
      </c>
      <c r="C3840" t="s">
        <v>11</v>
      </c>
      <c r="D3840" t="s">
        <v>58</v>
      </c>
      <c r="E3840" t="s">
        <v>59</v>
      </c>
    </row>
    <row r="3841" spans="1:5">
      <c r="A3841" t="s">
        <v>4545</v>
      </c>
      <c r="B3841" t="s">
        <v>502</v>
      </c>
      <c r="C3841" t="s">
        <v>23</v>
      </c>
      <c r="D3841" t="s">
        <v>42</v>
      </c>
      <c r="E3841" t="s">
        <v>62</v>
      </c>
    </row>
    <row r="3842" spans="1:5">
      <c r="A3842" t="s">
        <v>4546</v>
      </c>
      <c r="B3842" t="s">
        <v>197</v>
      </c>
      <c r="C3842" t="s">
        <v>8</v>
      </c>
      <c r="D3842" t="s">
        <v>17</v>
      </c>
      <c r="E3842" t="s">
        <v>52</v>
      </c>
    </row>
    <row r="3843" spans="1:5">
      <c r="A3843" t="s">
        <v>4547</v>
      </c>
      <c r="B3843" t="s">
        <v>120</v>
      </c>
      <c r="C3843" t="s">
        <v>5</v>
      </c>
      <c r="D3843" t="s">
        <v>27</v>
      </c>
      <c r="E3843" t="s">
        <v>28</v>
      </c>
    </row>
    <row r="3844" spans="1:5">
      <c r="A3844" t="s">
        <v>4548</v>
      </c>
      <c r="B3844" t="s">
        <v>179</v>
      </c>
      <c r="C3844" t="s">
        <v>11</v>
      </c>
      <c r="D3844" t="s">
        <v>12</v>
      </c>
      <c r="E3844" t="s">
        <v>13</v>
      </c>
    </row>
    <row r="3845" spans="1:5">
      <c r="A3845" t="s">
        <v>4549</v>
      </c>
      <c r="B3845" t="s">
        <v>262</v>
      </c>
      <c r="C3845" t="s">
        <v>23</v>
      </c>
      <c r="D3845" t="s">
        <v>42</v>
      </c>
      <c r="E3845" t="s">
        <v>62</v>
      </c>
    </row>
    <row r="3846" spans="1:5">
      <c r="A3846" t="s">
        <v>4550</v>
      </c>
      <c r="B3846" t="s">
        <v>260</v>
      </c>
      <c r="C3846" t="s">
        <v>23</v>
      </c>
      <c r="D3846" t="s">
        <v>24</v>
      </c>
      <c r="E3846" t="s">
        <v>25</v>
      </c>
    </row>
    <row r="3847" spans="1:5">
      <c r="A3847" t="s">
        <v>4551</v>
      </c>
      <c r="B3847" t="s">
        <v>253</v>
      </c>
      <c r="C3847" t="s">
        <v>23</v>
      </c>
      <c r="D3847" t="s">
        <v>42</v>
      </c>
      <c r="E3847" t="s">
        <v>62</v>
      </c>
    </row>
    <row r="3848" spans="1:5">
      <c r="A3848" t="s">
        <v>4552</v>
      </c>
      <c r="B3848" t="s">
        <v>166</v>
      </c>
      <c r="C3848" t="s">
        <v>8</v>
      </c>
      <c r="D3848" t="s">
        <v>17</v>
      </c>
      <c r="E3848" t="s">
        <v>32</v>
      </c>
    </row>
    <row r="3849" spans="1:5">
      <c r="A3849" t="s">
        <v>4553</v>
      </c>
      <c r="B3849" t="s">
        <v>419</v>
      </c>
      <c r="C3849" t="s">
        <v>8</v>
      </c>
      <c r="D3849" t="s">
        <v>34</v>
      </c>
      <c r="E3849" t="s">
        <v>36</v>
      </c>
    </row>
    <row r="3850" spans="1:5">
      <c r="A3850" t="s">
        <v>4554</v>
      </c>
      <c r="B3850" t="s">
        <v>108</v>
      </c>
      <c r="C3850" t="s">
        <v>11</v>
      </c>
      <c r="D3850" t="s">
        <v>4706</v>
      </c>
      <c r="E3850" t="s">
        <v>41</v>
      </c>
    </row>
    <row r="3851" spans="1:5">
      <c r="A3851" t="s">
        <v>4555</v>
      </c>
      <c r="B3851" t="s">
        <v>328</v>
      </c>
      <c r="C3851" t="s">
        <v>11</v>
      </c>
      <c r="D3851" t="s">
        <v>20</v>
      </c>
      <c r="E3851" t="s">
        <v>21</v>
      </c>
    </row>
    <row r="3852" spans="1:5">
      <c r="A3852" t="s">
        <v>4556</v>
      </c>
      <c r="B3852" t="s">
        <v>247</v>
      </c>
      <c r="C3852" t="s">
        <v>8</v>
      </c>
      <c r="D3852" t="s">
        <v>9</v>
      </c>
      <c r="E3852" t="s">
        <v>46</v>
      </c>
    </row>
    <row r="3853" spans="1:5">
      <c r="A3853" t="s">
        <v>4557</v>
      </c>
      <c r="B3853" t="s">
        <v>412</v>
      </c>
      <c r="C3853" t="s">
        <v>11</v>
      </c>
      <c r="D3853" t="s">
        <v>12</v>
      </c>
      <c r="E3853" t="s">
        <v>13</v>
      </c>
    </row>
    <row r="3854" spans="1:5">
      <c r="A3854" t="s">
        <v>4558</v>
      </c>
      <c r="B3854" t="s">
        <v>325</v>
      </c>
      <c r="C3854" t="s">
        <v>5</v>
      </c>
      <c r="D3854" t="s">
        <v>29</v>
      </c>
      <c r="E3854" t="s">
        <v>31</v>
      </c>
    </row>
    <row r="3855" spans="1:5">
      <c r="A3855" t="s">
        <v>4559</v>
      </c>
      <c r="B3855" t="s">
        <v>312</v>
      </c>
      <c r="C3855" t="s">
        <v>5</v>
      </c>
      <c r="D3855" t="s">
        <v>6</v>
      </c>
      <c r="E3855" t="s">
        <v>7</v>
      </c>
    </row>
    <row r="3856" spans="1:5">
      <c r="A3856" t="s">
        <v>4560</v>
      </c>
      <c r="B3856" t="s">
        <v>118</v>
      </c>
      <c r="C3856" t="s">
        <v>8</v>
      </c>
      <c r="D3856" t="s">
        <v>17</v>
      </c>
      <c r="E3856" t="s">
        <v>18</v>
      </c>
    </row>
    <row r="3857" spans="1:5">
      <c r="A3857" t="s">
        <v>4561</v>
      </c>
      <c r="B3857" t="s">
        <v>353</v>
      </c>
      <c r="C3857" t="s">
        <v>11</v>
      </c>
      <c r="D3857" t="s">
        <v>4706</v>
      </c>
      <c r="E3857" t="s">
        <v>33</v>
      </c>
    </row>
    <row r="3858" spans="1:5">
      <c r="A3858" t="s">
        <v>4562</v>
      </c>
      <c r="B3858" t="s">
        <v>480</v>
      </c>
      <c r="C3858" t="s">
        <v>23</v>
      </c>
      <c r="D3858" t="s">
        <v>24</v>
      </c>
      <c r="E3858" t="s">
        <v>25</v>
      </c>
    </row>
    <row r="3859" spans="1:5">
      <c r="A3859" t="s">
        <v>4563</v>
      </c>
      <c r="B3859" t="s">
        <v>148</v>
      </c>
      <c r="C3859" t="s">
        <v>5</v>
      </c>
      <c r="D3859" t="s">
        <v>29</v>
      </c>
      <c r="E3859" t="s">
        <v>31</v>
      </c>
    </row>
    <row r="3860" spans="1:5">
      <c r="A3860" t="s">
        <v>4564</v>
      </c>
      <c r="B3860" t="s">
        <v>487</v>
      </c>
      <c r="C3860" t="s">
        <v>8</v>
      </c>
      <c r="D3860" t="s">
        <v>17</v>
      </c>
      <c r="E3860" t="s">
        <v>18</v>
      </c>
    </row>
    <row r="3861" spans="1:5">
      <c r="A3861" t="s">
        <v>4565</v>
      </c>
      <c r="B3861" t="s">
        <v>438</v>
      </c>
      <c r="C3861" t="s">
        <v>11</v>
      </c>
      <c r="D3861" t="s">
        <v>4706</v>
      </c>
      <c r="E3861" t="s">
        <v>19</v>
      </c>
    </row>
    <row r="3862" spans="1:5">
      <c r="A3862" t="s">
        <v>4566</v>
      </c>
      <c r="B3862" t="s">
        <v>270</v>
      </c>
      <c r="C3862" t="s">
        <v>8</v>
      </c>
      <c r="D3862" t="s">
        <v>37</v>
      </c>
      <c r="E3862" t="s">
        <v>38</v>
      </c>
    </row>
    <row r="3863" spans="1:5">
      <c r="A3863" t="s">
        <v>4567</v>
      </c>
      <c r="B3863" t="s">
        <v>363</v>
      </c>
      <c r="C3863" t="s">
        <v>23</v>
      </c>
      <c r="D3863" t="s">
        <v>42</v>
      </c>
      <c r="E3863" t="s">
        <v>44</v>
      </c>
    </row>
    <row r="3864" spans="1:5">
      <c r="A3864" t="s">
        <v>4568</v>
      </c>
      <c r="B3864" t="s">
        <v>429</v>
      </c>
      <c r="C3864" t="s">
        <v>5</v>
      </c>
      <c r="D3864" t="s">
        <v>6</v>
      </c>
      <c r="E3864" t="s">
        <v>16</v>
      </c>
    </row>
    <row r="3865" spans="1:5">
      <c r="A3865" t="s">
        <v>4569</v>
      </c>
      <c r="B3865" t="s">
        <v>466</v>
      </c>
      <c r="C3865" t="s">
        <v>8</v>
      </c>
      <c r="D3865" t="s">
        <v>17</v>
      </c>
      <c r="E3865" t="s">
        <v>32</v>
      </c>
    </row>
    <row r="3866" spans="1:5">
      <c r="A3866" t="s">
        <v>4570</v>
      </c>
      <c r="B3866" t="s">
        <v>329</v>
      </c>
      <c r="C3866" t="s">
        <v>8</v>
      </c>
      <c r="D3866" t="s">
        <v>34</v>
      </c>
      <c r="E3866" t="s">
        <v>36</v>
      </c>
    </row>
    <row r="3867" spans="1:5">
      <c r="A3867" t="s">
        <v>4571</v>
      </c>
      <c r="B3867" t="s">
        <v>209</v>
      </c>
      <c r="C3867" t="s">
        <v>8</v>
      </c>
      <c r="D3867" t="s">
        <v>17</v>
      </c>
      <c r="E3867" t="s">
        <v>32</v>
      </c>
    </row>
    <row r="3868" spans="1:5">
      <c r="A3868" t="s">
        <v>4572</v>
      </c>
      <c r="B3868" t="s">
        <v>228</v>
      </c>
      <c r="C3868" t="s">
        <v>23</v>
      </c>
      <c r="D3868" t="s">
        <v>42</v>
      </c>
      <c r="E3868" t="s">
        <v>44</v>
      </c>
    </row>
    <row r="3869" spans="1:5">
      <c r="A3869" t="s">
        <v>4573</v>
      </c>
      <c r="B3869" t="s">
        <v>205</v>
      </c>
      <c r="C3869" t="s">
        <v>8</v>
      </c>
      <c r="D3869" t="s">
        <v>17</v>
      </c>
      <c r="E3869" t="s">
        <v>18</v>
      </c>
    </row>
    <row r="3870" spans="1:5">
      <c r="A3870" t="s">
        <v>4574</v>
      </c>
      <c r="B3870" t="s">
        <v>474</v>
      </c>
      <c r="C3870" t="s">
        <v>23</v>
      </c>
      <c r="D3870" t="s">
        <v>39</v>
      </c>
      <c r="E3870" t="s">
        <v>51</v>
      </c>
    </row>
    <row r="3871" spans="1:5">
      <c r="A3871" t="s">
        <v>4575</v>
      </c>
      <c r="B3871" t="s">
        <v>175</v>
      </c>
      <c r="C3871" t="s">
        <v>23</v>
      </c>
      <c r="D3871" t="s">
        <v>24</v>
      </c>
      <c r="E3871" t="s">
        <v>25</v>
      </c>
    </row>
    <row r="3872" spans="1:5">
      <c r="A3872" t="s">
        <v>4576</v>
      </c>
      <c r="B3872" t="s">
        <v>273</v>
      </c>
      <c r="C3872" t="s">
        <v>23</v>
      </c>
      <c r="D3872" t="s">
        <v>42</v>
      </c>
      <c r="E3872" t="s">
        <v>62</v>
      </c>
    </row>
    <row r="3873" spans="1:5">
      <c r="A3873" t="s">
        <v>4577</v>
      </c>
      <c r="B3873" t="s">
        <v>321</v>
      </c>
      <c r="C3873" t="s">
        <v>5</v>
      </c>
      <c r="D3873" t="s">
        <v>14</v>
      </c>
      <c r="E3873" t="s">
        <v>26</v>
      </c>
    </row>
    <row r="3874" spans="1:5">
      <c r="A3874" t="s">
        <v>4578</v>
      </c>
      <c r="B3874" t="s">
        <v>196</v>
      </c>
      <c r="C3874" t="s">
        <v>5</v>
      </c>
      <c r="D3874" t="s">
        <v>6</v>
      </c>
      <c r="E3874" t="s">
        <v>7</v>
      </c>
    </row>
    <row r="3875" spans="1:5">
      <c r="A3875" t="s">
        <v>4579</v>
      </c>
      <c r="B3875" t="s">
        <v>503</v>
      </c>
      <c r="C3875" t="s">
        <v>8</v>
      </c>
      <c r="D3875" t="s">
        <v>37</v>
      </c>
      <c r="E3875" t="s">
        <v>65</v>
      </c>
    </row>
    <row r="3876" spans="1:5">
      <c r="A3876" t="s">
        <v>4580</v>
      </c>
      <c r="B3876" t="s">
        <v>188</v>
      </c>
      <c r="C3876" t="s">
        <v>8</v>
      </c>
      <c r="D3876" t="s">
        <v>37</v>
      </c>
      <c r="E3876" t="s">
        <v>65</v>
      </c>
    </row>
    <row r="3877" spans="1:5">
      <c r="A3877" t="s">
        <v>4581</v>
      </c>
      <c r="B3877" t="s">
        <v>327</v>
      </c>
      <c r="C3877" t="s">
        <v>5</v>
      </c>
      <c r="D3877" t="s">
        <v>27</v>
      </c>
      <c r="E3877" t="s">
        <v>67</v>
      </c>
    </row>
    <row r="3878" spans="1:5">
      <c r="A3878" t="s">
        <v>4582</v>
      </c>
      <c r="B3878" t="s">
        <v>294</v>
      </c>
      <c r="C3878" t="s">
        <v>11</v>
      </c>
      <c r="D3878" t="s">
        <v>12</v>
      </c>
      <c r="E3878" t="s">
        <v>50</v>
      </c>
    </row>
    <row r="3879" spans="1:5">
      <c r="A3879" t="s">
        <v>4583</v>
      </c>
      <c r="B3879" t="s">
        <v>222</v>
      </c>
      <c r="C3879" t="s">
        <v>5</v>
      </c>
      <c r="D3879" t="s">
        <v>27</v>
      </c>
      <c r="E3879" t="s">
        <v>67</v>
      </c>
    </row>
    <row r="3880" spans="1:5">
      <c r="A3880" t="s">
        <v>4584</v>
      </c>
      <c r="B3880" t="s">
        <v>332</v>
      </c>
      <c r="C3880" t="s">
        <v>23</v>
      </c>
      <c r="D3880" t="s">
        <v>39</v>
      </c>
      <c r="E3880" t="s">
        <v>51</v>
      </c>
    </row>
    <row r="3881" spans="1:5">
      <c r="A3881" t="s">
        <v>4585</v>
      </c>
      <c r="B3881" t="s">
        <v>229</v>
      </c>
      <c r="C3881" t="s">
        <v>5</v>
      </c>
      <c r="D3881" t="s">
        <v>29</v>
      </c>
      <c r="E3881" t="s">
        <v>31</v>
      </c>
    </row>
    <row r="3882" spans="1:5">
      <c r="A3882" t="s">
        <v>4586</v>
      </c>
      <c r="B3882" t="s">
        <v>494</v>
      </c>
      <c r="C3882" t="s">
        <v>23</v>
      </c>
      <c r="D3882" t="s">
        <v>24</v>
      </c>
      <c r="E3882" t="s">
        <v>54</v>
      </c>
    </row>
    <row r="3883" spans="1:5">
      <c r="A3883" t="s">
        <v>4587</v>
      </c>
      <c r="B3883" t="s">
        <v>465</v>
      </c>
      <c r="C3883" t="s">
        <v>8</v>
      </c>
      <c r="D3883" t="s">
        <v>17</v>
      </c>
      <c r="E3883" t="s">
        <v>52</v>
      </c>
    </row>
    <row r="3884" spans="1:5">
      <c r="A3884" t="s">
        <v>4588</v>
      </c>
      <c r="B3884" t="s">
        <v>393</v>
      </c>
      <c r="C3884" t="s">
        <v>11</v>
      </c>
      <c r="D3884" t="s">
        <v>58</v>
      </c>
      <c r="E3884" t="s">
        <v>59</v>
      </c>
    </row>
    <row r="3885" spans="1:5">
      <c r="A3885" t="s">
        <v>4589</v>
      </c>
      <c r="B3885" t="s">
        <v>277</v>
      </c>
      <c r="C3885" t="s">
        <v>8</v>
      </c>
      <c r="D3885" t="s">
        <v>9</v>
      </c>
      <c r="E3885" t="s">
        <v>46</v>
      </c>
    </row>
    <row r="3886" spans="1:5">
      <c r="A3886" t="s">
        <v>4590</v>
      </c>
      <c r="B3886" t="s">
        <v>204</v>
      </c>
      <c r="C3886" t="s">
        <v>23</v>
      </c>
      <c r="D3886" t="s">
        <v>42</v>
      </c>
      <c r="E3886" t="s">
        <v>43</v>
      </c>
    </row>
    <row r="3887" spans="1:5">
      <c r="A3887" t="s">
        <v>4591</v>
      </c>
      <c r="B3887" t="s">
        <v>423</v>
      </c>
      <c r="C3887" t="s">
        <v>23</v>
      </c>
      <c r="D3887" t="s">
        <v>42</v>
      </c>
      <c r="E3887" t="s">
        <v>62</v>
      </c>
    </row>
    <row r="3888" spans="1:5">
      <c r="A3888" t="s">
        <v>4592</v>
      </c>
      <c r="B3888" t="s">
        <v>449</v>
      </c>
      <c r="C3888" t="s">
        <v>23</v>
      </c>
      <c r="D3888" t="s">
        <v>39</v>
      </c>
      <c r="E3888" t="s">
        <v>48</v>
      </c>
    </row>
    <row r="3889" spans="1:5">
      <c r="A3889" t="s">
        <v>4593</v>
      </c>
      <c r="B3889" t="s">
        <v>184</v>
      </c>
      <c r="C3889" t="s">
        <v>11</v>
      </c>
      <c r="D3889" t="s">
        <v>4706</v>
      </c>
      <c r="E3889" t="s">
        <v>41</v>
      </c>
    </row>
    <row r="3890" spans="1:5">
      <c r="A3890" t="s">
        <v>4594</v>
      </c>
      <c r="B3890" t="s">
        <v>495</v>
      </c>
      <c r="C3890" t="s">
        <v>5</v>
      </c>
      <c r="D3890" t="s">
        <v>29</v>
      </c>
      <c r="E3890" t="s">
        <v>30</v>
      </c>
    </row>
    <row r="3891" spans="1:5">
      <c r="A3891" t="s">
        <v>4595</v>
      </c>
      <c r="B3891" t="s">
        <v>205</v>
      </c>
      <c r="C3891" t="s">
        <v>8</v>
      </c>
      <c r="D3891" t="s">
        <v>17</v>
      </c>
      <c r="E3891" t="s">
        <v>52</v>
      </c>
    </row>
    <row r="3892" spans="1:5">
      <c r="A3892" t="s">
        <v>4596</v>
      </c>
      <c r="B3892" t="s">
        <v>269</v>
      </c>
      <c r="C3892" t="s">
        <v>8</v>
      </c>
      <c r="D3892" t="s">
        <v>17</v>
      </c>
      <c r="E3892" t="s">
        <v>32</v>
      </c>
    </row>
    <row r="3893" spans="1:5">
      <c r="A3893" t="s">
        <v>4597</v>
      </c>
      <c r="B3893" t="s">
        <v>381</v>
      </c>
      <c r="C3893" t="s">
        <v>5</v>
      </c>
      <c r="D3893" t="s">
        <v>27</v>
      </c>
      <c r="E3893" t="s">
        <v>64</v>
      </c>
    </row>
    <row r="3894" spans="1:5">
      <c r="A3894" t="s">
        <v>4598</v>
      </c>
      <c r="B3894" t="s">
        <v>441</v>
      </c>
      <c r="C3894" t="s">
        <v>8</v>
      </c>
      <c r="D3894" t="s">
        <v>34</v>
      </c>
      <c r="E3894" t="s">
        <v>60</v>
      </c>
    </row>
    <row r="3895" spans="1:5">
      <c r="A3895" t="s">
        <v>4599</v>
      </c>
      <c r="B3895" t="s">
        <v>466</v>
      </c>
      <c r="C3895" t="s">
        <v>11</v>
      </c>
      <c r="D3895" t="s">
        <v>20</v>
      </c>
      <c r="E3895" t="s">
        <v>21</v>
      </c>
    </row>
    <row r="3896" spans="1:5">
      <c r="A3896" t="s">
        <v>4600</v>
      </c>
      <c r="B3896" t="s">
        <v>354</v>
      </c>
      <c r="C3896" t="s">
        <v>8</v>
      </c>
      <c r="D3896" t="s">
        <v>37</v>
      </c>
      <c r="E3896" t="s">
        <v>65</v>
      </c>
    </row>
    <row r="3897" spans="1:5">
      <c r="A3897" t="s">
        <v>4601</v>
      </c>
      <c r="B3897" t="s">
        <v>419</v>
      </c>
      <c r="C3897" t="s">
        <v>23</v>
      </c>
      <c r="D3897" t="s">
        <v>24</v>
      </c>
      <c r="E3897" t="s">
        <v>54</v>
      </c>
    </row>
    <row r="3898" spans="1:5">
      <c r="A3898" t="s">
        <v>4602</v>
      </c>
      <c r="B3898" t="s">
        <v>403</v>
      </c>
      <c r="C3898" t="s">
        <v>5</v>
      </c>
      <c r="D3898" t="s">
        <v>27</v>
      </c>
      <c r="E3898" t="s">
        <v>67</v>
      </c>
    </row>
    <row r="3899" spans="1:5">
      <c r="A3899" t="s">
        <v>4603</v>
      </c>
      <c r="B3899" t="s">
        <v>384</v>
      </c>
      <c r="C3899" t="s">
        <v>11</v>
      </c>
      <c r="D3899" t="s">
        <v>4706</v>
      </c>
      <c r="E3899" t="s">
        <v>33</v>
      </c>
    </row>
    <row r="3900" spans="1:5">
      <c r="A3900" t="s">
        <v>4604</v>
      </c>
      <c r="B3900" t="s">
        <v>141</v>
      </c>
      <c r="C3900" t="s">
        <v>5</v>
      </c>
      <c r="D3900" t="s">
        <v>27</v>
      </c>
      <c r="E3900" t="s">
        <v>67</v>
      </c>
    </row>
    <row r="3901" spans="1:5">
      <c r="A3901" t="s">
        <v>4605</v>
      </c>
      <c r="B3901" t="s">
        <v>230</v>
      </c>
      <c r="C3901" t="s">
        <v>11</v>
      </c>
      <c r="D3901" t="s">
        <v>4706</v>
      </c>
      <c r="E3901" t="s">
        <v>33</v>
      </c>
    </row>
    <row r="3902" spans="1:5">
      <c r="A3902" t="s">
        <v>4606</v>
      </c>
      <c r="B3902" t="s">
        <v>165</v>
      </c>
      <c r="C3902" t="s">
        <v>23</v>
      </c>
      <c r="D3902" t="s">
        <v>24</v>
      </c>
      <c r="E3902" t="s">
        <v>25</v>
      </c>
    </row>
    <row r="3903" spans="1:5">
      <c r="A3903" t="s">
        <v>4607</v>
      </c>
      <c r="B3903" t="s">
        <v>447</v>
      </c>
      <c r="C3903" t="s">
        <v>5</v>
      </c>
      <c r="D3903" t="s">
        <v>6</v>
      </c>
      <c r="E3903" t="s">
        <v>7</v>
      </c>
    </row>
    <row r="3904" spans="1:5">
      <c r="A3904" t="s">
        <v>4608</v>
      </c>
      <c r="B3904" t="s">
        <v>327</v>
      </c>
      <c r="C3904" t="s">
        <v>8</v>
      </c>
      <c r="D3904" t="s">
        <v>17</v>
      </c>
      <c r="E3904" t="s">
        <v>32</v>
      </c>
    </row>
    <row r="3905" spans="1:5">
      <c r="A3905" t="s">
        <v>4609</v>
      </c>
      <c r="B3905" t="s">
        <v>243</v>
      </c>
      <c r="C3905" t="s">
        <v>11</v>
      </c>
      <c r="D3905" t="s">
        <v>4706</v>
      </c>
      <c r="E3905" t="s">
        <v>19</v>
      </c>
    </row>
    <row r="3906" spans="1:5">
      <c r="A3906" t="s">
        <v>4610</v>
      </c>
      <c r="B3906" t="s">
        <v>141</v>
      </c>
      <c r="C3906" t="s">
        <v>5</v>
      </c>
      <c r="D3906" t="s">
        <v>29</v>
      </c>
      <c r="E3906" t="s">
        <v>30</v>
      </c>
    </row>
    <row r="3907" spans="1:5">
      <c r="A3907" t="s">
        <v>4611</v>
      </c>
      <c r="B3907" t="s">
        <v>472</v>
      </c>
      <c r="C3907" t="s">
        <v>8</v>
      </c>
      <c r="D3907" t="s">
        <v>37</v>
      </c>
      <c r="E3907" t="s">
        <v>49</v>
      </c>
    </row>
    <row r="3908" spans="1:5">
      <c r="A3908" t="s">
        <v>4612</v>
      </c>
      <c r="B3908" t="s">
        <v>364</v>
      </c>
      <c r="C3908" t="s">
        <v>5</v>
      </c>
      <c r="D3908" t="s">
        <v>27</v>
      </c>
      <c r="E3908" t="s">
        <v>64</v>
      </c>
    </row>
    <row r="3909" spans="1:5">
      <c r="A3909" t="s">
        <v>4613</v>
      </c>
      <c r="B3909" t="s">
        <v>450</v>
      </c>
      <c r="C3909" t="s">
        <v>5</v>
      </c>
      <c r="D3909" t="s">
        <v>27</v>
      </c>
      <c r="E3909" t="s">
        <v>64</v>
      </c>
    </row>
    <row r="3910" spans="1:5">
      <c r="A3910" t="s">
        <v>4614</v>
      </c>
      <c r="B3910" t="s">
        <v>485</v>
      </c>
      <c r="C3910" t="s">
        <v>5</v>
      </c>
      <c r="D3910" t="s">
        <v>14</v>
      </c>
      <c r="E3910" t="s">
        <v>15</v>
      </c>
    </row>
    <row r="3911" spans="1:5">
      <c r="A3911" t="s">
        <v>4615</v>
      </c>
      <c r="B3911" t="s">
        <v>162</v>
      </c>
      <c r="C3911" t="s">
        <v>11</v>
      </c>
      <c r="D3911" t="s">
        <v>4706</v>
      </c>
      <c r="E3911" t="s">
        <v>41</v>
      </c>
    </row>
    <row r="3912" spans="1:5">
      <c r="A3912" t="s">
        <v>4616</v>
      </c>
      <c r="B3912" t="s">
        <v>209</v>
      </c>
      <c r="C3912" t="s">
        <v>8</v>
      </c>
      <c r="D3912" t="s">
        <v>34</v>
      </c>
      <c r="E3912" t="s">
        <v>35</v>
      </c>
    </row>
    <row r="3913" spans="1:5">
      <c r="A3913" t="s">
        <v>4617</v>
      </c>
      <c r="B3913" t="s">
        <v>369</v>
      </c>
      <c r="C3913" t="s">
        <v>23</v>
      </c>
      <c r="D3913" t="s">
        <v>42</v>
      </c>
      <c r="E3913" t="s">
        <v>62</v>
      </c>
    </row>
    <row r="3914" spans="1:5">
      <c r="A3914" t="s">
        <v>4618</v>
      </c>
      <c r="B3914" t="s">
        <v>352</v>
      </c>
      <c r="C3914" t="s">
        <v>11</v>
      </c>
      <c r="D3914" t="s">
        <v>4706</v>
      </c>
      <c r="E3914" t="s">
        <v>19</v>
      </c>
    </row>
    <row r="3915" spans="1:5">
      <c r="A3915" t="s">
        <v>4619</v>
      </c>
      <c r="B3915" t="s">
        <v>466</v>
      </c>
      <c r="C3915" t="s">
        <v>11</v>
      </c>
      <c r="D3915" t="s">
        <v>58</v>
      </c>
      <c r="E3915" t="s">
        <v>61</v>
      </c>
    </row>
    <row r="3916" spans="1:5">
      <c r="A3916" t="s">
        <v>4620</v>
      </c>
      <c r="B3916" t="s">
        <v>156</v>
      </c>
      <c r="C3916" t="s">
        <v>11</v>
      </c>
      <c r="D3916" t="s">
        <v>58</v>
      </c>
      <c r="E3916" t="s">
        <v>66</v>
      </c>
    </row>
    <row r="3917" spans="1:5">
      <c r="A3917" t="s">
        <v>4621</v>
      </c>
      <c r="B3917" t="s">
        <v>176</v>
      </c>
      <c r="C3917" t="s">
        <v>23</v>
      </c>
      <c r="D3917" t="s">
        <v>24</v>
      </c>
      <c r="E3917" t="s">
        <v>54</v>
      </c>
    </row>
    <row r="3918" spans="1:5">
      <c r="A3918" t="s">
        <v>4622</v>
      </c>
      <c r="B3918" t="s">
        <v>470</v>
      </c>
      <c r="C3918" t="s">
        <v>8</v>
      </c>
      <c r="D3918" t="s">
        <v>17</v>
      </c>
      <c r="E3918" t="s">
        <v>18</v>
      </c>
    </row>
    <row r="3919" spans="1:5">
      <c r="A3919" t="s">
        <v>4623</v>
      </c>
      <c r="B3919" t="s">
        <v>122</v>
      </c>
      <c r="C3919" t="s">
        <v>8</v>
      </c>
      <c r="D3919" t="s">
        <v>9</v>
      </c>
      <c r="E3919" t="s">
        <v>10</v>
      </c>
    </row>
    <row r="3920" spans="1:5">
      <c r="A3920" t="s">
        <v>4624</v>
      </c>
      <c r="B3920" t="s">
        <v>350</v>
      </c>
      <c r="C3920" t="s">
        <v>8</v>
      </c>
      <c r="D3920" t="s">
        <v>9</v>
      </c>
      <c r="E3920" t="s">
        <v>46</v>
      </c>
    </row>
    <row r="3921" spans="1:5">
      <c r="A3921" t="s">
        <v>4625</v>
      </c>
      <c r="B3921" t="s">
        <v>365</v>
      </c>
      <c r="C3921" t="s">
        <v>5</v>
      </c>
      <c r="D3921" t="s">
        <v>6</v>
      </c>
      <c r="E3921" t="s">
        <v>22</v>
      </c>
    </row>
    <row r="3922" spans="1:5">
      <c r="A3922" t="s">
        <v>4626</v>
      </c>
      <c r="B3922" t="s">
        <v>290</v>
      </c>
      <c r="C3922" t="s">
        <v>5</v>
      </c>
      <c r="D3922" t="s">
        <v>29</v>
      </c>
      <c r="E3922" t="s">
        <v>30</v>
      </c>
    </row>
    <row r="3923" spans="1:5">
      <c r="A3923" t="s">
        <v>4627</v>
      </c>
      <c r="B3923" t="s">
        <v>395</v>
      </c>
      <c r="C3923" t="s">
        <v>5</v>
      </c>
      <c r="D3923" t="s">
        <v>14</v>
      </c>
      <c r="E3923" t="s">
        <v>57</v>
      </c>
    </row>
    <row r="3924" spans="1:5">
      <c r="A3924" t="s">
        <v>4628</v>
      </c>
      <c r="B3924" t="s">
        <v>373</v>
      </c>
      <c r="C3924" t="s">
        <v>23</v>
      </c>
      <c r="D3924" t="s">
        <v>39</v>
      </c>
      <c r="E3924" t="s">
        <v>40</v>
      </c>
    </row>
    <row r="3925" spans="1:5">
      <c r="A3925" t="s">
        <v>4629</v>
      </c>
      <c r="B3925" t="s">
        <v>405</v>
      </c>
      <c r="C3925" t="s">
        <v>5</v>
      </c>
      <c r="D3925" t="s">
        <v>29</v>
      </c>
      <c r="E3925" t="s">
        <v>31</v>
      </c>
    </row>
    <row r="3926" spans="1:5">
      <c r="A3926" t="s">
        <v>4630</v>
      </c>
      <c r="B3926" t="s">
        <v>250</v>
      </c>
      <c r="C3926" t="s">
        <v>23</v>
      </c>
      <c r="D3926" t="s">
        <v>42</v>
      </c>
      <c r="E3926" t="s">
        <v>44</v>
      </c>
    </row>
    <row r="3927" spans="1:5">
      <c r="A3927" t="s">
        <v>4631</v>
      </c>
      <c r="B3927" t="s">
        <v>448</v>
      </c>
      <c r="C3927" t="s">
        <v>8</v>
      </c>
      <c r="D3927" t="s">
        <v>37</v>
      </c>
      <c r="E3927" t="s">
        <v>49</v>
      </c>
    </row>
    <row r="3928" spans="1:5">
      <c r="A3928" t="s">
        <v>4632</v>
      </c>
      <c r="B3928" t="s">
        <v>489</v>
      </c>
      <c r="C3928" t="s">
        <v>5</v>
      </c>
      <c r="D3928" t="s">
        <v>14</v>
      </c>
      <c r="E3928" t="s">
        <v>26</v>
      </c>
    </row>
    <row r="3929" spans="1:5">
      <c r="A3929" t="s">
        <v>4633</v>
      </c>
      <c r="B3929" t="s">
        <v>406</v>
      </c>
      <c r="C3929" t="s">
        <v>5</v>
      </c>
      <c r="D3929" t="s">
        <v>27</v>
      </c>
      <c r="E3929" t="s">
        <v>67</v>
      </c>
    </row>
    <row r="3930" spans="1:5">
      <c r="A3930" t="s">
        <v>4634</v>
      </c>
      <c r="B3930" t="s">
        <v>292</v>
      </c>
      <c r="C3930" t="s">
        <v>11</v>
      </c>
      <c r="D3930" t="s">
        <v>12</v>
      </c>
      <c r="E3930" t="s">
        <v>50</v>
      </c>
    </row>
    <row r="3931" spans="1:5">
      <c r="A3931" t="s">
        <v>4635</v>
      </c>
      <c r="B3931" t="s">
        <v>404</v>
      </c>
      <c r="C3931" t="s">
        <v>23</v>
      </c>
      <c r="D3931" t="s">
        <v>39</v>
      </c>
      <c r="E3931" t="s">
        <v>40</v>
      </c>
    </row>
    <row r="3932" spans="1:5">
      <c r="A3932" t="s">
        <v>4636</v>
      </c>
      <c r="B3932" t="s">
        <v>128</v>
      </c>
      <c r="C3932" t="s">
        <v>8</v>
      </c>
      <c r="D3932" t="s">
        <v>17</v>
      </c>
      <c r="E3932" t="s">
        <v>52</v>
      </c>
    </row>
    <row r="3933" spans="1:5">
      <c r="A3933" t="s">
        <v>4637</v>
      </c>
      <c r="B3933" t="s">
        <v>370</v>
      </c>
      <c r="C3933" t="s">
        <v>11</v>
      </c>
      <c r="D3933" t="s">
        <v>20</v>
      </c>
      <c r="E3933" t="s">
        <v>21</v>
      </c>
    </row>
    <row r="3934" spans="1:5">
      <c r="A3934" t="s">
        <v>4638</v>
      </c>
      <c r="B3934" t="s">
        <v>222</v>
      </c>
      <c r="C3934" t="s">
        <v>11</v>
      </c>
      <c r="D3934" t="s">
        <v>4706</v>
      </c>
      <c r="E3934" t="s">
        <v>33</v>
      </c>
    </row>
    <row r="3935" spans="1:5">
      <c r="A3935" t="s">
        <v>4639</v>
      </c>
      <c r="B3935" t="s">
        <v>204</v>
      </c>
      <c r="C3935" t="s">
        <v>8</v>
      </c>
      <c r="D3935" t="s">
        <v>37</v>
      </c>
      <c r="E3935" t="s">
        <v>65</v>
      </c>
    </row>
    <row r="3936" spans="1:5">
      <c r="A3936" t="s">
        <v>4640</v>
      </c>
      <c r="B3936" t="s">
        <v>394</v>
      </c>
      <c r="C3936" t="s">
        <v>11</v>
      </c>
      <c r="D3936" t="s">
        <v>58</v>
      </c>
      <c r="E3936" t="s">
        <v>66</v>
      </c>
    </row>
    <row r="3937" spans="1:5">
      <c r="A3937" t="s">
        <v>4641</v>
      </c>
      <c r="B3937" t="s">
        <v>505</v>
      </c>
      <c r="C3937" t="s">
        <v>23</v>
      </c>
      <c r="D3937" t="s">
        <v>42</v>
      </c>
      <c r="E3937" t="s">
        <v>43</v>
      </c>
    </row>
    <row r="3938" spans="1:5">
      <c r="A3938" t="s">
        <v>4642</v>
      </c>
      <c r="B3938" t="s">
        <v>349</v>
      </c>
      <c r="C3938" t="s">
        <v>23</v>
      </c>
      <c r="D3938" t="s">
        <v>39</v>
      </c>
      <c r="E3938" t="s">
        <v>48</v>
      </c>
    </row>
    <row r="3939" spans="1:5">
      <c r="A3939" t="s">
        <v>4643</v>
      </c>
      <c r="B3939" t="s">
        <v>138</v>
      </c>
      <c r="C3939" t="s">
        <v>5</v>
      </c>
      <c r="D3939" t="s">
        <v>27</v>
      </c>
      <c r="E3939" t="s">
        <v>28</v>
      </c>
    </row>
    <row r="3940" spans="1:5">
      <c r="A3940" t="s">
        <v>4644</v>
      </c>
      <c r="B3940" t="s">
        <v>334</v>
      </c>
      <c r="C3940" t="s">
        <v>11</v>
      </c>
      <c r="D3940" t="s">
        <v>58</v>
      </c>
      <c r="E3940" t="s">
        <v>61</v>
      </c>
    </row>
    <row r="3941" spans="1:5">
      <c r="A3941" t="s">
        <v>4645</v>
      </c>
      <c r="B3941" t="s">
        <v>156</v>
      </c>
      <c r="C3941" t="s">
        <v>5</v>
      </c>
      <c r="D3941" t="s">
        <v>14</v>
      </c>
      <c r="E3941" t="s">
        <v>26</v>
      </c>
    </row>
    <row r="3942" spans="1:5">
      <c r="A3942" t="s">
        <v>4646</v>
      </c>
      <c r="B3942" t="s">
        <v>221</v>
      </c>
      <c r="C3942" t="s">
        <v>11</v>
      </c>
      <c r="D3942" t="s">
        <v>20</v>
      </c>
      <c r="E3942" t="s">
        <v>63</v>
      </c>
    </row>
    <row r="3943" spans="1:5">
      <c r="A3943" t="s">
        <v>4647</v>
      </c>
      <c r="B3943" t="s">
        <v>496</v>
      </c>
      <c r="C3943" t="s">
        <v>23</v>
      </c>
      <c r="D3943" t="s">
        <v>39</v>
      </c>
      <c r="E3943" t="s">
        <v>51</v>
      </c>
    </row>
    <row r="3944" spans="1:5">
      <c r="A3944" t="s">
        <v>4648</v>
      </c>
      <c r="B3944" t="s">
        <v>428</v>
      </c>
      <c r="C3944" t="s">
        <v>23</v>
      </c>
      <c r="D3944" t="s">
        <v>42</v>
      </c>
      <c r="E3944" t="s">
        <v>62</v>
      </c>
    </row>
    <row r="3945" spans="1:5">
      <c r="A3945" t="s">
        <v>4649</v>
      </c>
      <c r="B3945" t="s">
        <v>357</v>
      </c>
      <c r="C3945" t="s">
        <v>23</v>
      </c>
      <c r="D3945" t="s">
        <v>42</v>
      </c>
      <c r="E3945" t="s">
        <v>43</v>
      </c>
    </row>
    <row r="3946" spans="1:5">
      <c r="A3946" t="s">
        <v>4650</v>
      </c>
      <c r="B3946" t="s">
        <v>416</v>
      </c>
      <c r="C3946" t="s">
        <v>11</v>
      </c>
      <c r="D3946" t="s">
        <v>20</v>
      </c>
      <c r="E3946" t="s">
        <v>56</v>
      </c>
    </row>
    <row r="3947" spans="1:5">
      <c r="A3947" t="s">
        <v>4651</v>
      </c>
      <c r="B3947" t="s">
        <v>398</v>
      </c>
      <c r="C3947" t="s">
        <v>23</v>
      </c>
      <c r="D3947" t="s">
        <v>39</v>
      </c>
      <c r="E3947" t="s">
        <v>40</v>
      </c>
    </row>
    <row r="3948" spans="1:5">
      <c r="A3948" t="s">
        <v>4652</v>
      </c>
      <c r="B3948" t="s">
        <v>330</v>
      </c>
      <c r="C3948" t="s">
        <v>11</v>
      </c>
      <c r="D3948" t="s">
        <v>4706</v>
      </c>
      <c r="E3948" t="s">
        <v>19</v>
      </c>
    </row>
    <row r="3949" spans="1:5">
      <c r="A3949" t="s">
        <v>4653</v>
      </c>
      <c r="B3949" t="s">
        <v>407</v>
      </c>
      <c r="C3949" t="s">
        <v>5</v>
      </c>
      <c r="D3949" t="s">
        <v>27</v>
      </c>
      <c r="E3949" t="s">
        <v>28</v>
      </c>
    </row>
    <row r="3950" spans="1:5">
      <c r="A3950" t="s">
        <v>4654</v>
      </c>
      <c r="B3950" t="s">
        <v>374</v>
      </c>
      <c r="C3950" t="s">
        <v>11</v>
      </c>
      <c r="D3950" t="s">
        <v>58</v>
      </c>
      <c r="E3950" t="s">
        <v>66</v>
      </c>
    </row>
    <row r="3951" spans="1:5">
      <c r="A3951" t="s">
        <v>4655</v>
      </c>
      <c r="B3951" t="s">
        <v>324</v>
      </c>
      <c r="C3951" t="s">
        <v>5</v>
      </c>
      <c r="D3951" t="s">
        <v>29</v>
      </c>
      <c r="E3951" t="s">
        <v>30</v>
      </c>
    </row>
    <row r="3952" spans="1:5">
      <c r="A3952" t="s">
        <v>4656</v>
      </c>
      <c r="B3952" t="s">
        <v>267</v>
      </c>
      <c r="C3952" t="s">
        <v>11</v>
      </c>
      <c r="D3952" t="s">
        <v>12</v>
      </c>
      <c r="E3952" t="s">
        <v>47</v>
      </c>
    </row>
    <row r="3953" spans="1:5">
      <c r="A3953" t="s">
        <v>4657</v>
      </c>
      <c r="B3953" t="s">
        <v>198</v>
      </c>
      <c r="C3953" t="s">
        <v>5</v>
      </c>
      <c r="D3953" t="s">
        <v>6</v>
      </c>
      <c r="E3953" t="s">
        <v>7</v>
      </c>
    </row>
    <row r="3954" spans="1:5">
      <c r="A3954" t="s">
        <v>4658</v>
      </c>
      <c r="B3954" t="s">
        <v>277</v>
      </c>
      <c r="C3954" t="s">
        <v>23</v>
      </c>
      <c r="D3954" t="s">
        <v>39</v>
      </c>
      <c r="E3954" t="s">
        <v>51</v>
      </c>
    </row>
    <row r="3955" spans="1:5">
      <c r="A3955" t="s">
        <v>4659</v>
      </c>
      <c r="B3955" t="s">
        <v>290</v>
      </c>
      <c r="C3955" t="s">
        <v>5</v>
      </c>
      <c r="D3955" t="s">
        <v>6</v>
      </c>
      <c r="E3955" t="s">
        <v>7</v>
      </c>
    </row>
    <row r="3956" spans="1:5">
      <c r="A3956" t="s">
        <v>4660</v>
      </c>
      <c r="B3956" t="s">
        <v>263</v>
      </c>
      <c r="C3956" t="s">
        <v>23</v>
      </c>
      <c r="D3956" t="s">
        <v>39</v>
      </c>
      <c r="E3956" t="s">
        <v>40</v>
      </c>
    </row>
    <row r="3957" spans="1:5">
      <c r="A3957" t="s">
        <v>4661</v>
      </c>
      <c r="B3957" t="s">
        <v>187</v>
      </c>
      <c r="C3957" t="s">
        <v>23</v>
      </c>
      <c r="D3957" t="s">
        <v>24</v>
      </c>
      <c r="E3957" t="s">
        <v>45</v>
      </c>
    </row>
    <row r="3958" spans="1:5">
      <c r="A3958" t="s">
        <v>4662</v>
      </c>
      <c r="B3958" t="s">
        <v>470</v>
      </c>
      <c r="C3958" t="s">
        <v>5</v>
      </c>
      <c r="D3958" t="s">
        <v>14</v>
      </c>
      <c r="E3958" t="s">
        <v>26</v>
      </c>
    </row>
    <row r="3959" spans="1:5">
      <c r="A3959" t="s">
        <v>4663</v>
      </c>
      <c r="B3959" t="s">
        <v>164</v>
      </c>
      <c r="C3959" t="s">
        <v>11</v>
      </c>
      <c r="D3959" t="s">
        <v>12</v>
      </c>
      <c r="E3959" t="s">
        <v>47</v>
      </c>
    </row>
    <row r="3960" spans="1:5">
      <c r="A3960" t="s">
        <v>4664</v>
      </c>
      <c r="B3960" t="s">
        <v>207</v>
      </c>
      <c r="C3960" t="s">
        <v>11</v>
      </c>
      <c r="D3960" t="s">
        <v>58</v>
      </c>
      <c r="E3960" t="s">
        <v>66</v>
      </c>
    </row>
    <row r="3961" spans="1:5">
      <c r="A3961" t="s">
        <v>4665</v>
      </c>
      <c r="B3961" t="s">
        <v>122</v>
      </c>
      <c r="C3961" t="s">
        <v>8</v>
      </c>
      <c r="D3961" t="s">
        <v>34</v>
      </c>
      <c r="E3961" t="s">
        <v>35</v>
      </c>
    </row>
    <row r="3962" spans="1:5">
      <c r="A3962" t="s">
        <v>4666</v>
      </c>
      <c r="B3962" t="s">
        <v>142</v>
      </c>
      <c r="C3962" t="s">
        <v>11</v>
      </c>
      <c r="D3962" t="s">
        <v>12</v>
      </c>
      <c r="E3962" t="s">
        <v>47</v>
      </c>
    </row>
    <row r="3963" spans="1:5">
      <c r="A3963" t="s">
        <v>4667</v>
      </c>
      <c r="B3963" t="s">
        <v>127</v>
      </c>
      <c r="C3963" t="s">
        <v>8</v>
      </c>
      <c r="D3963" t="s">
        <v>9</v>
      </c>
      <c r="E3963" t="s">
        <v>46</v>
      </c>
    </row>
    <row r="3964" spans="1:5">
      <c r="A3964" t="s">
        <v>4668</v>
      </c>
      <c r="B3964" t="s">
        <v>376</v>
      </c>
      <c r="C3964" t="s">
        <v>11</v>
      </c>
      <c r="D3964" t="s">
        <v>58</v>
      </c>
      <c r="E3964" t="s">
        <v>61</v>
      </c>
    </row>
    <row r="3965" spans="1:5">
      <c r="A3965" t="s">
        <v>4669</v>
      </c>
      <c r="B3965" t="s">
        <v>359</v>
      </c>
      <c r="C3965" t="s">
        <v>11</v>
      </c>
      <c r="D3965" t="s">
        <v>4706</v>
      </c>
      <c r="E3965" t="s">
        <v>33</v>
      </c>
    </row>
    <row r="3966" spans="1:5">
      <c r="A3966" t="s">
        <v>4670</v>
      </c>
      <c r="B3966" t="s">
        <v>251</v>
      </c>
      <c r="C3966" t="s">
        <v>23</v>
      </c>
      <c r="D3966" t="s">
        <v>39</v>
      </c>
      <c r="E3966" t="s">
        <v>48</v>
      </c>
    </row>
    <row r="3967" spans="1:5">
      <c r="A3967" t="s">
        <v>4671</v>
      </c>
      <c r="B3967" t="s">
        <v>275</v>
      </c>
      <c r="C3967" t="s">
        <v>8</v>
      </c>
      <c r="D3967" t="s">
        <v>17</v>
      </c>
      <c r="E3967" t="s">
        <v>52</v>
      </c>
    </row>
    <row r="3968" spans="1:5">
      <c r="A3968" t="s">
        <v>4672</v>
      </c>
      <c r="B3968" t="s">
        <v>480</v>
      </c>
      <c r="C3968" t="s">
        <v>11</v>
      </c>
      <c r="D3968" t="s">
        <v>20</v>
      </c>
      <c r="E3968" t="s">
        <v>56</v>
      </c>
    </row>
    <row r="3969" spans="1:5">
      <c r="A3969" t="s">
        <v>4673</v>
      </c>
      <c r="B3969" t="s">
        <v>431</v>
      </c>
      <c r="C3969" t="s">
        <v>8</v>
      </c>
      <c r="D3969" t="s">
        <v>17</v>
      </c>
      <c r="E3969" t="s">
        <v>32</v>
      </c>
    </row>
    <row r="3970" spans="1:5">
      <c r="A3970" t="s">
        <v>4674</v>
      </c>
      <c r="B3970" t="s">
        <v>288</v>
      </c>
      <c r="C3970" t="s">
        <v>23</v>
      </c>
      <c r="D3970" t="s">
        <v>39</v>
      </c>
      <c r="E3970" t="s">
        <v>51</v>
      </c>
    </row>
    <row r="3971" spans="1:5">
      <c r="A3971" t="s">
        <v>4675</v>
      </c>
      <c r="B3971" t="s">
        <v>177</v>
      </c>
      <c r="C3971" t="s">
        <v>23</v>
      </c>
      <c r="D3971" t="s">
        <v>42</v>
      </c>
      <c r="E3971" t="s">
        <v>44</v>
      </c>
    </row>
    <row r="3972" spans="1:5">
      <c r="A3972" t="s">
        <v>4676</v>
      </c>
      <c r="B3972" t="s">
        <v>221</v>
      </c>
      <c r="C3972" t="s">
        <v>8</v>
      </c>
      <c r="D3972" t="s">
        <v>9</v>
      </c>
      <c r="E3972" t="s">
        <v>46</v>
      </c>
    </row>
    <row r="3973" spans="1:5">
      <c r="A3973" t="s">
        <v>4677</v>
      </c>
      <c r="B3973" t="s">
        <v>155</v>
      </c>
      <c r="C3973" t="s">
        <v>23</v>
      </c>
      <c r="D3973" t="s">
        <v>39</v>
      </c>
      <c r="E3973" t="s">
        <v>51</v>
      </c>
    </row>
    <row r="3974" spans="1:5">
      <c r="A3974" t="s">
        <v>4678</v>
      </c>
      <c r="B3974" t="s">
        <v>133</v>
      </c>
      <c r="C3974" t="s">
        <v>5</v>
      </c>
      <c r="D3974" t="s">
        <v>29</v>
      </c>
      <c r="E3974" t="s">
        <v>31</v>
      </c>
    </row>
    <row r="3975" spans="1:5">
      <c r="A3975" t="s">
        <v>4679</v>
      </c>
      <c r="B3975" t="s">
        <v>200</v>
      </c>
      <c r="C3975" t="s">
        <v>5</v>
      </c>
      <c r="D3975" t="s">
        <v>29</v>
      </c>
      <c r="E3975" t="s">
        <v>30</v>
      </c>
    </row>
    <row r="3976" spans="1:5">
      <c r="A3976" t="s">
        <v>4680</v>
      </c>
      <c r="B3976" t="s">
        <v>180</v>
      </c>
      <c r="C3976" t="s">
        <v>23</v>
      </c>
      <c r="D3976" t="s">
        <v>42</v>
      </c>
      <c r="E3976" t="s">
        <v>62</v>
      </c>
    </row>
    <row r="3977" spans="1:5">
      <c r="A3977" t="s">
        <v>4681</v>
      </c>
      <c r="B3977" t="s">
        <v>112</v>
      </c>
      <c r="C3977" t="s">
        <v>5</v>
      </c>
      <c r="D3977" t="s">
        <v>27</v>
      </c>
      <c r="E3977" t="s">
        <v>67</v>
      </c>
    </row>
    <row r="3978" spans="1:5">
      <c r="A3978" t="s">
        <v>4682</v>
      </c>
      <c r="B3978" t="s">
        <v>288</v>
      </c>
      <c r="C3978" t="s">
        <v>11</v>
      </c>
      <c r="D3978" t="s">
        <v>12</v>
      </c>
      <c r="E3978" t="s">
        <v>50</v>
      </c>
    </row>
    <row r="3979" spans="1:5">
      <c r="A3979" t="s">
        <v>4683</v>
      </c>
      <c r="B3979" t="s">
        <v>299</v>
      </c>
      <c r="C3979" t="s">
        <v>8</v>
      </c>
      <c r="D3979" t="s">
        <v>34</v>
      </c>
      <c r="E3979" t="s">
        <v>36</v>
      </c>
    </row>
    <row r="3980" spans="1:5">
      <c r="A3980" t="s">
        <v>4684</v>
      </c>
      <c r="B3980" t="s">
        <v>252</v>
      </c>
      <c r="C3980" t="s">
        <v>11</v>
      </c>
      <c r="D3980" t="s">
        <v>12</v>
      </c>
      <c r="E3980" t="s">
        <v>50</v>
      </c>
    </row>
    <row r="3981" spans="1:5">
      <c r="A3981" t="s">
        <v>4685</v>
      </c>
      <c r="B3981" t="s">
        <v>174</v>
      </c>
      <c r="C3981" t="s">
        <v>8</v>
      </c>
      <c r="D3981" t="s">
        <v>17</v>
      </c>
      <c r="E3981" t="s">
        <v>18</v>
      </c>
    </row>
    <row r="3982" spans="1:5">
      <c r="A3982" t="s">
        <v>4686</v>
      </c>
      <c r="B3982" t="s">
        <v>125</v>
      </c>
      <c r="C3982" t="s">
        <v>23</v>
      </c>
      <c r="D3982" t="s">
        <v>24</v>
      </c>
      <c r="E3982" t="s">
        <v>54</v>
      </c>
    </row>
    <row r="3983" spans="1:5">
      <c r="A3983" t="s">
        <v>4687</v>
      </c>
      <c r="B3983" t="s">
        <v>461</v>
      </c>
      <c r="C3983" t="s">
        <v>11</v>
      </c>
      <c r="D3983" t="s">
        <v>58</v>
      </c>
      <c r="E3983" t="s">
        <v>66</v>
      </c>
    </row>
    <row r="3984" spans="1:5">
      <c r="A3984" t="s">
        <v>4688</v>
      </c>
      <c r="B3984" t="s">
        <v>195</v>
      </c>
      <c r="C3984" t="s">
        <v>23</v>
      </c>
      <c r="D3984" t="s">
        <v>42</v>
      </c>
      <c r="E3984" t="s">
        <v>44</v>
      </c>
    </row>
    <row r="3985" spans="1:5">
      <c r="A3985" t="s">
        <v>4689</v>
      </c>
      <c r="B3985" t="s">
        <v>249</v>
      </c>
      <c r="C3985" t="s">
        <v>23</v>
      </c>
      <c r="D3985" t="s">
        <v>39</v>
      </c>
      <c r="E3985" t="s">
        <v>48</v>
      </c>
    </row>
    <row r="3986" spans="1:5">
      <c r="A3986" t="s">
        <v>4690</v>
      </c>
      <c r="B3986" t="s">
        <v>209</v>
      </c>
      <c r="C3986" t="s">
        <v>8</v>
      </c>
      <c r="D3986" t="s">
        <v>34</v>
      </c>
      <c r="E3986" t="s">
        <v>35</v>
      </c>
    </row>
    <row r="3987" spans="1:5">
      <c r="A3987" t="s">
        <v>4691</v>
      </c>
      <c r="B3987" t="s">
        <v>202</v>
      </c>
      <c r="C3987" t="s">
        <v>8</v>
      </c>
      <c r="D3987" t="s">
        <v>37</v>
      </c>
      <c r="E3987" t="s">
        <v>65</v>
      </c>
    </row>
    <row r="3988" spans="1:5">
      <c r="A3988" t="s">
        <v>4692</v>
      </c>
      <c r="B3988" t="s">
        <v>307</v>
      </c>
      <c r="C3988" t="s">
        <v>8</v>
      </c>
      <c r="D3988" t="s">
        <v>9</v>
      </c>
      <c r="E3988" t="s">
        <v>46</v>
      </c>
    </row>
    <row r="3989" spans="1:5">
      <c r="A3989" t="s">
        <v>4693</v>
      </c>
      <c r="B3989" t="s">
        <v>158</v>
      </c>
      <c r="C3989" t="s">
        <v>11</v>
      </c>
      <c r="D3989" t="s">
        <v>58</v>
      </c>
      <c r="E3989" t="s">
        <v>61</v>
      </c>
    </row>
    <row r="3990" spans="1:5">
      <c r="A3990" t="s">
        <v>4694</v>
      </c>
      <c r="B3990" t="s">
        <v>254</v>
      </c>
      <c r="C3990" t="s">
        <v>5</v>
      </c>
      <c r="D3990" t="s">
        <v>6</v>
      </c>
      <c r="E3990" t="s">
        <v>22</v>
      </c>
    </row>
    <row r="3991" spans="1:5">
      <c r="A3991" t="s">
        <v>4695</v>
      </c>
      <c r="B3991" t="s">
        <v>149</v>
      </c>
      <c r="C3991" t="s">
        <v>8</v>
      </c>
      <c r="D3991" t="s">
        <v>37</v>
      </c>
      <c r="E3991" t="s">
        <v>65</v>
      </c>
    </row>
    <row r="3992" spans="1:5">
      <c r="A3992" t="s">
        <v>4696</v>
      </c>
      <c r="B3992" t="s">
        <v>320</v>
      </c>
      <c r="C3992" t="s">
        <v>8</v>
      </c>
      <c r="D3992" t="s">
        <v>9</v>
      </c>
      <c r="E3992" t="s">
        <v>10</v>
      </c>
    </row>
    <row r="3993" spans="1:5">
      <c r="A3993" t="s">
        <v>4697</v>
      </c>
      <c r="B3993" t="s">
        <v>185</v>
      </c>
      <c r="C3993" t="s">
        <v>11</v>
      </c>
      <c r="D3993" t="s">
        <v>4706</v>
      </c>
      <c r="E3993" t="s">
        <v>41</v>
      </c>
    </row>
    <row r="3994" spans="1:5">
      <c r="A3994" t="s">
        <v>4698</v>
      </c>
      <c r="B3994" t="s">
        <v>187</v>
      </c>
      <c r="C3994" t="s">
        <v>8</v>
      </c>
      <c r="D3994" t="s">
        <v>9</v>
      </c>
      <c r="E3994" t="s">
        <v>10</v>
      </c>
    </row>
    <row r="3995" spans="1:5">
      <c r="A3995" t="s">
        <v>4699</v>
      </c>
      <c r="B3995" t="s">
        <v>120</v>
      </c>
      <c r="C3995" t="s">
        <v>11</v>
      </c>
      <c r="D3995" t="s">
        <v>12</v>
      </c>
      <c r="E3995" t="s">
        <v>47</v>
      </c>
    </row>
    <row r="3996" spans="1:5">
      <c r="A3996" t="s">
        <v>4700</v>
      </c>
      <c r="B3996" t="s">
        <v>323</v>
      </c>
      <c r="C3996" t="s">
        <v>23</v>
      </c>
      <c r="D3996" t="s">
        <v>39</v>
      </c>
      <c r="E3996" t="s">
        <v>48</v>
      </c>
    </row>
    <row r="3997" spans="1:5">
      <c r="A3997" t="s">
        <v>4701</v>
      </c>
      <c r="B3997" t="s">
        <v>494</v>
      </c>
      <c r="C3997" t="s">
        <v>8</v>
      </c>
      <c r="D3997" t="s">
        <v>17</v>
      </c>
      <c r="E3997" t="s">
        <v>18</v>
      </c>
    </row>
    <row r="3998" spans="1:5">
      <c r="A3998" t="s">
        <v>4702</v>
      </c>
      <c r="B3998" t="s">
        <v>313</v>
      </c>
      <c r="C3998" t="s">
        <v>8</v>
      </c>
      <c r="D3998" t="s">
        <v>37</v>
      </c>
      <c r="E3998" t="s">
        <v>49</v>
      </c>
    </row>
    <row r="3999" spans="1:5">
      <c r="A3999" t="s">
        <v>4703</v>
      </c>
      <c r="B3999" t="s">
        <v>239</v>
      </c>
      <c r="C3999" t="s">
        <v>23</v>
      </c>
      <c r="D3999" t="s">
        <v>39</v>
      </c>
      <c r="E3999" t="s">
        <v>51</v>
      </c>
    </row>
    <row r="4000" spans="1:5">
      <c r="A4000" t="s">
        <v>4704</v>
      </c>
      <c r="B4000" t="s">
        <v>388</v>
      </c>
      <c r="C4000" t="s">
        <v>23</v>
      </c>
      <c r="D4000" t="s">
        <v>42</v>
      </c>
      <c r="E4000" t="s">
        <v>62</v>
      </c>
    </row>
    <row r="4001" spans="1:5">
      <c r="A4001" t="s">
        <v>4705</v>
      </c>
      <c r="B4001" t="s">
        <v>296</v>
      </c>
      <c r="C4001" t="s">
        <v>23</v>
      </c>
      <c r="D4001" t="s">
        <v>24</v>
      </c>
      <c r="E4001" t="s">
        <v>25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workbookViewId="0">
      <selection activeCell="E2" sqref="E2"/>
    </sheetView>
  </sheetViews>
  <sheetFormatPr defaultRowHeight="14.5"/>
  <cols>
    <col min="1" max="1" width="14.54296875" bestFit="1" customWidth="1"/>
    <col min="2" max="2" width="12" bestFit="1" customWidth="1"/>
    <col min="3" max="3" width="12.54296875" bestFit="1" customWidth="1"/>
    <col min="4" max="4" width="16.54296875" bestFit="1" customWidth="1"/>
    <col min="5" max="5" width="12.54296875" style="2" customWidth="1"/>
    <col min="6" max="6" width="15.1796875" style="2" bestFit="1" customWidth="1"/>
  </cols>
  <sheetData>
    <row r="1" spans="1:6">
      <c r="A1" s="8" t="s">
        <v>68</v>
      </c>
      <c r="B1" s="8" t="s">
        <v>69</v>
      </c>
      <c r="C1" s="8" t="s">
        <v>70</v>
      </c>
      <c r="D1" s="8" t="s">
        <v>71</v>
      </c>
      <c r="E1" s="9" t="s">
        <v>72</v>
      </c>
      <c r="F1" s="9" t="s">
        <v>73</v>
      </c>
    </row>
    <row r="2" spans="1:6">
      <c r="A2" t="s">
        <v>506</v>
      </c>
      <c r="B2" t="s">
        <v>74</v>
      </c>
      <c r="C2" t="s">
        <v>75</v>
      </c>
      <c r="D2" t="s">
        <v>76</v>
      </c>
      <c r="E2" s="2">
        <v>2354.115904304108</v>
      </c>
      <c r="F2" s="2">
        <v>1810.784620830796</v>
      </c>
    </row>
    <row r="3" spans="1:6">
      <c r="A3" t="s">
        <v>507</v>
      </c>
      <c r="B3" t="s">
        <v>77</v>
      </c>
      <c r="C3" t="s">
        <v>75</v>
      </c>
      <c r="D3" t="s">
        <v>78</v>
      </c>
      <c r="E3" s="2">
        <v>28502.89768049858</v>
      </c>
      <c r="F3" s="2">
        <v>20477.83623923226</v>
      </c>
    </row>
    <row r="4" spans="1:6">
      <c r="A4" t="s">
        <v>508</v>
      </c>
      <c r="B4" t="s">
        <v>79</v>
      </c>
      <c r="C4" t="s">
        <v>75</v>
      </c>
      <c r="D4" t="s">
        <v>80</v>
      </c>
      <c r="E4" s="2">
        <v>23345.985707147142</v>
      </c>
      <c r="F4" s="2">
        <v>15772.90371323649</v>
      </c>
    </row>
    <row r="5" spans="1:6">
      <c r="A5" t="s">
        <v>509</v>
      </c>
      <c r="B5" t="s">
        <v>81</v>
      </c>
      <c r="C5" t="s">
        <v>82</v>
      </c>
      <c r="D5" t="s">
        <v>83</v>
      </c>
      <c r="E5" s="2">
        <v>23898.369282732219</v>
      </c>
      <c r="F5" s="2">
        <v>16491.822147524919</v>
      </c>
    </row>
    <row r="6" spans="1:6">
      <c r="A6" t="s">
        <v>510</v>
      </c>
      <c r="B6" t="s">
        <v>81</v>
      </c>
      <c r="C6" t="s">
        <v>82</v>
      </c>
      <c r="D6" t="s">
        <v>84</v>
      </c>
      <c r="E6" s="2">
        <v>23457.606610250739</v>
      </c>
      <c r="F6" s="2">
        <v>17038.831523124281</v>
      </c>
    </row>
    <row r="7" spans="1:6">
      <c r="A7" t="s">
        <v>511</v>
      </c>
      <c r="B7" t="s">
        <v>85</v>
      </c>
      <c r="C7" t="s">
        <v>82</v>
      </c>
      <c r="D7" t="s">
        <v>86</v>
      </c>
      <c r="E7" s="2">
        <v>6005.1161529516376</v>
      </c>
      <c r="F7" s="2">
        <v>4036.1471846213158</v>
      </c>
    </row>
    <row r="8" spans="1:6">
      <c r="A8" t="s">
        <v>512</v>
      </c>
      <c r="B8" t="s">
        <v>87</v>
      </c>
      <c r="C8" t="s">
        <v>75</v>
      </c>
      <c r="D8" t="s">
        <v>88</v>
      </c>
      <c r="E8" s="2">
        <v>12877.548087294561</v>
      </c>
      <c r="F8" s="2">
        <v>9551.9000631411909</v>
      </c>
    </row>
    <row r="9" spans="1:6">
      <c r="A9" t="s">
        <v>513</v>
      </c>
      <c r="B9" t="s">
        <v>74</v>
      </c>
      <c r="C9" t="s">
        <v>75</v>
      </c>
      <c r="D9" t="s">
        <v>76</v>
      </c>
      <c r="E9" s="2">
        <v>2370.6748519187499</v>
      </c>
      <c r="F9" s="2">
        <v>1742.1190905744229</v>
      </c>
    </row>
    <row r="10" spans="1:6">
      <c r="A10" t="s">
        <v>514</v>
      </c>
      <c r="B10" t="s">
        <v>89</v>
      </c>
      <c r="C10" t="s">
        <v>75</v>
      </c>
      <c r="D10" t="s">
        <v>90</v>
      </c>
      <c r="E10" s="2">
        <v>16482.730474054071</v>
      </c>
      <c r="F10" s="2">
        <v>12480.81165565178</v>
      </c>
    </row>
    <row r="11" spans="1:6">
      <c r="A11" t="s">
        <v>515</v>
      </c>
      <c r="B11" t="s">
        <v>91</v>
      </c>
      <c r="C11" t="s">
        <v>82</v>
      </c>
      <c r="D11" t="s">
        <v>92</v>
      </c>
      <c r="E11" s="2">
        <v>2136.8180837738519</v>
      </c>
      <c r="F11" s="2">
        <v>1689.48738136013</v>
      </c>
    </row>
    <row r="12" spans="1:6">
      <c r="A12" t="s">
        <v>516</v>
      </c>
      <c r="B12" t="s">
        <v>87</v>
      </c>
      <c r="C12" t="s">
        <v>75</v>
      </c>
      <c r="D12" t="s">
        <v>88</v>
      </c>
      <c r="E12" s="2">
        <v>12594.36437895595</v>
      </c>
      <c r="F12" s="2">
        <v>9909.7267986522402</v>
      </c>
    </row>
    <row r="13" spans="1:6">
      <c r="A13" t="s">
        <v>517</v>
      </c>
      <c r="B13" t="s">
        <v>77</v>
      </c>
      <c r="C13" t="s">
        <v>75</v>
      </c>
      <c r="D13" t="s">
        <v>78</v>
      </c>
      <c r="E13" s="2">
        <v>30304.143268168769</v>
      </c>
      <c r="F13" s="2">
        <v>23998.194785181578</v>
      </c>
    </row>
    <row r="14" spans="1:6">
      <c r="A14" t="s">
        <v>518</v>
      </c>
      <c r="B14" t="s">
        <v>79</v>
      </c>
      <c r="C14" t="s">
        <v>75</v>
      </c>
      <c r="D14" t="s">
        <v>80</v>
      </c>
      <c r="E14" s="2">
        <v>23393.890826127132</v>
      </c>
      <c r="F14" s="2">
        <v>16064.756531016081</v>
      </c>
    </row>
    <row r="15" spans="1:6">
      <c r="A15" t="s">
        <v>519</v>
      </c>
      <c r="B15" t="s">
        <v>87</v>
      </c>
      <c r="C15" t="s">
        <v>75</v>
      </c>
      <c r="D15" t="s">
        <v>93</v>
      </c>
      <c r="E15" s="2">
        <v>13103.02115426216</v>
      </c>
      <c r="F15" s="2">
        <v>8775.5491996797755</v>
      </c>
    </row>
    <row r="16" spans="1:6">
      <c r="A16" t="s">
        <v>520</v>
      </c>
      <c r="B16" t="s">
        <v>89</v>
      </c>
      <c r="C16" t="s">
        <v>75</v>
      </c>
      <c r="D16" t="s">
        <v>4719</v>
      </c>
      <c r="E16" s="2">
        <v>19053.584916305819</v>
      </c>
      <c r="F16" s="2">
        <v>13248.74841276826</v>
      </c>
    </row>
    <row r="17" spans="1:6">
      <c r="A17" t="s">
        <v>521</v>
      </c>
      <c r="B17" t="s">
        <v>89</v>
      </c>
      <c r="C17" t="s">
        <v>75</v>
      </c>
      <c r="D17" t="s">
        <v>4719</v>
      </c>
      <c r="E17" s="2">
        <v>18373.691083837519</v>
      </c>
      <c r="F17" s="2">
        <v>14409.80197321412</v>
      </c>
    </row>
    <row r="18" spans="1:6">
      <c r="A18" t="s">
        <v>522</v>
      </c>
      <c r="B18" t="s">
        <v>81</v>
      </c>
      <c r="C18" t="s">
        <v>82</v>
      </c>
      <c r="D18" t="s">
        <v>84</v>
      </c>
      <c r="E18" s="2">
        <v>24966.707940261898</v>
      </c>
      <c r="F18" s="2">
        <v>19868.70644165645</v>
      </c>
    </row>
    <row r="19" spans="1:6">
      <c r="A19" t="s">
        <v>523</v>
      </c>
      <c r="B19" t="s">
        <v>77</v>
      </c>
      <c r="C19" t="s">
        <v>75</v>
      </c>
      <c r="D19" t="s">
        <v>78</v>
      </c>
      <c r="E19" s="2">
        <v>27240.414518089601</v>
      </c>
      <c r="F19" s="2">
        <v>21217.524617692769</v>
      </c>
    </row>
    <row r="20" spans="1:6">
      <c r="A20" t="s">
        <v>524</v>
      </c>
      <c r="B20" t="s">
        <v>87</v>
      </c>
      <c r="C20" t="s">
        <v>75</v>
      </c>
      <c r="D20" t="s">
        <v>93</v>
      </c>
      <c r="E20" s="2">
        <v>13162.372749153699</v>
      </c>
      <c r="F20" s="2">
        <v>8772.7564251238819</v>
      </c>
    </row>
    <row r="21" spans="1:6">
      <c r="A21" t="s">
        <v>525</v>
      </c>
      <c r="B21" t="s">
        <v>74</v>
      </c>
      <c r="C21" t="s">
        <v>75</v>
      </c>
      <c r="D21" t="s">
        <v>76</v>
      </c>
      <c r="E21" s="2">
        <v>2441.7405612875209</v>
      </c>
      <c r="F21" s="2">
        <v>1934.1373706011941</v>
      </c>
    </row>
    <row r="22" spans="1:6">
      <c r="A22" t="s">
        <v>526</v>
      </c>
      <c r="B22" t="s">
        <v>87</v>
      </c>
      <c r="C22" t="s">
        <v>75</v>
      </c>
      <c r="D22" t="s">
        <v>88</v>
      </c>
      <c r="E22" s="2">
        <v>11165.347713400481</v>
      </c>
      <c r="F22" s="2">
        <v>7966.5169511049389</v>
      </c>
    </row>
    <row r="23" spans="1:6">
      <c r="A23" t="s">
        <v>527</v>
      </c>
      <c r="B23" t="s">
        <v>81</v>
      </c>
      <c r="C23" t="s">
        <v>82</v>
      </c>
      <c r="D23" t="s">
        <v>83</v>
      </c>
      <c r="E23" s="2">
        <v>25833.54427698228</v>
      </c>
      <c r="F23" s="2">
        <v>16827.881451334611</v>
      </c>
    </row>
    <row r="24" spans="1:6">
      <c r="A24" t="s">
        <v>528</v>
      </c>
      <c r="B24" t="s">
        <v>85</v>
      </c>
      <c r="C24" t="s">
        <v>82</v>
      </c>
      <c r="D24" t="s">
        <v>86</v>
      </c>
      <c r="E24" s="2">
        <v>5741.145946914552</v>
      </c>
      <c r="F24" s="2">
        <v>4112.7219202399874</v>
      </c>
    </row>
    <row r="25" spans="1:6">
      <c r="A25" t="s">
        <v>529</v>
      </c>
      <c r="B25" t="s">
        <v>89</v>
      </c>
      <c r="C25" t="s">
        <v>75</v>
      </c>
      <c r="D25" t="s">
        <v>4719</v>
      </c>
      <c r="E25" s="2">
        <v>18308.801775351771</v>
      </c>
      <c r="F25" s="2">
        <v>12027.24184831013</v>
      </c>
    </row>
    <row r="26" spans="1:6">
      <c r="A26" t="s">
        <v>530</v>
      </c>
      <c r="B26" t="s">
        <v>77</v>
      </c>
      <c r="C26" t="s">
        <v>75</v>
      </c>
      <c r="D26" t="s">
        <v>78</v>
      </c>
      <c r="E26" s="2">
        <v>30520.607447067548</v>
      </c>
      <c r="F26" s="2">
        <v>22328.317520226748</v>
      </c>
    </row>
    <row r="27" spans="1:6">
      <c r="A27" t="s">
        <v>531</v>
      </c>
      <c r="B27" t="s">
        <v>77</v>
      </c>
      <c r="C27" t="s">
        <v>75</v>
      </c>
      <c r="D27" t="s">
        <v>94</v>
      </c>
      <c r="E27" s="2">
        <v>29674.378925417219</v>
      </c>
      <c r="F27" s="2">
        <v>20795.30337605517</v>
      </c>
    </row>
    <row r="28" spans="1:6">
      <c r="A28" t="s">
        <v>532</v>
      </c>
      <c r="B28" t="s">
        <v>74</v>
      </c>
      <c r="C28" t="s">
        <v>75</v>
      </c>
      <c r="D28" t="s">
        <v>95</v>
      </c>
      <c r="E28" s="2">
        <v>2668.0593077725212</v>
      </c>
      <c r="F28" s="2">
        <v>1923.7114222321791</v>
      </c>
    </row>
    <row r="29" spans="1:6">
      <c r="A29" t="s">
        <v>533</v>
      </c>
      <c r="B29" t="s">
        <v>77</v>
      </c>
      <c r="C29" t="s">
        <v>75</v>
      </c>
      <c r="D29" t="s">
        <v>78</v>
      </c>
      <c r="E29" s="2">
        <v>28589.802369332661</v>
      </c>
      <c r="F29" s="2">
        <v>21212.93445492295</v>
      </c>
    </row>
    <row r="30" spans="1:6">
      <c r="A30" t="s">
        <v>534</v>
      </c>
      <c r="B30" t="s">
        <v>81</v>
      </c>
      <c r="C30" t="s">
        <v>82</v>
      </c>
      <c r="D30" t="s">
        <v>83</v>
      </c>
      <c r="E30" s="2">
        <v>24743.162958088669</v>
      </c>
      <c r="F30" s="2">
        <v>19307.588986555591</v>
      </c>
    </row>
    <row r="31" spans="1:6">
      <c r="A31" t="s">
        <v>535</v>
      </c>
      <c r="B31" t="s">
        <v>81</v>
      </c>
      <c r="C31" t="s">
        <v>82</v>
      </c>
      <c r="D31" t="s">
        <v>83</v>
      </c>
      <c r="E31" s="2">
        <v>25188.460642954858</v>
      </c>
      <c r="F31" s="2">
        <v>18873.341689191599</v>
      </c>
    </row>
    <row r="32" spans="1:6">
      <c r="A32" t="s">
        <v>536</v>
      </c>
      <c r="B32" t="s">
        <v>81</v>
      </c>
      <c r="C32" t="s">
        <v>82</v>
      </c>
      <c r="D32" t="s">
        <v>83</v>
      </c>
      <c r="E32" s="2">
        <v>25818.123603836499</v>
      </c>
      <c r="F32" s="2">
        <v>18462.729442964981</v>
      </c>
    </row>
    <row r="33" spans="1:6">
      <c r="A33" t="s">
        <v>537</v>
      </c>
      <c r="B33" t="s">
        <v>77</v>
      </c>
      <c r="C33" t="s">
        <v>75</v>
      </c>
      <c r="D33" t="s">
        <v>94</v>
      </c>
      <c r="E33" s="2">
        <v>31703.831103033539</v>
      </c>
      <c r="F33" s="2">
        <v>24504.340558054781</v>
      </c>
    </row>
    <row r="34" spans="1:6">
      <c r="A34" t="s">
        <v>538</v>
      </c>
      <c r="B34" t="s">
        <v>77</v>
      </c>
      <c r="C34" t="s">
        <v>75</v>
      </c>
      <c r="D34" t="s">
        <v>94</v>
      </c>
      <c r="E34" s="2">
        <v>29368.843697269542</v>
      </c>
      <c r="F34" s="2">
        <v>23079.13344123889</v>
      </c>
    </row>
    <row r="35" spans="1:6">
      <c r="A35" t="s">
        <v>539</v>
      </c>
      <c r="B35" t="s">
        <v>81</v>
      </c>
      <c r="C35" t="s">
        <v>82</v>
      </c>
      <c r="D35" t="s">
        <v>84</v>
      </c>
      <c r="E35" s="2">
        <v>25730.234720482978</v>
      </c>
      <c r="F35" s="2">
        <v>17186.87037527658</v>
      </c>
    </row>
    <row r="36" spans="1:6">
      <c r="A36" t="s">
        <v>540</v>
      </c>
      <c r="B36" t="s">
        <v>77</v>
      </c>
      <c r="C36" t="s">
        <v>75</v>
      </c>
      <c r="D36" t="s">
        <v>94</v>
      </c>
      <c r="E36" s="2">
        <v>27903.66571841111</v>
      </c>
      <c r="F36" s="2">
        <v>20363.814715502049</v>
      </c>
    </row>
    <row r="37" spans="1:6">
      <c r="A37" t="s">
        <v>541</v>
      </c>
      <c r="B37" t="s">
        <v>91</v>
      </c>
      <c r="C37" t="s">
        <v>82</v>
      </c>
      <c r="D37" t="s">
        <v>96</v>
      </c>
      <c r="E37" s="2">
        <v>2390.3651642386908</v>
      </c>
      <c r="F37" s="2">
        <v>1655.7504783617919</v>
      </c>
    </row>
    <row r="38" spans="1:6">
      <c r="A38" t="s">
        <v>542</v>
      </c>
      <c r="B38" t="s">
        <v>77</v>
      </c>
      <c r="C38" t="s">
        <v>75</v>
      </c>
      <c r="D38" t="s">
        <v>78</v>
      </c>
      <c r="E38" s="2">
        <v>29298.352838526029</v>
      </c>
      <c r="F38" s="2">
        <v>19250.751682102291</v>
      </c>
    </row>
    <row r="39" spans="1:6">
      <c r="A39" t="s">
        <v>543</v>
      </c>
      <c r="B39" t="s">
        <v>91</v>
      </c>
      <c r="C39" t="s">
        <v>82</v>
      </c>
      <c r="D39" t="s">
        <v>92</v>
      </c>
      <c r="E39" s="2">
        <v>2300.989425669633</v>
      </c>
      <c r="F39" s="2">
        <v>1726.390958088811</v>
      </c>
    </row>
    <row r="40" spans="1:6">
      <c r="A40" t="s">
        <v>544</v>
      </c>
      <c r="B40" t="s">
        <v>89</v>
      </c>
      <c r="C40" t="s">
        <v>75</v>
      </c>
      <c r="D40" t="s">
        <v>90</v>
      </c>
      <c r="E40" s="2">
        <v>16273.22789477584</v>
      </c>
      <c r="F40" s="2">
        <v>12683.607953986329</v>
      </c>
    </row>
    <row r="41" spans="1:6">
      <c r="A41" t="s">
        <v>545</v>
      </c>
      <c r="B41" t="s">
        <v>87</v>
      </c>
      <c r="C41" t="s">
        <v>75</v>
      </c>
      <c r="D41" t="s">
        <v>93</v>
      </c>
      <c r="E41" s="2">
        <v>11292.44914297154</v>
      </c>
      <c r="F41" s="2">
        <v>7616.0274340726546</v>
      </c>
    </row>
    <row r="42" spans="1:6">
      <c r="A42" t="s">
        <v>546</v>
      </c>
      <c r="B42" t="s">
        <v>79</v>
      </c>
      <c r="C42" t="s">
        <v>75</v>
      </c>
      <c r="D42" t="s">
        <v>97</v>
      </c>
      <c r="E42" s="2">
        <v>21943.16319502375</v>
      </c>
      <c r="F42" s="2">
        <v>16937.09489743154</v>
      </c>
    </row>
    <row r="43" spans="1:6">
      <c r="A43" t="s">
        <v>547</v>
      </c>
      <c r="B43" t="s">
        <v>91</v>
      </c>
      <c r="C43" t="s">
        <v>82</v>
      </c>
      <c r="D43" t="s">
        <v>96</v>
      </c>
      <c r="E43" s="2">
        <v>2366.4310858022332</v>
      </c>
      <c r="F43" s="2">
        <v>1841.1055346213741</v>
      </c>
    </row>
    <row r="44" spans="1:6">
      <c r="A44" t="s">
        <v>548</v>
      </c>
      <c r="B44" t="s">
        <v>91</v>
      </c>
      <c r="C44" t="s">
        <v>82</v>
      </c>
      <c r="D44" t="s">
        <v>96</v>
      </c>
      <c r="E44" s="2">
        <v>2211.9922659782978</v>
      </c>
      <c r="F44" s="2">
        <v>1741.1720710333091</v>
      </c>
    </row>
    <row r="45" spans="1:6">
      <c r="A45" t="s">
        <v>549</v>
      </c>
      <c r="B45" t="s">
        <v>77</v>
      </c>
      <c r="C45" t="s">
        <v>75</v>
      </c>
      <c r="D45" t="s">
        <v>78</v>
      </c>
      <c r="E45" s="2">
        <v>32579.222893763279</v>
      </c>
      <c r="F45" s="2">
        <v>22472.912188105081</v>
      </c>
    </row>
    <row r="46" spans="1:6">
      <c r="A46" t="s">
        <v>550</v>
      </c>
      <c r="B46" t="s">
        <v>79</v>
      </c>
      <c r="C46" t="s">
        <v>75</v>
      </c>
      <c r="D46" t="s">
        <v>80</v>
      </c>
      <c r="E46" s="2">
        <v>21928.70634496431</v>
      </c>
      <c r="F46" s="2">
        <v>17227.037321653719</v>
      </c>
    </row>
    <row r="47" spans="1:6">
      <c r="A47" t="s">
        <v>551</v>
      </c>
      <c r="B47" t="s">
        <v>85</v>
      </c>
      <c r="C47" t="s">
        <v>82</v>
      </c>
      <c r="D47" t="s">
        <v>98</v>
      </c>
      <c r="E47" s="2">
        <v>5988.538916083141</v>
      </c>
      <c r="F47" s="2">
        <v>4180.5955033056744</v>
      </c>
    </row>
    <row r="48" spans="1:6">
      <c r="A48" t="s">
        <v>552</v>
      </c>
      <c r="B48" t="s">
        <v>79</v>
      </c>
      <c r="C48" t="s">
        <v>75</v>
      </c>
      <c r="D48" t="s">
        <v>97</v>
      </c>
      <c r="E48" s="2">
        <v>20326.88586940234</v>
      </c>
      <c r="F48" s="2">
        <v>14896.572579237891</v>
      </c>
    </row>
    <row r="49" spans="1:6">
      <c r="A49" t="s">
        <v>553</v>
      </c>
      <c r="B49" t="s">
        <v>89</v>
      </c>
      <c r="C49" t="s">
        <v>75</v>
      </c>
      <c r="D49" t="s">
        <v>4719</v>
      </c>
      <c r="E49" s="2">
        <v>19089.562478947992</v>
      </c>
      <c r="F49" s="2">
        <v>12552.840439332171</v>
      </c>
    </row>
    <row r="50" spans="1:6">
      <c r="A50" t="s">
        <v>554</v>
      </c>
      <c r="B50" t="s">
        <v>91</v>
      </c>
      <c r="C50" t="s">
        <v>82</v>
      </c>
      <c r="D50" t="s">
        <v>92</v>
      </c>
      <c r="E50" s="2">
        <v>2088.6647814855078</v>
      </c>
      <c r="F50" s="2">
        <v>1371.380040542937</v>
      </c>
    </row>
    <row r="51" spans="1:6">
      <c r="A51" t="s">
        <v>555</v>
      </c>
      <c r="B51" t="s">
        <v>77</v>
      </c>
      <c r="C51" t="s">
        <v>75</v>
      </c>
      <c r="D51" t="s">
        <v>78</v>
      </c>
      <c r="E51" s="2">
        <v>32397.674936233889</v>
      </c>
      <c r="F51" s="2">
        <v>24559.251285382288</v>
      </c>
    </row>
    <row r="52" spans="1:6">
      <c r="A52" t="s">
        <v>556</v>
      </c>
      <c r="B52" t="s">
        <v>81</v>
      </c>
      <c r="C52" t="s">
        <v>82</v>
      </c>
      <c r="D52" t="s">
        <v>84</v>
      </c>
      <c r="E52" s="2">
        <v>27054.121101651981</v>
      </c>
      <c r="F52" s="2">
        <v>19388.930988794411</v>
      </c>
    </row>
    <row r="53" spans="1:6">
      <c r="A53" t="s">
        <v>557</v>
      </c>
      <c r="B53" t="s">
        <v>79</v>
      </c>
      <c r="C53" t="s">
        <v>75</v>
      </c>
      <c r="D53" t="s">
        <v>80</v>
      </c>
      <c r="E53" s="2">
        <v>23950.56449224626</v>
      </c>
      <c r="F53" s="2">
        <v>16488.618979732779</v>
      </c>
    </row>
    <row r="54" spans="1:6">
      <c r="A54" t="s">
        <v>558</v>
      </c>
      <c r="B54" t="s">
        <v>77</v>
      </c>
      <c r="C54" t="s">
        <v>75</v>
      </c>
      <c r="D54" t="s">
        <v>94</v>
      </c>
      <c r="E54" s="2">
        <v>30121.382934618541</v>
      </c>
      <c r="F54" s="2">
        <v>20439.226581954921</v>
      </c>
    </row>
    <row r="55" spans="1:6">
      <c r="A55" t="s">
        <v>559</v>
      </c>
      <c r="B55" t="s">
        <v>74</v>
      </c>
      <c r="C55" t="s">
        <v>75</v>
      </c>
      <c r="D55" t="s">
        <v>95</v>
      </c>
      <c r="E55" s="2">
        <v>2588.546892391822</v>
      </c>
      <c r="F55" s="2">
        <v>1942.6863840762869</v>
      </c>
    </row>
    <row r="56" spans="1:6">
      <c r="A56" t="s">
        <v>560</v>
      </c>
      <c r="B56" t="s">
        <v>85</v>
      </c>
      <c r="C56" t="s">
        <v>82</v>
      </c>
      <c r="D56" t="s">
        <v>86</v>
      </c>
      <c r="E56" s="2">
        <v>6334.2190560739964</v>
      </c>
      <c r="F56" s="2">
        <v>4117.6239066206717</v>
      </c>
    </row>
    <row r="57" spans="1:6">
      <c r="A57" t="s">
        <v>561</v>
      </c>
      <c r="B57" t="s">
        <v>81</v>
      </c>
      <c r="C57" t="s">
        <v>82</v>
      </c>
      <c r="D57" t="s">
        <v>83</v>
      </c>
      <c r="E57" s="2">
        <v>23155.073093252329</v>
      </c>
      <c r="F57" s="2">
        <v>17849.867849807979</v>
      </c>
    </row>
    <row r="58" spans="1:6">
      <c r="A58" t="s">
        <v>562</v>
      </c>
      <c r="B58" t="s">
        <v>74</v>
      </c>
      <c r="C58" t="s">
        <v>75</v>
      </c>
      <c r="D58" t="s">
        <v>95</v>
      </c>
      <c r="E58" s="2">
        <v>2550.478597498749</v>
      </c>
      <c r="F58" s="2">
        <v>1688.129752018375</v>
      </c>
    </row>
    <row r="59" spans="1:6">
      <c r="A59" t="s">
        <v>563</v>
      </c>
      <c r="B59" t="s">
        <v>74</v>
      </c>
      <c r="C59" t="s">
        <v>75</v>
      </c>
      <c r="D59" t="s">
        <v>76</v>
      </c>
      <c r="E59" s="2">
        <v>2267.1489506516559</v>
      </c>
      <c r="F59" s="2">
        <v>1538.7671398485211</v>
      </c>
    </row>
    <row r="60" spans="1:6">
      <c r="A60" t="s">
        <v>564</v>
      </c>
      <c r="B60" t="s">
        <v>79</v>
      </c>
      <c r="C60" t="s">
        <v>75</v>
      </c>
      <c r="D60" t="s">
        <v>97</v>
      </c>
      <c r="E60" s="2">
        <v>21989.290766910399</v>
      </c>
      <c r="F60" s="2">
        <v>15566.99865864101</v>
      </c>
    </row>
    <row r="61" spans="1:6">
      <c r="A61" t="s">
        <v>565</v>
      </c>
      <c r="B61" t="s">
        <v>74</v>
      </c>
      <c r="C61" t="s">
        <v>75</v>
      </c>
      <c r="D61" t="s">
        <v>76</v>
      </c>
      <c r="E61" s="2">
        <v>2327.4213408101141</v>
      </c>
      <c r="F61" s="2">
        <v>1682.0944582406071</v>
      </c>
    </row>
    <row r="62" spans="1:6">
      <c r="A62" t="s">
        <v>566</v>
      </c>
      <c r="B62" t="s">
        <v>89</v>
      </c>
      <c r="C62" t="s">
        <v>75</v>
      </c>
      <c r="D62" t="s">
        <v>4719</v>
      </c>
      <c r="E62" s="2">
        <v>16858.5225334635</v>
      </c>
      <c r="F62" s="2">
        <v>11855.743620634101</v>
      </c>
    </row>
    <row r="63" spans="1:6">
      <c r="A63" t="s">
        <v>567</v>
      </c>
      <c r="B63" t="s">
        <v>89</v>
      </c>
      <c r="C63" t="s">
        <v>75</v>
      </c>
      <c r="D63" t="s">
        <v>90</v>
      </c>
      <c r="E63" s="2">
        <v>17514.171240093368</v>
      </c>
      <c r="F63" s="2">
        <v>12226.76247250809</v>
      </c>
    </row>
    <row r="64" spans="1:6">
      <c r="A64" t="s">
        <v>568</v>
      </c>
      <c r="B64" t="s">
        <v>79</v>
      </c>
      <c r="C64" t="s">
        <v>75</v>
      </c>
      <c r="D64" t="s">
        <v>97</v>
      </c>
      <c r="E64" s="2">
        <v>21702.72353355262</v>
      </c>
      <c r="F64" s="2">
        <v>17244.710704747551</v>
      </c>
    </row>
    <row r="65" spans="1:6">
      <c r="A65" t="s">
        <v>569</v>
      </c>
      <c r="B65" t="s">
        <v>77</v>
      </c>
      <c r="C65" t="s">
        <v>75</v>
      </c>
      <c r="D65" t="s">
        <v>94</v>
      </c>
      <c r="E65" s="2">
        <v>30739.034547193129</v>
      </c>
      <c r="F65" s="2">
        <v>22938.60345365321</v>
      </c>
    </row>
    <row r="66" spans="1:6">
      <c r="A66" t="s">
        <v>570</v>
      </c>
      <c r="B66" t="s">
        <v>87</v>
      </c>
      <c r="C66" t="s">
        <v>75</v>
      </c>
      <c r="D66" t="s">
        <v>88</v>
      </c>
      <c r="E66" s="2">
        <v>10978.62820425244</v>
      </c>
      <c r="F66" s="2">
        <v>7174.697588469895</v>
      </c>
    </row>
    <row r="67" spans="1:6">
      <c r="A67" t="s">
        <v>571</v>
      </c>
      <c r="B67" t="s">
        <v>77</v>
      </c>
      <c r="C67" t="s">
        <v>75</v>
      </c>
      <c r="D67" t="s">
        <v>78</v>
      </c>
      <c r="E67" s="2">
        <v>30022.150567424669</v>
      </c>
      <c r="F67" s="2">
        <v>21451.61875289512</v>
      </c>
    </row>
    <row r="68" spans="1:6">
      <c r="A68" t="s">
        <v>572</v>
      </c>
      <c r="B68" t="s">
        <v>77</v>
      </c>
      <c r="C68" t="s">
        <v>75</v>
      </c>
      <c r="D68" t="s">
        <v>94</v>
      </c>
      <c r="E68" s="2">
        <v>28095.750781518611</v>
      </c>
      <c r="F68" s="2">
        <v>21949.841961937182</v>
      </c>
    </row>
    <row r="69" spans="1:6">
      <c r="A69" t="s">
        <v>573</v>
      </c>
      <c r="B69" t="s">
        <v>77</v>
      </c>
      <c r="C69" t="s">
        <v>75</v>
      </c>
      <c r="D69" t="s">
        <v>78</v>
      </c>
      <c r="E69" s="2">
        <v>30443.851050190449</v>
      </c>
      <c r="F69" s="2">
        <v>21165.126268210519</v>
      </c>
    </row>
    <row r="70" spans="1:6">
      <c r="A70" t="s">
        <v>574</v>
      </c>
      <c r="B70" t="s">
        <v>77</v>
      </c>
      <c r="C70" t="s">
        <v>75</v>
      </c>
      <c r="D70" t="s">
        <v>78</v>
      </c>
      <c r="E70" s="2">
        <v>30824.427673567101</v>
      </c>
      <c r="F70" s="2">
        <v>20473.07476940487</v>
      </c>
    </row>
    <row r="71" spans="1:6">
      <c r="A71" t="s">
        <v>575</v>
      </c>
      <c r="B71" t="s">
        <v>81</v>
      </c>
      <c r="C71" t="s">
        <v>82</v>
      </c>
      <c r="D71" t="s">
        <v>84</v>
      </c>
      <c r="E71" s="2">
        <v>25283.54628276427</v>
      </c>
      <c r="F71" s="2">
        <v>19310.503554692368</v>
      </c>
    </row>
    <row r="72" spans="1:6">
      <c r="A72" t="s">
        <v>576</v>
      </c>
      <c r="B72" t="s">
        <v>87</v>
      </c>
      <c r="C72" t="s">
        <v>75</v>
      </c>
      <c r="D72" t="s">
        <v>93</v>
      </c>
      <c r="E72" s="2">
        <v>12571.90922514794</v>
      </c>
      <c r="F72" s="2">
        <v>9314.5536289888332</v>
      </c>
    </row>
    <row r="73" spans="1:6">
      <c r="A73" t="s">
        <v>577</v>
      </c>
      <c r="B73" t="s">
        <v>81</v>
      </c>
      <c r="C73" t="s">
        <v>82</v>
      </c>
      <c r="D73" t="s">
        <v>84</v>
      </c>
      <c r="E73" s="2">
        <v>24178.046221204509</v>
      </c>
      <c r="F73" s="2">
        <v>17784.08636999697</v>
      </c>
    </row>
    <row r="74" spans="1:6">
      <c r="A74" t="s">
        <v>578</v>
      </c>
      <c r="B74" t="s">
        <v>74</v>
      </c>
      <c r="C74" t="s">
        <v>75</v>
      </c>
      <c r="D74" t="s">
        <v>95</v>
      </c>
      <c r="E74" s="2">
        <v>2632.553295816565</v>
      </c>
      <c r="F74" s="2">
        <v>1732.316114566717</v>
      </c>
    </row>
    <row r="75" spans="1:6">
      <c r="A75" t="s">
        <v>579</v>
      </c>
      <c r="B75" t="s">
        <v>85</v>
      </c>
      <c r="C75" t="s">
        <v>82</v>
      </c>
      <c r="D75" t="s">
        <v>86</v>
      </c>
      <c r="E75" s="2">
        <v>5919.3204980498322</v>
      </c>
      <c r="F75" s="2">
        <v>3972.3071240281379</v>
      </c>
    </row>
    <row r="76" spans="1:6">
      <c r="A76" t="s">
        <v>580</v>
      </c>
      <c r="B76" t="s">
        <v>77</v>
      </c>
      <c r="C76" t="s">
        <v>75</v>
      </c>
      <c r="D76" t="s">
        <v>78</v>
      </c>
      <c r="E76" s="2">
        <v>29905.106989935579</v>
      </c>
      <c r="F76" s="2">
        <v>22230.930488499071</v>
      </c>
    </row>
    <row r="77" spans="1:6">
      <c r="A77" t="s">
        <v>581</v>
      </c>
      <c r="B77" t="s">
        <v>85</v>
      </c>
      <c r="C77" t="s">
        <v>82</v>
      </c>
      <c r="D77" t="s">
        <v>86</v>
      </c>
      <c r="E77" s="2">
        <v>6177.7225527132859</v>
      </c>
      <c r="F77" s="2">
        <v>4208.1013641193986</v>
      </c>
    </row>
    <row r="78" spans="1:6">
      <c r="A78" t="s">
        <v>582</v>
      </c>
      <c r="B78" t="s">
        <v>89</v>
      </c>
      <c r="C78" t="s">
        <v>75</v>
      </c>
      <c r="D78" t="s">
        <v>90</v>
      </c>
      <c r="E78" s="2">
        <v>16266.090182397211</v>
      </c>
      <c r="F78" s="2">
        <v>11802.84602487359</v>
      </c>
    </row>
    <row r="79" spans="1:6">
      <c r="A79" t="s">
        <v>583</v>
      </c>
      <c r="B79" t="s">
        <v>79</v>
      </c>
      <c r="C79" t="s">
        <v>75</v>
      </c>
      <c r="D79" t="s">
        <v>97</v>
      </c>
      <c r="E79" s="2">
        <v>22677.574574249091</v>
      </c>
      <c r="F79" s="2">
        <v>16593.91273362303</v>
      </c>
    </row>
    <row r="80" spans="1:6">
      <c r="A80" t="s">
        <v>584</v>
      </c>
      <c r="B80" t="s">
        <v>79</v>
      </c>
      <c r="C80" t="s">
        <v>75</v>
      </c>
      <c r="D80" t="s">
        <v>80</v>
      </c>
      <c r="E80" s="2">
        <v>22521.77465591731</v>
      </c>
      <c r="F80" s="2">
        <v>15596.91628423841</v>
      </c>
    </row>
    <row r="81" spans="1:6">
      <c r="A81" t="s">
        <v>585</v>
      </c>
      <c r="B81" t="s">
        <v>81</v>
      </c>
      <c r="C81" t="s">
        <v>82</v>
      </c>
      <c r="D81" t="s">
        <v>84</v>
      </c>
      <c r="E81" s="2">
        <v>24049.2355837664</v>
      </c>
      <c r="F81" s="2">
        <v>19053.338129326308</v>
      </c>
    </row>
    <row r="82" spans="1:6">
      <c r="A82" t="s">
        <v>586</v>
      </c>
      <c r="B82" t="s">
        <v>81</v>
      </c>
      <c r="C82" t="s">
        <v>82</v>
      </c>
      <c r="D82" t="s">
        <v>83</v>
      </c>
      <c r="E82" s="2">
        <v>22928.971424497449</v>
      </c>
      <c r="F82" s="2">
        <v>17801.356740692991</v>
      </c>
    </row>
    <row r="83" spans="1:6">
      <c r="A83" t="s">
        <v>587</v>
      </c>
      <c r="B83" t="s">
        <v>89</v>
      </c>
      <c r="C83" t="s">
        <v>75</v>
      </c>
      <c r="D83" t="s">
        <v>4719</v>
      </c>
      <c r="E83" s="2">
        <v>16527.367619686949</v>
      </c>
      <c r="F83" s="2">
        <v>12533.62883070202</v>
      </c>
    </row>
    <row r="84" spans="1:6">
      <c r="A84" t="s">
        <v>588</v>
      </c>
      <c r="B84" t="s">
        <v>77</v>
      </c>
      <c r="C84" t="s">
        <v>75</v>
      </c>
      <c r="D84" t="s">
        <v>78</v>
      </c>
      <c r="E84" s="2">
        <v>32539.342481911372</v>
      </c>
      <c r="F84" s="2">
        <v>21531.252982830021</v>
      </c>
    </row>
    <row r="85" spans="1:6">
      <c r="A85" t="s">
        <v>589</v>
      </c>
      <c r="B85" t="s">
        <v>85</v>
      </c>
      <c r="C85" t="s">
        <v>82</v>
      </c>
      <c r="D85" t="s">
        <v>98</v>
      </c>
      <c r="E85" s="2">
        <v>6227.1351854710047</v>
      </c>
      <c r="F85" s="2">
        <v>4146.7707671772396</v>
      </c>
    </row>
    <row r="86" spans="1:6">
      <c r="A86" t="s">
        <v>590</v>
      </c>
      <c r="B86" t="s">
        <v>91</v>
      </c>
      <c r="C86" t="s">
        <v>82</v>
      </c>
      <c r="D86" t="s">
        <v>96</v>
      </c>
      <c r="E86" s="2">
        <v>2035.9251500591261</v>
      </c>
      <c r="F86" s="2">
        <v>1473.8412378673991</v>
      </c>
    </row>
    <row r="87" spans="1:6">
      <c r="A87" t="s">
        <v>591</v>
      </c>
      <c r="B87" t="s">
        <v>85</v>
      </c>
      <c r="C87" t="s">
        <v>82</v>
      </c>
      <c r="D87" t="s">
        <v>98</v>
      </c>
      <c r="E87" s="2">
        <v>5828.0678031706884</v>
      </c>
      <c r="F87" s="2">
        <v>3928.741316454903</v>
      </c>
    </row>
    <row r="88" spans="1:6">
      <c r="A88" t="s">
        <v>592</v>
      </c>
      <c r="B88" t="s">
        <v>87</v>
      </c>
      <c r="C88" t="s">
        <v>75</v>
      </c>
      <c r="D88" t="s">
        <v>93</v>
      </c>
      <c r="E88" s="2">
        <v>12221.95918536383</v>
      </c>
      <c r="F88" s="2">
        <v>9737.7215556427309</v>
      </c>
    </row>
    <row r="89" spans="1:6">
      <c r="A89" t="s">
        <v>593</v>
      </c>
      <c r="B89" t="s">
        <v>74</v>
      </c>
      <c r="C89" t="s">
        <v>75</v>
      </c>
      <c r="D89" t="s">
        <v>76</v>
      </c>
      <c r="E89" s="2">
        <v>2667.7858525453248</v>
      </c>
      <c r="F89" s="2">
        <v>1797.4955098065359</v>
      </c>
    </row>
    <row r="90" spans="1:6">
      <c r="A90" t="s">
        <v>594</v>
      </c>
      <c r="B90" t="s">
        <v>79</v>
      </c>
      <c r="C90" t="s">
        <v>75</v>
      </c>
      <c r="D90" t="s">
        <v>80</v>
      </c>
      <c r="E90" s="2">
        <v>19992.108086337241</v>
      </c>
      <c r="F90" s="2">
        <v>14456.6967044005</v>
      </c>
    </row>
    <row r="91" spans="1:6">
      <c r="A91" t="s">
        <v>595</v>
      </c>
      <c r="B91" t="s">
        <v>74</v>
      </c>
      <c r="C91" t="s">
        <v>75</v>
      </c>
      <c r="D91" t="s">
        <v>95</v>
      </c>
      <c r="E91" s="2">
        <v>2368.316565735005</v>
      </c>
      <c r="F91" s="2">
        <v>1668.7588573553539</v>
      </c>
    </row>
    <row r="92" spans="1:6">
      <c r="A92" t="s">
        <v>596</v>
      </c>
      <c r="B92" t="s">
        <v>87</v>
      </c>
      <c r="C92" t="s">
        <v>75</v>
      </c>
      <c r="D92" t="s">
        <v>93</v>
      </c>
      <c r="E92" s="2">
        <v>12935.39757670891</v>
      </c>
      <c r="F92" s="2">
        <v>9648.6160598594815</v>
      </c>
    </row>
    <row r="93" spans="1:6">
      <c r="A93" t="s">
        <v>597</v>
      </c>
      <c r="B93" t="s">
        <v>81</v>
      </c>
      <c r="C93" t="s">
        <v>82</v>
      </c>
      <c r="D93" t="s">
        <v>83</v>
      </c>
      <c r="E93" s="2">
        <v>22545.827750919081</v>
      </c>
      <c r="F93" s="2">
        <v>15091.172935360129</v>
      </c>
    </row>
    <row r="94" spans="1:6">
      <c r="A94" t="s">
        <v>598</v>
      </c>
      <c r="B94" t="s">
        <v>85</v>
      </c>
      <c r="C94" t="s">
        <v>82</v>
      </c>
      <c r="D94" t="s">
        <v>86</v>
      </c>
      <c r="E94" s="2">
        <v>5641.6789233526652</v>
      </c>
      <c r="F94" s="2">
        <v>4031.2473685481059</v>
      </c>
    </row>
    <row r="95" spans="1:6">
      <c r="A95" t="s">
        <v>599</v>
      </c>
      <c r="B95" t="s">
        <v>79</v>
      </c>
      <c r="C95" t="s">
        <v>75</v>
      </c>
      <c r="D95" t="s">
        <v>97</v>
      </c>
      <c r="E95" s="2">
        <v>24019.70637428105</v>
      </c>
      <c r="F95" s="2">
        <v>16602.559277417411</v>
      </c>
    </row>
    <row r="96" spans="1:6">
      <c r="A96" t="s">
        <v>600</v>
      </c>
      <c r="B96" t="s">
        <v>74</v>
      </c>
      <c r="C96" t="s">
        <v>75</v>
      </c>
      <c r="D96" t="s">
        <v>76</v>
      </c>
      <c r="E96" s="2">
        <v>2556.7009232610858</v>
      </c>
      <c r="F96" s="2">
        <v>2002.3128715328869</v>
      </c>
    </row>
    <row r="97" spans="1:6">
      <c r="A97" t="s">
        <v>601</v>
      </c>
      <c r="B97" t="s">
        <v>91</v>
      </c>
      <c r="C97" t="s">
        <v>82</v>
      </c>
      <c r="D97" t="s">
        <v>92</v>
      </c>
      <c r="E97" s="2">
        <v>2095.1354013205032</v>
      </c>
      <c r="F97" s="2">
        <v>1374.592895200507</v>
      </c>
    </row>
    <row r="98" spans="1:6">
      <c r="A98" t="s">
        <v>602</v>
      </c>
      <c r="B98" t="s">
        <v>81</v>
      </c>
      <c r="C98" t="s">
        <v>82</v>
      </c>
      <c r="D98" t="s">
        <v>84</v>
      </c>
      <c r="E98" s="2">
        <v>22834.95547197924</v>
      </c>
      <c r="F98" s="2">
        <v>17972.460052660601</v>
      </c>
    </row>
    <row r="99" spans="1:6">
      <c r="A99" t="s">
        <v>603</v>
      </c>
      <c r="B99" t="s">
        <v>87</v>
      </c>
      <c r="C99" t="s">
        <v>75</v>
      </c>
      <c r="D99" t="s">
        <v>88</v>
      </c>
      <c r="E99" s="2">
        <v>10867.659217073329</v>
      </c>
      <c r="F99" s="2">
        <v>8421.8829552397037</v>
      </c>
    </row>
    <row r="100" spans="1:6">
      <c r="A100" t="s">
        <v>604</v>
      </c>
      <c r="B100" t="s">
        <v>91</v>
      </c>
      <c r="C100" t="s">
        <v>82</v>
      </c>
      <c r="D100" t="s">
        <v>92</v>
      </c>
      <c r="E100" s="2">
        <v>2087.687835040248</v>
      </c>
      <c r="F100" s="2">
        <v>1450.1823074928161</v>
      </c>
    </row>
    <row r="101" spans="1:6">
      <c r="A101" t="s">
        <v>605</v>
      </c>
      <c r="B101" t="s">
        <v>74</v>
      </c>
      <c r="C101" t="s">
        <v>75</v>
      </c>
      <c r="D101" t="s">
        <v>76</v>
      </c>
      <c r="E101" s="2">
        <v>2690.742909794456</v>
      </c>
      <c r="F101" s="2">
        <v>2067.549626292313</v>
      </c>
    </row>
    <row r="102" spans="1:6">
      <c r="A102" t="s">
        <v>606</v>
      </c>
      <c r="B102" t="s">
        <v>91</v>
      </c>
      <c r="C102" t="s">
        <v>82</v>
      </c>
      <c r="D102" t="s">
        <v>92</v>
      </c>
      <c r="E102" s="2">
        <v>2163.0020078909042</v>
      </c>
      <c r="F102" s="2">
        <v>1416.078554182008</v>
      </c>
    </row>
    <row r="103" spans="1:6">
      <c r="A103" t="s">
        <v>607</v>
      </c>
      <c r="B103" t="s">
        <v>85</v>
      </c>
      <c r="C103" t="s">
        <v>82</v>
      </c>
      <c r="D103" t="s">
        <v>98</v>
      </c>
      <c r="E103" s="2">
        <v>6264.400042999192</v>
      </c>
      <c r="F103" s="2">
        <v>4980.3849171743304</v>
      </c>
    </row>
    <row r="104" spans="1:6">
      <c r="A104" t="s">
        <v>608</v>
      </c>
      <c r="B104" t="s">
        <v>77</v>
      </c>
      <c r="C104" t="s">
        <v>75</v>
      </c>
      <c r="D104" t="s">
        <v>94</v>
      </c>
      <c r="E104" s="2">
        <v>32509.710212279751</v>
      </c>
      <c r="F104" s="2">
        <v>23699.228985408761</v>
      </c>
    </row>
    <row r="105" spans="1:6">
      <c r="A105" t="s">
        <v>609</v>
      </c>
      <c r="B105" t="s">
        <v>91</v>
      </c>
      <c r="C105" t="s">
        <v>82</v>
      </c>
      <c r="D105" t="s">
        <v>96</v>
      </c>
      <c r="E105" s="2">
        <v>2159.5378031052392</v>
      </c>
      <c r="F105" s="2">
        <v>1501.9415981313371</v>
      </c>
    </row>
    <row r="106" spans="1:6">
      <c r="A106" t="s">
        <v>610</v>
      </c>
      <c r="B106" t="s">
        <v>81</v>
      </c>
      <c r="C106" t="s">
        <v>82</v>
      </c>
      <c r="D106" t="s">
        <v>84</v>
      </c>
      <c r="E106" s="2">
        <v>23456.386855186989</v>
      </c>
      <c r="F106" s="2">
        <v>16522.385271144129</v>
      </c>
    </row>
    <row r="107" spans="1:6">
      <c r="A107" t="s">
        <v>611</v>
      </c>
      <c r="B107" t="s">
        <v>87</v>
      </c>
      <c r="C107" t="s">
        <v>75</v>
      </c>
      <c r="D107" t="s">
        <v>93</v>
      </c>
      <c r="E107" s="2">
        <v>12041.08303405661</v>
      </c>
      <c r="F107" s="2">
        <v>7946.6428283753548</v>
      </c>
    </row>
    <row r="108" spans="1:6">
      <c r="A108" t="s">
        <v>612</v>
      </c>
      <c r="B108" t="s">
        <v>74</v>
      </c>
      <c r="C108" t="s">
        <v>75</v>
      </c>
      <c r="D108" t="s">
        <v>95</v>
      </c>
      <c r="E108" s="2">
        <v>2704.041843529928</v>
      </c>
      <c r="F108" s="2">
        <v>2158.9135708713038</v>
      </c>
    </row>
    <row r="109" spans="1:6">
      <c r="A109" t="s">
        <v>613</v>
      </c>
      <c r="B109" t="s">
        <v>85</v>
      </c>
      <c r="C109" t="s">
        <v>82</v>
      </c>
      <c r="D109" t="s">
        <v>86</v>
      </c>
      <c r="E109" s="2">
        <v>6365.2492969652412</v>
      </c>
      <c r="F109" s="2">
        <v>4174.927496964433</v>
      </c>
    </row>
    <row r="110" spans="1:6">
      <c r="A110" t="s">
        <v>614</v>
      </c>
      <c r="B110" t="s">
        <v>77</v>
      </c>
      <c r="C110" t="s">
        <v>75</v>
      </c>
      <c r="D110" t="s">
        <v>94</v>
      </c>
      <c r="E110" s="2">
        <v>27394.979060178921</v>
      </c>
      <c r="F110" s="2">
        <v>20497.911427865951</v>
      </c>
    </row>
    <row r="111" spans="1:6">
      <c r="A111" t="s">
        <v>615</v>
      </c>
      <c r="B111" t="s">
        <v>77</v>
      </c>
      <c r="C111" t="s">
        <v>75</v>
      </c>
      <c r="D111" t="s">
        <v>78</v>
      </c>
      <c r="E111" s="2">
        <v>31155.43680046549</v>
      </c>
      <c r="F111" s="2">
        <v>22320.078602545669</v>
      </c>
    </row>
    <row r="112" spans="1:6">
      <c r="A112" t="s">
        <v>616</v>
      </c>
      <c r="B112" t="s">
        <v>87</v>
      </c>
      <c r="C112" t="s">
        <v>75</v>
      </c>
      <c r="D112" t="s">
        <v>88</v>
      </c>
      <c r="E112" s="2">
        <v>12172.554053901489</v>
      </c>
      <c r="F112" s="2">
        <v>9644.7702288148557</v>
      </c>
    </row>
    <row r="113" spans="1:6">
      <c r="A113" t="s">
        <v>617</v>
      </c>
      <c r="B113" t="s">
        <v>89</v>
      </c>
      <c r="C113" t="s">
        <v>75</v>
      </c>
      <c r="D113" t="s">
        <v>4719</v>
      </c>
      <c r="E113" s="2">
        <v>19466.867434847129</v>
      </c>
      <c r="F113" s="2">
        <v>13371.790482684521</v>
      </c>
    </row>
    <row r="114" spans="1:6">
      <c r="A114" t="s">
        <v>618</v>
      </c>
      <c r="B114" t="s">
        <v>85</v>
      </c>
      <c r="C114" t="s">
        <v>82</v>
      </c>
      <c r="D114" t="s">
        <v>86</v>
      </c>
      <c r="E114" s="2">
        <v>5546.9777002203573</v>
      </c>
      <c r="F114" s="2">
        <v>4048.2565671880161</v>
      </c>
    </row>
    <row r="115" spans="1:6">
      <c r="A115" t="s">
        <v>619</v>
      </c>
      <c r="B115" t="s">
        <v>85</v>
      </c>
      <c r="C115" t="s">
        <v>82</v>
      </c>
      <c r="D115" t="s">
        <v>98</v>
      </c>
      <c r="E115" s="2">
        <v>6040.8433358455886</v>
      </c>
      <c r="F115" s="2">
        <v>4363.6239115177623</v>
      </c>
    </row>
    <row r="116" spans="1:6">
      <c r="A116" t="s">
        <v>620</v>
      </c>
      <c r="B116" t="s">
        <v>79</v>
      </c>
      <c r="C116" t="s">
        <v>75</v>
      </c>
      <c r="D116" t="s">
        <v>97</v>
      </c>
      <c r="E116" s="2">
        <v>23669.635851452331</v>
      </c>
      <c r="F116" s="2">
        <v>17880.752220874681</v>
      </c>
    </row>
    <row r="117" spans="1:6">
      <c r="A117" t="s">
        <v>621</v>
      </c>
      <c r="B117" t="s">
        <v>87</v>
      </c>
      <c r="C117" t="s">
        <v>75</v>
      </c>
      <c r="D117" t="s">
        <v>93</v>
      </c>
      <c r="E117" s="2">
        <v>11784.05708818019</v>
      </c>
      <c r="F117" s="2">
        <v>7779.8525757032758</v>
      </c>
    </row>
    <row r="118" spans="1:6">
      <c r="A118" t="s">
        <v>622</v>
      </c>
      <c r="B118" t="s">
        <v>77</v>
      </c>
      <c r="C118" t="s">
        <v>75</v>
      </c>
      <c r="D118" t="s">
        <v>94</v>
      </c>
      <c r="E118" s="2">
        <v>29891.969506397199</v>
      </c>
      <c r="F118" s="2">
        <v>20298.690993957589</v>
      </c>
    </row>
    <row r="119" spans="1:6">
      <c r="A119" t="s">
        <v>623</v>
      </c>
      <c r="B119" t="s">
        <v>77</v>
      </c>
      <c r="C119" t="s">
        <v>75</v>
      </c>
      <c r="D119" t="s">
        <v>94</v>
      </c>
      <c r="E119" s="2">
        <v>27422.76406600175</v>
      </c>
      <c r="F119" s="2">
        <v>18707.390708641691</v>
      </c>
    </row>
    <row r="120" spans="1:6">
      <c r="A120" t="s">
        <v>624</v>
      </c>
      <c r="B120" t="s">
        <v>91</v>
      </c>
      <c r="C120" t="s">
        <v>82</v>
      </c>
      <c r="D120" t="s">
        <v>96</v>
      </c>
      <c r="E120" s="2">
        <v>2102.383201797521</v>
      </c>
      <c r="F120" s="2">
        <v>1599.330443274388</v>
      </c>
    </row>
    <row r="121" spans="1:6">
      <c r="A121" t="s">
        <v>625</v>
      </c>
      <c r="B121" t="s">
        <v>87</v>
      </c>
      <c r="C121" t="s">
        <v>75</v>
      </c>
      <c r="D121" t="s">
        <v>88</v>
      </c>
      <c r="E121" s="2">
        <v>11578.815958005471</v>
      </c>
      <c r="F121" s="2">
        <v>7854.7306959992193</v>
      </c>
    </row>
    <row r="122" spans="1:6">
      <c r="A122" t="s">
        <v>626</v>
      </c>
      <c r="B122" t="s">
        <v>89</v>
      </c>
      <c r="C122" t="s">
        <v>75</v>
      </c>
      <c r="D122" t="s">
        <v>90</v>
      </c>
      <c r="E122" s="2">
        <v>19602.440815481601</v>
      </c>
      <c r="F122" s="2">
        <v>14427.862284038891</v>
      </c>
    </row>
    <row r="123" spans="1:6">
      <c r="A123" t="s">
        <v>627</v>
      </c>
      <c r="B123" t="s">
        <v>79</v>
      </c>
      <c r="C123" t="s">
        <v>75</v>
      </c>
      <c r="D123" t="s">
        <v>80</v>
      </c>
      <c r="E123" s="2">
        <v>21043.736386381101</v>
      </c>
      <c r="F123" s="2">
        <v>14357.858783760659</v>
      </c>
    </row>
    <row r="124" spans="1:6">
      <c r="A124" t="s">
        <v>628</v>
      </c>
      <c r="B124" t="s">
        <v>74</v>
      </c>
      <c r="C124" t="s">
        <v>75</v>
      </c>
      <c r="D124" t="s">
        <v>76</v>
      </c>
      <c r="E124" s="2">
        <v>2480.4343676348258</v>
      </c>
      <c r="F124" s="2">
        <v>1932.862959692628</v>
      </c>
    </row>
    <row r="125" spans="1:6">
      <c r="A125" t="s">
        <v>629</v>
      </c>
      <c r="B125" t="s">
        <v>87</v>
      </c>
      <c r="C125" t="s">
        <v>75</v>
      </c>
      <c r="D125" t="s">
        <v>93</v>
      </c>
      <c r="E125" s="2">
        <v>12411.13061655427</v>
      </c>
      <c r="F125" s="2">
        <v>9821.2729118635452</v>
      </c>
    </row>
    <row r="126" spans="1:6">
      <c r="A126" t="s">
        <v>630</v>
      </c>
      <c r="B126" t="s">
        <v>79</v>
      </c>
      <c r="C126" t="s">
        <v>75</v>
      </c>
      <c r="D126" t="s">
        <v>97</v>
      </c>
      <c r="E126" s="2">
        <v>20513.60683859466</v>
      </c>
      <c r="F126" s="2">
        <v>14929.268600567289</v>
      </c>
    </row>
    <row r="127" spans="1:6">
      <c r="A127" t="s">
        <v>631</v>
      </c>
      <c r="B127" t="s">
        <v>85</v>
      </c>
      <c r="C127" t="s">
        <v>82</v>
      </c>
      <c r="D127" t="s">
        <v>86</v>
      </c>
      <c r="E127" s="2">
        <v>5983.7308645702497</v>
      </c>
      <c r="F127" s="2">
        <v>4205.6432936163774</v>
      </c>
    </row>
    <row r="128" spans="1:6">
      <c r="A128" t="s">
        <v>632</v>
      </c>
      <c r="B128" t="s">
        <v>79</v>
      </c>
      <c r="C128" t="s">
        <v>75</v>
      </c>
      <c r="D128" t="s">
        <v>97</v>
      </c>
      <c r="E128" s="2">
        <v>23049.571773693999</v>
      </c>
      <c r="F128" s="2">
        <v>15791.461375569639</v>
      </c>
    </row>
    <row r="129" spans="1:6">
      <c r="A129" t="s">
        <v>633</v>
      </c>
      <c r="B129" t="s">
        <v>91</v>
      </c>
      <c r="C129" t="s">
        <v>82</v>
      </c>
      <c r="D129" t="s">
        <v>96</v>
      </c>
      <c r="E129" s="2">
        <v>2361.4162937319088</v>
      </c>
      <c r="F129" s="2">
        <v>1552.5536411429621</v>
      </c>
    </row>
    <row r="130" spans="1:6">
      <c r="A130" t="s">
        <v>634</v>
      </c>
      <c r="B130" t="s">
        <v>81</v>
      </c>
      <c r="C130" t="s">
        <v>82</v>
      </c>
      <c r="D130" t="s">
        <v>83</v>
      </c>
      <c r="E130" s="2">
        <v>25631.29637331214</v>
      </c>
      <c r="F130" s="2">
        <v>17692.643397044121</v>
      </c>
    </row>
    <row r="131" spans="1:6">
      <c r="A131" t="s">
        <v>635</v>
      </c>
      <c r="B131" t="s">
        <v>77</v>
      </c>
      <c r="C131" t="s">
        <v>75</v>
      </c>
      <c r="D131" t="s">
        <v>94</v>
      </c>
      <c r="E131" s="2">
        <v>31014.321091901689</v>
      </c>
      <c r="F131" s="2">
        <v>23202.91049209132</v>
      </c>
    </row>
    <row r="132" spans="1:6">
      <c r="A132" t="s">
        <v>636</v>
      </c>
      <c r="B132" t="s">
        <v>91</v>
      </c>
      <c r="C132" t="s">
        <v>82</v>
      </c>
      <c r="D132" t="s">
        <v>96</v>
      </c>
      <c r="E132" s="2">
        <v>2035.5647279372099</v>
      </c>
      <c r="F132" s="2">
        <v>1486.048843699655</v>
      </c>
    </row>
    <row r="133" spans="1:6">
      <c r="A133" t="s">
        <v>637</v>
      </c>
      <c r="B133" t="s">
        <v>74</v>
      </c>
      <c r="C133" t="s">
        <v>75</v>
      </c>
      <c r="D133" t="s">
        <v>76</v>
      </c>
      <c r="E133" s="2">
        <v>2722.8882486231741</v>
      </c>
      <c r="F133" s="2">
        <v>2155.455197032014</v>
      </c>
    </row>
    <row r="134" spans="1:6">
      <c r="A134" t="s">
        <v>638</v>
      </c>
      <c r="B134" t="s">
        <v>87</v>
      </c>
      <c r="C134" t="s">
        <v>75</v>
      </c>
      <c r="D134" t="s">
        <v>88</v>
      </c>
      <c r="E134" s="2">
        <v>11118.17778596276</v>
      </c>
      <c r="F134" s="2">
        <v>7887.697719413397</v>
      </c>
    </row>
    <row r="135" spans="1:6">
      <c r="A135" t="s">
        <v>639</v>
      </c>
      <c r="B135" t="s">
        <v>91</v>
      </c>
      <c r="C135" t="s">
        <v>82</v>
      </c>
      <c r="D135" t="s">
        <v>92</v>
      </c>
      <c r="E135" s="2">
        <v>2320.8560923599921</v>
      </c>
      <c r="F135" s="2">
        <v>1750.110004830213</v>
      </c>
    </row>
    <row r="136" spans="1:6">
      <c r="A136" t="s">
        <v>640</v>
      </c>
      <c r="B136" t="s">
        <v>77</v>
      </c>
      <c r="C136" t="s">
        <v>75</v>
      </c>
      <c r="D136" t="s">
        <v>94</v>
      </c>
      <c r="E136" s="2">
        <v>28588.897930669911</v>
      </c>
      <c r="F136" s="2">
        <v>20681.16336734363</v>
      </c>
    </row>
    <row r="137" spans="1:6">
      <c r="A137" t="s">
        <v>641</v>
      </c>
      <c r="B137" t="s">
        <v>81</v>
      </c>
      <c r="C137" t="s">
        <v>82</v>
      </c>
      <c r="D137" t="s">
        <v>83</v>
      </c>
      <c r="E137" s="2">
        <v>27167.965718506261</v>
      </c>
      <c r="F137" s="2">
        <v>19748.025676381669</v>
      </c>
    </row>
    <row r="138" spans="1:6">
      <c r="A138" t="s">
        <v>642</v>
      </c>
      <c r="B138" t="s">
        <v>91</v>
      </c>
      <c r="C138" t="s">
        <v>82</v>
      </c>
      <c r="D138" t="s">
        <v>92</v>
      </c>
      <c r="E138" s="2">
        <v>2296.7821973225709</v>
      </c>
      <c r="F138" s="2">
        <v>1585.16132006212</v>
      </c>
    </row>
    <row r="139" spans="1:6">
      <c r="A139" t="s">
        <v>643</v>
      </c>
      <c r="B139" t="s">
        <v>81</v>
      </c>
      <c r="C139" t="s">
        <v>82</v>
      </c>
      <c r="D139" t="s">
        <v>83</v>
      </c>
      <c r="E139" s="2">
        <v>26269.068564891841</v>
      </c>
      <c r="F139" s="2">
        <v>18867.564539756699</v>
      </c>
    </row>
    <row r="140" spans="1:6">
      <c r="A140" t="s">
        <v>644</v>
      </c>
      <c r="B140" t="s">
        <v>91</v>
      </c>
      <c r="C140" t="s">
        <v>82</v>
      </c>
      <c r="D140" t="s">
        <v>96</v>
      </c>
      <c r="E140" s="2">
        <v>2076.3860361463489</v>
      </c>
      <c r="F140" s="2">
        <v>1496.280632568785</v>
      </c>
    </row>
    <row r="141" spans="1:6">
      <c r="A141" t="s">
        <v>645</v>
      </c>
      <c r="B141" t="s">
        <v>77</v>
      </c>
      <c r="C141" t="s">
        <v>75</v>
      </c>
      <c r="D141" t="s">
        <v>78</v>
      </c>
      <c r="E141" s="2">
        <v>29658.239859810968</v>
      </c>
      <c r="F141" s="2">
        <v>22421.521919652871</v>
      </c>
    </row>
    <row r="142" spans="1:6">
      <c r="A142" t="s">
        <v>646</v>
      </c>
      <c r="B142" t="s">
        <v>89</v>
      </c>
      <c r="C142" t="s">
        <v>75</v>
      </c>
      <c r="D142" t="s">
        <v>90</v>
      </c>
      <c r="E142" s="2">
        <v>18424.12750052143</v>
      </c>
      <c r="F142" s="2">
        <v>14575.25356690323</v>
      </c>
    </row>
    <row r="143" spans="1:6">
      <c r="A143" t="s">
        <v>647</v>
      </c>
      <c r="B143" t="s">
        <v>79</v>
      </c>
      <c r="C143" t="s">
        <v>75</v>
      </c>
      <c r="D143" t="s">
        <v>80</v>
      </c>
      <c r="E143" s="2">
        <v>23187.883920109041</v>
      </c>
      <c r="F143" s="2">
        <v>16217.564081273829</v>
      </c>
    </row>
    <row r="144" spans="1:6">
      <c r="A144" t="s">
        <v>648</v>
      </c>
      <c r="B144" t="s">
        <v>87</v>
      </c>
      <c r="C144" t="s">
        <v>75</v>
      </c>
      <c r="D144" t="s">
        <v>93</v>
      </c>
      <c r="E144" s="2">
        <v>11049.50250218974</v>
      </c>
      <c r="F144" s="2">
        <v>7252.1207539007246</v>
      </c>
    </row>
    <row r="145" spans="1:6">
      <c r="A145" t="s">
        <v>649</v>
      </c>
      <c r="B145" t="s">
        <v>87</v>
      </c>
      <c r="C145" t="s">
        <v>75</v>
      </c>
      <c r="D145" t="s">
        <v>93</v>
      </c>
      <c r="E145" s="2">
        <v>13109.676759490871</v>
      </c>
      <c r="F145" s="2">
        <v>9497.2301945627187</v>
      </c>
    </row>
    <row r="146" spans="1:6">
      <c r="A146" t="s">
        <v>650</v>
      </c>
      <c r="B146" t="s">
        <v>87</v>
      </c>
      <c r="C146" t="s">
        <v>75</v>
      </c>
      <c r="D146" t="s">
        <v>93</v>
      </c>
      <c r="E146" s="2">
        <v>12936.529609330941</v>
      </c>
      <c r="F146" s="2">
        <v>9465.2602677376308</v>
      </c>
    </row>
    <row r="147" spans="1:6">
      <c r="A147" t="s">
        <v>651</v>
      </c>
      <c r="B147" t="s">
        <v>77</v>
      </c>
      <c r="C147" t="s">
        <v>75</v>
      </c>
      <c r="D147" t="s">
        <v>94</v>
      </c>
      <c r="E147" s="2">
        <v>28622.091542973511</v>
      </c>
      <c r="F147" s="2">
        <v>19327.527634039769</v>
      </c>
    </row>
    <row r="148" spans="1:6">
      <c r="A148" t="s">
        <v>652</v>
      </c>
      <c r="B148" t="s">
        <v>85</v>
      </c>
      <c r="C148" t="s">
        <v>82</v>
      </c>
      <c r="D148" t="s">
        <v>86</v>
      </c>
      <c r="E148" s="2">
        <v>6387.3122916387983</v>
      </c>
      <c r="F148" s="2">
        <v>4880.3517286187262</v>
      </c>
    </row>
    <row r="149" spans="1:6">
      <c r="A149" t="s">
        <v>653</v>
      </c>
      <c r="B149" t="s">
        <v>89</v>
      </c>
      <c r="C149" t="s">
        <v>75</v>
      </c>
      <c r="D149" t="s">
        <v>90</v>
      </c>
      <c r="E149" s="2">
        <v>18065.96612294337</v>
      </c>
      <c r="F149" s="2">
        <v>14411.932365903909</v>
      </c>
    </row>
    <row r="150" spans="1:6">
      <c r="A150" t="s">
        <v>654</v>
      </c>
      <c r="B150" t="s">
        <v>74</v>
      </c>
      <c r="C150" t="s">
        <v>75</v>
      </c>
      <c r="D150" t="s">
        <v>76</v>
      </c>
      <c r="E150" s="2">
        <v>2480.90324078101</v>
      </c>
      <c r="F150" s="2">
        <v>1964.543440578911</v>
      </c>
    </row>
    <row r="151" spans="1:6">
      <c r="A151" t="s">
        <v>655</v>
      </c>
      <c r="B151" t="s">
        <v>81</v>
      </c>
      <c r="C151" t="s">
        <v>82</v>
      </c>
      <c r="D151" t="s">
        <v>84</v>
      </c>
      <c r="E151" s="2">
        <v>24072.170529057032</v>
      </c>
      <c r="F151" s="2">
        <v>16358.626370717549</v>
      </c>
    </row>
    <row r="152" spans="1:6">
      <c r="A152" t="s">
        <v>656</v>
      </c>
      <c r="B152" t="s">
        <v>77</v>
      </c>
      <c r="C152" t="s">
        <v>75</v>
      </c>
      <c r="D152" t="s">
        <v>78</v>
      </c>
      <c r="E152" s="2">
        <v>30485.811519789549</v>
      </c>
      <c r="F152" s="2">
        <v>23818.70129930825</v>
      </c>
    </row>
    <row r="153" spans="1:6">
      <c r="A153" t="s">
        <v>657</v>
      </c>
      <c r="B153" t="s">
        <v>85</v>
      </c>
      <c r="C153" t="s">
        <v>82</v>
      </c>
      <c r="D153" t="s">
        <v>98</v>
      </c>
      <c r="E153" s="2">
        <v>6275.8669412443169</v>
      </c>
      <c r="F153" s="2">
        <v>4742.5097602697688</v>
      </c>
    </row>
    <row r="154" spans="1:6">
      <c r="A154" t="s">
        <v>658</v>
      </c>
      <c r="B154" t="s">
        <v>74</v>
      </c>
      <c r="C154" t="s">
        <v>75</v>
      </c>
      <c r="D154" t="s">
        <v>95</v>
      </c>
      <c r="E154" s="2">
        <v>2455.4664524813788</v>
      </c>
      <c r="F154" s="2">
        <v>1763.2139459131699</v>
      </c>
    </row>
    <row r="155" spans="1:6">
      <c r="A155" t="s">
        <v>659</v>
      </c>
      <c r="B155" t="s">
        <v>81</v>
      </c>
      <c r="C155" t="s">
        <v>82</v>
      </c>
      <c r="D155" t="s">
        <v>84</v>
      </c>
      <c r="E155" s="2">
        <v>25646.095965041459</v>
      </c>
      <c r="F155" s="2">
        <v>18749.646593308222</v>
      </c>
    </row>
    <row r="156" spans="1:6">
      <c r="A156" t="s">
        <v>660</v>
      </c>
      <c r="B156" t="s">
        <v>81</v>
      </c>
      <c r="C156" t="s">
        <v>82</v>
      </c>
      <c r="D156" t="s">
        <v>84</v>
      </c>
      <c r="E156" s="2">
        <v>25996.564605776519</v>
      </c>
      <c r="F156" s="2">
        <v>20210.769869456319</v>
      </c>
    </row>
    <row r="157" spans="1:6">
      <c r="A157" t="s">
        <v>661</v>
      </c>
      <c r="B157" t="s">
        <v>89</v>
      </c>
      <c r="C157" t="s">
        <v>75</v>
      </c>
      <c r="D157" t="s">
        <v>90</v>
      </c>
      <c r="E157" s="2">
        <v>18760.038541255031</v>
      </c>
      <c r="F157" s="2">
        <v>13545.127547708629</v>
      </c>
    </row>
    <row r="158" spans="1:6">
      <c r="A158" t="s">
        <v>662</v>
      </c>
      <c r="B158" t="s">
        <v>79</v>
      </c>
      <c r="C158" t="s">
        <v>75</v>
      </c>
      <c r="D158" t="s">
        <v>80</v>
      </c>
      <c r="E158" s="2">
        <v>20028.650831777191</v>
      </c>
      <c r="F158" s="2">
        <v>14139.84905320309</v>
      </c>
    </row>
    <row r="159" spans="1:6">
      <c r="A159" t="s">
        <v>663</v>
      </c>
      <c r="B159" t="s">
        <v>87</v>
      </c>
      <c r="C159" t="s">
        <v>75</v>
      </c>
      <c r="D159" t="s">
        <v>93</v>
      </c>
      <c r="E159" s="2">
        <v>12863.39473364416</v>
      </c>
      <c r="F159" s="2">
        <v>9312.9321574947517</v>
      </c>
    </row>
    <row r="160" spans="1:6">
      <c r="A160" t="s">
        <v>664</v>
      </c>
      <c r="B160" t="s">
        <v>91</v>
      </c>
      <c r="C160" t="s">
        <v>82</v>
      </c>
      <c r="D160" t="s">
        <v>96</v>
      </c>
      <c r="E160" s="2">
        <v>2181.6314584966208</v>
      </c>
      <c r="F160" s="2">
        <v>1607.5776178781809</v>
      </c>
    </row>
    <row r="161" spans="1:6">
      <c r="A161" t="s">
        <v>665</v>
      </c>
      <c r="B161" t="s">
        <v>74</v>
      </c>
      <c r="C161" t="s">
        <v>75</v>
      </c>
      <c r="D161" t="s">
        <v>76</v>
      </c>
      <c r="E161" s="2">
        <v>2381.208040848107</v>
      </c>
      <c r="F161" s="2">
        <v>1615.320210979525</v>
      </c>
    </row>
    <row r="162" spans="1:6">
      <c r="A162" t="s">
        <v>666</v>
      </c>
      <c r="B162" t="s">
        <v>77</v>
      </c>
      <c r="C162" t="s">
        <v>75</v>
      </c>
      <c r="D162" t="s">
        <v>78</v>
      </c>
      <c r="E162" s="2">
        <v>28450.587044878092</v>
      </c>
      <c r="F162" s="2">
        <v>22337.584649075441</v>
      </c>
    </row>
    <row r="163" spans="1:6">
      <c r="A163" t="s">
        <v>667</v>
      </c>
      <c r="B163" t="s">
        <v>74</v>
      </c>
      <c r="C163" t="s">
        <v>75</v>
      </c>
      <c r="D163" t="s">
        <v>95</v>
      </c>
      <c r="E163" s="2">
        <v>2491.507056421975</v>
      </c>
      <c r="F163" s="2">
        <v>1871.4408177277719</v>
      </c>
    </row>
    <row r="164" spans="1:6">
      <c r="A164" t="s">
        <v>668</v>
      </c>
      <c r="B164" t="s">
        <v>79</v>
      </c>
      <c r="C164" t="s">
        <v>75</v>
      </c>
      <c r="D164" t="s">
        <v>97</v>
      </c>
      <c r="E164" s="2">
        <v>23702.058773663419</v>
      </c>
      <c r="F164" s="2">
        <v>17657.804767621328</v>
      </c>
    </row>
    <row r="165" spans="1:6">
      <c r="A165" t="s">
        <v>669</v>
      </c>
      <c r="B165" t="s">
        <v>87</v>
      </c>
      <c r="C165" t="s">
        <v>75</v>
      </c>
      <c r="D165" t="s">
        <v>88</v>
      </c>
      <c r="E165" s="2">
        <v>11708.03419603835</v>
      </c>
      <c r="F165" s="2">
        <v>7784.9580101998827</v>
      </c>
    </row>
    <row r="166" spans="1:6">
      <c r="A166" t="s">
        <v>670</v>
      </c>
      <c r="B166" t="s">
        <v>74</v>
      </c>
      <c r="C166" t="s">
        <v>75</v>
      </c>
      <c r="D166" t="s">
        <v>95</v>
      </c>
      <c r="E166" s="2">
        <v>2624.8628733917722</v>
      </c>
      <c r="F166" s="2">
        <v>1944.041928611671</v>
      </c>
    </row>
    <row r="167" spans="1:6">
      <c r="A167" t="s">
        <v>671</v>
      </c>
      <c r="B167" t="s">
        <v>79</v>
      </c>
      <c r="C167" t="s">
        <v>75</v>
      </c>
      <c r="D167" t="s">
        <v>80</v>
      </c>
      <c r="E167" s="2">
        <v>20226.002416343759</v>
      </c>
      <c r="F167" s="2">
        <v>13513.884167631189</v>
      </c>
    </row>
    <row r="168" spans="1:6">
      <c r="A168" t="s">
        <v>672</v>
      </c>
      <c r="B168" t="s">
        <v>77</v>
      </c>
      <c r="C168" t="s">
        <v>75</v>
      </c>
      <c r="D168" t="s">
        <v>78</v>
      </c>
      <c r="E168" s="2">
        <v>29856.340212906369</v>
      </c>
      <c r="F168" s="2">
        <v>19759.064823078941</v>
      </c>
    </row>
    <row r="169" spans="1:6">
      <c r="A169" t="s">
        <v>673</v>
      </c>
      <c r="B169" t="s">
        <v>89</v>
      </c>
      <c r="C169" t="s">
        <v>75</v>
      </c>
      <c r="D169" t="s">
        <v>90</v>
      </c>
      <c r="E169" s="2">
        <v>19770.070105413852</v>
      </c>
      <c r="F169" s="2">
        <v>14414.291574648811</v>
      </c>
    </row>
    <row r="170" spans="1:6">
      <c r="A170" t="s">
        <v>674</v>
      </c>
      <c r="B170" t="s">
        <v>85</v>
      </c>
      <c r="C170" t="s">
        <v>82</v>
      </c>
      <c r="D170" t="s">
        <v>86</v>
      </c>
      <c r="E170" s="2">
        <v>6324.5253633508046</v>
      </c>
      <c r="F170" s="2">
        <v>4493.055585088201</v>
      </c>
    </row>
    <row r="171" spans="1:6">
      <c r="A171" t="s">
        <v>675</v>
      </c>
      <c r="B171" t="s">
        <v>81</v>
      </c>
      <c r="C171" t="s">
        <v>82</v>
      </c>
      <c r="D171" t="s">
        <v>83</v>
      </c>
      <c r="E171" s="2">
        <v>23552.642442203069</v>
      </c>
      <c r="F171" s="2">
        <v>17389.42325132497</v>
      </c>
    </row>
    <row r="172" spans="1:6">
      <c r="A172" t="s">
        <v>676</v>
      </c>
      <c r="B172" t="s">
        <v>77</v>
      </c>
      <c r="C172" t="s">
        <v>75</v>
      </c>
      <c r="D172" t="s">
        <v>78</v>
      </c>
      <c r="E172" s="2">
        <v>30008.64884218746</v>
      </c>
      <c r="F172" s="2">
        <v>19907.2372539471</v>
      </c>
    </row>
    <row r="173" spans="1:6">
      <c r="A173" t="s">
        <v>677</v>
      </c>
      <c r="B173" t="s">
        <v>87</v>
      </c>
      <c r="C173" t="s">
        <v>75</v>
      </c>
      <c r="D173" t="s">
        <v>93</v>
      </c>
      <c r="E173" s="2">
        <v>11360.699432756561</v>
      </c>
      <c r="F173" s="2">
        <v>8118.8949869342459</v>
      </c>
    </row>
    <row r="174" spans="1:6">
      <c r="A174" t="s">
        <v>678</v>
      </c>
      <c r="B174" t="s">
        <v>81</v>
      </c>
      <c r="C174" t="s">
        <v>82</v>
      </c>
      <c r="D174" t="s">
        <v>83</v>
      </c>
      <c r="E174" s="2">
        <v>24547.80463631255</v>
      </c>
      <c r="F174" s="2">
        <v>16599.667533695861</v>
      </c>
    </row>
    <row r="175" spans="1:6">
      <c r="A175" t="s">
        <v>679</v>
      </c>
      <c r="B175" t="s">
        <v>85</v>
      </c>
      <c r="C175" t="s">
        <v>82</v>
      </c>
      <c r="D175" t="s">
        <v>98</v>
      </c>
      <c r="E175" s="2">
        <v>6336.1008284819591</v>
      </c>
      <c r="F175" s="2">
        <v>5056.6203893460352</v>
      </c>
    </row>
    <row r="176" spans="1:6">
      <c r="A176" t="s">
        <v>680</v>
      </c>
      <c r="B176" t="s">
        <v>77</v>
      </c>
      <c r="C176" t="s">
        <v>75</v>
      </c>
      <c r="D176" t="s">
        <v>94</v>
      </c>
      <c r="E176" s="2">
        <v>31627.348891742429</v>
      </c>
      <c r="F176" s="2">
        <v>23219.930812036979</v>
      </c>
    </row>
    <row r="177" spans="1:6">
      <c r="A177" t="s">
        <v>681</v>
      </c>
      <c r="B177" t="s">
        <v>91</v>
      </c>
      <c r="C177" t="s">
        <v>82</v>
      </c>
      <c r="D177" t="s">
        <v>96</v>
      </c>
      <c r="E177" s="2">
        <v>2080.3641662770501</v>
      </c>
      <c r="F177" s="2">
        <v>1566.754559891986</v>
      </c>
    </row>
    <row r="178" spans="1:6">
      <c r="A178" t="s">
        <v>682</v>
      </c>
      <c r="B178" t="s">
        <v>77</v>
      </c>
      <c r="C178" t="s">
        <v>75</v>
      </c>
      <c r="D178" t="s">
        <v>94</v>
      </c>
      <c r="E178" s="2">
        <v>32533.33990892916</v>
      </c>
      <c r="F178" s="2">
        <v>22734.712471507952</v>
      </c>
    </row>
    <row r="179" spans="1:6">
      <c r="A179" t="s">
        <v>683</v>
      </c>
      <c r="B179" t="s">
        <v>77</v>
      </c>
      <c r="C179" t="s">
        <v>75</v>
      </c>
      <c r="D179" t="s">
        <v>78</v>
      </c>
      <c r="E179" s="2">
        <v>30555.409096588959</v>
      </c>
      <c r="F179" s="2">
        <v>20295.233857550291</v>
      </c>
    </row>
    <row r="180" spans="1:6">
      <c r="A180" t="s">
        <v>684</v>
      </c>
      <c r="B180" t="s">
        <v>91</v>
      </c>
      <c r="C180" t="s">
        <v>82</v>
      </c>
      <c r="D180" t="s">
        <v>92</v>
      </c>
      <c r="E180" s="2">
        <v>2147.166688023286</v>
      </c>
      <c r="F180" s="2">
        <v>1709.9619584723389</v>
      </c>
    </row>
    <row r="181" spans="1:6">
      <c r="A181" t="s">
        <v>685</v>
      </c>
      <c r="B181" t="s">
        <v>77</v>
      </c>
      <c r="C181" t="s">
        <v>75</v>
      </c>
      <c r="D181" t="s">
        <v>94</v>
      </c>
      <c r="E181" s="2">
        <v>30011.61348468516</v>
      </c>
      <c r="F181" s="2">
        <v>20796.213094008199</v>
      </c>
    </row>
    <row r="182" spans="1:6">
      <c r="A182" t="s">
        <v>686</v>
      </c>
      <c r="B182" t="s">
        <v>81</v>
      </c>
      <c r="C182" t="s">
        <v>82</v>
      </c>
      <c r="D182" t="s">
        <v>84</v>
      </c>
      <c r="E182" s="2">
        <v>25525.356267188719</v>
      </c>
      <c r="F182" s="2">
        <v>18214.15981099859</v>
      </c>
    </row>
    <row r="183" spans="1:6">
      <c r="A183" t="s">
        <v>687</v>
      </c>
      <c r="B183" t="s">
        <v>87</v>
      </c>
      <c r="C183" t="s">
        <v>75</v>
      </c>
      <c r="D183" t="s">
        <v>88</v>
      </c>
      <c r="E183" s="2">
        <v>12143.737276429891</v>
      </c>
      <c r="F183" s="2">
        <v>9077.1957392673976</v>
      </c>
    </row>
    <row r="184" spans="1:6">
      <c r="A184" t="s">
        <v>688</v>
      </c>
      <c r="B184" t="s">
        <v>85</v>
      </c>
      <c r="C184" t="s">
        <v>82</v>
      </c>
      <c r="D184" t="s">
        <v>98</v>
      </c>
      <c r="E184" s="2">
        <v>5983.6860426434141</v>
      </c>
      <c r="F184" s="2">
        <v>3911.563059036529</v>
      </c>
    </row>
    <row r="185" spans="1:6">
      <c r="A185" t="s">
        <v>689</v>
      </c>
      <c r="B185" t="s">
        <v>79</v>
      </c>
      <c r="C185" t="s">
        <v>75</v>
      </c>
      <c r="D185" t="s">
        <v>80</v>
      </c>
      <c r="E185" s="2">
        <v>22021.70433799336</v>
      </c>
      <c r="F185" s="2">
        <v>16990.60087110737</v>
      </c>
    </row>
    <row r="186" spans="1:6">
      <c r="A186" t="s">
        <v>690</v>
      </c>
      <c r="B186" t="s">
        <v>74</v>
      </c>
      <c r="C186" t="s">
        <v>75</v>
      </c>
      <c r="D186" t="s">
        <v>95</v>
      </c>
      <c r="E186" s="2">
        <v>2338.2059552139431</v>
      </c>
      <c r="F186" s="2">
        <v>1708.028418793489</v>
      </c>
    </row>
    <row r="187" spans="1:6">
      <c r="A187" t="s">
        <v>691</v>
      </c>
      <c r="B187" t="s">
        <v>91</v>
      </c>
      <c r="C187" t="s">
        <v>82</v>
      </c>
      <c r="D187" t="s">
        <v>92</v>
      </c>
      <c r="E187" s="2">
        <v>2337.6024778940591</v>
      </c>
      <c r="F187" s="2">
        <v>1616.9957885138581</v>
      </c>
    </row>
    <row r="188" spans="1:6">
      <c r="A188" t="s">
        <v>692</v>
      </c>
      <c r="B188" t="s">
        <v>89</v>
      </c>
      <c r="C188" t="s">
        <v>75</v>
      </c>
      <c r="D188" t="s">
        <v>90</v>
      </c>
      <c r="E188" s="2">
        <v>18150.337151787651</v>
      </c>
      <c r="F188" s="2">
        <v>11965.45000430708</v>
      </c>
    </row>
    <row r="189" spans="1:6">
      <c r="A189" t="s">
        <v>693</v>
      </c>
      <c r="B189" t="s">
        <v>91</v>
      </c>
      <c r="C189" t="s">
        <v>82</v>
      </c>
      <c r="D189" t="s">
        <v>92</v>
      </c>
      <c r="E189" s="2">
        <v>2037.67513915007</v>
      </c>
      <c r="F189" s="2">
        <v>1374.1566876520769</v>
      </c>
    </row>
    <row r="190" spans="1:6">
      <c r="A190" t="s">
        <v>694</v>
      </c>
      <c r="B190" t="s">
        <v>85</v>
      </c>
      <c r="C190" t="s">
        <v>82</v>
      </c>
      <c r="D190" t="s">
        <v>98</v>
      </c>
      <c r="E190" s="2">
        <v>6319.3885218993337</v>
      </c>
      <c r="F190" s="2">
        <v>4956.0125433870189</v>
      </c>
    </row>
    <row r="191" spans="1:6">
      <c r="A191" t="s">
        <v>695</v>
      </c>
      <c r="B191" t="s">
        <v>74</v>
      </c>
      <c r="C191" t="s">
        <v>75</v>
      </c>
      <c r="D191" t="s">
        <v>95</v>
      </c>
      <c r="E191" s="2">
        <v>2716.2219891886762</v>
      </c>
      <c r="F191" s="2">
        <v>2045.0534052982539</v>
      </c>
    </row>
    <row r="192" spans="1:6">
      <c r="A192" t="s">
        <v>696</v>
      </c>
      <c r="B192" t="s">
        <v>74</v>
      </c>
      <c r="C192" t="s">
        <v>75</v>
      </c>
      <c r="D192" t="s">
        <v>95</v>
      </c>
      <c r="E192" s="2">
        <v>2723.6534496184809</v>
      </c>
      <c r="F192" s="2">
        <v>1872.4715951823</v>
      </c>
    </row>
    <row r="193" spans="1:6">
      <c r="A193" t="s">
        <v>697</v>
      </c>
      <c r="B193" t="s">
        <v>89</v>
      </c>
      <c r="C193" t="s">
        <v>75</v>
      </c>
      <c r="D193" t="s">
        <v>4719</v>
      </c>
      <c r="E193" s="2">
        <v>17528.463836680221</v>
      </c>
      <c r="F193" s="2">
        <v>11565.98358924177</v>
      </c>
    </row>
    <row r="194" spans="1:6">
      <c r="A194" t="s">
        <v>698</v>
      </c>
      <c r="B194" t="s">
        <v>85</v>
      </c>
      <c r="C194" t="s">
        <v>82</v>
      </c>
      <c r="D194" t="s">
        <v>98</v>
      </c>
      <c r="E194" s="2">
        <v>5562.620248272905</v>
      </c>
      <c r="F194" s="2">
        <v>4191.9477694447714</v>
      </c>
    </row>
    <row r="195" spans="1:6">
      <c r="A195" t="s">
        <v>699</v>
      </c>
      <c r="B195" t="s">
        <v>81</v>
      </c>
      <c r="C195" t="s">
        <v>82</v>
      </c>
      <c r="D195" t="s">
        <v>84</v>
      </c>
      <c r="E195" s="2">
        <v>25091.998133165329</v>
      </c>
      <c r="F195" s="2">
        <v>18464.226825266349</v>
      </c>
    </row>
    <row r="196" spans="1:6">
      <c r="A196" t="s">
        <v>700</v>
      </c>
      <c r="B196" t="s">
        <v>87</v>
      </c>
      <c r="C196" t="s">
        <v>75</v>
      </c>
      <c r="D196" t="s">
        <v>88</v>
      </c>
      <c r="E196" s="2">
        <v>11070.26215043813</v>
      </c>
      <c r="F196" s="2">
        <v>7867.3909748932683</v>
      </c>
    </row>
    <row r="197" spans="1:6">
      <c r="A197" t="s">
        <v>701</v>
      </c>
      <c r="B197" t="s">
        <v>89</v>
      </c>
      <c r="C197" t="s">
        <v>75</v>
      </c>
      <c r="D197" t="s">
        <v>90</v>
      </c>
      <c r="E197" s="2">
        <v>19562.35470664543</v>
      </c>
      <c r="F197" s="2">
        <v>13782.49498098754</v>
      </c>
    </row>
    <row r="198" spans="1:6">
      <c r="A198" t="s">
        <v>702</v>
      </c>
      <c r="B198" t="s">
        <v>87</v>
      </c>
      <c r="C198" t="s">
        <v>75</v>
      </c>
      <c r="D198" t="s">
        <v>88</v>
      </c>
      <c r="E198" s="2">
        <v>11240.591105652349</v>
      </c>
      <c r="F198" s="2">
        <v>7671.9523119121068</v>
      </c>
    </row>
    <row r="199" spans="1:6">
      <c r="A199" t="s">
        <v>703</v>
      </c>
      <c r="B199" t="s">
        <v>81</v>
      </c>
      <c r="C199" t="s">
        <v>82</v>
      </c>
      <c r="D199" t="s">
        <v>84</v>
      </c>
      <c r="E199" s="2">
        <v>23763.82929975582</v>
      </c>
      <c r="F199" s="2">
        <v>17833.36818447417</v>
      </c>
    </row>
    <row r="200" spans="1:6">
      <c r="A200" t="s">
        <v>704</v>
      </c>
      <c r="B200" t="s">
        <v>74</v>
      </c>
      <c r="C200" t="s">
        <v>75</v>
      </c>
      <c r="D200" t="s">
        <v>76</v>
      </c>
      <c r="E200" s="2">
        <v>2453.3182634424861</v>
      </c>
      <c r="F200" s="2">
        <v>1951.860511286576</v>
      </c>
    </row>
    <row r="201" spans="1:6">
      <c r="A201" t="s">
        <v>705</v>
      </c>
      <c r="B201" t="s">
        <v>87</v>
      </c>
      <c r="C201" t="s">
        <v>75</v>
      </c>
      <c r="D201" t="s">
        <v>93</v>
      </c>
      <c r="E201" s="2">
        <v>11719.594724541899</v>
      </c>
      <c r="F201" s="2">
        <v>7926.6332911718628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001"/>
  <sheetViews>
    <sheetView workbookViewId="0">
      <selection activeCell="C4" sqref="C4"/>
    </sheetView>
  </sheetViews>
  <sheetFormatPr defaultRowHeight="14.5"/>
  <cols>
    <col min="1" max="1" width="12.54296875" bestFit="1" customWidth="1"/>
    <col min="2" max="2" width="14.81640625" style="4" bestFit="1" customWidth="1"/>
    <col min="3" max="3" width="14.81640625" style="4" customWidth="1"/>
    <col min="4" max="4" width="15.81640625" bestFit="1" customWidth="1"/>
    <col min="5" max="5" width="14.54296875" bestFit="1" customWidth="1"/>
    <col min="6" max="6" width="12.453125" bestFit="1" customWidth="1"/>
    <col min="7" max="7" width="12.54296875" style="2" customWidth="1"/>
    <col min="8" max="8" width="12.6328125" style="2" customWidth="1"/>
    <col min="9" max="10" width="10.08984375" bestFit="1" customWidth="1"/>
  </cols>
  <sheetData>
    <row r="1" spans="1:10">
      <c r="A1" s="1" t="s">
        <v>99</v>
      </c>
      <c r="B1" s="3" t="s">
        <v>100</v>
      </c>
      <c r="C1" s="3" t="s">
        <v>4720</v>
      </c>
      <c r="D1" s="1" t="s">
        <v>0</v>
      </c>
      <c r="E1" s="1" t="s">
        <v>68</v>
      </c>
      <c r="F1" s="11" t="s">
        <v>70</v>
      </c>
      <c r="G1" s="1" t="s">
        <v>101</v>
      </c>
      <c r="H1" s="5" t="s">
        <v>102</v>
      </c>
      <c r="I1" s="7" t="s">
        <v>72</v>
      </c>
      <c r="J1" s="7" t="s">
        <v>73</v>
      </c>
    </row>
    <row r="2" spans="1:10">
      <c r="A2">
        <v>1</v>
      </c>
      <c r="B2" s="4">
        <v>45583</v>
      </c>
      <c r="C2" s="10">
        <f>DATE(YEAR(orders[[#This Row],[order_date]]), MONTH(orders[[#This Row],[order_date]]), 1)</f>
        <v>45566</v>
      </c>
      <c r="D2" t="s">
        <v>4546</v>
      </c>
      <c r="E2" t="s">
        <v>543</v>
      </c>
      <c r="F2" t="str">
        <f>VLOOKUP(orders[[#This Row],[product_id]],Products!A:C,3,0)</f>
        <v>Appliances</v>
      </c>
      <c r="G2">
        <v>3</v>
      </c>
      <c r="H2" s="6">
        <v>6.4241929298298056E-2</v>
      </c>
      <c r="I2" s="2">
        <f>VLOOKUP($E2,
Products!$A$1:$F$201,MATCH(Orders!I$1,Products!$A$1:$F$1,0),0)</f>
        <v>2300.989425669633</v>
      </c>
      <c r="J2" s="2">
        <f>VLOOKUP($E2,
Products!$A$1:$F$201,MATCH(Orders!J$1,Products!$A$1:$F$1,0),0)</f>
        <v>1726.390958088811</v>
      </c>
    </row>
    <row r="3" spans="1:10">
      <c r="A3">
        <v>2</v>
      </c>
      <c r="B3" s="4">
        <v>45861</v>
      </c>
      <c r="C3" s="10">
        <f>DATE(YEAR(orders[[#This Row],[order_date]]), MONTH(orders[[#This Row],[order_date]]), 1)</f>
        <v>45839</v>
      </c>
      <c r="D3" t="s">
        <v>4396</v>
      </c>
      <c r="E3" t="s">
        <v>579</v>
      </c>
      <c r="F3" t="str">
        <f>VLOOKUP(orders[[#This Row],[product_id]],Products!A:C,3,0)</f>
        <v>Appliances</v>
      </c>
      <c r="G3">
        <v>2</v>
      </c>
      <c r="H3" s="6">
        <v>0.13128618398953565</v>
      </c>
      <c r="I3" s="2">
        <f>VLOOKUP($E3,
Products!$A$1:$F$201,MATCH(Orders!I$1,Products!$A$1:$F$1,0),0)</f>
        <v>5919.3204980498322</v>
      </c>
      <c r="J3" s="2">
        <f>VLOOKUP($E3,
Products!$A$1:$F$201,MATCH(Orders!J$1,Products!$A$1:$F$1,0),0)</f>
        <v>3972.3071240281379</v>
      </c>
    </row>
    <row r="4" spans="1:10">
      <c r="A4">
        <v>3</v>
      </c>
      <c r="B4" s="4">
        <v>45237</v>
      </c>
      <c r="C4" s="10">
        <f>DATE(YEAR(orders[[#This Row],[order_date]]), MONTH(orders[[#This Row],[order_date]]), 1)</f>
        <v>45231</v>
      </c>
      <c r="D4" t="s">
        <v>4061</v>
      </c>
      <c r="E4" t="s">
        <v>578</v>
      </c>
      <c r="F4" t="str">
        <f>VLOOKUP(orders[[#This Row],[product_id]],Products!A:C,3,0)</f>
        <v>Electronics</v>
      </c>
      <c r="G4">
        <v>1</v>
      </c>
      <c r="H4" s="6">
        <v>0.14195344139617344</v>
      </c>
      <c r="I4" s="2">
        <f>VLOOKUP($E4,
Products!$A$1:$F$201,MATCH(Orders!I$1,Products!$A$1:$F$1,0),0)</f>
        <v>2632.553295816565</v>
      </c>
      <c r="J4" s="2">
        <f>VLOOKUP($E4,
Products!$A$1:$F$201,MATCH(Orders!J$1,Products!$A$1:$F$1,0),0)</f>
        <v>1732.316114566717</v>
      </c>
    </row>
    <row r="5" spans="1:10">
      <c r="A5">
        <v>4</v>
      </c>
      <c r="B5" s="4">
        <v>45483</v>
      </c>
      <c r="C5" s="10">
        <f>DATE(YEAR(orders[[#This Row],[order_date]]), MONTH(orders[[#This Row],[order_date]]), 1)</f>
        <v>45474</v>
      </c>
      <c r="D5" t="s">
        <v>3315</v>
      </c>
      <c r="E5" t="s">
        <v>522</v>
      </c>
      <c r="F5" t="str">
        <f>VLOOKUP(orders[[#This Row],[product_id]],Products!A:C,3,0)</f>
        <v>Appliances</v>
      </c>
      <c r="G5">
        <v>1</v>
      </c>
      <c r="H5" s="6">
        <v>5.3792033904246965E-2</v>
      </c>
      <c r="I5" s="2">
        <f>VLOOKUP($E5,
Products!$A$1:$F$201,MATCH(Orders!I$1,Products!$A$1:$F$1,0),0)</f>
        <v>24966.707940261898</v>
      </c>
      <c r="J5" s="2">
        <f>VLOOKUP($E5,
Products!$A$1:$F$201,MATCH(Orders!J$1,Products!$A$1:$F$1,0),0)</f>
        <v>19868.70644165645</v>
      </c>
    </row>
    <row r="6" spans="1:10">
      <c r="A6">
        <v>5</v>
      </c>
      <c r="B6" s="4">
        <v>45898</v>
      </c>
      <c r="C6" s="10">
        <f>DATE(YEAR(orders[[#This Row],[order_date]]), MONTH(orders[[#This Row],[order_date]]), 1)</f>
        <v>45870</v>
      </c>
      <c r="D6" t="s">
        <v>2788</v>
      </c>
      <c r="E6" t="s">
        <v>611</v>
      </c>
      <c r="F6" t="str">
        <f>VLOOKUP(orders[[#This Row],[product_id]],Products!A:C,3,0)</f>
        <v>Electronics</v>
      </c>
      <c r="G6">
        <v>2</v>
      </c>
      <c r="H6" s="6">
        <v>0.16987799139118398</v>
      </c>
      <c r="I6" s="2">
        <f>VLOOKUP($E6,
Products!$A$1:$F$201,MATCH(Orders!I$1,Products!$A$1:$F$1,0),0)</f>
        <v>12041.08303405661</v>
      </c>
      <c r="J6" s="2">
        <f>VLOOKUP($E6,
Products!$A$1:$F$201,MATCH(Orders!J$1,Products!$A$1:$F$1,0),0)</f>
        <v>7946.6428283753548</v>
      </c>
    </row>
    <row r="7" spans="1:10">
      <c r="A7">
        <v>6</v>
      </c>
      <c r="B7" s="4">
        <v>45183</v>
      </c>
      <c r="C7" s="10">
        <f>DATE(YEAR(orders[[#This Row],[order_date]]), MONTH(orders[[#This Row],[order_date]]), 1)</f>
        <v>45170</v>
      </c>
      <c r="D7" t="s">
        <v>929</v>
      </c>
      <c r="E7" t="s">
        <v>553</v>
      </c>
      <c r="F7" t="str">
        <f>VLOOKUP(orders[[#This Row],[product_id]],Products!A:C,3,0)</f>
        <v>Electronics</v>
      </c>
      <c r="G7">
        <v>2</v>
      </c>
      <c r="H7" s="6">
        <v>0.24297361477587989</v>
      </c>
      <c r="I7" s="2">
        <f>VLOOKUP($E7,
Products!$A$1:$F$201,MATCH(Orders!I$1,Products!$A$1:$F$1,0),0)</f>
        <v>19089.562478947992</v>
      </c>
      <c r="J7" s="2">
        <f>VLOOKUP($E7,
Products!$A$1:$F$201,MATCH(Orders!J$1,Products!$A$1:$F$1,0),0)</f>
        <v>12552.840439332171</v>
      </c>
    </row>
    <row r="8" spans="1:10">
      <c r="A8">
        <v>7</v>
      </c>
      <c r="B8" s="4">
        <v>45459</v>
      </c>
      <c r="C8" s="10">
        <f>DATE(YEAR(orders[[#This Row],[order_date]]), MONTH(orders[[#This Row],[order_date]]), 1)</f>
        <v>45444</v>
      </c>
      <c r="D8" t="s">
        <v>3421</v>
      </c>
      <c r="E8" t="s">
        <v>682</v>
      </c>
      <c r="F8" t="str">
        <f>VLOOKUP(orders[[#This Row],[product_id]],Products!A:C,3,0)</f>
        <v>Electronics</v>
      </c>
      <c r="G8">
        <v>3</v>
      </c>
      <c r="H8" s="6">
        <v>0.14869884289599927</v>
      </c>
      <c r="I8" s="2">
        <f>VLOOKUP($E8,
Products!$A$1:$F$201,MATCH(Orders!I$1,Products!$A$1:$F$1,0),0)</f>
        <v>32533.33990892916</v>
      </c>
      <c r="J8" s="2">
        <f>VLOOKUP($E8,
Products!$A$1:$F$201,MATCH(Orders!J$1,Products!$A$1:$F$1,0),0)</f>
        <v>22734.712471507952</v>
      </c>
    </row>
    <row r="9" spans="1:10">
      <c r="A9">
        <v>8</v>
      </c>
      <c r="B9" s="4">
        <v>44978</v>
      </c>
      <c r="C9" s="10">
        <f>DATE(YEAR(orders[[#This Row],[order_date]]), MONTH(orders[[#This Row],[order_date]]), 1)</f>
        <v>44958</v>
      </c>
      <c r="D9" t="s">
        <v>3146</v>
      </c>
      <c r="E9" t="s">
        <v>676</v>
      </c>
      <c r="F9" t="str">
        <f>VLOOKUP(orders[[#This Row],[product_id]],Products!A:C,3,0)</f>
        <v>Electronics</v>
      </c>
      <c r="G9">
        <v>1</v>
      </c>
      <c r="H9" s="6">
        <v>0.14219833830042403</v>
      </c>
      <c r="I9" s="2">
        <f>VLOOKUP($E9,
Products!$A$1:$F$201,MATCH(Orders!I$1,Products!$A$1:$F$1,0),0)</f>
        <v>30008.64884218746</v>
      </c>
      <c r="J9" s="2">
        <f>VLOOKUP($E9,
Products!$A$1:$F$201,MATCH(Orders!J$1,Products!$A$1:$F$1,0),0)</f>
        <v>19907.2372539471</v>
      </c>
    </row>
    <row r="10" spans="1:10">
      <c r="A10">
        <v>9</v>
      </c>
      <c r="B10" s="4">
        <v>46017</v>
      </c>
      <c r="C10" s="10">
        <f>DATE(YEAR(orders[[#This Row],[order_date]]), MONTH(orders[[#This Row],[order_date]]), 1)</f>
        <v>45992</v>
      </c>
      <c r="D10" t="s">
        <v>3161</v>
      </c>
      <c r="E10" t="s">
        <v>589</v>
      </c>
      <c r="F10" t="str">
        <f>VLOOKUP(orders[[#This Row],[product_id]],Products!A:C,3,0)</f>
        <v>Appliances</v>
      </c>
      <c r="G10">
        <v>1</v>
      </c>
      <c r="H10" s="6">
        <v>7.5403855226323382E-2</v>
      </c>
      <c r="I10" s="2">
        <f>VLOOKUP($E10,
Products!$A$1:$F$201,MATCH(Orders!I$1,Products!$A$1:$F$1,0),0)</f>
        <v>6227.1351854710047</v>
      </c>
      <c r="J10" s="2">
        <f>VLOOKUP($E10,
Products!$A$1:$F$201,MATCH(Orders!J$1,Products!$A$1:$F$1,0),0)</f>
        <v>4146.7707671772396</v>
      </c>
    </row>
    <row r="11" spans="1:10">
      <c r="A11">
        <v>10</v>
      </c>
      <c r="B11" s="4">
        <v>45226</v>
      </c>
      <c r="C11" s="10">
        <f>DATE(YEAR(orders[[#This Row],[order_date]]), MONTH(orders[[#This Row],[order_date]]), 1)</f>
        <v>45200</v>
      </c>
      <c r="D11" t="s">
        <v>4480</v>
      </c>
      <c r="E11" t="s">
        <v>512</v>
      </c>
      <c r="F11" t="str">
        <f>VLOOKUP(orders[[#This Row],[product_id]],Products!A:C,3,0)</f>
        <v>Electronics</v>
      </c>
      <c r="G11">
        <v>3</v>
      </c>
      <c r="H11" s="6">
        <v>0.15879523954959227</v>
      </c>
      <c r="I11" s="2">
        <f>VLOOKUP($E11,
Products!$A$1:$F$201,MATCH(Orders!I$1,Products!$A$1:$F$1,0),0)</f>
        <v>12877.548087294561</v>
      </c>
      <c r="J11" s="2">
        <f>VLOOKUP($E11,
Products!$A$1:$F$201,MATCH(Orders!J$1,Products!$A$1:$F$1,0),0)</f>
        <v>9551.9000631411909</v>
      </c>
    </row>
    <row r="12" spans="1:10">
      <c r="A12">
        <v>11</v>
      </c>
      <c r="B12" s="4">
        <v>45598</v>
      </c>
      <c r="C12" s="10">
        <f>DATE(YEAR(orders[[#This Row],[order_date]]), MONTH(orders[[#This Row],[order_date]]), 1)</f>
        <v>45597</v>
      </c>
      <c r="D12" t="s">
        <v>2117</v>
      </c>
      <c r="E12" t="s">
        <v>701</v>
      </c>
      <c r="F12" t="str">
        <f>VLOOKUP(orders[[#This Row],[product_id]],Products!A:C,3,0)</f>
        <v>Electronics</v>
      </c>
      <c r="G12">
        <v>2</v>
      </c>
      <c r="H12" s="6">
        <v>0.12730624903524498</v>
      </c>
      <c r="I12" s="2">
        <f>VLOOKUP($E12,
Products!$A$1:$F$201,MATCH(Orders!I$1,Products!$A$1:$F$1,0),0)</f>
        <v>19562.35470664543</v>
      </c>
      <c r="J12" s="2">
        <f>VLOOKUP($E12,
Products!$A$1:$F$201,MATCH(Orders!J$1,Products!$A$1:$F$1,0),0)</f>
        <v>13782.49498098754</v>
      </c>
    </row>
    <row r="13" spans="1:10">
      <c r="A13">
        <v>12</v>
      </c>
      <c r="B13" s="4">
        <v>45704</v>
      </c>
      <c r="C13" s="10">
        <f>DATE(YEAR(orders[[#This Row],[order_date]]), MONTH(orders[[#This Row],[order_date]]), 1)</f>
        <v>45689</v>
      </c>
      <c r="D13" t="s">
        <v>2425</v>
      </c>
      <c r="E13" t="s">
        <v>631</v>
      </c>
      <c r="F13" t="str">
        <f>VLOOKUP(orders[[#This Row],[product_id]],Products!A:C,3,0)</f>
        <v>Appliances</v>
      </c>
      <c r="G13">
        <v>2</v>
      </c>
      <c r="H13" s="6">
        <v>6.5515981395689912E-2</v>
      </c>
      <c r="I13" s="2">
        <f>VLOOKUP($E13,
Products!$A$1:$F$201,MATCH(Orders!I$1,Products!$A$1:$F$1,0),0)</f>
        <v>5983.7308645702497</v>
      </c>
      <c r="J13" s="2">
        <f>VLOOKUP($E13,
Products!$A$1:$F$201,MATCH(Orders!J$1,Products!$A$1:$F$1,0),0)</f>
        <v>4205.6432936163774</v>
      </c>
    </row>
    <row r="14" spans="1:10">
      <c r="A14">
        <v>13</v>
      </c>
      <c r="B14" s="4">
        <v>45758</v>
      </c>
      <c r="C14" s="10">
        <f>DATE(YEAR(orders[[#This Row],[order_date]]), MONTH(orders[[#This Row],[order_date]]), 1)</f>
        <v>45748</v>
      </c>
      <c r="D14" t="s">
        <v>4526</v>
      </c>
      <c r="E14" t="s">
        <v>654</v>
      </c>
      <c r="F14" t="str">
        <f>VLOOKUP(orders[[#This Row],[product_id]],Products!A:C,3,0)</f>
        <v>Electronics</v>
      </c>
      <c r="G14">
        <v>3</v>
      </c>
      <c r="H14" s="6">
        <v>0.22860356825314626</v>
      </c>
      <c r="I14" s="2">
        <f>VLOOKUP($E14,
Products!$A$1:$F$201,MATCH(Orders!I$1,Products!$A$1:$F$1,0),0)</f>
        <v>2480.90324078101</v>
      </c>
      <c r="J14" s="2">
        <f>VLOOKUP($E14,
Products!$A$1:$F$201,MATCH(Orders!J$1,Products!$A$1:$F$1,0),0)</f>
        <v>1964.543440578911</v>
      </c>
    </row>
    <row r="15" spans="1:10">
      <c r="A15">
        <v>14</v>
      </c>
      <c r="B15" s="4">
        <v>45158</v>
      </c>
      <c r="C15" s="10">
        <f>DATE(YEAR(orders[[#This Row],[order_date]]), MONTH(orders[[#This Row],[order_date]]), 1)</f>
        <v>45139</v>
      </c>
      <c r="D15" t="s">
        <v>1002</v>
      </c>
      <c r="E15" t="s">
        <v>658</v>
      </c>
      <c r="F15" t="str">
        <f>VLOOKUP(orders[[#This Row],[product_id]],Products!A:C,3,0)</f>
        <v>Electronics</v>
      </c>
      <c r="G15">
        <v>1</v>
      </c>
      <c r="H15" s="6">
        <v>0.10789396032361763</v>
      </c>
      <c r="I15" s="2">
        <f>VLOOKUP($E15,
Products!$A$1:$F$201,MATCH(Orders!I$1,Products!$A$1:$F$1,0),0)</f>
        <v>2455.4664524813788</v>
      </c>
      <c r="J15" s="2">
        <f>VLOOKUP($E15,
Products!$A$1:$F$201,MATCH(Orders!J$1,Products!$A$1:$F$1,0),0)</f>
        <v>1763.2139459131699</v>
      </c>
    </row>
    <row r="16" spans="1:10">
      <c r="A16">
        <v>15</v>
      </c>
      <c r="B16" s="4">
        <v>45901</v>
      </c>
      <c r="C16" s="10">
        <f>DATE(YEAR(orders[[#This Row],[order_date]]), MONTH(orders[[#This Row],[order_date]]), 1)</f>
        <v>45901</v>
      </c>
      <c r="D16" t="s">
        <v>1028</v>
      </c>
      <c r="E16" t="s">
        <v>586</v>
      </c>
      <c r="F16" t="str">
        <f>VLOOKUP(orders[[#This Row],[product_id]],Products!A:C,3,0)</f>
        <v>Appliances</v>
      </c>
      <c r="G16">
        <v>2</v>
      </c>
      <c r="H16" s="6">
        <v>0.12483028335680058</v>
      </c>
      <c r="I16" s="2">
        <f>VLOOKUP($E16,
Products!$A$1:$F$201,MATCH(Orders!I$1,Products!$A$1:$F$1,0),0)</f>
        <v>22928.971424497449</v>
      </c>
      <c r="J16" s="2">
        <f>VLOOKUP($E16,
Products!$A$1:$F$201,MATCH(Orders!J$1,Products!$A$1:$F$1,0),0)</f>
        <v>17801.356740692991</v>
      </c>
    </row>
    <row r="17" spans="1:10">
      <c r="A17">
        <v>16</v>
      </c>
      <c r="B17" s="4">
        <v>46018</v>
      </c>
      <c r="C17" s="10">
        <f>DATE(YEAR(orders[[#This Row],[order_date]]), MONTH(orders[[#This Row],[order_date]]), 1)</f>
        <v>45992</v>
      </c>
      <c r="D17" t="s">
        <v>4593</v>
      </c>
      <c r="E17" t="s">
        <v>694</v>
      </c>
      <c r="F17" t="str">
        <f>VLOOKUP(orders[[#This Row],[product_id]],Products!A:C,3,0)</f>
        <v>Appliances</v>
      </c>
      <c r="G17">
        <v>2</v>
      </c>
      <c r="H17" s="6">
        <v>0.11586959679129287</v>
      </c>
      <c r="I17" s="2">
        <f>VLOOKUP($E17,
Products!$A$1:$F$201,MATCH(Orders!I$1,Products!$A$1:$F$1,0),0)</f>
        <v>6319.3885218993337</v>
      </c>
      <c r="J17" s="2">
        <f>VLOOKUP($E17,
Products!$A$1:$F$201,MATCH(Orders!J$1,Products!$A$1:$F$1,0),0)</f>
        <v>4956.0125433870189</v>
      </c>
    </row>
    <row r="18" spans="1:10">
      <c r="A18">
        <v>17</v>
      </c>
      <c r="B18" s="4">
        <v>44954</v>
      </c>
      <c r="C18" s="10">
        <f>DATE(YEAR(orders[[#This Row],[order_date]]), MONTH(orders[[#This Row],[order_date]]), 1)</f>
        <v>44927</v>
      </c>
      <c r="D18" t="s">
        <v>2583</v>
      </c>
      <c r="E18" t="s">
        <v>661</v>
      </c>
      <c r="F18" t="str">
        <f>VLOOKUP(orders[[#This Row],[product_id]],Products!A:C,3,0)</f>
        <v>Electronics</v>
      </c>
      <c r="G18">
        <v>1</v>
      </c>
      <c r="H18" s="6">
        <v>0.10175725363260855</v>
      </c>
      <c r="I18" s="2">
        <f>VLOOKUP($E18,
Products!$A$1:$F$201,MATCH(Orders!I$1,Products!$A$1:$F$1,0),0)</f>
        <v>18760.038541255031</v>
      </c>
      <c r="J18" s="2">
        <f>VLOOKUP($E18,
Products!$A$1:$F$201,MATCH(Orders!J$1,Products!$A$1:$F$1,0),0)</f>
        <v>13545.127547708629</v>
      </c>
    </row>
    <row r="19" spans="1:10">
      <c r="A19">
        <v>18</v>
      </c>
      <c r="B19" s="4">
        <v>46001</v>
      </c>
      <c r="C19" s="10">
        <f>DATE(YEAR(orders[[#This Row],[order_date]]), MONTH(orders[[#This Row],[order_date]]), 1)</f>
        <v>45992</v>
      </c>
      <c r="D19" t="s">
        <v>2217</v>
      </c>
      <c r="E19" t="s">
        <v>557</v>
      </c>
      <c r="F19" t="str">
        <f>VLOOKUP(orders[[#This Row],[product_id]],Products!A:C,3,0)</f>
        <v>Electronics</v>
      </c>
      <c r="G19">
        <v>2</v>
      </c>
      <c r="H19" s="6">
        <v>0.21927165857406725</v>
      </c>
      <c r="I19" s="2">
        <f>VLOOKUP($E19,
Products!$A$1:$F$201,MATCH(Orders!I$1,Products!$A$1:$F$1,0),0)</f>
        <v>23950.56449224626</v>
      </c>
      <c r="J19" s="2">
        <f>VLOOKUP($E19,
Products!$A$1:$F$201,MATCH(Orders!J$1,Products!$A$1:$F$1,0),0)</f>
        <v>16488.618979732779</v>
      </c>
    </row>
    <row r="20" spans="1:10">
      <c r="A20">
        <v>19</v>
      </c>
      <c r="B20" s="4">
        <v>45517</v>
      </c>
      <c r="C20" s="10">
        <f>DATE(YEAR(orders[[#This Row],[order_date]]), MONTH(orders[[#This Row],[order_date]]), 1)</f>
        <v>45505</v>
      </c>
      <c r="D20" t="s">
        <v>4347</v>
      </c>
      <c r="E20" t="s">
        <v>518</v>
      </c>
      <c r="F20" t="str">
        <f>VLOOKUP(orders[[#This Row],[product_id]],Products!A:C,3,0)</f>
        <v>Electronics</v>
      </c>
      <c r="G20">
        <v>2</v>
      </c>
      <c r="H20" s="6">
        <v>0.20534292630941831</v>
      </c>
      <c r="I20" s="2">
        <f>VLOOKUP($E20,
Products!$A$1:$F$201,MATCH(Orders!I$1,Products!$A$1:$F$1,0),0)</f>
        <v>23393.890826127132</v>
      </c>
      <c r="J20" s="2">
        <f>VLOOKUP($E20,
Products!$A$1:$F$201,MATCH(Orders!J$1,Products!$A$1:$F$1,0),0)</f>
        <v>16064.756531016081</v>
      </c>
    </row>
    <row r="21" spans="1:10">
      <c r="A21">
        <v>20</v>
      </c>
      <c r="B21" s="4">
        <v>45711</v>
      </c>
      <c r="C21" s="10">
        <f>DATE(YEAR(orders[[#This Row],[order_date]]), MONTH(orders[[#This Row],[order_date]]), 1)</f>
        <v>45689</v>
      </c>
      <c r="D21" t="s">
        <v>2792</v>
      </c>
      <c r="E21" t="s">
        <v>539</v>
      </c>
      <c r="F21" t="str">
        <f>VLOOKUP(orders[[#This Row],[product_id]],Products!A:C,3,0)</f>
        <v>Appliances</v>
      </c>
      <c r="G21">
        <v>1</v>
      </c>
      <c r="H21" s="6">
        <v>7.1956203280420239E-2</v>
      </c>
      <c r="I21" s="2">
        <f>VLOOKUP($E21,
Products!$A$1:$F$201,MATCH(Orders!I$1,Products!$A$1:$F$1,0),0)</f>
        <v>25730.234720482978</v>
      </c>
      <c r="J21" s="2">
        <f>VLOOKUP($E21,
Products!$A$1:$F$201,MATCH(Orders!J$1,Products!$A$1:$F$1,0),0)</f>
        <v>17186.87037527658</v>
      </c>
    </row>
    <row r="22" spans="1:10">
      <c r="A22">
        <v>21</v>
      </c>
      <c r="B22" s="4">
        <v>45546</v>
      </c>
      <c r="C22" s="10">
        <f>DATE(YEAR(orders[[#This Row],[order_date]]), MONTH(orders[[#This Row],[order_date]]), 1)</f>
        <v>45536</v>
      </c>
      <c r="D22" t="s">
        <v>1210</v>
      </c>
      <c r="E22" t="s">
        <v>632</v>
      </c>
      <c r="F22" t="str">
        <f>VLOOKUP(orders[[#This Row],[product_id]],Products!A:C,3,0)</f>
        <v>Electronics</v>
      </c>
      <c r="G22">
        <v>2</v>
      </c>
      <c r="H22" s="6">
        <v>0.11189990969566034</v>
      </c>
      <c r="I22" s="2">
        <f>VLOOKUP($E22,
Products!$A$1:$F$201,MATCH(Orders!I$1,Products!$A$1:$F$1,0),0)</f>
        <v>23049.571773693999</v>
      </c>
      <c r="J22" s="2">
        <f>VLOOKUP($E22,
Products!$A$1:$F$201,MATCH(Orders!J$1,Products!$A$1:$F$1,0),0)</f>
        <v>15791.461375569639</v>
      </c>
    </row>
    <row r="23" spans="1:10">
      <c r="A23">
        <v>22</v>
      </c>
      <c r="B23" s="4">
        <v>45512</v>
      </c>
      <c r="C23" s="10">
        <f>DATE(YEAR(orders[[#This Row],[order_date]]), MONTH(orders[[#This Row],[order_date]]), 1)</f>
        <v>45505</v>
      </c>
      <c r="D23" t="s">
        <v>4280</v>
      </c>
      <c r="E23" t="s">
        <v>610</v>
      </c>
      <c r="F23" t="str">
        <f>VLOOKUP(orders[[#This Row],[product_id]],Products!A:C,3,0)</f>
        <v>Appliances</v>
      </c>
      <c r="G23">
        <v>2</v>
      </c>
      <c r="H23" s="6">
        <v>0.14750396219846187</v>
      </c>
      <c r="I23" s="2">
        <f>VLOOKUP($E23,
Products!$A$1:$F$201,MATCH(Orders!I$1,Products!$A$1:$F$1,0),0)</f>
        <v>23456.386855186989</v>
      </c>
      <c r="J23" s="2">
        <f>VLOOKUP($E23,
Products!$A$1:$F$201,MATCH(Orders!J$1,Products!$A$1:$F$1,0),0)</f>
        <v>16522.385271144129</v>
      </c>
    </row>
    <row r="24" spans="1:10">
      <c r="A24">
        <v>23</v>
      </c>
      <c r="B24" s="4">
        <v>45928</v>
      </c>
      <c r="C24" s="10">
        <f>DATE(YEAR(orders[[#This Row],[order_date]]), MONTH(orders[[#This Row],[order_date]]), 1)</f>
        <v>45901</v>
      </c>
      <c r="D24" t="s">
        <v>3506</v>
      </c>
      <c r="E24" t="s">
        <v>700</v>
      </c>
      <c r="F24" t="str">
        <f>VLOOKUP(orders[[#This Row],[product_id]],Products!A:C,3,0)</f>
        <v>Electronics</v>
      </c>
      <c r="G24">
        <v>2</v>
      </c>
      <c r="H24" s="6">
        <v>0.12719933646235021</v>
      </c>
      <c r="I24" s="2">
        <f>VLOOKUP($E24,
Products!$A$1:$F$201,MATCH(Orders!I$1,Products!$A$1:$F$1,0),0)</f>
        <v>11070.26215043813</v>
      </c>
      <c r="J24" s="2">
        <f>VLOOKUP($E24,
Products!$A$1:$F$201,MATCH(Orders!J$1,Products!$A$1:$F$1,0),0)</f>
        <v>7867.3909748932683</v>
      </c>
    </row>
    <row r="25" spans="1:10">
      <c r="A25">
        <v>24</v>
      </c>
      <c r="B25" s="4">
        <v>45110</v>
      </c>
      <c r="C25" s="10">
        <f>DATE(YEAR(orders[[#This Row],[order_date]]), MONTH(orders[[#This Row],[order_date]]), 1)</f>
        <v>45108</v>
      </c>
      <c r="D25" t="s">
        <v>2266</v>
      </c>
      <c r="E25" t="s">
        <v>637</v>
      </c>
      <c r="F25" t="str">
        <f>VLOOKUP(orders[[#This Row],[product_id]],Products!A:C,3,0)</f>
        <v>Electronics</v>
      </c>
      <c r="G25">
        <v>1</v>
      </c>
      <c r="H25" s="6">
        <v>0.23987396483504772</v>
      </c>
      <c r="I25" s="2">
        <f>VLOOKUP($E25,
Products!$A$1:$F$201,MATCH(Orders!I$1,Products!$A$1:$F$1,0),0)</f>
        <v>2722.8882486231741</v>
      </c>
      <c r="J25" s="2">
        <f>VLOOKUP($E25,
Products!$A$1:$F$201,MATCH(Orders!J$1,Products!$A$1:$F$1,0),0)</f>
        <v>2155.455197032014</v>
      </c>
    </row>
    <row r="26" spans="1:10">
      <c r="A26">
        <v>25</v>
      </c>
      <c r="B26" s="4">
        <v>45973</v>
      </c>
      <c r="C26" s="10">
        <f>DATE(YEAR(orders[[#This Row],[order_date]]), MONTH(orders[[#This Row],[order_date]]), 1)</f>
        <v>45962</v>
      </c>
      <c r="D26" t="s">
        <v>4093</v>
      </c>
      <c r="E26" t="s">
        <v>549</v>
      </c>
      <c r="F26" t="str">
        <f>VLOOKUP(orders[[#This Row],[product_id]],Products!A:C,3,0)</f>
        <v>Electronics</v>
      </c>
      <c r="G26">
        <v>3</v>
      </c>
      <c r="H26" s="6">
        <v>0.17944350665034245</v>
      </c>
      <c r="I26" s="2">
        <f>VLOOKUP($E26,
Products!$A$1:$F$201,MATCH(Orders!I$1,Products!$A$1:$F$1,0),0)</f>
        <v>32579.222893763279</v>
      </c>
      <c r="J26" s="2">
        <f>VLOOKUP($E26,
Products!$A$1:$F$201,MATCH(Orders!J$1,Products!$A$1:$F$1,0),0)</f>
        <v>22472.912188105081</v>
      </c>
    </row>
    <row r="27" spans="1:10">
      <c r="A27">
        <v>26</v>
      </c>
      <c r="B27" s="4">
        <v>45055</v>
      </c>
      <c r="C27" s="10">
        <f>DATE(YEAR(orders[[#This Row],[order_date]]), MONTH(orders[[#This Row],[order_date]]), 1)</f>
        <v>45047</v>
      </c>
      <c r="D27" t="s">
        <v>4273</v>
      </c>
      <c r="E27" t="s">
        <v>631</v>
      </c>
      <c r="F27" t="str">
        <f>VLOOKUP(orders[[#This Row],[product_id]],Products!A:C,3,0)</f>
        <v>Appliances</v>
      </c>
      <c r="G27">
        <v>1</v>
      </c>
      <c r="H27" s="6">
        <v>0.14722921534059868</v>
      </c>
      <c r="I27" s="2">
        <f>VLOOKUP($E27,
Products!$A$1:$F$201,MATCH(Orders!I$1,Products!$A$1:$F$1,0),0)</f>
        <v>5983.7308645702497</v>
      </c>
      <c r="J27" s="2">
        <f>VLOOKUP($E27,
Products!$A$1:$F$201,MATCH(Orders!J$1,Products!$A$1:$F$1,0),0)</f>
        <v>4205.6432936163774</v>
      </c>
    </row>
    <row r="28" spans="1:10">
      <c r="A28">
        <v>27</v>
      </c>
      <c r="B28" s="4">
        <v>45217</v>
      </c>
      <c r="C28" s="10">
        <f>DATE(YEAR(orders[[#This Row],[order_date]]), MONTH(orders[[#This Row],[order_date]]), 1)</f>
        <v>45200</v>
      </c>
      <c r="D28" t="s">
        <v>3894</v>
      </c>
      <c r="E28" t="s">
        <v>648</v>
      </c>
      <c r="F28" t="str">
        <f>VLOOKUP(orders[[#This Row],[product_id]],Products!A:C,3,0)</f>
        <v>Electronics</v>
      </c>
      <c r="G28">
        <v>1</v>
      </c>
      <c r="H28" s="6">
        <v>0.15269737254375321</v>
      </c>
      <c r="I28" s="2">
        <f>VLOOKUP($E28,
Products!$A$1:$F$201,MATCH(Orders!I$1,Products!$A$1:$F$1,0),0)</f>
        <v>11049.50250218974</v>
      </c>
      <c r="J28" s="2">
        <f>VLOOKUP($E28,
Products!$A$1:$F$201,MATCH(Orders!J$1,Products!$A$1:$F$1,0),0)</f>
        <v>7252.1207539007246</v>
      </c>
    </row>
    <row r="29" spans="1:10">
      <c r="A29">
        <v>28</v>
      </c>
      <c r="B29" s="4">
        <v>45427</v>
      </c>
      <c r="C29" s="10">
        <f>DATE(YEAR(orders[[#This Row],[order_date]]), MONTH(orders[[#This Row],[order_date]]), 1)</f>
        <v>45413</v>
      </c>
      <c r="D29" t="s">
        <v>2071</v>
      </c>
      <c r="E29" t="s">
        <v>513</v>
      </c>
      <c r="F29" t="str">
        <f>VLOOKUP(orders[[#This Row],[product_id]],Products!A:C,3,0)</f>
        <v>Electronics</v>
      </c>
      <c r="G29">
        <v>2</v>
      </c>
      <c r="H29" s="6">
        <v>0.18346885472209279</v>
      </c>
      <c r="I29" s="2">
        <f>VLOOKUP($E29,
Products!$A$1:$F$201,MATCH(Orders!I$1,Products!$A$1:$F$1,0),0)</f>
        <v>2370.6748519187499</v>
      </c>
      <c r="J29" s="2">
        <f>VLOOKUP($E29,
Products!$A$1:$F$201,MATCH(Orders!J$1,Products!$A$1:$F$1,0),0)</f>
        <v>1742.1190905744229</v>
      </c>
    </row>
    <row r="30" spans="1:10">
      <c r="A30">
        <v>29</v>
      </c>
      <c r="B30" s="4">
        <v>45112</v>
      </c>
      <c r="C30" s="10">
        <f>DATE(YEAR(orders[[#This Row],[order_date]]), MONTH(orders[[#This Row],[order_date]]), 1)</f>
        <v>45108</v>
      </c>
      <c r="D30" t="s">
        <v>4659</v>
      </c>
      <c r="E30" t="s">
        <v>619</v>
      </c>
      <c r="F30" t="str">
        <f>VLOOKUP(orders[[#This Row],[product_id]],Products!A:C,3,0)</f>
        <v>Appliances</v>
      </c>
      <c r="G30">
        <v>2</v>
      </c>
      <c r="H30" s="6">
        <v>5.0246295612218897E-2</v>
      </c>
      <c r="I30" s="2">
        <f>VLOOKUP($E30,
Products!$A$1:$F$201,MATCH(Orders!I$1,Products!$A$1:$F$1,0),0)</f>
        <v>6040.8433358455886</v>
      </c>
      <c r="J30" s="2">
        <f>VLOOKUP($E30,
Products!$A$1:$F$201,MATCH(Orders!J$1,Products!$A$1:$F$1,0),0)</f>
        <v>4363.6239115177623</v>
      </c>
    </row>
    <row r="31" spans="1:10">
      <c r="A31">
        <v>30</v>
      </c>
      <c r="B31" s="4">
        <v>45405</v>
      </c>
      <c r="C31" s="10">
        <f>DATE(YEAR(orders[[#This Row],[order_date]]), MONTH(orders[[#This Row],[order_date]]), 1)</f>
        <v>45383</v>
      </c>
      <c r="D31" t="s">
        <v>2993</v>
      </c>
      <c r="E31" t="s">
        <v>510</v>
      </c>
      <c r="F31" t="str">
        <f>VLOOKUP(orders[[#This Row],[product_id]],Products!A:C,3,0)</f>
        <v>Appliances</v>
      </c>
      <c r="G31">
        <v>1</v>
      </c>
      <c r="H31" s="6">
        <v>0.12184491143913205</v>
      </c>
      <c r="I31" s="2">
        <f>VLOOKUP($E31,
Products!$A$1:$F$201,MATCH(Orders!I$1,Products!$A$1:$F$1,0),0)</f>
        <v>23457.606610250739</v>
      </c>
      <c r="J31" s="2">
        <f>VLOOKUP($E31,
Products!$A$1:$F$201,MATCH(Orders!J$1,Products!$A$1:$F$1,0),0)</f>
        <v>17038.831523124281</v>
      </c>
    </row>
    <row r="32" spans="1:10">
      <c r="A32">
        <v>31</v>
      </c>
      <c r="B32" s="4">
        <v>45418</v>
      </c>
      <c r="C32" s="10">
        <f>DATE(YEAR(orders[[#This Row],[order_date]]), MONTH(orders[[#This Row],[order_date]]), 1)</f>
        <v>45413</v>
      </c>
      <c r="D32" t="s">
        <v>1392</v>
      </c>
      <c r="E32" t="s">
        <v>699</v>
      </c>
      <c r="F32" t="str">
        <f>VLOOKUP(orders[[#This Row],[product_id]],Products!A:C,3,0)</f>
        <v>Appliances</v>
      </c>
      <c r="G32">
        <v>2</v>
      </c>
      <c r="H32" s="6">
        <v>8.0637659434767195E-2</v>
      </c>
      <c r="I32" s="2">
        <f>VLOOKUP($E32,
Products!$A$1:$F$201,MATCH(Orders!I$1,Products!$A$1:$F$1,0),0)</f>
        <v>25091.998133165329</v>
      </c>
      <c r="J32" s="2">
        <f>VLOOKUP($E32,
Products!$A$1:$F$201,MATCH(Orders!J$1,Products!$A$1:$F$1,0),0)</f>
        <v>18464.226825266349</v>
      </c>
    </row>
    <row r="33" spans="1:10">
      <c r="A33">
        <v>32</v>
      </c>
      <c r="B33" s="4">
        <v>45439</v>
      </c>
      <c r="C33" s="10">
        <f>DATE(YEAR(orders[[#This Row],[order_date]]), MONTH(orders[[#This Row],[order_date]]), 1)</f>
        <v>45413</v>
      </c>
      <c r="D33" t="s">
        <v>2723</v>
      </c>
      <c r="E33" t="s">
        <v>591</v>
      </c>
      <c r="F33" t="str">
        <f>VLOOKUP(orders[[#This Row],[product_id]],Products!A:C,3,0)</f>
        <v>Appliances</v>
      </c>
      <c r="G33">
        <v>3</v>
      </c>
      <c r="H33" s="6">
        <v>0.13703569695926252</v>
      </c>
      <c r="I33" s="2">
        <f>VLOOKUP($E33,
Products!$A$1:$F$201,MATCH(Orders!I$1,Products!$A$1:$F$1,0),0)</f>
        <v>5828.0678031706884</v>
      </c>
      <c r="J33" s="2">
        <f>VLOOKUP($E33,
Products!$A$1:$F$201,MATCH(Orders!J$1,Products!$A$1:$F$1,0),0)</f>
        <v>3928.741316454903</v>
      </c>
    </row>
    <row r="34" spans="1:10">
      <c r="A34">
        <v>33</v>
      </c>
      <c r="B34" s="4">
        <v>46017</v>
      </c>
      <c r="C34" s="10">
        <f>DATE(YEAR(orders[[#This Row],[order_date]]), MONTH(orders[[#This Row],[order_date]]), 1)</f>
        <v>45992</v>
      </c>
      <c r="D34" t="s">
        <v>2174</v>
      </c>
      <c r="E34" t="s">
        <v>578</v>
      </c>
      <c r="F34" t="str">
        <f>VLOOKUP(orders[[#This Row],[product_id]],Products!A:C,3,0)</f>
        <v>Electronics</v>
      </c>
      <c r="G34">
        <v>1</v>
      </c>
      <c r="H34" s="6">
        <v>0.15875082212547179</v>
      </c>
      <c r="I34" s="2">
        <f>VLOOKUP($E34,
Products!$A$1:$F$201,MATCH(Orders!I$1,Products!$A$1:$F$1,0),0)</f>
        <v>2632.553295816565</v>
      </c>
      <c r="J34" s="2">
        <f>VLOOKUP($E34,
Products!$A$1:$F$201,MATCH(Orders!J$1,Products!$A$1:$F$1,0),0)</f>
        <v>1732.316114566717</v>
      </c>
    </row>
    <row r="35" spans="1:10">
      <c r="A35">
        <v>34</v>
      </c>
      <c r="B35" s="4">
        <v>45393</v>
      </c>
      <c r="C35" s="10">
        <f>DATE(YEAR(orders[[#This Row],[order_date]]), MONTH(orders[[#This Row],[order_date]]), 1)</f>
        <v>45383</v>
      </c>
      <c r="D35" t="s">
        <v>4629</v>
      </c>
      <c r="E35" t="s">
        <v>597</v>
      </c>
      <c r="F35" t="str">
        <f>VLOOKUP(orders[[#This Row],[product_id]],Products!A:C,3,0)</f>
        <v>Appliances</v>
      </c>
      <c r="G35">
        <v>2</v>
      </c>
      <c r="H35" s="6">
        <v>0.1077432164760939</v>
      </c>
      <c r="I35" s="2">
        <f>VLOOKUP($E35,
Products!$A$1:$F$201,MATCH(Orders!I$1,Products!$A$1:$F$1,0),0)</f>
        <v>22545.827750919081</v>
      </c>
      <c r="J35" s="2">
        <f>VLOOKUP($E35,
Products!$A$1:$F$201,MATCH(Orders!J$1,Products!$A$1:$F$1,0),0)</f>
        <v>15091.172935360129</v>
      </c>
    </row>
    <row r="36" spans="1:10">
      <c r="A36">
        <v>35</v>
      </c>
      <c r="B36" s="4">
        <v>45211</v>
      </c>
      <c r="C36" s="10">
        <f>DATE(YEAR(orders[[#This Row],[order_date]]), MONTH(orders[[#This Row],[order_date]]), 1)</f>
        <v>45200</v>
      </c>
      <c r="D36" t="s">
        <v>1445</v>
      </c>
      <c r="E36" t="s">
        <v>626</v>
      </c>
      <c r="F36" t="str">
        <f>VLOOKUP(orders[[#This Row],[product_id]],Products!A:C,3,0)</f>
        <v>Electronics</v>
      </c>
      <c r="G36">
        <v>1</v>
      </c>
      <c r="H36" s="6">
        <v>0.18883872854631828</v>
      </c>
      <c r="I36" s="2">
        <f>VLOOKUP($E36,
Products!$A$1:$F$201,MATCH(Orders!I$1,Products!$A$1:$F$1,0),0)</f>
        <v>19602.440815481601</v>
      </c>
      <c r="J36" s="2">
        <f>VLOOKUP($E36,
Products!$A$1:$F$201,MATCH(Orders!J$1,Products!$A$1:$F$1,0),0)</f>
        <v>14427.862284038891</v>
      </c>
    </row>
    <row r="37" spans="1:10">
      <c r="A37">
        <v>36</v>
      </c>
      <c r="B37" s="4">
        <v>45527</v>
      </c>
      <c r="C37" s="10">
        <f>DATE(YEAR(orders[[#This Row],[order_date]]), MONTH(orders[[#This Row],[order_date]]), 1)</f>
        <v>45505</v>
      </c>
      <c r="D37" t="s">
        <v>1702</v>
      </c>
      <c r="E37" t="s">
        <v>551</v>
      </c>
      <c r="F37" t="str">
        <f>VLOOKUP(orders[[#This Row],[product_id]],Products!A:C,3,0)</f>
        <v>Appliances</v>
      </c>
      <c r="G37">
        <v>2</v>
      </c>
      <c r="H37" s="6">
        <v>7.5817324786955853E-2</v>
      </c>
      <c r="I37" s="2">
        <f>VLOOKUP($E37,
Products!$A$1:$F$201,MATCH(Orders!I$1,Products!$A$1:$F$1,0),0)</f>
        <v>5988.538916083141</v>
      </c>
      <c r="J37" s="2">
        <f>VLOOKUP($E37,
Products!$A$1:$F$201,MATCH(Orders!J$1,Products!$A$1:$F$1,0),0)</f>
        <v>4180.5955033056744</v>
      </c>
    </row>
    <row r="38" spans="1:10">
      <c r="A38">
        <v>37</v>
      </c>
      <c r="B38" s="4">
        <v>45115</v>
      </c>
      <c r="C38" s="10">
        <f>DATE(YEAR(orders[[#This Row],[order_date]]), MONTH(orders[[#This Row],[order_date]]), 1)</f>
        <v>45108</v>
      </c>
      <c r="D38" t="s">
        <v>3240</v>
      </c>
      <c r="E38" t="s">
        <v>698</v>
      </c>
      <c r="F38" t="str">
        <f>VLOOKUP(orders[[#This Row],[product_id]],Products!A:C,3,0)</f>
        <v>Appliances</v>
      </c>
      <c r="G38">
        <v>1</v>
      </c>
      <c r="H38" s="6">
        <v>5.6467992776879854E-2</v>
      </c>
      <c r="I38" s="2">
        <f>VLOOKUP($E38,
Products!$A$1:$F$201,MATCH(Orders!I$1,Products!$A$1:$F$1,0),0)</f>
        <v>5562.620248272905</v>
      </c>
      <c r="J38" s="2">
        <f>VLOOKUP($E38,
Products!$A$1:$F$201,MATCH(Orders!J$1,Products!$A$1:$F$1,0),0)</f>
        <v>4191.9477694447714</v>
      </c>
    </row>
    <row r="39" spans="1:10">
      <c r="A39">
        <v>38</v>
      </c>
      <c r="B39" s="4">
        <v>45915</v>
      </c>
      <c r="C39" s="10">
        <f>DATE(YEAR(orders[[#This Row],[order_date]]), MONTH(orders[[#This Row],[order_date]]), 1)</f>
        <v>45901</v>
      </c>
      <c r="D39" t="s">
        <v>3518</v>
      </c>
      <c r="E39" t="s">
        <v>621</v>
      </c>
      <c r="F39" t="str">
        <f>VLOOKUP(orders[[#This Row],[product_id]],Products!A:C,3,0)</f>
        <v>Electronics</v>
      </c>
      <c r="G39">
        <v>1</v>
      </c>
      <c r="H39" s="6">
        <v>0.17970805675441909</v>
      </c>
      <c r="I39" s="2">
        <f>VLOOKUP($E39,
Products!$A$1:$F$201,MATCH(Orders!I$1,Products!$A$1:$F$1,0),0)</f>
        <v>11784.05708818019</v>
      </c>
      <c r="J39" s="2">
        <f>VLOOKUP($E39,
Products!$A$1:$F$201,MATCH(Orders!J$1,Products!$A$1:$F$1,0),0)</f>
        <v>7779.8525757032758</v>
      </c>
    </row>
    <row r="40" spans="1:10">
      <c r="A40">
        <v>39</v>
      </c>
      <c r="B40" s="4">
        <v>45816</v>
      </c>
      <c r="C40" s="10">
        <f>DATE(YEAR(orders[[#This Row],[order_date]]), MONTH(orders[[#This Row],[order_date]]), 1)</f>
        <v>45809</v>
      </c>
      <c r="D40" t="s">
        <v>2140</v>
      </c>
      <c r="E40" t="s">
        <v>618</v>
      </c>
      <c r="F40" t="str">
        <f>VLOOKUP(orders[[#This Row],[product_id]],Products!A:C,3,0)</f>
        <v>Appliances</v>
      </c>
      <c r="G40">
        <v>3</v>
      </c>
      <c r="H40" s="6">
        <v>5.9911904817428405E-2</v>
      </c>
      <c r="I40" s="2">
        <f>VLOOKUP($E40,
Products!$A$1:$F$201,MATCH(Orders!I$1,Products!$A$1:$F$1,0),0)</f>
        <v>5546.9777002203573</v>
      </c>
      <c r="J40" s="2">
        <f>VLOOKUP($E40,
Products!$A$1:$F$201,MATCH(Orders!J$1,Products!$A$1:$F$1,0),0)</f>
        <v>4048.2565671880161</v>
      </c>
    </row>
    <row r="41" spans="1:10">
      <c r="A41">
        <v>40</v>
      </c>
      <c r="B41" s="4">
        <v>45314</v>
      </c>
      <c r="C41" s="10">
        <f>DATE(YEAR(orders[[#This Row],[order_date]]), MONTH(orders[[#This Row],[order_date]]), 1)</f>
        <v>45292</v>
      </c>
      <c r="D41" t="s">
        <v>2621</v>
      </c>
      <c r="E41" t="s">
        <v>571</v>
      </c>
      <c r="F41" t="str">
        <f>VLOOKUP(orders[[#This Row],[product_id]],Products!A:C,3,0)</f>
        <v>Electronics</v>
      </c>
      <c r="G41">
        <v>2</v>
      </c>
      <c r="H41" s="6">
        <v>0.14232724569159805</v>
      </c>
      <c r="I41" s="2">
        <f>VLOOKUP($E41,
Products!$A$1:$F$201,MATCH(Orders!I$1,Products!$A$1:$F$1,0),0)</f>
        <v>30022.150567424669</v>
      </c>
      <c r="J41" s="2">
        <f>VLOOKUP($E41,
Products!$A$1:$F$201,MATCH(Orders!J$1,Products!$A$1:$F$1,0),0)</f>
        <v>21451.61875289512</v>
      </c>
    </row>
    <row r="42" spans="1:10">
      <c r="A42">
        <v>41</v>
      </c>
      <c r="B42" s="4">
        <v>45167</v>
      </c>
      <c r="C42" s="10">
        <f>DATE(YEAR(orders[[#This Row],[order_date]]), MONTH(orders[[#This Row],[order_date]]), 1)</f>
        <v>45139</v>
      </c>
      <c r="D42" t="s">
        <v>1328</v>
      </c>
      <c r="E42" t="s">
        <v>659</v>
      </c>
      <c r="F42" t="str">
        <f>VLOOKUP(orders[[#This Row],[product_id]],Products!A:C,3,0)</f>
        <v>Appliances</v>
      </c>
      <c r="G42">
        <v>1</v>
      </c>
      <c r="H42" s="6">
        <v>0.13293290349716932</v>
      </c>
      <c r="I42" s="2">
        <f>VLOOKUP($E42,
Products!$A$1:$F$201,MATCH(Orders!I$1,Products!$A$1:$F$1,0),0)</f>
        <v>25646.095965041459</v>
      </c>
      <c r="J42" s="2">
        <f>VLOOKUP($E42,
Products!$A$1:$F$201,MATCH(Orders!J$1,Products!$A$1:$F$1,0),0)</f>
        <v>18749.646593308222</v>
      </c>
    </row>
    <row r="43" spans="1:10">
      <c r="A43">
        <v>42</v>
      </c>
      <c r="B43" s="4">
        <v>45343</v>
      </c>
      <c r="C43" s="10">
        <f>DATE(YEAR(orders[[#This Row],[order_date]]), MONTH(orders[[#This Row],[order_date]]), 1)</f>
        <v>45323</v>
      </c>
      <c r="D43" t="s">
        <v>4530</v>
      </c>
      <c r="E43" t="s">
        <v>536</v>
      </c>
      <c r="F43" t="str">
        <f>VLOOKUP(orders[[#This Row],[product_id]],Products!A:C,3,0)</f>
        <v>Appliances</v>
      </c>
      <c r="G43">
        <v>2</v>
      </c>
      <c r="H43" s="6">
        <v>0.11197618558036508</v>
      </c>
      <c r="I43" s="2">
        <f>VLOOKUP($E43,
Products!$A$1:$F$201,MATCH(Orders!I$1,Products!$A$1:$F$1,0),0)</f>
        <v>25818.123603836499</v>
      </c>
      <c r="J43" s="2">
        <f>VLOOKUP($E43,
Products!$A$1:$F$201,MATCH(Orders!J$1,Products!$A$1:$F$1,0),0)</f>
        <v>18462.729442964981</v>
      </c>
    </row>
    <row r="44" spans="1:10">
      <c r="A44">
        <v>43</v>
      </c>
      <c r="B44" s="4">
        <v>45102</v>
      </c>
      <c r="C44" s="10">
        <f>DATE(YEAR(orders[[#This Row],[order_date]]), MONTH(orders[[#This Row],[order_date]]), 1)</f>
        <v>45078</v>
      </c>
      <c r="D44" t="s">
        <v>3489</v>
      </c>
      <c r="E44" t="s">
        <v>556</v>
      </c>
      <c r="F44" t="str">
        <f>VLOOKUP(orders[[#This Row],[product_id]],Products!A:C,3,0)</f>
        <v>Appliances</v>
      </c>
      <c r="G44">
        <v>1</v>
      </c>
      <c r="H44" s="6">
        <v>9.5243899822813269E-2</v>
      </c>
      <c r="I44" s="2">
        <f>VLOOKUP($E44,
Products!$A$1:$F$201,MATCH(Orders!I$1,Products!$A$1:$F$1,0),0)</f>
        <v>27054.121101651981</v>
      </c>
      <c r="J44" s="2">
        <f>VLOOKUP($E44,
Products!$A$1:$F$201,MATCH(Orders!J$1,Products!$A$1:$F$1,0),0)</f>
        <v>19388.930988794411</v>
      </c>
    </row>
    <row r="45" spans="1:10">
      <c r="A45">
        <v>44</v>
      </c>
      <c r="B45" s="4">
        <v>45313</v>
      </c>
      <c r="C45" s="10">
        <f>DATE(YEAR(orders[[#This Row],[order_date]]), MONTH(orders[[#This Row],[order_date]]), 1)</f>
        <v>45292</v>
      </c>
      <c r="D45" t="s">
        <v>1003</v>
      </c>
      <c r="E45" t="s">
        <v>546</v>
      </c>
      <c r="F45" t="str">
        <f>VLOOKUP(orders[[#This Row],[product_id]],Products!A:C,3,0)</f>
        <v>Electronics</v>
      </c>
      <c r="G45">
        <v>2</v>
      </c>
      <c r="H45" s="6">
        <v>0.1418225336220324</v>
      </c>
      <c r="I45" s="2">
        <f>VLOOKUP($E45,
Products!$A$1:$F$201,MATCH(Orders!I$1,Products!$A$1:$F$1,0),0)</f>
        <v>21943.16319502375</v>
      </c>
      <c r="J45" s="2">
        <f>VLOOKUP($E45,
Products!$A$1:$F$201,MATCH(Orders!J$1,Products!$A$1:$F$1,0),0)</f>
        <v>16937.09489743154</v>
      </c>
    </row>
    <row r="46" spans="1:10">
      <c r="A46">
        <v>45</v>
      </c>
      <c r="B46" s="4">
        <v>45779</v>
      </c>
      <c r="C46" s="10">
        <f>DATE(YEAR(orders[[#This Row],[order_date]]), MONTH(orders[[#This Row],[order_date]]), 1)</f>
        <v>45778</v>
      </c>
      <c r="D46" t="s">
        <v>1781</v>
      </c>
      <c r="E46" t="s">
        <v>556</v>
      </c>
      <c r="F46" t="str">
        <f>VLOOKUP(orders[[#This Row],[product_id]],Products!A:C,3,0)</f>
        <v>Appliances</v>
      </c>
      <c r="G46">
        <v>2</v>
      </c>
      <c r="H46" s="6">
        <v>9.645147924767232E-2</v>
      </c>
      <c r="I46" s="2">
        <f>VLOOKUP($E46,
Products!$A$1:$F$201,MATCH(Orders!I$1,Products!$A$1:$F$1,0),0)</f>
        <v>27054.121101651981</v>
      </c>
      <c r="J46" s="2">
        <f>VLOOKUP($E46,
Products!$A$1:$F$201,MATCH(Orders!J$1,Products!$A$1:$F$1,0),0)</f>
        <v>19388.930988794411</v>
      </c>
    </row>
    <row r="47" spans="1:10">
      <c r="A47">
        <v>46</v>
      </c>
      <c r="B47" s="4">
        <v>45589</v>
      </c>
      <c r="C47" s="10">
        <f>DATE(YEAR(orders[[#This Row],[order_date]]), MONTH(orders[[#This Row],[order_date]]), 1)</f>
        <v>45566</v>
      </c>
      <c r="D47" t="s">
        <v>3486</v>
      </c>
      <c r="E47" t="s">
        <v>652</v>
      </c>
      <c r="F47" t="str">
        <f>VLOOKUP(orders[[#This Row],[product_id]],Products!A:C,3,0)</f>
        <v>Appliances</v>
      </c>
      <c r="G47">
        <v>3</v>
      </c>
      <c r="H47" s="6">
        <v>0.12454638670290541</v>
      </c>
      <c r="I47" s="2">
        <f>VLOOKUP($E47,
Products!$A$1:$F$201,MATCH(Orders!I$1,Products!$A$1:$F$1,0),0)</f>
        <v>6387.3122916387983</v>
      </c>
      <c r="J47" s="2">
        <f>VLOOKUP($E47,
Products!$A$1:$F$201,MATCH(Orders!J$1,Products!$A$1:$F$1,0),0)</f>
        <v>4880.3517286187262</v>
      </c>
    </row>
    <row r="48" spans="1:10">
      <c r="A48">
        <v>47</v>
      </c>
      <c r="B48" s="4">
        <v>45378</v>
      </c>
      <c r="C48" s="10">
        <f>DATE(YEAR(orders[[#This Row],[order_date]]), MONTH(orders[[#This Row],[order_date]]), 1)</f>
        <v>45352</v>
      </c>
      <c r="D48" t="s">
        <v>3754</v>
      </c>
      <c r="E48" t="s">
        <v>600</v>
      </c>
      <c r="F48" t="str">
        <f>VLOOKUP(orders[[#This Row],[product_id]],Products!A:C,3,0)</f>
        <v>Electronics</v>
      </c>
      <c r="G48">
        <v>1</v>
      </c>
      <c r="H48" s="6">
        <v>0.13743883643292942</v>
      </c>
      <c r="I48" s="2">
        <f>VLOOKUP($E48,
Products!$A$1:$F$201,MATCH(Orders!I$1,Products!$A$1:$F$1,0),0)</f>
        <v>2556.7009232610858</v>
      </c>
      <c r="J48" s="2">
        <f>VLOOKUP($E48,
Products!$A$1:$F$201,MATCH(Orders!J$1,Products!$A$1:$F$1,0),0)</f>
        <v>2002.3128715328869</v>
      </c>
    </row>
    <row r="49" spans="1:10">
      <c r="A49">
        <v>48</v>
      </c>
      <c r="B49" s="4">
        <v>45203</v>
      </c>
      <c r="C49" s="10">
        <f>DATE(YEAR(orders[[#This Row],[order_date]]), MONTH(orders[[#This Row],[order_date]]), 1)</f>
        <v>45200</v>
      </c>
      <c r="D49" t="s">
        <v>1009</v>
      </c>
      <c r="E49" t="s">
        <v>578</v>
      </c>
      <c r="F49" t="str">
        <f>VLOOKUP(orders[[#This Row],[product_id]],Products!A:C,3,0)</f>
        <v>Electronics</v>
      </c>
      <c r="G49">
        <v>1</v>
      </c>
      <c r="H49" s="6">
        <v>0.18984231042698849</v>
      </c>
      <c r="I49" s="2">
        <f>VLOOKUP($E49,
Products!$A$1:$F$201,MATCH(Orders!I$1,Products!$A$1:$F$1,0),0)</f>
        <v>2632.553295816565</v>
      </c>
      <c r="J49" s="2">
        <f>VLOOKUP($E49,
Products!$A$1:$F$201,MATCH(Orders!J$1,Products!$A$1:$F$1,0),0)</f>
        <v>1732.316114566717</v>
      </c>
    </row>
    <row r="50" spans="1:10">
      <c r="A50">
        <v>49</v>
      </c>
      <c r="B50" s="4">
        <v>45139</v>
      </c>
      <c r="C50" s="10">
        <f>DATE(YEAR(orders[[#This Row],[order_date]]), MONTH(orders[[#This Row],[order_date]]), 1)</f>
        <v>45139</v>
      </c>
      <c r="D50" t="s">
        <v>2017</v>
      </c>
      <c r="E50" t="s">
        <v>636</v>
      </c>
      <c r="F50" t="str">
        <f>VLOOKUP(orders[[#This Row],[product_id]],Products!A:C,3,0)</f>
        <v>Appliances</v>
      </c>
      <c r="G50">
        <v>2</v>
      </c>
      <c r="H50" s="6">
        <v>0.13126578405137415</v>
      </c>
      <c r="I50" s="2">
        <f>VLOOKUP($E50,
Products!$A$1:$F$201,MATCH(Orders!I$1,Products!$A$1:$F$1,0),0)</f>
        <v>2035.5647279372099</v>
      </c>
      <c r="J50" s="2">
        <f>VLOOKUP($E50,
Products!$A$1:$F$201,MATCH(Orders!J$1,Products!$A$1:$F$1,0),0)</f>
        <v>1486.048843699655</v>
      </c>
    </row>
    <row r="51" spans="1:10">
      <c r="A51">
        <v>50</v>
      </c>
      <c r="B51" s="4">
        <v>44967</v>
      </c>
      <c r="C51" s="10">
        <f>DATE(YEAR(orders[[#This Row],[order_date]]), MONTH(orders[[#This Row],[order_date]]), 1)</f>
        <v>44958</v>
      </c>
      <c r="D51" t="s">
        <v>1369</v>
      </c>
      <c r="E51" t="s">
        <v>543</v>
      </c>
      <c r="F51" t="str">
        <f>VLOOKUP(orders[[#This Row],[product_id]],Products!A:C,3,0)</f>
        <v>Appliances</v>
      </c>
      <c r="G51">
        <v>2</v>
      </c>
      <c r="H51" s="6">
        <v>0.10101306742527004</v>
      </c>
      <c r="I51" s="2">
        <f>VLOOKUP($E51,
Products!$A$1:$F$201,MATCH(Orders!I$1,Products!$A$1:$F$1,0),0)</f>
        <v>2300.989425669633</v>
      </c>
      <c r="J51" s="2">
        <f>VLOOKUP($E51,
Products!$A$1:$F$201,MATCH(Orders!J$1,Products!$A$1:$F$1,0),0)</f>
        <v>1726.390958088811</v>
      </c>
    </row>
    <row r="52" spans="1:10">
      <c r="A52">
        <v>51</v>
      </c>
      <c r="B52" s="4">
        <v>45220</v>
      </c>
      <c r="C52" s="10">
        <f>DATE(YEAR(orders[[#This Row],[order_date]]), MONTH(orders[[#This Row],[order_date]]), 1)</f>
        <v>45200</v>
      </c>
      <c r="D52" t="s">
        <v>3652</v>
      </c>
      <c r="E52" t="s">
        <v>703</v>
      </c>
      <c r="F52" t="str">
        <f>VLOOKUP(orders[[#This Row],[product_id]],Products!A:C,3,0)</f>
        <v>Appliances</v>
      </c>
      <c r="G52">
        <v>3</v>
      </c>
      <c r="H52" s="6">
        <v>5.1374155708112712E-2</v>
      </c>
      <c r="I52" s="2">
        <f>VLOOKUP($E52,
Products!$A$1:$F$201,MATCH(Orders!I$1,Products!$A$1:$F$1,0),0)</f>
        <v>23763.82929975582</v>
      </c>
      <c r="J52" s="2">
        <f>VLOOKUP($E52,
Products!$A$1:$F$201,MATCH(Orders!J$1,Products!$A$1:$F$1,0),0)</f>
        <v>17833.36818447417</v>
      </c>
    </row>
    <row r="53" spans="1:10">
      <c r="A53">
        <v>52</v>
      </c>
      <c r="B53" s="4">
        <v>45526</v>
      </c>
      <c r="C53" s="10">
        <f>DATE(YEAR(orders[[#This Row],[order_date]]), MONTH(orders[[#This Row],[order_date]]), 1)</f>
        <v>45505</v>
      </c>
      <c r="D53" t="s">
        <v>1847</v>
      </c>
      <c r="E53" t="s">
        <v>678</v>
      </c>
      <c r="F53" t="str">
        <f>VLOOKUP(orders[[#This Row],[product_id]],Products!A:C,3,0)</f>
        <v>Appliances</v>
      </c>
      <c r="G53">
        <v>2</v>
      </c>
      <c r="H53" s="6">
        <v>7.4468981120040412E-2</v>
      </c>
      <c r="I53" s="2">
        <f>VLOOKUP($E53,
Products!$A$1:$F$201,MATCH(Orders!I$1,Products!$A$1:$F$1,0),0)</f>
        <v>24547.80463631255</v>
      </c>
      <c r="J53" s="2">
        <f>VLOOKUP($E53,
Products!$A$1:$F$201,MATCH(Orders!J$1,Products!$A$1:$F$1,0),0)</f>
        <v>16599.667533695861</v>
      </c>
    </row>
    <row r="54" spans="1:10">
      <c r="A54">
        <v>53</v>
      </c>
      <c r="B54" s="4">
        <v>45467</v>
      </c>
      <c r="C54" s="10">
        <f>DATE(YEAR(orders[[#This Row],[order_date]]), MONTH(orders[[#This Row],[order_date]]), 1)</f>
        <v>45444</v>
      </c>
      <c r="D54" t="s">
        <v>4700</v>
      </c>
      <c r="E54" t="s">
        <v>704</v>
      </c>
      <c r="F54" t="str">
        <f>VLOOKUP(orders[[#This Row],[product_id]],Products!A:C,3,0)</f>
        <v>Electronics</v>
      </c>
      <c r="G54">
        <v>3</v>
      </c>
      <c r="H54" s="6">
        <v>0.12586354487087617</v>
      </c>
      <c r="I54" s="2">
        <f>VLOOKUP($E54,
Products!$A$1:$F$201,MATCH(Orders!I$1,Products!$A$1:$F$1,0),0)</f>
        <v>2453.3182634424861</v>
      </c>
      <c r="J54" s="2">
        <f>VLOOKUP($E54,
Products!$A$1:$F$201,MATCH(Orders!J$1,Products!$A$1:$F$1,0),0)</f>
        <v>1951.860511286576</v>
      </c>
    </row>
    <row r="55" spans="1:10">
      <c r="A55">
        <v>54</v>
      </c>
      <c r="B55" s="4">
        <v>45377</v>
      </c>
      <c r="C55" s="10">
        <f>DATE(YEAR(orders[[#This Row],[order_date]]), MONTH(orders[[#This Row],[order_date]]), 1)</f>
        <v>45352</v>
      </c>
      <c r="D55" t="s">
        <v>2698</v>
      </c>
      <c r="E55" t="s">
        <v>546</v>
      </c>
      <c r="F55" t="str">
        <f>VLOOKUP(orders[[#This Row],[product_id]],Products!A:C,3,0)</f>
        <v>Electronics</v>
      </c>
      <c r="G55">
        <v>1</v>
      </c>
      <c r="H55" s="6">
        <v>0.12425966009396254</v>
      </c>
      <c r="I55" s="2">
        <f>VLOOKUP($E55,
Products!$A$1:$F$201,MATCH(Orders!I$1,Products!$A$1:$F$1,0),0)</f>
        <v>21943.16319502375</v>
      </c>
      <c r="J55" s="2">
        <f>VLOOKUP($E55,
Products!$A$1:$F$201,MATCH(Orders!J$1,Products!$A$1:$F$1,0),0)</f>
        <v>16937.09489743154</v>
      </c>
    </row>
    <row r="56" spans="1:10">
      <c r="A56">
        <v>55</v>
      </c>
      <c r="B56" s="4">
        <v>46011</v>
      </c>
      <c r="C56" s="10">
        <f>DATE(YEAR(orders[[#This Row],[order_date]]), MONTH(orders[[#This Row],[order_date]]), 1)</f>
        <v>45992</v>
      </c>
      <c r="D56" t="s">
        <v>4201</v>
      </c>
      <c r="E56" t="s">
        <v>658</v>
      </c>
      <c r="F56" t="str">
        <f>VLOOKUP(orders[[#This Row],[product_id]],Products!A:C,3,0)</f>
        <v>Electronics</v>
      </c>
      <c r="G56">
        <v>1</v>
      </c>
      <c r="H56" s="6">
        <v>0.22489820597709342</v>
      </c>
      <c r="I56" s="2">
        <f>VLOOKUP($E56,
Products!$A$1:$F$201,MATCH(Orders!I$1,Products!$A$1:$F$1,0),0)</f>
        <v>2455.4664524813788</v>
      </c>
      <c r="J56" s="2">
        <f>VLOOKUP($E56,
Products!$A$1:$F$201,MATCH(Orders!J$1,Products!$A$1:$F$1,0),0)</f>
        <v>1763.2139459131699</v>
      </c>
    </row>
    <row r="57" spans="1:10">
      <c r="A57">
        <v>56</v>
      </c>
      <c r="B57" s="4">
        <v>45716</v>
      </c>
      <c r="C57" s="10">
        <f>DATE(YEAR(orders[[#This Row],[order_date]]), MONTH(orders[[#This Row],[order_date]]), 1)</f>
        <v>45689</v>
      </c>
      <c r="D57" t="s">
        <v>3544</v>
      </c>
      <c r="E57" t="s">
        <v>683</v>
      </c>
      <c r="F57" t="str">
        <f>VLOOKUP(orders[[#This Row],[product_id]],Products!A:C,3,0)</f>
        <v>Electronics</v>
      </c>
      <c r="G57">
        <v>2</v>
      </c>
      <c r="H57" s="6">
        <v>0.10628118215450533</v>
      </c>
      <c r="I57" s="2">
        <f>VLOOKUP($E57,
Products!$A$1:$F$201,MATCH(Orders!I$1,Products!$A$1:$F$1,0),0)</f>
        <v>30555.409096588959</v>
      </c>
      <c r="J57" s="2">
        <f>VLOOKUP($E57,
Products!$A$1:$F$201,MATCH(Orders!J$1,Products!$A$1:$F$1,0),0)</f>
        <v>20295.233857550291</v>
      </c>
    </row>
    <row r="58" spans="1:10">
      <c r="A58">
        <v>57</v>
      </c>
      <c r="B58" s="4">
        <v>45260</v>
      </c>
      <c r="C58" s="10">
        <f>DATE(YEAR(orders[[#This Row],[order_date]]), MONTH(orders[[#This Row],[order_date]]), 1)</f>
        <v>45231</v>
      </c>
      <c r="D58" t="s">
        <v>3400</v>
      </c>
      <c r="E58" t="s">
        <v>634</v>
      </c>
      <c r="F58" t="str">
        <f>VLOOKUP(orders[[#This Row],[product_id]],Products!A:C,3,0)</f>
        <v>Appliances</v>
      </c>
      <c r="G58">
        <v>1</v>
      </c>
      <c r="H58" s="6">
        <v>0.14501646525652051</v>
      </c>
      <c r="I58" s="2">
        <f>VLOOKUP($E58,
Products!$A$1:$F$201,MATCH(Orders!I$1,Products!$A$1:$F$1,0),0)</f>
        <v>25631.29637331214</v>
      </c>
      <c r="J58" s="2">
        <f>VLOOKUP($E58,
Products!$A$1:$F$201,MATCH(Orders!J$1,Products!$A$1:$F$1,0),0)</f>
        <v>17692.643397044121</v>
      </c>
    </row>
    <row r="59" spans="1:10">
      <c r="A59">
        <v>58</v>
      </c>
      <c r="B59" s="4">
        <v>45817</v>
      </c>
      <c r="C59" s="10">
        <f>DATE(YEAR(orders[[#This Row],[order_date]]), MONTH(orders[[#This Row],[order_date]]), 1)</f>
        <v>45809</v>
      </c>
      <c r="D59" t="s">
        <v>914</v>
      </c>
      <c r="E59" t="s">
        <v>559</v>
      </c>
      <c r="F59" t="str">
        <f>VLOOKUP(orders[[#This Row],[product_id]],Products!A:C,3,0)</f>
        <v>Electronics</v>
      </c>
      <c r="G59">
        <v>2</v>
      </c>
      <c r="H59" s="6">
        <v>0.14357476045434692</v>
      </c>
      <c r="I59" s="2">
        <f>VLOOKUP($E59,
Products!$A$1:$F$201,MATCH(Orders!I$1,Products!$A$1:$F$1,0),0)</f>
        <v>2588.546892391822</v>
      </c>
      <c r="J59" s="2">
        <f>VLOOKUP($E59,
Products!$A$1:$F$201,MATCH(Orders!J$1,Products!$A$1:$F$1,0),0)</f>
        <v>1942.6863840762869</v>
      </c>
    </row>
    <row r="60" spans="1:10">
      <c r="A60">
        <v>59</v>
      </c>
      <c r="B60" s="4">
        <v>44970</v>
      </c>
      <c r="C60" s="10">
        <f>DATE(YEAR(orders[[#This Row],[order_date]]), MONTH(orders[[#This Row],[order_date]]), 1)</f>
        <v>44958</v>
      </c>
      <c r="D60" t="s">
        <v>3904</v>
      </c>
      <c r="E60" t="s">
        <v>591</v>
      </c>
      <c r="F60" t="str">
        <f>VLOOKUP(orders[[#This Row],[product_id]],Products!A:C,3,0)</f>
        <v>Appliances</v>
      </c>
      <c r="G60">
        <v>2</v>
      </c>
      <c r="H60" s="6">
        <v>5.1239966672579552E-2</v>
      </c>
      <c r="I60" s="2">
        <f>VLOOKUP($E60,
Products!$A$1:$F$201,MATCH(Orders!I$1,Products!$A$1:$F$1,0),0)</f>
        <v>5828.0678031706884</v>
      </c>
      <c r="J60" s="2">
        <f>VLOOKUP($E60,
Products!$A$1:$F$201,MATCH(Orders!J$1,Products!$A$1:$F$1,0),0)</f>
        <v>3928.741316454903</v>
      </c>
    </row>
    <row r="61" spans="1:10">
      <c r="A61">
        <v>60</v>
      </c>
      <c r="B61" s="4">
        <v>45070</v>
      </c>
      <c r="C61" s="10">
        <f>DATE(YEAR(orders[[#This Row],[order_date]]), MONTH(orders[[#This Row],[order_date]]), 1)</f>
        <v>45047</v>
      </c>
      <c r="D61" t="s">
        <v>2022</v>
      </c>
      <c r="E61" t="s">
        <v>518</v>
      </c>
      <c r="F61" t="str">
        <f>VLOOKUP(orders[[#This Row],[product_id]],Products!A:C,3,0)</f>
        <v>Electronics</v>
      </c>
      <c r="G61">
        <v>1</v>
      </c>
      <c r="H61" s="6">
        <v>0.18152730691797589</v>
      </c>
      <c r="I61" s="2">
        <f>VLOOKUP($E61,
Products!$A$1:$F$201,MATCH(Orders!I$1,Products!$A$1:$F$1,0),0)</f>
        <v>23393.890826127132</v>
      </c>
      <c r="J61" s="2">
        <f>VLOOKUP($E61,
Products!$A$1:$F$201,MATCH(Orders!J$1,Products!$A$1:$F$1,0),0)</f>
        <v>16064.756531016081</v>
      </c>
    </row>
    <row r="62" spans="1:10">
      <c r="A62">
        <v>61</v>
      </c>
      <c r="B62" s="4">
        <v>45259</v>
      </c>
      <c r="C62" s="10">
        <f>DATE(YEAR(orders[[#This Row],[order_date]]), MONTH(orders[[#This Row],[order_date]]), 1)</f>
        <v>45231</v>
      </c>
      <c r="D62" t="s">
        <v>1224</v>
      </c>
      <c r="E62" t="s">
        <v>545</v>
      </c>
      <c r="F62" t="str">
        <f>VLOOKUP(orders[[#This Row],[product_id]],Products!A:C,3,0)</f>
        <v>Electronics</v>
      </c>
      <c r="G62">
        <v>3</v>
      </c>
      <c r="H62" s="6">
        <v>0.21506052134948461</v>
      </c>
      <c r="I62" s="2">
        <f>VLOOKUP($E62,
Products!$A$1:$F$201,MATCH(Orders!I$1,Products!$A$1:$F$1,0),0)</f>
        <v>11292.44914297154</v>
      </c>
      <c r="J62" s="2">
        <f>VLOOKUP($E62,
Products!$A$1:$F$201,MATCH(Orders!J$1,Products!$A$1:$F$1,0),0)</f>
        <v>7616.0274340726546</v>
      </c>
    </row>
    <row r="63" spans="1:10">
      <c r="A63">
        <v>62</v>
      </c>
      <c r="B63" s="4">
        <v>45924</v>
      </c>
      <c r="C63" s="10">
        <f>DATE(YEAR(orders[[#This Row],[order_date]]), MONTH(orders[[#This Row],[order_date]]), 1)</f>
        <v>45901</v>
      </c>
      <c r="D63" t="s">
        <v>3999</v>
      </c>
      <c r="E63" t="s">
        <v>526</v>
      </c>
      <c r="F63" t="str">
        <f>VLOOKUP(orders[[#This Row],[product_id]],Products!A:C,3,0)</f>
        <v>Electronics</v>
      </c>
      <c r="G63">
        <v>1</v>
      </c>
      <c r="H63" s="6">
        <v>0.23257851583818892</v>
      </c>
      <c r="I63" s="2">
        <f>VLOOKUP($E63,
Products!$A$1:$F$201,MATCH(Orders!I$1,Products!$A$1:$F$1,0),0)</f>
        <v>11165.347713400481</v>
      </c>
      <c r="J63" s="2">
        <f>VLOOKUP($E63,
Products!$A$1:$F$201,MATCH(Orders!J$1,Products!$A$1:$F$1,0),0)</f>
        <v>7966.5169511049389</v>
      </c>
    </row>
    <row r="64" spans="1:10">
      <c r="A64">
        <v>63</v>
      </c>
      <c r="B64" s="4">
        <v>44981</v>
      </c>
      <c r="C64" s="10">
        <f>DATE(YEAR(orders[[#This Row],[order_date]]), MONTH(orders[[#This Row],[order_date]]), 1)</f>
        <v>44958</v>
      </c>
      <c r="D64" t="s">
        <v>2830</v>
      </c>
      <c r="E64" t="s">
        <v>674</v>
      </c>
      <c r="F64" t="str">
        <f>VLOOKUP(orders[[#This Row],[product_id]],Products!A:C,3,0)</f>
        <v>Appliances</v>
      </c>
      <c r="G64">
        <v>1</v>
      </c>
      <c r="H64" s="6">
        <v>5.4419894019944223E-2</v>
      </c>
      <c r="I64" s="2">
        <f>VLOOKUP($E64,
Products!$A$1:$F$201,MATCH(Orders!I$1,Products!$A$1:$F$1,0),0)</f>
        <v>6324.5253633508046</v>
      </c>
      <c r="J64" s="2">
        <f>VLOOKUP($E64,
Products!$A$1:$F$201,MATCH(Orders!J$1,Products!$A$1:$F$1,0),0)</f>
        <v>4493.055585088201</v>
      </c>
    </row>
    <row r="65" spans="1:10">
      <c r="A65">
        <v>64</v>
      </c>
      <c r="B65" s="4">
        <v>45796</v>
      </c>
      <c r="C65" s="10">
        <f>DATE(YEAR(orders[[#This Row],[order_date]]), MONTH(orders[[#This Row],[order_date]]), 1)</f>
        <v>45778</v>
      </c>
      <c r="D65" t="s">
        <v>1043</v>
      </c>
      <c r="E65" t="s">
        <v>694</v>
      </c>
      <c r="F65" t="str">
        <f>VLOOKUP(orders[[#This Row],[product_id]],Products!A:C,3,0)</f>
        <v>Appliances</v>
      </c>
      <c r="G65">
        <v>3</v>
      </c>
      <c r="H65" s="6">
        <v>0.10071860557304392</v>
      </c>
      <c r="I65" s="2">
        <f>VLOOKUP($E65,
Products!$A$1:$F$201,MATCH(Orders!I$1,Products!$A$1:$F$1,0),0)</f>
        <v>6319.3885218993337</v>
      </c>
      <c r="J65" s="2">
        <f>VLOOKUP($E65,
Products!$A$1:$F$201,MATCH(Orders!J$1,Products!$A$1:$F$1,0),0)</f>
        <v>4956.0125433870189</v>
      </c>
    </row>
    <row r="66" spans="1:10">
      <c r="A66">
        <v>65</v>
      </c>
      <c r="B66" s="4">
        <v>45723</v>
      </c>
      <c r="C66" s="10">
        <f>DATE(YEAR(orders[[#This Row],[order_date]]), MONTH(orders[[#This Row],[order_date]]), 1)</f>
        <v>45717</v>
      </c>
      <c r="D66" t="s">
        <v>3616</v>
      </c>
      <c r="E66" t="s">
        <v>666</v>
      </c>
      <c r="F66" t="str">
        <f>VLOOKUP(orders[[#This Row],[product_id]],Products!A:C,3,0)</f>
        <v>Electronics</v>
      </c>
      <c r="G66">
        <v>1</v>
      </c>
      <c r="H66" s="6">
        <v>0.15220213182840334</v>
      </c>
      <c r="I66" s="2">
        <f>VLOOKUP($E66,
Products!$A$1:$F$201,MATCH(Orders!I$1,Products!$A$1:$F$1,0),0)</f>
        <v>28450.587044878092</v>
      </c>
      <c r="J66" s="2">
        <f>VLOOKUP($E66,
Products!$A$1:$F$201,MATCH(Orders!J$1,Products!$A$1:$F$1,0),0)</f>
        <v>22337.584649075441</v>
      </c>
    </row>
    <row r="67" spans="1:10">
      <c r="A67">
        <v>66</v>
      </c>
      <c r="B67" s="4">
        <v>45251</v>
      </c>
      <c r="C67" s="10">
        <f>DATE(YEAR(orders[[#This Row],[order_date]]), MONTH(orders[[#This Row],[order_date]]), 1)</f>
        <v>45231</v>
      </c>
      <c r="D67" t="s">
        <v>2519</v>
      </c>
      <c r="E67" t="s">
        <v>534</v>
      </c>
      <c r="F67" t="str">
        <f>VLOOKUP(orders[[#This Row],[product_id]],Products!A:C,3,0)</f>
        <v>Appliances</v>
      </c>
      <c r="G67">
        <v>3</v>
      </c>
      <c r="H67" s="6">
        <v>0.12275714326195544</v>
      </c>
      <c r="I67" s="2">
        <f>VLOOKUP($E67,
Products!$A$1:$F$201,MATCH(Orders!I$1,Products!$A$1:$F$1,0),0)</f>
        <v>24743.162958088669</v>
      </c>
      <c r="J67" s="2">
        <f>VLOOKUP($E67,
Products!$A$1:$F$201,MATCH(Orders!J$1,Products!$A$1:$F$1,0),0)</f>
        <v>19307.588986555591</v>
      </c>
    </row>
    <row r="68" spans="1:10">
      <c r="A68">
        <v>67</v>
      </c>
      <c r="B68" s="4">
        <v>45006</v>
      </c>
      <c r="C68" s="10">
        <f>DATE(YEAR(orders[[#This Row],[order_date]]), MONTH(orders[[#This Row],[order_date]]), 1)</f>
        <v>44986</v>
      </c>
      <c r="D68" t="s">
        <v>2575</v>
      </c>
      <c r="E68" t="s">
        <v>630</v>
      </c>
      <c r="F68" t="str">
        <f>VLOOKUP(orders[[#This Row],[product_id]],Products!A:C,3,0)</f>
        <v>Electronics</v>
      </c>
      <c r="G68">
        <v>1</v>
      </c>
      <c r="H68" s="6">
        <v>0.1045033190344045</v>
      </c>
      <c r="I68" s="2">
        <f>VLOOKUP($E68,
Products!$A$1:$F$201,MATCH(Orders!I$1,Products!$A$1:$F$1,0),0)</f>
        <v>20513.60683859466</v>
      </c>
      <c r="J68" s="2">
        <f>VLOOKUP($E68,
Products!$A$1:$F$201,MATCH(Orders!J$1,Products!$A$1:$F$1,0),0)</f>
        <v>14929.268600567289</v>
      </c>
    </row>
    <row r="69" spans="1:10">
      <c r="A69">
        <v>68</v>
      </c>
      <c r="B69" s="4">
        <v>45981</v>
      </c>
      <c r="C69" s="10">
        <f>DATE(YEAR(orders[[#This Row],[order_date]]), MONTH(orders[[#This Row],[order_date]]), 1)</f>
        <v>45962</v>
      </c>
      <c r="D69" t="s">
        <v>4627</v>
      </c>
      <c r="E69" t="s">
        <v>688</v>
      </c>
      <c r="F69" t="str">
        <f>VLOOKUP(orders[[#This Row],[product_id]],Products!A:C,3,0)</f>
        <v>Appliances</v>
      </c>
      <c r="G69">
        <v>1</v>
      </c>
      <c r="H69" s="6">
        <v>0.14581313153498199</v>
      </c>
      <c r="I69" s="2">
        <f>VLOOKUP($E69,
Products!$A$1:$F$201,MATCH(Orders!I$1,Products!$A$1:$F$1,0),0)</f>
        <v>5983.6860426434141</v>
      </c>
      <c r="J69" s="2">
        <f>VLOOKUP($E69,
Products!$A$1:$F$201,MATCH(Orders!J$1,Products!$A$1:$F$1,0),0)</f>
        <v>3911.563059036529</v>
      </c>
    </row>
    <row r="70" spans="1:10">
      <c r="A70">
        <v>69</v>
      </c>
      <c r="B70" s="4">
        <v>45911</v>
      </c>
      <c r="C70" s="10">
        <f>DATE(YEAR(orders[[#This Row],[order_date]]), MONTH(orders[[#This Row],[order_date]]), 1)</f>
        <v>45901</v>
      </c>
      <c r="D70" t="s">
        <v>4516</v>
      </c>
      <c r="E70" t="s">
        <v>537</v>
      </c>
      <c r="F70" t="str">
        <f>VLOOKUP(orders[[#This Row],[product_id]],Products!A:C,3,0)</f>
        <v>Electronics</v>
      </c>
      <c r="G70">
        <v>1</v>
      </c>
      <c r="H70" s="6">
        <v>0.15492323259096702</v>
      </c>
      <c r="I70" s="2">
        <f>VLOOKUP($E70,
Products!$A$1:$F$201,MATCH(Orders!I$1,Products!$A$1:$F$1,0),0)</f>
        <v>31703.831103033539</v>
      </c>
      <c r="J70" s="2">
        <f>VLOOKUP($E70,
Products!$A$1:$F$201,MATCH(Orders!J$1,Products!$A$1:$F$1,0),0)</f>
        <v>24504.340558054781</v>
      </c>
    </row>
    <row r="71" spans="1:10">
      <c r="A71">
        <v>70</v>
      </c>
      <c r="B71" s="4">
        <v>45484</v>
      </c>
      <c r="C71" s="10">
        <f>DATE(YEAR(orders[[#This Row],[order_date]]), MONTH(orders[[#This Row],[order_date]]), 1)</f>
        <v>45474</v>
      </c>
      <c r="D71" t="s">
        <v>1618</v>
      </c>
      <c r="E71" t="s">
        <v>516</v>
      </c>
      <c r="F71" t="str">
        <f>VLOOKUP(orders[[#This Row],[product_id]],Products!A:C,3,0)</f>
        <v>Electronics</v>
      </c>
      <c r="G71">
        <v>2</v>
      </c>
      <c r="H71" s="6">
        <v>0.14796300503372292</v>
      </c>
      <c r="I71" s="2">
        <f>VLOOKUP($E71,
Products!$A$1:$F$201,MATCH(Orders!I$1,Products!$A$1:$F$1,0),0)</f>
        <v>12594.36437895595</v>
      </c>
      <c r="J71" s="2">
        <f>VLOOKUP($E71,
Products!$A$1:$F$201,MATCH(Orders!J$1,Products!$A$1:$F$1,0),0)</f>
        <v>9909.7267986522402</v>
      </c>
    </row>
    <row r="72" spans="1:10">
      <c r="A72">
        <v>71</v>
      </c>
      <c r="B72" s="4">
        <v>45791</v>
      </c>
      <c r="C72" s="10">
        <f>DATE(YEAR(orders[[#This Row],[order_date]]), MONTH(orders[[#This Row],[order_date]]), 1)</f>
        <v>45778</v>
      </c>
      <c r="D72" t="s">
        <v>4052</v>
      </c>
      <c r="E72" t="s">
        <v>685</v>
      </c>
      <c r="F72" t="str">
        <f>VLOOKUP(orders[[#This Row],[product_id]],Products!A:C,3,0)</f>
        <v>Electronics</v>
      </c>
      <c r="G72">
        <v>3</v>
      </c>
      <c r="H72" s="6">
        <v>0.11427198569036362</v>
      </c>
      <c r="I72" s="2">
        <f>VLOOKUP($E72,
Products!$A$1:$F$201,MATCH(Orders!I$1,Products!$A$1:$F$1,0),0)</f>
        <v>30011.61348468516</v>
      </c>
      <c r="J72" s="2">
        <f>VLOOKUP($E72,
Products!$A$1:$F$201,MATCH(Orders!J$1,Products!$A$1:$F$1,0),0)</f>
        <v>20796.213094008199</v>
      </c>
    </row>
    <row r="73" spans="1:10">
      <c r="A73">
        <v>72</v>
      </c>
      <c r="B73" s="4">
        <v>45643</v>
      </c>
      <c r="C73" s="10">
        <f>DATE(YEAR(orders[[#This Row],[order_date]]), MONTH(orders[[#This Row],[order_date]]), 1)</f>
        <v>45627</v>
      </c>
      <c r="D73" t="s">
        <v>4640</v>
      </c>
      <c r="E73" t="s">
        <v>541</v>
      </c>
      <c r="F73" t="str">
        <f>VLOOKUP(orders[[#This Row],[product_id]],Products!A:C,3,0)</f>
        <v>Appliances</v>
      </c>
      <c r="G73">
        <v>1</v>
      </c>
      <c r="H73" s="6">
        <v>0.11335924906113726</v>
      </c>
      <c r="I73" s="2">
        <f>VLOOKUP($E73,
Products!$A$1:$F$201,MATCH(Orders!I$1,Products!$A$1:$F$1,0),0)</f>
        <v>2390.3651642386908</v>
      </c>
      <c r="J73" s="2">
        <f>VLOOKUP($E73,
Products!$A$1:$F$201,MATCH(Orders!J$1,Products!$A$1:$F$1,0),0)</f>
        <v>1655.7504783617919</v>
      </c>
    </row>
    <row r="74" spans="1:10">
      <c r="A74">
        <v>73</v>
      </c>
      <c r="B74" s="4">
        <v>45398</v>
      </c>
      <c r="C74" s="10">
        <f>DATE(YEAR(orders[[#This Row],[order_date]]), MONTH(orders[[#This Row],[order_date]]), 1)</f>
        <v>45383</v>
      </c>
      <c r="D74" t="s">
        <v>1512</v>
      </c>
      <c r="E74" t="s">
        <v>598</v>
      </c>
      <c r="F74" t="str">
        <f>VLOOKUP(orders[[#This Row],[product_id]],Products!A:C,3,0)</f>
        <v>Appliances</v>
      </c>
      <c r="G74">
        <v>3</v>
      </c>
      <c r="H74" s="6">
        <v>5.5342863517855168E-2</v>
      </c>
      <c r="I74" s="2">
        <f>VLOOKUP($E74,
Products!$A$1:$F$201,MATCH(Orders!I$1,Products!$A$1:$F$1,0),0)</f>
        <v>5641.6789233526652</v>
      </c>
      <c r="J74" s="2">
        <f>VLOOKUP($E74,
Products!$A$1:$F$201,MATCH(Orders!J$1,Products!$A$1:$F$1,0),0)</f>
        <v>4031.2473685481059</v>
      </c>
    </row>
    <row r="75" spans="1:10">
      <c r="A75">
        <v>74</v>
      </c>
      <c r="B75" s="4">
        <v>45000</v>
      </c>
      <c r="C75" s="10">
        <f>DATE(YEAR(orders[[#This Row],[order_date]]), MONTH(orders[[#This Row],[order_date]]), 1)</f>
        <v>44986</v>
      </c>
      <c r="D75" t="s">
        <v>3894</v>
      </c>
      <c r="E75" t="s">
        <v>617</v>
      </c>
      <c r="F75" t="str">
        <f>VLOOKUP(orders[[#This Row],[product_id]],Products!A:C,3,0)</f>
        <v>Electronics</v>
      </c>
      <c r="G75">
        <v>2</v>
      </c>
      <c r="H75" s="6">
        <v>0.11122000020015045</v>
      </c>
      <c r="I75" s="2">
        <f>VLOOKUP($E75,
Products!$A$1:$F$201,MATCH(Orders!I$1,Products!$A$1:$F$1,0),0)</f>
        <v>19466.867434847129</v>
      </c>
      <c r="J75" s="2">
        <f>VLOOKUP($E75,
Products!$A$1:$F$201,MATCH(Orders!J$1,Products!$A$1:$F$1,0),0)</f>
        <v>13371.790482684521</v>
      </c>
    </row>
    <row r="76" spans="1:10">
      <c r="A76">
        <v>75</v>
      </c>
      <c r="B76" s="4">
        <v>45515</v>
      </c>
      <c r="C76" s="10">
        <f>DATE(YEAR(orders[[#This Row],[order_date]]), MONTH(orders[[#This Row],[order_date]]), 1)</f>
        <v>45505</v>
      </c>
      <c r="D76" t="s">
        <v>2021</v>
      </c>
      <c r="E76" t="s">
        <v>664</v>
      </c>
      <c r="F76" t="str">
        <f>VLOOKUP(orders[[#This Row],[product_id]],Products!A:C,3,0)</f>
        <v>Appliances</v>
      </c>
      <c r="G76">
        <v>2</v>
      </c>
      <c r="H76" s="6">
        <v>0.12469337978260611</v>
      </c>
      <c r="I76" s="2">
        <f>VLOOKUP($E76,
Products!$A$1:$F$201,MATCH(Orders!I$1,Products!$A$1:$F$1,0),0)</f>
        <v>2181.6314584966208</v>
      </c>
      <c r="J76" s="2">
        <f>VLOOKUP($E76,
Products!$A$1:$F$201,MATCH(Orders!J$1,Products!$A$1:$F$1,0),0)</f>
        <v>1607.5776178781809</v>
      </c>
    </row>
    <row r="77" spans="1:10">
      <c r="A77">
        <v>76</v>
      </c>
      <c r="B77" s="4">
        <v>45490</v>
      </c>
      <c r="C77" s="10">
        <f>DATE(YEAR(orders[[#This Row],[order_date]]), MONTH(orders[[#This Row],[order_date]]), 1)</f>
        <v>45474</v>
      </c>
      <c r="D77" t="s">
        <v>2000</v>
      </c>
      <c r="E77" t="s">
        <v>647</v>
      </c>
      <c r="F77" t="str">
        <f>VLOOKUP(orders[[#This Row],[product_id]],Products!A:C,3,0)</f>
        <v>Electronics</v>
      </c>
      <c r="G77">
        <v>1</v>
      </c>
      <c r="H77" s="6">
        <v>0.17122390355580708</v>
      </c>
      <c r="I77" s="2">
        <f>VLOOKUP($E77,
Products!$A$1:$F$201,MATCH(Orders!I$1,Products!$A$1:$F$1,0),0)</f>
        <v>23187.883920109041</v>
      </c>
      <c r="J77" s="2">
        <f>VLOOKUP($E77,
Products!$A$1:$F$201,MATCH(Orders!J$1,Products!$A$1:$F$1,0),0)</f>
        <v>16217.564081273829</v>
      </c>
    </row>
    <row r="78" spans="1:10">
      <c r="A78">
        <v>77</v>
      </c>
      <c r="B78" s="4">
        <v>45393</v>
      </c>
      <c r="C78" s="10">
        <f>DATE(YEAR(orders[[#This Row],[order_date]]), MONTH(orders[[#This Row],[order_date]]), 1)</f>
        <v>45383</v>
      </c>
      <c r="D78" t="s">
        <v>4224</v>
      </c>
      <c r="E78" t="s">
        <v>696</v>
      </c>
      <c r="F78" t="str">
        <f>VLOOKUP(orders[[#This Row],[product_id]],Products!A:C,3,0)</f>
        <v>Electronics</v>
      </c>
      <c r="G78">
        <v>3</v>
      </c>
      <c r="H78" s="6">
        <v>0.13149372339696916</v>
      </c>
      <c r="I78" s="2">
        <f>VLOOKUP($E78,
Products!$A$1:$F$201,MATCH(Orders!I$1,Products!$A$1:$F$1,0),0)</f>
        <v>2723.6534496184809</v>
      </c>
      <c r="J78" s="2">
        <f>VLOOKUP($E78,
Products!$A$1:$F$201,MATCH(Orders!J$1,Products!$A$1:$F$1,0),0)</f>
        <v>1872.4715951823</v>
      </c>
    </row>
    <row r="79" spans="1:10">
      <c r="A79">
        <v>78</v>
      </c>
      <c r="B79" s="4">
        <v>45525</v>
      </c>
      <c r="C79" s="10">
        <f>DATE(YEAR(orders[[#This Row],[order_date]]), MONTH(orders[[#This Row],[order_date]]), 1)</f>
        <v>45505</v>
      </c>
      <c r="D79" t="s">
        <v>3934</v>
      </c>
      <c r="E79" t="s">
        <v>685</v>
      </c>
      <c r="F79" t="str">
        <f>VLOOKUP(orders[[#This Row],[product_id]],Products!A:C,3,0)</f>
        <v>Electronics</v>
      </c>
      <c r="G79">
        <v>2</v>
      </c>
      <c r="H79" s="6">
        <v>0.11193017002282109</v>
      </c>
      <c r="I79" s="2">
        <f>VLOOKUP($E79,
Products!$A$1:$F$201,MATCH(Orders!I$1,Products!$A$1:$F$1,0),0)</f>
        <v>30011.61348468516</v>
      </c>
      <c r="J79" s="2">
        <f>VLOOKUP($E79,
Products!$A$1:$F$201,MATCH(Orders!J$1,Products!$A$1:$F$1,0),0)</f>
        <v>20796.213094008199</v>
      </c>
    </row>
    <row r="80" spans="1:10">
      <c r="A80">
        <v>79</v>
      </c>
      <c r="B80" s="4">
        <v>45918</v>
      </c>
      <c r="C80" s="10">
        <f>DATE(YEAR(orders[[#This Row],[order_date]]), MONTH(orders[[#This Row],[order_date]]), 1)</f>
        <v>45901</v>
      </c>
      <c r="D80" t="s">
        <v>1277</v>
      </c>
      <c r="E80" t="s">
        <v>687</v>
      </c>
      <c r="F80" t="str">
        <f>VLOOKUP(orders[[#This Row],[product_id]],Products!A:C,3,0)</f>
        <v>Electronics</v>
      </c>
      <c r="G80">
        <v>2</v>
      </c>
      <c r="H80" s="6">
        <v>0.16481993594219332</v>
      </c>
      <c r="I80" s="2">
        <f>VLOOKUP($E80,
Products!$A$1:$F$201,MATCH(Orders!I$1,Products!$A$1:$F$1,0),0)</f>
        <v>12143.737276429891</v>
      </c>
      <c r="J80" s="2">
        <f>VLOOKUP($E80,
Products!$A$1:$F$201,MATCH(Orders!J$1,Products!$A$1:$F$1,0),0)</f>
        <v>9077.1957392673976</v>
      </c>
    </row>
    <row r="81" spans="1:10">
      <c r="A81">
        <v>80</v>
      </c>
      <c r="B81" s="4">
        <v>45663</v>
      </c>
      <c r="C81" s="10">
        <f>DATE(YEAR(orders[[#This Row],[order_date]]), MONTH(orders[[#This Row],[order_date]]), 1)</f>
        <v>45658</v>
      </c>
      <c r="D81" t="s">
        <v>3961</v>
      </c>
      <c r="E81" t="s">
        <v>622</v>
      </c>
      <c r="F81" t="str">
        <f>VLOOKUP(orders[[#This Row],[product_id]],Products!A:C,3,0)</f>
        <v>Electronics</v>
      </c>
      <c r="G81">
        <v>2</v>
      </c>
      <c r="H81" s="6">
        <v>0.167271514141279</v>
      </c>
      <c r="I81" s="2">
        <f>VLOOKUP($E81,
Products!$A$1:$F$201,MATCH(Orders!I$1,Products!$A$1:$F$1,0),0)</f>
        <v>29891.969506397199</v>
      </c>
      <c r="J81" s="2">
        <f>VLOOKUP($E81,
Products!$A$1:$F$201,MATCH(Orders!J$1,Products!$A$1:$F$1,0),0)</f>
        <v>20298.690993957589</v>
      </c>
    </row>
    <row r="82" spans="1:10">
      <c r="A82">
        <v>81</v>
      </c>
      <c r="B82" s="4">
        <v>45920</v>
      </c>
      <c r="C82" s="10">
        <f>DATE(YEAR(orders[[#This Row],[order_date]]), MONTH(orders[[#This Row],[order_date]]), 1)</f>
        <v>45901</v>
      </c>
      <c r="D82" t="s">
        <v>3177</v>
      </c>
      <c r="E82" t="s">
        <v>555</v>
      </c>
      <c r="F82" t="str">
        <f>VLOOKUP(orders[[#This Row],[product_id]],Products!A:C,3,0)</f>
        <v>Electronics</v>
      </c>
      <c r="G82">
        <v>2</v>
      </c>
      <c r="H82" s="6">
        <v>0.23734218628757736</v>
      </c>
      <c r="I82" s="2">
        <f>VLOOKUP($E82,
Products!$A$1:$F$201,MATCH(Orders!I$1,Products!$A$1:$F$1,0),0)</f>
        <v>32397.674936233889</v>
      </c>
      <c r="J82" s="2">
        <f>VLOOKUP($E82,
Products!$A$1:$F$201,MATCH(Orders!J$1,Products!$A$1:$F$1,0),0)</f>
        <v>24559.251285382288</v>
      </c>
    </row>
    <row r="83" spans="1:10">
      <c r="A83">
        <v>82</v>
      </c>
      <c r="B83" s="4">
        <v>45174</v>
      </c>
      <c r="C83" s="10">
        <f>DATE(YEAR(orders[[#This Row],[order_date]]), MONTH(orders[[#This Row],[order_date]]), 1)</f>
        <v>45170</v>
      </c>
      <c r="D83" t="s">
        <v>2385</v>
      </c>
      <c r="E83" t="s">
        <v>628</v>
      </c>
      <c r="F83" t="str">
        <f>VLOOKUP(orders[[#This Row],[product_id]],Products!A:C,3,0)</f>
        <v>Electronics</v>
      </c>
      <c r="G83">
        <v>2</v>
      </c>
      <c r="H83" s="6">
        <v>0.11917469127871701</v>
      </c>
      <c r="I83" s="2">
        <f>VLOOKUP($E83,
Products!$A$1:$F$201,MATCH(Orders!I$1,Products!$A$1:$F$1,0),0)</f>
        <v>2480.4343676348258</v>
      </c>
      <c r="J83" s="2">
        <f>VLOOKUP($E83,
Products!$A$1:$F$201,MATCH(Orders!J$1,Products!$A$1:$F$1,0),0)</f>
        <v>1932.862959692628</v>
      </c>
    </row>
    <row r="84" spans="1:10">
      <c r="A84">
        <v>83</v>
      </c>
      <c r="B84" s="4">
        <v>44993</v>
      </c>
      <c r="C84" s="10">
        <f>DATE(YEAR(orders[[#This Row],[order_date]]), MONTH(orders[[#This Row],[order_date]]), 1)</f>
        <v>44986</v>
      </c>
      <c r="D84" t="s">
        <v>3426</v>
      </c>
      <c r="E84" t="s">
        <v>687</v>
      </c>
      <c r="F84" t="str">
        <f>VLOOKUP(orders[[#This Row],[product_id]],Products!A:C,3,0)</f>
        <v>Electronics</v>
      </c>
      <c r="G84">
        <v>2</v>
      </c>
      <c r="H84" s="6">
        <v>0.19224930075944058</v>
      </c>
      <c r="I84" s="2">
        <f>VLOOKUP($E84,
Products!$A$1:$F$201,MATCH(Orders!I$1,Products!$A$1:$F$1,0),0)</f>
        <v>12143.737276429891</v>
      </c>
      <c r="J84" s="2">
        <f>VLOOKUP($E84,
Products!$A$1:$F$201,MATCH(Orders!J$1,Products!$A$1:$F$1,0),0)</f>
        <v>9077.1957392673976</v>
      </c>
    </row>
    <row r="85" spans="1:10">
      <c r="A85">
        <v>84</v>
      </c>
      <c r="B85" s="4">
        <v>45499</v>
      </c>
      <c r="C85" s="10">
        <f>DATE(YEAR(orders[[#This Row],[order_date]]), MONTH(orders[[#This Row],[order_date]]), 1)</f>
        <v>45474</v>
      </c>
      <c r="D85" t="s">
        <v>4378</v>
      </c>
      <c r="E85" t="s">
        <v>578</v>
      </c>
      <c r="F85" t="str">
        <f>VLOOKUP(orders[[#This Row],[product_id]],Products!A:C,3,0)</f>
        <v>Electronics</v>
      </c>
      <c r="G85">
        <v>2</v>
      </c>
      <c r="H85" s="6">
        <v>0.14795521922346683</v>
      </c>
      <c r="I85" s="2">
        <f>VLOOKUP($E85,
Products!$A$1:$F$201,MATCH(Orders!I$1,Products!$A$1:$F$1,0),0)</f>
        <v>2632.553295816565</v>
      </c>
      <c r="J85" s="2">
        <f>VLOOKUP($E85,
Products!$A$1:$F$201,MATCH(Orders!J$1,Products!$A$1:$F$1,0),0)</f>
        <v>1732.316114566717</v>
      </c>
    </row>
    <row r="86" spans="1:10">
      <c r="A86">
        <v>85</v>
      </c>
      <c r="B86" s="4">
        <v>45629</v>
      </c>
      <c r="C86" s="10">
        <f>DATE(YEAR(orders[[#This Row],[order_date]]), MONTH(orders[[#This Row],[order_date]]), 1)</f>
        <v>45627</v>
      </c>
      <c r="D86" t="s">
        <v>1745</v>
      </c>
      <c r="E86" t="s">
        <v>602</v>
      </c>
      <c r="F86" t="str">
        <f>VLOOKUP(orders[[#This Row],[product_id]],Products!A:C,3,0)</f>
        <v>Appliances</v>
      </c>
      <c r="G86">
        <v>2</v>
      </c>
      <c r="H86" s="6">
        <v>0.14841763121275953</v>
      </c>
      <c r="I86" s="2">
        <f>VLOOKUP($E86,
Products!$A$1:$F$201,MATCH(Orders!I$1,Products!$A$1:$F$1,0),0)</f>
        <v>22834.95547197924</v>
      </c>
      <c r="J86" s="2">
        <f>VLOOKUP($E86,
Products!$A$1:$F$201,MATCH(Orders!J$1,Products!$A$1:$F$1,0),0)</f>
        <v>17972.460052660601</v>
      </c>
    </row>
    <row r="87" spans="1:10">
      <c r="A87">
        <v>86</v>
      </c>
      <c r="B87" s="4">
        <v>45396</v>
      </c>
      <c r="C87" s="10">
        <f>DATE(YEAR(orders[[#This Row],[order_date]]), MONTH(orders[[#This Row],[order_date]]), 1)</f>
        <v>45383</v>
      </c>
      <c r="D87" t="s">
        <v>1631</v>
      </c>
      <c r="E87" t="s">
        <v>592</v>
      </c>
      <c r="F87" t="str">
        <f>VLOOKUP(orders[[#This Row],[product_id]],Products!A:C,3,0)</f>
        <v>Electronics</v>
      </c>
      <c r="G87">
        <v>3</v>
      </c>
      <c r="H87" s="6">
        <v>0.1589720576326864</v>
      </c>
      <c r="I87" s="2">
        <f>VLOOKUP($E87,
Products!$A$1:$F$201,MATCH(Orders!I$1,Products!$A$1:$F$1,0),0)</f>
        <v>12221.95918536383</v>
      </c>
      <c r="J87" s="2">
        <f>VLOOKUP($E87,
Products!$A$1:$F$201,MATCH(Orders!J$1,Products!$A$1:$F$1,0),0)</f>
        <v>9737.7215556427309</v>
      </c>
    </row>
    <row r="88" spans="1:10">
      <c r="A88">
        <v>87</v>
      </c>
      <c r="B88" s="4">
        <v>45419</v>
      </c>
      <c r="C88" s="10">
        <f>DATE(YEAR(orders[[#This Row],[order_date]]), MONTH(orders[[#This Row],[order_date]]), 1)</f>
        <v>45413</v>
      </c>
      <c r="D88" t="s">
        <v>2490</v>
      </c>
      <c r="E88" t="s">
        <v>602</v>
      </c>
      <c r="F88" t="str">
        <f>VLOOKUP(orders[[#This Row],[product_id]],Products!A:C,3,0)</f>
        <v>Appliances</v>
      </c>
      <c r="G88">
        <v>2</v>
      </c>
      <c r="H88" s="6">
        <v>7.3442446693531477E-2</v>
      </c>
      <c r="I88" s="2">
        <f>VLOOKUP($E88,
Products!$A$1:$F$201,MATCH(Orders!I$1,Products!$A$1:$F$1,0),0)</f>
        <v>22834.95547197924</v>
      </c>
      <c r="J88" s="2">
        <f>VLOOKUP($E88,
Products!$A$1:$F$201,MATCH(Orders!J$1,Products!$A$1:$F$1,0),0)</f>
        <v>17972.460052660601</v>
      </c>
    </row>
    <row r="89" spans="1:10">
      <c r="A89">
        <v>88</v>
      </c>
      <c r="B89" s="4">
        <v>45589</v>
      </c>
      <c r="C89" s="10">
        <f>DATE(YEAR(orders[[#This Row],[order_date]]), MONTH(orders[[#This Row],[order_date]]), 1)</f>
        <v>45566</v>
      </c>
      <c r="D89" t="s">
        <v>803</v>
      </c>
      <c r="E89" t="s">
        <v>668</v>
      </c>
      <c r="F89" t="str">
        <f>VLOOKUP(orders[[#This Row],[product_id]],Products!A:C,3,0)</f>
        <v>Electronics</v>
      </c>
      <c r="G89">
        <v>1</v>
      </c>
      <c r="H89" s="6">
        <v>0.15453467713403507</v>
      </c>
      <c r="I89" s="2">
        <f>VLOOKUP($E89,
Products!$A$1:$F$201,MATCH(Orders!I$1,Products!$A$1:$F$1,0),0)</f>
        <v>23702.058773663419</v>
      </c>
      <c r="J89" s="2">
        <f>VLOOKUP($E89,
Products!$A$1:$F$201,MATCH(Orders!J$1,Products!$A$1:$F$1,0),0)</f>
        <v>17657.804767621328</v>
      </c>
    </row>
    <row r="90" spans="1:10">
      <c r="A90">
        <v>89</v>
      </c>
      <c r="B90" s="4">
        <v>45212</v>
      </c>
      <c r="C90" s="10">
        <f>DATE(YEAR(orders[[#This Row],[order_date]]), MONTH(orders[[#This Row],[order_date]]), 1)</f>
        <v>45200</v>
      </c>
      <c r="D90" t="s">
        <v>2345</v>
      </c>
      <c r="E90" t="s">
        <v>615</v>
      </c>
      <c r="F90" t="str">
        <f>VLOOKUP(orders[[#This Row],[product_id]],Products!A:C,3,0)</f>
        <v>Electronics</v>
      </c>
      <c r="G90">
        <v>1</v>
      </c>
      <c r="H90" s="6">
        <v>0.21485977047511609</v>
      </c>
      <c r="I90" s="2">
        <f>VLOOKUP($E90,
Products!$A$1:$F$201,MATCH(Orders!I$1,Products!$A$1:$F$1,0),0)</f>
        <v>31155.43680046549</v>
      </c>
      <c r="J90" s="2">
        <f>VLOOKUP($E90,
Products!$A$1:$F$201,MATCH(Orders!J$1,Products!$A$1:$F$1,0),0)</f>
        <v>22320.078602545669</v>
      </c>
    </row>
    <row r="91" spans="1:10">
      <c r="A91">
        <v>90</v>
      </c>
      <c r="B91" s="4">
        <v>45238</v>
      </c>
      <c r="C91" s="10">
        <f>DATE(YEAR(orders[[#This Row],[order_date]]), MONTH(orders[[#This Row],[order_date]]), 1)</f>
        <v>45231</v>
      </c>
      <c r="D91" t="s">
        <v>3053</v>
      </c>
      <c r="E91" t="s">
        <v>663</v>
      </c>
      <c r="F91" t="str">
        <f>VLOOKUP(orders[[#This Row],[product_id]],Products!A:C,3,0)</f>
        <v>Electronics</v>
      </c>
      <c r="G91">
        <v>1</v>
      </c>
      <c r="H91" s="6">
        <v>0.22588127474627007</v>
      </c>
      <c r="I91" s="2">
        <f>VLOOKUP($E91,
Products!$A$1:$F$201,MATCH(Orders!I$1,Products!$A$1:$F$1,0),0)</f>
        <v>12863.39473364416</v>
      </c>
      <c r="J91" s="2">
        <f>VLOOKUP($E91,
Products!$A$1:$F$201,MATCH(Orders!J$1,Products!$A$1:$F$1,0),0)</f>
        <v>9312.9321574947517</v>
      </c>
    </row>
    <row r="92" spans="1:10">
      <c r="A92">
        <v>91</v>
      </c>
      <c r="B92" s="4">
        <v>45235</v>
      </c>
      <c r="C92" s="10">
        <f>DATE(YEAR(orders[[#This Row],[order_date]]), MONTH(orders[[#This Row],[order_date]]), 1)</f>
        <v>45231</v>
      </c>
      <c r="D92" t="s">
        <v>1452</v>
      </c>
      <c r="E92" t="s">
        <v>615</v>
      </c>
      <c r="F92" t="str">
        <f>VLOOKUP(orders[[#This Row],[product_id]],Products!A:C,3,0)</f>
        <v>Electronics</v>
      </c>
      <c r="G92">
        <v>1</v>
      </c>
      <c r="H92" s="6">
        <v>0.12230963168338781</v>
      </c>
      <c r="I92" s="2">
        <f>VLOOKUP($E92,
Products!$A$1:$F$201,MATCH(Orders!I$1,Products!$A$1:$F$1,0),0)</f>
        <v>31155.43680046549</v>
      </c>
      <c r="J92" s="2">
        <f>VLOOKUP($E92,
Products!$A$1:$F$201,MATCH(Orders!J$1,Products!$A$1:$F$1,0),0)</f>
        <v>22320.078602545669</v>
      </c>
    </row>
    <row r="93" spans="1:10">
      <c r="A93">
        <v>92</v>
      </c>
      <c r="B93" s="4">
        <v>45701</v>
      </c>
      <c r="C93" s="10">
        <f>DATE(YEAR(orders[[#This Row],[order_date]]), MONTH(orders[[#This Row],[order_date]]), 1)</f>
        <v>45689</v>
      </c>
      <c r="D93" t="s">
        <v>2151</v>
      </c>
      <c r="E93" t="s">
        <v>560</v>
      </c>
      <c r="F93" t="str">
        <f>VLOOKUP(orders[[#This Row],[product_id]],Products!A:C,3,0)</f>
        <v>Appliances</v>
      </c>
      <c r="G93">
        <v>2</v>
      </c>
      <c r="H93" s="6">
        <v>6.9202690358437027E-2</v>
      </c>
      <c r="I93" s="2">
        <f>VLOOKUP($E93,
Products!$A$1:$F$201,MATCH(Orders!I$1,Products!$A$1:$F$1,0),0)</f>
        <v>6334.2190560739964</v>
      </c>
      <c r="J93" s="2">
        <f>VLOOKUP($E93,
Products!$A$1:$F$201,MATCH(Orders!J$1,Products!$A$1:$F$1,0),0)</f>
        <v>4117.6239066206717</v>
      </c>
    </row>
    <row r="94" spans="1:10">
      <c r="A94">
        <v>93</v>
      </c>
      <c r="B94" s="4">
        <v>45891</v>
      </c>
      <c r="C94" s="10">
        <f>DATE(YEAR(orders[[#This Row],[order_date]]), MONTH(orders[[#This Row],[order_date]]), 1)</f>
        <v>45870</v>
      </c>
      <c r="D94" t="s">
        <v>2036</v>
      </c>
      <c r="E94" t="s">
        <v>599</v>
      </c>
      <c r="F94" t="str">
        <f>VLOOKUP(orders[[#This Row],[product_id]],Products!A:C,3,0)</f>
        <v>Electronics</v>
      </c>
      <c r="G94">
        <v>2</v>
      </c>
      <c r="H94" s="6">
        <v>0.16318267754500476</v>
      </c>
      <c r="I94" s="2">
        <f>VLOOKUP($E94,
Products!$A$1:$F$201,MATCH(Orders!I$1,Products!$A$1:$F$1,0),0)</f>
        <v>24019.70637428105</v>
      </c>
      <c r="J94" s="2">
        <f>VLOOKUP($E94,
Products!$A$1:$F$201,MATCH(Orders!J$1,Products!$A$1:$F$1,0),0)</f>
        <v>16602.559277417411</v>
      </c>
    </row>
    <row r="95" spans="1:10">
      <c r="A95">
        <v>94</v>
      </c>
      <c r="B95" s="4">
        <v>45382</v>
      </c>
      <c r="C95" s="10">
        <f>DATE(YEAR(orders[[#This Row],[order_date]]), MONTH(orders[[#This Row],[order_date]]), 1)</f>
        <v>45352</v>
      </c>
      <c r="D95" t="s">
        <v>3027</v>
      </c>
      <c r="E95" t="s">
        <v>614</v>
      </c>
      <c r="F95" t="str">
        <f>VLOOKUP(orders[[#This Row],[product_id]],Products!A:C,3,0)</f>
        <v>Electronics</v>
      </c>
      <c r="G95">
        <v>2</v>
      </c>
      <c r="H95" s="6">
        <v>0.14802840298186798</v>
      </c>
      <c r="I95" s="2">
        <f>VLOOKUP($E95,
Products!$A$1:$F$201,MATCH(Orders!I$1,Products!$A$1:$F$1,0),0)</f>
        <v>27394.979060178921</v>
      </c>
      <c r="J95" s="2">
        <f>VLOOKUP($E95,
Products!$A$1:$F$201,MATCH(Orders!J$1,Products!$A$1:$F$1,0),0)</f>
        <v>20497.911427865951</v>
      </c>
    </row>
    <row r="96" spans="1:10">
      <c r="A96">
        <v>95</v>
      </c>
      <c r="B96" s="4">
        <v>45058</v>
      </c>
      <c r="C96" s="10">
        <f>DATE(YEAR(orders[[#This Row],[order_date]]), MONTH(orders[[#This Row],[order_date]]), 1)</f>
        <v>45047</v>
      </c>
      <c r="D96" t="s">
        <v>966</v>
      </c>
      <c r="E96" t="s">
        <v>634</v>
      </c>
      <c r="F96" t="str">
        <f>VLOOKUP(orders[[#This Row],[product_id]],Products!A:C,3,0)</f>
        <v>Appliances</v>
      </c>
      <c r="G96">
        <v>3</v>
      </c>
      <c r="H96" s="6">
        <v>7.7824259749250516E-2</v>
      </c>
      <c r="I96" s="2">
        <f>VLOOKUP($E96,
Products!$A$1:$F$201,MATCH(Orders!I$1,Products!$A$1:$F$1,0),0)</f>
        <v>25631.29637331214</v>
      </c>
      <c r="J96" s="2">
        <f>VLOOKUP($E96,
Products!$A$1:$F$201,MATCH(Orders!J$1,Products!$A$1:$F$1,0),0)</f>
        <v>17692.643397044121</v>
      </c>
    </row>
    <row r="97" spans="1:10">
      <c r="A97">
        <v>96</v>
      </c>
      <c r="B97" s="4">
        <v>45856</v>
      </c>
      <c r="C97" s="10">
        <f>DATE(YEAR(orders[[#This Row],[order_date]]), MONTH(orders[[#This Row],[order_date]]), 1)</f>
        <v>45839</v>
      </c>
      <c r="D97" t="s">
        <v>1968</v>
      </c>
      <c r="E97" t="s">
        <v>520</v>
      </c>
      <c r="F97" t="str">
        <f>VLOOKUP(orders[[#This Row],[product_id]],Products!A:C,3,0)</f>
        <v>Electronics</v>
      </c>
      <c r="G97">
        <v>1</v>
      </c>
      <c r="H97" s="6">
        <v>0.24952154782858454</v>
      </c>
      <c r="I97" s="2">
        <f>VLOOKUP($E97,
Products!$A$1:$F$201,MATCH(Orders!I$1,Products!$A$1:$F$1,0),0)</f>
        <v>19053.584916305819</v>
      </c>
      <c r="J97" s="2">
        <f>VLOOKUP($E97,
Products!$A$1:$F$201,MATCH(Orders!J$1,Products!$A$1:$F$1,0),0)</f>
        <v>13248.74841276826</v>
      </c>
    </row>
    <row r="98" spans="1:10">
      <c r="A98">
        <v>97</v>
      </c>
      <c r="B98" s="4">
        <v>45891</v>
      </c>
      <c r="C98" s="10">
        <f>DATE(YEAR(orders[[#This Row],[order_date]]), MONTH(orders[[#This Row],[order_date]]), 1)</f>
        <v>45870</v>
      </c>
      <c r="D98" t="s">
        <v>1641</v>
      </c>
      <c r="E98" t="s">
        <v>658</v>
      </c>
      <c r="F98" t="str">
        <f>VLOOKUP(orders[[#This Row],[product_id]],Products!A:C,3,0)</f>
        <v>Electronics</v>
      </c>
      <c r="G98">
        <v>1</v>
      </c>
      <c r="H98" s="6">
        <v>0.12716524784301364</v>
      </c>
      <c r="I98" s="2">
        <f>VLOOKUP($E98,
Products!$A$1:$F$201,MATCH(Orders!I$1,Products!$A$1:$F$1,0),0)</f>
        <v>2455.4664524813788</v>
      </c>
      <c r="J98" s="2">
        <f>VLOOKUP($E98,
Products!$A$1:$F$201,MATCH(Orders!J$1,Products!$A$1:$F$1,0),0)</f>
        <v>1763.2139459131699</v>
      </c>
    </row>
    <row r="99" spans="1:10">
      <c r="A99">
        <v>98</v>
      </c>
      <c r="B99" s="4">
        <v>45855</v>
      </c>
      <c r="C99" s="10">
        <f>DATE(YEAR(orders[[#This Row],[order_date]]), MONTH(orders[[#This Row],[order_date]]), 1)</f>
        <v>45839</v>
      </c>
      <c r="D99" t="s">
        <v>2503</v>
      </c>
      <c r="E99" t="s">
        <v>525</v>
      </c>
      <c r="F99" t="str">
        <f>VLOOKUP(orders[[#This Row],[product_id]],Products!A:C,3,0)</f>
        <v>Electronics</v>
      </c>
      <c r="G99">
        <v>2</v>
      </c>
      <c r="H99" s="6">
        <v>0.21438190784854672</v>
      </c>
      <c r="I99" s="2">
        <f>VLOOKUP($E99,
Products!$A$1:$F$201,MATCH(Orders!I$1,Products!$A$1:$F$1,0),0)</f>
        <v>2441.7405612875209</v>
      </c>
      <c r="J99" s="2">
        <f>VLOOKUP($E99,
Products!$A$1:$F$201,MATCH(Orders!J$1,Products!$A$1:$F$1,0),0)</f>
        <v>1934.1373706011941</v>
      </c>
    </row>
    <row r="100" spans="1:10">
      <c r="A100">
        <v>99</v>
      </c>
      <c r="B100" s="4">
        <v>45047</v>
      </c>
      <c r="C100" s="10">
        <f>DATE(YEAR(orders[[#This Row],[order_date]]), MONTH(orders[[#This Row],[order_date]]), 1)</f>
        <v>45047</v>
      </c>
      <c r="D100" t="s">
        <v>1037</v>
      </c>
      <c r="E100" t="s">
        <v>704</v>
      </c>
      <c r="F100" t="str">
        <f>VLOOKUP(orders[[#This Row],[product_id]],Products!A:C,3,0)</f>
        <v>Electronics</v>
      </c>
      <c r="G100">
        <v>3</v>
      </c>
      <c r="H100" s="6">
        <v>0.19108677159923523</v>
      </c>
      <c r="I100" s="2">
        <f>VLOOKUP($E100,
Products!$A$1:$F$201,MATCH(Orders!I$1,Products!$A$1:$F$1,0),0)</f>
        <v>2453.3182634424861</v>
      </c>
      <c r="J100" s="2">
        <f>VLOOKUP($E100,
Products!$A$1:$F$201,MATCH(Orders!J$1,Products!$A$1:$F$1,0),0)</f>
        <v>1951.860511286576</v>
      </c>
    </row>
    <row r="101" spans="1:10">
      <c r="A101">
        <v>100</v>
      </c>
      <c r="B101" s="4">
        <v>45560</v>
      </c>
      <c r="C101" s="10">
        <f>DATE(YEAR(orders[[#This Row],[order_date]]), MONTH(orders[[#This Row],[order_date]]), 1)</f>
        <v>45536</v>
      </c>
      <c r="D101" t="s">
        <v>820</v>
      </c>
      <c r="E101" t="s">
        <v>649</v>
      </c>
      <c r="F101" t="str">
        <f>VLOOKUP(orders[[#This Row],[product_id]],Products!A:C,3,0)</f>
        <v>Electronics</v>
      </c>
      <c r="G101">
        <v>1</v>
      </c>
      <c r="H101" s="6">
        <v>0.196663887851658</v>
      </c>
      <c r="I101" s="2">
        <f>VLOOKUP($E101,
Products!$A$1:$F$201,MATCH(Orders!I$1,Products!$A$1:$F$1,0),0)</f>
        <v>13109.676759490871</v>
      </c>
      <c r="J101" s="2">
        <f>VLOOKUP($E101,
Products!$A$1:$F$201,MATCH(Orders!J$1,Products!$A$1:$F$1,0),0)</f>
        <v>9497.2301945627187</v>
      </c>
    </row>
    <row r="102" spans="1:10">
      <c r="A102">
        <v>101</v>
      </c>
      <c r="B102" s="4">
        <v>45823</v>
      </c>
      <c r="C102" s="10">
        <f>DATE(YEAR(orders[[#This Row],[order_date]]), MONTH(orders[[#This Row],[order_date]]), 1)</f>
        <v>45809</v>
      </c>
      <c r="D102" t="s">
        <v>973</v>
      </c>
      <c r="E102" t="s">
        <v>557</v>
      </c>
      <c r="F102" t="str">
        <f>VLOOKUP(orders[[#This Row],[product_id]],Products!A:C,3,0)</f>
        <v>Electronics</v>
      </c>
      <c r="G102">
        <v>3</v>
      </c>
      <c r="H102" s="6">
        <v>0.13966615836617413</v>
      </c>
      <c r="I102" s="2">
        <f>VLOOKUP($E102,
Products!$A$1:$F$201,MATCH(Orders!I$1,Products!$A$1:$F$1,0),0)</f>
        <v>23950.56449224626</v>
      </c>
      <c r="J102" s="2">
        <f>VLOOKUP($E102,
Products!$A$1:$F$201,MATCH(Orders!J$1,Products!$A$1:$F$1,0),0)</f>
        <v>16488.618979732779</v>
      </c>
    </row>
    <row r="103" spans="1:10">
      <c r="A103">
        <v>102</v>
      </c>
      <c r="B103" s="4">
        <v>45698</v>
      </c>
      <c r="C103" s="10">
        <f>DATE(YEAR(orders[[#This Row],[order_date]]), MONTH(orders[[#This Row],[order_date]]), 1)</f>
        <v>45689</v>
      </c>
      <c r="D103" t="s">
        <v>2765</v>
      </c>
      <c r="E103" t="s">
        <v>592</v>
      </c>
      <c r="F103" t="str">
        <f>VLOOKUP(orders[[#This Row],[product_id]],Products!A:C,3,0)</f>
        <v>Electronics</v>
      </c>
      <c r="G103">
        <v>2</v>
      </c>
      <c r="H103" s="6">
        <v>0.11457942043179165</v>
      </c>
      <c r="I103" s="2">
        <f>VLOOKUP($E103,
Products!$A$1:$F$201,MATCH(Orders!I$1,Products!$A$1:$F$1,0),0)</f>
        <v>12221.95918536383</v>
      </c>
      <c r="J103" s="2">
        <f>VLOOKUP($E103,
Products!$A$1:$F$201,MATCH(Orders!J$1,Products!$A$1:$F$1,0),0)</f>
        <v>9737.7215556427309</v>
      </c>
    </row>
    <row r="104" spans="1:10">
      <c r="A104">
        <v>103</v>
      </c>
      <c r="B104" s="4">
        <v>45989</v>
      </c>
      <c r="C104" s="10">
        <f>DATE(YEAR(orders[[#This Row],[order_date]]), MONTH(orders[[#This Row],[order_date]]), 1)</f>
        <v>45962</v>
      </c>
      <c r="D104" t="s">
        <v>778</v>
      </c>
      <c r="E104" t="s">
        <v>570</v>
      </c>
      <c r="F104" t="str">
        <f>VLOOKUP(orders[[#This Row],[product_id]],Products!A:C,3,0)</f>
        <v>Electronics</v>
      </c>
      <c r="G104">
        <v>1</v>
      </c>
      <c r="H104" s="6">
        <v>0.18148806598881206</v>
      </c>
      <c r="I104" s="2">
        <f>VLOOKUP($E104,
Products!$A$1:$F$201,MATCH(Orders!I$1,Products!$A$1:$F$1,0),0)</f>
        <v>10978.62820425244</v>
      </c>
      <c r="J104" s="2">
        <f>VLOOKUP($E104,
Products!$A$1:$F$201,MATCH(Orders!J$1,Products!$A$1:$F$1,0),0)</f>
        <v>7174.697588469895</v>
      </c>
    </row>
    <row r="105" spans="1:10">
      <c r="A105">
        <v>104</v>
      </c>
      <c r="B105" s="4">
        <v>45492</v>
      </c>
      <c r="C105" s="10">
        <f>DATE(YEAR(orders[[#This Row],[order_date]]), MONTH(orders[[#This Row],[order_date]]), 1)</f>
        <v>45474</v>
      </c>
      <c r="D105" t="s">
        <v>1721</v>
      </c>
      <c r="E105" t="s">
        <v>616</v>
      </c>
      <c r="F105" t="str">
        <f>VLOOKUP(orders[[#This Row],[product_id]],Products!A:C,3,0)</f>
        <v>Electronics</v>
      </c>
      <c r="G105">
        <v>2</v>
      </c>
      <c r="H105" s="6">
        <v>0.19202584680663737</v>
      </c>
      <c r="I105" s="2">
        <f>VLOOKUP($E105,
Products!$A$1:$F$201,MATCH(Orders!I$1,Products!$A$1:$F$1,0),0)</f>
        <v>12172.554053901489</v>
      </c>
      <c r="J105" s="2">
        <f>VLOOKUP($E105,
Products!$A$1:$F$201,MATCH(Orders!J$1,Products!$A$1:$F$1,0),0)</f>
        <v>9644.7702288148557</v>
      </c>
    </row>
    <row r="106" spans="1:10">
      <c r="A106">
        <v>105</v>
      </c>
      <c r="B106" s="4">
        <v>45438</v>
      </c>
      <c r="C106" s="10">
        <f>DATE(YEAR(orders[[#This Row],[order_date]]), MONTH(orders[[#This Row],[order_date]]), 1)</f>
        <v>45413</v>
      </c>
      <c r="D106" t="s">
        <v>3627</v>
      </c>
      <c r="E106" t="s">
        <v>589</v>
      </c>
      <c r="F106" t="str">
        <f>VLOOKUP(orders[[#This Row],[product_id]],Products!A:C,3,0)</f>
        <v>Appliances</v>
      </c>
      <c r="G106">
        <v>3</v>
      </c>
      <c r="H106" s="6">
        <v>6.6865953754276689E-2</v>
      </c>
      <c r="I106" s="2">
        <f>VLOOKUP($E106,
Products!$A$1:$F$201,MATCH(Orders!I$1,Products!$A$1:$F$1,0),0)</f>
        <v>6227.1351854710047</v>
      </c>
      <c r="J106" s="2">
        <f>VLOOKUP($E106,
Products!$A$1:$F$201,MATCH(Orders!J$1,Products!$A$1:$F$1,0),0)</f>
        <v>4146.7707671772396</v>
      </c>
    </row>
    <row r="107" spans="1:10">
      <c r="A107">
        <v>106</v>
      </c>
      <c r="B107" s="4">
        <v>45215</v>
      </c>
      <c r="C107" s="10">
        <f>DATE(YEAR(orders[[#This Row],[order_date]]), MONTH(orders[[#This Row],[order_date]]), 1)</f>
        <v>45200</v>
      </c>
      <c r="D107" t="s">
        <v>3159</v>
      </c>
      <c r="E107" t="s">
        <v>616</v>
      </c>
      <c r="F107" t="str">
        <f>VLOOKUP(orders[[#This Row],[product_id]],Products!A:C,3,0)</f>
        <v>Electronics</v>
      </c>
      <c r="G107">
        <v>3</v>
      </c>
      <c r="H107" s="6">
        <v>0.20128479110878869</v>
      </c>
      <c r="I107" s="2">
        <f>VLOOKUP($E107,
Products!$A$1:$F$201,MATCH(Orders!I$1,Products!$A$1:$F$1,0),0)</f>
        <v>12172.554053901489</v>
      </c>
      <c r="J107" s="2">
        <f>VLOOKUP($E107,
Products!$A$1:$F$201,MATCH(Orders!J$1,Products!$A$1:$F$1,0),0)</f>
        <v>9644.7702288148557</v>
      </c>
    </row>
    <row r="108" spans="1:10">
      <c r="A108">
        <v>107</v>
      </c>
      <c r="B108" s="4">
        <v>45126</v>
      </c>
      <c r="C108" s="10">
        <f>DATE(YEAR(orders[[#This Row],[order_date]]), MONTH(orders[[#This Row],[order_date]]), 1)</f>
        <v>45108</v>
      </c>
      <c r="D108" t="s">
        <v>4594</v>
      </c>
      <c r="E108" t="s">
        <v>575</v>
      </c>
      <c r="F108" t="str">
        <f>VLOOKUP(orders[[#This Row],[product_id]],Products!A:C,3,0)</f>
        <v>Appliances</v>
      </c>
      <c r="G108">
        <v>1</v>
      </c>
      <c r="H108" s="6">
        <v>5.8565360390500948E-2</v>
      </c>
      <c r="I108" s="2">
        <f>VLOOKUP($E108,
Products!$A$1:$F$201,MATCH(Orders!I$1,Products!$A$1:$F$1,0),0)</f>
        <v>25283.54628276427</v>
      </c>
      <c r="J108" s="2">
        <f>VLOOKUP($E108,
Products!$A$1:$F$201,MATCH(Orders!J$1,Products!$A$1:$F$1,0),0)</f>
        <v>19310.503554692368</v>
      </c>
    </row>
    <row r="109" spans="1:10">
      <c r="A109">
        <v>108</v>
      </c>
      <c r="B109" s="4">
        <v>45454</v>
      </c>
      <c r="C109" s="10">
        <f>DATE(YEAR(orders[[#This Row],[order_date]]), MONTH(orders[[#This Row],[order_date]]), 1)</f>
        <v>45444</v>
      </c>
      <c r="D109" t="s">
        <v>883</v>
      </c>
      <c r="E109" t="s">
        <v>634</v>
      </c>
      <c r="F109" t="str">
        <f>VLOOKUP(orders[[#This Row],[product_id]],Products!A:C,3,0)</f>
        <v>Appliances</v>
      </c>
      <c r="G109">
        <v>2</v>
      </c>
      <c r="H109" s="6">
        <v>0.11911219610330946</v>
      </c>
      <c r="I109" s="2">
        <f>VLOOKUP($E109,
Products!$A$1:$F$201,MATCH(Orders!I$1,Products!$A$1:$F$1,0),0)</f>
        <v>25631.29637331214</v>
      </c>
      <c r="J109" s="2">
        <f>VLOOKUP($E109,
Products!$A$1:$F$201,MATCH(Orders!J$1,Products!$A$1:$F$1,0),0)</f>
        <v>17692.643397044121</v>
      </c>
    </row>
    <row r="110" spans="1:10">
      <c r="A110">
        <v>109</v>
      </c>
      <c r="B110" s="4">
        <v>45843</v>
      </c>
      <c r="C110" s="10">
        <f>DATE(YEAR(orders[[#This Row],[order_date]]), MONTH(orders[[#This Row],[order_date]]), 1)</f>
        <v>45839</v>
      </c>
      <c r="D110" t="s">
        <v>2705</v>
      </c>
      <c r="E110" t="s">
        <v>599</v>
      </c>
      <c r="F110" t="str">
        <f>VLOOKUP(orders[[#This Row],[product_id]],Products!A:C,3,0)</f>
        <v>Electronics</v>
      </c>
      <c r="G110">
        <v>1</v>
      </c>
      <c r="H110" s="6">
        <v>0.1559856703332472</v>
      </c>
      <c r="I110" s="2">
        <f>VLOOKUP($E110,
Products!$A$1:$F$201,MATCH(Orders!I$1,Products!$A$1:$F$1,0),0)</f>
        <v>24019.70637428105</v>
      </c>
      <c r="J110" s="2">
        <f>VLOOKUP($E110,
Products!$A$1:$F$201,MATCH(Orders!J$1,Products!$A$1:$F$1,0),0)</f>
        <v>16602.559277417411</v>
      </c>
    </row>
    <row r="111" spans="1:10">
      <c r="A111">
        <v>110</v>
      </c>
      <c r="B111" s="4">
        <v>46012</v>
      </c>
      <c r="C111" s="10">
        <f>DATE(YEAR(orders[[#This Row],[order_date]]), MONTH(orders[[#This Row],[order_date]]), 1)</f>
        <v>45992</v>
      </c>
      <c r="D111" t="s">
        <v>1477</v>
      </c>
      <c r="E111" t="s">
        <v>631</v>
      </c>
      <c r="F111" t="str">
        <f>VLOOKUP(orders[[#This Row],[product_id]],Products!A:C,3,0)</f>
        <v>Appliances</v>
      </c>
      <c r="G111">
        <v>1</v>
      </c>
      <c r="H111" s="6">
        <v>7.2852541310162749E-2</v>
      </c>
      <c r="I111" s="2">
        <f>VLOOKUP($E111,
Products!$A$1:$F$201,MATCH(Orders!I$1,Products!$A$1:$F$1,0),0)</f>
        <v>5983.7308645702497</v>
      </c>
      <c r="J111" s="2">
        <f>VLOOKUP($E111,
Products!$A$1:$F$201,MATCH(Orders!J$1,Products!$A$1:$F$1,0),0)</f>
        <v>4205.6432936163774</v>
      </c>
    </row>
    <row r="112" spans="1:10">
      <c r="A112">
        <v>111</v>
      </c>
      <c r="B112" s="4">
        <v>45725</v>
      </c>
      <c r="C112" s="10">
        <f>DATE(YEAR(orders[[#This Row],[order_date]]), MONTH(orders[[#This Row],[order_date]]), 1)</f>
        <v>45717</v>
      </c>
      <c r="D112" t="s">
        <v>1651</v>
      </c>
      <c r="E112" t="s">
        <v>521</v>
      </c>
      <c r="F112" t="str">
        <f>VLOOKUP(orders[[#This Row],[product_id]],Products!A:C,3,0)</f>
        <v>Electronics</v>
      </c>
      <c r="G112">
        <v>1</v>
      </c>
      <c r="H112" s="6">
        <v>0.19269726392180753</v>
      </c>
      <c r="I112" s="2">
        <f>VLOOKUP($E112,
Products!$A$1:$F$201,MATCH(Orders!I$1,Products!$A$1:$F$1,0),0)</f>
        <v>18373.691083837519</v>
      </c>
      <c r="J112" s="2">
        <f>VLOOKUP($E112,
Products!$A$1:$F$201,MATCH(Orders!J$1,Products!$A$1:$F$1,0),0)</f>
        <v>14409.80197321412</v>
      </c>
    </row>
    <row r="113" spans="1:10">
      <c r="A113">
        <v>112</v>
      </c>
      <c r="B113" s="4">
        <v>45992</v>
      </c>
      <c r="C113" s="10">
        <f>DATE(YEAR(orders[[#This Row],[order_date]]), MONTH(orders[[#This Row],[order_date]]), 1)</f>
        <v>45992</v>
      </c>
      <c r="D113" t="s">
        <v>4036</v>
      </c>
      <c r="E113" t="s">
        <v>660</v>
      </c>
      <c r="F113" t="str">
        <f>VLOOKUP(orders[[#This Row],[product_id]],Products!A:C,3,0)</f>
        <v>Appliances</v>
      </c>
      <c r="G113">
        <v>1</v>
      </c>
      <c r="H113" s="6">
        <v>0.13556791266246346</v>
      </c>
      <c r="I113" s="2">
        <f>VLOOKUP($E113,
Products!$A$1:$F$201,MATCH(Orders!I$1,Products!$A$1:$F$1,0),0)</f>
        <v>25996.564605776519</v>
      </c>
      <c r="J113" s="2">
        <f>VLOOKUP($E113,
Products!$A$1:$F$201,MATCH(Orders!J$1,Products!$A$1:$F$1,0),0)</f>
        <v>20210.769869456319</v>
      </c>
    </row>
    <row r="114" spans="1:10">
      <c r="A114">
        <v>113</v>
      </c>
      <c r="B114" s="4">
        <v>44938</v>
      </c>
      <c r="C114" s="10">
        <f>DATE(YEAR(orders[[#This Row],[order_date]]), MONTH(orders[[#This Row],[order_date]]), 1)</f>
        <v>44927</v>
      </c>
      <c r="D114" t="s">
        <v>1105</v>
      </c>
      <c r="E114" t="s">
        <v>523</v>
      </c>
      <c r="F114" t="str">
        <f>VLOOKUP(orders[[#This Row],[product_id]],Products!A:C,3,0)</f>
        <v>Electronics</v>
      </c>
      <c r="G114">
        <v>1</v>
      </c>
      <c r="H114" s="6">
        <v>0.23833080791368613</v>
      </c>
      <c r="I114" s="2">
        <f>VLOOKUP($E114,
Products!$A$1:$F$201,MATCH(Orders!I$1,Products!$A$1:$F$1,0),0)</f>
        <v>27240.414518089601</v>
      </c>
      <c r="J114" s="2">
        <f>VLOOKUP($E114,
Products!$A$1:$F$201,MATCH(Orders!J$1,Products!$A$1:$F$1,0),0)</f>
        <v>21217.524617692769</v>
      </c>
    </row>
    <row r="115" spans="1:10">
      <c r="A115">
        <v>114</v>
      </c>
      <c r="B115" s="4">
        <v>45759</v>
      </c>
      <c r="C115" s="10">
        <f>DATE(YEAR(orders[[#This Row],[order_date]]), MONTH(orders[[#This Row],[order_date]]), 1)</f>
        <v>45748</v>
      </c>
      <c r="D115" t="s">
        <v>975</v>
      </c>
      <c r="E115" t="s">
        <v>582</v>
      </c>
      <c r="F115" t="str">
        <f>VLOOKUP(orders[[#This Row],[product_id]],Products!A:C,3,0)</f>
        <v>Electronics</v>
      </c>
      <c r="G115">
        <v>3</v>
      </c>
      <c r="H115" s="6">
        <v>0.16418020372775441</v>
      </c>
      <c r="I115" s="2">
        <f>VLOOKUP($E115,
Products!$A$1:$F$201,MATCH(Orders!I$1,Products!$A$1:$F$1,0),0)</f>
        <v>16266.090182397211</v>
      </c>
      <c r="J115" s="2">
        <f>VLOOKUP($E115,
Products!$A$1:$F$201,MATCH(Orders!J$1,Products!$A$1:$F$1,0),0)</f>
        <v>11802.84602487359</v>
      </c>
    </row>
    <row r="116" spans="1:10">
      <c r="A116">
        <v>115</v>
      </c>
      <c r="B116" s="4">
        <v>45767</v>
      </c>
      <c r="C116" s="10">
        <f>DATE(YEAR(orders[[#This Row],[order_date]]), MONTH(orders[[#This Row],[order_date]]), 1)</f>
        <v>45748</v>
      </c>
      <c r="D116" t="s">
        <v>2561</v>
      </c>
      <c r="E116" t="s">
        <v>549</v>
      </c>
      <c r="F116" t="str">
        <f>VLOOKUP(orders[[#This Row],[product_id]],Products!A:C,3,0)</f>
        <v>Electronics</v>
      </c>
      <c r="G116">
        <v>1</v>
      </c>
      <c r="H116" s="6">
        <v>0.12244245398387447</v>
      </c>
      <c r="I116" s="2">
        <f>VLOOKUP($E116,
Products!$A$1:$F$201,MATCH(Orders!I$1,Products!$A$1:$F$1,0),0)</f>
        <v>32579.222893763279</v>
      </c>
      <c r="J116" s="2">
        <f>VLOOKUP($E116,
Products!$A$1:$F$201,MATCH(Orders!J$1,Products!$A$1:$F$1,0),0)</f>
        <v>22472.912188105081</v>
      </c>
    </row>
    <row r="117" spans="1:10">
      <c r="A117">
        <v>116</v>
      </c>
      <c r="B117" s="4">
        <v>45569</v>
      </c>
      <c r="C117" s="10">
        <f>DATE(YEAR(orders[[#This Row],[order_date]]), MONTH(orders[[#This Row],[order_date]]), 1)</f>
        <v>45566</v>
      </c>
      <c r="D117" t="s">
        <v>2361</v>
      </c>
      <c r="E117" t="s">
        <v>555</v>
      </c>
      <c r="F117" t="str">
        <f>VLOOKUP(orders[[#This Row],[product_id]],Products!A:C,3,0)</f>
        <v>Electronics</v>
      </c>
      <c r="G117">
        <v>3</v>
      </c>
      <c r="H117" s="6">
        <v>0.12124460601153107</v>
      </c>
      <c r="I117" s="2">
        <f>VLOOKUP($E117,
Products!$A$1:$F$201,MATCH(Orders!I$1,Products!$A$1:$F$1,0),0)</f>
        <v>32397.674936233889</v>
      </c>
      <c r="J117" s="2">
        <f>VLOOKUP($E117,
Products!$A$1:$F$201,MATCH(Orders!J$1,Products!$A$1:$F$1,0),0)</f>
        <v>24559.251285382288</v>
      </c>
    </row>
    <row r="118" spans="1:10">
      <c r="A118">
        <v>117</v>
      </c>
      <c r="B118" s="4">
        <v>45032</v>
      </c>
      <c r="C118" s="10">
        <f>DATE(YEAR(orders[[#This Row],[order_date]]), MONTH(orders[[#This Row],[order_date]]), 1)</f>
        <v>45017</v>
      </c>
      <c r="D118" t="s">
        <v>4458</v>
      </c>
      <c r="E118" t="s">
        <v>597</v>
      </c>
      <c r="F118" t="str">
        <f>VLOOKUP(orders[[#This Row],[product_id]],Products!A:C,3,0)</f>
        <v>Appliances</v>
      </c>
      <c r="G118">
        <v>1</v>
      </c>
      <c r="H118" s="6">
        <v>9.2020129973512554E-2</v>
      </c>
      <c r="I118" s="2">
        <f>VLOOKUP($E118,
Products!$A$1:$F$201,MATCH(Orders!I$1,Products!$A$1:$F$1,0),0)</f>
        <v>22545.827750919081</v>
      </c>
      <c r="J118" s="2">
        <f>VLOOKUP($E118,
Products!$A$1:$F$201,MATCH(Orders!J$1,Products!$A$1:$F$1,0),0)</f>
        <v>15091.172935360129</v>
      </c>
    </row>
    <row r="119" spans="1:10">
      <c r="A119">
        <v>118</v>
      </c>
      <c r="B119" s="4">
        <v>45617</v>
      </c>
      <c r="C119" s="10">
        <f>DATE(YEAR(orders[[#This Row],[order_date]]), MONTH(orders[[#This Row],[order_date]]), 1)</f>
        <v>45597</v>
      </c>
      <c r="D119" t="s">
        <v>3239</v>
      </c>
      <c r="E119" t="s">
        <v>519</v>
      </c>
      <c r="F119" t="str">
        <f>VLOOKUP(orders[[#This Row],[product_id]],Products!A:C,3,0)</f>
        <v>Electronics</v>
      </c>
      <c r="G119">
        <v>2</v>
      </c>
      <c r="H119" s="6">
        <v>0.15488450916068752</v>
      </c>
      <c r="I119" s="2">
        <f>VLOOKUP($E119,
Products!$A$1:$F$201,MATCH(Orders!I$1,Products!$A$1:$F$1,0),0)</f>
        <v>13103.02115426216</v>
      </c>
      <c r="J119" s="2">
        <f>VLOOKUP($E119,
Products!$A$1:$F$201,MATCH(Orders!J$1,Products!$A$1:$F$1,0),0)</f>
        <v>8775.5491996797755</v>
      </c>
    </row>
    <row r="120" spans="1:10">
      <c r="A120">
        <v>119</v>
      </c>
      <c r="B120" s="4">
        <v>45454</v>
      </c>
      <c r="C120" s="10">
        <f>DATE(YEAR(orders[[#This Row],[order_date]]), MONTH(orders[[#This Row],[order_date]]), 1)</f>
        <v>45444</v>
      </c>
      <c r="D120" t="s">
        <v>4357</v>
      </c>
      <c r="E120" t="s">
        <v>557</v>
      </c>
      <c r="F120" t="str">
        <f>VLOOKUP(orders[[#This Row],[product_id]],Products!A:C,3,0)</f>
        <v>Electronics</v>
      </c>
      <c r="G120">
        <v>3</v>
      </c>
      <c r="H120" s="6">
        <v>0.15455863964563649</v>
      </c>
      <c r="I120" s="2">
        <f>VLOOKUP($E120,
Products!$A$1:$F$201,MATCH(Orders!I$1,Products!$A$1:$F$1,0),0)</f>
        <v>23950.56449224626</v>
      </c>
      <c r="J120" s="2">
        <f>VLOOKUP($E120,
Products!$A$1:$F$201,MATCH(Orders!J$1,Products!$A$1:$F$1,0),0)</f>
        <v>16488.618979732779</v>
      </c>
    </row>
    <row r="121" spans="1:10">
      <c r="A121">
        <v>120</v>
      </c>
      <c r="B121" s="4">
        <v>45772</v>
      </c>
      <c r="C121" s="10">
        <f>DATE(YEAR(orders[[#This Row],[order_date]]), MONTH(orders[[#This Row],[order_date]]), 1)</f>
        <v>45748</v>
      </c>
      <c r="D121" t="s">
        <v>764</v>
      </c>
      <c r="E121" t="s">
        <v>598</v>
      </c>
      <c r="F121" t="str">
        <f>VLOOKUP(orders[[#This Row],[product_id]],Products!A:C,3,0)</f>
        <v>Appliances</v>
      </c>
      <c r="G121">
        <v>1</v>
      </c>
      <c r="H121" s="6">
        <v>5.4980087348833064E-2</v>
      </c>
      <c r="I121" s="2">
        <f>VLOOKUP($E121,
Products!$A$1:$F$201,MATCH(Orders!I$1,Products!$A$1:$F$1,0),0)</f>
        <v>5641.6789233526652</v>
      </c>
      <c r="J121" s="2">
        <f>VLOOKUP($E121,
Products!$A$1:$F$201,MATCH(Orders!J$1,Products!$A$1:$F$1,0),0)</f>
        <v>4031.2473685481059</v>
      </c>
    </row>
    <row r="122" spans="1:10">
      <c r="A122">
        <v>121</v>
      </c>
      <c r="B122" s="4">
        <v>45819</v>
      </c>
      <c r="C122" s="10">
        <f>DATE(YEAR(orders[[#This Row],[order_date]]), MONTH(orders[[#This Row],[order_date]]), 1)</f>
        <v>45809</v>
      </c>
      <c r="D122" t="s">
        <v>3395</v>
      </c>
      <c r="E122" t="s">
        <v>626</v>
      </c>
      <c r="F122" t="str">
        <f>VLOOKUP(orders[[#This Row],[product_id]],Products!A:C,3,0)</f>
        <v>Electronics</v>
      </c>
      <c r="G122">
        <v>3</v>
      </c>
      <c r="H122" s="6">
        <v>0.13322677642966974</v>
      </c>
      <c r="I122" s="2">
        <f>VLOOKUP($E122,
Products!$A$1:$F$201,MATCH(Orders!I$1,Products!$A$1:$F$1,0),0)</f>
        <v>19602.440815481601</v>
      </c>
      <c r="J122" s="2">
        <f>VLOOKUP($E122,
Products!$A$1:$F$201,MATCH(Orders!J$1,Products!$A$1:$F$1,0),0)</f>
        <v>14427.862284038891</v>
      </c>
    </row>
    <row r="123" spans="1:10">
      <c r="A123">
        <v>122</v>
      </c>
      <c r="B123" s="4">
        <v>45313</v>
      </c>
      <c r="C123" s="10">
        <f>DATE(YEAR(orders[[#This Row],[order_date]]), MONTH(orders[[#This Row],[order_date]]), 1)</f>
        <v>45292</v>
      </c>
      <c r="D123" t="s">
        <v>1592</v>
      </c>
      <c r="E123" t="s">
        <v>555</v>
      </c>
      <c r="F123" t="str">
        <f>VLOOKUP(orders[[#This Row],[product_id]],Products!A:C,3,0)</f>
        <v>Electronics</v>
      </c>
      <c r="G123">
        <v>1</v>
      </c>
      <c r="H123" s="6">
        <v>0.12181429709902405</v>
      </c>
      <c r="I123" s="2">
        <f>VLOOKUP($E123,
Products!$A$1:$F$201,MATCH(Orders!I$1,Products!$A$1:$F$1,0),0)</f>
        <v>32397.674936233889</v>
      </c>
      <c r="J123" s="2">
        <f>VLOOKUP($E123,
Products!$A$1:$F$201,MATCH(Orders!J$1,Products!$A$1:$F$1,0),0)</f>
        <v>24559.251285382288</v>
      </c>
    </row>
    <row r="124" spans="1:10">
      <c r="A124">
        <v>123</v>
      </c>
      <c r="B124" s="4">
        <v>45407</v>
      </c>
      <c r="C124" s="10">
        <f>DATE(YEAR(orders[[#This Row],[order_date]]), MONTH(orders[[#This Row],[order_date]]), 1)</f>
        <v>45383</v>
      </c>
      <c r="D124" t="s">
        <v>971</v>
      </c>
      <c r="E124" t="s">
        <v>628</v>
      </c>
      <c r="F124" t="str">
        <f>VLOOKUP(orders[[#This Row],[product_id]],Products!A:C,3,0)</f>
        <v>Electronics</v>
      </c>
      <c r="G124">
        <v>3</v>
      </c>
      <c r="H124" s="6">
        <v>0.19858887342234494</v>
      </c>
      <c r="I124" s="2">
        <f>VLOOKUP($E124,
Products!$A$1:$F$201,MATCH(Orders!I$1,Products!$A$1:$F$1,0),0)</f>
        <v>2480.4343676348258</v>
      </c>
      <c r="J124" s="2">
        <f>VLOOKUP($E124,
Products!$A$1:$F$201,MATCH(Orders!J$1,Products!$A$1:$F$1,0),0)</f>
        <v>1932.862959692628</v>
      </c>
    </row>
    <row r="125" spans="1:10">
      <c r="A125">
        <v>124</v>
      </c>
      <c r="B125" s="4">
        <v>45334</v>
      </c>
      <c r="C125" s="10">
        <f>DATE(YEAR(orders[[#This Row],[order_date]]), MONTH(orders[[#This Row],[order_date]]), 1)</f>
        <v>45323</v>
      </c>
      <c r="D125" t="s">
        <v>2828</v>
      </c>
      <c r="E125" t="s">
        <v>522</v>
      </c>
      <c r="F125" t="str">
        <f>VLOOKUP(orders[[#This Row],[product_id]],Products!A:C,3,0)</f>
        <v>Appliances</v>
      </c>
      <c r="G125">
        <v>2</v>
      </c>
      <c r="H125" s="6">
        <v>7.9512285109831576E-2</v>
      </c>
      <c r="I125" s="2">
        <f>VLOOKUP($E125,
Products!$A$1:$F$201,MATCH(Orders!I$1,Products!$A$1:$F$1,0),0)</f>
        <v>24966.707940261898</v>
      </c>
      <c r="J125" s="2">
        <f>VLOOKUP($E125,
Products!$A$1:$F$201,MATCH(Orders!J$1,Products!$A$1:$F$1,0),0)</f>
        <v>19868.70644165645</v>
      </c>
    </row>
    <row r="126" spans="1:10">
      <c r="A126">
        <v>125</v>
      </c>
      <c r="B126" s="4">
        <v>45824</v>
      </c>
      <c r="C126" s="10">
        <f>DATE(YEAR(orders[[#This Row],[order_date]]), MONTH(orders[[#This Row],[order_date]]), 1)</f>
        <v>45809</v>
      </c>
      <c r="D126" t="s">
        <v>2728</v>
      </c>
      <c r="E126" t="s">
        <v>629</v>
      </c>
      <c r="F126" t="str">
        <f>VLOOKUP(orders[[#This Row],[product_id]],Products!A:C,3,0)</f>
        <v>Electronics</v>
      </c>
      <c r="G126">
        <v>3</v>
      </c>
      <c r="H126" s="6">
        <v>0.23610473188946421</v>
      </c>
      <c r="I126" s="2">
        <f>VLOOKUP($E126,
Products!$A$1:$F$201,MATCH(Orders!I$1,Products!$A$1:$F$1,0),0)</f>
        <v>12411.13061655427</v>
      </c>
      <c r="J126" s="2">
        <f>VLOOKUP($E126,
Products!$A$1:$F$201,MATCH(Orders!J$1,Products!$A$1:$F$1,0),0)</f>
        <v>9821.2729118635452</v>
      </c>
    </row>
    <row r="127" spans="1:10">
      <c r="A127">
        <v>126</v>
      </c>
      <c r="B127" s="4">
        <v>45637</v>
      </c>
      <c r="C127" s="10">
        <f>DATE(YEAR(orders[[#This Row],[order_date]]), MONTH(orders[[#This Row],[order_date]]), 1)</f>
        <v>45627</v>
      </c>
      <c r="D127" t="s">
        <v>3867</v>
      </c>
      <c r="E127" t="s">
        <v>625</v>
      </c>
      <c r="F127" t="str">
        <f>VLOOKUP(orders[[#This Row],[product_id]],Products!A:C,3,0)</f>
        <v>Electronics</v>
      </c>
      <c r="G127">
        <v>1</v>
      </c>
      <c r="H127" s="6">
        <v>0.12744567366404486</v>
      </c>
      <c r="I127" s="2">
        <f>VLOOKUP($E127,
Products!$A$1:$F$201,MATCH(Orders!I$1,Products!$A$1:$F$1,0),0)</f>
        <v>11578.815958005471</v>
      </c>
      <c r="J127" s="2">
        <f>VLOOKUP($E127,
Products!$A$1:$F$201,MATCH(Orders!J$1,Products!$A$1:$F$1,0),0)</f>
        <v>7854.7306959992193</v>
      </c>
    </row>
    <row r="128" spans="1:10">
      <c r="A128">
        <v>127</v>
      </c>
      <c r="B128" s="4">
        <v>45565</v>
      </c>
      <c r="C128" s="10">
        <f>DATE(YEAR(orders[[#This Row],[order_date]]), MONTH(orders[[#This Row],[order_date]]), 1)</f>
        <v>45536</v>
      </c>
      <c r="D128" t="s">
        <v>1210</v>
      </c>
      <c r="E128" t="s">
        <v>636</v>
      </c>
      <c r="F128" t="str">
        <f>VLOOKUP(orders[[#This Row],[product_id]],Products!A:C,3,0)</f>
        <v>Appliances</v>
      </c>
      <c r="G128">
        <v>2</v>
      </c>
      <c r="H128" s="6">
        <v>5.4287146207324478E-2</v>
      </c>
      <c r="I128" s="2">
        <f>VLOOKUP($E128,
Products!$A$1:$F$201,MATCH(Orders!I$1,Products!$A$1:$F$1,0),0)</f>
        <v>2035.5647279372099</v>
      </c>
      <c r="J128" s="2">
        <f>VLOOKUP($E128,
Products!$A$1:$F$201,MATCH(Orders!J$1,Products!$A$1:$F$1,0),0)</f>
        <v>1486.048843699655</v>
      </c>
    </row>
    <row r="129" spans="1:10">
      <c r="A129">
        <v>128</v>
      </c>
      <c r="B129" s="4">
        <v>45971</v>
      </c>
      <c r="C129" s="10">
        <f>DATE(YEAR(orders[[#This Row],[order_date]]), MONTH(orders[[#This Row],[order_date]]), 1)</f>
        <v>45962</v>
      </c>
      <c r="D129" t="s">
        <v>3110</v>
      </c>
      <c r="E129" t="s">
        <v>695</v>
      </c>
      <c r="F129" t="str">
        <f>VLOOKUP(orders[[#This Row],[product_id]],Products!A:C,3,0)</f>
        <v>Electronics</v>
      </c>
      <c r="G129">
        <v>3</v>
      </c>
      <c r="H129" s="6">
        <v>0.13172217443594733</v>
      </c>
      <c r="I129" s="2">
        <f>VLOOKUP($E129,
Products!$A$1:$F$201,MATCH(Orders!I$1,Products!$A$1:$F$1,0),0)</f>
        <v>2716.2219891886762</v>
      </c>
      <c r="J129" s="2">
        <f>VLOOKUP($E129,
Products!$A$1:$F$201,MATCH(Orders!J$1,Products!$A$1:$F$1,0),0)</f>
        <v>2045.0534052982539</v>
      </c>
    </row>
    <row r="130" spans="1:10">
      <c r="A130">
        <v>129</v>
      </c>
      <c r="B130" s="4">
        <v>45741</v>
      </c>
      <c r="C130" s="10">
        <f>DATE(YEAR(orders[[#This Row],[order_date]]), MONTH(orders[[#This Row],[order_date]]), 1)</f>
        <v>45717</v>
      </c>
      <c r="D130" t="s">
        <v>2907</v>
      </c>
      <c r="E130" t="s">
        <v>600</v>
      </c>
      <c r="F130" t="str">
        <f>VLOOKUP(orders[[#This Row],[product_id]],Products!A:C,3,0)</f>
        <v>Electronics</v>
      </c>
      <c r="G130">
        <v>1</v>
      </c>
      <c r="H130" s="6">
        <v>0.13273355397671799</v>
      </c>
      <c r="I130" s="2">
        <f>VLOOKUP($E130,
Products!$A$1:$F$201,MATCH(Orders!I$1,Products!$A$1:$F$1,0),0)</f>
        <v>2556.7009232610858</v>
      </c>
      <c r="J130" s="2">
        <f>VLOOKUP($E130,
Products!$A$1:$F$201,MATCH(Orders!J$1,Products!$A$1:$F$1,0),0)</f>
        <v>2002.3128715328869</v>
      </c>
    </row>
    <row r="131" spans="1:10">
      <c r="A131">
        <v>130</v>
      </c>
      <c r="B131" s="4">
        <v>45844</v>
      </c>
      <c r="C131" s="10">
        <f>DATE(YEAR(orders[[#This Row],[order_date]]), MONTH(orders[[#This Row],[order_date]]), 1)</f>
        <v>45839</v>
      </c>
      <c r="D131" t="s">
        <v>2629</v>
      </c>
      <c r="E131" t="s">
        <v>654</v>
      </c>
      <c r="F131" t="str">
        <f>VLOOKUP(orders[[#This Row],[product_id]],Products!A:C,3,0)</f>
        <v>Electronics</v>
      </c>
      <c r="G131">
        <v>1</v>
      </c>
      <c r="H131" s="6">
        <v>0.22524860736772573</v>
      </c>
      <c r="I131" s="2">
        <f>VLOOKUP($E131,
Products!$A$1:$F$201,MATCH(Orders!I$1,Products!$A$1:$F$1,0),0)</f>
        <v>2480.90324078101</v>
      </c>
      <c r="J131" s="2">
        <f>VLOOKUP($E131,
Products!$A$1:$F$201,MATCH(Orders!J$1,Products!$A$1:$F$1,0),0)</f>
        <v>1964.543440578911</v>
      </c>
    </row>
    <row r="132" spans="1:10">
      <c r="A132">
        <v>131</v>
      </c>
      <c r="B132" s="4">
        <v>45129</v>
      </c>
      <c r="C132" s="10">
        <f>DATE(YEAR(orders[[#This Row],[order_date]]), MONTH(orders[[#This Row],[order_date]]), 1)</f>
        <v>45108</v>
      </c>
      <c r="D132" t="s">
        <v>3995</v>
      </c>
      <c r="E132" t="s">
        <v>538</v>
      </c>
      <c r="F132" t="str">
        <f>VLOOKUP(orders[[#This Row],[product_id]],Products!A:C,3,0)</f>
        <v>Electronics</v>
      </c>
      <c r="G132">
        <v>2</v>
      </c>
      <c r="H132" s="6">
        <v>0.18775509369177709</v>
      </c>
      <c r="I132" s="2">
        <f>VLOOKUP($E132,
Products!$A$1:$F$201,MATCH(Orders!I$1,Products!$A$1:$F$1,0),0)</f>
        <v>29368.843697269542</v>
      </c>
      <c r="J132" s="2">
        <f>VLOOKUP($E132,
Products!$A$1:$F$201,MATCH(Orders!J$1,Products!$A$1:$F$1,0),0)</f>
        <v>23079.13344123889</v>
      </c>
    </row>
    <row r="133" spans="1:10">
      <c r="A133">
        <v>132</v>
      </c>
      <c r="B133" s="4">
        <v>45343</v>
      </c>
      <c r="C133" s="10">
        <f>DATE(YEAR(orders[[#This Row],[order_date]]), MONTH(orders[[#This Row],[order_date]]), 1)</f>
        <v>45323</v>
      </c>
      <c r="D133" t="s">
        <v>1191</v>
      </c>
      <c r="E133" t="s">
        <v>506</v>
      </c>
      <c r="F133" t="str">
        <f>VLOOKUP(orders[[#This Row],[product_id]],Products!A:C,3,0)</f>
        <v>Electronics</v>
      </c>
      <c r="G133">
        <v>1</v>
      </c>
      <c r="H133" s="6">
        <v>0.14671749991940161</v>
      </c>
      <c r="I133" s="2">
        <f>VLOOKUP($E133,
Products!$A$1:$F$201,MATCH(Orders!I$1,Products!$A$1:$F$1,0),0)</f>
        <v>2354.115904304108</v>
      </c>
      <c r="J133" s="2">
        <f>VLOOKUP($E133,
Products!$A$1:$F$201,MATCH(Orders!J$1,Products!$A$1:$F$1,0),0)</f>
        <v>1810.784620830796</v>
      </c>
    </row>
    <row r="134" spans="1:10">
      <c r="A134">
        <v>133</v>
      </c>
      <c r="B134" s="4">
        <v>45342</v>
      </c>
      <c r="C134" s="10">
        <f>DATE(YEAR(orders[[#This Row],[order_date]]), MONTH(orders[[#This Row],[order_date]]), 1)</f>
        <v>45323</v>
      </c>
      <c r="D134" t="s">
        <v>2269</v>
      </c>
      <c r="E134" t="s">
        <v>703</v>
      </c>
      <c r="F134" t="str">
        <f>VLOOKUP(orders[[#This Row],[product_id]],Products!A:C,3,0)</f>
        <v>Appliances</v>
      </c>
      <c r="G134">
        <v>1</v>
      </c>
      <c r="H134" s="6">
        <v>9.2937883543149899E-2</v>
      </c>
      <c r="I134" s="2">
        <f>VLOOKUP($E134,
Products!$A$1:$F$201,MATCH(Orders!I$1,Products!$A$1:$F$1,0),0)</f>
        <v>23763.82929975582</v>
      </c>
      <c r="J134" s="2">
        <f>VLOOKUP($E134,
Products!$A$1:$F$201,MATCH(Orders!J$1,Products!$A$1:$F$1,0),0)</f>
        <v>17833.36818447417</v>
      </c>
    </row>
    <row r="135" spans="1:10">
      <c r="A135">
        <v>134</v>
      </c>
      <c r="B135" s="4">
        <v>45011</v>
      </c>
      <c r="C135" s="10">
        <f>DATE(YEAR(orders[[#This Row],[order_date]]), MONTH(orders[[#This Row],[order_date]]), 1)</f>
        <v>44986</v>
      </c>
      <c r="D135" t="s">
        <v>1859</v>
      </c>
      <c r="E135" t="s">
        <v>620</v>
      </c>
      <c r="F135" t="str">
        <f>VLOOKUP(orders[[#This Row],[product_id]],Products!A:C,3,0)</f>
        <v>Electronics</v>
      </c>
      <c r="G135">
        <v>1</v>
      </c>
      <c r="H135" s="6">
        <v>0.13192936383127307</v>
      </c>
      <c r="I135" s="2">
        <f>VLOOKUP($E135,
Products!$A$1:$F$201,MATCH(Orders!I$1,Products!$A$1:$F$1,0),0)</f>
        <v>23669.635851452331</v>
      </c>
      <c r="J135" s="2">
        <f>VLOOKUP($E135,
Products!$A$1:$F$201,MATCH(Orders!J$1,Products!$A$1:$F$1,0),0)</f>
        <v>17880.752220874681</v>
      </c>
    </row>
    <row r="136" spans="1:10">
      <c r="A136">
        <v>135</v>
      </c>
      <c r="B136" s="4">
        <v>45093</v>
      </c>
      <c r="C136" s="10">
        <f>DATE(YEAR(orders[[#This Row],[order_date]]), MONTH(orders[[#This Row],[order_date]]), 1)</f>
        <v>45078</v>
      </c>
      <c r="D136" t="s">
        <v>771</v>
      </c>
      <c r="E136" t="s">
        <v>689</v>
      </c>
      <c r="F136" t="str">
        <f>VLOOKUP(orders[[#This Row],[product_id]],Products!A:C,3,0)</f>
        <v>Electronics</v>
      </c>
      <c r="G136">
        <v>1</v>
      </c>
      <c r="H136" s="6">
        <v>0.18316747596328645</v>
      </c>
      <c r="I136" s="2">
        <f>VLOOKUP($E136,
Products!$A$1:$F$201,MATCH(Orders!I$1,Products!$A$1:$F$1,0),0)</f>
        <v>22021.70433799336</v>
      </c>
      <c r="J136" s="2">
        <f>VLOOKUP($E136,
Products!$A$1:$F$201,MATCH(Orders!J$1,Products!$A$1:$F$1,0),0)</f>
        <v>16990.60087110737</v>
      </c>
    </row>
    <row r="137" spans="1:10">
      <c r="A137">
        <v>136</v>
      </c>
      <c r="B137" s="4">
        <v>45310</v>
      </c>
      <c r="C137" s="10">
        <f>DATE(YEAR(orders[[#This Row],[order_date]]), MONTH(orders[[#This Row],[order_date]]), 1)</f>
        <v>45292</v>
      </c>
      <c r="D137" t="s">
        <v>3921</v>
      </c>
      <c r="E137" t="s">
        <v>509</v>
      </c>
      <c r="F137" t="str">
        <f>VLOOKUP(orders[[#This Row],[product_id]],Products!A:C,3,0)</f>
        <v>Appliances</v>
      </c>
      <c r="G137">
        <v>2</v>
      </c>
      <c r="H137" s="6">
        <v>0.12365425293412111</v>
      </c>
      <c r="I137" s="2">
        <f>VLOOKUP($E137,
Products!$A$1:$F$201,MATCH(Orders!I$1,Products!$A$1:$F$1,0),0)</f>
        <v>23898.369282732219</v>
      </c>
      <c r="J137" s="2">
        <f>VLOOKUP($E137,
Products!$A$1:$F$201,MATCH(Orders!J$1,Products!$A$1:$F$1,0),0)</f>
        <v>16491.822147524919</v>
      </c>
    </row>
    <row r="138" spans="1:10">
      <c r="A138">
        <v>137</v>
      </c>
      <c r="B138" s="4">
        <v>45394</v>
      </c>
      <c r="C138" s="10">
        <f>DATE(YEAR(orders[[#This Row],[order_date]]), MONTH(orders[[#This Row],[order_date]]), 1)</f>
        <v>45383</v>
      </c>
      <c r="D138" t="s">
        <v>3133</v>
      </c>
      <c r="E138" t="s">
        <v>655</v>
      </c>
      <c r="F138" t="str">
        <f>VLOOKUP(orders[[#This Row],[product_id]],Products!A:C,3,0)</f>
        <v>Appliances</v>
      </c>
      <c r="G138">
        <v>1</v>
      </c>
      <c r="H138" s="6">
        <v>0.12897715211232436</v>
      </c>
      <c r="I138" s="2">
        <f>VLOOKUP($E138,
Products!$A$1:$F$201,MATCH(Orders!I$1,Products!$A$1:$F$1,0),0)</f>
        <v>24072.170529057032</v>
      </c>
      <c r="J138" s="2">
        <f>VLOOKUP($E138,
Products!$A$1:$F$201,MATCH(Orders!J$1,Products!$A$1:$F$1,0),0)</f>
        <v>16358.626370717549</v>
      </c>
    </row>
    <row r="139" spans="1:10">
      <c r="A139">
        <v>138</v>
      </c>
      <c r="B139" s="4">
        <v>46022</v>
      </c>
      <c r="C139" s="10">
        <f>DATE(YEAR(orders[[#This Row],[order_date]]), MONTH(orders[[#This Row],[order_date]]), 1)</f>
        <v>45992</v>
      </c>
      <c r="D139" t="s">
        <v>2042</v>
      </c>
      <c r="E139" t="s">
        <v>691</v>
      </c>
      <c r="F139" t="str">
        <f>VLOOKUP(orders[[#This Row],[product_id]],Products!A:C,3,0)</f>
        <v>Appliances</v>
      </c>
      <c r="G139">
        <v>2</v>
      </c>
      <c r="H139" s="6">
        <v>5.7757895654540328E-2</v>
      </c>
      <c r="I139" s="2">
        <f>VLOOKUP($E139,
Products!$A$1:$F$201,MATCH(Orders!I$1,Products!$A$1:$F$1,0),0)</f>
        <v>2337.6024778940591</v>
      </c>
      <c r="J139" s="2">
        <f>VLOOKUP($E139,
Products!$A$1:$F$201,MATCH(Orders!J$1,Products!$A$1:$F$1,0),0)</f>
        <v>1616.9957885138581</v>
      </c>
    </row>
    <row r="140" spans="1:10">
      <c r="A140">
        <v>139</v>
      </c>
      <c r="B140" s="4">
        <v>45736</v>
      </c>
      <c r="C140" s="10">
        <f>DATE(YEAR(orders[[#This Row],[order_date]]), MONTH(orders[[#This Row],[order_date]]), 1)</f>
        <v>45717</v>
      </c>
      <c r="D140" t="s">
        <v>1112</v>
      </c>
      <c r="E140" t="s">
        <v>677</v>
      </c>
      <c r="F140" t="str">
        <f>VLOOKUP(orders[[#This Row],[product_id]],Products!A:C,3,0)</f>
        <v>Electronics</v>
      </c>
      <c r="G140">
        <v>1</v>
      </c>
      <c r="H140" s="6">
        <v>0.20805497179027857</v>
      </c>
      <c r="I140" s="2">
        <f>VLOOKUP($E140,
Products!$A$1:$F$201,MATCH(Orders!I$1,Products!$A$1:$F$1,0),0)</f>
        <v>11360.699432756561</v>
      </c>
      <c r="J140" s="2">
        <f>VLOOKUP($E140,
Products!$A$1:$F$201,MATCH(Orders!J$1,Products!$A$1:$F$1,0),0)</f>
        <v>8118.8949869342459</v>
      </c>
    </row>
    <row r="141" spans="1:10">
      <c r="A141">
        <v>140</v>
      </c>
      <c r="B141" s="4">
        <v>45923</v>
      </c>
      <c r="C141" s="10">
        <f>DATE(YEAR(orders[[#This Row],[order_date]]), MONTH(orders[[#This Row],[order_date]]), 1)</f>
        <v>45901</v>
      </c>
      <c r="D141" t="s">
        <v>4184</v>
      </c>
      <c r="E141" t="s">
        <v>562</v>
      </c>
      <c r="F141" t="str">
        <f>VLOOKUP(orders[[#This Row],[product_id]],Products!A:C,3,0)</f>
        <v>Electronics</v>
      </c>
      <c r="G141">
        <v>1</v>
      </c>
      <c r="H141" s="6">
        <v>0.21059184755627555</v>
      </c>
      <c r="I141" s="2">
        <f>VLOOKUP($E141,
Products!$A$1:$F$201,MATCH(Orders!I$1,Products!$A$1:$F$1,0),0)</f>
        <v>2550.478597498749</v>
      </c>
      <c r="J141" s="2">
        <f>VLOOKUP($E141,
Products!$A$1:$F$201,MATCH(Orders!J$1,Products!$A$1:$F$1,0),0)</f>
        <v>1688.129752018375</v>
      </c>
    </row>
    <row r="142" spans="1:10">
      <c r="A142">
        <v>141</v>
      </c>
      <c r="B142" s="4">
        <v>45399</v>
      </c>
      <c r="C142" s="10">
        <f>DATE(YEAR(orders[[#This Row],[order_date]]), MONTH(orders[[#This Row],[order_date]]), 1)</f>
        <v>45383</v>
      </c>
      <c r="D142" t="s">
        <v>982</v>
      </c>
      <c r="E142" t="s">
        <v>673</v>
      </c>
      <c r="F142" t="str">
        <f>VLOOKUP(orders[[#This Row],[product_id]],Products!A:C,3,0)</f>
        <v>Electronics</v>
      </c>
      <c r="G142">
        <v>1</v>
      </c>
      <c r="H142" s="6">
        <v>0.13109867522878693</v>
      </c>
      <c r="I142" s="2">
        <f>VLOOKUP($E142,
Products!$A$1:$F$201,MATCH(Orders!I$1,Products!$A$1:$F$1,0),0)</f>
        <v>19770.070105413852</v>
      </c>
      <c r="J142" s="2">
        <f>VLOOKUP($E142,
Products!$A$1:$F$201,MATCH(Orders!J$1,Products!$A$1:$F$1,0),0)</f>
        <v>14414.291574648811</v>
      </c>
    </row>
    <row r="143" spans="1:10">
      <c r="A143">
        <v>142</v>
      </c>
      <c r="B143" s="4">
        <v>45919</v>
      </c>
      <c r="C143" s="10">
        <f>DATE(YEAR(orders[[#This Row],[order_date]]), MONTH(orders[[#This Row],[order_date]]), 1)</f>
        <v>45901</v>
      </c>
      <c r="D143" t="s">
        <v>3368</v>
      </c>
      <c r="E143" t="s">
        <v>561</v>
      </c>
      <c r="F143" t="str">
        <f>VLOOKUP(orders[[#This Row],[product_id]],Products!A:C,3,0)</f>
        <v>Appliances</v>
      </c>
      <c r="G143">
        <v>2</v>
      </c>
      <c r="H143" s="6">
        <v>5.3913455378544674E-2</v>
      </c>
      <c r="I143" s="2">
        <f>VLOOKUP($E143,
Products!$A$1:$F$201,MATCH(Orders!I$1,Products!$A$1:$F$1,0),0)</f>
        <v>23155.073093252329</v>
      </c>
      <c r="J143" s="2">
        <f>VLOOKUP($E143,
Products!$A$1:$F$201,MATCH(Orders!J$1,Products!$A$1:$F$1,0),0)</f>
        <v>17849.867849807979</v>
      </c>
    </row>
    <row r="144" spans="1:10">
      <c r="A144">
        <v>143</v>
      </c>
      <c r="B144" s="4">
        <v>45201</v>
      </c>
      <c r="C144" s="10">
        <f>DATE(YEAR(orders[[#This Row],[order_date]]), MONTH(orders[[#This Row],[order_date]]), 1)</f>
        <v>45200</v>
      </c>
      <c r="D144" t="s">
        <v>4186</v>
      </c>
      <c r="E144" t="s">
        <v>568</v>
      </c>
      <c r="F144" t="str">
        <f>VLOOKUP(orders[[#This Row],[product_id]],Products!A:C,3,0)</f>
        <v>Electronics</v>
      </c>
      <c r="G144">
        <v>3</v>
      </c>
      <c r="H144" s="6">
        <v>0.23049365174220343</v>
      </c>
      <c r="I144" s="2">
        <f>VLOOKUP($E144,
Products!$A$1:$F$201,MATCH(Orders!I$1,Products!$A$1:$F$1,0),0)</f>
        <v>21702.72353355262</v>
      </c>
      <c r="J144" s="2">
        <f>VLOOKUP($E144,
Products!$A$1:$F$201,MATCH(Orders!J$1,Products!$A$1:$F$1,0),0)</f>
        <v>17244.710704747551</v>
      </c>
    </row>
    <row r="145" spans="1:10">
      <c r="A145">
        <v>144</v>
      </c>
      <c r="B145" s="4">
        <v>45970</v>
      </c>
      <c r="C145" s="10">
        <f>DATE(YEAR(orders[[#This Row],[order_date]]), MONTH(orders[[#This Row],[order_date]]), 1)</f>
        <v>45962</v>
      </c>
      <c r="D145" t="s">
        <v>3067</v>
      </c>
      <c r="E145" t="s">
        <v>608</v>
      </c>
      <c r="F145" t="str">
        <f>VLOOKUP(orders[[#This Row],[product_id]],Products!A:C,3,0)</f>
        <v>Electronics</v>
      </c>
      <c r="G145">
        <v>3</v>
      </c>
      <c r="H145" s="6">
        <v>0.21102884713119605</v>
      </c>
      <c r="I145" s="2">
        <f>VLOOKUP($E145,
Products!$A$1:$F$201,MATCH(Orders!I$1,Products!$A$1:$F$1,0),0)</f>
        <v>32509.710212279751</v>
      </c>
      <c r="J145" s="2">
        <f>VLOOKUP($E145,
Products!$A$1:$F$201,MATCH(Orders!J$1,Products!$A$1:$F$1,0),0)</f>
        <v>23699.228985408761</v>
      </c>
    </row>
    <row r="146" spans="1:10">
      <c r="A146">
        <v>145</v>
      </c>
      <c r="B146" s="4">
        <v>45416</v>
      </c>
      <c r="C146" s="10">
        <f>DATE(YEAR(orders[[#This Row],[order_date]]), MONTH(orders[[#This Row],[order_date]]), 1)</f>
        <v>45413</v>
      </c>
      <c r="D146" t="s">
        <v>3302</v>
      </c>
      <c r="E146" t="s">
        <v>622</v>
      </c>
      <c r="F146" t="str">
        <f>VLOOKUP(orders[[#This Row],[product_id]],Products!A:C,3,0)</f>
        <v>Electronics</v>
      </c>
      <c r="G146">
        <v>3</v>
      </c>
      <c r="H146" s="6">
        <v>0.12437431841142772</v>
      </c>
      <c r="I146" s="2">
        <f>VLOOKUP($E146,
Products!$A$1:$F$201,MATCH(Orders!I$1,Products!$A$1:$F$1,0),0)</f>
        <v>29891.969506397199</v>
      </c>
      <c r="J146" s="2">
        <f>VLOOKUP($E146,
Products!$A$1:$F$201,MATCH(Orders!J$1,Products!$A$1:$F$1,0),0)</f>
        <v>20298.690993957589</v>
      </c>
    </row>
    <row r="147" spans="1:10">
      <c r="A147">
        <v>146</v>
      </c>
      <c r="B147" s="4">
        <v>45252</v>
      </c>
      <c r="C147" s="10">
        <f>DATE(YEAR(orders[[#This Row],[order_date]]), MONTH(orders[[#This Row],[order_date]]), 1)</f>
        <v>45231</v>
      </c>
      <c r="D147" t="s">
        <v>1978</v>
      </c>
      <c r="E147" t="s">
        <v>672</v>
      </c>
      <c r="F147" t="str">
        <f>VLOOKUP(orders[[#This Row],[product_id]],Products!A:C,3,0)</f>
        <v>Electronics</v>
      </c>
      <c r="G147">
        <v>1</v>
      </c>
      <c r="H147" s="6">
        <v>0.15789443603547082</v>
      </c>
      <c r="I147" s="2">
        <f>VLOOKUP($E147,
Products!$A$1:$F$201,MATCH(Orders!I$1,Products!$A$1:$F$1,0),0)</f>
        <v>29856.340212906369</v>
      </c>
      <c r="J147" s="2">
        <f>VLOOKUP($E147,
Products!$A$1:$F$201,MATCH(Orders!J$1,Products!$A$1:$F$1,0),0)</f>
        <v>19759.064823078941</v>
      </c>
    </row>
    <row r="148" spans="1:10">
      <c r="A148">
        <v>147</v>
      </c>
      <c r="B148" s="4">
        <v>45455</v>
      </c>
      <c r="C148" s="10">
        <f>DATE(YEAR(orders[[#This Row],[order_date]]), MONTH(orders[[#This Row],[order_date]]), 1)</f>
        <v>45444</v>
      </c>
      <c r="D148" t="s">
        <v>2674</v>
      </c>
      <c r="E148" t="s">
        <v>512</v>
      </c>
      <c r="F148" t="str">
        <f>VLOOKUP(orders[[#This Row],[product_id]],Products!A:C,3,0)</f>
        <v>Electronics</v>
      </c>
      <c r="G148">
        <v>3</v>
      </c>
      <c r="H148" s="6">
        <v>0.24599403384293803</v>
      </c>
      <c r="I148" s="2">
        <f>VLOOKUP($E148,
Products!$A$1:$F$201,MATCH(Orders!I$1,Products!$A$1:$F$1,0),0)</f>
        <v>12877.548087294561</v>
      </c>
      <c r="J148" s="2">
        <f>VLOOKUP($E148,
Products!$A$1:$F$201,MATCH(Orders!J$1,Products!$A$1:$F$1,0),0)</f>
        <v>9551.9000631411909</v>
      </c>
    </row>
    <row r="149" spans="1:10">
      <c r="A149">
        <v>148</v>
      </c>
      <c r="B149" s="4">
        <v>45818</v>
      </c>
      <c r="C149" s="10">
        <f>DATE(YEAR(orders[[#This Row],[order_date]]), MONTH(orders[[#This Row],[order_date]]), 1)</f>
        <v>45809</v>
      </c>
      <c r="D149" t="s">
        <v>1166</v>
      </c>
      <c r="E149" t="s">
        <v>647</v>
      </c>
      <c r="F149" t="str">
        <f>VLOOKUP(orders[[#This Row],[product_id]],Products!A:C,3,0)</f>
        <v>Electronics</v>
      </c>
      <c r="G149">
        <v>2</v>
      </c>
      <c r="H149" s="6">
        <v>0.178806742964776</v>
      </c>
      <c r="I149" s="2">
        <f>VLOOKUP($E149,
Products!$A$1:$F$201,MATCH(Orders!I$1,Products!$A$1:$F$1,0),0)</f>
        <v>23187.883920109041</v>
      </c>
      <c r="J149" s="2">
        <f>VLOOKUP($E149,
Products!$A$1:$F$201,MATCH(Orders!J$1,Products!$A$1:$F$1,0),0)</f>
        <v>16217.564081273829</v>
      </c>
    </row>
    <row r="150" spans="1:10">
      <c r="A150">
        <v>149</v>
      </c>
      <c r="B150" s="4">
        <v>45015</v>
      </c>
      <c r="C150" s="10">
        <f>DATE(YEAR(orders[[#This Row],[order_date]]), MONTH(orders[[#This Row],[order_date]]), 1)</f>
        <v>44986</v>
      </c>
      <c r="D150" t="s">
        <v>3152</v>
      </c>
      <c r="E150" t="s">
        <v>630</v>
      </c>
      <c r="F150" t="str">
        <f>VLOOKUP(orders[[#This Row],[product_id]],Products!A:C,3,0)</f>
        <v>Electronics</v>
      </c>
      <c r="G150">
        <v>2</v>
      </c>
      <c r="H150" s="6">
        <v>0.20790200541311402</v>
      </c>
      <c r="I150" s="2">
        <f>VLOOKUP($E150,
Products!$A$1:$F$201,MATCH(Orders!I$1,Products!$A$1:$F$1,0),0)</f>
        <v>20513.60683859466</v>
      </c>
      <c r="J150" s="2">
        <f>VLOOKUP($E150,
Products!$A$1:$F$201,MATCH(Orders!J$1,Products!$A$1:$F$1,0),0)</f>
        <v>14929.268600567289</v>
      </c>
    </row>
    <row r="151" spans="1:10">
      <c r="A151">
        <v>150</v>
      </c>
      <c r="B151" s="4">
        <v>45412</v>
      </c>
      <c r="C151" s="10">
        <f>DATE(YEAR(orders[[#This Row],[order_date]]), MONTH(orders[[#This Row],[order_date]]), 1)</f>
        <v>45383</v>
      </c>
      <c r="D151" t="s">
        <v>4445</v>
      </c>
      <c r="E151" t="s">
        <v>595</v>
      </c>
      <c r="F151" t="str">
        <f>VLOOKUP(orders[[#This Row],[product_id]],Products!A:C,3,0)</f>
        <v>Electronics</v>
      </c>
      <c r="G151">
        <v>1</v>
      </c>
      <c r="H151" s="6">
        <v>0.11380657632496506</v>
      </c>
      <c r="I151" s="2">
        <f>VLOOKUP($E151,
Products!$A$1:$F$201,MATCH(Orders!I$1,Products!$A$1:$F$1,0),0)</f>
        <v>2368.316565735005</v>
      </c>
      <c r="J151" s="2">
        <f>VLOOKUP($E151,
Products!$A$1:$F$201,MATCH(Orders!J$1,Products!$A$1:$F$1,0),0)</f>
        <v>1668.7588573553539</v>
      </c>
    </row>
    <row r="152" spans="1:10">
      <c r="A152">
        <v>151</v>
      </c>
      <c r="B152" s="4">
        <v>45634</v>
      </c>
      <c r="C152" s="10">
        <f>DATE(YEAR(orders[[#This Row],[order_date]]), MONTH(orders[[#This Row],[order_date]]), 1)</f>
        <v>45627</v>
      </c>
      <c r="D152" t="s">
        <v>3204</v>
      </c>
      <c r="E152" t="s">
        <v>651</v>
      </c>
      <c r="F152" t="str">
        <f>VLOOKUP(orders[[#This Row],[product_id]],Products!A:C,3,0)</f>
        <v>Electronics</v>
      </c>
      <c r="G152">
        <v>2</v>
      </c>
      <c r="H152" s="6">
        <v>0.22487647313741096</v>
      </c>
      <c r="I152" s="2">
        <f>VLOOKUP($E152,
Products!$A$1:$F$201,MATCH(Orders!I$1,Products!$A$1:$F$1,0),0)</f>
        <v>28622.091542973511</v>
      </c>
      <c r="J152" s="2">
        <f>VLOOKUP($E152,
Products!$A$1:$F$201,MATCH(Orders!J$1,Products!$A$1:$F$1,0),0)</f>
        <v>19327.527634039769</v>
      </c>
    </row>
    <row r="153" spans="1:10">
      <c r="A153">
        <v>152</v>
      </c>
      <c r="B153" s="4">
        <v>45276</v>
      </c>
      <c r="C153" s="10">
        <f>DATE(YEAR(orders[[#This Row],[order_date]]), MONTH(orders[[#This Row],[order_date]]), 1)</f>
        <v>45261</v>
      </c>
      <c r="D153" t="s">
        <v>3224</v>
      </c>
      <c r="E153" t="s">
        <v>560</v>
      </c>
      <c r="F153" t="str">
        <f>VLOOKUP(orders[[#This Row],[product_id]],Products!A:C,3,0)</f>
        <v>Appliances</v>
      </c>
      <c r="G153">
        <v>1</v>
      </c>
      <c r="H153" s="6">
        <v>5.0694489274424742E-2</v>
      </c>
      <c r="I153" s="2">
        <f>VLOOKUP($E153,
Products!$A$1:$F$201,MATCH(Orders!I$1,Products!$A$1:$F$1,0),0)</f>
        <v>6334.2190560739964</v>
      </c>
      <c r="J153" s="2">
        <f>VLOOKUP($E153,
Products!$A$1:$F$201,MATCH(Orders!J$1,Products!$A$1:$F$1,0),0)</f>
        <v>4117.6239066206717</v>
      </c>
    </row>
    <row r="154" spans="1:10">
      <c r="A154">
        <v>153</v>
      </c>
      <c r="B154" s="4">
        <v>45313</v>
      </c>
      <c r="C154" s="10">
        <f>DATE(YEAR(orders[[#This Row],[order_date]]), MONTH(orders[[#This Row],[order_date]]), 1)</f>
        <v>45292</v>
      </c>
      <c r="D154" t="s">
        <v>2373</v>
      </c>
      <c r="E154" t="s">
        <v>620</v>
      </c>
      <c r="F154" t="str">
        <f>VLOOKUP(orders[[#This Row],[product_id]],Products!A:C,3,0)</f>
        <v>Electronics</v>
      </c>
      <c r="G154">
        <v>1</v>
      </c>
      <c r="H154" s="6">
        <v>0.1263399242289785</v>
      </c>
      <c r="I154" s="2">
        <f>VLOOKUP($E154,
Products!$A$1:$F$201,MATCH(Orders!I$1,Products!$A$1:$F$1,0),0)</f>
        <v>23669.635851452331</v>
      </c>
      <c r="J154" s="2">
        <f>VLOOKUP($E154,
Products!$A$1:$F$201,MATCH(Orders!J$1,Products!$A$1:$F$1,0),0)</f>
        <v>17880.752220874681</v>
      </c>
    </row>
    <row r="155" spans="1:10">
      <c r="A155">
        <v>154</v>
      </c>
      <c r="B155" s="4">
        <v>45013</v>
      </c>
      <c r="C155" s="10">
        <f>DATE(YEAR(orders[[#This Row],[order_date]]), MONTH(orders[[#This Row],[order_date]]), 1)</f>
        <v>44986</v>
      </c>
      <c r="D155" t="s">
        <v>2288</v>
      </c>
      <c r="E155" t="s">
        <v>689</v>
      </c>
      <c r="F155" t="str">
        <f>VLOOKUP(orders[[#This Row],[product_id]],Products!A:C,3,0)</f>
        <v>Electronics</v>
      </c>
      <c r="G155">
        <v>2</v>
      </c>
      <c r="H155" s="6">
        <v>0.1570316696166808</v>
      </c>
      <c r="I155" s="2">
        <f>VLOOKUP($E155,
Products!$A$1:$F$201,MATCH(Orders!I$1,Products!$A$1:$F$1,0),0)</f>
        <v>22021.70433799336</v>
      </c>
      <c r="J155" s="2">
        <f>VLOOKUP($E155,
Products!$A$1:$F$201,MATCH(Orders!J$1,Products!$A$1:$F$1,0),0)</f>
        <v>16990.60087110737</v>
      </c>
    </row>
    <row r="156" spans="1:10">
      <c r="A156">
        <v>155</v>
      </c>
      <c r="B156" s="4">
        <v>45233</v>
      </c>
      <c r="C156" s="10">
        <f>DATE(YEAR(orders[[#This Row],[order_date]]), MONTH(orders[[#This Row],[order_date]]), 1)</f>
        <v>45231</v>
      </c>
      <c r="D156" t="s">
        <v>4211</v>
      </c>
      <c r="E156" t="s">
        <v>690</v>
      </c>
      <c r="F156" t="str">
        <f>VLOOKUP(orders[[#This Row],[product_id]],Products!A:C,3,0)</f>
        <v>Electronics</v>
      </c>
      <c r="G156">
        <v>3</v>
      </c>
      <c r="H156" s="6">
        <v>0.11245373805231855</v>
      </c>
      <c r="I156" s="2">
        <f>VLOOKUP($E156,
Products!$A$1:$F$201,MATCH(Orders!I$1,Products!$A$1:$F$1,0),0)</f>
        <v>2338.2059552139431</v>
      </c>
      <c r="J156" s="2">
        <f>VLOOKUP($E156,
Products!$A$1:$F$201,MATCH(Orders!J$1,Products!$A$1:$F$1,0),0)</f>
        <v>1708.028418793489</v>
      </c>
    </row>
    <row r="157" spans="1:10">
      <c r="A157">
        <v>156</v>
      </c>
      <c r="B157" s="4">
        <v>45366</v>
      </c>
      <c r="C157" s="10">
        <f>DATE(YEAR(orders[[#This Row],[order_date]]), MONTH(orders[[#This Row],[order_date]]), 1)</f>
        <v>45352</v>
      </c>
      <c r="D157" t="s">
        <v>1661</v>
      </c>
      <c r="E157" t="s">
        <v>628</v>
      </c>
      <c r="F157" t="str">
        <f>VLOOKUP(orders[[#This Row],[product_id]],Products!A:C,3,0)</f>
        <v>Electronics</v>
      </c>
      <c r="G157">
        <v>1</v>
      </c>
      <c r="H157" s="6">
        <v>0.21655078118925611</v>
      </c>
      <c r="I157" s="2">
        <f>VLOOKUP($E157,
Products!$A$1:$F$201,MATCH(Orders!I$1,Products!$A$1:$F$1,0),0)</f>
        <v>2480.4343676348258</v>
      </c>
      <c r="J157" s="2">
        <f>VLOOKUP($E157,
Products!$A$1:$F$201,MATCH(Orders!J$1,Products!$A$1:$F$1,0),0)</f>
        <v>1932.862959692628</v>
      </c>
    </row>
    <row r="158" spans="1:10">
      <c r="A158">
        <v>157</v>
      </c>
      <c r="B158" s="4">
        <v>45666</v>
      </c>
      <c r="C158" s="10">
        <f>DATE(YEAR(orders[[#This Row],[order_date]]), MONTH(orders[[#This Row],[order_date]]), 1)</f>
        <v>45658</v>
      </c>
      <c r="D158" t="s">
        <v>4223</v>
      </c>
      <c r="E158" t="s">
        <v>621</v>
      </c>
      <c r="F158" t="str">
        <f>VLOOKUP(orders[[#This Row],[product_id]],Products!A:C,3,0)</f>
        <v>Electronics</v>
      </c>
      <c r="G158">
        <v>1</v>
      </c>
      <c r="H158" s="6">
        <v>0.21173183236719295</v>
      </c>
      <c r="I158" s="2">
        <f>VLOOKUP($E158,
Products!$A$1:$F$201,MATCH(Orders!I$1,Products!$A$1:$F$1,0),0)</f>
        <v>11784.05708818019</v>
      </c>
      <c r="J158" s="2">
        <f>VLOOKUP($E158,
Products!$A$1:$F$201,MATCH(Orders!J$1,Products!$A$1:$F$1,0),0)</f>
        <v>7779.8525757032758</v>
      </c>
    </row>
    <row r="159" spans="1:10">
      <c r="A159">
        <v>158</v>
      </c>
      <c r="B159" s="4">
        <v>45190</v>
      </c>
      <c r="C159" s="10">
        <f>DATE(YEAR(orders[[#This Row],[order_date]]), MONTH(orders[[#This Row],[order_date]]), 1)</f>
        <v>45170</v>
      </c>
      <c r="D159" t="s">
        <v>1412</v>
      </c>
      <c r="E159" t="s">
        <v>691</v>
      </c>
      <c r="F159" t="str">
        <f>VLOOKUP(orders[[#This Row],[product_id]],Products!A:C,3,0)</f>
        <v>Appliances</v>
      </c>
      <c r="G159">
        <v>2</v>
      </c>
      <c r="H159" s="6">
        <v>0.10744769582306334</v>
      </c>
      <c r="I159" s="2">
        <f>VLOOKUP($E159,
Products!$A$1:$F$201,MATCH(Orders!I$1,Products!$A$1:$F$1,0),0)</f>
        <v>2337.6024778940591</v>
      </c>
      <c r="J159" s="2">
        <f>VLOOKUP($E159,
Products!$A$1:$F$201,MATCH(Orders!J$1,Products!$A$1:$F$1,0),0)</f>
        <v>1616.9957885138581</v>
      </c>
    </row>
    <row r="160" spans="1:10">
      <c r="A160">
        <v>159</v>
      </c>
      <c r="B160" s="4">
        <v>45903</v>
      </c>
      <c r="C160" s="10">
        <f>DATE(YEAR(orders[[#This Row],[order_date]]), MONTH(orders[[#This Row],[order_date]]), 1)</f>
        <v>45901</v>
      </c>
      <c r="D160" t="s">
        <v>808</v>
      </c>
      <c r="E160" t="s">
        <v>620</v>
      </c>
      <c r="F160" t="str">
        <f>VLOOKUP(orders[[#This Row],[product_id]],Products!A:C,3,0)</f>
        <v>Electronics</v>
      </c>
      <c r="G160">
        <v>1</v>
      </c>
      <c r="H160" s="6">
        <v>0.16780232805129089</v>
      </c>
      <c r="I160" s="2">
        <f>VLOOKUP($E160,
Products!$A$1:$F$201,MATCH(Orders!I$1,Products!$A$1:$F$1,0),0)</f>
        <v>23669.635851452331</v>
      </c>
      <c r="J160" s="2">
        <f>VLOOKUP($E160,
Products!$A$1:$F$201,MATCH(Orders!J$1,Products!$A$1:$F$1,0),0)</f>
        <v>17880.752220874681</v>
      </c>
    </row>
    <row r="161" spans="1:10">
      <c r="A161">
        <v>160</v>
      </c>
      <c r="B161" s="4">
        <v>45661</v>
      </c>
      <c r="C161" s="10">
        <f>DATE(YEAR(orders[[#This Row],[order_date]]), MONTH(orders[[#This Row],[order_date]]), 1)</f>
        <v>45658</v>
      </c>
      <c r="D161" t="s">
        <v>3081</v>
      </c>
      <c r="E161" t="s">
        <v>658</v>
      </c>
      <c r="F161" t="str">
        <f>VLOOKUP(orders[[#This Row],[product_id]],Products!A:C,3,0)</f>
        <v>Electronics</v>
      </c>
      <c r="G161">
        <v>2</v>
      </c>
      <c r="H161" s="6">
        <v>0.16951361708866863</v>
      </c>
      <c r="I161" s="2">
        <f>VLOOKUP($E161,
Products!$A$1:$F$201,MATCH(Orders!I$1,Products!$A$1:$F$1,0),0)</f>
        <v>2455.4664524813788</v>
      </c>
      <c r="J161" s="2">
        <f>VLOOKUP($E161,
Products!$A$1:$F$201,MATCH(Orders!J$1,Products!$A$1:$F$1,0),0)</f>
        <v>1763.2139459131699</v>
      </c>
    </row>
    <row r="162" spans="1:10">
      <c r="A162">
        <v>161</v>
      </c>
      <c r="B162" s="4">
        <v>45347</v>
      </c>
      <c r="C162" s="10">
        <f>DATE(YEAR(orders[[#This Row],[order_date]]), MONTH(orders[[#This Row],[order_date]]), 1)</f>
        <v>45323</v>
      </c>
      <c r="D162" t="s">
        <v>4460</v>
      </c>
      <c r="E162" t="s">
        <v>619</v>
      </c>
      <c r="F162" t="str">
        <f>VLOOKUP(orders[[#This Row],[product_id]],Products!A:C,3,0)</f>
        <v>Appliances</v>
      </c>
      <c r="G162">
        <v>1</v>
      </c>
      <c r="H162" s="6">
        <v>9.8330641431351201E-2</v>
      </c>
      <c r="I162" s="2">
        <f>VLOOKUP($E162,
Products!$A$1:$F$201,MATCH(Orders!I$1,Products!$A$1:$F$1,0),0)</f>
        <v>6040.8433358455886</v>
      </c>
      <c r="J162" s="2">
        <f>VLOOKUP($E162,
Products!$A$1:$F$201,MATCH(Orders!J$1,Products!$A$1:$F$1,0),0)</f>
        <v>4363.6239115177623</v>
      </c>
    </row>
    <row r="163" spans="1:10">
      <c r="A163">
        <v>162</v>
      </c>
      <c r="B163" s="4">
        <v>45419</v>
      </c>
      <c r="C163" s="10">
        <f>DATE(YEAR(orders[[#This Row],[order_date]]), MONTH(orders[[#This Row],[order_date]]), 1)</f>
        <v>45413</v>
      </c>
      <c r="D163" t="s">
        <v>3354</v>
      </c>
      <c r="E163" t="s">
        <v>601</v>
      </c>
      <c r="F163" t="str">
        <f>VLOOKUP(orders[[#This Row],[product_id]],Products!A:C,3,0)</f>
        <v>Appliances</v>
      </c>
      <c r="G163">
        <v>3</v>
      </c>
      <c r="H163" s="6">
        <v>6.4108823984364335E-2</v>
      </c>
      <c r="I163" s="2">
        <f>VLOOKUP($E163,
Products!$A$1:$F$201,MATCH(Orders!I$1,Products!$A$1:$F$1,0),0)</f>
        <v>2095.1354013205032</v>
      </c>
      <c r="J163" s="2">
        <f>VLOOKUP($E163,
Products!$A$1:$F$201,MATCH(Orders!J$1,Products!$A$1:$F$1,0),0)</f>
        <v>1374.592895200507</v>
      </c>
    </row>
    <row r="164" spans="1:10">
      <c r="A164">
        <v>163</v>
      </c>
      <c r="B164" s="4">
        <v>45559</v>
      </c>
      <c r="C164" s="10">
        <f>DATE(YEAR(orders[[#This Row],[order_date]]), MONTH(orders[[#This Row],[order_date]]), 1)</f>
        <v>45536</v>
      </c>
      <c r="D164" t="s">
        <v>2999</v>
      </c>
      <c r="E164" t="s">
        <v>703</v>
      </c>
      <c r="F164" t="str">
        <f>VLOOKUP(orders[[#This Row],[product_id]],Products!A:C,3,0)</f>
        <v>Appliances</v>
      </c>
      <c r="G164">
        <v>2</v>
      </c>
      <c r="H164" s="6">
        <v>0.14693065481815584</v>
      </c>
      <c r="I164" s="2">
        <f>VLOOKUP($E164,
Products!$A$1:$F$201,MATCH(Orders!I$1,Products!$A$1:$F$1,0),0)</f>
        <v>23763.82929975582</v>
      </c>
      <c r="J164" s="2">
        <f>VLOOKUP($E164,
Products!$A$1:$F$201,MATCH(Orders!J$1,Products!$A$1:$F$1,0),0)</f>
        <v>17833.36818447417</v>
      </c>
    </row>
    <row r="165" spans="1:10">
      <c r="A165">
        <v>164</v>
      </c>
      <c r="B165" s="4">
        <v>45919</v>
      </c>
      <c r="C165" s="10">
        <f>DATE(YEAR(orders[[#This Row],[order_date]]), MONTH(orders[[#This Row],[order_date]]), 1)</f>
        <v>45901</v>
      </c>
      <c r="D165" t="s">
        <v>3835</v>
      </c>
      <c r="E165" t="s">
        <v>585</v>
      </c>
      <c r="F165" t="str">
        <f>VLOOKUP(orders[[#This Row],[product_id]],Products!A:C,3,0)</f>
        <v>Appliances</v>
      </c>
      <c r="G165">
        <v>2</v>
      </c>
      <c r="H165" s="6">
        <v>0.10747514161093372</v>
      </c>
      <c r="I165" s="2">
        <f>VLOOKUP($E165,
Products!$A$1:$F$201,MATCH(Orders!I$1,Products!$A$1:$F$1,0),0)</f>
        <v>24049.2355837664</v>
      </c>
      <c r="J165" s="2">
        <f>VLOOKUP($E165,
Products!$A$1:$F$201,MATCH(Orders!J$1,Products!$A$1:$F$1,0),0)</f>
        <v>19053.338129326308</v>
      </c>
    </row>
    <row r="166" spans="1:10">
      <c r="A166">
        <v>165</v>
      </c>
      <c r="B166" s="4">
        <v>45337</v>
      </c>
      <c r="C166" s="10">
        <f>DATE(YEAR(orders[[#This Row],[order_date]]), MONTH(orders[[#This Row],[order_date]]), 1)</f>
        <v>45323</v>
      </c>
      <c r="D166" t="s">
        <v>2858</v>
      </c>
      <c r="E166" t="s">
        <v>508</v>
      </c>
      <c r="F166" t="str">
        <f>VLOOKUP(orders[[#This Row],[product_id]],Products!A:C,3,0)</f>
        <v>Electronics</v>
      </c>
      <c r="G166">
        <v>1</v>
      </c>
      <c r="H166" s="6">
        <v>0.2443173773662437</v>
      </c>
      <c r="I166" s="2">
        <f>VLOOKUP($E166,
Products!$A$1:$F$201,MATCH(Orders!I$1,Products!$A$1:$F$1,0),0)</f>
        <v>23345.985707147142</v>
      </c>
      <c r="J166" s="2">
        <f>VLOOKUP($E166,
Products!$A$1:$F$201,MATCH(Orders!J$1,Products!$A$1:$F$1,0),0)</f>
        <v>15772.90371323649</v>
      </c>
    </row>
    <row r="167" spans="1:10">
      <c r="A167">
        <v>166</v>
      </c>
      <c r="B167" s="4">
        <v>45099</v>
      </c>
      <c r="C167" s="10">
        <f>DATE(YEAR(orders[[#This Row],[order_date]]), MONTH(orders[[#This Row],[order_date]]), 1)</f>
        <v>45078</v>
      </c>
      <c r="D167" t="s">
        <v>3445</v>
      </c>
      <c r="E167" t="s">
        <v>654</v>
      </c>
      <c r="F167" t="str">
        <f>VLOOKUP(orders[[#This Row],[product_id]],Products!A:C,3,0)</f>
        <v>Electronics</v>
      </c>
      <c r="G167">
        <v>3</v>
      </c>
      <c r="H167" s="6">
        <v>0.13926782565338197</v>
      </c>
      <c r="I167" s="2">
        <f>VLOOKUP($E167,
Products!$A$1:$F$201,MATCH(Orders!I$1,Products!$A$1:$F$1,0),0)</f>
        <v>2480.90324078101</v>
      </c>
      <c r="J167" s="2">
        <f>VLOOKUP($E167,
Products!$A$1:$F$201,MATCH(Orders!J$1,Products!$A$1:$F$1,0),0)</f>
        <v>1964.543440578911</v>
      </c>
    </row>
    <row r="168" spans="1:10">
      <c r="A168">
        <v>167</v>
      </c>
      <c r="B168" s="4">
        <v>44930</v>
      </c>
      <c r="C168" s="10">
        <f>DATE(YEAR(orders[[#This Row],[order_date]]), MONTH(orders[[#This Row],[order_date]]), 1)</f>
        <v>44927</v>
      </c>
      <c r="D168" t="s">
        <v>1677</v>
      </c>
      <c r="E168" t="s">
        <v>665</v>
      </c>
      <c r="F168" t="str">
        <f>VLOOKUP(orders[[#This Row],[product_id]],Products!A:C,3,0)</f>
        <v>Electronics</v>
      </c>
      <c r="G168">
        <v>2</v>
      </c>
      <c r="H168" s="6">
        <v>0.17254477263299664</v>
      </c>
      <c r="I168" s="2">
        <f>VLOOKUP($E168,
Products!$A$1:$F$201,MATCH(Orders!I$1,Products!$A$1:$F$1,0),0)</f>
        <v>2381.208040848107</v>
      </c>
      <c r="J168" s="2">
        <f>VLOOKUP($E168,
Products!$A$1:$F$201,MATCH(Orders!J$1,Products!$A$1:$F$1,0),0)</f>
        <v>1615.320210979525</v>
      </c>
    </row>
    <row r="169" spans="1:10">
      <c r="A169">
        <v>168</v>
      </c>
      <c r="B169" s="4">
        <v>45780</v>
      </c>
      <c r="C169" s="10">
        <f>DATE(YEAR(orders[[#This Row],[order_date]]), MONTH(orders[[#This Row],[order_date]]), 1)</f>
        <v>45778</v>
      </c>
      <c r="D169" t="s">
        <v>3846</v>
      </c>
      <c r="E169" t="s">
        <v>635</v>
      </c>
      <c r="F169" t="str">
        <f>VLOOKUP(orders[[#This Row],[product_id]],Products!A:C,3,0)</f>
        <v>Electronics</v>
      </c>
      <c r="G169">
        <v>3</v>
      </c>
      <c r="H169" s="6">
        <v>0.2331688419651271</v>
      </c>
      <c r="I169" s="2">
        <f>VLOOKUP($E169,
Products!$A$1:$F$201,MATCH(Orders!I$1,Products!$A$1:$F$1,0),0)</f>
        <v>31014.321091901689</v>
      </c>
      <c r="J169" s="2">
        <f>VLOOKUP($E169,
Products!$A$1:$F$201,MATCH(Orders!J$1,Products!$A$1:$F$1,0),0)</f>
        <v>23202.91049209132</v>
      </c>
    </row>
    <row r="170" spans="1:10">
      <c r="A170">
        <v>169</v>
      </c>
      <c r="B170" s="4">
        <v>45912</v>
      </c>
      <c r="C170" s="10">
        <f>DATE(YEAR(orders[[#This Row],[order_date]]), MONTH(orders[[#This Row],[order_date]]), 1)</f>
        <v>45901</v>
      </c>
      <c r="D170" t="s">
        <v>3746</v>
      </c>
      <c r="E170" t="s">
        <v>616</v>
      </c>
      <c r="F170" t="str">
        <f>VLOOKUP(orders[[#This Row],[product_id]],Products!A:C,3,0)</f>
        <v>Electronics</v>
      </c>
      <c r="G170">
        <v>2</v>
      </c>
      <c r="H170" s="6">
        <v>0.16202351546492966</v>
      </c>
      <c r="I170" s="2">
        <f>VLOOKUP($E170,
Products!$A$1:$F$201,MATCH(Orders!I$1,Products!$A$1:$F$1,0),0)</f>
        <v>12172.554053901489</v>
      </c>
      <c r="J170" s="2">
        <f>VLOOKUP($E170,
Products!$A$1:$F$201,MATCH(Orders!J$1,Products!$A$1:$F$1,0),0)</f>
        <v>9644.7702288148557</v>
      </c>
    </row>
    <row r="171" spans="1:10">
      <c r="A171">
        <v>170</v>
      </c>
      <c r="B171" s="4">
        <v>45987</v>
      </c>
      <c r="C171" s="10">
        <f>DATE(YEAR(orders[[#This Row],[order_date]]), MONTH(orders[[#This Row],[order_date]]), 1)</f>
        <v>45962</v>
      </c>
      <c r="D171" t="s">
        <v>2031</v>
      </c>
      <c r="E171" t="s">
        <v>525</v>
      </c>
      <c r="F171" t="str">
        <f>VLOOKUP(orders[[#This Row],[product_id]],Products!A:C,3,0)</f>
        <v>Electronics</v>
      </c>
      <c r="G171">
        <v>2</v>
      </c>
      <c r="H171" s="6">
        <v>0.17929218482128895</v>
      </c>
      <c r="I171" s="2">
        <f>VLOOKUP($E171,
Products!$A$1:$F$201,MATCH(Orders!I$1,Products!$A$1:$F$1,0),0)</f>
        <v>2441.7405612875209</v>
      </c>
      <c r="J171" s="2">
        <f>VLOOKUP($E171,
Products!$A$1:$F$201,MATCH(Orders!J$1,Products!$A$1:$F$1,0),0)</f>
        <v>1934.1373706011941</v>
      </c>
    </row>
    <row r="172" spans="1:10">
      <c r="A172">
        <v>171</v>
      </c>
      <c r="B172" s="4">
        <v>45509</v>
      </c>
      <c r="C172" s="10">
        <f>DATE(YEAR(orders[[#This Row],[order_date]]), MONTH(orders[[#This Row],[order_date]]), 1)</f>
        <v>45505</v>
      </c>
      <c r="D172" t="s">
        <v>858</v>
      </c>
      <c r="E172" t="s">
        <v>620</v>
      </c>
      <c r="F172" t="str">
        <f>VLOOKUP(orders[[#This Row],[product_id]],Products!A:C,3,0)</f>
        <v>Electronics</v>
      </c>
      <c r="G172">
        <v>1</v>
      </c>
      <c r="H172" s="6">
        <v>0.12531836225177906</v>
      </c>
      <c r="I172" s="2">
        <f>VLOOKUP($E172,
Products!$A$1:$F$201,MATCH(Orders!I$1,Products!$A$1:$F$1,0),0)</f>
        <v>23669.635851452331</v>
      </c>
      <c r="J172" s="2">
        <f>VLOOKUP($E172,
Products!$A$1:$F$201,MATCH(Orders!J$1,Products!$A$1:$F$1,0),0)</f>
        <v>17880.752220874681</v>
      </c>
    </row>
    <row r="173" spans="1:10">
      <c r="A173">
        <v>172</v>
      </c>
      <c r="B173" s="4">
        <v>45981</v>
      </c>
      <c r="C173" s="10">
        <f>DATE(YEAR(orders[[#This Row],[order_date]]), MONTH(orders[[#This Row],[order_date]]), 1)</f>
        <v>45962</v>
      </c>
      <c r="D173" t="s">
        <v>4314</v>
      </c>
      <c r="E173" t="s">
        <v>651</v>
      </c>
      <c r="F173" t="str">
        <f>VLOOKUP(orders[[#This Row],[product_id]],Products!A:C,3,0)</f>
        <v>Electronics</v>
      </c>
      <c r="G173">
        <v>1</v>
      </c>
      <c r="H173" s="6">
        <v>0.14276175428567217</v>
      </c>
      <c r="I173" s="2">
        <f>VLOOKUP($E173,
Products!$A$1:$F$201,MATCH(Orders!I$1,Products!$A$1:$F$1,0),0)</f>
        <v>28622.091542973511</v>
      </c>
      <c r="J173" s="2">
        <f>VLOOKUP($E173,
Products!$A$1:$F$201,MATCH(Orders!J$1,Products!$A$1:$F$1,0),0)</f>
        <v>19327.527634039769</v>
      </c>
    </row>
    <row r="174" spans="1:10">
      <c r="A174">
        <v>173</v>
      </c>
      <c r="B174" s="4">
        <v>45307</v>
      </c>
      <c r="C174" s="10">
        <f>DATE(YEAR(orders[[#This Row],[order_date]]), MONTH(orders[[#This Row],[order_date]]), 1)</f>
        <v>45292</v>
      </c>
      <c r="D174" t="s">
        <v>4666</v>
      </c>
      <c r="E174" t="s">
        <v>687</v>
      </c>
      <c r="F174" t="str">
        <f>VLOOKUP(orders[[#This Row],[product_id]],Products!A:C,3,0)</f>
        <v>Electronics</v>
      </c>
      <c r="G174">
        <v>1</v>
      </c>
      <c r="H174" s="6">
        <v>0.17591701396129372</v>
      </c>
      <c r="I174" s="2">
        <f>VLOOKUP($E174,
Products!$A$1:$F$201,MATCH(Orders!I$1,Products!$A$1:$F$1,0),0)</f>
        <v>12143.737276429891</v>
      </c>
      <c r="J174" s="2">
        <f>VLOOKUP($E174,
Products!$A$1:$F$201,MATCH(Orders!J$1,Products!$A$1:$F$1,0),0)</f>
        <v>9077.1957392673976</v>
      </c>
    </row>
    <row r="175" spans="1:10">
      <c r="A175">
        <v>174</v>
      </c>
      <c r="B175" s="4">
        <v>45961</v>
      </c>
      <c r="C175" s="10">
        <f>DATE(YEAR(orders[[#This Row],[order_date]]), MONTH(orders[[#This Row],[order_date]]), 1)</f>
        <v>45931</v>
      </c>
      <c r="D175" t="s">
        <v>3812</v>
      </c>
      <c r="E175" t="s">
        <v>580</v>
      </c>
      <c r="F175" t="str">
        <f>VLOOKUP(orders[[#This Row],[product_id]],Products!A:C,3,0)</f>
        <v>Electronics</v>
      </c>
      <c r="G175">
        <v>2</v>
      </c>
      <c r="H175" s="6">
        <v>0.15473527653846283</v>
      </c>
      <c r="I175" s="2">
        <f>VLOOKUP($E175,
Products!$A$1:$F$201,MATCH(Orders!I$1,Products!$A$1:$F$1,0),0)</f>
        <v>29905.106989935579</v>
      </c>
      <c r="J175" s="2">
        <f>VLOOKUP($E175,
Products!$A$1:$F$201,MATCH(Orders!J$1,Products!$A$1:$F$1,0),0)</f>
        <v>22230.930488499071</v>
      </c>
    </row>
    <row r="176" spans="1:10">
      <c r="A176">
        <v>175</v>
      </c>
      <c r="B176" s="4">
        <v>45270</v>
      </c>
      <c r="C176" s="10">
        <f>DATE(YEAR(orders[[#This Row],[order_date]]), MONTH(orders[[#This Row],[order_date]]), 1)</f>
        <v>45261</v>
      </c>
      <c r="D176" t="s">
        <v>1662</v>
      </c>
      <c r="E176" t="s">
        <v>541</v>
      </c>
      <c r="F176" t="str">
        <f>VLOOKUP(orders[[#This Row],[product_id]],Products!A:C,3,0)</f>
        <v>Appliances</v>
      </c>
      <c r="G176">
        <v>1</v>
      </c>
      <c r="H176" s="6">
        <v>0.14967169257335894</v>
      </c>
      <c r="I176" s="2">
        <f>VLOOKUP($E176,
Products!$A$1:$F$201,MATCH(Orders!I$1,Products!$A$1:$F$1,0),0)</f>
        <v>2390.3651642386908</v>
      </c>
      <c r="J176" s="2">
        <f>VLOOKUP($E176,
Products!$A$1:$F$201,MATCH(Orders!J$1,Products!$A$1:$F$1,0),0)</f>
        <v>1655.7504783617919</v>
      </c>
    </row>
    <row r="177" spans="1:10">
      <c r="A177">
        <v>176</v>
      </c>
      <c r="B177" s="4">
        <v>45092</v>
      </c>
      <c r="C177" s="10">
        <f>DATE(YEAR(orders[[#This Row],[order_date]]), MONTH(orders[[#This Row],[order_date]]), 1)</f>
        <v>45078</v>
      </c>
      <c r="D177" t="s">
        <v>3792</v>
      </c>
      <c r="E177" t="s">
        <v>607</v>
      </c>
      <c r="F177" t="str">
        <f>VLOOKUP(orders[[#This Row],[product_id]],Products!A:C,3,0)</f>
        <v>Appliances</v>
      </c>
      <c r="G177">
        <v>3</v>
      </c>
      <c r="H177" s="6">
        <v>0.1074973919360778</v>
      </c>
      <c r="I177" s="2">
        <f>VLOOKUP($E177,
Products!$A$1:$F$201,MATCH(Orders!I$1,Products!$A$1:$F$1,0),0)</f>
        <v>6264.400042999192</v>
      </c>
      <c r="J177" s="2">
        <f>VLOOKUP($E177,
Products!$A$1:$F$201,MATCH(Orders!J$1,Products!$A$1:$F$1,0),0)</f>
        <v>4980.3849171743304</v>
      </c>
    </row>
    <row r="178" spans="1:10">
      <c r="A178">
        <v>177</v>
      </c>
      <c r="B178" s="4">
        <v>45626</v>
      </c>
      <c r="C178" s="10">
        <f>DATE(YEAR(orders[[#This Row],[order_date]]), MONTH(orders[[#This Row],[order_date]]), 1)</f>
        <v>45597</v>
      </c>
      <c r="D178" t="s">
        <v>1835</v>
      </c>
      <c r="E178" t="s">
        <v>581</v>
      </c>
      <c r="F178" t="str">
        <f>VLOOKUP(orders[[#This Row],[product_id]],Products!A:C,3,0)</f>
        <v>Appliances</v>
      </c>
      <c r="G178">
        <v>1</v>
      </c>
      <c r="H178" s="6">
        <v>0.13899296911980488</v>
      </c>
      <c r="I178" s="2">
        <f>VLOOKUP($E178,
Products!$A$1:$F$201,MATCH(Orders!I$1,Products!$A$1:$F$1,0),0)</f>
        <v>6177.7225527132859</v>
      </c>
      <c r="J178" s="2">
        <f>VLOOKUP($E178,
Products!$A$1:$F$201,MATCH(Orders!J$1,Products!$A$1:$F$1,0),0)</f>
        <v>4208.1013641193986</v>
      </c>
    </row>
    <row r="179" spans="1:10">
      <c r="A179">
        <v>178</v>
      </c>
      <c r="B179" s="4">
        <v>45268</v>
      </c>
      <c r="C179" s="10">
        <f>DATE(YEAR(orders[[#This Row],[order_date]]), MONTH(orders[[#This Row],[order_date]]), 1)</f>
        <v>45261</v>
      </c>
      <c r="D179" t="s">
        <v>1435</v>
      </c>
      <c r="E179" t="s">
        <v>566</v>
      </c>
      <c r="F179" t="str">
        <f>VLOOKUP(orders[[#This Row],[product_id]],Products!A:C,3,0)</f>
        <v>Electronics</v>
      </c>
      <c r="G179">
        <v>1</v>
      </c>
      <c r="H179" s="6">
        <v>0.11740886522357391</v>
      </c>
      <c r="I179" s="2">
        <f>VLOOKUP($E179,
Products!$A$1:$F$201,MATCH(Orders!I$1,Products!$A$1:$F$1,0),0)</f>
        <v>16858.5225334635</v>
      </c>
      <c r="J179" s="2">
        <f>VLOOKUP($E179,
Products!$A$1:$F$201,MATCH(Orders!J$1,Products!$A$1:$F$1,0),0)</f>
        <v>11855.743620634101</v>
      </c>
    </row>
    <row r="180" spans="1:10">
      <c r="A180">
        <v>179</v>
      </c>
      <c r="B180" s="4">
        <v>45969</v>
      </c>
      <c r="C180" s="10">
        <f>DATE(YEAR(orders[[#This Row],[order_date]]), MONTH(orders[[#This Row],[order_date]]), 1)</f>
        <v>45962</v>
      </c>
      <c r="D180" t="s">
        <v>4673</v>
      </c>
      <c r="E180" t="s">
        <v>565</v>
      </c>
      <c r="F180" t="str">
        <f>VLOOKUP(orders[[#This Row],[product_id]],Products!A:C,3,0)</f>
        <v>Electronics</v>
      </c>
      <c r="G180">
        <v>1</v>
      </c>
      <c r="H180" s="6">
        <v>0.10280905988286286</v>
      </c>
      <c r="I180" s="2">
        <f>VLOOKUP($E180,
Products!$A$1:$F$201,MATCH(Orders!I$1,Products!$A$1:$F$1,0),0)</f>
        <v>2327.4213408101141</v>
      </c>
      <c r="J180" s="2">
        <f>VLOOKUP($E180,
Products!$A$1:$F$201,MATCH(Orders!J$1,Products!$A$1:$F$1,0),0)</f>
        <v>1682.0944582406071</v>
      </c>
    </row>
    <row r="181" spans="1:10">
      <c r="A181">
        <v>180</v>
      </c>
      <c r="B181" s="4">
        <v>45906</v>
      </c>
      <c r="C181" s="10">
        <f>DATE(YEAR(orders[[#This Row],[order_date]]), MONTH(orders[[#This Row],[order_date]]), 1)</f>
        <v>45901</v>
      </c>
      <c r="D181" t="s">
        <v>779</v>
      </c>
      <c r="E181" t="s">
        <v>622</v>
      </c>
      <c r="F181" t="str">
        <f>VLOOKUP(orders[[#This Row],[product_id]],Products!A:C,3,0)</f>
        <v>Electronics</v>
      </c>
      <c r="G181">
        <v>1</v>
      </c>
      <c r="H181" s="6">
        <v>0.11780555306823709</v>
      </c>
      <c r="I181" s="2">
        <f>VLOOKUP($E181,
Products!$A$1:$F$201,MATCH(Orders!I$1,Products!$A$1:$F$1,0),0)</f>
        <v>29891.969506397199</v>
      </c>
      <c r="J181" s="2">
        <f>VLOOKUP($E181,
Products!$A$1:$F$201,MATCH(Orders!J$1,Products!$A$1:$F$1,0),0)</f>
        <v>20298.690993957589</v>
      </c>
    </row>
    <row r="182" spans="1:10">
      <c r="A182">
        <v>181</v>
      </c>
      <c r="B182" s="4">
        <v>45471</v>
      </c>
      <c r="C182" s="10">
        <f>DATE(YEAR(orders[[#This Row],[order_date]]), MONTH(orders[[#This Row],[order_date]]), 1)</f>
        <v>45444</v>
      </c>
      <c r="D182" t="s">
        <v>1561</v>
      </c>
      <c r="E182" t="s">
        <v>541</v>
      </c>
      <c r="F182" t="str">
        <f>VLOOKUP(orders[[#This Row],[product_id]],Products!A:C,3,0)</f>
        <v>Appliances</v>
      </c>
      <c r="G182">
        <v>3</v>
      </c>
      <c r="H182" s="6">
        <v>9.22759989282156E-2</v>
      </c>
      <c r="I182" s="2">
        <f>VLOOKUP($E182,
Products!$A$1:$F$201,MATCH(Orders!I$1,Products!$A$1:$F$1,0),0)</f>
        <v>2390.3651642386908</v>
      </c>
      <c r="J182" s="2">
        <f>VLOOKUP($E182,
Products!$A$1:$F$201,MATCH(Orders!J$1,Products!$A$1:$F$1,0),0)</f>
        <v>1655.7504783617919</v>
      </c>
    </row>
    <row r="183" spans="1:10">
      <c r="A183">
        <v>182</v>
      </c>
      <c r="B183" s="4">
        <v>45960</v>
      </c>
      <c r="C183" s="10">
        <f>DATE(YEAR(orders[[#This Row],[order_date]]), MONTH(orders[[#This Row],[order_date]]), 1)</f>
        <v>45931</v>
      </c>
      <c r="D183" t="s">
        <v>3038</v>
      </c>
      <c r="E183" t="s">
        <v>677</v>
      </c>
      <c r="F183" t="str">
        <f>VLOOKUP(orders[[#This Row],[product_id]],Products!A:C,3,0)</f>
        <v>Electronics</v>
      </c>
      <c r="G183">
        <v>1</v>
      </c>
      <c r="H183" s="6">
        <v>0.21919689141848642</v>
      </c>
      <c r="I183" s="2">
        <f>VLOOKUP($E183,
Products!$A$1:$F$201,MATCH(Orders!I$1,Products!$A$1:$F$1,0),0)</f>
        <v>11360.699432756561</v>
      </c>
      <c r="J183" s="2">
        <f>VLOOKUP($E183,
Products!$A$1:$F$201,MATCH(Orders!J$1,Products!$A$1:$F$1,0),0)</f>
        <v>8118.8949869342459</v>
      </c>
    </row>
    <row r="184" spans="1:10">
      <c r="A184">
        <v>183</v>
      </c>
      <c r="B184" s="4">
        <v>45118</v>
      </c>
      <c r="C184" s="10">
        <f>DATE(YEAR(orders[[#This Row],[order_date]]), MONTH(orders[[#This Row],[order_date]]), 1)</f>
        <v>45108</v>
      </c>
      <c r="D184" t="s">
        <v>2279</v>
      </c>
      <c r="E184" t="s">
        <v>573</v>
      </c>
      <c r="F184" t="str">
        <f>VLOOKUP(orders[[#This Row],[product_id]],Products!A:C,3,0)</f>
        <v>Electronics</v>
      </c>
      <c r="G184">
        <v>1</v>
      </c>
      <c r="H184" s="6">
        <v>0.10730902587238755</v>
      </c>
      <c r="I184" s="2">
        <f>VLOOKUP($E184,
Products!$A$1:$F$201,MATCH(Orders!I$1,Products!$A$1:$F$1,0),0)</f>
        <v>30443.851050190449</v>
      </c>
      <c r="J184" s="2">
        <f>VLOOKUP($E184,
Products!$A$1:$F$201,MATCH(Orders!J$1,Products!$A$1:$F$1,0),0)</f>
        <v>21165.126268210519</v>
      </c>
    </row>
    <row r="185" spans="1:10">
      <c r="A185">
        <v>184</v>
      </c>
      <c r="B185" s="4">
        <v>45246</v>
      </c>
      <c r="C185" s="10">
        <f>DATE(YEAR(orders[[#This Row],[order_date]]), MONTH(orders[[#This Row],[order_date]]), 1)</f>
        <v>45231</v>
      </c>
      <c r="D185" t="s">
        <v>3974</v>
      </c>
      <c r="E185" t="s">
        <v>699</v>
      </c>
      <c r="F185" t="str">
        <f>VLOOKUP(orders[[#This Row],[product_id]],Products!A:C,3,0)</f>
        <v>Appliances</v>
      </c>
      <c r="G185">
        <v>3</v>
      </c>
      <c r="H185" s="6">
        <v>6.8177113314020363E-2</v>
      </c>
      <c r="I185" s="2">
        <f>VLOOKUP($E185,
Products!$A$1:$F$201,MATCH(Orders!I$1,Products!$A$1:$F$1,0),0)</f>
        <v>25091.998133165329</v>
      </c>
      <c r="J185" s="2">
        <f>VLOOKUP($E185,
Products!$A$1:$F$201,MATCH(Orders!J$1,Products!$A$1:$F$1,0),0)</f>
        <v>18464.226825266349</v>
      </c>
    </row>
    <row r="186" spans="1:10">
      <c r="A186">
        <v>185</v>
      </c>
      <c r="B186" s="4">
        <v>45506</v>
      </c>
      <c r="C186" s="10">
        <f>DATE(YEAR(orders[[#This Row],[order_date]]), MONTH(orders[[#This Row],[order_date]]), 1)</f>
        <v>45505</v>
      </c>
      <c r="D186" t="s">
        <v>985</v>
      </c>
      <c r="E186" t="s">
        <v>549</v>
      </c>
      <c r="F186" t="str">
        <f>VLOOKUP(orders[[#This Row],[product_id]],Products!A:C,3,0)</f>
        <v>Electronics</v>
      </c>
      <c r="G186">
        <v>1</v>
      </c>
      <c r="H186" s="6">
        <v>0.19409885928281428</v>
      </c>
      <c r="I186" s="2">
        <f>VLOOKUP($E186,
Products!$A$1:$F$201,MATCH(Orders!I$1,Products!$A$1:$F$1,0),0)</f>
        <v>32579.222893763279</v>
      </c>
      <c r="J186" s="2">
        <f>VLOOKUP($E186,
Products!$A$1:$F$201,MATCH(Orders!J$1,Products!$A$1:$F$1,0),0)</f>
        <v>22472.912188105081</v>
      </c>
    </row>
    <row r="187" spans="1:10">
      <c r="A187">
        <v>186</v>
      </c>
      <c r="B187" s="4">
        <v>45401</v>
      </c>
      <c r="C187" s="10">
        <f>DATE(YEAR(orders[[#This Row],[order_date]]), MONTH(orders[[#This Row],[order_date]]), 1)</f>
        <v>45383</v>
      </c>
      <c r="D187" t="s">
        <v>1492</v>
      </c>
      <c r="E187" t="s">
        <v>582</v>
      </c>
      <c r="F187" t="str">
        <f>VLOOKUP(orders[[#This Row],[product_id]],Products!A:C,3,0)</f>
        <v>Electronics</v>
      </c>
      <c r="G187">
        <v>2</v>
      </c>
      <c r="H187" s="6">
        <v>0.17771972044814818</v>
      </c>
      <c r="I187" s="2">
        <f>VLOOKUP($E187,
Products!$A$1:$F$201,MATCH(Orders!I$1,Products!$A$1:$F$1,0),0)</f>
        <v>16266.090182397211</v>
      </c>
      <c r="J187" s="2">
        <f>VLOOKUP($E187,
Products!$A$1:$F$201,MATCH(Orders!J$1,Products!$A$1:$F$1,0),0)</f>
        <v>11802.84602487359</v>
      </c>
    </row>
    <row r="188" spans="1:10">
      <c r="A188">
        <v>187</v>
      </c>
      <c r="B188" s="4">
        <v>45563</v>
      </c>
      <c r="C188" s="10">
        <f>DATE(YEAR(orders[[#This Row],[order_date]]), MONTH(orders[[#This Row],[order_date]]), 1)</f>
        <v>45536</v>
      </c>
      <c r="D188" t="s">
        <v>1391</v>
      </c>
      <c r="E188" t="s">
        <v>595</v>
      </c>
      <c r="F188" t="str">
        <f>VLOOKUP(orders[[#This Row],[product_id]],Products!A:C,3,0)</f>
        <v>Electronics</v>
      </c>
      <c r="G188">
        <v>2</v>
      </c>
      <c r="H188" s="6">
        <v>0.13803897871167434</v>
      </c>
      <c r="I188" s="2">
        <f>VLOOKUP($E188,
Products!$A$1:$F$201,MATCH(Orders!I$1,Products!$A$1:$F$1,0),0)</f>
        <v>2368.316565735005</v>
      </c>
      <c r="J188" s="2">
        <f>VLOOKUP($E188,
Products!$A$1:$F$201,MATCH(Orders!J$1,Products!$A$1:$F$1,0),0)</f>
        <v>1668.7588573553539</v>
      </c>
    </row>
    <row r="189" spans="1:10">
      <c r="A189">
        <v>188</v>
      </c>
      <c r="B189" s="4">
        <v>45353</v>
      </c>
      <c r="C189" s="10">
        <f>DATE(YEAR(orders[[#This Row],[order_date]]), MONTH(orders[[#This Row],[order_date]]), 1)</f>
        <v>45352</v>
      </c>
      <c r="D189" t="s">
        <v>4594</v>
      </c>
      <c r="E189" t="s">
        <v>534</v>
      </c>
      <c r="F189" t="str">
        <f>VLOOKUP(orders[[#This Row],[product_id]],Products!A:C,3,0)</f>
        <v>Appliances</v>
      </c>
      <c r="G189">
        <v>1</v>
      </c>
      <c r="H189" s="6">
        <v>0.10556774832807288</v>
      </c>
      <c r="I189" s="2">
        <f>VLOOKUP($E189,
Products!$A$1:$F$201,MATCH(Orders!I$1,Products!$A$1:$F$1,0),0)</f>
        <v>24743.162958088669</v>
      </c>
      <c r="J189" s="2">
        <f>VLOOKUP($E189,
Products!$A$1:$F$201,MATCH(Orders!J$1,Products!$A$1:$F$1,0),0)</f>
        <v>19307.588986555591</v>
      </c>
    </row>
    <row r="190" spans="1:10">
      <c r="A190">
        <v>189</v>
      </c>
      <c r="B190" s="4">
        <v>46009</v>
      </c>
      <c r="C190" s="10">
        <f>DATE(YEAR(orders[[#This Row],[order_date]]), MONTH(orders[[#This Row],[order_date]]), 1)</f>
        <v>45992</v>
      </c>
      <c r="D190" t="s">
        <v>2285</v>
      </c>
      <c r="E190" t="s">
        <v>681</v>
      </c>
      <c r="F190" t="str">
        <f>VLOOKUP(orders[[#This Row],[product_id]],Products!A:C,3,0)</f>
        <v>Appliances</v>
      </c>
      <c r="G190">
        <v>1</v>
      </c>
      <c r="H190" s="6">
        <v>0.13145775361503687</v>
      </c>
      <c r="I190" s="2">
        <f>VLOOKUP($E190,
Products!$A$1:$F$201,MATCH(Orders!I$1,Products!$A$1:$F$1,0),0)</f>
        <v>2080.3641662770501</v>
      </c>
      <c r="J190" s="2">
        <f>VLOOKUP($E190,
Products!$A$1:$F$201,MATCH(Orders!J$1,Products!$A$1:$F$1,0),0)</f>
        <v>1566.754559891986</v>
      </c>
    </row>
    <row r="191" spans="1:10">
      <c r="A191">
        <v>190</v>
      </c>
      <c r="B191" s="4">
        <v>45023</v>
      </c>
      <c r="C191" s="10">
        <f>DATE(YEAR(orders[[#This Row],[order_date]]), MONTH(orders[[#This Row],[order_date]]), 1)</f>
        <v>45017</v>
      </c>
      <c r="D191" t="s">
        <v>1674</v>
      </c>
      <c r="E191" t="s">
        <v>669</v>
      </c>
      <c r="F191" t="str">
        <f>VLOOKUP(orders[[#This Row],[product_id]],Products!A:C,3,0)</f>
        <v>Electronics</v>
      </c>
      <c r="G191">
        <v>3</v>
      </c>
      <c r="H191" s="6">
        <v>0.23673202693621412</v>
      </c>
      <c r="I191" s="2">
        <f>VLOOKUP($E191,
Products!$A$1:$F$201,MATCH(Orders!I$1,Products!$A$1:$F$1,0),0)</f>
        <v>11708.03419603835</v>
      </c>
      <c r="J191" s="2">
        <f>VLOOKUP($E191,
Products!$A$1:$F$201,MATCH(Orders!J$1,Products!$A$1:$F$1,0),0)</f>
        <v>7784.9580101998827</v>
      </c>
    </row>
    <row r="192" spans="1:10">
      <c r="A192">
        <v>191</v>
      </c>
      <c r="B192" s="4">
        <v>45422</v>
      </c>
      <c r="C192" s="10">
        <f>DATE(YEAR(orders[[#This Row],[order_date]]), MONTH(orders[[#This Row],[order_date]]), 1)</f>
        <v>45413</v>
      </c>
      <c r="D192" t="s">
        <v>4443</v>
      </c>
      <c r="E192" t="s">
        <v>641</v>
      </c>
      <c r="F192" t="str">
        <f>VLOOKUP(orders[[#This Row],[product_id]],Products!A:C,3,0)</f>
        <v>Appliances</v>
      </c>
      <c r="G192">
        <v>3</v>
      </c>
      <c r="H192" s="6">
        <v>0.13049854511502712</v>
      </c>
      <c r="I192" s="2">
        <f>VLOOKUP($E192,
Products!$A$1:$F$201,MATCH(Orders!I$1,Products!$A$1:$F$1,0),0)</f>
        <v>27167.965718506261</v>
      </c>
      <c r="J192" s="2">
        <f>VLOOKUP($E192,
Products!$A$1:$F$201,MATCH(Orders!J$1,Products!$A$1:$F$1,0),0)</f>
        <v>19748.025676381669</v>
      </c>
    </row>
    <row r="193" spans="1:10">
      <c r="A193">
        <v>192</v>
      </c>
      <c r="B193" s="4">
        <v>45587</v>
      </c>
      <c r="C193" s="10">
        <f>DATE(YEAR(orders[[#This Row],[order_date]]), MONTH(orders[[#This Row],[order_date]]), 1)</f>
        <v>45566</v>
      </c>
      <c r="D193" t="s">
        <v>3930</v>
      </c>
      <c r="E193" t="s">
        <v>638</v>
      </c>
      <c r="F193" t="str">
        <f>VLOOKUP(orders[[#This Row],[product_id]],Products!A:C,3,0)</f>
        <v>Electronics</v>
      </c>
      <c r="G193">
        <v>1</v>
      </c>
      <c r="H193" s="6">
        <v>0.18683637192981994</v>
      </c>
      <c r="I193" s="2">
        <f>VLOOKUP($E193,
Products!$A$1:$F$201,MATCH(Orders!I$1,Products!$A$1:$F$1,0),0)</f>
        <v>11118.17778596276</v>
      </c>
      <c r="J193" s="2">
        <f>VLOOKUP($E193,
Products!$A$1:$F$201,MATCH(Orders!J$1,Products!$A$1:$F$1,0),0)</f>
        <v>7887.697719413397</v>
      </c>
    </row>
    <row r="194" spans="1:10">
      <c r="A194">
        <v>193</v>
      </c>
      <c r="B194" s="4">
        <v>44935</v>
      </c>
      <c r="C194" s="10">
        <f>DATE(YEAR(orders[[#This Row],[order_date]]), MONTH(orders[[#This Row],[order_date]]), 1)</f>
        <v>44927</v>
      </c>
      <c r="D194" t="s">
        <v>3044</v>
      </c>
      <c r="E194" t="s">
        <v>601</v>
      </c>
      <c r="F194" t="str">
        <f>VLOOKUP(orders[[#This Row],[product_id]],Products!A:C,3,0)</f>
        <v>Appliances</v>
      </c>
      <c r="G194">
        <v>1</v>
      </c>
      <c r="H194" s="6">
        <v>9.449508603368495E-2</v>
      </c>
      <c r="I194" s="2">
        <f>VLOOKUP($E194,
Products!$A$1:$F$201,MATCH(Orders!I$1,Products!$A$1:$F$1,0),0)</f>
        <v>2095.1354013205032</v>
      </c>
      <c r="J194" s="2">
        <f>VLOOKUP($E194,
Products!$A$1:$F$201,MATCH(Orders!J$1,Products!$A$1:$F$1,0),0)</f>
        <v>1374.592895200507</v>
      </c>
    </row>
    <row r="195" spans="1:10">
      <c r="A195">
        <v>194</v>
      </c>
      <c r="B195" s="4">
        <v>45383</v>
      </c>
      <c r="C195" s="10">
        <f>DATE(YEAR(orders[[#This Row],[order_date]]), MONTH(orders[[#This Row],[order_date]]), 1)</f>
        <v>45383</v>
      </c>
      <c r="D195" t="s">
        <v>2739</v>
      </c>
      <c r="E195" t="s">
        <v>680</v>
      </c>
      <c r="F195" t="str">
        <f>VLOOKUP(orders[[#This Row],[product_id]],Products!A:C,3,0)</f>
        <v>Electronics</v>
      </c>
      <c r="G195">
        <v>2</v>
      </c>
      <c r="H195" s="6">
        <v>0.24299175458258285</v>
      </c>
      <c r="I195" s="2">
        <f>VLOOKUP($E195,
Products!$A$1:$F$201,MATCH(Orders!I$1,Products!$A$1:$F$1,0),0)</f>
        <v>31627.348891742429</v>
      </c>
      <c r="J195" s="2">
        <f>VLOOKUP($E195,
Products!$A$1:$F$201,MATCH(Orders!J$1,Products!$A$1:$F$1,0),0)</f>
        <v>23219.930812036979</v>
      </c>
    </row>
    <row r="196" spans="1:10">
      <c r="A196">
        <v>195</v>
      </c>
      <c r="B196" s="4">
        <v>45199</v>
      </c>
      <c r="C196" s="10">
        <f>DATE(YEAR(orders[[#This Row],[order_date]]), MONTH(orders[[#This Row],[order_date]]), 1)</f>
        <v>45170</v>
      </c>
      <c r="D196" t="s">
        <v>3685</v>
      </c>
      <c r="E196" t="s">
        <v>631</v>
      </c>
      <c r="F196" t="str">
        <f>VLOOKUP(orders[[#This Row],[product_id]],Products!A:C,3,0)</f>
        <v>Appliances</v>
      </c>
      <c r="G196">
        <v>2</v>
      </c>
      <c r="H196" s="6">
        <v>5.0234545437161514E-2</v>
      </c>
      <c r="I196" s="2">
        <f>VLOOKUP($E196,
Products!$A$1:$F$201,MATCH(Orders!I$1,Products!$A$1:$F$1,0),0)</f>
        <v>5983.7308645702497</v>
      </c>
      <c r="J196" s="2">
        <f>VLOOKUP($E196,
Products!$A$1:$F$201,MATCH(Orders!J$1,Products!$A$1:$F$1,0),0)</f>
        <v>4205.6432936163774</v>
      </c>
    </row>
    <row r="197" spans="1:10">
      <c r="A197">
        <v>196</v>
      </c>
      <c r="B197" s="4">
        <v>45866</v>
      </c>
      <c r="C197" s="10">
        <f>DATE(YEAR(orders[[#This Row],[order_date]]), MONTH(orders[[#This Row],[order_date]]), 1)</f>
        <v>45839</v>
      </c>
      <c r="D197" t="s">
        <v>1871</v>
      </c>
      <c r="E197" t="s">
        <v>676</v>
      </c>
      <c r="F197" t="str">
        <f>VLOOKUP(orders[[#This Row],[product_id]],Products!A:C,3,0)</f>
        <v>Electronics</v>
      </c>
      <c r="G197">
        <v>2</v>
      </c>
      <c r="H197" s="6">
        <v>0.15733897333498961</v>
      </c>
      <c r="I197" s="2">
        <f>VLOOKUP($E197,
Products!$A$1:$F$201,MATCH(Orders!I$1,Products!$A$1:$F$1,0),0)</f>
        <v>30008.64884218746</v>
      </c>
      <c r="J197" s="2">
        <f>VLOOKUP($E197,
Products!$A$1:$F$201,MATCH(Orders!J$1,Products!$A$1:$F$1,0),0)</f>
        <v>19907.2372539471</v>
      </c>
    </row>
    <row r="198" spans="1:10">
      <c r="A198">
        <v>197</v>
      </c>
      <c r="B198" s="4">
        <v>45958</v>
      </c>
      <c r="C198" s="10">
        <f>DATE(YEAR(orders[[#This Row],[order_date]]), MONTH(orders[[#This Row],[order_date]]), 1)</f>
        <v>45931</v>
      </c>
      <c r="D198" t="s">
        <v>1473</v>
      </c>
      <c r="E198" t="s">
        <v>643</v>
      </c>
      <c r="F198" t="str">
        <f>VLOOKUP(orders[[#This Row],[product_id]],Products!A:C,3,0)</f>
        <v>Appliances</v>
      </c>
      <c r="G198">
        <v>1</v>
      </c>
      <c r="H198" s="6">
        <v>0.14519433723270667</v>
      </c>
      <c r="I198" s="2">
        <f>VLOOKUP($E198,
Products!$A$1:$F$201,MATCH(Orders!I$1,Products!$A$1:$F$1,0),0)</f>
        <v>26269.068564891841</v>
      </c>
      <c r="J198" s="2">
        <f>VLOOKUP($E198,
Products!$A$1:$F$201,MATCH(Orders!J$1,Products!$A$1:$F$1,0),0)</f>
        <v>18867.564539756699</v>
      </c>
    </row>
    <row r="199" spans="1:10">
      <c r="A199">
        <v>198</v>
      </c>
      <c r="B199" s="4">
        <v>45134</v>
      </c>
      <c r="C199" s="10">
        <f>DATE(YEAR(orders[[#This Row],[order_date]]), MONTH(orders[[#This Row],[order_date]]), 1)</f>
        <v>45108</v>
      </c>
      <c r="D199" t="s">
        <v>3065</v>
      </c>
      <c r="E199" t="s">
        <v>515</v>
      </c>
      <c r="F199" t="str">
        <f>VLOOKUP(orders[[#This Row],[product_id]],Products!A:C,3,0)</f>
        <v>Appliances</v>
      </c>
      <c r="G199">
        <v>2</v>
      </c>
      <c r="H199" s="6">
        <v>0.11755797178408076</v>
      </c>
      <c r="I199" s="2">
        <f>VLOOKUP($E199,
Products!$A$1:$F$201,MATCH(Orders!I$1,Products!$A$1:$F$1,0),0)</f>
        <v>2136.8180837738519</v>
      </c>
      <c r="J199" s="2">
        <f>VLOOKUP($E199,
Products!$A$1:$F$201,MATCH(Orders!J$1,Products!$A$1:$F$1,0),0)</f>
        <v>1689.48738136013</v>
      </c>
    </row>
    <row r="200" spans="1:10">
      <c r="A200">
        <v>199</v>
      </c>
      <c r="B200" s="4">
        <v>45983</v>
      </c>
      <c r="C200" s="10">
        <f>DATE(YEAR(orders[[#This Row],[order_date]]), MONTH(orders[[#This Row],[order_date]]), 1)</f>
        <v>45962</v>
      </c>
      <c r="D200" t="s">
        <v>1351</v>
      </c>
      <c r="E200" t="s">
        <v>639</v>
      </c>
      <c r="F200" t="str">
        <f>VLOOKUP(orders[[#This Row],[product_id]],Products!A:C,3,0)</f>
        <v>Appliances</v>
      </c>
      <c r="G200">
        <v>3</v>
      </c>
      <c r="H200" s="6">
        <v>0.14193182180389968</v>
      </c>
      <c r="I200" s="2">
        <f>VLOOKUP($E200,
Products!$A$1:$F$201,MATCH(Orders!I$1,Products!$A$1:$F$1,0),0)</f>
        <v>2320.8560923599921</v>
      </c>
      <c r="J200" s="2">
        <f>VLOOKUP($E200,
Products!$A$1:$F$201,MATCH(Orders!J$1,Products!$A$1:$F$1,0),0)</f>
        <v>1750.110004830213</v>
      </c>
    </row>
    <row r="201" spans="1:10">
      <c r="A201">
        <v>200</v>
      </c>
      <c r="B201" s="4">
        <v>45130</v>
      </c>
      <c r="C201" s="10">
        <f>DATE(YEAR(orders[[#This Row],[order_date]]), MONTH(orders[[#This Row],[order_date]]), 1)</f>
        <v>45108</v>
      </c>
      <c r="D201" t="s">
        <v>3809</v>
      </c>
      <c r="E201" t="s">
        <v>521</v>
      </c>
      <c r="F201" t="str">
        <f>VLOOKUP(orders[[#This Row],[product_id]],Products!A:C,3,0)</f>
        <v>Electronics</v>
      </c>
      <c r="G201">
        <v>1</v>
      </c>
      <c r="H201" s="6">
        <v>0.21864414622350062</v>
      </c>
      <c r="I201" s="2">
        <f>VLOOKUP($E201,
Products!$A$1:$F$201,MATCH(Orders!I$1,Products!$A$1:$F$1,0),0)</f>
        <v>18373.691083837519</v>
      </c>
      <c r="J201" s="2">
        <f>VLOOKUP($E201,
Products!$A$1:$F$201,MATCH(Orders!J$1,Products!$A$1:$F$1,0),0)</f>
        <v>14409.80197321412</v>
      </c>
    </row>
    <row r="202" spans="1:10">
      <c r="A202">
        <v>201</v>
      </c>
      <c r="B202" s="4">
        <v>45444</v>
      </c>
      <c r="C202" s="10">
        <f>DATE(YEAR(orders[[#This Row],[order_date]]), MONTH(orders[[#This Row],[order_date]]), 1)</f>
        <v>45444</v>
      </c>
      <c r="D202" t="s">
        <v>731</v>
      </c>
      <c r="E202" t="s">
        <v>693</v>
      </c>
      <c r="F202" t="str">
        <f>VLOOKUP(orders[[#This Row],[product_id]],Products!A:C,3,0)</f>
        <v>Appliances</v>
      </c>
      <c r="G202">
        <v>3</v>
      </c>
      <c r="H202" s="6">
        <v>9.9116224557221869E-2</v>
      </c>
      <c r="I202" s="2">
        <f>VLOOKUP($E202,
Products!$A$1:$F$201,MATCH(Orders!I$1,Products!$A$1:$F$1,0),0)</f>
        <v>2037.67513915007</v>
      </c>
      <c r="J202" s="2">
        <f>VLOOKUP($E202,
Products!$A$1:$F$201,MATCH(Orders!J$1,Products!$A$1:$F$1,0),0)</f>
        <v>1374.1566876520769</v>
      </c>
    </row>
    <row r="203" spans="1:10">
      <c r="A203">
        <v>202</v>
      </c>
      <c r="B203" s="4">
        <v>45443</v>
      </c>
      <c r="C203" s="10">
        <f>DATE(YEAR(orders[[#This Row],[order_date]]), MONTH(orders[[#This Row],[order_date]]), 1)</f>
        <v>45413</v>
      </c>
      <c r="D203" t="s">
        <v>2640</v>
      </c>
      <c r="E203" t="s">
        <v>531</v>
      </c>
      <c r="F203" t="str">
        <f>VLOOKUP(orders[[#This Row],[product_id]],Products!A:C,3,0)</f>
        <v>Electronics</v>
      </c>
      <c r="G203">
        <v>3</v>
      </c>
      <c r="H203" s="6">
        <v>0.18337525042540243</v>
      </c>
      <c r="I203" s="2">
        <f>VLOOKUP($E203,
Products!$A$1:$F$201,MATCH(Orders!I$1,Products!$A$1:$F$1,0),0)</f>
        <v>29674.378925417219</v>
      </c>
      <c r="J203" s="2">
        <f>VLOOKUP($E203,
Products!$A$1:$F$201,MATCH(Orders!J$1,Products!$A$1:$F$1,0),0)</f>
        <v>20795.30337605517</v>
      </c>
    </row>
    <row r="204" spans="1:10">
      <c r="A204">
        <v>203</v>
      </c>
      <c r="B204" s="4">
        <v>45369</v>
      </c>
      <c r="C204" s="10">
        <f>DATE(YEAR(orders[[#This Row],[order_date]]), MONTH(orders[[#This Row],[order_date]]), 1)</f>
        <v>45352</v>
      </c>
      <c r="D204" t="s">
        <v>3008</v>
      </c>
      <c r="E204" t="s">
        <v>526</v>
      </c>
      <c r="F204" t="str">
        <f>VLOOKUP(orders[[#This Row],[product_id]],Products!A:C,3,0)</f>
        <v>Electronics</v>
      </c>
      <c r="G204">
        <v>2</v>
      </c>
      <c r="H204" s="6">
        <v>0.18605063212736603</v>
      </c>
      <c r="I204" s="2">
        <f>VLOOKUP($E204,
Products!$A$1:$F$201,MATCH(Orders!I$1,Products!$A$1:$F$1,0),0)</f>
        <v>11165.347713400481</v>
      </c>
      <c r="J204" s="2">
        <f>VLOOKUP($E204,
Products!$A$1:$F$201,MATCH(Orders!J$1,Products!$A$1:$F$1,0),0)</f>
        <v>7966.5169511049389</v>
      </c>
    </row>
    <row r="205" spans="1:10">
      <c r="A205">
        <v>204</v>
      </c>
      <c r="B205" s="4">
        <v>45615</v>
      </c>
      <c r="C205" s="10">
        <f>DATE(YEAR(orders[[#This Row],[order_date]]), MONTH(orders[[#This Row],[order_date]]), 1)</f>
        <v>45597</v>
      </c>
      <c r="D205" t="s">
        <v>2464</v>
      </c>
      <c r="E205" t="s">
        <v>605</v>
      </c>
      <c r="F205" t="str">
        <f>VLOOKUP(orders[[#This Row],[product_id]],Products!A:C,3,0)</f>
        <v>Electronics</v>
      </c>
      <c r="G205">
        <v>3</v>
      </c>
      <c r="H205" s="6">
        <v>0.11887051670218211</v>
      </c>
      <c r="I205" s="2">
        <f>VLOOKUP($E205,
Products!$A$1:$F$201,MATCH(Orders!I$1,Products!$A$1:$F$1,0),0)</f>
        <v>2690.742909794456</v>
      </c>
      <c r="J205" s="2">
        <f>VLOOKUP($E205,
Products!$A$1:$F$201,MATCH(Orders!J$1,Products!$A$1:$F$1,0),0)</f>
        <v>2067.549626292313</v>
      </c>
    </row>
    <row r="206" spans="1:10">
      <c r="A206">
        <v>205</v>
      </c>
      <c r="B206" s="4">
        <v>45776</v>
      </c>
      <c r="C206" s="10">
        <f>DATE(YEAR(orders[[#This Row],[order_date]]), MONTH(orders[[#This Row],[order_date]]), 1)</f>
        <v>45748</v>
      </c>
      <c r="D206" t="s">
        <v>1785</v>
      </c>
      <c r="E206" t="s">
        <v>691</v>
      </c>
      <c r="F206" t="str">
        <f>VLOOKUP(orders[[#This Row],[product_id]],Products!A:C,3,0)</f>
        <v>Appliances</v>
      </c>
      <c r="G206">
        <v>2</v>
      </c>
      <c r="H206" s="6">
        <v>0.12477955630111172</v>
      </c>
      <c r="I206" s="2">
        <f>VLOOKUP($E206,
Products!$A$1:$F$201,MATCH(Orders!I$1,Products!$A$1:$F$1,0),0)</f>
        <v>2337.6024778940591</v>
      </c>
      <c r="J206" s="2">
        <f>VLOOKUP($E206,
Products!$A$1:$F$201,MATCH(Orders!J$1,Products!$A$1:$F$1,0),0)</f>
        <v>1616.9957885138581</v>
      </c>
    </row>
    <row r="207" spans="1:10">
      <c r="A207">
        <v>206</v>
      </c>
      <c r="B207" s="4">
        <v>45759</v>
      </c>
      <c r="C207" s="10">
        <f>DATE(YEAR(orders[[#This Row],[order_date]]), MONTH(orders[[#This Row],[order_date]]), 1)</f>
        <v>45748</v>
      </c>
      <c r="D207" t="s">
        <v>3046</v>
      </c>
      <c r="E207" t="s">
        <v>674</v>
      </c>
      <c r="F207" t="str">
        <f>VLOOKUP(orders[[#This Row],[product_id]],Products!A:C,3,0)</f>
        <v>Appliances</v>
      </c>
      <c r="G207">
        <v>3</v>
      </c>
      <c r="H207" s="6">
        <v>5.8676866960451018E-2</v>
      </c>
      <c r="I207" s="2">
        <f>VLOOKUP($E207,
Products!$A$1:$F$201,MATCH(Orders!I$1,Products!$A$1:$F$1,0),0)</f>
        <v>6324.5253633508046</v>
      </c>
      <c r="J207" s="2">
        <f>VLOOKUP($E207,
Products!$A$1:$F$201,MATCH(Orders!J$1,Products!$A$1:$F$1,0),0)</f>
        <v>4493.055585088201</v>
      </c>
    </row>
    <row r="208" spans="1:10">
      <c r="A208">
        <v>207</v>
      </c>
      <c r="B208" s="4">
        <v>45265</v>
      </c>
      <c r="C208" s="10">
        <f>DATE(YEAR(orders[[#This Row],[order_date]]), MONTH(orders[[#This Row],[order_date]]), 1)</f>
        <v>45261</v>
      </c>
      <c r="D208" t="s">
        <v>1342</v>
      </c>
      <c r="E208" t="s">
        <v>611</v>
      </c>
      <c r="F208" t="str">
        <f>VLOOKUP(orders[[#This Row],[product_id]],Products!A:C,3,0)</f>
        <v>Electronics</v>
      </c>
      <c r="G208">
        <v>1</v>
      </c>
      <c r="H208" s="6">
        <v>0.13713799625245876</v>
      </c>
      <c r="I208" s="2">
        <f>VLOOKUP($E208,
Products!$A$1:$F$201,MATCH(Orders!I$1,Products!$A$1:$F$1,0),0)</f>
        <v>12041.08303405661</v>
      </c>
      <c r="J208" s="2">
        <f>VLOOKUP($E208,
Products!$A$1:$F$201,MATCH(Orders!J$1,Products!$A$1:$F$1,0),0)</f>
        <v>7946.6428283753548</v>
      </c>
    </row>
    <row r="209" spans="1:10">
      <c r="A209">
        <v>208</v>
      </c>
      <c r="B209" s="4">
        <v>45313</v>
      </c>
      <c r="C209" s="10">
        <f>DATE(YEAR(orders[[#This Row],[order_date]]), MONTH(orders[[#This Row],[order_date]]), 1)</f>
        <v>45292</v>
      </c>
      <c r="D209" t="s">
        <v>935</v>
      </c>
      <c r="E209" t="s">
        <v>535</v>
      </c>
      <c r="F209" t="str">
        <f>VLOOKUP(orders[[#This Row],[product_id]],Products!A:C,3,0)</f>
        <v>Appliances</v>
      </c>
      <c r="G209">
        <v>1</v>
      </c>
      <c r="H209" s="6">
        <v>0.11558268848852009</v>
      </c>
      <c r="I209" s="2">
        <f>VLOOKUP($E209,
Products!$A$1:$F$201,MATCH(Orders!I$1,Products!$A$1:$F$1,0),0)</f>
        <v>25188.460642954858</v>
      </c>
      <c r="J209" s="2">
        <f>VLOOKUP($E209,
Products!$A$1:$F$201,MATCH(Orders!J$1,Products!$A$1:$F$1,0),0)</f>
        <v>18873.341689191599</v>
      </c>
    </row>
    <row r="210" spans="1:10">
      <c r="A210">
        <v>209</v>
      </c>
      <c r="B210" s="4">
        <v>45975</v>
      </c>
      <c r="C210" s="10">
        <f>DATE(YEAR(orders[[#This Row],[order_date]]), MONTH(orders[[#This Row],[order_date]]), 1)</f>
        <v>45962</v>
      </c>
      <c r="D210" t="s">
        <v>2806</v>
      </c>
      <c r="E210" t="s">
        <v>638</v>
      </c>
      <c r="F210" t="str">
        <f>VLOOKUP(orders[[#This Row],[product_id]],Products!A:C,3,0)</f>
        <v>Electronics</v>
      </c>
      <c r="G210">
        <v>1</v>
      </c>
      <c r="H210" s="6">
        <v>0.18355525872023823</v>
      </c>
      <c r="I210" s="2">
        <f>VLOOKUP($E210,
Products!$A$1:$F$201,MATCH(Orders!I$1,Products!$A$1:$F$1,0),0)</f>
        <v>11118.17778596276</v>
      </c>
      <c r="J210" s="2">
        <f>VLOOKUP($E210,
Products!$A$1:$F$201,MATCH(Orders!J$1,Products!$A$1:$F$1,0),0)</f>
        <v>7887.697719413397</v>
      </c>
    </row>
    <row r="211" spans="1:10">
      <c r="A211">
        <v>210</v>
      </c>
      <c r="B211" s="4">
        <v>45432</v>
      </c>
      <c r="C211" s="10">
        <f>DATE(YEAR(orders[[#This Row],[order_date]]), MONTH(orders[[#This Row],[order_date]]), 1)</f>
        <v>45413</v>
      </c>
      <c r="D211" t="s">
        <v>3707</v>
      </c>
      <c r="E211" t="s">
        <v>643</v>
      </c>
      <c r="F211" t="str">
        <f>VLOOKUP(orders[[#This Row],[product_id]],Products!A:C,3,0)</f>
        <v>Appliances</v>
      </c>
      <c r="G211">
        <v>1</v>
      </c>
      <c r="H211" s="6">
        <v>7.7421092985310941E-2</v>
      </c>
      <c r="I211" s="2">
        <f>VLOOKUP($E211,
Products!$A$1:$F$201,MATCH(Orders!I$1,Products!$A$1:$F$1,0),0)</f>
        <v>26269.068564891841</v>
      </c>
      <c r="J211" s="2">
        <f>VLOOKUP($E211,
Products!$A$1:$F$201,MATCH(Orders!J$1,Products!$A$1:$F$1,0),0)</f>
        <v>18867.564539756699</v>
      </c>
    </row>
    <row r="212" spans="1:10">
      <c r="A212">
        <v>211</v>
      </c>
      <c r="B212" s="4">
        <v>45606</v>
      </c>
      <c r="C212" s="10">
        <f>DATE(YEAR(orders[[#This Row],[order_date]]), MONTH(orders[[#This Row],[order_date]]), 1)</f>
        <v>45597</v>
      </c>
      <c r="D212" t="s">
        <v>806</v>
      </c>
      <c r="E212" t="s">
        <v>600</v>
      </c>
      <c r="F212" t="str">
        <f>VLOOKUP(orders[[#This Row],[product_id]],Products!A:C,3,0)</f>
        <v>Electronics</v>
      </c>
      <c r="G212">
        <v>3</v>
      </c>
      <c r="H212" s="6">
        <v>0.13686648425828912</v>
      </c>
      <c r="I212" s="2">
        <f>VLOOKUP($E212,
Products!$A$1:$F$201,MATCH(Orders!I$1,Products!$A$1:$F$1,0),0)</f>
        <v>2556.7009232610858</v>
      </c>
      <c r="J212" s="2">
        <f>VLOOKUP($E212,
Products!$A$1:$F$201,MATCH(Orders!J$1,Products!$A$1:$F$1,0),0)</f>
        <v>2002.3128715328869</v>
      </c>
    </row>
    <row r="213" spans="1:10">
      <c r="A213">
        <v>212</v>
      </c>
      <c r="B213" s="4">
        <v>45616</v>
      </c>
      <c r="C213" s="10">
        <f>DATE(YEAR(orders[[#This Row],[order_date]]), MONTH(orders[[#This Row],[order_date]]), 1)</f>
        <v>45597</v>
      </c>
      <c r="D213" t="s">
        <v>2196</v>
      </c>
      <c r="E213" t="s">
        <v>644</v>
      </c>
      <c r="F213" t="str">
        <f>VLOOKUP(orders[[#This Row],[product_id]],Products!A:C,3,0)</f>
        <v>Appliances</v>
      </c>
      <c r="G213">
        <v>1</v>
      </c>
      <c r="H213" s="6">
        <v>8.5128678830867222E-2</v>
      </c>
      <c r="I213" s="2">
        <f>VLOOKUP($E213,
Products!$A$1:$F$201,MATCH(Orders!I$1,Products!$A$1:$F$1,0),0)</f>
        <v>2076.3860361463489</v>
      </c>
      <c r="J213" s="2">
        <f>VLOOKUP($E213,
Products!$A$1:$F$201,MATCH(Orders!J$1,Products!$A$1:$F$1,0),0)</f>
        <v>1496.280632568785</v>
      </c>
    </row>
    <row r="214" spans="1:10">
      <c r="A214">
        <v>213</v>
      </c>
      <c r="B214" s="4">
        <v>45811</v>
      </c>
      <c r="C214" s="10">
        <f>DATE(YEAR(orders[[#This Row],[order_date]]), MONTH(orders[[#This Row],[order_date]]), 1)</f>
        <v>45809</v>
      </c>
      <c r="D214" t="s">
        <v>4623</v>
      </c>
      <c r="E214" t="s">
        <v>696</v>
      </c>
      <c r="F214" t="str">
        <f>VLOOKUP(orders[[#This Row],[product_id]],Products!A:C,3,0)</f>
        <v>Electronics</v>
      </c>
      <c r="G214">
        <v>1</v>
      </c>
      <c r="H214" s="6">
        <v>0.24722675349696993</v>
      </c>
      <c r="I214" s="2">
        <f>VLOOKUP($E214,
Products!$A$1:$F$201,MATCH(Orders!I$1,Products!$A$1:$F$1,0),0)</f>
        <v>2723.6534496184809</v>
      </c>
      <c r="J214" s="2">
        <f>VLOOKUP($E214,
Products!$A$1:$F$201,MATCH(Orders!J$1,Products!$A$1:$F$1,0),0)</f>
        <v>1872.4715951823</v>
      </c>
    </row>
    <row r="215" spans="1:10">
      <c r="A215">
        <v>214</v>
      </c>
      <c r="B215" s="4">
        <v>45549</v>
      </c>
      <c r="C215" s="10">
        <f>DATE(YEAR(orders[[#This Row],[order_date]]), MONTH(orders[[#This Row],[order_date]]), 1)</f>
        <v>45536</v>
      </c>
      <c r="D215" t="s">
        <v>1509</v>
      </c>
      <c r="E215" t="s">
        <v>640</v>
      </c>
      <c r="F215" t="str">
        <f>VLOOKUP(orders[[#This Row],[product_id]],Products!A:C,3,0)</f>
        <v>Electronics</v>
      </c>
      <c r="G215">
        <v>2</v>
      </c>
      <c r="H215" s="6">
        <v>0.12801840101970799</v>
      </c>
      <c r="I215" s="2">
        <f>VLOOKUP($E215,
Products!$A$1:$F$201,MATCH(Orders!I$1,Products!$A$1:$F$1,0),0)</f>
        <v>28588.897930669911</v>
      </c>
      <c r="J215" s="2">
        <f>VLOOKUP($E215,
Products!$A$1:$F$201,MATCH(Orders!J$1,Products!$A$1:$F$1,0),0)</f>
        <v>20681.16336734363</v>
      </c>
    </row>
    <row r="216" spans="1:10">
      <c r="A216">
        <v>215</v>
      </c>
      <c r="B216" s="4">
        <v>45819</v>
      </c>
      <c r="C216" s="10">
        <f>DATE(YEAR(orders[[#This Row],[order_date]]), MONTH(orders[[#This Row],[order_date]]), 1)</f>
        <v>45809</v>
      </c>
      <c r="D216" t="s">
        <v>1574</v>
      </c>
      <c r="E216" t="s">
        <v>692</v>
      </c>
      <c r="F216" t="str">
        <f>VLOOKUP(orders[[#This Row],[product_id]],Products!A:C,3,0)</f>
        <v>Electronics</v>
      </c>
      <c r="G216">
        <v>3</v>
      </c>
      <c r="H216" s="6">
        <v>0.21700294786418009</v>
      </c>
      <c r="I216" s="2">
        <f>VLOOKUP($E216,
Products!$A$1:$F$201,MATCH(Orders!I$1,Products!$A$1:$F$1,0),0)</f>
        <v>18150.337151787651</v>
      </c>
      <c r="J216" s="2">
        <f>VLOOKUP($E216,
Products!$A$1:$F$201,MATCH(Orders!J$1,Products!$A$1:$F$1,0),0)</f>
        <v>11965.45000430708</v>
      </c>
    </row>
    <row r="217" spans="1:10">
      <c r="A217">
        <v>216</v>
      </c>
      <c r="B217" s="4">
        <v>45879</v>
      </c>
      <c r="C217" s="10">
        <f>DATE(YEAR(orders[[#This Row],[order_date]]), MONTH(orders[[#This Row],[order_date]]), 1)</f>
        <v>45870</v>
      </c>
      <c r="D217" t="s">
        <v>3020</v>
      </c>
      <c r="E217" t="s">
        <v>645</v>
      </c>
      <c r="F217" t="str">
        <f>VLOOKUP(orders[[#This Row],[product_id]],Products!A:C,3,0)</f>
        <v>Electronics</v>
      </c>
      <c r="G217">
        <v>2</v>
      </c>
      <c r="H217" s="6">
        <v>0.12657325646242604</v>
      </c>
      <c r="I217" s="2">
        <f>VLOOKUP($E217,
Products!$A$1:$F$201,MATCH(Orders!I$1,Products!$A$1:$F$1,0),0)</f>
        <v>29658.239859810968</v>
      </c>
      <c r="J217" s="2">
        <f>VLOOKUP($E217,
Products!$A$1:$F$201,MATCH(Orders!J$1,Products!$A$1:$F$1,0),0)</f>
        <v>22421.521919652871</v>
      </c>
    </row>
    <row r="218" spans="1:10">
      <c r="A218">
        <v>217</v>
      </c>
      <c r="B218" s="4">
        <v>45710</v>
      </c>
      <c r="C218" s="10">
        <f>DATE(YEAR(orders[[#This Row],[order_date]]), MONTH(orders[[#This Row],[order_date]]), 1)</f>
        <v>45689</v>
      </c>
      <c r="D218" t="s">
        <v>2524</v>
      </c>
      <c r="E218" t="s">
        <v>569</v>
      </c>
      <c r="F218" t="str">
        <f>VLOOKUP(orders[[#This Row],[product_id]],Products!A:C,3,0)</f>
        <v>Electronics</v>
      </c>
      <c r="G218">
        <v>1</v>
      </c>
      <c r="H218" s="6">
        <v>0.22750714532895386</v>
      </c>
      <c r="I218" s="2">
        <f>VLOOKUP($E218,
Products!$A$1:$F$201,MATCH(Orders!I$1,Products!$A$1:$F$1,0),0)</f>
        <v>30739.034547193129</v>
      </c>
      <c r="J218" s="2">
        <f>VLOOKUP($E218,
Products!$A$1:$F$201,MATCH(Orders!J$1,Products!$A$1:$F$1,0),0)</f>
        <v>22938.60345365321</v>
      </c>
    </row>
    <row r="219" spans="1:10">
      <c r="A219">
        <v>218</v>
      </c>
      <c r="B219" s="4">
        <v>45421</v>
      </c>
      <c r="C219" s="10">
        <f>DATE(YEAR(orders[[#This Row],[order_date]]), MONTH(orders[[#This Row],[order_date]]), 1)</f>
        <v>45413</v>
      </c>
      <c r="D219" t="s">
        <v>707</v>
      </c>
      <c r="E219" t="s">
        <v>628</v>
      </c>
      <c r="F219" t="str">
        <f>VLOOKUP(orders[[#This Row],[product_id]],Products!A:C,3,0)</f>
        <v>Electronics</v>
      </c>
      <c r="G219">
        <v>1</v>
      </c>
      <c r="H219" s="6">
        <v>0.17319547156961765</v>
      </c>
      <c r="I219" s="2">
        <f>VLOOKUP($E219,
Products!$A$1:$F$201,MATCH(Orders!I$1,Products!$A$1:$F$1,0),0)</f>
        <v>2480.4343676348258</v>
      </c>
      <c r="J219" s="2">
        <f>VLOOKUP($E219,
Products!$A$1:$F$201,MATCH(Orders!J$1,Products!$A$1:$F$1,0),0)</f>
        <v>1932.862959692628</v>
      </c>
    </row>
    <row r="220" spans="1:10">
      <c r="A220">
        <v>219</v>
      </c>
      <c r="B220" s="4">
        <v>45988</v>
      </c>
      <c r="C220" s="10">
        <f>DATE(YEAR(orders[[#This Row],[order_date]]), MONTH(orders[[#This Row],[order_date]]), 1)</f>
        <v>45962</v>
      </c>
      <c r="D220" t="s">
        <v>727</v>
      </c>
      <c r="E220" t="s">
        <v>618</v>
      </c>
      <c r="F220" t="str">
        <f>VLOOKUP(orders[[#This Row],[product_id]],Products!A:C,3,0)</f>
        <v>Appliances</v>
      </c>
      <c r="G220">
        <v>3</v>
      </c>
      <c r="H220" s="6">
        <v>0.12155327996118465</v>
      </c>
      <c r="I220" s="2">
        <f>VLOOKUP($E220,
Products!$A$1:$F$201,MATCH(Orders!I$1,Products!$A$1:$F$1,0),0)</f>
        <v>5546.9777002203573</v>
      </c>
      <c r="J220" s="2">
        <f>VLOOKUP($E220,
Products!$A$1:$F$201,MATCH(Orders!J$1,Products!$A$1:$F$1,0),0)</f>
        <v>4048.2565671880161</v>
      </c>
    </row>
    <row r="221" spans="1:10">
      <c r="A221">
        <v>220</v>
      </c>
      <c r="B221" s="4">
        <v>45673</v>
      </c>
      <c r="C221" s="10">
        <f>DATE(YEAR(orders[[#This Row],[order_date]]), MONTH(orders[[#This Row],[order_date]]), 1)</f>
        <v>45658</v>
      </c>
      <c r="D221" t="s">
        <v>3331</v>
      </c>
      <c r="E221" t="s">
        <v>546</v>
      </c>
      <c r="F221" t="str">
        <f>VLOOKUP(orders[[#This Row],[product_id]],Products!A:C,3,0)</f>
        <v>Electronics</v>
      </c>
      <c r="G221">
        <v>2</v>
      </c>
      <c r="H221" s="6">
        <v>0.12551130279268832</v>
      </c>
      <c r="I221" s="2">
        <f>VLOOKUP($E221,
Products!$A$1:$F$201,MATCH(Orders!I$1,Products!$A$1:$F$1,0),0)</f>
        <v>21943.16319502375</v>
      </c>
      <c r="J221" s="2">
        <f>VLOOKUP($E221,
Products!$A$1:$F$201,MATCH(Orders!J$1,Products!$A$1:$F$1,0),0)</f>
        <v>16937.09489743154</v>
      </c>
    </row>
    <row r="222" spans="1:10">
      <c r="A222">
        <v>221</v>
      </c>
      <c r="B222" s="4">
        <v>45363</v>
      </c>
      <c r="C222" s="10">
        <f>DATE(YEAR(orders[[#This Row],[order_date]]), MONTH(orders[[#This Row],[order_date]]), 1)</f>
        <v>45352</v>
      </c>
      <c r="D222" t="s">
        <v>2965</v>
      </c>
      <c r="E222" t="s">
        <v>693</v>
      </c>
      <c r="F222" t="str">
        <f>VLOOKUP(orders[[#This Row],[product_id]],Products!A:C,3,0)</f>
        <v>Appliances</v>
      </c>
      <c r="G222">
        <v>1</v>
      </c>
      <c r="H222" s="6">
        <v>0.13719556892498902</v>
      </c>
      <c r="I222" s="2">
        <f>VLOOKUP($E222,
Products!$A$1:$F$201,MATCH(Orders!I$1,Products!$A$1:$F$1,0),0)</f>
        <v>2037.67513915007</v>
      </c>
      <c r="J222" s="2">
        <f>VLOOKUP($E222,
Products!$A$1:$F$201,MATCH(Orders!J$1,Products!$A$1:$F$1,0),0)</f>
        <v>1374.1566876520769</v>
      </c>
    </row>
    <row r="223" spans="1:10">
      <c r="A223">
        <v>222</v>
      </c>
      <c r="B223" s="4">
        <v>45271</v>
      </c>
      <c r="C223" s="10">
        <f>DATE(YEAR(orders[[#This Row],[order_date]]), MONTH(orders[[#This Row],[order_date]]), 1)</f>
        <v>45261</v>
      </c>
      <c r="D223" t="s">
        <v>4013</v>
      </c>
      <c r="E223" t="s">
        <v>705</v>
      </c>
      <c r="F223" t="str">
        <f>VLOOKUP(orders[[#This Row],[product_id]],Products!A:C,3,0)</f>
        <v>Electronics</v>
      </c>
      <c r="G223">
        <v>2</v>
      </c>
      <c r="H223" s="6">
        <v>0.20429204731681419</v>
      </c>
      <c r="I223" s="2">
        <f>VLOOKUP($E223,
Products!$A$1:$F$201,MATCH(Orders!I$1,Products!$A$1:$F$1,0),0)</f>
        <v>11719.594724541899</v>
      </c>
      <c r="J223" s="2">
        <f>VLOOKUP($E223,
Products!$A$1:$F$201,MATCH(Orders!J$1,Products!$A$1:$F$1,0),0)</f>
        <v>7926.6332911718628</v>
      </c>
    </row>
    <row r="224" spans="1:10">
      <c r="A224">
        <v>223</v>
      </c>
      <c r="B224" s="4">
        <v>45476</v>
      </c>
      <c r="C224" s="10">
        <f>DATE(YEAR(orders[[#This Row],[order_date]]), MONTH(orders[[#This Row],[order_date]]), 1)</f>
        <v>45474</v>
      </c>
      <c r="D224" t="s">
        <v>2609</v>
      </c>
      <c r="E224" t="s">
        <v>533</v>
      </c>
      <c r="F224" t="str">
        <f>VLOOKUP(orders[[#This Row],[product_id]],Products!A:C,3,0)</f>
        <v>Electronics</v>
      </c>
      <c r="G224">
        <v>2</v>
      </c>
      <c r="H224" s="6">
        <v>0.20783127225718886</v>
      </c>
      <c r="I224" s="2">
        <f>VLOOKUP($E224,
Products!$A$1:$F$201,MATCH(Orders!I$1,Products!$A$1:$F$1,0),0)</f>
        <v>28589.802369332661</v>
      </c>
      <c r="J224" s="2">
        <f>VLOOKUP($E224,
Products!$A$1:$F$201,MATCH(Orders!J$1,Products!$A$1:$F$1,0),0)</f>
        <v>21212.93445492295</v>
      </c>
    </row>
    <row r="225" spans="1:10">
      <c r="A225">
        <v>224</v>
      </c>
      <c r="B225" s="4">
        <v>45746</v>
      </c>
      <c r="C225" s="10">
        <f>DATE(YEAR(orders[[#This Row],[order_date]]), MONTH(orders[[#This Row],[order_date]]), 1)</f>
        <v>45717</v>
      </c>
      <c r="D225" t="s">
        <v>3282</v>
      </c>
      <c r="E225" t="s">
        <v>628</v>
      </c>
      <c r="F225" t="str">
        <f>VLOOKUP(orders[[#This Row],[product_id]],Products!A:C,3,0)</f>
        <v>Electronics</v>
      </c>
      <c r="G225">
        <v>1</v>
      </c>
      <c r="H225" s="6">
        <v>0.1151451551094006</v>
      </c>
      <c r="I225" s="2">
        <f>VLOOKUP($E225,
Products!$A$1:$F$201,MATCH(Orders!I$1,Products!$A$1:$F$1,0),0)</f>
        <v>2480.4343676348258</v>
      </c>
      <c r="J225" s="2">
        <f>VLOOKUP($E225,
Products!$A$1:$F$201,MATCH(Orders!J$1,Products!$A$1:$F$1,0),0)</f>
        <v>1932.862959692628</v>
      </c>
    </row>
    <row r="226" spans="1:10">
      <c r="A226">
        <v>225</v>
      </c>
      <c r="B226" s="4">
        <v>45467</v>
      </c>
      <c r="C226" s="10">
        <f>DATE(YEAR(orders[[#This Row],[order_date]]), MONTH(orders[[#This Row],[order_date]]), 1)</f>
        <v>45444</v>
      </c>
      <c r="D226" t="s">
        <v>3141</v>
      </c>
      <c r="E226" t="s">
        <v>585</v>
      </c>
      <c r="F226" t="str">
        <f>VLOOKUP(orders[[#This Row],[product_id]],Products!A:C,3,0)</f>
        <v>Appliances</v>
      </c>
      <c r="G226">
        <v>3</v>
      </c>
      <c r="H226" s="6">
        <v>0.12776788639694361</v>
      </c>
      <c r="I226" s="2">
        <f>VLOOKUP($E226,
Products!$A$1:$F$201,MATCH(Orders!I$1,Products!$A$1:$F$1,0),0)</f>
        <v>24049.2355837664</v>
      </c>
      <c r="J226" s="2">
        <f>VLOOKUP($E226,
Products!$A$1:$F$201,MATCH(Orders!J$1,Products!$A$1:$F$1,0),0)</f>
        <v>19053.338129326308</v>
      </c>
    </row>
    <row r="227" spans="1:10">
      <c r="A227">
        <v>226</v>
      </c>
      <c r="B227" s="4">
        <v>45070</v>
      </c>
      <c r="C227" s="10">
        <f>DATE(YEAR(orders[[#This Row],[order_date]]), MONTH(orders[[#This Row],[order_date]]), 1)</f>
        <v>45047</v>
      </c>
      <c r="D227" t="s">
        <v>719</v>
      </c>
      <c r="E227" t="s">
        <v>696</v>
      </c>
      <c r="F227" t="str">
        <f>VLOOKUP(orders[[#This Row],[product_id]],Products!A:C,3,0)</f>
        <v>Electronics</v>
      </c>
      <c r="G227">
        <v>3</v>
      </c>
      <c r="H227" s="6">
        <v>0.15070199186225242</v>
      </c>
      <c r="I227" s="2">
        <f>VLOOKUP($E227,
Products!$A$1:$F$201,MATCH(Orders!I$1,Products!$A$1:$F$1,0),0)</f>
        <v>2723.6534496184809</v>
      </c>
      <c r="J227" s="2">
        <f>VLOOKUP($E227,
Products!$A$1:$F$201,MATCH(Orders!J$1,Products!$A$1:$F$1,0),0)</f>
        <v>1872.4715951823</v>
      </c>
    </row>
    <row r="228" spans="1:10">
      <c r="A228">
        <v>227</v>
      </c>
      <c r="B228" s="4">
        <v>45514</v>
      </c>
      <c r="C228" s="10">
        <f>DATE(YEAR(orders[[#This Row],[order_date]]), MONTH(orders[[#This Row],[order_date]]), 1)</f>
        <v>45505</v>
      </c>
      <c r="D228" t="s">
        <v>1224</v>
      </c>
      <c r="E228" t="s">
        <v>508</v>
      </c>
      <c r="F228" t="str">
        <f>VLOOKUP(orders[[#This Row],[product_id]],Products!A:C,3,0)</f>
        <v>Electronics</v>
      </c>
      <c r="G228">
        <v>2</v>
      </c>
      <c r="H228" s="6">
        <v>0.14864311336135302</v>
      </c>
      <c r="I228" s="2">
        <f>VLOOKUP($E228,
Products!$A$1:$F$201,MATCH(Orders!I$1,Products!$A$1:$F$1,0),0)</f>
        <v>23345.985707147142</v>
      </c>
      <c r="J228" s="2">
        <f>VLOOKUP($E228,
Products!$A$1:$F$201,MATCH(Orders!J$1,Products!$A$1:$F$1,0),0)</f>
        <v>15772.90371323649</v>
      </c>
    </row>
    <row r="229" spans="1:10">
      <c r="A229">
        <v>228</v>
      </c>
      <c r="B229" s="4">
        <v>45583</v>
      </c>
      <c r="C229" s="10">
        <f>DATE(YEAR(orders[[#This Row],[order_date]]), MONTH(orders[[#This Row],[order_date]]), 1)</f>
        <v>45566</v>
      </c>
      <c r="D229" t="s">
        <v>4624</v>
      </c>
      <c r="E229" t="s">
        <v>606</v>
      </c>
      <c r="F229" t="str">
        <f>VLOOKUP(orders[[#This Row],[product_id]],Products!A:C,3,0)</f>
        <v>Appliances</v>
      </c>
      <c r="G229">
        <v>2</v>
      </c>
      <c r="H229" s="6">
        <v>6.3629159611460553E-2</v>
      </c>
      <c r="I229" s="2">
        <f>VLOOKUP($E229,
Products!$A$1:$F$201,MATCH(Orders!I$1,Products!$A$1:$F$1,0),0)</f>
        <v>2163.0020078909042</v>
      </c>
      <c r="J229" s="2">
        <f>VLOOKUP($E229,
Products!$A$1:$F$201,MATCH(Orders!J$1,Products!$A$1:$F$1,0),0)</f>
        <v>1416.078554182008</v>
      </c>
    </row>
    <row r="230" spans="1:10">
      <c r="A230">
        <v>229</v>
      </c>
      <c r="B230" s="4">
        <v>45271</v>
      </c>
      <c r="C230" s="10">
        <f>DATE(YEAR(orders[[#This Row],[order_date]]), MONTH(orders[[#This Row],[order_date]]), 1)</f>
        <v>45261</v>
      </c>
      <c r="D230" t="s">
        <v>3999</v>
      </c>
      <c r="E230" t="s">
        <v>537</v>
      </c>
      <c r="F230" t="str">
        <f>VLOOKUP(orders[[#This Row],[product_id]],Products!A:C,3,0)</f>
        <v>Electronics</v>
      </c>
      <c r="G230">
        <v>2</v>
      </c>
      <c r="H230" s="6">
        <v>0.1082244599666599</v>
      </c>
      <c r="I230" s="2">
        <f>VLOOKUP($E230,
Products!$A$1:$F$201,MATCH(Orders!I$1,Products!$A$1:$F$1,0),0)</f>
        <v>31703.831103033539</v>
      </c>
      <c r="J230" s="2">
        <f>VLOOKUP($E230,
Products!$A$1:$F$201,MATCH(Orders!J$1,Products!$A$1:$F$1,0),0)</f>
        <v>24504.340558054781</v>
      </c>
    </row>
    <row r="231" spans="1:10">
      <c r="A231">
        <v>230</v>
      </c>
      <c r="B231" s="4">
        <v>45622</v>
      </c>
      <c r="C231" s="10">
        <f>DATE(YEAR(orders[[#This Row],[order_date]]), MONTH(orders[[#This Row],[order_date]]), 1)</f>
        <v>45597</v>
      </c>
      <c r="D231" t="s">
        <v>2641</v>
      </c>
      <c r="E231" t="s">
        <v>526</v>
      </c>
      <c r="F231" t="str">
        <f>VLOOKUP(orders[[#This Row],[product_id]],Products!A:C,3,0)</f>
        <v>Electronics</v>
      </c>
      <c r="G231">
        <v>2</v>
      </c>
      <c r="H231" s="6">
        <v>0.20951161218136033</v>
      </c>
      <c r="I231" s="2">
        <f>VLOOKUP($E231,
Products!$A$1:$F$201,MATCH(Orders!I$1,Products!$A$1:$F$1,0),0)</f>
        <v>11165.347713400481</v>
      </c>
      <c r="J231" s="2">
        <f>VLOOKUP($E231,
Products!$A$1:$F$201,MATCH(Orders!J$1,Products!$A$1:$F$1,0),0)</f>
        <v>7966.5169511049389</v>
      </c>
    </row>
    <row r="232" spans="1:10">
      <c r="A232">
        <v>231</v>
      </c>
      <c r="B232" s="4">
        <v>45194</v>
      </c>
      <c r="C232" s="10">
        <f>DATE(YEAR(orders[[#This Row],[order_date]]), MONTH(orders[[#This Row],[order_date]]), 1)</f>
        <v>45170</v>
      </c>
      <c r="D232" t="s">
        <v>1321</v>
      </c>
      <c r="E232" t="s">
        <v>626</v>
      </c>
      <c r="F232" t="str">
        <f>VLOOKUP(orders[[#This Row],[product_id]],Products!A:C,3,0)</f>
        <v>Electronics</v>
      </c>
      <c r="G232">
        <v>1</v>
      </c>
      <c r="H232" s="6">
        <v>0.17898740432512816</v>
      </c>
      <c r="I232" s="2">
        <f>VLOOKUP($E232,
Products!$A$1:$F$201,MATCH(Orders!I$1,Products!$A$1:$F$1,0),0)</f>
        <v>19602.440815481601</v>
      </c>
      <c r="J232" s="2">
        <f>VLOOKUP($E232,
Products!$A$1:$F$201,MATCH(Orders!J$1,Products!$A$1:$F$1,0),0)</f>
        <v>14427.862284038891</v>
      </c>
    </row>
    <row r="233" spans="1:10">
      <c r="A233">
        <v>232</v>
      </c>
      <c r="B233" s="4">
        <v>45095</v>
      </c>
      <c r="C233" s="10">
        <f>DATE(YEAR(orders[[#This Row],[order_date]]), MONTH(orders[[#This Row],[order_date]]), 1)</f>
        <v>45078</v>
      </c>
      <c r="D233" t="s">
        <v>1667</v>
      </c>
      <c r="E233" t="s">
        <v>560</v>
      </c>
      <c r="F233" t="str">
        <f>VLOOKUP(orders[[#This Row],[product_id]],Products!A:C,3,0)</f>
        <v>Appliances</v>
      </c>
      <c r="G233">
        <v>1</v>
      </c>
      <c r="H233" s="6">
        <v>0.11029615392446233</v>
      </c>
      <c r="I233" s="2">
        <f>VLOOKUP($E233,
Products!$A$1:$F$201,MATCH(Orders!I$1,Products!$A$1:$F$1,0),0)</f>
        <v>6334.2190560739964</v>
      </c>
      <c r="J233" s="2">
        <f>VLOOKUP($E233,
Products!$A$1:$F$201,MATCH(Orders!J$1,Products!$A$1:$F$1,0),0)</f>
        <v>4117.6239066206717</v>
      </c>
    </row>
    <row r="234" spans="1:10">
      <c r="A234">
        <v>233</v>
      </c>
      <c r="B234" s="4">
        <v>44959</v>
      </c>
      <c r="C234" s="10">
        <f>DATE(YEAR(orders[[#This Row],[order_date]]), MONTH(orders[[#This Row],[order_date]]), 1)</f>
        <v>44958</v>
      </c>
      <c r="D234" t="s">
        <v>3156</v>
      </c>
      <c r="E234" t="s">
        <v>523</v>
      </c>
      <c r="F234" t="str">
        <f>VLOOKUP(orders[[#This Row],[product_id]],Products!A:C,3,0)</f>
        <v>Electronics</v>
      </c>
      <c r="G234">
        <v>2</v>
      </c>
      <c r="H234" s="6">
        <v>0.13391774921697616</v>
      </c>
      <c r="I234" s="2">
        <f>VLOOKUP($E234,
Products!$A$1:$F$201,MATCH(Orders!I$1,Products!$A$1:$F$1,0),0)</f>
        <v>27240.414518089601</v>
      </c>
      <c r="J234" s="2">
        <f>VLOOKUP($E234,
Products!$A$1:$F$201,MATCH(Orders!J$1,Products!$A$1:$F$1,0),0)</f>
        <v>21217.524617692769</v>
      </c>
    </row>
    <row r="235" spans="1:10">
      <c r="A235">
        <v>234</v>
      </c>
      <c r="B235" s="4">
        <v>45303</v>
      </c>
      <c r="C235" s="10">
        <f>DATE(YEAR(orders[[#This Row],[order_date]]), MONTH(orders[[#This Row],[order_date]]), 1)</f>
        <v>45292</v>
      </c>
      <c r="D235" t="s">
        <v>4290</v>
      </c>
      <c r="E235" t="s">
        <v>558</v>
      </c>
      <c r="F235" t="str">
        <f>VLOOKUP(orders[[#This Row],[product_id]],Products!A:C,3,0)</f>
        <v>Electronics</v>
      </c>
      <c r="G235">
        <v>1</v>
      </c>
      <c r="H235" s="6">
        <v>0.11463716680921143</v>
      </c>
      <c r="I235" s="2">
        <f>VLOOKUP($E235,
Products!$A$1:$F$201,MATCH(Orders!I$1,Products!$A$1:$F$1,0),0)</f>
        <v>30121.382934618541</v>
      </c>
      <c r="J235" s="2">
        <f>VLOOKUP($E235,
Products!$A$1:$F$201,MATCH(Orders!J$1,Products!$A$1:$F$1,0),0)</f>
        <v>20439.226581954921</v>
      </c>
    </row>
    <row r="236" spans="1:10">
      <c r="A236">
        <v>235</v>
      </c>
      <c r="B236" s="4">
        <v>45319</v>
      </c>
      <c r="C236" s="10">
        <f>DATE(YEAR(orders[[#This Row],[order_date]]), MONTH(orders[[#This Row],[order_date]]), 1)</f>
        <v>45292</v>
      </c>
      <c r="D236" t="s">
        <v>992</v>
      </c>
      <c r="E236" t="s">
        <v>617</v>
      </c>
      <c r="F236" t="str">
        <f>VLOOKUP(orders[[#This Row],[product_id]],Products!A:C,3,0)</f>
        <v>Electronics</v>
      </c>
      <c r="G236">
        <v>2</v>
      </c>
      <c r="H236" s="6">
        <v>0.16885870369239578</v>
      </c>
      <c r="I236" s="2">
        <f>VLOOKUP($E236,
Products!$A$1:$F$201,MATCH(Orders!I$1,Products!$A$1:$F$1,0),0)</f>
        <v>19466.867434847129</v>
      </c>
      <c r="J236" s="2">
        <f>VLOOKUP($E236,
Products!$A$1:$F$201,MATCH(Orders!J$1,Products!$A$1:$F$1,0),0)</f>
        <v>13371.790482684521</v>
      </c>
    </row>
    <row r="237" spans="1:10">
      <c r="A237">
        <v>236</v>
      </c>
      <c r="B237" s="4">
        <v>45415</v>
      </c>
      <c r="C237" s="10">
        <f>DATE(YEAR(orders[[#This Row],[order_date]]), MONTH(orders[[#This Row],[order_date]]), 1)</f>
        <v>45413</v>
      </c>
      <c r="D237" t="s">
        <v>3137</v>
      </c>
      <c r="E237" t="s">
        <v>626</v>
      </c>
      <c r="F237" t="str">
        <f>VLOOKUP(orders[[#This Row],[product_id]],Products!A:C,3,0)</f>
        <v>Electronics</v>
      </c>
      <c r="G237">
        <v>1</v>
      </c>
      <c r="H237" s="6">
        <v>0.18923816859940679</v>
      </c>
      <c r="I237" s="2">
        <f>VLOOKUP($E237,
Products!$A$1:$F$201,MATCH(Orders!I$1,Products!$A$1:$F$1,0),0)</f>
        <v>19602.440815481601</v>
      </c>
      <c r="J237" s="2">
        <f>VLOOKUP($E237,
Products!$A$1:$F$201,MATCH(Orders!J$1,Products!$A$1:$F$1,0),0)</f>
        <v>14427.862284038891</v>
      </c>
    </row>
    <row r="238" spans="1:10">
      <c r="A238">
        <v>237</v>
      </c>
      <c r="B238" s="4">
        <v>45648</v>
      </c>
      <c r="C238" s="10">
        <f>DATE(YEAR(orders[[#This Row],[order_date]]), MONTH(orders[[#This Row],[order_date]]), 1)</f>
        <v>45627</v>
      </c>
      <c r="D238" t="s">
        <v>4024</v>
      </c>
      <c r="E238" t="s">
        <v>615</v>
      </c>
      <c r="F238" t="str">
        <f>VLOOKUP(orders[[#This Row],[product_id]],Products!A:C,3,0)</f>
        <v>Electronics</v>
      </c>
      <c r="G238">
        <v>2</v>
      </c>
      <c r="H238" s="6">
        <v>0.18714582746318245</v>
      </c>
      <c r="I238" s="2">
        <f>VLOOKUP($E238,
Products!$A$1:$F$201,MATCH(Orders!I$1,Products!$A$1:$F$1,0),0)</f>
        <v>31155.43680046549</v>
      </c>
      <c r="J238" s="2">
        <f>VLOOKUP($E238,
Products!$A$1:$F$201,MATCH(Orders!J$1,Products!$A$1:$F$1,0),0)</f>
        <v>22320.078602545669</v>
      </c>
    </row>
    <row r="239" spans="1:10">
      <c r="A239">
        <v>238</v>
      </c>
      <c r="B239" s="4">
        <v>45872</v>
      </c>
      <c r="C239" s="10">
        <f>DATE(YEAR(orders[[#This Row],[order_date]]), MONTH(orders[[#This Row],[order_date]]), 1)</f>
        <v>45870</v>
      </c>
      <c r="D239" t="s">
        <v>2629</v>
      </c>
      <c r="E239" t="s">
        <v>580</v>
      </c>
      <c r="F239" t="str">
        <f>VLOOKUP(orders[[#This Row],[product_id]],Products!A:C,3,0)</f>
        <v>Electronics</v>
      </c>
      <c r="G239">
        <v>1</v>
      </c>
      <c r="H239" s="6">
        <v>0.2443552535177117</v>
      </c>
      <c r="I239" s="2">
        <f>VLOOKUP($E239,
Products!$A$1:$F$201,MATCH(Orders!I$1,Products!$A$1:$F$1,0),0)</f>
        <v>29905.106989935579</v>
      </c>
      <c r="J239" s="2">
        <f>VLOOKUP($E239,
Products!$A$1:$F$201,MATCH(Orders!J$1,Products!$A$1:$F$1,0),0)</f>
        <v>22230.930488499071</v>
      </c>
    </row>
    <row r="240" spans="1:10">
      <c r="A240">
        <v>239</v>
      </c>
      <c r="B240" s="4">
        <v>45979</v>
      </c>
      <c r="C240" s="10">
        <f>DATE(YEAR(orders[[#This Row],[order_date]]), MONTH(orders[[#This Row],[order_date]]), 1)</f>
        <v>45962</v>
      </c>
      <c r="D240" t="s">
        <v>1820</v>
      </c>
      <c r="E240" t="s">
        <v>566</v>
      </c>
      <c r="F240" t="str">
        <f>VLOOKUP(orders[[#This Row],[product_id]],Products!A:C,3,0)</f>
        <v>Electronics</v>
      </c>
      <c r="G240">
        <v>2</v>
      </c>
      <c r="H240" s="6">
        <v>0.14439491925630141</v>
      </c>
      <c r="I240" s="2">
        <f>VLOOKUP($E240,
Products!$A$1:$F$201,MATCH(Orders!I$1,Products!$A$1:$F$1,0),0)</f>
        <v>16858.5225334635</v>
      </c>
      <c r="J240" s="2">
        <f>VLOOKUP($E240,
Products!$A$1:$F$201,MATCH(Orders!J$1,Products!$A$1:$F$1,0),0)</f>
        <v>11855.743620634101</v>
      </c>
    </row>
    <row r="241" spans="1:10">
      <c r="A241">
        <v>240</v>
      </c>
      <c r="B241" s="4">
        <v>44965</v>
      </c>
      <c r="C241" s="10">
        <f>DATE(YEAR(orders[[#This Row],[order_date]]), MONTH(orders[[#This Row],[order_date]]), 1)</f>
        <v>44958</v>
      </c>
      <c r="D241" t="s">
        <v>1531</v>
      </c>
      <c r="E241" t="s">
        <v>683</v>
      </c>
      <c r="F241" t="str">
        <f>VLOOKUP(orders[[#This Row],[product_id]],Products!A:C,3,0)</f>
        <v>Electronics</v>
      </c>
      <c r="G241">
        <v>2</v>
      </c>
      <c r="H241" s="6">
        <v>0.21431197269523802</v>
      </c>
      <c r="I241" s="2">
        <f>VLOOKUP($E241,
Products!$A$1:$F$201,MATCH(Orders!I$1,Products!$A$1:$F$1,0),0)</f>
        <v>30555.409096588959</v>
      </c>
      <c r="J241" s="2">
        <f>VLOOKUP($E241,
Products!$A$1:$F$201,MATCH(Orders!J$1,Products!$A$1:$F$1,0),0)</f>
        <v>20295.233857550291</v>
      </c>
    </row>
    <row r="242" spans="1:10">
      <c r="A242">
        <v>241</v>
      </c>
      <c r="B242" s="4">
        <v>45967</v>
      </c>
      <c r="C242" s="10">
        <f>DATE(YEAR(orders[[#This Row],[order_date]]), MONTH(orders[[#This Row],[order_date]]), 1)</f>
        <v>45962</v>
      </c>
      <c r="D242" t="s">
        <v>3065</v>
      </c>
      <c r="E242" t="s">
        <v>513</v>
      </c>
      <c r="F242" t="str">
        <f>VLOOKUP(orders[[#This Row],[product_id]],Products!A:C,3,0)</f>
        <v>Electronics</v>
      </c>
      <c r="G242">
        <v>3</v>
      </c>
      <c r="H242" s="6">
        <v>0.20846103502272725</v>
      </c>
      <c r="I242" s="2">
        <f>VLOOKUP($E242,
Products!$A$1:$F$201,MATCH(Orders!I$1,Products!$A$1:$F$1,0),0)</f>
        <v>2370.6748519187499</v>
      </c>
      <c r="J242" s="2">
        <f>VLOOKUP($E242,
Products!$A$1:$F$201,MATCH(Orders!J$1,Products!$A$1:$F$1,0),0)</f>
        <v>1742.1190905744229</v>
      </c>
    </row>
    <row r="243" spans="1:10">
      <c r="A243">
        <v>242</v>
      </c>
      <c r="B243" s="4">
        <v>46006</v>
      </c>
      <c r="C243" s="10">
        <f>DATE(YEAR(orders[[#This Row],[order_date]]), MONTH(orders[[#This Row],[order_date]]), 1)</f>
        <v>45992</v>
      </c>
      <c r="D243" t="s">
        <v>4214</v>
      </c>
      <c r="E243" t="s">
        <v>517</v>
      </c>
      <c r="F243" t="str">
        <f>VLOOKUP(orders[[#This Row],[product_id]],Products!A:C,3,0)</f>
        <v>Electronics</v>
      </c>
      <c r="G243">
        <v>1</v>
      </c>
      <c r="H243" s="6">
        <v>0.10919892935814939</v>
      </c>
      <c r="I243" s="2">
        <f>VLOOKUP($E243,
Products!$A$1:$F$201,MATCH(Orders!I$1,Products!$A$1:$F$1,0),0)</f>
        <v>30304.143268168769</v>
      </c>
      <c r="J243" s="2">
        <f>VLOOKUP($E243,
Products!$A$1:$F$201,MATCH(Orders!J$1,Products!$A$1:$F$1,0),0)</f>
        <v>23998.194785181578</v>
      </c>
    </row>
    <row r="244" spans="1:10">
      <c r="A244">
        <v>243</v>
      </c>
      <c r="B244" s="4">
        <v>45152</v>
      </c>
      <c r="C244" s="10">
        <f>DATE(YEAR(orders[[#This Row],[order_date]]), MONTH(orders[[#This Row],[order_date]]), 1)</f>
        <v>45139</v>
      </c>
      <c r="D244" t="s">
        <v>3479</v>
      </c>
      <c r="E244" t="s">
        <v>684</v>
      </c>
      <c r="F244" t="str">
        <f>VLOOKUP(orders[[#This Row],[product_id]],Products!A:C,3,0)</f>
        <v>Appliances</v>
      </c>
      <c r="G244">
        <v>1</v>
      </c>
      <c r="H244" s="6">
        <v>0.11270666658059456</v>
      </c>
      <c r="I244" s="2">
        <f>VLOOKUP($E244,
Products!$A$1:$F$201,MATCH(Orders!I$1,Products!$A$1:$F$1,0),0)</f>
        <v>2147.166688023286</v>
      </c>
      <c r="J244" s="2">
        <f>VLOOKUP($E244,
Products!$A$1:$F$201,MATCH(Orders!J$1,Products!$A$1:$F$1,0),0)</f>
        <v>1709.9619584723389</v>
      </c>
    </row>
    <row r="245" spans="1:10">
      <c r="A245">
        <v>244</v>
      </c>
      <c r="B245" s="4">
        <v>44993</v>
      </c>
      <c r="C245" s="10">
        <f>DATE(YEAR(orders[[#This Row],[order_date]]), MONTH(orders[[#This Row],[order_date]]), 1)</f>
        <v>44986</v>
      </c>
      <c r="D245" t="s">
        <v>2796</v>
      </c>
      <c r="E245" t="s">
        <v>699</v>
      </c>
      <c r="F245" t="str">
        <f>VLOOKUP(orders[[#This Row],[product_id]],Products!A:C,3,0)</f>
        <v>Appliances</v>
      </c>
      <c r="G245">
        <v>1</v>
      </c>
      <c r="H245" s="6">
        <v>9.8173927278594433E-2</v>
      </c>
      <c r="I245" s="2">
        <f>VLOOKUP($E245,
Products!$A$1:$F$201,MATCH(Orders!I$1,Products!$A$1:$F$1,0),0)</f>
        <v>25091.998133165329</v>
      </c>
      <c r="J245" s="2">
        <f>VLOOKUP($E245,
Products!$A$1:$F$201,MATCH(Orders!J$1,Products!$A$1:$F$1,0),0)</f>
        <v>18464.226825266349</v>
      </c>
    </row>
    <row r="246" spans="1:10">
      <c r="A246">
        <v>245</v>
      </c>
      <c r="B246" s="4">
        <v>45761</v>
      </c>
      <c r="C246" s="10">
        <f>DATE(YEAR(orders[[#This Row],[order_date]]), MONTH(orders[[#This Row],[order_date]]), 1)</f>
        <v>45748</v>
      </c>
      <c r="D246" t="s">
        <v>1803</v>
      </c>
      <c r="E246" t="s">
        <v>546</v>
      </c>
      <c r="F246" t="str">
        <f>VLOOKUP(orders[[#This Row],[product_id]],Products!A:C,3,0)</f>
        <v>Electronics</v>
      </c>
      <c r="G246">
        <v>3</v>
      </c>
      <c r="H246" s="6">
        <v>0.15945027169678061</v>
      </c>
      <c r="I246" s="2">
        <f>VLOOKUP($E246,
Products!$A$1:$F$201,MATCH(Orders!I$1,Products!$A$1:$F$1,0),0)</f>
        <v>21943.16319502375</v>
      </c>
      <c r="J246" s="2">
        <f>VLOOKUP($E246,
Products!$A$1:$F$201,MATCH(Orders!J$1,Products!$A$1:$F$1,0),0)</f>
        <v>16937.09489743154</v>
      </c>
    </row>
    <row r="247" spans="1:10">
      <c r="A247">
        <v>246</v>
      </c>
      <c r="B247" s="4">
        <v>45973</v>
      </c>
      <c r="C247" s="10">
        <f>DATE(YEAR(orders[[#This Row],[order_date]]), MONTH(orders[[#This Row],[order_date]]), 1)</f>
        <v>45962</v>
      </c>
      <c r="D247" t="s">
        <v>3507</v>
      </c>
      <c r="E247" t="s">
        <v>655</v>
      </c>
      <c r="F247" t="str">
        <f>VLOOKUP(orders[[#This Row],[product_id]],Products!A:C,3,0)</f>
        <v>Appliances</v>
      </c>
      <c r="G247">
        <v>1</v>
      </c>
      <c r="H247" s="6">
        <v>0.11680043544914763</v>
      </c>
      <c r="I247" s="2">
        <f>VLOOKUP($E247,
Products!$A$1:$F$201,MATCH(Orders!I$1,Products!$A$1:$F$1,0),0)</f>
        <v>24072.170529057032</v>
      </c>
      <c r="J247" s="2">
        <f>VLOOKUP($E247,
Products!$A$1:$F$201,MATCH(Orders!J$1,Products!$A$1:$F$1,0),0)</f>
        <v>16358.626370717549</v>
      </c>
    </row>
    <row r="248" spans="1:10">
      <c r="A248">
        <v>247</v>
      </c>
      <c r="B248" s="4">
        <v>45925</v>
      </c>
      <c r="C248" s="10">
        <f>DATE(YEAR(orders[[#This Row],[order_date]]), MONTH(orders[[#This Row],[order_date]]), 1)</f>
        <v>45901</v>
      </c>
      <c r="D248" t="s">
        <v>1698</v>
      </c>
      <c r="E248" t="s">
        <v>632</v>
      </c>
      <c r="F248" t="str">
        <f>VLOOKUP(orders[[#This Row],[product_id]],Products!A:C,3,0)</f>
        <v>Electronics</v>
      </c>
      <c r="G248">
        <v>1</v>
      </c>
      <c r="H248" s="6">
        <v>0.22293949972053914</v>
      </c>
      <c r="I248" s="2">
        <f>VLOOKUP($E248,
Products!$A$1:$F$201,MATCH(Orders!I$1,Products!$A$1:$F$1,0),0)</f>
        <v>23049.571773693999</v>
      </c>
      <c r="J248" s="2">
        <f>VLOOKUP($E248,
Products!$A$1:$F$201,MATCH(Orders!J$1,Products!$A$1:$F$1,0),0)</f>
        <v>15791.461375569639</v>
      </c>
    </row>
    <row r="249" spans="1:10">
      <c r="A249">
        <v>248</v>
      </c>
      <c r="B249" s="4">
        <v>45163</v>
      </c>
      <c r="C249" s="10">
        <f>DATE(YEAR(orders[[#This Row],[order_date]]), MONTH(orders[[#This Row],[order_date]]), 1)</f>
        <v>45139</v>
      </c>
      <c r="D249" t="s">
        <v>2290</v>
      </c>
      <c r="E249" t="s">
        <v>642</v>
      </c>
      <c r="F249" t="str">
        <f>VLOOKUP(orders[[#This Row],[product_id]],Products!A:C,3,0)</f>
        <v>Appliances</v>
      </c>
      <c r="G249">
        <v>2</v>
      </c>
      <c r="H249" s="6">
        <v>9.5823191357264872E-2</v>
      </c>
      <c r="I249" s="2">
        <f>VLOOKUP($E249,
Products!$A$1:$F$201,MATCH(Orders!I$1,Products!$A$1:$F$1,0),0)</f>
        <v>2296.7821973225709</v>
      </c>
      <c r="J249" s="2">
        <f>VLOOKUP($E249,
Products!$A$1:$F$201,MATCH(Orders!J$1,Products!$A$1:$F$1,0),0)</f>
        <v>1585.16132006212</v>
      </c>
    </row>
    <row r="250" spans="1:10">
      <c r="A250">
        <v>249</v>
      </c>
      <c r="B250" s="4">
        <v>45883</v>
      </c>
      <c r="C250" s="10">
        <f>DATE(YEAR(orders[[#This Row],[order_date]]), MONTH(orders[[#This Row],[order_date]]), 1)</f>
        <v>45870</v>
      </c>
      <c r="D250" t="s">
        <v>2609</v>
      </c>
      <c r="E250" t="s">
        <v>583</v>
      </c>
      <c r="F250" t="str">
        <f>VLOOKUP(orders[[#This Row],[product_id]],Products!A:C,3,0)</f>
        <v>Electronics</v>
      </c>
      <c r="G250">
        <v>2</v>
      </c>
      <c r="H250" s="6">
        <v>0.21987999570563027</v>
      </c>
      <c r="I250" s="2">
        <f>VLOOKUP($E250,
Products!$A$1:$F$201,MATCH(Orders!I$1,Products!$A$1:$F$1,0),0)</f>
        <v>22677.574574249091</v>
      </c>
      <c r="J250" s="2">
        <f>VLOOKUP($E250,
Products!$A$1:$F$201,MATCH(Orders!J$1,Products!$A$1:$F$1,0),0)</f>
        <v>16593.91273362303</v>
      </c>
    </row>
    <row r="251" spans="1:10">
      <c r="A251">
        <v>250</v>
      </c>
      <c r="B251" s="4">
        <v>45845</v>
      </c>
      <c r="C251" s="10">
        <f>DATE(YEAR(orders[[#This Row],[order_date]]), MONTH(orders[[#This Row],[order_date]]), 1)</f>
        <v>45839</v>
      </c>
      <c r="D251" t="s">
        <v>1581</v>
      </c>
      <c r="E251" t="s">
        <v>644</v>
      </c>
      <c r="F251" t="str">
        <f>VLOOKUP(orders[[#This Row],[product_id]],Products!A:C,3,0)</f>
        <v>Appliances</v>
      </c>
      <c r="G251">
        <v>1</v>
      </c>
      <c r="H251" s="6">
        <v>6.7487450580275082E-2</v>
      </c>
      <c r="I251" s="2">
        <f>VLOOKUP($E251,
Products!$A$1:$F$201,MATCH(Orders!I$1,Products!$A$1:$F$1,0),0)</f>
        <v>2076.3860361463489</v>
      </c>
      <c r="J251" s="2">
        <f>VLOOKUP($E251,
Products!$A$1:$F$201,MATCH(Orders!J$1,Products!$A$1:$F$1,0),0)</f>
        <v>1496.280632568785</v>
      </c>
    </row>
    <row r="252" spans="1:10">
      <c r="A252">
        <v>251</v>
      </c>
      <c r="B252" s="4">
        <v>45399</v>
      </c>
      <c r="C252" s="10">
        <f>DATE(YEAR(orders[[#This Row],[order_date]]), MONTH(orders[[#This Row],[order_date]]), 1)</f>
        <v>45383</v>
      </c>
      <c r="D252" t="s">
        <v>4093</v>
      </c>
      <c r="E252" t="s">
        <v>646</v>
      </c>
      <c r="F252" t="str">
        <f>VLOOKUP(orders[[#This Row],[product_id]],Products!A:C,3,0)</f>
        <v>Electronics</v>
      </c>
      <c r="G252">
        <v>3</v>
      </c>
      <c r="H252" s="6">
        <v>0.13754066056017841</v>
      </c>
      <c r="I252" s="2">
        <f>VLOOKUP($E252,
Products!$A$1:$F$201,MATCH(Orders!I$1,Products!$A$1:$F$1,0),0)</f>
        <v>18424.12750052143</v>
      </c>
      <c r="J252" s="2">
        <f>VLOOKUP($E252,
Products!$A$1:$F$201,MATCH(Orders!J$1,Products!$A$1:$F$1,0),0)</f>
        <v>14575.25356690323</v>
      </c>
    </row>
    <row r="253" spans="1:10">
      <c r="A253">
        <v>252</v>
      </c>
      <c r="B253" s="4">
        <v>45479</v>
      </c>
      <c r="C253" s="10">
        <f>DATE(YEAR(orders[[#This Row],[order_date]]), MONTH(orders[[#This Row],[order_date]]), 1)</f>
        <v>45474</v>
      </c>
      <c r="D253" t="s">
        <v>1439</v>
      </c>
      <c r="E253" t="s">
        <v>689</v>
      </c>
      <c r="F253" t="str">
        <f>VLOOKUP(orders[[#This Row],[product_id]],Products!A:C,3,0)</f>
        <v>Electronics</v>
      </c>
      <c r="G253">
        <v>1</v>
      </c>
      <c r="H253" s="6">
        <v>0.11365968598904884</v>
      </c>
      <c r="I253" s="2">
        <f>VLOOKUP($E253,
Products!$A$1:$F$201,MATCH(Orders!I$1,Products!$A$1:$F$1,0),0)</f>
        <v>22021.70433799336</v>
      </c>
      <c r="J253" s="2">
        <f>VLOOKUP($E253,
Products!$A$1:$F$201,MATCH(Orders!J$1,Products!$A$1:$F$1,0),0)</f>
        <v>16990.60087110737</v>
      </c>
    </row>
    <row r="254" spans="1:10">
      <c r="A254">
        <v>253</v>
      </c>
      <c r="B254" s="4">
        <v>45621</v>
      </c>
      <c r="C254" s="10">
        <f>DATE(YEAR(orders[[#This Row],[order_date]]), MONTH(orders[[#This Row],[order_date]]), 1)</f>
        <v>45597</v>
      </c>
      <c r="D254" t="s">
        <v>2591</v>
      </c>
      <c r="E254" t="s">
        <v>661</v>
      </c>
      <c r="F254" t="str">
        <f>VLOOKUP(orders[[#This Row],[product_id]],Products!A:C,3,0)</f>
        <v>Electronics</v>
      </c>
      <c r="G254">
        <v>3</v>
      </c>
      <c r="H254" s="6">
        <v>0.16812971855381872</v>
      </c>
      <c r="I254" s="2">
        <f>VLOOKUP($E254,
Products!$A$1:$F$201,MATCH(Orders!I$1,Products!$A$1:$F$1,0),0)</f>
        <v>18760.038541255031</v>
      </c>
      <c r="J254" s="2">
        <f>VLOOKUP($E254,
Products!$A$1:$F$201,MATCH(Orders!J$1,Products!$A$1:$F$1,0),0)</f>
        <v>13545.127547708629</v>
      </c>
    </row>
    <row r="255" spans="1:10">
      <c r="A255">
        <v>254</v>
      </c>
      <c r="B255" s="4">
        <v>45243</v>
      </c>
      <c r="C255" s="10">
        <f>DATE(YEAR(orders[[#This Row],[order_date]]), MONTH(orders[[#This Row],[order_date]]), 1)</f>
        <v>45231</v>
      </c>
      <c r="D255" t="s">
        <v>849</v>
      </c>
      <c r="E255" t="s">
        <v>594</v>
      </c>
      <c r="F255" t="str">
        <f>VLOOKUP(orders[[#This Row],[product_id]],Products!A:C,3,0)</f>
        <v>Electronics</v>
      </c>
      <c r="G255">
        <v>2</v>
      </c>
      <c r="H255" s="6">
        <v>0.22812401675223054</v>
      </c>
      <c r="I255" s="2">
        <f>VLOOKUP($E255,
Products!$A$1:$F$201,MATCH(Orders!I$1,Products!$A$1:$F$1,0),0)</f>
        <v>19992.108086337241</v>
      </c>
      <c r="J255" s="2">
        <f>VLOOKUP($E255,
Products!$A$1:$F$201,MATCH(Orders!J$1,Products!$A$1:$F$1,0),0)</f>
        <v>14456.6967044005</v>
      </c>
    </row>
    <row r="256" spans="1:10">
      <c r="A256">
        <v>255</v>
      </c>
      <c r="B256" s="4">
        <v>45524</v>
      </c>
      <c r="C256" s="10">
        <f>DATE(YEAR(orders[[#This Row],[order_date]]), MONTH(orders[[#This Row],[order_date]]), 1)</f>
        <v>45505</v>
      </c>
      <c r="D256" t="s">
        <v>4106</v>
      </c>
      <c r="E256" t="s">
        <v>569</v>
      </c>
      <c r="F256" t="str">
        <f>VLOOKUP(orders[[#This Row],[product_id]],Products!A:C,3,0)</f>
        <v>Electronics</v>
      </c>
      <c r="G256">
        <v>1</v>
      </c>
      <c r="H256" s="6">
        <v>0.18546808915703517</v>
      </c>
      <c r="I256" s="2">
        <f>VLOOKUP($E256,
Products!$A$1:$F$201,MATCH(Orders!I$1,Products!$A$1:$F$1,0),0)</f>
        <v>30739.034547193129</v>
      </c>
      <c r="J256" s="2">
        <f>VLOOKUP($E256,
Products!$A$1:$F$201,MATCH(Orders!J$1,Products!$A$1:$F$1,0),0)</f>
        <v>22938.60345365321</v>
      </c>
    </row>
    <row r="257" spans="1:10">
      <c r="A257">
        <v>256</v>
      </c>
      <c r="B257" s="4">
        <v>45694</v>
      </c>
      <c r="C257" s="10">
        <f>DATE(YEAR(orders[[#This Row],[order_date]]), MONTH(orders[[#This Row],[order_date]]), 1)</f>
        <v>45689</v>
      </c>
      <c r="D257" t="s">
        <v>2962</v>
      </c>
      <c r="E257" t="s">
        <v>569</v>
      </c>
      <c r="F257" t="str">
        <f>VLOOKUP(orders[[#This Row],[product_id]],Products!A:C,3,0)</f>
        <v>Electronics</v>
      </c>
      <c r="G257">
        <v>2</v>
      </c>
      <c r="H257" s="6">
        <v>0.17804999671011995</v>
      </c>
      <c r="I257" s="2">
        <f>VLOOKUP($E257,
Products!$A$1:$F$201,MATCH(Orders!I$1,Products!$A$1:$F$1,0),0)</f>
        <v>30739.034547193129</v>
      </c>
      <c r="J257" s="2">
        <f>VLOOKUP($E257,
Products!$A$1:$F$201,MATCH(Orders!J$1,Products!$A$1:$F$1,0),0)</f>
        <v>22938.60345365321</v>
      </c>
    </row>
    <row r="258" spans="1:10">
      <c r="A258">
        <v>257</v>
      </c>
      <c r="B258" s="4">
        <v>45812</v>
      </c>
      <c r="C258" s="10">
        <f>DATE(YEAR(orders[[#This Row],[order_date]]), MONTH(orders[[#This Row],[order_date]]), 1)</f>
        <v>45809</v>
      </c>
      <c r="D258" t="s">
        <v>1828</v>
      </c>
      <c r="E258" t="s">
        <v>575</v>
      </c>
      <c r="F258" t="str">
        <f>VLOOKUP(orders[[#This Row],[product_id]],Products!A:C,3,0)</f>
        <v>Appliances</v>
      </c>
      <c r="G258">
        <v>3</v>
      </c>
      <c r="H258" s="6">
        <v>0.10304422109921248</v>
      </c>
      <c r="I258" s="2">
        <f>VLOOKUP($E258,
Products!$A$1:$F$201,MATCH(Orders!I$1,Products!$A$1:$F$1,0),0)</f>
        <v>25283.54628276427</v>
      </c>
      <c r="J258" s="2">
        <f>VLOOKUP($E258,
Products!$A$1:$F$201,MATCH(Orders!J$1,Products!$A$1:$F$1,0),0)</f>
        <v>19310.503554692368</v>
      </c>
    </row>
    <row r="259" spans="1:10">
      <c r="A259">
        <v>258</v>
      </c>
      <c r="B259" s="4">
        <v>45487</v>
      </c>
      <c r="C259" s="10">
        <f>DATE(YEAR(orders[[#This Row],[order_date]]), MONTH(orders[[#This Row],[order_date]]), 1)</f>
        <v>45474</v>
      </c>
      <c r="D259" t="s">
        <v>1405</v>
      </c>
      <c r="E259" t="s">
        <v>560</v>
      </c>
      <c r="F259" t="str">
        <f>VLOOKUP(orders[[#This Row],[product_id]],Products!A:C,3,0)</f>
        <v>Appliances</v>
      </c>
      <c r="G259">
        <v>2</v>
      </c>
      <c r="H259" s="6">
        <v>6.6958530522131868E-2</v>
      </c>
      <c r="I259" s="2">
        <f>VLOOKUP($E259,
Products!$A$1:$F$201,MATCH(Orders!I$1,Products!$A$1:$F$1,0),0)</f>
        <v>6334.2190560739964</v>
      </c>
      <c r="J259" s="2">
        <f>VLOOKUP($E259,
Products!$A$1:$F$201,MATCH(Orders!J$1,Products!$A$1:$F$1,0),0)</f>
        <v>4117.6239066206717</v>
      </c>
    </row>
    <row r="260" spans="1:10">
      <c r="A260">
        <v>259</v>
      </c>
      <c r="B260" s="4">
        <v>45184</v>
      </c>
      <c r="C260" s="10">
        <f>DATE(YEAR(orders[[#This Row],[order_date]]), MONTH(orders[[#This Row],[order_date]]), 1)</f>
        <v>45170</v>
      </c>
      <c r="D260" t="s">
        <v>819</v>
      </c>
      <c r="E260" t="s">
        <v>542</v>
      </c>
      <c r="F260" t="str">
        <f>VLOOKUP(orders[[#This Row],[product_id]],Products!A:C,3,0)</f>
        <v>Electronics</v>
      </c>
      <c r="G260">
        <v>2</v>
      </c>
      <c r="H260" s="6">
        <v>0.21496140191602822</v>
      </c>
      <c r="I260" s="2">
        <f>VLOOKUP($E260,
Products!$A$1:$F$201,MATCH(Orders!I$1,Products!$A$1:$F$1,0),0)</f>
        <v>29298.352838526029</v>
      </c>
      <c r="J260" s="2">
        <f>VLOOKUP($E260,
Products!$A$1:$F$201,MATCH(Orders!J$1,Products!$A$1:$F$1,0),0)</f>
        <v>19250.751682102291</v>
      </c>
    </row>
    <row r="261" spans="1:10">
      <c r="A261">
        <v>260</v>
      </c>
      <c r="B261" s="4">
        <v>45683</v>
      </c>
      <c r="C261" s="10">
        <f>DATE(YEAR(orders[[#This Row],[order_date]]), MONTH(orders[[#This Row],[order_date]]), 1)</f>
        <v>45658</v>
      </c>
      <c r="D261" t="s">
        <v>2928</v>
      </c>
      <c r="E261" t="s">
        <v>666</v>
      </c>
      <c r="F261" t="str">
        <f>VLOOKUP(orders[[#This Row],[product_id]],Products!A:C,3,0)</f>
        <v>Electronics</v>
      </c>
      <c r="G261">
        <v>2</v>
      </c>
      <c r="H261" s="6">
        <v>0.18561497489208056</v>
      </c>
      <c r="I261" s="2">
        <f>VLOOKUP($E261,
Products!$A$1:$F$201,MATCH(Orders!I$1,Products!$A$1:$F$1,0),0)</f>
        <v>28450.587044878092</v>
      </c>
      <c r="J261" s="2">
        <f>VLOOKUP($E261,
Products!$A$1:$F$201,MATCH(Orders!J$1,Products!$A$1:$F$1,0),0)</f>
        <v>22337.584649075441</v>
      </c>
    </row>
    <row r="262" spans="1:10">
      <c r="A262">
        <v>261</v>
      </c>
      <c r="B262" s="4">
        <v>45049</v>
      </c>
      <c r="C262" s="10">
        <f>DATE(YEAR(orders[[#This Row],[order_date]]), MONTH(orders[[#This Row],[order_date]]), 1)</f>
        <v>45047</v>
      </c>
      <c r="D262" t="s">
        <v>976</v>
      </c>
      <c r="E262" t="s">
        <v>530</v>
      </c>
      <c r="F262" t="str">
        <f>VLOOKUP(orders[[#This Row],[product_id]],Products!A:C,3,0)</f>
        <v>Electronics</v>
      </c>
      <c r="G262">
        <v>3</v>
      </c>
      <c r="H262" s="6">
        <v>0.23964485894822563</v>
      </c>
      <c r="I262" s="2">
        <f>VLOOKUP($E262,
Products!$A$1:$F$201,MATCH(Orders!I$1,Products!$A$1:$F$1,0),0)</f>
        <v>30520.607447067548</v>
      </c>
      <c r="J262" s="2">
        <f>VLOOKUP($E262,
Products!$A$1:$F$201,MATCH(Orders!J$1,Products!$A$1:$F$1,0),0)</f>
        <v>22328.317520226748</v>
      </c>
    </row>
    <row r="263" spans="1:10">
      <c r="A263">
        <v>262</v>
      </c>
      <c r="B263" s="4">
        <v>45268</v>
      </c>
      <c r="C263" s="10">
        <f>DATE(YEAR(orders[[#This Row],[order_date]]), MONTH(orders[[#This Row],[order_date]]), 1)</f>
        <v>45261</v>
      </c>
      <c r="D263" t="s">
        <v>768</v>
      </c>
      <c r="E263" t="s">
        <v>619</v>
      </c>
      <c r="F263" t="str">
        <f>VLOOKUP(orders[[#This Row],[product_id]],Products!A:C,3,0)</f>
        <v>Appliances</v>
      </c>
      <c r="G263">
        <v>2</v>
      </c>
      <c r="H263" s="6">
        <v>5.9535561511074579E-2</v>
      </c>
      <c r="I263" s="2">
        <f>VLOOKUP($E263,
Products!$A$1:$F$201,MATCH(Orders!I$1,Products!$A$1:$F$1,0),0)</f>
        <v>6040.8433358455886</v>
      </c>
      <c r="J263" s="2">
        <f>VLOOKUP($E263,
Products!$A$1:$F$201,MATCH(Orders!J$1,Products!$A$1:$F$1,0),0)</f>
        <v>4363.6239115177623</v>
      </c>
    </row>
    <row r="264" spans="1:10">
      <c r="A264">
        <v>263</v>
      </c>
      <c r="B264" s="4">
        <v>46009</v>
      </c>
      <c r="C264" s="10">
        <f>DATE(YEAR(orders[[#This Row],[order_date]]), MONTH(orders[[#This Row],[order_date]]), 1)</f>
        <v>45992</v>
      </c>
      <c r="D264" t="s">
        <v>1713</v>
      </c>
      <c r="E264" t="s">
        <v>528</v>
      </c>
      <c r="F264" t="str">
        <f>VLOOKUP(orders[[#This Row],[product_id]],Products!A:C,3,0)</f>
        <v>Appliances</v>
      </c>
      <c r="G264">
        <v>2</v>
      </c>
      <c r="H264" s="6">
        <v>0.11961375069537503</v>
      </c>
      <c r="I264" s="2">
        <f>VLOOKUP($E264,
Products!$A$1:$F$201,MATCH(Orders!I$1,Products!$A$1:$F$1,0),0)</f>
        <v>5741.145946914552</v>
      </c>
      <c r="J264" s="2">
        <f>VLOOKUP($E264,
Products!$A$1:$F$201,MATCH(Orders!J$1,Products!$A$1:$F$1,0),0)</f>
        <v>4112.7219202399874</v>
      </c>
    </row>
    <row r="265" spans="1:10">
      <c r="A265">
        <v>264</v>
      </c>
      <c r="B265" s="4">
        <v>45186</v>
      </c>
      <c r="C265" s="10">
        <f>DATE(YEAR(orders[[#This Row],[order_date]]), MONTH(orders[[#This Row],[order_date]]), 1)</f>
        <v>45170</v>
      </c>
      <c r="D265" t="s">
        <v>3549</v>
      </c>
      <c r="E265" t="s">
        <v>693</v>
      </c>
      <c r="F265" t="str">
        <f>VLOOKUP(orders[[#This Row],[product_id]],Products!A:C,3,0)</f>
        <v>Appliances</v>
      </c>
      <c r="G265">
        <v>2</v>
      </c>
      <c r="H265" s="6">
        <v>9.8219778096463373E-2</v>
      </c>
      <c r="I265" s="2">
        <f>VLOOKUP($E265,
Products!$A$1:$F$201,MATCH(Orders!I$1,Products!$A$1:$F$1,0),0)</f>
        <v>2037.67513915007</v>
      </c>
      <c r="J265" s="2">
        <f>VLOOKUP($E265,
Products!$A$1:$F$201,MATCH(Orders!J$1,Products!$A$1:$F$1,0),0)</f>
        <v>1374.1566876520769</v>
      </c>
    </row>
    <row r="266" spans="1:10">
      <c r="A266">
        <v>265</v>
      </c>
      <c r="B266" s="4">
        <v>45021</v>
      </c>
      <c r="C266" s="10">
        <f>DATE(YEAR(orders[[#This Row],[order_date]]), MONTH(orders[[#This Row],[order_date]]), 1)</f>
        <v>45017</v>
      </c>
      <c r="D266" t="s">
        <v>2133</v>
      </c>
      <c r="E266" t="s">
        <v>689</v>
      </c>
      <c r="F266" t="str">
        <f>VLOOKUP(orders[[#This Row],[product_id]],Products!A:C,3,0)</f>
        <v>Electronics</v>
      </c>
      <c r="G266">
        <v>3</v>
      </c>
      <c r="H266" s="6">
        <v>0.12117363665609689</v>
      </c>
      <c r="I266" s="2">
        <f>VLOOKUP($E266,
Products!$A$1:$F$201,MATCH(Orders!I$1,Products!$A$1:$F$1,0),0)</f>
        <v>22021.70433799336</v>
      </c>
      <c r="J266" s="2">
        <f>VLOOKUP($E266,
Products!$A$1:$F$201,MATCH(Orders!J$1,Products!$A$1:$F$1,0),0)</f>
        <v>16990.60087110737</v>
      </c>
    </row>
    <row r="267" spans="1:10">
      <c r="A267">
        <v>266</v>
      </c>
      <c r="B267" s="4">
        <v>44967</v>
      </c>
      <c r="C267" s="10">
        <f>DATE(YEAR(orders[[#This Row],[order_date]]), MONTH(orders[[#This Row],[order_date]]), 1)</f>
        <v>44958</v>
      </c>
      <c r="D267" t="s">
        <v>2978</v>
      </c>
      <c r="E267" t="s">
        <v>696</v>
      </c>
      <c r="F267" t="str">
        <f>VLOOKUP(orders[[#This Row],[product_id]],Products!A:C,3,0)</f>
        <v>Electronics</v>
      </c>
      <c r="G267">
        <v>2</v>
      </c>
      <c r="H267" s="6">
        <v>0.13785344095541732</v>
      </c>
      <c r="I267" s="2">
        <f>VLOOKUP($E267,
Products!$A$1:$F$201,MATCH(Orders!I$1,Products!$A$1:$F$1,0),0)</f>
        <v>2723.6534496184809</v>
      </c>
      <c r="J267" s="2">
        <f>VLOOKUP($E267,
Products!$A$1:$F$201,MATCH(Orders!J$1,Products!$A$1:$F$1,0),0)</f>
        <v>1872.4715951823</v>
      </c>
    </row>
    <row r="268" spans="1:10">
      <c r="A268">
        <v>267</v>
      </c>
      <c r="B268" s="4">
        <v>45180</v>
      </c>
      <c r="C268" s="10">
        <f>DATE(YEAR(orders[[#This Row],[order_date]]), MONTH(orders[[#This Row],[order_date]]), 1)</f>
        <v>45170</v>
      </c>
      <c r="D268" t="s">
        <v>2688</v>
      </c>
      <c r="E268" t="s">
        <v>641</v>
      </c>
      <c r="F268" t="str">
        <f>VLOOKUP(orders[[#This Row],[product_id]],Products!A:C,3,0)</f>
        <v>Appliances</v>
      </c>
      <c r="G268">
        <v>2</v>
      </c>
      <c r="H268" s="6">
        <v>0.11194618071563212</v>
      </c>
      <c r="I268" s="2">
        <f>VLOOKUP($E268,
Products!$A$1:$F$201,MATCH(Orders!I$1,Products!$A$1:$F$1,0),0)</f>
        <v>27167.965718506261</v>
      </c>
      <c r="J268" s="2">
        <f>VLOOKUP($E268,
Products!$A$1:$F$201,MATCH(Orders!J$1,Products!$A$1:$F$1,0),0)</f>
        <v>19748.025676381669</v>
      </c>
    </row>
    <row r="269" spans="1:10">
      <c r="A269">
        <v>268</v>
      </c>
      <c r="B269" s="4">
        <v>44933</v>
      </c>
      <c r="C269" s="10">
        <f>DATE(YEAR(orders[[#This Row],[order_date]]), MONTH(orders[[#This Row],[order_date]]), 1)</f>
        <v>44927</v>
      </c>
      <c r="D269" t="s">
        <v>2914</v>
      </c>
      <c r="E269" t="s">
        <v>522</v>
      </c>
      <c r="F269" t="str">
        <f>VLOOKUP(orders[[#This Row],[product_id]],Products!A:C,3,0)</f>
        <v>Appliances</v>
      </c>
      <c r="G269">
        <v>1</v>
      </c>
      <c r="H269" s="6">
        <v>5.3837694709937801E-2</v>
      </c>
      <c r="I269" s="2">
        <f>VLOOKUP($E269,
Products!$A$1:$F$201,MATCH(Orders!I$1,Products!$A$1:$F$1,0),0)</f>
        <v>24966.707940261898</v>
      </c>
      <c r="J269" s="2">
        <f>VLOOKUP($E269,
Products!$A$1:$F$201,MATCH(Orders!J$1,Products!$A$1:$F$1,0),0)</f>
        <v>19868.70644165645</v>
      </c>
    </row>
    <row r="270" spans="1:10">
      <c r="A270">
        <v>269</v>
      </c>
      <c r="B270" s="4">
        <v>45654</v>
      </c>
      <c r="C270" s="10">
        <f>DATE(YEAR(orders[[#This Row],[order_date]]), MONTH(orders[[#This Row],[order_date]]), 1)</f>
        <v>45627</v>
      </c>
      <c r="D270" t="s">
        <v>3813</v>
      </c>
      <c r="E270" t="s">
        <v>600</v>
      </c>
      <c r="F270" t="str">
        <f>VLOOKUP(orders[[#This Row],[product_id]],Products!A:C,3,0)</f>
        <v>Electronics</v>
      </c>
      <c r="G270">
        <v>2</v>
      </c>
      <c r="H270" s="6">
        <v>0.18230720525789171</v>
      </c>
      <c r="I270" s="2">
        <f>VLOOKUP($E270,
Products!$A$1:$F$201,MATCH(Orders!I$1,Products!$A$1:$F$1,0),0)</f>
        <v>2556.7009232610858</v>
      </c>
      <c r="J270" s="2">
        <f>VLOOKUP($E270,
Products!$A$1:$F$201,MATCH(Orders!J$1,Products!$A$1:$F$1,0),0)</f>
        <v>2002.3128715328869</v>
      </c>
    </row>
    <row r="271" spans="1:10">
      <c r="A271">
        <v>270</v>
      </c>
      <c r="B271" s="4">
        <v>44995</v>
      </c>
      <c r="C271" s="10">
        <f>DATE(YEAR(orders[[#This Row],[order_date]]), MONTH(orders[[#This Row],[order_date]]), 1)</f>
        <v>44986</v>
      </c>
      <c r="D271" t="s">
        <v>3134</v>
      </c>
      <c r="E271" t="s">
        <v>595</v>
      </c>
      <c r="F271" t="str">
        <f>VLOOKUP(orders[[#This Row],[product_id]],Products!A:C,3,0)</f>
        <v>Electronics</v>
      </c>
      <c r="G271">
        <v>2</v>
      </c>
      <c r="H271" s="6">
        <v>0.13181725978558684</v>
      </c>
      <c r="I271" s="2">
        <f>VLOOKUP($E271,
Products!$A$1:$F$201,MATCH(Orders!I$1,Products!$A$1:$F$1,0),0)</f>
        <v>2368.316565735005</v>
      </c>
      <c r="J271" s="2">
        <f>VLOOKUP($E271,
Products!$A$1:$F$201,MATCH(Orders!J$1,Products!$A$1:$F$1,0),0)</f>
        <v>1668.7588573553539</v>
      </c>
    </row>
    <row r="272" spans="1:10">
      <c r="A272">
        <v>271</v>
      </c>
      <c r="B272" s="4">
        <v>45468</v>
      </c>
      <c r="C272" s="10">
        <f>DATE(YEAR(orders[[#This Row],[order_date]]), MONTH(orders[[#This Row],[order_date]]), 1)</f>
        <v>45444</v>
      </c>
      <c r="D272" t="s">
        <v>4430</v>
      </c>
      <c r="E272" t="s">
        <v>690</v>
      </c>
      <c r="F272" t="str">
        <f>VLOOKUP(orders[[#This Row],[product_id]],Products!A:C,3,0)</f>
        <v>Electronics</v>
      </c>
      <c r="G272">
        <v>3</v>
      </c>
      <c r="H272" s="6">
        <v>0.239026563116505</v>
      </c>
      <c r="I272" s="2">
        <f>VLOOKUP($E272,
Products!$A$1:$F$201,MATCH(Orders!I$1,Products!$A$1:$F$1,0),0)</f>
        <v>2338.2059552139431</v>
      </c>
      <c r="J272" s="2">
        <f>VLOOKUP($E272,
Products!$A$1:$F$201,MATCH(Orders!J$1,Products!$A$1:$F$1,0),0)</f>
        <v>1708.028418793489</v>
      </c>
    </row>
    <row r="273" spans="1:10">
      <c r="A273">
        <v>272</v>
      </c>
      <c r="B273" s="4">
        <v>45015</v>
      </c>
      <c r="C273" s="10">
        <f>DATE(YEAR(orders[[#This Row],[order_date]]), MONTH(orders[[#This Row],[order_date]]), 1)</f>
        <v>44986</v>
      </c>
      <c r="D273" t="s">
        <v>1023</v>
      </c>
      <c r="E273" t="s">
        <v>580</v>
      </c>
      <c r="F273" t="str">
        <f>VLOOKUP(orders[[#This Row],[product_id]],Products!A:C,3,0)</f>
        <v>Electronics</v>
      </c>
      <c r="G273">
        <v>1</v>
      </c>
      <c r="H273" s="6">
        <v>0.20552543089273997</v>
      </c>
      <c r="I273" s="2">
        <f>VLOOKUP($E273,
Products!$A$1:$F$201,MATCH(Orders!I$1,Products!$A$1:$F$1,0),0)</f>
        <v>29905.106989935579</v>
      </c>
      <c r="J273" s="2">
        <f>VLOOKUP($E273,
Products!$A$1:$F$201,MATCH(Orders!J$1,Products!$A$1:$F$1,0),0)</f>
        <v>22230.930488499071</v>
      </c>
    </row>
    <row r="274" spans="1:10">
      <c r="A274">
        <v>273</v>
      </c>
      <c r="B274" s="4">
        <v>45139</v>
      </c>
      <c r="C274" s="10">
        <f>DATE(YEAR(orders[[#This Row],[order_date]]), MONTH(orders[[#This Row],[order_date]]), 1)</f>
        <v>45139</v>
      </c>
      <c r="D274" t="s">
        <v>3461</v>
      </c>
      <c r="E274" t="s">
        <v>567</v>
      </c>
      <c r="F274" t="str">
        <f>VLOOKUP(orders[[#This Row],[product_id]],Products!A:C,3,0)</f>
        <v>Electronics</v>
      </c>
      <c r="G274">
        <v>1</v>
      </c>
      <c r="H274" s="6">
        <v>0.13876591513713232</v>
      </c>
      <c r="I274" s="2">
        <f>VLOOKUP($E274,
Products!$A$1:$F$201,MATCH(Orders!I$1,Products!$A$1:$F$1,0),0)</f>
        <v>17514.171240093368</v>
      </c>
      <c r="J274" s="2">
        <f>VLOOKUP($E274,
Products!$A$1:$F$201,MATCH(Orders!J$1,Products!$A$1:$F$1,0),0)</f>
        <v>12226.76247250809</v>
      </c>
    </row>
    <row r="275" spans="1:10">
      <c r="A275">
        <v>274</v>
      </c>
      <c r="B275" s="4">
        <v>45760</v>
      </c>
      <c r="C275" s="10">
        <f>DATE(YEAR(orders[[#This Row],[order_date]]), MONTH(orders[[#This Row],[order_date]]), 1)</f>
        <v>45748</v>
      </c>
      <c r="D275" t="s">
        <v>4440</v>
      </c>
      <c r="E275" t="s">
        <v>516</v>
      </c>
      <c r="F275" t="str">
        <f>VLOOKUP(orders[[#This Row],[product_id]],Products!A:C,3,0)</f>
        <v>Electronics</v>
      </c>
      <c r="G275">
        <v>2</v>
      </c>
      <c r="H275" s="6">
        <v>0.14412914740128219</v>
      </c>
      <c r="I275" s="2">
        <f>VLOOKUP($E275,
Products!$A$1:$F$201,MATCH(Orders!I$1,Products!$A$1:$F$1,0),0)</f>
        <v>12594.36437895595</v>
      </c>
      <c r="J275" s="2">
        <f>VLOOKUP($E275,
Products!$A$1:$F$201,MATCH(Orders!J$1,Products!$A$1:$F$1,0),0)</f>
        <v>9909.7267986522402</v>
      </c>
    </row>
    <row r="276" spans="1:10">
      <c r="A276">
        <v>275</v>
      </c>
      <c r="B276" s="4">
        <v>45192</v>
      </c>
      <c r="C276" s="10">
        <f>DATE(YEAR(orders[[#This Row],[order_date]]), MONTH(orders[[#This Row],[order_date]]), 1)</f>
        <v>45170</v>
      </c>
      <c r="D276" t="s">
        <v>3209</v>
      </c>
      <c r="E276" t="s">
        <v>700</v>
      </c>
      <c r="F276" t="str">
        <f>VLOOKUP(orders[[#This Row],[product_id]],Products!A:C,3,0)</f>
        <v>Electronics</v>
      </c>
      <c r="G276">
        <v>1</v>
      </c>
      <c r="H276" s="6">
        <v>0.23205412528540079</v>
      </c>
      <c r="I276" s="2">
        <f>VLOOKUP($E276,
Products!$A$1:$F$201,MATCH(Orders!I$1,Products!$A$1:$F$1,0),0)</f>
        <v>11070.26215043813</v>
      </c>
      <c r="J276" s="2">
        <f>VLOOKUP($E276,
Products!$A$1:$F$201,MATCH(Orders!J$1,Products!$A$1:$F$1,0),0)</f>
        <v>7867.3909748932683</v>
      </c>
    </row>
    <row r="277" spans="1:10">
      <c r="A277">
        <v>276</v>
      </c>
      <c r="B277" s="4">
        <v>45838</v>
      </c>
      <c r="C277" s="10">
        <f>DATE(YEAR(orders[[#This Row],[order_date]]), MONTH(orders[[#This Row],[order_date]]), 1)</f>
        <v>45809</v>
      </c>
      <c r="D277" t="s">
        <v>1998</v>
      </c>
      <c r="E277" t="s">
        <v>673</v>
      </c>
      <c r="F277" t="str">
        <f>VLOOKUP(orders[[#This Row],[product_id]],Products!A:C,3,0)</f>
        <v>Electronics</v>
      </c>
      <c r="G277">
        <v>3</v>
      </c>
      <c r="H277" s="6">
        <v>0.15705322827778292</v>
      </c>
      <c r="I277" s="2">
        <f>VLOOKUP($E277,
Products!$A$1:$F$201,MATCH(Orders!I$1,Products!$A$1:$F$1,0),0)</f>
        <v>19770.070105413852</v>
      </c>
      <c r="J277" s="2">
        <f>VLOOKUP($E277,
Products!$A$1:$F$201,MATCH(Orders!J$1,Products!$A$1:$F$1,0),0)</f>
        <v>14414.291574648811</v>
      </c>
    </row>
    <row r="278" spans="1:10">
      <c r="A278">
        <v>277</v>
      </c>
      <c r="B278" s="4">
        <v>45219</v>
      </c>
      <c r="C278" s="10">
        <f>DATE(YEAR(orders[[#This Row],[order_date]]), MONTH(orders[[#This Row],[order_date]]), 1)</f>
        <v>45200</v>
      </c>
      <c r="D278" t="s">
        <v>3097</v>
      </c>
      <c r="E278" t="s">
        <v>673</v>
      </c>
      <c r="F278" t="str">
        <f>VLOOKUP(orders[[#This Row],[product_id]],Products!A:C,3,0)</f>
        <v>Electronics</v>
      </c>
      <c r="G278">
        <v>3</v>
      </c>
      <c r="H278" s="6">
        <v>0.18345458466567621</v>
      </c>
      <c r="I278" s="2">
        <f>VLOOKUP($E278,
Products!$A$1:$F$201,MATCH(Orders!I$1,Products!$A$1:$F$1,0),0)</f>
        <v>19770.070105413852</v>
      </c>
      <c r="J278" s="2">
        <f>VLOOKUP($E278,
Products!$A$1:$F$201,MATCH(Orders!J$1,Products!$A$1:$F$1,0),0)</f>
        <v>14414.291574648811</v>
      </c>
    </row>
    <row r="279" spans="1:10">
      <c r="A279">
        <v>278</v>
      </c>
      <c r="B279" s="4">
        <v>45259</v>
      </c>
      <c r="C279" s="10">
        <f>DATE(YEAR(orders[[#This Row],[order_date]]), MONTH(orders[[#This Row],[order_date]]), 1)</f>
        <v>45231</v>
      </c>
      <c r="D279" t="s">
        <v>1769</v>
      </c>
      <c r="E279" t="s">
        <v>626</v>
      </c>
      <c r="F279" t="str">
        <f>VLOOKUP(orders[[#This Row],[product_id]],Products!A:C,3,0)</f>
        <v>Electronics</v>
      </c>
      <c r="G279">
        <v>3</v>
      </c>
      <c r="H279" s="6">
        <v>0.1180640388163046</v>
      </c>
      <c r="I279" s="2">
        <f>VLOOKUP($E279,
Products!$A$1:$F$201,MATCH(Orders!I$1,Products!$A$1:$F$1,0),0)</f>
        <v>19602.440815481601</v>
      </c>
      <c r="J279" s="2">
        <f>VLOOKUP($E279,
Products!$A$1:$F$201,MATCH(Orders!J$1,Products!$A$1:$F$1,0),0)</f>
        <v>14427.862284038891</v>
      </c>
    </row>
    <row r="280" spans="1:10">
      <c r="A280">
        <v>279</v>
      </c>
      <c r="B280" s="4">
        <v>45931</v>
      </c>
      <c r="C280" s="10">
        <f>DATE(YEAR(orders[[#This Row],[order_date]]), MONTH(orders[[#This Row],[order_date]]), 1)</f>
        <v>45931</v>
      </c>
      <c r="D280" t="s">
        <v>4527</v>
      </c>
      <c r="E280" t="s">
        <v>561</v>
      </c>
      <c r="F280" t="str">
        <f>VLOOKUP(orders[[#This Row],[product_id]],Products!A:C,3,0)</f>
        <v>Appliances</v>
      </c>
      <c r="G280">
        <v>1</v>
      </c>
      <c r="H280" s="6">
        <v>8.1873634877553308E-2</v>
      </c>
      <c r="I280" s="2">
        <f>VLOOKUP($E280,
Products!$A$1:$F$201,MATCH(Orders!I$1,Products!$A$1:$F$1,0),0)</f>
        <v>23155.073093252329</v>
      </c>
      <c r="J280" s="2">
        <f>VLOOKUP($E280,
Products!$A$1:$F$201,MATCH(Orders!J$1,Products!$A$1:$F$1,0),0)</f>
        <v>17849.867849807979</v>
      </c>
    </row>
    <row r="281" spans="1:10">
      <c r="A281">
        <v>280</v>
      </c>
      <c r="B281" s="4">
        <v>44973</v>
      </c>
      <c r="C281" s="10">
        <f>DATE(YEAR(orders[[#This Row],[order_date]]), MONTH(orders[[#This Row],[order_date]]), 1)</f>
        <v>44958</v>
      </c>
      <c r="D281" t="s">
        <v>1119</v>
      </c>
      <c r="E281" t="s">
        <v>558</v>
      </c>
      <c r="F281" t="str">
        <f>VLOOKUP(orders[[#This Row],[product_id]],Products!A:C,3,0)</f>
        <v>Electronics</v>
      </c>
      <c r="G281">
        <v>2</v>
      </c>
      <c r="H281" s="6">
        <v>0.16248656346966567</v>
      </c>
      <c r="I281" s="2">
        <f>VLOOKUP($E281,
Products!$A$1:$F$201,MATCH(Orders!I$1,Products!$A$1:$F$1,0),0)</f>
        <v>30121.382934618541</v>
      </c>
      <c r="J281" s="2">
        <f>VLOOKUP($E281,
Products!$A$1:$F$201,MATCH(Orders!J$1,Products!$A$1:$F$1,0),0)</f>
        <v>20439.226581954921</v>
      </c>
    </row>
    <row r="282" spans="1:10">
      <c r="A282">
        <v>281</v>
      </c>
      <c r="B282" s="4">
        <v>45548</v>
      </c>
      <c r="C282" s="10">
        <f>DATE(YEAR(orders[[#This Row],[order_date]]), MONTH(orders[[#This Row],[order_date]]), 1)</f>
        <v>45536</v>
      </c>
      <c r="D282" t="s">
        <v>4157</v>
      </c>
      <c r="E282" t="s">
        <v>590</v>
      </c>
      <c r="F282" t="str">
        <f>VLOOKUP(orders[[#This Row],[product_id]],Products!A:C,3,0)</f>
        <v>Appliances</v>
      </c>
      <c r="G282">
        <v>1</v>
      </c>
      <c r="H282" s="6">
        <v>0.14658200965361284</v>
      </c>
      <c r="I282" s="2">
        <f>VLOOKUP($E282,
Products!$A$1:$F$201,MATCH(Orders!I$1,Products!$A$1:$F$1,0),0)</f>
        <v>2035.9251500591261</v>
      </c>
      <c r="J282" s="2">
        <f>VLOOKUP($E282,
Products!$A$1:$F$201,MATCH(Orders!J$1,Products!$A$1:$F$1,0),0)</f>
        <v>1473.8412378673991</v>
      </c>
    </row>
    <row r="283" spans="1:10">
      <c r="A283">
        <v>282</v>
      </c>
      <c r="B283" s="4">
        <v>45353</v>
      </c>
      <c r="C283" s="10">
        <f>DATE(YEAR(orders[[#This Row],[order_date]]), MONTH(orders[[#This Row],[order_date]]), 1)</f>
        <v>45352</v>
      </c>
      <c r="D283" t="s">
        <v>1951</v>
      </c>
      <c r="E283" t="s">
        <v>533</v>
      </c>
      <c r="F283" t="str">
        <f>VLOOKUP(orders[[#This Row],[product_id]],Products!A:C,3,0)</f>
        <v>Electronics</v>
      </c>
      <c r="G283">
        <v>1</v>
      </c>
      <c r="H283" s="6">
        <v>0.14203316089920856</v>
      </c>
      <c r="I283" s="2">
        <f>VLOOKUP($E283,
Products!$A$1:$F$201,MATCH(Orders!I$1,Products!$A$1:$F$1,0),0)</f>
        <v>28589.802369332661</v>
      </c>
      <c r="J283" s="2">
        <f>VLOOKUP($E283,
Products!$A$1:$F$201,MATCH(Orders!J$1,Products!$A$1:$F$1,0),0)</f>
        <v>21212.93445492295</v>
      </c>
    </row>
    <row r="284" spans="1:10">
      <c r="A284">
        <v>283</v>
      </c>
      <c r="B284" s="4">
        <v>45136</v>
      </c>
      <c r="C284" s="10">
        <f>DATE(YEAR(orders[[#This Row],[order_date]]), MONTH(orders[[#This Row],[order_date]]), 1)</f>
        <v>45108</v>
      </c>
      <c r="D284" t="s">
        <v>2010</v>
      </c>
      <c r="E284" t="s">
        <v>591</v>
      </c>
      <c r="F284" t="str">
        <f>VLOOKUP(orders[[#This Row],[product_id]],Products!A:C,3,0)</f>
        <v>Appliances</v>
      </c>
      <c r="G284">
        <v>1</v>
      </c>
      <c r="H284" s="6">
        <v>0.13655983884865089</v>
      </c>
      <c r="I284" s="2">
        <f>VLOOKUP($E284,
Products!$A$1:$F$201,MATCH(Orders!I$1,Products!$A$1:$F$1,0),0)</f>
        <v>5828.0678031706884</v>
      </c>
      <c r="J284" s="2">
        <f>VLOOKUP($E284,
Products!$A$1:$F$201,MATCH(Orders!J$1,Products!$A$1:$F$1,0),0)</f>
        <v>3928.741316454903</v>
      </c>
    </row>
    <row r="285" spans="1:10">
      <c r="A285">
        <v>284</v>
      </c>
      <c r="B285" s="4">
        <v>45814</v>
      </c>
      <c r="C285" s="10">
        <f>DATE(YEAR(orders[[#This Row],[order_date]]), MONTH(orders[[#This Row],[order_date]]), 1)</f>
        <v>45809</v>
      </c>
      <c r="D285" t="s">
        <v>930</v>
      </c>
      <c r="E285" t="s">
        <v>675</v>
      </c>
      <c r="F285" t="str">
        <f>VLOOKUP(orders[[#This Row],[product_id]],Products!A:C,3,0)</f>
        <v>Appliances</v>
      </c>
      <c r="G285">
        <v>3</v>
      </c>
      <c r="H285" s="6">
        <v>0.14908532416054832</v>
      </c>
      <c r="I285" s="2">
        <f>VLOOKUP($E285,
Products!$A$1:$F$201,MATCH(Orders!I$1,Products!$A$1:$F$1,0),0)</f>
        <v>23552.642442203069</v>
      </c>
      <c r="J285" s="2">
        <f>VLOOKUP($E285,
Products!$A$1:$F$201,MATCH(Orders!J$1,Products!$A$1:$F$1,0),0)</f>
        <v>17389.42325132497</v>
      </c>
    </row>
    <row r="286" spans="1:10">
      <c r="A286">
        <v>285</v>
      </c>
      <c r="B286" s="4">
        <v>45080</v>
      </c>
      <c r="C286" s="10">
        <f>DATE(YEAR(orders[[#This Row],[order_date]]), MONTH(orders[[#This Row],[order_date]]), 1)</f>
        <v>45078</v>
      </c>
      <c r="D286" t="s">
        <v>2186</v>
      </c>
      <c r="E286" t="s">
        <v>620</v>
      </c>
      <c r="F286" t="str">
        <f>VLOOKUP(orders[[#This Row],[product_id]],Products!A:C,3,0)</f>
        <v>Electronics</v>
      </c>
      <c r="G286">
        <v>3</v>
      </c>
      <c r="H286" s="6">
        <v>0.21683603551024139</v>
      </c>
      <c r="I286" s="2">
        <f>VLOOKUP($E286,
Products!$A$1:$F$201,MATCH(Orders!I$1,Products!$A$1:$F$1,0),0)</f>
        <v>23669.635851452331</v>
      </c>
      <c r="J286" s="2">
        <f>VLOOKUP($E286,
Products!$A$1:$F$201,MATCH(Orders!J$1,Products!$A$1:$F$1,0),0)</f>
        <v>17880.752220874681</v>
      </c>
    </row>
    <row r="287" spans="1:10">
      <c r="A287">
        <v>286</v>
      </c>
      <c r="B287" s="4">
        <v>45341</v>
      </c>
      <c r="C287" s="10">
        <f>DATE(YEAR(orders[[#This Row],[order_date]]), MONTH(orders[[#This Row],[order_date]]), 1)</f>
        <v>45323</v>
      </c>
      <c r="D287" t="s">
        <v>1883</v>
      </c>
      <c r="E287" t="s">
        <v>551</v>
      </c>
      <c r="F287" t="str">
        <f>VLOOKUP(orders[[#This Row],[product_id]],Products!A:C,3,0)</f>
        <v>Appliances</v>
      </c>
      <c r="G287">
        <v>2</v>
      </c>
      <c r="H287" s="6">
        <v>0.12966852363846595</v>
      </c>
      <c r="I287" s="2">
        <f>VLOOKUP($E287,
Products!$A$1:$F$201,MATCH(Orders!I$1,Products!$A$1:$F$1,0),0)</f>
        <v>5988.538916083141</v>
      </c>
      <c r="J287" s="2">
        <f>VLOOKUP($E287,
Products!$A$1:$F$201,MATCH(Orders!J$1,Products!$A$1:$F$1,0),0)</f>
        <v>4180.5955033056744</v>
      </c>
    </row>
    <row r="288" spans="1:10">
      <c r="A288">
        <v>287</v>
      </c>
      <c r="B288" s="4">
        <v>45695</v>
      </c>
      <c r="C288" s="10">
        <f>DATE(YEAR(orders[[#This Row],[order_date]]), MONTH(orders[[#This Row],[order_date]]), 1)</f>
        <v>45689</v>
      </c>
      <c r="D288" t="s">
        <v>3033</v>
      </c>
      <c r="E288" t="s">
        <v>523</v>
      </c>
      <c r="F288" t="str">
        <f>VLOOKUP(orders[[#This Row],[product_id]],Products!A:C,3,0)</f>
        <v>Electronics</v>
      </c>
      <c r="G288">
        <v>2</v>
      </c>
      <c r="H288" s="6">
        <v>0.22501015892873641</v>
      </c>
      <c r="I288" s="2">
        <f>VLOOKUP($E288,
Products!$A$1:$F$201,MATCH(Orders!I$1,Products!$A$1:$F$1,0),0)</f>
        <v>27240.414518089601</v>
      </c>
      <c r="J288" s="2">
        <f>VLOOKUP($E288,
Products!$A$1:$F$201,MATCH(Orders!J$1,Products!$A$1:$F$1,0),0)</f>
        <v>21217.524617692769</v>
      </c>
    </row>
    <row r="289" spans="1:10">
      <c r="A289">
        <v>288</v>
      </c>
      <c r="B289" s="4">
        <v>45909</v>
      </c>
      <c r="C289" s="10">
        <f>DATE(YEAR(orders[[#This Row],[order_date]]), MONTH(orders[[#This Row],[order_date]]), 1)</f>
        <v>45901</v>
      </c>
      <c r="D289" t="s">
        <v>2082</v>
      </c>
      <c r="E289" t="s">
        <v>528</v>
      </c>
      <c r="F289" t="str">
        <f>VLOOKUP(orders[[#This Row],[product_id]],Products!A:C,3,0)</f>
        <v>Appliances</v>
      </c>
      <c r="G289">
        <v>1</v>
      </c>
      <c r="H289" s="6">
        <v>6.7800053090305692E-2</v>
      </c>
      <c r="I289" s="2">
        <f>VLOOKUP($E289,
Products!$A$1:$F$201,MATCH(Orders!I$1,Products!$A$1:$F$1,0),0)</f>
        <v>5741.145946914552</v>
      </c>
      <c r="J289" s="2">
        <f>VLOOKUP($E289,
Products!$A$1:$F$201,MATCH(Orders!J$1,Products!$A$1:$F$1,0),0)</f>
        <v>4112.7219202399874</v>
      </c>
    </row>
    <row r="290" spans="1:10">
      <c r="A290">
        <v>289</v>
      </c>
      <c r="B290" s="4">
        <v>45505</v>
      </c>
      <c r="C290" s="10">
        <f>DATE(YEAR(orders[[#This Row],[order_date]]), MONTH(orders[[#This Row],[order_date]]), 1)</f>
        <v>45505</v>
      </c>
      <c r="D290" t="s">
        <v>3816</v>
      </c>
      <c r="E290" t="s">
        <v>659</v>
      </c>
      <c r="F290" t="str">
        <f>VLOOKUP(orders[[#This Row],[product_id]],Products!A:C,3,0)</f>
        <v>Appliances</v>
      </c>
      <c r="G290">
        <v>2</v>
      </c>
      <c r="H290" s="6">
        <v>0.1108213508938808</v>
      </c>
      <c r="I290" s="2">
        <f>VLOOKUP($E290,
Products!$A$1:$F$201,MATCH(Orders!I$1,Products!$A$1:$F$1,0),0)</f>
        <v>25646.095965041459</v>
      </c>
      <c r="J290" s="2">
        <f>VLOOKUP($E290,
Products!$A$1:$F$201,MATCH(Orders!J$1,Products!$A$1:$F$1,0),0)</f>
        <v>18749.646593308222</v>
      </c>
    </row>
    <row r="291" spans="1:10">
      <c r="A291">
        <v>290</v>
      </c>
      <c r="B291" s="4">
        <v>45666</v>
      </c>
      <c r="C291" s="10">
        <f>DATE(YEAR(orders[[#This Row],[order_date]]), MONTH(orders[[#This Row],[order_date]]), 1)</f>
        <v>45658</v>
      </c>
      <c r="D291" t="s">
        <v>3482</v>
      </c>
      <c r="E291" t="s">
        <v>604</v>
      </c>
      <c r="F291" t="str">
        <f>VLOOKUP(orders[[#This Row],[product_id]],Products!A:C,3,0)</f>
        <v>Appliances</v>
      </c>
      <c r="G291">
        <v>2</v>
      </c>
      <c r="H291" s="6">
        <v>0.11103671540794842</v>
      </c>
      <c r="I291" s="2">
        <f>VLOOKUP($E291,
Products!$A$1:$F$201,MATCH(Orders!I$1,Products!$A$1:$F$1,0),0)</f>
        <v>2087.687835040248</v>
      </c>
      <c r="J291" s="2">
        <f>VLOOKUP($E291,
Products!$A$1:$F$201,MATCH(Orders!J$1,Products!$A$1:$F$1,0),0)</f>
        <v>1450.1823074928161</v>
      </c>
    </row>
    <row r="292" spans="1:10">
      <c r="A292">
        <v>291</v>
      </c>
      <c r="B292" s="4">
        <v>45089</v>
      </c>
      <c r="C292" s="10">
        <f>DATE(YEAR(orders[[#This Row],[order_date]]), MONTH(orders[[#This Row],[order_date]]), 1)</f>
        <v>45078</v>
      </c>
      <c r="D292" t="s">
        <v>4533</v>
      </c>
      <c r="E292" t="s">
        <v>534</v>
      </c>
      <c r="F292" t="str">
        <f>VLOOKUP(orders[[#This Row],[product_id]],Products!A:C,3,0)</f>
        <v>Appliances</v>
      </c>
      <c r="G292">
        <v>3</v>
      </c>
      <c r="H292" s="6">
        <v>8.1643428937862611E-2</v>
      </c>
      <c r="I292" s="2">
        <f>VLOOKUP($E292,
Products!$A$1:$F$201,MATCH(Orders!I$1,Products!$A$1:$F$1,0),0)</f>
        <v>24743.162958088669</v>
      </c>
      <c r="J292" s="2">
        <f>VLOOKUP($E292,
Products!$A$1:$F$201,MATCH(Orders!J$1,Products!$A$1:$F$1,0),0)</f>
        <v>19307.588986555591</v>
      </c>
    </row>
    <row r="293" spans="1:10">
      <c r="A293">
        <v>292</v>
      </c>
      <c r="B293" s="4">
        <v>45965</v>
      </c>
      <c r="C293" s="10">
        <f>DATE(YEAR(orders[[#This Row],[order_date]]), MONTH(orders[[#This Row],[order_date]]), 1)</f>
        <v>45962</v>
      </c>
      <c r="D293" t="s">
        <v>1326</v>
      </c>
      <c r="E293" t="s">
        <v>557</v>
      </c>
      <c r="F293" t="str">
        <f>VLOOKUP(orders[[#This Row],[product_id]],Products!A:C,3,0)</f>
        <v>Electronics</v>
      </c>
      <c r="G293">
        <v>1</v>
      </c>
      <c r="H293" s="6">
        <v>0.20587364450621992</v>
      </c>
      <c r="I293" s="2">
        <f>VLOOKUP($E293,
Products!$A$1:$F$201,MATCH(Orders!I$1,Products!$A$1:$F$1,0),0)</f>
        <v>23950.56449224626</v>
      </c>
      <c r="J293" s="2">
        <f>VLOOKUP($E293,
Products!$A$1:$F$201,MATCH(Orders!J$1,Products!$A$1:$F$1,0),0)</f>
        <v>16488.618979732779</v>
      </c>
    </row>
    <row r="294" spans="1:10">
      <c r="A294">
        <v>293</v>
      </c>
      <c r="B294" s="4">
        <v>45121</v>
      </c>
      <c r="C294" s="10">
        <f>DATE(YEAR(orders[[#This Row],[order_date]]), MONTH(orders[[#This Row],[order_date]]), 1)</f>
        <v>45108</v>
      </c>
      <c r="D294" t="s">
        <v>3728</v>
      </c>
      <c r="E294" t="s">
        <v>615</v>
      </c>
      <c r="F294" t="str">
        <f>VLOOKUP(orders[[#This Row],[product_id]],Products!A:C,3,0)</f>
        <v>Electronics</v>
      </c>
      <c r="G294">
        <v>1</v>
      </c>
      <c r="H294" s="6">
        <v>0.22483555742974984</v>
      </c>
      <c r="I294" s="2">
        <f>VLOOKUP($E294,
Products!$A$1:$F$201,MATCH(Orders!I$1,Products!$A$1:$F$1,0),0)</f>
        <v>31155.43680046549</v>
      </c>
      <c r="J294" s="2">
        <f>VLOOKUP($E294,
Products!$A$1:$F$201,MATCH(Orders!J$1,Products!$A$1:$F$1,0),0)</f>
        <v>22320.078602545669</v>
      </c>
    </row>
    <row r="295" spans="1:10">
      <c r="A295">
        <v>294</v>
      </c>
      <c r="B295" s="4">
        <v>45468</v>
      </c>
      <c r="C295" s="10">
        <f>DATE(YEAR(orders[[#This Row],[order_date]]), MONTH(orders[[#This Row],[order_date]]), 1)</f>
        <v>45444</v>
      </c>
      <c r="D295" t="s">
        <v>3326</v>
      </c>
      <c r="E295" t="s">
        <v>611</v>
      </c>
      <c r="F295" t="str">
        <f>VLOOKUP(orders[[#This Row],[product_id]],Products!A:C,3,0)</f>
        <v>Electronics</v>
      </c>
      <c r="G295">
        <v>3</v>
      </c>
      <c r="H295" s="6">
        <v>0.15842013501648872</v>
      </c>
      <c r="I295" s="2">
        <f>VLOOKUP($E295,
Products!$A$1:$F$201,MATCH(Orders!I$1,Products!$A$1:$F$1,0),0)</f>
        <v>12041.08303405661</v>
      </c>
      <c r="J295" s="2">
        <f>VLOOKUP($E295,
Products!$A$1:$F$201,MATCH(Orders!J$1,Products!$A$1:$F$1,0),0)</f>
        <v>7946.6428283753548</v>
      </c>
    </row>
    <row r="296" spans="1:10">
      <c r="A296">
        <v>295</v>
      </c>
      <c r="B296" s="4">
        <v>45285</v>
      </c>
      <c r="C296" s="10">
        <f>DATE(YEAR(orders[[#This Row],[order_date]]), MONTH(orders[[#This Row],[order_date]]), 1)</f>
        <v>45261</v>
      </c>
      <c r="D296" t="s">
        <v>3242</v>
      </c>
      <c r="E296" t="s">
        <v>551</v>
      </c>
      <c r="F296" t="str">
        <f>VLOOKUP(orders[[#This Row],[product_id]],Products!A:C,3,0)</f>
        <v>Appliances</v>
      </c>
      <c r="G296">
        <v>2</v>
      </c>
      <c r="H296" s="6">
        <v>0.13967263329518079</v>
      </c>
      <c r="I296" s="2">
        <f>VLOOKUP($E296,
Products!$A$1:$F$201,MATCH(Orders!I$1,Products!$A$1:$F$1,0),0)</f>
        <v>5988.538916083141</v>
      </c>
      <c r="J296" s="2">
        <f>VLOOKUP($E296,
Products!$A$1:$F$201,MATCH(Orders!J$1,Products!$A$1:$F$1,0),0)</f>
        <v>4180.5955033056744</v>
      </c>
    </row>
    <row r="297" spans="1:10">
      <c r="A297">
        <v>296</v>
      </c>
      <c r="B297" s="4">
        <v>45776</v>
      </c>
      <c r="C297" s="10">
        <f>DATE(YEAR(orders[[#This Row],[order_date]]), MONTH(orders[[#This Row],[order_date]]), 1)</f>
        <v>45748</v>
      </c>
      <c r="D297" t="s">
        <v>1713</v>
      </c>
      <c r="E297" t="s">
        <v>506</v>
      </c>
      <c r="F297" t="str">
        <f>VLOOKUP(orders[[#This Row],[product_id]],Products!A:C,3,0)</f>
        <v>Electronics</v>
      </c>
      <c r="G297">
        <v>1</v>
      </c>
      <c r="H297" s="6">
        <v>0.13057555893403069</v>
      </c>
      <c r="I297" s="2">
        <f>VLOOKUP($E297,
Products!$A$1:$F$201,MATCH(Orders!I$1,Products!$A$1:$F$1,0),0)</f>
        <v>2354.115904304108</v>
      </c>
      <c r="J297" s="2">
        <f>VLOOKUP($E297,
Products!$A$1:$F$201,MATCH(Orders!J$1,Products!$A$1:$F$1,0),0)</f>
        <v>1810.784620830796</v>
      </c>
    </row>
    <row r="298" spans="1:10">
      <c r="A298">
        <v>297</v>
      </c>
      <c r="B298" s="4">
        <v>45353</v>
      </c>
      <c r="C298" s="10">
        <f>DATE(YEAR(orders[[#This Row],[order_date]]), MONTH(orders[[#This Row],[order_date]]), 1)</f>
        <v>45352</v>
      </c>
      <c r="D298" t="s">
        <v>2674</v>
      </c>
      <c r="E298" t="s">
        <v>696</v>
      </c>
      <c r="F298" t="str">
        <f>VLOOKUP(orders[[#This Row],[product_id]],Products!A:C,3,0)</f>
        <v>Electronics</v>
      </c>
      <c r="G298">
        <v>1</v>
      </c>
      <c r="H298" s="6">
        <v>0.14598039264345261</v>
      </c>
      <c r="I298" s="2">
        <f>VLOOKUP($E298,
Products!$A$1:$F$201,MATCH(Orders!I$1,Products!$A$1:$F$1,0),0)</f>
        <v>2723.6534496184809</v>
      </c>
      <c r="J298" s="2">
        <f>VLOOKUP($E298,
Products!$A$1:$F$201,MATCH(Orders!J$1,Products!$A$1:$F$1,0),0)</f>
        <v>1872.4715951823</v>
      </c>
    </row>
    <row r="299" spans="1:10">
      <c r="A299">
        <v>298</v>
      </c>
      <c r="B299" s="4">
        <v>45423</v>
      </c>
      <c r="C299" s="10">
        <f>DATE(YEAR(orders[[#This Row],[order_date]]), MONTH(orders[[#This Row],[order_date]]), 1)</f>
        <v>45413</v>
      </c>
      <c r="D299" t="s">
        <v>3690</v>
      </c>
      <c r="E299" t="s">
        <v>649</v>
      </c>
      <c r="F299" t="str">
        <f>VLOOKUP(orders[[#This Row],[product_id]],Products!A:C,3,0)</f>
        <v>Electronics</v>
      </c>
      <c r="G299">
        <v>3</v>
      </c>
      <c r="H299" s="6">
        <v>0.14858388215075374</v>
      </c>
      <c r="I299" s="2">
        <f>VLOOKUP($E299,
Products!$A$1:$F$201,MATCH(Orders!I$1,Products!$A$1:$F$1,0),0)</f>
        <v>13109.676759490871</v>
      </c>
      <c r="J299" s="2">
        <f>VLOOKUP($E299,
Products!$A$1:$F$201,MATCH(Orders!J$1,Products!$A$1:$F$1,0),0)</f>
        <v>9497.2301945627187</v>
      </c>
    </row>
    <row r="300" spans="1:10">
      <c r="A300">
        <v>299</v>
      </c>
      <c r="B300" s="4">
        <v>45754</v>
      </c>
      <c r="C300" s="10">
        <f>DATE(YEAR(orders[[#This Row],[order_date]]), MONTH(orders[[#This Row],[order_date]]), 1)</f>
        <v>45748</v>
      </c>
      <c r="D300" t="s">
        <v>1927</v>
      </c>
      <c r="E300" t="s">
        <v>530</v>
      </c>
      <c r="F300" t="str">
        <f>VLOOKUP(orders[[#This Row],[product_id]],Products!A:C,3,0)</f>
        <v>Electronics</v>
      </c>
      <c r="G300">
        <v>2</v>
      </c>
      <c r="H300" s="6">
        <v>0.12333617561604847</v>
      </c>
      <c r="I300" s="2">
        <f>VLOOKUP($E300,
Products!$A$1:$F$201,MATCH(Orders!I$1,Products!$A$1:$F$1,0),0)</f>
        <v>30520.607447067548</v>
      </c>
      <c r="J300" s="2">
        <f>VLOOKUP($E300,
Products!$A$1:$F$201,MATCH(Orders!J$1,Products!$A$1:$F$1,0),0)</f>
        <v>22328.317520226748</v>
      </c>
    </row>
    <row r="301" spans="1:10">
      <c r="A301">
        <v>300</v>
      </c>
      <c r="B301" s="4">
        <v>45412</v>
      </c>
      <c r="C301" s="10">
        <f>DATE(YEAR(orders[[#This Row],[order_date]]), MONTH(orders[[#This Row],[order_date]]), 1)</f>
        <v>45383</v>
      </c>
      <c r="D301" t="s">
        <v>2005</v>
      </c>
      <c r="E301" t="s">
        <v>567</v>
      </c>
      <c r="F301" t="str">
        <f>VLOOKUP(orders[[#This Row],[product_id]],Products!A:C,3,0)</f>
        <v>Electronics</v>
      </c>
      <c r="G301">
        <v>1</v>
      </c>
      <c r="H301" s="6">
        <v>0.14649280087696129</v>
      </c>
      <c r="I301" s="2">
        <f>VLOOKUP($E301,
Products!$A$1:$F$201,MATCH(Orders!I$1,Products!$A$1:$F$1,0),0)</f>
        <v>17514.171240093368</v>
      </c>
      <c r="J301" s="2">
        <f>VLOOKUP($E301,
Products!$A$1:$F$201,MATCH(Orders!J$1,Products!$A$1:$F$1,0),0)</f>
        <v>12226.76247250809</v>
      </c>
    </row>
    <row r="302" spans="1:10">
      <c r="A302">
        <v>301</v>
      </c>
      <c r="B302" s="4">
        <v>45256</v>
      </c>
      <c r="C302" s="10">
        <f>DATE(YEAR(orders[[#This Row],[order_date]]), MONTH(orders[[#This Row],[order_date]]), 1)</f>
        <v>45231</v>
      </c>
      <c r="D302" t="s">
        <v>1901</v>
      </c>
      <c r="E302" t="s">
        <v>587</v>
      </c>
      <c r="F302" t="str">
        <f>VLOOKUP(orders[[#This Row],[product_id]],Products!A:C,3,0)</f>
        <v>Electronics</v>
      </c>
      <c r="G302">
        <v>1</v>
      </c>
      <c r="H302" s="6">
        <v>0.23608841345987486</v>
      </c>
      <c r="I302" s="2">
        <f>VLOOKUP($E302,
Products!$A$1:$F$201,MATCH(Orders!I$1,Products!$A$1:$F$1,0),0)</f>
        <v>16527.367619686949</v>
      </c>
      <c r="J302" s="2">
        <f>VLOOKUP($E302,
Products!$A$1:$F$201,MATCH(Orders!J$1,Products!$A$1:$F$1,0),0)</f>
        <v>12533.62883070202</v>
      </c>
    </row>
    <row r="303" spans="1:10">
      <c r="A303">
        <v>302</v>
      </c>
      <c r="B303" s="4">
        <v>45815</v>
      </c>
      <c r="C303" s="10">
        <f>DATE(YEAR(orders[[#This Row],[order_date]]), MONTH(orders[[#This Row],[order_date]]), 1)</f>
        <v>45809</v>
      </c>
      <c r="D303" t="s">
        <v>3537</v>
      </c>
      <c r="E303" t="s">
        <v>585</v>
      </c>
      <c r="F303" t="str">
        <f>VLOOKUP(orders[[#This Row],[product_id]],Products!A:C,3,0)</f>
        <v>Appliances</v>
      </c>
      <c r="G303">
        <v>1</v>
      </c>
      <c r="H303" s="6">
        <v>5.4045376846711547E-2</v>
      </c>
      <c r="I303" s="2">
        <f>VLOOKUP($E303,
Products!$A$1:$F$201,MATCH(Orders!I$1,Products!$A$1:$F$1,0),0)</f>
        <v>24049.2355837664</v>
      </c>
      <c r="J303" s="2">
        <f>VLOOKUP($E303,
Products!$A$1:$F$201,MATCH(Orders!J$1,Products!$A$1:$F$1,0),0)</f>
        <v>19053.338129326308</v>
      </c>
    </row>
    <row r="304" spans="1:10">
      <c r="A304">
        <v>303</v>
      </c>
      <c r="B304" s="4">
        <v>45917</v>
      </c>
      <c r="C304" s="10">
        <f>DATE(YEAR(orders[[#This Row],[order_date]]), MONTH(orders[[#This Row],[order_date]]), 1)</f>
        <v>45901</v>
      </c>
      <c r="D304" t="s">
        <v>1213</v>
      </c>
      <c r="E304" t="s">
        <v>649</v>
      </c>
      <c r="F304" t="str">
        <f>VLOOKUP(orders[[#This Row],[product_id]],Products!A:C,3,0)</f>
        <v>Electronics</v>
      </c>
      <c r="G304">
        <v>1</v>
      </c>
      <c r="H304" s="6">
        <v>0.14116595198735257</v>
      </c>
      <c r="I304" s="2">
        <f>VLOOKUP($E304,
Products!$A$1:$F$201,MATCH(Orders!I$1,Products!$A$1:$F$1,0),0)</f>
        <v>13109.676759490871</v>
      </c>
      <c r="J304" s="2">
        <f>VLOOKUP($E304,
Products!$A$1:$F$201,MATCH(Orders!J$1,Products!$A$1:$F$1,0),0)</f>
        <v>9497.2301945627187</v>
      </c>
    </row>
    <row r="305" spans="1:10">
      <c r="A305">
        <v>304</v>
      </c>
      <c r="B305" s="4">
        <v>45185</v>
      </c>
      <c r="C305" s="10">
        <f>DATE(YEAR(orders[[#This Row],[order_date]]), MONTH(orders[[#This Row],[order_date]]), 1)</f>
        <v>45170</v>
      </c>
      <c r="D305" t="s">
        <v>1110</v>
      </c>
      <c r="E305" t="s">
        <v>702</v>
      </c>
      <c r="F305" t="str">
        <f>VLOOKUP(orders[[#This Row],[product_id]],Products!A:C,3,0)</f>
        <v>Electronics</v>
      </c>
      <c r="G305">
        <v>1</v>
      </c>
      <c r="H305" s="6">
        <v>0.15769633316780335</v>
      </c>
      <c r="I305" s="2">
        <f>VLOOKUP($E305,
Products!$A$1:$F$201,MATCH(Orders!I$1,Products!$A$1:$F$1,0),0)</f>
        <v>11240.591105652349</v>
      </c>
      <c r="J305" s="2">
        <f>VLOOKUP($E305,
Products!$A$1:$F$201,MATCH(Orders!J$1,Products!$A$1:$F$1,0),0)</f>
        <v>7671.9523119121068</v>
      </c>
    </row>
    <row r="306" spans="1:10">
      <c r="A306">
        <v>305</v>
      </c>
      <c r="B306" s="4">
        <v>45218</v>
      </c>
      <c r="C306" s="10">
        <f>DATE(YEAR(orders[[#This Row],[order_date]]), MONTH(orders[[#This Row],[order_date]]), 1)</f>
        <v>45200</v>
      </c>
      <c r="D306" t="s">
        <v>2000</v>
      </c>
      <c r="E306" t="s">
        <v>596</v>
      </c>
      <c r="F306" t="str">
        <f>VLOOKUP(orders[[#This Row],[product_id]],Products!A:C,3,0)</f>
        <v>Electronics</v>
      </c>
      <c r="G306">
        <v>1</v>
      </c>
      <c r="H306" s="6">
        <v>0.24404120408977498</v>
      </c>
      <c r="I306" s="2">
        <f>VLOOKUP($E306,
Products!$A$1:$F$201,MATCH(Orders!I$1,Products!$A$1:$F$1,0),0)</f>
        <v>12935.39757670891</v>
      </c>
      <c r="J306" s="2">
        <f>VLOOKUP($E306,
Products!$A$1:$F$201,MATCH(Orders!J$1,Products!$A$1:$F$1,0),0)</f>
        <v>9648.6160598594815</v>
      </c>
    </row>
    <row r="307" spans="1:10">
      <c r="A307">
        <v>306</v>
      </c>
      <c r="B307" s="4">
        <v>45069</v>
      </c>
      <c r="C307" s="10">
        <f>DATE(YEAR(orders[[#This Row],[order_date]]), MONTH(orders[[#This Row],[order_date]]), 1)</f>
        <v>45047</v>
      </c>
      <c r="D307" t="s">
        <v>2664</v>
      </c>
      <c r="E307" t="s">
        <v>703</v>
      </c>
      <c r="F307" t="str">
        <f>VLOOKUP(orders[[#This Row],[product_id]],Products!A:C,3,0)</f>
        <v>Appliances</v>
      </c>
      <c r="G307">
        <v>3</v>
      </c>
      <c r="H307" s="6">
        <v>8.1038426469134811E-2</v>
      </c>
      <c r="I307" s="2">
        <f>VLOOKUP($E307,
Products!$A$1:$F$201,MATCH(Orders!I$1,Products!$A$1:$F$1,0),0)</f>
        <v>23763.82929975582</v>
      </c>
      <c r="J307" s="2">
        <f>VLOOKUP($E307,
Products!$A$1:$F$201,MATCH(Orders!J$1,Products!$A$1:$F$1,0),0)</f>
        <v>17833.36818447417</v>
      </c>
    </row>
    <row r="308" spans="1:10">
      <c r="A308">
        <v>307</v>
      </c>
      <c r="B308" s="4">
        <v>45673</v>
      </c>
      <c r="C308" s="10">
        <f>DATE(YEAR(orders[[#This Row],[order_date]]), MONTH(orders[[#This Row],[order_date]]), 1)</f>
        <v>45658</v>
      </c>
      <c r="D308" t="s">
        <v>4331</v>
      </c>
      <c r="E308" t="s">
        <v>626</v>
      </c>
      <c r="F308" t="str">
        <f>VLOOKUP(orders[[#This Row],[product_id]],Products!A:C,3,0)</f>
        <v>Electronics</v>
      </c>
      <c r="G308">
        <v>1</v>
      </c>
      <c r="H308" s="6">
        <v>0.13026081925386321</v>
      </c>
      <c r="I308" s="2">
        <f>VLOOKUP($E308,
Products!$A$1:$F$201,MATCH(Orders!I$1,Products!$A$1:$F$1,0),0)</f>
        <v>19602.440815481601</v>
      </c>
      <c r="J308" s="2">
        <f>VLOOKUP($E308,
Products!$A$1:$F$201,MATCH(Orders!J$1,Products!$A$1:$F$1,0),0)</f>
        <v>14427.862284038891</v>
      </c>
    </row>
    <row r="309" spans="1:10">
      <c r="A309">
        <v>308</v>
      </c>
      <c r="B309" s="4">
        <v>45553</v>
      </c>
      <c r="C309" s="10">
        <f>DATE(YEAR(orders[[#This Row],[order_date]]), MONTH(orders[[#This Row],[order_date]]), 1)</f>
        <v>45536</v>
      </c>
      <c r="D309" t="s">
        <v>4478</v>
      </c>
      <c r="E309" t="s">
        <v>667</v>
      </c>
      <c r="F309" t="str">
        <f>VLOOKUP(orders[[#This Row],[product_id]],Products!A:C,3,0)</f>
        <v>Electronics</v>
      </c>
      <c r="G309">
        <v>2</v>
      </c>
      <c r="H309" s="6">
        <v>0.21288320200934988</v>
      </c>
      <c r="I309" s="2">
        <f>VLOOKUP($E309,
Products!$A$1:$F$201,MATCH(Orders!I$1,Products!$A$1:$F$1,0),0)</f>
        <v>2491.507056421975</v>
      </c>
      <c r="J309" s="2">
        <f>VLOOKUP($E309,
Products!$A$1:$F$201,MATCH(Orders!J$1,Products!$A$1:$F$1,0),0)</f>
        <v>1871.4408177277719</v>
      </c>
    </row>
    <row r="310" spans="1:10">
      <c r="A310">
        <v>309</v>
      </c>
      <c r="B310" s="4">
        <v>45016</v>
      </c>
      <c r="C310" s="10">
        <f>DATE(YEAR(orders[[#This Row],[order_date]]), MONTH(orders[[#This Row],[order_date]]), 1)</f>
        <v>44986</v>
      </c>
      <c r="D310" t="s">
        <v>3525</v>
      </c>
      <c r="E310" t="s">
        <v>558</v>
      </c>
      <c r="F310" t="str">
        <f>VLOOKUP(orders[[#This Row],[product_id]],Products!A:C,3,0)</f>
        <v>Electronics</v>
      </c>
      <c r="G310">
        <v>2</v>
      </c>
      <c r="H310" s="6">
        <v>0.2149351845515452</v>
      </c>
      <c r="I310" s="2">
        <f>VLOOKUP($E310,
Products!$A$1:$F$201,MATCH(Orders!I$1,Products!$A$1:$F$1,0),0)</f>
        <v>30121.382934618541</v>
      </c>
      <c r="J310" s="2">
        <f>VLOOKUP($E310,
Products!$A$1:$F$201,MATCH(Orders!J$1,Products!$A$1:$F$1,0),0)</f>
        <v>20439.226581954921</v>
      </c>
    </row>
    <row r="311" spans="1:10">
      <c r="A311">
        <v>310</v>
      </c>
      <c r="B311" s="4">
        <v>45646</v>
      </c>
      <c r="C311" s="10">
        <f>DATE(YEAR(orders[[#This Row],[order_date]]), MONTH(orders[[#This Row],[order_date]]), 1)</f>
        <v>45627</v>
      </c>
      <c r="D311" t="s">
        <v>1369</v>
      </c>
      <c r="E311" t="s">
        <v>656</v>
      </c>
      <c r="F311" t="str">
        <f>VLOOKUP(orders[[#This Row],[product_id]],Products!A:C,3,0)</f>
        <v>Electronics</v>
      </c>
      <c r="G311">
        <v>2</v>
      </c>
      <c r="H311" s="6">
        <v>0.24252052451353079</v>
      </c>
      <c r="I311" s="2">
        <f>VLOOKUP($E311,
Products!$A$1:$F$201,MATCH(Orders!I$1,Products!$A$1:$F$1,0),0)</f>
        <v>30485.811519789549</v>
      </c>
      <c r="J311" s="2">
        <f>VLOOKUP($E311,
Products!$A$1:$F$201,MATCH(Orders!J$1,Products!$A$1:$F$1,0),0)</f>
        <v>23818.70129930825</v>
      </c>
    </row>
    <row r="312" spans="1:10">
      <c r="A312">
        <v>311</v>
      </c>
      <c r="B312" s="4">
        <v>45407</v>
      </c>
      <c r="C312" s="10">
        <f>DATE(YEAR(orders[[#This Row],[order_date]]), MONTH(orders[[#This Row],[order_date]]), 1)</f>
        <v>45383</v>
      </c>
      <c r="D312" t="s">
        <v>2884</v>
      </c>
      <c r="E312" t="s">
        <v>676</v>
      </c>
      <c r="F312" t="str">
        <f>VLOOKUP(orders[[#This Row],[product_id]],Products!A:C,3,0)</f>
        <v>Electronics</v>
      </c>
      <c r="G312">
        <v>3</v>
      </c>
      <c r="H312" s="6">
        <v>0.23366430247743428</v>
      </c>
      <c r="I312" s="2">
        <f>VLOOKUP($E312,
Products!$A$1:$F$201,MATCH(Orders!I$1,Products!$A$1:$F$1,0),0)</f>
        <v>30008.64884218746</v>
      </c>
      <c r="J312" s="2">
        <f>VLOOKUP($E312,
Products!$A$1:$F$201,MATCH(Orders!J$1,Products!$A$1:$F$1,0),0)</f>
        <v>19907.2372539471</v>
      </c>
    </row>
    <row r="313" spans="1:10">
      <c r="A313">
        <v>312</v>
      </c>
      <c r="B313" s="4">
        <v>45010</v>
      </c>
      <c r="C313" s="10">
        <f>DATE(YEAR(orders[[#This Row],[order_date]]), MONTH(orders[[#This Row],[order_date]]), 1)</f>
        <v>44986</v>
      </c>
      <c r="D313" t="s">
        <v>2355</v>
      </c>
      <c r="E313" t="s">
        <v>549</v>
      </c>
      <c r="F313" t="str">
        <f>VLOOKUP(orders[[#This Row],[product_id]],Products!A:C,3,0)</f>
        <v>Electronics</v>
      </c>
      <c r="G313">
        <v>2</v>
      </c>
      <c r="H313" s="6">
        <v>0.11427927584831153</v>
      </c>
      <c r="I313" s="2">
        <f>VLOOKUP($E313,
Products!$A$1:$F$201,MATCH(Orders!I$1,Products!$A$1:$F$1,0),0)</f>
        <v>32579.222893763279</v>
      </c>
      <c r="J313" s="2">
        <f>VLOOKUP($E313,
Products!$A$1:$F$201,MATCH(Orders!J$1,Products!$A$1:$F$1,0),0)</f>
        <v>22472.912188105081</v>
      </c>
    </row>
    <row r="314" spans="1:10">
      <c r="A314">
        <v>313</v>
      </c>
      <c r="B314" s="4">
        <v>45599</v>
      </c>
      <c r="C314" s="10">
        <f>DATE(YEAR(orders[[#This Row],[order_date]]), MONTH(orders[[#This Row],[order_date]]), 1)</f>
        <v>45597</v>
      </c>
      <c r="D314" t="s">
        <v>2114</v>
      </c>
      <c r="E314" t="s">
        <v>537</v>
      </c>
      <c r="F314" t="str">
        <f>VLOOKUP(orders[[#This Row],[product_id]],Products!A:C,3,0)</f>
        <v>Electronics</v>
      </c>
      <c r="G314">
        <v>3</v>
      </c>
      <c r="H314" s="6">
        <v>0.16818650873258234</v>
      </c>
      <c r="I314" s="2">
        <f>VLOOKUP($E314,
Products!$A$1:$F$201,MATCH(Orders!I$1,Products!$A$1:$F$1,0),0)</f>
        <v>31703.831103033539</v>
      </c>
      <c r="J314" s="2">
        <f>VLOOKUP($E314,
Products!$A$1:$F$201,MATCH(Orders!J$1,Products!$A$1:$F$1,0),0)</f>
        <v>24504.340558054781</v>
      </c>
    </row>
    <row r="315" spans="1:10">
      <c r="A315">
        <v>314</v>
      </c>
      <c r="B315" s="4">
        <v>45443</v>
      </c>
      <c r="C315" s="10">
        <f>DATE(YEAR(orders[[#This Row],[order_date]]), MONTH(orders[[#This Row],[order_date]]), 1)</f>
        <v>45413</v>
      </c>
      <c r="D315" t="s">
        <v>2463</v>
      </c>
      <c r="E315" t="s">
        <v>528</v>
      </c>
      <c r="F315" t="str">
        <f>VLOOKUP(orders[[#This Row],[product_id]],Products!A:C,3,0)</f>
        <v>Appliances</v>
      </c>
      <c r="G315">
        <v>2</v>
      </c>
      <c r="H315" s="6">
        <v>0.12019290336467564</v>
      </c>
      <c r="I315" s="2">
        <f>VLOOKUP($E315,
Products!$A$1:$F$201,MATCH(Orders!I$1,Products!$A$1:$F$1,0),0)</f>
        <v>5741.145946914552</v>
      </c>
      <c r="J315" s="2">
        <f>VLOOKUP($E315,
Products!$A$1:$F$201,MATCH(Orders!J$1,Products!$A$1:$F$1,0),0)</f>
        <v>4112.7219202399874</v>
      </c>
    </row>
    <row r="316" spans="1:10">
      <c r="A316">
        <v>315</v>
      </c>
      <c r="B316" s="4">
        <v>45411</v>
      </c>
      <c r="C316" s="10">
        <f>DATE(YEAR(orders[[#This Row],[order_date]]), MONTH(orders[[#This Row],[order_date]]), 1)</f>
        <v>45383</v>
      </c>
      <c r="D316" t="s">
        <v>4174</v>
      </c>
      <c r="E316" t="s">
        <v>653</v>
      </c>
      <c r="F316" t="str">
        <f>VLOOKUP(orders[[#This Row],[product_id]],Products!A:C,3,0)</f>
        <v>Electronics</v>
      </c>
      <c r="G316">
        <v>2</v>
      </c>
      <c r="H316" s="6">
        <v>0.24600538768617569</v>
      </c>
      <c r="I316" s="2">
        <f>VLOOKUP($E316,
Products!$A$1:$F$201,MATCH(Orders!I$1,Products!$A$1:$F$1,0),0)</f>
        <v>18065.96612294337</v>
      </c>
      <c r="J316" s="2">
        <f>VLOOKUP($E316,
Products!$A$1:$F$201,MATCH(Orders!J$1,Products!$A$1:$F$1,0),0)</f>
        <v>14411.932365903909</v>
      </c>
    </row>
    <row r="317" spans="1:10">
      <c r="A317">
        <v>316</v>
      </c>
      <c r="B317" s="4">
        <v>45708</v>
      </c>
      <c r="C317" s="10">
        <f>DATE(YEAR(orders[[#This Row],[order_date]]), MONTH(orders[[#This Row],[order_date]]), 1)</f>
        <v>45689</v>
      </c>
      <c r="D317" t="s">
        <v>4343</v>
      </c>
      <c r="E317" t="s">
        <v>524</v>
      </c>
      <c r="F317" t="str">
        <f>VLOOKUP(orders[[#This Row],[product_id]],Products!A:C,3,0)</f>
        <v>Electronics</v>
      </c>
      <c r="G317">
        <v>2</v>
      </c>
      <c r="H317" s="6">
        <v>0.11277335996243081</v>
      </c>
      <c r="I317" s="2">
        <f>VLOOKUP($E317,
Products!$A$1:$F$201,MATCH(Orders!I$1,Products!$A$1:$F$1,0),0)</f>
        <v>13162.372749153699</v>
      </c>
      <c r="J317" s="2">
        <f>VLOOKUP($E317,
Products!$A$1:$F$201,MATCH(Orders!J$1,Products!$A$1:$F$1,0),0)</f>
        <v>8772.7564251238819</v>
      </c>
    </row>
    <row r="318" spans="1:10">
      <c r="A318">
        <v>317</v>
      </c>
      <c r="B318" s="4">
        <v>45030</v>
      </c>
      <c r="C318" s="10">
        <f>DATE(YEAR(orders[[#This Row],[order_date]]), MONTH(orders[[#This Row],[order_date]]), 1)</f>
        <v>45017</v>
      </c>
      <c r="D318" t="s">
        <v>2579</v>
      </c>
      <c r="E318" t="s">
        <v>705</v>
      </c>
      <c r="F318" t="str">
        <f>VLOOKUP(orders[[#This Row],[product_id]],Products!A:C,3,0)</f>
        <v>Electronics</v>
      </c>
      <c r="G318">
        <v>3</v>
      </c>
      <c r="H318" s="6">
        <v>0.15523489017843262</v>
      </c>
      <c r="I318" s="2">
        <f>VLOOKUP($E318,
Products!$A$1:$F$201,MATCH(Orders!I$1,Products!$A$1:$F$1,0),0)</f>
        <v>11719.594724541899</v>
      </c>
      <c r="J318" s="2">
        <f>VLOOKUP($E318,
Products!$A$1:$F$201,MATCH(Orders!J$1,Products!$A$1:$F$1,0),0)</f>
        <v>7926.6332911718628</v>
      </c>
    </row>
    <row r="319" spans="1:10">
      <c r="A319">
        <v>318</v>
      </c>
      <c r="B319" s="4">
        <v>45265</v>
      </c>
      <c r="C319" s="10">
        <f>DATE(YEAR(orders[[#This Row],[order_date]]), MONTH(orders[[#This Row],[order_date]]), 1)</f>
        <v>45261</v>
      </c>
      <c r="D319" t="s">
        <v>2025</v>
      </c>
      <c r="E319" t="s">
        <v>534</v>
      </c>
      <c r="F319" t="str">
        <f>VLOOKUP(orders[[#This Row],[product_id]],Products!A:C,3,0)</f>
        <v>Appliances</v>
      </c>
      <c r="G319">
        <v>1</v>
      </c>
      <c r="H319" s="6">
        <v>0.13505549010287629</v>
      </c>
      <c r="I319" s="2">
        <f>VLOOKUP($E319,
Products!$A$1:$F$201,MATCH(Orders!I$1,Products!$A$1:$F$1,0),0)</f>
        <v>24743.162958088669</v>
      </c>
      <c r="J319" s="2">
        <f>VLOOKUP($E319,
Products!$A$1:$F$201,MATCH(Orders!J$1,Products!$A$1:$F$1,0),0)</f>
        <v>19307.588986555591</v>
      </c>
    </row>
    <row r="320" spans="1:10">
      <c r="A320">
        <v>319</v>
      </c>
      <c r="B320" s="4">
        <v>45613</v>
      </c>
      <c r="C320" s="10">
        <f>DATE(YEAR(orders[[#This Row],[order_date]]), MONTH(orders[[#This Row],[order_date]]), 1)</f>
        <v>45597</v>
      </c>
      <c r="D320" t="s">
        <v>2112</v>
      </c>
      <c r="E320" t="s">
        <v>651</v>
      </c>
      <c r="F320" t="str">
        <f>VLOOKUP(orders[[#This Row],[product_id]],Products!A:C,3,0)</f>
        <v>Electronics</v>
      </c>
      <c r="G320">
        <v>1</v>
      </c>
      <c r="H320" s="6">
        <v>0.16198676442072235</v>
      </c>
      <c r="I320" s="2">
        <f>VLOOKUP($E320,
Products!$A$1:$F$201,MATCH(Orders!I$1,Products!$A$1:$F$1,0),0)</f>
        <v>28622.091542973511</v>
      </c>
      <c r="J320" s="2">
        <f>VLOOKUP($E320,
Products!$A$1:$F$201,MATCH(Orders!J$1,Products!$A$1:$F$1,0),0)</f>
        <v>19327.527634039769</v>
      </c>
    </row>
    <row r="321" spans="1:10">
      <c r="A321">
        <v>320</v>
      </c>
      <c r="B321" s="4">
        <v>45826</v>
      </c>
      <c r="C321" s="10">
        <f>DATE(YEAR(orders[[#This Row],[order_date]]), MONTH(orders[[#This Row],[order_date]]), 1)</f>
        <v>45809</v>
      </c>
      <c r="D321" t="s">
        <v>4289</v>
      </c>
      <c r="E321" t="s">
        <v>574</v>
      </c>
      <c r="F321" t="str">
        <f>VLOOKUP(orders[[#This Row],[product_id]],Products!A:C,3,0)</f>
        <v>Electronics</v>
      </c>
      <c r="G321">
        <v>3</v>
      </c>
      <c r="H321" s="6">
        <v>0.16836679191453155</v>
      </c>
      <c r="I321" s="2">
        <f>VLOOKUP($E321,
Products!$A$1:$F$201,MATCH(Orders!I$1,Products!$A$1:$F$1,0),0)</f>
        <v>30824.427673567101</v>
      </c>
      <c r="J321" s="2">
        <f>VLOOKUP($E321,
Products!$A$1:$F$201,MATCH(Orders!J$1,Products!$A$1:$F$1,0),0)</f>
        <v>20473.07476940487</v>
      </c>
    </row>
    <row r="322" spans="1:10">
      <c r="A322">
        <v>321</v>
      </c>
      <c r="B322" s="4">
        <v>45533</v>
      </c>
      <c r="C322" s="10">
        <f>DATE(YEAR(orders[[#This Row],[order_date]]), MONTH(orders[[#This Row],[order_date]]), 1)</f>
        <v>45505</v>
      </c>
      <c r="D322" t="s">
        <v>2124</v>
      </c>
      <c r="E322" t="s">
        <v>645</v>
      </c>
      <c r="F322" t="str">
        <f>VLOOKUP(orders[[#This Row],[product_id]],Products!A:C,3,0)</f>
        <v>Electronics</v>
      </c>
      <c r="G322">
        <v>2</v>
      </c>
      <c r="H322" s="6">
        <v>0.15536525504482074</v>
      </c>
      <c r="I322" s="2">
        <f>VLOOKUP($E322,
Products!$A$1:$F$201,MATCH(Orders!I$1,Products!$A$1:$F$1,0),0)</f>
        <v>29658.239859810968</v>
      </c>
      <c r="J322" s="2">
        <f>VLOOKUP($E322,
Products!$A$1:$F$201,MATCH(Orders!J$1,Products!$A$1:$F$1,0),0)</f>
        <v>22421.521919652871</v>
      </c>
    </row>
    <row r="323" spans="1:10">
      <c r="A323">
        <v>322</v>
      </c>
      <c r="B323" s="4">
        <v>45149</v>
      </c>
      <c r="C323" s="10">
        <f>DATE(YEAR(orders[[#This Row],[order_date]]), MONTH(orders[[#This Row],[order_date]]), 1)</f>
        <v>45139</v>
      </c>
      <c r="D323" t="s">
        <v>2283</v>
      </c>
      <c r="E323" t="s">
        <v>515</v>
      </c>
      <c r="F323" t="str">
        <f>VLOOKUP(orders[[#This Row],[product_id]],Products!A:C,3,0)</f>
        <v>Appliances</v>
      </c>
      <c r="G323">
        <v>2</v>
      </c>
      <c r="H323" s="6">
        <v>9.0077859908438945E-2</v>
      </c>
      <c r="I323" s="2">
        <f>VLOOKUP($E323,
Products!$A$1:$F$201,MATCH(Orders!I$1,Products!$A$1:$F$1,0),0)</f>
        <v>2136.8180837738519</v>
      </c>
      <c r="J323" s="2">
        <f>VLOOKUP($E323,
Products!$A$1:$F$201,MATCH(Orders!J$1,Products!$A$1:$F$1,0),0)</f>
        <v>1689.48738136013</v>
      </c>
    </row>
    <row r="324" spans="1:10">
      <c r="A324">
        <v>323</v>
      </c>
      <c r="B324" s="4">
        <v>45959</v>
      </c>
      <c r="C324" s="10">
        <f>DATE(YEAR(orders[[#This Row],[order_date]]), MONTH(orders[[#This Row],[order_date]]), 1)</f>
        <v>45931</v>
      </c>
      <c r="D324" t="s">
        <v>4382</v>
      </c>
      <c r="E324" t="s">
        <v>616</v>
      </c>
      <c r="F324" t="str">
        <f>VLOOKUP(orders[[#This Row],[product_id]],Products!A:C,3,0)</f>
        <v>Electronics</v>
      </c>
      <c r="G324">
        <v>1</v>
      </c>
      <c r="H324" s="6">
        <v>0.22048700610532695</v>
      </c>
      <c r="I324" s="2">
        <f>VLOOKUP($E324,
Products!$A$1:$F$201,MATCH(Orders!I$1,Products!$A$1:$F$1,0),0)</f>
        <v>12172.554053901489</v>
      </c>
      <c r="J324" s="2">
        <f>VLOOKUP($E324,
Products!$A$1:$F$201,MATCH(Orders!J$1,Products!$A$1:$F$1,0),0)</f>
        <v>9644.7702288148557</v>
      </c>
    </row>
    <row r="325" spans="1:10">
      <c r="A325">
        <v>324</v>
      </c>
      <c r="B325" s="4">
        <v>46003</v>
      </c>
      <c r="C325" s="10">
        <f>DATE(YEAR(orders[[#This Row],[order_date]]), MONTH(orders[[#This Row],[order_date]]), 1)</f>
        <v>45992</v>
      </c>
      <c r="D325" t="s">
        <v>1989</v>
      </c>
      <c r="E325" t="s">
        <v>542</v>
      </c>
      <c r="F325" t="str">
        <f>VLOOKUP(orders[[#This Row],[product_id]],Products!A:C,3,0)</f>
        <v>Electronics</v>
      </c>
      <c r="G325">
        <v>1</v>
      </c>
      <c r="H325" s="6">
        <v>0.21049886435562054</v>
      </c>
      <c r="I325" s="2">
        <f>VLOOKUP($E325,
Products!$A$1:$F$201,MATCH(Orders!I$1,Products!$A$1:$F$1,0),0)</f>
        <v>29298.352838526029</v>
      </c>
      <c r="J325" s="2">
        <f>VLOOKUP($E325,
Products!$A$1:$F$201,MATCH(Orders!J$1,Products!$A$1:$F$1,0),0)</f>
        <v>19250.751682102291</v>
      </c>
    </row>
    <row r="326" spans="1:10">
      <c r="A326">
        <v>325</v>
      </c>
      <c r="B326" s="4">
        <v>45429</v>
      </c>
      <c r="C326" s="10">
        <f>DATE(YEAR(orders[[#This Row],[order_date]]), MONTH(orders[[#This Row],[order_date]]), 1)</f>
        <v>45413</v>
      </c>
      <c r="D326" t="s">
        <v>986</v>
      </c>
      <c r="E326" t="s">
        <v>586</v>
      </c>
      <c r="F326" t="str">
        <f>VLOOKUP(orders[[#This Row],[product_id]],Products!A:C,3,0)</f>
        <v>Appliances</v>
      </c>
      <c r="G326">
        <v>2</v>
      </c>
      <c r="H326" s="6">
        <v>0.10535099701067137</v>
      </c>
      <c r="I326" s="2">
        <f>VLOOKUP($E326,
Products!$A$1:$F$201,MATCH(Orders!I$1,Products!$A$1:$F$1,0),0)</f>
        <v>22928.971424497449</v>
      </c>
      <c r="J326" s="2">
        <f>VLOOKUP($E326,
Products!$A$1:$F$201,MATCH(Orders!J$1,Products!$A$1:$F$1,0),0)</f>
        <v>17801.356740692991</v>
      </c>
    </row>
    <row r="327" spans="1:10">
      <c r="A327">
        <v>326</v>
      </c>
      <c r="B327" s="4">
        <v>45748</v>
      </c>
      <c r="C327" s="10">
        <f>DATE(YEAR(orders[[#This Row],[order_date]]), MONTH(orders[[#This Row],[order_date]]), 1)</f>
        <v>45748</v>
      </c>
      <c r="D327" t="s">
        <v>4133</v>
      </c>
      <c r="E327" t="s">
        <v>601</v>
      </c>
      <c r="F327" t="str">
        <f>VLOOKUP(orders[[#This Row],[product_id]],Products!A:C,3,0)</f>
        <v>Appliances</v>
      </c>
      <c r="G327">
        <v>3</v>
      </c>
      <c r="H327" s="6">
        <v>8.7946583253696281E-2</v>
      </c>
      <c r="I327" s="2">
        <f>VLOOKUP($E327,
Products!$A$1:$F$201,MATCH(Orders!I$1,Products!$A$1:$F$1,0),0)</f>
        <v>2095.1354013205032</v>
      </c>
      <c r="J327" s="2">
        <f>VLOOKUP($E327,
Products!$A$1:$F$201,MATCH(Orders!J$1,Products!$A$1:$F$1,0),0)</f>
        <v>1374.592895200507</v>
      </c>
    </row>
    <row r="328" spans="1:10">
      <c r="A328">
        <v>327</v>
      </c>
      <c r="B328" s="4">
        <v>45550</v>
      </c>
      <c r="C328" s="10">
        <f>DATE(YEAR(orders[[#This Row],[order_date]]), MONTH(orders[[#This Row],[order_date]]), 1)</f>
        <v>45536</v>
      </c>
      <c r="D328" t="s">
        <v>3173</v>
      </c>
      <c r="E328" t="s">
        <v>560</v>
      </c>
      <c r="F328" t="str">
        <f>VLOOKUP(orders[[#This Row],[product_id]],Products!A:C,3,0)</f>
        <v>Appliances</v>
      </c>
      <c r="G328">
        <v>1</v>
      </c>
      <c r="H328" s="6">
        <v>0.14973116521610244</v>
      </c>
      <c r="I328" s="2">
        <f>VLOOKUP($E328,
Products!$A$1:$F$201,MATCH(Orders!I$1,Products!$A$1:$F$1,0),0)</f>
        <v>6334.2190560739964</v>
      </c>
      <c r="J328" s="2">
        <f>VLOOKUP($E328,
Products!$A$1:$F$201,MATCH(Orders!J$1,Products!$A$1:$F$1,0),0)</f>
        <v>4117.6239066206717</v>
      </c>
    </row>
    <row r="329" spans="1:10">
      <c r="A329">
        <v>328</v>
      </c>
      <c r="B329" s="4">
        <v>45091</v>
      </c>
      <c r="C329" s="10">
        <f>DATE(YEAR(orders[[#This Row],[order_date]]), MONTH(orders[[#This Row],[order_date]]), 1)</f>
        <v>45078</v>
      </c>
      <c r="D329" t="s">
        <v>1921</v>
      </c>
      <c r="E329" t="s">
        <v>637</v>
      </c>
      <c r="F329" t="str">
        <f>VLOOKUP(orders[[#This Row],[product_id]],Products!A:C,3,0)</f>
        <v>Electronics</v>
      </c>
      <c r="G329">
        <v>3</v>
      </c>
      <c r="H329" s="6">
        <v>0.12151312740578651</v>
      </c>
      <c r="I329" s="2">
        <f>VLOOKUP($E329,
Products!$A$1:$F$201,MATCH(Orders!I$1,Products!$A$1:$F$1,0),0)</f>
        <v>2722.8882486231741</v>
      </c>
      <c r="J329" s="2">
        <f>VLOOKUP($E329,
Products!$A$1:$F$201,MATCH(Orders!J$1,Products!$A$1:$F$1,0),0)</f>
        <v>2155.455197032014</v>
      </c>
    </row>
    <row r="330" spans="1:10">
      <c r="A330">
        <v>329</v>
      </c>
      <c r="B330" s="4">
        <v>45977</v>
      </c>
      <c r="C330" s="10">
        <f>DATE(YEAR(orders[[#This Row],[order_date]]), MONTH(orders[[#This Row],[order_date]]), 1)</f>
        <v>45962</v>
      </c>
      <c r="D330" t="s">
        <v>1342</v>
      </c>
      <c r="E330" t="s">
        <v>633</v>
      </c>
      <c r="F330" t="str">
        <f>VLOOKUP(orders[[#This Row],[product_id]],Products!A:C,3,0)</f>
        <v>Appliances</v>
      </c>
      <c r="G330">
        <v>3</v>
      </c>
      <c r="H330" s="6">
        <v>0.11821719056525364</v>
      </c>
      <c r="I330" s="2">
        <f>VLOOKUP($E330,
Products!$A$1:$F$201,MATCH(Orders!I$1,Products!$A$1:$F$1,0),0)</f>
        <v>2361.4162937319088</v>
      </c>
      <c r="J330" s="2">
        <f>VLOOKUP($E330,
Products!$A$1:$F$201,MATCH(Orders!J$1,Products!$A$1:$F$1,0),0)</f>
        <v>1552.5536411429621</v>
      </c>
    </row>
    <row r="331" spans="1:10">
      <c r="A331">
        <v>330</v>
      </c>
      <c r="B331" s="4">
        <v>46020</v>
      </c>
      <c r="C331" s="10">
        <f>DATE(YEAR(orders[[#This Row],[order_date]]), MONTH(orders[[#This Row],[order_date]]), 1)</f>
        <v>45992</v>
      </c>
      <c r="D331" t="s">
        <v>2157</v>
      </c>
      <c r="E331" t="s">
        <v>568</v>
      </c>
      <c r="F331" t="str">
        <f>VLOOKUP(orders[[#This Row],[product_id]],Products!A:C,3,0)</f>
        <v>Electronics</v>
      </c>
      <c r="G331">
        <v>1</v>
      </c>
      <c r="H331" s="6">
        <v>0.1850482034566375</v>
      </c>
      <c r="I331" s="2">
        <f>VLOOKUP($E331,
Products!$A$1:$F$201,MATCH(Orders!I$1,Products!$A$1:$F$1,0),0)</f>
        <v>21702.72353355262</v>
      </c>
      <c r="J331" s="2">
        <f>VLOOKUP($E331,
Products!$A$1:$F$201,MATCH(Orders!J$1,Products!$A$1:$F$1,0),0)</f>
        <v>17244.710704747551</v>
      </c>
    </row>
    <row r="332" spans="1:10">
      <c r="A332">
        <v>331</v>
      </c>
      <c r="B332" s="4">
        <v>44945</v>
      </c>
      <c r="C332" s="10">
        <f>DATE(YEAR(orders[[#This Row],[order_date]]), MONTH(orders[[#This Row],[order_date]]), 1)</f>
        <v>44927</v>
      </c>
      <c r="D332" t="s">
        <v>1513</v>
      </c>
      <c r="E332" t="s">
        <v>517</v>
      </c>
      <c r="F332" t="str">
        <f>VLOOKUP(orders[[#This Row],[product_id]],Products!A:C,3,0)</f>
        <v>Electronics</v>
      </c>
      <c r="G332">
        <v>1</v>
      </c>
      <c r="H332" s="6">
        <v>0.12391869873267411</v>
      </c>
      <c r="I332" s="2">
        <f>VLOOKUP($E332,
Products!$A$1:$F$201,MATCH(Orders!I$1,Products!$A$1:$F$1,0),0)</f>
        <v>30304.143268168769</v>
      </c>
      <c r="J332" s="2">
        <f>VLOOKUP($E332,
Products!$A$1:$F$201,MATCH(Orders!J$1,Products!$A$1:$F$1,0),0)</f>
        <v>23998.194785181578</v>
      </c>
    </row>
    <row r="333" spans="1:10">
      <c r="A333">
        <v>332</v>
      </c>
      <c r="B333" s="4">
        <v>45972</v>
      </c>
      <c r="C333" s="10">
        <f>DATE(YEAR(orders[[#This Row],[order_date]]), MONTH(orders[[#This Row],[order_date]]), 1)</f>
        <v>45962</v>
      </c>
      <c r="D333" t="s">
        <v>3101</v>
      </c>
      <c r="E333" t="s">
        <v>651</v>
      </c>
      <c r="F333" t="str">
        <f>VLOOKUP(orders[[#This Row],[product_id]],Products!A:C,3,0)</f>
        <v>Electronics</v>
      </c>
      <c r="G333">
        <v>1</v>
      </c>
      <c r="H333" s="6">
        <v>0.24237187522038456</v>
      </c>
      <c r="I333" s="2">
        <f>VLOOKUP($E333,
Products!$A$1:$F$201,MATCH(Orders!I$1,Products!$A$1:$F$1,0),0)</f>
        <v>28622.091542973511</v>
      </c>
      <c r="J333" s="2">
        <f>VLOOKUP($E333,
Products!$A$1:$F$201,MATCH(Orders!J$1,Products!$A$1:$F$1,0),0)</f>
        <v>19327.527634039769</v>
      </c>
    </row>
    <row r="334" spans="1:10">
      <c r="A334">
        <v>333</v>
      </c>
      <c r="B334" s="4">
        <v>45915</v>
      </c>
      <c r="C334" s="10">
        <f>DATE(YEAR(orders[[#This Row],[order_date]]), MONTH(orders[[#This Row],[order_date]]), 1)</f>
        <v>45901</v>
      </c>
      <c r="D334" t="s">
        <v>1134</v>
      </c>
      <c r="E334" t="s">
        <v>513</v>
      </c>
      <c r="F334" t="str">
        <f>VLOOKUP(orders[[#This Row],[product_id]],Products!A:C,3,0)</f>
        <v>Electronics</v>
      </c>
      <c r="G334">
        <v>2</v>
      </c>
      <c r="H334" s="6">
        <v>0.24622735569475135</v>
      </c>
      <c r="I334" s="2">
        <f>VLOOKUP($E334,
Products!$A$1:$F$201,MATCH(Orders!I$1,Products!$A$1:$F$1,0),0)</f>
        <v>2370.6748519187499</v>
      </c>
      <c r="J334" s="2">
        <f>VLOOKUP($E334,
Products!$A$1:$F$201,MATCH(Orders!J$1,Products!$A$1:$F$1,0),0)</f>
        <v>1742.1190905744229</v>
      </c>
    </row>
    <row r="335" spans="1:10">
      <c r="A335">
        <v>334</v>
      </c>
      <c r="B335" s="4">
        <v>45376</v>
      </c>
      <c r="C335" s="10">
        <f>DATE(YEAR(orders[[#This Row],[order_date]]), MONTH(orders[[#This Row],[order_date]]), 1)</f>
        <v>45352</v>
      </c>
      <c r="D335" t="s">
        <v>2121</v>
      </c>
      <c r="E335" t="s">
        <v>537</v>
      </c>
      <c r="F335" t="str">
        <f>VLOOKUP(orders[[#This Row],[product_id]],Products!A:C,3,0)</f>
        <v>Electronics</v>
      </c>
      <c r="G335">
        <v>1</v>
      </c>
      <c r="H335" s="6">
        <v>0.23222398504689043</v>
      </c>
      <c r="I335" s="2">
        <f>VLOOKUP($E335,
Products!$A$1:$F$201,MATCH(Orders!I$1,Products!$A$1:$F$1,0),0)</f>
        <v>31703.831103033539</v>
      </c>
      <c r="J335" s="2">
        <f>VLOOKUP($E335,
Products!$A$1:$F$201,MATCH(Orders!J$1,Products!$A$1:$F$1,0),0)</f>
        <v>24504.340558054781</v>
      </c>
    </row>
    <row r="336" spans="1:10">
      <c r="A336">
        <v>335</v>
      </c>
      <c r="B336" s="4">
        <v>45478</v>
      </c>
      <c r="C336" s="10">
        <f>DATE(YEAR(orders[[#This Row],[order_date]]), MONTH(orders[[#This Row],[order_date]]), 1)</f>
        <v>45474</v>
      </c>
      <c r="D336" t="s">
        <v>4118</v>
      </c>
      <c r="E336" t="s">
        <v>554</v>
      </c>
      <c r="F336" t="str">
        <f>VLOOKUP(orders[[#This Row],[product_id]],Products!A:C,3,0)</f>
        <v>Appliances</v>
      </c>
      <c r="G336">
        <v>2</v>
      </c>
      <c r="H336" s="6">
        <v>0.13706124723202084</v>
      </c>
      <c r="I336" s="2">
        <f>VLOOKUP($E336,
Products!$A$1:$F$201,MATCH(Orders!I$1,Products!$A$1:$F$1,0),0)</f>
        <v>2088.6647814855078</v>
      </c>
      <c r="J336" s="2">
        <f>VLOOKUP($E336,
Products!$A$1:$F$201,MATCH(Orders!J$1,Products!$A$1:$F$1,0),0)</f>
        <v>1371.380040542937</v>
      </c>
    </row>
    <row r="337" spans="1:10">
      <c r="A337">
        <v>336</v>
      </c>
      <c r="B337" s="4">
        <v>45998</v>
      </c>
      <c r="C337" s="10">
        <f>DATE(YEAR(orders[[#This Row],[order_date]]), MONTH(orders[[#This Row],[order_date]]), 1)</f>
        <v>45992</v>
      </c>
      <c r="D337" t="s">
        <v>3300</v>
      </c>
      <c r="E337" t="s">
        <v>609</v>
      </c>
      <c r="F337" t="str">
        <f>VLOOKUP(orders[[#This Row],[product_id]],Products!A:C,3,0)</f>
        <v>Appliances</v>
      </c>
      <c r="G337">
        <v>1</v>
      </c>
      <c r="H337" s="6">
        <v>0.12285962284081875</v>
      </c>
      <c r="I337" s="2">
        <f>VLOOKUP($E337,
Products!$A$1:$F$201,MATCH(Orders!I$1,Products!$A$1:$F$1,0),0)</f>
        <v>2159.5378031052392</v>
      </c>
      <c r="J337" s="2">
        <f>VLOOKUP($E337,
Products!$A$1:$F$201,MATCH(Orders!J$1,Products!$A$1:$F$1,0),0)</f>
        <v>1501.9415981313371</v>
      </c>
    </row>
    <row r="338" spans="1:10">
      <c r="A338">
        <v>337</v>
      </c>
      <c r="B338" s="4">
        <v>45621</v>
      </c>
      <c r="C338" s="10">
        <f>DATE(YEAR(orders[[#This Row],[order_date]]), MONTH(orders[[#This Row],[order_date]]), 1)</f>
        <v>45597</v>
      </c>
      <c r="D338" t="s">
        <v>3693</v>
      </c>
      <c r="E338" t="s">
        <v>696</v>
      </c>
      <c r="F338" t="str">
        <f>VLOOKUP(orders[[#This Row],[product_id]],Products!A:C,3,0)</f>
        <v>Electronics</v>
      </c>
      <c r="G338">
        <v>3</v>
      </c>
      <c r="H338" s="6">
        <v>0.16104594121354737</v>
      </c>
      <c r="I338" s="2">
        <f>VLOOKUP($E338,
Products!$A$1:$F$201,MATCH(Orders!I$1,Products!$A$1:$F$1,0),0)</f>
        <v>2723.6534496184809</v>
      </c>
      <c r="J338" s="2">
        <f>VLOOKUP($E338,
Products!$A$1:$F$201,MATCH(Orders!J$1,Products!$A$1:$F$1,0),0)</f>
        <v>1872.4715951823</v>
      </c>
    </row>
    <row r="339" spans="1:10">
      <c r="A339">
        <v>338</v>
      </c>
      <c r="B339" s="4">
        <v>45513</v>
      </c>
      <c r="C339" s="10">
        <f>DATE(YEAR(orders[[#This Row],[order_date]]), MONTH(orders[[#This Row],[order_date]]), 1)</f>
        <v>45505</v>
      </c>
      <c r="D339" t="s">
        <v>3155</v>
      </c>
      <c r="E339" t="s">
        <v>692</v>
      </c>
      <c r="F339" t="str">
        <f>VLOOKUP(orders[[#This Row],[product_id]],Products!A:C,3,0)</f>
        <v>Electronics</v>
      </c>
      <c r="G339">
        <v>1</v>
      </c>
      <c r="H339" s="6">
        <v>0.18689845657582679</v>
      </c>
      <c r="I339" s="2">
        <f>VLOOKUP($E339,
Products!$A$1:$F$201,MATCH(Orders!I$1,Products!$A$1:$F$1,0),0)</f>
        <v>18150.337151787651</v>
      </c>
      <c r="J339" s="2">
        <f>VLOOKUP($E339,
Products!$A$1:$F$201,MATCH(Orders!J$1,Products!$A$1:$F$1,0),0)</f>
        <v>11965.45000430708</v>
      </c>
    </row>
    <row r="340" spans="1:10">
      <c r="A340">
        <v>339</v>
      </c>
      <c r="B340" s="4">
        <v>45647</v>
      </c>
      <c r="C340" s="10">
        <f>DATE(YEAR(orders[[#This Row],[order_date]]), MONTH(orders[[#This Row],[order_date]]), 1)</f>
        <v>45627</v>
      </c>
      <c r="D340" t="s">
        <v>3824</v>
      </c>
      <c r="E340" t="s">
        <v>592</v>
      </c>
      <c r="F340" t="str">
        <f>VLOOKUP(orders[[#This Row],[product_id]],Products!A:C,3,0)</f>
        <v>Electronics</v>
      </c>
      <c r="G340">
        <v>2</v>
      </c>
      <c r="H340" s="6">
        <v>0.24882712778503435</v>
      </c>
      <c r="I340" s="2">
        <f>VLOOKUP($E340,
Products!$A$1:$F$201,MATCH(Orders!I$1,Products!$A$1:$F$1,0),0)</f>
        <v>12221.95918536383</v>
      </c>
      <c r="J340" s="2">
        <f>VLOOKUP($E340,
Products!$A$1:$F$201,MATCH(Orders!J$1,Products!$A$1:$F$1,0),0)</f>
        <v>9737.7215556427309</v>
      </c>
    </row>
    <row r="341" spans="1:10">
      <c r="A341">
        <v>340</v>
      </c>
      <c r="B341" s="4">
        <v>45033</v>
      </c>
      <c r="C341" s="10">
        <f>DATE(YEAR(orders[[#This Row],[order_date]]), MONTH(orders[[#This Row],[order_date]]), 1)</f>
        <v>45017</v>
      </c>
      <c r="D341" t="s">
        <v>1370</v>
      </c>
      <c r="E341" t="s">
        <v>700</v>
      </c>
      <c r="F341" t="str">
        <f>VLOOKUP(orders[[#This Row],[product_id]],Products!A:C,3,0)</f>
        <v>Electronics</v>
      </c>
      <c r="G341">
        <v>2</v>
      </c>
      <c r="H341" s="6">
        <v>0.24342016145420281</v>
      </c>
      <c r="I341" s="2">
        <f>VLOOKUP($E341,
Products!$A$1:$F$201,MATCH(Orders!I$1,Products!$A$1:$F$1,0),0)</f>
        <v>11070.26215043813</v>
      </c>
      <c r="J341" s="2">
        <f>VLOOKUP($E341,
Products!$A$1:$F$201,MATCH(Orders!J$1,Products!$A$1:$F$1,0),0)</f>
        <v>7867.3909748932683</v>
      </c>
    </row>
    <row r="342" spans="1:10">
      <c r="A342">
        <v>341</v>
      </c>
      <c r="B342" s="4">
        <v>45702</v>
      </c>
      <c r="C342" s="10">
        <f>DATE(YEAR(orders[[#This Row],[order_date]]), MONTH(orders[[#This Row],[order_date]]), 1)</f>
        <v>45689</v>
      </c>
      <c r="D342" t="s">
        <v>1455</v>
      </c>
      <c r="E342" t="s">
        <v>604</v>
      </c>
      <c r="F342" t="str">
        <f>VLOOKUP(orders[[#This Row],[product_id]],Products!A:C,3,0)</f>
        <v>Appliances</v>
      </c>
      <c r="G342">
        <v>2</v>
      </c>
      <c r="H342" s="6">
        <v>0.1139131032946864</v>
      </c>
      <c r="I342" s="2">
        <f>VLOOKUP($E342,
Products!$A$1:$F$201,MATCH(Orders!I$1,Products!$A$1:$F$1,0),0)</f>
        <v>2087.687835040248</v>
      </c>
      <c r="J342" s="2">
        <f>VLOOKUP($E342,
Products!$A$1:$F$201,MATCH(Orders!J$1,Products!$A$1:$F$1,0),0)</f>
        <v>1450.1823074928161</v>
      </c>
    </row>
    <row r="343" spans="1:10">
      <c r="A343">
        <v>342</v>
      </c>
      <c r="B343" s="4">
        <v>45824</v>
      </c>
      <c r="C343" s="10">
        <f>DATE(YEAR(orders[[#This Row],[order_date]]), MONTH(orders[[#This Row],[order_date]]), 1)</f>
        <v>45809</v>
      </c>
      <c r="D343" t="s">
        <v>4202</v>
      </c>
      <c r="E343" t="s">
        <v>672</v>
      </c>
      <c r="F343" t="str">
        <f>VLOOKUP(orders[[#This Row],[product_id]],Products!A:C,3,0)</f>
        <v>Electronics</v>
      </c>
      <c r="G343">
        <v>1</v>
      </c>
      <c r="H343" s="6">
        <v>0.11339132579071194</v>
      </c>
      <c r="I343" s="2">
        <f>VLOOKUP($E343,
Products!$A$1:$F$201,MATCH(Orders!I$1,Products!$A$1:$F$1,0),0)</f>
        <v>29856.340212906369</v>
      </c>
      <c r="J343" s="2">
        <f>VLOOKUP($E343,
Products!$A$1:$F$201,MATCH(Orders!J$1,Products!$A$1:$F$1,0),0)</f>
        <v>19759.064823078941</v>
      </c>
    </row>
    <row r="344" spans="1:10">
      <c r="A344">
        <v>343</v>
      </c>
      <c r="B344" s="4">
        <v>45262</v>
      </c>
      <c r="C344" s="10">
        <f>DATE(YEAR(orders[[#This Row],[order_date]]), MONTH(orders[[#This Row],[order_date]]), 1)</f>
        <v>45261</v>
      </c>
      <c r="D344" t="s">
        <v>4294</v>
      </c>
      <c r="E344" t="s">
        <v>555</v>
      </c>
      <c r="F344" t="str">
        <f>VLOOKUP(orders[[#This Row],[product_id]],Products!A:C,3,0)</f>
        <v>Electronics</v>
      </c>
      <c r="G344">
        <v>1</v>
      </c>
      <c r="H344" s="6">
        <v>0.21357489429778034</v>
      </c>
      <c r="I344" s="2">
        <f>VLOOKUP($E344,
Products!$A$1:$F$201,MATCH(Orders!I$1,Products!$A$1:$F$1,0),0)</f>
        <v>32397.674936233889</v>
      </c>
      <c r="J344" s="2">
        <f>VLOOKUP($E344,
Products!$A$1:$F$201,MATCH(Orders!J$1,Products!$A$1:$F$1,0),0)</f>
        <v>24559.251285382288</v>
      </c>
    </row>
    <row r="345" spans="1:10">
      <c r="A345">
        <v>344</v>
      </c>
      <c r="B345" s="4">
        <v>45533</v>
      </c>
      <c r="C345" s="10">
        <f>DATE(YEAR(orders[[#This Row],[order_date]]), MONTH(orders[[#This Row],[order_date]]), 1)</f>
        <v>45505</v>
      </c>
      <c r="D345" t="s">
        <v>3713</v>
      </c>
      <c r="E345" t="s">
        <v>704</v>
      </c>
      <c r="F345" t="str">
        <f>VLOOKUP(orders[[#This Row],[product_id]],Products!A:C,3,0)</f>
        <v>Electronics</v>
      </c>
      <c r="G345">
        <v>1</v>
      </c>
      <c r="H345" s="6">
        <v>0.23152723740089501</v>
      </c>
      <c r="I345" s="2">
        <f>VLOOKUP($E345,
Products!$A$1:$F$201,MATCH(Orders!I$1,Products!$A$1:$F$1,0),0)</f>
        <v>2453.3182634424861</v>
      </c>
      <c r="J345" s="2">
        <f>VLOOKUP($E345,
Products!$A$1:$F$201,MATCH(Orders!J$1,Products!$A$1:$F$1,0),0)</f>
        <v>1951.860511286576</v>
      </c>
    </row>
    <row r="346" spans="1:10">
      <c r="A346">
        <v>345</v>
      </c>
      <c r="B346" s="4">
        <v>45764</v>
      </c>
      <c r="C346" s="10">
        <f>DATE(YEAR(orders[[#This Row],[order_date]]), MONTH(orders[[#This Row],[order_date]]), 1)</f>
        <v>45748</v>
      </c>
      <c r="D346" t="s">
        <v>1342</v>
      </c>
      <c r="E346" t="s">
        <v>659</v>
      </c>
      <c r="F346" t="str">
        <f>VLOOKUP(orders[[#This Row],[product_id]],Products!A:C,3,0)</f>
        <v>Appliances</v>
      </c>
      <c r="G346">
        <v>1</v>
      </c>
      <c r="H346" s="6">
        <v>0.10874754597353357</v>
      </c>
      <c r="I346" s="2">
        <f>VLOOKUP($E346,
Products!$A$1:$F$201,MATCH(Orders!I$1,Products!$A$1:$F$1,0),0)</f>
        <v>25646.095965041459</v>
      </c>
      <c r="J346" s="2">
        <f>VLOOKUP($E346,
Products!$A$1:$F$201,MATCH(Orders!J$1,Products!$A$1:$F$1,0),0)</f>
        <v>18749.646593308222</v>
      </c>
    </row>
    <row r="347" spans="1:10">
      <c r="A347">
        <v>346</v>
      </c>
      <c r="B347" s="4">
        <v>45528</v>
      </c>
      <c r="C347" s="10">
        <f>DATE(YEAR(orders[[#This Row],[order_date]]), MONTH(orders[[#This Row],[order_date]]), 1)</f>
        <v>45505</v>
      </c>
      <c r="D347" t="s">
        <v>3632</v>
      </c>
      <c r="E347" t="s">
        <v>656</v>
      </c>
      <c r="F347" t="str">
        <f>VLOOKUP(orders[[#This Row],[product_id]],Products!A:C,3,0)</f>
        <v>Electronics</v>
      </c>
      <c r="G347">
        <v>2</v>
      </c>
      <c r="H347" s="6">
        <v>0.13293610364838918</v>
      </c>
      <c r="I347" s="2">
        <f>VLOOKUP($E347,
Products!$A$1:$F$201,MATCH(Orders!I$1,Products!$A$1:$F$1,0),0)</f>
        <v>30485.811519789549</v>
      </c>
      <c r="J347" s="2">
        <f>VLOOKUP($E347,
Products!$A$1:$F$201,MATCH(Orders!J$1,Products!$A$1:$F$1,0),0)</f>
        <v>23818.70129930825</v>
      </c>
    </row>
    <row r="348" spans="1:10">
      <c r="A348">
        <v>347</v>
      </c>
      <c r="B348" s="4">
        <v>45329</v>
      </c>
      <c r="C348" s="10">
        <f>DATE(YEAR(orders[[#This Row],[order_date]]), MONTH(orders[[#This Row],[order_date]]), 1)</f>
        <v>45323</v>
      </c>
      <c r="D348" t="s">
        <v>4105</v>
      </c>
      <c r="E348" t="s">
        <v>601</v>
      </c>
      <c r="F348" t="str">
        <f>VLOOKUP(orders[[#This Row],[product_id]],Products!A:C,3,0)</f>
        <v>Appliances</v>
      </c>
      <c r="G348">
        <v>1</v>
      </c>
      <c r="H348" s="6">
        <v>0.12821605698165869</v>
      </c>
      <c r="I348" s="2">
        <f>VLOOKUP($E348,
Products!$A$1:$F$201,MATCH(Orders!I$1,Products!$A$1:$F$1,0),0)</f>
        <v>2095.1354013205032</v>
      </c>
      <c r="J348" s="2">
        <f>VLOOKUP($E348,
Products!$A$1:$F$201,MATCH(Orders!J$1,Products!$A$1:$F$1,0),0)</f>
        <v>1374.592895200507</v>
      </c>
    </row>
    <row r="349" spans="1:10">
      <c r="A349">
        <v>348</v>
      </c>
      <c r="B349" s="4">
        <v>45466</v>
      </c>
      <c r="C349" s="10">
        <f>DATE(YEAR(orders[[#This Row],[order_date]]), MONTH(orders[[#This Row],[order_date]]), 1)</f>
        <v>45444</v>
      </c>
      <c r="D349" t="s">
        <v>2840</v>
      </c>
      <c r="E349" t="s">
        <v>568</v>
      </c>
      <c r="F349" t="str">
        <f>VLOOKUP(orders[[#This Row],[product_id]],Products!A:C,3,0)</f>
        <v>Electronics</v>
      </c>
      <c r="G349">
        <v>3</v>
      </c>
      <c r="H349" s="6">
        <v>0.11362567757241286</v>
      </c>
      <c r="I349" s="2">
        <f>VLOOKUP($E349,
Products!$A$1:$F$201,MATCH(Orders!I$1,Products!$A$1:$F$1,0),0)</f>
        <v>21702.72353355262</v>
      </c>
      <c r="J349" s="2">
        <f>VLOOKUP($E349,
Products!$A$1:$F$201,MATCH(Orders!J$1,Products!$A$1:$F$1,0),0)</f>
        <v>17244.710704747551</v>
      </c>
    </row>
    <row r="350" spans="1:10">
      <c r="A350">
        <v>349</v>
      </c>
      <c r="B350" s="4">
        <v>46022</v>
      </c>
      <c r="C350" s="10">
        <f>DATE(YEAR(orders[[#This Row],[order_date]]), MONTH(orders[[#This Row],[order_date]]), 1)</f>
        <v>45992</v>
      </c>
      <c r="D350" t="s">
        <v>1220</v>
      </c>
      <c r="E350" t="s">
        <v>699</v>
      </c>
      <c r="F350" t="str">
        <f>VLOOKUP(orders[[#This Row],[product_id]],Products!A:C,3,0)</f>
        <v>Appliances</v>
      </c>
      <c r="G350">
        <v>1</v>
      </c>
      <c r="H350" s="6">
        <v>0.11592500463943958</v>
      </c>
      <c r="I350" s="2">
        <f>VLOOKUP($E350,
Products!$A$1:$F$201,MATCH(Orders!I$1,Products!$A$1:$F$1,0),0)</f>
        <v>25091.998133165329</v>
      </c>
      <c r="J350" s="2">
        <f>VLOOKUP($E350,
Products!$A$1:$F$201,MATCH(Orders!J$1,Products!$A$1:$F$1,0),0)</f>
        <v>18464.226825266349</v>
      </c>
    </row>
    <row r="351" spans="1:10">
      <c r="A351">
        <v>350</v>
      </c>
      <c r="B351" s="4">
        <v>44950</v>
      </c>
      <c r="C351" s="10">
        <f>DATE(YEAR(orders[[#This Row],[order_date]]), MONTH(orders[[#This Row],[order_date]]), 1)</f>
        <v>44927</v>
      </c>
      <c r="D351" t="s">
        <v>1709</v>
      </c>
      <c r="E351" t="s">
        <v>672</v>
      </c>
      <c r="F351" t="str">
        <f>VLOOKUP(orders[[#This Row],[product_id]],Products!A:C,3,0)</f>
        <v>Electronics</v>
      </c>
      <c r="G351">
        <v>1</v>
      </c>
      <c r="H351" s="6">
        <v>0.12341164301199929</v>
      </c>
      <c r="I351" s="2">
        <f>VLOOKUP($E351,
Products!$A$1:$F$201,MATCH(Orders!I$1,Products!$A$1:$F$1,0),0)</f>
        <v>29856.340212906369</v>
      </c>
      <c r="J351" s="2">
        <f>VLOOKUP($E351,
Products!$A$1:$F$201,MATCH(Orders!J$1,Products!$A$1:$F$1,0),0)</f>
        <v>19759.064823078941</v>
      </c>
    </row>
    <row r="352" spans="1:10">
      <c r="A352">
        <v>351</v>
      </c>
      <c r="B352" s="4">
        <v>45550</v>
      </c>
      <c r="C352" s="10">
        <f>DATE(YEAR(orders[[#This Row],[order_date]]), MONTH(orders[[#This Row],[order_date]]), 1)</f>
        <v>45536</v>
      </c>
      <c r="D352" t="s">
        <v>3942</v>
      </c>
      <c r="E352" t="s">
        <v>571</v>
      </c>
      <c r="F352" t="str">
        <f>VLOOKUP(orders[[#This Row],[product_id]],Products!A:C,3,0)</f>
        <v>Electronics</v>
      </c>
      <c r="G352">
        <v>1</v>
      </c>
      <c r="H352" s="6">
        <v>0.16863082438515264</v>
      </c>
      <c r="I352" s="2">
        <f>VLOOKUP($E352,
Products!$A$1:$F$201,MATCH(Orders!I$1,Products!$A$1:$F$1,0),0)</f>
        <v>30022.150567424669</v>
      </c>
      <c r="J352" s="2">
        <f>VLOOKUP($E352,
Products!$A$1:$F$201,MATCH(Orders!J$1,Products!$A$1:$F$1,0),0)</f>
        <v>21451.61875289512</v>
      </c>
    </row>
    <row r="353" spans="1:10">
      <c r="A353">
        <v>352</v>
      </c>
      <c r="B353" s="4">
        <v>46006</v>
      </c>
      <c r="C353" s="10">
        <f>DATE(YEAR(orders[[#This Row],[order_date]]), MONTH(orders[[#This Row],[order_date]]), 1)</f>
        <v>45992</v>
      </c>
      <c r="D353" t="s">
        <v>4000</v>
      </c>
      <c r="E353" t="s">
        <v>608</v>
      </c>
      <c r="F353" t="str">
        <f>VLOOKUP(orders[[#This Row],[product_id]],Products!A:C,3,0)</f>
        <v>Electronics</v>
      </c>
      <c r="G353">
        <v>1</v>
      </c>
      <c r="H353" s="6">
        <v>0.2474196154772782</v>
      </c>
      <c r="I353" s="2">
        <f>VLOOKUP($E353,
Products!$A$1:$F$201,MATCH(Orders!I$1,Products!$A$1:$F$1,0),0)</f>
        <v>32509.710212279751</v>
      </c>
      <c r="J353" s="2">
        <f>VLOOKUP($E353,
Products!$A$1:$F$201,MATCH(Orders!J$1,Products!$A$1:$F$1,0),0)</f>
        <v>23699.228985408761</v>
      </c>
    </row>
    <row r="354" spans="1:10">
      <c r="A354">
        <v>353</v>
      </c>
      <c r="B354" s="4">
        <v>45912</v>
      </c>
      <c r="C354" s="10">
        <f>DATE(YEAR(orders[[#This Row],[order_date]]), MONTH(orders[[#This Row],[order_date]]), 1)</f>
        <v>45901</v>
      </c>
      <c r="D354" t="s">
        <v>3614</v>
      </c>
      <c r="E354" t="s">
        <v>551</v>
      </c>
      <c r="F354" t="str">
        <f>VLOOKUP(orders[[#This Row],[product_id]],Products!A:C,3,0)</f>
        <v>Appliances</v>
      </c>
      <c r="G354">
        <v>2</v>
      </c>
      <c r="H354" s="6">
        <v>7.42009037975217E-2</v>
      </c>
      <c r="I354" s="2">
        <f>VLOOKUP($E354,
Products!$A$1:$F$201,MATCH(Orders!I$1,Products!$A$1:$F$1,0),0)</f>
        <v>5988.538916083141</v>
      </c>
      <c r="J354" s="2">
        <f>VLOOKUP($E354,
Products!$A$1:$F$201,MATCH(Orders!J$1,Products!$A$1:$F$1,0),0)</f>
        <v>4180.5955033056744</v>
      </c>
    </row>
    <row r="355" spans="1:10">
      <c r="A355">
        <v>354</v>
      </c>
      <c r="B355" s="4">
        <v>45149</v>
      </c>
      <c r="C355" s="10">
        <f>DATE(YEAR(orders[[#This Row],[order_date]]), MONTH(orders[[#This Row],[order_date]]), 1)</f>
        <v>45139</v>
      </c>
      <c r="D355" t="s">
        <v>2026</v>
      </c>
      <c r="E355" t="s">
        <v>648</v>
      </c>
      <c r="F355" t="str">
        <f>VLOOKUP(orders[[#This Row],[product_id]],Products!A:C,3,0)</f>
        <v>Electronics</v>
      </c>
      <c r="G355">
        <v>2</v>
      </c>
      <c r="H355" s="6">
        <v>0.21639843056519001</v>
      </c>
      <c r="I355" s="2">
        <f>VLOOKUP($E355,
Products!$A$1:$F$201,MATCH(Orders!I$1,Products!$A$1:$F$1,0),0)</f>
        <v>11049.50250218974</v>
      </c>
      <c r="J355" s="2">
        <f>VLOOKUP($E355,
Products!$A$1:$F$201,MATCH(Orders!J$1,Products!$A$1:$F$1,0),0)</f>
        <v>7252.1207539007246</v>
      </c>
    </row>
    <row r="356" spans="1:10">
      <c r="A356">
        <v>355</v>
      </c>
      <c r="B356" s="4">
        <v>45105</v>
      </c>
      <c r="C356" s="10">
        <f>DATE(YEAR(orders[[#This Row],[order_date]]), MONTH(orders[[#This Row],[order_date]]), 1)</f>
        <v>45078</v>
      </c>
      <c r="D356" t="s">
        <v>3669</v>
      </c>
      <c r="E356" t="s">
        <v>521</v>
      </c>
      <c r="F356" t="str">
        <f>VLOOKUP(orders[[#This Row],[product_id]],Products!A:C,3,0)</f>
        <v>Electronics</v>
      </c>
      <c r="G356">
        <v>2</v>
      </c>
      <c r="H356" s="6">
        <v>0.22587840304176854</v>
      </c>
      <c r="I356" s="2">
        <f>VLOOKUP($E356,
Products!$A$1:$F$201,MATCH(Orders!I$1,Products!$A$1:$F$1,0),0)</f>
        <v>18373.691083837519</v>
      </c>
      <c r="J356" s="2">
        <f>VLOOKUP($E356,
Products!$A$1:$F$201,MATCH(Orders!J$1,Products!$A$1:$F$1,0),0)</f>
        <v>14409.80197321412</v>
      </c>
    </row>
    <row r="357" spans="1:10">
      <c r="A357">
        <v>356</v>
      </c>
      <c r="B357" s="4">
        <v>45726</v>
      </c>
      <c r="C357" s="10">
        <f>DATE(YEAR(orders[[#This Row],[order_date]]), MONTH(orders[[#This Row],[order_date]]), 1)</f>
        <v>45717</v>
      </c>
      <c r="D357" t="s">
        <v>3204</v>
      </c>
      <c r="E357" t="s">
        <v>625</v>
      </c>
      <c r="F357" t="str">
        <f>VLOOKUP(orders[[#This Row],[product_id]],Products!A:C,3,0)</f>
        <v>Electronics</v>
      </c>
      <c r="G357">
        <v>2</v>
      </c>
      <c r="H357" s="6">
        <v>0.24507557683720282</v>
      </c>
      <c r="I357" s="2">
        <f>VLOOKUP($E357,
Products!$A$1:$F$201,MATCH(Orders!I$1,Products!$A$1:$F$1,0),0)</f>
        <v>11578.815958005471</v>
      </c>
      <c r="J357" s="2">
        <f>VLOOKUP($E357,
Products!$A$1:$F$201,MATCH(Orders!J$1,Products!$A$1:$F$1,0),0)</f>
        <v>7854.7306959992193</v>
      </c>
    </row>
    <row r="358" spans="1:10">
      <c r="A358">
        <v>357</v>
      </c>
      <c r="B358" s="4">
        <v>45360</v>
      </c>
      <c r="C358" s="10">
        <f>DATE(YEAR(orders[[#This Row],[order_date]]), MONTH(orders[[#This Row],[order_date]]), 1)</f>
        <v>45352</v>
      </c>
      <c r="D358" t="s">
        <v>2072</v>
      </c>
      <c r="E358" t="s">
        <v>595</v>
      </c>
      <c r="F358" t="str">
        <f>VLOOKUP(orders[[#This Row],[product_id]],Products!A:C,3,0)</f>
        <v>Electronics</v>
      </c>
      <c r="G358">
        <v>2</v>
      </c>
      <c r="H358" s="6">
        <v>0.23911499340640269</v>
      </c>
      <c r="I358" s="2">
        <f>VLOOKUP($E358,
Products!$A$1:$F$201,MATCH(Orders!I$1,Products!$A$1:$F$1,0),0)</f>
        <v>2368.316565735005</v>
      </c>
      <c r="J358" s="2">
        <f>VLOOKUP($E358,
Products!$A$1:$F$201,MATCH(Orders!J$1,Products!$A$1:$F$1,0),0)</f>
        <v>1668.7588573553539</v>
      </c>
    </row>
    <row r="359" spans="1:10">
      <c r="A359">
        <v>358</v>
      </c>
      <c r="B359" s="4">
        <v>45719</v>
      </c>
      <c r="C359" s="10">
        <f>DATE(YEAR(orders[[#This Row],[order_date]]), MONTH(orders[[#This Row],[order_date]]), 1)</f>
        <v>45717</v>
      </c>
      <c r="D359" t="s">
        <v>1046</v>
      </c>
      <c r="E359" t="s">
        <v>577</v>
      </c>
      <c r="F359" t="str">
        <f>VLOOKUP(orders[[#This Row],[product_id]],Products!A:C,3,0)</f>
        <v>Appliances</v>
      </c>
      <c r="G359">
        <v>1</v>
      </c>
      <c r="H359" s="6">
        <v>0.1169714034841938</v>
      </c>
      <c r="I359" s="2">
        <f>VLOOKUP($E359,
Products!$A$1:$F$201,MATCH(Orders!I$1,Products!$A$1:$F$1,0),0)</f>
        <v>24178.046221204509</v>
      </c>
      <c r="J359" s="2">
        <f>VLOOKUP($E359,
Products!$A$1:$F$201,MATCH(Orders!J$1,Products!$A$1:$F$1,0),0)</f>
        <v>17784.08636999697</v>
      </c>
    </row>
    <row r="360" spans="1:10">
      <c r="A360">
        <v>359</v>
      </c>
      <c r="B360" s="4">
        <v>45810</v>
      </c>
      <c r="C360" s="10">
        <f>DATE(YEAR(orders[[#This Row],[order_date]]), MONTH(orders[[#This Row],[order_date]]), 1)</f>
        <v>45809</v>
      </c>
      <c r="D360" t="s">
        <v>2190</v>
      </c>
      <c r="E360" t="s">
        <v>521</v>
      </c>
      <c r="F360" t="str">
        <f>VLOOKUP(orders[[#This Row],[product_id]],Products!A:C,3,0)</f>
        <v>Electronics</v>
      </c>
      <c r="G360">
        <v>1</v>
      </c>
      <c r="H360" s="6">
        <v>0.21019238771229973</v>
      </c>
      <c r="I360" s="2">
        <f>VLOOKUP($E360,
Products!$A$1:$F$201,MATCH(Orders!I$1,Products!$A$1:$F$1,0),0)</f>
        <v>18373.691083837519</v>
      </c>
      <c r="J360" s="2">
        <f>VLOOKUP($E360,
Products!$A$1:$F$201,MATCH(Orders!J$1,Products!$A$1:$F$1,0),0)</f>
        <v>14409.80197321412</v>
      </c>
    </row>
    <row r="361" spans="1:10">
      <c r="A361">
        <v>360</v>
      </c>
      <c r="B361" s="4">
        <v>45418</v>
      </c>
      <c r="C361" s="10">
        <f>DATE(YEAR(orders[[#This Row],[order_date]]), MONTH(orders[[#This Row],[order_date]]), 1)</f>
        <v>45413</v>
      </c>
      <c r="D361" t="s">
        <v>2121</v>
      </c>
      <c r="E361" t="s">
        <v>590</v>
      </c>
      <c r="F361" t="str">
        <f>VLOOKUP(orders[[#This Row],[product_id]],Products!A:C,3,0)</f>
        <v>Appliances</v>
      </c>
      <c r="G361">
        <v>3</v>
      </c>
      <c r="H361" s="6">
        <v>0.13081849627867306</v>
      </c>
      <c r="I361" s="2">
        <f>VLOOKUP($E361,
Products!$A$1:$F$201,MATCH(Orders!I$1,Products!$A$1:$F$1,0),0)</f>
        <v>2035.9251500591261</v>
      </c>
      <c r="J361" s="2">
        <f>VLOOKUP($E361,
Products!$A$1:$F$201,MATCH(Orders!J$1,Products!$A$1:$F$1,0),0)</f>
        <v>1473.8412378673991</v>
      </c>
    </row>
    <row r="362" spans="1:10">
      <c r="A362">
        <v>361</v>
      </c>
      <c r="B362" s="4">
        <v>45736</v>
      </c>
      <c r="C362" s="10">
        <f>DATE(YEAR(orders[[#This Row],[order_date]]), MONTH(orders[[#This Row],[order_date]]), 1)</f>
        <v>45717</v>
      </c>
      <c r="D362" t="s">
        <v>4678</v>
      </c>
      <c r="E362" t="s">
        <v>544</v>
      </c>
      <c r="F362" t="str">
        <f>VLOOKUP(orders[[#This Row],[product_id]],Products!A:C,3,0)</f>
        <v>Electronics</v>
      </c>
      <c r="G362">
        <v>2</v>
      </c>
      <c r="H362" s="6">
        <v>0.17597430691174171</v>
      </c>
      <c r="I362" s="2">
        <f>VLOOKUP($E362,
Products!$A$1:$F$201,MATCH(Orders!I$1,Products!$A$1:$F$1,0),0)</f>
        <v>16273.22789477584</v>
      </c>
      <c r="J362" s="2">
        <f>VLOOKUP($E362,
Products!$A$1:$F$201,MATCH(Orders!J$1,Products!$A$1:$F$1,0),0)</f>
        <v>12683.607953986329</v>
      </c>
    </row>
    <row r="363" spans="1:10">
      <c r="A363">
        <v>362</v>
      </c>
      <c r="B363" s="4">
        <v>45887</v>
      </c>
      <c r="C363" s="10">
        <f>DATE(YEAR(orders[[#This Row],[order_date]]), MONTH(orders[[#This Row],[order_date]]), 1)</f>
        <v>45870</v>
      </c>
      <c r="D363" t="s">
        <v>2266</v>
      </c>
      <c r="E363" t="s">
        <v>644</v>
      </c>
      <c r="F363" t="str">
        <f>VLOOKUP(orders[[#This Row],[product_id]],Products!A:C,3,0)</f>
        <v>Appliances</v>
      </c>
      <c r="G363">
        <v>1</v>
      </c>
      <c r="H363" s="6">
        <v>0.1312857991021408</v>
      </c>
      <c r="I363" s="2">
        <f>VLOOKUP($E363,
Products!$A$1:$F$201,MATCH(Orders!I$1,Products!$A$1:$F$1,0),0)</f>
        <v>2076.3860361463489</v>
      </c>
      <c r="J363" s="2">
        <f>VLOOKUP($E363,
Products!$A$1:$F$201,MATCH(Orders!J$1,Products!$A$1:$F$1,0),0)</f>
        <v>1496.280632568785</v>
      </c>
    </row>
    <row r="364" spans="1:10">
      <c r="A364">
        <v>363</v>
      </c>
      <c r="B364" s="4">
        <v>45346</v>
      </c>
      <c r="C364" s="10">
        <f>DATE(YEAR(orders[[#This Row],[order_date]]), MONTH(orders[[#This Row],[order_date]]), 1)</f>
        <v>45323</v>
      </c>
      <c r="D364" t="s">
        <v>2280</v>
      </c>
      <c r="E364" t="s">
        <v>541</v>
      </c>
      <c r="F364" t="str">
        <f>VLOOKUP(orders[[#This Row],[product_id]],Products!A:C,3,0)</f>
        <v>Appliances</v>
      </c>
      <c r="G364">
        <v>1</v>
      </c>
      <c r="H364" s="6">
        <v>9.6027169168149407E-2</v>
      </c>
      <c r="I364" s="2">
        <f>VLOOKUP($E364,
Products!$A$1:$F$201,MATCH(Orders!I$1,Products!$A$1:$F$1,0),0)</f>
        <v>2390.3651642386908</v>
      </c>
      <c r="J364" s="2">
        <f>VLOOKUP($E364,
Products!$A$1:$F$201,MATCH(Orders!J$1,Products!$A$1:$F$1,0),0)</f>
        <v>1655.7504783617919</v>
      </c>
    </row>
    <row r="365" spans="1:10">
      <c r="A365">
        <v>364</v>
      </c>
      <c r="B365" s="4">
        <v>45575</v>
      </c>
      <c r="C365" s="10">
        <f>DATE(YEAR(orders[[#This Row],[order_date]]), MONTH(orders[[#This Row],[order_date]]), 1)</f>
        <v>45566</v>
      </c>
      <c r="D365" t="s">
        <v>3174</v>
      </c>
      <c r="E365" t="s">
        <v>523</v>
      </c>
      <c r="F365" t="str">
        <f>VLOOKUP(orders[[#This Row],[product_id]],Products!A:C,3,0)</f>
        <v>Electronics</v>
      </c>
      <c r="G365">
        <v>1</v>
      </c>
      <c r="H365" s="6">
        <v>0.22897228659490415</v>
      </c>
      <c r="I365" s="2">
        <f>VLOOKUP($E365,
Products!$A$1:$F$201,MATCH(Orders!I$1,Products!$A$1:$F$1,0),0)</f>
        <v>27240.414518089601</v>
      </c>
      <c r="J365" s="2">
        <f>VLOOKUP($E365,
Products!$A$1:$F$201,MATCH(Orders!J$1,Products!$A$1:$F$1,0),0)</f>
        <v>21217.524617692769</v>
      </c>
    </row>
    <row r="366" spans="1:10">
      <c r="A366">
        <v>365</v>
      </c>
      <c r="B366" s="4">
        <v>45402</v>
      </c>
      <c r="C366" s="10">
        <f>DATE(YEAR(orders[[#This Row],[order_date]]), MONTH(orders[[#This Row],[order_date]]), 1)</f>
        <v>45383</v>
      </c>
      <c r="D366" t="s">
        <v>3134</v>
      </c>
      <c r="E366" t="s">
        <v>656</v>
      </c>
      <c r="F366" t="str">
        <f>VLOOKUP(orders[[#This Row],[product_id]],Products!A:C,3,0)</f>
        <v>Electronics</v>
      </c>
      <c r="G366">
        <v>1</v>
      </c>
      <c r="H366" s="6">
        <v>0.11438665484552837</v>
      </c>
      <c r="I366" s="2">
        <f>VLOOKUP($E366,
Products!$A$1:$F$201,MATCH(Orders!I$1,Products!$A$1:$F$1,0),0)</f>
        <v>30485.811519789549</v>
      </c>
      <c r="J366" s="2">
        <f>VLOOKUP($E366,
Products!$A$1:$F$201,MATCH(Orders!J$1,Products!$A$1:$F$1,0),0)</f>
        <v>23818.70129930825</v>
      </c>
    </row>
    <row r="367" spans="1:10">
      <c r="A367">
        <v>366</v>
      </c>
      <c r="B367" s="4">
        <v>45096</v>
      </c>
      <c r="C367" s="10">
        <f>DATE(YEAR(orders[[#This Row],[order_date]]), MONTH(orders[[#This Row],[order_date]]), 1)</f>
        <v>45078</v>
      </c>
      <c r="D367" t="s">
        <v>4394</v>
      </c>
      <c r="E367" t="s">
        <v>582</v>
      </c>
      <c r="F367" t="str">
        <f>VLOOKUP(orders[[#This Row],[product_id]],Products!A:C,3,0)</f>
        <v>Electronics</v>
      </c>
      <c r="G367">
        <v>2</v>
      </c>
      <c r="H367" s="6">
        <v>0.18647289950983076</v>
      </c>
      <c r="I367" s="2">
        <f>VLOOKUP($E367,
Products!$A$1:$F$201,MATCH(Orders!I$1,Products!$A$1:$F$1,0),0)</f>
        <v>16266.090182397211</v>
      </c>
      <c r="J367" s="2">
        <f>VLOOKUP($E367,
Products!$A$1:$F$201,MATCH(Orders!J$1,Products!$A$1:$F$1,0),0)</f>
        <v>11802.84602487359</v>
      </c>
    </row>
    <row r="368" spans="1:10">
      <c r="A368">
        <v>367</v>
      </c>
      <c r="B368" s="4">
        <v>45100</v>
      </c>
      <c r="C368" s="10">
        <f>DATE(YEAR(orders[[#This Row],[order_date]]), MONTH(orders[[#This Row],[order_date]]), 1)</f>
        <v>45078</v>
      </c>
      <c r="D368" t="s">
        <v>2758</v>
      </c>
      <c r="E368" t="s">
        <v>554</v>
      </c>
      <c r="F368" t="str">
        <f>VLOOKUP(orders[[#This Row],[product_id]],Products!A:C,3,0)</f>
        <v>Appliances</v>
      </c>
      <c r="G368">
        <v>2</v>
      </c>
      <c r="H368" s="6">
        <v>0.13595288363987298</v>
      </c>
      <c r="I368" s="2">
        <f>VLOOKUP($E368,
Products!$A$1:$F$201,MATCH(Orders!I$1,Products!$A$1:$F$1,0),0)</f>
        <v>2088.6647814855078</v>
      </c>
      <c r="J368" s="2">
        <f>VLOOKUP($E368,
Products!$A$1:$F$201,MATCH(Orders!J$1,Products!$A$1:$F$1,0),0)</f>
        <v>1371.380040542937</v>
      </c>
    </row>
    <row r="369" spans="1:10">
      <c r="A369">
        <v>368</v>
      </c>
      <c r="B369" s="4">
        <v>45396</v>
      </c>
      <c r="C369" s="10">
        <f>DATE(YEAR(orders[[#This Row],[order_date]]), MONTH(orders[[#This Row],[order_date]]), 1)</f>
        <v>45383</v>
      </c>
      <c r="D369" t="s">
        <v>3401</v>
      </c>
      <c r="E369" t="s">
        <v>675</v>
      </c>
      <c r="F369" t="str">
        <f>VLOOKUP(orders[[#This Row],[product_id]],Products!A:C,3,0)</f>
        <v>Appliances</v>
      </c>
      <c r="G369">
        <v>1</v>
      </c>
      <c r="H369" s="6">
        <v>0.12216675929509242</v>
      </c>
      <c r="I369" s="2">
        <f>VLOOKUP($E369,
Products!$A$1:$F$201,MATCH(Orders!I$1,Products!$A$1:$F$1,0),0)</f>
        <v>23552.642442203069</v>
      </c>
      <c r="J369" s="2">
        <f>VLOOKUP($E369,
Products!$A$1:$F$201,MATCH(Orders!J$1,Products!$A$1:$F$1,0),0)</f>
        <v>17389.42325132497</v>
      </c>
    </row>
    <row r="370" spans="1:10">
      <c r="A370">
        <v>369</v>
      </c>
      <c r="B370" s="4">
        <v>45271</v>
      </c>
      <c r="C370" s="10">
        <f>DATE(YEAR(orders[[#This Row],[order_date]]), MONTH(orders[[#This Row],[order_date]]), 1)</f>
        <v>45261</v>
      </c>
      <c r="D370" t="s">
        <v>2733</v>
      </c>
      <c r="E370" t="s">
        <v>608</v>
      </c>
      <c r="F370" t="str">
        <f>VLOOKUP(orders[[#This Row],[product_id]],Products!A:C,3,0)</f>
        <v>Electronics</v>
      </c>
      <c r="G370">
        <v>1</v>
      </c>
      <c r="H370" s="6">
        <v>0.19194480539057421</v>
      </c>
      <c r="I370" s="2">
        <f>VLOOKUP($E370,
Products!$A$1:$F$201,MATCH(Orders!I$1,Products!$A$1:$F$1,0),0)</f>
        <v>32509.710212279751</v>
      </c>
      <c r="J370" s="2">
        <f>VLOOKUP($E370,
Products!$A$1:$F$201,MATCH(Orders!J$1,Products!$A$1:$F$1,0),0)</f>
        <v>23699.228985408761</v>
      </c>
    </row>
    <row r="371" spans="1:10">
      <c r="A371">
        <v>370</v>
      </c>
      <c r="B371" s="4">
        <v>45371</v>
      </c>
      <c r="C371" s="10">
        <f>DATE(YEAR(orders[[#This Row],[order_date]]), MONTH(orders[[#This Row],[order_date]]), 1)</f>
        <v>45352</v>
      </c>
      <c r="D371" t="s">
        <v>3781</v>
      </c>
      <c r="E371" t="s">
        <v>549</v>
      </c>
      <c r="F371" t="str">
        <f>VLOOKUP(orders[[#This Row],[product_id]],Products!A:C,3,0)</f>
        <v>Electronics</v>
      </c>
      <c r="G371">
        <v>1</v>
      </c>
      <c r="H371" s="6">
        <v>0.22686391336285947</v>
      </c>
      <c r="I371" s="2">
        <f>VLOOKUP($E371,
Products!$A$1:$F$201,MATCH(Orders!I$1,Products!$A$1:$F$1,0),0)</f>
        <v>32579.222893763279</v>
      </c>
      <c r="J371" s="2">
        <f>VLOOKUP($E371,
Products!$A$1:$F$201,MATCH(Orders!J$1,Products!$A$1:$F$1,0),0)</f>
        <v>22472.912188105081</v>
      </c>
    </row>
    <row r="372" spans="1:10">
      <c r="A372">
        <v>371</v>
      </c>
      <c r="B372" s="4">
        <v>45968</v>
      </c>
      <c r="C372" s="10">
        <f>DATE(YEAR(orders[[#This Row],[order_date]]), MONTH(orders[[#This Row],[order_date]]), 1)</f>
        <v>45962</v>
      </c>
      <c r="D372" t="s">
        <v>4458</v>
      </c>
      <c r="E372" t="s">
        <v>614</v>
      </c>
      <c r="F372" t="str">
        <f>VLOOKUP(orders[[#This Row],[product_id]],Products!A:C,3,0)</f>
        <v>Electronics</v>
      </c>
      <c r="G372">
        <v>1</v>
      </c>
      <c r="H372" s="6">
        <v>0.10478160956773705</v>
      </c>
      <c r="I372" s="2">
        <f>VLOOKUP($E372,
Products!$A$1:$F$201,MATCH(Orders!I$1,Products!$A$1:$F$1,0),0)</f>
        <v>27394.979060178921</v>
      </c>
      <c r="J372" s="2">
        <f>VLOOKUP($E372,
Products!$A$1:$F$201,MATCH(Orders!J$1,Products!$A$1:$F$1,0),0)</f>
        <v>20497.911427865951</v>
      </c>
    </row>
    <row r="373" spans="1:10">
      <c r="A373">
        <v>372</v>
      </c>
      <c r="B373" s="4">
        <v>46020</v>
      </c>
      <c r="C373" s="10">
        <f>DATE(YEAR(orders[[#This Row],[order_date]]), MONTH(orders[[#This Row],[order_date]]), 1)</f>
        <v>45992</v>
      </c>
      <c r="D373" t="s">
        <v>1021</v>
      </c>
      <c r="E373" t="s">
        <v>634</v>
      </c>
      <c r="F373" t="str">
        <f>VLOOKUP(orders[[#This Row],[product_id]],Products!A:C,3,0)</f>
        <v>Appliances</v>
      </c>
      <c r="G373">
        <v>2</v>
      </c>
      <c r="H373" s="6">
        <v>0.10280829972937824</v>
      </c>
      <c r="I373" s="2">
        <f>VLOOKUP($E373,
Products!$A$1:$F$201,MATCH(Orders!I$1,Products!$A$1:$F$1,0),0)</f>
        <v>25631.29637331214</v>
      </c>
      <c r="J373" s="2">
        <f>VLOOKUP($E373,
Products!$A$1:$F$201,MATCH(Orders!J$1,Products!$A$1:$F$1,0),0)</f>
        <v>17692.643397044121</v>
      </c>
    </row>
    <row r="374" spans="1:10">
      <c r="A374">
        <v>373</v>
      </c>
      <c r="B374" s="4">
        <v>45554</v>
      </c>
      <c r="C374" s="10">
        <f>DATE(YEAR(orders[[#This Row],[order_date]]), MONTH(orders[[#This Row],[order_date]]), 1)</f>
        <v>45536</v>
      </c>
      <c r="D374" t="s">
        <v>2551</v>
      </c>
      <c r="E374" t="s">
        <v>512</v>
      </c>
      <c r="F374" t="str">
        <f>VLOOKUP(orders[[#This Row],[product_id]],Products!A:C,3,0)</f>
        <v>Electronics</v>
      </c>
      <c r="G374">
        <v>2</v>
      </c>
      <c r="H374" s="6">
        <v>0.23821693223002993</v>
      </c>
      <c r="I374" s="2">
        <f>VLOOKUP($E374,
Products!$A$1:$F$201,MATCH(Orders!I$1,Products!$A$1:$F$1,0),0)</f>
        <v>12877.548087294561</v>
      </c>
      <c r="J374" s="2">
        <f>VLOOKUP($E374,
Products!$A$1:$F$201,MATCH(Orders!J$1,Products!$A$1:$F$1,0),0)</f>
        <v>9551.9000631411909</v>
      </c>
    </row>
    <row r="375" spans="1:10">
      <c r="A375">
        <v>374</v>
      </c>
      <c r="B375" s="4">
        <v>45518</v>
      </c>
      <c r="C375" s="10">
        <f>DATE(YEAR(orders[[#This Row],[order_date]]), MONTH(orders[[#This Row],[order_date]]), 1)</f>
        <v>45505</v>
      </c>
      <c r="D375" t="s">
        <v>4695</v>
      </c>
      <c r="E375" t="s">
        <v>553</v>
      </c>
      <c r="F375" t="str">
        <f>VLOOKUP(orders[[#This Row],[product_id]],Products!A:C,3,0)</f>
        <v>Electronics</v>
      </c>
      <c r="G375">
        <v>2</v>
      </c>
      <c r="H375" s="6">
        <v>0.24509047837841474</v>
      </c>
      <c r="I375" s="2">
        <f>VLOOKUP($E375,
Products!$A$1:$F$201,MATCH(Orders!I$1,Products!$A$1:$F$1,0),0)</f>
        <v>19089.562478947992</v>
      </c>
      <c r="J375" s="2">
        <f>VLOOKUP($E375,
Products!$A$1:$F$201,MATCH(Orders!J$1,Products!$A$1:$F$1,0),0)</f>
        <v>12552.840439332171</v>
      </c>
    </row>
    <row r="376" spans="1:10">
      <c r="A376">
        <v>375</v>
      </c>
      <c r="B376" s="4">
        <v>45453</v>
      </c>
      <c r="C376" s="10">
        <f>DATE(YEAR(orders[[#This Row],[order_date]]), MONTH(orders[[#This Row],[order_date]]), 1)</f>
        <v>45444</v>
      </c>
      <c r="D376" t="s">
        <v>1807</v>
      </c>
      <c r="E376" t="s">
        <v>617</v>
      </c>
      <c r="F376" t="str">
        <f>VLOOKUP(orders[[#This Row],[product_id]],Products!A:C,3,0)</f>
        <v>Electronics</v>
      </c>
      <c r="G376">
        <v>2</v>
      </c>
      <c r="H376" s="6">
        <v>0.1083135233265926</v>
      </c>
      <c r="I376" s="2">
        <f>VLOOKUP($E376,
Products!$A$1:$F$201,MATCH(Orders!I$1,Products!$A$1:$F$1,0),0)</f>
        <v>19466.867434847129</v>
      </c>
      <c r="J376" s="2">
        <f>VLOOKUP($E376,
Products!$A$1:$F$201,MATCH(Orders!J$1,Products!$A$1:$F$1,0),0)</f>
        <v>13371.790482684521</v>
      </c>
    </row>
    <row r="377" spans="1:10">
      <c r="A377">
        <v>376</v>
      </c>
      <c r="B377" s="4">
        <v>45382</v>
      </c>
      <c r="C377" s="10">
        <f>DATE(YEAR(orders[[#This Row],[order_date]]), MONTH(orders[[#This Row],[order_date]]), 1)</f>
        <v>45352</v>
      </c>
      <c r="D377" t="s">
        <v>1236</v>
      </c>
      <c r="E377" t="s">
        <v>649</v>
      </c>
      <c r="F377" t="str">
        <f>VLOOKUP(orders[[#This Row],[product_id]],Products!A:C,3,0)</f>
        <v>Electronics</v>
      </c>
      <c r="G377">
        <v>2</v>
      </c>
      <c r="H377" s="6">
        <v>0.14976799474316341</v>
      </c>
      <c r="I377" s="2">
        <f>VLOOKUP($E377,
Products!$A$1:$F$201,MATCH(Orders!I$1,Products!$A$1:$F$1,0),0)</f>
        <v>13109.676759490871</v>
      </c>
      <c r="J377" s="2">
        <f>VLOOKUP($E377,
Products!$A$1:$F$201,MATCH(Orders!J$1,Products!$A$1:$F$1,0),0)</f>
        <v>9497.2301945627187</v>
      </c>
    </row>
    <row r="378" spans="1:10">
      <c r="A378">
        <v>377</v>
      </c>
      <c r="B378" s="4">
        <v>45737</v>
      </c>
      <c r="C378" s="10">
        <f>DATE(YEAR(orders[[#This Row],[order_date]]), MONTH(orders[[#This Row],[order_date]]), 1)</f>
        <v>45717</v>
      </c>
      <c r="D378" t="s">
        <v>4494</v>
      </c>
      <c r="E378" t="s">
        <v>553</v>
      </c>
      <c r="F378" t="str">
        <f>VLOOKUP(orders[[#This Row],[product_id]],Products!A:C,3,0)</f>
        <v>Electronics</v>
      </c>
      <c r="G378">
        <v>1</v>
      </c>
      <c r="H378" s="6">
        <v>0.10145963283003101</v>
      </c>
      <c r="I378" s="2">
        <f>VLOOKUP($E378,
Products!$A$1:$F$201,MATCH(Orders!I$1,Products!$A$1:$F$1,0),0)</f>
        <v>19089.562478947992</v>
      </c>
      <c r="J378" s="2">
        <f>VLOOKUP($E378,
Products!$A$1:$F$201,MATCH(Orders!J$1,Products!$A$1:$F$1,0),0)</f>
        <v>12552.840439332171</v>
      </c>
    </row>
    <row r="379" spans="1:10">
      <c r="A379">
        <v>378</v>
      </c>
      <c r="B379" s="4">
        <v>45114</v>
      </c>
      <c r="C379" s="10">
        <f>DATE(YEAR(orders[[#This Row],[order_date]]), MONTH(orders[[#This Row],[order_date]]), 1)</f>
        <v>45108</v>
      </c>
      <c r="D379" t="s">
        <v>3108</v>
      </c>
      <c r="E379" t="s">
        <v>676</v>
      </c>
      <c r="F379" t="str">
        <f>VLOOKUP(orders[[#This Row],[product_id]],Products!A:C,3,0)</f>
        <v>Electronics</v>
      </c>
      <c r="G379">
        <v>1</v>
      </c>
      <c r="H379" s="6">
        <v>0.21361708198564533</v>
      </c>
      <c r="I379" s="2">
        <f>VLOOKUP($E379,
Products!$A$1:$F$201,MATCH(Orders!I$1,Products!$A$1:$F$1,0),0)</f>
        <v>30008.64884218746</v>
      </c>
      <c r="J379" s="2">
        <f>VLOOKUP($E379,
Products!$A$1:$F$201,MATCH(Orders!J$1,Products!$A$1:$F$1,0),0)</f>
        <v>19907.2372539471</v>
      </c>
    </row>
    <row r="380" spans="1:10">
      <c r="A380">
        <v>379</v>
      </c>
      <c r="B380" s="4">
        <v>45947</v>
      </c>
      <c r="C380" s="10">
        <f>DATE(YEAR(orders[[#This Row],[order_date]]), MONTH(orders[[#This Row],[order_date]]), 1)</f>
        <v>45931</v>
      </c>
      <c r="D380" t="s">
        <v>2565</v>
      </c>
      <c r="E380" t="s">
        <v>556</v>
      </c>
      <c r="F380" t="str">
        <f>VLOOKUP(orders[[#This Row],[product_id]],Products!A:C,3,0)</f>
        <v>Appliances</v>
      </c>
      <c r="G380">
        <v>1</v>
      </c>
      <c r="H380" s="6">
        <v>8.1240118344328441E-2</v>
      </c>
      <c r="I380" s="2">
        <f>VLOOKUP($E380,
Products!$A$1:$F$201,MATCH(Orders!I$1,Products!$A$1:$F$1,0),0)</f>
        <v>27054.121101651981</v>
      </c>
      <c r="J380" s="2">
        <f>VLOOKUP($E380,
Products!$A$1:$F$201,MATCH(Orders!J$1,Products!$A$1:$F$1,0),0)</f>
        <v>19388.930988794411</v>
      </c>
    </row>
    <row r="381" spans="1:10">
      <c r="A381">
        <v>380</v>
      </c>
      <c r="B381" s="4">
        <v>45637</v>
      </c>
      <c r="C381" s="10">
        <f>DATE(YEAR(orders[[#This Row],[order_date]]), MONTH(orders[[#This Row],[order_date]]), 1)</f>
        <v>45627</v>
      </c>
      <c r="D381" t="s">
        <v>3810</v>
      </c>
      <c r="E381" t="s">
        <v>612</v>
      </c>
      <c r="F381" t="str">
        <f>VLOOKUP(orders[[#This Row],[product_id]],Products!A:C,3,0)</f>
        <v>Electronics</v>
      </c>
      <c r="G381">
        <v>2</v>
      </c>
      <c r="H381" s="6">
        <v>0.18472162374083159</v>
      </c>
      <c r="I381" s="2">
        <f>VLOOKUP($E381,
Products!$A$1:$F$201,MATCH(Orders!I$1,Products!$A$1:$F$1,0),0)</f>
        <v>2704.041843529928</v>
      </c>
      <c r="J381" s="2">
        <f>VLOOKUP($E381,
Products!$A$1:$F$201,MATCH(Orders!J$1,Products!$A$1:$F$1,0),0)</f>
        <v>2158.9135708713038</v>
      </c>
    </row>
    <row r="382" spans="1:10">
      <c r="A382">
        <v>381</v>
      </c>
      <c r="B382" s="4">
        <v>45455</v>
      </c>
      <c r="C382" s="10">
        <f>DATE(YEAR(orders[[#This Row],[order_date]]), MONTH(orders[[#This Row],[order_date]]), 1)</f>
        <v>45444</v>
      </c>
      <c r="D382" t="s">
        <v>1367</v>
      </c>
      <c r="E382" t="s">
        <v>571</v>
      </c>
      <c r="F382" t="str">
        <f>VLOOKUP(orders[[#This Row],[product_id]],Products!A:C,3,0)</f>
        <v>Electronics</v>
      </c>
      <c r="G382">
        <v>1</v>
      </c>
      <c r="H382" s="6">
        <v>0.20374922796627362</v>
      </c>
      <c r="I382" s="2">
        <f>VLOOKUP($E382,
Products!$A$1:$F$201,MATCH(Orders!I$1,Products!$A$1:$F$1,0),0)</f>
        <v>30022.150567424669</v>
      </c>
      <c r="J382" s="2">
        <f>VLOOKUP($E382,
Products!$A$1:$F$201,MATCH(Orders!J$1,Products!$A$1:$F$1,0),0)</f>
        <v>21451.61875289512</v>
      </c>
    </row>
    <row r="383" spans="1:10">
      <c r="A383">
        <v>382</v>
      </c>
      <c r="B383" s="4">
        <v>45360</v>
      </c>
      <c r="C383" s="10">
        <f>DATE(YEAR(orders[[#This Row],[order_date]]), MONTH(orders[[#This Row],[order_date]]), 1)</f>
        <v>45352</v>
      </c>
      <c r="D383" t="s">
        <v>4482</v>
      </c>
      <c r="E383" t="s">
        <v>536</v>
      </c>
      <c r="F383" t="str">
        <f>VLOOKUP(orders[[#This Row],[product_id]],Products!A:C,3,0)</f>
        <v>Appliances</v>
      </c>
      <c r="G383">
        <v>1</v>
      </c>
      <c r="H383" s="6">
        <v>0.11939829738602416</v>
      </c>
      <c r="I383" s="2">
        <f>VLOOKUP($E383,
Products!$A$1:$F$201,MATCH(Orders!I$1,Products!$A$1:$F$1,0),0)</f>
        <v>25818.123603836499</v>
      </c>
      <c r="J383" s="2">
        <f>VLOOKUP($E383,
Products!$A$1:$F$201,MATCH(Orders!J$1,Products!$A$1:$F$1,0),0)</f>
        <v>18462.729442964981</v>
      </c>
    </row>
    <row r="384" spans="1:10">
      <c r="A384">
        <v>383</v>
      </c>
      <c r="B384" s="4">
        <v>45214</v>
      </c>
      <c r="C384" s="10">
        <f>DATE(YEAR(orders[[#This Row],[order_date]]), MONTH(orders[[#This Row],[order_date]]), 1)</f>
        <v>45200</v>
      </c>
      <c r="D384" t="s">
        <v>3916</v>
      </c>
      <c r="E384" t="s">
        <v>544</v>
      </c>
      <c r="F384" t="str">
        <f>VLOOKUP(orders[[#This Row],[product_id]],Products!A:C,3,0)</f>
        <v>Electronics</v>
      </c>
      <c r="G384">
        <v>3</v>
      </c>
      <c r="H384" s="6">
        <v>0.13582615657398722</v>
      </c>
      <c r="I384" s="2">
        <f>VLOOKUP($E384,
Products!$A$1:$F$201,MATCH(Orders!I$1,Products!$A$1:$F$1,0),0)</f>
        <v>16273.22789477584</v>
      </c>
      <c r="J384" s="2">
        <f>VLOOKUP($E384,
Products!$A$1:$F$201,MATCH(Orders!J$1,Products!$A$1:$F$1,0),0)</f>
        <v>12683.607953986329</v>
      </c>
    </row>
    <row r="385" spans="1:10">
      <c r="A385">
        <v>384</v>
      </c>
      <c r="B385" s="4">
        <v>45425</v>
      </c>
      <c r="C385" s="10">
        <f>DATE(YEAR(orders[[#This Row],[order_date]]), MONTH(orders[[#This Row],[order_date]]), 1)</f>
        <v>45413</v>
      </c>
      <c r="D385" t="s">
        <v>2001</v>
      </c>
      <c r="E385" t="s">
        <v>514</v>
      </c>
      <c r="F385" t="str">
        <f>VLOOKUP(orders[[#This Row],[product_id]],Products!A:C,3,0)</f>
        <v>Electronics</v>
      </c>
      <c r="G385">
        <v>1</v>
      </c>
      <c r="H385" s="6">
        <v>0.21314975728871915</v>
      </c>
      <c r="I385" s="2">
        <f>VLOOKUP($E385,
Products!$A$1:$F$201,MATCH(Orders!I$1,Products!$A$1:$F$1,0),0)</f>
        <v>16482.730474054071</v>
      </c>
      <c r="J385" s="2">
        <f>VLOOKUP($E385,
Products!$A$1:$F$201,MATCH(Orders!J$1,Products!$A$1:$F$1,0),0)</f>
        <v>12480.81165565178</v>
      </c>
    </row>
    <row r="386" spans="1:10">
      <c r="A386">
        <v>385</v>
      </c>
      <c r="B386" s="4">
        <v>45229</v>
      </c>
      <c r="C386" s="10">
        <f>DATE(YEAR(orders[[#This Row],[order_date]]), MONTH(orders[[#This Row],[order_date]]), 1)</f>
        <v>45200</v>
      </c>
      <c r="D386" t="s">
        <v>1925</v>
      </c>
      <c r="E386" t="s">
        <v>546</v>
      </c>
      <c r="F386" t="str">
        <f>VLOOKUP(orders[[#This Row],[product_id]],Products!A:C,3,0)</f>
        <v>Electronics</v>
      </c>
      <c r="G386">
        <v>3</v>
      </c>
      <c r="H386" s="6">
        <v>0.21749173645798525</v>
      </c>
      <c r="I386" s="2">
        <f>VLOOKUP($E386,
Products!$A$1:$F$201,MATCH(Orders!I$1,Products!$A$1:$F$1,0),0)</f>
        <v>21943.16319502375</v>
      </c>
      <c r="J386" s="2">
        <f>VLOOKUP($E386,
Products!$A$1:$F$201,MATCH(Orders!J$1,Products!$A$1:$F$1,0),0)</f>
        <v>16937.09489743154</v>
      </c>
    </row>
    <row r="387" spans="1:10">
      <c r="A387">
        <v>386</v>
      </c>
      <c r="B387" s="4">
        <v>45013</v>
      </c>
      <c r="C387" s="10">
        <f>DATE(YEAR(orders[[#This Row],[order_date]]), MONTH(orders[[#This Row],[order_date]]), 1)</f>
        <v>44986</v>
      </c>
      <c r="D387" t="s">
        <v>832</v>
      </c>
      <c r="E387" t="s">
        <v>568</v>
      </c>
      <c r="F387" t="str">
        <f>VLOOKUP(orders[[#This Row],[product_id]],Products!A:C,3,0)</f>
        <v>Electronics</v>
      </c>
      <c r="G387">
        <v>2</v>
      </c>
      <c r="H387" s="6">
        <v>0.22813035388602859</v>
      </c>
      <c r="I387" s="2">
        <f>VLOOKUP($E387,
Products!$A$1:$F$201,MATCH(Orders!I$1,Products!$A$1:$F$1,0),0)</f>
        <v>21702.72353355262</v>
      </c>
      <c r="J387" s="2">
        <f>VLOOKUP($E387,
Products!$A$1:$F$201,MATCH(Orders!J$1,Products!$A$1:$F$1,0),0)</f>
        <v>17244.710704747551</v>
      </c>
    </row>
    <row r="388" spans="1:10">
      <c r="A388">
        <v>387</v>
      </c>
      <c r="B388" s="4">
        <v>45756</v>
      </c>
      <c r="C388" s="10">
        <f>DATE(YEAR(orders[[#This Row],[order_date]]), MONTH(orders[[#This Row],[order_date]]), 1)</f>
        <v>45748</v>
      </c>
      <c r="D388" t="s">
        <v>1054</v>
      </c>
      <c r="E388" t="s">
        <v>519</v>
      </c>
      <c r="F388" t="str">
        <f>VLOOKUP(orders[[#This Row],[product_id]],Products!A:C,3,0)</f>
        <v>Electronics</v>
      </c>
      <c r="G388">
        <v>1</v>
      </c>
      <c r="H388" s="6">
        <v>0.24311187187268016</v>
      </c>
      <c r="I388" s="2">
        <f>VLOOKUP($E388,
Products!$A$1:$F$201,MATCH(Orders!I$1,Products!$A$1:$F$1,0),0)</f>
        <v>13103.02115426216</v>
      </c>
      <c r="J388" s="2">
        <f>VLOOKUP($E388,
Products!$A$1:$F$201,MATCH(Orders!J$1,Products!$A$1:$F$1,0),0)</f>
        <v>8775.5491996797755</v>
      </c>
    </row>
    <row r="389" spans="1:10">
      <c r="A389">
        <v>388</v>
      </c>
      <c r="B389" s="4">
        <v>45364</v>
      </c>
      <c r="C389" s="10">
        <f>DATE(YEAR(orders[[#This Row],[order_date]]), MONTH(orders[[#This Row],[order_date]]), 1)</f>
        <v>45352</v>
      </c>
      <c r="D389" t="s">
        <v>2472</v>
      </c>
      <c r="E389" t="s">
        <v>563</v>
      </c>
      <c r="F389" t="str">
        <f>VLOOKUP(orders[[#This Row],[product_id]],Products!A:C,3,0)</f>
        <v>Electronics</v>
      </c>
      <c r="G389">
        <v>2</v>
      </c>
      <c r="H389" s="6">
        <v>0.21213207004408019</v>
      </c>
      <c r="I389" s="2">
        <f>VLOOKUP($E389,
Products!$A$1:$F$201,MATCH(Orders!I$1,Products!$A$1:$F$1,0),0)</f>
        <v>2267.1489506516559</v>
      </c>
      <c r="J389" s="2">
        <f>VLOOKUP($E389,
Products!$A$1:$F$201,MATCH(Orders!J$1,Products!$A$1:$F$1,0),0)</f>
        <v>1538.7671398485211</v>
      </c>
    </row>
    <row r="390" spans="1:10">
      <c r="A390">
        <v>389</v>
      </c>
      <c r="B390" s="4">
        <v>45467</v>
      </c>
      <c r="C390" s="10">
        <f>DATE(YEAR(orders[[#This Row],[order_date]]), MONTH(orders[[#This Row],[order_date]]), 1)</f>
        <v>45444</v>
      </c>
      <c r="D390" t="s">
        <v>1773</v>
      </c>
      <c r="E390" t="s">
        <v>593</v>
      </c>
      <c r="F390" t="str">
        <f>VLOOKUP(orders[[#This Row],[product_id]],Products!A:C,3,0)</f>
        <v>Electronics</v>
      </c>
      <c r="G390">
        <v>3</v>
      </c>
      <c r="H390" s="6">
        <v>0.10818209654695789</v>
      </c>
      <c r="I390" s="2">
        <f>VLOOKUP($E390,
Products!$A$1:$F$201,MATCH(Orders!I$1,Products!$A$1:$F$1,0),0)</f>
        <v>2667.7858525453248</v>
      </c>
      <c r="J390" s="2">
        <f>VLOOKUP($E390,
Products!$A$1:$F$201,MATCH(Orders!J$1,Products!$A$1:$F$1,0),0)</f>
        <v>1797.4955098065359</v>
      </c>
    </row>
    <row r="391" spans="1:10">
      <c r="A391">
        <v>390</v>
      </c>
      <c r="B391" s="4">
        <v>45972</v>
      </c>
      <c r="C391" s="10">
        <f>DATE(YEAR(orders[[#This Row],[order_date]]), MONTH(orders[[#This Row],[order_date]]), 1)</f>
        <v>45962</v>
      </c>
      <c r="D391" t="s">
        <v>3495</v>
      </c>
      <c r="E391" t="s">
        <v>602</v>
      </c>
      <c r="F391" t="str">
        <f>VLOOKUP(orders[[#This Row],[product_id]],Products!A:C,3,0)</f>
        <v>Appliances</v>
      </c>
      <c r="G391">
        <v>1</v>
      </c>
      <c r="H391" s="6">
        <v>7.6632949958992197E-2</v>
      </c>
      <c r="I391" s="2">
        <f>VLOOKUP($E391,
Products!$A$1:$F$201,MATCH(Orders!I$1,Products!$A$1:$F$1,0),0)</f>
        <v>22834.95547197924</v>
      </c>
      <c r="J391" s="2">
        <f>VLOOKUP($E391,
Products!$A$1:$F$201,MATCH(Orders!J$1,Products!$A$1:$F$1,0),0)</f>
        <v>17972.460052660601</v>
      </c>
    </row>
    <row r="392" spans="1:10">
      <c r="A392">
        <v>391</v>
      </c>
      <c r="B392" s="4">
        <v>45759</v>
      </c>
      <c r="C392" s="10">
        <f>DATE(YEAR(orders[[#This Row],[order_date]]), MONTH(orders[[#This Row],[order_date]]), 1)</f>
        <v>45748</v>
      </c>
      <c r="D392" t="s">
        <v>1433</v>
      </c>
      <c r="E392" t="s">
        <v>603</v>
      </c>
      <c r="F392" t="str">
        <f>VLOOKUP(orders[[#This Row],[product_id]],Products!A:C,3,0)</f>
        <v>Electronics</v>
      </c>
      <c r="G392">
        <v>2</v>
      </c>
      <c r="H392" s="6">
        <v>0.21098057587211227</v>
      </c>
      <c r="I392" s="2">
        <f>VLOOKUP($E392,
Products!$A$1:$F$201,MATCH(Orders!I$1,Products!$A$1:$F$1,0),0)</f>
        <v>10867.659217073329</v>
      </c>
      <c r="J392" s="2">
        <f>VLOOKUP($E392,
Products!$A$1:$F$201,MATCH(Orders!J$1,Products!$A$1:$F$1,0),0)</f>
        <v>8421.8829552397037</v>
      </c>
    </row>
    <row r="393" spans="1:10">
      <c r="A393">
        <v>392</v>
      </c>
      <c r="B393" s="4">
        <v>45723</v>
      </c>
      <c r="C393" s="10">
        <f>DATE(YEAR(orders[[#This Row],[order_date]]), MONTH(orders[[#This Row],[order_date]]), 1)</f>
        <v>45717</v>
      </c>
      <c r="D393" t="s">
        <v>949</v>
      </c>
      <c r="E393" t="s">
        <v>697</v>
      </c>
      <c r="F393" t="str">
        <f>VLOOKUP(orders[[#This Row],[product_id]],Products!A:C,3,0)</f>
        <v>Electronics</v>
      </c>
      <c r="G393">
        <v>1</v>
      </c>
      <c r="H393" s="6">
        <v>0.10840767438065979</v>
      </c>
      <c r="I393" s="2">
        <f>VLOOKUP($E393,
Products!$A$1:$F$201,MATCH(Orders!I$1,Products!$A$1:$F$1,0),0)</f>
        <v>17528.463836680221</v>
      </c>
      <c r="J393" s="2">
        <f>VLOOKUP($E393,
Products!$A$1:$F$201,MATCH(Orders!J$1,Products!$A$1:$F$1,0),0)</f>
        <v>11565.98358924177</v>
      </c>
    </row>
    <row r="394" spans="1:10">
      <c r="A394">
        <v>393</v>
      </c>
      <c r="B394" s="4">
        <v>45486</v>
      </c>
      <c r="C394" s="10">
        <f>DATE(YEAR(orders[[#This Row],[order_date]]), MONTH(orders[[#This Row],[order_date]]), 1)</f>
        <v>45474</v>
      </c>
      <c r="D394" t="s">
        <v>2762</v>
      </c>
      <c r="E394" t="s">
        <v>661</v>
      </c>
      <c r="F394" t="str">
        <f>VLOOKUP(orders[[#This Row],[product_id]],Products!A:C,3,0)</f>
        <v>Electronics</v>
      </c>
      <c r="G394">
        <v>1</v>
      </c>
      <c r="H394" s="6">
        <v>0.14739148823811635</v>
      </c>
      <c r="I394" s="2">
        <f>VLOOKUP($E394,
Products!$A$1:$F$201,MATCH(Orders!I$1,Products!$A$1:$F$1,0),0)</f>
        <v>18760.038541255031</v>
      </c>
      <c r="J394" s="2">
        <f>VLOOKUP($E394,
Products!$A$1:$F$201,MATCH(Orders!J$1,Products!$A$1:$F$1,0),0)</f>
        <v>13545.127547708629</v>
      </c>
    </row>
    <row r="395" spans="1:10">
      <c r="A395">
        <v>394</v>
      </c>
      <c r="B395" s="4">
        <v>45688</v>
      </c>
      <c r="C395" s="10">
        <f>DATE(YEAR(orders[[#This Row],[order_date]]), MONTH(orders[[#This Row],[order_date]]), 1)</f>
        <v>45658</v>
      </c>
      <c r="D395" t="s">
        <v>2491</v>
      </c>
      <c r="E395" t="s">
        <v>637</v>
      </c>
      <c r="F395" t="str">
        <f>VLOOKUP(orders[[#This Row],[product_id]],Products!A:C,3,0)</f>
        <v>Electronics</v>
      </c>
      <c r="G395">
        <v>2</v>
      </c>
      <c r="H395" s="6">
        <v>0.1204235980546768</v>
      </c>
      <c r="I395" s="2">
        <f>VLOOKUP($E395,
Products!$A$1:$F$201,MATCH(Orders!I$1,Products!$A$1:$F$1,0),0)</f>
        <v>2722.8882486231741</v>
      </c>
      <c r="J395" s="2">
        <f>VLOOKUP($E395,
Products!$A$1:$F$201,MATCH(Orders!J$1,Products!$A$1:$F$1,0),0)</f>
        <v>2155.455197032014</v>
      </c>
    </row>
    <row r="396" spans="1:10">
      <c r="A396">
        <v>395</v>
      </c>
      <c r="B396" s="4">
        <v>45393</v>
      </c>
      <c r="C396" s="10">
        <f>DATE(YEAR(orders[[#This Row],[order_date]]), MONTH(orders[[#This Row],[order_date]]), 1)</f>
        <v>45383</v>
      </c>
      <c r="D396" t="s">
        <v>1417</v>
      </c>
      <c r="E396" t="s">
        <v>667</v>
      </c>
      <c r="F396" t="str">
        <f>VLOOKUP(orders[[#This Row],[product_id]],Products!A:C,3,0)</f>
        <v>Electronics</v>
      </c>
      <c r="G396">
        <v>1</v>
      </c>
      <c r="H396" s="6">
        <v>0.24533344122966652</v>
      </c>
      <c r="I396" s="2">
        <f>VLOOKUP($E396,
Products!$A$1:$F$201,MATCH(Orders!I$1,Products!$A$1:$F$1,0),0)</f>
        <v>2491.507056421975</v>
      </c>
      <c r="J396" s="2">
        <f>VLOOKUP($E396,
Products!$A$1:$F$201,MATCH(Orders!J$1,Products!$A$1:$F$1,0),0)</f>
        <v>1871.4408177277719</v>
      </c>
    </row>
    <row r="397" spans="1:10">
      <c r="A397">
        <v>396</v>
      </c>
      <c r="B397" s="4">
        <v>45601</v>
      </c>
      <c r="C397" s="10">
        <f>DATE(YEAR(orders[[#This Row],[order_date]]), MONTH(orders[[#This Row],[order_date]]), 1)</f>
        <v>45597</v>
      </c>
      <c r="D397" t="s">
        <v>3599</v>
      </c>
      <c r="E397" t="s">
        <v>637</v>
      </c>
      <c r="F397" t="str">
        <f>VLOOKUP(orders[[#This Row],[product_id]],Products!A:C,3,0)</f>
        <v>Electronics</v>
      </c>
      <c r="G397">
        <v>3</v>
      </c>
      <c r="H397" s="6">
        <v>0.1474586162455834</v>
      </c>
      <c r="I397" s="2">
        <f>VLOOKUP($E397,
Products!$A$1:$F$201,MATCH(Orders!I$1,Products!$A$1:$F$1,0),0)</f>
        <v>2722.8882486231741</v>
      </c>
      <c r="J397" s="2">
        <f>VLOOKUP($E397,
Products!$A$1:$F$201,MATCH(Orders!J$1,Products!$A$1:$F$1,0),0)</f>
        <v>2155.455197032014</v>
      </c>
    </row>
    <row r="398" spans="1:10">
      <c r="A398">
        <v>397</v>
      </c>
      <c r="B398" s="4">
        <v>45611</v>
      </c>
      <c r="C398" s="10">
        <f>DATE(YEAR(orders[[#This Row],[order_date]]), MONTH(orders[[#This Row],[order_date]]), 1)</f>
        <v>45597</v>
      </c>
      <c r="D398" t="s">
        <v>3856</v>
      </c>
      <c r="E398" t="s">
        <v>575</v>
      </c>
      <c r="F398" t="str">
        <f>VLOOKUP(orders[[#This Row],[product_id]],Products!A:C,3,0)</f>
        <v>Appliances</v>
      </c>
      <c r="G398">
        <v>1</v>
      </c>
      <c r="H398" s="6">
        <v>8.8834057330443389E-2</v>
      </c>
      <c r="I398" s="2">
        <f>VLOOKUP($E398,
Products!$A$1:$F$201,MATCH(Orders!I$1,Products!$A$1:$F$1,0),0)</f>
        <v>25283.54628276427</v>
      </c>
      <c r="J398" s="2">
        <f>VLOOKUP($E398,
Products!$A$1:$F$201,MATCH(Orders!J$1,Products!$A$1:$F$1,0),0)</f>
        <v>19310.503554692368</v>
      </c>
    </row>
    <row r="399" spans="1:10">
      <c r="A399">
        <v>398</v>
      </c>
      <c r="B399" s="4">
        <v>45064</v>
      </c>
      <c r="C399" s="10">
        <f>DATE(YEAR(orders[[#This Row],[order_date]]), MONTH(orders[[#This Row],[order_date]]), 1)</f>
        <v>45047</v>
      </c>
      <c r="D399" t="s">
        <v>4534</v>
      </c>
      <c r="E399" t="s">
        <v>691</v>
      </c>
      <c r="F399" t="str">
        <f>VLOOKUP(orders[[#This Row],[product_id]],Products!A:C,3,0)</f>
        <v>Appliances</v>
      </c>
      <c r="G399">
        <v>3</v>
      </c>
      <c r="H399" s="6">
        <v>7.5379226507926556E-2</v>
      </c>
      <c r="I399" s="2">
        <f>VLOOKUP($E399,
Products!$A$1:$F$201,MATCH(Orders!I$1,Products!$A$1:$F$1,0),0)</f>
        <v>2337.6024778940591</v>
      </c>
      <c r="J399" s="2">
        <f>VLOOKUP($E399,
Products!$A$1:$F$201,MATCH(Orders!J$1,Products!$A$1:$F$1,0),0)</f>
        <v>1616.9957885138581</v>
      </c>
    </row>
    <row r="400" spans="1:10">
      <c r="A400">
        <v>399</v>
      </c>
      <c r="B400" s="4">
        <v>45504</v>
      </c>
      <c r="C400" s="10">
        <f>DATE(YEAR(orders[[#This Row],[order_date]]), MONTH(orders[[#This Row],[order_date]]), 1)</f>
        <v>45474</v>
      </c>
      <c r="D400" t="s">
        <v>3967</v>
      </c>
      <c r="E400" t="s">
        <v>591</v>
      </c>
      <c r="F400" t="str">
        <f>VLOOKUP(orders[[#This Row],[product_id]],Products!A:C,3,0)</f>
        <v>Appliances</v>
      </c>
      <c r="G400">
        <v>1</v>
      </c>
      <c r="H400" s="6">
        <v>9.2859249116074516E-2</v>
      </c>
      <c r="I400" s="2">
        <f>VLOOKUP($E400,
Products!$A$1:$F$201,MATCH(Orders!I$1,Products!$A$1:$F$1,0),0)</f>
        <v>5828.0678031706884</v>
      </c>
      <c r="J400" s="2">
        <f>VLOOKUP($E400,
Products!$A$1:$F$201,MATCH(Orders!J$1,Products!$A$1:$F$1,0),0)</f>
        <v>3928.741316454903</v>
      </c>
    </row>
    <row r="401" spans="1:10">
      <c r="A401">
        <v>400</v>
      </c>
      <c r="B401" s="4">
        <v>45636</v>
      </c>
      <c r="C401" s="10">
        <f>DATE(YEAR(orders[[#This Row],[order_date]]), MONTH(orders[[#This Row],[order_date]]), 1)</f>
        <v>45627</v>
      </c>
      <c r="D401" t="s">
        <v>791</v>
      </c>
      <c r="E401" t="s">
        <v>509</v>
      </c>
      <c r="F401" t="str">
        <f>VLOOKUP(orders[[#This Row],[product_id]],Products!A:C,3,0)</f>
        <v>Appliances</v>
      </c>
      <c r="G401">
        <v>2</v>
      </c>
      <c r="H401" s="6">
        <v>0.13618690721093032</v>
      </c>
      <c r="I401" s="2">
        <f>VLOOKUP($E401,
Products!$A$1:$F$201,MATCH(Orders!I$1,Products!$A$1:$F$1,0),0)</f>
        <v>23898.369282732219</v>
      </c>
      <c r="J401" s="2">
        <f>VLOOKUP($E401,
Products!$A$1:$F$201,MATCH(Orders!J$1,Products!$A$1:$F$1,0),0)</f>
        <v>16491.822147524919</v>
      </c>
    </row>
    <row r="402" spans="1:10">
      <c r="A402">
        <v>401</v>
      </c>
      <c r="B402" s="4">
        <v>45154</v>
      </c>
      <c r="C402" s="10">
        <f>DATE(YEAR(orders[[#This Row],[order_date]]), MONTH(orders[[#This Row],[order_date]]), 1)</f>
        <v>45139</v>
      </c>
      <c r="D402" t="s">
        <v>2214</v>
      </c>
      <c r="E402" t="s">
        <v>555</v>
      </c>
      <c r="F402" t="str">
        <f>VLOOKUP(orders[[#This Row],[product_id]],Products!A:C,3,0)</f>
        <v>Electronics</v>
      </c>
      <c r="G402">
        <v>1</v>
      </c>
      <c r="H402" s="6">
        <v>0.2250041095340217</v>
      </c>
      <c r="I402" s="2">
        <f>VLOOKUP($E402,
Products!$A$1:$F$201,MATCH(Orders!I$1,Products!$A$1:$F$1,0),0)</f>
        <v>32397.674936233889</v>
      </c>
      <c r="J402" s="2">
        <f>VLOOKUP($E402,
Products!$A$1:$F$201,MATCH(Orders!J$1,Products!$A$1:$F$1,0),0)</f>
        <v>24559.251285382288</v>
      </c>
    </row>
    <row r="403" spans="1:10">
      <c r="A403">
        <v>402</v>
      </c>
      <c r="B403" s="4">
        <v>45207</v>
      </c>
      <c r="C403" s="10">
        <f>DATE(YEAR(orders[[#This Row],[order_date]]), MONTH(orders[[#This Row],[order_date]]), 1)</f>
        <v>45200</v>
      </c>
      <c r="D403" t="s">
        <v>976</v>
      </c>
      <c r="E403" t="s">
        <v>510</v>
      </c>
      <c r="F403" t="str">
        <f>VLOOKUP(orders[[#This Row],[product_id]],Products!A:C,3,0)</f>
        <v>Appliances</v>
      </c>
      <c r="G403">
        <v>3</v>
      </c>
      <c r="H403" s="6">
        <v>8.7723072840436636E-2</v>
      </c>
      <c r="I403" s="2">
        <f>VLOOKUP($E403,
Products!$A$1:$F$201,MATCH(Orders!I$1,Products!$A$1:$F$1,0),0)</f>
        <v>23457.606610250739</v>
      </c>
      <c r="J403" s="2">
        <f>VLOOKUP($E403,
Products!$A$1:$F$201,MATCH(Orders!J$1,Products!$A$1:$F$1,0),0)</f>
        <v>17038.831523124281</v>
      </c>
    </row>
    <row r="404" spans="1:10">
      <c r="A404">
        <v>403</v>
      </c>
      <c r="B404" s="4">
        <v>45610</v>
      </c>
      <c r="C404" s="10">
        <f>DATE(YEAR(orders[[#This Row],[order_date]]), MONTH(orders[[#This Row],[order_date]]), 1)</f>
        <v>45597</v>
      </c>
      <c r="D404" t="s">
        <v>2503</v>
      </c>
      <c r="E404" t="s">
        <v>580</v>
      </c>
      <c r="F404" t="str">
        <f>VLOOKUP(orders[[#This Row],[product_id]],Products!A:C,3,0)</f>
        <v>Electronics</v>
      </c>
      <c r="G404">
        <v>1</v>
      </c>
      <c r="H404" s="6">
        <v>0.22036537111262802</v>
      </c>
      <c r="I404" s="2">
        <f>VLOOKUP($E404,
Products!$A$1:$F$201,MATCH(Orders!I$1,Products!$A$1:$F$1,0),0)</f>
        <v>29905.106989935579</v>
      </c>
      <c r="J404" s="2">
        <f>VLOOKUP($E404,
Products!$A$1:$F$201,MATCH(Orders!J$1,Products!$A$1:$F$1,0),0)</f>
        <v>22230.930488499071</v>
      </c>
    </row>
    <row r="405" spans="1:10">
      <c r="A405">
        <v>404</v>
      </c>
      <c r="B405" s="4">
        <v>45754</v>
      </c>
      <c r="C405" s="10">
        <f>DATE(YEAR(orders[[#This Row],[order_date]]), MONTH(orders[[#This Row],[order_date]]), 1)</f>
        <v>45748</v>
      </c>
      <c r="D405" t="s">
        <v>3266</v>
      </c>
      <c r="E405" t="s">
        <v>550</v>
      </c>
      <c r="F405" t="str">
        <f>VLOOKUP(orders[[#This Row],[product_id]],Products!A:C,3,0)</f>
        <v>Electronics</v>
      </c>
      <c r="G405">
        <v>3</v>
      </c>
      <c r="H405" s="6">
        <v>0.19041281327685461</v>
      </c>
      <c r="I405" s="2">
        <f>VLOOKUP($E405,
Products!$A$1:$F$201,MATCH(Orders!I$1,Products!$A$1:$F$1,0),0)</f>
        <v>21928.70634496431</v>
      </c>
      <c r="J405" s="2">
        <f>VLOOKUP($E405,
Products!$A$1:$F$201,MATCH(Orders!J$1,Products!$A$1:$F$1,0),0)</f>
        <v>17227.037321653719</v>
      </c>
    </row>
    <row r="406" spans="1:10">
      <c r="A406">
        <v>405</v>
      </c>
      <c r="B406" s="4">
        <v>45357</v>
      </c>
      <c r="C406" s="10">
        <f>DATE(YEAR(orders[[#This Row],[order_date]]), MONTH(orders[[#This Row],[order_date]]), 1)</f>
        <v>45352</v>
      </c>
      <c r="D406" t="s">
        <v>1749</v>
      </c>
      <c r="E406" t="s">
        <v>668</v>
      </c>
      <c r="F406" t="str">
        <f>VLOOKUP(orders[[#This Row],[product_id]],Products!A:C,3,0)</f>
        <v>Electronics</v>
      </c>
      <c r="G406">
        <v>1</v>
      </c>
      <c r="H406" s="6">
        <v>0.12656748633723561</v>
      </c>
      <c r="I406" s="2">
        <f>VLOOKUP($E406,
Products!$A$1:$F$201,MATCH(Orders!I$1,Products!$A$1:$F$1,0),0)</f>
        <v>23702.058773663419</v>
      </c>
      <c r="J406" s="2">
        <f>VLOOKUP($E406,
Products!$A$1:$F$201,MATCH(Orders!J$1,Products!$A$1:$F$1,0),0)</f>
        <v>17657.804767621328</v>
      </c>
    </row>
    <row r="407" spans="1:10">
      <c r="A407">
        <v>406</v>
      </c>
      <c r="B407" s="4">
        <v>45990</v>
      </c>
      <c r="C407" s="10">
        <f>DATE(YEAR(orders[[#This Row],[order_date]]), MONTH(orders[[#This Row],[order_date]]), 1)</f>
        <v>45962</v>
      </c>
      <c r="D407" t="s">
        <v>4266</v>
      </c>
      <c r="E407" t="s">
        <v>622</v>
      </c>
      <c r="F407" t="str">
        <f>VLOOKUP(orders[[#This Row],[product_id]],Products!A:C,3,0)</f>
        <v>Electronics</v>
      </c>
      <c r="G407">
        <v>1</v>
      </c>
      <c r="H407" s="6">
        <v>0.21288961902085785</v>
      </c>
      <c r="I407" s="2">
        <f>VLOOKUP($E407,
Products!$A$1:$F$201,MATCH(Orders!I$1,Products!$A$1:$F$1,0),0)</f>
        <v>29891.969506397199</v>
      </c>
      <c r="J407" s="2">
        <f>VLOOKUP($E407,
Products!$A$1:$F$201,MATCH(Orders!J$1,Products!$A$1:$F$1,0),0)</f>
        <v>20298.690993957589</v>
      </c>
    </row>
    <row r="408" spans="1:10">
      <c r="A408">
        <v>407</v>
      </c>
      <c r="B408" s="4">
        <v>45228</v>
      </c>
      <c r="C408" s="10">
        <f>DATE(YEAR(orders[[#This Row],[order_date]]), MONTH(orders[[#This Row],[order_date]]), 1)</f>
        <v>45200</v>
      </c>
      <c r="D408" t="s">
        <v>2883</v>
      </c>
      <c r="E408" t="s">
        <v>532</v>
      </c>
      <c r="F408" t="str">
        <f>VLOOKUP(orders[[#This Row],[product_id]],Products!A:C,3,0)</f>
        <v>Electronics</v>
      </c>
      <c r="G408">
        <v>1</v>
      </c>
      <c r="H408" s="6">
        <v>0.1681746723893501</v>
      </c>
      <c r="I408" s="2">
        <f>VLOOKUP($E408,
Products!$A$1:$F$201,MATCH(Orders!I$1,Products!$A$1:$F$1,0),0)</f>
        <v>2668.0593077725212</v>
      </c>
      <c r="J408" s="2">
        <f>VLOOKUP($E408,
Products!$A$1:$F$201,MATCH(Orders!J$1,Products!$A$1:$F$1,0),0)</f>
        <v>1923.7114222321791</v>
      </c>
    </row>
    <row r="409" spans="1:10">
      <c r="A409">
        <v>408</v>
      </c>
      <c r="B409" s="4">
        <v>45459</v>
      </c>
      <c r="C409" s="10">
        <f>DATE(YEAR(orders[[#This Row],[order_date]]), MONTH(orders[[#This Row],[order_date]]), 1)</f>
        <v>45444</v>
      </c>
      <c r="D409" t="s">
        <v>1543</v>
      </c>
      <c r="E409" t="s">
        <v>635</v>
      </c>
      <c r="F409" t="str">
        <f>VLOOKUP(orders[[#This Row],[product_id]],Products!A:C,3,0)</f>
        <v>Electronics</v>
      </c>
      <c r="G409">
        <v>1</v>
      </c>
      <c r="H409" s="6">
        <v>0.19571506924215606</v>
      </c>
      <c r="I409" s="2">
        <f>VLOOKUP($E409,
Products!$A$1:$F$201,MATCH(Orders!I$1,Products!$A$1:$F$1,0),0)</f>
        <v>31014.321091901689</v>
      </c>
      <c r="J409" s="2">
        <f>VLOOKUP($E409,
Products!$A$1:$F$201,MATCH(Orders!J$1,Products!$A$1:$F$1,0),0)</f>
        <v>23202.91049209132</v>
      </c>
    </row>
    <row r="410" spans="1:10">
      <c r="A410">
        <v>409</v>
      </c>
      <c r="B410" s="4">
        <v>45695</v>
      </c>
      <c r="C410" s="10">
        <f>DATE(YEAR(orders[[#This Row],[order_date]]), MONTH(orders[[#This Row],[order_date]]), 1)</f>
        <v>45689</v>
      </c>
      <c r="D410" t="s">
        <v>3523</v>
      </c>
      <c r="E410" t="s">
        <v>687</v>
      </c>
      <c r="F410" t="str">
        <f>VLOOKUP(orders[[#This Row],[product_id]],Products!A:C,3,0)</f>
        <v>Electronics</v>
      </c>
      <c r="G410">
        <v>1</v>
      </c>
      <c r="H410" s="6">
        <v>0.23042741590195626</v>
      </c>
      <c r="I410" s="2">
        <f>VLOOKUP($E410,
Products!$A$1:$F$201,MATCH(Orders!I$1,Products!$A$1:$F$1,0),0)</f>
        <v>12143.737276429891</v>
      </c>
      <c r="J410" s="2">
        <f>VLOOKUP($E410,
Products!$A$1:$F$201,MATCH(Orders!J$1,Products!$A$1:$F$1,0),0)</f>
        <v>9077.1957392673976</v>
      </c>
    </row>
    <row r="411" spans="1:10">
      <c r="A411">
        <v>410</v>
      </c>
      <c r="B411" s="4">
        <v>45370</v>
      </c>
      <c r="C411" s="10">
        <f>DATE(YEAR(orders[[#This Row],[order_date]]), MONTH(orders[[#This Row],[order_date]]), 1)</f>
        <v>45352</v>
      </c>
      <c r="D411" t="s">
        <v>4420</v>
      </c>
      <c r="E411" t="s">
        <v>623</v>
      </c>
      <c r="F411" t="str">
        <f>VLOOKUP(orders[[#This Row],[product_id]],Products!A:C,3,0)</f>
        <v>Electronics</v>
      </c>
      <c r="G411">
        <v>2</v>
      </c>
      <c r="H411" s="6">
        <v>0.13904469990052085</v>
      </c>
      <c r="I411" s="2">
        <f>VLOOKUP($E411,
Products!$A$1:$F$201,MATCH(Orders!I$1,Products!$A$1:$F$1,0),0)</f>
        <v>27422.76406600175</v>
      </c>
      <c r="J411" s="2">
        <f>VLOOKUP($E411,
Products!$A$1:$F$201,MATCH(Orders!J$1,Products!$A$1:$F$1,0),0)</f>
        <v>18707.390708641691</v>
      </c>
    </row>
    <row r="412" spans="1:10">
      <c r="A412">
        <v>411</v>
      </c>
      <c r="B412" s="4">
        <v>45983</v>
      </c>
      <c r="C412" s="10">
        <f>DATE(YEAR(orders[[#This Row],[order_date]]), MONTH(orders[[#This Row],[order_date]]), 1)</f>
        <v>45962</v>
      </c>
      <c r="D412" t="s">
        <v>3784</v>
      </c>
      <c r="E412" t="s">
        <v>705</v>
      </c>
      <c r="F412" t="str">
        <f>VLOOKUP(orders[[#This Row],[product_id]],Products!A:C,3,0)</f>
        <v>Electronics</v>
      </c>
      <c r="G412">
        <v>3</v>
      </c>
      <c r="H412" s="6">
        <v>0.1548955724153073</v>
      </c>
      <c r="I412" s="2">
        <f>VLOOKUP($E412,
Products!$A$1:$F$201,MATCH(Orders!I$1,Products!$A$1:$F$1,0),0)</f>
        <v>11719.594724541899</v>
      </c>
      <c r="J412" s="2">
        <f>VLOOKUP($E412,
Products!$A$1:$F$201,MATCH(Orders!J$1,Products!$A$1:$F$1,0),0)</f>
        <v>7926.6332911718628</v>
      </c>
    </row>
    <row r="413" spans="1:10">
      <c r="A413">
        <v>412</v>
      </c>
      <c r="B413" s="4">
        <v>45186</v>
      </c>
      <c r="C413" s="10">
        <f>DATE(YEAR(orders[[#This Row],[order_date]]), MONTH(orders[[#This Row],[order_date]]), 1)</f>
        <v>45170</v>
      </c>
      <c r="D413" t="s">
        <v>3605</v>
      </c>
      <c r="E413" t="s">
        <v>609</v>
      </c>
      <c r="F413" t="str">
        <f>VLOOKUP(orders[[#This Row],[product_id]],Products!A:C,3,0)</f>
        <v>Appliances</v>
      </c>
      <c r="G413">
        <v>2</v>
      </c>
      <c r="H413" s="6">
        <v>0.11641148380848648</v>
      </c>
      <c r="I413" s="2">
        <f>VLOOKUP($E413,
Products!$A$1:$F$201,MATCH(Orders!I$1,Products!$A$1:$F$1,0),0)</f>
        <v>2159.5378031052392</v>
      </c>
      <c r="J413" s="2">
        <f>VLOOKUP($E413,
Products!$A$1:$F$201,MATCH(Orders!J$1,Products!$A$1:$F$1,0),0)</f>
        <v>1501.9415981313371</v>
      </c>
    </row>
    <row r="414" spans="1:10">
      <c r="A414">
        <v>413</v>
      </c>
      <c r="B414" s="4">
        <v>45665</v>
      </c>
      <c r="C414" s="10">
        <f>DATE(YEAR(orders[[#This Row],[order_date]]), MONTH(orders[[#This Row],[order_date]]), 1)</f>
        <v>45658</v>
      </c>
      <c r="D414" t="s">
        <v>2482</v>
      </c>
      <c r="E414" t="s">
        <v>681</v>
      </c>
      <c r="F414" t="str">
        <f>VLOOKUP(orders[[#This Row],[product_id]],Products!A:C,3,0)</f>
        <v>Appliances</v>
      </c>
      <c r="G414">
        <v>1</v>
      </c>
      <c r="H414" s="6">
        <v>0.14955073974224903</v>
      </c>
      <c r="I414" s="2">
        <f>VLOOKUP($E414,
Products!$A$1:$F$201,MATCH(Orders!I$1,Products!$A$1:$F$1,0),0)</f>
        <v>2080.3641662770501</v>
      </c>
      <c r="J414" s="2">
        <f>VLOOKUP($E414,
Products!$A$1:$F$201,MATCH(Orders!J$1,Products!$A$1:$F$1,0),0)</f>
        <v>1566.754559891986</v>
      </c>
    </row>
    <row r="415" spans="1:10">
      <c r="A415">
        <v>414</v>
      </c>
      <c r="B415" s="4">
        <v>45722</v>
      </c>
      <c r="C415" s="10">
        <f>DATE(YEAR(orders[[#This Row],[order_date]]), MONTH(orders[[#This Row],[order_date]]), 1)</f>
        <v>45717</v>
      </c>
      <c r="D415" t="s">
        <v>4481</v>
      </c>
      <c r="E415" t="s">
        <v>554</v>
      </c>
      <c r="F415" t="str">
        <f>VLOOKUP(orders[[#This Row],[product_id]],Products!A:C,3,0)</f>
        <v>Appliances</v>
      </c>
      <c r="G415">
        <v>1</v>
      </c>
      <c r="H415" s="6">
        <v>8.1200200962538591E-2</v>
      </c>
      <c r="I415" s="2">
        <f>VLOOKUP($E415,
Products!$A$1:$F$201,MATCH(Orders!I$1,Products!$A$1:$F$1,0),0)</f>
        <v>2088.6647814855078</v>
      </c>
      <c r="J415" s="2">
        <f>VLOOKUP($E415,
Products!$A$1:$F$201,MATCH(Orders!J$1,Products!$A$1:$F$1,0),0)</f>
        <v>1371.380040542937</v>
      </c>
    </row>
    <row r="416" spans="1:10">
      <c r="A416">
        <v>415</v>
      </c>
      <c r="B416" s="4">
        <v>44996</v>
      </c>
      <c r="C416" s="10">
        <f>DATE(YEAR(orders[[#This Row],[order_date]]), MONTH(orders[[#This Row],[order_date]]), 1)</f>
        <v>44986</v>
      </c>
      <c r="D416" t="s">
        <v>1642</v>
      </c>
      <c r="E416" t="s">
        <v>615</v>
      </c>
      <c r="F416" t="str">
        <f>VLOOKUP(orders[[#This Row],[product_id]],Products!A:C,3,0)</f>
        <v>Electronics</v>
      </c>
      <c r="G416">
        <v>2</v>
      </c>
      <c r="H416" s="6">
        <v>0.14281584394071214</v>
      </c>
      <c r="I416" s="2">
        <f>VLOOKUP($E416,
Products!$A$1:$F$201,MATCH(Orders!I$1,Products!$A$1:$F$1,0),0)</f>
        <v>31155.43680046549</v>
      </c>
      <c r="J416" s="2">
        <f>VLOOKUP($E416,
Products!$A$1:$F$201,MATCH(Orders!J$1,Products!$A$1:$F$1,0),0)</f>
        <v>22320.078602545669</v>
      </c>
    </row>
    <row r="417" spans="1:10">
      <c r="A417">
        <v>416</v>
      </c>
      <c r="B417" s="4">
        <v>45909</v>
      </c>
      <c r="C417" s="10">
        <f>DATE(YEAR(orders[[#This Row],[order_date]]), MONTH(orders[[#This Row],[order_date]]), 1)</f>
        <v>45901</v>
      </c>
      <c r="D417" t="s">
        <v>2039</v>
      </c>
      <c r="E417" t="s">
        <v>583</v>
      </c>
      <c r="F417" t="str">
        <f>VLOOKUP(orders[[#This Row],[product_id]],Products!A:C,3,0)</f>
        <v>Electronics</v>
      </c>
      <c r="G417">
        <v>1</v>
      </c>
      <c r="H417" s="6">
        <v>0.16240405198279237</v>
      </c>
      <c r="I417" s="2">
        <f>VLOOKUP($E417,
Products!$A$1:$F$201,MATCH(Orders!I$1,Products!$A$1:$F$1,0),0)</f>
        <v>22677.574574249091</v>
      </c>
      <c r="J417" s="2">
        <f>VLOOKUP($E417,
Products!$A$1:$F$201,MATCH(Orders!J$1,Products!$A$1:$F$1,0),0)</f>
        <v>16593.91273362303</v>
      </c>
    </row>
    <row r="418" spans="1:10">
      <c r="A418">
        <v>417</v>
      </c>
      <c r="B418" s="4">
        <v>45407</v>
      </c>
      <c r="C418" s="10">
        <f>DATE(YEAR(orders[[#This Row],[order_date]]), MONTH(orders[[#This Row],[order_date]]), 1)</f>
        <v>45383</v>
      </c>
      <c r="D418" t="s">
        <v>2538</v>
      </c>
      <c r="E418" t="s">
        <v>506</v>
      </c>
      <c r="F418" t="str">
        <f>VLOOKUP(orders[[#This Row],[product_id]],Products!A:C,3,0)</f>
        <v>Electronics</v>
      </c>
      <c r="G418">
        <v>3</v>
      </c>
      <c r="H418" s="6">
        <v>0.17523209707408577</v>
      </c>
      <c r="I418" s="2">
        <f>VLOOKUP($E418,
Products!$A$1:$F$201,MATCH(Orders!I$1,Products!$A$1:$F$1,0),0)</f>
        <v>2354.115904304108</v>
      </c>
      <c r="J418" s="2">
        <f>VLOOKUP($E418,
Products!$A$1:$F$201,MATCH(Orders!J$1,Products!$A$1:$F$1,0),0)</f>
        <v>1810.784620830796</v>
      </c>
    </row>
    <row r="419" spans="1:10">
      <c r="A419">
        <v>418</v>
      </c>
      <c r="B419" s="4">
        <v>44950</v>
      </c>
      <c r="C419" s="10">
        <f>DATE(YEAR(orders[[#This Row],[order_date]]), MONTH(orders[[#This Row],[order_date]]), 1)</f>
        <v>44927</v>
      </c>
      <c r="D419" t="s">
        <v>2356</v>
      </c>
      <c r="E419" t="s">
        <v>625</v>
      </c>
      <c r="F419" t="str">
        <f>VLOOKUP(orders[[#This Row],[product_id]],Products!A:C,3,0)</f>
        <v>Electronics</v>
      </c>
      <c r="G419">
        <v>1</v>
      </c>
      <c r="H419" s="6">
        <v>0.13876634759783965</v>
      </c>
      <c r="I419" s="2">
        <f>VLOOKUP($E419,
Products!$A$1:$F$201,MATCH(Orders!I$1,Products!$A$1:$F$1,0),0)</f>
        <v>11578.815958005471</v>
      </c>
      <c r="J419" s="2">
        <f>VLOOKUP($E419,
Products!$A$1:$F$201,MATCH(Orders!J$1,Products!$A$1:$F$1,0),0)</f>
        <v>7854.7306959992193</v>
      </c>
    </row>
    <row r="420" spans="1:10">
      <c r="A420">
        <v>419</v>
      </c>
      <c r="B420" s="4">
        <v>45891</v>
      </c>
      <c r="C420" s="10">
        <f>DATE(YEAR(orders[[#This Row],[order_date]]), MONTH(orders[[#This Row],[order_date]]), 1)</f>
        <v>45870</v>
      </c>
      <c r="D420" t="s">
        <v>3654</v>
      </c>
      <c r="E420" t="s">
        <v>666</v>
      </c>
      <c r="F420" t="str">
        <f>VLOOKUP(orders[[#This Row],[product_id]],Products!A:C,3,0)</f>
        <v>Electronics</v>
      </c>
      <c r="G420">
        <v>2</v>
      </c>
      <c r="H420" s="6">
        <v>0.13572180404956369</v>
      </c>
      <c r="I420" s="2">
        <f>VLOOKUP($E420,
Products!$A$1:$F$201,MATCH(Orders!I$1,Products!$A$1:$F$1,0),0)</f>
        <v>28450.587044878092</v>
      </c>
      <c r="J420" s="2">
        <f>VLOOKUP($E420,
Products!$A$1:$F$201,MATCH(Orders!J$1,Products!$A$1:$F$1,0),0)</f>
        <v>22337.584649075441</v>
      </c>
    </row>
    <row r="421" spans="1:10">
      <c r="A421">
        <v>420</v>
      </c>
      <c r="B421" s="4">
        <v>45672</v>
      </c>
      <c r="C421" s="10">
        <f>DATE(YEAR(orders[[#This Row],[order_date]]), MONTH(orders[[#This Row],[order_date]]), 1)</f>
        <v>45658</v>
      </c>
      <c r="D421" t="s">
        <v>3226</v>
      </c>
      <c r="E421" t="s">
        <v>540</v>
      </c>
      <c r="F421" t="str">
        <f>VLOOKUP(orders[[#This Row],[product_id]],Products!A:C,3,0)</f>
        <v>Electronics</v>
      </c>
      <c r="G421">
        <v>2</v>
      </c>
      <c r="H421" s="6">
        <v>0.190070009206733</v>
      </c>
      <c r="I421" s="2">
        <f>VLOOKUP($E421,
Products!$A$1:$F$201,MATCH(Orders!I$1,Products!$A$1:$F$1,0),0)</f>
        <v>27903.66571841111</v>
      </c>
      <c r="J421" s="2">
        <f>VLOOKUP($E421,
Products!$A$1:$F$201,MATCH(Orders!J$1,Products!$A$1:$F$1,0),0)</f>
        <v>20363.814715502049</v>
      </c>
    </row>
    <row r="422" spans="1:10">
      <c r="A422">
        <v>421</v>
      </c>
      <c r="B422" s="4">
        <v>45771</v>
      </c>
      <c r="C422" s="10">
        <f>DATE(YEAR(orders[[#This Row],[order_date]]), MONTH(orders[[#This Row],[order_date]]), 1)</f>
        <v>45748</v>
      </c>
      <c r="D422" t="s">
        <v>3879</v>
      </c>
      <c r="E422" t="s">
        <v>687</v>
      </c>
      <c r="F422" t="str">
        <f>VLOOKUP(orders[[#This Row],[product_id]],Products!A:C,3,0)</f>
        <v>Electronics</v>
      </c>
      <c r="G422">
        <v>3</v>
      </c>
      <c r="H422" s="6">
        <v>0.12754777474254009</v>
      </c>
      <c r="I422" s="2">
        <f>VLOOKUP($E422,
Products!$A$1:$F$201,MATCH(Orders!I$1,Products!$A$1:$F$1,0),0)</f>
        <v>12143.737276429891</v>
      </c>
      <c r="J422" s="2">
        <f>VLOOKUP($E422,
Products!$A$1:$F$201,MATCH(Orders!J$1,Products!$A$1:$F$1,0),0)</f>
        <v>9077.1957392673976</v>
      </c>
    </row>
    <row r="423" spans="1:10">
      <c r="A423">
        <v>422</v>
      </c>
      <c r="B423" s="4">
        <v>45251</v>
      </c>
      <c r="C423" s="10">
        <f>DATE(YEAR(orders[[#This Row],[order_date]]), MONTH(orders[[#This Row],[order_date]]), 1)</f>
        <v>45231</v>
      </c>
      <c r="D423" t="s">
        <v>3091</v>
      </c>
      <c r="E423" t="s">
        <v>561</v>
      </c>
      <c r="F423" t="str">
        <f>VLOOKUP(orders[[#This Row],[product_id]],Products!A:C,3,0)</f>
        <v>Appliances</v>
      </c>
      <c r="G423">
        <v>1</v>
      </c>
      <c r="H423" s="6">
        <v>0.13320147976120186</v>
      </c>
      <c r="I423" s="2">
        <f>VLOOKUP($E423,
Products!$A$1:$F$201,MATCH(Orders!I$1,Products!$A$1:$F$1,0),0)</f>
        <v>23155.073093252329</v>
      </c>
      <c r="J423" s="2">
        <f>VLOOKUP($E423,
Products!$A$1:$F$201,MATCH(Orders!J$1,Products!$A$1:$F$1,0),0)</f>
        <v>17849.867849807979</v>
      </c>
    </row>
    <row r="424" spans="1:10">
      <c r="A424">
        <v>423</v>
      </c>
      <c r="B424" s="4">
        <v>45724</v>
      </c>
      <c r="C424" s="10">
        <f>DATE(YEAR(orders[[#This Row],[order_date]]), MONTH(orders[[#This Row],[order_date]]), 1)</f>
        <v>45717</v>
      </c>
      <c r="D424" t="s">
        <v>1024</v>
      </c>
      <c r="E424" t="s">
        <v>648</v>
      </c>
      <c r="F424" t="str">
        <f>VLOOKUP(orders[[#This Row],[product_id]],Products!A:C,3,0)</f>
        <v>Electronics</v>
      </c>
      <c r="G424">
        <v>2</v>
      </c>
      <c r="H424" s="6">
        <v>0.20593189598799247</v>
      </c>
      <c r="I424" s="2">
        <f>VLOOKUP($E424,
Products!$A$1:$F$201,MATCH(Orders!I$1,Products!$A$1:$F$1,0),0)</f>
        <v>11049.50250218974</v>
      </c>
      <c r="J424" s="2">
        <f>VLOOKUP($E424,
Products!$A$1:$F$201,MATCH(Orders!J$1,Products!$A$1:$F$1,0),0)</f>
        <v>7252.1207539007246</v>
      </c>
    </row>
    <row r="425" spans="1:10">
      <c r="A425">
        <v>424</v>
      </c>
      <c r="B425" s="4">
        <v>44944</v>
      </c>
      <c r="C425" s="10">
        <f>DATE(YEAR(orders[[#This Row],[order_date]]), MONTH(orders[[#This Row],[order_date]]), 1)</f>
        <v>44927</v>
      </c>
      <c r="D425" t="s">
        <v>2242</v>
      </c>
      <c r="E425" t="s">
        <v>702</v>
      </c>
      <c r="F425" t="str">
        <f>VLOOKUP(orders[[#This Row],[product_id]],Products!A:C,3,0)</f>
        <v>Electronics</v>
      </c>
      <c r="G425">
        <v>2</v>
      </c>
      <c r="H425" s="6">
        <v>0.1297387287103319</v>
      </c>
      <c r="I425" s="2">
        <f>VLOOKUP($E425,
Products!$A$1:$F$201,MATCH(Orders!I$1,Products!$A$1:$F$1,0),0)</f>
        <v>11240.591105652349</v>
      </c>
      <c r="J425" s="2">
        <f>VLOOKUP($E425,
Products!$A$1:$F$201,MATCH(Orders!J$1,Products!$A$1:$F$1,0),0)</f>
        <v>7671.9523119121068</v>
      </c>
    </row>
    <row r="426" spans="1:10">
      <c r="A426">
        <v>425</v>
      </c>
      <c r="B426" s="4">
        <v>44970</v>
      </c>
      <c r="C426" s="10">
        <f>DATE(YEAR(orders[[#This Row],[order_date]]), MONTH(orders[[#This Row],[order_date]]), 1)</f>
        <v>44958</v>
      </c>
      <c r="D426" t="s">
        <v>1754</v>
      </c>
      <c r="E426" t="s">
        <v>509</v>
      </c>
      <c r="F426" t="str">
        <f>VLOOKUP(orders[[#This Row],[product_id]],Products!A:C,3,0)</f>
        <v>Appliances</v>
      </c>
      <c r="G426">
        <v>1</v>
      </c>
      <c r="H426" s="6">
        <v>6.0629659825657635E-2</v>
      </c>
      <c r="I426" s="2">
        <f>VLOOKUP($E426,
Products!$A$1:$F$201,MATCH(Orders!I$1,Products!$A$1:$F$1,0),0)</f>
        <v>23898.369282732219</v>
      </c>
      <c r="J426" s="2">
        <f>VLOOKUP($E426,
Products!$A$1:$F$201,MATCH(Orders!J$1,Products!$A$1:$F$1,0),0)</f>
        <v>16491.822147524919</v>
      </c>
    </row>
    <row r="427" spans="1:10">
      <c r="A427">
        <v>426</v>
      </c>
      <c r="B427" s="4">
        <v>45081</v>
      </c>
      <c r="C427" s="10">
        <f>DATE(YEAR(orders[[#This Row],[order_date]]), MONTH(orders[[#This Row],[order_date]]), 1)</f>
        <v>45078</v>
      </c>
      <c r="D427" t="s">
        <v>3474</v>
      </c>
      <c r="E427" t="s">
        <v>615</v>
      </c>
      <c r="F427" t="str">
        <f>VLOOKUP(orders[[#This Row],[product_id]],Products!A:C,3,0)</f>
        <v>Electronics</v>
      </c>
      <c r="G427">
        <v>1</v>
      </c>
      <c r="H427" s="6">
        <v>0.15395258396532371</v>
      </c>
      <c r="I427" s="2">
        <f>VLOOKUP($E427,
Products!$A$1:$F$201,MATCH(Orders!I$1,Products!$A$1:$F$1,0),0)</f>
        <v>31155.43680046549</v>
      </c>
      <c r="J427" s="2">
        <f>VLOOKUP($E427,
Products!$A$1:$F$201,MATCH(Orders!J$1,Products!$A$1:$F$1,0),0)</f>
        <v>22320.078602545669</v>
      </c>
    </row>
    <row r="428" spans="1:10">
      <c r="A428">
        <v>427</v>
      </c>
      <c r="B428" s="4">
        <v>45793</v>
      </c>
      <c r="C428" s="10">
        <f>DATE(YEAR(orders[[#This Row],[order_date]]), MONTH(orders[[#This Row],[order_date]]), 1)</f>
        <v>45778</v>
      </c>
      <c r="D428" t="s">
        <v>4207</v>
      </c>
      <c r="E428" t="s">
        <v>589</v>
      </c>
      <c r="F428" t="str">
        <f>VLOOKUP(orders[[#This Row],[product_id]],Products!A:C,3,0)</f>
        <v>Appliances</v>
      </c>
      <c r="G428">
        <v>2</v>
      </c>
      <c r="H428" s="6">
        <v>0.11789931937128306</v>
      </c>
      <c r="I428" s="2">
        <f>VLOOKUP($E428,
Products!$A$1:$F$201,MATCH(Orders!I$1,Products!$A$1:$F$1,0),0)</f>
        <v>6227.1351854710047</v>
      </c>
      <c r="J428" s="2">
        <f>VLOOKUP($E428,
Products!$A$1:$F$201,MATCH(Orders!J$1,Products!$A$1:$F$1,0),0)</f>
        <v>4146.7707671772396</v>
      </c>
    </row>
    <row r="429" spans="1:10">
      <c r="A429">
        <v>428</v>
      </c>
      <c r="B429" s="4">
        <v>45848</v>
      </c>
      <c r="C429" s="10">
        <f>DATE(YEAR(orders[[#This Row],[order_date]]), MONTH(orders[[#This Row],[order_date]]), 1)</f>
        <v>45839</v>
      </c>
      <c r="D429" t="s">
        <v>848</v>
      </c>
      <c r="E429" t="s">
        <v>697</v>
      </c>
      <c r="F429" t="str">
        <f>VLOOKUP(orders[[#This Row],[product_id]],Products!A:C,3,0)</f>
        <v>Electronics</v>
      </c>
      <c r="G429">
        <v>2</v>
      </c>
      <c r="H429" s="6">
        <v>0.24686162120750482</v>
      </c>
      <c r="I429" s="2">
        <f>VLOOKUP($E429,
Products!$A$1:$F$201,MATCH(Orders!I$1,Products!$A$1:$F$1,0),0)</f>
        <v>17528.463836680221</v>
      </c>
      <c r="J429" s="2">
        <f>VLOOKUP($E429,
Products!$A$1:$F$201,MATCH(Orders!J$1,Products!$A$1:$F$1,0),0)</f>
        <v>11565.98358924177</v>
      </c>
    </row>
    <row r="430" spans="1:10">
      <c r="A430">
        <v>429</v>
      </c>
      <c r="B430" s="4">
        <v>45669</v>
      </c>
      <c r="C430" s="10">
        <f>DATE(YEAR(orders[[#This Row],[order_date]]), MONTH(orders[[#This Row],[order_date]]), 1)</f>
        <v>45658</v>
      </c>
      <c r="D430" t="s">
        <v>2438</v>
      </c>
      <c r="E430" t="s">
        <v>527</v>
      </c>
      <c r="F430" t="str">
        <f>VLOOKUP(orders[[#This Row],[product_id]],Products!A:C,3,0)</f>
        <v>Appliances</v>
      </c>
      <c r="G430">
        <v>1</v>
      </c>
      <c r="H430" s="6">
        <v>8.5886008370012937E-2</v>
      </c>
      <c r="I430" s="2">
        <f>VLOOKUP($E430,
Products!$A$1:$F$201,MATCH(Orders!I$1,Products!$A$1:$F$1,0),0)</f>
        <v>25833.54427698228</v>
      </c>
      <c r="J430" s="2">
        <f>VLOOKUP($E430,
Products!$A$1:$F$201,MATCH(Orders!J$1,Products!$A$1:$F$1,0),0)</f>
        <v>16827.881451334611</v>
      </c>
    </row>
    <row r="431" spans="1:10">
      <c r="A431">
        <v>430</v>
      </c>
      <c r="B431" s="4">
        <v>45151</v>
      </c>
      <c r="C431" s="10">
        <f>DATE(YEAR(orders[[#This Row],[order_date]]), MONTH(orders[[#This Row],[order_date]]), 1)</f>
        <v>45139</v>
      </c>
      <c r="D431" t="s">
        <v>3410</v>
      </c>
      <c r="E431" t="s">
        <v>529</v>
      </c>
      <c r="F431" t="str">
        <f>VLOOKUP(orders[[#This Row],[product_id]],Products!A:C,3,0)</f>
        <v>Electronics</v>
      </c>
      <c r="G431">
        <v>1</v>
      </c>
      <c r="H431" s="6">
        <v>0.15140805138498689</v>
      </c>
      <c r="I431" s="2">
        <f>VLOOKUP($E431,
Products!$A$1:$F$201,MATCH(Orders!I$1,Products!$A$1:$F$1,0),0)</f>
        <v>18308.801775351771</v>
      </c>
      <c r="J431" s="2">
        <f>VLOOKUP($E431,
Products!$A$1:$F$201,MATCH(Orders!J$1,Products!$A$1:$F$1,0),0)</f>
        <v>12027.24184831013</v>
      </c>
    </row>
    <row r="432" spans="1:10">
      <c r="A432">
        <v>431</v>
      </c>
      <c r="B432" s="4">
        <v>45143</v>
      </c>
      <c r="C432" s="10">
        <f>DATE(YEAR(orders[[#This Row],[order_date]]), MONTH(orders[[#This Row],[order_date]]), 1)</f>
        <v>45139</v>
      </c>
      <c r="D432" t="s">
        <v>1878</v>
      </c>
      <c r="E432" t="s">
        <v>680</v>
      </c>
      <c r="F432" t="str">
        <f>VLOOKUP(orders[[#This Row],[product_id]],Products!A:C,3,0)</f>
        <v>Electronics</v>
      </c>
      <c r="G432">
        <v>1</v>
      </c>
      <c r="H432" s="6">
        <v>0.24058165690854411</v>
      </c>
      <c r="I432" s="2">
        <f>VLOOKUP($E432,
Products!$A$1:$F$201,MATCH(Orders!I$1,Products!$A$1:$F$1,0),0)</f>
        <v>31627.348891742429</v>
      </c>
      <c r="J432" s="2">
        <f>VLOOKUP($E432,
Products!$A$1:$F$201,MATCH(Orders!J$1,Products!$A$1:$F$1,0),0)</f>
        <v>23219.930812036979</v>
      </c>
    </row>
    <row r="433" spans="1:10">
      <c r="A433">
        <v>432</v>
      </c>
      <c r="B433" s="4">
        <v>44957</v>
      </c>
      <c r="C433" s="10">
        <f>DATE(YEAR(orders[[#This Row],[order_date]]), MONTH(orders[[#This Row],[order_date]]), 1)</f>
        <v>44927</v>
      </c>
      <c r="D433" t="s">
        <v>2422</v>
      </c>
      <c r="E433" t="s">
        <v>580</v>
      </c>
      <c r="F433" t="str">
        <f>VLOOKUP(orders[[#This Row],[product_id]],Products!A:C,3,0)</f>
        <v>Electronics</v>
      </c>
      <c r="G433">
        <v>1</v>
      </c>
      <c r="H433" s="6">
        <v>0.24981686246814841</v>
      </c>
      <c r="I433" s="2">
        <f>VLOOKUP($E433,
Products!$A$1:$F$201,MATCH(Orders!I$1,Products!$A$1:$F$1,0),0)</f>
        <v>29905.106989935579</v>
      </c>
      <c r="J433" s="2">
        <f>VLOOKUP($E433,
Products!$A$1:$F$201,MATCH(Orders!J$1,Products!$A$1:$F$1,0),0)</f>
        <v>22230.930488499071</v>
      </c>
    </row>
    <row r="434" spans="1:10">
      <c r="A434">
        <v>433</v>
      </c>
      <c r="B434" s="4">
        <v>46009</v>
      </c>
      <c r="C434" s="10">
        <f>DATE(YEAR(orders[[#This Row],[order_date]]), MONTH(orders[[#This Row],[order_date]]), 1)</f>
        <v>45992</v>
      </c>
      <c r="D434" t="s">
        <v>3832</v>
      </c>
      <c r="E434" t="s">
        <v>615</v>
      </c>
      <c r="F434" t="str">
        <f>VLOOKUP(orders[[#This Row],[product_id]],Products!A:C,3,0)</f>
        <v>Electronics</v>
      </c>
      <c r="G434">
        <v>1</v>
      </c>
      <c r="H434" s="6">
        <v>0.1693418722963041</v>
      </c>
      <c r="I434" s="2">
        <f>VLOOKUP($E434,
Products!$A$1:$F$201,MATCH(Orders!I$1,Products!$A$1:$F$1,0),0)</f>
        <v>31155.43680046549</v>
      </c>
      <c r="J434" s="2">
        <f>VLOOKUP($E434,
Products!$A$1:$F$201,MATCH(Orders!J$1,Products!$A$1:$F$1,0),0)</f>
        <v>22320.078602545669</v>
      </c>
    </row>
    <row r="435" spans="1:10">
      <c r="A435">
        <v>434</v>
      </c>
      <c r="B435" s="4">
        <v>45824</v>
      </c>
      <c r="C435" s="10">
        <f>DATE(YEAR(orders[[#This Row],[order_date]]), MONTH(orders[[#This Row],[order_date]]), 1)</f>
        <v>45809</v>
      </c>
      <c r="D435" t="s">
        <v>3224</v>
      </c>
      <c r="E435" t="s">
        <v>639</v>
      </c>
      <c r="F435" t="str">
        <f>VLOOKUP(orders[[#This Row],[product_id]],Products!A:C,3,0)</f>
        <v>Appliances</v>
      </c>
      <c r="G435">
        <v>3</v>
      </c>
      <c r="H435" s="6">
        <v>0.13565827470723568</v>
      </c>
      <c r="I435" s="2">
        <f>VLOOKUP($E435,
Products!$A$1:$F$201,MATCH(Orders!I$1,Products!$A$1:$F$1,0),0)</f>
        <v>2320.8560923599921</v>
      </c>
      <c r="J435" s="2">
        <f>VLOOKUP($E435,
Products!$A$1:$F$201,MATCH(Orders!J$1,Products!$A$1:$F$1,0),0)</f>
        <v>1750.110004830213</v>
      </c>
    </row>
    <row r="436" spans="1:10">
      <c r="A436">
        <v>435</v>
      </c>
      <c r="B436" s="4">
        <v>45861</v>
      </c>
      <c r="C436" s="10">
        <f>DATE(YEAR(orders[[#This Row],[order_date]]), MONTH(orders[[#This Row],[order_date]]), 1)</f>
        <v>45839</v>
      </c>
      <c r="D436" t="s">
        <v>1068</v>
      </c>
      <c r="E436" t="s">
        <v>660</v>
      </c>
      <c r="F436" t="str">
        <f>VLOOKUP(orders[[#This Row],[product_id]],Products!A:C,3,0)</f>
        <v>Appliances</v>
      </c>
      <c r="G436">
        <v>2</v>
      </c>
      <c r="H436" s="6">
        <v>5.629089928577849E-2</v>
      </c>
      <c r="I436" s="2">
        <f>VLOOKUP($E436,
Products!$A$1:$F$201,MATCH(Orders!I$1,Products!$A$1:$F$1,0),0)</f>
        <v>25996.564605776519</v>
      </c>
      <c r="J436" s="2">
        <f>VLOOKUP($E436,
Products!$A$1:$F$201,MATCH(Orders!J$1,Products!$A$1:$F$1,0),0)</f>
        <v>20210.769869456319</v>
      </c>
    </row>
    <row r="437" spans="1:10">
      <c r="A437">
        <v>436</v>
      </c>
      <c r="B437" s="4">
        <v>45371</v>
      </c>
      <c r="C437" s="10">
        <f>DATE(YEAR(orders[[#This Row],[order_date]]), MONTH(orders[[#This Row],[order_date]]), 1)</f>
        <v>45352</v>
      </c>
      <c r="D437" t="s">
        <v>1355</v>
      </c>
      <c r="E437" t="s">
        <v>643</v>
      </c>
      <c r="F437" t="str">
        <f>VLOOKUP(orders[[#This Row],[product_id]],Products!A:C,3,0)</f>
        <v>Appliances</v>
      </c>
      <c r="G437">
        <v>1</v>
      </c>
      <c r="H437" s="6">
        <v>0.11081930799368585</v>
      </c>
      <c r="I437" s="2">
        <f>VLOOKUP($E437,
Products!$A$1:$F$201,MATCH(Orders!I$1,Products!$A$1:$F$1,0),0)</f>
        <v>26269.068564891841</v>
      </c>
      <c r="J437" s="2">
        <f>VLOOKUP($E437,
Products!$A$1:$F$201,MATCH(Orders!J$1,Products!$A$1:$F$1,0),0)</f>
        <v>18867.564539756699</v>
      </c>
    </row>
    <row r="438" spans="1:10">
      <c r="A438">
        <v>437</v>
      </c>
      <c r="B438" s="4">
        <v>45456</v>
      </c>
      <c r="C438" s="10">
        <f>DATE(YEAR(orders[[#This Row],[order_date]]), MONTH(orders[[#This Row],[order_date]]), 1)</f>
        <v>45444</v>
      </c>
      <c r="D438" t="s">
        <v>2962</v>
      </c>
      <c r="E438" t="s">
        <v>672</v>
      </c>
      <c r="F438" t="str">
        <f>VLOOKUP(orders[[#This Row],[product_id]],Products!A:C,3,0)</f>
        <v>Electronics</v>
      </c>
      <c r="G438">
        <v>1</v>
      </c>
      <c r="H438" s="6">
        <v>0.1750897786775697</v>
      </c>
      <c r="I438" s="2">
        <f>VLOOKUP($E438,
Products!$A$1:$F$201,MATCH(Orders!I$1,Products!$A$1:$F$1,0),0)</f>
        <v>29856.340212906369</v>
      </c>
      <c r="J438" s="2">
        <f>VLOOKUP($E438,
Products!$A$1:$F$201,MATCH(Orders!J$1,Products!$A$1:$F$1,0),0)</f>
        <v>19759.064823078941</v>
      </c>
    </row>
    <row r="439" spans="1:10">
      <c r="A439">
        <v>438</v>
      </c>
      <c r="B439" s="4">
        <v>45664</v>
      </c>
      <c r="C439" s="10">
        <f>DATE(YEAR(orders[[#This Row],[order_date]]), MONTH(orders[[#This Row],[order_date]]), 1)</f>
        <v>45658</v>
      </c>
      <c r="D439" t="s">
        <v>3962</v>
      </c>
      <c r="E439" t="s">
        <v>615</v>
      </c>
      <c r="F439" t="str">
        <f>VLOOKUP(orders[[#This Row],[product_id]],Products!A:C,3,0)</f>
        <v>Electronics</v>
      </c>
      <c r="G439">
        <v>1</v>
      </c>
      <c r="H439" s="6">
        <v>0.19139709188448634</v>
      </c>
      <c r="I439" s="2">
        <f>VLOOKUP($E439,
Products!$A$1:$F$201,MATCH(Orders!I$1,Products!$A$1:$F$1,0),0)</f>
        <v>31155.43680046549</v>
      </c>
      <c r="J439" s="2">
        <f>VLOOKUP($E439,
Products!$A$1:$F$201,MATCH(Orders!J$1,Products!$A$1:$F$1,0),0)</f>
        <v>22320.078602545669</v>
      </c>
    </row>
    <row r="440" spans="1:10">
      <c r="A440">
        <v>439</v>
      </c>
      <c r="B440" s="4">
        <v>45800</v>
      </c>
      <c r="C440" s="10">
        <f>DATE(YEAR(orders[[#This Row],[order_date]]), MONTH(orders[[#This Row],[order_date]]), 1)</f>
        <v>45778</v>
      </c>
      <c r="D440" t="s">
        <v>3842</v>
      </c>
      <c r="E440" t="s">
        <v>595</v>
      </c>
      <c r="F440" t="str">
        <f>VLOOKUP(orders[[#This Row],[product_id]],Products!A:C,3,0)</f>
        <v>Electronics</v>
      </c>
      <c r="G440">
        <v>3</v>
      </c>
      <c r="H440" s="6">
        <v>0.14685959007007052</v>
      </c>
      <c r="I440" s="2">
        <f>VLOOKUP($E440,
Products!$A$1:$F$201,MATCH(Orders!I$1,Products!$A$1:$F$1,0),0)</f>
        <v>2368.316565735005</v>
      </c>
      <c r="J440" s="2">
        <f>VLOOKUP($E440,
Products!$A$1:$F$201,MATCH(Orders!J$1,Products!$A$1:$F$1,0),0)</f>
        <v>1668.7588573553539</v>
      </c>
    </row>
    <row r="441" spans="1:10">
      <c r="A441">
        <v>440</v>
      </c>
      <c r="B441" s="4">
        <v>45492</v>
      </c>
      <c r="C441" s="10">
        <f>DATE(YEAR(orders[[#This Row],[order_date]]), MONTH(orders[[#This Row],[order_date]]), 1)</f>
        <v>45474</v>
      </c>
      <c r="D441" t="s">
        <v>1254</v>
      </c>
      <c r="E441" t="s">
        <v>542</v>
      </c>
      <c r="F441" t="str">
        <f>VLOOKUP(orders[[#This Row],[product_id]],Products!A:C,3,0)</f>
        <v>Electronics</v>
      </c>
      <c r="G441">
        <v>2</v>
      </c>
      <c r="H441" s="6">
        <v>0.11486942691107663</v>
      </c>
      <c r="I441" s="2">
        <f>VLOOKUP($E441,
Products!$A$1:$F$201,MATCH(Orders!I$1,Products!$A$1:$F$1,0),0)</f>
        <v>29298.352838526029</v>
      </c>
      <c r="J441" s="2">
        <f>VLOOKUP($E441,
Products!$A$1:$F$201,MATCH(Orders!J$1,Products!$A$1:$F$1,0),0)</f>
        <v>19250.751682102291</v>
      </c>
    </row>
    <row r="442" spans="1:10">
      <c r="A442">
        <v>441</v>
      </c>
      <c r="B442" s="4">
        <v>45002</v>
      </c>
      <c r="C442" s="10">
        <f>DATE(YEAR(orders[[#This Row],[order_date]]), MONTH(orders[[#This Row],[order_date]]), 1)</f>
        <v>44986</v>
      </c>
      <c r="D442" t="s">
        <v>1841</v>
      </c>
      <c r="E442" t="s">
        <v>559</v>
      </c>
      <c r="F442" t="str">
        <f>VLOOKUP(orders[[#This Row],[product_id]],Products!A:C,3,0)</f>
        <v>Electronics</v>
      </c>
      <c r="G442">
        <v>2</v>
      </c>
      <c r="H442" s="6">
        <v>0.21734008437458177</v>
      </c>
      <c r="I442" s="2">
        <f>VLOOKUP($E442,
Products!$A$1:$F$201,MATCH(Orders!I$1,Products!$A$1:$F$1,0),0)</f>
        <v>2588.546892391822</v>
      </c>
      <c r="J442" s="2">
        <f>VLOOKUP($E442,
Products!$A$1:$F$201,MATCH(Orders!J$1,Products!$A$1:$F$1,0),0)</f>
        <v>1942.6863840762869</v>
      </c>
    </row>
    <row r="443" spans="1:10">
      <c r="A443">
        <v>442</v>
      </c>
      <c r="B443" s="4">
        <v>45473</v>
      </c>
      <c r="C443" s="10">
        <f>DATE(YEAR(orders[[#This Row],[order_date]]), MONTH(orders[[#This Row],[order_date]]), 1)</f>
        <v>45444</v>
      </c>
      <c r="D443" t="s">
        <v>968</v>
      </c>
      <c r="E443" t="s">
        <v>556</v>
      </c>
      <c r="F443" t="str">
        <f>VLOOKUP(orders[[#This Row],[product_id]],Products!A:C,3,0)</f>
        <v>Appliances</v>
      </c>
      <c r="G443">
        <v>2</v>
      </c>
      <c r="H443" s="6">
        <v>9.7569793159490825E-2</v>
      </c>
      <c r="I443" s="2">
        <f>VLOOKUP($E443,
Products!$A$1:$F$201,MATCH(Orders!I$1,Products!$A$1:$F$1,0),0)</f>
        <v>27054.121101651981</v>
      </c>
      <c r="J443" s="2">
        <f>VLOOKUP($E443,
Products!$A$1:$F$201,MATCH(Orders!J$1,Products!$A$1:$F$1,0),0)</f>
        <v>19388.930988794411</v>
      </c>
    </row>
    <row r="444" spans="1:10">
      <c r="A444">
        <v>443</v>
      </c>
      <c r="B444" s="4">
        <v>45193</v>
      </c>
      <c r="C444" s="10">
        <f>DATE(YEAR(orders[[#This Row],[order_date]]), MONTH(orders[[#This Row],[order_date]]), 1)</f>
        <v>45170</v>
      </c>
      <c r="D444" t="s">
        <v>3853</v>
      </c>
      <c r="E444" t="s">
        <v>565</v>
      </c>
      <c r="F444" t="str">
        <f>VLOOKUP(orders[[#This Row],[product_id]],Products!A:C,3,0)</f>
        <v>Electronics</v>
      </c>
      <c r="G444">
        <v>2</v>
      </c>
      <c r="H444" s="6">
        <v>0.19732782884947764</v>
      </c>
      <c r="I444" s="2">
        <f>VLOOKUP($E444,
Products!$A$1:$F$201,MATCH(Orders!I$1,Products!$A$1:$F$1,0),0)</f>
        <v>2327.4213408101141</v>
      </c>
      <c r="J444" s="2">
        <f>VLOOKUP($E444,
Products!$A$1:$F$201,MATCH(Orders!J$1,Products!$A$1:$F$1,0),0)</f>
        <v>1682.0944582406071</v>
      </c>
    </row>
    <row r="445" spans="1:10">
      <c r="A445">
        <v>444</v>
      </c>
      <c r="B445" s="4">
        <v>45243</v>
      </c>
      <c r="C445" s="10">
        <f>DATE(YEAR(orders[[#This Row],[order_date]]), MONTH(orders[[#This Row],[order_date]]), 1)</f>
        <v>45231</v>
      </c>
      <c r="D445" t="s">
        <v>4073</v>
      </c>
      <c r="E445" t="s">
        <v>577</v>
      </c>
      <c r="F445" t="str">
        <f>VLOOKUP(orders[[#This Row],[product_id]],Products!A:C,3,0)</f>
        <v>Appliances</v>
      </c>
      <c r="G445">
        <v>3</v>
      </c>
      <c r="H445" s="6">
        <v>9.2745431653890709E-2</v>
      </c>
      <c r="I445" s="2">
        <f>VLOOKUP($E445,
Products!$A$1:$F$201,MATCH(Orders!I$1,Products!$A$1:$F$1,0),0)</f>
        <v>24178.046221204509</v>
      </c>
      <c r="J445" s="2">
        <f>VLOOKUP($E445,
Products!$A$1:$F$201,MATCH(Orders!J$1,Products!$A$1:$F$1,0),0)</f>
        <v>17784.08636999697</v>
      </c>
    </row>
    <row r="446" spans="1:10">
      <c r="A446">
        <v>445</v>
      </c>
      <c r="B446" s="4">
        <v>44951</v>
      </c>
      <c r="C446" s="10">
        <f>DATE(YEAR(orders[[#This Row],[order_date]]), MONTH(orders[[#This Row],[order_date]]), 1)</f>
        <v>44927</v>
      </c>
      <c r="D446" t="s">
        <v>1907</v>
      </c>
      <c r="E446" t="s">
        <v>633</v>
      </c>
      <c r="F446" t="str">
        <f>VLOOKUP(orders[[#This Row],[product_id]],Products!A:C,3,0)</f>
        <v>Appliances</v>
      </c>
      <c r="G446">
        <v>2</v>
      </c>
      <c r="H446" s="6">
        <v>0.14434134333058712</v>
      </c>
      <c r="I446" s="2">
        <f>VLOOKUP($E446,
Products!$A$1:$F$201,MATCH(Orders!I$1,Products!$A$1:$F$1,0),0)</f>
        <v>2361.4162937319088</v>
      </c>
      <c r="J446" s="2">
        <f>VLOOKUP($E446,
Products!$A$1:$F$201,MATCH(Orders!J$1,Products!$A$1:$F$1,0),0)</f>
        <v>1552.5536411429621</v>
      </c>
    </row>
    <row r="447" spans="1:10">
      <c r="A447">
        <v>446</v>
      </c>
      <c r="B447" s="4">
        <v>45086</v>
      </c>
      <c r="C447" s="10">
        <f>DATE(YEAR(orders[[#This Row],[order_date]]), MONTH(orders[[#This Row],[order_date]]), 1)</f>
        <v>45078</v>
      </c>
      <c r="D447" t="s">
        <v>1471</v>
      </c>
      <c r="E447" t="s">
        <v>556</v>
      </c>
      <c r="F447" t="str">
        <f>VLOOKUP(orders[[#This Row],[product_id]],Products!A:C,3,0)</f>
        <v>Appliances</v>
      </c>
      <c r="G447">
        <v>1</v>
      </c>
      <c r="H447" s="6">
        <v>8.4903146229346249E-2</v>
      </c>
      <c r="I447" s="2">
        <f>VLOOKUP($E447,
Products!$A$1:$F$201,MATCH(Orders!I$1,Products!$A$1:$F$1,0),0)</f>
        <v>27054.121101651981</v>
      </c>
      <c r="J447" s="2">
        <f>VLOOKUP($E447,
Products!$A$1:$F$201,MATCH(Orders!J$1,Products!$A$1:$F$1,0),0)</f>
        <v>19388.930988794411</v>
      </c>
    </row>
    <row r="448" spans="1:10">
      <c r="A448">
        <v>447</v>
      </c>
      <c r="B448" s="4">
        <v>45522</v>
      </c>
      <c r="C448" s="10">
        <f>DATE(YEAR(orders[[#This Row],[order_date]]), MONTH(orders[[#This Row],[order_date]]), 1)</f>
        <v>45505</v>
      </c>
      <c r="D448" t="s">
        <v>2754</v>
      </c>
      <c r="E448" t="s">
        <v>567</v>
      </c>
      <c r="F448" t="str">
        <f>VLOOKUP(orders[[#This Row],[product_id]],Products!A:C,3,0)</f>
        <v>Electronics</v>
      </c>
      <c r="G448">
        <v>2</v>
      </c>
      <c r="H448" s="6">
        <v>0.19241218746825697</v>
      </c>
      <c r="I448" s="2">
        <f>VLOOKUP($E448,
Products!$A$1:$F$201,MATCH(Orders!I$1,Products!$A$1:$F$1,0),0)</f>
        <v>17514.171240093368</v>
      </c>
      <c r="J448" s="2">
        <f>VLOOKUP($E448,
Products!$A$1:$F$201,MATCH(Orders!J$1,Products!$A$1:$F$1,0),0)</f>
        <v>12226.76247250809</v>
      </c>
    </row>
    <row r="449" spans="1:10">
      <c r="A449">
        <v>448</v>
      </c>
      <c r="B449" s="4">
        <v>45826</v>
      </c>
      <c r="C449" s="10">
        <f>DATE(YEAR(orders[[#This Row],[order_date]]), MONTH(orders[[#This Row],[order_date]]), 1)</f>
        <v>45809</v>
      </c>
      <c r="D449" t="s">
        <v>2901</v>
      </c>
      <c r="E449" t="s">
        <v>554</v>
      </c>
      <c r="F449" t="str">
        <f>VLOOKUP(orders[[#This Row],[product_id]],Products!A:C,3,0)</f>
        <v>Appliances</v>
      </c>
      <c r="G449">
        <v>3</v>
      </c>
      <c r="H449" s="6">
        <v>0.10383986391172438</v>
      </c>
      <c r="I449" s="2">
        <f>VLOOKUP($E449,
Products!$A$1:$F$201,MATCH(Orders!I$1,Products!$A$1:$F$1,0),0)</f>
        <v>2088.6647814855078</v>
      </c>
      <c r="J449" s="2">
        <f>VLOOKUP($E449,
Products!$A$1:$F$201,MATCH(Orders!J$1,Products!$A$1:$F$1,0),0)</f>
        <v>1371.380040542937</v>
      </c>
    </row>
    <row r="450" spans="1:10">
      <c r="A450">
        <v>449</v>
      </c>
      <c r="B450" s="4">
        <v>45428</v>
      </c>
      <c r="C450" s="10">
        <f>DATE(YEAR(orders[[#This Row],[order_date]]), MONTH(orders[[#This Row],[order_date]]), 1)</f>
        <v>45413</v>
      </c>
      <c r="D450" t="s">
        <v>1581</v>
      </c>
      <c r="E450" t="s">
        <v>684</v>
      </c>
      <c r="F450" t="str">
        <f>VLOOKUP(orders[[#This Row],[product_id]],Products!A:C,3,0)</f>
        <v>Appliances</v>
      </c>
      <c r="G450">
        <v>3</v>
      </c>
      <c r="H450" s="6">
        <v>0.1342482327716735</v>
      </c>
      <c r="I450" s="2">
        <f>VLOOKUP($E450,
Products!$A$1:$F$201,MATCH(Orders!I$1,Products!$A$1:$F$1,0),0)</f>
        <v>2147.166688023286</v>
      </c>
      <c r="J450" s="2">
        <f>VLOOKUP($E450,
Products!$A$1:$F$201,MATCH(Orders!J$1,Products!$A$1:$F$1,0),0)</f>
        <v>1709.9619584723389</v>
      </c>
    </row>
    <row r="451" spans="1:10">
      <c r="A451">
        <v>450</v>
      </c>
      <c r="B451" s="4">
        <v>45939</v>
      </c>
      <c r="C451" s="10">
        <f>DATE(YEAR(orders[[#This Row],[order_date]]), MONTH(orders[[#This Row],[order_date]]), 1)</f>
        <v>45931</v>
      </c>
      <c r="D451" t="s">
        <v>4448</v>
      </c>
      <c r="E451" t="s">
        <v>533</v>
      </c>
      <c r="F451" t="str">
        <f>VLOOKUP(orders[[#This Row],[product_id]],Products!A:C,3,0)</f>
        <v>Electronics</v>
      </c>
      <c r="G451">
        <v>1</v>
      </c>
      <c r="H451" s="6">
        <v>0.12897955545000409</v>
      </c>
      <c r="I451" s="2">
        <f>VLOOKUP($E451,
Products!$A$1:$F$201,MATCH(Orders!I$1,Products!$A$1:$F$1,0),0)</f>
        <v>28589.802369332661</v>
      </c>
      <c r="J451" s="2">
        <f>VLOOKUP($E451,
Products!$A$1:$F$201,MATCH(Orders!J$1,Products!$A$1:$F$1,0),0)</f>
        <v>21212.93445492295</v>
      </c>
    </row>
    <row r="452" spans="1:10">
      <c r="A452">
        <v>451</v>
      </c>
      <c r="B452" s="4">
        <v>45629</v>
      </c>
      <c r="C452" s="10">
        <f>DATE(YEAR(orders[[#This Row],[order_date]]), MONTH(orders[[#This Row],[order_date]]), 1)</f>
        <v>45627</v>
      </c>
      <c r="D452" t="s">
        <v>2565</v>
      </c>
      <c r="E452" t="s">
        <v>669</v>
      </c>
      <c r="F452" t="str">
        <f>VLOOKUP(orders[[#This Row],[product_id]],Products!A:C,3,0)</f>
        <v>Electronics</v>
      </c>
      <c r="G452">
        <v>2</v>
      </c>
      <c r="H452" s="6">
        <v>0.14367228279613151</v>
      </c>
      <c r="I452" s="2">
        <f>VLOOKUP($E452,
Products!$A$1:$F$201,MATCH(Orders!I$1,Products!$A$1:$F$1,0),0)</f>
        <v>11708.03419603835</v>
      </c>
      <c r="J452" s="2">
        <f>VLOOKUP($E452,
Products!$A$1:$F$201,MATCH(Orders!J$1,Products!$A$1:$F$1,0),0)</f>
        <v>7784.9580101998827</v>
      </c>
    </row>
    <row r="453" spans="1:10">
      <c r="A453">
        <v>452</v>
      </c>
      <c r="B453" s="4">
        <v>44927</v>
      </c>
      <c r="C453" s="10">
        <f>DATE(YEAR(orders[[#This Row],[order_date]]), MONTH(orders[[#This Row],[order_date]]), 1)</f>
        <v>44927</v>
      </c>
      <c r="D453" t="s">
        <v>3739</v>
      </c>
      <c r="E453" t="s">
        <v>658</v>
      </c>
      <c r="F453" t="str">
        <f>VLOOKUP(orders[[#This Row],[product_id]],Products!A:C,3,0)</f>
        <v>Electronics</v>
      </c>
      <c r="G453">
        <v>1</v>
      </c>
      <c r="H453" s="6">
        <v>0.16604584419712898</v>
      </c>
      <c r="I453" s="2">
        <f>VLOOKUP($E453,
Products!$A$1:$F$201,MATCH(Orders!I$1,Products!$A$1:$F$1,0),0)</f>
        <v>2455.4664524813788</v>
      </c>
      <c r="J453" s="2">
        <f>VLOOKUP($E453,
Products!$A$1:$F$201,MATCH(Orders!J$1,Products!$A$1:$F$1,0),0)</f>
        <v>1763.2139459131699</v>
      </c>
    </row>
    <row r="454" spans="1:10">
      <c r="A454">
        <v>453</v>
      </c>
      <c r="B454" s="4">
        <v>45667</v>
      </c>
      <c r="C454" s="10">
        <f>DATE(YEAR(orders[[#This Row],[order_date]]), MONTH(orders[[#This Row],[order_date]]), 1)</f>
        <v>45658</v>
      </c>
      <c r="D454" t="s">
        <v>4557</v>
      </c>
      <c r="E454" t="s">
        <v>669</v>
      </c>
      <c r="F454" t="str">
        <f>VLOOKUP(orders[[#This Row],[product_id]],Products!A:C,3,0)</f>
        <v>Electronics</v>
      </c>
      <c r="G454">
        <v>1</v>
      </c>
      <c r="H454" s="6">
        <v>0.21100211689131523</v>
      </c>
      <c r="I454" s="2">
        <f>VLOOKUP($E454,
Products!$A$1:$F$201,MATCH(Orders!I$1,Products!$A$1:$F$1,0),0)</f>
        <v>11708.03419603835</v>
      </c>
      <c r="J454" s="2">
        <f>VLOOKUP($E454,
Products!$A$1:$F$201,MATCH(Orders!J$1,Products!$A$1:$F$1,0),0)</f>
        <v>7784.9580101998827</v>
      </c>
    </row>
    <row r="455" spans="1:10">
      <c r="A455">
        <v>454</v>
      </c>
      <c r="B455" s="4">
        <v>45246</v>
      </c>
      <c r="C455" s="10">
        <f>DATE(YEAR(orders[[#This Row],[order_date]]), MONTH(orders[[#This Row],[order_date]]), 1)</f>
        <v>45231</v>
      </c>
      <c r="D455" t="s">
        <v>4439</v>
      </c>
      <c r="E455" t="s">
        <v>582</v>
      </c>
      <c r="F455" t="str">
        <f>VLOOKUP(orders[[#This Row],[product_id]],Products!A:C,3,0)</f>
        <v>Electronics</v>
      </c>
      <c r="G455">
        <v>3</v>
      </c>
      <c r="H455" s="6">
        <v>0.20811249837591747</v>
      </c>
      <c r="I455" s="2">
        <f>VLOOKUP($E455,
Products!$A$1:$F$201,MATCH(Orders!I$1,Products!$A$1:$F$1,0),0)</f>
        <v>16266.090182397211</v>
      </c>
      <c r="J455" s="2">
        <f>VLOOKUP($E455,
Products!$A$1:$F$201,MATCH(Orders!J$1,Products!$A$1:$F$1,0),0)</f>
        <v>11802.84602487359</v>
      </c>
    </row>
    <row r="456" spans="1:10">
      <c r="A456">
        <v>455</v>
      </c>
      <c r="B456" s="4">
        <v>45308</v>
      </c>
      <c r="C456" s="10">
        <f>DATE(YEAR(orders[[#This Row],[order_date]]), MONTH(orders[[#This Row],[order_date]]), 1)</f>
        <v>45292</v>
      </c>
      <c r="D456" t="s">
        <v>1858</v>
      </c>
      <c r="E456" t="s">
        <v>693</v>
      </c>
      <c r="F456" t="str">
        <f>VLOOKUP(orders[[#This Row],[product_id]],Products!A:C,3,0)</f>
        <v>Appliances</v>
      </c>
      <c r="G456">
        <v>1</v>
      </c>
      <c r="H456" s="6">
        <v>5.7123924105267995E-2</v>
      </c>
      <c r="I456" s="2">
        <f>VLOOKUP($E456,
Products!$A$1:$F$201,MATCH(Orders!I$1,Products!$A$1:$F$1,0),0)</f>
        <v>2037.67513915007</v>
      </c>
      <c r="J456" s="2">
        <f>VLOOKUP($E456,
Products!$A$1:$F$201,MATCH(Orders!J$1,Products!$A$1:$F$1,0),0)</f>
        <v>1374.1566876520769</v>
      </c>
    </row>
    <row r="457" spans="1:10">
      <c r="A457">
        <v>456</v>
      </c>
      <c r="B457" s="4">
        <v>45824</v>
      </c>
      <c r="C457" s="10">
        <f>DATE(YEAR(orders[[#This Row],[order_date]]), MONTH(orders[[#This Row],[order_date]]), 1)</f>
        <v>45809</v>
      </c>
      <c r="D457" t="s">
        <v>4415</v>
      </c>
      <c r="E457" t="s">
        <v>512</v>
      </c>
      <c r="F457" t="str">
        <f>VLOOKUP(orders[[#This Row],[product_id]],Products!A:C,3,0)</f>
        <v>Electronics</v>
      </c>
      <c r="G457">
        <v>3</v>
      </c>
      <c r="H457" s="6">
        <v>0.17661281360260991</v>
      </c>
      <c r="I457" s="2">
        <f>VLOOKUP($E457,
Products!$A$1:$F$201,MATCH(Orders!I$1,Products!$A$1:$F$1,0),0)</f>
        <v>12877.548087294561</v>
      </c>
      <c r="J457" s="2">
        <f>VLOOKUP($E457,
Products!$A$1:$F$201,MATCH(Orders!J$1,Products!$A$1:$F$1,0),0)</f>
        <v>9551.9000631411909</v>
      </c>
    </row>
    <row r="458" spans="1:10">
      <c r="A458">
        <v>457</v>
      </c>
      <c r="B458" s="4">
        <v>45643</v>
      </c>
      <c r="C458" s="10">
        <f>DATE(YEAR(orders[[#This Row],[order_date]]), MONTH(orders[[#This Row],[order_date]]), 1)</f>
        <v>45627</v>
      </c>
      <c r="D458" t="s">
        <v>3266</v>
      </c>
      <c r="E458" t="s">
        <v>570</v>
      </c>
      <c r="F458" t="str">
        <f>VLOOKUP(orders[[#This Row],[product_id]],Products!A:C,3,0)</f>
        <v>Electronics</v>
      </c>
      <c r="G458">
        <v>2</v>
      </c>
      <c r="H458" s="6">
        <v>0.13513528032813291</v>
      </c>
      <c r="I458" s="2">
        <f>VLOOKUP($E458,
Products!$A$1:$F$201,MATCH(Orders!I$1,Products!$A$1:$F$1,0),0)</f>
        <v>10978.62820425244</v>
      </c>
      <c r="J458" s="2">
        <f>VLOOKUP($E458,
Products!$A$1:$F$201,MATCH(Orders!J$1,Products!$A$1:$F$1,0),0)</f>
        <v>7174.697588469895</v>
      </c>
    </row>
    <row r="459" spans="1:10">
      <c r="A459">
        <v>458</v>
      </c>
      <c r="B459" s="4">
        <v>45233</v>
      </c>
      <c r="C459" s="10">
        <f>DATE(YEAR(orders[[#This Row],[order_date]]), MONTH(orders[[#This Row],[order_date]]), 1)</f>
        <v>45231</v>
      </c>
      <c r="D459" t="s">
        <v>2628</v>
      </c>
      <c r="E459" t="s">
        <v>628</v>
      </c>
      <c r="F459" t="str">
        <f>VLOOKUP(orders[[#This Row],[product_id]],Products!A:C,3,0)</f>
        <v>Electronics</v>
      </c>
      <c r="G459">
        <v>1</v>
      </c>
      <c r="H459" s="6">
        <v>0.2155549878587697</v>
      </c>
      <c r="I459" s="2">
        <f>VLOOKUP($E459,
Products!$A$1:$F$201,MATCH(Orders!I$1,Products!$A$1:$F$1,0),0)</f>
        <v>2480.4343676348258</v>
      </c>
      <c r="J459" s="2">
        <f>VLOOKUP($E459,
Products!$A$1:$F$201,MATCH(Orders!J$1,Products!$A$1:$F$1,0),0)</f>
        <v>1932.862959692628</v>
      </c>
    </row>
    <row r="460" spans="1:10">
      <c r="A460">
        <v>459</v>
      </c>
      <c r="B460" s="4">
        <v>45317</v>
      </c>
      <c r="C460" s="10">
        <f>DATE(YEAR(orders[[#This Row],[order_date]]), MONTH(orders[[#This Row],[order_date]]), 1)</f>
        <v>45292</v>
      </c>
      <c r="D460" t="s">
        <v>1334</v>
      </c>
      <c r="E460" t="s">
        <v>541</v>
      </c>
      <c r="F460" t="str">
        <f>VLOOKUP(orders[[#This Row],[product_id]],Products!A:C,3,0)</f>
        <v>Appliances</v>
      </c>
      <c r="G460">
        <v>2</v>
      </c>
      <c r="H460" s="6">
        <v>7.1553920948506905E-2</v>
      </c>
      <c r="I460" s="2">
        <f>VLOOKUP($E460,
Products!$A$1:$F$201,MATCH(Orders!I$1,Products!$A$1:$F$1,0),0)</f>
        <v>2390.3651642386908</v>
      </c>
      <c r="J460" s="2">
        <f>VLOOKUP($E460,
Products!$A$1:$F$201,MATCH(Orders!J$1,Products!$A$1:$F$1,0),0)</f>
        <v>1655.7504783617919</v>
      </c>
    </row>
    <row r="461" spans="1:10">
      <c r="A461">
        <v>460</v>
      </c>
      <c r="B461" s="4">
        <v>45916</v>
      </c>
      <c r="C461" s="10">
        <f>DATE(YEAR(orders[[#This Row],[order_date]]), MONTH(orders[[#This Row],[order_date]]), 1)</f>
        <v>45901</v>
      </c>
      <c r="D461" t="s">
        <v>3725</v>
      </c>
      <c r="E461" t="s">
        <v>578</v>
      </c>
      <c r="F461" t="str">
        <f>VLOOKUP(orders[[#This Row],[product_id]],Products!A:C,3,0)</f>
        <v>Electronics</v>
      </c>
      <c r="G461">
        <v>2</v>
      </c>
      <c r="H461" s="6">
        <v>0.22290147019340265</v>
      </c>
      <c r="I461" s="2">
        <f>VLOOKUP($E461,
Products!$A$1:$F$201,MATCH(Orders!I$1,Products!$A$1:$F$1,0),0)</f>
        <v>2632.553295816565</v>
      </c>
      <c r="J461" s="2">
        <f>VLOOKUP($E461,
Products!$A$1:$F$201,MATCH(Orders!J$1,Products!$A$1:$F$1,0),0)</f>
        <v>1732.316114566717</v>
      </c>
    </row>
    <row r="462" spans="1:10">
      <c r="A462">
        <v>461</v>
      </c>
      <c r="B462" s="4">
        <v>45224</v>
      </c>
      <c r="C462" s="10">
        <f>DATE(YEAR(orders[[#This Row],[order_date]]), MONTH(orders[[#This Row],[order_date]]), 1)</f>
        <v>45200</v>
      </c>
      <c r="D462" t="s">
        <v>2231</v>
      </c>
      <c r="E462" t="s">
        <v>535</v>
      </c>
      <c r="F462" t="str">
        <f>VLOOKUP(orders[[#This Row],[product_id]],Products!A:C,3,0)</f>
        <v>Appliances</v>
      </c>
      <c r="G462">
        <v>3</v>
      </c>
      <c r="H462" s="6">
        <v>5.7472878309387194E-2</v>
      </c>
      <c r="I462" s="2">
        <f>VLOOKUP($E462,
Products!$A$1:$F$201,MATCH(Orders!I$1,Products!$A$1:$F$1,0),0)</f>
        <v>25188.460642954858</v>
      </c>
      <c r="J462" s="2">
        <f>VLOOKUP($E462,
Products!$A$1:$F$201,MATCH(Orders!J$1,Products!$A$1:$F$1,0),0)</f>
        <v>18873.341689191599</v>
      </c>
    </row>
    <row r="463" spans="1:10">
      <c r="A463">
        <v>462</v>
      </c>
      <c r="B463" s="4">
        <v>45159</v>
      </c>
      <c r="C463" s="10">
        <f>DATE(YEAR(orders[[#This Row],[order_date]]), MONTH(orders[[#This Row],[order_date]]), 1)</f>
        <v>45139</v>
      </c>
      <c r="D463" t="s">
        <v>3926</v>
      </c>
      <c r="E463" t="s">
        <v>552</v>
      </c>
      <c r="F463" t="str">
        <f>VLOOKUP(orders[[#This Row],[product_id]],Products!A:C,3,0)</f>
        <v>Electronics</v>
      </c>
      <c r="G463">
        <v>1</v>
      </c>
      <c r="H463" s="6">
        <v>0.24874247990986842</v>
      </c>
      <c r="I463" s="2">
        <f>VLOOKUP($E463,
Products!$A$1:$F$201,MATCH(Orders!I$1,Products!$A$1:$F$1,0),0)</f>
        <v>20326.88586940234</v>
      </c>
      <c r="J463" s="2">
        <f>VLOOKUP($E463,
Products!$A$1:$F$201,MATCH(Orders!J$1,Products!$A$1:$F$1,0),0)</f>
        <v>14896.572579237891</v>
      </c>
    </row>
    <row r="464" spans="1:10">
      <c r="A464">
        <v>463</v>
      </c>
      <c r="B464" s="4">
        <v>45197</v>
      </c>
      <c r="C464" s="10">
        <f>DATE(YEAR(orders[[#This Row],[order_date]]), MONTH(orders[[#This Row],[order_date]]), 1)</f>
        <v>45170</v>
      </c>
      <c r="D464" t="s">
        <v>4046</v>
      </c>
      <c r="E464" t="s">
        <v>596</v>
      </c>
      <c r="F464" t="str">
        <f>VLOOKUP(orders[[#This Row],[product_id]],Products!A:C,3,0)</f>
        <v>Electronics</v>
      </c>
      <c r="G464">
        <v>1</v>
      </c>
      <c r="H464" s="6">
        <v>0.22854419297656867</v>
      </c>
      <c r="I464" s="2">
        <f>VLOOKUP($E464,
Products!$A$1:$F$201,MATCH(Orders!I$1,Products!$A$1:$F$1,0),0)</f>
        <v>12935.39757670891</v>
      </c>
      <c r="J464" s="2">
        <f>VLOOKUP($E464,
Products!$A$1:$F$201,MATCH(Orders!J$1,Products!$A$1:$F$1,0),0)</f>
        <v>9648.6160598594815</v>
      </c>
    </row>
    <row r="465" spans="1:10">
      <c r="A465">
        <v>464</v>
      </c>
      <c r="B465" s="4">
        <v>46010</v>
      </c>
      <c r="C465" s="10">
        <f>DATE(YEAR(orders[[#This Row],[order_date]]), MONTH(orders[[#This Row],[order_date]]), 1)</f>
        <v>45992</v>
      </c>
      <c r="D465" t="s">
        <v>2430</v>
      </c>
      <c r="E465" t="s">
        <v>534</v>
      </c>
      <c r="F465" t="str">
        <f>VLOOKUP(orders[[#This Row],[product_id]],Products!A:C,3,0)</f>
        <v>Appliances</v>
      </c>
      <c r="G465">
        <v>1</v>
      </c>
      <c r="H465" s="6">
        <v>6.2635888654379121E-2</v>
      </c>
      <c r="I465" s="2">
        <f>VLOOKUP($E465,
Products!$A$1:$F$201,MATCH(Orders!I$1,Products!$A$1:$F$1,0),0)</f>
        <v>24743.162958088669</v>
      </c>
      <c r="J465" s="2">
        <f>VLOOKUP($E465,
Products!$A$1:$F$201,MATCH(Orders!J$1,Products!$A$1:$F$1,0),0)</f>
        <v>19307.588986555591</v>
      </c>
    </row>
    <row r="466" spans="1:10">
      <c r="A466">
        <v>465</v>
      </c>
      <c r="B466" s="4">
        <v>45603</v>
      </c>
      <c r="C466" s="10">
        <f>DATE(YEAR(orders[[#This Row],[order_date]]), MONTH(orders[[#This Row],[order_date]]), 1)</f>
        <v>45597</v>
      </c>
      <c r="D466" t="s">
        <v>1358</v>
      </c>
      <c r="E466" t="s">
        <v>510</v>
      </c>
      <c r="F466" t="str">
        <f>VLOOKUP(orders[[#This Row],[product_id]],Products!A:C,3,0)</f>
        <v>Appliances</v>
      </c>
      <c r="G466">
        <v>3</v>
      </c>
      <c r="H466" s="6">
        <v>7.6468301439989061E-2</v>
      </c>
      <c r="I466" s="2">
        <f>VLOOKUP($E466,
Products!$A$1:$F$201,MATCH(Orders!I$1,Products!$A$1:$F$1,0),0)</f>
        <v>23457.606610250739</v>
      </c>
      <c r="J466" s="2">
        <f>VLOOKUP($E466,
Products!$A$1:$F$201,MATCH(Orders!J$1,Products!$A$1:$F$1,0),0)</f>
        <v>17038.831523124281</v>
      </c>
    </row>
    <row r="467" spans="1:10">
      <c r="A467">
        <v>466</v>
      </c>
      <c r="B467" s="4">
        <v>45632</v>
      </c>
      <c r="C467" s="10">
        <f>DATE(YEAR(orders[[#This Row],[order_date]]), MONTH(orders[[#This Row],[order_date]]), 1)</f>
        <v>45627</v>
      </c>
      <c r="D467" t="s">
        <v>2742</v>
      </c>
      <c r="E467" t="s">
        <v>570</v>
      </c>
      <c r="F467" t="str">
        <f>VLOOKUP(orders[[#This Row],[product_id]],Products!A:C,3,0)</f>
        <v>Electronics</v>
      </c>
      <c r="G467">
        <v>2</v>
      </c>
      <c r="H467" s="6">
        <v>0.11332563384540972</v>
      </c>
      <c r="I467" s="2">
        <f>VLOOKUP($E467,
Products!$A$1:$F$201,MATCH(Orders!I$1,Products!$A$1:$F$1,0),0)</f>
        <v>10978.62820425244</v>
      </c>
      <c r="J467" s="2">
        <f>VLOOKUP($E467,
Products!$A$1:$F$201,MATCH(Orders!J$1,Products!$A$1:$F$1,0),0)</f>
        <v>7174.697588469895</v>
      </c>
    </row>
    <row r="468" spans="1:10">
      <c r="A468">
        <v>467</v>
      </c>
      <c r="B468" s="4">
        <v>45160</v>
      </c>
      <c r="C468" s="10">
        <f>DATE(YEAR(orders[[#This Row],[order_date]]), MONTH(orders[[#This Row],[order_date]]), 1)</f>
        <v>45139</v>
      </c>
      <c r="D468" t="s">
        <v>1834</v>
      </c>
      <c r="E468" t="s">
        <v>620</v>
      </c>
      <c r="F468" t="str">
        <f>VLOOKUP(orders[[#This Row],[product_id]],Products!A:C,3,0)</f>
        <v>Electronics</v>
      </c>
      <c r="G468">
        <v>1</v>
      </c>
      <c r="H468" s="6">
        <v>0.12468252652982491</v>
      </c>
      <c r="I468" s="2">
        <f>VLOOKUP($E468,
Products!$A$1:$F$201,MATCH(Orders!I$1,Products!$A$1:$F$1,0),0)</f>
        <v>23669.635851452331</v>
      </c>
      <c r="J468" s="2">
        <f>VLOOKUP($E468,
Products!$A$1:$F$201,MATCH(Orders!J$1,Products!$A$1:$F$1,0),0)</f>
        <v>17880.752220874681</v>
      </c>
    </row>
    <row r="469" spans="1:10">
      <c r="A469">
        <v>468</v>
      </c>
      <c r="B469" s="4">
        <v>45771</v>
      </c>
      <c r="C469" s="10">
        <f>DATE(YEAR(orders[[#This Row],[order_date]]), MONTH(orders[[#This Row],[order_date]]), 1)</f>
        <v>45748</v>
      </c>
      <c r="D469" t="s">
        <v>1171</v>
      </c>
      <c r="E469" t="s">
        <v>702</v>
      </c>
      <c r="F469" t="str">
        <f>VLOOKUP(orders[[#This Row],[product_id]],Products!A:C,3,0)</f>
        <v>Electronics</v>
      </c>
      <c r="G469">
        <v>1</v>
      </c>
      <c r="H469" s="6">
        <v>0.10745431344732669</v>
      </c>
      <c r="I469" s="2">
        <f>VLOOKUP($E469,
Products!$A$1:$F$201,MATCH(Orders!I$1,Products!$A$1:$F$1,0),0)</f>
        <v>11240.591105652349</v>
      </c>
      <c r="J469" s="2">
        <f>VLOOKUP($E469,
Products!$A$1:$F$201,MATCH(Orders!J$1,Products!$A$1:$F$1,0),0)</f>
        <v>7671.9523119121068</v>
      </c>
    </row>
    <row r="470" spans="1:10">
      <c r="A470">
        <v>469</v>
      </c>
      <c r="B470" s="4">
        <v>45417</v>
      </c>
      <c r="C470" s="10">
        <f>DATE(YEAR(orders[[#This Row],[order_date]]), MONTH(orders[[#This Row],[order_date]]), 1)</f>
        <v>45413</v>
      </c>
      <c r="D470" t="s">
        <v>1469</v>
      </c>
      <c r="E470" t="s">
        <v>568</v>
      </c>
      <c r="F470" t="str">
        <f>VLOOKUP(orders[[#This Row],[product_id]],Products!A:C,3,0)</f>
        <v>Electronics</v>
      </c>
      <c r="G470">
        <v>3</v>
      </c>
      <c r="H470" s="6">
        <v>0.19616324467686627</v>
      </c>
      <c r="I470" s="2">
        <f>VLOOKUP($E470,
Products!$A$1:$F$201,MATCH(Orders!I$1,Products!$A$1:$F$1,0),0)</f>
        <v>21702.72353355262</v>
      </c>
      <c r="J470" s="2">
        <f>VLOOKUP($E470,
Products!$A$1:$F$201,MATCH(Orders!J$1,Products!$A$1:$F$1,0),0)</f>
        <v>17244.710704747551</v>
      </c>
    </row>
    <row r="471" spans="1:10">
      <c r="A471">
        <v>470</v>
      </c>
      <c r="B471" s="4">
        <v>45429</v>
      </c>
      <c r="C471" s="10">
        <f>DATE(YEAR(orders[[#This Row],[order_date]]), MONTH(orders[[#This Row],[order_date]]), 1)</f>
        <v>45413</v>
      </c>
      <c r="D471" t="s">
        <v>1725</v>
      </c>
      <c r="E471" t="s">
        <v>598</v>
      </c>
      <c r="F471" t="str">
        <f>VLOOKUP(orders[[#This Row],[product_id]],Products!A:C,3,0)</f>
        <v>Appliances</v>
      </c>
      <c r="G471">
        <v>1</v>
      </c>
      <c r="H471" s="6">
        <v>5.6621442719424958E-2</v>
      </c>
      <c r="I471" s="2">
        <f>VLOOKUP($E471,
Products!$A$1:$F$201,MATCH(Orders!I$1,Products!$A$1:$F$1,0),0)</f>
        <v>5641.6789233526652</v>
      </c>
      <c r="J471" s="2">
        <f>VLOOKUP($E471,
Products!$A$1:$F$201,MATCH(Orders!J$1,Products!$A$1:$F$1,0),0)</f>
        <v>4031.2473685481059</v>
      </c>
    </row>
    <row r="472" spans="1:10">
      <c r="A472">
        <v>471</v>
      </c>
      <c r="B472" s="4">
        <v>45816</v>
      </c>
      <c r="C472" s="10">
        <f>DATE(YEAR(orders[[#This Row],[order_date]]), MONTH(orders[[#This Row],[order_date]]), 1)</f>
        <v>45809</v>
      </c>
      <c r="D472" t="s">
        <v>1634</v>
      </c>
      <c r="E472" t="s">
        <v>689</v>
      </c>
      <c r="F472" t="str">
        <f>VLOOKUP(orders[[#This Row],[product_id]],Products!A:C,3,0)</f>
        <v>Electronics</v>
      </c>
      <c r="G472">
        <v>3</v>
      </c>
      <c r="H472" s="6">
        <v>0.2375518527710534</v>
      </c>
      <c r="I472" s="2">
        <f>VLOOKUP($E472,
Products!$A$1:$F$201,MATCH(Orders!I$1,Products!$A$1:$F$1,0),0)</f>
        <v>22021.70433799336</v>
      </c>
      <c r="J472" s="2">
        <f>VLOOKUP($E472,
Products!$A$1:$F$201,MATCH(Orders!J$1,Products!$A$1:$F$1,0),0)</f>
        <v>16990.60087110737</v>
      </c>
    </row>
    <row r="473" spans="1:10">
      <c r="A473">
        <v>472</v>
      </c>
      <c r="B473" s="4">
        <v>45518</v>
      </c>
      <c r="C473" s="10">
        <f>DATE(YEAR(orders[[#This Row],[order_date]]), MONTH(orders[[#This Row],[order_date]]), 1)</f>
        <v>45505</v>
      </c>
      <c r="D473" t="s">
        <v>4679</v>
      </c>
      <c r="E473" t="s">
        <v>522</v>
      </c>
      <c r="F473" t="str">
        <f>VLOOKUP(orders[[#This Row],[product_id]],Products!A:C,3,0)</f>
        <v>Appliances</v>
      </c>
      <c r="G473">
        <v>1</v>
      </c>
      <c r="H473" s="6">
        <v>9.7640826569240835E-2</v>
      </c>
      <c r="I473" s="2">
        <f>VLOOKUP($E473,
Products!$A$1:$F$201,MATCH(Orders!I$1,Products!$A$1:$F$1,0),0)</f>
        <v>24966.707940261898</v>
      </c>
      <c r="J473" s="2">
        <f>VLOOKUP($E473,
Products!$A$1:$F$201,MATCH(Orders!J$1,Products!$A$1:$F$1,0),0)</f>
        <v>19868.70644165645</v>
      </c>
    </row>
    <row r="474" spans="1:10">
      <c r="A474">
        <v>473</v>
      </c>
      <c r="B474" s="4">
        <v>45672</v>
      </c>
      <c r="C474" s="10">
        <f>DATE(YEAR(orders[[#This Row],[order_date]]), MONTH(orders[[#This Row],[order_date]]), 1)</f>
        <v>45658</v>
      </c>
      <c r="D474" t="s">
        <v>4058</v>
      </c>
      <c r="E474" t="s">
        <v>632</v>
      </c>
      <c r="F474" t="str">
        <f>VLOOKUP(orders[[#This Row],[product_id]],Products!A:C,3,0)</f>
        <v>Electronics</v>
      </c>
      <c r="G474">
        <v>2</v>
      </c>
      <c r="H474" s="6">
        <v>0.19634594709325909</v>
      </c>
      <c r="I474" s="2">
        <f>VLOOKUP($E474,
Products!$A$1:$F$201,MATCH(Orders!I$1,Products!$A$1:$F$1,0),0)</f>
        <v>23049.571773693999</v>
      </c>
      <c r="J474" s="2">
        <f>VLOOKUP($E474,
Products!$A$1:$F$201,MATCH(Orders!J$1,Products!$A$1:$F$1,0),0)</f>
        <v>15791.461375569639</v>
      </c>
    </row>
    <row r="475" spans="1:10">
      <c r="A475">
        <v>474</v>
      </c>
      <c r="B475" s="4">
        <v>45354</v>
      </c>
      <c r="C475" s="10">
        <f>DATE(YEAR(orders[[#This Row],[order_date]]), MONTH(orders[[#This Row],[order_date]]), 1)</f>
        <v>45352</v>
      </c>
      <c r="D475" t="s">
        <v>4184</v>
      </c>
      <c r="E475" t="s">
        <v>556</v>
      </c>
      <c r="F475" t="str">
        <f>VLOOKUP(orders[[#This Row],[product_id]],Products!A:C,3,0)</f>
        <v>Appliances</v>
      </c>
      <c r="G475">
        <v>2</v>
      </c>
      <c r="H475" s="6">
        <v>0.10376422835737892</v>
      </c>
      <c r="I475" s="2">
        <f>VLOOKUP($E475,
Products!$A$1:$F$201,MATCH(Orders!I$1,Products!$A$1:$F$1,0),0)</f>
        <v>27054.121101651981</v>
      </c>
      <c r="J475" s="2">
        <f>VLOOKUP($E475,
Products!$A$1:$F$201,MATCH(Orders!J$1,Products!$A$1:$F$1,0),0)</f>
        <v>19388.930988794411</v>
      </c>
    </row>
    <row r="476" spans="1:10">
      <c r="A476">
        <v>475</v>
      </c>
      <c r="B476" s="4">
        <v>45623</v>
      </c>
      <c r="C476" s="10">
        <f>DATE(YEAR(orders[[#This Row],[order_date]]), MONTH(orders[[#This Row],[order_date]]), 1)</f>
        <v>45597</v>
      </c>
      <c r="D476" t="s">
        <v>4633</v>
      </c>
      <c r="E476" t="s">
        <v>618</v>
      </c>
      <c r="F476" t="str">
        <f>VLOOKUP(orders[[#This Row],[product_id]],Products!A:C,3,0)</f>
        <v>Appliances</v>
      </c>
      <c r="G476">
        <v>3</v>
      </c>
      <c r="H476" s="6">
        <v>0.13863585569659864</v>
      </c>
      <c r="I476" s="2">
        <f>VLOOKUP($E476,
Products!$A$1:$F$201,MATCH(Orders!I$1,Products!$A$1:$F$1,0),0)</f>
        <v>5546.9777002203573</v>
      </c>
      <c r="J476" s="2">
        <f>VLOOKUP($E476,
Products!$A$1:$F$201,MATCH(Orders!J$1,Products!$A$1:$F$1,0),0)</f>
        <v>4048.2565671880161</v>
      </c>
    </row>
    <row r="477" spans="1:10">
      <c r="A477">
        <v>476</v>
      </c>
      <c r="B477" s="4">
        <v>45572</v>
      </c>
      <c r="C477" s="10">
        <f>DATE(YEAR(orders[[#This Row],[order_date]]), MONTH(orders[[#This Row],[order_date]]), 1)</f>
        <v>45566</v>
      </c>
      <c r="D477" t="s">
        <v>4390</v>
      </c>
      <c r="E477" t="s">
        <v>542</v>
      </c>
      <c r="F477" t="str">
        <f>VLOOKUP(orders[[#This Row],[product_id]],Products!A:C,3,0)</f>
        <v>Electronics</v>
      </c>
      <c r="G477">
        <v>1</v>
      </c>
      <c r="H477" s="6">
        <v>0.23895643685449638</v>
      </c>
      <c r="I477" s="2">
        <f>VLOOKUP($E477,
Products!$A$1:$F$201,MATCH(Orders!I$1,Products!$A$1:$F$1,0),0)</f>
        <v>29298.352838526029</v>
      </c>
      <c r="J477" s="2">
        <f>VLOOKUP($E477,
Products!$A$1:$F$201,MATCH(Orders!J$1,Products!$A$1:$F$1,0),0)</f>
        <v>19250.751682102291</v>
      </c>
    </row>
    <row r="478" spans="1:10">
      <c r="A478">
        <v>477</v>
      </c>
      <c r="B478" s="4">
        <v>45658</v>
      </c>
      <c r="C478" s="10">
        <f>DATE(YEAR(orders[[#This Row],[order_date]]), MONTH(orders[[#This Row],[order_date]]), 1)</f>
        <v>45658</v>
      </c>
      <c r="D478" t="s">
        <v>3547</v>
      </c>
      <c r="E478" t="s">
        <v>593</v>
      </c>
      <c r="F478" t="str">
        <f>VLOOKUP(orders[[#This Row],[product_id]],Products!A:C,3,0)</f>
        <v>Electronics</v>
      </c>
      <c r="G478">
        <v>2</v>
      </c>
      <c r="H478" s="6">
        <v>0.16476022600563375</v>
      </c>
      <c r="I478" s="2">
        <f>VLOOKUP($E478,
Products!$A$1:$F$201,MATCH(Orders!I$1,Products!$A$1:$F$1,0),0)</f>
        <v>2667.7858525453248</v>
      </c>
      <c r="J478" s="2">
        <f>VLOOKUP($E478,
Products!$A$1:$F$201,MATCH(Orders!J$1,Products!$A$1:$F$1,0),0)</f>
        <v>1797.4955098065359</v>
      </c>
    </row>
    <row r="479" spans="1:10">
      <c r="A479">
        <v>478</v>
      </c>
      <c r="B479" s="4">
        <v>45726</v>
      </c>
      <c r="C479" s="10">
        <f>DATE(YEAR(orders[[#This Row],[order_date]]), MONTH(orders[[#This Row],[order_date]]), 1)</f>
        <v>45717</v>
      </c>
      <c r="D479" t="s">
        <v>3653</v>
      </c>
      <c r="E479" t="s">
        <v>621</v>
      </c>
      <c r="F479" t="str">
        <f>VLOOKUP(orders[[#This Row],[product_id]],Products!A:C,3,0)</f>
        <v>Electronics</v>
      </c>
      <c r="G479">
        <v>1</v>
      </c>
      <c r="H479" s="6">
        <v>0.11240525992772121</v>
      </c>
      <c r="I479" s="2">
        <f>VLOOKUP($E479,
Products!$A$1:$F$201,MATCH(Orders!I$1,Products!$A$1:$F$1,0),0)</f>
        <v>11784.05708818019</v>
      </c>
      <c r="J479" s="2">
        <f>VLOOKUP($E479,
Products!$A$1:$F$201,MATCH(Orders!J$1,Products!$A$1:$F$1,0),0)</f>
        <v>7779.8525757032758</v>
      </c>
    </row>
    <row r="480" spans="1:10">
      <c r="A480">
        <v>479</v>
      </c>
      <c r="B480" s="4">
        <v>45290</v>
      </c>
      <c r="C480" s="10">
        <f>DATE(YEAR(orders[[#This Row],[order_date]]), MONTH(orders[[#This Row],[order_date]]), 1)</f>
        <v>45261</v>
      </c>
      <c r="D480" t="s">
        <v>2087</v>
      </c>
      <c r="E480" t="s">
        <v>630</v>
      </c>
      <c r="F480" t="str">
        <f>VLOOKUP(orders[[#This Row],[product_id]],Products!A:C,3,0)</f>
        <v>Electronics</v>
      </c>
      <c r="G480">
        <v>2</v>
      </c>
      <c r="H480" s="6">
        <v>0.12453027008364988</v>
      </c>
      <c r="I480" s="2">
        <f>VLOOKUP($E480,
Products!$A$1:$F$201,MATCH(Orders!I$1,Products!$A$1:$F$1,0),0)</f>
        <v>20513.60683859466</v>
      </c>
      <c r="J480" s="2">
        <f>VLOOKUP($E480,
Products!$A$1:$F$201,MATCH(Orders!J$1,Products!$A$1:$F$1,0),0)</f>
        <v>14929.268600567289</v>
      </c>
    </row>
    <row r="481" spans="1:10">
      <c r="A481">
        <v>480</v>
      </c>
      <c r="B481" s="4">
        <v>45128</v>
      </c>
      <c r="C481" s="10">
        <f>DATE(YEAR(orders[[#This Row],[order_date]]), MONTH(orders[[#This Row],[order_date]]), 1)</f>
        <v>45108</v>
      </c>
      <c r="D481" t="s">
        <v>1380</v>
      </c>
      <c r="E481" t="s">
        <v>642</v>
      </c>
      <c r="F481" t="str">
        <f>VLOOKUP(orders[[#This Row],[product_id]],Products!A:C,3,0)</f>
        <v>Appliances</v>
      </c>
      <c r="G481">
        <v>2</v>
      </c>
      <c r="H481" s="6">
        <v>0.1263789837531703</v>
      </c>
      <c r="I481" s="2">
        <f>VLOOKUP($E481,
Products!$A$1:$F$201,MATCH(Orders!I$1,Products!$A$1:$F$1,0),0)</f>
        <v>2296.7821973225709</v>
      </c>
      <c r="J481" s="2">
        <f>VLOOKUP($E481,
Products!$A$1:$F$201,MATCH(Orders!J$1,Products!$A$1:$F$1,0),0)</f>
        <v>1585.16132006212</v>
      </c>
    </row>
    <row r="482" spans="1:10">
      <c r="A482">
        <v>481</v>
      </c>
      <c r="B482" s="4">
        <v>45808</v>
      </c>
      <c r="C482" s="10">
        <f>DATE(YEAR(orders[[#This Row],[order_date]]), MONTH(orders[[#This Row],[order_date]]), 1)</f>
        <v>45778</v>
      </c>
      <c r="D482" t="s">
        <v>1714</v>
      </c>
      <c r="E482" t="s">
        <v>543</v>
      </c>
      <c r="F482" t="str">
        <f>VLOOKUP(orders[[#This Row],[product_id]],Products!A:C,3,0)</f>
        <v>Appliances</v>
      </c>
      <c r="G482">
        <v>3</v>
      </c>
      <c r="H482" s="6">
        <v>5.5480480951297054E-2</v>
      </c>
      <c r="I482" s="2">
        <f>VLOOKUP($E482,
Products!$A$1:$F$201,MATCH(Orders!I$1,Products!$A$1:$F$1,0),0)</f>
        <v>2300.989425669633</v>
      </c>
      <c r="J482" s="2">
        <f>VLOOKUP($E482,
Products!$A$1:$F$201,MATCH(Orders!J$1,Products!$A$1:$F$1,0),0)</f>
        <v>1726.390958088811</v>
      </c>
    </row>
    <row r="483" spans="1:10">
      <c r="A483">
        <v>482</v>
      </c>
      <c r="B483" s="4">
        <v>45072</v>
      </c>
      <c r="C483" s="10">
        <f>DATE(YEAR(orders[[#This Row],[order_date]]), MONTH(orders[[#This Row],[order_date]]), 1)</f>
        <v>45047</v>
      </c>
      <c r="D483" t="s">
        <v>1932</v>
      </c>
      <c r="E483" t="s">
        <v>558</v>
      </c>
      <c r="F483" t="str">
        <f>VLOOKUP(orders[[#This Row],[product_id]],Products!A:C,3,0)</f>
        <v>Electronics</v>
      </c>
      <c r="G483">
        <v>1</v>
      </c>
      <c r="H483" s="6">
        <v>0.21780772862390108</v>
      </c>
      <c r="I483" s="2">
        <f>VLOOKUP($E483,
Products!$A$1:$F$201,MATCH(Orders!I$1,Products!$A$1:$F$1,0),0)</f>
        <v>30121.382934618541</v>
      </c>
      <c r="J483" s="2">
        <f>VLOOKUP($E483,
Products!$A$1:$F$201,MATCH(Orders!J$1,Products!$A$1:$F$1,0),0)</f>
        <v>20439.226581954921</v>
      </c>
    </row>
    <row r="484" spans="1:10">
      <c r="A484">
        <v>483</v>
      </c>
      <c r="B484" s="4">
        <v>45762</v>
      </c>
      <c r="C484" s="10">
        <f>DATE(YEAR(orders[[#This Row],[order_date]]), MONTH(orders[[#This Row],[order_date]]), 1)</f>
        <v>45748</v>
      </c>
      <c r="D484" t="s">
        <v>2341</v>
      </c>
      <c r="E484" t="s">
        <v>646</v>
      </c>
      <c r="F484" t="str">
        <f>VLOOKUP(orders[[#This Row],[product_id]],Products!A:C,3,0)</f>
        <v>Electronics</v>
      </c>
      <c r="G484">
        <v>3</v>
      </c>
      <c r="H484" s="6">
        <v>0.21246397329928093</v>
      </c>
      <c r="I484" s="2">
        <f>VLOOKUP($E484,
Products!$A$1:$F$201,MATCH(Orders!I$1,Products!$A$1:$F$1,0),0)</f>
        <v>18424.12750052143</v>
      </c>
      <c r="J484" s="2">
        <f>VLOOKUP($E484,
Products!$A$1:$F$201,MATCH(Orders!J$1,Products!$A$1:$F$1,0),0)</f>
        <v>14575.25356690323</v>
      </c>
    </row>
    <row r="485" spans="1:10">
      <c r="A485">
        <v>484</v>
      </c>
      <c r="B485" s="4">
        <v>45565</v>
      </c>
      <c r="C485" s="10">
        <f>DATE(YEAR(orders[[#This Row],[order_date]]), MONTH(orders[[#This Row],[order_date]]), 1)</f>
        <v>45536</v>
      </c>
      <c r="D485" t="s">
        <v>986</v>
      </c>
      <c r="E485" t="s">
        <v>595</v>
      </c>
      <c r="F485" t="str">
        <f>VLOOKUP(orders[[#This Row],[product_id]],Products!A:C,3,0)</f>
        <v>Electronics</v>
      </c>
      <c r="G485">
        <v>1</v>
      </c>
      <c r="H485" s="6">
        <v>0.20414500620188519</v>
      </c>
      <c r="I485" s="2">
        <f>VLOOKUP($E485,
Products!$A$1:$F$201,MATCH(Orders!I$1,Products!$A$1:$F$1,0),0)</f>
        <v>2368.316565735005</v>
      </c>
      <c r="J485" s="2">
        <f>VLOOKUP($E485,
Products!$A$1:$F$201,MATCH(Orders!J$1,Products!$A$1:$F$1,0),0)</f>
        <v>1668.7588573553539</v>
      </c>
    </row>
    <row r="486" spans="1:10">
      <c r="A486">
        <v>485</v>
      </c>
      <c r="B486" s="4">
        <v>45061</v>
      </c>
      <c r="C486" s="10">
        <f>DATE(YEAR(orders[[#This Row],[order_date]]), MONTH(orders[[#This Row],[order_date]]), 1)</f>
        <v>45047</v>
      </c>
      <c r="D486" t="s">
        <v>3669</v>
      </c>
      <c r="E486" t="s">
        <v>558</v>
      </c>
      <c r="F486" t="str">
        <f>VLOOKUP(orders[[#This Row],[product_id]],Products!A:C,3,0)</f>
        <v>Electronics</v>
      </c>
      <c r="G486">
        <v>3</v>
      </c>
      <c r="H486" s="6">
        <v>0.222132563253266</v>
      </c>
      <c r="I486" s="2">
        <f>VLOOKUP($E486,
Products!$A$1:$F$201,MATCH(Orders!I$1,Products!$A$1:$F$1,0),0)</f>
        <v>30121.382934618541</v>
      </c>
      <c r="J486" s="2">
        <f>VLOOKUP($E486,
Products!$A$1:$F$201,MATCH(Orders!J$1,Products!$A$1:$F$1,0),0)</f>
        <v>20439.226581954921</v>
      </c>
    </row>
    <row r="487" spans="1:10">
      <c r="A487">
        <v>486</v>
      </c>
      <c r="B487" s="4">
        <v>45552</v>
      </c>
      <c r="C487" s="10">
        <f>DATE(YEAR(orders[[#This Row],[order_date]]), MONTH(orders[[#This Row],[order_date]]), 1)</f>
        <v>45536</v>
      </c>
      <c r="D487" t="s">
        <v>1986</v>
      </c>
      <c r="E487" t="s">
        <v>624</v>
      </c>
      <c r="F487" t="str">
        <f>VLOOKUP(orders[[#This Row],[product_id]],Products!A:C,3,0)</f>
        <v>Appliances</v>
      </c>
      <c r="G487">
        <v>2</v>
      </c>
      <c r="H487" s="6">
        <v>7.0753038681444905E-2</v>
      </c>
      <c r="I487" s="2">
        <f>VLOOKUP($E487,
Products!$A$1:$F$201,MATCH(Orders!I$1,Products!$A$1:$F$1,0),0)</f>
        <v>2102.383201797521</v>
      </c>
      <c r="J487" s="2">
        <f>VLOOKUP($E487,
Products!$A$1:$F$201,MATCH(Orders!J$1,Products!$A$1:$F$1,0),0)</f>
        <v>1599.330443274388</v>
      </c>
    </row>
    <row r="488" spans="1:10">
      <c r="A488">
        <v>487</v>
      </c>
      <c r="B488" s="4">
        <v>44990</v>
      </c>
      <c r="C488" s="10">
        <f>DATE(YEAR(orders[[#This Row],[order_date]]), MONTH(orders[[#This Row],[order_date]]), 1)</f>
        <v>44986</v>
      </c>
      <c r="D488" t="s">
        <v>3871</v>
      </c>
      <c r="E488" t="s">
        <v>624</v>
      </c>
      <c r="F488" t="str">
        <f>VLOOKUP(orders[[#This Row],[product_id]],Products!A:C,3,0)</f>
        <v>Appliances</v>
      </c>
      <c r="G488">
        <v>1</v>
      </c>
      <c r="H488" s="6">
        <v>6.0964147682694404E-2</v>
      </c>
      <c r="I488" s="2">
        <f>VLOOKUP($E488,
Products!$A$1:$F$201,MATCH(Orders!I$1,Products!$A$1:$F$1,0),0)</f>
        <v>2102.383201797521</v>
      </c>
      <c r="J488" s="2">
        <f>VLOOKUP($E488,
Products!$A$1:$F$201,MATCH(Orders!J$1,Products!$A$1:$F$1,0),0)</f>
        <v>1599.330443274388</v>
      </c>
    </row>
    <row r="489" spans="1:10">
      <c r="A489">
        <v>488</v>
      </c>
      <c r="B489" s="4">
        <v>45417</v>
      </c>
      <c r="C489" s="10">
        <f>DATE(YEAR(orders[[#This Row],[order_date]]), MONTH(orders[[#This Row],[order_date]]), 1)</f>
        <v>45413</v>
      </c>
      <c r="D489" t="s">
        <v>1029</v>
      </c>
      <c r="E489" t="s">
        <v>554</v>
      </c>
      <c r="F489" t="str">
        <f>VLOOKUP(orders[[#This Row],[product_id]],Products!A:C,3,0)</f>
        <v>Appliances</v>
      </c>
      <c r="G489">
        <v>2</v>
      </c>
      <c r="H489" s="6">
        <v>7.7762598115185835E-2</v>
      </c>
      <c r="I489" s="2">
        <f>VLOOKUP($E489,
Products!$A$1:$F$201,MATCH(Orders!I$1,Products!$A$1:$F$1,0),0)</f>
        <v>2088.6647814855078</v>
      </c>
      <c r="J489" s="2">
        <f>VLOOKUP($E489,
Products!$A$1:$F$201,MATCH(Orders!J$1,Products!$A$1:$F$1,0),0)</f>
        <v>1371.380040542937</v>
      </c>
    </row>
    <row r="490" spans="1:10">
      <c r="A490">
        <v>489</v>
      </c>
      <c r="B490" s="4">
        <v>44967</v>
      </c>
      <c r="C490" s="10">
        <f>DATE(YEAR(orders[[#This Row],[order_date]]), MONTH(orders[[#This Row],[order_date]]), 1)</f>
        <v>44958</v>
      </c>
      <c r="D490" t="s">
        <v>3544</v>
      </c>
      <c r="E490" t="s">
        <v>627</v>
      </c>
      <c r="F490" t="str">
        <f>VLOOKUP(orders[[#This Row],[product_id]],Products!A:C,3,0)</f>
        <v>Electronics</v>
      </c>
      <c r="G490">
        <v>2</v>
      </c>
      <c r="H490" s="6">
        <v>0.17735158488372499</v>
      </c>
      <c r="I490" s="2">
        <f>VLOOKUP($E490,
Products!$A$1:$F$201,MATCH(Orders!I$1,Products!$A$1:$F$1,0),0)</f>
        <v>21043.736386381101</v>
      </c>
      <c r="J490" s="2">
        <f>VLOOKUP($E490,
Products!$A$1:$F$201,MATCH(Orders!J$1,Products!$A$1:$F$1,0),0)</f>
        <v>14357.858783760659</v>
      </c>
    </row>
    <row r="491" spans="1:10">
      <c r="A491">
        <v>490</v>
      </c>
      <c r="B491" s="4">
        <v>45953</v>
      </c>
      <c r="C491" s="10">
        <f>DATE(YEAR(orders[[#This Row],[order_date]]), MONTH(orders[[#This Row],[order_date]]), 1)</f>
        <v>45931</v>
      </c>
      <c r="D491" t="s">
        <v>4516</v>
      </c>
      <c r="E491" t="s">
        <v>575</v>
      </c>
      <c r="F491" t="str">
        <f>VLOOKUP(orders[[#This Row],[product_id]],Products!A:C,3,0)</f>
        <v>Appliances</v>
      </c>
      <c r="G491">
        <v>1</v>
      </c>
      <c r="H491" s="6">
        <v>0.12119502405755812</v>
      </c>
      <c r="I491" s="2">
        <f>VLOOKUP($E491,
Products!$A$1:$F$201,MATCH(Orders!I$1,Products!$A$1:$F$1,0),0)</f>
        <v>25283.54628276427</v>
      </c>
      <c r="J491" s="2">
        <f>VLOOKUP($E491,
Products!$A$1:$F$201,MATCH(Orders!J$1,Products!$A$1:$F$1,0),0)</f>
        <v>19310.503554692368</v>
      </c>
    </row>
    <row r="492" spans="1:10">
      <c r="A492">
        <v>491</v>
      </c>
      <c r="B492" s="4">
        <v>45839</v>
      </c>
      <c r="C492" s="10">
        <f>DATE(YEAR(orders[[#This Row],[order_date]]), MONTH(orders[[#This Row],[order_date]]), 1)</f>
        <v>45839</v>
      </c>
      <c r="D492" t="s">
        <v>4139</v>
      </c>
      <c r="E492" t="s">
        <v>668</v>
      </c>
      <c r="F492" t="str">
        <f>VLOOKUP(orders[[#This Row],[product_id]],Products!A:C,3,0)</f>
        <v>Electronics</v>
      </c>
      <c r="G492">
        <v>2</v>
      </c>
      <c r="H492" s="6">
        <v>0.24409693922574688</v>
      </c>
      <c r="I492" s="2">
        <f>VLOOKUP($E492,
Products!$A$1:$F$201,MATCH(Orders!I$1,Products!$A$1:$F$1,0),0)</f>
        <v>23702.058773663419</v>
      </c>
      <c r="J492" s="2">
        <f>VLOOKUP($E492,
Products!$A$1:$F$201,MATCH(Orders!J$1,Products!$A$1:$F$1,0),0)</f>
        <v>17657.804767621328</v>
      </c>
    </row>
    <row r="493" spans="1:10">
      <c r="A493">
        <v>492</v>
      </c>
      <c r="B493" s="4">
        <v>45901</v>
      </c>
      <c r="C493" s="10">
        <f>DATE(YEAR(orders[[#This Row],[order_date]]), MONTH(orders[[#This Row],[order_date]]), 1)</f>
        <v>45901</v>
      </c>
      <c r="D493" t="s">
        <v>2391</v>
      </c>
      <c r="E493" t="s">
        <v>521</v>
      </c>
      <c r="F493" t="str">
        <f>VLOOKUP(orders[[#This Row],[product_id]],Products!A:C,3,0)</f>
        <v>Electronics</v>
      </c>
      <c r="G493">
        <v>1</v>
      </c>
      <c r="H493" s="6">
        <v>0.19757216900164695</v>
      </c>
      <c r="I493" s="2">
        <f>VLOOKUP($E493,
Products!$A$1:$F$201,MATCH(Orders!I$1,Products!$A$1:$F$1,0),0)</f>
        <v>18373.691083837519</v>
      </c>
      <c r="J493" s="2">
        <f>VLOOKUP($E493,
Products!$A$1:$F$201,MATCH(Orders!J$1,Products!$A$1:$F$1,0),0)</f>
        <v>14409.80197321412</v>
      </c>
    </row>
    <row r="494" spans="1:10">
      <c r="A494">
        <v>493</v>
      </c>
      <c r="B494" s="4">
        <v>45294</v>
      </c>
      <c r="C494" s="10">
        <f>DATE(YEAR(orders[[#This Row],[order_date]]), MONTH(orders[[#This Row],[order_date]]), 1)</f>
        <v>45292</v>
      </c>
      <c r="D494" t="s">
        <v>4128</v>
      </c>
      <c r="E494" t="s">
        <v>518</v>
      </c>
      <c r="F494" t="str">
        <f>VLOOKUP(orders[[#This Row],[product_id]],Products!A:C,3,0)</f>
        <v>Electronics</v>
      </c>
      <c r="G494">
        <v>2</v>
      </c>
      <c r="H494" s="6">
        <v>0.18632107982362489</v>
      </c>
      <c r="I494" s="2">
        <f>VLOOKUP($E494,
Products!$A$1:$F$201,MATCH(Orders!I$1,Products!$A$1:$F$1,0),0)</f>
        <v>23393.890826127132</v>
      </c>
      <c r="J494" s="2">
        <f>VLOOKUP($E494,
Products!$A$1:$F$201,MATCH(Orders!J$1,Products!$A$1:$F$1,0),0)</f>
        <v>16064.756531016081</v>
      </c>
    </row>
    <row r="495" spans="1:10">
      <c r="A495">
        <v>494</v>
      </c>
      <c r="B495" s="4">
        <v>45844</v>
      </c>
      <c r="C495" s="10">
        <f>DATE(YEAR(orders[[#This Row],[order_date]]), MONTH(orders[[#This Row],[order_date]]), 1)</f>
        <v>45839</v>
      </c>
      <c r="D495" t="s">
        <v>1791</v>
      </c>
      <c r="E495" t="s">
        <v>626</v>
      </c>
      <c r="F495" t="str">
        <f>VLOOKUP(orders[[#This Row],[product_id]],Products!A:C,3,0)</f>
        <v>Electronics</v>
      </c>
      <c r="G495">
        <v>1</v>
      </c>
      <c r="H495" s="6">
        <v>0.18117896814130716</v>
      </c>
      <c r="I495" s="2">
        <f>VLOOKUP($E495,
Products!$A$1:$F$201,MATCH(Orders!I$1,Products!$A$1:$F$1,0),0)</f>
        <v>19602.440815481601</v>
      </c>
      <c r="J495" s="2">
        <f>VLOOKUP($E495,
Products!$A$1:$F$201,MATCH(Orders!J$1,Products!$A$1:$F$1,0),0)</f>
        <v>14427.862284038891</v>
      </c>
    </row>
    <row r="496" spans="1:10">
      <c r="A496">
        <v>495</v>
      </c>
      <c r="B496" s="4">
        <v>45954</v>
      </c>
      <c r="C496" s="10">
        <f>DATE(YEAR(orders[[#This Row],[order_date]]), MONTH(orders[[#This Row],[order_date]]), 1)</f>
        <v>45931</v>
      </c>
      <c r="D496" t="s">
        <v>4418</v>
      </c>
      <c r="E496" t="s">
        <v>644</v>
      </c>
      <c r="F496" t="str">
        <f>VLOOKUP(orders[[#This Row],[product_id]],Products!A:C,3,0)</f>
        <v>Appliances</v>
      </c>
      <c r="G496">
        <v>1</v>
      </c>
      <c r="H496" s="6">
        <v>8.3722389273353459E-2</v>
      </c>
      <c r="I496" s="2">
        <f>VLOOKUP($E496,
Products!$A$1:$F$201,MATCH(Orders!I$1,Products!$A$1:$F$1,0),0)</f>
        <v>2076.3860361463489</v>
      </c>
      <c r="J496" s="2">
        <f>VLOOKUP($E496,
Products!$A$1:$F$201,MATCH(Orders!J$1,Products!$A$1:$F$1,0),0)</f>
        <v>1496.280632568785</v>
      </c>
    </row>
    <row r="497" spans="1:10">
      <c r="A497">
        <v>496</v>
      </c>
      <c r="B497" s="4">
        <v>45170</v>
      </c>
      <c r="C497" s="10">
        <f>DATE(YEAR(orders[[#This Row],[order_date]]), MONTH(orders[[#This Row],[order_date]]), 1)</f>
        <v>45170</v>
      </c>
      <c r="D497" t="s">
        <v>2940</v>
      </c>
      <c r="E497" t="s">
        <v>592</v>
      </c>
      <c r="F497" t="str">
        <f>VLOOKUP(orders[[#This Row],[product_id]],Products!A:C,3,0)</f>
        <v>Electronics</v>
      </c>
      <c r="G497">
        <v>1</v>
      </c>
      <c r="H497" s="6">
        <v>0.16414307801014635</v>
      </c>
      <c r="I497" s="2">
        <f>VLOOKUP($E497,
Products!$A$1:$F$201,MATCH(Orders!I$1,Products!$A$1:$F$1,0),0)</f>
        <v>12221.95918536383</v>
      </c>
      <c r="J497" s="2">
        <f>VLOOKUP($E497,
Products!$A$1:$F$201,MATCH(Orders!J$1,Products!$A$1:$F$1,0),0)</f>
        <v>9737.7215556427309</v>
      </c>
    </row>
    <row r="498" spans="1:10">
      <c r="A498">
        <v>497</v>
      </c>
      <c r="B498" s="4">
        <v>45828</v>
      </c>
      <c r="C498" s="10">
        <f>DATE(YEAR(orders[[#This Row],[order_date]]), MONTH(orders[[#This Row],[order_date]]), 1)</f>
        <v>45809</v>
      </c>
      <c r="D498" t="s">
        <v>4357</v>
      </c>
      <c r="E498" t="s">
        <v>635</v>
      </c>
      <c r="F498" t="str">
        <f>VLOOKUP(orders[[#This Row],[product_id]],Products!A:C,3,0)</f>
        <v>Electronics</v>
      </c>
      <c r="G498">
        <v>1</v>
      </c>
      <c r="H498" s="6">
        <v>0.12015320241760952</v>
      </c>
      <c r="I498" s="2">
        <f>VLOOKUP($E498,
Products!$A$1:$F$201,MATCH(Orders!I$1,Products!$A$1:$F$1,0),0)</f>
        <v>31014.321091901689</v>
      </c>
      <c r="J498" s="2">
        <f>VLOOKUP($E498,
Products!$A$1:$F$201,MATCH(Orders!J$1,Products!$A$1:$F$1,0),0)</f>
        <v>23202.91049209132</v>
      </c>
    </row>
    <row r="499" spans="1:10">
      <c r="A499">
        <v>498</v>
      </c>
      <c r="B499" s="4">
        <v>45092</v>
      </c>
      <c r="C499" s="10">
        <f>DATE(YEAR(orders[[#This Row],[order_date]]), MONTH(orders[[#This Row],[order_date]]), 1)</f>
        <v>45078</v>
      </c>
      <c r="D499" t="s">
        <v>3668</v>
      </c>
      <c r="E499" t="s">
        <v>599</v>
      </c>
      <c r="F499" t="str">
        <f>VLOOKUP(orders[[#This Row],[product_id]],Products!A:C,3,0)</f>
        <v>Electronics</v>
      </c>
      <c r="G499">
        <v>3</v>
      </c>
      <c r="H499" s="6">
        <v>0.10790459409786374</v>
      </c>
      <c r="I499" s="2">
        <f>VLOOKUP($E499,
Products!$A$1:$F$201,MATCH(Orders!I$1,Products!$A$1:$F$1,0),0)</f>
        <v>24019.70637428105</v>
      </c>
      <c r="J499" s="2">
        <f>VLOOKUP($E499,
Products!$A$1:$F$201,MATCH(Orders!J$1,Products!$A$1:$F$1,0),0)</f>
        <v>16602.559277417411</v>
      </c>
    </row>
    <row r="500" spans="1:10">
      <c r="A500">
        <v>499</v>
      </c>
      <c r="B500" s="4">
        <v>45976</v>
      </c>
      <c r="C500" s="10">
        <f>DATE(YEAR(orders[[#This Row],[order_date]]), MONTH(orders[[#This Row],[order_date]]), 1)</f>
        <v>45962</v>
      </c>
      <c r="D500" t="s">
        <v>1247</v>
      </c>
      <c r="E500" t="s">
        <v>524</v>
      </c>
      <c r="F500" t="str">
        <f>VLOOKUP(orders[[#This Row],[product_id]],Products!A:C,3,0)</f>
        <v>Electronics</v>
      </c>
      <c r="G500">
        <v>1</v>
      </c>
      <c r="H500" s="6">
        <v>0.1494206278367595</v>
      </c>
      <c r="I500" s="2">
        <f>VLOOKUP($E500,
Products!$A$1:$F$201,MATCH(Orders!I$1,Products!$A$1:$F$1,0),0)</f>
        <v>13162.372749153699</v>
      </c>
      <c r="J500" s="2">
        <f>VLOOKUP($E500,
Products!$A$1:$F$201,MATCH(Orders!J$1,Products!$A$1:$F$1,0),0)</f>
        <v>8772.7564251238819</v>
      </c>
    </row>
    <row r="501" spans="1:10">
      <c r="A501">
        <v>500</v>
      </c>
      <c r="B501" s="4">
        <v>45967</v>
      </c>
      <c r="C501" s="10">
        <f>DATE(YEAR(orders[[#This Row],[order_date]]), MONTH(orders[[#This Row],[order_date]]), 1)</f>
        <v>45962</v>
      </c>
      <c r="D501" t="s">
        <v>3650</v>
      </c>
      <c r="E501" t="s">
        <v>609</v>
      </c>
      <c r="F501" t="str">
        <f>VLOOKUP(orders[[#This Row],[product_id]],Products!A:C,3,0)</f>
        <v>Appliances</v>
      </c>
      <c r="G501">
        <v>1</v>
      </c>
      <c r="H501" s="6">
        <v>8.9320038631710869E-2</v>
      </c>
      <c r="I501" s="2">
        <f>VLOOKUP($E501,
Products!$A$1:$F$201,MATCH(Orders!I$1,Products!$A$1:$F$1,0),0)</f>
        <v>2159.5378031052392</v>
      </c>
      <c r="J501" s="2">
        <f>VLOOKUP($E501,
Products!$A$1:$F$201,MATCH(Orders!J$1,Products!$A$1:$F$1,0),0)</f>
        <v>1501.9415981313371</v>
      </c>
    </row>
    <row r="502" spans="1:10">
      <c r="A502">
        <v>501</v>
      </c>
      <c r="B502" s="4">
        <v>45654</v>
      </c>
      <c r="C502" s="10">
        <f>DATE(YEAR(orders[[#This Row],[order_date]]), MONTH(orders[[#This Row],[order_date]]), 1)</f>
        <v>45627</v>
      </c>
      <c r="D502" t="s">
        <v>2033</v>
      </c>
      <c r="E502" t="s">
        <v>550</v>
      </c>
      <c r="F502" t="str">
        <f>VLOOKUP(orders[[#This Row],[product_id]],Products!A:C,3,0)</f>
        <v>Electronics</v>
      </c>
      <c r="G502">
        <v>1</v>
      </c>
      <c r="H502" s="6">
        <v>0.23001949684817163</v>
      </c>
      <c r="I502" s="2">
        <f>VLOOKUP($E502,
Products!$A$1:$F$201,MATCH(Orders!I$1,Products!$A$1:$F$1,0),0)</f>
        <v>21928.70634496431</v>
      </c>
      <c r="J502" s="2">
        <f>VLOOKUP($E502,
Products!$A$1:$F$201,MATCH(Orders!J$1,Products!$A$1:$F$1,0),0)</f>
        <v>17227.037321653719</v>
      </c>
    </row>
    <row r="503" spans="1:10">
      <c r="A503">
        <v>502</v>
      </c>
      <c r="B503" s="4">
        <v>45409</v>
      </c>
      <c r="C503" s="10">
        <f>DATE(YEAR(orders[[#This Row],[order_date]]), MONTH(orders[[#This Row],[order_date]]), 1)</f>
        <v>45383</v>
      </c>
      <c r="D503" t="s">
        <v>2516</v>
      </c>
      <c r="E503" t="s">
        <v>679</v>
      </c>
      <c r="F503" t="str">
        <f>VLOOKUP(orders[[#This Row],[product_id]],Products!A:C,3,0)</f>
        <v>Appliances</v>
      </c>
      <c r="G503">
        <v>3</v>
      </c>
      <c r="H503" s="6">
        <v>9.7411644275849515E-2</v>
      </c>
      <c r="I503" s="2">
        <f>VLOOKUP($E503,
Products!$A$1:$F$201,MATCH(Orders!I$1,Products!$A$1:$F$1,0),0)</f>
        <v>6336.1008284819591</v>
      </c>
      <c r="J503" s="2">
        <f>VLOOKUP($E503,
Products!$A$1:$F$201,MATCH(Orders!J$1,Products!$A$1:$F$1,0),0)</f>
        <v>5056.6203893460352</v>
      </c>
    </row>
    <row r="504" spans="1:10">
      <c r="A504">
        <v>503</v>
      </c>
      <c r="B504" s="4">
        <v>45469</v>
      </c>
      <c r="C504" s="10">
        <f>DATE(YEAR(orders[[#This Row],[order_date]]), MONTH(orders[[#This Row],[order_date]]), 1)</f>
        <v>45444</v>
      </c>
      <c r="D504" t="s">
        <v>1344</v>
      </c>
      <c r="E504" t="s">
        <v>552</v>
      </c>
      <c r="F504" t="str">
        <f>VLOOKUP(orders[[#This Row],[product_id]],Products!A:C,3,0)</f>
        <v>Electronics</v>
      </c>
      <c r="G504">
        <v>3</v>
      </c>
      <c r="H504" s="6">
        <v>0.14420343015153905</v>
      </c>
      <c r="I504" s="2">
        <f>VLOOKUP($E504,
Products!$A$1:$F$201,MATCH(Orders!I$1,Products!$A$1:$F$1,0),0)</f>
        <v>20326.88586940234</v>
      </c>
      <c r="J504" s="2">
        <f>VLOOKUP($E504,
Products!$A$1:$F$201,MATCH(Orders!J$1,Products!$A$1:$F$1,0),0)</f>
        <v>14896.572579237891</v>
      </c>
    </row>
    <row r="505" spans="1:10">
      <c r="A505">
        <v>504</v>
      </c>
      <c r="B505" s="4">
        <v>45857</v>
      </c>
      <c r="C505" s="10">
        <f>DATE(YEAR(orders[[#This Row],[order_date]]), MONTH(orders[[#This Row],[order_date]]), 1)</f>
        <v>45839</v>
      </c>
      <c r="D505" t="s">
        <v>1141</v>
      </c>
      <c r="E505" t="s">
        <v>682</v>
      </c>
      <c r="F505" t="str">
        <f>VLOOKUP(orders[[#This Row],[product_id]],Products!A:C,3,0)</f>
        <v>Electronics</v>
      </c>
      <c r="G505">
        <v>1</v>
      </c>
      <c r="H505" s="6">
        <v>0.10689956855753002</v>
      </c>
      <c r="I505" s="2">
        <f>VLOOKUP($E505,
Products!$A$1:$F$201,MATCH(Orders!I$1,Products!$A$1:$F$1,0),0)</f>
        <v>32533.33990892916</v>
      </c>
      <c r="J505" s="2">
        <f>VLOOKUP($E505,
Products!$A$1:$F$201,MATCH(Orders!J$1,Products!$A$1:$F$1,0),0)</f>
        <v>22734.712471507952</v>
      </c>
    </row>
    <row r="506" spans="1:10">
      <c r="A506">
        <v>505</v>
      </c>
      <c r="B506" s="4">
        <v>45326</v>
      </c>
      <c r="C506" s="10">
        <f>DATE(YEAR(orders[[#This Row],[order_date]]), MONTH(orders[[#This Row],[order_date]]), 1)</f>
        <v>45323</v>
      </c>
      <c r="D506" t="s">
        <v>2966</v>
      </c>
      <c r="E506" t="s">
        <v>584</v>
      </c>
      <c r="F506" t="str">
        <f>VLOOKUP(orders[[#This Row],[product_id]],Products!A:C,3,0)</f>
        <v>Electronics</v>
      </c>
      <c r="G506">
        <v>2</v>
      </c>
      <c r="H506" s="6">
        <v>0.16040165818153473</v>
      </c>
      <c r="I506" s="2">
        <f>VLOOKUP($E506,
Products!$A$1:$F$201,MATCH(Orders!I$1,Products!$A$1:$F$1,0),0)</f>
        <v>22521.77465591731</v>
      </c>
      <c r="J506" s="2">
        <f>VLOOKUP($E506,
Products!$A$1:$F$201,MATCH(Orders!J$1,Products!$A$1:$F$1,0),0)</f>
        <v>15596.91628423841</v>
      </c>
    </row>
    <row r="507" spans="1:10">
      <c r="A507">
        <v>506</v>
      </c>
      <c r="B507" s="4">
        <v>45545</v>
      </c>
      <c r="C507" s="10">
        <f>DATE(YEAR(orders[[#This Row],[order_date]]), MONTH(orders[[#This Row],[order_date]]), 1)</f>
        <v>45536</v>
      </c>
      <c r="D507" t="s">
        <v>2135</v>
      </c>
      <c r="E507" t="s">
        <v>547</v>
      </c>
      <c r="F507" t="str">
        <f>VLOOKUP(orders[[#This Row],[product_id]],Products!A:C,3,0)</f>
        <v>Appliances</v>
      </c>
      <c r="G507">
        <v>2</v>
      </c>
      <c r="H507" s="6">
        <v>9.503340340196767E-2</v>
      </c>
      <c r="I507" s="2">
        <f>VLOOKUP($E507,
Products!$A$1:$F$201,MATCH(Orders!I$1,Products!$A$1:$F$1,0),0)</f>
        <v>2366.4310858022332</v>
      </c>
      <c r="J507" s="2">
        <f>VLOOKUP($E507,
Products!$A$1:$F$201,MATCH(Orders!J$1,Products!$A$1:$F$1,0),0)</f>
        <v>1841.1055346213741</v>
      </c>
    </row>
    <row r="508" spans="1:10">
      <c r="A508">
        <v>507</v>
      </c>
      <c r="B508" s="4">
        <v>45805</v>
      </c>
      <c r="C508" s="10">
        <f>DATE(YEAR(orders[[#This Row],[order_date]]), MONTH(orders[[#This Row],[order_date]]), 1)</f>
        <v>45778</v>
      </c>
      <c r="D508" t="s">
        <v>3571</v>
      </c>
      <c r="E508" t="s">
        <v>666</v>
      </c>
      <c r="F508" t="str">
        <f>VLOOKUP(orders[[#This Row],[product_id]],Products!A:C,3,0)</f>
        <v>Electronics</v>
      </c>
      <c r="G508">
        <v>1</v>
      </c>
      <c r="H508" s="6">
        <v>0.15568958183579654</v>
      </c>
      <c r="I508" s="2">
        <f>VLOOKUP($E508,
Products!$A$1:$F$201,MATCH(Orders!I$1,Products!$A$1:$F$1,0),0)</f>
        <v>28450.587044878092</v>
      </c>
      <c r="J508" s="2">
        <f>VLOOKUP($E508,
Products!$A$1:$F$201,MATCH(Orders!J$1,Products!$A$1:$F$1,0),0)</f>
        <v>22337.584649075441</v>
      </c>
    </row>
    <row r="509" spans="1:10">
      <c r="A509">
        <v>508</v>
      </c>
      <c r="B509" s="4">
        <v>45027</v>
      </c>
      <c r="C509" s="10">
        <f>DATE(YEAR(orders[[#This Row],[order_date]]), MONTH(orders[[#This Row],[order_date]]), 1)</f>
        <v>45017</v>
      </c>
      <c r="D509" t="s">
        <v>1667</v>
      </c>
      <c r="E509" t="s">
        <v>613</v>
      </c>
      <c r="F509" t="str">
        <f>VLOOKUP(orders[[#This Row],[product_id]],Products!A:C,3,0)</f>
        <v>Appliances</v>
      </c>
      <c r="G509">
        <v>3</v>
      </c>
      <c r="H509" s="6">
        <v>0.14389433792797682</v>
      </c>
      <c r="I509" s="2">
        <f>VLOOKUP($E509,
Products!$A$1:$F$201,MATCH(Orders!I$1,Products!$A$1:$F$1,0),0)</f>
        <v>6365.2492969652412</v>
      </c>
      <c r="J509" s="2">
        <f>VLOOKUP($E509,
Products!$A$1:$F$201,MATCH(Orders!J$1,Products!$A$1:$F$1,0),0)</f>
        <v>4174.927496964433</v>
      </c>
    </row>
    <row r="510" spans="1:10">
      <c r="A510">
        <v>509</v>
      </c>
      <c r="B510" s="4">
        <v>45806</v>
      </c>
      <c r="C510" s="10">
        <f>DATE(YEAR(orders[[#This Row],[order_date]]), MONTH(orders[[#This Row],[order_date]]), 1)</f>
        <v>45778</v>
      </c>
      <c r="D510" t="s">
        <v>1863</v>
      </c>
      <c r="E510" t="s">
        <v>674</v>
      </c>
      <c r="F510" t="str">
        <f>VLOOKUP(orders[[#This Row],[product_id]],Products!A:C,3,0)</f>
        <v>Appliances</v>
      </c>
      <c r="G510">
        <v>1</v>
      </c>
      <c r="H510" s="6">
        <v>0.11008256904691024</v>
      </c>
      <c r="I510" s="2">
        <f>VLOOKUP($E510,
Products!$A$1:$F$201,MATCH(Orders!I$1,Products!$A$1:$F$1,0),0)</f>
        <v>6324.5253633508046</v>
      </c>
      <c r="J510" s="2">
        <f>VLOOKUP($E510,
Products!$A$1:$F$201,MATCH(Orders!J$1,Products!$A$1:$F$1,0),0)</f>
        <v>4493.055585088201</v>
      </c>
    </row>
    <row r="511" spans="1:10">
      <c r="A511">
        <v>510</v>
      </c>
      <c r="B511" s="4">
        <v>45756</v>
      </c>
      <c r="C511" s="10">
        <f>DATE(YEAR(orders[[#This Row],[order_date]]), MONTH(orders[[#This Row],[order_date]]), 1)</f>
        <v>45748</v>
      </c>
      <c r="D511" t="s">
        <v>3713</v>
      </c>
      <c r="E511" t="s">
        <v>624</v>
      </c>
      <c r="F511" t="str">
        <f>VLOOKUP(orders[[#This Row],[product_id]],Products!A:C,3,0)</f>
        <v>Appliances</v>
      </c>
      <c r="G511">
        <v>1</v>
      </c>
      <c r="H511" s="6">
        <v>0.13162681273489918</v>
      </c>
      <c r="I511" s="2">
        <f>VLOOKUP($E511,
Products!$A$1:$F$201,MATCH(Orders!I$1,Products!$A$1:$F$1,0),0)</f>
        <v>2102.383201797521</v>
      </c>
      <c r="J511" s="2">
        <f>VLOOKUP($E511,
Products!$A$1:$F$201,MATCH(Orders!J$1,Products!$A$1:$F$1,0),0)</f>
        <v>1599.330443274388</v>
      </c>
    </row>
    <row r="512" spans="1:10">
      <c r="A512">
        <v>511</v>
      </c>
      <c r="B512" s="4">
        <v>45685</v>
      </c>
      <c r="C512" s="10">
        <f>DATE(YEAR(orders[[#This Row],[order_date]]), MONTH(orders[[#This Row],[order_date]]), 1)</f>
        <v>45658</v>
      </c>
      <c r="D512" t="s">
        <v>1622</v>
      </c>
      <c r="E512" t="s">
        <v>702</v>
      </c>
      <c r="F512" t="str">
        <f>VLOOKUP(orders[[#This Row],[product_id]],Products!A:C,3,0)</f>
        <v>Electronics</v>
      </c>
      <c r="G512">
        <v>2</v>
      </c>
      <c r="H512" s="6">
        <v>0.18379504961808693</v>
      </c>
      <c r="I512" s="2">
        <f>VLOOKUP($E512,
Products!$A$1:$F$201,MATCH(Orders!I$1,Products!$A$1:$F$1,0),0)</f>
        <v>11240.591105652349</v>
      </c>
      <c r="J512" s="2">
        <f>VLOOKUP($E512,
Products!$A$1:$F$201,MATCH(Orders!J$1,Products!$A$1:$F$1,0),0)</f>
        <v>7671.9523119121068</v>
      </c>
    </row>
    <row r="513" spans="1:10">
      <c r="A513">
        <v>512</v>
      </c>
      <c r="B513" s="4">
        <v>45089</v>
      </c>
      <c r="C513" s="10">
        <f>DATE(YEAR(orders[[#This Row],[order_date]]), MONTH(orders[[#This Row],[order_date]]), 1)</f>
        <v>45078</v>
      </c>
      <c r="D513" t="s">
        <v>3746</v>
      </c>
      <c r="E513" t="s">
        <v>591</v>
      </c>
      <c r="F513" t="str">
        <f>VLOOKUP(orders[[#This Row],[product_id]],Products!A:C,3,0)</f>
        <v>Appliances</v>
      </c>
      <c r="G513">
        <v>3</v>
      </c>
      <c r="H513" s="6">
        <v>0.13101025802261154</v>
      </c>
      <c r="I513" s="2">
        <f>VLOOKUP($E513,
Products!$A$1:$F$201,MATCH(Orders!I$1,Products!$A$1:$F$1,0),0)</f>
        <v>5828.0678031706884</v>
      </c>
      <c r="J513" s="2">
        <f>VLOOKUP($E513,
Products!$A$1:$F$201,MATCH(Orders!J$1,Products!$A$1:$F$1,0),0)</f>
        <v>3928.741316454903</v>
      </c>
    </row>
    <row r="514" spans="1:10">
      <c r="A514">
        <v>513</v>
      </c>
      <c r="B514" s="4">
        <v>45428</v>
      </c>
      <c r="C514" s="10">
        <f>DATE(YEAR(orders[[#This Row],[order_date]]), MONTH(orders[[#This Row],[order_date]]), 1)</f>
        <v>45413</v>
      </c>
      <c r="D514" t="s">
        <v>3668</v>
      </c>
      <c r="E514" t="s">
        <v>616</v>
      </c>
      <c r="F514" t="str">
        <f>VLOOKUP(orders[[#This Row],[product_id]],Products!A:C,3,0)</f>
        <v>Electronics</v>
      </c>
      <c r="G514">
        <v>1</v>
      </c>
      <c r="H514" s="6">
        <v>0.20008454998147018</v>
      </c>
      <c r="I514" s="2">
        <f>VLOOKUP($E514,
Products!$A$1:$F$201,MATCH(Orders!I$1,Products!$A$1:$F$1,0),0)</f>
        <v>12172.554053901489</v>
      </c>
      <c r="J514" s="2">
        <f>VLOOKUP($E514,
Products!$A$1:$F$201,MATCH(Orders!J$1,Products!$A$1:$F$1,0),0)</f>
        <v>9644.7702288148557</v>
      </c>
    </row>
    <row r="515" spans="1:10">
      <c r="A515">
        <v>514</v>
      </c>
      <c r="B515" s="4">
        <v>45473</v>
      </c>
      <c r="C515" s="10">
        <f>DATE(YEAR(orders[[#This Row],[order_date]]), MONTH(orders[[#This Row],[order_date]]), 1)</f>
        <v>45444</v>
      </c>
      <c r="D515" t="s">
        <v>3996</v>
      </c>
      <c r="E515" t="s">
        <v>524</v>
      </c>
      <c r="F515" t="str">
        <f>VLOOKUP(orders[[#This Row],[product_id]],Products!A:C,3,0)</f>
        <v>Electronics</v>
      </c>
      <c r="G515">
        <v>1</v>
      </c>
      <c r="H515" s="6">
        <v>0.12791994514121771</v>
      </c>
      <c r="I515" s="2">
        <f>VLOOKUP($E515,
Products!$A$1:$F$201,MATCH(Orders!I$1,Products!$A$1:$F$1,0),0)</f>
        <v>13162.372749153699</v>
      </c>
      <c r="J515" s="2">
        <f>VLOOKUP($E515,
Products!$A$1:$F$201,MATCH(Orders!J$1,Products!$A$1:$F$1,0),0)</f>
        <v>8772.7564251238819</v>
      </c>
    </row>
    <row r="516" spans="1:10">
      <c r="A516">
        <v>515</v>
      </c>
      <c r="B516" s="4">
        <v>45307</v>
      </c>
      <c r="C516" s="10">
        <f>DATE(YEAR(orders[[#This Row],[order_date]]), MONTH(orders[[#This Row],[order_date]]), 1)</f>
        <v>45292</v>
      </c>
      <c r="D516" t="s">
        <v>3174</v>
      </c>
      <c r="E516" t="s">
        <v>544</v>
      </c>
      <c r="F516" t="str">
        <f>VLOOKUP(orders[[#This Row],[product_id]],Products!A:C,3,0)</f>
        <v>Electronics</v>
      </c>
      <c r="G516">
        <v>1</v>
      </c>
      <c r="H516" s="6">
        <v>0.12307392319153582</v>
      </c>
      <c r="I516" s="2">
        <f>VLOOKUP($E516,
Products!$A$1:$F$201,MATCH(Orders!I$1,Products!$A$1:$F$1,0),0)</f>
        <v>16273.22789477584</v>
      </c>
      <c r="J516" s="2">
        <f>VLOOKUP($E516,
Products!$A$1:$F$201,MATCH(Orders!J$1,Products!$A$1:$F$1,0),0)</f>
        <v>12683.607953986329</v>
      </c>
    </row>
    <row r="517" spans="1:10">
      <c r="A517">
        <v>516</v>
      </c>
      <c r="B517" s="4">
        <v>45796</v>
      </c>
      <c r="C517" s="10">
        <f>DATE(YEAR(orders[[#This Row],[order_date]]), MONTH(orders[[#This Row],[order_date]]), 1)</f>
        <v>45778</v>
      </c>
      <c r="D517" t="s">
        <v>3072</v>
      </c>
      <c r="E517" t="s">
        <v>640</v>
      </c>
      <c r="F517" t="str">
        <f>VLOOKUP(orders[[#This Row],[product_id]],Products!A:C,3,0)</f>
        <v>Electronics</v>
      </c>
      <c r="G517">
        <v>3</v>
      </c>
      <c r="H517" s="6">
        <v>0.14618122077090054</v>
      </c>
      <c r="I517" s="2">
        <f>VLOOKUP($E517,
Products!$A$1:$F$201,MATCH(Orders!I$1,Products!$A$1:$F$1,0),0)</f>
        <v>28588.897930669911</v>
      </c>
      <c r="J517" s="2">
        <f>VLOOKUP($E517,
Products!$A$1:$F$201,MATCH(Orders!J$1,Products!$A$1:$F$1,0),0)</f>
        <v>20681.16336734363</v>
      </c>
    </row>
    <row r="518" spans="1:10">
      <c r="A518">
        <v>517</v>
      </c>
      <c r="B518" s="4">
        <v>45831</v>
      </c>
      <c r="C518" s="10">
        <f>DATE(YEAR(orders[[#This Row],[order_date]]), MONTH(orders[[#This Row],[order_date]]), 1)</f>
        <v>45809</v>
      </c>
      <c r="D518" t="s">
        <v>3934</v>
      </c>
      <c r="E518" t="s">
        <v>544</v>
      </c>
      <c r="F518" t="str">
        <f>VLOOKUP(orders[[#This Row],[product_id]],Products!A:C,3,0)</f>
        <v>Electronics</v>
      </c>
      <c r="G518">
        <v>3</v>
      </c>
      <c r="H518" s="6">
        <v>0.11525945224029384</v>
      </c>
      <c r="I518" s="2">
        <f>VLOOKUP($E518,
Products!$A$1:$F$201,MATCH(Orders!I$1,Products!$A$1:$F$1,0),0)</f>
        <v>16273.22789477584</v>
      </c>
      <c r="J518" s="2">
        <f>VLOOKUP($E518,
Products!$A$1:$F$201,MATCH(Orders!J$1,Products!$A$1:$F$1,0),0)</f>
        <v>12683.607953986329</v>
      </c>
    </row>
    <row r="519" spans="1:10">
      <c r="A519">
        <v>518</v>
      </c>
      <c r="B519" s="4">
        <v>45928</v>
      </c>
      <c r="C519" s="10">
        <f>DATE(YEAR(orders[[#This Row],[order_date]]), MONTH(orders[[#This Row],[order_date]]), 1)</f>
        <v>45901</v>
      </c>
      <c r="D519" t="s">
        <v>2941</v>
      </c>
      <c r="E519" t="s">
        <v>603</v>
      </c>
      <c r="F519" t="str">
        <f>VLOOKUP(orders[[#This Row],[product_id]],Products!A:C,3,0)</f>
        <v>Electronics</v>
      </c>
      <c r="G519">
        <v>2</v>
      </c>
      <c r="H519" s="6">
        <v>0.13543946958583292</v>
      </c>
      <c r="I519" s="2">
        <f>VLOOKUP($E519,
Products!$A$1:$F$201,MATCH(Orders!I$1,Products!$A$1:$F$1,0),0)</f>
        <v>10867.659217073329</v>
      </c>
      <c r="J519" s="2">
        <f>VLOOKUP($E519,
Products!$A$1:$F$201,MATCH(Orders!J$1,Products!$A$1:$F$1,0),0)</f>
        <v>8421.8829552397037</v>
      </c>
    </row>
    <row r="520" spans="1:10">
      <c r="A520">
        <v>519</v>
      </c>
      <c r="B520" s="4">
        <v>45535</v>
      </c>
      <c r="C520" s="10">
        <f>DATE(YEAR(orders[[#This Row],[order_date]]), MONTH(orders[[#This Row],[order_date]]), 1)</f>
        <v>45505</v>
      </c>
      <c r="D520" t="s">
        <v>2205</v>
      </c>
      <c r="E520" t="s">
        <v>539</v>
      </c>
      <c r="F520" t="str">
        <f>VLOOKUP(orders[[#This Row],[product_id]],Products!A:C,3,0)</f>
        <v>Appliances</v>
      </c>
      <c r="G520">
        <v>2</v>
      </c>
      <c r="H520" s="6">
        <v>8.5499220038156951E-2</v>
      </c>
      <c r="I520" s="2">
        <f>VLOOKUP($E520,
Products!$A$1:$F$201,MATCH(Orders!I$1,Products!$A$1:$F$1,0),0)</f>
        <v>25730.234720482978</v>
      </c>
      <c r="J520" s="2">
        <f>VLOOKUP($E520,
Products!$A$1:$F$201,MATCH(Orders!J$1,Products!$A$1:$F$1,0),0)</f>
        <v>17186.87037527658</v>
      </c>
    </row>
    <row r="521" spans="1:10">
      <c r="A521">
        <v>520</v>
      </c>
      <c r="B521" s="4">
        <v>45233</v>
      </c>
      <c r="C521" s="10">
        <f>DATE(YEAR(orders[[#This Row],[order_date]]), MONTH(orders[[#This Row],[order_date]]), 1)</f>
        <v>45231</v>
      </c>
      <c r="D521" t="s">
        <v>2915</v>
      </c>
      <c r="E521" t="s">
        <v>677</v>
      </c>
      <c r="F521" t="str">
        <f>VLOOKUP(orders[[#This Row],[product_id]],Products!A:C,3,0)</f>
        <v>Electronics</v>
      </c>
      <c r="G521">
        <v>1</v>
      </c>
      <c r="H521" s="6">
        <v>0.16029646860907515</v>
      </c>
      <c r="I521" s="2">
        <f>VLOOKUP($E521,
Products!$A$1:$F$201,MATCH(Orders!I$1,Products!$A$1:$F$1,0),0)</f>
        <v>11360.699432756561</v>
      </c>
      <c r="J521" s="2">
        <f>VLOOKUP($E521,
Products!$A$1:$F$201,MATCH(Orders!J$1,Products!$A$1:$F$1,0),0)</f>
        <v>8118.8949869342459</v>
      </c>
    </row>
    <row r="522" spans="1:10">
      <c r="A522">
        <v>521</v>
      </c>
      <c r="B522" s="4">
        <v>44981</v>
      </c>
      <c r="C522" s="10">
        <f>DATE(YEAR(orders[[#This Row],[order_date]]), MONTH(orders[[#This Row],[order_date]]), 1)</f>
        <v>44958</v>
      </c>
      <c r="D522" t="s">
        <v>834</v>
      </c>
      <c r="E522" t="s">
        <v>702</v>
      </c>
      <c r="F522" t="str">
        <f>VLOOKUP(orders[[#This Row],[product_id]],Products!A:C,3,0)</f>
        <v>Electronics</v>
      </c>
      <c r="G522">
        <v>2</v>
      </c>
      <c r="H522" s="6">
        <v>0.20671822132481599</v>
      </c>
      <c r="I522" s="2">
        <f>VLOOKUP($E522,
Products!$A$1:$F$201,MATCH(Orders!I$1,Products!$A$1:$F$1,0),0)</f>
        <v>11240.591105652349</v>
      </c>
      <c r="J522" s="2">
        <f>VLOOKUP($E522,
Products!$A$1:$F$201,MATCH(Orders!J$1,Products!$A$1:$F$1,0),0)</f>
        <v>7671.9523119121068</v>
      </c>
    </row>
    <row r="523" spans="1:10">
      <c r="A523">
        <v>522</v>
      </c>
      <c r="B523" s="4">
        <v>45909</v>
      </c>
      <c r="C523" s="10">
        <f>DATE(YEAR(orders[[#This Row],[order_date]]), MONTH(orders[[#This Row],[order_date]]), 1)</f>
        <v>45901</v>
      </c>
      <c r="D523" t="s">
        <v>1009</v>
      </c>
      <c r="E523" t="s">
        <v>573</v>
      </c>
      <c r="F523" t="str">
        <f>VLOOKUP(orders[[#This Row],[product_id]],Products!A:C,3,0)</f>
        <v>Electronics</v>
      </c>
      <c r="G523">
        <v>2</v>
      </c>
      <c r="H523" s="6">
        <v>0.14298076129802803</v>
      </c>
      <c r="I523" s="2">
        <f>VLOOKUP($E523,
Products!$A$1:$F$201,MATCH(Orders!I$1,Products!$A$1:$F$1,0),0)</f>
        <v>30443.851050190449</v>
      </c>
      <c r="J523" s="2">
        <f>VLOOKUP($E523,
Products!$A$1:$F$201,MATCH(Orders!J$1,Products!$A$1:$F$1,0),0)</f>
        <v>21165.126268210519</v>
      </c>
    </row>
    <row r="524" spans="1:10">
      <c r="A524">
        <v>523</v>
      </c>
      <c r="B524" s="4">
        <v>45259</v>
      </c>
      <c r="C524" s="10">
        <f>DATE(YEAR(orders[[#This Row],[order_date]]), MONTH(orders[[#This Row],[order_date]]), 1)</f>
        <v>45231</v>
      </c>
      <c r="D524" t="s">
        <v>3866</v>
      </c>
      <c r="E524" t="s">
        <v>696</v>
      </c>
      <c r="F524" t="str">
        <f>VLOOKUP(orders[[#This Row],[product_id]],Products!A:C,3,0)</f>
        <v>Electronics</v>
      </c>
      <c r="G524">
        <v>3</v>
      </c>
      <c r="H524" s="6">
        <v>0.10055978305109466</v>
      </c>
      <c r="I524" s="2">
        <f>VLOOKUP($E524,
Products!$A$1:$F$201,MATCH(Orders!I$1,Products!$A$1:$F$1,0),0)</f>
        <v>2723.6534496184809</v>
      </c>
      <c r="J524" s="2">
        <f>VLOOKUP($E524,
Products!$A$1:$F$201,MATCH(Orders!J$1,Products!$A$1:$F$1,0),0)</f>
        <v>1872.4715951823</v>
      </c>
    </row>
    <row r="525" spans="1:10">
      <c r="A525">
        <v>524</v>
      </c>
      <c r="B525" s="4">
        <v>45053</v>
      </c>
      <c r="C525" s="10">
        <f>DATE(YEAR(orders[[#This Row],[order_date]]), MONTH(orders[[#This Row],[order_date]]), 1)</f>
        <v>45047</v>
      </c>
      <c r="D525" t="s">
        <v>4672</v>
      </c>
      <c r="E525" t="s">
        <v>704</v>
      </c>
      <c r="F525" t="str">
        <f>VLOOKUP(orders[[#This Row],[product_id]],Products!A:C,3,0)</f>
        <v>Electronics</v>
      </c>
      <c r="G525">
        <v>2</v>
      </c>
      <c r="H525" s="6">
        <v>0.18355955144934957</v>
      </c>
      <c r="I525" s="2">
        <f>VLOOKUP($E525,
Products!$A$1:$F$201,MATCH(Orders!I$1,Products!$A$1:$F$1,0),0)</f>
        <v>2453.3182634424861</v>
      </c>
      <c r="J525" s="2">
        <f>VLOOKUP($E525,
Products!$A$1:$F$201,MATCH(Orders!J$1,Products!$A$1:$F$1,0),0)</f>
        <v>1951.860511286576</v>
      </c>
    </row>
    <row r="526" spans="1:10">
      <c r="A526">
        <v>525</v>
      </c>
      <c r="B526" s="4">
        <v>45631</v>
      </c>
      <c r="C526" s="10">
        <f>DATE(YEAR(orders[[#This Row],[order_date]]), MONTH(orders[[#This Row],[order_date]]), 1)</f>
        <v>45627</v>
      </c>
      <c r="D526" t="s">
        <v>1622</v>
      </c>
      <c r="E526" t="s">
        <v>553</v>
      </c>
      <c r="F526" t="str">
        <f>VLOOKUP(orders[[#This Row],[product_id]],Products!A:C,3,0)</f>
        <v>Electronics</v>
      </c>
      <c r="G526">
        <v>2</v>
      </c>
      <c r="H526" s="6">
        <v>0.20379120811648849</v>
      </c>
      <c r="I526" s="2">
        <f>VLOOKUP($E526,
Products!$A$1:$F$201,MATCH(Orders!I$1,Products!$A$1:$F$1,0),0)</f>
        <v>19089.562478947992</v>
      </c>
      <c r="J526" s="2">
        <f>VLOOKUP($E526,
Products!$A$1:$F$201,MATCH(Orders!J$1,Products!$A$1:$F$1,0),0)</f>
        <v>12552.840439332171</v>
      </c>
    </row>
    <row r="527" spans="1:10">
      <c r="A527">
        <v>526</v>
      </c>
      <c r="B527" s="4">
        <v>45169</v>
      </c>
      <c r="C527" s="10">
        <f>DATE(YEAR(orders[[#This Row],[order_date]]), MONTH(orders[[#This Row],[order_date]]), 1)</f>
        <v>45139</v>
      </c>
      <c r="D527" t="s">
        <v>1891</v>
      </c>
      <c r="E527" t="s">
        <v>508</v>
      </c>
      <c r="F527" t="str">
        <f>VLOOKUP(orders[[#This Row],[product_id]],Products!A:C,3,0)</f>
        <v>Electronics</v>
      </c>
      <c r="G527">
        <v>1</v>
      </c>
      <c r="H527" s="6">
        <v>0.15869751855736663</v>
      </c>
      <c r="I527" s="2">
        <f>VLOOKUP($E527,
Products!$A$1:$F$201,MATCH(Orders!I$1,Products!$A$1:$F$1,0),0)</f>
        <v>23345.985707147142</v>
      </c>
      <c r="J527" s="2">
        <f>VLOOKUP($E527,
Products!$A$1:$F$201,MATCH(Orders!J$1,Products!$A$1:$F$1,0),0)</f>
        <v>15772.90371323649</v>
      </c>
    </row>
    <row r="528" spans="1:10">
      <c r="A528">
        <v>527</v>
      </c>
      <c r="B528" s="4">
        <v>45526</v>
      </c>
      <c r="C528" s="10">
        <f>DATE(YEAR(orders[[#This Row],[order_date]]), MONTH(orders[[#This Row],[order_date]]), 1)</f>
        <v>45505</v>
      </c>
      <c r="D528" t="s">
        <v>1627</v>
      </c>
      <c r="E528" t="s">
        <v>667</v>
      </c>
      <c r="F528" t="str">
        <f>VLOOKUP(orders[[#This Row],[product_id]],Products!A:C,3,0)</f>
        <v>Electronics</v>
      </c>
      <c r="G528">
        <v>2</v>
      </c>
      <c r="H528" s="6">
        <v>0.14454905880025887</v>
      </c>
      <c r="I528" s="2">
        <f>VLOOKUP($E528,
Products!$A$1:$F$201,MATCH(Orders!I$1,Products!$A$1:$F$1,0),0)</f>
        <v>2491.507056421975</v>
      </c>
      <c r="J528" s="2">
        <f>VLOOKUP($E528,
Products!$A$1:$F$201,MATCH(Orders!J$1,Products!$A$1:$F$1,0),0)</f>
        <v>1871.4408177277719</v>
      </c>
    </row>
    <row r="529" spans="1:10">
      <c r="A529">
        <v>528</v>
      </c>
      <c r="B529" s="4">
        <v>45429</v>
      </c>
      <c r="C529" s="10">
        <f>DATE(YEAR(orders[[#This Row],[order_date]]), MONTH(orders[[#This Row],[order_date]]), 1)</f>
        <v>45413</v>
      </c>
      <c r="D529" t="s">
        <v>1765</v>
      </c>
      <c r="E529" t="s">
        <v>618</v>
      </c>
      <c r="F529" t="str">
        <f>VLOOKUP(orders[[#This Row],[product_id]],Products!A:C,3,0)</f>
        <v>Appliances</v>
      </c>
      <c r="G529">
        <v>2</v>
      </c>
      <c r="H529" s="6">
        <v>6.5343691572007048E-2</v>
      </c>
      <c r="I529" s="2">
        <f>VLOOKUP($E529,
Products!$A$1:$F$201,MATCH(Orders!I$1,Products!$A$1:$F$1,0),0)</f>
        <v>5546.9777002203573</v>
      </c>
      <c r="J529" s="2">
        <f>VLOOKUP($E529,
Products!$A$1:$F$201,MATCH(Orders!J$1,Products!$A$1:$F$1,0),0)</f>
        <v>4048.2565671880161</v>
      </c>
    </row>
    <row r="530" spans="1:10">
      <c r="A530">
        <v>529</v>
      </c>
      <c r="B530" s="4">
        <v>45530</v>
      </c>
      <c r="C530" s="10">
        <f>DATE(YEAR(orders[[#This Row],[order_date]]), MONTH(orders[[#This Row],[order_date]]), 1)</f>
        <v>45505</v>
      </c>
      <c r="D530" t="s">
        <v>1956</v>
      </c>
      <c r="E530" t="s">
        <v>642</v>
      </c>
      <c r="F530" t="str">
        <f>VLOOKUP(orders[[#This Row],[product_id]],Products!A:C,3,0)</f>
        <v>Appliances</v>
      </c>
      <c r="G530">
        <v>1</v>
      </c>
      <c r="H530" s="6">
        <v>7.9519947608836836E-2</v>
      </c>
      <c r="I530" s="2">
        <f>VLOOKUP($E530,
Products!$A$1:$F$201,MATCH(Orders!I$1,Products!$A$1:$F$1,0),0)</f>
        <v>2296.7821973225709</v>
      </c>
      <c r="J530" s="2">
        <f>VLOOKUP($E530,
Products!$A$1:$F$201,MATCH(Orders!J$1,Products!$A$1:$F$1,0),0)</f>
        <v>1585.16132006212</v>
      </c>
    </row>
    <row r="531" spans="1:10">
      <c r="A531">
        <v>530</v>
      </c>
      <c r="B531" s="4">
        <v>45229</v>
      </c>
      <c r="C531" s="10">
        <f>DATE(YEAR(orders[[#This Row],[order_date]]), MONTH(orders[[#This Row],[order_date]]), 1)</f>
        <v>45200</v>
      </c>
      <c r="D531" t="s">
        <v>2904</v>
      </c>
      <c r="E531" t="s">
        <v>566</v>
      </c>
      <c r="F531" t="str">
        <f>VLOOKUP(orders[[#This Row],[product_id]],Products!A:C,3,0)</f>
        <v>Electronics</v>
      </c>
      <c r="G531">
        <v>1</v>
      </c>
      <c r="H531" s="6">
        <v>0.19658899487908529</v>
      </c>
      <c r="I531" s="2">
        <f>VLOOKUP($E531,
Products!$A$1:$F$201,MATCH(Orders!I$1,Products!$A$1:$F$1,0),0)</f>
        <v>16858.5225334635</v>
      </c>
      <c r="J531" s="2">
        <f>VLOOKUP($E531,
Products!$A$1:$F$201,MATCH(Orders!J$1,Products!$A$1:$F$1,0),0)</f>
        <v>11855.743620634101</v>
      </c>
    </row>
    <row r="532" spans="1:10">
      <c r="A532">
        <v>531</v>
      </c>
      <c r="B532" s="4">
        <v>45161</v>
      </c>
      <c r="C532" s="10">
        <f>DATE(YEAR(orders[[#This Row],[order_date]]), MONTH(orders[[#This Row],[order_date]]), 1)</f>
        <v>45139</v>
      </c>
      <c r="D532" t="s">
        <v>1298</v>
      </c>
      <c r="E532" t="s">
        <v>653</v>
      </c>
      <c r="F532" t="str">
        <f>VLOOKUP(orders[[#This Row],[product_id]],Products!A:C,3,0)</f>
        <v>Electronics</v>
      </c>
      <c r="G532">
        <v>1</v>
      </c>
      <c r="H532" s="6">
        <v>0.20999430499219321</v>
      </c>
      <c r="I532" s="2">
        <f>VLOOKUP($E532,
Products!$A$1:$F$201,MATCH(Orders!I$1,Products!$A$1:$F$1,0),0)</f>
        <v>18065.96612294337</v>
      </c>
      <c r="J532" s="2">
        <f>VLOOKUP($E532,
Products!$A$1:$F$201,MATCH(Orders!J$1,Products!$A$1:$F$1,0),0)</f>
        <v>14411.932365903909</v>
      </c>
    </row>
    <row r="533" spans="1:10">
      <c r="A533">
        <v>532</v>
      </c>
      <c r="B533" s="4">
        <v>45988</v>
      </c>
      <c r="C533" s="10">
        <f>DATE(YEAR(orders[[#This Row],[order_date]]), MONTH(orders[[#This Row],[order_date]]), 1)</f>
        <v>45962</v>
      </c>
      <c r="D533" t="s">
        <v>2800</v>
      </c>
      <c r="E533" t="s">
        <v>673</v>
      </c>
      <c r="F533" t="str">
        <f>VLOOKUP(orders[[#This Row],[product_id]],Products!A:C,3,0)</f>
        <v>Electronics</v>
      </c>
      <c r="G533">
        <v>2</v>
      </c>
      <c r="H533" s="6">
        <v>0.20569451591809987</v>
      </c>
      <c r="I533" s="2">
        <f>VLOOKUP($E533,
Products!$A$1:$F$201,MATCH(Orders!I$1,Products!$A$1:$F$1,0),0)</f>
        <v>19770.070105413852</v>
      </c>
      <c r="J533" s="2">
        <f>VLOOKUP($E533,
Products!$A$1:$F$201,MATCH(Orders!J$1,Products!$A$1:$F$1,0),0)</f>
        <v>14414.291574648811</v>
      </c>
    </row>
    <row r="534" spans="1:10">
      <c r="A534">
        <v>533</v>
      </c>
      <c r="B534" s="4">
        <v>45065</v>
      </c>
      <c r="C534" s="10">
        <f>DATE(YEAR(orders[[#This Row],[order_date]]), MONTH(orders[[#This Row],[order_date]]), 1)</f>
        <v>45047</v>
      </c>
      <c r="D534" t="s">
        <v>4493</v>
      </c>
      <c r="E534" t="s">
        <v>630</v>
      </c>
      <c r="F534" t="str">
        <f>VLOOKUP(orders[[#This Row],[product_id]],Products!A:C,3,0)</f>
        <v>Electronics</v>
      </c>
      <c r="G534">
        <v>3</v>
      </c>
      <c r="H534" s="6">
        <v>0.14930008932271951</v>
      </c>
      <c r="I534" s="2">
        <f>VLOOKUP($E534,
Products!$A$1:$F$201,MATCH(Orders!I$1,Products!$A$1:$F$1,0),0)</f>
        <v>20513.60683859466</v>
      </c>
      <c r="J534" s="2">
        <f>VLOOKUP($E534,
Products!$A$1:$F$201,MATCH(Orders!J$1,Products!$A$1:$F$1,0),0)</f>
        <v>14929.268600567289</v>
      </c>
    </row>
    <row r="535" spans="1:10">
      <c r="A535">
        <v>534</v>
      </c>
      <c r="B535" s="4">
        <v>45121</v>
      </c>
      <c r="C535" s="10">
        <f>DATE(YEAR(orders[[#This Row],[order_date]]), MONTH(orders[[#This Row],[order_date]]), 1)</f>
        <v>45108</v>
      </c>
      <c r="D535" t="s">
        <v>1645</v>
      </c>
      <c r="E535" t="s">
        <v>517</v>
      </c>
      <c r="F535" t="str">
        <f>VLOOKUP(orders[[#This Row],[product_id]],Products!A:C,3,0)</f>
        <v>Electronics</v>
      </c>
      <c r="G535">
        <v>2</v>
      </c>
      <c r="H535" s="6">
        <v>0.22640666457008218</v>
      </c>
      <c r="I535" s="2">
        <f>VLOOKUP($E535,
Products!$A$1:$F$201,MATCH(Orders!I$1,Products!$A$1:$F$1,0),0)</f>
        <v>30304.143268168769</v>
      </c>
      <c r="J535" s="2">
        <f>VLOOKUP($E535,
Products!$A$1:$F$201,MATCH(Orders!J$1,Products!$A$1:$F$1,0),0)</f>
        <v>23998.194785181578</v>
      </c>
    </row>
    <row r="536" spans="1:10">
      <c r="A536">
        <v>535</v>
      </c>
      <c r="B536" s="4">
        <v>45573</v>
      </c>
      <c r="C536" s="10">
        <f>DATE(YEAR(orders[[#This Row],[order_date]]), MONTH(orders[[#This Row],[order_date]]), 1)</f>
        <v>45566</v>
      </c>
      <c r="D536" t="s">
        <v>3413</v>
      </c>
      <c r="E536" t="s">
        <v>608</v>
      </c>
      <c r="F536" t="str">
        <f>VLOOKUP(orders[[#This Row],[product_id]],Products!A:C,3,0)</f>
        <v>Electronics</v>
      </c>
      <c r="G536">
        <v>1</v>
      </c>
      <c r="H536" s="6">
        <v>0.24202738039258079</v>
      </c>
      <c r="I536" s="2">
        <f>VLOOKUP($E536,
Products!$A$1:$F$201,MATCH(Orders!I$1,Products!$A$1:$F$1,0),0)</f>
        <v>32509.710212279751</v>
      </c>
      <c r="J536" s="2">
        <f>VLOOKUP($E536,
Products!$A$1:$F$201,MATCH(Orders!J$1,Products!$A$1:$F$1,0),0)</f>
        <v>23699.228985408761</v>
      </c>
    </row>
    <row r="537" spans="1:10">
      <c r="A537">
        <v>536</v>
      </c>
      <c r="B537" s="4">
        <v>44927</v>
      </c>
      <c r="C537" s="10">
        <f>DATE(YEAR(orders[[#This Row],[order_date]]), MONTH(orders[[#This Row],[order_date]]), 1)</f>
        <v>44927</v>
      </c>
      <c r="D537" t="s">
        <v>2984</v>
      </c>
      <c r="E537" t="s">
        <v>533</v>
      </c>
      <c r="F537" t="str">
        <f>VLOOKUP(orders[[#This Row],[product_id]],Products!A:C,3,0)</f>
        <v>Electronics</v>
      </c>
      <c r="G537">
        <v>1</v>
      </c>
      <c r="H537" s="6">
        <v>0.14456098529849584</v>
      </c>
      <c r="I537" s="2">
        <f>VLOOKUP($E537,
Products!$A$1:$F$201,MATCH(Orders!I$1,Products!$A$1:$F$1,0),0)</f>
        <v>28589.802369332661</v>
      </c>
      <c r="J537" s="2">
        <f>VLOOKUP($E537,
Products!$A$1:$F$201,MATCH(Orders!J$1,Products!$A$1:$F$1,0),0)</f>
        <v>21212.93445492295</v>
      </c>
    </row>
    <row r="538" spans="1:10">
      <c r="A538">
        <v>537</v>
      </c>
      <c r="B538" s="4">
        <v>45487</v>
      </c>
      <c r="C538" s="10">
        <f>DATE(YEAR(orders[[#This Row],[order_date]]), MONTH(orders[[#This Row],[order_date]]), 1)</f>
        <v>45474</v>
      </c>
      <c r="D538" t="s">
        <v>2268</v>
      </c>
      <c r="E538" t="s">
        <v>681</v>
      </c>
      <c r="F538" t="str">
        <f>VLOOKUP(orders[[#This Row],[product_id]],Products!A:C,3,0)</f>
        <v>Appliances</v>
      </c>
      <c r="G538">
        <v>1</v>
      </c>
      <c r="H538" s="6">
        <v>0.10954332116180615</v>
      </c>
      <c r="I538" s="2">
        <f>VLOOKUP($E538,
Products!$A$1:$F$201,MATCH(Orders!I$1,Products!$A$1:$F$1,0),0)</f>
        <v>2080.3641662770501</v>
      </c>
      <c r="J538" s="2">
        <f>VLOOKUP($E538,
Products!$A$1:$F$201,MATCH(Orders!J$1,Products!$A$1:$F$1,0),0)</f>
        <v>1566.754559891986</v>
      </c>
    </row>
    <row r="539" spans="1:10">
      <c r="A539">
        <v>538</v>
      </c>
      <c r="B539" s="4">
        <v>45639</v>
      </c>
      <c r="C539" s="10">
        <f>DATE(YEAR(orders[[#This Row],[order_date]]), MONTH(orders[[#This Row],[order_date]]), 1)</f>
        <v>45627</v>
      </c>
      <c r="D539" t="s">
        <v>1707</v>
      </c>
      <c r="E539" t="s">
        <v>580</v>
      </c>
      <c r="F539" t="str">
        <f>VLOOKUP(orders[[#This Row],[product_id]],Products!A:C,3,0)</f>
        <v>Electronics</v>
      </c>
      <c r="G539">
        <v>1</v>
      </c>
      <c r="H539" s="6">
        <v>0.20561571647509583</v>
      </c>
      <c r="I539" s="2">
        <f>VLOOKUP($E539,
Products!$A$1:$F$201,MATCH(Orders!I$1,Products!$A$1:$F$1,0),0)</f>
        <v>29905.106989935579</v>
      </c>
      <c r="J539" s="2">
        <f>VLOOKUP($E539,
Products!$A$1:$F$201,MATCH(Orders!J$1,Products!$A$1:$F$1,0),0)</f>
        <v>22230.930488499071</v>
      </c>
    </row>
    <row r="540" spans="1:10">
      <c r="A540">
        <v>539</v>
      </c>
      <c r="B540" s="4">
        <v>45339</v>
      </c>
      <c r="C540" s="10">
        <f>DATE(YEAR(orders[[#This Row],[order_date]]), MONTH(orders[[#This Row],[order_date]]), 1)</f>
        <v>45323</v>
      </c>
      <c r="D540" t="s">
        <v>4478</v>
      </c>
      <c r="E540" t="s">
        <v>640</v>
      </c>
      <c r="F540" t="str">
        <f>VLOOKUP(orders[[#This Row],[product_id]],Products!A:C,3,0)</f>
        <v>Electronics</v>
      </c>
      <c r="G540">
        <v>2</v>
      </c>
      <c r="H540" s="6">
        <v>0.20624229777233094</v>
      </c>
      <c r="I540" s="2">
        <f>VLOOKUP($E540,
Products!$A$1:$F$201,MATCH(Orders!I$1,Products!$A$1:$F$1,0),0)</f>
        <v>28588.897930669911</v>
      </c>
      <c r="J540" s="2">
        <f>VLOOKUP($E540,
Products!$A$1:$F$201,MATCH(Orders!J$1,Products!$A$1:$F$1,0),0)</f>
        <v>20681.16336734363</v>
      </c>
    </row>
    <row r="541" spans="1:10">
      <c r="A541">
        <v>540</v>
      </c>
      <c r="B541" s="4">
        <v>45464</v>
      </c>
      <c r="C541" s="10">
        <f>DATE(YEAR(orders[[#This Row],[order_date]]), MONTH(orders[[#This Row],[order_date]]), 1)</f>
        <v>45444</v>
      </c>
      <c r="D541" t="s">
        <v>2918</v>
      </c>
      <c r="E541" t="s">
        <v>587</v>
      </c>
      <c r="F541" t="str">
        <f>VLOOKUP(orders[[#This Row],[product_id]],Products!A:C,3,0)</f>
        <v>Electronics</v>
      </c>
      <c r="G541">
        <v>3</v>
      </c>
      <c r="H541" s="6">
        <v>0.17656270095854137</v>
      </c>
      <c r="I541" s="2">
        <f>VLOOKUP($E541,
Products!$A$1:$F$201,MATCH(Orders!I$1,Products!$A$1:$F$1,0),0)</f>
        <v>16527.367619686949</v>
      </c>
      <c r="J541" s="2">
        <f>VLOOKUP($E541,
Products!$A$1:$F$201,MATCH(Orders!J$1,Products!$A$1:$F$1,0),0)</f>
        <v>12533.62883070202</v>
      </c>
    </row>
    <row r="542" spans="1:10">
      <c r="A542">
        <v>541</v>
      </c>
      <c r="B542" s="4">
        <v>45355</v>
      </c>
      <c r="C542" s="10">
        <f>DATE(YEAR(orders[[#This Row],[order_date]]), MONTH(orders[[#This Row],[order_date]]), 1)</f>
        <v>45352</v>
      </c>
      <c r="D542" t="s">
        <v>3477</v>
      </c>
      <c r="E542" t="s">
        <v>588</v>
      </c>
      <c r="F542" t="str">
        <f>VLOOKUP(orders[[#This Row],[product_id]],Products!A:C,3,0)</f>
        <v>Electronics</v>
      </c>
      <c r="G542">
        <v>1</v>
      </c>
      <c r="H542" s="6">
        <v>0.23849805829094742</v>
      </c>
      <c r="I542" s="2">
        <f>VLOOKUP($E542,
Products!$A$1:$F$201,MATCH(Orders!I$1,Products!$A$1:$F$1,0),0)</f>
        <v>32539.342481911372</v>
      </c>
      <c r="J542" s="2">
        <f>VLOOKUP($E542,
Products!$A$1:$F$201,MATCH(Orders!J$1,Products!$A$1:$F$1,0),0)</f>
        <v>21531.252982830021</v>
      </c>
    </row>
    <row r="543" spans="1:10">
      <c r="A543">
        <v>542</v>
      </c>
      <c r="B543" s="4">
        <v>45161</v>
      </c>
      <c r="C543" s="10">
        <f>DATE(YEAR(orders[[#This Row],[order_date]]), MONTH(orders[[#This Row],[order_date]]), 1)</f>
        <v>45139</v>
      </c>
      <c r="D543" t="s">
        <v>3573</v>
      </c>
      <c r="E543" t="s">
        <v>647</v>
      </c>
      <c r="F543" t="str">
        <f>VLOOKUP(orders[[#This Row],[product_id]],Products!A:C,3,0)</f>
        <v>Electronics</v>
      </c>
      <c r="G543">
        <v>2</v>
      </c>
      <c r="H543" s="6">
        <v>0.12194730703942142</v>
      </c>
      <c r="I543" s="2">
        <f>VLOOKUP($E543,
Products!$A$1:$F$201,MATCH(Orders!I$1,Products!$A$1:$F$1,0),0)</f>
        <v>23187.883920109041</v>
      </c>
      <c r="J543" s="2">
        <f>VLOOKUP($E543,
Products!$A$1:$F$201,MATCH(Orders!J$1,Products!$A$1:$F$1,0),0)</f>
        <v>16217.564081273829</v>
      </c>
    </row>
    <row r="544" spans="1:10">
      <c r="A544">
        <v>543</v>
      </c>
      <c r="B544" s="4">
        <v>45275</v>
      </c>
      <c r="C544" s="10">
        <f>DATE(YEAR(orders[[#This Row],[order_date]]), MONTH(orders[[#This Row],[order_date]]), 1)</f>
        <v>45261</v>
      </c>
      <c r="D544" t="s">
        <v>2316</v>
      </c>
      <c r="E544" t="s">
        <v>652</v>
      </c>
      <c r="F544" t="str">
        <f>VLOOKUP(orders[[#This Row],[product_id]],Products!A:C,3,0)</f>
        <v>Appliances</v>
      </c>
      <c r="G544">
        <v>1</v>
      </c>
      <c r="H544" s="6">
        <v>0.11260604886057034</v>
      </c>
      <c r="I544" s="2">
        <f>VLOOKUP($E544,
Products!$A$1:$F$201,MATCH(Orders!I$1,Products!$A$1:$F$1,0),0)</f>
        <v>6387.3122916387983</v>
      </c>
      <c r="J544" s="2">
        <f>VLOOKUP($E544,
Products!$A$1:$F$201,MATCH(Orders!J$1,Products!$A$1:$F$1,0),0)</f>
        <v>4880.3517286187262</v>
      </c>
    </row>
    <row r="545" spans="1:10">
      <c r="A545">
        <v>544</v>
      </c>
      <c r="B545" s="4">
        <v>45322</v>
      </c>
      <c r="C545" s="10">
        <f>DATE(YEAR(orders[[#This Row],[order_date]]), MONTH(orders[[#This Row],[order_date]]), 1)</f>
        <v>45292</v>
      </c>
      <c r="D545" t="s">
        <v>2333</v>
      </c>
      <c r="E545" t="s">
        <v>559</v>
      </c>
      <c r="F545" t="str">
        <f>VLOOKUP(orders[[#This Row],[product_id]],Products!A:C,3,0)</f>
        <v>Electronics</v>
      </c>
      <c r="G545">
        <v>2</v>
      </c>
      <c r="H545" s="6">
        <v>0.10528107518584931</v>
      </c>
      <c r="I545" s="2">
        <f>VLOOKUP($E545,
Products!$A$1:$F$201,MATCH(Orders!I$1,Products!$A$1:$F$1,0),0)</f>
        <v>2588.546892391822</v>
      </c>
      <c r="J545" s="2">
        <f>VLOOKUP($E545,
Products!$A$1:$F$201,MATCH(Orders!J$1,Products!$A$1:$F$1,0),0)</f>
        <v>1942.6863840762869</v>
      </c>
    </row>
    <row r="546" spans="1:10">
      <c r="A546">
        <v>545</v>
      </c>
      <c r="B546" s="4">
        <v>45342</v>
      </c>
      <c r="C546" s="10">
        <f>DATE(YEAR(orders[[#This Row],[order_date]]), MONTH(orders[[#This Row],[order_date]]), 1)</f>
        <v>45323</v>
      </c>
      <c r="D546" t="s">
        <v>2303</v>
      </c>
      <c r="E546" t="s">
        <v>693</v>
      </c>
      <c r="F546" t="str">
        <f>VLOOKUP(orders[[#This Row],[product_id]],Products!A:C,3,0)</f>
        <v>Appliances</v>
      </c>
      <c r="G546">
        <v>2</v>
      </c>
      <c r="H546" s="6">
        <v>0.12484571024707605</v>
      </c>
      <c r="I546" s="2">
        <f>VLOOKUP($E546,
Products!$A$1:$F$201,MATCH(Orders!I$1,Products!$A$1:$F$1,0),0)</f>
        <v>2037.67513915007</v>
      </c>
      <c r="J546" s="2">
        <f>VLOOKUP($E546,
Products!$A$1:$F$201,MATCH(Orders!J$1,Products!$A$1:$F$1,0),0)</f>
        <v>1374.1566876520769</v>
      </c>
    </row>
    <row r="547" spans="1:10">
      <c r="A547">
        <v>546</v>
      </c>
      <c r="B547" s="4">
        <v>45842</v>
      </c>
      <c r="C547" s="10">
        <f>DATE(YEAR(orders[[#This Row],[order_date]]), MONTH(orders[[#This Row],[order_date]]), 1)</f>
        <v>45839</v>
      </c>
      <c r="D547" t="s">
        <v>3843</v>
      </c>
      <c r="E547" t="s">
        <v>572</v>
      </c>
      <c r="F547" t="str">
        <f>VLOOKUP(orders[[#This Row],[product_id]],Products!A:C,3,0)</f>
        <v>Electronics</v>
      </c>
      <c r="G547">
        <v>1</v>
      </c>
      <c r="H547" s="6">
        <v>0.10805263840811696</v>
      </c>
      <c r="I547" s="2">
        <f>VLOOKUP($E547,
Products!$A$1:$F$201,MATCH(Orders!I$1,Products!$A$1:$F$1,0),0)</f>
        <v>28095.750781518611</v>
      </c>
      <c r="J547" s="2">
        <f>VLOOKUP($E547,
Products!$A$1:$F$201,MATCH(Orders!J$1,Products!$A$1:$F$1,0),0)</f>
        <v>21949.841961937182</v>
      </c>
    </row>
    <row r="548" spans="1:10">
      <c r="A548">
        <v>547</v>
      </c>
      <c r="B548" s="4">
        <v>46001</v>
      </c>
      <c r="C548" s="10">
        <f>DATE(YEAR(orders[[#This Row],[order_date]]), MONTH(orders[[#This Row],[order_date]]), 1)</f>
        <v>45992</v>
      </c>
      <c r="D548" t="s">
        <v>4697</v>
      </c>
      <c r="E548" t="s">
        <v>667</v>
      </c>
      <c r="F548" t="str">
        <f>VLOOKUP(orders[[#This Row],[product_id]],Products!A:C,3,0)</f>
        <v>Electronics</v>
      </c>
      <c r="G548">
        <v>2</v>
      </c>
      <c r="H548" s="6">
        <v>0.17376832182115004</v>
      </c>
      <c r="I548" s="2">
        <f>VLOOKUP($E548,
Products!$A$1:$F$201,MATCH(Orders!I$1,Products!$A$1:$F$1,0),0)</f>
        <v>2491.507056421975</v>
      </c>
      <c r="J548" s="2">
        <f>VLOOKUP($E548,
Products!$A$1:$F$201,MATCH(Orders!J$1,Products!$A$1:$F$1,0),0)</f>
        <v>1871.4408177277719</v>
      </c>
    </row>
    <row r="549" spans="1:10">
      <c r="A549">
        <v>548</v>
      </c>
      <c r="B549" s="4">
        <v>45007</v>
      </c>
      <c r="C549" s="10">
        <f>DATE(YEAR(orders[[#This Row],[order_date]]), MONTH(orders[[#This Row],[order_date]]), 1)</f>
        <v>44986</v>
      </c>
      <c r="D549" t="s">
        <v>1809</v>
      </c>
      <c r="E549" t="s">
        <v>594</v>
      </c>
      <c r="F549" t="str">
        <f>VLOOKUP(orders[[#This Row],[product_id]],Products!A:C,3,0)</f>
        <v>Electronics</v>
      </c>
      <c r="G549">
        <v>1</v>
      </c>
      <c r="H549" s="6">
        <v>0.18834482005293426</v>
      </c>
      <c r="I549" s="2">
        <f>VLOOKUP($E549,
Products!$A$1:$F$201,MATCH(Orders!I$1,Products!$A$1:$F$1,0),0)</f>
        <v>19992.108086337241</v>
      </c>
      <c r="J549" s="2">
        <f>VLOOKUP($E549,
Products!$A$1:$F$201,MATCH(Orders!J$1,Products!$A$1:$F$1,0),0)</f>
        <v>14456.6967044005</v>
      </c>
    </row>
    <row r="550" spans="1:10">
      <c r="A550">
        <v>549</v>
      </c>
      <c r="B550" s="4">
        <v>44962</v>
      </c>
      <c r="C550" s="10">
        <f>DATE(YEAR(orders[[#This Row],[order_date]]), MONTH(orders[[#This Row],[order_date]]), 1)</f>
        <v>44958</v>
      </c>
      <c r="D550" t="s">
        <v>2893</v>
      </c>
      <c r="E550" t="s">
        <v>674</v>
      </c>
      <c r="F550" t="str">
        <f>VLOOKUP(orders[[#This Row],[product_id]],Products!A:C,3,0)</f>
        <v>Appliances</v>
      </c>
      <c r="G550">
        <v>2</v>
      </c>
      <c r="H550" s="6">
        <v>0.14108331435756269</v>
      </c>
      <c r="I550" s="2">
        <f>VLOOKUP($E550,
Products!$A$1:$F$201,MATCH(Orders!I$1,Products!$A$1:$F$1,0),0)</f>
        <v>6324.5253633508046</v>
      </c>
      <c r="J550" s="2">
        <f>VLOOKUP($E550,
Products!$A$1:$F$201,MATCH(Orders!J$1,Products!$A$1:$F$1,0),0)</f>
        <v>4493.055585088201</v>
      </c>
    </row>
    <row r="551" spans="1:10">
      <c r="A551">
        <v>550</v>
      </c>
      <c r="B551" s="4">
        <v>46017</v>
      </c>
      <c r="C551" s="10">
        <f>DATE(YEAR(orders[[#This Row],[order_date]]), MONTH(orders[[#This Row],[order_date]]), 1)</f>
        <v>45992</v>
      </c>
      <c r="D551" t="s">
        <v>3153</v>
      </c>
      <c r="E551" t="s">
        <v>664</v>
      </c>
      <c r="F551" t="str">
        <f>VLOOKUP(orders[[#This Row],[product_id]],Products!A:C,3,0)</f>
        <v>Appliances</v>
      </c>
      <c r="G551">
        <v>1</v>
      </c>
      <c r="H551" s="6">
        <v>5.6673183510656415E-2</v>
      </c>
      <c r="I551" s="2">
        <f>VLOOKUP($E551,
Products!$A$1:$F$201,MATCH(Orders!I$1,Products!$A$1:$F$1,0),0)</f>
        <v>2181.6314584966208</v>
      </c>
      <c r="J551" s="2">
        <f>VLOOKUP($E551,
Products!$A$1:$F$201,MATCH(Orders!J$1,Products!$A$1:$F$1,0),0)</f>
        <v>1607.5776178781809</v>
      </c>
    </row>
    <row r="552" spans="1:10">
      <c r="A552">
        <v>551</v>
      </c>
      <c r="B552" s="4">
        <v>45567</v>
      </c>
      <c r="C552" s="10">
        <f>DATE(YEAR(orders[[#This Row],[order_date]]), MONTH(orders[[#This Row],[order_date]]), 1)</f>
        <v>45566</v>
      </c>
      <c r="D552" t="s">
        <v>2661</v>
      </c>
      <c r="E552" t="s">
        <v>672</v>
      </c>
      <c r="F552" t="str">
        <f>VLOOKUP(orders[[#This Row],[product_id]],Products!A:C,3,0)</f>
        <v>Electronics</v>
      </c>
      <c r="G552">
        <v>1</v>
      </c>
      <c r="H552" s="6">
        <v>0.1734549500397683</v>
      </c>
      <c r="I552" s="2">
        <f>VLOOKUP($E552,
Products!$A$1:$F$201,MATCH(Orders!I$1,Products!$A$1:$F$1,0),0)</f>
        <v>29856.340212906369</v>
      </c>
      <c r="J552" s="2">
        <f>VLOOKUP($E552,
Products!$A$1:$F$201,MATCH(Orders!J$1,Products!$A$1:$F$1,0),0)</f>
        <v>19759.064823078941</v>
      </c>
    </row>
    <row r="553" spans="1:10">
      <c r="A553">
        <v>552</v>
      </c>
      <c r="B553" s="4">
        <v>45808</v>
      </c>
      <c r="C553" s="10">
        <f>DATE(YEAR(orders[[#This Row],[order_date]]), MONTH(orders[[#This Row],[order_date]]), 1)</f>
        <v>45778</v>
      </c>
      <c r="D553" t="s">
        <v>835</v>
      </c>
      <c r="E553" t="s">
        <v>583</v>
      </c>
      <c r="F553" t="str">
        <f>VLOOKUP(orders[[#This Row],[product_id]],Products!A:C,3,0)</f>
        <v>Electronics</v>
      </c>
      <c r="G553">
        <v>1</v>
      </c>
      <c r="H553" s="6">
        <v>0.13357028063484164</v>
      </c>
      <c r="I553" s="2">
        <f>VLOOKUP($E553,
Products!$A$1:$F$201,MATCH(Orders!I$1,Products!$A$1:$F$1,0),0)</f>
        <v>22677.574574249091</v>
      </c>
      <c r="J553" s="2">
        <f>VLOOKUP($E553,
Products!$A$1:$F$201,MATCH(Orders!J$1,Products!$A$1:$F$1,0),0)</f>
        <v>16593.91273362303</v>
      </c>
    </row>
    <row r="554" spans="1:10">
      <c r="A554">
        <v>553</v>
      </c>
      <c r="B554" s="4">
        <v>45683</v>
      </c>
      <c r="C554" s="10">
        <f>DATE(YEAR(orders[[#This Row],[order_date]]), MONTH(orders[[#This Row],[order_date]]), 1)</f>
        <v>45658</v>
      </c>
      <c r="D554" t="s">
        <v>3738</v>
      </c>
      <c r="E554" t="s">
        <v>685</v>
      </c>
      <c r="F554" t="str">
        <f>VLOOKUP(orders[[#This Row],[product_id]],Products!A:C,3,0)</f>
        <v>Electronics</v>
      </c>
      <c r="G554">
        <v>2</v>
      </c>
      <c r="H554" s="6">
        <v>0.10226507820268221</v>
      </c>
      <c r="I554" s="2">
        <f>VLOOKUP($E554,
Products!$A$1:$F$201,MATCH(Orders!I$1,Products!$A$1:$F$1,0),0)</f>
        <v>30011.61348468516</v>
      </c>
      <c r="J554" s="2">
        <f>VLOOKUP($E554,
Products!$A$1:$F$201,MATCH(Orders!J$1,Products!$A$1:$F$1,0),0)</f>
        <v>20796.213094008199</v>
      </c>
    </row>
    <row r="555" spans="1:10">
      <c r="A555">
        <v>554</v>
      </c>
      <c r="B555" s="4">
        <v>45549</v>
      </c>
      <c r="C555" s="10">
        <f>DATE(YEAR(orders[[#This Row],[order_date]]), MONTH(orders[[#This Row],[order_date]]), 1)</f>
        <v>45536</v>
      </c>
      <c r="D555" t="s">
        <v>3519</v>
      </c>
      <c r="E555" t="s">
        <v>680</v>
      </c>
      <c r="F555" t="str">
        <f>VLOOKUP(orders[[#This Row],[product_id]],Products!A:C,3,0)</f>
        <v>Electronics</v>
      </c>
      <c r="G555">
        <v>2</v>
      </c>
      <c r="H555" s="6">
        <v>0.12341549756069223</v>
      </c>
      <c r="I555" s="2">
        <f>VLOOKUP($E555,
Products!$A$1:$F$201,MATCH(Orders!I$1,Products!$A$1:$F$1,0),0)</f>
        <v>31627.348891742429</v>
      </c>
      <c r="J555" s="2">
        <f>VLOOKUP($E555,
Products!$A$1:$F$201,MATCH(Orders!J$1,Products!$A$1:$F$1,0),0)</f>
        <v>23219.930812036979</v>
      </c>
    </row>
    <row r="556" spans="1:10">
      <c r="A556">
        <v>555</v>
      </c>
      <c r="B556" s="4">
        <v>45394</v>
      </c>
      <c r="C556" s="10">
        <f>DATE(YEAR(orders[[#This Row],[order_date]]), MONTH(orders[[#This Row],[order_date]]), 1)</f>
        <v>45383</v>
      </c>
      <c r="D556" t="s">
        <v>3199</v>
      </c>
      <c r="E556" t="s">
        <v>525</v>
      </c>
      <c r="F556" t="str">
        <f>VLOOKUP(orders[[#This Row],[product_id]],Products!A:C,3,0)</f>
        <v>Electronics</v>
      </c>
      <c r="G556">
        <v>1</v>
      </c>
      <c r="H556" s="6">
        <v>0.19004885586833523</v>
      </c>
      <c r="I556" s="2">
        <f>VLOOKUP($E556,
Products!$A$1:$F$201,MATCH(Orders!I$1,Products!$A$1:$F$1,0),0)</f>
        <v>2441.7405612875209</v>
      </c>
      <c r="J556" s="2">
        <f>VLOOKUP($E556,
Products!$A$1:$F$201,MATCH(Orders!J$1,Products!$A$1:$F$1,0),0)</f>
        <v>1934.1373706011941</v>
      </c>
    </row>
    <row r="557" spans="1:10">
      <c r="A557">
        <v>556</v>
      </c>
      <c r="B557" s="4">
        <v>45282</v>
      </c>
      <c r="C557" s="10">
        <f>DATE(YEAR(orders[[#This Row],[order_date]]), MONTH(orders[[#This Row],[order_date]]), 1)</f>
        <v>45261</v>
      </c>
      <c r="D557" t="s">
        <v>4609</v>
      </c>
      <c r="E557" t="s">
        <v>601</v>
      </c>
      <c r="F557" t="str">
        <f>VLOOKUP(orders[[#This Row],[product_id]],Products!A:C,3,0)</f>
        <v>Appliances</v>
      </c>
      <c r="G557">
        <v>1</v>
      </c>
      <c r="H557" s="6">
        <v>0.14227720070603669</v>
      </c>
      <c r="I557" s="2">
        <f>VLOOKUP($E557,
Products!$A$1:$F$201,MATCH(Orders!I$1,Products!$A$1:$F$1,0),0)</f>
        <v>2095.1354013205032</v>
      </c>
      <c r="J557" s="2">
        <f>VLOOKUP($E557,
Products!$A$1:$F$201,MATCH(Orders!J$1,Products!$A$1:$F$1,0),0)</f>
        <v>1374.592895200507</v>
      </c>
    </row>
    <row r="558" spans="1:10">
      <c r="A558">
        <v>557</v>
      </c>
      <c r="B558" s="4">
        <v>45635</v>
      </c>
      <c r="C558" s="10">
        <f>DATE(YEAR(orders[[#This Row],[order_date]]), MONTH(orders[[#This Row],[order_date]]), 1)</f>
        <v>45627</v>
      </c>
      <c r="D558" t="s">
        <v>734</v>
      </c>
      <c r="E558" t="s">
        <v>685</v>
      </c>
      <c r="F558" t="str">
        <f>VLOOKUP(orders[[#This Row],[product_id]],Products!A:C,3,0)</f>
        <v>Electronics</v>
      </c>
      <c r="G558">
        <v>2</v>
      </c>
      <c r="H558" s="6">
        <v>0.19705921519407579</v>
      </c>
      <c r="I558" s="2">
        <f>VLOOKUP($E558,
Products!$A$1:$F$201,MATCH(Orders!I$1,Products!$A$1:$F$1,0),0)</f>
        <v>30011.61348468516</v>
      </c>
      <c r="J558" s="2">
        <f>VLOOKUP($E558,
Products!$A$1:$F$201,MATCH(Orders!J$1,Products!$A$1:$F$1,0),0)</f>
        <v>20796.213094008199</v>
      </c>
    </row>
    <row r="559" spans="1:10">
      <c r="A559">
        <v>558</v>
      </c>
      <c r="B559" s="4">
        <v>45946</v>
      </c>
      <c r="C559" s="10">
        <f>DATE(YEAR(orders[[#This Row],[order_date]]), MONTH(orders[[#This Row],[order_date]]), 1)</f>
        <v>45931</v>
      </c>
      <c r="D559" t="s">
        <v>1931</v>
      </c>
      <c r="E559" t="s">
        <v>600</v>
      </c>
      <c r="F559" t="str">
        <f>VLOOKUP(orders[[#This Row],[product_id]],Products!A:C,3,0)</f>
        <v>Electronics</v>
      </c>
      <c r="G559">
        <v>1</v>
      </c>
      <c r="H559" s="6">
        <v>0.12297488421092616</v>
      </c>
      <c r="I559" s="2">
        <f>VLOOKUP($E559,
Products!$A$1:$F$201,MATCH(Orders!I$1,Products!$A$1:$F$1,0),0)</f>
        <v>2556.7009232610858</v>
      </c>
      <c r="J559" s="2">
        <f>VLOOKUP($E559,
Products!$A$1:$F$201,MATCH(Orders!J$1,Products!$A$1:$F$1,0),0)</f>
        <v>2002.3128715328869</v>
      </c>
    </row>
    <row r="560" spans="1:10">
      <c r="A560">
        <v>559</v>
      </c>
      <c r="B560" s="4">
        <v>45828</v>
      </c>
      <c r="C560" s="10">
        <f>DATE(YEAR(orders[[#This Row],[order_date]]), MONTH(orders[[#This Row],[order_date]]), 1)</f>
        <v>45809</v>
      </c>
      <c r="D560" t="s">
        <v>1966</v>
      </c>
      <c r="E560" t="s">
        <v>576</v>
      </c>
      <c r="F560" t="str">
        <f>VLOOKUP(orders[[#This Row],[product_id]],Products!A:C,3,0)</f>
        <v>Electronics</v>
      </c>
      <c r="G560">
        <v>2</v>
      </c>
      <c r="H560" s="6">
        <v>0.23668203028764595</v>
      </c>
      <c r="I560" s="2">
        <f>VLOOKUP($E560,
Products!$A$1:$F$201,MATCH(Orders!I$1,Products!$A$1:$F$1,0),0)</f>
        <v>12571.90922514794</v>
      </c>
      <c r="J560" s="2">
        <f>VLOOKUP($E560,
Products!$A$1:$F$201,MATCH(Orders!J$1,Products!$A$1:$F$1,0),0)</f>
        <v>9314.5536289888332</v>
      </c>
    </row>
    <row r="561" spans="1:10">
      <c r="A561">
        <v>560</v>
      </c>
      <c r="B561" s="4">
        <v>45599</v>
      </c>
      <c r="C561" s="10">
        <f>DATE(YEAR(orders[[#This Row],[order_date]]), MONTH(orders[[#This Row],[order_date]]), 1)</f>
        <v>45597</v>
      </c>
      <c r="D561" t="s">
        <v>4376</v>
      </c>
      <c r="E561" t="s">
        <v>695</v>
      </c>
      <c r="F561" t="str">
        <f>VLOOKUP(orders[[#This Row],[product_id]],Products!A:C,3,0)</f>
        <v>Electronics</v>
      </c>
      <c r="G561">
        <v>2</v>
      </c>
      <c r="H561" s="6">
        <v>0.16164363654649055</v>
      </c>
      <c r="I561" s="2">
        <f>VLOOKUP($E561,
Products!$A$1:$F$201,MATCH(Orders!I$1,Products!$A$1:$F$1,0),0)</f>
        <v>2716.2219891886762</v>
      </c>
      <c r="J561" s="2">
        <f>VLOOKUP($E561,
Products!$A$1:$F$201,MATCH(Orders!J$1,Products!$A$1:$F$1,0),0)</f>
        <v>2045.0534052982539</v>
      </c>
    </row>
    <row r="562" spans="1:10">
      <c r="A562">
        <v>561</v>
      </c>
      <c r="B562" s="4">
        <v>45365</v>
      </c>
      <c r="C562" s="10">
        <f>DATE(YEAR(orders[[#This Row],[order_date]]), MONTH(orders[[#This Row],[order_date]]), 1)</f>
        <v>45352</v>
      </c>
      <c r="D562" t="s">
        <v>2337</v>
      </c>
      <c r="E562" t="s">
        <v>638</v>
      </c>
      <c r="F562" t="str">
        <f>VLOOKUP(orders[[#This Row],[product_id]],Products!A:C,3,0)</f>
        <v>Electronics</v>
      </c>
      <c r="G562">
        <v>1</v>
      </c>
      <c r="H562" s="6">
        <v>0.2152007321758089</v>
      </c>
      <c r="I562" s="2">
        <f>VLOOKUP($E562,
Products!$A$1:$F$201,MATCH(Orders!I$1,Products!$A$1:$F$1,0),0)</f>
        <v>11118.17778596276</v>
      </c>
      <c r="J562" s="2">
        <f>VLOOKUP($E562,
Products!$A$1:$F$201,MATCH(Orders!J$1,Products!$A$1:$F$1,0),0)</f>
        <v>7887.697719413397</v>
      </c>
    </row>
    <row r="563" spans="1:10">
      <c r="A563">
        <v>562</v>
      </c>
      <c r="B563" s="4">
        <v>45457</v>
      </c>
      <c r="C563" s="10">
        <f>DATE(YEAR(orders[[#This Row],[order_date]]), MONTH(orders[[#This Row],[order_date]]), 1)</f>
        <v>45444</v>
      </c>
      <c r="D563" t="s">
        <v>1504</v>
      </c>
      <c r="E563" t="s">
        <v>690</v>
      </c>
      <c r="F563" t="str">
        <f>VLOOKUP(orders[[#This Row],[product_id]],Products!A:C,3,0)</f>
        <v>Electronics</v>
      </c>
      <c r="G563">
        <v>2</v>
      </c>
      <c r="H563" s="6">
        <v>0.12497188254456529</v>
      </c>
      <c r="I563" s="2">
        <f>VLOOKUP($E563,
Products!$A$1:$F$201,MATCH(Orders!I$1,Products!$A$1:$F$1,0),0)</f>
        <v>2338.2059552139431</v>
      </c>
      <c r="J563" s="2">
        <f>VLOOKUP($E563,
Products!$A$1:$F$201,MATCH(Orders!J$1,Products!$A$1:$F$1,0),0)</f>
        <v>1708.028418793489</v>
      </c>
    </row>
    <row r="564" spans="1:10">
      <c r="A564">
        <v>563</v>
      </c>
      <c r="B564" s="4">
        <v>45053</v>
      </c>
      <c r="C564" s="10">
        <f>DATE(YEAR(orders[[#This Row],[order_date]]), MONTH(orders[[#This Row],[order_date]]), 1)</f>
        <v>45047</v>
      </c>
      <c r="D564" t="s">
        <v>2068</v>
      </c>
      <c r="E564" t="s">
        <v>637</v>
      </c>
      <c r="F564" t="str">
        <f>VLOOKUP(orders[[#This Row],[product_id]],Products!A:C,3,0)</f>
        <v>Electronics</v>
      </c>
      <c r="G564">
        <v>2</v>
      </c>
      <c r="H564" s="6">
        <v>0.17058540696073973</v>
      </c>
      <c r="I564" s="2">
        <f>VLOOKUP($E564,
Products!$A$1:$F$201,MATCH(Orders!I$1,Products!$A$1:$F$1,0),0)</f>
        <v>2722.8882486231741</v>
      </c>
      <c r="J564" s="2">
        <f>VLOOKUP($E564,
Products!$A$1:$F$201,MATCH(Orders!J$1,Products!$A$1:$F$1,0),0)</f>
        <v>2155.455197032014</v>
      </c>
    </row>
    <row r="565" spans="1:10">
      <c r="A565">
        <v>564</v>
      </c>
      <c r="B565" s="4">
        <v>45131</v>
      </c>
      <c r="C565" s="10">
        <f>DATE(YEAR(orders[[#This Row],[order_date]]), MONTH(orders[[#This Row],[order_date]]), 1)</f>
        <v>45108</v>
      </c>
      <c r="D565" t="s">
        <v>2128</v>
      </c>
      <c r="E565" t="s">
        <v>644</v>
      </c>
      <c r="F565" t="str">
        <f>VLOOKUP(orders[[#This Row],[product_id]],Products!A:C,3,0)</f>
        <v>Appliances</v>
      </c>
      <c r="G565">
        <v>2</v>
      </c>
      <c r="H565" s="6">
        <v>0.11377460447501739</v>
      </c>
      <c r="I565" s="2">
        <f>VLOOKUP($E565,
Products!$A$1:$F$201,MATCH(Orders!I$1,Products!$A$1:$F$1,0),0)</f>
        <v>2076.3860361463489</v>
      </c>
      <c r="J565" s="2">
        <f>VLOOKUP($E565,
Products!$A$1:$F$201,MATCH(Orders!J$1,Products!$A$1:$F$1,0),0)</f>
        <v>1496.280632568785</v>
      </c>
    </row>
    <row r="566" spans="1:10">
      <c r="A566">
        <v>565</v>
      </c>
      <c r="B566" s="4">
        <v>44955</v>
      </c>
      <c r="C566" s="10">
        <f>DATE(YEAR(orders[[#This Row],[order_date]]), MONTH(orders[[#This Row],[order_date]]), 1)</f>
        <v>44927</v>
      </c>
      <c r="D566" t="s">
        <v>4216</v>
      </c>
      <c r="E566" t="s">
        <v>524</v>
      </c>
      <c r="F566" t="str">
        <f>VLOOKUP(orders[[#This Row],[product_id]],Products!A:C,3,0)</f>
        <v>Electronics</v>
      </c>
      <c r="G566">
        <v>2</v>
      </c>
      <c r="H566" s="6">
        <v>0.21555346092006269</v>
      </c>
      <c r="I566" s="2">
        <f>VLOOKUP($E566,
Products!$A$1:$F$201,MATCH(Orders!I$1,Products!$A$1:$F$1,0),0)</f>
        <v>13162.372749153699</v>
      </c>
      <c r="J566" s="2">
        <f>VLOOKUP($E566,
Products!$A$1:$F$201,MATCH(Orders!J$1,Products!$A$1:$F$1,0),0)</f>
        <v>8772.7564251238819</v>
      </c>
    </row>
    <row r="567" spans="1:10">
      <c r="A567">
        <v>566</v>
      </c>
      <c r="B567" s="4">
        <v>45371</v>
      </c>
      <c r="C567" s="10">
        <f>DATE(YEAR(orders[[#This Row],[order_date]]), MONTH(orders[[#This Row],[order_date]]), 1)</f>
        <v>45352</v>
      </c>
      <c r="D567" t="s">
        <v>3042</v>
      </c>
      <c r="E567" t="s">
        <v>607</v>
      </c>
      <c r="F567" t="str">
        <f>VLOOKUP(orders[[#This Row],[product_id]],Products!A:C,3,0)</f>
        <v>Appliances</v>
      </c>
      <c r="G567">
        <v>1</v>
      </c>
      <c r="H567" s="6">
        <v>7.2249536570673706E-2</v>
      </c>
      <c r="I567" s="2">
        <f>VLOOKUP($E567,
Products!$A$1:$F$201,MATCH(Orders!I$1,Products!$A$1:$F$1,0),0)</f>
        <v>6264.400042999192</v>
      </c>
      <c r="J567" s="2">
        <f>VLOOKUP($E567,
Products!$A$1:$F$201,MATCH(Orders!J$1,Products!$A$1:$F$1,0),0)</f>
        <v>4980.3849171743304</v>
      </c>
    </row>
    <row r="568" spans="1:10">
      <c r="A568">
        <v>567</v>
      </c>
      <c r="B568" s="4">
        <v>45892</v>
      </c>
      <c r="C568" s="10">
        <f>DATE(YEAR(orders[[#This Row],[order_date]]), MONTH(orders[[#This Row],[order_date]]), 1)</f>
        <v>45870</v>
      </c>
      <c r="D568" t="s">
        <v>4029</v>
      </c>
      <c r="E568" t="s">
        <v>532</v>
      </c>
      <c r="F568" t="str">
        <f>VLOOKUP(orders[[#This Row],[product_id]],Products!A:C,3,0)</f>
        <v>Electronics</v>
      </c>
      <c r="G568">
        <v>1</v>
      </c>
      <c r="H568" s="6">
        <v>0.15989524624029564</v>
      </c>
      <c r="I568" s="2">
        <f>VLOOKUP($E568,
Products!$A$1:$F$201,MATCH(Orders!I$1,Products!$A$1:$F$1,0),0)</f>
        <v>2668.0593077725212</v>
      </c>
      <c r="J568" s="2">
        <f>VLOOKUP($E568,
Products!$A$1:$F$201,MATCH(Orders!J$1,Products!$A$1:$F$1,0),0)</f>
        <v>1923.7114222321791</v>
      </c>
    </row>
    <row r="569" spans="1:10">
      <c r="A569">
        <v>568</v>
      </c>
      <c r="B569" s="4">
        <v>45390</v>
      </c>
      <c r="C569" s="10">
        <f>DATE(YEAR(orders[[#This Row],[order_date]]), MONTH(orders[[#This Row],[order_date]]), 1)</f>
        <v>45383</v>
      </c>
      <c r="D569" t="s">
        <v>3730</v>
      </c>
      <c r="E569" t="s">
        <v>534</v>
      </c>
      <c r="F569" t="str">
        <f>VLOOKUP(orders[[#This Row],[product_id]],Products!A:C,3,0)</f>
        <v>Appliances</v>
      </c>
      <c r="G569">
        <v>3</v>
      </c>
      <c r="H569" s="6">
        <v>8.8403141386508524E-2</v>
      </c>
      <c r="I569" s="2">
        <f>VLOOKUP($E569,
Products!$A$1:$F$201,MATCH(Orders!I$1,Products!$A$1:$F$1,0),0)</f>
        <v>24743.162958088669</v>
      </c>
      <c r="J569" s="2">
        <f>VLOOKUP($E569,
Products!$A$1:$F$201,MATCH(Orders!J$1,Products!$A$1:$F$1,0),0)</f>
        <v>19307.588986555591</v>
      </c>
    </row>
    <row r="570" spans="1:10">
      <c r="A570">
        <v>569</v>
      </c>
      <c r="B570" s="4">
        <v>45077</v>
      </c>
      <c r="C570" s="10">
        <f>DATE(YEAR(orders[[#This Row],[order_date]]), MONTH(orders[[#This Row],[order_date]]), 1)</f>
        <v>45047</v>
      </c>
      <c r="D570" t="s">
        <v>4469</v>
      </c>
      <c r="E570" t="s">
        <v>523</v>
      </c>
      <c r="F570" t="str">
        <f>VLOOKUP(orders[[#This Row],[product_id]],Products!A:C,3,0)</f>
        <v>Electronics</v>
      </c>
      <c r="G570">
        <v>2</v>
      </c>
      <c r="H570" s="6">
        <v>0.24594357753076695</v>
      </c>
      <c r="I570" s="2">
        <f>VLOOKUP($E570,
Products!$A$1:$F$201,MATCH(Orders!I$1,Products!$A$1:$F$1,0),0)</f>
        <v>27240.414518089601</v>
      </c>
      <c r="J570" s="2">
        <f>VLOOKUP($E570,
Products!$A$1:$F$201,MATCH(Orders!J$1,Products!$A$1:$F$1,0),0)</f>
        <v>21217.524617692769</v>
      </c>
    </row>
    <row r="571" spans="1:10">
      <c r="A571">
        <v>570</v>
      </c>
      <c r="B571" s="4">
        <v>45166</v>
      </c>
      <c r="C571" s="10">
        <f>DATE(YEAR(orders[[#This Row],[order_date]]), MONTH(orders[[#This Row],[order_date]]), 1)</f>
        <v>45139</v>
      </c>
      <c r="D571" t="s">
        <v>805</v>
      </c>
      <c r="E571" t="s">
        <v>670</v>
      </c>
      <c r="F571" t="str">
        <f>VLOOKUP(orders[[#This Row],[product_id]],Products!A:C,3,0)</f>
        <v>Electronics</v>
      </c>
      <c r="G571">
        <v>1</v>
      </c>
      <c r="H571" s="6">
        <v>0.14267792950115865</v>
      </c>
      <c r="I571" s="2">
        <f>VLOOKUP($E571,
Products!$A$1:$F$201,MATCH(Orders!I$1,Products!$A$1:$F$1,0),0)</f>
        <v>2624.8628733917722</v>
      </c>
      <c r="J571" s="2">
        <f>VLOOKUP($E571,
Products!$A$1:$F$201,MATCH(Orders!J$1,Products!$A$1:$F$1,0),0)</f>
        <v>1944.041928611671</v>
      </c>
    </row>
    <row r="572" spans="1:10">
      <c r="A572">
        <v>571</v>
      </c>
      <c r="B572" s="4">
        <v>45192</v>
      </c>
      <c r="C572" s="10">
        <f>DATE(YEAR(orders[[#This Row],[order_date]]), MONTH(orders[[#This Row],[order_date]]), 1)</f>
        <v>45170</v>
      </c>
      <c r="D572" t="s">
        <v>2645</v>
      </c>
      <c r="E572" t="s">
        <v>694</v>
      </c>
      <c r="F572" t="str">
        <f>VLOOKUP(orders[[#This Row],[product_id]],Products!A:C,3,0)</f>
        <v>Appliances</v>
      </c>
      <c r="G572">
        <v>1</v>
      </c>
      <c r="H572" s="6">
        <v>6.8134756789821393E-2</v>
      </c>
      <c r="I572" s="2">
        <f>VLOOKUP($E572,
Products!$A$1:$F$201,MATCH(Orders!I$1,Products!$A$1:$F$1,0),0)</f>
        <v>6319.3885218993337</v>
      </c>
      <c r="J572" s="2">
        <f>VLOOKUP($E572,
Products!$A$1:$F$201,MATCH(Orders!J$1,Products!$A$1:$F$1,0),0)</f>
        <v>4956.0125433870189</v>
      </c>
    </row>
    <row r="573" spans="1:10">
      <c r="A573">
        <v>572</v>
      </c>
      <c r="B573" s="4">
        <v>45839</v>
      </c>
      <c r="C573" s="10">
        <f>DATE(YEAR(orders[[#This Row],[order_date]]), MONTH(orders[[#This Row],[order_date]]), 1)</f>
        <v>45839</v>
      </c>
      <c r="D573" t="s">
        <v>4362</v>
      </c>
      <c r="E573" t="s">
        <v>680</v>
      </c>
      <c r="F573" t="str">
        <f>VLOOKUP(orders[[#This Row],[product_id]],Products!A:C,3,0)</f>
        <v>Electronics</v>
      </c>
      <c r="G573">
        <v>2</v>
      </c>
      <c r="H573" s="6">
        <v>0.14506242732212887</v>
      </c>
      <c r="I573" s="2">
        <f>VLOOKUP($E573,
Products!$A$1:$F$201,MATCH(Orders!I$1,Products!$A$1:$F$1,0),0)</f>
        <v>31627.348891742429</v>
      </c>
      <c r="J573" s="2">
        <f>VLOOKUP($E573,
Products!$A$1:$F$201,MATCH(Orders!J$1,Products!$A$1:$F$1,0),0)</f>
        <v>23219.930812036979</v>
      </c>
    </row>
    <row r="574" spans="1:10">
      <c r="A574">
        <v>573</v>
      </c>
      <c r="B574" s="4">
        <v>45423</v>
      </c>
      <c r="C574" s="10">
        <f>DATE(YEAR(orders[[#This Row],[order_date]]), MONTH(orders[[#This Row],[order_date]]), 1)</f>
        <v>45413</v>
      </c>
      <c r="D574" t="s">
        <v>1127</v>
      </c>
      <c r="E574" t="s">
        <v>594</v>
      </c>
      <c r="F574" t="str">
        <f>VLOOKUP(orders[[#This Row],[product_id]],Products!A:C,3,0)</f>
        <v>Electronics</v>
      </c>
      <c r="G574">
        <v>3</v>
      </c>
      <c r="H574" s="6">
        <v>0.14904047739565982</v>
      </c>
      <c r="I574" s="2">
        <f>VLOOKUP($E574,
Products!$A$1:$F$201,MATCH(Orders!I$1,Products!$A$1:$F$1,0),0)</f>
        <v>19992.108086337241</v>
      </c>
      <c r="J574" s="2">
        <f>VLOOKUP($E574,
Products!$A$1:$F$201,MATCH(Orders!J$1,Products!$A$1:$F$1,0),0)</f>
        <v>14456.6967044005</v>
      </c>
    </row>
    <row r="575" spans="1:10">
      <c r="A575">
        <v>574</v>
      </c>
      <c r="B575" s="4">
        <v>45611</v>
      </c>
      <c r="C575" s="10">
        <f>DATE(YEAR(orders[[#This Row],[order_date]]), MONTH(orders[[#This Row],[order_date]]), 1)</f>
        <v>45597</v>
      </c>
      <c r="D575" t="s">
        <v>3396</v>
      </c>
      <c r="E575" t="s">
        <v>525</v>
      </c>
      <c r="F575" t="str">
        <f>VLOOKUP(orders[[#This Row],[product_id]],Products!A:C,3,0)</f>
        <v>Electronics</v>
      </c>
      <c r="G575">
        <v>3</v>
      </c>
      <c r="H575" s="6">
        <v>0.1191786457361745</v>
      </c>
      <c r="I575" s="2">
        <f>VLOOKUP($E575,
Products!$A$1:$F$201,MATCH(Orders!I$1,Products!$A$1:$F$1,0),0)</f>
        <v>2441.7405612875209</v>
      </c>
      <c r="J575" s="2">
        <f>VLOOKUP($E575,
Products!$A$1:$F$201,MATCH(Orders!J$1,Products!$A$1:$F$1,0),0)</f>
        <v>1934.1373706011941</v>
      </c>
    </row>
    <row r="576" spans="1:10">
      <c r="A576">
        <v>575</v>
      </c>
      <c r="B576" s="4">
        <v>45084</v>
      </c>
      <c r="C576" s="10">
        <f>DATE(YEAR(orders[[#This Row],[order_date]]), MONTH(orders[[#This Row],[order_date]]), 1)</f>
        <v>45078</v>
      </c>
      <c r="D576" t="s">
        <v>1399</v>
      </c>
      <c r="E576" t="s">
        <v>575</v>
      </c>
      <c r="F576" t="str">
        <f>VLOOKUP(orders[[#This Row],[product_id]],Products!A:C,3,0)</f>
        <v>Appliances</v>
      </c>
      <c r="G576">
        <v>2</v>
      </c>
      <c r="H576" s="6">
        <v>6.6085863957266081E-2</v>
      </c>
      <c r="I576" s="2">
        <f>VLOOKUP($E576,
Products!$A$1:$F$201,MATCH(Orders!I$1,Products!$A$1:$F$1,0),0)</f>
        <v>25283.54628276427</v>
      </c>
      <c r="J576" s="2">
        <f>VLOOKUP($E576,
Products!$A$1:$F$201,MATCH(Orders!J$1,Products!$A$1:$F$1,0),0)</f>
        <v>19310.503554692368</v>
      </c>
    </row>
    <row r="577" spans="1:10">
      <c r="A577">
        <v>576</v>
      </c>
      <c r="B577" s="4">
        <v>45098</v>
      </c>
      <c r="C577" s="10">
        <f>DATE(YEAR(orders[[#This Row],[order_date]]), MONTH(orders[[#This Row],[order_date]]), 1)</f>
        <v>45078</v>
      </c>
      <c r="D577" t="s">
        <v>1411</v>
      </c>
      <c r="E577" t="s">
        <v>605</v>
      </c>
      <c r="F577" t="str">
        <f>VLOOKUP(orders[[#This Row],[product_id]],Products!A:C,3,0)</f>
        <v>Electronics</v>
      </c>
      <c r="G577">
        <v>2</v>
      </c>
      <c r="H577" s="6">
        <v>0.19287424231832098</v>
      </c>
      <c r="I577" s="2">
        <f>VLOOKUP($E577,
Products!$A$1:$F$201,MATCH(Orders!I$1,Products!$A$1:$F$1,0),0)</f>
        <v>2690.742909794456</v>
      </c>
      <c r="J577" s="2">
        <f>VLOOKUP($E577,
Products!$A$1:$F$201,MATCH(Orders!J$1,Products!$A$1:$F$1,0),0)</f>
        <v>2067.549626292313</v>
      </c>
    </row>
    <row r="578" spans="1:10">
      <c r="A578">
        <v>577</v>
      </c>
      <c r="B578" s="4">
        <v>45420</v>
      </c>
      <c r="C578" s="10">
        <f>DATE(YEAR(orders[[#This Row],[order_date]]), MONTH(orders[[#This Row],[order_date]]), 1)</f>
        <v>45413</v>
      </c>
      <c r="D578" t="s">
        <v>723</v>
      </c>
      <c r="E578" t="s">
        <v>682</v>
      </c>
      <c r="F578" t="str">
        <f>VLOOKUP(orders[[#This Row],[product_id]],Products!A:C,3,0)</f>
        <v>Electronics</v>
      </c>
      <c r="G578">
        <v>3</v>
      </c>
      <c r="H578" s="6">
        <v>0.14749228576281787</v>
      </c>
      <c r="I578" s="2">
        <f>VLOOKUP($E578,
Products!$A$1:$F$201,MATCH(Orders!I$1,Products!$A$1:$F$1,0),0)</f>
        <v>32533.33990892916</v>
      </c>
      <c r="J578" s="2">
        <f>VLOOKUP($E578,
Products!$A$1:$F$201,MATCH(Orders!J$1,Products!$A$1:$F$1,0),0)</f>
        <v>22734.712471507952</v>
      </c>
    </row>
    <row r="579" spans="1:10">
      <c r="A579">
        <v>578</v>
      </c>
      <c r="B579" s="4">
        <v>45896</v>
      </c>
      <c r="C579" s="10">
        <f>DATE(YEAR(orders[[#This Row],[order_date]]), MONTH(orders[[#This Row],[order_date]]), 1)</f>
        <v>45870</v>
      </c>
      <c r="D579" t="s">
        <v>3224</v>
      </c>
      <c r="E579" t="s">
        <v>648</v>
      </c>
      <c r="F579" t="str">
        <f>VLOOKUP(orders[[#This Row],[product_id]],Products!A:C,3,0)</f>
        <v>Electronics</v>
      </c>
      <c r="G579">
        <v>1</v>
      </c>
      <c r="H579" s="6">
        <v>0.24894966985661707</v>
      </c>
      <c r="I579" s="2">
        <f>VLOOKUP($E579,
Products!$A$1:$F$201,MATCH(Orders!I$1,Products!$A$1:$F$1,0),0)</f>
        <v>11049.50250218974</v>
      </c>
      <c r="J579" s="2">
        <f>VLOOKUP($E579,
Products!$A$1:$F$201,MATCH(Orders!J$1,Products!$A$1:$F$1,0),0)</f>
        <v>7252.1207539007246</v>
      </c>
    </row>
    <row r="580" spans="1:10">
      <c r="A580">
        <v>579</v>
      </c>
      <c r="B580" s="4">
        <v>45602</v>
      </c>
      <c r="C580" s="10">
        <f>DATE(YEAR(orders[[#This Row],[order_date]]), MONTH(orders[[#This Row],[order_date]]), 1)</f>
        <v>45597</v>
      </c>
      <c r="D580" t="s">
        <v>4415</v>
      </c>
      <c r="E580" t="s">
        <v>523</v>
      </c>
      <c r="F580" t="str">
        <f>VLOOKUP(orders[[#This Row],[product_id]],Products!A:C,3,0)</f>
        <v>Electronics</v>
      </c>
      <c r="G580">
        <v>3</v>
      </c>
      <c r="H580" s="6">
        <v>0.19825163317835615</v>
      </c>
      <c r="I580" s="2">
        <f>VLOOKUP($E580,
Products!$A$1:$F$201,MATCH(Orders!I$1,Products!$A$1:$F$1,0),0)</f>
        <v>27240.414518089601</v>
      </c>
      <c r="J580" s="2">
        <f>VLOOKUP($E580,
Products!$A$1:$F$201,MATCH(Orders!J$1,Products!$A$1:$F$1,0),0)</f>
        <v>21217.524617692769</v>
      </c>
    </row>
    <row r="581" spans="1:10">
      <c r="A581">
        <v>580</v>
      </c>
      <c r="B581" s="4">
        <v>45585</v>
      </c>
      <c r="C581" s="10">
        <f>DATE(YEAR(orders[[#This Row],[order_date]]), MONTH(orders[[#This Row],[order_date]]), 1)</f>
        <v>45566</v>
      </c>
      <c r="D581" t="s">
        <v>3476</v>
      </c>
      <c r="E581" t="s">
        <v>543</v>
      </c>
      <c r="F581" t="str">
        <f>VLOOKUP(orders[[#This Row],[product_id]],Products!A:C,3,0)</f>
        <v>Appliances</v>
      </c>
      <c r="G581">
        <v>1</v>
      </c>
      <c r="H581" s="6">
        <v>0.10241246542513825</v>
      </c>
      <c r="I581" s="2">
        <f>VLOOKUP($E581,
Products!$A$1:$F$201,MATCH(Orders!I$1,Products!$A$1:$F$1,0),0)</f>
        <v>2300.989425669633</v>
      </c>
      <c r="J581" s="2">
        <f>VLOOKUP($E581,
Products!$A$1:$F$201,MATCH(Orders!J$1,Products!$A$1:$F$1,0),0)</f>
        <v>1726.390958088811</v>
      </c>
    </row>
    <row r="582" spans="1:10">
      <c r="A582">
        <v>581</v>
      </c>
      <c r="B582" s="4">
        <v>45829</v>
      </c>
      <c r="C582" s="10">
        <f>DATE(YEAR(orders[[#This Row],[order_date]]), MONTH(orders[[#This Row],[order_date]]), 1)</f>
        <v>45809</v>
      </c>
      <c r="D582" t="s">
        <v>1736</v>
      </c>
      <c r="E582" t="s">
        <v>625</v>
      </c>
      <c r="F582" t="str">
        <f>VLOOKUP(orders[[#This Row],[product_id]],Products!A:C,3,0)</f>
        <v>Electronics</v>
      </c>
      <c r="G582">
        <v>3</v>
      </c>
      <c r="H582" s="6">
        <v>0.18357749252680503</v>
      </c>
      <c r="I582" s="2">
        <f>VLOOKUP($E582,
Products!$A$1:$F$201,MATCH(Orders!I$1,Products!$A$1:$F$1,0),0)</f>
        <v>11578.815958005471</v>
      </c>
      <c r="J582" s="2">
        <f>VLOOKUP($E582,
Products!$A$1:$F$201,MATCH(Orders!J$1,Products!$A$1:$F$1,0),0)</f>
        <v>7854.7306959992193</v>
      </c>
    </row>
    <row r="583" spans="1:10">
      <c r="A583">
        <v>582</v>
      </c>
      <c r="B583" s="4">
        <v>45592</v>
      </c>
      <c r="C583" s="10">
        <f>DATE(YEAR(orders[[#This Row],[order_date]]), MONTH(orders[[#This Row],[order_date]]), 1)</f>
        <v>45566</v>
      </c>
      <c r="D583" t="s">
        <v>3172</v>
      </c>
      <c r="E583" t="s">
        <v>594</v>
      </c>
      <c r="F583" t="str">
        <f>VLOOKUP(orders[[#This Row],[product_id]],Products!A:C,3,0)</f>
        <v>Electronics</v>
      </c>
      <c r="G583">
        <v>3</v>
      </c>
      <c r="H583" s="6">
        <v>0.18273627361138645</v>
      </c>
      <c r="I583" s="2">
        <f>VLOOKUP($E583,
Products!$A$1:$F$201,MATCH(Orders!I$1,Products!$A$1:$F$1,0),0)</f>
        <v>19992.108086337241</v>
      </c>
      <c r="J583" s="2">
        <f>VLOOKUP($E583,
Products!$A$1:$F$201,MATCH(Orders!J$1,Products!$A$1:$F$1,0),0)</f>
        <v>14456.6967044005</v>
      </c>
    </row>
    <row r="584" spans="1:10">
      <c r="A584">
        <v>583</v>
      </c>
      <c r="B584" s="4">
        <v>45293</v>
      </c>
      <c r="C584" s="10">
        <f>DATE(YEAR(orders[[#This Row],[order_date]]), MONTH(orders[[#This Row],[order_date]]), 1)</f>
        <v>45292</v>
      </c>
      <c r="D584" t="s">
        <v>1085</v>
      </c>
      <c r="E584" t="s">
        <v>589</v>
      </c>
      <c r="F584" t="str">
        <f>VLOOKUP(orders[[#This Row],[product_id]],Products!A:C,3,0)</f>
        <v>Appliances</v>
      </c>
      <c r="G584">
        <v>2</v>
      </c>
      <c r="H584" s="6">
        <v>0.11988337779173078</v>
      </c>
      <c r="I584" s="2">
        <f>VLOOKUP($E584,
Products!$A$1:$F$201,MATCH(Orders!I$1,Products!$A$1:$F$1,0),0)</f>
        <v>6227.1351854710047</v>
      </c>
      <c r="J584" s="2">
        <f>VLOOKUP($E584,
Products!$A$1:$F$201,MATCH(Orders!J$1,Products!$A$1:$F$1,0),0)</f>
        <v>4146.7707671772396</v>
      </c>
    </row>
    <row r="585" spans="1:10">
      <c r="A585">
        <v>584</v>
      </c>
      <c r="B585" s="4">
        <v>45476</v>
      </c>
      <c r="C585" s="10">
        <f>DATE(YEAR(orders[[#This Row],[order_date]]), MONTH(orders[[#This Row],[order_date]]), 1)</f>
        <v>45474</v>
      </c>
      <c r="D585" t="s">
        <v>3261</v>
      </c>
      <c r="E585" t="s">
        <v>655</v>
      </c>
      <c r="F585" t="str">
        <f>VLOOKUP(orders[[#This Row],[product_id]],Products!A:C,3,0)</f>
        <v>Appliances</v>
      </c>
      <c r="G585">
        <v>1</v>
      </c>
      <c r="H585" s="6">
        <v>0.10834336674592195</v>
      </c>
      <c r="I585" s="2">
        <f>VLOOKUP($E585,
Products!$A$1:$F$201,MATCH(Orders!I$1,Products!$A$1:$F$1,0),0)</f>
        <v>24072.170529057032</v>
      </c>
      <c r="J585" s="2">
        <f>VLOOKUP($E585,
Products!$A$1:$F$201,MATCH(Orders!J$1,Products!$A$1:$F$1,0),0)</f>
        <v>16358.626370717549</v>
      </c>
    </row>
    <row r="586" spans="1:10">
      <c r="A586">
        <v>585</v>
      </c>
      <c r="B586" s="4">
        <v>45569</v>
      </c>
      <c r="C586" s="10">
        <f>DATE(YEAR(orders[[#This Row],[order_date]]), MONTH(orders[[#This Row],[order_date]]), 1)</f>
        <v>45566</v>
      </c>
      <c r="D586" t="s">
        <v>819</v>
      </c>
      <c r="E586" t="s">
        <v>609</v>
      </c>
      <c r="F586" t="str">
        <f>VLOOKUP(orders[[#This Row],[product_id]],Products!A:C,3,0)</f>
        <v>Appliances</v>
      </c>
      <c r="G586">
        <v>1</v>
      </c>
      <c r="H586" s="6">
        <v>0.11814102056150343</v>
      </c>
      <c r="I586" s="2">
        <f>VLOOKUP($E586,
Products!$A$1:$F$201,MATCH(Orders!I$1,Products!$A$1:$F$1,0),0)</f>
        <v>2159.5378031052392</v>
      </c>
      <c r="J586" s="2">
        <f>VLOOKUP($E586,
Products!$A$1:$F$201,MATCH(Orders!J$1,Products!$A$1:$F$1,0),0)</f>
        <v>1501.9415981313371</v>
      </c>
    </row>
    <row r="587" spans="1:10">
      <c r="A587">
        <v>586</v>
      </c>
      <c r="B587" s="4">
        <v>45181</v>
      </c>
      <c r="C587" s="10">
        <f>DATE(YEAR(orders[[#This Row],[order_date]]), MONTH(orders[[#This Row],[order_date]]), 1)</f>
        <v>45170</v>
      </c>
      <c r="D587" t="s">
        <v>3605</v>
      </c>
      <c r="E587" t="s">
        <v>693</v>
      </c>
      <c r="F587" t="str">
        <f>VLOOKUP(orders[[#This Row],[product_id]],Products!A:C,3,0)</f>
        <v>Appliances</v>
      </c>
      <c r="G587">
        <v>2</v>
      </c>
      <c r="H587" s="6">
        <v>9.3594408812166546E-2</v>
      </c>
      <c r="I587" s="2">
        <f>VLOOKUP($E587,
Products!$A$1:$F$201,MATCH(Orders!I$1,Products!$A$1:$F$1,0),0)</f>
        <v>2037.67513915007</v>
      </c>
      <c r="J587" s="2">
        <f>VLOOKUP($E587,
Products!$A$1:$F$201,MATCH(Orders!J$1,Products!$A$1:$F$1,0),0)</f>
        <v>1374.1566876520769</v>
      </c>
    </row>
    <row r="588" spans="1:10">
      <c r="A588">
        <v>587</v>
      </c>
      <c r="B588" s="4">
        <v>45134</v>
      </c>
      <c r="C588" s="10">
        <f>DATE(YEAR(orders[[#This Row],[order_date]]), MONTH(orders[[#This Row],[order_date]]), 1)</f>
        <v>45108</v>
      </c>
      <c r="D588" t="s">
        <v>3264</v>
      </c>
      <c r="E588" t="s">
        <v>616</v>
      </c>
      <c r="F588" t="str">
        <f>VLOOKUP(orders[[#This Row],[product_id]],Products!A:C,3,0)</f>
        <v>Electronics</v>
      </c>
      <c r="G588">
        <v>1</v>
      </c>
      <c r="H588" s="6">
        <v>0.21934427139752408</v>
      </c>
      <c r="I588" s="2">
        <f>VLOOKUP($E588,
Products!$A$1:$F$201,MATCH(Orders!I$1,Products!$A$1:$F$1,0),0)</f>
        <v>12172.554053901489</v>
      </c>
      <c r="J588" s="2">
        <f>VLOOKUP($E588,
Products!$A$1:$F$201,MATCH(Orders!J$1,Products!$A$1:$F$1,0),0)</f>
        <v>9644.7702288148557</v>
      </c>
    </row>
    <row r="589" spans="1:10">
      <c r="A589">
        <v>588</v>
      </c>
      <c r="B589" s="4">
        <v>45376</v>
      </c>
      <c r="C589" s="10">
        <f>DATE(YEAR(orders[[#This Row],[order_date]]), MONTH(orders[[#This Row],[order_date]]), 1)</f>
        <v>45352</v>
      </c>
      <c r="D589" t="s">
        <v>2325</v>
      </c>
      <c r="E589" t="s">
        <v>699</v>
      </c>
      <c r="F589" t="str">
        <f>VLOOKUP(orders[[#This Row],[product_id]],Products!A:C,3,0)</f>
        <v>Appliances</v>
      </c>
      <c r="G589">
        <v>2</v>
      </c>
      <c r="H589" s="6">
        <v>0.13886658135026897</v>
      </c>
      <c r="I589" s="2">
        <f>VLOOKUP($E589,
Products!$A$1:$F$201,MATCH(Orders!I$1,Products!$A$1:$F$1,0),0)</f>
        <v>25091.998133165329</v>
      </c>
      <c r="J589" s="2">
        <f>VLOOKUP($E589,
Products!$A$1:$F$201,MATCH(Orders!J$1,Products!$A$1:$F$1,0),0)</f>
        <v>18464.226825266349</v>
      </c>
    </row>
    <row r="590" spans="1:10">
      <c r="A590">
        <v>589</v>
      </c>
      <c r="B590" s="4">
        <v>45021</v>
      </c>
      <c r="C590" s="10">
        <f>DATE(YEAR(orders[[#This Row],[order_date]]), MONTH(orders[[#This Row],[order_date]]), 1)</f>
        <v>45017</v>
      </c>
      <c r="D590" t="s">
        <v>1556</v>
      </c>
      <c r="E590" t="s">
        <v>531</v>
      </c>
      <c r="F590" t="str">
        <f>VLOOKUP(orders[[#This Row],[product_id]],Products!A:C,3,0)</f>
        <v>Electronics</v>
      </c>
      <c r="G590">
        <v>3</v>
      </c>
      <c r="H590" s="6">
        <v>0.14279636126449294</v>
      </c>
      <c r="I590" s="2">
        <f>VLOOKUP($E590,
Products!$A$1:$F$201,MATCH(Orders!I$1,Products!$A$1:$F$1,0),0)</f>
        <v>29674.378925417219</v>
      </c>
      <c r="J590" s="2">
        <f>VLOOKUP($E590,
Products!$A$1:$F$201,MATCH(Orders!J$1,Products!$A$1:$F$1,0),0)</f>
        <v>20795.30337605517</v>
      </c>
    </row>
    <row r="591" spans="1:10">
      <c r="A591">
        <v>590</v>
      </c>
      <c r="B591" s="4">
        <v>45765</v>
      </c>
      <c r="C591" s="10">
        <f>DATE(YEAR(orders[[#This Row],[order_date]]), MONTH(orders[[#This Row],[order_date]]), 1)</f>
        <v>45748</v>
      </c>
      <c r="D591" t="s">
        <v>2602</v>
      </c>
      <c r="E591" t="s">
        <v>569</v>
      </c>
      <c r="F591" t="str">
        <f>VLOOKUP(orders[[#This Row],[product_id]],Products!A:C,3,0)</f>
        <v>Electronics</v>
      </c>
      <c r="G591">
        <v>3</v>
      </c>
      <c r="H591" s="6">
        <v>0.23813261458906407</v>
      </c>
      <c r="I591" s="2">
        <f>VLOOKUP($E591,
Products!$A$1:$F$201,MATCH(Orders!I$1,Products!$A$1:$F$1,0),0)</f>
        <v>30739.034547193129</v>
      </c>
      <c r="J591" s="2">
        <f>VLOOKUP($E591,
Products!$A$1:$F$201,MATCH(Orders!J$1,Products!$A$1:$F$1,0),0)</f>
        <v>22938.60345365321</v>
      </c>
    </row>
    <row r="592" spans="1:10">
      <c r="A592">
        <v>591</v>
      </c>
      <c r="B592" s="4">
        <v>45404</v>
      </c>
      <c r="C592" s="10">
        <f>DATE(YEAR(orders[[#This Row],[order_date]]), MONTH(orders[[#This Row],[order_date]]), 1)</f>
        <v>45383</v>
      </c>
      <c r="D592" t="s">
        <v>1681</v>
      </c>
      <c r="E592" t="s">
        <v>563</v>
      </c>
      <c r="F592" t="str">
        <f>VLOOKUP(orders[[#This Row],[product_id]],Products!A:C,3,0)</f>
        <v>Electronics</v>
      </c>
      <c r="G592">
        <v>3</v>
      </c>
      <c r="H592" s="6">
        <v>0.1026061094338197</v>
      </c>
      <c r="I592" s="2">
        <f>VLOOKUP($E592,
Products!$A$1:$F$201,MATCH(Orders!I$1,Products!$A$1:$F$1,0),0)</f>
        <v>2267.1489506516559</v>
      </c>
      <c r="J592" s="2">
        <f>VLOOKUP($E592,
Products!$A$1:$F$201,MATCH(Orders!J$1,Products!$A$1:$F$1,0),0)</f>
        <v>1538.7671398485211</v>
      </c>
    </row>
    <row r="593" spans="1:10">
      <c r="A593">
        <v>592</v>
      </c>
      <c r="B593" s="4">
        <v>45609</v>
      </c>
      <c r="C593" s="10">
        <f>DATE(YEAR(orders[[#This Row],[order_date]]), MONTH(orders[[#This Row],[order_date]]), 1)</f>
        <v>45597</v>
      </c>
      <c r="D593" t="s">
        <v>3367</v>
      </c>
      <c r="E593" t="s">
        <v>636</v>
      </c>
      <c r="F593" t="str">
        <f>VLOOKUP(orders[[#This Row],[product_id]],Products!A:C,3,0)</f>
        <v>Appliances</v>
      </c>
      <c r="G593">
        <v>1</v>
      </c>
      <c r="H593" s="6">
        <v>0.11626257654789748</v>
      </c>
      <c r="I593" s="2">
        <f>VLOOKUP($E593,
Products!$A$1:$F$201,MATCH(Orders!I$1,Products!$A$1:$F$1,0),0)</f>
        <v>2035.5647279372099</v>
      </c>
      <c r="J593" s="2">
        <f>VLOOKUP($E593,
Products!$A$1:$F$201,MATCH(Orders!J$1,Products!$A$1:$F$1,0),0)</f>
        <v>1486.048843699655</v>
      </c>
    </row>
    <row r="594" spans="1:10">
      <c r="A594">
        <v>593</v>
      </c>
      <c r="B594" s="4">
        <v>45688</v>
      </c>
      <c r="C594" s="10">
        <f>DATE(YEAR(orders[[#This Row],[order_date]]), MONTH(orders[[#This Row],[order_date]]), 1)</f>
        <v>45658</v>
      </c>
      <c r="D594" t="s">
        <v>3222</v>
      </c>
      <c r="E594" t="s">
        <v>535</v>
      </c>
      <c r="F594" t="str">
        <f>VLOOKUP(orders[[#This Row],[product_id]],Products!A:C,3,0)</f>
        <v>Appliances</v>
      </c>
      <c r="G594">
        <v>2</v>
      </c>
      <c r="H594" s="6">
        <v>8.9868929748715673E-2</v>
      </c>
      <c r="I594" s="2">
        <f>VLOOKUP($E594,
Products!$A$1:$F$201,MATCH(Orders!I$1,Products!$A$1:$F$1,0),0)</f>
        <v>25188.460642954858</v>
      </c>
      <c r="J594" s="2">
        <f>VLOOKUP($E594,
Products!$A$1:$F$201,MATCH(Orders!J$1,Products!$A$1:$F$1,0),0)</f>
        <v>18873.341689191599</v>
      </c>
    </row>
    <row r="595" spans="1:10">
      <c r="A595">
        <v>594</v>
      </c>
      <c r="B595" s="4">
        <v>45116</v>
      </c>
      <c r="C595" s="10">
        <f>DATE(YEAR(orders[[#This Row],[order_date]]), MONTH(orders[[#This Row],[order_date]]), 1)</f>
        <v>45108</v>
      </c>
      <c r="D595" t="s">
        <v>798</v>
      </c>
      <c r="E595" t="s">
        <v>524</v>
      </c>
      <c r="F595" t="str">
        <f>VLOOKUP(orders[[#This Row],[product_id]],Products!A:C,3,0)</f>
        <v>Electronics</v>
      </c>
      <c r="G595">
        <v>1</v>
      </c>
      <c r="H595" s="6">
        <v>0.17215209166186943</v>
      </c>
      <c r="I595" s="2">
        <f>VLOOKUP($E595,
Products!$A$1:$F$201,MATCH(Orders!I$1,Products!$A$1:$F$1,0),0)</f>
        <v>13162.372749153699</v>
      </c>
      <c r="J595" s="2">
        <f>VLOOKUP($E595,
Products!$A$1:$F$201,MATCH(Orders!J$1,Products!$A$1:$F$1,0),0)</f>
        <v>8772.7564251238819</v>
      </c>
    </row>
    <row r="596" spans="1:10">
      <c r="A596">
        <v>595</v>
      </c>
      <c r="B596" s="4">
        <v>45637</v>
      </c>
      <c r="C596" s="10">
        <f>DATE(YEAR(orders[[#This Row],[order_date]]), MONTH(orders[[#This Row],[order_date]]), 1)</f>
        <v>45627</v>
      </c>
      <c r="D596" t="s">
        <v>2221</v>
      </c>
      <c r="E596" t="s">
        <v>515</v>
      </c>
      <c r="F596" t="str">
        <f>VLOOKUP(orders[[#This Row],[product_id]],Products!A:C,3,0)</f>
        <v>Appliances</v>
      </c>
      <c r="G596">
        <v>2</v>
      </c>
      <c r="H596" s="6">
        <v>8.9067011106473928E-2</v>
      </c>
      <c r="I596" s="2">
        <f>VLOOKUP($E596,
Products!$A$1:$F$201,MATCH(Orders!I$1,Products!$A$1:$F$1,0),0)</f>
        <v>2136.8180837738519</v>
      </c>
      <c r="J596" s="2">
        <f>VLOOKUP($E596,
Products!$A$1:$F$201,MATCH(Orders!J$1,Products!$A$1:$F$1,0),0)</f>
        <v>1689.48738136013</v>
      </c>
    </row>
    <row r="597" spans="1:10">
      <c r="A597">
        <v>596</v>
      </c>
      <c r="B597" s="4">
        <v>45682</v>
      </c>
      <c r="C597" s="10">
        <f>DATE(YEAR(orders[[#This Row],[order_date]]), MONTH(orders[[#This Row],[order_date]]), 1)</f>
        <v>45658</v>
      </c>
      <c r="D597" t="s">
        <v>4605</v>
      </c>
      <c r="E597" t="s">
        <v>594</v>
      </c>
      <c r="F597" t="str">
        <f>VLOOKUP(orders[[#This Row],[product_id]],Products!A:C,3,0)</f>
        <v>Electronics</v>
      </c>
      <c r="G597">
        <v>2</v>
      </c>
      <c r="H597" s="6">
        <v>0.21246508780646595</v>
      </c>
      <c r="I597" s="2">
        <f>VLOOKUP($E597,
Products!$A$1:$F$201,MATCH(Orders!I$1,Products!$A$1:$F$1,0),0)</f>
        <v>19992.108086337241</v>
      </c>
      <c r="J597" s="2">
        <f>VLOOKUP($E597,
Products!$A$1:$F$201,MATCH(Orders!J$1,Products!$A$1:$F$1,0),0)</f>
        <v>14456.6967044005</v>
      </c>
    </row>
    <row r="598" spans="1:10">
      <c r="A598">
        <v>597</v>
      </c>
      <c r="B598" s="4">
        <v>45762</v>
      </c>
      <c r="C598" s="10">
        <f>DATE(YEAR(orders[[#This Row],[order_date]]), MONTH(orders[[#This Row],[order_date]]), 1)</f>
        <v>45748</v>
      </c>
      <c r="D598" t="s">
        <v>1831</v>
      </c>
      <c r="E598" t="s">
        <v>679</v>
      </c>
      <c r="F598" t="str">
        <f>VLOOKUP(orders[[#This Row],[product_id]],Products!A:C,3,0)</f>
        <v>Appliances</v>
      </c>
      <c r="G598">
        <v>3</v>
      </c>
      <c r="H598" s="6">
        <v>5.4465147573945244E-2</v>
      </c>
      <c r="I598" s="2">
        <f>VLOOKUP($E598,
Products!$A$1:$F$201,MATCH(Orders!I$1,Products!$A$1:$F$1,0),0)</f>
        <v>6336.1008284819591</v>
      </c>
      <c r="J598" s="2">
        <f>VLOOKUP($E598,
Products!$A$1:$F$201,MATCH(Orders!J$1,Products!$A$1:$F$1,0),0)</f>
        <v>5056.6203893460352</v>
      </c>
    </row>
    <row r="599" spans="1:10">
      <c r="A599">
        <v>598</v>
      </c>
      <c r="B599" s="4">
        <v>45059</v>
      </c>
      <c r="C599" s="10">
        <f>DATE(YEAR(orders[[#This Row],[order_date]]), MONTH(orders[[#This Row],[order_date]]), 1)</f>
        <v>45047</v>
      </c>
      <c r="D599" t="s">
        <v>1198</v>
      </c>
      <c r="E599" t="s">
        <v>652</v>
      </c>
      <c r="F599" t="str">
        <f>VLOOKUP(orders[[#This Row],[product_id]],Products!A:C,3,0)</f>
        <v>Appliances</v>
      </c>
      <c r="G599">
        <v>3</v>
      </c>
      <c r="H599" s="6">
        <v>6.84560234470412E-2</v>
      </c>
      <c r="I599" s="2">
        <f>VLOOKUP($E599,
Products!$A$1:$F$201,MATCH(Orders!I$1,Products!$A$1:$F$1,0),0)</f>
        <v>6387.3122916387983</v>
      </c>
      <c r="J599" s="2">
        <f>VLOOKUP($E599,
Products!$A$1:$F$201,MATCH(Orders!J$1,Products!$A$1:$F$1,0),0)</f>
        <v>4880.3517286187262</v>
      </c>
    </row>
    <row r="600" spans="1:10">
      <c r="A600">
        <v>599</v>
      </c>
      <c r="B600" s="4">
        <v>44981</v>
      </c>
      <c r="C600" s="10">
        <f>DATE(YEAR(orders[[#This Row],[order_date]]), MONTH(orders[[#This Row],[order_date]]), 1)</f>
        <v>44958</v>
      </c>
      <c r="D600" t="s">
        <v>3516</v>
      </c>
      <c r="E600" t="s">
        <v>632</v>
      </c>
      <c r="F600" t="str">
        <f>VLOOKUP(orders[[#This Row],[product_id]],Products!A:C,3,0)</f>
        <v>Electronics</v>
      </c>
      <c r="G600">
        <v>2</v>
      </c>
      <c r="H600" s="6">
        <v>0.2497942285665839</v>
      </c>
      <c r="I600" s="2">
        <f>VLOOKUP($E600,
Products!$A$1:$F$201,MATCH(Orders!I$1,Products!$A$1:$F$1,0),0)</f>
        <v>23049.571773693999</v>
      </c>
      <c r="J600" s="2">
        <f>VLOOKUP($E600,
Products!$A$1:$F$201,MATCH(Orders!J$1,Products!$A$1:$F$1,0),0)</f>
        <v>15791.461375569639</v>
      </c>
    </row>
    <row r="601" spans="1:10">
      <c r="A601">
        <v>600</v>
      </c>
      <c r="B601" s="4">
        <v>45436</v>
      </c>
      <c r="C601" s="10">
        <f>DATE(YEAR(orders[[#This Row],[order_date]]), MONTH(orders[[#This Row],[order_date]]), 1)</f>
        <v>45413</v>
      </c>
      <c r="D601" t="s">
        <v>4313</v>
      </c>
      <c r="E601" t="s">
        <v>691</v>
      </c>
      <c r="F601" t="str">
        <f>VLOOKUP(orders[[#This Row],[product_id]],Products!A:C,3,0)</f>
        <v>Appliances</v>
      </c>
      <c r="G601">
        <v>3</v>
      </c>
      <c r="H601" s="6">
        <v>8.6496029690851836E-2</v>
      </c>
      <c r="I601" s="2">
        <f>VLOOKUP($E601,
Products!$A$1:$F$201,MATCH(Orders!I$1,Products!$A$1:$F$1,0),0)</f>
        <v>2337.6024778940591</v>
      </c>
      <c r="J601" s="2">
        <f>VLOOKUP($E601,
Products!$A$1:$F$201,MATCH(Orders!J$1,Products!$A$1:$F$1,0),0)</f>
        <v>1616.9957885138581</v>
      </c>
    </row>
    <row r="602" spans="1:10">
      <c r="A602">
        <v>601</v>
      </c>
      <c r="B602" s="4">
        <v>45596</v>
      </c>
      <c r="C602" s="10">
        <f>DATE(YEAR(orders[[#This Row],[order_date]]), MONTH(orders[[#This Row],[order_date]]), 1)</f>
        <v>45566</v>
      </c>
      <c r="D602" t="s">
        <v>2214</v>
      </c>
      <c r="E602" t="s">
        <v>629</v>
      </c>
      <c r="F602" t="str">
        <f>VLOOKUP(orders[[#This Row],[product_id]],Products!A:C,3,0)</f>
        <v>Electronics</v>
      </c>
      <c r="G602">
        <v>3</v>
      </c>
      <c r="H602" s="6">
        <v>0.18088037821515288</v>
      </c>
      <c r="I602" s="2">
        <f>VLOOKUP($E602,
Products!$A$1:$F$201,MATCH(Orders!I$1,Products!$A$1:$F$1,0),0)</f>
        <v>12411.13061655427</v>
      </c>
      <c r="J602" s="2">
        <f>VLOOKUP($E602,
Products!$A$1:$F$201,MATCH(Orders!J$1,Products!$A$1:$F$1,0),0)</f>
        <v>9821.2729118635452</v>
      </c>
    </row>
    <row r="603" spans="1:10">
      <c r="A603">
        <v>602</v>
      </c>
      <c r="B603" s="4">
        <v>45336</v>
      </c>
      <c r="C603" s="10">
        <f>DATE(YEAR(orders[[#This Row],[order_date]]), MONTH(orders[[#This Row],[order_date]]), 1)</f>
        <v>45323</v>
      </c>
      <c r="D603" t="s">
        <v>3742</v>
      </c>
      <c r="E603" t="s">
        <v>612</v>
      </c>
      <c r="F603" t="str">
        <f>VLOOKUP(orders[[#This Row],[product_id]],Products!A:C,3,0)</f>
        <v>Electronics</v>
      </c>
      <c r="G603">
        <v>1</v>
      </c>
      <c r="H603" s="6">
        <v>0.14480545148992488</v>
      </c>
      <c r="I603" s="2">
        <f>VLOOKUP($E603,
Products!$A$1:$F$201,MATCH(Orders!I$1,Products!$A$1:$F$1,0),0)</f>
        <v>2704.041843529928</v>
      </c>
      <c r="J603" s="2">
        <f>VLOOKUP($E603,
Products!$A$1:$F$201,MATCH(Orders!J$1,Products!$A$1:$F$1,0),0)</f>
        <v>2158.9135708713038</v>
      </c>
    </row>
    <row r="604" spans="1:10">
      <c r="A604">
        <v>603</v>
      </c>
      <c r="B604" s="4">
        <v>45913</v>
      </c>
      <c r="C604" s="10">
        <f>DATE(YEAR(orders[[#This Row],[order_date]]), MONTH(orders[[#This Row],[order_date]]), 1)</f>
        <v>45901</v>
      </c>
      <c r="D604" t="s">
        <v>3232</v>
      </c>
      <c r="E604" t="s">
        <v>590</v>
      </c>
      <c r="F604" t="str">
        <f>VLOOKUP(orders[[#This Row],[product_id]],Products!A:C,3,0)</f>
        <v>Appliances</v>
      </c>
      <c r="G604">
        <v>1</v>
      </c>
      <c r="H604" s="6">
        <v>0.1058437732810275</v>
      </c>
      <c r="I604" s="2">
        <f>VLOOKUP($E604,
Products!$A$1:$F$201,MATCH(Orders!I$1,Products!$A$1:$F$1,0),0)</f>
        <v>2035.9251500591261</v>
      </c>
      <c r="J604" s="2">
        <f>VLOOKUP($E604,
Products!$A$1:$F$201,MATCH(Orders!J$1,Products!$A$1:$F$1,0),0)</f>
        <v>1473.8412378673991</v>
      </c>
    </row>
    <row r="605" spans="1:10">
      <c r="A605">
        <v>604</v>
      </c>
      <c r="B605" s="4">
        <v>45660</v>
      </c>
      <c r="C605" s="10">
        <f>DATE(YEAR(orders[[#This Row],[order_date]]), MONTH(orders[[#This Row],[order_date]]), 1)</f>
        <v>45658</v>
      </c>
      <c r="D605" t="s">
        <v>3630</v>
      </c>
      <c r="E605" t="s">
        <v>511</v>
      </c>
      <c r="F605" t="str">
        <f>VLOOKUP(orders[[#This Row],[product_id]],Products!A:C,3,0)</f>
        <v>Appliances</v>
      </c>
      <c r="G605">
        <v>1</v>
      </c>
      <c r="H605" s="6">
        <v>0.10484559897988548</v>
      </c>
      <c r="I605" s="2">
        <f>VLOOKUP($E605,
Products!$A$1:$F$201,MATCH(Orders!I$1,Products!$A$1:$F$1,0),0)</f>
        <v>6005.1161529516376</v>
      </c>
      <c r="J605" s="2">
        <f>VLOOKUP($E605,
Products!$A$1:$F$201,MATCH(Orders!J$1,Products!$A$1:$F$1,0),0)</f>
        <v>4036.1471846213158</v>
      </c>
    </row>
    <row r="606" spans="1:10">
      <c r="A606">
        <v>605</v>
      </c>
      <c r="B606" s="4">
        <v>45185</v>
      </c>
      <c r="C606" s="10">
        <f>DATE(YEAR(orders[[#This Row],[order_date]]), MONTH(orders[[#This Row],[order_date]]), 1)</f>
        <v>45170</v>
      </c>
      <c r="D606" t="s">
        <v>2741</v>
      </c>
      <c r="E606" t="s">
        <v>556</v>
      </c>
      <c r="F606" t="str">
        <f>VLOOKUP(orders[[#This Row],[product_id]],Products!A:C,3,0)</f>
        <v>Appliances</v>
      </c>
      <c r="G606">
        <v>1</v>
      </c>
      <c r="H606" s="6">
        <v>7.9378664416079214E-2</v>
      </c>
      <c r="I606" s="2">
        <f>VLOOKUP($E606,
Products!$A$1:$F$201,MATCH(Orders!I$1,Products!$A$1:$F$1,0),0)</f>
        <v>27054.121101651981</v>
      </c>
      <c r="J606" s="2">
        <f>VLOOKUP($E606,
Products!$A$1:$F$201,MATCH(Orders!J$1,Products!$A$1:$F$1,0),0)</f>
        <v>19388.930988794411</v>
      </c>
    </row>
    <row r="607" spans="1:10">
      <c r="A607">
        <v>606</v>
      </c>
      <c r="B607" s="4">
        <v>45225</v>
      </c>
      <c r="C607" s="10">
        <f>DATE(YEAR(orders[[#This Row],[order_date]]), MONTH(orders[[#This Row],[order_date]]), 1)</f>
        <v>45200</v>
      </c>
      <c r="D607" t="s">
        <v>872</v>
      </c>
      <c r="E607" t="s">
        <v>647</v>
      </c>
      <c r="F607" t="str">
        <f>VLOOKUP(orders[[#This Row],[product_id]],Products!A:C,3,0)</f>
        <v>Electronics</v>
      </c>
      <c r="G607">
        <v>1</v>
      </c>
      <c r="H607" s="6">
        <v>0.19008590931307684</v>
      </c>
      <c r="I607" s="2">
        <f>VLOOKUP($E607,
Products!$A$1:$F$201,MATCH(Orders!I$1,Products!$A$1:$F$1,0),0)</f>
        <v>23187.883920109041</v>
      </c>
      <c r="J607" s="2">
        <f>VLOOKUP($E607,
Products!$A$1:$F$201,MATCH(Orders!J$1,Products!$A$1:$F$1,0),0)</f>
        <v>16217.564081273829</v>
      </c>
    </row>
    <row r="608" spans="1:10">
      <c r="A608">
        <v>607</v>
      </c>
      <c r="B608" s="4">
        <v>45487</v>
      </c>
      <c r="C608" s="10">
        <f>DATE(YEAR(orders[[#This Row],[order_date]]), MONTH(orders[[#This Row],[order_date]]), 1)</f>
        <v>45474</v>
      </c>
      <c r="D608" t="s">
        <v>845</v>
      </c>
      <c r="E608" t="s">
        <v>563</v>
      </c>
      <c r="F608" t="str">
        <f>VLOOKUP(orders[[#This Row],[product_id]],Products!A:C,3,0)</f>
        <v>Electronics</v>
      </c>
      <c r="G608">
        <v>2</v>
      </c>
      <c r="H608" s="6">
        <v>0.22173664410338104</v>
      </c>
      <c r="I608" s="2">
        <f>VLOOKUP($E608,
Products!$A$1:$F$201,MATCH(Orders!I$1,Products!$A$1:$F$1,0),0)</f>
        <v>2267.1489506516559</v>
      </c>
      <c r="J608" s="2">
        <f>VLOOKUP($E608,
Products!$A$1:$F$201,MATCH(Orders!J$1,Products!$A$1:$F$1,0),0)</f>
        <v>1538.7671398485211</v>
      </c>
    </row>
    <row r="609" spans="1:10">
      <c r="A609">
        <v>608</v>
      </c>
      <c r="B609" s="4">
        <v>45223</v>
      </c>
      <c r="C609" s="10">
        <f>DATE(YEAR(orders[[#This Row],[order_date]]), MONTH(orders[[#This Row],[order_date]]), 1)</f>
        <v>45200</v>
      </c>
      <c r="D609" t="s">
        <v>799</v>
      </c>
      <c r="E609" t="s">
        <v>641</v>
      </c>
      <c r="F609" t="str">
        <f>VLOOKUP(orders[[#This Row],[product_id]],Products!A:C,3,0)</f>
        <v>Appliances</v>
      </c>
      <c r="G609">
        <v>3</v>
      </c>
      <c r="H609" s="6">
        <v>0.12502052485363932</v>
      </c>
      <c r="I609" s="2">
        <f>VLOOKUP($E609,
Products!$A$1:$F$201,MATCH(Orders!I$1,Products!$A$1:$F$1,0),0)</f>
        <v>27167.965718506261</v>
      </c>
      <c r="J609" s="2">
        <f>VLOOKUP($E609,
Products!$A$1:$F$201,MATCH(Orders!J$1,Products!$A$1:$F$1,0),0)</f>
        <v>19748.025676381669</v>
      </c>
    </row>
    <row r="610" spans="1:10">
      <c r="A610">
        <v>609</v>
      </c>
      <c r="B610" s="4">
        <v>45288</v>
      </c>
      <c r="C610" s="10">
        <f>DATE(YEAR(orders[[#This Row],[order_date]]), MONTH(orders[[#This Row],[order_date]]), 1)</f>
        <v>45261</v>
      </c>
      <c r="D610" t="s">
        <v>3958</v>
      </c>
      <c r="E610" t="s">
        <v>507</v>
      </c>
      <c r="F610" t="str">
        <f>VLOOKUP(orders[[#This Row],[product_id]],Products!A:C,3,0)</f>
        <v>Electronics</v>
      </c>
      <c r="G610">
        <v>1</v>
      </c>
      <c r="H610" s="6">
        <v>0.1660673259630914</v>
      </c>
      <c r="I610" s="2">
        <f>VLOOKUP($E610,
Products!$A$1:$F$201,MATCH(Orders!I$1,Products!$A$1:$F$1,0),0)</f>
        <v>28502.89768049858</v>
      </c>
      <c r="J610" s="2">
        <f>VLOOKUP($E610,
Products!$A$1:$F$201,MATCH(Orders!J$1,Products!$A$1:$F$1,0),0)</f>
        <v>20477.83623923226</v>
      </c>
    </row>
    <row r="611" spans="1:10">
      <c r="A611">
        <v>610</v>
      </c>
      <c r="B611" s="4">
        <v>45515</v>
      </c>
      <c r="C611" s="10">
        <f>DATE(YEAR(orders[[#This Row],[order_date]]), MONTH(orders[[#This Row],[order_date]]), 1)</f>
        <v>45505</v>
      </c>
      <c r="D611" t="s">
        <v>1281</v>
      </c>
      <c r="E611" t="s">
        <v>523</v>
      </c>
      <c r="F611" t="str">
        <f>VLOOKUP(orders[[#This Row],[product_id]],Products!A:C,3,0)</f>
        <v>Electronics</v>
      </c>
      <c r="G611">
        <v>2</v>
      </c>
      <c r="H611" s="6">
        <v>0.13380651742944269</v>
      </c>
      <c r="I611" s="2">
        <f>VLOOKUP($E611,
Products!$A$1:$F$201,MATCH(Orders!I$1,Products!$A$1:$F$1,0),0)</f>
        <v>27240.414518089601</v>
      </c>
      <c r="J611" s="2">
        <f>VLOOKUP($E611,
Products!$A$1:$F$201,MATCH(Orders!J$1,Products!$A$1:$F$1,0),0)</f>
        <v>21217.524617692769</v>
      </c>
    </row>
    <row r="612" spans="1:10">
      <c r="A612">
        <v>611</v>
      </c>
      <c r="B612" s="4">
        <v>45053</v>
      </c>
      <c r="C612" s="10">
        <f>DATE(YEAR(orders[[#This Row],[order_date]]), MONTH(orders[[#This Row],[order_date]]), 1)</f>
        <v>45047</v>
      </c>
      <c r="D612" t="s">
        <v>3781</v>
      </c>
      <c r="E612" t="s">
        <v>690</v>
      </c>
      <c r="F612" t="str">
        <f>VLOOKUP(orders[[#This Row],[product_id]],Products!A:C,3,0)</f>
        <v>Electronics</v>
      </c>
      <c r="G612">
        <v>3</v>
      </c>
      <c r="H612" s="6">
        <v>0.15807133349787192</v>
      </c>
      <c r="I612" s="2">
        <f>VLOOKUP($E612,
Products!$A$1:$F$201,MATCH(Orders!I$1,Products!$A$1:$F$1,0),0)</f>
        <v>2338.2059552139431</v>
      </c>
      <c r="J612" s="2">
        <f>VLOOKUP($E612,
Products!$A$1:$F$201,MATCH(Orders!J$1,Products!$A$1:$F$1,0),0)</f>
        <v>1708.028418793489</v>
      </c>
    </row>
    <row r="613" spans="1:10">
      <c r="A613">
        <v>612</v>
      </c>
      <c r="B613" s="4">
        <v>45123</v>
      </c>
      <c r="C613" s="10">
        <f>DATE(YEAR(orders[[#This Row],[order_date]]), MONTH(orders[[#This Row],[order_date]]), 1)</f>
        <v>45108</v>
      </c>
      <c r="D613" t="s">
        <v>1311</v>
      </c>
      <c r="E613" t="s">
        <v>597</v>
      </c>
      <c r="F613" t="str">
        <f>VLOOKUP(orders[[#This Row],[product_id]],Products!A:C,3,0)</f>
        <v>Appliances</v>
      </c>
      <c r="G613">
        <v>2</v>
      </c>
      <c r="H613" s="6">
        <v>0.10661085618832584</v>
      </c>
      <c r="I613" s="2">
        <f>VLOOKUP($E613,
Products!$A$1:$F$201,MATCH(Orders!I$1,Products!$A$1:$F$1,0),0)</f>
        <v>22545.827750919081</v>
      </c>
      <c r="J613" s="2">
        <f>VLOOKUP($E613,
Products!$A$1:$F$201,MATCH(Orders!J$1,Products!$A$1:$F$1,0),0)</f>
        <v>15091.172935360129</v>
      </c>
    </row>
    <row r="614" spans="1:10">
      <c r="A614">
        <v>613</v>
      </c>
      <c r="B614" s="4">
        <v>45147</v>
      </c>
      <c r="C614" s="10">
        <f>DATE(YEAR(orders[[#This Row],[order_date]]), MONTH(orders[[#This Row],[order_date]]), 1)</f>
        <v>45139</v>
      </c>
      <c r="D614" t="s">
        <v>4166</v>
      </c>
      <c r="E614" t="s">
        <v>668</v>
      </c>
      <c r="F614" t="str">
        <f>VLOOKUP(orders[[#This Row],[product_id]],Products!A:C,3,0)</f>
        <v>Electronics</v>
      </c>
      <c r="G614">
        <v>1</v>
      </c>
      <c r="H614" s="6">
        <v>0.24906654971928269</v>
      </c>
      <c r="I614" s="2">
        <f>VLOOKUP($E614,
Products!$A$1:$F$201,MATCH(Orders!I$1,Products!$A$1:$F$1,0),0)</f>
        <v>23702.058773663419</v>
      </c>
      <c r="J614" s="2">
        <f>VLOOKUP($E614,
Products!$A$1:$F$201,MATCH(Orders!J$1,Products!$A$1:$F$1,0),0)</f>
        <v>17657.804767621328</v>
      </c>
    </row>
    <row r="615" spans="1:10">
      <c r="A615">
        <v>614</v>
      </c>
      <c r="B615" s="4">
        <v>45921</v>
      </c>
      <c r="C615" s="10">
        <f>DATE(YEAR(orders[[#This Row],[order_date]]), MONTH(orders[[#This Row],[order_date]]), 1)</f>
        <v>45901</v>
      </c>
      <c r="D615" t="s">
        <v>4049</v>
      </c>
      <c r="E615" t="s">
        <v>699</v>
      </c>
      <c r="F615" t="str">
        <f>VLOOKUP(orders[[#This Row],[product_id]],Products!A:C,3,0)</f>
        <v>Appliances</v>
      </c>
      <c r="G615">
        <v>1</v>
      </c>
      <c r="H615" s="6">
        <v>7.5417668611203512E-2</v>
      </c>
      <c r="I615" s="2">
        <f>VLOOKUP($E615,
Products!$A$1:$F$201,MATCH(Orders!I$1,Products!$A$1:$F$1,0),0)</f>
        <v>25091.998133165329</v>
      </c>
      <c r="J615" s="2">
        <f>VLOOKUP($E615,
Products!$A$1:$F$201,MATCH(Orders!J$1,Products!$A$1:$F$1,0),0)</f>
        <v>18464.226825266349</v>
      </c>
    </row>
    <row r="616" spans="1:10">
      <c r="A616">
        <v>615</v>
      </c>
      <c r="B616" s="4">
        <v>45017</v>
      </c>
      <c r="C616" s="10">
        <f>DATE(YEAR(orders[[#This Row],[order_date]]), MONTH(orders[[#This Row],[order_date]]), 1)</f>
        <v>45017</v>
      </c>
      <c r="D616" t="s">
        <v>2524</v>
      </c>
      <c r="E616" t="s">
        <v>561</v>
      </c>
      <c r="F616" t="str">
        <f>VLOOKUP(orders[[#This Row],[product_id]],Products!A:C,3,0)</f>
        <v>Appliances</v>
      </c>
      <c r="G616">
        <v>1</v>
      </c>
      <c r="H616" s="6">
        <v>0.11542956436526564</v>
      </c>
      <c r="I616" s="2">
        <f>VLOOKUP($E616,
Products!$A$1:$F$201,MATCH(Orders!I$1,Products!$A$1:$F$1,0),0)</f>
        <v>23155.073093252329</v>
      </c>
      <c r="J616" s="2">
        <f>VLOOKUP($E616,
Products!$A$1:$F$201,MATCH(Orders!J$1,Products!$A$1:$F$1,0),0)</f>
        <v>17849.867849807979</v>
      </c>
    </row>
    <row r="617" spans="1:10">
      <c r="A617">
        <v>616</v>
      </c>
      <c r="B617" s="4">
        <v>45337</v>
      </c>
      <c r="C617" s="10">
        <f>DATE(YEAR(orders[[#This Row],[order_date]]), MONTH(orders[[#This Row],[order_date]]), 1)</f>
        <v>45323</v>
      </c>
      <c r="D617" t="s">
        <v>1861</v>
      </c>
      <c r="E617" t="s">
        <v>548</v>
      </c>
      <c r="F617" t="str">
        <f>VLOOKUP(orders[[#This Row],[product_id]],Products!A:C,3,0)</f>
        <v>Appliances</v>
      </c>
      <c r="G617">
        <v>2</v>
      </c>
      <c r="H617" s="6">
        <v>0.14351994122348105</v>
      </c>
      <c r="I617" s="2">
        <f>VLOOKUP($E617,
Products!$A$1:$F$201,MATCH(Orders!I$1,Products!$A$1:$F$1,0),0)</f>
        <v>2211.9922659782978</v>
      </c>
      <c r="J617" s="2">
        <f>VLOOKUP($E617,
Products!$A$1:$F$201,MATCH(Orders!J$1,Products!$A$1:$F$1,0),0)</f>
        <v>1741.1720710333091</v>
      </c>
    </row>
    <row r="618" spans="1:10">
      <c r="A618">
        <v>617</v>
      </c>
      <c r="B618" s="4">
        <v>44934</v>
      </c>
      <c r="C618" s="10">
        <f>DATE(YEAR(orders[[#This Row],[order_date]]), MONTH(orders[[#This Row],[order_date]]), 1)</f>
        <v>44927</v>
      </c>
      <c r="D618" t="s">
        <v>1289</v>
      </c>
      <c r="E618" t="s">
        <v>578</v>
      </c>
      <c r="F618" t="str">
        <f>VLOOKUP(orders[[#This Row],[product_id]],Products!A:C,3,0)</f>
        <v>Electronics</v>
      </c>
      <c r="G618">
        <v>1</v>
      </c>
      <c r="H618" s="6">
        <v>0.24155256458075111</v>
      </c>
      <c r="I618" s="2">
        <f>VLOOKUP($E618,
Products!$A$1:$F$201,MATCH(Orders!I$1,Products!$A$1:$F$1,0),0)</f>
        <v>2632.553295816565</v>
      </c>
      <c r="J618" s="2">
        <f>VLOOKUP($E618,
Products!$A$1:$F$201,MATCH(Orders!J$1,Products!$A$1:$F$1,0),0)</f>
        <v>1732.316114566717</v>
      </c>
    </row>
    <row r="619" spans="1:10">
      <c r="A619">
        <v>618</v>
      </c>
      <c r="B619" s="4">
        <v>45470</v>
      </c>
      <c r="C619" s="10">
        <f>DATE(YEAR(orders[[#This Row],[order_date]]), MONTH(orders[[#This Row],[order_date]]), 1)</f>
        <v>45444</v>
      </c>
      <c r="D619" t="s">
        <v>1521</v>
      </c>
      <c r="E619" t="s">
        <v>577</v>
      </c>
      <c r="F619" t="str">
        <f>VLOOKUP(orders[[#This Row],[product_id]],Products!A:C,3,0)</f>
        <v>Appliances</v>
      </c>
      <c r="G619">
        <v>3</v>
      </c>
      <c r="H619" s="6">
        <v>0.14512669749645277</v>
      </c>
      <c r="I619" s="2">
        <f>VLOOKUP($E619,
Products!$A$1:$F$201,MATCH(Orders!I$1,Products!$A$1:$F$1,0),0)</f>
        <v>24178.046221204509</v>
      </c>
      <c r="J619" s="2">
        <f>VLOOKUP($E619,
Products!$A$1:$F$201,MATCH(Orders!J$1,Products!$A$1:$F$1,0),0)</f>
        <v>17784.08636999697</v>
      </c>
    </row>
    <row r="620" spans="1:10">
      <c r="A620">
        <v>619</v>
      </c>
      <c r="B620" s="4">
        <v>45394</v>
      </c>
      <c r="C620" s="10">
        <f>DATE(YEAR(orders[[#This Row],[order_date]]), MONTH(orders[[#This Row],[order_date]]), 1)</f>
        <v>45383</v>
      </c>
      <c r="D620" t="s">
        <v>2633</v>
      </c>
      <c r="E620" t="s">
        <v>622</v>
      </c>
      <c r="F620" t="str">
        <f>VLOOKUP(orders[[#This Row],[product_id]],Products!A:C,3,0)</f>
        <v>Electronics</v>
      </c>
      <c r="G620">
        <v>3</v>
      </c>
      <c r="H620" s="6">
        <v>0.20748894889665884</v>
      </c>
      <c r="I620" s="2">
        <f>VLOOKUP($E620,
Products!$A$1:$F$201,MATCH(Orders!I$1,Products!$A$1:$F$1,0),0)</f>
        <v>29891.969506397199</v>
      </c>
      <c r="J620" s="2">
        <f>VLOOKUP($E620,
Products!$A$1:$F$201,MATCH(Orders!J$1,Products!$A$1:$F$1,0),0)</f>
        <v>20298.690993957589</v>
      </c>
    </row>
    <row r="621" spans="1:10">
      <c r="A621">
        <v>620</v>
      </c>
      <c r="B621" s="4">
        <v>45246</v>
      </c>
      <c r="C621" s="10">
        <f>DATE(YEAR(orders[[#This Row],[order_date]]), MONTH(orders[[#This Row],[order_date]]), 1)</f>
        <v>45231</v>
      </c>
      <c r="D621" t="s">
        <v>3346</v>
      </c>
      <c r="E621" t="s">
        <v>513</v>
      </c>
      <c r="F621" t="str">
        <f>VLOOKUP(orders[[#This Row],[product_id]],Products!A:C,3,0)</f>
        <v>Electronics</v>
      </c>
      <c r="G621">
        <v>3</v>
      </c>
      <c r="H621" s="6">
        <v>0.19902771551236373</v>
      </c>
      <c r="I621" s="2">
        <f>VLOOKUP($E621,
Products!$A$1:$F$201,MATCH(Orders!I$1,Products!$A$1:$F$1,0),0)</f>
        <v>2370.6748519187499</v>
      </c>
      <c r="J621" s="2">
        <f>VLOOKUP($E621,
Products!$A$1:$F$201,MATCH(Orders!J$1,Products!$A$1:$F$1,0),0)</f>
        <v>1742.1190905744229</v>
      </c>
    </row>
    <row r="622" spans="1:10">
      <c r="A622">
        <v>621</v>
      </c>
      <c r="B622" s="4">
        <v>45195</v>
      </c>
      <c r="C622" s="10">
        <f>DATE(YEAR(orders[[#This Row],[order_date]]), MONTH(orders[[#This Row],[order_date]]), 1)</f>
        <v>45170</v>
      </c>
      <c r="D622" t="s">
        <v>2241</v>
      </c>
      <c r="E622" t="s">
        <v>510</v>
      </c>
      <c r="F622" t="str">
        <f>VLOOKUP(orders[[#This Row],[product_id]],Products!A:C,3,0)</f>
        <v>Appliances</v>
      </c>
      <c r="G622">
        <v>2</v>
      </c>
      <c r="H622" s="6">
        <v>0.13064482881475187</v>
      </c>
      <c r="I622" s="2">
        <f>VLOOKUP($E622,
Products!$A$1:$F$201,MATCH(Orders!I$1,Products!$A$1:$F$1,0),0)</f>
        <v>23457.606610250739</v>
      </c>
      <c r="J622" s="2">
        <f>VLOOKUP($E622,
Products!$A$1:$F$201,MATCH(Orders!J$1,Products!$A$1:$F$1,0),0)</f>
        <v>17038.831523124281</v>
      </c>
    </row>
    <row r="623" spans="1:10">
      <c r="A623">
        <v>622</v>
      </c>
      <c r="B623" s="4">
        <v>44987</v>
      </c>
      <c r="C623" s="10">
        <f>DATE(YEAR(orders[[#This Row],[order_date]]), MONTH(orders[[#This Row],[order_date]]), 1)</f>
        <v>44986</v>
      </c>
      <c r="D623" t="s">
        <v>3439</v>
      </c>
      <c r="E623" t="s">
        <v>518</v>
      </c>
      <c r="F623" t="str">
        <f>VLOOKUP(orders[[#This Row],[product_id]],Products!A:C,3,0)</f>
        <v>Electronics</v>
      </c>
      <c r="G623">
        <v>2</v>
      </c>
      <c r="H623" s="6">
        <v>0.1399136648250259</v>
      </c>
      <c r="I623" s="2">
        <f>VLOOKUP($E623,
Products!$A$1:$F$201,MATCH(Orders!I$1,Products!$A$1:$F$1,0),0)</f>
        <v>23393.890826127132</v>
      </c>
      <c r="J623" s="2">
        <f>VLOOKUP($E623,
Products!$A$1:$F$201,MATCH(Orders!J$1,Products!$A$1:$F$1,0),0)</f>
        <v>16064.756531016081</v>
      </c>
    </row>
    <row r="624" spans="1:10">
      <c r="A624">
        <v>623</v>
      </c>
      <c r="B624" s="4">
        <v>45723</v>
      </c>
      <c r="C624" s="10">
        <f>DATE(YEAR(orders[[#This Row],[order_date]]), MONTH(orders[[#This Row],[order_date]]), 1)</f>
        <v>45717</v>
      </c>
      <c r="D624" t="s">
        <v>4589</v>
      </c>
      <c r="E624" t="s">
        <v>512</v>
      </c>
      <c r="F624" t="str">
        <f>VLOOKUP(orders[[#This Row],[product_id]],Products!A:C,3,0)</f>
        <v>Electronics</v>
      </c>
      <c r="G624">
        <v>1</v>
      </c>
      <c r="H624" s="6">
        <v>0.16625835799536912</v>
      </c>
      <c r="I624" s="2">
        <f>VLOOKUP($E624,
Products!$A$1:$F$201,MATCH(Orders!I$1,Products!$A$1:$F$1,0),0)</f>
        <v>12877.548087294561</v>
      </c>
      <c r="J624" s="2">
        <f>VLOOKUP($E624,
Products!$A$1:$F$201,MATCH(Orders!J$1,Products!$A$1:$F$1,0),0)</f>
        <v>9551.9000631411909</v>
      </c>
    </row>
    <row r="625" spans="1:10">
      <c r="A625">
        <v>624</v>
      </c>
      <c r="B625" s="4">
        <v>45479</v>
      </c>
      <c r="C625" s="10">
        <f>DATE(YEAR(orders[[#This Row],[order_date]]), MONTH(orders[[#This Row],[order_date]]), 1)</f>
        <v>45474</v>
      </c>
      <c r="D625" t="s">
        <v>1668</v>
      </c>
      <c r="E625" t="s">
        <v>526</v>
      </c>
      <c r="F625" t="str">
        <f>VLOOKUP(orders[[#This Row],[product_id]],Products!A:C,3,0)</f>
        <v>Electronics</v>
      </c>
      <c r="G625">
        <v>1</v>
      </c>
      <c r="H625" s="6">
        <v>0.2370432222924421</v>
      </c>
      <c r="I625" s="2">
        <f>VLOOKUP($E625,
Products!$A$1:$F$201,MATCH(Orders!I$1,Products!$A$1:$F$1,0),0)</f>
        <v>11165.347713400481</v>
      </c>
      <c r="J625" s="2">
        <f>VLOOKUP($E625,
Products!$A$1:$F$201,MATCH(Orders!J$1,Products!$A$1:$F$1,0),0)</f>
        <v>7966.5169511049389</v>
      </c>
    </row>
    <row r="626" spans="1:10">
      <c r="A626">
        <v>625</v>
      </c>
      <c r="B626" s="4">
        <v>45852</v>
      </c>
      <c r="C626" s="10">
        <f>DATE(YEAR(orders[[#This Row],[order_date]]), MONTH(orders[[#This Row],[order_date]]), 1)</f>
        <v>45839</v>
      </c>
      <c r="D626" t="s">
        <v>3740</v>
      </c>
      <c r="E626" t="s">
        <v>542</v>
      </c>
      <c r="F626" t="str">
        <f>VLOOKUP(orders[[#This Row],[product_id]],Products!A:C,3,0)</f>
        <v>Electronics</v>
      </c>
      <c r="G626">
        <v>1</v>
      </c>
      <c r="H626" s="6">
        <v>0.18783649819260168</v>
      </c>
      <c r="I626" s="2">
        <f>VLOOKUP($E626,
Products!$A$1:$F$201,MATCH(Orders!I$1,Products!$A$1:$F$1,0),0)</f>
        <v>29298.352838526029</v>
      </c>
      <c r="J626" s="2">
        <f>VLOOKUP($E626,
Products!$A$1:$F$201,MATCH(Orders!J$1,Products!$A$1:$F$1,0),0)</f>
        <v>19250.751682102291</v>
      </c>
    </row>
    <row r="627" spans="1:10">
      <c r="A627">
        <v>626</v>
      </c>
      <c r="B627" s="4">
        <v>45587</v>
      </c>
      <c r="C627" s="10">
        <f>DATE(YEAR(orders[[#This Row],[order_date]]), MONTH(orders[[#This Row],[order_date]]), 1)</f>
        <v>45566</v>
      </c>
      <c r="D627" t="s">
        <v>1781</v>
      </c>
      <c r="E627" t="s">
        <v>678</v>
      </c>
      <c r="F627" t="str">
        <f>VLOOKUP(orders[[#This Row],[product_id]],Products!A:C,3,0)</f>
        <v>Appliances</v>
      </c>
      <c r="G627">
        <v>3</v>
      </c>
      <c r="H627" s="6">
        <v>0.12759606733630244</v>
      </c>
      <c r="I627" s="2">
        <f>VLOOKUP($E627,
Products!$A$1:$F$201,MATCH(Orders!I$1,Products!$A$1:$F$1,0),0)</f>
        <v>24547.80463631255</v>
      </c>
      <c r="J627" s="2">
        <f>VLOOKUP($E627,
Products!$A$1:$F$201,MATCH(Orders!J$1,Products!$A$1:$F$1,0),0)</f>
        <v>16599.667533695861</v>
      </c>
    </row>
    <row r="628" spans="1:10">
      <c r="A628">
        <v>627</v>
      </c>
      <c r="B628" s="4">
        <v>45642</v>
      </c>
      <c r="C628" s="10">
        <f>DATE(YEAR(orders[[#This Row],[order_date]]), MONTH(orders[[#This Row],[order_date]]), 1)</f>
        <v>45627</v>
      </c>
      <c r="D628" t="s">
        <v>2753</v>
      </c>
      <c r="E628" t="s">
        <v>685</v>
      </c>
      <c r="F628" t="str">
        <f>VLOOKUP(orders[[#This Row],[product_id]],Products!A:C,3,0)</f>
        <v>Electronics</v>
      </c>
      <c r="G628">
        <v>1</v>
      </c>
      <c r="H628" s="6">
        <v>0.12917266184233175</v>
      </c>
      <c r="I628" s="2">
        <f>VLOOKUP($E628,
Products!$A$1:$F$201,MATCH(Orders!I$1,Products!$A$1:$F$1,0),0)</f>
        <v>30011.61348468516</v>
      </c>
      <c r="J628" s="2">
        <f>VLOOKUP($E628,
Products!$A$1:$F$201,MATCH(Orders!J$1,Products!$A$1:$F$1,0),0)</f>
        <v>20796.213094008199</v>
      </c>
    </row>
    <row r="629" spans="1:10">
      <c r="A629">
        <v>628</v>
      </c>
      <c r="B629" s="4">
        <v>45705</v>
      </c>
      <c r="C629" s="10">
        <f>DATE(YEAR(orders[[#This Row],[order_date]]), MONTH(orders[[#This Row],[order_date]]), 1)</f>
        <v>45689</v>
      </c>
      <c r="D629" t="s">
        <v>2019</v>
      </c>
      <c r="E629" t="s">
        <v>681</v>
      </c>
      <c r="F629" t="str">
        <f>VLOOKUP(orders[[#This Row],[product_id]],Products!A:C,3,0)</f>
        <v>Appliances</v>
      </c>
      <c r="G629">
        <v>1</v>
      </c>
      <c r="H629" s="6">
        <v>5.884546656996055E-2</v>
      </c>
      <c r="I629" s="2">
        <f>VLOOKUP($E629,
Products!$A$1:$F$201,MATCH(Orders!I$1,Products!$A$1:$F$1,0),0)</f>
        <v>2080.3641662770501</v>
      </c>
      <c r="J629" s="2">
        <f>VLOOKUP($E629,
Products!$A$1:$F$201,MATCH(Orders!J$1,Products!$A$1:$F$1,0),0)</f>
        <v>1566.754559891986</v>
      </c>
    </row>
    <row r="630" spans="1:10">
      <c r="A630">
        <v>629</v>
      </c>
      <c r="B630" s="4">
        <v>45120</v>
      </c>
      <c r="C630" s="10">
        <f>DATE(YEAR(orders[[#This Row],[order_date]]), MONTH(orders[[#This Row],[order_date]]), 1)</f>
        <v>45108</v>
      </c>
      <c r="D630" t="s">
        <v>1151</v>
      </c>
      <c r="E630" t="s">
        <v>567</v>
      </c>
      <c r="F630" t="str">
        <f>VLOOKUP(orders[[#This Row],[product_id]],Products!A:C,3,0)</f>
        <v>Electronics</v>
      </c>
      <c r="G630">
        <v>2</v>
      </c>
      <c r="H630" s="6">
        <v>0.2490677372169364</v>
      </c>
      <c r="I630" s="2">
        <f>VLOOKUP($E630,
Products!$A$1:$F$201,MATCH(Orders!I$1,Products!$A$1:$F$1,0),0)</f>
        <v>17514.171240093368</v>
      </c>
      <c r="J630" s="2">
        <f>VLOOKUP($E630,
Products!$A$1:$F$201,MATCH(Orders!J$1,Products!$A$1:$F$1,0),0)</f>
        <v>12226.76247250809</v>
      </c>
    </row>
    <row r="631" spans="1:10">
      <c r="A631">
        <v>630</v>
      </c>
      <c r="B631" s="4">
        <v>45408</v>
      </c>
      <c r="C631" s="10">
        <f>DATE(YEAR(orders[[#This Row],[order_date]]), MONTH(orders[[#This Row],[order_date]]), 1)</f>
        <v>45383</v>
      </c>
      <c r="D631" t="s">
        <v>2990</v>
      </c>
      <c r="E631" t="s">
        <v>606</v>
      </c>
      <c r="F631" t="str">
        <f>VLOOKUP(orders[[#This Row],[product_id]],Products!A:C,3,0)</f>
        <v>Appliances</v>
      </c>
      <c r="G631">
        <v>1</v>
      </c>
      <c r="H631" s="6">
        <v>0.13158101516397433</v>
      </c>
      <c r="I631" s="2">
        <f>VLOOKUP($E631,
Products!$A$1:$F$201,MATCH(Orders!I$1,Products!$A$1:$F$1,0),0)</f>
        <v>2163.0020078909042</v>
      </c>
      <c r="J631" s="2">
        <f>VLOOKUP($E631,
Products!$A$1:$F$201,MATCH(Orders!J$1,Products!$A$1:$F$1,0),0)</f>
        <v>1416.078554182008</v>
      </c>
    </row>
    <row r="632" spans="1:10">
      <c r="A632">
        <v>631</v>
      </c>
      <c r="B632" s="4">
        <v>45781</v>
      </c>
      <c r="C632" s="10">
        <f>DATE(YEAR(orders[[#This Row],[order_date]]), MONTH(orders[[#This Row],[order_date]]), 1)</f>
        <v>45778</v>
      </c>
      <c r="D632" t="s">
        <v>4566</v>
      </c>
      <c r="E632" t="s">
        <v>624</v>
      </c>
      <c r="F632" t="str">
        <f>VLOOKUP(orders[[#This Row],[product_id]],Products!A:C,3,0)</f>
        <v>Appliances</v>
      </c>
      <c r="G632">
        <v>3</v>
      </c>
      <c r="H632" s="6">
        <v>0.13770087192119868</v>
      </c>
      <c r="I632" s="2">
        <f>VLOOKUP($E632,
Products!$A$1:$F$201,MATCH(Orders!I$1,Products!$A$1:$F$1,0),0)</f>
        <v>2102.383201797521</v>
      </c>
      <c r="J632" s="2">
        <f>VLOOKUP($E632,
Products!$A$1:$F$201,MATCH(Orders!J$1,Products!$A$1:$F$1,0),0)</f>
        <v>1599.330443274388</v>
      </c>
    </row>
    <row r="633" spans="1:10">
      <c r="A633">
        <v>632</v>
      </c>
      <c r="B633" s="4">
        <v>45424</v>
      </c>
      <c r="C633" s="10">
        <f>DATE(YEAR(orders[[#This Row],[order_date]]), MONTH(orders[[#This Row],[order_date]]), 1)</f>
        <v>45413</v>
      </c>
      <c r="D633" t="s">
        <v>2220</v>
      </c>
      <c r="E633" t="s">
        <v>684</v>
      </c>
      <c r="F633" t="str">
        <f>VLOOKUP(orders[[#This Row],[product_id]],Products!A:C,3,0)</f>
        <v>Appliances</v>
      </c>
      <c r="G633">
        <v>3</v>
      </c>
      <c r="H633" s="6">
        <v>9.3894278348863922E-2</v>
      </c>
      <c r="I633" s="2">
        <f>VLOOKUP($E633,
Products!$A$1:$F$201,MATCH(Orders!I$1,Products!$A$1:$F$1,0),0)</f>
        <v>2147.166688023286</v>
      </c>
      <c r="J633" s="2">
        <f>VLOOKUP($E633,
Products!$A$1:$F$201,MATCH(Orders!J$1,Products!$A$1:$F$1,0),0)</f>
        <v>1709.9619584723389</v>
      </c>
    </row>
    <row r="634" spans="1:10">
      <c r="A634">
        <v>633</v>
      </c>
      <c r="B634" s="4">
        <v>45138</v>
      </c>
      <c r="C634" s="10">
        <f>DATE(YEAR(orders[[#This Row],[order_date]]), MONTH(orders[[#This Row],[order_date]]), 1)</f>
        <v>45108</v>
      </c>
      <c r="D634" t="s">
        <v>4057</v>
      </c>
      <c r="E634" t="s">
        <v>637</v>
      </c>
      <c r="F634" t="str">
        <f>VLOOKUP(orders[[#This Row],[product_id]],Products!A:C,3,0)</f>
        <v>Electronics</v>
      </c>
      <c r="G634">
        <v>2</v>
      </c>
      <c r="H634" s="6">
        <v>0.12725825239989649</v>
      </c>
      <c r="I634" s="2">
        <f>VLOOKUP($E634,
Products!$A$1:$F$201,MATCH(Orders!I$1,Products!$A$1:$F$1,0),0)</f>
        <v>2722.8882486231741</v>
      </c>
      <c r="J634" s="2">
        <f>VLOOKUP($E634,
Products!$A$1:$F$201,MATCH(Orders!J$1,Products!$A$1:$F$1,0),0)</f>
        <v>2155.455197032014</v>
      </c>
    </row>
    <row r="635" spans="1:10">
      <c r="A635">
        <v>634</v>
      </c>
      <c r="B635" s="4">
        <v>45591</v>
      </c>
      <c r="C635" s="10">
        <f>DATE(YEAR(orders[[#This Row],[order_date]]), MONTH(orders[[#This Row],[order_date]]), 1)</f>
        <v>45566</v>
      </c>
      <c r="D635" t="s">
        <v>1773</v>
      </c>
      <c r="E635" t="s">
        <v>625</v>
      </c>
      <c r="F635" t="str">
        <f>VLOOKUP(orders[[#This Row],[product_id]],Products!A:C,3,0)</f>
        <v>Electronics</v>
      </c>
      <c r="G635">
        <v>3</v>
      </c>
      <c r="H635" s="6">
        <v>0.23080828612868121</v>
      </c>
      <c r="I635" s="2">
        <f>VLOOKUP($E635,
Products!$A$1:$F$201,MATCH(Orders!I$1,Products!$A$1:$F$1,0),0)</f>
        <v>11578.815958005471</v>
      </c>
      <c r="J635" s="2">
        <f>VLOOKUP($E635,
Products!$A$1:$F$201,MATCH(Orders!J$1,Products!$A$1:$F$1,0),0)</f>
        <v>7854.7306959992193</v>
      </c>
    </row>
    <row r="636" spans="1:10">
      <c r="A636">
        <v>635</v>
      </c>
      <c r="B636" s="4">
        <v>45596</v>
      </c>
      <c r="C636" s="10">
        <f>DATE(YEAR(orders[[#This Row],[order_date]]), MONTH(orders[[#This Row],[order_date]]), 1)</f>
        <v>45566</v>
      </c>
      <c r="D636" t="s">
        <v>1587</v>
      </c>
      <c r="E636" t="s">
        <v>591</v>
      </c>
      <c r="F636" t="str">
        <f>VLOOKUP(orders[[#This Row],[product_id]],Products!A:C,3,0)</f>
        <v>Appliances</v>
      </c>
      <c r="G636">
        <v>1</v>
      </c>
      <c r="H636" s="6">
        <v>9.3253891058769245E-2</v>
      </c>
      <c r="I636" s="2">
        <f>VLOOKUP($E636,
Products!$A$1:$F$201,MATCH(Orders!I$1,Products!$A$1:$F$1,0),0)</f>
        <v>5828.0678031706884</v>
      </c>
      <c r="J636" s="2">
        <f>VLOOKUP($E636,
Products!$A$1:$F$201,MATCH(Orders!J$1,Products!$A$1:$F$1,0),0)</f>
        <v>3928.741316454903</v>
      </c>
    </row>
    <row r="637" spans="1:10">
      <c r="A637">
        <v>636</v>
      </c>
      <c r="B637" s="4">
        <v>45147</v>
      </c>
      <c r="C637" s="10">
        <f>DATE(YEAR(orders[[#This Row],[order_date]]), MONTH(orders[[#This Row],[order_date]]), 1)</f>
        <v>45139</v>
      </c>
      <c r="D637" t="s">
        <v>3519</v>
      </c>
      <c r="E637" t="s">
        <v>689</v>
      </c>
      <c r="F637" t="str">
        <f>VLOOKUP(orders[[#This Row],[product_id]],Products!A:C,3,0)</f>
        <v>Electronics</v>
      </c>
      <c r="G637">
        <v>1</v>
      </c>
      <c r="H637" s="6">
        <v>0.12642936065563845</v>
      </c>
      <c r="I637" s="2">
        <f>VLOOKUP($E637,
Products!$A$1:$F$201,MATCH(Orders!I$1,Products!$A$1:$F$1,0),0)</f>
        <v>22021.70433799336</v>
      </c>
      <c r="J637" s="2">
        <f>VLOOKUP($E637,
Products!$A$1:$F$201,MATCH(Orders!J$1,Products!$A$1:$F$1,0),0)</f>
        <v>16990.60087110737</v>
      </c>
    </row>
    <row r="638" spans="1:10">
      <c r="A638">
        <v>637</v>
      </c>
      <c r="B638" s="4">
        <v>45199</v>
      </c>
      <c r="C638" s="10">
        <f>DATE(YEAR(orders[[#This Row],[order_date]]), MONTH(orders[[#This Row],[order_date]]), 1)</f>
        <v>45170</v>
      </c>
      <c r="D638" t="s">
        <v>1642</v>
      </c>
      <c r="E638" t="s">
        <v>580</v>
      </c>
      <c r="F638" t="str">
        <f>VLOOKUP(orders[[#This Row],[product_id]],Products!A:C,3,0)</f>
        <v>Electronics</v>
      </c>
      <c r="G638">
        <v>2</v>
      </c>
      <c r="H638" s="6">
        <v>0.1344778669861787</v>
      </c>
      <c r="I638" s="2">
        <f>VLOOKUP($E638,
Products!$A$1:$F$201,MATCH(Orders!I$1,Products!$A$1:$F$1,0),0)</f>
        <v>29905.106989935579</v>
      </c>
      <c r="J638" s="2">
        <f>VLOOKUP($E638,
Products!$A$1:$F$201,MATCH(Orders!J$1,Products!$A$1:$F$1,0),0)</f>
        <v>22230.930488499071</v>
      </c>
    </row>
    <row r="639" spans="1:10">
      <c r="A639">
        <v>638</v>
      </c>
      <c r="B639" s="4">
        <v>45205</v>
      </c>
      <c r="C639" s="10">
        <f>DATE(YEAR(orders[[#This Row],[order_date]]), MONTH(orders[[#This Row],[order_date]]), 1)</f>
        <v>45200</v>
      </c>
      <c r="D639" t="s">
        <v>2654</v>
      </c>
      <c r="E639" t="s">
        <v>539</v>
      </c>
      <c r="F639" t="str">
        <f>VLOOKUP(orders[[#This Row],[product_id]],Products!A:C,3,0)</f>
        <v>Appliances</v>
      </c>
      <c r="G639">
        <v>1</v>
      </c>
      <c r="H639" s="6">
        <v>0.10438614451744045</v>
      </c>
      <c r="I639" s="2">
        <f>VLOOKUP($E639,
Products!$A$1:$F$201,MATCH(Orders!I$1,Products!$A$1:$F$1,0),0)</f>
        <v>25730.234720482978</v>
      </c>
      <c r="J639" s="2">
        <f>VLOOKUP($E639,
Products!$A$1:$F$201,MATCH(Orders!J$1,Products!$A$1:$F$1,0),0)</f>
        <v>17186.87037527658</v>
      </c>
    </row>
    <row r="640" spans="1:10">
      <c r="A640">
        <v>639</v>
      </c>
      <c r="B640" s="4">
        <v>45742</v>
      </c>
      <c r="C640" s="10">
        <f>DATE(YEAR(orders[[#This Row],[order_date]]), MONTH(orders[[#This Row],[order_date]]), 1)</f>
        <v>45717</v>
      </c>
      <c r="D640" t="s">
        <v>3112</v>
      </c>
      <c r="E640" t="s">
        <v>550</v>
      </c>
      <c r="F640" t="str">
        <f>VLOOKUP(orders[[#This Row],[product_id]],Products!A:C,3,0)</f>
        <v>Electronics</v>
      </c>
      <c r="G640">
        <v>1</v>
      </c>
      <c r="H640" s="6">
        <v>0.10790239801552921</v>
      </c>
      <c r="I640" s="2">
        <f>VLOOKUP($E640,
Products!$A$1:$F$201,MATCH(Orders!I$1,Products!$A$1:$F$1,0),0)</f>
        <v>21928.70634496431</v>
      </c>
      <c r="J640" s="2">
        <f>VLOOKUP($E640,
Products!$A$1:$F$201,MATCH(Orders!J$1,Products!$A$1:$F$1,0),0)</f>
        <v>17227.037321653719</v>
      </c>
    </row>
    <row r="641" spans="1:10">
      <c r="A641">
        <v>640</v>
      </c>
      <c r="B641" s="4">
        <v>45202</v>
      </c>
      <c r="C641" s="10">
        <f>DATE(YEAR(orders[[#This Row],[order_date]]), MONTH(orders[[#This Row],[order_date]]), 1)</f>
        <v>45200</v>
      </c>
      <c r="D641" t="s">
        <v>3399</v>
      </c>
      <c r="E641" t="s">
        <v>649</v>
      </c>
      <c r="F641" t="str">
        <f>VLOOKUP(orders[[#This Row],[product_id]],Products!A:C,3,0)</f>
        <v>Electronics</v>
      </c>
      <c r="G641">
        <v>2</v>
      </c>
      <c r="H641" s="6">
        <v>0.24179276561530597</v>
      </c>
      <c r="I641" s="2">
        <f>VLOOKUP($E641,
Products!$A$1:$F$201,MATCH(Orders!I$1,Products!$A$1:$F$1,0),0)</f>
        <v>13109.676759490871</v>
      </c>
      <c r="J641" s="2">
        <f>VLOOKUP($E641,
Products!$A$1:$F$201,MATCH(Orders!J$1,Products!$A$1:$F$1,0),0)</f>
        <v>9497.2301945627187</v>
      </c>
    </row>
    <row r="642" spans="1:10">
      <c r="A642">
        <v>641</v>
      </c>
      <c r="B642" s="4">
        <v>45931</v>
      </c>
      <c r="C642" s="10">
        <f>DATE(YEAR(orders[[#This Row],[order_date]]), MONTH(orders[[#This Row],[order_date]]), 1)</f>
        <v>45931</v>
      </c>
      <c r="D642" t="s">
        <v>4345</v>
      </c>
      <c r="E642" t="s">
        <v>642</v>
      </c>
      <c r="F642" t="str">
        <f>VLOOKUP(orders[[#This Row],[product_id]],Products!A:C,3,0)</f>
        <v>Appliances</v>
      </c>
      <c r="G642">
        <v>3</v>
      </c>
      <c r="H642" s="6">
        <v>6.140765117581224E-2</v>
      </c>
      <c r="I642" s="2">
        <f>VLOOKUP($E642,
Products!$A$1:$F$201,MATCH(Orders!I$1,Products!$A$1:$F$1,0),0)</f>
        <v>2296.7821973225709</v>
      </c>
      <c r="J642" s="2">
        <f>VLOOKUP($E642,
Products!$A$1:$F$201,MATCH(Orders!J$1,Products!$A$1:$F$1,0),0)</f>
        <v>1585.16132006212</v>
      </c>
    </row>
    <row r="643" spans="1:10">
      <c r="A643">
        <v>642</v>
      </c>
      <c r="B643" s="4">
        <v>45440</v>
      </c>
      <c r="C643" s="10">
        <f>DATE(YEAR(orders[[#This Row],[order_date]]), MONTH(orders[[#This Row],[order_date]]), 1)</f>
        <v>45413</v>
      </c>
      <c r="D643" t="s">
        <v>2255</v>
      </c>
      <c r="E643" t="s">
        <v>521</v>
      </c>
      <c r="F643" t="str">
        <f>VLOOKUP(orders[[#This Row],[product_id]],Products!A:C,3,0)</f>
        <v>Electronics</v>
      </c>
      <c r="G643">
        <v>3</v>
      </c>
      <c r="H643" s="6">
        <v>0.17339321308911076</v>
      </c>
      <c r="I643" s="2">
        <f>VLOOKUP($E643,
Products!$A$1:$F$201,MATCH(Orders!I$1,Products!$A$1:$F$1,0),0)</f>
        <v>18373.691083837519</v>
      </c>
      <c r="J643" s="2">
        <f>VLOOKUP($E643,
Products!$A$1:$F$201,MATCH(Orders!J$1,Products!$A$1:$F$1,0),0)</f>
        <v>14409.80197321412</v>
      </c>
    </row>
    <row r="644" spans="1:10">
      <c r="A644">
        <v>643</v>
      </c>
      <c r="B644" s="4">
        <v>45849</v>
      </c>
      <c r="C644" s="10">
        <f>DATE(YEAR(orders[[#This Row],[order_date]]), MONTH(orders[[#This Row],[order_date]]), 1)</f>
        <v>45839</v>
      </c>
      <c r="D644" t="s">
        <v>3443</v>
      </c>
      <c r="E644" t="s">
        <v>600</v>
      </c>
      <c r="F644" t="str">
        <f>VLOOKUP(orders[[#This Row],[product_id]],Products!A:C,3,0)</f>
        <v>Electronics</v>
      </c>
      <c r="G644">
        <v>1</v>
      </c>
      <c r="H644" s="6">
        <v>0.11575855326187366</v>
      </c>
      <c r="I644" s="2">
        <f>VLOOKUP($E644,
Products!$A$1:$F$201,MATCH(Orders!I$1,Products!$A$1:$F$1,0),0)</f>
        <v>2556.7009232610858</v>
      </c>
      <c r="J644" s="2">
        <f>VLOOKUP($E644,
Products!$A$1:$F$201,MATCH(Orders!J$1,Products!$A$1:$F$1,0),0)</f>
        <v>2002.3128715328869</v>
      </c>
    </row>
    <row r="645" spans="1:10">
      <c r="A645">
        <v>644</v>
      </c>
      <c r="B645" s="4">
        <v>45568</v>
      </c>
      <c r="C645" s="10">
        <f>DATE(YEAR(orders[[#This Row],[order_date]]), MONTH(orders[[#This Row],[order_date]]), 1)</f>
        <v>45566</v>
      </c>
      <c r="D645" t="s">
        <v>1167</v>
      </c>
      <c r="E645" t="s">
        <v>664</v>
      </c>
      <c r="F645" t="str">
        <f>VLOOKUP(orders[[#This Row],[product_id]],Products!A:C,3,0)</f>
        <v>Appliances</v>
      </c>
      <c r="G645">
        <v>1</v>
      </c>
      <c r="H645" s="6">
        <v>9.5309406724124787E-2</v>
      </c>
      <c r="I645" s="2">
        <f>VLOOKUP($E645,
Products!$A$1:$F$201,MATCH(Orders!I$1,Products!$A$1:$F$1,0),0)</f>
        <v>2181.6314584966208</v>
      </c>
      <c r="J645" s="2">
        <f>VLOOKUP($E645,
Products!$A$1:$F$201,MATCH(Orders!J$1,Products!$A$1:$F$1,0),0)</f>
        <v>1607.5776178781809</v>
      </c>
    </row>
    <row r="646" spans="1:10">
      <c r="A646">
        <v>645</v>
      </c>
      <c r="B646" s="4">
        <v>45431</v>
      </c>
      <c r="C646" s="10">
        <f>DATE(YEAR(orders[[#This Row],[order_date]]), MONTH(orders[[#This Row],[order_date]]), 1)</f>
        <v>45413</v>
      </c>
      <c r="D646" t="s">
        <v>806</v>
      </c>
      <c r="E646" t="s">
        <v>646</v>
      </c>
      <c r="F646" t="str">
        <f>VLOOKUP(orders[[#This Row],[product_id]],Products!A:C,3,0)</f>
        <v>Electronics</v>
      </c>
      <c r="G646">
        <v>3</v>
      </c>
      <c r="H646" s="6">
        <v>0.17017250884261775</v>
      </c>
      <c r="I646" s="2">
        <f>VLOOKUP($E646,
Products!$A$1:$F$201,MATCH(Orders!I$1,Products!$A$1:$F$1,0),0)</f>
        <v>18424.12750052143</v>
      </c>
      <c r="J646" s="2">
        <f>VLOOKUP($E646,
Products!$A$1:$F$201,MATCH(Orders!J$1,Products!$A$1:$F$1,0),0)</f>
        <v>14575.25356690323</v>
      </c>
    </row>
    <row r="647" spans="1:10">
      <c r="A647">
        <v>646</v>
      </c>
      <c r="B647" s="4">
        <v>45516</v>
      </c>
      <c r="C647" s="10">
        <f>DATE(YEAR(orders[[#This Row],[order_date]]), MONTH(orders[[#This Row],[order_date]]), 1)</f>
        <v>45505</v>
      </c>
      <c r="D647" t="s">
        <v>3445</v>
      </c>
      <c r="E647" t="s">
        <v>633</v>
      </c>
      <c r="F647" t="str">
        <f>VLOOKUP(orders[[#This Row],[product_id]],Products!A:C,3,0)</f>
        <v>Appliances</v>
      </c>
      <c r="G647">
        <v>2</v>
      </c>
      <c r="H647" s="6">
        <v>8.2971393277869843E-2</v>
      </c>
      <c r="I647" s="2">
        <f>VLOOKUP($E647,
Products!$A$1:$F$201,MATCH(Orders!I$1,Products!$A$1:$F$1,0),0)</f>
        <v>2361.4162937319088</v>
      </c>
      <c r="J647" s="2">
        <f>VLOOKUP($E647,
Products!$A$1:$F$201,MATCH(Orders!J$1,Products!$A$1:$F$1,0),0)</f>
        <v>1552.5536411429621</v>
      </c>
    </row>
    <row r="648" spans="1:10">
      <c r="A648">
        <v>647</v>
      </c>
      <c r="B648" s="4">
        <v>45698</v>
      </c>
      <c r="C648" s="10">
        <f>DATE(YEAR(orders[[#This Row],[order_date]]), MONTH(orders[[#This Row],[order_date]]), 1)</f>
        <v>45689</v>
      </c>
      <c r="D648" t="s">
        <v>3737</v>
      </c>
      <c r="E648" t="s">
        <v>510</v>
      </c>
      <c r="F648" t="str">
        <f>VLOOKUP(orders[[#This Row],[product_id]],Products!A:C,3,0)</f>
        <v>Appliances</v>
      </c>
      <c r="G648">
        <v>2</v>
      </c>
      <c r="H648" s="6">
        <v>0.14483127185342823</v>
      </c>
      <c r="I648" s="2">
        <f>VLOOKUP($E648,
Products!$A$1:$F$201,MATCH(Orders!I$1,Products!$A$1:$F$1,0),0)</f>
        <v>23457.606610250739</v>
      </c>
      <c r="J648" s="2">
        <f>VLOOKUP($E648,
Products!$A$1:$F$201,MATCH(Orders!J$1,Products!$A$1:$F$1,0),0)</f>
        <v>17038.831523124281</v>
      </c>
    </row>
    <row r="649" spans="1:10">
      <c r="A649">
        <v>648</v>
      </c>
      <c r="B649" s="4">
        <v>45666</v>
      </c>
      <c r="C649" s="10">
        <f>DATE(YEAR(orders[[#This Row],[order_date]]), MONTH(orders[[#This Row],[order_date]]), 1)</f>
        <v>45658</v>
      </c>
      <c r="D649" t="s">
        <v>4238</v>
      </c>
      <c r="E649" t="s">
        <v>628</v>
      </c>
      <c r="F649" t="str">
        <f>VLOOKUP(orders[[#This Row],[product_id]],Products!A:C,3,0)</f>
        <v>Electronics</v>
      </c>
      <c r="G649">
        <v>1</v>
      </c>
      <c r="H649" s="6">
        <v>0.21917128995369398</v>
      </c>
      <c r="I649" s="2">
        <f>VLOOKUP($E649,
Products!$A$1:$F$201,MATCH(Orders!I$1,Products!$A$1:$F$1,0),0)</f>
        <v>2480.4343676348258</v>
      </c>
      <c r="J649" s="2">
        <f>VLOOKUP($E649,
Products!$A$1:$F$201,MATCH(Orders!J$1,Products!$A$1:$F$1,0),0)</f>
        <v>1932.862959692628</v>
      </c>
    </row>
    <row r="650" spans="1:10">
      <c r="A650">
        <v>649</v>
      </c>
      <c r="B650" s="4">
        <v>45601</v>
      </c>
      <c r="C650" s="10">
        <f>DATE(YEAR(orders[[#This Row],[order_date]]), MONTH(orders[[#This Row],[order_date]]), 1)</f>
        <v>45597</v>
      </c>
      <c r="D650" t="s">
        <v>3522</v>
      </c>
      <c r="E650" t="s">
        <v>632</v>
      </c>
      <c r="F650" t="str">
        <f>VLOOKUP(orders[[#This Row],[product_id]],Products!A:C,3,0)</f>
        <v>Electronics</v>
      </c>
      <c r="G650">
        <v>2</v>
      </c>
      <c r="H650" s="6">
        <v>0.10475075301639979</v>
      </c>
      <c r="I650" s="2">
        <f>VLOOKUP($E650,
Products!$A$1:$F$201,MATCH(Orders!I$1,Products!$A$1:$F$1,0),0)</f>
        <v>23049.571773693999</v>
      </c>
      <c r="J650" s="2">
        <f>VLOOKUP($E650,
Products!$A$1:$F$201,MATCH(Orders!J$1,Products!$A$1:$F$1,0),0)</f>
        <v>15791.461375569639</v>
      </c>
    </row>
    <row r="651" spans="1:10">
      <c r="A651">
        <v>650</v>
      </c>
      <c r="B651" s="4">
        <v>45940</v>
      </c>
      <c r="C651" s="10">
        <f>DATE(YEAR(orders[[#This Row],[order_date]]), MONTH(orders[[#This Row],[order_date]]), 1)</f>
        <v>45931</v>
      </c>
      <c r="D651" t="s">
        <v>3021</v>
      </c>
      <c r="E651" t="s">
        <v>680</v>
      </c>
      <c r="F651" t="str">
        <f>VLOOKUP(orders[[#This Row],[product_id]],Products!A:C,3,0)</f>
        <v>Electronics</v>
      </c>
      <c r="G651">
        <v>1</v>
      </c>
      <c r="H651" s="6">
        <v>0.19183334084584236</v>
      </c>
      <c r="I651" s="2">
        <f>VLOOKUP($E651,
Products!$A$1:$F$201,MATCH(Orders!I$1,Products!$A$1:$F$1,0),0)</f>
        <v>31627.348891742429</v>
      </c>
      <c r="J651" s="2">
        <f>VLOOKUP($E651,
Products!$A$1:$F$201,MATCH(Orders!J$1,Products!$A$1:$F$1,0),0)</f>
        <v>23219.930812036979</v>
      </c>
    </row>
    <row r="652" spans="1:10">
      <c r="A652">
        <v>651</v>
      </c>
      <c r="B652" s="4">
        <v>45054</v>
      </c>
      <c r="C652" s="10">
        <f>DATE(YEAR(orders[[#This Row],[order_date]]), MONTH(orders[[#This Row],[order_date]]), 1)</f>
        <v>45047</v>
      </c>
      <c r="D652" t="s">
        <v>3636</v>
      </c>
      <c r="E652" t="s">
        <v>672</v>
      </c>
      <c r="F652" t="str">
        <f>VLOOKUP(orders[[#This Row],[product_id]],Products!A:C,3,0)</f>
        <v>Electronics</v>
      </c>
      <c r="G652">
        <v>3</v>
      </c>
      <c r="H652" s="6">
        <v>0.22234406336012827</v>
      </c>
      <c r="I652" s="2">
        <f>VLOOKUP($E652,
Products!$A$1:$F$201,MATCH(Orders!I$1,Products!$A$1:$F$1,0),0)</f>
        <v>29856.340212906369</v>
      </c>
      <c r="J652" s="2">
        <f>VLOOKUP($E652,
Products!$A$1:$F$201,MATCH(Orders!J$1,Products!$A$1:$F$1,0),0)</f>
        <v>19759.064823078941</v>
      </c>
    </row>
    <row r="653" spans="1:10">
      <c r="A653">
        <v>652</v>
      </c>
      <c r="B653" s="4">
        <v>45429</v>
      </c>
      <c r="C653" s="10">
        <f>DATE(YEAR(orders[[#This Row],[order_date]]), MONTH(orders[[#This Row],[order_date]]), 1)</f>
        <v>45413</v>
      </c>
      <c r="D653" t="s">
        <v>4139</v>
      </c>
      <c r="E653" t="s">
        <v>523</v>
      </c>
      <c r="F653" t="str">
        <f>VLOOKUP(orders[[#This Row],[product_id]],Products!A:C,3,0)</f>
        <v>Electronics</v>
      </c>
      <c r="G653">
        <v>1</v>
      </c>
      <c r="H653" s="6">
        <v>0.16591414190847495</v>
      </c>
      <c r="I653" s="2">
        <f>VLOOKUP($E653,
Products!$A$1:$F$201,MATCH(Orders!I$1,Products!$A$1:$F$1,0),0)</f>
        <v>27240.414518089601</v>
      </c>
      <c r="J653" s="2">
        <f>VLOOKUP($E653,
Products!$A$1:$F$201,MATCH(Orders!J$1,Products!$A$1:$F$1,0),0)</f>
        <v>21217.524617692769</v>
      </c>
    </row>
    <row r="654" spans="1:10">
      <c r="A654">
        <v>653</v>
      </c>
      <c r="B654" s="4">
        <v>45828</v>
      </c>
      <c r="C654" s="10">
        <f>DATE(YEAR(orders[[#This Row],[order_date]]), MONTH(orders[[#This Row],[order_date]]), 1)</f>
        <v>45809</v>
      </c>
      <c r="D654" t="s">
        <v>1113</v>
      </c>
      <c r="E654" t="s">
        <v>653</v>
      </c>
      <c r="F654" t="str">
        <f>VLOOKUP(orders[[#This Row],[product_id]],Products!A:C,3,0)</f>
        <v>Electronics</v>
      </c>
      <c r="G654">
        <v>2</v>
      </c>
      <c r="H654" s="6">
        <v>0.24395567721135239</v>
      </c>
      <c r="I654" s="2">
        <f>VLOOKUP($E654,
Products!$A$1:$F$201,MATCH(Orders!I$1,Products!$A$1:$F$1,0),0)</f>
        <v>18065.96612294337</v>
      </c>
      <c r="J654" s="2">
        <f>VLOOKUP($E654,
Products!$A$1:$F$201,MATCH(Orders!J$1,Products!$A$1:$F$1,0),0)</f>
        <v>14411.932365903909</v>
      </c>
    </row>
    <row r="655" spans="1:10">
      <c r="A655">
        <v>654</v>
      </c>
      <c r="B655" s="4">
        <v>45469</v>
      </c>
      <c r="C655" s="10">
        <f>DATE(YEAR(orders[[#This Row],[order_date]]), MONTH(orders[[#This Row],[order_date]]), 1)</f>
        <v>45444</v>
      </c>
      <c r="D655" t="s">
        <v>3814</v>
      </c>
      <c r="E655" t="s">
        <v>635</v>
      </c>
      <c r="F655" t="str">
        <f>VLOOKUP(orders[[#This Row],[product_id]],Products!A:C,3,0)</f>
        <v>Electronics</v>
      </c>
      <c r="G655">
        <v>3</v>
      </c>
      <c r="H655" s="6">
        <v>0.1166792158997661</v>
      </c>
      <c r="I655" s="2">
        <f>VLOOKUP($E655,
Products!$A$1:$F$201,MATCH(Orders!I$1,Products!$A$1:$F$1,0),0)</f>
        <v>31014.321091901689</v>
      </c>
      <c r="J655" s="2">
        <f>VLOOKUP($E655,
Products!$A$1:$F$201,MATCH(Orders!J$1,Products!$A$1:$F$1,0),0)</f>
        <v>23202.91049209132</v>
      </c>
    </row>
    <row r="656" spans="1:10">
      <c r="A656">
        <v>655</v>
      </c>
      <c r="B656" s="4">
        <v>45418</v>
      </c>
      <c r="C656" s="10">
        <f>DATE(YEAR(orders[[#This Row],[order_date]]), MONTH(orders[[#This Row],[order_date]]), 1)</f>
        <v>45413</v>
      </c>
      <c r="D656" t="s">
        <v>3221</v>
      </c>
      <c r="E656" t="s">
        <v>545</v>
      </c>
      <c r="F656" t="str">
        <f>VLOOKUP(orders[[#This Row],[product_id]],Products!A:C,3,0)</f>
        <v>Electronics</v>
      </c>
      <c r="G656">
        <v>2</v>
      </c>
      <c r="H656" s="6">
        <v>0.14844786802014157</v>
      </c>
      <c r="I656" s="2">
        <f>VLOOKUP($E656,
Products!$A$1:$F$201,MATCH(Orders!I$1,Products!$A$1:$F$1,0),0)</f>
        <v>11292.44914297154</v>
      </c>
      <c r="J656" s="2">
        <f>VLOOKUP($E656,
Products!$A$1:$F$201,MATCH(Orders!J$1,Products!$A$1:$F$1,0),0)</f>
        <v>7616.0274340726546</v>
      </c>
    </row>
    <row r="657" spans="1:10">
      <c r="A657">
        <v>656</v>
      </c>
      <c r="B657" s="4">
        <v>45971</v>
      </c>
      <c r="C657" s="10">
        <f>DATE(YEAR(orders[[#This Row],[order_date]]), MONTH(orders[[#This Row],[order_date]]), 1)</f>
        <v>45962</v>
      </c>
      <c r="D657" t="s">
        <v>2445</v>
      </c>
      <c r="E657" t="s">
        <v>663</v>
      </c>
      <c r="F657" t="str">
        <f>VLOOKUP(orders[[#This Row],[product_id]],Products!A:C,3,0)</f>
        <v>Electronics</v>
      </c>
      <c r="G657">
        <v>1</v>
      </c>
      <c r="H657" s="6">
        <v>0.13451114855975657</v>
      </c>
      <c r="I657" s="2">
        <f>VLOOKUP($E657,
Products!$A$1:$F$201,MATCH(Orders!I$1,Products!$A$1:$F$1,0),0)</f>
        <v>12863.39473364416</v>
      </c>
      <c r="J657" s="2">
        <f>VLOOKUP($E657,
Products!$A$1:$F$201,MATCH(Orders!J$1,Products!$A$1:$F$1,0),0)</f>
        <v>9312.9321574947517</v>
      </c>
    </row>
    <row r="658" spans="1:10">
      <c r="A658">
        <v>657</v>
      </c>
      <c r="B658" s="4">
        <v>45640</v>
      </c>
      <c r="C658" s="10">
        <f>DATE(YEAR(orders[[#This Row],[order_date]]), MONTH(orders[[#This Row],[order_date]]), 1)</f>
        <v>45627</v>
      </c>
      <c r="D658" t="s">
        <v>964</v>
      </c>
      <c r="E658" t="s">
        <v>515</v>
      </c>
      <c r="F658" t="str">
        <f>VLOOKUP(orders[[#This Row],[product_id]],Products!A:C,3,0)</f>
        <v>Appliances</v>
      </c>
      <c r="G658">
        <v>1</v>
      </c>
      <c r="H658" s="6">
        <v>0.11750181351730493</v>
      </c>
      <c r="I658" s="2">
        <f>VLOOKUP($E658,
Products!$A$1:$F$201,MATCH(Orders!I$1,Products!$A$1:$F$1,0),0)</f>
        <v>2136.8180837738519</v>
      </c>
      <c r="J658" s="2">
        <f>VLOOKUP($E658,
Products!$A$1:$F$201,MATCH(Orders!J$1,Products!$A$1:$F$1,0),0)</f>
        <v>1689.48738136013</v>
      </c>
    </row>
    <row r="659" spans="1:10">
      <c r="A659">
        <v>658</v>
      </c>
      <c r="B659" s="4">
        <v>45717</v>
      </c>
      <c r="C659" s="10">
        <f>DATE(YEAR(orders[[#This Row],[order_date]]), MONTH(orders[[#This Row],[order_date]]), 1)</f>
        <v>45717</v>
      </c>
      <c r="D659" t="s">
        <v>1214</v>
      </c>
      <c r="E659" t="s">
        <v>569</v>
      </c>
      <c r="F659" t="str">
        <f>VLOOKUP(orders[[#This Row],[product_id]],Products!A:C,3,0)</f>
        <v>Electronics</v>
      </c>
      <c r="G659">
        <v>2</v>
      </c>
      <c r="H659" s="6">
        <v>0.144126517480509</v>
      </c>
      <c r="I659" s="2">
        <f>VLOOKUP($E659,
Products!$A$1:$F$201,MATCH(Orders!I$1,Products!$A$1:$F$1,0),0)</f>
        <v>30739.034547193129</v>
      </c>
      <c r="J659" s="2">
        <f>VLOOKUP($E659,
Products!$A$1:$F$201,MATCH(Orders!J$1,Products!$A$1:$F$1,0),0)</f>
        <v>22938.60345365321</v>
      </c>
    </row>
    <row r="660" spans="1:10">
      <c r="A660">
        <v>659</v>
      </c>
      <c r="B660" s="4">
        <v>45342</v>
      </c>
      <c r="C660" s="10">
        <f>DATE(YEAR(orders[[#This Row],[order_date]]), MONTH(orders[[#This Row],[order_date]]), 1)</f>
        <v>45323</v>
      </c>
      <c r="D660" t="s">
        <v>2396</v>
      </c>
      <c r="E660" t="s">
        <v>547</v>
      </c>
      <c r="F660" t="str">
        <f>VLOOKUP(orders[[#This Row],[product_id]],Products!A:C,3,0)</f>
        <v>Appliances</v>
      </c>
      <c r="G660">
        <v>1</v>
      </c>
      <c r="H660" s="6">
        <v>0.14191412630389436</v>
      </c>
      <c r="I660" s="2">
        <f>VLOOKUP($E660,
Products!$A$1:$F$201,MATCH(Orders!I$1,Products!$A$1:$F$1,0),0)</f>
        <v>2366.4310858022332</v>
      </c>
      <c r="J660" s="2">
        <f>VLOOKUP($E660,
Products!$A$1:$F$201,MATCH(Orders!J$1,Products!$A$1:$F$1,0),0)</f>
        <v>1841.1055346213741</v>
      </c>
    </row>
    <row r="661" spans="1:10">
      <c r="A661">
        <v>660</v>
      </c>
      <c r="B661" s="4">
        <v>45074</v>
      </c>
      <c r="C661" s="10">
        <f>DATE(YEAR(orders[[#This Row],[order_date]]), MONTH(orders[[#This Row],[order_date]]), 1)</f>
        <v>45047</v>
      </c>
      <c r="D661" t="s">
        <v>4527</v>
      </c>
      <c r="E661" t="s">
        <v>686</v>
      </c>
      <c r="F661" t="str">
        <f>VLOOKUP(orders[[#This Row],[product_id]],Products!A:C,3,0)</f>
        <v>Appliances</v>
      </c>
      <c r="G661">
        <v>1</v>
      </c>
      <c r="H661" s="6">
        <v>0.12865011424820641</v>
      </c>
      <c r="I661" s="2">
        <f>VLOOKUP($E661,
Products!$A$1:$F$201,MATCH(Orders!I$1,Products!$A$1:$F$1,0),0)</f>
        <v>25525.356267188719</v>
      </c>
      <c r="J661" s="2">
        <f>VLOOKUP($E661,
Products!$A$1:$F$201,MATCH(Orders!J$1,Products!$A$1:$F$1,0),0)</f>
        <v>18214.15981099859</v>
      </c>
    </row>
    <row r="662" spans="1:10">
      <c r="A662">
        <v>661</v>
      </c>
      <c r="B662" s="4">
        <v>45896</v>
      </c>
      <c r="C662" s="10">
        <f>DATE(YEAR(orders[[#This Row],[order_date]]), MONTH(orders[[#This Row],[order_date]]), 1)</f>
        <v>45870</v>
      </c>
      <c r="D662" t="s">
        <v>1014</v>
      </c>
      <c r="E662" t="s">
        <v>598</v>
      </c>
      <c r="F662" t="str">
        <f>VLOOKUP(orders[[#This Row],[product_id]],Products!A:C,3,0)</f>
        <v>Appliances</v>
      </c>
      <c r="G662">
        <v>1</v>
      </c>
      <c r="H662" s="6">
        <v>0.13750339403203704</v>
      </c>
      <c r="I662" s="2">
        <f>VLOOKUP($E662,
Products!$A$1:$F$201,MATCH(Orders!I$1,Products!$A$1:$F$1,0),0)</f>
        <v>5641.6789233526652</v>
      </c>
      <c r="J662" s="2">
        <f>VLOOKUP($E662,
Products!$A$1:$F$201,MATCH(Orders!J$1,Products!$A$1:$F$1,0),0)</f>
        <v>4031.2473685481059</v>
      </c>
    </row>
    <row r="663" spans="1:10">
      <c r="A663">
        <v>662</v>
      </c>
      <c r="B663" s="4">
        <v>44955</v>
      </c>
      <c r="C663" s="10">
        <f>DATE(YEAR(orders[[#This Row],[order_date]]), MONTH(orders[[#This Row],[order_date]]), 1)</f>
        <v>44927</v>
      </c>
      <c r="D663" t="s">
        <v>4389</v>
      </c>
      <c r="E663" t="s">
        <v>686</v>
      </c>
      <c r="F663" t="str">
        <f>VLOOKUP(orders[[#This Row],[product_id]],Products!A:C,3,0)</f>
        <v>Appliances</v>
      </c>
      <c r="G663">
        <v>2</v>
      </c>
      <c r="H663" s="6">
        <v>6.9286985908729309E-2</v>
      </c>
      <c r="I663" s="2">
        <f>VLOOKUP($E663,
Products!$A$1:$F$201,MATCH(Orders!I$1,Products!$A$1:$F$1,0),0)</f>
        <v>25525.356267188719</v>
      </c>
      <c r="J663" s="2">
        <f>VLOOKUP($E663,
Products!$A$1:$F$201,MATCH(Orders!J$1,Products!$A$1:$F$1,0),0)</f>
        <v>18214.15981099859</v>
      </c>
    </row>
    <row r="664" spans="1:10">
      <c r="A664">
        <v>663</v>
      </c>
      <c r="B664" s="4">
        <v>45234</v>
      </c>
      <c r="C664" s="10">
        <f>DATE(YEAR(orders[[#This Row],[order_date]]), MONTH(orders[[#This Row],[order_date]]), 1)</f>
        <v>45231</v>
      </c>
      <c r="D664" t="s">
        <v>4050</v>
      </c>
      <c r="E664" t="s">
        <v>545</v>
      </c>
      <c r="F664" t="str">
        <f>VLOOKUP(orders[[#This Row],[product_id]],Products!A:C,3,0)</f>
        <v>Electronics</v>
      </c>
      <c r="G664">
        <v>3</v>
      </c>
      <c r="H664" s="6">
        <v>0.18372512821613826</v>
      </c>
      <c r="I664" s="2">
        <f>VLOOKUP($E664,
Products!$A$1:$F$201,MATCH(Orders!I$1,Products!$A$1:$F$1,0),0)</f>
        <v>11292.44914297154</v>
      </c>
      <c r="J664" s="2">
        <f>VLOOKUP($E664,
Products!$A$1:$F$201,MATCH(Orders!J$1,Products!$A$1:$F$1,0),0)</f>
        <v>7616.0274340726546</v>
      </c>
    </row>
    <row r="665" spans="1:10">
      <c r="A665">
        <v>664</v>
      </c>
      <c r="B665" s="4">
        <v>45088</v>
      </c>
      <c r="C665" s="10">
        <f>DATE(YEAR(orders[[#This Row],[order_date]]), MONTH(orders[[#This Row],[order_date]]), 1)</f>
        <v>45078</v>
      </c>
      <c r="D665" t="s">
        <v>1330</v>
      </c>
      <c r="E665" t="s">
        <v>649</v>
      </c>
      <c r="F665" t="str">
        <f>VLOOKUP(orders[[#This Row],[product_id]],Products!A:C,3,0)</f>
        <v>Electronics</v>
      </c>
      <c r="G665">
        <v>3</v>
      </c>
      <c r="H665" s="6">
        <v>0.19949538405717102</v>
      </c>
      <c r="I665" s="2">
        <f>VLOOKUP($E665,
Products!$A$1:$F$201,MATCH(Orders!I$1,Products!$A$1:$F$1,0),0)</f>
        <v>13109.676759490871</v>
      </c>
      <c r="J665" s="2">
        <f>VLOOKUP($E665,
Products!$A$1:$F$201,MATCH(Orders!J$1,Products!$A$1:$F$1,0),0)</f>
        <v>9497.2301945627187</v>
      </c>
    </row>
    <row r="666" spans="1:10">
      <c r="A666">
        <v>665</v>
      </c>
      <c r="B666" s="4">
        <v>45795</v>
      </c>
      <c r="C666" s="10">
        <f>DATE(YEAR(orders[[#This Row],[order_date]]), MONTH(orders[[#This Row],[order_date]]), 1)</f>
        <v>45778</v>
      </c>
      <c r="D666" t="s">
        <v>2863</v>
      </c>
      <c r="E666" t="s">
        <v>681</v>
      </c>
      <c r="F666" t="str">
        <f>VLOOKUP(orders[[#This Row],[product_id]],Products!A:C,3,0)</f>
        <v>Appliances</v>
      </c>
      <c r="G666">
        <v>2</v>
      </c>
      <c r="H666" s="6">
        <v>9.0419265554177647E-2</v>
      </c>
      <c r="I666" s="2">
        <f>VLOOKUP($E666,
Products!$A$1:$F$201,MATCH(Orders!I$1,Products!$A$1:$F$1,0),0)</f>
        <v>2080.3641662770501</v>
      </c>
      <c r="J666" s="2">
        <f>VLOOKUP($E666,
Products!$A$1:$F$201,MATCH(Orders!J$1,Products!$A$1:$F$1,0),0)</f>
        <v>1566.754559891986</v>
      </c>
    </row>
    <row r="667" spans="1:10">
      <c r="A667">
        <v>666</v>
      </c>
      <c r="B667" s="4">
        <v>45778</v>
      </c>
      <c r="C667" s="10">
        <f>DATE(YEAR(orders[[#This Row],[order_date]]), MONTH(orders[[#This Row],[order_date]]), 1)</f>
        <v>45778</v>
      </c>
      <c r="D667" t="s">
        <v>4432</v>
      </c>
      <c r="E667" t="s">
        <v>630</v>
      </c>
      <c r="F667" t="str">
        <f>VLOOKUP(orders[[#This Row],[product_id]],Products!A:C,3,0)</f>
        <v>Electronics</v>
      </c>
      <c r="G667">
        <v>3</v>
      </c>
      <c r="H667" s="6">
        <v>0.19107382549415464</v>
      </c>
      <c r="I667" s="2">
        <f>VLOOKUP($E667,
Products!$A$1:$F$201,MATCH(Orders!I$1,Products!$A$1:$F$1,0),0)</f>
        <v>20513.60683859466</v>
      </c>
      <c r="J667" s="2">
        <f>VLOOKUP($E667,
Products!$A$1:$F$201,MATCH(Orders!J$1,Products!$A$1:$F$1,0),0)</f>
        <v>14929.268600567289</v>
      </c>
    </row>
    <row r="668" spans="1:10">
      <c r="A668">
        <v>667</v>
      </c>
      <c r="B668" s="4">
        <v>44987</v>
      </c>
      <c r="C668" s="10">
        <f>DATE(YEAR(orders[[#This Row],[order_date]]), MONTH(orders[[#This Row],[order_date]]), 1)</f>
        <v>44986</v>
      </c>
      <c r="D668" t="s">
        <v>1384</v>
      </c>
      <c r="E668" t="s">
        <v>566</v>
      </c>
      <c r="F668" t="str">
        <f>VLOOKUP(orders[[#This Row],[product_id]],Products!A:C,3,0)</f>
        <v>Electronics</v>
      </c>
      <c r="G668">
        <v>2</v>
      </c>
      <c r="H668" s="6">
        <v>0.1454122088773793</v>
      </c>
      <c r="I668" s="2">
        <f>VLOOKUP($E668,
Products!$A$1:$F$201,MATCH(Orders!I$1,Products!$A$1:$F$1,0),0)</f>
        <v>16858.5225334635</v>
      </c>
      <c r="J668" s="2">
        <f>VLOOKUP($E668,
Products!$A$1:$F$201,MATCH(Orders!J$1,Products!$A$1:$F$1,0),0)</f>
        <v>11855.743620634101</v>
      </c>
    </row>
    <row r="669" spans="1:10">
      <c r="A669">
        <v>668</v>
      </c>
      <c r="B669" s="4">
        <v>45051</v>
      </c>
      <c r="C669" s="10">
        <f>DATE(YEAR(orders[[#This Row],[order_date]]), MONTH(orders[[#This Row],[order_date]]), 1)</f>
        <v>45047</v>
      </c>
      <c r="D669" t="s">
        <v>1989</v>
      </c>
      <c r="E669" t="s">
        <v>671</v>
      </c>
      <c r="F669" t="str">
        <f>VLOOKUP(orders[[#This Row],[product_id]],Products!A:C,3,0)</f>
        <v>Electronics</v>
      </c>
      <c r="G669">
        <v>3</v>
      </c>
      <c r="H669" s="6">
        <v>0.21190428926298133</v>
      </c>
      <c r="I669" s="2">
        <f>VLOOKUP($E669,
Products!$A$1:$F$201,MATCH(Orders!I$1,Products!$A$1:$F$1,0),0)</f>
        <v>20226.002416343759</v>
      </c>
      <c r="J669" s="2">
        <f>VLOOKUP($E669,
Products!$A$1:$F$201,MATCH(Orders!J$1,Products!$A$1:$F$1,0),0)</f>
        <v>13513.884167631189</v>
      </c>
    </row>
    <row r="670" spans="1:10">
      <c r="A670">
        <v>669</v>
      </c>
      <c r="B670" s="4">
        <v>46021</v>
      </c>
      <c r="C670" s="10">
        <f>DATE(YEAR(orders[[#This Row],[order_date]]), MONTH(orders[[#This Row],[order_date]]), 1)</f>
        <v>45992</v>
      </c>
      <c r="D670" t="s">
        <v>2386</v>
      </c>
      <c r="E670" t="s">
        <v>619</v>
      </c>
      <c r="F670" t="str">
        <f>VLOOKUP(orders[[#This Row],[product_id]],Products!A:C,3,0)</f>
        <v>Appliances</v>
      </c>
      <c r="G670">
        <v>2</v>
      </c>
      <c r="H670" s="6">
        <v>0.13751887837755283</v>
      </c>
      <c r="I670" s="2">
        <f>VLOOKUP($E670,
Products!$A$1:$F$201,MATCH(Orders!I$1,Products!$A$1:$F$1,0),0)</f>
        <v>6040.8433358455886</v>
      </c>
      <c r="J670" s="2">
        <f>VLOOKUP($E670,
Products!$A$1:$F$201,MATCH(Orders!J$1,Products!$A$1:$F$1,0),0)</f>
        <v>4363.6239115177623</v>
      </c>
    </row>
    <row r="671" spans="1:10">
      <c r="A671">
        <v>670</v>
      </c>
      <c r="B671" s="4">
        <v>45764</v>
      </c>
      <c r="C671" s="10">
        <f>DATE(YEAR(orders[[#This Row],[order_date]]), MONTH(orders[[#This Row],[order_date]]), 1)</f>
        <v>45748</v>
      </c>
      <c r="D671" t="s">
        <v>1447</v>
      </c>
      <c r="E671" t="s">
        <v>549</v>
      </c>
      <c r="F671" t="str">
        <f>VLOOKUP(orders[[#This Row],[product_id]],Products!A:C,3,0)</f>
        <v>Electronics</v>
      </c>
      <c r="G671">
        <v>1</v>
      </c>
      <c r="H671" s="6">
        <v>0.23191160896125512</v>
      </c>
      <c r="I671" s="2">
        <f>VLOOKUP($E671,
Products!$A$1:$F$201,MATCH(Orders!I$1,Products!$A$1:$F$1,0),0)</f>
        <v>32579.222893763279</v>
      </c>
      <c r="J671" s="2">
        <f>VLOOKUP($E671,
Products!$A$1:$F$201,MATCH(Orders!J$1,Products!$A$1:$F$1,0),0)</f>
        <v>22472.912188105081</v>
      </c>
    </row>
    <row r="672" spans="1:10">
      <c r="A672">
        <v>671</v>
      </c>
      <c r="B672" s="4">
        <v>45392</v>
      </c>
      <c r="C672" s="10">
        <f>DATE(YEAR(orders[[#This Row],[order_date]]), MONTH(orders[[#This Row],[order_date]]), 1)</f>
        <v>45383</v>
      </c>
      <c r="D672" t="s">
        <v>1612</v>
      </c>
      <c r="E672" t="s">
        <v>648</v>
      </c>
      <c r="F672" t="str">
        <f>VLOOKUP(orders[[#This Row],[product_id]],Products!A:C,3,0)</f>
        <v>Electronics</v>
      </c>
      <c r="G672">
        <v>3</v>
      </c>
      <c r="H672" s="6">
        <v>0.12152251497904368</v>
      </c>
      <c r="I672" s="2">
        <f>VLOOKUP($E672,
Products!$A$1:$F$201,MATCH(Orders!I$1,Products!$A$1:$F$1,0),0)</f>
        <v>11049.50250218974</v>
      </c>
      <c r="J672" s="2">
        <f>VLOOKUP($E672,
Products!$A$1:$F$201,MATCH(Orders!J$1,Products!$A$1:$F$1,0),0)</f>
        <v>7252.1207539007246</v>
      </c>
    </row>
    <row r="673" spans="1:10">
      <c r="A673">
        <v>672</v>
      </c>
      <c r="B673" s="4">
        <v>45169</v>
      </c>
      <c r="C673" s="10">
        <f>DATE(YEAR(orders[[#This Row],[order_date]]), MONTH(orders[[#This Row],[order_date]]), 1)</f>
        <v>45139</v>
      </c>
      <c r="D673" t="s">
        <v>973</v>
      </c>
      <c r="E673" t="s">
        <v>600</v>
      </c>
      <c r="F673" t="str">
        <f>VLOOKUP(orders[[#This Row],[product_id]],Products!A:C,3,0)</f>
        <v>Electronics</v>
      </c>
      <c r="G673">
        <v>2</v>
      </c>
      <c r="H673" s="6">
        <v>0.18577065298438816</v>
      </c>
      <c r="I673" s="2">
        <f>VLOOKUP($E673,
Products!$A$1:$F$201,MATCH(Orders!I$1,Products!$A$1:$F$1,0),0)</f>
        <v>2556.7009232610858</v>
      </c>
      <c r="J673" s="2">
        <f>VLOOKUP($E673,
Products!$A$1:$F$201,MATCH(Orders!J$1,Products!$A$1:$F$1,0),0)</f>
        <v>2002.3128715328869</v>
      </c>
    </row>
    <row r="674" spans="1:10">
      <c r="A674">
        <v>673</v>
      </c>
      <c r="B674" s="4">
        <v>45399</v>
      </c>
      <c r="C674" s="10">
        <f>DATE(YEAR(orders[[#This Row],[order_date]]), MONTH(orders[[#This Row],[order_date]]), 1)</f>
        <v>45383</v>
      </c>
      <c r="D674" t="s">
        <v>2736</v>
      </c>
      <c r="E674" t="s">
        <v>566</v>
      </c>
      <c r="F674" t="str">
        <f>VLOOKUP(orders[[#This Row],[product_id]],Products!A:C,3,0)</f>
        <v>Electronics</v>
      </c>
      <c r="G674">
        <v>3</v>
      </c>
      <c r="H674" s="6">
        <v>0.17810141195391058</v>
      </c>
      <c r="I674" s="2">
        <f>VLOOKUP($E674,
Products!$A$1:$F$201,MATCH(Orders!I$1,Products!$A$1:$F$1,0),0)</f>
        <v>16858.5225334635</v>
      </c>
      <c r="J674" s="2">
        <f>VLOOKUP($E674,
Products!$A$1:$F$201,MATCH(Orders!J$1,Products!$A$1:$F$1,0),0)</f>
        <v>11855.743620634101</v>
      </c>
    </row>
    <row r="675" spans="1:10">
      <c r="A675">
        <v>674</v>
      </c>
      <c r="B675" s="4">
        <v>45885</v>
      </c>
      <c r="C675" s="10">
        <f>DATE(YEAR(orders[[#This Row],[order_date]]), MONTH(orders[[#This Row],[order_date]]), 1)</f>
        <v>45870</v>
      </c>
      <c r="D675" t="s">
        <v>3809</v>
      </c>
      <c r="E675" t="s">
        <v>512</v>
      </c>
      <c r="F675" t="str">
        <f>VLOOKUP(orders[[#This Row],[product_id]],Products!A:C,3,0)</f>
        <v>Electronics</v>
      </c>
      <c r="G675">
        <v>2</v>
      </c>
      <c r="H675" s="6">
        <v>0.13955762291217075</v>
      </c>
      <c r="I675" s="2">
        <f>VLOOKUP($E675,
Products!$A$1:$F$201,MATCH(Orders!I$1,Products!$A$1:$F$1,0),0)</f>
        <v>12877.548087294561</v>
      </c>
      <c r="J675" s="2">
        <f>VLOOKUP($E675,
Products!$A$1:$F$201,MATCH(Orders!J$1,Products!$A$1:$F$1,0),0)</f>
        <v>9551.9000631411909</v>
      </c>
    </row>
    <row r="676" spans="1:10">
      <c r="A676">
        <v>675</v>
      </c>
      <c r="B676" s="4">
        <v>45459</v>
      </c>
      <c r="C676" s="10">
        <f>DATE(YEAR(orders[[#This Row],[order_date]]), MONTH(orders[[#This Row],[order_date]]), 1)</f>
        <v>45444</v>
      </c>
      <c r="D676" t="s">
        <v>4700</v>
      </c>
      <c r="E676" t="s">
        <v>629</v>
      </c>
      <c r="F676" t="str">
        <f>VLOOKUP(orders[[#This Row],[product_id]],Products!A:C,3,0)</f>
        <v>Electronics</v>
      </c>
      <c r="G676">
        <v>1</v>
      </c>
      <c r="H676" s="6">
        <v>0.10420001528910225</v>
      </c>
      <c r="I676" s="2">
        <f>VLOOKUP($E676,
Products!$A$1:$F$201,MATCH(Orders!I$1,Products!$A$1:$F$1,0),0)</f>
        <v>12411.13061655427</v>
      </c>
      <c r="J676" s="2">
        <f>VLOOKUP($E676,
Products!$A$1:$F$201,MATCH(Orders!J$1,Products!$A$1:$F$1,0),0)</f>
        <v>9821.2729118635452</v>
      </c>
    </row>
    <row r="677" spans="1:10">
      <c r="A677">
        <v>676</v>
      </c>
      <c r="B677" s="4">
        <v>45420</v>
      </c>
      <c r="C677" s="10">
        <f>DATE(YEAR(orders[[#This Row],[order_date]]), MONTH(orders[[#This Row],[order_date]]), 1)</f>
        <v>45413</v>
      </c>
      <c r="D677" t="s">
        <v>1645</v>
      </c>
      <c r="E677" t="s">
        <v>535</v>
      </c>
      <c r="F677" t="str">
        <f>VLOOKUP(orders[[#This Row],[product_id]],Products!A:C,3,0)</f>
        <v>Appliances</v>
      </c>
      <c r="G677">
        <v>2</v>
      </c>
      <c r="H677" s="6">
        <v>5.2912125869540722E-2</v>
      </c>
      <c r="I677" s="2">
        <f>VLOOKUP($E677,
Products!$A$1:$F$201,MATCH(Orders!I$1,Products!$A$1:$F$1,0),0)</f>
        <v>25188.460642954858</v>
      </c>
      <c r="J677" s="2">
        <f>VLOOKUP($E677,
Products!$A$1:$F$201,MATCH(Orders!J$1,Products!$A$1:$F$1,0),0)</f>
        <v>18873.341689191599</v>
      </c>
    </row>
    <row r="678" spans="1:10">
      <c r="A678">
        <v>677</v>
      </c>
      <c r="B678" s="4">
        <v>45825</v>
      </c>
      <c r="C678" s="10">
        <f>DATE(YEAR(orders[[#This Row],[order_date]]), MONTH(orders[[#This Row],[order_date]]), 1)</f>
        <v>45809</v>
      </c>
      <c r="D678" t="s">
        <v>1516</v>
      </c>
      <c r="E678" t="s">
        <v>669</v>
      </c>
      <c r="F678" t="str">
        <f>VLOOKUP(orders[[#This Row],[product_id]],Products!A:C,3,0)</f>
        <v>Electronics</v>
      </c>
      <c r="G678">
        <v>3</v>
      </c>
      <c r="H678" s="6">
        <v>0.24519259896804033</v>
      </c>
      <c r="I678" s="2">
        <f>VLOOKUP($E678,
Products!$A$1:$F$201,MATCH(Orders!I$1,Products!$A$1:$F$1,0),0)</f>
        <v>11708.03419603835</v>
      </c>
      <c r="J678" s="2">
        <f>VLOOKUP($E678,
Products!$A$1:$F$201,MATCH(Orders!J$1,Products!$A$1:$F$1,0),0)</f>
        <v>7784.9580101998827</v>
      </c>
    </row>
    <row r="679" spans="1:10">
      <c r="A679">
        <v>678</v>
      </c>
      <c r="B679" s="4">
        <v>45008</v>
      </c>
      <c r="C679" s="10">
        <f>DATE(YEAR(orders[[#This Row],[order_date]]), MONTH(orders[[#This Row],[order_date]]), 1)</f>
        <v>44986</v>
      </c>
      <c r="D679" t="s">
        <v>4508</v>
      </c>
      <c r="E679" t="s">
        <v>618</v>
      </c>
      <c r="F679" t="str">
        <f>VLOOKUP(orders[[#This Row],[product_id]],Products!A:C,3,0)</f>
        <v>Appliances</v>
      </c>
      <c r="G679">
        <v>1</v>
      </c>
      <c r="H679" s="6">
        <v>0.10093604666515209</v>
      </c>
      <c r="I679" s="2">
        <f>VLOOKUP($E679,
Products!$A$1:$F$201,MATCH(Orders!I$1,Products!$A$1:$F$1,0),0)</f>
        <v>5546.9777002203573</v>
      </c>
      <c r="J679" s="2">
        <f>VLOOKUP($E679,
Products!$A$1:$F$201,MATCH(Orders!J$1,Products!$A$1:$F$1,0),0)</f>
        <v>4048.2565671880161</v>
      </c>
    </row>
    <row r="680" spans="1:10">
      <c r="A680">
        <v>679</v>
      </c>
      <c r="B680" s="4">
        <v>45782</v>
      </c>
      <c r="C680" s="10">
        <f>DATE(YEAR(orders[[#This Row],[order_date]]), MONTH(orders[[#This Row],[order_date]]), 1)</f>
        <v>45778</v>
      </c>
      <c r="D680" t="s">
        <v>1906</v>
      </c>
      <c r="E680" t="s">
        <v>595</v>
      </c>
      <c r="F680" t="str">
        <f>VLOOKUP(orders[[#This Row],[product_id]],Products!A:C,3,0)</f>
        <v>Electronics</v>
      </c>
      <c r="G680">
        <v>1</v>
      </c>
      <c r="H680" s="6">
        <v>0.11789386775384371</v>
      </c>
      <c r="I680" s="2">
        <f>VLOOKUP($E680,
Products!$A$1:$F$201,MATCH(Orders!I$1,Products!$A$1:$F$1,0),0)</f>
        <v>2368.316565735005</v>
      </c>
      <c r="J680" s="2">
        <f>VLOOKUP($E680,
Products!$A$1:$F$201,MATCH(Orders!J$1,Products!$A$1:$F$1,0),0)</f>
        <v>1668.7588573553539</v>
      </c>
    </row>
    <row r="681" spans="1:10">
      <c r="A681">
        <v>680</v>
      </c>
      <c r="B681" s="4">
        <v>45805</v>
      </c>
      <c r="C681" s="10">
        <f>DATE(YEAR(orders[[#This Row],[order_date]]), MONTH(orders[[#This Row],[order_date]]), 1)</f>
        <v>45778</v>
      </c>
      <c r="D681" t="s">
        <v>2857</v>
      </c>
      <c r="E681" t="s">
        <v>644</v>
      </c>
      <c r="F681" t="str">
        <f>VLOOKUP(orders[[#This Row],[product_id]],Products!A:C,3,0)</f>
        <v>Appliances</v>
      </c>
      <c r="G681">
        <v>3</v>
      </c>
      <c r="H681" s="6">
        <v>0.14832501983667395</v>
      </c>
      <c r="I681" s="2">
        <f>VLOOKUP($E681,
Products!$A$1:$F$201,MATCH(Orders!I$1,Products!$A$1:$F$1,0),0)</f>
        <v>2076.3860361463489</v>
      </c>
      <c r="J681" s="2">
        <f>VLOOKUP($E681,
Products!$A$1:$F$201,MATCH(Orders!J$1,Products!$A$1:$F$1,0),0)</f>
        <v>1496.280632568785</v>
      </c>
    </row>
    <row r="682" spans="1:10">
      <c r="A682">
        <v>681</v>
      </c>
      <c r="B682" s="4">
        <v>45849</v>
      </c>
      <c r="C682" s="10">
        <f>DATE(YEAR(orders[[#This Row],[order_date]]), MONTH(orders[[#This Row],[order_date]]), 1)</f>
        <v>45839</v>
      </c>
      <c r="D682" t="s">
        <v>1965</v>
      </c>
      <c r="E682" t="s">
        <v>628</v>
      </c>
      <c r="F682" t="str">
        <f>VLOOKUP(orders[[#This Row],[product_id]],Products!A:C,3,0)</f>
        <v>Electronics</v>
      </c>
      <c r="G682">
        <v>1</v>
      </c>
      <c r="H682" s="6">
        <v>0.16976865241612196</v>
      </c>
      <c r="I682" s="2">
        <f>VLOOKUP($E682,
Products!$A$1:$F$201,MATCH(Orders!I$1,Products!$A$1:$F$1,0),0)</f>
        <v>2480.4343676348258</v>
      </c>
      <c r="J682" s="2">
        <f>VLOOKUP($E682,
Products!$A$1:$F$201,MATCH(Orders!J$1,Products!$A$1:$F$1,0),0)</f>
        <v>1932.862959692628</v>
      </c>
    </row>
    <row r="683" spans="1:10">
      <c r="A683">
        <v>682</v>
      </c>
      <c r="B683" s="4">
        <v>44938</v>
      </c>
      <c r="C683" s="10">
        <f>DATE(YEAR(orders[[#This Row],[order_date]]), MONTH(orders[[#This Row],[order_date]]), 1)</f>
        <v>44927</v>
      </c>
      <c r="D683" t="s">
        <v>1822</v>
      </c>
      <c r="E683" t="s">
        <v>703</v>
      </c>
      <c r="F683" t="str">
        <f>VLOOKUP(orders[[#This Row],[product_id]],Products!A:C,3,0)</f>
        <v>Appliances</v>
      </c>
      <c r="G683">
        <v>2</v>
      </c>
      <c r="H683" s="6">
        <v>0.11982307077206863</v>
      </c>
      <c r="I683" s="2">
        <f>VLOOKUP($E683,
Products!$A$1:$F$201,MATCH(Orders!I$1,Products!$A$1:$F$1,0),0)</f>
        <v>23763.82929975582</v>
      </c>
      <c r="J683" s="2">
        <f>VLOOKUP($E683,
Products!$A$1:$F$201,MATCH(Orders!J$1,Products!$A$1:$F$1,0),0)</f>
        <v>17833.36818447417</v>
      </c>
    </row>
    <row r="684" spans="1:10">
      <c r="A684">
        <v>683</v>
      </c>
      <c r="B684" s="4">
        <v>45375</v>
      </c>
      <c r="C684" s="10">
        <f>DATE(YEAR(orders[[#This Row],[order_date]]), MONTH(orders[[#This Row],[order_date]]), 1)</f>
        <v>45352</v>
      </c>
      <c r="D684" t="s">
        <v>2954</v>
      </c>
      <c r="E684" t="s">
        <v>611</v>
      </c>
      <c r="F684" t="str">
        <f>VLOOKUP(orders[[#This Row],[product_id]],Products!A:C,3,0)</f>
        <v>Electronics</v>
      </c>
      <c r="G684">
        <v>1</v>
      </c>
      <c r="H684" s="6">
        <v>0.14482335144337163</v>
      </c>
      <c r="I684" s="2">
        <f>VLOOKUP($E684,
Products!$A$1:$F$201,MATCH(Orders!I$1,Products!$A$1:$F$1,0),0)</f>
        <v>12041.08303405661</v>
      </c>
      <c r="J684" s="2">
        <f>VLOOKUP($E684,
Products!$A$1:$F$201,MATCH(Orders!J$1,Products!$A$1:$F$1,0),0)</f>
        <v>7946.6428283753548</v>
      </c>
    </row>
    <row r="685" spans="1:10">
      <c r="A685">
        <v>684</v>
      </c>
      <c r="B685" s="4">
        <v>45688</v>
      </c>
      <c r="C685" s="10">
        <f>DATE(YEAR(orders[[#This Row],[order_date]]), MONTH(orders[[#This Row],[order_date]]), 1)</f>
        <v>45658</v>
      </c>
      <c r="D685" t="s">
        <v>2540</v>
      </c>
      <c r="E685" t="s">
        <v>662</v>
      </c>
      <c r="F685" t="str">
        <f>VLOOKUP(orders[[#This Row],[product_id]],Products!A:C,3,0)</f>
        <v>Electronics</v>
      </c>
      <c r="G685">
        <v>2</v>
      </c>
      <c r="H685" s="6">
        <v>0.23694281955680324</v>
      </c>
      <c r="I685" s="2">
        <f>VLOOKUP($E685,
Products!$A$1:$F$201,MATCH(Orders!I$1,Products!$A$1:$F$1,0),0)</f>
        <v>20028.650831777191</v>
      </c>
      <c r="J685" s="2">
        <f>VLOOKUP($E685,
Products!$A$1:$F$201,MATCH(Orders!J$1,Products!$A$1:$F$1,0),0)</f>
        <v>14139.84905320309</v>
      </c>
    </row>
    <row r="686" spans="1:10">
      <c r="A686">
        <v>685</v>
      </c>
      <c r="B686" s="4">
        <v>44952</v>
      </c>
      <c r="C686" s="10">
        <f>DATE(YEAR(orders[[#This Row],[order_date]]), MONTH(orders[[#This Row],[order_date]]), 1)</f>
        <v>44927</v>
      </c>
      <c r="D686" t="s">
        <v>1604</v>
      </c>
      <c r="E686" t="s">
        <v>597</v>
      </c>
      <c r="F686" t="str">
        <f>VLOOKUP(orders[[#This Row],[product_id]],Products!A:C,3,0)</f>
        <v>Appliances</v>
      </c>
      <c r="G686">
        <v>1</v>
      </c>
      <c r="H686" s="6">
        <v>0.12218402581771266</v>
      </c>
      <c r="I686" s="2">
        <f>VLOOKUP($E686,
Products!$A$1:$F$201,MATCH(Orders!I$1,Products!$A$1:$F$1,0),0)</f>
        <v>22545.827750919081</v>
      </c>
      <c r="J686" s="2">
        <f>VLOOKUP($E686,
Products!$A$1:$F$201,MATCH(Orders!J$1,Products!$A$1:$F$1,0),0)</f>
        <v>15091.172935360129</v>
      </c>
    </row>
    <row r="687" spans="1:10">
      <c r="A687">
        <v>686</v>
      </c>
      <c r="B687" s="4">
        <v>45434</v>
      </c>
      <c r="C687" s="10">
        <f>DATE(YEAR(orders[[#This Row],[order_date]]), MONTH(orders[[#This Row],[order_date]]), 1)</f>
        <v>45413</v>
      </c>
      <c r="D687" t="s">
        <v>3496</v>
      </c>
      <c r="E687" t="s">
        <v>598</v>
      </c>
      <c r="F687" t="str">
        <f>VLOOKUP(orders[[#This Row],[product_id]],Products!A:C,3,0)</f>
        <v>Appliances</v>
      </c>
      <c r="G687">
        <v>2</v>
      </c>
      <c r="H687" s="6">
        <v>7.3865422981631498E-2</v>
      </c>
      <c r="I687" s="2">
        <f>VLOOKUP($E687,
Products!$A$1:$F$201,MATCH(Orders!I$1,Products!$A$1:$F$1,0),0)</f>
        <v>5641.6789233526652</v>
      </c>
      <c r="J687" s="2">
        <f>VLOOKUP($E687,
Products!$A$1:$F$201,MATCH(Orders!J$1,Products!$A$1:$F$1,0),0)</f>
        <v>4031.2473685481059</v>
      </c>
    </row>
    <row r="688" spans="1:10">
      <c r="A688">
        <v>687</v>
      </c>
      <c r="B688" s="4">
        <v>44988</v>
      </c>
      <c r="C688" s="10">
        <f>DATE(YEAR(orders[[#This Row],[order_date]]), MONTH(orders[[#This Row],[order_date]]), 1)</f>
        <v>44986</v>
      </c>
      <c r="D688" t="s">
        <v>1630</v>
      </c>
      <c r="E688" t="s">
        <v>639</v>
      </c>
      <c r="F688" t="str">
        <f>VLOOKUP(orders[[#This Row],[product_id]],Products!A:C,3,0)</f>
        <v>Appliances</v>
      </c>
      <c r="G688">
        <v>2</v>
      </c>
      <c r="H688" s="6">
        <v>8.1129545524097929E-2</v>
      </c>
      <c r="I688" s="2">
        <f>VLOOKUP($E688,
Products!$A$1:$F$201,MATCH(Orders!I$1,Products!$A$1:$F$1,0),0)</f>
        <v>2320.8560923599921</v>
      </c>
      <c r="J688" s="2">
        <f>VLOOKUP($E688,
Products!$A$1:$F$201,MATCH(Orders!J$1,Products!$A$1:$F$1,0),0)</f>
        <v>1750.110004830213</v>
      </c>
    </row>
    <row r="689" spans="1:10">
      <c r="A689">
        <v>688</v>
      </c>
      <c r="B689" s="4">
        <v>45155</v>
      </c>
      <c r="C689" s="10">
        <f>DATE(YEAR(orders[[#This Row],[order_date]]), MONTH(orders[[#This Row],[order_date]]), 1)</f>
        <v>45139</v>
      </c>
      <c r="D689" t="s">
        <v>2496</v>
      </c>
      <c r="E689" t="s">
        <v>617</v>
      </c>
      <c r="F689" t="str">
        <f>VLOOKUP(orders[[#This Row],[product_id]],Products!A:C,3,0)</f>
        <v>Electronics</v>
      </c>
      <c r="G689">
        <v>1</v>
      </c>
      <c r="H689" s="6">
        <v>0.11115450430029562</v>
      </c>
      <c r="I689" s="2">
        <f>VLOOKUP($E689,
Products!$A$1:$F$201,MATCH(Orders!I$1,Products!$A$1:$F$1,0),0)</f>
        <v>19466.867434847129</v>
      </c>
      <c r="J689" s="2">
        <f>VLOOKUP($E689,
Products!$A$1:$F$201,MATCH(Orders!J$1,Products!$A$1:$F$1,0),0)</f>
        <v>13371.790482684521</v>
      </c>
    </row>
    <row r="690" spans="1:10">
      <c r="A690">
        <v>689</v>
      </c>
      <c r="B690" s="4">
        <v>45533</v>
      </c>
      <c r="C690" s="10">
        <f>DATE(YEAR(orders[[#This Row],[order_date]]), MONTH(orders[[#This Row],[order_date]]), 1)</f>
        <v>45505</v>
      </c>
      <c r="D690" t="s">
        <v>3350</v>
      </c>
      <c r="E690" t="s">
        <v>556</v>
      </c>
      <c r="F690" t="str">
        <f>VLOOKUP(orders[[#This Row],[product_id]],Products!A:C,3,0)</f>
        <v>Appliances</v>
      </c>
      <c r="G690">
        <v>2</v>
      </c>
      <c r="H690" s="6">
        <v>6.8239696017597454E-2</v>
      </c>
      <c r="I690" s="2">
        <f>VLOOKUP($E690,
Products!$A$1:$F$201,MATCH(Orders!I$1,Products!$A$1:$F$1,0),0)</f>
        <v>27054.121101651981</v>
      </c>
      <c r="J690" s="2">
        <f>VLOOKUP($E690,
Products!$A$1:$F$201,MATCH(Orders!J$1,Products!$A$1:$F$1,0),0)</f>
        <v>19388.930988794411</v>
      </c>
    </row>
    <row r="691" spans="1:10">
      <c r="A691">
        <v>690</v>
      </c>
      <c r="B691" s="4">
        <v>45985</v>
      </c>
      <c r="C691" s="10">
        <f>DATE(YEAR(orders[[#This Row],[order_date]]), MONTH(orders[[#This Row],[order_date]]), 1)</f>
        <v>45962</v>
      </c>
      <c r="D691" t="s">
        <v>1764</v>
      </c>
      <c r="E691" t="s">
        <v>585</v>
      </c>
      <c r="F691" t="str">
        <f>VLOOKUP(orders[[#This Row],[product_id]],Products!A:C,3,0)</f>
        <v>Appliances</v>
      </c>
      <c r="G691">
        <v>1</v>
      </c>
      <c r="H691" s="6">
        <v>9.7862154154648273E-2</v>
      </c>
      <c r="I691" s="2">
        <f>VLOOKUP($E691,
Products!$A$1:$F$201,MATCH(Orders!I$1,Products!$A$1:$F$1,0),0)</f>
        <v>24049.2355837664</v>
      </c>
      <c r="J691" s="2">
        <f>VLOOKUP($E691,
Products!$A$1:$F$201,MATCH(Orders!J$1,Products!$A$1:$F$1,0),0)</f>
        <v>19053.338129326308</v>
      </c>
    </row>
    <row r="692" spans="1:10">
      <c r="A692">
        <v>691</v>
      </c>
      <c r="B692" s="4">
        <v>45817</v>
      </c>
      <c r="C692" s="10">
        <f>DATE(YEAR(orders[[#This Row],[order_date]]), MONTH(orders[[#This Row],[order_date]]), 1)</f>
        <v>45809</v>
      </c>
      <c r="D692" t="s">
        <v>3894</v>
      </c>
      <c r="E692" t="s">
        <v>615</v>
      </c>
      <c r="F692" t="str">
        <f>VLOOKUP(orders[[#This Row],[product_id]],Products!A:C,3,0)</f>
        <v>Electronics</v>
      </c>
      <c r="G692">
        <v>3</v>
      </c>
      <c r="H692" s="6">
        <v>0.19742963984298126</v>
      </c>
      <c r="I692" s="2">
        <f>VLOOKUP($E692,
Products!$A$1:$F$201,MATCH(Orders!I$1,Products!$A$1:$F$1,0),0)</f>
        <v>31155.43680046549</v>
      </c>
      <c r="J692" s="2">
        <f>VLOOKUP($E692,
Products!$A$1:$F$201,MATCH(Orders!J$1,Products!$A$1:$F$1,0),0)</f>
        <v>22320.078602545669</v>
      </c>
    </row>
    <row r="693" spans="1:10">
      <c r="A693">
        <v>692</v>
      </c>
      <c r="B693" s="4">
        <v>45687</v>
      </c>
      <c r="C693" s="10">
        <f>DATE(YEAR(orders[[#This Row],[order_date]]), MONTH(orders[[#This Row],[order_date]]), 1)</f>
        <v>45658</v>
      </c>
      <c r="D693" t="s">
        <v>1393</v>
      </c>
      <c r="E693" t="s">
        <v>543</v>
      </c>
      <c r="F693" t="str">
        <f>VLOOKUP(orders[[#This Row],[product_id]],Products!A:C,3,0)</f>
        <v>Appliances</v>
      </c>
      <c r="G693">
        <v>1</v>
      </c>
      <c r="H693" s="6">
        <v>8.1812631514034687E-2</v>
      </c>
      <c r="I693" s="2">
        <f>VLOOKUP($E693,
Products!$A$1:$F$201,MATCH(Orders!I$1,Products!$A$1:$F$1,0),0)</f>
        <v>2300.989425669633</v>
      </c>
      <c r="J693" s="2">
        <f>VLOOKUP($E693,
Products!$A$1:$F$201,MATCH(Orders!J$1,Products!$A$1:$F$1,0),0)</f>
        <v>1726.390958088811</v>
      </c>
    </row>
    <row r="694" spans="1:10">
      <c r="A694">
        <v>693</v>
      </c>
      <c r="B694" s="4">
        <v>45521</v>
      </c>
      <c r="C694" s="10">
        <f>DATE(YEAR(orders[[#This Row],[order_date]]), MONTH(orders[[#This Row],[order_date]]), 1)</f>
        <v>45505</v>
      </c>
      <c r="D694" t="s">
        <v>2187</v>
      </c>
      <c r="E694" t="s">
        <v>527</v>
      </c>
      <c r="F694" t="str">
        <f>VLOOKUP(orders[[#This Row],[product_id]],Products!A:C,3,0)</f>
        <v>Appliances</v>
      </c>
      <c r="G694">
        <v>1</v>
      </c>
      <c r="H694" s="6">
        <v>6.1316402543005445E-2</v>
      </c>
      <c r="I694" s="2">
        <f>VLOOKUP($E694,
Products!$A$1:$F$201,MATCH(Orders!I$1,Products!$A$1:$F$1,0),0)</f>
        <v>25833.54427698228</v>
      </c>
      <c r="J694" s="2">
        <f>VLOOKUP($E694,
Products!$A$1:$F$201,MATCH(Orders!J$1,Products!$A$1:$F$1,0),0)</f>
        <v>16827.881451334611</v>
      </c>
    </row>
    <row r="695" spans="1:10">
      <c r="A695">
        <v>694</v>
      </c>
      <c r="B695" s="4">
        <v>45975</v>
      </c>
      <c r="C695" s="10">
        <f>DATE(YEAR(orders[[#This Row],[order_date]]), MONTH(orders[[#This Row],[order_date]]), 1)</f>
        <v>45962</v>
      </c>
      <c r="D695" t="s">
        <v>2200</v>
      </c>
      <c r="E695" t="s">
        <v>595</v>
      </c>
      <c r="F695" t="str">
        <f>VLOOKUP(orders[[#This Row],[product_id]],Products!A:C,3,0)</f>
        <v>Electronics</v>
      </c>
      <c r="G695">
        <v>1</v>
      </c>
      <c r="H695" s="6">
        <v>0.21199024119657167</v>
      </c>
      <c r="I695" s="2">
        <f>VLOOKUP($E695,
Products!$A$1:$F$201,MATCH(Orders!I$1,Products!$A$1:$F$1,0),0)</f>
        <v>2368.316565735005</v>
      </c>
      <c r="J695" s="2">
        <f>VLOOKUP($E695,
Products!$A$1:$F$201,MATCH(Orders!J$1,Products!$A$1:$F$1,0),0)</f>
        <v>1668.7588573553539</v>
      </c>
    </row>
    <row r="696" spans="1:10">
      <c r="A696">
        <v>695</v>
      </c>
      <c r="B696" s="4">
        <v>45982</v>
      </c>
      <c r="C696" s="10">
        <f>DATE(YEAR(orders[[#This Row],[order_date]]), MONTH(orders[[#This Row],[order_date]]), 1)</f>
        <v>45962</v>
      </c>
      <c r="D696" t="s">
        <v>2664</v>
      </c>
      <c r="E696" t="s">
        <v>687</v>
      </c>
      <c r="F696" t="str">
        <f>VLOOKUP(orders[[#This Row],[product_id]],Products!A:C,3,0)</f>
        <v>Electronics</v>
      </c>
      <c r="G696">
        <v>1</v>
      </c>
      <c r="H696" s="6">
        <v>0.13739674714788638</v>
      </c>
      <c r="I696" s="2">
        <f>VLOOKUP($E696,
Products!$A$1:$F$201,MATCH(Orders!I$1,Products!$A$1:$F$1,0),0)</f>
        <v>12143.737276429891</v>
      </c>
      <c r="J696" s="2">
        <f>VLOOKUP($E696,
Products!$A$1:$F$201,MATCH(Orders!J$1,Products!$A$1:$F$1,0),0)</f>
        <v>9077.1957392673976</v>
      </c>
    </row>
    <row r="697" spans="1:10">
      <c r="A697">
        <v>696</v>
      </c>
      <c r="B697" s="4">
        <v>45962</v>
      </c>
      <c r="C697" s="10">
        <f>DATE(YEAR(orders[[#This Row],[order_date]]), MONTH(orders[[#This Row],[order_date]]), 1)</f>
        <v>45962</v>
      </c>
      <c r="D697" t="s">
        <v>3673</v>
      </c>
      <c r="E697" t="s">
        <v>673</v>
      </c>
      <c r="F697" t="str">
        <f>VLOOKUP(orders[[#This Row],[product_id]],Products!A:C,3,0)</f>
        <v>Electronics</v>
      </c>
      <c r="G697">
        <v>1</v>
      </c>
      <c r="H697" s="6">
        <v>0.1580404107491957</v>
      </c>
      <c r="I697" s="2">
        <f>VLOOKUP($E697,
Products!$A$1:$F$201,MATCH(Orders!I$1,Products!$A$1:$F$1,0),0)</f>
        <v>19770.070105413852</v>
      </c>
      <c r="J697" s="2">
        <f>VLOOKUP($E697,
Products!$A$1:$F$201,MATCH(Orders!J$1,Products!$A$1:$F$1,0),0)</f>
        <v>14414.291574648811</v>
      </c>
    </row>
    <row r="698" spans="1:10">
      <c r="A698">
        <v>697</v>
      </c>
      <c r="B698" s="4">
        <v>44927</v>
      </c>
      <c r="C698" s="10">
        <f>DATE(YEAR(orders[[#This Row],[order_date]]), MONTH(orders[[#This Row],[order_date]]), 1)</f>
        <v>44927</v>
      </c>
      <c r="D698" t="s">
        <v>1493</v>
      </c>
      <c r="E698" t="s">
        <v>640</v>
      </c>
      <c r="F698" t="str">
        <f>VLOOKUP(orders[[#This Row],[product_id]],Products!A:C,3,0)</f>
        <v>Electronics</v>
      </c>
      <c r="G698">
        <v>2</v>
      </c>
      <c r="H698" s="6">
        <v>0.21398131592324207</v>
      </c>
      <c r="I698" s="2">
        <f>VLOOKUP($E698,
Products!$A$1:$F$201,MATCH(Orders!I$1,Products!$A$1:$F$1,0),0)</f>
        <v>28588.897930669911</v>
      </c>
      <c r="J698" s="2">
        <f>VLOOKUP($E698,
Products!$A$1:$F$201,MATCH(Orders!J$1,Products!$A$1:$F$1,0),0)</f>
        <v>20681.16336734363</v>
      </c>
    </row>
    <row r="699" spans="1:10">
      <c r="A699">
        <v>698</v>
      </c>
      <c r="B699" s="4">
        <v>45059</v>
      </c>
      <c r="C699" s="10">
        <f>DATE(YEAR(orders[[#This Row],[order_date]]), MONTH(orders[[#This Row],[order_date]]), 1)</f>
        <v>45047</v>
      </c>
      <c r="D699" t="s">
        <v>1104</v>
      </c>
      <c r="E699" t="s">
        <v>615</v>
      </c>
      <c r="F699" t="str">
        <f>VLOOKUP(orders[[#This Row],[product_id]],Products!A:C,3,0)</f>
        <v>Electronics</v>
      </c>
      <c r="G699">
        <v>3</v>
      </c>
      <c r="H699" s="6">
        <v>0.10289718251097571</v>
      </c>
      <c r="I699" s="2">
        <f>VLOOKUP($E699,
Products!$A$1:$F$201,MATCH(Orders!I$1,Products!$A$1:$F$1,0),0)</f>
        <v>31155.43680046549</v>
      </c>
      <c r="J699" s="2">
        <f>VLOOKUP($E699,
Products!$A$1:$F$201,MATCH(Orders!J$1,Products!$A$1:$F$1,0),0)</f>
        <v>22320.078602545669</v>
      </c>
    </row>
    <row r="700" spans="1:10">
      <c r="A700">
        <v>699</v>
      </c>
      <c r="B700" s="4">
        <v>45012</v>
      </c>
      <c r="C700" s="10">
        <f>DATE(YEAR(orders[[#This Row],[order_date]]), MONTH(orders[[#This Row],[order_date]]), 1)</f>
        <v>44986</v>
      </c>
      <c r="D700" t="s">
        <v>3350</v>
      </c>
      <c r="E700" t="s">
        <v>673</v>
      </c>
      <c r="F700" t="str">
        <f>VLOOKUP(orders[[#This Row],[product_id]],Products!A:C,3,0)</f>
        <v>Electronics</v>
      </c>
      <c r="G700">
        <v>2</v>
      </c>
      <c r="H700" s="6">
        <v>0.10959445204024199</v>
      </c>
      <c r="I700" s="2">
        <f>VLOOKUP($E700,
Products!$A$1:$F$201,MATCH(Orders!I$1,Products!$A$1:$F$1,0),0)</f>
        <v>19770.070105413852</v>
      </c>
      <c r="J700" s="2">
        <f>VLOOKUP($E700,
Products!$A$1:$F$201,MATCH(Orders!J$1,Products!$A$1:$F$1,0),0)</f>
        <v>14414.291574648811</v>
      </c>
    </row>
    <row r="701" spans="1:10">
      <c r="A701">
        <v>700</v>
      </c>
      <c r="B701" s="4">
        <v>45442</v>
      </c>
      <c r="C701" s="10">
        <f>DATE(YEAR(orders[[#This Row],[order_date]]), MONTH(orders[[#This Row],[order_date]]), 1)</f>
        <v>45413</v>
      </c>
      <c r="D701" t="s">
        <v>2870</v>
      </c>
      <c r="E701" t="s">
        <v>612</v>
      </c>
      <c r="F701" t="str">
        <f>VLOOKUP(orders[[#This Row],[product_id]],Products!A:C,3,0)</f>
        <v>Electronics</v>
      </c>
      <c r="G701">
        <v>3</v>
      </c>
      <c r="H701" s="6">
        <v>0.22891287776521757</v>
      </c>
      <c r="I701" s="2">
        <f>VLOOKUP($E701,
Products!$A$1:$F$201,MATCH(Orders!I$1,Products!$A$1:$F$1,0),0)</f>
        <v>2704.041843529928</v>
      </c>
      <c r="J701" s="2">
        <f>VLOOKUP($E701,
Products!$A$1:$F$201,MATCH(Orders!J$1,Products!$A$1:$F$1,0),0)</f>
        <v>2158.9135708713038</v>
      </c>
    </row>
    <row r="702" spans="1:10">
      <c r="A702">
        <v>701</v>
      </c>
      <c r="B702" s="4">
        <v>45101</v>
      </c>
      <c r="C702" s="10">
        <f>DATE(YEAR(orders[[#This Row],[order_date]]), MONTH(orders[[#This Row],[order_date]]), 1)</f>
        <v>45078</v>
      </c>
      <c r="D702" t="s">
        <v>1067</v>
      </c>
      <c r="E702" t="s">
        <v>629</v>
      </c>
      <c r="F702" t="str">
        <f>VLOOKUP(orders[[#This Row],[product_id]],Products!A:C,3,0)</f>
        <v>Electronics</v>
      </c>
      <c r="G702">
        <v>1</v>
      </c>
      <c r="H702" s="6">
        <v>0.1064415516051324</v>
      </c>
      <c r="I702" s="2">
        <f>VLOOKUP($E702,
Products!$A$1:$F$201,MATCH(Orders!I$1,Products!$A$1:$F$1,0),0)</f>
        <v>12411.13061655427</v>
      </c>
      <c r="J702" s="2">
        <f>VLOOKUP($E702,
Products!$A$1:$F$201,MATCH(Orders!J$1,Products!$A$1:$F$1,0),0)</f>
        <v>9821.2729118635452</v>
      </c>
    </row>
    <row r="703" spans="1:10">
      <c r="A703">
        <v>702</v>
      </c>
      <c r="B703" s="4">
        <v>45689</v>
      </c>
      <c r="C703" s="10">
        <f>DATE(YEAR(orders[[#This Row],[order_date]]), MONTH(orders[[#This Row],[order_date]]), 1)</f>
        <v>45689</v>
      </c>
      <c r="D703" t="s">
        <v>909</v>
      </c>
      <c r="E703" t="s">
        <v>529</v>
      </c>
      <c r="F703" t="str">
        <f>VLOOKUP(orders[[#This Row],[product_id]],Products!A:C,3,0)</f>
        <v>Electronics</v>
      </c>
      <c r="G703">
        <v>2</v>
      </c>
      <c r="H703" s="6">
        <v>0.20177699476617011</v>
      </c>
      <c r="I703" s="2">
        <f>VLOOKUP($E703,
Products!$A$1:$F$201,MATCH(Orders!I$1,Products!$A$1:$F$1,0),0)</f>
        <v>18308.801775351771</v>
      </c>
      <c r="J703" s="2">
        <f>VLOOKUP($E703,
Products!$A$1:$F$201,MATCH(Orders!J$1,Products!$A$1:$F$1,0),0)</f>
        <v>12027.24184831013</v>
      </c>
    </row>
    <row r="704" spans="1:10">
      <c r="A704">
        <v>703</v>
      </c>
      <c r="B704" s="4">
        <v>45971</v>
      </c>
      <c r="C704" s="10">
        <f>DATE(YEAR(orders[[#This Row],[order_date]]), MONTH(orders[[#This Row],[order_date]]), 1)</f>
        <v>45962</v>
      </c>
      <c r="D704" t="s">
        <v>3923</v>
      </c>
      <c r="E704" t="s">
        <v>546</v>
      </c>
      <c r="F704" t="str">
        <f>VLOOKUP(orders[[#This Row],[product_id]],Products!A:C,3,0)</f>
        <v>Electronics</v>
      </c>
      <c r="G704">
        <v>3</v>
      </c>
      <c r="H704" s="6">
        <v>0.14783587205888049</v>
      </c>
      <c r="I704" s="2">
        <f>VLOOKUP($E704,
Products!$A$1:$F$201,MATCH(Orders!I$1,Products!$A$1:$F$1,0),0)</f>
        <v>21943.16319502375</v>
      </c>
      <c r="J704" s="2">
        <f>VLOOKUP($E704,
Products!$A$1:$F$201,MATCH(Orders!J$1,Products!$A$1:$F$1,0),0)</f>
        <v>16937.09489743154</v>
      </c>
    </row>
    <row r="705" spans="1:10">
      <c r="A705">
        <v>704</v>
      </c>
      <c r="B705" s="4">
        <v>45923</v>
      </c>
      <c r="C705" s="10">
        <f>DATE(YEAR(orders[[#This Row],[order_date]]), MONTH(orders[[#This Row],[order_date]]), 1)</f>
        <v>45901</v>
      </c>
      <c r="D705" t="s">
        <v>3197</v>
      </c>
      <c r="E705" t="s">
        <v>556</v>
      </c>
      <c r="F705" t="str">
        <f>VLOOKUP(orders[[#This Row],[product_id]],Products!A:C,3,0)</f>
        <v>Appliances</v>
      </c>
      <c r="G705">
        <v>1</v>
      </c>
      <c r="H705" s="6">
        <v>0.14027031171115278</v>
      </c>
      <c r="I705" s="2">
        <f>VLOOKUP($E705,
Products!$A$1:$F$201,MATCH(Orders!I$1,Products!$A$1:$F$1,0),0)</f>
        <v>27054.121101651981</v>
      </c>
      <c r="J705" s="2">
        <f>VLOOKUP($E705,
Products!$A$1:$F$201,MATCH(Orders!J$1,Products!$A$1:$F$1,0),0)</f>
        <v>19388.930988794411</v>
      </c>
    </row>
    <row r="706" spans="1:10">
      <c r="A706">
        <v>705</v>
      </c>
      <c r="B706" s="4">
        <v>45504</v>
      </c>
      <c r="C706" s="10">
        <f>DATE(YEAR(orders[[#This Row],[order_date]]), MONTH(orders[[#This Row],[order_date]]), 1)</f>
        <v>45474</v>
      </c>
      <c r="D706" t="s">
        <v>1432</v>
      </c>
      <c r="E706" t="s">
        <v>672</v>
      </c>
      <c r="F706" t="str">
        <f>VLOOKUP(orders[[#This Row],[product_id]],Products!A:C,3,0)</f>
        <v>Electronics</v>
      </c>
      <c r="G706">
        <v>2</v>
      </c>
      <c r="H706" s="6">
        <v>0.22710184676516179</v>
      </c>
      <c r="I706" s="2">
        <f>VLOOKUP($E706,
Products!$A$1:$F$201,MATCH(Orders!I$1,Products!$A$1:$F$1,0),0)</f>
        <v>29856.340212906369</v>
      </c>
      <c r="J706" s="2">
        <f>VLOOKUP($E706,
Products!$A$1:$F$201,MATCH(Orders!J$1,Products!$A$1:$F$1,0),0)</f>
        <v>19759.064823078941</v>
      </c>
    </row>
    <row r="707" spans="1:10">
      <c r="A707">
        <v>706</v>
      </c>
      <c r="B707" s="4">
        <v>44975</v>
      </c>
      <c r="C707" s="10">
        <f>DATE(YEAR(orders[[#This Row],[order_date]]), MONTH(orders[[#This Row],[order_date]]), 1)</f>
        <v>44958</v>
      </c>
      <c r="D707" t="s">
        <v>2744</v>
      </c>
      <c r="E707" t="s">
        <v>607</v>
      </c>
      <c r="F707" t="str">
        <f>VLOOKUP(orders[[#This Row],[product_id]],Products!A:C,3,0)</f>
        <v>Appliances</v>
      </c>
      <c r="G707">
        <v>1</v>
      </c>
      <c r="H707" s="6">
        <v>8.7636484935780273E-2</v>
      </c>
      <c r="I707" s="2">
        <f>VLOOKUP($E707,
Products!$A$1:$F$201,MATCH(Orders!I$1,Products!$A$1:$F$1,0),0)</f>
        <v>6264.400042999192</v>
      </c>
      <c r="J707" s="2">
        <f>VLOOKUP($E707,
Products!$A$1:$F$201,MATCH(Orders!J$1,Products!$A$1:$F$1,0),0)</f>
        <v>4980.3849171743304</v>
      </c>
    </row>
    <row r="708" spans="1:10">
      <c r="A708">
        <v>707</v>
      </c>
      <c r="B708" s="4">
        <v>45454</v>
      </c>
      <c r="C708" s="10">
        <f>DATE(YEAR(orders[[#This Row],[order_date]]), MONTH(orders[[#This Row],[order_date]]), 1)</f>
        <v>45444</v>
      </c>
      <c r="D708" t="s">
        <v>2346</v>
      </c>
      <c r="E708" t="s">
        <v>619</v>
      </c>
      <c r="F708" t="str">
        <f>VLOOKUP(orders[[#This Row],[product_id]],Products!A:C,3,0)</f>
        <v>Appliances</v>
      </c>
      <c r="G708">
        <v>3</v>
      </c>
      <c r="H708" s="6">
        <v>0.13892707027953266</v>
      </c>
      <c r="I708" s="2">
        <f>VLOOKUP($E708,
Products!$A$1:$F$201,MATCH(Orders!I$1,Products!$A$1:$F$1,0),0)</f>
        <v>6040.8433358455886</v>
      </c>
      <c r="J708" s="2">
        <f>VLOOKUP($E708,
Products!$A$1:$F$201,MATCH(Orders!J$1,Products!$A$1:$F$1,0),0)</f>
        <v>4363.6239115177623</v>
      </c>
    </row>
    <row r="709" spans="1:10">
      <c r="A709">
        <v>708</v>
      </c>
      <c r="B709" s="4">
        <v>45071</v>
      </c>
      <c r="C709" s="10">
        <f>DATE(YEAR(orders[[#This Row],[order_date]]), MONTH(orders[[#This Row],[order_date]]), 1)</f>
        <v>45047</v>
      </c>
      <c r="D709" t="s">
        <v>3614</v>
      </c>
      <c r="E709" t="s">
        <v>676</v>
      </c>
      <c r="F709" t="str">
        <f>VLOOKUP(orders[[#This Row],[product_id]],Products!A:C,3,0)</f>
        <v>Electronics</v>
      </c>
      <c r="G709">
        <v>1</v>
      </c>
      <c r="H709" s="6">
        <v>0.16342688488878029</v>
      </c>
      <c r="I709" s="2">
        <f>VLOOKUP($E709,
Products!$A$1:$F$201,MATCH(Orders!I$1,Products!$A$1:$F$1,0),0)</f>
        <v>30008.64884218746</v>
      </c>
      <c r="J709" s="2">
        <f>VLOOKUP($E709,
Products!$A$1:$F$201,MATCH(Orders!J$1,Products!$A$1:$F$1,0),0)</f>
        <v>19907.2372539471</v>
      </c>
    </row>
    <row r="710" spans="1:10">
      <c r="A710">
        <v>709</v>
      </c>
      <c r="B710" s="4">
        <v>45688</v>
      </c>
      <c r="C710" s="10">
        <f>DATE(YEAR(orders[[#This Row],[order_date]]), MONTH(orders[[#This Row],[order_date]]), 1)</f>
        <v>45658</v>
      </c>
      <c r="D710" t="s">
        <v>4074</v>
      </c>
      <c r="E710" t="s">
        <v>574</v>
      </c>
      <c r="F710" t="str">
        <f>VLOOKUP(orders[[#This Row],[product_id]],Products!A:C,3,0)</f>
        <v>Electronics</v>
      </c>
      <c r="G710">
        <v>1</v>
      </c>
      <c r="H710" s="6">
        <v>0.18609364172944545</v>
      </c>
      <c r="I710" s="2">
        <f>VLOOKUP($E710,
Products!$A$1:$F$201,MATCH(Orders!I$1,Products!$A$1:$F$1,0),0)</f>
        <v>30824.427673567101</v>
      </c>
      <c r="J710" s="2">
        <f>VLOOKUP($E710,
Products!$A$1:$F$201,MATCH(Orders!J$1,Products!$A$1:$F$1,0),0)</f>
        <v>20473.07476940487</v>
      </c>
    </row>
    <row r="711" spans="1:10">
      <c r="A711">
        <v>710</v>
      </c>
      <c r="B711" s="4">
        <v>45855</v>
      </c>
      <c r="C711" s="10">
        <f>DATE(YEAR(orders[[#This Row],[order_date]]), MONTH(orders[[#This Row],[order_date]]), 1)</f>
        <v>45839</v>
      </c>
      <c r="D711" t="s">
        <v>3621</v>
      </c>
      <c r="E711" t="s">
        <v>692</v>
      </c>
      <c r="F711" t="str">
        <f>VLOOKUP(orders[[#This Row],[product_id]],Products!A:C,3,0)</f>
        <v>Electronics</v>
      </c>
      <c r="G711">
        <v>1</v>
      </c>
      <c r="H711" s="6">
        <v>0.23740826211460192</v>
      </c>
      <c r="I711" s="2">
        <f>VLOOKUP($E711,
Products!$A$1:$F$201,MATCH(Orders!I$1,Products!$A$1:$F$1,0),0)</f>
        <v>18150.337151787651</v>
      </c>
      <c r="J711" s="2">
        <f>VLOOKUP($E711,
Products!$A$1:$F$201,MATCH(Orders!J$1,Products!$A$1:$F$1,0),0)</f>
        <v>11965.45000430708</v>
      </c>
    </row>
    <row r="712" spans="1:10">
      <c r="A712">
        <v>711</v>
      </c>
      <c r="B712" s="4">
        <v>45720</v>
      </c>
      <c r="C712" s="10">
        <f>DATE(YEAR(orders[[#This Row],[order_date]]), MONTH(orders[[#This Row],[order_date]]), 1)</f>
        <v>45717</v>
      </c>
      <c r="D712" t="s">
        <v>2310</v>
      </c>
      <c r="E712" t="s">
        <v>658</v>
      </c>
      <c r="F712" t="str">
        <f>VLOOKUP(orders[[#This Row],[product_id]],Products!A:C,3,0)</f>
        <v>Electronics</v>
      </c>
      <c r="G712">
        <v>2</v>
      </c>
      <c r="H712" s="6">
        <v>0.13997747745755712</v>
      </c>
      <c r="I712" s="2">
        <f>VLOOKUP($E712,
Products!$A$1:$F$201,MATCH(Orders!I$1,Products!$A$1:$F$1,0),0)</f>
        <v>2455.4664524813788</v>
      </c>
      <c r="J712" s="2">
        <f>VLOOKUP($E712,
Products!$A$1:$F$201,MATCH(Orders!J$1,Products!$A$1:$F$1,0),0)</f>
        <v>1763.2139459131699</v>
      </c>
    </row>
    <row r="713" spans="1:10">
      <c r="A713">
        <v>712</v>
      </c>
      <c r="B713" s="4">
        <v>45245</v>
      </c>
      <c r="C713" s="10">
        <f>DATE(YEAR(orders[[#This Row],[order_date]]), MONTH(orders[[#This Row],[order_date]]), 1)</f>
        <v>45231</v>
      </c>
      <c r="D713" t="s">
        <v>4264</v>
      </c>
      <c r="E713" t="s">
        <v>599</v>
      </c>
      <c r="F713" t="str">
        <f>VLOOKUP(orders[[#This Row],[product_id]],Products!A:C,3,0)</f>
        <v>Electronics</v>
      </c>
      <c r="G713">
        <v>1</v>
      </c>
      <c r="H713" s="6">
        <v>0.11074406816430617</v>
      </c>
      <c r="I713" s="2">
        <f>VLOOKUP($E713,
Products!$A$1:$F$201,MATCH(Orders!I$1,Products!$A$1:$F$1,0),0)</f>
        <v>24019.70637428105</v>
      </c>
      <c r="J713" s="2">
        <f>VLOOKUP($E713,
Products!$A$1:$F$201,MATCH(Orders!J$1,Products!$A$1:$F$1,0),0)</f>
        <v>16602.559277417411</v>
      </c>
    </row>
    <row r="714" spans="1:10">
      <c r="A714">
        <v>713</v>
      </c>
      <c r="B714" s="4">
        <v>45624</v>
      </c>
      <c r="C714" s="10">
        <f>DATE(YEAR(orders[[#This Row],[order_date]]), MONTH(orders[[#This Row],[order_date]]), 1)</f>
        <v>45597</v>
      </c>
      <c r="D714" t="s">
        <v>1472</v>
      </c>
      <c r="E714" t="s">
        <v>625</v>
      </c>
      <c r="F714" t="str">
        <f>VLOOKUP(orders[[#This Row],[product_id]],Products!A:C,3,0)</f>
        <v>Electronics</v>
      </c>
      <c r="G714">
        <v>3</v>
      </c>
      <c r="H714" s="6">
        <v>0.1302646147473456</v>
      </c>
      <c r="I714" s="2">
        <f>VLOOKUP($E714,
Products!$A$1:$F$201,MATCH(Orders!I$1,Products!$A$1:$F$1,0),0)</f>
        <v>11578.815958005471</v>
      </c>
      <c r="J714" s="2">
        <f>VLOOKUP($E714,
Products!$A$1:$F$201,MATCH(Orders!J$1,Products!$A$1:$F$1,0),0)</f>
        <v>7854.7306959992193</v>
      </c>
    </row>
    <row r="715" spans="1:10">
      <c r="A715">
        <v>714</v>
      </c>
      <c r="B715" s="4">
        <v>45773</v>
      </c>
      <c r="C715" s="10">
        <f>DATE(YEAR(orders[[#This Row],[order_date]]), MONTH(orders[[#This Row],[order_date]]), 1)</f>
        <v>45748</v>
      </c>
      <c r="D715" t="s">
        <v>1960</v>
      </c>
      <c r="E715" t="s">
        <v>530</v>
      </c>
      <c r="F715" t="str">
        <f>VLOOKUP(orders[[#This Row],[product_id]],Products!A:C,3,0)</f>
        <v>Electronics</v>
      </c>
      <c r="G715">
        <v>2</v>
      </c>
      <c r="H715" s="6">
        <v>0.17433679880808645</v>
      </c>
      <c r="I715" s="2">
        <f>VLOOKUP($E715,
Products!$A$1:$F$201,MATCH(Orders!I$1,Products!$A$1:$F$1,0),0)</f>
        <v>30520.607447067548</v>
      </c>
      <c r="J715" s="2">
        <f>VLOOKUP($E715,
Products!$A$1:$F$201,MATCH(Orders!J$1,Products!$A$1:$F$1,0),0)</f>
        <v>22328.317520226748</v>
      </c>
    </row>
    <row r="716" spans="1:10">
      <c r="A716">
        <v>715</v>
      </c>
      <c r="B716" s="4">
        <v>45709</v>
      </c>
      <c r="C716" s="10">
        <f>DATE(YEAR(orders[[#This Row],[order_date]]), MONTH(orders[[#This Row],[order_date]]), 1)</f>
        <v>45689</v>
      </c>
      <c r="D716" t="s">
        <v>1932</v>
      </c>
      <c r="E716" t="s">
        <v>657</v>
      </c>
      <c r="F716" t="str">
        <f>VLOOKUP(orders[[#This Row],[product_id]],Products!A:C,3,0)</f>
        <v>Appliances</v>
      </c>
      <c r="G716">
        <v>1</v>
      </c>
      <c r="H716" s="6">
        <v>0.12130754318526947</v>
      </c>
      <c r="I716" s="2">
        <f>VLOOKUP($E716,
Products!$A$1:$F$201,MATCH(Orders!I$1,Products!$A$1:$F$1,0),0)</f>
        <v>6275.8669412443169</v>
      </c>
      <c r="J716" s="2">
        <f>VLOOKUP($E716,
Products!$A$1:$F$201,MATCH(Orders!J$1,Products!$A$1:$F$1,0),0)</f>
        <v>4742.5097602697688</v>
      </c>
    </row>
    <row r="717" spans="1:10">
      <c r="A717">
        <v>716</v>
      </c>
      <c r="B717" s="4">
        <v>44968</v>
      </c>
      <c r="C717" s="10">
        <f>DATE(YEAR(orders[[#This Row],[order_date]]), MONTH(orders[[#This Row],[order_date]]), 1)</f>
        <v>44958</v>
      </c>
      <c r="D717" t="s">
        <v>3115</v>
      </c>
      <c r="E717" t="s">
        <v>695</v>
      </c>
      <c r="F717" t="str">
        <f>VLOOKUP(orders[[#This Row],[product_id]],Products!A:C,3,0)</f>
        <v>Electronics</v>
      </c>
      <c r="G717">
        <v>1</v>
      </c>
      <c r="H717" s="6">
        <v>0.20360265184554657</v>
      </c>
      <c r="I717" s="2">
        <f>VLOOKUP($E717,
Products!$A$1:$F$201,MATCH(Orders!I$1,Products!$A$1:$F$1,0),0)</f>
        <v>2716.2219891886762</v>
      </c>
      <c r="J717" s="2">
        <f>VLOOKUP($E717,
Products!$A$1:$F$201,MATCH(Orders!J$1,Products!$A$1:$F$1,0),0)</f>
        <v>2045.0534052982539</v>
      </c>
    </row>
    <row r="718" spans="1:10">
      <c r="A718">
        <v>717</v>
      </c>
      <c r="B718" s="4">
        <v>45455</v>
      </c>
      <c r="C718" s="10">
        <f>DATE(YEAR(orders[[#This Row],[order_date]]), MONTH(orders[[#This Row],[order_date]]), 1)</f>
        <v>45444</v>
      </c>
      <c r="D718" t="s">
        <v>1100</v>
      </c>
      <c r="E718" t="s">
        <v>609</v>
      </c>
      <c r="F718" t="str">
        <f>VLOOKUP(orders[[#This Row],[product_id]],Products!A:C,3,0)</f>
        <v>Appliances</v>
      </c>
      <c r="G718">
        <v>1</v>
      </c>
      <c r="H718" s="6">
        <v>6.6875421116655523E-2</v>
      </c>
      <c r="I718" s="2">
        <f>VLOOKUP($E718,
Products!$A$1:$F$201,MATCH(Orders!I$1,Products!$A$1:$F$1,0),0)</f>
        <v>2159.5378031052392</v>
      </c>
      <c r="J718" s="2">
        <f>VLOOKUP($E718,
Products!$A$1:$F$201,MATCH(Orders!J$1,Products!$A$1:$F$1,0),0)</f>
        <v>1501.9415981313371</v>
      </c>
    </row>
    <row r="719" spans="1:10">
      <c r="A719">
        <v>718</v>
      </c>
      <c r="B719" s="4">
        <v>45218</v>
      </c>
      <c r="C719" s="10">
        <f>DATE(YEAR(orders[[#This Row],[order_date]]), MONTH(orders[[#This Row],[order_date]]), 1)</f>
        <v>45200</v>
      </c>
      <c r="D719" t="s">
        <v>953</v>
      </c>
      <c r="E719" t="s">
        <v>548</v>
      </c>
      <c r="F719" t="str">
        <f>VLOOKUP(orders[[#This Row],[product_id]],Products!A:C,3,0)</f>
        <v>Appliances</v>
      </c>
      <c r="G719">
        <v>1</v>
      </c>
      <c r="H719" s="6">
        <v>5.7527325912109885E-2</v>
      </c>
      <c r="I719" s="2">
        <f>VLOOKUP($E719,
Products!$A$1:$F$201,MATCH(Orders!I$1,Products!$A$1:$F$1,0),0)</f>
        <v>2211.9922659782978</v>
      </c>
      <c r="J719" s="2">
        <f>VLOOKUP($E719,
Products!$A$1:$F$201,MATCH(Orders!J$1,Products!$A$1:$F$1,0),0)</f>
        <v>1741.1720710333091</v>
      </c>
    </row>
    <row r="720" spans="1:10">
      <c r="A720">
        <v>719</v>
      </c>
      <c r="B720" s="4">
        <v>45895</v>
      </c>
      <c r="C720" s="10">
        <f>DATE(YEAR(orders[[#This Row],[order_date]]), MONTH(orders[[#This Row],[order_date]]), 1)</f>
        <v>45870</v>
      </c>
      <c r="D720" t="s">
        <v>4217</v>
      </c>
      <c r="E720" t="s">
        <v>564</v>
      </c>
      <c r="F720" t="str">
        <f>VLOOKUP(orders[[#This Row],[product_id]],Products!A:C,3,0)</f>
        <v>Electronics</v>
      </c>
      <c r="G720">
        <v>1</v>
      </c>
      <c r="H720" s="6">
        <v>0.19903597830385786</v>
      </c>
      <c r="I720" s="2">
        <f>VLOOKUP($E720,
Products!$A$1:$F$201,MATCH(Orders!I$1,Products!$A$1:$F$1,0),0)</f>
        <v>21989.290766910399</v>
      </c>
      <c r="J720" s="2">
        <f>VLOOKUP($E720,
Products!$A$1:$F$201,MATCH(Orders!J$1,Products!$A$1:$F$1,0),0)</f>
        <v>15566.99865864101</v>
      </c>
    </row>
    <row r="721" spans="1:10">
      <c r="A721">
        <v>720</v>
      </c>
      <c r="B721" s="4">
        <v>45023</v>
      </c>
      <c r="C721" s="10">
        <f>DATE(YEAR(orders[[#This Row],[order_date]]), MONTH(orders[[#This Row],[order_date]]), 1)</f>
        <v>45017</v>
      </c>
      <c r="D721" t="s">
        <v>1619</v>
      </c>
      <c r="E721" t="s">
        <v>559</v>
      </c>
      <c r="F721" t="str">
        <f>VLOOKUP(orders[[#This Row],[product_id]],Products!A:C,3,0)</f>
        <v>Electronics</v>
      </c>
      <c r="G721">
        <v>3</v>
      </c>
      <c r="H721" s="6">
        <v>0.16113158617778353</v>
      </c>
      <c r="I721" s="2">
        <f>VLOOKUP($E721,
Products!$A$1:$F$201,MATCH(Orders!I$1,Products!$A$1:$F$1,0),0)</f>
        <v>2588.546892391822</v>
      </c>
      <c r="J721" s="2">
        <f>VLOOKUP($E721,
Products!$A$1:$F$201,MATCH(Orders!J$1,Products!$A$1:$F$1,0),0)</f>
        <v>1942.6863840762869</v>
      </c>
    </row>
    <row r="722" spans="1:10">
      <c r="A722">
        <v>721</v>
      </c>
      <c r="B722" s="4">
        <v>45000</v>
      </c>
      <c r="C722" s="10">
        <f>DATE(YEAR(orders[[#This Row],[order_date]]), MONTH(orders[[#This Row],[order_date]]), 1)</f>
        <v>44986</v>
      </c>
      <c r="D722" t="s">
        <v>2125</v>
      </c>
      <c r="E722" t="s">
        <v>584</v>
      </c>
      <c r="F722" t="str">
        <f>VLOOKUP(orders[[#This Row],[product_id]],Products!A:C,3,0)</f>
        <v>Electronics</v>
      </c>
      <c r="G722">
        <v>1</v>
      </c>
      <c r="H722" s="6">
        <v>0.18566298899102848</v>
      </c>
      <c r="I722" s="2">
        <f>VLOOKUP($E722,
Products!$A$1:$F$201,MATCH(Orders!I$1,Products!$A$1:$F$1,0),0)</f>
        <v>22521.77465591731</v>
      </c>
      <c r="J722" s="2">
        <f>VLOOKUP($E722,
Products!$A$1:$F$201,MATCH(Orders!J$1,Products!$A$1:$F$1,0),0)</f>
        <v>15596.91628423841</v>
      </c>
    </row>
    <row r="723" spans="1:10">
      <c r="A723">
        <v>722</v>
      </c>
      <c r="B723" s="4">
        <v>46018</v>
      </c>
      <c r="C723" s="10">
        <f>DATE(YEAR(orders[[#This Row],[order_date]]), MONTH(orders[[#This Row],[order_date]]), 1)</f>
        <v>45992</v>
      </c>
      <c r="D723" t="s">
        <v>3514</v>
      </c>
      <c r="E723" t="s">
        <v>659</v>
      </c>
      <c r="F723" t="str">
        <f>VLOOKUP(orders[[#This Row],[product_id]],Products!A:C,3,0)</f>
        <v>Appliances</v>
      </c>
      <c r="G723">
        <v>1</v>
      </c>
      <c r="H723" s="6">
        <v>0.12632449026222625</v>
      </c>
      <c r="I723" s="2">
        <f>VLOOKUP($E723,
Products!$A$1:$F$201,MATCH(Orders!I$1,Products!$A$1:$F$1,0),0)</f>
        <v>25646.095965041459</v>
      </c>
      <c r="J723" s="2">
        <f>VLOOKUP($E723,
Products!$A$1:$F$201,MATCH(Orders!J$1,Products!$A$1:$F$1,0),0)</f>
        <v>18749.646593308222</v>
      </c>
    </row>
    <row r="724" spans="1:10">
      <c r="A724">
        <v>723</v>
      </c>
      <c r="B724" s="4">
        <v>45684</v>
      </c>
      <c r="C724" s="10">
        <f>DATE(YEAR(orders[[#This Row],[order_date]]), MONTH(orders[[#This Row],[order_date]]), 1)</f>
        <v>45658</v>
      </c>
      <c r="D724" t="s">
        <v>3409</v>
      </c>
      <c r="E724" t="s">
        <v>559</v>
      </c>
      <c r="F724" t="str">
        <f>VLOOKUP(orders[[#This Row],[product_id]],Products!A:C,3,0)</f>
        <v>Electronics</v>
      </c>
      <c r="G724">
        <v>2</v>
      </c>
      <c r="H724" s="6">
        <v>0.13931368253745888</v>
      </c>
      <c r="I724" s="2">
        <f>VLOOKUP($E724,
Products!$A$1:$F$201,MATCH(Orders!I$1,Products!$A$1:$F$1,0),0)</f>
        <v>2588.546892391822</v>
      </c>
      <c r="J724" s="2">
        <f>VLOOKUP($E724,
Products!$A$1:$F$201,MATCH(Orders!J$1,Products!$A$1:$F$1,0),0)</f>
        <v>1942.6863840762869</v>
      </c>
    </row>
    <row r="725" spans="1:10">
      <c r="A725">
        <v>724</v>
      </c>
      <c r="B725" s="4">
        <v>45134</v>
      </c>
      <c r="C725" s="10">
        <f>DATE(YEAR(orders[[#This Row],[order_date]]), MONTH(orders[[#This Row],[order_date]]), 1)</f>
        <v>45108</v>
      </c>
      <c r="D725" t="s">
        <v>2524</v>
      </c>
      <c r="E725" t="s">
        <v>694</v>
      </c>
      <c r="F725" t="str">
        <f>VLOOKUP(orders[[#This Row],[product_id]],Products!A:C,3,0)</f>
        <v>Appliances</v>
      </c>
      <c r="G725">
        <v>2</v>
      </c>
      <c r="H725" s="6">
        <v>0.11537033962597275</v>
      </c>
      <c r="I725" s="2">
        <f>VLOOKUP($E725,
Products!$A$1:$F$201,MATCH(Orders!I$1,Products!$A$1:$F$1,0),0)</f>
        <v>6319.3885218993337</v>
      </c>
      <c r="J725" s="2">
        <f>VLOOKUP($E725,
Products!$A$1:$F$201,MATCH(Orders!J$1,Products!$A$1:$F$1,0),0)</f>
        <v>4956.0125433870189</v>
      </c>
    </row>
    <row r="726" spans="1:10">
      <c r="A726">
        <v>725</v>
      </c>
      <c r="B726" s="4">
        <v>45336</v>
      </c>
      <c r="C726" s="10">
        <f>DATE(YEAR(orders[[#This Row],[order_date]]), MONTH(orders[[#This Row],[order_date]]), 1)</f>
        <v>45323</v>
      </c>
      <c r="D726" t="s">
        <v>1061</v>
      </c>
      <c r="E726" t="s">
        <v>580</v>
      </c>
      <c r="F726" t="str">
        <f>VLOOKUP(orders[[#This Row],[product_id]],Products!A:C,3,0)</f>
        <v>Electronics</v>
      </c>
      <c r="G726">
        <v>1</v>
      </c>
      <c r="H726" s="6">
        <v>0.12066500886334977</v>
      </c>
      <c r="I726" s="2">
        <f>VLOOKUP($E726,
Products!$A$1:$F$201,MATCH(Orders!I$1,Products!$A$1:$F$1,0),0)</f>
        <v>29905.106989935579</v>
      </c>
      <c r="J726" s="2">
        <f>VLOOKUP($E726,
Products!$A$1:$F$201,MATCH(Orders!J$1,Products!$A$1:$F$1,0),0)</f>
        <v>22230.930488499071</v>
      </c>
    </row>
    <row r="727" spans="1:10">
      <c r="A727">
        <v>726</v>
      </c>
      <c r="B727" s="4">
        <v>45257</v>
      </c>
      <c r="C727" s="10">
        <f>DATE(YEAR(orders[[#This Row],[order_date]]), MONTH(orders[[#This Row],[order_date]]), 1)</f>
        <v>45231</v>
      </c>
      <c r="D727" t="s">
        <v>4178</v>
      </c>
      <c r="E727" t="s">
        <v>598</v>
      </c>
      <c r="F727" t="str">
        <f>VLOOKUP(orders[[#This Row],[product_id]],Products!A:C,3,0)</f>
        <v>Appliances</v>
      </c>
      <c r="G727">
        <v>1</v>
      </c>
      <c r="H727" s="6">
        <v>9.7408946426433704E-2</v>
      </c>
      <c r="I727" s="2">
        <f>VLOOKUP($E727,
Products!$A$1:$F$201,MATCH(Orders!I$1,Products!$A$1:$F$1,0),0)</f>
        <v>5641.6789233526652</v>
      </c>
      <c r="J727" s="2">
        <f>VLOOKUP($E727,
Products!$A$1:$F$201,MATCH(Orders!J$1,Products!$A$1:$F$1,0),0)</f>
        <v>4031.2473685481059</v>
      </c>
    </row>
    <row r="728" spans="1:10">
      <c r="A728">
        <v>727</v>
      </c>
      <c r="B728" s="4">
        <v>45270</v>
      </c>
      <c r="C728" s="10">
        <f>DATE(YEAR(orders[[#This Row],[order_date]]), MONTH(orders[[#This Row],[order_date]]), 1)</f>
        <v>45261</v>
      </c>
      <c r="D728" t="s">
        <v>946</v>
      </c>
      <c r="E728" t="s">
        <v>677</v>
      </c>
      <c r="F728" t="str">
        <f>VLOOKUP(orders[[#This Row],[product_id]],Products!A:C,3,0)</f>
        <v>Electronics</v>
      </c>
      <c r="G728">
        <v>1</v>
      </c>
      <c r="H728" s="6">
        <v>0.21112872620185244</v>
      </c>
      <c r="I728" s="2">
        <f>VLOOKUP($E728,
Products!$A$1:$F$201,MATCH(Orders!I$1,Products!$A$1:$F$1,0),0)</f>
        <v>11360.699432756561</v>
      </c>
      <c r="J728" s="2">
        <f>VLOOKUP($E728,
Products!$A$1:$F$201,MATCH(Orders!J$1,Products!$A$1:$F$1,0),0)</f>
        <v>8118.8949869342459</v>
      </c>
    </row>
    <row r="729" spans="1:10">
      <c r="A729">
        <v>728</v>
      </c>
      <c r="B729" s="4">
        <v>45915</v>
      </c>
      <c r="C729" s="10">
        <f>DATE(YEAR(orders[[#This Row],[order_date]]), MONTH(orders[[#This Row],[order_date]]), 1)</f>
        <v>45901</v>
      </c>
      <c r="D729" t="s">
        <v>4118</v>
      </c>
      <c r="E729" t="s">
        <v>642</v>
      </c>
      <c r="F729" t="str">
        <f>VLOOKUP(orders[[#This Row],[product_id]],Products!A:C,3,0)</f>
        <v>Appliances</v>
      </c>
      <c r="G729">
        <v>1</v>
      </c>
      <c r="H729" s="6">
        <v>6.3736996991117081E-2</v>
      </c>
      <c r="I729" s="2">
        <f>VLOOKUP($E729,
Products!$A$1:$F$201,MATCH(Orders!I$1,Products!$A$1:$F$1,0),0)</f>
        <v>2296.7821973225709</v>
      </c>
      <c r="J729" s="2">
        <f>VLOOKUP($E729,
Products!$A$1:$F$201,MATCH(Orders!J$1,Products!$A$1:$F$1,0),0)</f>
        <v>1585.16132006212</v>
      </c>
    </row>
    <row r="730" spans="1:10">
      <c r="A730">
        <v>729</v>
      </c>
      <c r="B730" s="4">
        <v>45697</v>
      </c>
      <c r="C730" s="10">
        <f>DATE(YEAR(orders[[#This Row],[order_date]]), MONTH(orders[[#This Row],[order_date]]), 1)</f>
        <v>45689</v>
      </c>
      <c r="D730" t="s">
        <v>2616</v>
      </c>
      <c r="E730" t="s">
        <v>547</v>
      </c>
      <c r="F730" t="str">
        <f>VLOOKUP(orders[[#This Row],[product_id]],Products!A:C,3,0)</f>
        <v>Appliances</v>
      </c>
      <c r="G730">
        <v>2</v>
      </c>
      <c r="H730" s="6">
        <v>0.10353565817740272</v>
      </c>
      <c r="I730" s="2">
        <f>VLOOKUP($E730,
Products!$A$1:$F$201,MATCH(Orders!I$1,Products!$A$1:$F$1,0),0)</f>
        <v>2366.4310858022332</v>
      </c>
      <c r="J730" s="2">
        <f>VLOOKUP($E730,
Products!$A$1:$F$201,MATCH(Orders!J$1,Products!$A$1:$F$1,0),0)</f>
        <v>1841.1055346213741</v>
      </c>
    </row>
    <row r="731" spans="1:10">
      <c r="A731">
        <v>730</v>
      </c>
      <c r="B731" s="4">
        <v>45000</v>
      </c>
      <c r="C731" s="10">
        <f>DATE(YEAR(orders[[#This Row],[order_date]]), MONTH(orders[[#This Row],[order_date]]), 1)</f>
        <v>44986</v>
      </c>
      <c r="D731" t="s">
        <v>2982</v>
      </c>
      <c r="E731" t="s">
        <v>662</v>
      </c>
      <c r="F731" t="str">
        <f>VLOOKUP(orders[[#This Row],[product_id]],Products!A:C,3,0)</f>
        <v>Electronics</v>
      </c>
      <c r="G731">
        <v>2</v>
      </c>
      <c r="H731" s="6">
        <v>0.23785076888163484</v>
      </c>
      <c r="I731" s="2">
        <f>VLOOKUP($E731,
Products!$A$1:$F$201,MATCH(Orders!I$1,Products!$A$1:$F$1,0),0)</f>
        <v>20028.650831777191</v>
      </c>
      <c r="J731" s="2">
        <f>VLOOKUP($E731,
Products!$A$1:$F$201,MATCH(Orders!J$1,Products!$A$1:$F$1,0),0)</f>
        <v>14139.84905320309</v>
      </c>
    </row>
    <row r="732" spans="1:10">
      <c r="A732">
        <v>731</v>
      </c>
      <c r="B732" s="4">
        <v>45180</v>
      </c>
      <c r="C732" s="10">
        <f>DATE(YEAR(orders[[#This Row],[order_date]]), MONTH(orders[[#This Row],[order_date]]), 1)</f>
        <v>45170</v>
      </c>
      <c r="D732" t="s">
        <v>4320</v>
      </c>
      <c r="E732" t="s">
        <v>584</v>
      </c>
      <c r="F732" t="str">
        <f>VLOOKUP(orders[[#This Row],[product_id]],Products!A:C,3,0)</f>
        <v>Electronics</v>
      </c>
      <c r="G732">
        <v>2</v>
      </c>
      <c r="H732" s="6">
        <v>0.14429946350369577</v>
      </c>
      <c r="I732" s="2">
        <f>VLOOKUP($E732,
Products!$A$1:$F$201,MATCH(Orders!I$1,Products!$A$1:$F$1,0),0)</f>
        <v>22521.77465591731</v>
      </c>
      <c r="J732" s="2">
        <f>VLOOKUP($E732,
Products!$A$1:$F$201,MATCH(Orders!J$1,Products!$A$1:$F$1,0),0)</f>
        <v>15596.91628423841</v>
      </c>
    </row>
    <row r="733" spans="1:10">
      <c r="A733">
        <v>732</v>
      </c>
      <c r="B733" s="4">
        <v>45885</v>
      </c>
      <c r="C733" s="10">
        <f>DATE(YEAR(orders[[#This Row],[order_date]]), MONTH(orders[[#This Row],[order_date]]), 1)</f>
        <v>45870</v>
      </c>
      <c r="D733" t="s">
        <v>1326</v>
      </c>
      <c r="E733" t="s">
        <v>586</v>
      </c>
      <c r="F733" t="str">
        <f>VLOOKUP(orders[[#This Row],[product_id]],Products!A:C,3,0)</f>
        <v>Appliances</v>
      </c>
      <c r="G733">
        <v>2</v>
      </c>
      <c r="H733" s="6">
        <v>0.12309012679847496</v>
      </c>
      <c r="I733" s="2">
        <f>VLOOKUP($E733,
Products!$A$1:$F$201,MATCH(Orders!I$1,Products!$A$1:$F$1,0),0)</f>
        <v>22928.971424497449</v>
      </c>
      <c r="J733" s="2">
        <f>VLOOKUP($E733,
Products!$A$1:$F$201,MATCH(Orders!J$1,Products!$A$1:$F$1,0),0)</f>
        <v>17801.356740692991</v>
      </c>
    </row>
    <row r="734" spans="1:10">
      <c r="A734">
        <v>733</v>
      </c>
      <c r="B734" s="4">
        <v>45746</v>
      </c>
      <c r="C734" s="10">
        <f>DATE(YEAR(orders[[#This Row],[order_date]]), MONTH(orders[[#This Row],[order_date]]), 1)</f>
        <v>45717</v>
      </c>
      <c r="D734" t="s">
        <v>3684</v>
      </c>
      <c r="E734" t="s">
        <v>563</v>
      </c>
      <c r="F734" t="str">
        <f>VLOOKUP(orders[[#This Row],[product_id]],Products!A:C,3,0)</f>
        <v>Electronics</v>
      </c>
      <c r="G734">
        <v>2</v>
      </c>
      <c r="H734" s="6">
        <v>0.2327196013514449</v>
      </c>
      <c r="I734" s="2">
        <f>VLOOKUP($E734,
Products!$A$1:$F$201,MATCH(Orders!I$1,Products!$A$1:$F$1,0),0)</f>
        <v>2267.1489506516559</v>
      </c>
      <c r="J734" s="2">
        <f>VLOOKUP($E734,
Products!$A$1:$F$201,MATCH(Orders!J$1,Products!$A$1:$F$1,0),0)</f>
        <v>1538.7671398485211</v>
      </c>
    </row>
    <row r="735" spans="1:10">
      <c r="A735">
        <v>734</v>
      </c>
      <c r="B735" s="4">
        <v>45912</v>
      </c>
      <c r="C735" s="10">
        <f>DATE(YEAR(orders[[#This Row],[order_date]]), MONTH(orders[[#This Row],[order_date]]), 1)</f>
        <v>45901</v>
      </c>
      <c r="D735" t="s">
        <v>2268</v>
      </c>
      <c r="E735" t="s">
        <v>591</v>
      </c>
      <c r="F735" t="str">
        <f>VLOOKUP(orders[[#This Row],[product_id]],Products!A:C,3,0)</f>
        <v>Appliances</v>
      </c>
      <c r="G735">
        <v>1</v>
      </c>
      <c r="H735" s="6">
        <v>0.10082758468944153</v>
      </c>
      <c r="I735" s="2">
        <f>VLOOKUP($E735,
Products!$A$1:$F$201,MATCH(Orders!I$1,Products!$A$1:$F$1,0),0)</f>
        <v>5828.0678031706884</v>
      </c>
      <c r="J735" s="2">
        <f>VLOOKUP($E735,
Products!$A$1:$F$201,MATCH(Orders!J$1,Products!$A$1:$F$1,0),0)</f>
        <v>3928.741316454903</v>
      </c>
    </row>
    <row r="736" spans="1:10">
      <c r="A736">
        <v>735</v>
      </c>
      <c r="B736" s="4">
        <v>45258</v>
      </c>
      <c r="C736" s="10">
        <f>DATE(YEAR(orders[[#This Row],[order_date]]), MONTH(orders[[#This Row],[order_date]]), 1)</f>
        <v>45231</v>
      </c>
      <c r="D736" t="s">
        <v>1560</v>
      </c>
      <c r="E736" t="s">
        <v>696</v>
      </c>
      <c r="F736" t="str">
        <f>VLOOKUP(orders[[#This Row],[product_id]],Products!A:C,3,0)</f>
        <v>Electronics</v>
      </c>
      <c r="G736">
        <v>3</v>
      </c>
      <c r="H736" s="6">
        <v>0.2371899895795575</v>
      </c>
      <c r="I736" s="2">
        <f>VLOOKUP($E736,
Products!$A$1:$F$201,MATCH(Orders!I$1,Products!$A$1:$F$1,0),0)</f>
        <v>2723.6534496184809</v>
      </c>
      <c r="J736" s="2">
        <f>VLOOKUP($E736,
Products!$A$1:$F$201,MATCH(Orders!J$1,Products!$A$1:$F$1,0),0)</f>
        <v>1872.4715951823</v>
      </c>
    </row>
    <row r="737" spans="1:10">
      <c r="A737">
        <v>736</v>
      </c>
      <c r="B737" s="4">
        <v>45673</v>
      </c>
      <c r="C737" s="10">
        <f>DATE(YEAR(orders[[#This Row],[order_date]]), MONTH(orders[[#This Row],[order_date]]), 1)</f>
        <v>45658</v>
      </c>
      <c r="D737" t="s">
        <v>4449</v>
      </c>
      <c r="E737" t="s">
        <v>682</v>
      </c>
      <c r="F737" t="str">
        <f>VLOOKUP(orders[[#This Row],[product_id]],Products!A:C,3,0)</f>
        <v>Electronics</v>
      </c>
      <c r="G737">
        <v>1</v>
      </c>
      <c r="H737" s="6">
        <v>0.19179125221900334</v>
      </c>
      <c r="I737" s="2">
        <f>VLOOKUP($E737,
Products!$A$1:$F$201,MATCH(Orders!I$1,Products!$A$1:$F$1,0),0)</f>
        <v>32533.33990892916</v>
      </c>
      <c r="J737" s="2">
        <f>VLOOKUP($E737,
Products!$A$1:$F$201,MATCH(Orders!J$1,Products!$A$1:$F$1,0),0)</f>
        <v>22734.712471507952</v>
      </c>
    </row>
    <row r="738" spans="1:10">
      <c r="A738">
        <v>737</v>
      </c>
      <c r="B738" s="4">
        <v>45762</v>
      </c>
      <c r="C738" s="10">
        <f>DATE(YEAR(orders[[#This Row],[order_date]]), MONTH(orders[[#This Row],[order_date]]), 1)</f>
        <v>45748</v>
      </c>
      <c r="D738" t="s">
        <v>3282</v>
      </c>
      <c r="E738" t="s">
        <v>612</v>
      </c>
      <c r="F738" t="str">
        <f>VLOOKUP(orders[[#This Row],[product_id]],Products!A:C,3,0)</f>
        <v>Electronics</v>
      </c>
      <c r="G738">
        <v>3</v>
      </c>
      <c r="H738" s="6">
        <v>0.19885417131639468</v>
      </c>
      <c r="I738" s="2">
        <f>VLOOKUP($E738,
Products!$A$1:$F$201,MATCH(Orders!I$1,Products!$A$1:$F$1,0),0)</f>
        <v>2704.041843529928</v>
      </c>
      <c r="J738" s="2">
        <f>VLOOKUP($E738,
Products!$A$1:$F$201,MATCH(Orders!J$1,Products!$A$1:$F$1,0),0)</f>
        <v>2158.9135708713038</v>
      </c>
    </row>
    <row r="739" spans="1:10">
      <c r="A739">
        <v>738</v>
      </c>
      <c r="B739" s="4">
        <v>45381</v>
      </c>
      <c r="C739" s="10">
        <f>DATE(YEAR(orders[[#This Row],[order_date]]), MONTH(orders[[#This Row],[order_date]]), 1)</f>
        <v>45352</v>
      </c>
      <c r="D739" t="s">
        <v>3020</v>
      </c>
      <c r="E739" t="s">
        <v>644</v>
      </c>
      <c r="F739" t="str">
        <f>VLOOKUP(orders[[#This Row],[product_id]],Products!A:C,3,0)</f>
        <v>Appliances</v>
      </c>
      <c r="G739">
        <v>2</v>
      </c>
      <c r="H739" s="6">
        <v>0.10429419011212068</v>
      </c>
      <c r="I739" s="2">
        <f>VLOOKUP($E739,
Products!$A$1:$F$201,MATCH(Orders!I$1,Products!$A$1:$F$1,0),0)</f>
        <v>2076.3860361463489</v>
      </c>
      <c r="J739" s="2">
        <f>VLOOKUP($E739,
Products!$A$1:$F$201,MATCH(Orders!J$1,Products!$A$1:$F$1,0),0)</f>
        <v>1496.280632568785</v>
      </c>
    </row>
    <row r="740" spans="1:10">
      <c r="A740">
        <v>739</v>
      </c>
      <c r="B740" s="4">
        <v>45239</v>
      </c>
      <c r="C740" s="10">
        <f>DATE(YEAR(orders[[#This Row],[order_date]]), MONTH(orders[[#This Row],[order_date]]), 1)</f>
        <v>45231</v>
      </c>
      <c r="D740" t="s">
        <v>3906</v>
      </c>
      <c r="E740" t="s">
        <v>607</v>
      </c>
      <c r="F740" t="str">
        <f>VLOOKUP(orders[[#This Row],[product_id]],Products!A:C,3,0)</f>
        <v>Appliances</v>
      </c>
      <c r="G740">
        <v>1</v>
      </c>
      <c r="H740" s="6">
        <v>8.6456802931234811E-2</v>
      </c>
      <c r="I740" s="2">
        <f>VLOOKUP($E740,
Products!$A$1:$F$201,MATCH(Orders!I$1,Products!$A$1:$F$1,0),0)</f>
        <v>6264.400042999192</v>
      </c>
      <c r="J740" s="2">
        <f>VLOOKUP($E740,
Products!$A$1:$F$201,MATCH(Orders!J$1,Products!$A$1:$F$1,0),0)</f>
        <v>4980.3849171743304</v>
      </c>
    </row>
    <row r="741" spans="1:10">
      <c r="A741">
        <v>740</v>
      </c>
      <c r="B741" s="4">
        <v>45944</v>
      </c>
      <c r="C741" s="10">
        <f>DATE(YEAR(orders[[#This Row],[order_date]]), MONTH(orders[[#This Row],[order_date]]), 1)</f>
        <v>45931</v>
      </c>
      <c r="D741" t="s">
        <v>2973</v>
      </c>
      <c r="E741" t="s">
        <v>559</v>
      </c>
      <c r="F741" t="str">
        <f>VLOOKUP(orders[[#This Row],[product_id]],Products!A:C,3,0)</f>
        <v>Electronics</v>
      </c>
      <c r="G741">
        <v>1</v>
      </c>
      <c r="H741" s="6">
        <v>0.16609704899057301</v>
      </c>
      <c r="I741" s="2">
        <f>VLOOKUP($E741,
Products!$A$1:$F$201,MATCH(Orders!I$1,Products!$A$1:$F$1,0),0)</f>
        <v>2588.546892391822</v>
      </c>
      <c r="J741" s="2">
        <f>VLOOKUP($E741,
Products!$A$1:$F$201,MATCH(Orders!J$1,Products!$A$1:$F$1,0),0)</f>
        <v>1942.6863840762869</v>
      </c>
    </row>
    <row r="742" spans="1:10">
      <c r="A742">
        <v>741</v>
      </c>
      <c r="B742" s="4">
        <v>45154</v>
      </c>
      <c r="C742" s="10">
        <f>DATE(YEAR(orders[[#This Row],[order_date]]), MONTH(orders[[#This Row],[order_date]]), 1)</f>
        <v>45139</v>
      </c>
      <c r="D742" t="s">
        <v>1811</v>
      </c>
      <c r="E742" t="s">
        <v>535</v>
      </c>
      <c r="F742" t="str">
        <f>VLOOKUP(orders[[#This Row],[product_id]],Products!A:C,3,0)</f>
        <v>Appliances</v>
      </c>
      <c r="G742">
        <v>1</v>
      </c>
      <c r="H742" s="6">
        <v>0.11479701125796114</v>
      </c>
      <c r="I742" s="2">
        <f>VLOOKUP($E742,
Products!$A$1:$F$201,MATCH(Orders!I$1,Products!$A$1:$F$1,0),0)</f>
        <v>25188.460642954858</v>
      </c>
      <c r="J742" s="2">
        <f>VLOOKUP($E742,
Products!$A$1:$F$201,MATCH(Orders!J$1,Products!$A$1:$F$1,0),0)</f>
        <v>18873.341689191599</v>
      </c>
    </row>
    <row r="743" spans="1:10">
      <c r="A743">
        <v>742</v>
      </c>
      <c r="B743" s="4">
        <v>45760</v>
      </c>
      <c r="C743" s="10">
        <f>DATE(YEAR(orders[[#This Row],[order_date]]), MONTH(orders[[#This Row],[order_date]]), 1)</f>
        <v>45748</v>
      </c>
      <c r="D743" t="s">
        <v>3314</v>
      </c>
      <c r="E743" t="s">
        <v>699</v>
      </c>
      <c r="F743" t="str">
        <f>VLOOKUP(orders[[#This Row],[product_id]],Products!A:C,3,0)</f>
        <v>Appliances</v>
      </c>
      <c r="G743">
        <v>1</v>
      </c>
      <c r="H743" s="6">
        <v>8.8650173979563929E-2</v>
      </c>
      <c r="I743" s="2">
        <f>VLOOKUP($E743,
Products!$A$1:$F$201,MATCH(Orders!I$1,Products!$A$1:$F$1,0),0)</f>
        <v>25091.998133165329</v>
      </c>
      <c r="J743" s="2">
        <f>VLOOKUP($E743,
Products!$A$1:$F$201,MATCH(Orders!J$1,Products!$A$1:$F$1,0),0)</f>
        <v>18464.226825266349</v>
      </c>
    </row>
    <row r="744" spans="1:10">
      <c r="A744">
        <v>743</v>
      </c>
      <c r="B744" s="4">
        <v>45784</v>
      </c>
      <c r="C744" s="10">
        <f>DATE(YEAR(orders[[#This Row],[order_date]]), MONTH(orders[[#This Row],[order_date]]), 1)</f>
        <v>45778</v>
      </c>
      <c r="D744" t="s">
        <v>4330</v>
      </c>
      <c r="E744" t="s">
        <v>570</v>
      </c>
      <c r="F744" t="str">
        <f>VLOOKUP(orders[[#This Row],[product_id]],Products!A:C,3,0)</f>
        <v>Electronics</v>
      </c>
      <c r="G744">
        <v>1</v>
      </c>
      <c r="H744" s="6">
        <v>0.10922129592980868</v>
      </c>
      <c r="I744" s="2">
        <f>VLOOKUP($E744,
Products!$A$1:$F$201,MATCH(Orders!I$1,Products!$A$1:$F$1,0),0)</f>
        <v>10978.62820425244</v>
      </c>
      <c r="J744" s="2">
        <f>VLOOKUP($E744,
Products!$A$1:$F$201,MATCH(Orders!J$1,Products!$A$1:$F$1,0),0)</f>
        <v>7174.697588469895</v>
      </c>
    </row>
    <row r="745" spans="1:10">
      <c r="A745">
        <v>744</v>
      </c>
      <c r="B745" s="4">
        <v>45744</v>
      </c>
      <c r="C745" s="10">
        <f>DATE(YEAR(orders[[#This Row],[order_date]]), MONTH(orders[[#This Row],[order_date]]), 1)</f>
        <v>45717</v>
      </c>
      <c r="D745" t="s">
        <v>3797</v>
      </c>
      <c r="E745" t="s">
        <v>563</v>
      </c>
      <c r="F745" t="str">
        <f>VLOOKUP(orders[[#This Row],[product_id]],Products!A:C,3,0)</f>
        <v>Electronics</v>
      </c>
      <c r="G745">
        <v>1</v>
      </c>
      <c r="H745" s="6">
        <v>0.12707590293844181</v>
      </c>
      <c r="I745" s="2">
        <f>VLOOKUP($E745,
Products!$A$1:$F$201,MATCH(Orders!I$1,Products!$A$1:$F$1,0),0)</f>
        <v>2267.1489506516559</v>
      </c>
      <c r="J745" s="2">
        <f>VLOOKUP($E745,
Products!$A$1:$F$201,MATCH(Orders!J$1,Products!$A$1:$F$1,0),0)</f>
        <v>1538.7671398485211</v>
      </c>
    </row>
    <row r="746" spans="1:10">
      <c r="A746">
        <v>745</v>
      </c>
      <c r="B746" s="4">
        <v>45944</v>
      </c>
      <c r="C746" s="10">
        <f>DATE(YEAR(orders[[#This Row],[order_date]]), MONTH(orders[[#This Row],[order_date]]), 1)</f>
        <v>45931</v>
      </c>
      <c r="D746" t="s">
        <v>2056</v>
      </c>
      <c r="E746" t="s">
        <v>690</v>
      </c>
      <c r="F746" t="str">
        <f>VLOOKUP(orders[[#This Row],[product_id]],Products!A:C,3,0)</f>
        <v>Electronics</v>
      </c>
      <c r="G746">
        <v>3</v>
      </c>
      <c r="H746" s="6">
        <v>0.10203549412231748</v>
      </c>
      <c r="I746" s="2">
        <f>VLOOKUP($E746,
Products!$A$1:$F$201,MATCH(Orders!I$1,Products!$A$1:$F$1,0),0)</f>
        <v>2338.2059552139431</v>
      </c>
      <c r="J746" s="2">
        <f>VLOOKUP($E746,
Products!$A$1:$F$201,MATCH(Orders!J$1,Products!$A$1:$F$1,0),0)</f>
        <v>1708.028418793489</v>
      </c>
    </row>
    <row r="747" spans="1:10">
      <c r="A747">
        <v>746</v>
      </c>
      <c r="B747" s="4">
        <v>45454</v>
      </c>
      <c r="C747" s="10">
        <f>DATE(YEAR(orders[[#This Row],[order_date]]), MONTH(orders[[#This Row],[order_date]]), 1)</f>
        <v>45444</v>
      </c>
      <c r="D747" t="s">
        <v>1766</v>
      </c>
      <c r="E747" t="s">
        <v>542</v>
      </c>
      <c r="F747" t="str">
        <f>VLOOKUP(orders[[#This Row],[product_id]],Products!A:C,3,0)</f>
        <v>Electronics</v>
      </c>
      <c r="G747">
        <v>3</v>
      </c>
      <c r="H747" s="6">
        <v>0.11622439500611341</v>
      </c>
      <c r="I747" s="2">
        <f>VLOOKUP($E747,
Products!$A$1:$F$201,MATCH(Orders!I$1,Products!$A$1:$F$1,0),0)</f>
        <v>29298.352838526029</v>
      </c>
      <c r="J747" s="2">
        <f>VLOOKUP($E747,
Products!$A$1:$F$201,MATCH(Orders!J$1,Products!$A$1:$F$1,0),0)</f>
        <v>19250.751682102291</v>
      </c>
    </row>
    <row r="748" spans="1:10">
      <c r="A748">
        <v>747</v>
      </c>
      <c r="B748" s="4">
        <v>45876</v>
      </c>
      <c r="C748" s="10">
        <f>DATE(YEAR(orders[[#This Row],[order_date]]), MONTH(orders[[#This Row],[order_date]]), 1)</f>
        <v>45870</v>
      </c>
      <c r="D748" t="s">
        <v>1087</v>
      </c>
      <c r="E748" t="s">
        <v>623</v>
      </c>
      <c r="F748" t="str">
        <f>VLOOKUP(orders[[#This Row],[product_id]],Products!A:C,3,0)</f>
        <v>Electronics</v>
      </c>
      <c r="G748">
        <v>2</v>
      </c>
      <c r="H748" s="6">
        <v>0.20947742489320637</v>
      </c>
      <c r="I748" s="2">
        <f>VLOOKUP($E748,
Products!$A$1:$F$201,MATCH(Orders!I$1,Products!$A$1:$F$1,0),0)</f>
        <v>27422.76406600175</v>
      </c>
      <c r="J748" s="2">
        <f>VLOOKUP($E748,
Products!$A$1:$F$201,MATCH(Orders!J$1,Products!$A$1:$F$1,0),0)</f>
        <v>18707.390708641691</v>
      </c>
    </row>
    <row r="749" spans="1:10">
      <c r="A749">
        <v>748</v>
      </c>
      <c r="B749" s="4">
        <v>45353</v>
      </c>
      <c r="C749" s="10">
        <f>DATE(YEAR(orders[[#This Row],[order_date]]), MONTH(orders[[#This Row],[order_date]]), 1)</f>
        <v>45352</v>
      </c>
      <c r="D749" t="s">
        <v>2641</v>
      </c>
      <c r="E749" t="s">
        <v>687</v>
      </c>
      <c r="F749" t="str">
        <f>VLOOKUP(orders[[#This Row],[product_id]],Products!A:C,3,0)</f>
        <v>Electronics</v>
      </c>
      <c r="G749">
        <v>2</v>
      </c>
      <c r="H749" s="6">
        <v>0.1007066417991162</v>
      </c>
      <c r="I749" s="2">
        <f>VLOOKUP($E749,
Products!$A$1:$F$201,MATCH(Orders!I$1,Products!$A$1:$F$1,0),0)</f>
        <v>12143.737276429891</v>
      </c>
      <c r="J749" s="2">
        <f>VLOOKUP($E749,
Products!$A$1:$F$201,MATCH(Orders!J$1,Products!$A$1:$F$1,0),0)</f>
        <v>9077.1957392673976</v>
      </c>
    </row>
    <row r="750" spans="1:10">
      <c r="A750">
        <v>749</v>
      </c>
      <c r="B750" s="4">
        <v>44968</v>
      </c>
      <c r="C750" s="10">
        <f>DATE(YEAR(orders[[#This Row],[order_date]]), MONTH(orders[[#This Row],[order_date]]), 1)</f>
        <v>44958</v>
      </c>
      <c r="D750" t="s">
        <v>2792</v>
      </c>
      <c r="E750" t="s">
        <v>578</v>
      </c>
      <c r="F750" t="str">
        <f>VLOOKUP(orders[[#This Row],[product_id]],Products!A:C,3,0)</f>
        <v>Electronics</v>
      </c>
      <c r="G750">
        <v>2</v>
      </c>
      <c r="H750" s="6">
        <v>0.14566086871227366</v>
      </c>
      <c r="I750" s="2">
        <f>VLOOKUP($E750,
Products!$A$1:$F$201,MATCH(Orders!I$1,Products!$A$1:$F$1,0),0)</f>
        <v>2632.553295816565</v>
      </c>
      <c r="J750" s="2">
        <f>VLOOKUP($E750,
Products!$A$1:$F$201,MATCH(Orders!J$1,Products!$A$1:$F$1,0),0)</f>
        <v>1732.316114566717</v>
      </c>
    </row>
    <row r="751" spans="1:10">
      <c r="A751">
        <v>750</v>
      </c>
      <c r="B751" s="4">
        <v>45391</v>
      </c>
      <c r="C751" s="10">
        <f>DATE(YEAR(orders[[#This Row],[order_date]]), MONTH(orders[[#This Row],[order_date]]), 1)</f>
        <v>45383</v>
      </c>
      <c r="D751" t="s">
        <v>1838</v>
      </c>
      <c r="E751" t="s">
        <v>574</v>
      </c>
      <c r="F751" t="str">
        <f>VLOOKUP(orders[[#This Row],[product_id]],Products!A:C,3,0)</f>
        <v>Electronics</v>
      </c>
      <c r="G751">
        <v>3</v>
      </c>
      <c r="H751" s="6">
        <v>0.1673981878261491</v>
      </c>
      <c r="I751" s="2">
        <f>VLOOKUP($E751,
Products!$A$1:$F$201,MATCH(Orders!I$1,Products!$A$1:$F$1,0),0)</f>
        <v>30824.427673567101</v>
      </c>
      <c r="J751" s="2">
        <f>VLOOKUP($E751,
Products!$A$1:$F$201,MATCH(Orders!J$1,Products!$A$1:$F$1,0),0)</f>
        <v>20473.07476940487</v>
      </c>
    </row>
    <row r="752" spans="1:10">
      <c r="A752">
        <v>751</v>
      </c>
      <c r="B752" s="4">
        <v>45204</v>
      </c>
      <c r="C752" s="10">
        <f>DATE(YEAR(orders[[#This Row],[order_date]]), MONTH(orders[[#This Row],[order_date]]), 1)</f>
        <v>45200</v>
      </c>
      <c r="D752" t="s">
        <v>3182</v>
      </c>
      <c r="E752" t="s">
        <v>657</v>
      </c>
      <c r="F752" t="str">
        <f>VLOOKUP(orders[[#This Row],[product_id]],Products!A:C,3,0)</f>
        <v>Appliances</v>
      </c>
      <c r="G752">
        <v>3</v>
      </c>
      <c r="H752" s="6">
        <v>0.11132592089789302</v>
      </c>
      <c r="I752" s="2">
        <f>VLOOKUP($E752,
Products!$A$1:$F$201,MATCH(Orders!I$1,Products!$A$1:$F$1,0),0)</f>
        <v>6275.8669412443169</v>
      </c>
      <c r="J752" s="2">
        <f>VLOOKUP($E752,
Products!$A$1:$F$201,MATCH(Orders!J$1,Products!$A$1:$F$1,0),0)</f>
        <v>4742.5097602697688</v>
      </c>
    </row>
    <row r="753" spans="1:10">
      <c r="A753">
        <v>752</v>
      </c>
      <c r="B753" s="4">
        <v>45762</v>
      </c>
      <c r="C753" s="10">
        <f>DATE(YEAR(orders[[#This Row],[order_date]]), MONTH(orders[[#This Row],[order_date]]), 1)</f>
        <v>45748</v>
      </c>
      <c r="D753" t="s">
        <v>3841</v>
      </c>
      <c r="E753" t="s">
        <v>568</v>
      </c>
      <c r="F753" t="str">
        <f>VLOOKUP(orders[[#This Row],[product_id]],Products!A:C,3,0)</f>
        <v>Electronics</v>
      </c>
      <c r="G753">
        <v>3</v>
      </c>
      <c r="H753" s="6">
        <v>0.14905103169803924</v>
      </c>
      <c r="I753" s="2">
        <f>VLOOKUP($E753,
Products!$A$1:$F$201,MATCH(Orders!I$1,Products!$A$1:$F$1,0),0)</f>
        <v>21702.72353355262</v>
      </c>
      <c r="J753" s="2">
        <f>VLOOKUP($E753,
Products!$A$1:$F$201,MATCH(Orders!J$1,Products!$A$1:$F$1,0),0)</f>
        <v>17244.710704747551</v>
      </c>
    </row>
    <row r="754" spans="1:10">
      <c r="A754">
        <v>753</v>
      </c>
      <c r="B754" s="4">
        <v>44945</v>
      </c>
      <c r="C754" s="10">
        <f>DATE(YEAR(orders[[#This Row],[order_date]]), MONTH(orders[[#This Row],[order_date]]), 1)</f>
        <v>44927</v>
      </c>
      <c r="D754" t="s">
        <v>3952</v>
      </c>
      <c r="E754" t="s">
        <v>599</v>
      </c>
      <c r="F754" t="str">
        <f>VLOOKUP(orders[[#This Row],[product_id]],Products!A:C,3,0)</f>
        <v>Electronics</v>
      </c>
      <c r="G754">
        <v>1</v>
      </c>
      <c r="H754" s="6">
        <v>0.21746976913893895</v>
      </c>
      <c r="I754" s="2">
        <f>VLOOKUP($E754,
Products!$A$1:$F$201,MATCH(Orders!I$1,Products!$A$1:$F$1,0),0)</f>
        <v>24019.70637428105</v>
      </c>
      <c r="J754" s="2">
        <f>VLOOKUP($E754,
Products!$A$1:$F$201,MATCH(Orders!J$1,Products!$A$1:$F$1,0),0)</f>
        <v>16602.559277417411</v>
      </c>
    </row>
    <row r="755" spans="1:10">
      <c r="A755">
        <v>754</v>
      </c>
      <c r="B755" s="4">
        <v>44992</v>
      </c>
      <c r="C755" s="10">
        <f>DATE(YEAR(orders[[#This Row],[order_date]]), MONTH(orders[[#This Row],[order_date]]), 1)</f>
        <v>44986</v>
      </c>
      <c r="D755" t="s">
        <v>3544</v>
      </c>
      <c r="E755" t="s">
        <v>684</v>
      </c>
      <c r="F755" t="str">
        <f>VLOOKUP(orders[[#This Row],[product_id]],Products!A:C,3,0)</f>
        <v>Appliances</v>
      </c>
      <c r="G755">
        <v>2</v>
      </c>
      <c r="H755" s="6">
        <v>7.5809205176265618E-2</v>
      </c>
      <c r="I755" s="2">
        <f>VLOOKUP($E755,
Products!$A$1:$F$201,MATCH(Orders!I$1,Products!$A$1:$F$1,0),0)</f>
        <v>2147.166688023286</v>
      </c>
      <c r="J755" s="2">
        <f>VLOOKUP($E755,
Products!$A$1:$F$201,MATCH(Orders!J$1,Products!$A$1:$F$1,0),0)</f>
        <v>1709.9619584723389</v>
      </c>
    </row>
    <row r="756" spans="1:10">
      <c r="A756">
        <v>755</v>
      </c>
      <c r="B756" s="4">
        <v>45093</v>
      </c>
      <c r="C756" s="10">
        <f>DATE(YEAR(orders[[#This Row],[order_date]]), MONTH(orders[[#This Row],[order_date]]), 1)</f>
        <v>45078</v>
      </c>
      <c r="D756" t="s">
        <v>2785</v>
      </c>
      <c r="E756" t="s">
        <v>520</v>
      </c>
      <c r="F756" t="str">
        <f>VLOOKUP(orders[[#This Row],[product_id]],Products!A:C,3,0)</f>
        <v>Electronics</v>
      </c>
      <c r="G756">
        <v>3</v>
      </c>
      <c r="H756" s="6">
        <v>0.1147736769540162</v>
      </c>
      <c r="I756" s="2">
        <f>VLOOKUP($E756,
Products!$A$1:$F$201,MATCH(Orders!I$1,Products!$A$1:$F$1,0),0)</f>
        <v>19053.584916305819</v>
      </c>
      <c r="J756" s="2">
        <f>VLOOKUP($E756,
Products!$A$1:$F$201,MATCH(Orders!J$1,Products!$A$1:$F$1,0),0)</f>
        <v>13248.74841276826</v>
      </c>
    </row>
    <row r="757" spans="1:10">
      <c r="A757">
        <v>756</v>
      </c>
      <c r="B757" s="4">
        <v>45946</v>
      </c>
      <c r="C757" s="10">
        <f>DATE(YEAR(orders[[#This Row],[order_date]]), MONTH(orders[[#This Row],[order_date]]), 1)</f>
        <v>45931</v>
      </c>
      <c r="D757" t="s">
        <v>1650</v>
      </c>
      <c r="E757" t="s">
        <v>680</v>
      </c>
      <c r="F757" t="str">
        <f>VLOOKUP(orders[[#This Row],[product_id]],Products!A:C,3,0)</f>
        <v>Electronics</v>
      </c>
      <c r="G757">
        <v>1</v>
      </c>
      <c r="H757" s="6">
        <v>0.11482657027090211</v>
      </c>
      <c r="I757" s="2">
        <f>VLOOKUP($E757,
Products!$A$1:$F$201,MATCH(Orders!I$1,Products!$A$1:$F$1,0),0)</f>
        <v>31627.348891742429</v>
      </c>
      <c r="J757" s="2">
        <f>VLOOKUP($E757,
Products!$A$1:$F$201,MATCH(Orders!J$1,Products!$A$1:$F$1,0),0)</f>
        <v>23219.930812036979</v>
      </c>
    </row>
    <row r="758" spans="1:10">
      <c r="A758">
        <v>757</v>
      </c>
      <c r="B758" s="4">
        <v>45329</v>
      </c>
      <c r="C758" s="10">
        <f>DATE(YEAR(orders[[#This Row],[order_date]]), MONTH(orders[[#This Row],[order_date]]), 1)</f>
        <v>45323</v>
      </c>
      <c r="D758" t="s">
        <v>2450</v>
      </c>
      <c r="E758" t="s">
        <v>679</v>
      </c>
      <c r="F758" t="str">
        <f>VLOOKUP(orders[[#This Row],[product_id]],Products!A:C,3,0)</f>
        <v>Appliances</v>
      </c>
      <c r="G758">
        <v>1</v>
      </c>
      <c r="H758" s="6">
        <v>0.1063840393716549</v>
      </c>
      <c r="I758" s="2">
        <f>VLOOKUP($E758,
Products!$A$1:$F$201,MATCH(Orders!I$1,Products!$A$1:$F$1,0),0)</f>
        <v>6336.1008284819591</v>
      </c>
      <c r="J758" s="2">
        <f>VLOOKUP($E758,
Products!$A$1:$F$201,MATCH(Orders!J$1,Products!$A$1:$F$1,0),0)</f>
        <v>5056.6203893460352</v>
      </c>
    </row>
    <row r="759" spans="1:10">
      <c r="A759">
        <v>758</v>
      </c>
      <c r="B759" s="4">
        <v>45335</v>
      </c>
      <c r="C759" s="10">
        <f>DATE(YEAR(orders[[#This Row],[order_date]]), MONTH(orders[[#This Row],[order_date]]), 1)</f>
        <v>45323</v>
      </c>
      <c r="D759" t="s">
        <v>4668</v>
      </c>
      <c r="E759" t="s">
        <v>535</v>
      </c>
      <c r="F759" t="str">
        <f>VLOOKUP(orders[[#This Row],[product_id]],Products!A:C,3,0)</f>
        <v>Appliances</v>
      </c>
      <c r="G759">
        <v>2</v>
      </c>
      <c r="H759" s="6">
        <v>0.14020825051838914</v>
      </c>
      <c r="I759" s="2">
        <f>VLOOKUP($E759,
Products!$A$1:$F$201,MATCH(Orders!I$1,Products!$A$1:$F$1,0),0)</f>
        <v>25188.460642954858</v>
      </c>
      <c r="J759" s="2">
        <f>VLOOKUP($E759,
Products!$A$1:$F$201,MATCH(Orders!J$1,Products!$A$1:$F$1,0),0)</f>
        <v>18873.341689191599</v>
      </c>
    </row>
    <row r="760" spans="1:10">
      <c r="A760">
        <v>759</v>
      </c>
      <c r="B760" s="4">
        <v>45038</v>
      </c>
      <c r="C760" s="10">
        <f>DATE(YEAR(orders[[#This Row],[order_date]]), MONTH(orders[[#This Row],[order_date]]), 1)</f>
        <v>45017</v>
      </c>
      <c r="D760" t="s">
        <v>3284</v>
      </c>
      <c r="E760" t="s">
        <v>618</v>
      </c>
      <c r="F760" t="str">
        <f>VLOOKUP(orders[[#This Row],[product_id]],Products!A:C,3,0)</f>
        <v>Appliances</v>
      </c>
      <c r="G760">
        <v>2</v>
      </c>
      <c r="H760" s="6">
        <v>9.8927745820611562E-2</v>
      </c>
      <c r="I760" s="2">
        <f>VLOOKUP($E760,
Products!$A$1:$F$201,MATCH(Orders!I$1,Products!$A$1:$F$1,0),0)</f>
        <v>5546.9777002203573</v>
      </c>
      <c r="J760" s="2">
        <f>VLOOKUP($E760,
Products!$A$1:$F$201,MATCH(Orders!J$1,Products!$A$1:$F$1,0),0)</f>
        <v>4048.2565671880161</v>
      </c>
    </row>
    <row r="761" spans="1:10">
      <c r="A761">
        <v>760</v>
      </c>
      <c r="B761" s="4">
        <v>45523</v>
      </c>
      <c r="C761" s="10">
        <f>DATE(YEAR(orders[[#This Row],[order_date]]), MONTH(orders[[#This Row],[order_date]]), 1)</f>
        <v>45505</v>
      </c>
      <c r="D761" t="s">
        <v>811</v>
      </c>
      <c r="E761" t="s">
        <v>584</v>
      </c>
      <c r="F761" t="str">
        <f>VLOOKUP(orders[[#This Row],[product_id]],Products!A:C,3,0)</f>
        <v>Electronics</v>
      </c>
      <c r="G761">
        <v>1</v>
      </c>
      <c r="H761" s="6">
        <v>0.17404756329759771</v>
      </c>
      <c r="I761" s="2">
        <f>VLOOKUP($E761,
Products!$A$1:$F$201,MATCH(Orders!I$1,Products!$A$1:$F$1,0),0)</f>
        <v>22521.77465591731</v>
      </c>
      <c r="J761" s="2">
        <f>VLOOKUP($E761,
Products!$A$1:$F$201,MATCH(Orders!J$1,Products!$A$1:$F$1,0),0)</f>
        <v>15596.91628423841</v>
      </c>
    </row>
    <row r="762" spans="1:10">
      <c r="A762">
        <v>761</v>
      </c>
      <c r="B762" s="4">
        <v>45577</v>
      </c>
      <c r="C762" s="10">
        <f>DATE(YEAR(orders[[#This Row],[order_date]]), MONTH(orders[[#This Row],[order_date]]), 1)</f>
        <v>45566</v>
      </c>
      <c r="D762" t="s">
        <v>3235</v>
      </c>
      <c r="E762" t="s">
        <v>653</v>
      </c>
      <c r="F762" t="str">
        <f>VLOOKUP(orders[[#This Row],[product_id]],Products!A:C,3,0)</f>
        <v>Electronics</v>
      </c>
      <c r="G762">
        <v>1</v>
      </c>
      <c r="H762" s="6">
        <v>0.20538010393409784</v>
      </c>
      <c r="I762" s="2">
        <f>VLOOKUP($E762,
Products!$A$1:$F$201,MATCH(Orders!I$1,Products!$A$1:$F$1,0),0)</f>
        <v>18065.96612294337</v>
      </c>
      <c r="J762" s="2">
        <f>VLOOKUP($E762,
Products!$A$1:$F$201,MATCH(Orders!J$1,Products!$A$1:$F$1,0),0)</f>
        <v>14411.932365903909</v>
      </c>
    </row>
    <row r="763" spans="1:10">
      <c r="A763">
        <v>762</v>
      </c>
      <c r="B763" s="4">
        <v>45989</v>
      </c>
      <c r="C763" s="10">
        <f>DATE(YEAR(orders[[#This Row],[order_date]]), MONTH(orders[[#This Row],[order_date]]), 1)</f>
        <v>45962</v>
      </c>
      <c r="D763" t="s">
        <v>911</v>
      </c>
      <c r="E763" t="s">
        <v>562</v>
      </c>
      <c r="F763" t="str">
        <f>VLOOKUP(orders[[#This Row],[product_id]],Products!A:C,3,0)</f>
        <v>Electronics</v>
      </c>
      <c r="G763">
        <v>1</v>
      </c>
      <c r="H763" s="6">
        <v>0.12784267247714473</v>
      </c>
      <c r="I763" s="2">
        <f>VLOOKUP($E763,
Products!$A$1:$F$201,MATCH(Orders!I$1,Products!$A$1:$F$1,0),0)</f>
        <v>2550.478597498749</v>
      </c>
      <c r="J763" s="2">
        <f>VLOOKUP($E763,
Products!$A$1:$F$201,MATCH(Orders!J$1,Products!$A$1:$F$1,0),0)</f>
        <v>1688.129752018375</v>
      </c>
    </row>
    <row r="764" spans="1:10">
      <c r="A764">
        <v>763</v>
      </c>
      <c r="B764" s="4">
        <v>45031</v>
      </c>
      <c r="C764" s="10">
        <f>DATE(YEAR(orders[[#This Row],[order_date]]), MONTH(orders[[#This Row],[order_date]]), 1)</f>
        <v>45017</v>
      </c>
      <c r="D764" t="s">
        <v>4024</v>
      </c>
      <c r="E764" t="s">
        <v>682</v>
      </c>
      <c r="F764" t="str">
        <f>VLOOKUP(orders[[#This Row],[product_id]],Products!A:C,3,0)</f>
        <v>Electronics</v>
      </c>
      <c r="G764">
        <v>3</v>
      </c>
      <c r="H764" s="6">
        <v>0.1889394085331193</v>
      </c>
      <c r="I764" s="2">
        <f>VLOOKUP($E764,
Products!$A$1:$F$201,MATCH(Orders!I$1,Products!$A$1:$F$1,0),0)</f>
        <v>32533.33990892916</v>
      </c>
      <c r="J764" s="2">
        <f>VLOOKUP($E764,
Products!$A$1:$F$201,MATCH(Orders!J$1,Products!$A$1:$F$1,0),0)</f>
        <v>22734.712471507952</v>
      </c>
    </row>
    <row r="765" spans="1:10">
      <c r="A765">
        <v>764</v>
      </c>
      <c r="B765" s="4">
        <v>45250</v>
      </c>
      <c r="C765" s="10">
        <f>DATE(YEAR(orders[[#This Row],[order_date]]), MONTH(orders[[#This Row],[order_date]]), 1)</f>
        <v>45231</v>
      </c>
      <c r="D765" t="s">
        <v>1540</v>
      </c>
      <c r="E765" t="s">
        <v>561</v>
      </c>
      <c r="F765" t="str">
        <f>VLOOKUP(orders[[#This Row],[product_id]],Products!A:C,3,0)</f>
        <v>Appliances</v>
      </c>
      <c r="G765">
        <v>1</v>
      </c>
      <c r="H765" s="6">
        <v>0.14155472482421852</v>
      </c>
      <c r="I765" s="2">
        <f>VLOOKUP($E765,
Products!$A$1:$F$201,MATCH(Orders!I$1,Products!$A$1:$F$1,0),0)</f>
        <v>23155.073093252329</v>
      </c>
      <c r="J765" s="2">
        <f>VLOOKUP($E765,
Products!$A$1:$F$201,MATCH(Orders!J$1,Products!$A$1:$F$1,0),0)</f>
        <v>17849.867849807979</v>
      </c>
    </row>
    <row r="766" spans="1:10">
      <c r="A766">
        <v>765</v>
      </c>
      <c r="B766" s="4">
        <v>45918</v>
      </c>
      <c r="C766" s="10">
        <f>DATE(YEAR(orders[[#This Row],[order_date]]), MONTH(orders[[#This Row],[order_date]]), 1)</f>
        <v>45901</v>
      </c>
      <c r="D766" t="s">
        <v>4456</v>
      </c>
      <c r="E766" t="s">
        <v>561</v>
      </c>
      <c r="F766" t="str">
        <f>VLOOKUP(orders[[#This Row],[product_id]],Products!A:C,3,0)</f>
        <v>Appliances</v>
      </c>
      <c r="G766">
        <v>2</v>
      </c>
      <c r="H766" s="6">
        <v>0.10794070871356258</v>
      </c>
      <c r="I766" s="2">
        <f>VLOOKUP($E766,
Products!$A$1:$F$201,MATCH(Orders!I$1,Products!$A$1:$F$1,0),0)</f>
        <v>23155.073093252329</v>
      </c>
      <c r="J766" s="2">
        <f>VLOOKUP($E766,
Products!$A$1:$F$201,MATCH(Orders!J$1,Products!$A$1:$F$1,0),0)</f>
        <v>17849.867849807979</v>
      </c>
    </row>
    <row r="767" spans="1:10">
      <c r="A767">
        <v>766</v>
      </c>
      <c r="B767" s="4">
        <v>45355</v>
      </c>
      <c r="C767" s="10">
        <f>DATE(YEAR(orders[[#This Row],[order_date]]), MONTH(orders[[#This Row],[order_date]]), 1)</f>
        <v>45352</v>
      </c>
      <c r="D767" t="s">
        <v>794</v>
      </c>
      <c r="E767" t="s">
        <v>658</v>
      </c>
      <c r="F767" t="str">
        <f>VLOOKUP(orders[[#This Row],[product_id]],Products!A:C,3,0)</f>
        <v>Electronics</v>
      </c>
      <c r="G767">
        <v>1</v>
      </c>
      <c r="H767" s="6">
        <v>0.14607407877127984</v>
      </c>
      <c r="I767" s="2">
        <f>VLOOKUP($E767,
Products!$A$1:$F$201,MATCH(Orders!I$1,Products!$A$1:$F$1,0),0)</f>
        <v>2455.4664524813788</v>
      </c>
      <c r="J767" s="2">
        <f>VLOOKUP($E767,
Products!$A$1:$F$201,MATCH(Orders!J$1,Products!$A$1:$F$1,0),0)</f>
        <v>1763.2139459131699</v>
      </c>
    </row>
    <row r="768" spans="1:10">
      <c r="A768">
        <v>767</v>
      </c>
      <c r="B768" s="4">
        <v>45561</v>
      </c>
      <c r="C768" s="10">
        <f>DATE(YEAR(orders[[#This Row],[order_date]]), MONTH(orders[[#This Row],[order_date]]), 1)</f>
        <v>45536</v>
      </c>
      <c r="D768" t="s">
        <v>4093</v>
      </c>
      <c r="E768" t="s">
        <v>514</v>
      </c>
      <c r="F768" t="str">
        <f>VLOOKUP(orders[[#This Row],[product_id]],Products!A:C,3,0)</f>
        <v>Electronics</v>
      </c>
      <c r="G768">
        <v>1</v>
      </c>
      <c r="H768" s="6">
        <v>0.19216233651249898</v>
      </c>
      <c r="I768" s="2">
        <f>VLOOKUP($E768,
Products!$A$1:$F$201,MATCH(Orders!I$1,Products!$A$1:$F$1,0),0)</f>
        <v>16482.730474054071</v>
      </c>
      <c r="J768" s="2">
        <f>VLOOKUP($E768,
Products!$A$1:$F$201,MATCH(Orders!J$1,Products!$A$1:$F$1,0),0)</f>
        <v>12480.81165565178</v>
      </c>
    </row>
    <row r="769" spans="1:10">
      <c r="A769">
        <v>768</v>
      </c>
      <c r="B769" s="4">
        <v>45656</v>
      </c>
      <c r="C769" s="10">
        <f>DATE(YEAR(orders[[#This Row],[order_date]]), MONTH(orders[[#This Row],[order_date]]), 1)</f>
        <v>45627</v>
      </c>
      <c r="D769" t="s">
        <v>3788</v>
      </c>
      <c r="E769" t="s">
        <v>527</v>
      </c>
      <c r="F769" t="str">
        <f>VLOOKUP(orders[[#This Row],[product_id]],Products!A:C,3,0)</f>
        <v>Appliances</v>
      </c>
      <c r="G769">
        <v>1</v>
      </c>
      <c r="H769" s="6">
        <v>9.2330342845183419E-2</v>
      </c>
      <c r="I769" s="2">
        <f>VLOOKUP($E769,
Products!$A$1:$F$201,MATCH(Orders!I$1,Products!$A$1:$F$1,0),0)</f>
        <v>25833.54427698228</v>
      </c>
      <c r="J769" s="2">
        <f>VLOOKUP($E769,
Products!$A$1:$F$201,MATCH(Orders!J$1,Products!$A$1:$F$1,0),0)</f>
        <v>16827.881451334611</v>
      </c>
    </row>
    <row r="770" spans="1:10">
      <c r="A770">
        <v>769</v>
      </c>
      <c r="B770" s="4">
        <v>45815</v>
      </c>
      <c r="C770" s="10">
        <f>DATE(YEAR(orders[[#This Row],[order_date]]), MONTH(orders[[#This Row],[order_date]]), 1)</f>
        <v>45809</v>
      </c>
      <c r="D770" t="s">
        <v>1778</v>
      </c>
      <c r="E770" t="s">
        <v>582</v>
      </c>
      <c r="F770" t="str">
        <f>VLOOKUP(orders[[#This Row],[product_id]],Products!A:C,3,0)</f>
        <v>Electronics</v>
      </c>
      <c r="G770">
        <v>1</v>
      </c>
      <c r="H770" s="6">
        <v>0.17323523774935315</v>
      </c>
      <c r="I770" s="2">
        <f>VLOOKUP($E770,
Products!$A$1:$F$201,MATCH(Orders!I$1,Products!$A$1:$F$1,0),0)</f>
        <v>16266.090182397211</v>
      </c>
      <c r="J770" s="2">
        <f>VLOOKUP($E770,
Products!$A$1:$F$201,MATCH(Orders!J$1,Products!$A$1:$F$1,0),0)</f>
        <v>11802.84602487359</v>
      </c>
    </row>
    <row r="771" spans="1:10">
      <c r="A771">
        <v>770</v>
      </c>
      <c r="B771" s="4">
        <v>46011</v>
      </c>
      <c r="C771" s="10">
        <f>DATE(YEAR(orders[[#This Row],[order_date]]), MONTH(orders[[#This Row],[order_date]]), 1)</f>
        <v>45992</v>
      </c>
      <c r="D771" t="s">
        <v>4688</v>
      </c>
      <c r="E771" t="s">
        <v>670</v>
      </c>
      <c r="F771" t="str">
        <f>VLOOKUP(orders[[#This Row],[product_id]],Products!A:C,3,0)</f>
        <v>Electronics</v>
      </c>
      <c r="G771">
        <v>1</v>
      </c>
      <c r="H771" s="6">
        <v>0.12884482592532071</v>
      </c>
      <c r="I771" s="2">
        <f>VLOOKUP($E771,
Products!$A$1:$F$201,MATCH(Orders!I$1,Products!$A$1:$F$1,0),0)</f>
        <v>2624.8628733917722</v>
      </c>
      <c r="J771" s="2">
        <f>VLOOKUP($E771,
Products!$A$1:$F$201,MATCH(Orders!J$1,Products!$A$1:$F$1,0),0)</f>
        <v>1944.041928611671</v>
      </c>
    </row>
    <row r="772" spans="1:10">
      <c r="A772">
        <v>771</v>
      </c>
      <c r="B772" s="4">
        <v>45319</v>
      </c>
      <c r="C772" s="10">
        <f>DATE(YEAR(orders[[#This Row],[order_date]]), MONTH(orders[[#This Row],[order_date]]), 1)</f>
        <v>45292</v>
      </c>
      <c r="D772" t="s">
        <v>1601</v>
      </c>
      <c r="E772" t="s">
        <v>629</v>
      </c>
      <c r="F772" t="str">
        <f>VLOOKUP(orders[[#This Row],[product_id]],Products!A:C,3,0)</f>
        <v>Electronics</v>
      </c>
      <c r="G772">
        <v>1</v>
      </c>
      <c r="H772" s="6">
        <v>0.23291834477547171</v>
      </c>
      <c r="I772" s="2">
        <f>VLOOKUP($E772,
Products!$A$1:$F$201,MATCH(Orders!I$1,Products!$A$1:$F$1,0),0)</f>
        <v>12411.13061655427</v>
      </c>
      <c r="J772" s="2">
        <f>VLOOKUP($E772,
Products!$A$1:$F$201,MATCH(Orders!J$1,Products!$A$1:$F$1,0),0)</f>
        <v>9821.2729118635452</v>
      </c>
    </row>
    <row r="773" spans="1:10">
      <c r="A773">
        <v>772</v>
      </c>
      <c r="B773" s="4">
        <v>45130</v>
      </c>
      <c r="C773" s="10">
        <f>DATE(YEAR(orders[[#This Row],[order_date]]), MONTH(orders[[#This Row],[order_date]]), 1)</f>
        <v>45108</v>
      </c>
      <c r="D773" t="s">
        <v>2302</v>
      </c>
      <c r="E773" t="s">
        <v>533</v>
      </c>
      <c r="F773" t="str">
        <f>VLOOKUP(orders[[#This Row],[product_id]],Products!A:C,3,0)</f>
        <v>Electronics</v>
      </c>
      <c r="G773">
        <v>1</v>
      </c>
      <c r="H773" s="6">
        <v>0.15378700220454261</v>
      </c>
      <c r="I773" s="2">
        <f>VLOOKUP($E773,
Products!$A$1:$F$201,MATCH(Orders!I$1,Products!$A$1:$F$1,0),0)</f>
        <v>28589.802369332661</v>
      </c>
      <c r="J773" s="2">
        <f>VLOOKUP($E773,
Products!$A$1:$F$201,MATCH(Orders!J$1,Products!$A$1:$F$1,0),0)</f>
        <v>21212.93445492295</v>
      </c>
    </row>
    <row r="774" spans="1:10">
      <c r="A774">
        <v>773</v>
      </c>
      <c r="B774" s="4">
        <v>45184</v>
      </c>
      <c r="C774" s="10">
        <f>DATE(YEAR(orders[[#This Row],[order_date]]), MONTH(orders[[#This Row],[order_date]]), 1)</f>
        <v>45170</v>
      </c>
      <c r="D774" t="s">
        <v>1900</v>
      </c>
      <c r="E774" t="s">
        <v>647</v>
      </c>
      <c r="F774" t="str">
        <f>VLOOKUP(orders[[#This Row],[product_id]],Products!A:C,3,0)</f>
        <v>Electronics</v>
      </c>
      <c r="G774">
        <v>1</v>
      </c>
      <c r="H774" s="6">
        <v>0.20953787834802787</v>
      </c>
      <c r="I774" s="2">
        <f>VLOOKUP($E774,
Products!$A$1:$F$201,MATCH(Orders!I$1,Products!$A$1:$F$1,0),0)</f>
        <v>23187.883920109041</v>
      </c>
      <c r="J774" s="2">
        <f>VLOOKUP($E774,
Products!$A$1:$F$201,MATCH(Orders!J$1,Products!$A$1:$F$1,0),0)</f>
        <v>16217.564081273829</v>
      </c>
    </row>
    <row r="775" spans="1:10">
      <c r="A775">
        <v>774</v>
      </c>
      <c r="B775" s="4">
        <v>45412</v>
      </c>
      <c r="C775" s="10">
        <f>DATE(YEAR(orders[[#This Row],[order_date]]), MONTH(orders[[#This Row],[order_date]]), 1)</f>
        <v>45383</v>
      </c>
      <c r="D775" t="s">
        <v>848</v>
      </c>
      <c r="E775" t="s">
        <v>663</v>
      </c>
      <c r="F775" t="str">
        <f>VLOOKUP(orders[[#This Row],[product_id]],Products!A:C,3,0)</f>
        <v>Electronics</v>
      </c>
      <c r="G775">
        <v>2</v>
      </c>
      <c r="H775" s="6">
        <v>0.14801419371981073</v>
      </c>
      <c r="I775" s="2">
        <f>VLOOKUP($E775,
Products!$A$1:$F$201,MATCH(Orders!I$1,Products!$A$1:$F$1,0),0)</f>
        <v>12863.39473364416</v>
      </c>
      <c r="J775" s="2">
        <f>VLOOKUP($E775,
Products!$A$1:$F$201,MATCH(Orders!J$1,Products!$A$1:$F$1,0),0)</f>
        <v>9312.9321574947517</v>
      </c>
    </row>
    <row r="776" spans="1:10">
      <c r="A776">
        <v>775</v>
      </c>
      <c r="B776" s="4">
        <v>45372</v>
      </c>
      <c r="C776" s="10">
        <f>DATE(YEAR(orders[[#This Row],[order_date]]), MONTH(orders[[#This Row],[order_date]]), 1)</f>
        <v>45352</v>
      </c>
      <c r="D776" t="s">
        <v>912</v>
      </c>
      <c r="E776" t="s">
        <v>672</v>
      </c>
      <c r="F776" t="str">
        <f>VLOOKUP(orders[[#This Row],[product_id]],Products!A:C,3,0)</f>
        <v>Electronics</v>
      </c>
      <c r="G776">
        <v>2</v>
      </c>
      <c r="H776" s="6">
        <v>0.14473224009324601</v>
      </c>
      <c r="I776" s="2">
        <f>VLOOKUP($E776,
Products!$A$1:$F$201,MATCH(Orders!I$1,Products!$A$1:$F$1,0),0)</f>
        <v>29856.340212906369</v>
      </c>
      <c r="J776" s="2">
        <f>VLOOKUP($E776,
Products!$A$1:$F$201,MATCH(Orders!J$1,Products!$A$1:$F$1,0),0)</f>
        <v>19759.064823078941</v>
      </c>
    </row>
    <row r="777" spans="1:10">
      <c r="A777">
        <v>776</v>
      </c>
      <c r="B777" s="4">
        <v>45950</v>
      </c>
      <c r="C777" s="10">
        <f>DATE(YEAR(orders[[#This Row],[order_date]]), MONTH(orders[[#This Row],[order_date]]), 1)</f>
        <v>45931</v>
      </c>
      <c r="D777" t="s">
        <v>4240</v>
      </c>
      <c r="E777" t="s">
        <v>690</v>
      </c>
      <c r="F777" t="str">
        <f>VLOOKUP(orders[[#This Row],[product_id]],Products!A:C,3,0)</f>
        <v>Electronics</v>
      </c>
      <c r="G777">
        <v>3</v>
      </c>
      <c r="H777" s="6">
        <v>0.19630434991258161</v>
      </c>
      <c r="I777" s="2">
        <f>VLOOKUP($E777,
Products!$A$1:$F$201,MATCH(Orders!I$1,Products!$A$1:$F$1,0),0)</f>
        <v>2338.2059552139431</v>
      </c>
      <c r="J777" s="2">
        <f>VLOOKUP($E777,
Products!$A$1:$F$201,MATCH(Orders!J$1,Products!$A$1:$F$1,0),0)</f>
        <v>1708.028418793489</v>
      </c>
    </row>
    <row r="778" spans="1:10">
      <c r="A778">
        <v>777</v>
      </c>
      <c r="B778" s="4">
        <v>45268</v>
      </c>
      <c r="C778" s="10">
        <f>DATE(YEAR(orders[[#This Row],[order_date]]), MONTH(orders[[#This Row],[order_date]]), 1)</f>
        <v>45261</v>
      </c>
      <c r="D778" t="s">
        <v>3262</v>
      </c>
      <c r="E778" t="s">
        <v>638</v>
      </c>
      <c r="F778" t="str">
        <f>VLOOKUP(orders[[#This Row],[product_id]],Products!A:C,3,0)</f>
        <v>Electronics</v>
      </c>
      <c r="G778">
        <v>2</v>
      </c>
      <c r="H778" s="6">
        <v>0.12344693765671336</v>
      </c>
      <c r="I778" s="2">
        <f>VLOOKUP($E778,
Products!$A$1:$F$201,MATCH(Orders!I$1,Products!$A$1:$F$1,0),0)</f>
        <v>11118.17778596276</v>
      </c>
      <c r="J778" s="2">
        <f>VLOOKUP($E778,
Products!$A$1:$F$201,MATCH(Orders!J$1,Products!$A$1:$F$1,0),0)</f>
        <v>7887.697719413397</v>
      </c>
    </row>
    <row r="779" spans="1:10">
      <c r="A779">
        <v>778</v>
      </c>
      <c r="B779" s="4">
        <v>45059</v>
      </c>
      <c r="C779" s="10">
        <f>DATE(YEAR(orders[[#This Row],[order_date]]), MONTH(orders[[#This Row],[order_date]]), 1)</f>
        <v>45047</v>
      </c>
      <c r="D779" t="s">
        <v>3978</v>
      </c>
      <c r="E779" t="s">
        <v>517</v>
      </c>
      <c r="F779" t="str">
        <f>VLOOKUP(orders[[#This Row],[product_id]],Products!A:C,3,0)</f>
        <v>Electronics</v>
      </c>
      <c r="G779">
        <v>1</v>
      </c>
      <c r="H779" s="6">
        <v>0.23004610090141209</v>
      </c>
      <c r="I779" s="2">
        <f>VLOOKUP($E779,
Products!$A$1:$F$201,MATCH(Orders!I$1,Products!$A$1:$F$1,0),0)</f>
        <v>30304.143268168769</v>
      </c>
      <c r="J779" s="2">
        <f>VLOOKUP($E779,
Products!$A$1:$F$201,MATCH(Orders!J$1,Products!$A$1:$F$1,0),0)</f>
        <v>23998.194785181578</v>
      </c>
    </row>
    <row r="780" spans="1:10">
      <c r="A780">
        <v>779</v>
      </c>
      <c r="B780" s="4">
        <v>45369</v>
      </c>
      <c r="C780" s="10">
        <f>DATE(YEAR(orders[[#This Row],[order_date]]), MONTH(orders[[#This Row],[order_date]]), 1)</f>
        <v>45352</v>
      </c>
      <c r="D780" t="s">
        <v>2758</v>
      </c>
      <c r="E780" t="s">
        <v>668</v>
      </c>
      <c r="F780" t="str">
        <f>VLOOKUP(orders[[#This Row],[product_id]],Products!A:C,3,0)</f>
        <v>Electronics</v>
      </c>
      <c r="G780">
        <v>1</v>
      </c>
      <c r="H780" s="6">
        <v>0.15814364633020667</v>
      </c>
      <c r="I780" s="2">
        <f>VLOOKUP($E780,
Products!$A$1:$F$201,MATCH(Orders!I$1,Products!$A$1:$F$1,0),0)</f>
        <v>23702.058773663419</v>
      </c>
      <c r="J780" s="2">
        <f>VLOOKUP($E780,
Products!$A$1:$F$201,MATCH(Orders!J$1,Products!$A$1:$F$1,0),0)</f>
        <v>17657.804767621328</v>
      </c>
    </row>
    <row r="781" spans="1:10">
      <c r="A781">
        <v>780</v>
      </c>
      <c r="B781" s="4">
        <v>45179</v>
      </c>
      <c r="C781" s="10">
        <f>DATE(YEAR(orders[[#This Row],[order_date]]), MONTH(orders[[#This Row],[order_date]]), 1)</f>
        <v>45170</v>
      </c>
      <c r="D781" t="s">
        <v>916</v>
      </c>
      <c r="E781" t="s">
        <v>674</v>
      </c>
      <c r="F781" t="str">
        <f>VLOOKUP(orders[[#This Row],[product_id]],Products!A:C,3,0)</f>
        <v>Appliances</v>
      </c>
      <c r="G781">
        <v>1</v>
      </c>
      <c r="H781" s="6">
        <v>0.14239803752211566</v>
      </c>
      <c r="I781" s="2">
        <f>VLOOKUP($E781,
Products!$A$1:$F$201,MATCH(Orders!I$1,Products!$A$1:$F$1,0),0)</f>
        <v>6324.5253633508046</v>
      </c>
      <c r="J781" s="2">
        <f>VLOOKUP($E781,
Products!$A$1:$F$201,MATCH(Orders!J$1,Products!$A$1:$F$1,0),0)</f>
        <v>4493.055585088201</v>
      </c>
    </row>
    <row r="782" spans="1:10">
      <c r="A782">
        <v>781</v>
      </c>
      <c r="B782" s="4">
        <v>45191</v>
      </c>
      <c r="C782" s="10">
        <f>DATE(YEAR(orders[[#This Row],[order_date]]), MONTH(orders[[#This Row],[order_date]]), 1)</f>
        <v>45170</v>
      </c>
      <c r="D782" t="s">
        <v>734</v>
      </c>
      <c r="E782" t="s">
        <v>568</v>
      </c>
      <c r="F782" t="str">
        <f>VLOOKUP(orders[[#This Row],[product_id]],Products!A:C,3,0)</f>
        <v>Electronics</v>
      </c>
      <c r="G782">
        <v>2</v>
      </c>
      <c r="H782" s="6">
        <v>0.14581556988031966</v>
      </c>
      <c r="I782" s="2">
        <f>VLOOKUP($E782,
Products!$A$1:$F$201,MATCH(Orders!I$1,Products!$A$1:$F$1,0),0)</f>
        <v>21702.72353355262</v>
      </c>
      <c r="J782" s="2">
        <f>VLOOKUP($E782,
Products!$A$1:$F$201,MATCH(Orders!J$1,Products!$A$1:$F$1,0),0)</f>
        <v>17244.710704747551</v>
      </c>
    </row>
    <row r="783" spans="1:10">
      <c r="A783">
        <v>782</v>
      </c>
      <c r="B783" s="4">
        <v>45019</v>
      </c>
      <c r="C783" s="10">
        <f>DATE(YEAR(orders[[#This Row],[order_date]]), MONTH(orders[[#This Row],[order_date]]), 1)</f>
        <v>45017</v>
      </c>
      <c r="D783" t="s">
        <v>1919</v>
      </c>
      <c r="E783" t="s">
        <v>675</v>
      </c>
      <c r="F783" t="str">
        <f>VLOOKUP(orders[[#This Row],[product_id]],Products!A:C,3,0)</f>
        <v>Appliances</v>
      </c>
      <c r="G783">
        <v>2</v>
      </c>
      <c r="H783" s="6">
        <v>5.4397505636321224E-2</v>
      </c>
      <c r="I783" s="2">
        <f>VLOOKUP($E783,
Products!$A$1:$F$201,MATCH(Orders!I$1,Products!$A$1:$F$1,0),0)</f>
        <v>23552.642442203069</v>
      </c>
      <c r="J783" s="2">
        <f>VLOOKUP($E783,
Products!$A$1:$F$201,MATCH(Orders!J$1,Products!$A$1:$F$1,0),0)</f>
        <v>17389.42325132497</v>
      </c>
    </row>
    <row r="784" spans="1:10">
      <c r="A784">
        <v>783</v>
      </c>
      <c r="B784" s="4">
        <v>45064</v>
      </c>
      <c r="C784" s="10">
        <f>DATE(YEAR(orders[[#This Row],[order_date]]), MONTH(orders[[#This Row],[order_date]]), 1)</f>
        <v>45047</v>
      </c>
      <c r="D784" t="s">
        <v>893</v>
      </c>
      <c r="E784" t="s">
        <v>630</v>
      </c>
      <c r="F784" t="str">
        <f>VLOOKUP(orders[[#This Row],[product_id]],Products!A:C,3,0)</f>
        <v>Electronics</v>
      </c>
      <c r="G784">
        <v>3</v>
      </c>
      <c r="H784" s="6">
        <v>0.22890383784185955</v>
      </c>
      <c r="I784" s="2">
        <f>VLOOKUP($E784,
Products!$A$1:$F$201,MATCH(Orders!I$1,Products!$A$1:$F$1,0),0)</f>
        <v>20513.60683859466</v>
      </c>
      <c r="J784" s="2">
        <f>VLOOKUP($E784,
Products!$A$1:$F$201,MATCH(Orders!J$1,Products!$A$1:$F$1,0),0)</f>
        <v>14929.268600567289</v>
      </c>
    </row>
    <row r="785" spans="1:10">
      <c r="A785">
        <v>784</v>
      </c>
      <c r="B785" s="4">
        <v>45928</v>
      </c>
      <c r="C785" s="10">
        <f>DATE(YEAR(orders[[#This Row],[order_date]]), MONTH(orders[[#This Row],[order_date]]), 1)</f>
        <v>45901</v>
      </c>
      <c r="D785" t="s">
        <v>2566</v>
      </c>
      <c r="E785" t="s">
        <v>698</v>
      </c>
      <c r="F785" t="str">
        <f>VLOOKUP(orders[[#This Row],[product_id]],Products!A:C,3,0)</f>
        <v>Appliances</v>
      </c>
      <c r="G785">
        <v>2</v>
      </c>
      <c r="H785" s="6">
        <v>8.0252647147466868E-2</v>
      </c>
      <c r="I785" s="2">
        <f>VLOOKUP($E785,
Products!$A$1:$F$201,MATCH(Orders!I$1,Products!$A$1:$F$1,0),0)</f>
        <v>5562.620248272905</v>
      </c>
      <c r="J785" s="2">
        <f>VLOOKUP($E785,
Products!$A$1:$F$201,MATCH(Orders!J$1,Products!$A$1:$F$1,0),0)</f>
        <v>4191.9477694447714</v>
      </c>
    </row>
    <row r="786" spans="1:10">
      <c r="A786">
        <v>785</v>
      </c>
      <c r="B786" s="4">
        <v>45233</v>
      </c>
      <c r="C786" s="10">
        <f>DATE(YEAR(orders[[#This Row],[order_date]]), MONTH(orders[[#This Row],[order_date]]), 1)</f>
        <v>45231</v>
      </c>
      <c r="D786" t="s">
        <v>4544</v>
      </c>
      <c r="E786" t="s">
        <v>698</v>
      </c>
      <c r="F786" t="str">
        <f>VLOOKUP(orders[[#This Row],[product_id]],Products!A:C,3,0)</f>
        <v>Appliances</v>
      </c>
      <c r="G786">
        <v>1</v>
      </c>
      <c r="H786" s="6">
        <v>7.7734948765243436E-2</v>
      </c>
      <c r="I786" s="2">
        <f>VLOOKUP($E786,
Products!$A$1:$F$201,MATCH(Orders!I$1,Products!$A$1:$F$1,0),0)</f>
        <v>5562.620248272905</v>
      </c>
      <c r="J786" s="2">
        <f>VLOOKUP($E786,
Products!$A$1:$F$201,MATCH(Orders!J$1,Products!$A$1:$F$1,0),0)</f>
        <v>4191.9477694447714</v>
      </c>
    </row>
    <row r="787" spans="1:10">
      <c r="A787">
        <v>786</v>
      </c>
      <c r="B787" s="4">
        <v>45192</v>
      </c>
      <c r="C787" s="10">
        <f>DATE(YEAR(orders[[#This Row],[order_date]]), MONTH(orders[[#This Row],[order_date]]), 1)</f>
        <v>45170</v>
      </c>
      <c r="D787" t="s">
        <v>1879</v>
      </c>
      <c r="E787" t="s">
        <v>611</v>
      </c>
      <c r="F787" t="str">
        <f>VLOOKUP(orders[[#This Row],[product_id]],Products!A:C,3,0)</f>
        <v>Electronics</v>
      </c>
      <c r="G787">
        <v>2</v>
      </c>
      <c r="H787" s="6">
        <v>0.17917823454068016</v>
      </c>
      <c r="I787" s="2">
        <f>VLOOKUP($E787,
Products!$A$1:$F$201,MATCH(Orders!I$1,Products!$A$1:$F$1,0),0)</f>
        <v>12041.08303405661</v>
      </c>
      <c r="J787" s="2">
        <f>VLOOKUP($E787,
Products!$A$1:$F$201,MATCH(Orders!J$1,Products!$A$1:$F$1,0),0)</f>
        <v>7946.6428283753548</v>
      </c>
    </row>
    <row r="788" spans="1:10">
      <c r="A788">
        <v>787</v>
      </c>
      <c r="B788" s="4">
        <v>45572</v>
      </c>
      <c r="C788" s="10">
        <f>DATE(YEAR(orders[[#This Row],[order_date]]), MONTH(orders[[#This Row],[order_date]]), 1)</f>
        <v>45566</v>
      </c>
      <c r="D788" t="s">
        <v>3278</v>
      </c>
      <c r="E788" t="s">
        <v>676</v>
      </c>
      <c r="F788" t="str">
        <f>VLOOKUP(orders[[#This Row],[product_id]],Products!A:C,3,0)</f>
        <v>Electronics</v>
      </c>
      <c r="G788">
        <v>1</v>
      </c>
      <c r="H788" s="6">
        <v>0.22545633545781543</v>
      </c>
      <c r="I788" s="2">
        <f>VLOOKUP($E788,
Products!$A$1:$F$201,MATCH(Orders!I$1,Products!$A$1:$F$1,0),0)</f>
        <v>30008.64884218746</v>
      </c>
      <c r="J788" s="2">
        <f>VLOOKUP($E788,
Products!$A$1:$F$201,MATCH(Orders!J$1,Products!$A$1:$F$1,0),0)</f>
        <v>19907.2372539471</v>
      </c>
    </row>
    <row r="789" spans="1:10">
      <c r="A789">
        <v>788</v>
      </c>
      <c r="B789" s="4">
        <v>45244</v>
      </c>
      <c r="C789" s="10">
        <f>DATE(YEAR(orders[[#This Row],[order_date]]), MONTH(orders[[#This Row],[order_date]]), 1)</f>
        <v>45231</v>
      </c>
      <c r="D789" t="s">
        <v>3699</v>
      </c>
      <c r="E789" t="s">
        <v>693</v>
      </c>
      <c r="F789" t="str">
        <f>VLOOKUP(orders[[#This Row],[product_id]],Products!A:C,3,0)</f>
        <v>Appliances</v>
      </c>
      <c r="G789">
        <v>3</v>
      </c>
      <c r="H789" s="6">
        <v>0.12581985964010833</v>
      </c>
      <c r="I789" s="2">
        <f>VLOOKUP($E789,
Products!$A$1:$F$201,MATCH(Orders!I$1,Products!$A$1:$F$1,0),0)</f>
        <v>2037.67513915007</v>
      </c>
      <c r="J789" s="2">
        <f>VLOOKUP($E789,
Products!$A$1:$F$201,MATCH(Orders!J$1,Products!$A$1:$F$1,0),0)</f>
        <v>1374.1566876520769</v>
      </c>
    </row>
    <row r="790" spans="1:10">
      <c r="A790">
        <v>789</v>
      </c>
      <c r="B790" s="4">
        <v>45827</v>
      </c>
      <c r="C790" s="10">
        <f>DATE(YEAR(orders[[#This Row],[order_date]]), MONTH(orders[[#This Row],[order_date]]), 1)</f>
        <v>45809</v>
      </c>
      <c r="D790" t="s">
        <v>4661</v>
      </c>
      <c r="E790" t="s">
        <v>653</v>
      </c>
      <c r="F790" t="str">
        <f>VLOOKUP(orders[[#This Row],[product_id]],Products!A:C,3,0)</f>
        <v>Electronics</v>
      </c>
      <c r="G790">
        <v>1</v>
      </c>
      <c r="H790" s="6">
        <v>0.1578155289674312</v>
      </c>
      <c r="I790" s="2">
        <f>VLOOKUP($E790,
Products!$A$1:$F$201,MATCH(Orders!I$1,Products!$A$1:$F$1,0),0)</f>
        <v>18065.96612294337</v>
      </c>
      <c r="J790" s="2">
        <f>VLOOKUP($E790,
Products!$A$1:$F$201,MATCH(Orders!J$1,Products!$A$1:$F$1,0),0)</f>
        <v>14411.932365903909</v>
      </c>
    </row>
    <row r="791" spans="1:10">
      <c r="A791">
        <v>790</v>
      </c>
      <c r="B791" s="4">
        <v>45380</v>
      </c>
      <c r="C791" s="10">
        <f>DATE(YEAR(orders[[#This Row],[order_date]]), MONTH(orders[[#This Row],[order_date]]), 1)</f>
        <v>45352</v>
      </c>
      <c r="D791" t="s">
        <v>2738</v>
      </c>
      <c r="E791" t="s">
        <v>603</v>
      </c>
      <c r="F791" t="str">
        <f>VLOOKUP(orders[[#This Row],[product_id]],Products!A:C,3,0)</f>
        <v>Electronics</v>
      </c>
      <c r="G791">
        <v>1</v>
      </c>
      <c r="H791" s="6">
        <v>0.18095433070909209</v>
      </c>
      <c r="I791" s="2">
        <f>VLOOKUP($E791,
Products!$A$1:$F$201,MATCH(Orders!I$1,Products!$A$1:$F$1,0),0)</f>
        <v>10867.659217073329</v>
      </c>
      <c r="J791" s="2">
        <f>VLOOKUP($E791,
Products!$A$1:$F$201,MATCH(Orders!J$1,Products!$A$1:$F$1,0),0)</f>
        <v>8421.8829552397037</v>
      </c>
    </row>
    <row r="792" spans="1:10">
      <c r="A792">
        <v>791</v>
      </c>
      <c r="B792" s="4">
        <v>45117</v>
      </c>
      <c r="C792" s="10">
        <f>DATE(YEAR(orders[[#This Row],[order_date]]), MONTH(orders[[#This Row],[order_date]]), 1)</f>
        <v>45108</v>
      </c>
      <c r="D792" t="s">
        <v>2095</v>
      </c>
      <c r="E792" t="s">
        <v>624</v>
      </c>
      <c r="F792" t="str">
        <f>VLOOKUP(orders[[#This Row],[product_id]],Products!A:C,3,0)</f>
        <v>Appliances</v>
      </c>
      <c r="G792">
        <v>1</v>
      </c>
      <c r="H792" s="6">
        <v>0.10986103760842575</v>
      </c>
      <c r="I792" s="2">
        <f>VLOOKUP($E792,
Products!$A$1:$F$201,MATCH(Orders!I$1,Products!$A$1:$F$1,0),0)</f>
        <v>2102.383201797521</v>
      </c>
      <c r="J792" s="2">
        <f>VLOOKUP($E792,
Products!$A$1:$F$201,MATCH(Orders!J$1,Products!$A$1:$F$1,0),0)</f>
        <v>1599.330443274388</v>
      </c>
    </row>
    <row r="793" spans="1:10">
      <c r="A793">
        <v>792</v>
      </c>
      <c r="B793" s="4">
        <v>45757</v>
      </c>
      <c r="C793" s="10">
        <f>DATE(YEAR(orders[[#This Row],[order_date]]), MONTH(orders[[#This Row],[order_date]]), 1)</f>
        <v>45748</v>
      </c>
      <c r="D793" t="s">
        <v>862</v>
      </c>
      <c r="E793" t="s">
        <v>696</v>
      </c>
      <c r="F793" t="str">
        <f>VLOOKUP(orders[[#This Row],[product_id]],Products!A:C,3,0)</f>
        <v>Electronics</v>
      </c>
      <c r="G793">
        <v>1</v>
      </c>
      <c r="H793" s="6">
        <v>0.18732192235082876</v>
      </c>
      <c r="I793" s="2">
        <f>VLOOKUP($E793,
Products!$A$1:$F$201,MATCH(Orders!I$1,Products!$A$1:$F$1,0),0)</f>
        <v>2723.6534496184809</v>
      </c>
      <c r="J793" s="2">
        <f>VLOOKUP($E793,
Products!$A$1:$F$201,MATCH(Orders!J$1,Products!$A$1:$F$1,0),0)</f>
        <v>1872.4715951823</v>
      </c>
    </row>
    <row r="794" spans="1:10">
      <c r="A794">
        <v>793</v>
      </c>
      <c r="B794" s="4">
        <v>45113</v>
      </c>
      <c r="C794" s="10">
        <f>DATE(YEAR(orders[[#This Row],[order_date]]), MONTH(orders[[#This Row],[order_date]]), 1)</f>
        <v>45108</v>
      </c>
      <c r="D794" t="s">
        <v>2833</v>
      </c>
      <c r="E794" t="s">
        <v>624</v>
      </c>
      <c r="F794" t="str">
        <f>VLOOKUP(orders[[#This Row],[product_id]],Products!A:C,3,0)</f>
        <v>Appliances</v>
      </c>
      <c r="G794">
        <v>1</v>
      </c>
      <c r="H794" s="6">
        <v>9.731812917125128E-2</v>
      </c>
      <c r="I794" s="2">
        <f>VLOOKUP($E794,
Products!$A$1:$F$201,MATCH(Orders!I$1,Products!$A$1:$F$1,0),0)</f>
        <v>2102.383201797521</v>
      </c>
      <c r="J794" s="2">
        <f>VLOOKUP($E794,
Products!$A$1:$F$201,MATCH(Orders!J$1,Products!$A$1:$F$1,0),0)</f>
        <v>1599.330443274388</v>
      </c>
    </row>
    <row r="795" spans="1:10">
      <c r="A795">
        <v>794</v>
      </c>
      <c r="B795" s="4">
        <v>45745</v>
      </c>
      <c r="C795" s="10">
        <f>DATE(YEAR(orders[[#This Row],[order_date]]), MONTH(orders[[#This Row],[order_date]]), 1)</f>
        <v>45717</v>
      </c>
      <c r="D795" t="s">
        <v>2597</v>
      </c>
      <c r="E795" t="s">
        <v>657</v>
      </c>
      <c r="F795" t="str">
        <f>VLOOKUP(orders[[#This Row],[product_id]],Products!A:C,3,0)</f>
        <v>Appliances</v>
      </c>
      <c r="G795">
        <v>2</v>
      </c>
      <c r="H795" s="6">
        <v>7.5098787850743268E-2</v>
      </c>
      <c r="I795" s="2">
        <f>VLOOKUP($E795,
Products!$A$1:$F$201,MATCH(Orders!I$1,Products!$A$1:$F$1,0),0)</f>
        <v>6275.8669412443169</v>
      </c>
      <c r="J795" s="2">
        <f>VLOOKUP($E795,
Products!$A$1:$F$201,MATCH(Orders!J$1,Products!$A$1:$F$1,0),0)</f>
        <v>4742.5097602697688</v>
      </c>
    </row>
    <row r="796" spans="1:10">
      <c r="A796">
        <v>795</v>
      </c>
      <c r="B796" s="4">
        <v>45947</v>
      </c>
      <c r="C796" s="10">
        <f>DATE(YEAR(orders[[#This Row],[order_date]]), MONTH(orders[[#This Row],[order_date]]), 1)</f>
        <v>45931</v>
      </c>
      <c r="D796" t="s">
        <v>2002</v>
      </c>
      <c r="E796" t="s">
        <v>705</v>
      </c>
      <c r="F796" t="str">
        <f>VLOOKUP(orders[[#This Row],[product_id]],Products!A:C,3,0)</f>
        <v>Electronics</v>
      </c>
      <c r="G796">
        <v>1</v>
      </c>
      <c r="H796" s="6">
        <v>0.11425224433708726</v>
      </c>
      <c r="I796" s="2">
        <f>VLOOKUP($E796,
Products!$A$1:$F$201,MATCH(Orders!I$1,Products!$A$1:$F$1,0),0)</f>
        <v>11719.594724541899</v>
      </c>
      <c r="J796" s="2">
        <f>VLOOKUP($E796,
Products!$A$1:$F$201,MATCH(Orders!J$1,Products!$A$1:$F$1,0),0)</f>
        <v>7926.6332911718628</v>
      </c>
    </row>
    <row r="797" spans="1:10">
      <c r="A797">
        <v>796</v>
      </c>
      <c r="B797" s="4">
        <v>45058</v>
      </c>
      <c r="C797" s="10">
        <f>DATE(YEAR(orders[[#This Row],[order_date]]), MONTH(orders[[#This Row],[order_date]]), 1)</f>
        <v>45047</v>
      </c>
      <c r="D797" t="s">
        <v>3413</v>
      </c>
      <c r="E797" t="s">
        <v>668</v>
      </c>
      <c r="F797" t="str">
        <f>VLOOKUP(orders[[#This Row],[product_id]],Products!A:C,3,0)</f>
        <v>Electronics</v>
      </c>
      <c r="G797">
        <v>2</v>
      </c>
      <c r="H797" s="6">
        <v>0.24253737006118664</v>
      </c>
      <c r="I797" s="2">
        <f>VLOOKUP($E797,
Products!$A$1:$F$201,MATCH(Orders!I$1,Products!$A$1:$F$1,0),0)</f>
        <v>23702.058773663419</v>
      </c>
      <c r="J797" s="2">
        <f>VLOOKUP($E797,
Products!$A$1:$F$201,MATCH(Orders!J$1,Products!$A$1:$F$1,0),0)</f>
        <v>17657.804767621328</v>
      </c>
    </row>
    <row r="798" spans="1:10">
      <c r="A798">
        <v>797</v>
      </c>
      <c r="B798" s="4">
        <v>45798</v>
      </c>
      <c r="C798" s="10">
        <f>DATE(YEAR(orders[[#This Row],[order_date]]), MONTH(orders[[#This Row],[order_date]]), 1)</f>
        <v>45778</v>
      </c>
      <c r="D798" t="s">
        <v>2447</v>
      </c>
      <c r="E798" t="s">
        <v>546</v>
      </c>
      <c r="F798" t="str">
        <f>VLOOKUP(orders[[#This Row],[product_id]],Products!A:C,3,0)</f>
        <v>Electronics</v>
      </c>
      <c r="G798">
        <v>3</v>
      </c>
      <c r="H798" s="6">
        <v>0.22336190197857031</v>
      </c>
      <c r="I798" s="2">
        <f>VLOOKUP($E798,
Products!$A$1:$F$201,MATCH(Orders!I$1,Products!$A$1:$F$1,0),0)</f>
        <v>21943.16319502375</v>
      </c>
      <c r="J798" s="2">
        <f>VLOOKUP($E798,
Products!$A$1:$F$201,MATCH(Orders!J$1,Products!$A$1:$F$1,0),0)</f>
        <v>16937.09489743154</v>
      </c>
    </row>
    <row r="799" spans="1:10">
      <c r="A799">
        <v>798</v>
      </c>
      <c r="B799" s="4">
        <v>45561</v>
      </c>
      <c r="C799" s="10">
        <f>DATE(YEAR(orders[[#This Row],[order_date]]), MONTH(orders[[#This Row],[order_date]]), 1)</f>
        <v>45536</v>
      </c>
      <c r="D799" t="s">
        <v>3379</v>
      </c>
      <c r="E799" t="s">
        <v>627</v>
      </c>
      <c r="F799" t="str">
        <f>VLOOKUP(orders[[#This Row],[product_id]],Products!A:C,3,0)</f>
        <v>Electronics</v>
      </c>
      <c r="G799">
        <v>2</v>
      </c>
      <c r="H799" s="6">
        <v>0.21487819068701147</v>
      </c>
      <c r="I799" s="2">
        <f>VLOOKUP($E799,
Products!$A$1:$F$201,MATCH(Orders!I$1,Products!$A$1:$F$1,0),0)</f>
        <v>21043.736386381101</v>
      </c>
      <c r="J799" s="2">
        <f>VLOOKUP($E799,
Products!$A$1:$F$201,MATCH(Orders!J$1,Products!$A$1:$F$1,0),0)</f>
        <v>14357.858783760659</v>
      </c>
    </row>
    <row r="800" spans="1:10">
      <c r="A800">
        <v>799</v>
      </c>
      <c r="B800" s="4">
        <v>45617</v>
      </c>
      <c r="C800" s="10">
        <f>DATE(YEAR(orders[[#This Row],[order_date]]), MONTH(orders[[#This Row],[order_date]]), 1)</f>
        <v>45597</v>
      </c>
      <c r="D800" t="s">
        <v>4295</v>
      </c>
      <c r="E800" t="s">
        <v>521</v>
      </c>
      <c r="F800" t="str">
        <f>VLOOKUP(orders[[#This Row],[product_id]],Products!A:C,3,0)</f>
        <v>Electronics</v>
      </c>
      <c r="G800">
        <v>1</v>
      </c>
      <c r="H800" s="6">
        <v>0.17445487601669887</v>
      </c>
      <c r="I800" s="2">
        <f>VLOOKUP($E800,
Products!$A$1:$F$201,MATCH(Orders!I$1,Products!$A$1:$F$1,0),0)</f>
        <v>18373.691083837519</v>
      </c>
      <c r="J800" s="2">
        <f>VLOOKUP($E800,
Products!$A$1:$F$201,MATCH(Orders!J$1,Products!$A$1:$F$1,0),0)</f>
        <v>14409.80197321412</v>
      </c>
    </row>
    <row r="801" spans="1:10">
      <c r="A801">
        <v>800</v>
      </c>
      <c r="B801" s="4">
        <v>45618</v>
      </c>
      <c r="C801" s="10">
        <f>DATE(YEAR(orders[[#This Row],[order_date]]), MONTH(orders[[#This Row],[order_date]]), 1)</f>
        <v>45597</v>
      </c>
      <c r="D801" t="s">
        <v>2519</v>
      </c>
      <c r="E801" t="s">
        <v>627</v>
      </c>
      <c r="F801" t="str">
        <f>VLOOKUP(orders[[#This Row],[product_id]],Products!A:C,3,0)</f>
        <v>Electronics</v>
      </c>
      <c r="G801">
        <v>3</v>
      </c>
      <c r="H801" s="6">
        <v>0.20088099323475869</v>
      </c>
      <c r="I801" s="2">
        <f>VLOOKUP($E801,
Products!$A$1:$F$201,MATCH(Orders!I$1,Products!$A$1:$F$1,0),0)</f>
        <v>21043.736386381101</v>
      </c>
      <c r="J801" s="2">
        <f>VLOOKUP($E801,
Products!$A$1:$F$201,MATCH(Orders!J$1,Products!$A$1:$F$1,0),0)</f>
        <v>14357.858783760659</v>
      </c>
    </row>
    <row r="802" spans="1:10">
      <c r="A802">
        <v>801</v>
      </c>
      <c r="B802" s="4">
        <v>45984</v>
      </c>
      <c r="C802" s="10">
        <f>DATE(YEAR(orders[[#This Row],[order_date]]), MONTH(orders[[#This Row],[order_date]]), 1)</f>
        <v>45962</v>
      </c>
      <c r="D802" t="s">
        <v>937</v>
      </c>
      <c r="E802" t="s">
        <v>585</v>
      </c>
      <c r="F802" t="str">
        <f>VLOOKUP(orders[[#This Row],[product_id]],Products!A:C,3,0)</f>
        <v>Appliances</v>
      </c>
      <c r="G802">
        <v>1</v>
      </c>
      <c r="H802" s="6">
        <v>5.5316934934014822E-2</v>
      </c>
      <c r="I802" s="2">
        <f>VLOOKUP($E802,
Products!$A$1:$F$201,MATCH(Orders!I$1,Products!$A$1:$F$1,0),0)</f>
        <v>24049.2355837664</v>
      </c>
      <c r="J802" s="2">
        <f>VLOOKUP($E802,
Products!$A$1:$F$201,MATCH(Orders!J$1,Products!$A$1:$F$1,0),0)</f>
        <v>19053.338129326308</v>
      </c>
    </row>
    <row r="803" spans="1:10">
      <c r="A803">
        <v>802</v>
      </c>
      <c r="B803" s="4">
        <v>45508</v>
      </c>
      <c r="C803" s="10">
        <f>DATE(YEAR(orders[[#This Row],[order_date]]), MONTH(orders[[#This Row],[order_date]]), 1)</f>
        <v>45505</v>
      </c>
      <c r="D803" t="s">
        <v>4426</v>
      </c>
      <c r="E803" t="s">
        <v>611</v>
      </c>
      <c r="F803" t="str">
        <f>VLOOKUP(orders[[#This Row],[product_id]],Products!A:C,3,0)</f>
        <v>Electronics</v>
      </c>
      <c r="G803">
        <v>1</v>
      </c>
      <c r="H803" s="6">
        <v>0.19313462031799714</v>
      </c>
      <c r="I803" s="2">
        <f>VLOOKUP($E803,
Products!$A$1:$F$201,MATCH(Orders!I$1,Products!$A$1:$F$1,0),0)</f>
        <v>12041.08303405661</v>
      </c>
      <c r="J803" s="2">
        <f>VLOOKUP($E803,
Products!$A$1:$F$201,MATCH(Orders!J$1,Products!$A$1:$F$1,0),0)</f>
        <v>7946.6428283753548</v>
      </c>
    </row>
    <row r="804" spans="1:10">
      <c r="A804">
        <v>803</v>
      </c>
      <c r="B804" s="4">
        <v>45097</v>
      </c>
      <c r="C804" s="10">
        <f>DATE(YEAR(orders[[#This Row],[order_date]]), MONTH(orders[[#This Row],[order_date]]), 1)</f>
        <v>45078</v>
      </c>
      <c r="D804" t="s">
        <v>865</v>
      </c>
      <c r="E804" t="s">
        <v>511</v>
      </c>
      <c r="F804" t="str">
        <f>VLOOKUP(orders[[#This Row],[product_id]],Products!A:C,3,0)</f>
        <v>Appliances</v>
      </c>
      <c r="G804">
        <v>1</v>
      </c>
      <c r="H804" s="6">
        <v>8.6356364605055538E-2</v>
      </c>
      <c r="I804" s="2">
        <f>VLOOKUP($E804,
Products!$A$1:$F$201,MATCH(Orders!I$1,Products!$A$1:$F$1,0),0)</f>
        <v>6005.1161529516376</v>
      </c>
      <c r="J804" s="2">
        <f>VLOOKUP($E804,
Products!$A$1:$F$201,MATCH(Orders!J$1,Products!$A$1:$F$1,0),0)</f>
        <v>4036.1471846213158</v>
      </c>
    </row>
    <row r="805" spans="1:10">
      <c r="A805">
        <v>804</v>
      </c>
      <c r="B805" s="4">
        <v>45710</v>
      </c>
      <c r="C805" s="10">
        <f>DATE(YEAR(orders[[#This Row],[order_date]]), MONTH(orders[[#This Row],[order_date]]), 1)</f>
        <v>45689</v>
      </c>
      <c r="D805" t="s">
        <v>1049</v>
      </c>
      <c r="E805" t="s">
        <v>525</v>
      </c>
      <c r="F805" t="str">
        <f>VLOOKUP(orders[[#This Row],[product_id]],Products!A:C,3,0)</f>
        <v>Electronics</v>
      </c>
      <c r="G805">
        <v>2</v>
      </c>
      <c r="H805" s="6">
        <v>0.10932160616574521</v>
      </c>
      <c r="I805" s="2">
        <f>VLOOKUP($E805,
Products!$A$1:$F$201,MATCH(Orders!I$1,Products!$A$1:$F$1,0),0)</f>
        <v>2441.7405612875209</v>
      </c>
      <c r="J805" s="2">
        <f>VLOOKUP($E805,
Products!$A$1:$F$201,MATCH(Orders!J$1,Products!$A$1:$F$1,0),0)</f>
        <v>1934.1373706011941</v>
      </c>
    </row>
    <row r="806" spans="1:10">
      <c r="A806">
        <v>805</v>
      </c>
      <c r="B806" s="4">
        <v>46009</v>
      </c>
      <c r="C806" s="10">
        <f>DATE(YEAR(orders[[#This Row],[order_date]]), MONTH(orders[[#This Row],[order_date]]), 1)</f>
        <v>45992</v>
      </c>
      <c r="D806" t="s">
        <v>4066</v>
      </c>
      <c r="E806" t="s">
        <v>689</v>
      </c>
      <c r="F806" t="str">
        <f>VLOOKUP(orders[[#This Row],[product_id]],Products!A:C,3,0)</f>
        <v>Electronics</v>
      </c>
      <c r="G806">
        <v>1</v>
      </c>
      <c r="H806" s="6">
        <v>0.14442251840212489</v>
      </c>
      <c r="I806" s="2">
        <f>VLOOKUP($E806,
Products!$A$1:$F$201,MATCH(Orders!I$1,Products!$A$1:$F$1,0),0)</f>
        <v>22021.70433799336</v>
      </c>
      <c r="J806" s="2">
        <f>VLOOKUP($E806,
Products!$A$1:$F$201,MATCH(Orders!J$1,Products!$A$1:$F$1,0),0)</f>
        <v>16990.60087110737</v>
      </c>
    </row>
    <row r="807" spans="1:10">
      <c r="A807">
        <v>806</v>
      </c>
      <c r="B807" s="4">
        <v>45107</v>
      </c>
      <c r="C807" s="10">
        <f>DATE(YEAR(orders[[#This Row],[order_date]]), MONTH(orders[[#This Row],[order_date]]), 1)</f>
        <v>45078</v>
      </c>
      <c r="D807" t="s">
        <v>910</v>
      </c>
      <c r="E807" t="s">
        <v>641</v>
      </c>
      <c r="F807" t="str">
        <f>VLOOKUP(orders[[#This Row],[product_id]],Products!A:C,3,0)</f>
        <v>Appliances</v>
      </c>
      <c r="G807">
        <v>1</v>
      </c>
      <c r="H807" s="6">
        <v>0.11800294630879216</v>
      </c>
      <c r="I807" s="2">
        <f>VLOOKUP($E807,
Products!$A$1:$F$201,MATCH(Orders!I$1,Products!$A$1:$F$1,0),0)</f>
        <v>27167.965718506261</v>
      </c>
      <c r="J807" s="2">
        <f>VLOOKUP($E807,
Products!$A$1:$F$201,MATCH(Orders!J$1,Products!$A$1:$F$1,0),0)</f>
        <v>19748.025676381669</v>
      </c>
    </row>
    <row r="808" spans="1:10">
      <c r="A808">
        <v>807</v>
      </c>
      <c r="B808" s="4">
        <v>44945</v>
      </c>
      <c r="C808" s="10">
        <f>DATE(YEAR(orders[[#This Row],[order_date]]), MONTH(orders[[#This Row],[order_date]]), 1)</f>
        <v>44927</v>
      </c>
      <c r="D808" t="s">
        <v>3748</v>
      </c>
      <c r="E808" t="s">
        <v>602</v>
      </c>
      <c r="F808" t="str">
        <f>VLOOKUP(orders[[#This Row],[product_id]],Products!A:C,3,0)</f>
        <v>Appliances</v>
      </c>
      <c r="G808">
        <v>1</v>
      </c>
      <c r="H808" s="6">
        <v>7.7146198168054028E-2</v>
      </c>
      <c r="I808" s="2">
        <f>VLOOKUP($E808,
Products!$A$1:$F$201,MATCH(Orders!I$1,Products!$A$1:$F$1,0),0)</f>
        <v>22834.95547197924</v>
      </c>
      <c r="J808" s="2">
        <f>VLOOKUP($E808,
Products!$A$1:$F$201,MATCH(Orders!J$1,Products!$A$1:$F$1,0),0)</f>
        <v>17972.460052660601</v>
      </c>
    </row>
    <row r="809" spans="1:10">
      <c r="A809">
        <v>808</v>
      </c>
      <c r="B809" s="4">
        <v>45807</v>
      </c>
      <c r="C809" s="10">
        <f>DATE(YEAR(orders[[#This Row],[order_date]]), MONTH(orders[[#This Row],[order_date]]), 1)</f>
        <v>45778</v>
      </c>
      <c r="D809" t="s">
        <v>3591</v>
      </c>
      <c r="E809" t="s">
        <v>511</v>
      </c>
      <c r="F809" t="str">
        <f>VLOOKUP(orders[[#This Row],[product_id]],Products!A:C,3,0)</f>
        <v>Appliances</v>
      </c>
      <c r="G809">
        <v>1</v>
      </c>
      <c r="H809" s="6">
        <v>0.14073832686559967</v>
      </c>
      <c r="I809" s="2">
        <f>VLOOKUP($E809,
Products!$A$1:$F$201,MATCH(Orders!I$1,Products!$A$1:$F$1,0),0)</f>
        <v>6005.1161529516376</v>
      </c>
      <c r="J809" s="2">
        <f>VLOOKUP($E809,
Products!$A$1:$F$201,MATCH(Orders!J$1,Products!$A$1:$F$1,0),0)</f>
        <v>4036.1471846213158</v>
      </c>
    </row>
    <row r="810" spans="1:10">
      <c r="A810">
        <v>809</v>
      </c>
      <c r="B810" s="4">
        <v>45101</v>
      </c>
      <c r="C810" s="10">
        <f>DATE(YEAR(orders[[#This Row],[order_date]]), MONTH(orders[[#This Row],[order_date]]), 1)</f>
        <v>45078</v>
      </c>
      <c r="D810" t="s">
        <v>1010</v>
      </c>
      <c r="E810" t="s">
        <v>513</v>
      </c>
      <c r="F810" t="str">
        <f>VLOOKUP(orders[[#This Row],[product_id]],Products!A:C,3,0)</f>
        <v>Electronics</v>
      </c>
      <c r="G810">
        <v>1</v>
      </c>
      <c r="H810" s="6">
        <v>0.14980544451828171</v>
      </c>
      <c r="I810" s="2">
        <f>VLOOKUP($E810,
Products!$A$1:$F$201,MATCH(Orders!I$1,Products!$A$1:$F$1,0),0)</f>
        <v>2370.6748519187499</v>
      </c>
      <c r="J810" s="2">
        <f>VLOOKUP($E810,
Products!$A$1:$F$201,MATCH(Orders!J$1,Products!$A$1:$F$1,0),0)</f>
        <v>1742.1190905744229</v>
      </c>
    </row>
    <row r="811" spans="1:10">
      <c r="A811">
        <v>810</v>
      </c>
      <c r="B811" s="4">
        <v>44980</v>
      </c>
      <c r="C811" s="10">
        <f>DATE(YEAR(orders[[#This Row],[order_date]]), MONTH(orders[[#This Row],[order_date]]), 1)</f>
        <v>44958</v>
      </c>
      <c r="D811" t="s">
        <v>2089</v>
      </c>
      <c r="E811" t="s">
        <v>695</v>
      </c>
      <c r="F811" t="str">
        <f>VLOOKUP(orders[[#This Row],[product_id]],Products!A:C,3,0)</f>
        <v>Electronics</v>
      </c>
      <c r="G811">
        <v>1</v>
      </c>
      <c r="H811" s="6">
        <v>0.20345170689272904</v>
      </c>
      <c r="I811" s="2">
        <f>VLOOKUP($E811,
Products!$A$1:$F$201,MATCH(Orders!I$1,Products!$A$1:$F$1,0),0)</f>
        <v>2716.2219891886762</v>
      </c>
      <c r="J811" s="2">
        <f>VLOOKUP($E811,
Products!$A$1:$F$201,MATCH(Orders!J$1,Products!$A$1:$F$1,0),0)</f>
        <v>2045.0534052982539</v>
      </c>
    </row>
    <row r="812" spans="1:10">
      <c r="A812">
        <v>811</v>
      </c>
      <c r="B812" s="4">
        <v>45621</v>
      </c>
      <c r="C812" s="10">
        <f>DATE(YEAR(orders[[#This Row],[order_date]]), MONTH(orders[[#This Row],[order_date]]), 1)</f>
        <v>45597</v>
      </c>
      <c r="D812" t="s">
        <v>3423</v>
      </c>
      <c r="E812" t="s">
        <v>519</v>
      </c>
      <c r="F812" t="str">
        <f>VLOOKUP(orders[[#This Row],[product_id]],Products!A:C,3,0)</f>
        <v>Electronics</v>
      </c>
      <c r="G812">
        <v>1</v>
      </c>
      <c r="H812" s="6">
        <v>0.21599522481724712</v>
      </c>
      <c r="I812" s="2">
        <f>VLOOKUP($E812,
Products!$A$1:$F$201,MATCH(Orders!I$1,Products!$A$1:$F$1,0),0)</f>
        <v>13103.02115426216</v>
      </c>
      <c r="J812" s="2">
        <f>VLOOKUP($E812,
Products!$A$1:$F$201,MATCH(Orders!J$1,Products!$A$1:$F$1,0),0)</f>
        <v>8775.5491996797755</v>
      </c>
    </row>
    <row r="813" spans="1:10">
      <c r="A813">
        <v>812</v>
      </c>
      <c r="B813" s="4">
        <v>45789</v>
      </c>
      <c r="C813" s="10">
        <f>DATE(YEAR(orders[[#This Row],[order_date]]), MONTH(orders[[#This Row],[order_date]]), 1)</f>
        <v>45778</v>
      </c>
      <c r="D813" t="s">
        <v>4647</v>
      </c>
      <c r="E813" t="s">
        <v>636</v>
      </c>
      <c r="F813" t="str">
        <f>VLOOKUP(orders[[#This Row],[product_id]],Products!A:C,3,0)</f>
        <v>Appliances</v>
      </c>
      <c r="G813">
        <v>3</v>
      </c>
      <c r="H813" s="6">
        <v>0.1072429665359842</v>
      </c>
      <c r="I813" s="2">
        <f>VLOOKUP($E813,
Products!$A$1:$F$201,MATCH(Orders!I$1,Products!$A$1:$F$1,0),0)</f>
        <v>2035.5647279372099</v>
      </c>
      <c r="J813" s="2">
        <f>VLOOKUP($E813,
Products!$A$1:$F$201,MATCH(Orders!J$1,Products!$A$1:$F$1,0),0)</f>
        <v>1486.048843699655</v>
      </c>
    </row>
    <row r="814" spans="1:10">
      <c r="A814">
        <v>813</v>
      </c>
      <c r="B814" s="4">
        <v>45275</v>
      </c>
      <c r="C814" s="10">
        <f>DATE(YEAR(orders[[#This Row],[order_date]]), MONTH(orders[[#This Row],[order_date]]), 1)</f>
        <v>45261</v>
      </c>
      <c r="D814" t="s">
        <v>1105</v>
      </c>
      <c r="E814" t="s">
        <v>635</v>
      </c>
      <c r="F814" t="str">
        <f>VLOOKUP(orders[[#This Row],[product_id]],Products!A:C,3,0)</f>
        <v>Electronics</v>
      </c>
      <c r="G814">
        <v>1</v>
      </c>
      <c r="H814" s="6">
        <v>0.23100618513525223</v>
      </c>
      <c r="I814" s="2">
        <f>VLOOKUP($E814,
Products!$A$1:$F$201,MATCH(Orders!I$1,Products!$A$1:$F$1,0),0)</f>
        <v>31014.321091901689</v>
      </c>
      <c r="J814" s="2">
        <f>VLOOKUP($E814,
Products!$A$1:$F$201,MATCH(Orders!J$1,Products!$A$1:$F$1,0),0)</f>
        <v>23202.91049209132</v>
      </c>
    </row>
    <row r="815" spans="1:10">
      <c r="A815">
        <v>814</v>
      </c>
      <c r="B815" s="4">
        <v>45369</v>
      </c>
      <c r="C815" s="10">
        <f>DATE(YEAR(orders[[#This Row],[order_date]]), MONTH(orders[[#This Row],[order_date]]), 1)</f>
        <v>45352</v>
      </c>
      <c r="D815" t="s">
        <v>4226</v>
      </c>
      <c r="E815" t="s">
        <v>527</v>
      </c>
      <c r="F815" t="str">
        <f>VLOOKUP(orders[[#This Row],[product_id]],Products!A:C,3,0)</f>
        <v>Appliances</v>
      </c>
      <c r="G815">
        <v>1</v>
      </c>
      <c r="H815" s="6">
        <v>0.10494611079810758</v>
      </c>
      <c r="I815" s="2">
        <f>VLOOKUP($E815,
Products!$A$1:$F$201,MATCH(Orders!I$1,Products!$A$1:$F$1,0),0)</f>
        <v>25833.54427698228</v>
      </c>
      <c r="J815" s="2">
        <f>VLOOKUP($E815,
Products!$A$1:$F$201,MATCH(Orders!J$1,Products!$A$1:$F$1,0),0)</f>
        <v>16827.881451334611</v>
      </c>
    </row>
    <row r="816" spans="1:10">
      <c r="A816">
        <v>815</v>
      </c>
      <c r="B816" s="4">
        <v>45759</v>
      </c>
      <c r="C816" s="10">
        <f>DATE(YEAR(orders[[#This Row],[order_date]]), MONTH(orders[[#This Row],[order_date]]), 1)</f>
        <v>45748</v>
      </c>
      <c r="D816" t="s">
        <v>2859</v>
      </c>
      <c r="E816" t="s">
        <v>590</v>
      </c>
      <c r="F816" t="str">
        <f>VLOOKUP(orders[[#This Row],[product_id]],Products!A:C,3,0)</f>
        <v>Appliances</v>
      </c>
      <c r="G816">
        <v>2</v>
      </c>
      <c r="H816" s="6">
        <v>8.0813383534862185E-2</v>
      </c>
      <c r="I816" s="2">
        <f>VLOOKUP($E816,
Products!$A$1:$F$201,MATCH(Orders!I$1,Products!$A$1:$F$1,0),0)</f>
        <v>2035.9251500591261</v>
      </c>
      <c r="J816" s="2">
        <f>VLOOKUP($E816,
Products!$A$1:$F$201,MATCH(Orders!J$1,Products!$A$1:$F$1,0),0)</f>
        <v>1473.8412378673991</v>
      </c>
    </row>
    <row r="817" spans="1:10">
      <c r="A817">
        <v>816</v>
      </c>
      <c r="B817" s="4">
        <v>45506</v>
      </c>
      <c r="C817" s="10">
        <f>DATE(YEAR(orders[[#This Row],[order_date]]), MONTH(orders[[#This Row],[order_date]]), 1)</f>
        <v>45505</v>
      </c>
      <c r="D817" t="s">
        <v>3859</v>
      </c>
      <c r="E817" t="s">
        <v>703</v>
      </c>
      <c r="F817" t="str">
        <f>VLOOKUP(orders[[#This Row],[product_id]],Products!A:C,3,0)</f>
        <v>Appliances</v>
      </c>
      <c r="G817">
        <v>2</v>
      </c>
      <c r="H817" s="6">
        <v>0.12369407989436297</v>
      </c>
      <c r="I817" s="2">
        <f>VLOOKUP($E817,
Products!$A$1:$F$201,MATCH(Orders!I$1,Products!$A$1:$F$1,0),0)</f>
        <v>23763.82929975582</v>
      </c>
      <c r="J817" s="2">
        <f>VLOOKUP($E817,
Products!$A$1:$F$201,MATCH(Orders!J$1,Products!$A$1:$F$1,0),0)</f>
        <v>17833.36818447417</v>
      </c>
    </row>
    <row r="818" spans="1:10">
      <c r="A818">
        <v>817</v>
      </c>
      <c r="B818" s="4">
        <v>45208</v>
      </c>
      <c r="C818" s="10">
        <f>DATE(YEAR(orders[[#This Row],[order_date]]), MONTH(orders[[#This Row],[order_date]]), 1)</f>
        <v>45200</v>
      </c>
      <c r="D818" t="s">
        <v>3095</v>
      </c>
      <c r="E818" t="s">
        <v>704</v>
      </c>
      <c r="F818" t="str">
        <f>VLOOKUP(orders[[#This Row],[product_id]],Products!A:C,3,0)</f>
        <v>Electronics</v>
      </c>
      <c r="G818">
        <v>3</v>
      </c>
      <c r="H818" s="6">
        <v>0.17555678490010296</v>
      </c>
      <c r="I818" s="2">
        <f>VLOOKUP($E818,
Products!$A$1:$F$201,MATCH(Orders!I$1,Products!$A$1:$F$1,0),0)</f>
        <v>2453.3182634424861</v>
      </c>
      <c r="J818" s="2">
        <f>VLOOKUP($E818,
Products!$A$1:$F$201,MATCH(Orders!J$1,Products!$A$1:$F$1,0),0)</f>
        <v>1951.860511286576</v>
      </c>
    </row>
    <row r="819" spans="1:10">
      <c r="A819">
        <v>818</v>
      </c>
      <c r="B819" s="4">
        <v>45286</v>
      </c>
      <c r="C819" s="10">
        <f>DATE(YEAR(orders[[#This Row],[order_date]]), MONTH(orders[[#This Row],[order_date]]), 1)</f>
        <v>45261</v>
      </c>
      <c r="D819" t="s">
        <v>1691</v>
      </c>
      <c r="E819" t="s">
        <v>639</v>
      </c>
      <c r="F819" t="str">
        <f>VLOOKUP(orders[[#This Row],[product_id]],Products!A:C,3,0)</f>
        <v>Appliances</v>
      </c>
      <c r="G819">
        <v>1</v>
      </c>
      <c r="H819" s="6">
        <v>0.14178819664143028</v>
      </c>
      <c r="I819" s="2">
        <f>VLOOKUP($E819,
Products!$A$1:$F$201,MATCH(Orders!I$1,Products!$A$1:$F$1,0),0)</f>
        <v>2320.8560923599921</v>
      </c>
      <c r="J819" s="2">
        <f>VLOOKUP($E819,
Products!$A$1:$F$201,MATCH(Orders!J$1,Products!$A$1:$F$1,0),0)</f>
        <v>1750.110004830213</v>
      </c>
    </row>
    <row r="820" spans="1:10">
      <c r="A820">
        <v>819</v>
      </c>
      <c r="B820" s="4">
        <v>45841</v>
      </c>
      <c r="C820" s="10">
        <f>DATE(YEAR(orders[[#This Row],[order_date]]), MONTH(orders[[#This Row],[order_date]]), 1)</f>
        <v>45839</v>
      </c>
      <c r="D820" t="s">
        <v>2511</v>
      </c>
      <c r="E820" t="s">
        <v>683</v>
      </c>
      <c r="F820" t="str">
        <f>VLOOKUP(orders[[#This Row],[product_id]],Products!A:C,3,0)</f>
        <v>Electronics</v>
      </c>
      <c r="G820">
        <v>1</v>
      </c>
      <c r="H820" s="6">
        <v>0.2366085159307221</v>
      </c>
      <c r="I820" s="2">
        <f>VLOOKUP($E820,
Products!$A$1:$F$201,MATCH(Orders!I$1,Products!$A$1:$F$1,0),0)</f>
        <v>30555.409096588959</v>
      </c>
      <c r="J820" s="2">
        <f>VLOOKUP($E820,
Products!$A$1:$F$201,MATCH(Orders!J$1,Products!$A$1:$F$1,0),0)</f>
        <v>20295.233857550291</v>
      </c>
    </row>
    <row r="821" spans="1:10">
      <c r="A821">
        <v>820</v>
      </c>
      <c r="B821" s="4">
        <v>45749</v>
      </c>
      <c r="C821" s="10">
        <f>DATE(YEAR(orders[[#This Row],[order_date]]), MONTH(orders[[#This Row],[order_date]]), 1)</f>
        <v>45748</v>
      </c>
      <c r="D821" t="s">
        <v>1657</v>
      </c>
      <c r="E821" t="s">
        <v>549</v>
      </c>
      <c r="F821" t="str">
        <f>VLOOKUP(orders[[#This Row],[product_id]],Products!A:C,3,0)</f>
        <v>Electronics</v>
      </c>
      <c r="G821">
        <v>3</v>
      </c>
      <c r="H821" s="6">
        <v>0.16637198553430246</v>
      </c>
      <c r="I821" s="2">
        <f>VLOOKUP($E821,
Products!$A$1:$F$201,MATCH(Orders!I$1,Products!$A$1:$F$1,0),0)</f>
        <v>32579.222893763279</v>
      </c>
      <c r="J821" s="2">
        <f>VLOOKUP($E821,
Products!$A$1:$F$201,MATCH(Orders!J$1,Products!$A$1:$F$1,0),0)</f>
        <v>22472.912188105081</v>
      </c>
    </row>
    <row r="822" spans="1:10">
      <c r="A822">
        <v>821</v>
      </c>
      <c r="B822" s="4">
        <v>45818</v>
      </c>
      <c r="C822" s="10">
        <f>DATE(YEAR(orders[[#This Row],[order_date]]), MONTH(orders[[#This Row],[order_date]]), 1)</f>
        <v>45809</v>
      </c>
      <c r="D822" t="s">
        <v>2150</v>
      </c>
      <c r="E822" t="s">
        <v>513</v>
      </c>
      <c r="F822" t="str">
        <f>VLOOKUP(orders[[#This Row],[product_id]],Products!A:C,3,0)</f>
        <v>Electronics</v>
      </c>
      <c r="G822">
        <v>2</v>
      </c>
      <c r="H822" s="6">
        <v>0.23094689664289925</v>
      </c>
      <c r="I822" s="2">
        <f>VLOOKUP($E822,
Products!$A$1:$F$201,MATCH(Orders!I$1,Products!$A$1:$F$1,0),0)</f>
        <v>2370.6748519187499</v>
      </c>
      <c r="J822" s="2">
        <f>VLOOKUP($E822,
Products!$A$1:$F$201,MATCH(Orders!J$1,Products!$A$1:$F$1,0),0)</f>
        <v>1742.1190905744229</v>
      </c>
    </row>
    <row r="823" spans="1:10">
      <c r="A823">
        <v>822</v>
      </c>
      <c r="B823" s="4">
        <v>45879</v>
      </c>
      <c r="C823" s="10">
        <f>DATE(YEAR(orders[[#This Row],[order_date]]), MONTH(orders[[#This Row],[order_date]]), 1)</f>
        <v>45870</v>
      </c>
      <c r="D823" t="s">
        <v>2802</v>
      </c>
      <c r="E823" t="s">
        <v>529</v>
      </c>
      <c r="F823" t="str">
        <f>VLOOKUP(orders[[#This Row],[product_id]],Products!A:C,3,0)</f>
        <v>Electronics</v>
      </c>
      <c r="G823">
        <v>1</v>
      </c>
      <c r="H823" s="6">
        <v>0.20639034964522676</v>
      </c>
      <c r="I823" s="2">
        <f>VLOOKUP($E823,
Products!$A$1:$F$201,MATCH(Orders!I$1,Products!$A$1:$F$1,0),0)</f>
        <v>18308.801775351771</v>
      </c>
      <c r="J823" s="2">
        <f>VLOOKUP($E823,
Products!$A$1:$F$201,MATCH(Orders!J$1,Products!$A$1:$F$1,0),0)</f>
        <v>12027.24184831013</v>
      </c>
    </row>
    <row r="824" spans="1:10">
      <c r="A824">
        <v>823</v>
      </c>
      <c r="B824" s="4">
        <v>45567</v>
      </c>
      <c r="C824" s="10">
        <f>DATE(YEAR(orders[[#This Row],[order_date]]), MONTH(orders[[#This Row],[order_date]]), 1)</f>
        <v>45566</v>
      </c>
      <c r="D824" t="s">
        <v>911</v>
      </c>
      <c r="E824" t="s">
        <v>532</v>
      </c>
      <c r="F824" t="str">
        <f>VLOOKUP(orders[[#This Row],[product_id]],Products!A:C,3,0)</f>
        <v>Electronics</v>
      </c>
      <c r="G824">
        <v>1</v>
      </c>
      <c r="H824" s="6">
        <v>0.228581875306648</v>
      </c>
      <c r="I824" s="2">
        <f>VLOOKUP($E824,
Products!$A$1:$F$201,MATCH(Orders!I$1,Products!$A$1:$F$1,0),0)</f>
        <v>2668.0593077725212</v>
      </c>
      <c r="J824" s="2">
        <f>VLOOKUP($E824,
Products!$A$1:$F$201,MATCH(Orders!J$1,Products!$A$1:$F$1,0),0)</f>
        <v>1923.7114222321791</v>
      </c>
    </row>
    <row r="825" spans="1:10">
      <c r="A825">
        <v>824</v>
      </c>
      <c r="B825" s="4">
        <v>45958</v>
      </c>
      <c r="C825" s="10">
        <f>DATE(YEAR(orders[[#This Row],[order_date]]), MONTH(orders[[#This Row],[order_date]]), 1)</f>
        <v>45931</v>
      </c>
      <c r="D825" t="s">
        <v>1947</v>
      </c>
      <c r="E825" t="s">
        <v>686</v>
      </c>
      <c r="F825" t="str">
        <f>VLOOKUP(orders[[#This Row],[product_id]],Products!A:C,3,0)</f>
        <v>Appliances</v>
      </c>
      <c r="G825">
        <v>1</v>
      </c>
      <c r="H825" s="6">
        <v>7.3270279968788987E-2</v>
      </c>
      <c r="I825" s="2">
        <f>VLOOKUP($E825,
Products!$A$1:$F$201,MATCH(Orders!I$1,Products!$A$1:$F$1,0),0)</f>
        <v>25525.356267188719</v>
      </c>
      <c r="J825" s="2">
        <f>VLOOKUP($E825,
Products!$A$1:$F$201,MATCH(Orders!J$1,Products!$A$1:$F$1,0),0)</f>
        <v>18214.15981099859</v>
      </c>
    </row>
    <row r="826" spans="1:10">
      <c r="A826">
        <v>825</v>
      </c>
      <c r="B826" s="4">
        <v>45489</v>
      </c>
      <c r="C826" s="10">
        <f>DATE(YEAR(orders[[#This Row],[order_date]]), MONTH(orders[[#This Row],[order_date]]), 1)</f>
        <v>45474</v>
      </c>
      <c r="D826" t="s">
        <v>2547</v>
      </c>
      <c r="E826" t="s">
        <v>556</v>
      </c>
      <c r="F826" t="str">
        <f>VLOOKUP(orders[[#This Row],[product_id]],Products!A:C,3,0)</f>
        <v>Appliances</v>
      </c>
      <c r="G826">
        <v>2</v>
      </c>
      <c r="H826" s="6">
        <v>6.9056761924744969E-2</v>
      </c>
      <c r="I826" s="2">
        <f>VLOOKUP($E826,
Products!$A$1:$F$201,MATCH(Orders!I$1,Products!$A$1:$F$1,0),0)</f>
        <v>27054.121101651981</v>
      </c>
      <c r="J826" s="2">
        <f>VLOOKUP($E826,
Products!$A$1:$F$201,MATCH(Orders!J$1,Products!$A$1:$F$1,0),0)</f>
        <v>19388.930988794411</v>
      </c>
    </row>
    <row r="827" spans="1:10">
      <c r="A827">
        <v>826</v>
      </c>
      <c r="B827" s="4">
        <v>45417</v>
      </c>
      <c r="C827" s="10">
        <f>DATE(YEAR(orders[[#This Row],[order_date]]), MONTH(orders[[#This Row],[order_date]]), 1)</f>
        <v>45413</v>
      </c>
      <c r="D827" t="s">
        <v>4453</v>
      </c>
      <c r="E827" t="s">
        <v>661</v>
      </c>
      <c r="F827" t="str">
        <f>VLOOKUP(orders[[#This Row],[product_id]],Products!A:C,3,0)</f>
        <v>Electronics</v>
      </c>
      <c r="G827">
        <v>2</v>
      </c>
      <c r="H827" s="6">
        <v>0.20878875016095588</v>
      </c>
      <c r="I827" s="2">
        <f>VLOOKUP($E827,
Products!$A$1:$F$201,MATCH(Orders!I$1,Products!$A$1:$F$1,0),0)</f>
        <v>18760.038541255031</v>
      </c>
      <c r="J827" s="2">
        <f>VLOOKUP($E827,
Products!$A$1:$F$201,MATCH(Orders!J$1,Products!$A$1:$F$1,0),0)</f>
        <v>13545.127547708629</v>
      </c>
    </row>
    <row r="828" spans="1:10">
      <c r="A828">
        <v>827</v>
      </c>
      <c r="B828" s="4">
        <v>45267</v>
      </c>
      <c r="C828" s="10">
        <f>DATE(YEAR(orders[[#This Row],[order_date]]), MONTH(orders[[#This Row],[order_date]]), 1)</f>
        <v>45261</v>
      </c>
      <c r="D828" t="s">
        <v>2165</v>
      </c>
      <c r="E828" t="s">
        <v>692</v>
      </c>
      <c r="F828" t="str">
        <f>VLOOKUP(orders[[#This Row],[product_id]],Products!A:C,3,0)</f>
        <v>Electronics</v>
      </c>
      <c r="G828">
        <v>2</v>
      </c>
      <c r="H828" s="6">
        <v>0.13398208417084345</v>
      </c>
      <c r="I828" s="2">
        <f>VLOOKUP($E828,
Products!$A$1:$F$201,MATCH(Orders!I$1,Products!$A$1:$F$1,0),0)</f>
        <v>18150.337151787651</v>
      </c>
      <c r="J828" s="2">
        <f>VLOOKUP($E828,
Products!$A$1:$F$201,MATCH(Orders!J$1,Products!$A$1:$F$1,0),0)</f>
        <v>11965.45000430708</v>
      </c>
    </row>
    <row r="829" spans="1:10">
      <c r="A829">
        <v>828</v>
      </c>
      <c r="B829" s="4">
        <v>45398</v>
      </c>
      <c r="C829" s="10">
        <f>DATE(YEAR(orders[[#This Row],[order_date]]), MONTH(orders[[#This Row],[order_date]]), 1)</f>
        <v>45383</v>
      </c>
      <c r="D829" t="s">
        <v>3544</v>
      </c>
      <c r="E829" t="s">
        <v>574</v>
      </c>
      <c r="F829" t="str">
        <f>VLOOKUP(orders[[#This Row],[product_id]],Products!A:C,3,0)</f>
        <v>Electronics</v>
      </c>
      <c r="G829">
        <v>2</v>
      </c>
      <c r="H829" s="6">
        <v>0.24839455515879011</v>
      </c>
      <c r="I829" s="2">
        <f>VLOOKUP($E829,
Products!$A$1:$F$201,MATCH(Orders!I$1,Products!$A$1:$F$1,0),0)</f>
        <v>30824.427673567101</v>
      </c>
      <c r="J829" s="2">
        <f>VLOOKUP($E829,
Products!$A$1:$F$201,MATCH(Orders!J$1,Products!$A$1:$F$1,0),0)</f>
        <v>20473.07476940487</v>
      </c>
    </row>
    <row r="830" spans="1:10">
      <c r="A830">
        <v>829</v>
      </c>
      <c r="B830" s="4">
        <v>45175</v>
      </c>
      <c r="C830" s="10">
        <f>DATE(YEAR(orders[[#This Row],[order_date]]), MONTH(orders[[#This Row],[order_date]]), 1)</f>
        <v>45170</v>
      </c>
      <c r="D830" t="s">
        <v>2051</v>
      </c>
      <c r="E830" t="s">
        <v>530</v>
      </c>
      <c r="F830" t="str">
        <f>VLOOKUP(orders[[#This Row],[product_id]],Products!A:C,3,0)</f>
        <v>Electronics</v>
      </c>
      <c r="G830">
        <v>2</v>
      </c>
      <c r="H830" s="6">
        <v>0.21676043019371946</v>
      </c>
      <c r="I830" s="2">
        <f>VLOOKUP($E830,
Products!$A$1:$F$201,MATCH(Orders!I$1,Products!$A$1:$F$1,0),0)</f>
        <v>30520.607447067548</v>
      </c>
      <c r="J830" s="2">
        <f>VLOOKUP($E830,
Products!$A$1:$F$201,MATCH(Orders!J$1,Products!$A$1:$F$1,0),0)</f>
        <v>22328.317520226748</v>
      </c>
    </row>
    <row r="831" spans="1:10">
      <c r="A831">
        <v>830</v>
      </c>
      <c r="B831" s="4">
        <v>45161</v>
      </c>
      <c r="C831" s="10">
        <f>DATE(YEAR(orders[[#This Row],[order_date]]), MONTH(orders[[#This Row],[order_date]]), 1)</f>
        <v>45139</v>
      </c>
      <c r="D831" t="s">
        <v>936</v>
      </c>
      <c r="E831" t="s">
        <v>549</v>
      </c>
      <c r="F831" t="str">
        <f>VLOOKUP(orders[[#This Row],[product_id]],Products!A:C,3,0)</f>
        <v>Electronics</v>
      </c>
      <c r="G831">
        <v>1</v>
      </c>
      <c r="H831" s="6">
        <v>0.10056470685883653</v>
      </c>
      <c r="I831" s="2">
        <f>VLOOKUP($E831,
Products!$A$1:$F$201,MATCH(Orders!I$1,Products!$A$1:$F$1,0),0)</f>
        <v>32579.222893763279</v>
      </c>
      <c r="J831" s="2">
        <f>VLOOKUP($E831,
Products!$A$1:$F$201,MATCH(Orders!J$1,Products!$A$1:$F$1,0),0)</f>
        <v>22472.912188105081</v>
      </c>
    </row>
    <row r="832" spans="1:10">
      <c r="A832">
        <v>831</v>
      </c>
      <c r="B832" s="4">
        <v>45750</v>
      </c>
      <c r="C832" s="10">
        <f>DATE(YEAR(orders[[#This Row],[order_date]]), MONTH(orders[[#This Row],[order_date]]), 1)</f>
        <v>45748</v>
      </c>
      <c r="D832" t="s">
        <v>4488</v>
      </c>
      <c r="E832" t="s">
        <v>680</v>
      </c>
      <c r="F832" t="str">
        <f>VLOOKUP(orders[[#This Row],[product_id]],Products!A:C,3,0)</f>
        <v>Electronics</v>
      </c>
      <c r="G832">
        <v>1</v>
      </c>
      <c r="H832" s="6">
        <v>0.239112358923466</v>
      </c>
      <c r="I832" s="2">
        <f>VLOOKUP($E832,
Products!$A$1:$F$201,MATCH(Orders!I$1,Products!$A$1:$F$1,0),0)</f>
        <v>31627.348891742429</v>
      </c>
      <c r="J832" s="2">
        <f>VLOOKUP($E832,
Products!$A$1:$F$201,MATCH(Orders!J$1,Products!$A$1:$F$1,0),0)</f>
        <v>23219.930812036979</v>
      </c>
    </row>
    <row r="833" spans="1:10">
      <c r="A833">
        <v>832</v>
      </c>
      <c r="B833" s="4">
        <v>45558</v>
      </c>
      <c r="C833" s="10">
        <f>DATE(YEAR(orders[[#This Row],[order_date]]), MONTH(orders[[#This Row],[order_date]]), 1)</f>
        <v>45536</v>
      </c>
      <c r="D833" t="s">
        <v>2216</v>
      </c>
      <c r="E833" t="s">
        <v>624</v>
      </c>
      <c r="F833" t="str">
        <f>VLOOKUP(orders[[#This Row],[product_id]],Products!A:C,3,0)</f>
        <v>Appliances</v>
      </c>
      <c r="G833">
        <v>2</v>
      </c>
      <c r="H833" s="6">
        <v>0.10299739829297533</v>
      </c>
      <c r="I833" s="2">
        <f>VLOOKUP($E833,
Products!$A$1:$F$201,MATCH(Orders!I$1,Products!$A$1:$F$1,0),0)</f>
        <v>2102.383201797521</v>
      </c>
      <c r="J833" s="2">
        <f>VLOOKUP($E833,
Products!$A$1:$F$201,MATCH(Orders!J$1,Products!$A$1:$F$1,0),0)</f>
        <v>1599.330443274388</v>
      </c>
    </row>
    <row r="834" spans="1:10">
      <c r="A834">
        <v>833</v>
      </c>
      <c r="B834" s="4">
        <v>45455</v>
      </c>
      <c r="C834" s="10">
        <f>DATE(YEAR(orders[[#This Row],[order_date]]), MONTH(orders[[#This Row],[order_date]]), 1)</f>
        <v>45444</v>
      </c>
      <c r="D834" t="s">
        <v>4206</v>
      </c>
      <c r="E834" t="s">
        <v>614</v>
      </c>
      <c r="F834" t="str">
        <f>VLOOKUP(orders[[#This Row],[product_id]],Products!A:C,3,0)</f>
        <v>Electronics</v>
      </c>
      <c r="G834">
        <v>1</v>
      </c>
      <c r="H834" s="6">
        <v>0.16249802528489049</v>
      </c>
      <c r="I834" s="2">
        <f>VLOOKUP($E834,
Products!$A$1:$F$201,MATCH(Orders!I$1,Products!$A$1:$F$1,0),0)</f>
        <v>27394.979060178921</v>
      </c>
      <c r="J834" s="2">
        <f>VLOOKUP($E834,
Products!$A$1:$F$201,MATCH(Orders!J$1,Products!$A$1:$F$1,0),0)</f>
        <v>20497.911427865951</v>
      </c>
    </row>
    <row r="835" spans="1:10">
      <c r="A835">
        <v>834</v>
      </c>
      <c r="B835" s="4">
        <v>45048</v>
      </c>
      <c r="C835" s="10">
        <f>DATE(YEAR(orders[[#This Row],[order_date]]), MONTH(orders[[#This Row],[order_date]]), 1)</f>
        <v>45047</v>
      </c>
      <c r="D835" t="s">
        <v>1588</v>
      </c>
      <c r="E835" t="s">
        <v>625</v>
      </c>
      <c r="F835" t="str">
        <f>VLOOKUP(orders[[#This Row],[product_id]],Products!A:C,3,0)</f>
        <v>Electronics</v>
      </c>
      <c r="G835">
        <v>3</v>
      </c>
      <c r="H835" s="6">
        <v>0.19184287421008198</v>
      </c>
      <c r="I835" s="2">
        <f>VLOOKUP($E835,
Products!$A$1:$F$201,MATCH(Orders!I$1,Products!$A$1:$F$1,0),0)</f>
        <v>11578.815958005471</v>
      </c>
      <c r="J835" s="2">
        <f>VLOOKUP($E835,
Products!$A$1:$F$201,MATCH(Orders!J$1,Products!$A$1:$F$1,0),0)</f>
        <v>7854.7306959992193</v>
      </c>
    </row>
    <row r="836" spans="1:10">
      <c r="A836">
        <v>835</v>
      </c>
      <c r="B836" s="4">
        <v>45818</v>
      </c>
      <c r="C836" s="10">
        <f>DATE(YEAR(orders[[#This Row],[order_date]]), MONTH(orders[[#This Row],[order_date]]), 1)</f>
        <v>45809</v>
      </c>
      <c r="D836" t="s">
        <v>3479</v>
      </c>
      <c r="E836" t="s">
        <v>518</v>
      </c>
      <c r="F836" t="str">
        <f>VLOOKUP(orders[[#This Row],[product_id]],Products!A:C,3,0)</f>
        <v>Electronics</v>
      </c>
      <c r="G836">
        <v>3</v>
      </c>
      <c r="H836" s="6">
        <v>0.23744646446169063</v>
      </c>
      <c r="I836" s="2">
        <f>VLOOKUP($E836,
Products!$A$1:$F$201,MATCH(Orders!I$1,Products!$A$1:$F$1,0),0)</f>
        <v>23393.890826127132</v>
      </c>
      <c r="J836" s="2">
        <f>VLOOKUP($E836,
Products!$A$1:$F$201,MATCH(Orders!J$1,Products!$A$1:$F$1,0),0)</f>
        <v>16064.756531016081</v>
      </c>
    </row>
    <row r="837" spans="1:10">
      <c r="A837">
        <v>836</v>
      </c>
      <c r="B837" s="4">
        <v>44936</v>
      </c>
      <c r="C837" s="10">
        <f>DATE(YEAR(orders[[#This Row],[order_date]]), MONTH(orders[[#This Row],[order_date]]), 1)</f>
        <v>44927</v>
      </c>
      <c r="D837" t="s">
        <v>3037</v>
      </c>
      <c r="E837" t="s">
        <v>686</v>
      </c>
      <c r="F837" t="str">
        <f>VLOOKUP(orders[[#This Row],[product_id]],Products!A:C,3,0)</f>
        <v>Appliances</v>
      </c>
      <c r="G837">
        <v>1</v>
      </c>
      <c r="H837" s="6">
        <v>0.11827533251243059</v>
      </c>
      <c r="I837" s="2">
        <f>VLOOKUP($E837,
Products!$A$1:$F$201,MATCH(Orders!I$1,Products!$A$1:$F$1,0),0)</f>
        <v>25525.356267188719</v>
      </c>
      <c r="J837" s="2">
        <f>VLOOKUP($E837,
Products!$A$1:$F$201,MATCH(Orders!J$1,Products!$A$1:$F$1,0),0)</f>
        <v>18214.15981099859</v>
      </c>
    </row>
    <row r="838" spans="1:10">
      <c r="A838">
        <v>837</v>
      </c>
      <c r="B838" s="4">
        <v>45764</v>
      </c>
      <c r="C838" s="10">
        <f>DATE(YEAR(orders[[#This Row],[order_date]]), MONTH(orders[[#This Row],[order_date]]), 1)</f>
        <v>45748</v>
      </c>
      <c r="D838" t="s">
        <v>2215</v>
      </c>
      <c r="E838" t="s">
        <v>558</v>
      </c>
      <c r="F838" t="str">
        <f>VLOOKUP(orders[[#This Row],[product_id]],Products!A:C,3,0)</f>
        <v>Electronics</v>
      </c>
      <c r="G838">
        <v>1</v>
      </c>
      <c r="H838" s="6">
        <v>0.18452074435175289</v>
      </c>
      <c r="I838" s="2">
        <f>VLOOKUP($E838,
Products!$A$1:$F$201,MATCH(Orders!I$1,Products!$A$1:$F$1,0),0)</f>
        <v>30121.382934618541</v>
      </c>
      <c r="J838" s="2">
        <f>VLOOKUP($E838,
Products!$A$1:$F$201,MATCH(Orders!J$1,Products!$A$1:$F$1,0),0)</f>
        <v>20439.226581954921</v>
      </c>
    </row>
    <row r="839" spans="1:10">
      <c r="A839">
        <v>838</v>
      </c>
      <c r="B839" s="4">
        <v>45679</v>
      </c>
      <c r="C839" s="10">
        <f>DATE(YEAR(orders[[#This Row],[order_date]]), MONTH(orders[[#This Row],[order_date]]), 1)</f>
        <v>45658</v>
      </c>
      <c r="D839" t="s">
        <v>3029</v>
      </c>
      <c r="E839" t="s">
        <v>542</v>
      </c>
      <c r="F839" t="str">
        <f>VLOOKUP(orders[[#This Row],[product_id]],Products!A:C,3,0)</f>
        <v>Electronics</v>
      </c>
      <c r="G839">
        <v>2</v>
      </c>
      <c r="H839" s="6">
        <v>0.14750863380678106</v>
      </c>
      <c r="I839" s="2">
        <f>VLOOKUP($E839,
Products!$A$1:$F$201,MATCH(Orders!I$1,Products!$A$1:$F$1,0),0)</f>
        <v>29298.352838526029</v>
      </c>
      <c r="J839" s="2">
        <f>VLOOKUP($E839,
Products!$A$1:$F$201,MATCH(Orders!J$1,Products!$A$1:$F$1,0),0)</f>
        <v>19250.751682102291</v>
      </c>
    </row>
    <row r="840" spans="1:10">
      <c r="A840">
        <v>839</v>
      </c>
      <c r="B840" s="4">
        <v>45812</v>
      </c>
      <c r="C840" s="10">
        <f>DATE(YEAR(orders[[#This Row],[order_date]]), MONTH(orders[[#This Row],[order_date]]), 1)</f>
        <v>45809</v>
      </c>
      <c r="D840" t="s">
        <v>1138</v>
      </c>
      <c r="E840" t="s">
        <v>696</v>
      </c>
      <c r="F840" t="str">
        <f>VLOOKUP(orders[[#This Row],[product_id]],Products!A:C,3,0)</f>
        <v>Electronics</v>
      </c>
      <c r="G840">
        <v>3</v>
      </c>
      <c r="H840" s="6">
        <v>0.14187805967781836</v>
      </c>
      <c r="I840" s="2">
        <f>VLOOKUP($E840,
Products!$A$1:$F$201,MATCH(Orders!I$1,Products!$A$1:$F$1,0),0)</f>
        <v>2723.6534496184809</v>
      </c>
      <c r="J840" s="2">
        <f>VLOOKUP($E840,
Products!$A$1:$F$201,MATCH(Orders!J$1,Products!$A$1:$F$1,0),0)</f>
        <v>1872.4715951823</v>
      </c>
    </row>
    <row r="841" spans="1:10">
      <c r="A841">
        <v>840</v>
      </c>
      <c r="B841" s="4">
        <v>45390</v>
      </c>
      <c r="C841" s="10">
        <f>DATE(YEAR(orders[[#This Row],[order_date]]), MONTH(orders[[#This Row],[order_date]]), 1)</f>
        <v>45383</v>
      </c>
      <c r="D841" t="s">
        <v>1914</v>
      </c>
      <c r="E841" t="s">
        <v>699</v>
      </c>
      <c r="F841" t="str">
        <f>VLOOKUP(orders[[#This Row],[product_id]],Products!A:C,3,0)</f>
        <v>Appliances</v>
      </c>
      <c r="G841">
        <v>3</v>
      </c>
      <c r="H841" s="6">
        <v>7.5099771781133071E-2</v>
      </c>
      <c r="I841" s="2">
        <f>VLOOKUP($E841,
Products!$A$1:$F$201,MATCH(Orders!I$1,Products!$A$1:$F$1,0),0)</f>
        <v>25091.998133165329</v>
      </c>
      <c r="J841" s="2">
        <f>VLOOKUP($E841,
Products!$A$1:$F$201,MATCH(Orders!J$1,Products!$A$1:$F$1,0),0)</f>
        <v>18464.226825266349</v>
      </c>
    </row>
    <row r="842" spans="1:10">
      <c r="A842">
        <v>841</v>
      </c>
      <c r="B842" s="4">
        <v>45638</v>
      </c>
      <c r="C842" s="10">
        <f>DATE(YEAR(orders[[#This Row],[order_date]]), MONTH(orders[[#This Row],[order_date]]), 1)</f>
        <v>45627</v>
      </c>
      <c r="D842" t="s">
        <v>4499</v>
      </c>
      <c r="E842" t="s">
        <v>620</v>
      </c>
      <c r="F842" t="str">
        <f>VLOOKUP(orders[[#This Row],[product_id]],Products!A:C,3,0)</f>
        <v>Electronics</v>
      </c>
      <c r="G842">
        <v>1</v>
      </c>
      <c r="H842" s="6">
        <v>0.12707715568067945</v>
      </c>
      <c r="I842" s="2">
        <f>VLOOKUP($E842,
Products!$A$1:$F$201,MATCH(Orders!I$1,Products!$A$1:$F$1,0),0)</f>
        <v>23669.635851452331</v>
      </c>
      <c r="J842" s="2">
        <f>VLOOKUP($E842,
Products!$A$1:$F$201,MATCH(Orders!J$1,Products!$A$1:$F$1,0),0)</f>
        <v>17880.752220874681</v>
      </c>
    </row>
    <row r="843" spans="1:10">
      <c r="A843">
        <v>842</v>
      </c>
      <c r="B843" s="4">
        <v>45654</v>
      </c>
      <c r="C843" s="10">
        <f>DATE(YEAR(orders[[#This Row],[order_date]]), MONTH(orders[[#This Row],[order_date]]), 1)</f>
        <v>45627</v>
      </c>
      <c r="D843" t="s">
        <v>3386</v>
      </c>
      <c r="E843" t="s">
        <v>545</v>
      </c>
      <c r="F843" t="str">
        <f>VLOOKUP(orders[[#This Row],[product_id]],Products!A:C,3,0)</f>
        <v>Electronics</v>
      </c>
      <c r="G843">
        <v>1</v>
      </c>
      <c r="H843" s="6">
        <v>0.20047466863368857</v>
      </c>
      <c r="I843" s="2">
        <f>VLOOKUP($E843,
Products!$A$1:$F$201,MATCH(Orders!I$1,Products!$A$1:$F$1,0),0)</f>
        <v>11292.44914297154</v>
      </c>
      <c r="J843" s="2">
        <f>VLOOKUP($E843,
Products!$A$1:$F$201,MATCH(Orders!J$1,Products!$A$1:$F$1,0),0)</f>
        <v>7616.0274340726546</v>
      </c>
    </row>
    <row r="844" spans="1:10">
      <c r="A844">
        <v>843</v>
      </c>
      <c r="B844" s="4">
        <v>45643</v>
      </c>
      <c r="C844" s="10">
        <f>DATE(YEAR(orders[[#This Row],[order_date]]), MONTH(orders[[#This Row],[order_date]]), 1)</f>
        <v>45627</v>
      </c>
      <c r="D844" t="s">
        <v>2969</v>
      </c>
      <c r="E844" t="s">
        <v>583</v>
      </c>
      <c r="F844" t="str">
        <f>VLOOKUP(orders[[#This Row],[product_id]],Products!A:C,3,0)</f>
        <v>Electronics</v>
      </c>
      <c r="G844">
        <v>1</v>
      </c>
      <c r="H844" s="6">
        <v>0.17917039525972062</v>
      </c>
      <c r="I844" s="2">
        <f>VLOOKUP($E844,
Products!$A$1:$F$201,MATCH(Orders!I$1,Products!$A$1:$F$1,0),0)</f>
        <v>22677.574574249091</v>
      </c>
      <c r="J844" s="2">
        <f>VLOOKUP($E844,
Products!$A$1:$F$201,MATCH(Orders!J$1,Products!$A$1:$F$1,0),0)</f>
        <v>16593.91273362303</v>
      </c>
    </row>
    <row r="845" spans="1:10">
      <c r="A845">
        <v>844</v>
      </c>
      <c r="B845" s="4">
        <v>45006</v>
      </c>
      <c r="C845" s="10">
        <f>DATE(YEAR(orders[[#This Row],[order_date]]), MONTH(orders[[#This Row],[order_date]]), 1)</f>
        <v>44986</v>
      </c>
      <c r="D845" t="s">
        <v>2850</v>
      </c>
      <c r="E845" t="s">
        <v>694</v>
      </c>
      <c r="F845" t="str">
        <f>VLOOKUP(orders[[#This Row],[product_id]],Products!A:C,3,0)</f>
        <v>Appliances</v>
      </c>
      <c r="G845">
        <v>2</v>
      </c>
      <c r="H845" s="6">
        <v>6.5966825517274411E-2</v>
      </c>
      <c r="I845" s="2">
        <f>VLOOKUP($E845,
Products!$A$1:$F$201,MATCH(Orders!I$1,Products!$A$1:$F$1,0),0)</f>
        <v>6319.3885218993337</v>
      </c>
      <c r="J845" s="2">
        <f>VLOOKUP($E845,
Products!$A$1:$F$201,MATCH(Orders!J$1,Products!$A$1:$F$1,0),0)</f>
        <v>4956.0125433870189</v>
      </c>
    </row>
    <row r="846" spans="1:10">
      <c r="A846">
        <v>845</v>
      </c>
      <c r="B846" s="4">
        <v>45406</v>
      </c>
      <c r="C846" s="10">
        <f>DATE(YEAR(orders[[#This Row],[order_date]]), MONTH(orders[[#This Row],[order_date]]), 1)</f>
        <v>45383</v>
      </c>
      <c r="D846" t="s">
        <v>3708</v>
      </c>
      <c r="E846" t="s">
        <v>600</v>
      </c>
      <c r="F846" t="str">
        <f>VLOOKUP(orders[[#This Row],[product_id]],Products!A:C,3,0)</f>
        <v>Electronics</v>
      </c>
      <c r="G846">
        <v>1</v>
      </c>
      <c r="H846" s="6">
        <v>0.11411581125721132</v>
      </c>
      <c r="I846" s="2">
        <f>VLOOKUP($E846,
Products!$A$1:$F$201,MATCH(Orders!I$1,Products!$A$1:$F$1,0),0)</f>
        <v>2556.7009232610858</v>
      </c>
      <c r="J846" s="2">
        <f>VLOOKUP($E846,
Products!$A$1:$F$201,MATCH(Orders!J$1,Products!$A$1:$F$1,0),0)</f>
        <v>2002.3128715328869</v>
      </c>
    </row>
    <row r="847" spans="1:10">
      <c r="A847">
        <v>846</v>
      </c>
      <c r="B847" s="4">
        <v>45828</v>
      </c>
      <c r="C847" s="10">
        <f>DATE(YEAR(orders[[#This Row],[order_date]]), MONTH(orders[[#This Row],[order_date]]), 1)</f>
        <v>45809</v>
      </c>
      <c r="D847" t="s">
        <v>1848</v>
      </c>
      <c r="E847" t="s">
        <v>639</v>
      </c>
      <c r="F847" t="str">
        <f>VLOOKUP(orders[[#This Row],[product_id]],Products!A:C,3,0)</f>
        <v>Appliances</v>
      </c>
      <c r="G847">
        <v>3</v>
      </c>
      <c r="H847" s="6">
        <v>8.3314084245257727E-2</v>
      </c>
      <c r="I847" s="2">
        <f>VLOOKUP($E847,
Products!$A$1:$F$201,MATCH(Orders!I$1,Products!$A$1:$F$1,0),0)</f>
        <v>2320.8560923599921</v>
      </c>
      <c r="J847" s="2">
        <f>VLOOKUP($E847,
Products!$A$1:$F$201,MATCH(Orders!J$1,Products!$A$1:$F$1,0),0)</f>
        <v>1750.110004830213</v>
      </c>
    </row>
    <row r="848" spans="1:10">
      <c r="A848">
        <v>847</v>
      </c>
      <c r="B848" s="4">
        <v>45817</v>
      </c>
      <c r="C848" s="10">
        <f>DATE(YEAR(orders[[#This Row],[order_date]]), MONTH(orders[[#This Row],[order_date]]), 1)</f>
        <v>45809</v>
      </c>
      <c r="D848" t="s">
        <v>3118</v>
      </c>
      <c r="E848" t="s">
        <v>530</v>
      </c>
      <c r="F848" t="str">
        <f>VLOOKUP(orders[[#This Row],[product_id]],Products!A:C,3,0)</f>
        <v>Electronics</v>
      </c>
      <c r="G848">
        <v>3</v>
      </c>
      <c r="H848" s="6">
        <v>0.13597938181705774</v>
      </c>
      <c r="I848" s="2">
        <f>VLOOKUP($E848,
Products!$A$1:$F$201,MATCH(Orders!I$1,Products!$A$1:$F$1,0),0)</f>
        <v>30520.607447067548</v>
      </c>
      <c r="J848" s="2">
        <f>VLOOKUP($E848,
Products!$A$1:$F$201,MATCH(Orders!J$1,Products!$A$1:$F$1,0),0)</f>
        <v>22328.317520226748</v>
      </c>
    </row>
    <row r="849" spans="1:10">
      <c r="A849">
        <v>848</v>
      </c>
      <c r="B849" s="4">
        <v>44944</v>
      </c>
      <c r="C849" s="10">
        <f>DATE(YEAR(orders[[#This Row],[order_date]]), MONTH(orders[[#This Row],[order_date]]), 1)</f>
        <v>44927</v>
      </c>
      <c r="D849" t="s">
        <v>2523</v>
      </c>
      <c r="E849" t="s">
        <v>608</v>
      </c>
      <c r="F849" t="str">
        <f>VLOOKUP(orders[[#This Row],[product_id]],Products!A:C,3,0)</f>
        <v>Electronics</v>
      </c>
      <c r="G849">
        <v>2</v>
      </c>
      <c r="H849" s="6">
        <v>0.18027798346188367</v>
      </c>
      <c r="I849" s="2">
        <f>VLOOKUP($E849,
Products!$A$1:$F$201,MATCH(Orders!I$1,Products!$A$1:$F$1,0),0)</f>
        <v>32509.710212279751</v>
      </c>
      <c r="J849" s="2">
        <f>VLOOKUP($E849,
Products!$A$1:$F$201,MATCH(Orders!J$1,Products!$A$1:$F$1,0),0)</f>
        <v>23699.228985408761</v>
      </c>
    </row>
    <row r="850" spans="1:10">
      <c r="A850">
        <v>849</v>
      </c>
      <c r="B850" s="4">
        <v>45128</v>
      </c>
      <c r="C850" s="10">
        <f>DATE(YEAR(orders[[#This Row],[order_date]]), MONTH(orders[[#This Row],[order_date]]), 1)</f>
        <v>45108</v>
      </c>
      <c r="D850" t="s">
        <v>4180</v>
      </c>
      <c r="E850" t="s">
        <v>551</v>
      </c>
      <c r="F850" t="str">
        <f>VLOOKUP(orders[[#This Row],[product_id]],Products!A:C,3,0)</f>
        <v>Appliances</v>
      </c>
      <c r="G850">
        <v>1</v>
      </c>
      <c r="H850" s="6">
        <v>7.1743710113686632E-2</v>
      </c>
      <c r="I850" s="2">
        <f>VLOOKUP($E850,
Products!$A$1:$F$201,MATCH(Orders!I$1,Products!$A$1:$F$1,0),0)</f>
        <v>5988.538916083141</v>
      </c>
      <c r="J850" s="2">
        <f>VLOOKUP($E850,
Products!$A$1:$F$201,MATCH(Orders!J$1,Products!$A$1:$F$1,0),0)</f>
        <v>4180.5955033056744</v>
      </c>
    </row>
    <row r="851" spans="1:10">
      <c r="A851">
        <v>850</v>
      </c>
      <c r="B851" s="4">
        <v>45667</v>
      </c>
      <c r="C851" s="10">
        <f>DATE(YEAR(orders[[#This Row],[order_date]]), MONTH(orders[[#This Row],[order_date]]), 1)</f>
        <v>45658</v>
      </c>
      <c r="D851" t="s">
        <v>1713</v>
      </c>
      <c r="E851" t="s">
        <v>664</v>
      </c>
      <c r="F851" t="str">
        <f>VLOOKUP(orders[[#This Row],[product_id]],Products!A:C,3,0)</f>
        <v>Appliances</v>
      </c>
      <c r="G851">
        <v>1</v>
      </c>
      <c r="H851" s="6">
        <v>0.12698295072757315</v>
      </c>
      <c r="I851" s="2">
        <f>VLOOKUP($E851,
Products!$A$1:$F$201,MATCH(Orders!I$1,Products!$A$1:$F$1,0),0)</f>
        <v>2181.6314584966208</v>
      </c>
      <c r="J851" s="2">
        <f>VLOOKUP($E851,
Products!$A$1:$F$201,MATCH(Orders!J$1,Products!$A$1:$F$1,0),0)</f>
        <v>1607.5776178781809</v>
      </c>
    </row>
    <row r="852" spans="1:10">
      <c r="A852">
        <v>851</v>
      </c>
      <c r="B852" s="4">
        <v>45245</v>
      </c>
      <c r="C852" s="10">
        <f>DATE(YEAR(orders[[#This Row],[order_date]]), MONTH(orders[[#This Row],[order_date]]), 1)</f>
        <v>45231</v>
      </c>
      <c r="D852" t="s">
        <v>1323</v>
      </c>
      <c r="E852" t="s">
        <v>607</v>
      </c>
      <c r="F852" t="str">
        <f>VLOOKUP(orders[[#This Row],[product_id]],Products!A:C,3,0)</f>
        <v>Appliances</v>
      </c>
      <c r="G852">
        <v>3</v>
      </c>
      <c r="H852" s="6">
        <v>9.7837515025604893E-2</v>
      </c>
      <c r="I852" s="2">
        <f>VLOOKUP($E852,
Products!$A$1:$F$201,MATCH(Orders!I$1,Products!$A$1:$F$1,0),0)</f>
        <v>6264.400042999192</v>
      </c>
      <c r="J852" s="2">
        <f>VLOOKUP($E852,
Products!$A$1:$F$201,MATCH(Orders!J$1,Products!$A$1:$F$1,0),0)</f>
        <v>4980.3849171743304</v>
      </c>
    </row>
    <row r="853" spans="1:10">
      <c r="A853">
        <v>852</v>
      </c>
      <c r="B853" s="4">
        <v>45143</v>
      </c>
      <c r="C853" s="10">
        <f>DATE(YEAR(orders[[#This Row],[order_date]]), MONTH(orders[[#This Row],[order_date]]), 1)</f>
        <v>45139</v>
      </c>
      <c r="D853" t="s">
        <v>1102</v>
      </c>
      <c r="E853" t="s">
        <v>696</v>
      </c>
      <c r="F853" t="str">
        <f>VLOOKUP(orders[[#This Row],[product_id]],Products!A:C,3,0)</f>
        <v>Electronics</v>
      </c>
      <c r="G853">
        <v>2</v>
      </c>
      <c r="H853" s="6">
        <v>0.20902622544720129</v>
      </c>
      <c r="I853" s="2">
        <f>VLOOKUP($E853,
Products!$A$1:$F$201,MATCH(Orders!I$1,Products!$A$1:$F$1,0),0)</f>
        <v>2723.6534496184809</v>
      </c>
      <c r="J853" s="2">
        <f>VLOOKUP($E853,
Products!$A$1:$F$201,MATCH(Orders!J$1,Products!$A$1:$F$1,0),0)</f>
        <v>1872.4715951823</v>
      </c>
    </row>
    <row r="854" spans="1:10">
      <c r="A854">
        <v>853</v>
      </c>
      <c r="B854" s="4">
        <v>45984</v>
      </c>
      <c r="C854" s="10">
        <f>DATE(YEAR(orders[[#This Row],[order_date]]), MONTH(orders[[#This Row],[order_date]]), 1)</f>
        <v>45962</v>
      </c>
      <c r="D854" t="s">
        <v>3211</v>
      </c>
      <c r="E854" t="s">
        <v>596</v>
      </c>
      <c r="F854" t="str">
        <f>VLOOKUP(orders[[#This Row],[product_id]],Products!A:C,3,0)</f>
        <v>Electronics</v>
      </c>
      <c r="G854">
        <v>3</v>
      </c>
      <c r="H854" s="6">
        <v>0.17223513902746554</v>
      </c>
      <c r="I854" s="2">
        <f>VLOOKUP($E854,
Products!$A$1:$F$201,MATCH(Orders!I$1,Products!$A$1:$F$1,0),0)</f>
        <v>12935.39757670891</v>
      </c>
      <c r="J854" s="2">
        <f>VLOOKUP($E854,
Products!$A$1:$F$201,MATCH(Orders!J$1,Products!$A$1:$F$1,0),0)</f>
        <v>9648.6160598594815</v>
      </c>
    </row>
    <row r="855" spans="1:10">
      <c r="A855">
        <v>854</v>
      </c>
      <c r="B855" s="4">
        <v>45192</v>
      </c>
      <c r="C855" s="10">
        <f>DATE(YEAR(orders[[#This Row],[order_date]]), MONTH(orders[[#This Row],[order_date]]), 1)</f>
        <v>45170</v>
      </c>
      <c r="D855" t="s">
        <v>1023</v>
      </c>
      <c r="E855" t="s">
        <v>599</v>
      </c>
      <c r="F855" t="str">
        <f>VLOOKUP(orders[[#This Row],[product_id]],Products!A:C,3,0)</f>
        <v>Electronics</v>
      </c>
      <c r="G855">
        <v>2</v>
      </c>
      <c r="H855" s="6">
        <v>0.13033652248772359</v>
      </c>
      <c r="I855" s="2">
        <f>VLOOKUP($E855,
Products!$A$1:$F$201,MATCH(Orders!I$1,Products!$A$1:$F$1,0),0)</f>
        <v>24019.70637428105</v>
      </c>
      <c r="J855" s="2">
        <f>VLOOKUP($E855,
Products!$A$1:$F$201,MATCH(Orders!J$1,Products!$A$1:$F$1,0),0)</f>
        <v>16602.559277417411</v>
      </c>
    </row>
    <row r="856" spans="1:10">
      <c r="A856">
        <v>855</v>
      </c>
      <c r="B856" s="4">
        <v>45650</v>
      </c>
      <c r="C856" s="10">
        <f>DATE(YEAR(orders[[#This Row],[order_date]]), MONTH(orders[[#This Row],[order_date]]), 1)</f>
        <v>45627</v>
      </c>
      <c r="D856" t="s">
        <v>3135</v>
      </c>
      <c r="E856" t="s">
        <v>573</v>
      </c>
      <c r="F856" t="str">
        <f>VLOOKUP(orders[[#This Row],[product_id]],Products!A:C,3,0)</f>
        <v>Electronics</v>
      </c>
      <c r="G856">
        <v>1</v>
      </c>
      <c r="H856" s="6">
        <v>0.18211723578792494</v>
      </c>
      <c r="I856" s="2">
        <f>VLOOKUP($E856,
Products!$A$1:$F$201,MATCH(Orders!I$1,Products!$A$1:$F$1,0),0)</f>
        <v>30443.851050190449</v>
      </c>
      <c r="J856" s="2">
        <f>VLOOKUP($E856,
Products!$A$1:$F$201,MATCH(Orders!J$1,Products!$A$1:$F$1,0),0)</f>
        <v>21165.126268210519</v>
      </c>
    </row>
    <row r="857" spans="1:10">
      <c r="A857">
        <v>856</v>
      </c>
      <c r="B857" s="4">
        <v>45701</v>
      </c>
      <c r="C857" s="10">
        <f>DATE(YEAR(orders[[#This Row],[order_date]]), MONTH(orders[[#This Row],[order_date]]), 1)</f>
        <v>45689</v>
      </c>
      <c r="D857" t="s">
        <v>2895</v>
      </c>
      <c r="E857" t="s">
        <v>544</v>
      </c>
      <c r="F857" t="str">
        <f>VLOOKUP(orders[[#This Row],[product_id]],Products!A:C,3,0)</f>
        <v>Electronics</v>
      </c>
      <c r="G857">
        <v>1</v>
      </c>
      <c r="H857" s="6">
        <v>0.18950081814991249</v>
      </c>
      <c r="I857" s="2">
        <f>VLOOKUP($E857,
Products!$A$1:$F$201,MATCH(Orders!I$1,Products!$A$1:$F$1,0),0)</f>
        <v>16273.22789477584</v>
      </c>
      <c r="J857" s="2">
        <f>VLOOKUP($E857,
Products!$A$1:$F$201,MATCH(Orders!J$1,Products!$A$1:$F$1,0),0)</f>
        <v>12683.607953986329</v>
      </c>
    </row>
    <row r="858" spans="1:10">
      <c r="A858">
        <v>857</v>
      </c>
      <c r="B858" s="4">
        <v>45339</v>
      </c>
      <c r="C858" s="10">
        <f>DATE(YEAR(orders[[#This Row],[order_date]]), MONTH(orders[[#This Row],[order_date]]), 1)</f>
        <v>45323</v>
      </c>
      <c r="D858" t="s">
        <v>1162</v>
      </c>
      <c r="E858" t="s">
        <v>585</v>
      </c>
      <c r="F858" t="str">
        <f>VLOOKUP(orders[[#This Row],[product_id]],Products!A:C,3,0)</f>
        <v>Appliances</v>
      </c>
      <c r="G858">
        <v>2</v>
      </c>
      <c r="H858" s="6">
        <v>0.11592385089702649</v>
      </c>
      <c r="I858" s="2">
        <f>VLOOKUP($E858,
Products!$A$1:$F$201,MATCH(Orders!I$1,Products!$A$1:$F$1,0),0)</f>
        <v>24049.2355837664</v>
      </c>
      <c r="J858" s="2">
        <f>VLOOKUP($E858,
Products!$A$1:$F$201,MATCH(Orders!J$1,Products!$A$1:$F$1,0),0)</f>
        <v>19053.338129326308</v>
      </c>
    </row>
    <row r="859" spans="1:10">
      <c r="A859">
        <v>858</v>
      </c>
      <c r="B859" s="4">
        <v>45962</v>
      </c>
      <c r="C859" s="10">
        <f>DATE(YEAR(orders[[#This Row],[order_date]]), MONTH(orders[[#This Row],[order_date]]), 1)</f>
        <v>45962</v>
      </c>
      <c r="D859" t="s">
        <v>1206</v>
      </c>
      <c r="E859" t="s">
        <v>669</v>
      </c>
      <c r="F859" t="str">
        <f>VLOOKUP(orders[[#This Row],[product_id]],Products!A:C,3,0)</f>
        <v>Electronics</v>
      </c>
      <c r="G859">
        <v>1</v>
      </c>
      <c r="H859" s="6">
        <v>0.13056675223217745</v>
      </c>
      <c r="I859" s="2">
        <f>VLOOKUP($E859,
Products!$A$1:$F$201,MATCH(Orders!I$1,Products!$A$1:$F$1,0),0)</f>
        <v>11708.03419603835</v>
      </c>
      <c r="J859" s="2">
        <f>VLOOKUP($E859,
Products!$A$1:$F$201,MATCH(Orders!J$1,Products!$A$1:$F$1,0),0)</f>
        <v>7784.9580101998827</v>
      </c>
    </row>
    <row r="860" spans="1:10">
      <c r="A860">
        <v>859</v>
      </c>
      <c r="B860" s="4">
        <v>45327</v>
      </c>
      <c r="C860" s="10">
        <f>DATE(YEAR(orders[[#This Row],[order_date]]), MONTH(orders[[#This Row],[order_date]]), 1)</f>
        <v>45323</v>
      </c>
      <c r="D860" t="s">
        <v>4684</v>
      </c>
      <c r="E860" t="s">
        <v>640</v>
      </c>
      <c r="F860" t="str">
        <f>VLOOKUP(orders[[#This Row],[product_id]],Products!A:C,3,0)</f>
        <v>Electronics</v>
      </c>
      <c r="G860">
        <v>1</v>
      </c>
      <c r="H860" s="6">
        <v>0.13636062535372628</v>
      </c>
      <c r="I860" s="2">
        <f>VLOOKUP($E860,
Products!$A$1:$F$201,MATCH(Orders!I$1,Products!$A$1:$F$1,0),0)</f>
        <v>28588.897930669911</v>
      </c>
      <c r="J860" s="2">
        <f>VLOOKUP($E860,
Products!$A$1:$F$201,MATCH(Orders!J$1,Products!$A$1:$F$1,0),0)</f>
        <v>20681.16336734363</v>
      </c>
    </row>
    <row r="861" spans="1:10">
      <c r="A861">
        <v>860</v>
      </c>
      <c r="B861" s="4">
        <v>45650</v>
      </c>
      <c r="C861" s="10">
        <f>DATE(YEAR(orders[[#This Row],[order_date]]), MONTH(orders[[#This Row],[order_date]]), 1)</f>
        <v>45627</v>
      </c>
      <c r="D861" t="s">
        <v>1028</v>
      </c>
      <c r="E861" t="s">
        <v>590</v>
      </c>
      <c r="F861" t="str">
        <f>VLOOKUP(orders[[#This Row],[product_id]],Products!A:C,3,0)</f>
        <v>Appliances</v>
      </c>
      <c r="G861">
        <v>1</v>
      </c>
      <c r="H861" s="6">
        <v>0.1167970246809389</v>
      </c>
      <c r="I861" s="2">
        <f>VLOOKUP($E861,
Products!$A$1:$F$201,MATCH(Orders!I$1,Products!$A$1:$F$1,0),0)</f>
        <v>2035.9251500591261</v>
      </c>
      <c r="J861" s="2">
        <f>VLOOKUP($E861,
Products!$A$1:$F$201,MATCH(Orders!J$1,Products!$A$1:$F$1,0),0)</f>
        <v>1473.8412378673991</v>
      </c>
    </row>
    <row r="862" spans="1:10">
      <c r="A862">
        <v>861</v>
      </c>
      <c r="B862" s="4">
        <v>45208</v>
      </c>
      <c r="C862" s="10">
        <f>DATE(YEAR(orders[[#This Row],[order_date]]), MONTH(orders[[#This Row],[order_date]]), 1)</f>
        <v>45200</v>
      </c>
      <c r="D862" t="s">
        <v>1705</v>
      </c>
      <c r="E862" t="s">
        <v>571</v>
      </c>
      <c r="F862" t="str">
        <f>VLOOKUP(orders[[#This Row],[product_id]],Products!A:C,3,0)</f>
        <v>Electronics</v>
      </c>
      <c r="G862">
        <v>1</v>
      </c>
      <c r="H862" s="6">
        <v>0.13582704512929233</v>
      </c>
      <c r="I862" s="2">
        <f>VLOOKUP($E862,
Products!$A$1:$F$201,MATCH(Orders!I$1,Products!$A$1:$F$1,0),0)</f>
        <v>30022.150567424669</v>
      </c>
      <c r="J862" s="2">
        <f>VLOOKUP($E862,
Products!$A$1:$F$201,MATCH(Orders!J$1,Products!$A$1:$F$1,0),0)</f>
        <v>21451.61875289512</v>
      </c>
    </row>
    <row r="863" spans="1:10">
      <c r="A863">
        <v>862</v>
      </c>
      <c r="B863" s="4">
        <v>45649</v>
      </c>
      <c r="C863" s="10">
        <f>DATE(YEAR(orders[[#This Row],[order_date]]), MONTH(orders[[#This Row],[order_date]]), 1)</f>
        <v>45627</v>
      </c>
      <c r="D863" t="s">
        <v>3021</v>
      </c>
      <c r="E863" t="s">
        <v>560</v>
      </c>
      <c r="F863" t="str">
        <f>VLOOKUP(orders[[#This Row],[product_id]],Products!A:C,3,0)</f>
        <v>Appliances</v>
      </c>
      <c r="G863">
        <v>2</v>
      </c>
      <c r="H863" s="6">
        <v>0.13159554360544085</v>
      </c>
      <c r="I863" s="2">
        <f>VLOOKUP($E863,
Products!$A$1:$F$201,MATCH(Orders!I$1,Products!$A$1:$F$1,0),0)</f>
        <v>6334.2190560739964</v>
      </c>
      <c r="J863" s="2">
        <f>VLOOKUP($E863,
Products!$A$1:$F$201,MATCH(Orders!J$1,Products!$A$1:$F$1,0),0)</f>
        <v>4117.6239066206717</v>
      </c>
    </row>
    <row r="864" spans="1:10">
      <c r="A864">
        <v>863</v>
      </c>
      <c r="B864" s="4">
        <v>45677</v>
      </c>
      <c r="C864" s="10">
        <f>DATE(YEAR(orders[[#This Row],[order_date]]), MONTH(orders[[#This Row],[order_date]]), 1)</f>
        <v>45658</v>
      </c>
      <c r="D864" t="s">
        <v>4580</v>
      </c>
      <c r="E864" t="s">
        <v>577</v>
      </c>
      <c r="F864" t="str">
        <f>VLOOKUP(orders[[#This Row],[product_id]],Products!A:C,3,0)</f>
        <v>Appliances</v>
      </c>
      <c r="G864">
        <v>1</v>
      </c>
      <c r="H864" s="6">
        <v>9.1024311057436649E-2</v>
      </c>
      <c r="I864" s="2">
        <f>VLOOKUP($E864,
Products!$A$1:$F$201,MATCH(Orders!I$1,Products!$A$1:$F$1,0),0)</f>
        <v>24178.046221204509</v>
      </c>
      <c r="J864" s="2">
        <f>VLOOKUP($E864,
Products!$A$1:$F$201,MATCH(Orders!J$1,Products!$A$1:$F$1,0),0)</f>
        <v>17784.08636999697</v>
      </c>
    </row>
    <row r="865" spans="1:10">
      <c r="A865">
        <v>864</v>
      </c>
      <c r="B865" s="4">
        <v>45194</v>
      </c>
      <c r="C865" s="10">
        <f>DATE(YEAR(orders[[#This Row],[order_date]]), MONTH(orders[[#This Row],[order_date]]), 1)</f>
        <v>45170</v>
      </c>
      <c r="D865" t="s">
        <v>3240</v>
      </c>
      <c r="E865" t="s">
        <v>547</v>
      </c>
      <c r="F865" t="str">
        <f>VLOOKUP(orders[[#This Row],[product_id]],Products!A:C,3,0)</f>
        <v>Appliances</v>
      </c>
      <c r="G865">
        <v>2</v>
      </c>
      <c r="H865" s="6">
        <v>0.13906172969682742</v>
      </c>
      <c r="I865" s="2">
        <f>VLOOKUP($E865,
Products!$A$1:$F$201,MATCH(Orders!I$1,Products!$A$1:$F$1,0),0)</f>
        <v>2366.4310858022332</v>
      </c>
      <c r="J865" s="2">
        <f>VLOOKUP($E865,
Products!$A$1:$F$201,MATCH(Orders!J$1,Products!$A$1:$F$1,0),0)</f>
        <v>1841.1055346213741</v>
      </c>
    </row>
    <row r="866" spans="1:10">
      <c r="A866">
        <v>865</v>
      </c>
      <c r="B866" s="4">
        <v>45224</v>
      </c>
      <c r="C866" s="10">
        <f>DATE(YEAR(orders[[#This Row],[order_date]]), MONTH(orders[[#This Row],[order_date]]), 1)</f>
        <v>45200</v>
      </c>
      <c r="D866" t="s">
        <v>1583</v>
      </c>
      <c r="E866" t="s">
        <v>660</v>
      </c>
      <c r="F866" t="str">
        <f>VLOOKUP(orders[[#This Row],[product_id]],Products!A:C,3,0)</f>
        <v>Appliances</v>
      </c>
      <c r="G866">
        <v>1</v>
      </c>
      <c r="H866" s="6">
        <v>6.1963187229826071E-2</v>
      </c>
      <c r="I866" s="2">
        <f>VLOOKUP($E866,
Products!$A$1:$F$201,MATCH(Orders!I$1,Products!$A$1:$F$1,0),0)</f>
        <v>25996.564605776519</v>
      </c>
      <c r="J866" s="2">
        <f>VLOOKUP($E866,
Products!$A$1:$F$201,MATCH(Orders!J$1,Products!$A$1:$F$1,0),0)</f>
        <v>20210.769869456319</v>
      </c>
    </row>
    <row r="867" spans="1:10">
      <c r="A867">
        <v>866</v>
      </c>
      <c r="B867" s="4">
        <v>45496</v>
      </c>
      <c r="C867" s="10">
        <f>DATE(YEAR(orders[[#This Row],[order_date]]), MONTH(orders[[#This Row],[order_date]]), 1)</f>
        <v>45474</v>
      </c>
      <c r="D867" t="s">
        <v>1384</v>
      </c>
      <c r="E867" t="s">
        <v>635</v>
      </c>
      <c r="F867" t="str">
        <f>VLOOKUP(orders[[#This Row],[product_id]],Products!A:C,3,0)</f>
        <v>Electronics</v>
      </c>
      <c r="G867">
        <v>2</v>
      </c>
      <c r="H867" s="6">
        <v>0.15246440462095764</v>
      </c>
      <c r="I867" s="2">
        <f>VLOOKUP($E867,
Products!$A$1:$F$201,MATCH(Orders!I$1,Products!$A$1:$F$1,0),0)</f>
        <v>31014.321091901689</v>
      </c>
      <c r="J867" s="2">
        <f>VLOOKUP($E867,
Products!$A$1:$F$201,MATCH(Orders!J$1,Products!$A$1:$F$1,0),0)</f>
        <v>23202.91049209132</v>
      </c>
    </row>
    <row r="868" spans="1:10">
      <c r="A868">
        <v>867</v>
      </c>
      <c r="B868" s="4">
        <v>45435</v>
      </c>
      <c r="C868" s="10">
        <f>DATE(YEAR(orders[[#This Row],[order_date]]), MONTH(orders[[#This Row],[order_date]]), 1)</f>
        <v>45413</v>
      </c>
      <c r="D868" t="s">
        <v>3937</v>
      </c>
      <c r="E868" t="s">
        <v>575</v>
      </c>
      <c r="F868" t="str">
        <f>VLOOKUP(orders[[#This Row],[product_id]],Products!A:C,3,0)</f>
        <v>Appliances</v>
      </c>
      <c r="G868">
        <v>3</v>
      </c>
      <c r="H868" s="6">
        <v>0.11557015383262391</v>
      </c>
      <c r="I868" s="2">
        <f>VLOOKUP($E868,
Products!$A$1:$F$201,MATCH(Orders!I$1,Products!$A$1:$F$1,0),0)</f>
        <v>25283.54628276427</v>
      </c>
      <c r="J868" s="2">
        <f>VLOOKUP($E868,
Products!$A$1:$F$201,MATCH(Orders!J$1,Products!$A$1:$F$1,0),0)</f>
        <v>19310.503554692368</v>
      </c>
    </row>
    <row r="869" spans="1:10">
      <c r="A869">
        <v>868</v>
      </c>
      <c r="B869" s="4">
        <v>45472</v>
      </c>
      <c r="C869" s="10">
        <f>DATE(YEAR(orders[[#This Row],[order_date]]), MONTH(orders[[#This Row],[order_date]]), 1)</f>
        <v>45444</v>
      </c>
      <c r="D869" t="s">
        <v>4520</v>
      </c>
      <c r="E869" t="s">
        <v>637</v>
      </c>
      <c r="F869" t="str">
        <f>VLOOKUP(orders[[#This Row],[product_id]],Products!A:C,3,0)</f>
        <v>Electronics</v>
      </c>
      <c r="G869">
        <v>2</v>
      </c>
      <c r="H869" s="6">
        <v>0.2451367588579923</v>
      </c>
      <c r="I869" s="2">
        <f>VLOOKUP($E869,
Products!$A$1:$F$201,MATCH(Orders!I$1,Products!$A$1:$F$1,0),0)</f>
        <v>2722.8882486231741</v>
      </c>
      <c r="J869" s="2">
        <f>VLOOKUP($E869,
Products!$A$1:$F$201,MATCH(Orders!J$1,Products!$A$1:$F$1,0),0)</f>
        <v>2155.455197032014</v>
      </c>
    </row>
    <row r="870" spans="1:10">
      <c r="A870">
        <v>869</v>
      </c>
      <c r="B870" s="4">
        <v>45701</v>
      </c>
      <c r="C870" s="10">
        <f>DATE(YEAR(orders[[#This Row],[order_date]]), MONTH(orders[[#This Row],[order_date]]), 1)</f>
        <v>45689</v>
      </c>
      <c r="D870" t="s">
        <v>2767</v>
      </c>
      <c r="E870" t="s">
        <v>526</v>
      </c>
      <c r="F870" t="str">
        <f>VLOOKUP(orders[[#This Row],[product_id]],Products!A:C,3,0)</f>
        <v>Electronics</v>
      </c>
      <c r="G870">
        <v>1</v>
      </c>
      <c r="H870" s="6">
        <v>0.18032398557400697</v>
      </c>
      <c r="I870" s="2">
        <f>VLOOKUP($E870,
Products!$A$1:$F$201,MATCH(Orders!I$1,Products!$A$1:$F$1,0),0)</f>
        <v>11165.347713400481</v>
      </c>
      <c r="J870" s="2">
        <f>VLOOKUP($E870,
Products!$A$1:$F$201,MATCH(Orders!J$1,Products!$A$1:$F$1,0),0)</f>
        <v>7966.5169511049389</v>
      </c>
    </row>
    <row r="871" spans="1:10">
      <c r="A871">
        <v>870</v>
      </c>
      <c r="B871" s="4">
        <v>45291</v>
      </c>
      <c r="C871" s="10">
        <f>DATE(YEAR(orders[[#This Row],[order_date]]), MONTH(orders[[#This Row],[order_date]]), 1)</f>
        <v>45261</v>
      </c>
      <c r="D871" t="s">
        <v>1709</v>
      </c>
      <c r="E871" t="s">
        <v>506</v>
      </c>
      <c r="F871" t="str">
        <f>VLOOKUP(orders[[#This Row],[product_id]],Products!A:C,3,0)</f>
        <v>Electronics</v>
      </c>
      <c r="G871">
        <v>1</v>
      </c>
      <c r="H871" s="6">
        <v>0.19158360010031938</v>
      </c>
      <c r="I871" s="2">
        <f>VLOOKUP($E871,
Products!$A$1:$F$201,MATCH(Orders!I$1,Products!$A$1:$F$1,0),0)</f>
        <v>2354.115904304108</v>
      </c>
      <c r="J871" s="2">
        <f>VLOOKUP($E871,
Products!$A$1:$F$201,MATCH(Orders!J$1,Products!$A$1:$F$1,0),0)</f>
        <v>1810.784620830796</v>
      </c>
    </row>
    <row r="872" spans="1:10">
      <c r="A872">
        <v>871</v>
      </c>
      <c r="B872" s="4">
        <v>45473</v>
      </c>
      <c r="C872" s="10">
        <f>DATE(YEAR(orders[[#This Row],[order_date]]), MONTH(orders[[#This Row],[order_date]]), 1)</f>
        <v>45444</v>
      </c>
      <c r="D872" t="s">
        <v>3458</v>
      </c>
      <c r="E872" t="s">
        <v>671</v>
      </c>
      <c r="F872" t="str">
        <f>VLOOKUP(orders[[#This Row],[product_id]],Products!A:C,3,0)</f>
        <v>Electronics</v>
      </c>
      <c r="G872">
        <v>1</v>
      </c>
      <c r="H872" s="6">
        <v>0.21032332106133469</v>
      </c>
      <c r="I872" s="2">
        <f>VLOOKUP($E872,
Products!$A$1:$F$201,MATCH(Orders!I$1,Products!$A$1:$F$1,0),0)</f>
        <v>20226.002416343759</v>
      </c>
      <c r="J872" s="2">
        <f>VLOOKUP($E872,
Products!$A$1:$F$201,MATCH(Orders!J$1,Products!$A$1:$F$1,0),0)</f>
        <v>13513.884167631189</v>
      </c>
    </row>
    <row r="873" spans="1:10">
      <c r="A873">
        <v>872</v>
      </c>
      <c r="B873" s="4">
        <v>45197</v>
      </c>
      <c r="C873" s="10">
        <f>DATE(YEAR(orders[[#This Row],[order_date]]), MONTH(orders[[#This Row],[order_date]]), 1)</f>
        <v>45170</v>
      </c>
      <c r="D873" t="s">
        <v>860</v>
      </c>
      <c r="E873" t="s">
        <v>565</v>
      </c>
      <c r="F873" t="str">
        <f>VLOOKUP(orders[[#This Row],[product_id]],Products!A:C,3,0)</f>
        <v>Electronics</v>
      </c>
      <c r="G873">
        <v>2</v>
      </c>
      <c r="H873" s="6">
        <v>0.15005662871443681</v>
      </c>
      <c r="I873" s="2">
        <f>VLOOKUP($E873,
Products!$A$1:$F$201,MATCH(Orders!I$1,Products!$A$1:$F$1,0),0)</f>
        <v>2327.4213408101141</v>
      </c>
      <c r="J873" s="2">
        <f>VLOOKUP($E873,
Products!$A$1:$F$201,MATCH(Orders!J$1,Products!$A$1:$F$1,0),0)</f>
        <v>1682.0944582406071</v>
      </c>
    </row>
    <row r="874" spans="1:10">
      <c r="A874">
        <v>873</v>
      </c>
      <c r="B874" s="4">
        <v>45665</v>
      </c>
      <c r="C874" s="10">
        <f>DATE(YEAR(orders[[#This Row],[order_date]]), MONTH(orders[[#This Row],[order_date]]), 1)</f>
        <v>45658</v>
      </c>
      <c r="D874" t="s">
        <v>806</v>
      </c>
      <c r="E874" t="s">
        <v>581</v>
      </c>
      <c r="F874" t="str">
        <f>VLOOKUP(orders[[#This Row],[product_id]],Products!A:C,3,0)</f>
        <v>Appliances</v>
      </c>
      <c r="G874">
        <v>2</v>
      </c>
      <c r="H874" s="6">
        <v>9.3888968798906708E-2</v>
      </c>
      <c r="I874" s="2">
        <f>VLOOKUP($E874,
Products!$A$1:$F$201,MATCH(Orders!I$1,Products!$A$1:$F$1,0),0)</f>
        <v>6177.7225527132859</v>
      </c>
      <c r="J874" s="2">
        <f>VLOOKUP($E874,
Products!$A$1:$F$201,MATCH(Orders!J$1,Products!$A$1:$F$1,0),0)</f>
        <v>4208.1013641193986</v>
      </c>
    </row>
    <row r="875" spans="1:10">
      <c r="A875">
        <v>874</v>
      </c>
      <c r="B875" s="4">
        <v>45463</v>
      </c>
      <c r="C875" s="10">
        <f>DATE(YEAR(orders[[#This Row],[order_date]]), MONTH(orders[[#This Row],[order_date]]), 1)</f>
        <v>45444</v>
      </c>
      <c r="D875" t="s">
        <v>3325</v>
      </c>
      <c r="E875" t="s">
        <v>596</v>
      </c>
      <c r="F875" t="str">
        <f>VLOOKUP(orders[[#This Row],[product_id]],Products!A:C,3,0)</f>
        <v>Electronics</v>
      </c>
      <c r="G875">
        <v>1</v>
      </c>
      <c r="H875" s="6">
        <v>0.12284894921678216</v>
      </c>
      <c r="I875" s="2">
        <f>VLOOKUP($E875,
Products!$A$1:$F$201,MATCH(Orders!I$1,Products!$A$1:$F$1,0),0)</f>
        <v>12935.39757670891</v>
      </c>
      <c r="J875" s="2">
        <f>VLOOKUP($E875,
Products!$A$1:$F$201,MATCH(Orders!J$1,Products!$A$1:$F$1,0),0)</f>
        <v>9648.6160598594815</v>
      </c>
    </row>
    <row r="876" spans="1:10">
      <c r="A876">
        <v>875</v>
      </c>
      <c r="B876" s="4">
        <v>44985</v>
      </c>
      <c r="C876" s="10">
        <f>DATE(YEAR(orders[[#This Row],[order_date]]), MONTH(orders[[#This Row],[order_date]]), 1)</f>
        <v>44958</v>
      </c>
      <c r="D876" t="s">
        <v>1772</v>
      </c>
      <c r="E876" t="s">
        <v>647</v>
      </c>
      <c r="F876" t="str">
        <f>VLOOKUP(orders[[#This Row],[product_id]],Products!A:C,3,0)</f>
        <v>Electronics</v>
      </c>
      <c r="G876">
        <v>2</v>
      </c>
      <c r="H876" s="6">
        <v>0.16867213987595328</v>
      </c>
      <c r="I876" s="2">
        <f>VLOOKUP($E876,
Products!$A$1:$F$201,MATCH(Orders!I$1,Products!$A$1:$F$1,0),0)</f>
        <v>23187.883920109041</v>
      </c>
      <c r="J876" s="2">
        <f>VLOOKUP($E876,
Products!$A$1:$F$201,MATCH(Orders!J$1,Products!$A$1:$F$1,0),0)</f>
        <v>16217.564081273829</v>
      </c>
    </row>
    <row r="877" spans="1:10">
      <c r="A877">
        <v>876</v>
      </c>
      <c r="B877" s="4">
        <v>45012</v>
      </c>
      <c r="C877" s="10">
        <f>DATE(YEAR(orders[[#This Row],[order_date]]), MONTH(orders[[#This Row],[order_date]]), 1)</f>
        <v>44986</v>
      </c>
      <c r="D877" t="s">
        <v>3970</v>
      </c>
      <c r="E877" t="s">
        <v>593</v>
      </c>
      <c r="F877" t="str">
        <f>VLOOKUP(orders[[#This Row],[product_id]],Products!A:C,3,0)</f>
        <v>Electronics</v>
      </c>
      <c r="G877">
        <v>2</v>
      </c>
      <c r="H877" s="6">
        <v>0.12181637431277993</v>
      </c>
      <c r="I877" s="2">
        <f>VLOOKUP($E877,
Products!$A$1:$F$201,MATCH(Orders!I$1,Products!$A$1:$F$1,0),0)</f>
        <v>2667.7858525453248</v>
      </c>
      <c r="J877" s="2">
        <f>VLOOKUP($E877,
Products!$A$1:$F$201,MATCH(Orders!J$1,Products!$A$1:$F$1,0),0)</f>
        <v>1797.4955098065359</v>
      </c>
    </row>
    <row r="878" spans="1:10">
      <c r="A878">
        <v>877</v>
      </c>
      <c r="B878" s="4">
        <v>45689</v>
      </c>
      <c r="C878" s="10">
        <f>DATE(YEAR(orders[[#This Row],[order_date]]), MONTH(orders[[#This Row],[order_date]]), 1)</f>
        <v>45689</v>
      </c>
      <c r="D878" t="s">
        <v>2040</v>
      </c>
      <c r="E878" t="s">
        <v>587</v>
      </c>
      <c r="F878" t="str">
        <f>VLOOKUP(orders[[#This Row],[product_id]],Products!A:C,3,0)</f>
        <v>Electronics</v>
      </c>
      <c r="G878">
        <v>1</v>
      </c>
      <c r="H878" s="6">
        <v>0.21855628089843498</v>
      </c>
      <c r="I878" s="2">
        <f>VLOOKUP($E878,
Products!$A$1:$F$201,MATCH(Orders!I$1,Products!$A$1:$F$1,0),0)</f>
        <v>16527.367619686949</v>
      </c>
      <c r="J878" s="2">
        <f>VLOOKUP($E878,
Products!$A$1:$F$201,MATCH(Orders!J$1,Products!$A$1:$F$1,0),0)</f>
        <v>12533.62883070202</v>
      </c>
    </row>
    <row r="879" spans="1:10">
      <c r="A879">
        <v>878</v>
      </c>
      <c r="B879" s="4">
        <v>45316</v>
      </c>
      <c r="C879" s="10">
        <f>DATE(YEAR(orders[[#This Row],[order_date]]), MONTH(orders[[#This Row],[order_date]]), 1)</f>
        <v>45292</v>
      </c>
      <c r="D879" t="s">
        <v>1326</v>
      </c>
      <c r="E879" t="s">
        <v>522</v>
      </c>
      <c r="F879" t="str">
        <f>VLOOKUP(orders[[#This Row],[product_id]],Products!A:C,3,0)</f>
        <v>Appliances</v>
      </c>
      <c r="G879">
        <v>1</v>
      </c>
      <c r="H879" s="6">
        <v>9.6407584282205167E-2</v>
      </c>
      <c r="I879" s="2">
        <f>VLOOKUP($E879,
Products!$A$1:$F$201,MATCH(Orders!I$1,Products!$A$1:$F$1,0),0)</f>
        <v>24966.707940261898</v>
      </c>
      <c r="J879" s="2">
        <f>VLOOKUP($E879,
Products!$A$1:$F$201,MATCH(Orders!J$1,Products!$A$1:$F$1,0),0)</f>
        <v>19868.70644165645</v>
      </c>
    </row>
    <row r="880" spans="1:10">
      <c r="A880">
        <v>879</v>
      </c>
      <c r="B880" s="4">
        <v>45645</v>
      </c>
      <c r="C880" s="10">
        <f>DATE(YEAR(orders[[#This Row],[order_date]]), MONTH(orders[[#This Row],[order_date]]), 1)</f>
        <v>45627</v>
      </c>
      <c r="D880" t="s">
        <v>2334</v>
      </c>
      <c r="E880" t="s">
        <v>578</v>
      </c>
      <c r="F880" t="str">
        <f>VLOOKUP(orders[[#This Row],[product_id]],Products!A:C,3,0)</f>
        <v>Electronics</v>
      </c>
      <c r="G880">
        <v>2</v>
      </c>
      <c r="H880" s="6">
        <v>0.18308461248094107</v>
      </c>
      <c r="I880" s="2">
        <f>VLOOKUP($E880,
Products!$A$1:$F$201,MATCH(Orders!I$1,Products!$A$1:$F$1,0),0)</f>
        <v>2632.553295816565</v>
      </c>
      <c r="J880" s="2">
        <f>VLOOKUP($E880,
Products!$A$1:$F$201,MATCH(Orders!J$1,Products!$A$1:$F$1,0),0)</f>
        <v>1732.316114566717</v>
      </c>
    </row>
    <row r="881" spans="1:10">
      <c r="A881">
        <v>880</v>
      </c>
      <c r="B881" s="4">
        <v>45782</v>
      </c>
      <c r="C881" s="10">
        <f>DATE(YEAR(orders[[#This Row],[order_date]]), MONTH(orders[[#This Row],[order_date]]), 1)</f>
        <v>45778</v>
      </c>
      <c r="D881" t="s">
        <v>4505</v>
      </c>
      <c r="E881" t="s">
        <v>680</v>
      </c>
      <c r="F881" t="str">
        <f>VLOOKUP(orders[[#This Row],[product_id]],Products!A:C,3,0)</f>
        <v>Electronics</v>
      </c>
      <c r="G881">
        <v>1</v>
      </c>
      <c r="H881" s="6">
        <v>0.11572104928957781</v>
      </c>
      <c r="I881" s="2">
        <f>VLOOKUP($E881,
Products!$A$1:$F$201,MATCH(Orders!I$1,Products!$A$1:$F$1,0),0)</f>
        <v>31627.348891742429</v>
      </c>
      <c r="J881" s="2">
        <f>VLOOKUP($E881,
Products!$A$1:$F$201,MATCH(Orders!J$1,Products!$A$1:$F$1,0),0)</f>
        <v>23219.930812036979</v>
      </c>
    </row>
    <row r="882" spans="1:10">
      <c r="A882">
        <v>881</v>
      </c>
      <c r="B882" s="4">
        <v>45075</v>
      </c>
      <c r="C882" s="10">
        <f>DATE(YEAR(orders[[#This Row],[order_date]]), MONTH(orders[[#This Row],[order_date]]), 1)</f>
        <v>45047</v>
      </c>
      <c r="D882" t="s">
        <v>1720</v>
      </c>
      <c r="E882" t="s">
        <v>561</v>
      </c>
      <c r="F882" t="str">
        <f>VLOOKUP(orders[[#This Row],[product_id]],Products!A:C,3,0)</f>
        <v>Appliances</v>
      </c>
      <c r="G882">
        <v>1</v>
      </c>
      <c r="H882" s="6">
        <v>6.6379837965094099E-2</v>
      </c>
      <c r="I882" s="2">
        <f>VLOOKUP($E882,
Products!$A$1:$F$201,MATCH(Orders!I$1,Products!$A$1:$F$1,0),0)</f>
        <v>23155.073093252329</v>
      </c>
      <c r="J882" s="2">
        <f>VLOOKUP($E882,
Products!$A$1:$F$201,MATCH(Orders!J$1,Products!$A$1:$F$1,0),0)</f>
        <v>17849.867849807979</v>
      </c>
    </row>
    <row r="883" spans="1:10">
      <c r="A883">
        <v>882</v>
      </c>
      <c r="B883" s="4">
        <v>45509</v>
      </c>
      <c r="C883" s="10">
        <f>DATE(YEAR(orders[[#This Row],[order_date]]), MONTH(orders[[#This Row],[order_date]]), 1)</f>
        <v>45505</v>
      </c>
      <c r="D883" t="s">
        <v>3218</v>
      </c>
      <c r="E883" t="s">
        <v>632</v>
      </c>
      <c r="F883" t="str">
        <f>VLOOKUP(orders[[#This Row],[product_id]],Products!A:C,3,0)</f>
        <v>Electronics</v>
      </c>
      <c r="G883">
        <v>2</v>
      </c>
      <c r="H883" s="6">
        <v>0.14204623982371198</v>
      </c>
      <c r="I883" s="2">
        <f>VLOOKUP($E883,
Products!$A$1:$F$201,MATCH(Orders!I$1,Products!$A$1:$F$1,0),0)</f>
        <v>23049.571773693999</v>
      </c>
      <c r="J883" s="2">
        <f>VLOOKUP($E883,
Products!$A$1:$F$201,MATCH(Orders!J$1,Products!$A$1:$F$1,0),0)</f>
        <v>15791.461375569639</v>
      </c>
    </row>
    <row r="884" spans="1:10">
      <c r="A884">
        <v>883</v>
      </c>
      <c r="B884" s="4">
        <v>45047</v>
      </c>
      <c r="C884" s="10">
        <f>DATE(YEAR(orders[[#This Row],[order_date]]), MONTH(orders[[#This Row],[order_date]]), 1)</f>
        <v>45047</v>
      </c>
      <c r="D884" t="s">
        <v>3940</v>
      </c>
      <c r="E884" t="s">
        <v>558</v>
      </c>
      <c r="F884" t="str">
        <f>VLOOKUP(orders[[#This Row],[product_id]],Products!A:C,3,0)</f>
        <v>Electronics</v>
      </c>
      <c r="G884">
        <v>3</v>
      </c>
      <c r="H884" s="6">
        <v>0.23549449955192872</v>
      </c>
      <c r="I884" s="2">
        <f>VLOOKUP($E884,
Products!$A$1:$F$201,MATCH(Orders!I$1,Products!$A$1:$F$1,0),0)</f>
        <v>30121.382934618541</v>
      </c>
      <c r="J884" s="2">
        <f>VLOOKUP($E884,
Products!$A$1:$F$201,MATCH(Orders!J$1,Products!$A$1:$F$1,0),0)</f>
        <v>20439.226581954921</v>
      </c>
    </row>
    <row r="885" spans="1:10">
      <c r="A885">
        <v>884</v>
      </c>
      <c r="B885" s="4">
        <v>45691</v>
      </c>
      <c r="C885" s="10">
        <f>DATE(YEAR(orders[[#This Row],[order_date]]), MONTH(orders[[#This Row],[order_date]]), 1)</f>
        <v>45689</v>
      </c>
      <c r="D885" t="s">
        <v>3104</v>
      </c>
      <c r="E885" t="s">
        <v>633</v>
      </c>
      <c r="F885" t="str">
        <f>VLOOKUP(orders[[#This Row],[product_id]],Products!A:C,3,0)</f>
        <v>Appliances</v>
      </c>
      <c r="G885">
        <v>1</v>
      </c>
      <c r="H885" s="6">
        <v>6.6646444516261699E-2</v>
      </c>
      <c r="I885" s="2">
        <f>VLOOKUP($E885,
Products!$A$1:$F$201,MATCH(Orders!I$1,Products!$A$1:$F$1,0),0)</f>
        <v>2361.4162937319088</v>
      </c>
      <c r="J885" s="2">
        <f>VLOOKUP($E885,
Products!$A$1:$F$201,MATCH(Orders!J$1,Products!$A$1:$F$1,0),0)</f>
        <v>1552.5536411429621</v>
      </c>
    </row>
    <row r="886" spans="1:10">
      <c r="A886">
        <v>885</v>
      </c>
      <c r="B886" s="4">
        <v>45531</v>
      </c>
      <c r="C886" s="10">
        <f>DATE(YEAR(orders[[#This Row],[order_date]]), MONTH(orders[[#This Row],[order_date]]), 1)</f>
        <v>45505</v>
      </c>
      <c r="D886" t="s">
        <v>2987</v>
      </c>
      <c r="E886" t="s">
        <v>651</v>
      </c>
      <c r="F886" t="str">
        <f>VLOOKUP(orders[[#This Row],[product_id]],Products!A:C,3,0)</f>
        <v>Electronics</v>
      </c>
      <c r="G886">
        <v>2</v>
      </c>
      <c r="H886" s="6">
        <v>0.19749063381734819</v>
      </c>
      <c r="I886" s="2">
        <f>VLOOKUP($E886,
Products!$A$1:$F$201,MATCH(Orders!I$1,Products!$A$1:$F$1,0),0)</f>
        <v>28622.091542973511</v>
      </c>
      <c r="J886" s="2">
        <f>VLOOKUP($E886,
Products!$A$1:$F$201,MATCH(Orders!J$1,Products!$A$1:$F$1,0),0)</f>
        <v>19327.527634039769</v>
      </c>
    </row>
    <row r="887" spans="1:10">
      <c r="A887">
        <v>886</v>
      </c>
      <c r="B887" s="4">
        <v>45182</v>
      </c>
      <c r="C887" s="10">
        <f>DATE(YEAR(orders[[#This Row],[order_date]]), MONTH(orders[[#This Row],[order_date]]), 1)</f>
        <v>45170</v>
      </c>
      <c r="D887" t="s">
        <v>2657</v>
      </c>
      <c r="E887" t="s">
        <v>702</v>
      </c>
      <c r="F887" t="str">
        <f>VLOOKUP(orders[[#This Row],[product_id]],Products!A:C,3,0)</f>
        <v>Electronics</v>
      </c>
      <c r="G887">
        <v>2</v>
      </c>
      <c r="H887" s="6">
        <v>0.20428774416011755</v>
      </c>
      <c r="I887" s="2">
        <f>VLOOKUP($E887,
Products!$A$1:$F$201,MATCH(Orders!I$1,Products!$A$1:$F$1,0),0)</f>
        <v>11240.591105652349</v>
      </c>
      <c r="J887" s="2">
        <f>VLOOKUP($E887,
Products!$A$1:$F$201,MATCH(Orders!J$1,Products!$A$1:$F$1,0),0)</f>
        <v>7671.9523119121068</v>
      </c>
    </row>
    <row r="888" spans="1:10">
      <c r="A888">
        <v>887</v>
      </c>
      <c r="B888" s="4">
        <v>45692</v>
      </c>
      <c r="C888" s="10">
        <f>DATE(YEAR(orders[[#This Row],[order_date]]), MONTH(orders[[#This Row],[order_date]]), 1)</f>
        <v>45689</v>
      </c>
      <c r="D888" t="s">
        <v>1108</v>
      </c>
      <c r="E888" t="s">
        <v>553</v>
      </c>
      <c r="F888" t="str">
        <f>VLOOKUP(orders[[#This Row],[product_id]],Products!A:C,3,0)</f>
        <v>Electronics</v>
      </c>
      <c r="G888">
        <v>1</v>
      </c>
      <c r="H888" s="6">
        <v>0.23334741196464989</v>
      </c>
      <c r="I888" s="2">
        <f>VLOOKUP($E888,
Products!$A$1:$F$201,MATCH(Orders!I$1,Products!$A$1:$F$1,0),0)</f>
        <v>19089.562478947992</v>
      </c>
      <c r="J888" s="2">
        <f>VLOOKUP($E888,
Products!$A$1:$F$201,MATCH(Orders!J$1,Products!$A$1:$F$1,0),0)</f>
        <v>12552.840439332171</v>
      </c>
    </row>
    <row r="889" spans="1:10">
      <c r="A889">
        <v>888</v>
      </c>
      <c r="B889" s="4">
        <v>45790</v>
      </c>
      <c r="C889" s="10">
        <f>DATE(YEAR(orders[[#This Row],[order_date]]), MONTH(orders[[#This Row],[order_date]]), 1)</f>
        <v>45778</v>
      </c>
      <c r="D889" t="s">
        <v>3104</v>
      </c>
      <c r="E889" t="s">
        <v>642</v>
      </c>
      <c r="F889" t="str">
        <f>VLOOKUP(orders[[#This Row],[product_id]],Products!A:C,3,0)</f>
        <v>Appliances</v>
      </c>
      <c r="G889">
        <v>3</v>
      </c>
      <c r="H889" s="6">
        <v>0.10511662807271943</v>
      </c>
      <c r="I889" s="2">
        <f>VLOOKUP($E889,
Products!$A$1:$F$201,MATCH(Orders!I$1,Products!$A$1:$F$1,0),0)</f>
        <v>2296.7821973225709</v>
      </c>
      <c r="J889" s="2">
        <f>VLOOKUP($E889,
Products!$A$1:$F$201,MATCH(Orders!J$1,Products!$A$1:$F$1,0),0)</f>
        <v>1585.16132006212</v>
      </c>
    </row>
    <row r="890" spans="1:10">
      <c r="A890">
        <v>889</v>
      </c>
      <c r="B890" s="4">
        <v>45726</v>
      </c>
      <c r="C890" s="10">
        <f>DATE(YEAR(orders[[#This Row],[order_date]]), MONTH(orders[[#This Row],[order_date]]), 1)</f>
        <v>45717</v>
      </c>
      <c r="D890" t="s">
        <v>3944</v>
      </c>
      <c r="E890" t="s">
        <v>559</v>
      </c>
      <c r="F890" t="str">
        <f>VLOOKUP(orders[[#This Row],[product_id]],Products!A:C,3,0)</f>
        <v>Electronics</v>
      </c>
      <c r="G890">
        <v>1</v>
      </c>
      <c r="H890" s="6">
        <v>0.24655918031690527</v>
      </c>
      <c r="I890" s="2">
        <f>VLOOKUP($E890,
Products!$A$1:$F$201,MATCH(Orders!I$1,Products!$A$1:$F$1,0),0)</f>
        <v>2588.546892391822</v>
      </c>
      <c r="J890" s="2">
        <f>VLOOKUP($E890,
Products!$A$1:$F$201,MATCH(Orders!J$1,Products!$A$1:$F$1,0),0)</f>
        <v>1942.6863840762869</v>
      </c>
    </row>
    <row r="891" spans="1:10">
      <c r="A891">
        <v>890</v>
      </c>
      <c r="B891" s="4">
        <v>44985</v>
      </c>
      <c r="C891" s="10">
        <f>DATE(YEAR(orders[[#This Row],[order_date]]), MONTH(orders[[#This Row],[order_date]]), 1)</f>
        <v>44958</v>
      </c>
      <c r="D891" t="s">
        <v>1877</v>
      </c>
      <c r="E891" t="s">
        <v>668</v>
      </c>
      <c r="F891" t="str">
        <f>VLOOKUP(orders[[#This Row],[product_id]],Products!A:C,3,0)</f>
        <v>Electronics</v>
      </c>
      <c r="G891">
        <v>1</v>
      </c>
      <c r="H891" s="6">
        <v>0.13808631694208442</v>
      </c>
      <c r="I891" s="2">
        <f>VLOOKUP($E891,
Products!$A$1:$F$201,MATCH(Orders!I$1,Products!$A$1:$F$1,0),0)</f>
        <v>23702.058773663419</v>
      </c>
      <c r="J891" s="2">
        <f>VLOOKUP($E891,
Products!$A$1:$F$201,MATCH(Orders!J$1,Products!$A$1:$F$1,0),0)</f>
        <v>17657.804767621328</v>
      </c>
    </row>
    <row r="892" spans="1:10">
      <c r="A892">
        <v>891</v>
      </c>
      <c r="B892" s="4">
        <v>45948</v>
      </c>
      <c r="C892" s="10">
        <f>DATE(YEAR(orders[[#This Row],[order_date]]), MONTH(orders[[#This Row],[order_date]]), 1)</f>
        <v>45931</v>
      </c>
      <c r="D892" t="s">
        <v>2781</v>
      </c>
      <c r="E892" t="s">
        <v>679</v>
      </c>
      <c r="F892" t="str">
        <f>VLOOKUP(orders[[#This Row],[product_id]],Products!A:C,3,0)</f>
        <v>Appliances</v>
      </c>
      <c r="G892">
        <v>2</v>
      </c>
      <c r="H892" s="6">
        <v>0.11543771473965624</v>
      </c>
      <c r="I892" s="2">
        <f>VLOOKUP($E892,
Products!$A$1:$F$201,MATCH(Orders!I$1,Products!$A$1:$F$1,0),0)</f>
        <v>6336.1008284819591</v>
      </c>
      <c r="J892" s="2">
        <f>VLOOKUP($E892,
Products!$A$1:$F$201,MATCH(Orders!J$1,Products!$A$1:$F$1,0),0)</f>
        <v>5056.6203893460352</v>
      </c>
    </row>
    <row r="893" spans="1:10">
      <c r="A893">
        <v>892</v>
      </c>
      <c r="B893" s="4">
        <v>46019</v>
      </c>
      <c r="C893" s="10">
        <f>DATE(YEAR(orders[[#This Row],[order_date]]), MONTH(orders[[#This Row],[order_date]]), 1)</f>
        <v>45992</v>
      </c>
      <c r="D893" t="s">
        <v>964</v>
      </c>
      <c r="E893" t="s">
        <v>506</v>
      </c>
      <c r="F893" t="str">
        <f>VLOOKUP(orders[[#This Row],[product_id]],Products!A:C,3,0)</f>
        <v>Electronics</v>
      </c>
      <c r="G893">
        <v>2</v>
      </c>
      <c r="H893" s="6">
        <v>0.15959494573444158</v>
      </c>
      <c r="I893" s="2">
        <f>VLOOKUP($E893,
Products!$A$1:$F$201,MATCH(Orders!I$1,Products!$A$1:$F$1,0),0)</f>
        <v>2354.115904304108</v>
      </c>
      <c r="J893" s="2">
        <f>VLOOKUP($E893,
Products!$A$1:$F$201,MATCH(Orders!J$1,Products!$A$1:$F$1,0),0)</f>
        <v>1810.784620830796</v>
      </c>
    </row>
    <row r="894" spans="1:10">
      <c r="A894">
        <v>893</v>
      </c>
      <c r="B894" s="4">
        <v>45314</v>
      </c>
      <c r="C894" s="10">
        <f>DATE(YEAR(orders[[#This Row],[order_date]]), MONTH(orders[[#This Row],[order_date]]), 1)</f>
        <v>45292</v>
      </c>
      <c r="D894" t="s">
        <v>4705</v>
      </c>
      <c r="E894" t="s">
        <v>546</v>
      </c>
      <c r="F894" t="str">
        <f>VLOOKUP(orders[[#This Row],[product_id]],Products!A:C,3,0)</f>
        <v>Electronics</v>
      </c>
      <c r="G894">
        <v>1</v>
      </c>
      <c r="H894" s="6">
        <v>0.18063667324403315</v>
      </c>
      <c r="I894" s="2">
        <f>VLOOKUP($E894,
Products!$A$1:$F$201,MATCH(Orders!I$1,Products!$A$1:$F$1,0),0)</f>
        <v>21943.16319502375</v>
      </c>
      <c r="J894" s="2">
        <f>VLOOKUP($E894,
Products!$A$1:$F$201,MATCH(Orders!J$1,Products!$A$1:$F$1,0),0)</f>
        <v>16937.09489743154</v>
      </c>
    </row>
    <row r="895" spans="1:10">
      <c r="A895">
        <v>894</v>
      </c>
      <c r="B895" s="4">
        <v>45712</v>
      </c>
      <c r="C895" s="10">
        <f>DATE(YEAR(orders[[#This Row],[order_date]]), MONTH(orders[[#This Row],[order_date]]), 1)</f>
        <v>45689</v>
      </c>
      <c r="D895" t="s">
        <v>4375</v>
      </c>
      <c r="E895" t="s">
        <v>578</v>
      </c>
      <c r="F895" t="str">
        <f>VLOOKUP(orders[[#This Row],[product_id]],Products!A:C,3,0)</f>
        <v>Electronics</v>
      </c>
      <c r="G895">
        <v>2</v>
      </c>
      <c r="H895" s="6">
        <v>0.1550718842610834</v>
      </c>
      <c r="I895" s="2">
        <f>VLOOKUP($E895,
Products!$A$1:$F$201,MATCH(Orders!I$1,Products!$A$1:$F$1,0),0)</f>
        <v>2632.553295816565</v>
      </c>
      <c r="J895" s="2">
        <f>VLOOKUP($E895,
Products!$A$1:$F$201,MATCH(Orders!J$1,Products!$A$1:$F$1,0),0)</f>
        <v>1732.316114566717</v>
      </c>
    </row>
    <row r="896" spans="1:10">
      <c r="A896">
        <v>895</v>
      </c>
      <c r="B896" s="4">
        <v>45519</v>
      </c>
      <c r="C896" s="10">
        <f>DATE(YEAR(orders[[#This Row],[order_date]]), MONTH(orders[[#This Row],[order_date]]), 1)</f>
        <v>45505</v>
      </c>
      <c r="D896" t="s">
        <v>1325</v>
      </c>
      <c r="E896" t="s">
        <v>665</v>
      </c>
      <c r="F896" t="str">
        <f>VLOOKUP(orders[[#This Row],[product_id]],Products!A:C,3,0)</f>
        <v>Electronics</v>
      </c>
      <c r="G896">
        <v>2</v>
      </c>
      <c r="H896" s="6">
        <v>0.21104413868055477</v>
      </c>
      <c r="I896" s="2">
        <f>VLOOKUP($E896,
Products!$A$1:$F$201,MATCH(Orders!I$1,Products!$A$1:$F$1,0),0)</f>
        <v>2381.208040848107</v>
      </c>
      <c r="J896" s="2">
        <f>VLOOKUP($E896,
Products!$A$1:$F$201,MATCH(Orders!J$1,Products!$A$1:$F$1,0),0)</f>
        <v>1615.320210979525</v>
      </c>
    </row>
    <row r="897" spans="1:10">
      <c r="A897">
        <v>896</v>
      </c>
      <c r="B897" s="4">
        <v>45835</v>
      </c>
      <c r="C897" s="10">
        <f>DATE(YEAR(orders[[#This Row],[order_date]]), MONTH(orders[[#This Row],[order_date]]), 1)</f>
        <v>45809</v>
      </c>
      <c r="D897" t="s">
        <v>2171</v>
      </c>
      <c r="E897" t="s">
        <v>582</v>
      </c>
      <c r="F897" t="str">
        <f>VLOOKUP(orders[[#This Row],[product_id]],Products!A:C,3,0)</f>
        <v>Electronics</v>
      </c>
      <c r="G897">
        <v>1</v>
      </c>
      <c r="H897" s="6">
        <v>0.10128186807809804</v>
      </c>
      <c r="I897" s="2">
        <f>VLOOKUP($E897,
Products!$A$1:$F$201,MATCH(Orders!I$1,Products!$A$1:$F$1,0),0)</f>
        <v>16266.090182397211</v>
      </c>
      <c r="J897" s="2">
        <f>VLOOKUP($E897,
Products!$A$1:$F$201,MATCH(Orders!J$1,Products!$A$1:$F$1,0),0)</f>
        <v>11802.84602487359</v>
      </c>
    </row>
    <row r="898" spans="1:10">
      <c r="A898">
        <v>897</v>
      </c>
      <c r="B898" s="4">
        <v>45492</v>
      </c>
      <c r="C898" s="10">
        <f>DATE(YEAR(orders[[#This Row],[order_date]]), MONTH(orders[[#This Row],[order_date]]), 1)</f>
        <v>45474</v>
      </c>
      <c r="D898" t="s">
        <v>2679</v>
      </c>
      <c r="E898" t="s">
        <v>545</v>
      </c>
      <c r="F898" t="str">
        <f>VLOOKUP(orders[[#This Row],[product_id]],Products!A:C,3,0)</f>
        <v>Electronics</v>
      </c>
      <c r="G898">
        <v>2</v>
      </c>
      <c r="H898" s="6">
        <v>0.10264823735969261</v>
      </c>
      <c r="I898" s="2">
        <f>VLOOKUP($E898,
Products!$A$1:$F$201,MATCH(Orders!I$1,Products!$A$1:$F$1,0),0)</f>
        <v>11292.44914297154</v>
      </c>
      <c r="J898" s="2">
        <f>VLOOKUP($E898,
Products!$A$1:$F$201,MATCH(Orders!J$1,Products!$A$1:$F$1,0),0)</f>
        <v>7616.0274340726546</v>
      </c>
    </row>
    <row r="899" spans="1:10">
      <c r="A899">
        <v>898</v>
      </c>
      <c r="B899" s="4">
        <v>45325</v>
      </c>
      <c r="C899" s="10">
        <f>DATE(YEAR(orders[[#This Row],[order_date]]), MONTH(orders[[#This Row],[order_date]]), 1)</f>
        <v>45323</v>
      </c>
      <c r="D899" t="s">
        <v>2667</v>
      </c>
      <c r="E899" t="s">
        <v>644</v>
      </c>
      <c r="F899" t="str">
        <f>VLOOKUP(orders[[#This Row],[product_id]],Products!A:C,3,0)</f>
        <v>Appliances</v>
      </c>
      <c r="G899">
        <v>2</v>
      </c>
      <c r="H899" s="6">
        <v>0.13255242291592886</v>
      </c>
      <c r="I899" s="2">
        <f>VLOOKUP($E899,
Products!$A$1:$F$201,MATCH(Orders!I$1,Products!$A$1:$F$1,0),0)</f>
        <v>2076.3860361463489</v>
      </c>
      <c r="J899" s="2">
        <f>VLOOKUP($E899,
Products!$A$1:$F$201,MATCH(Orders!J$1,Products!$A$1:$F$1,0),0)</f>
        <v>1496.280632568785</v>
      </c>
    </row>
    <row r="900" spans="1:10">
      <c r="A900">
        <v>899</v>
      </c>
      <c r="B900" s="4">
        <v>45825</v>
      </c>
      <c r="C900" s="10">
        <f>DATE(YEAR(orders[[#This Row],[order_date]]), MONTH(orders[[#This Row],[order_date]]), 1)</f>
        <v>45809</v>
      </c>
      <c r="D900" t="s">
        <v>2358</v>
      </c>
      <c r="E900" t="s">
        <v>695</v>
      </c>
      <c r="F900" t="str">
        <f>VLOOKUP(orders[[#This Row],[product_id]],Products!A:C,3,0)</f>
        <v>Electronics</v>
      </c>
      <c r="G900">
        <v>3</v>
      </c>
      <c r="H900" s="6">
        <v>0.2324687264811055</v>
      </c>
      <c r="I900" s="2">
        <f>VLOOKUP($E900,
Products!$A$1:$F$201,MATCH(Orders!I$1,Products!$A$1:$F$1,0),0)</f>
        <v>2716.2219891886762</v>
      </c>
      <c r="J900" s="2">
        <f>VLOOKUP($E900,
Products!$A$1:$F$201,MATCH(Orders!J$1,Products!$A$1:$F$1,0),0)</f>
        <v>2045.0534052982539</v>
      </c>
    </row>
    <row r="901" spans="1:10">
      <c r="A901">
        <v>900</v>
      </c>
      <c r="B901" s="4">
        <v>45219</v>
      </c>
      <c r="C901" s="10">
        <f>DATE(YEAR(orders[[#This Row],[order_date]]), MONTH(orders[[#This Row],[order_date]]), 1)</f>
        <v>45200</v>
      </c>
      <c r="D901" t="s">
        <v>1581</v>
      </c>
      <c r="E901" t="s">
        <v>679</v>
      </c>
      <c r="F901" t="str">
        <f>VLOOKUP(orders[[#This Row],[product_id]],Products!A:C,3,0)</f>
        <v>Appliances</v>
      </c>
      <c r="G901">
        <v>1</v>
      </c>
      <c r="H901" s="6">
        <v>0.13385519311617358</v>
      </c>
      <c r="I901" s="2">
        <f>VLOOKUP($E901,
Products!$A$1:$F$201,MATCH(Orders!I$1,Products!$A$1:$F$1,0),0)</f>
        <v>6336.1008284819591</v>
      </c>
      <c r="J901" s="2">
        <f>VLOOKUP($E901,
Products!$A$1:$F$201,MATCH(Orders!J$1,Products!$A$1:$F$1,0),0)</f>
        <v>5056.6203893460352</v>
      </c>
    </row>
    <row r="902" spans="1:10">
      <c r="A902">
        <v>901</v>
      </c>
      <c r="B902" s="4">
        <v>45411</v>
      </c>
      <c r="C902" s="10">
        <f>DATE(YEAR(orders[[#This Row],[order_date]]), MONTH(orders[[#This Row],[order_date]]), 1)</f>
        <v>45383</v>
      </c>
      <c r="D902" t="s">
        <v>2256</v>
      </c>
      <c r="E902" t="s">
        <v>553</v>
      </c>
      <c r="F902" t="str">
        <f>VLOOKUP(orders[[#This Row],[product_id]],Products!A:C,3,0)</f>
        <v>Electronics</v>
      </c>
      <c r="G902">
        <v>3</v>
      </c>
      <c r="H902" s="6">
        <v>0.11756372114211379</v>
      </c>
      <c r="I902" s="2">
        <f>VLOOKUP($E902,
Products!$A$1:$F$201,MATCH(Orders!I$1,Products!$A$1:$F$1,0),0)</f>
        <v>19089.562478947992</v>
      </c>
      <c r="J902" s="2">
        <f>VLOOKUP($E902,
Products!$A$1:$F$201,MATCH(Orders!J$1,Products!$A$1:$F$1,0),0)</f>
        <v>12552.840439332171</v>
      </c>
    </row>
    <row r="903" spans="1:10">
      <c r="A903">
        <v>902</v>
      </c>
      <c r="B903" s="4">
        <v>45729</v>
      </c>
      <c r="C903" s="10">
        <f>DATE(YEAR(orders[[#This Row],[order_date]]), MONTH(orders[[#This Row],[order_date]]), 1)</f>
        <v>45717</v>
      </c>
      <c r="D903" t="s">
        <v>1940</v>
      </c>
      <c r="E903" t="s">
        <v>548</v>
      </c>
      <c r="F903" t="str">
        <f>VLOOKUP(orders[[#This Row],[product_id]],Products!A:C,3,0)</f>
        <v>Appliances</v>
      </c>
      <c r="G903">
        <v>1</v>
      </c>
      <c r="H903" s="6">
        <v>0.14107644262579969</v>
      </c>
      <c r="I903" s="2">
        <f>VLOOKUP($E903,
Products!$A$1:$F$201,MATCH(Orders!I$1,Products!$A$1:$F$1,0),0)</f>
        <v>2211.9922659782978</v>
      </c>
      <c r="J903" s="2">
        <f>VLOOKUP($E903,
Products!$A$1:$F$201,MATCH(Orders!J$1,Products!$A$1:$F$1,0),0)</f>
        <v>1741.1720710333091</v>
      </c>
    </row>
    <row r="904" spans="1:10">
      <c r="A904">
        <v>903</v>
      </c>
      <c r="B904" s="4">
        <v>45816</v>
      </c>
      <c r="C904" s="10">
        <f>DATE(YEAR(orders[[#This Row],[order_date]]), MONTH(orders[[#This Row],[order_date]]), 1)</f>
        <v>45809</v>
      </c>
      <c r="D904" t="s">
        <v>4607</v>
      </c>
      <c r="E904" t="s">
        <v>684</v>
      </c>
      <c r="F904" t="str">
        <f>VLOOKUP(orders[[#This Row],[product_id]],Products!A:C,3,0)</f>
        <v>Appliances</v>
      </c>
      <c r="G904">
        <v>3</v>
      </c>
      <c r="H904" s="6">
        <v>0.11841341184712714</v>
      </c>
      <c r="I904" s="2">
        <f>VLOOKUP($E904,
Products!$A$1:$F$201,MATCH(Orders!I$1,Products!$A$1:$F$1,0),0)</f>
        <v>2147.166688023286</v>
      </c>
      <c r="J904" s="2">
        <f>VLOOKUP($E904,
Products!$A$1:$F$201,MATCH(Orders!J$1,Products!$A$1:$F$1,0),0)</f>
        <v>1709.9619584723389</v>
      </c>
    </row>
    <row r="905" spans="1:10">
      <c r="A905">
        <v>904</v>
      </c>
      <c r="B905" s="4">
        <v>45170</v>
      </c>
      <c r="C905" s="10">
        <f>DATE(YEAR(orders[[#This Row],[order_date]]), MONTH(orders[[#This Row],[order_date]]), 1)</f>
        <v>45170</v>
      </c>
      <c r="D905" t="s">
        <v>1248</v>
      </c>
      <c r="E905" t="s">
        <v>694</v>
      </c>
      <c r="F905" t="str">
        <f>VLOOKUP(orders[[#This Row],[product_id]],Products!A:C,3,0)</f>
        <v>Appliances</v>
      </c>
      <c r="G905">
        <v>2</v>
      </c>
      <c r="H905" s="6">
        <v>0.11187870433190346</v>
      </c>
      <c r="I905" s="2">
        <f>VLOOKUP($E905,
Products!$A$1:$F$201,MATCH(Orders!I$1,Products!$A$1:$F$1,0),0)</f>
        <v>6319.3885218993337</v>
      </c>
      <c r="J905" s="2">
        <f>VLOOKUP($E905,
Products!$A$1:$F$201,MATCH(Orders!J$1,Products!$A$1:$F$1,0),0)</f>
        <v>4956.0125433870189</v>
      </c>
    </row>
    <row r="906" spans="1:10">
      <c r="A906">
        <v>905</v>
      </c>
      <c r="B906" s="4">
        <v>45886</v>
      </c>
      <c r="C906" s="10">
        <f>DATE(YEAR(orders[[#This Row],[order_date]]), MONTH(orders[[#This Row],[order_date]]), 1)</f>
        <v>45870</v>
      </c>
      <c r="D906" t="s">
        <v>4222</v>
      </c>
      <c r="E906" t="s">
        <v>547</v>
      </c>
      <c r="F906" t="str">
        <f>VLOOKUP(orders[[#This Row],[product_id]],Products!A:C,3,0)</f>
        <v>Appliances</v>
      </c>
      <c r="G906">
        <v>1</v>
      </c>
      <c r="H906" s="6">
        <v>7.4753919968909607E-2</v>
      </c>
      <c r="I906" s="2">
        <f>VLOOKUP($E906,
Products!$A$1:$F$201,MATCH(Orders!I$1,Products!$A$1:$F$1,0),0)</f>
        <v>2366.4310858022332</v>
      </c>
      <c r="J906" s="2">
        <f>VLOOKUP($E906,
Products!$A$1:$F$201,MATCH(Orders!J$1,Products!$A$1:$F$1,0),0)</f>
        <v>1841.1055346213741</v>
      </c>
    </row>
    <row r="907" spans="1:10">
      <c r="A907">
        <v>906</v>
      </c>
      <c r="B907" s="4">
        <v>45742</v>
      </c>
      <c r="C907" s="10">
        <f>DATE(YEAR(orders[[#This Row],[order_date]]), MONTH(orders[[#This Row],[order_date]]), 1)</f>
        <v>45717</v>
      </c>
      <c r="D907" t="s">
        <v>4571</v>
      </c>
      <c r="E907" t="s">
        <v>659</v>
      </c>
      <c r="F907" t="str">
        <f>VLOOKUP(orders[[#This Row],[product_id]],Products!A:C,3,0)</f>
        <v>Appliances</v>
      </c>
      <c r="G907">
        <v>2</v>
      </c>
      <c r="H907" s="6">
        <v>0.14282271286019024</v>
      </c>
      <c r="I907" s="2">
        <f>VLOOKUP($E907,
Products!$A$1:$F$201,MATCH(Orders!I$1,Products!$A$1:$F$1,0),0)</f>
        <v>25646.095965041459</v>
      </c>
      <c r="J907" s="2">
        <f>VLOOKUP($E907,
Products!$A$1:$F$201,MATCH(Orders!J$1,Products!$A$1:$F$1,0),0)</f>
        <v>18749.646593308222</v>
      </c>
    </row>
    <row r="908" spans="1:10">
      <c r="A908">
        <v>907</v>
      </c>
      <c r="B908" s="4">
        <v>45199</v>
      </c>
      <c r="C908" s="10">
        <f>DATE(YEAR(orders[[#This Row],[order_date]]), MONTH(orders[[#This Row],[order_date]]), 1)</f>
        <v>45170</v>
      </c>
      <c r="D908" t="s">
        <v>1158</v>
      </c>
      <c r="E908" t="s">
        <v>609</v>
      </c>
      <c r="F908" t="str">
        <f>VLOOKUP(orders[[#This Row],[product_id]],Products!A:C,3,0)</f>
        <v>Appliances</v>
      </c>
      <c r="G908">
        <v>2</v>
      </c>
      <c r="H908" s="6">
        <v>5.1735607424583427E-2</v>
      </c>
      <c r="I908" s="2">
        <f>VLOOKUP($E908,
Products!$A$1:$F$201,MATCH(Orders!I$1,Products!$A$1:$F$1,0),0)</f>
        <v>2159.5378031052392</v>
      </c>
      <c r="J908" s="2">
        <f>VLOOKUP($E908,
Products!$A$1:$F$201,MATCH(Orders!J$1,Products!$A$1:$F$1,0),0)</f>
        <v>1501.9415981313371</v>
      </c>
    </row>
    <row r="909" spans="1:10">
      <c r="A909">
        <v>908</v>
      </c>
      <c r="B909" s="4">
        <v>45446</v>
      </c>
      <c r="C909" s="10">
        <f>DATE(YEAR(orders[[#This Row],[order_date]]), MONTH(orders[[#This Row],[order_date]]), 1)</f>
        <v>45444</v>
      </c>
      <c r="D909" t="s">
        <v>3450</v>
      </c>
      <c r="E909" t="s">
        <v>516</v>
      </c>
      <c r="F909" t="str">
        <f>VLOOKUP(orders[[#This Row],[product_id]],Products!A:C,3,0)</f>
        <v>Electronics</v>
      </c>
      <c r="G909">
        <v>3</v>
      </c>
      <c r="H909" s="6">
        <v>0.2462140928033924</v>
      </c>
      <c r="I909" s="2">
        <f>VLOOKUP($E909,
Products!$A$1:$F$201,MATCH(Orders!I$1,Products!$A$1:$F$1,0),0)</f>
        <v>12594.36437895595</v>
      </c>
      <c r="J909" s="2">
        <f>VLOOKUP($E909,
Products!$A$1:$F$201,MATCH(Orders!J$1,Products!$A$1:$F$1,0),0)</f>
        <v>9909.7267986522402</v>
      </c>
    </row>
    <row r="910" spans="1:10">
      <c r="A910">
        <v>909</v>
      </c>
      <c r="B910" s="4">
        <v>45494</v>
      </c>
      <c r="C910" s="10">
        <f>DATE(YEAR(orders[[#This Row],[order_date]]), MONTH(orders[[#This Row],[order_date]]), 1)</f>
        <v>45474</v>
      </c>
      <c r="D910" t="s">
        <v>1109</v>
      </c>
      <c r="E910" t="s">
        <v>530</v>
      </c>
      <c r="F910" t="str">
        <f>VLOOKUP(orders[[#This Row],[product_id]],Products!A:C,3,0)</f>
        <v>Electronics</v>
      </c>
      <c r="G910">
        <v>1</v>
      </c>
      <c r="H910" s="6">
        <v>0.17112929384050737</v>
      </c>
      <c r="I910" s="2">
        <f>VLOOKUP($E910,
Products!$A$1:$F$201,MATCH(Orders!I$1,Products!$A$1:$F$1,0),0)</f>
        <v>30520.607447067548</v>
      </c>
      <c r="J910" s="2">
        <f>VLOOKUP($E910,
Products!$A$1:$F$201,MATCH(Orders!J$1,Products!$A$1:$F$1,0),0)</f>
        <v>22328.317520226748</v>
      </c>
    </row>
    <row r="911" spans="1:10">
      <c r="A911">
        <v>910</v>
      </c>
      <c r="B911" s="4">
        <v>45564</v>
      </c>
      <c r="C911" s="10">
        <f>DATE(YEAR(orders[[#This Row],[order_date]]), MONTH(orders[[#This Row],[order_date]]), 1)</f>
        <v>45536</v>
      </c>
      <c r="D911" t="s">
        <v>1724</v>
      </c>
      <c r="E911" t="s">
        <v>545</v>
      </c>
      <c r="F911" t="str">
        <f>VLOOKUP(orders[[#This Row],[product_id]],Products!A:C,3,0)</f>
        <v>Electronics</v>
      </c>
      <c r="G911">
        <v>1</v>
      </c>
      <c r="H911" s="6">
        <v>0.21333636038550824</v>
      </c>
      <c r="I911" s="2">
        <f>VLOOKUP($E911,
Products!$A$1:$F$201,MATCH(Orders!I$1,Products!$A$1:$F$1,0),0)</f>
        <v>11292.44914297154</v>
      </c>
      <c r="J911" s="2">
        <f>VLOOKUP($E911,
Products!$A$1:$F$201,MATCH(Orders!J$1,Products!$A$1:$F$1,0),0)</f>
        <v>7616.0274340726546</v>
      </c>
    </row>
    <row r="912" spans="1:10">
      <c r="A912">
        <v>911</v>
      </c>
      <c r="B912" s="4">
        <v>45085</v>
      </c>
      <c r="C912" s="10">
        <f>DATE(YEAR(orders[[#This Row],[order_date]]), MONTH(orders[[#This Row],[order_date]]), 1)</f>
        <v>45078</v>
      </c>
      <c r="D912" t="s">
        <v>3843</v>
      </c>
      <c r="E912" t="s">
        <v>530</v>
      </c>
      <c r="F912" t="str">
        <f>VLOOKUP(orders[[#This Row],[product_id]],Products!A:C,3,0)</f>
        <v>Electronics</v>
      </c>
      <c r="G912">
        <v>2</v>
      </c>
      <c r="H912" s="6">
        <v>0.19048474084543776</v>
      </c>
      <c r="I912" s="2">
        <f>VLOOKUP($E912,
Products!$A$1:$F$201,MATCH(Orders!I$1,Products!$A$1:$F$1,0),0)</f>
        <v>30520.607447067548</v>
      </c>
      <c r="J912" s="2">
        <f>VLOOKUP($E912,
Products!$A$1:$F$201,MATCH(Orders!J$1,Products!$A$1:$F$1,0),0)</f>
        <v>22328.317520226748</v>
      </c>
    </row>
    <row r="913" spans="1:10">
      <c r="A913">
        <v>912</v>
      </c>
      <c r="B913" s="4">
        <v>45578</v>
      </c>
      <c r="C913" s="10">
        <f>DATE(YEAR(orders[[#This Row],[order_date]]), MONTH(orders[[#This Row],[order_date]]), 1)</f>
        <v>45566</v>
      </c>
      <c r="D913" t="s">
        <v>2134</v>
      </c>
      <c r="E913" t="s">
        <v>589</v>
      </c>
      <c r="F913" t="str">
        <f>VLOOKUP(orders[[#This Row],[product_id]],Products!A:C,3,0)</f>
        <v>Appliances</v>
      </c>
      <c r="G913">
        <v>3</v>
      </c>
      <c r="H913" s="6">
        <v>0.14446771640657019</v>
      </c>
      <c r="I913" s="2">
        <f>VLOOKUP($E913,
Products!$A$1:$F$201,MATCH(Orders!I$1,Products!$A$1:$F$1,0),0)</f>
        <v>6227.1351854710047</v>
      </c>
      <c r="J913" s="2">
        <f>VLOOKUP($E913,
Products!$A$1:$F$201,MATCH(Orders!J$1,Products!$A$1:$F$1,0),0)</f>
        <v>4146.7707671772396</v>
      </c>
    </row>
    <row r="914" spans="1:10">
      <c r="A914">
        <v>913</v>
      </c>
      <c r="B914" s="4">
        <v>45102</v>
      </c>
      <c r="C914" s="10">
        <f>DATE(YEAR(orders[[#This Row],[order_date]]), MONTH(orders[[#This Row],[order_date]]), 1)</f>
        <v>45078</v>
      </c>
      <c r="D914" t="s">
        <v>1588</v>
      </c>
      <c r="E914" t="s">
        <v>611</v>
      </c>
      <c r="F914" t="str">
        <f>VLOOKUP(orders[[#This Row],[product_id]],Products!A:C,3,0)</f>
        <v>Electronics</v>
      </c>
      <c r="G914">
        <v>1</v>
      </c>
      <c r="H914" s="6">
        <v>0.18143882853567311</v>
      </c>
      <c r="I914" s="2">
        <f>VLOOKUP($E914,
Products!$A$1:$F$201,MATCH(Orders!I$1,Products!$A$1:$F$1,0),0)</f>
        <v>12041.08303405661</v>
      </c>
      <c r="J914" s="2">
        <f>VLOOKUP($E914,
Products!$A$1:$F$201,MATCH(Orders!J$1,Products!$A$1:$F$1,0),0)</f>
        <v>7946.6428283753548</v>
      </c>
    </row>
    <row r="915" spans="1:10">
      <c r="A915">
        <v>914</v>
      </c>
      <c r="B915" s="4">
        <v>45546</v>
      </c>
      <c r="C915" s="10">
        <f>DATE(YEAR(orders[[#This Row],[order_date]]), MONTH(orders[[#This Row],[order_date]]), 1)</f>
        <v>45536</v>
      </c>
      <c r="D915" t="s">
        <v>2557</v>
      </c>
      <c r="E915" t="s">
        <v>624</v>
      </c>
      <c r="F915" t="str">
        <f>VLOOKUP(orders[[#This Row],[product_id]],Products!A:C,3,0)</f>
        <v>Appliances</v>
      </c>
      <c r="G915">
        <v>2</v>
      </c>
      <c r="H915" s="6">
        <v>8.4760951213670471E-2</v>
      </c>
      <c r="I915" s="2">
        <f>VLOOKUP($E915,
Products!$A$1:$F$201,MATCH(Orders!I$1,Products!$A$1:$F$1,0),0)</f>
        <v>2102.383201797521</v>
      </c>
      <c r="J915" s="2">
        <f>VLOOKUP($E915,
Products!$A$1:$F$201,MATCH(Orders!J$1,Products!$A$1:$F$1,0),0)</f>
        <v>1599.330443274388</v>
      </c>
    </row>
    <row r="916" spans="1:10">
      <c r="A916">
        <v>915</v>
      </c>
      <c r="B916" s="4">
        <v>45137</v>
      </c>
      <c r="C916" s="10">
        <f>DATE(YEAR(orders[[#This Row],[order_date]]), MONTH(orders[[#This Row],[order_date]]), 1)</f>
        <v>45108</v>
      </c>
      <c r="D916" t="s">
        <v>1280</v>
      </c>
      <c r="E916" t="s">
        <v>613</v>
      </c>
      <c r="F916" t="str">
        <f>VLOOKUP(orders[[#This Row],[product_id]],Products!A:C,3,0)</f>
        <v>Appliances</v>
      </c>
      <c r="G916">
        <v>2</v>
      </c>
      <c r="H916" s="6">
        <v>0.11695378535369017</v>
      </c>
      <c r="I916" s="2">
        <f>VLOOKUP($E916,
Products!$A$1:$F$201,MATCH(Orders!I$1,Products!$A$1:$F$1,0),0)</f>
        <v>6365.2492969652412</v>
      </c>
      <c r="J916" s="2">
        <f>VLOOKUP($E916,
Products!$A$1:$F$201,MATCH(Orders!J$1,Products!$A$1:$F$1,0),0)</f>
        <v>4174.927496964433</v>
      </c>
    </row>
    <row r="917" spans="1:10">
      <c r="A917">
        <v>916</v>
      </c>
      <c r="B917" s="4">
        <v>45373</v>
      </c>
      <c r="C917" s="10">
        <f>DATE(YEAR(orders[[#This Row],[order_date]]), MONTH(orders[[#This Row],[order_date]]), 1)</f>
        <v>45352</v>
      </c>
      <c r="D917" t="s">
        <v>2164</v>
      </c>
      <c r="E917" t="s">
        <v>579</v>
      </c>
      <c r="F917" t="str">
        <f>VLOOKUP(orders[[#This Row],[product_id]],Products!A:C,3,0)</f>
        <v>Appliances</v>
      </c>
      <c r="G917">
        <v>1</v>
      </c>
      <c r="H917" s="6">
        <v>6.7416521901707049E-2</v>
      </c>
      <c r="I917" s="2">
        <f>VLOOKUP($E917,
Products!$A$1:$F$201,MATCH(Orders!I$1,Products!$A$1:$F$1,0),0)</f>
        <v>5919.3204980498322</v>
      </c>
      <c r="J917" s="2">
        <f>VLOOKUP($E917,
Products!$A$1:$F$201,MATCH(Orders!J$1,Products!$A$1:$F$1,0),0)</f>
        <v>3972.3071240281379</v>
      </c>
    </row>
    <row r="918" spans="1:10">
      <c r="A918">
        <v>917</v>
      </c>
      <c r="B918" s="4">
        <v>45512</v>
      </c>
      <c r="C918" s="10">
        <f>DATE(YEAR(orders[[#This Row],[order_date]]), MONTH(orders[[#This Row],[order_date]]), 1)</f>
        <v>45505</v>
      </c>
      <c r="D918" t="s">
        <v>4005</v>
      </c>
      <c r="E918" t="s">
        <v>685</v>
      </c>
      <c r="F918" t="str">
        <f>VLOOKUP(orders[[#This Row],[product_id]],Products!A:C,3,0)</f>
        <v>Electronics</v>
      </c>
      <c r="G918">
        <v>1</v>
      </c>
      <c r="H918" s="6">
        <v>0.22909797913759616</v>
      </c>
      <c r="I918" s="2">
        <f>VLOOKUP($E918,
Products!$A$1:$F$201,MATCH(Orders!I$1,Products!$A$1:$F$1,0),0)</f>
        <v>30011.61348468516</v>
      </c>
      <c r="J918" s="2">
        <f>VLOOKUP($E918,
Products!$A$1:$F$201,MATCH(Orders!J$1,Products!$A$1:$F$1,0),0)</f>
        <v>20796.213094008199</v>
      </c>
    </row>
    <row r="919" spans="1:10">
      <c r="A919">
        <v>918</v>
      </c>
      <c r="B919" s="4">
        <v>45093</v>
      </c>
      <c r="C919" s="10">
        <f>DATE(YEAR(orders[[#This Row],[order_date]]), MONTH(orders[[#This Row],[order_date]]), 1)</f>
        <v>45078</v>
      </c>
      <c r="D919" t="s">
        <v>2205</v>
      </c>
      <c r="E919" t="s">
        <v>618</v>
      </c>
      <c r="F919" t="str">
        <f>VLOOKUP(orders[[#This Row],[product_id]],Products!A:C,3,0)</f>
        <v>Appliances</v>
      </c>
      <c r="G919">
        <v>3</v>
      </c>
      <c r="H919" s="6">
        <v>5.154338370400191E-2</v>
      </c>
      <c r="I919" s="2">
        <f>VLOOKUP($E919,
Products!$A$1:$F$201,MATCH(Orders!I$1,Products!$A$1:$F$1,0),0)</f>
        <v>5546.9777002203573</v>
      </c>
      <c r="J919" s="2">
        <f>VLOOKUP($E919,
Products!$A$1:$F$201,MATCH(Orders!J$1,Products!$A$1:$F$1,0),0)</f>
        <v>4048.2565671880161</v>
      </c>
    </row>
    <row r="920" spans="1:10">
      <c r="A920">
        <v>919</v>
      </c>
      <c r="B920" s="4">
        <v>45386</v>
      </c>
      <c r="C920" s="10">
        <f>DATE(YEAR(orders[[#This Row],[order_date]]), MONTH(orders[[#This Row],[order_date]]), 1)</f>
        <v>45383</v>
      </c>
      <c r="D920" t="s">
        <v>2197</v>
      </c>
      <c r="E920" t="s">
        <v>636</v>
      </c>
      <c r="F920" t="str">
        <f>VLOOKUP(orders[[#This Row],[product_id]],Products!A:C,3,0)</f>
        <v>Appliances</v>
      </c>
      <c r="G920">
        <v>1</v>
      </c>
      <c r="H920" s="6">
        <v>0.10920311054184118</v>
      </c>
      <c r="I920" s="2">
        <f>VLOOKUP($E920,
Products!$A$1:$F$201,MATCH(Orders!I$1,Products!$A$1:$F$1,0),0)</f>
        <v>2035.5647279372099</v>
      </c>
      <c r="J920" s="2">
        <f>VLOOKUP($E920,
Products!$A$1:$F$201,MATCH(Orders!J$1,Products!$A$1:$F$1,0),0)</f>
        <v>1486.048843699655</v>
      </c>
    </row>
    <row r="921" spans="1:10">
      <c r="A921">
        <v>920</v>
      </c>
      <c r="B921" s="4">
        <v>45842</v>
      </c>
      <c r="C921" s="10">
        <f>DATE(YEAR(orders[[#This Row],[order_date]]), MONTH(orders[[#This Row],[order_date]]), 1)</f>
        <v>45839</v>
      </c>
      <c r="D921" t="s">
        <v>3878</v>
      </c>
      <c r="E921" t="s">
        <v>544</v>
      </c>
      <c r="F921" t="str">
        <f>VLOOKUP(orders[[#This Row],[product_id]],Products!A:C,3,0)</f>
        <v>Electronics</v>
      </c>
      <c r="G921">
        <v>1</v>
      </c>
      <c r="H921" s="6">
        <v>0.20602550530717448</v>
      </c>
      <c r="I921" s="2">
        <f>VLOOKUP($E921,
Products!$A$1:$F$201,MATCH(Orders!I$1,Products!$A$1:$F$1,0),0)</f>
        <v>16273.22789477584</v>
      </c>
      <c r="J921" s="2">
        <f>VLOOKUP($E921,
Products!$A$1:$F$201,MATCH(Orders!J$1,Products!$A$1:$F$1,0),0)</f>
        <v>12683.607953986329</v>
      </c>
    </row>
    <row r="922" spans="1:10">
      <c r="A922">
        <v>921</v>
      </c>
      <c r="B922" s="4">
        <v>45979</v>
      </c>
      <c r="C922" s="10">
        <f>DATE(YEAR(orders[[#This Row],[order_date]]), MONTH(orders[[#This Row],[order_date]]), 1)</f>
        <v>45962</v>
      </c>
      <c r="D922" t="s">
        <v>3176</v>
      </c>
      <c r="E922" t="s">
        <v>596</v>
      </c>
      <c r="F922" t="str">
        <f>VLOOKUP(orders[[#This Row],[product_id]],Products!A:C,3,0)</f>
        <v>Electronics</v>
      </c>
      <c r="G922">
        <v>3</v>
      </c>
      <c r="H922" s="6">
        <v>0.23604505764588277</v>
      </c>
      <c r="I922" s="2">
        <f>VLOOKUP($E922,
Products!$A$1:$F$201,MATCH(Orders!I$1,Products!$A$1:$F$1,0),0)</f>
        <v>12935.39757670891</v>
      </c>
      <c r="J922" s="2">
        <f>VLOOKUP($E922,
Products!$A$1:$F$201,MATCH(Orders!J$1,Products!$A$1:$F$1,0),0)</f>
        <v>9648.6160598594815</v>
      </c>
    </row>
    <row r="923" spans="1:10">
      <c r="A923">
        <v>922</v>
      </c>
      <c r="B923" s="4">
        <v>45640</v>
      </c>
      <c r="C923" s="10">
        <f>DATE(YEAR(orders[[#This Row],[order_date]]), MONTH(orders[[#This Row],[order_date]]), 1)</f>
        <v>45627</v>
      </c>
      <c r="D923" t="s">
        <v>4133</v>
      </c>
      <c r="E923" t="s">
        <v>668</v>
      </c>
      <c r="F923" t="str">
        <f>VLOOKUP(orders[[#This Row],[product_id]],Products!A:C,3,0)</f>
        <v>Electronics</v>
      </c>
      <c r="G923">
        <v>2</v>
      </c>
      <c r="H923" s="6">
        <v>0.20247207408549769</v>
      </c>
      <c r="I923" s="2">
        <f>VLOOKUP($E923,
Products!$A$1:$F$201,MATCH(Orders!I$1,Products!$A$1:$F$1,0),0)</f>
        <v>23702.058773663419</v>
      </c>
      <c r="J923" s="2">
        <f>VLOOKUP($E923,
Products!$A$1:$F$201,MATCH(Orders!J$1,Products!$A$1:$F$1,0),0)</f>
        <v>17657.804767621328</v>
      </c>
    </row>
    <row r="924" spans="1:10">
      <c r="A924">
        <v>923</v>
      </c>
      <c r="B924" s="4">
        <v>45767</v>
      </c>
      <c r="C924" s="10">
        <f>DATE(YEAR(orders[[#This Row],[order_date]]), MONTH(orders[[#This Row],[order_date]]), 1)</f>
        <v>45748</v>
      </c>
      <c r="D924" t="s">
        <v>1868</v>
      </c>
      <c r="E924" t="s">
        <v>673</v>
      </c>
      <c r="F924" t="str">
        <f>VLOOKUP(orders[[#This Row],[product_id]],Products!A:C,3,0)</f>
        <v>Electronics</v>
      </c>
      <c r="G924">
        <v>3</v>
      </c>
      <c r="H924" s="6">
        <v>0.15699961187711522</v>
      </c>
      <c r="I924" s="2">
        <f>VLOOKUP($E924,
Products!$A$1:$F$201,MATCH(Orders!I$1,Products!$A$1:$F$1,0),0)</f>
        <v>19770.070105413852</v>
      </c>
      <c r="J924" s="2">
        <f>VLOOKUP($E924,
Products!$A$1:$F$201,MATCH(Orders!J$1,Products!$A$1:$F$1,0),0)</f>
        <v>14414.291574648811</v>
      </c>
    </row>
    <row r="925" spans="1:10">
      <c r="A925">
        <v>924</v>
      </c>
      <c r="B925" s="4">
        <v>45794</v>
      </c>
      <c r="C925" s="10">
        <f>DATE(YEAR(orders[[#This Row],[order_date]]), MONTH(orders[[#This Row],[order_date]]), 1)</f>
        <v>45778</v>
      </c>
      <c r="D925" t="s">
        <v>4408</v>
      </c>
      <c r="E925" t="s">
        <v>527</v>
      </c>
      <c r="F925" t="str">
        <f>VLOOKUP(orders[[#This Row],[product_id]],Products!A:C,3,0)</f>
        <v>Appliances</v>
      </c>
      <c r="G925">
        <v>2</v>
      </c>
      <c r="H925" s="6">
        <v>0.11156754060138896</v>
      </c>
      <c r="I925" s="2">
        <f>VLOOKUP($E925,
Products!$A$1:$F$201,MATCH(Orders!I$1,Products!$A$1:$F$1,0),0)</f>
        <v>25833.54427698228</v>
      </c>
      <c r="J925" s="2">
        <f>VLOOKUP($E925,
Products!$A$1:$F$201,MATCH(Orders!J$1,Products!$A$1:$F$1,0),0)</f>
        <v>16827.881451334611</v>
      </c>
    </row>
    <row r="926" spans="1:10">
      <c r="A926">
        <v>925</v>
      </c>
      <c r="B926" s="4">
        <v>45614</v>
      </c>
      <c r="C926" s="10">
        <f>DATE(YEAR(orders[[#This Row],[order_date]]), MONTH(orders[[#This Row],[order_date]]), 1)</f>
        <v>45597</v>
      </c>
      <c r="D926" t="s">
        <v>4346</v>
      </c>
      <c r="E926" t="s">
        <v>695</v>
      </c>
      <c r="F926" t="str">
        <f>VLOOKUP(orders[[#This Row],[product_id]],Products!A:C,3,0)</f>
        <v>Electronics</v>
      </c>
      <c r="G926">
        <v>3</v>
      </c>
      <c r="H926" s="6">
        <v>0.12571014741275188</v>
      </c>
      <c r="I926" s="2">
        <f>VLOOKUP($E926,
Products!$A$1:$F$201,MATCH(Orders!I$1,Products!$A$1:$F$1,0),0)</f>
        <v>2716.2219891886762</v>
      </c>
      <c r="J926" s="2">
        <f>VLOOKUP($E926,
Products!$A$1:$F$201,MATCH(Orders!J$1,Products!$A$1:$F$1,0),0)</f>
        <v>2045.0534052982539</v>
      </c>
    </row>
    <row r="927" spans="1:10">
      <c r="A927">
        <v>926</v>
      </c>
      <c r="B927" s="4">
        <v>45256</v>
      </c>
      <c r="C927" s="10">
        <f>DATE(YEAR(orders[[#This Row],[order_date]]), MONTH(orders[[#This Row],[order_date]]), 1)</f>
        <v>45231</v>
      </c>
      <c r="D927" t="s">
        <v>3908</v>
      </c>
      <c r="E927" t="s">
        <v>524</v>
      </c>
      <c r="F927" t="str">
        <f>VLOOKUP(orders[[#This Row],[product_id]],Products!A:C,3,0)</f>
        <v>Electronics</v>
      </c>
      <c r="G927">
        <v>1</v>
      </c>
      <c r="H927" s="6">
        <v>0.1901883534001084</v>
      </c>
      <c r="I927" s="2">
        <f>VLOOKUP($E927,
Products!$A$1:$F$201,MATCH(Orders!I$1,Products!$A$1:$F$1,0),0)</f>
        <v>13162.372749153699</v>
      </c>
      <c r="J927" s="2">
        <f>VLOOKUP($E927,
Products!$A$1:$F$201,MATCH(Orders!J$1,Products!$A$1:$F$1,0),0)</f>
        <v>8772.7564251238819</v>
      </c>
    </row>
    <row r="928" spans="1:10">
      <c r="A928">
        <v>927</v>
      </c>
      <c r="B928" s="4">
        <v>45021</v>
      </c>
      <c r="C928" s="10">
        <f>DATE(YEAR(orders[[#This Row],[order_date]]), MONTH(orders[[#This Row],[order_date]]), 1)</f>
        <v>45017</v>
      </c>
      <c r="D928" t="s">
        <v>3302</v>
      </c>
      <c r="E928" t="s">
        <v>519</v>
      </c>
      <c r="F928" t="str">
        <f>VLOOKUP(orders[[#This Row],[product_id]],Products!A:C,3,0)</f>
        <v>Electronics</v>
      </c>
      <c r="G928">
        <v>3</v>
      </c>
      <c r="H928" s="6">
        <v>0.17514891970188778</v>
      </c>
      <c r="I928" s="2">
        <f>VLOOKUP($E928,
Products!$A$1:$F$201,MATCH(Orders!I$1,Products!$A$1:$F$1,0),0)</f>
        <v>13103.02115426216</v>
      </c>
      <c r="J928" s="2">
        <f>VLOOKUP($E928,
Products!$A$1:$F$201,MATCH(Orders!J$1,Products!$A$1:$F$1,0),0)</f>
        <v>8775.5491996797755</v>
      </c>
    </row>
    <row r="929" spans="1:10">
      <c r="A929">
        <v>928</v>
      </c>
      <c r="B929" s="4">
        <v>45711</v>
      </c>
      <c r="C929" s="10">
        <f>DATE(YEAR(orders[[#This Row],[order_date]]), MONTH(orders[[#This Row],[order_date]]), 1)</f>
        <v>45689</v>
      </c>
      <c r="D929" t="s">
        <v>3221</v>
      </c>
      <c r="E929" t="s">
        <v>614</v>
      </c>
      <c r="F929" t="str">
        <f>VLOOKUP(orders[[#This Row],[product_id]],Products!A:C,3,0)</f>
        <v>Electronics</v>
      </c>
      <c r="G929">
        <v>1</v>
      </c>
      <c r="H929" s="6">
        <v>0.10392378814183352</v>
      </c>
      <c r="I929" s="2">
        <f>VLOOKUP($E929,
Products!$A$1:$F$201,MATCH(Orders!I$1,Products!$A$1:$F$1,0),0)</f>
        <v>27394.979060178921</v>
      </c>
      <c r="J929" s="2">
        <f>VLOOKUP($E929,
Products!$A$1:$F$201,MATCH(Orders!J$1,Products!$A$1:$F$1,0),0)</f>
        <v>20497.911427865951</v>
      </c>
    </row>
    <row r="930" spans="1:10">
      <c r="A930">
        <v>929</v>
      </c>
      <c r="B930" s="4">
        <v>45575</v>
      </c>
      <c r="C930" s="10">
        <f>DATE(YEAR(orders[[#This Row],[order_date]]), MONTH(orders[[#This Row],[order_date]]), 1)</f>
        <v>45566</v>
      </c>
      <c r="D930" t="s">
        <v>4257</v>
      </c>
      <c r="E930" t="s">
        <v>683</v>
      </c>
      <c r="F930" t="str">
        <f>VLOOKUP(orders[[#This Row],[product_id]],Products!A:C,3,0)</f>
        <v>Electronics</v>
      </c>
      <c r="G930">
        <v>1</v>
      </c>
      <c r="H930" s="6">
        <v>0.14828340166146886</v>
      </c>
      <c r="I930" s="2">
        <f>VLOOKUP($E930,
Products!$A$1:$F$201,MATCH(Orders!I$1,Products!$A$1:$F$1,0),0)</f>
        <v>30555.409096588959</v>
      </c>
      <c r="J930" s="2">
        <f>VLOOKUP($E930,
Products!$A$1:$F$201,MATCH(Orders!J$1,Products!$A$1:$F$1,0),0)</f>
        <v>20295.233857550291</v>
      </c>
    </row>
    <row r="931" spans="1:10">
      <c r="A931">
        <v>930</v>
      </c>
      <c r="B931" s="4">
        <v>45279</v>
      </c>
      <c r="C931" s="10">
        <f>DATE(YEAR(orders[[#This Row],[order_date]]), MONTH(orders[[#This Row],[order_date]]), 1)</f>
        <v>45261</v>
      </c>
      <c r="D931" t="s">
        <v>816</v>
      </c>
      <c r="E931" t="s">
        <v>695</v>
      </c>
      <c r="F931" t="str">
        <f>VLOOKUP(orders[[#This Row],[product_id]],Products!A:C,3,0)</f>
        <v>Electronics</v>
      </c>
      <c r="G931">
        <v>2</v>
      </c>
      <c r="H931" s="6">
        <v>0.1286879354453675</v>
      </c>
      <c r="I931" s="2">
        <f>VLOOKUP($E931,
Products!$A$1:$F$201,MATCH(Orders!I$1,Products!$A$1:$F$1,0),0)</f>
        <v>2716.2219891886762</v>
      </c>
      <c r="J931" s="2">
        <f>VLOOKUP($E931,
Products!$A$1:$F$201,MATCH(Orders!J$1,Products!$A$1:$F$1,0),0)</f>
        <v>2045.0534052982539</v>
      </c>
    </row>
    <row r="932" spans="1:10">
      <c r="A932">
        <v>931</v>
      </c>
      <c r="B932" s="4">
        <v>45856</v>
      </c>
      <c r="C932" s="10">
        <f>DATE(YEAR(orders[[#This Row],[order_date]]), MONTH(orders[[#This Row],[order_date]]), 1)</f>
        <v>45839</v>
      </c>
      <c r="D932" t="s">
        <v>2906</v>
      </c>
      <c r="E932" t="s">
        <v>548</v>
      </c>
      <c r="F932" t="str">
        <f>VLOOKUP(orders[[#This Row],[product_id]],Products!A:C,3,0)</f>
        <v>Appliances</v>
      </c>
      <c r="G932">
        <v>1</v>
      </c>
      <c r="H932" s="6">
        <v>0.12896518870685728</v>
      </c>
      <c r="I932" s="2">
        <f>VLOOKUP($E932,
Products!$A$1:$F$201,MATCH(Orders!I$1,Products!$A$1:$F$1,0),0)</f>
        <v>2211.9922659782978</v>
      </c>
      <c r="J932" s="2">
        <f>VLOOKUP($E932,
Products!$A$1:$F$201,MATCH(Orders!J$1,Products!$A$1:$F$1,0),0)</f>
        <v>1741.1720710333091</v>
      </c>
    </row>
    <row r="933" spans="1:10">
      <c r="A933">
        <v>932</v>
      </c>
      <c r="B933" s="4">
        <v>45867</v>
      </c>
      <c r="C933" s="10">
        <f>DATE(YEAR(orders[[#This Row],[order_date]]), MONTH(orders[[#This Row],[order_date]]), 1)</f>
        <v>45839</v>
      </c>
      <c r="D933" t="s">
        <v>3670</v>
      </c>
      <c r="E933" t="s">
        <v>560</v>
      </c>
      <c r="F933" t="str">
        <f>VLOOKUP(orders[[#This Row],[product_id]],Products!A:C,3,0)</f>
        <v>Appliances</v>
      </c>
      <c r="G933">
        <v>1</v>
      </c>
      <c r="H933" s="6">
        <v>0.11589905456396074</v>
      </c>
      <c r="I933" s="2">
        <f>VLOOKUP($E933,
Products!$A$1:$F$201,MATCH(Orders!I$1,Products!$A$1:$F$1,0),0)</f>
        <v>6334.2190560739964</v>
      </c>
      <c r="J933" s="2">
        <f>VLOOKUP($E933,
Products!$A$1:$F$201,MATCH(Orders!J$1,Products!$A$1:$F$1,0),0)</f>
        <v>4117.6239066206717</v>
      </c>
    </row>
    <row r="934" spans="1:10">
      <c r="A934">
        <v>933</v>
      </c>
      <c r="B934" s="4">
        <v>45910</v>
      </c>
      <c r="C934" s="10">
        <f>DATE(YEAR(orders[[#This Row],[order_date]]), MONTH(orders[[#This Row],[order_date]]), 1)</f>
        <v>45901</v>
      </c>
      <c r="D934" t="s">
        <v>3515</v>
      </c>
      <c r="E934" t="s">
        <v>673</v>
      </c>
      <c r="F934" t="str">
        <f>VLOOKUP(orders[[#This Row],[product_id]],Products!A:C,3,0)</f>
        <v>Electronics</v>
      </c>
      <c r="G934">
        <v>1</v>
      </c>
      <c r="H934" s="6">
        <v>0.22513728966399263</v>
      </c>
      <c r="I934" s="2">
        <f>VLOOKUP($E934,
Products!$A$1:$F$201,MATCH(Orders!I$1,Products!$A$1:$F$1,0),0)</f>
        <v>19770.070105413852</v>
      </c>
      <c r="J934" s="2">
        <f>VLOOKUP($E934,
Products!$A$1:$F$201,MATCH(Orders!J$1,Products!$A$1:$F$1,0),0)</f>
        <v>14414.291574648811</v>
      </c>
    </row>
    <row r="935" spans="1:10">
      <c r="A935">
        <v>934</v>
      </c>
      <c r="B935" s="4">
        <v>45969</v>
      </c>
      <c r="C935" s="10">
        <f>DATE(YEAR(orders[[#This Row],[order_date]]), MONTH(orders[[#This Row],[order_date]]), 1)</f>
        <v>45962</v>
      </c>
      <c r="D935" t="s">
        <v>4019</v>
      </c>
      <c r="E935" t="s">
        <v>517</v>
      </c>
      <c r="F935" t="str">
        <f>VLOOKUP(orders[[#This Row],[product_id]],Products!A:C,3,0)</f>
        <v>Electronics</v>
      </c>
      <c r="G935">
        <v>3</v>
      </c>
      <c r="H935" s="6">
        <v>0.20465254355216642</v>
      </c>
      <c r="I935" s="2">
        <f>VLOOKUP($E935,
Products!$A$1:$F$201,MATCH(Orders!I$1,Products!$A$1:$F$1,0),0)</f>
        <v>30304.143268168769</v>
      </c>
      <c r="J935" s="2">
        <f>VLOOKUP($E935,
Products!$A$1:$F$201,MATCH(Orders!J$1,Products!$A$1:$F$1,0),0)</f>
        <v>23998.194785181578</v>
      </c>
    </row>
    <row r="936" spans="1:10">
      <c r="A936">
        <v>935</v>
      </c>
      <c r="B936" s="4">
        <v>45572</v>
      </c>
      <c r="C936" s="10">
        <f>DATE(YEAR(orders[[#This Row],[order_date]]), MONTH(orders[[#This Row],[order_date]]), 1)</f>
        <v>45566</v>
      </c>
      <c r="D936" t="s">
        <v>3473</v>
      </c>
      <c r="E936" t="s">
        <v>698</v>
      </c>
      <c r="F936" t="str">
        <f>VLOOKUP(orders[[#This Row],[product_id]],Products!A:C,3,0)</f>
        <v>Appliances</v>
      </c>
      <c r="G936">
        <v>1</v>
      </c>
      <c r="H936" s="6">
        <v>9.2709905940481716E-2</v>
      </c>
      <c r="I936" s="2">
        <f>VLOOKUP($E936,
Products!$A$1:$F$201,MATCH(Orders!I$1,Products!$A$1:$F$1,0),0)</f>
        <v>5562.620248272905</v>
      </c>
      <c r="J936" s="2">
        <f>VLOOKUP($E936,
Products!$A$1:$F$201,MATCH(Orders!J$1,Products!$A$1:$F$1,0),0)</f>
        <v>4191.9477694447714</v>
      </c>
    </row>
    <row r="937" spans="1:10">
      <c r="A937">
        <v>936</v>
      </c>
      <c r="B937" s="4">
        <v>45552</v>
      </c>
      <c r="C937" s="10">
        <f>DATE(YEAR(orders[[#This Row],[order_date]]), MONTH(orders[[#This Row],[order_date]]), 1)</f>
        <v>45536</v>
      </c>
      <c r="D937" t="s">
        <v>3633</v>
      </c>
      <c r="E937" t="s">
        <v>667</v>
      </c>
      <c r="F937" t="str">
        <f>VLOOKUP(orders[[#This Row],[product_id]],Products!A:C,3,0)</f>
        <v>Electronics</v>
      </c>
      <c r="G937">
        <v>2</v>
      </c>
      <c r="H937" s="6">
        <v>0.15412960561768568</v>
      </c>
      <c r="I937" s="2">
        <f>VLOOKUP($E937,
Products!$A$1:$F$201,MATCH(Orders!I$1,Products!$A$1:$F$1,0),0)</f>
        <v>2491.507056421975</v>
      </c>
      <c r="J937" s="2">
        <f>VLOOKUP($E937,
Products!$A$1:$F$201,MATCH(Orders!J$1,Products!$A$1:$F$1,0),0)</f>
        <v>1871.4408177277719</v>
      </c>
    </row>
    <row r="938" spans="1:10">
      <c r="A938">
        <v>937</v>
      </c>
      <c r="B938" s="4">
        <v>45065</v>
      </c>
      <c r="C938" s="10">
        <f>DATE(YEAR(orders[[#This Row],[order_date]]), MONTH(orders[[#This Row],[order_date]]), 1)</f>
        <v>45047</v>
      </c>
      <c r="D938" t="s">
        <v>1387</v>
      </c>
      <c r="E938" t="s">
        <v>613</v>
      </c>
      <c r="F938" t="str">
        <f>VLOOKUP(orders[[#This Row],[product_id]],Products!A:C,3,0)</f>
        <v>Appliances</v>
      </c>
      <c r="G938">
        <v>3</v>
      </c>
      <c r="H938" s="6">
        <v>5.1564882696710765E-2</v>
      </c>
      <c r="I938" s="2">
        <f>VLOOKUP($E938,
Products!$A$1:$F$201,MATCH(Orders!I$1,Products!$A$1:$F$1,0),0)</f>
        <v>6365.2492969652412</v>
      </c>
      <c r="J938" s="2">
        <f>VLOOKUP($E938,
Products!$A$1:$F$201,MATCH(Orders!J$1,Products!$A$1:$F$1,0),0)</f>
        <v>4174.927496964433</v>
      </c>
    </row>
    <row r="939" spans="1:10">
      <c r="A939">
        <v>938</v>
      </c>
      <c r="B939" s="4">
        <v>45642</v>
      </c>
      <c r="C939" s="10">
        <f>DATE(YEAR(orders[[#This Row],[order_date]]), MONTH(orders[[#This Row],[order_date]]), 1)</f>
        <v>45627</v>
      </c>
      <c r="D939" t="s">
        <v>1474</v>
      </c>
      <c r="E939" t="s">
        <v>588</v>
      </c>
      <c r="F939" t="str">
        <f>VLOOKUP(orders[[#This Row],[product_id]],Products!A:C,3,0)</f>
        <v>Electronics</v>
      </c>
      <c r="G939">
        <v>1</v>
      </c>
      <c r="H939" s="6">
        <v>0.13287299835279373</v>
      </c>
      <c r="I939" s="2">
        <f>VLOOKUP($E939,
Products!$A$1:$F$201,MATCH(Orders!I$1,Products!$A$1:$F$1,0),0)</f>
        <v>32539.342481911372</v>
      </c>
      <c r="J939" s="2">
        <f>VLOOKUP($E939,
Products!$A$1:$F$201,MATCH(Orders!J$1,Products!$A$1:$F$1,0),0)</f>
        <v>21531.252982830021</v>
      </c>
    </row>
    <row r="940" spans="1:10">
      <c r="A940">
        <v>939</v>
      </c>
      <c r="B940" s="4">
        <v>45688</v>
      </c>
      <c r="C940" s="10">
        <f>DATE(YEAR(orders[[#This Row],[order_date]]), MONTH(orders[[#This Row],[order_date]]), 1)</f>
        <v>45658</v>
      </c>
      <c r="D940" t="s">
        <v>984</v>
      </c>
      <c r="E940" t="s">
        <v>528</v>
      </c>
      <c r="F940" t="str">
        <f>VLOOKUP(orders[[#This Row],[product_id]],Products!A:C,3,0)</f>
        <v>Appliances</v>
      </c>
      <c r="G940">
        <v>1</v>
      </c>
      <c r="H940" s="6">
        <v>9.7146110751589465E-2</v>
      </c>
      <c r="I940" s="2">
        <f>VLOOKUP($E940,
Products!$A$1:$F$201,MATCH(Orders!I$1,Products!$A$1:$F$1,0),0)</f>
        <v>5741.145946914552</v>
      </c>
      <c r="J940" s="2">
        <f>VLOOKUP($E940,
Products!$A$1:$F$201,MATCH(Orders!J$1,Products!$A$1:$F$1,0),0)</f>
        <v>4112.7219202399874</v>
      </c>
    </row>
    <row r="941" spans="1:10">
      <c r="A941">
        <v>940</v>
      </c>
      <c r="B941" s="4">
        <v>45181</v>
      </c>
      <c r="C941" s="10">
        <f>DATE(YEAR(orders[[#This Row],[order_date]]), MONTH(orders[[#This Row],[order_date]]), 1)</f>
        <v>45170</v>
      </c>
      <c r="D941" t="s">
        <v>1068</v>
      </c>
      <c r="E941" t="s">
        <v>704</v>
      </c>
      <c r="F941" t="str">
        <f>VLOOKUP(orders[[#This Row],[product_id]],Products!A:C,3,0)</f>
        <v>Electronics</v>
      </c>
      <c r="G941">
        <v>2</v>
      </c>
      <c r="H941" s="6">
        <v>0.1904257621041234</v>
      </c>
      <c r="I941" s="2">
        <f>VLOOKUP($E941,
Products!$A$1:$F$201,MATCH(Orders!I$1,Products!$A$1:$F$1,0),0)</f>
        <v>2453.3182634424861</v>
      </c>
      <c r="J941" s="2">
        <f>VLOOKUP($E941,
Products!$A$1:$F$201,MATCH(Orders!J$1,Products!$A$1:$F$1,0),0)</f>
        <v>1951.860511286576</v>
      </c>
    </row>
    <row r="942" spans="1:10">
      <c r="A942">
        <v>941</v>
      </c>
      <c r="B942" s="4">
        <v>45602</v>
      </c>
      <c r="C942" s="10">
        <f>DATE(YEAR(orders[[#This Row],[order_date]]), MONTH(orders[[#This Row],[order_date]]), 1)</f>
        <v>45597</v>
      </c>
      <c r="D942" t="s">
        <v>2354</v>
      </c>
      <c r="E942" t="s">
        <v>640</v>
      </c>
      <c r="F942" t="str">
        <f>VLOOKUP(orders[[#This Row],[product_id]],Products!A:C,3,0)</f>
        <v>Electronics</v>
      </c>
      <c r="G942">
        <v>3</v>
      </c>
      <c r="H942" s="6">
        <v>0.180786728675841</v>
      </c>
      <c r="I942" s="2">
        <f>VLOOKUP($E942,
Products!$A$1:$F$201,MATCH(Orders!I$1,Products!$A$1:$F$1,0),0)</f>
        <v>28588.897930669911</v>
      </c>
      <c r="J942" s="2">
        <f>VLOOKUP($E942,
Products!$A$1:$F$201,MATCH(Orders!J$1,Products!$A$1:$F$1,0),0)</f>
        <v>20681.16336734363</v>
      </c>
    </row>
    <row r="943" spans="1:10">
      <c r="A943">
        <v>942</v>
      </c>
      <c r="B943" s="4">
        <v>45018</v>
      </c>
      <c r="C943" s="10">
        <f>DATE(YEAR(orders[[#This Row],[order_date]]), MONTH(orders[[#This Row],[order_date]]), 1)</f>
        <v>45017</v>
      </c>
      <c r="D943" t="s">
        <v>2137</v>
      </c>
      <c r="E943" t="s">
        <v>698</v>
      </c>
      <c r="F943" t="str">
        <f>VLOOKUP(orders[[#This Row],[product_id]],Products!A:C,3,0)</f>
        <v>Appliances</v>
      </c>
      <c r="G943">
        <v>1</v>
      </c>
      <c r="H943" s="6">
        <v>0.13630986228754696</v>
      </c>
      <c r="I943" s="2">
        <f>VLOOKUP($E943,
Products!$A$1:$F$201,MATCH(Orders!I$1,Products!$A$1:$F$1,0),0)</f>
        <v>5562.620248272905</v>
      </c>
      <c r="J943" s="2">
        <f>VLOOKUP($E943,
Products!$A$1:$F$201,MATCH(Orders!J$1,Products!$A$1:$F$1,0),0)</f>
        <v>4191.9477694447714</v>
      </c>
    </row>
    <row r="944" spans="1:10">
      <c r="A944">
        <v>943</v>
      </c>
      <c r="B944" s="4">
        <v>46019</v>
      </c>
      <c r="C944" s="10">
        <f>DATE(YEAR(orders[[#This Row],[order_date]]), MONTH(orders[[#This Row],[order_date]]), 1)</f>
        <v>45992</v>
      </c>
      <c r="D944" t="s">
        <v>1904</v>
      </c>
      <c r="E944" t="s">
        <v>651</v>
      </c>
      <c r="F944" t="str">
        <f>VLOOKUP(orders[[#This Row],[product_id]],Products!A:C,3,0)</f>
        <v>Electronics</v>
      </c>
      <c r="G944">
        <v>2</v>
      </c>
      <c r="H944" s="6">
        <v>0.11136135859304382</v>
      </c>
      <c r="I944" s="2">
        <f>VLOOKUP($E944,
Products!$A$1:$F$201,MATCH(Orders!I$1,Products!$A$1:$F$1,0),0)</f>
        <v>28622.091542973511</v>
      </c>
      <c r="J944" s="2">
        <f>VLOOKUP($E944,
Products!$A$1:$F$201,MATCH(Orders!J$1,Products!$A$1:$F$1,0),0)</f>
        <v>19327.527634039769</v>
      </c>
    </row>
    <row r="945" spans="1:10">
      <c r="A945">
        <v>944</v>
      </c>
      <c r="B945" s="4">
        <v>44963</v>
      </c>
      <c r="C945" s="10">
        <f>DATE(YEAR(orders[[#This Row],[order_date]]), MONTH(orders[[#This Row],[order_date]]), 1)</f>
        <v>44958</v>
      </c>
      <c r="D945" t="s">
        <v>1306</v>
      </c>
      <c r="E945" t="s">
        <v>641</v>
      </c>
      <c r="F945" t="str">
        <f>VLOOKUP(orders[[#This Row],[product_id]],Products!A:C,3,0)</f>
        <v>Appliances</v>
      </c>
      <c r="G945">
        <v>2</v>
      </c>
      <c r="H945" s="6">
        <v>0.11622971821732764</v>
      </c>
      <c r="I945" s="2">
        <f>VLOOKUP($E945,
Products!$A$1:$F$201,MATCH(Orders!I$1,Products!$A$1:$F$1,0),0)</f>
        <v>27167.965718506261</v>
      </c>
      <c r="J945" s="2">
        <f>VLOOKUP($E945,
Products!$A$1:$F$201,MATCH(Orders!J$1,Products!$A$1:$F$1,0),0)</f>
        <v>19748.025676381669</v>
      </c>
    </row>
    <row r="946" spans="1:10">
      <c r="A946">
        <v>945</v>
      </c>
      <c r="B946" s="4">
        <v>45066</v>
      </c>
      <c r="C946" s="10">
        <f>DATE(YEAR(orders[[#This Row],[order_date]]), MONTH(orders[[#This Row],[order_date]]), 1)</f>
        <v>45047</v>
      </c>
      <c r="D946" t="s">
        <v>1864</v>
      </c>
      <c r="E946" t="s">
        <v>594</v>
      </c>
      <c r="F946" t="str">
        <f>VLOOKUP(orders[[#This Row],[product_id]],Products!A:C,3,0)</f>
        <v>Electronics</v>
      </c>
      <c r="G946">
        <v>3</v>
      </c>
      <c r="H946" s="6">
        <v>0.10579841426421817</v>
      </c>
      <c r="I946" s="2">
        <f>VLOOKUP($E946,
Products!$A$1:$F$201,MATCH(Orders!I$1,Products!$A$1:$F$1,0),0)</f>
        <v>19992.108086337241</v>
      </c>
      <c r="J946" s="2">
        <f>VLOOKUP($E946,
Products!$A$1:$F$201,MATCH(Orders!J$1,Products!$A$1:$F$1,0),0)</f>
        <v>14456.6967044005</v>
      </c>
    </row>
    <row r="947" spans="1:10">
      <c r="A947">
        <v>946</v>
      </c>
      <c r="B947" s="4">
        <v>45793</v>
      </c>
      <c r="C947" s="10">
        <f>DATE(YEAR(orders[[#This Row],[order_date]]), MONTH(orders[[#This Row],[order_date]]), 1)</f>
        <v>45778</v>
      </c>
      <c r="D947" t="s">
        <v>4283</v>
      </c>
      <c r="E947" t="s">
        <v>547</v>
      </c>
      <c r="F947" t="str">
        <f>VLOOKUP(orders[[#This Row],[product_id]],Products!A:C,3,0)</f>
        <v>Appliances</v>
      </c>
      <c r="G947">
        <v>1</v>
      </c>
      <c r="H947" s="6">
        <v>7.1614170814760375E-2</v>
      </c>
      <c r="I947" s="2">
        <f>VLOOKUP($E947,
Products!$A$1:$F$201,MATCH(Orders!I$1,Products!$A$1:$F$1,0),0)</f>
        <v>2366.4310858022332</v>
      </c>
      <c r="J947" s="2">
        <f>VLOOKUP($E947,
Products!$A$1:$F$201,MATCH(Orders!J$1,Products!$A$1:$F$1,0),0)</f>
        <v>1841.1055346213741</v>
      </c>
    </row>
    <row r="948" spans="1:10">
      <c r="A948">
        <v>947</v>
      </c>
      <c r="B948" s="4">
        <v>45606</v>
      </c>
      <c r="C948" s="10">
        <f>DATE(YEAR(orders[[#This Row],[order_date]]), MONTH(orders[[#This Row],[order_date]]), 1)</f>
        <v>45597</v>
      </c>
      <c r="D948" t="s">
        <v>3047</v>
      </c>
      <c r="E948" t="s">
        <v>598</v>
      </c>
      <c r="F948" t="str">
        <f>VLOOKUP(orders[[#This Row],[product_id]],Products!A:C,3,0)</f>
        <v>Appliances</v>
      </c>
      <c r="G948">
        <v>1</v>
      </c>
      <c r="H948" s="6">
        <v>0.11254982933744449</v>
      </c>
      <c r="I948" s="2">
        <f>VLOOKUP($E948,
Products!$A$1:$F$201,MATCH(Orders!I$1,Products!$A$1:$F$1,0),0)</f>
        <v>5641.6789233526652</v>
      </c>
      <c r="J948" s="2">
        <f>VLOOKUP($E948,
Products!$A$1:$F$201,MATCH(Orders!J$1,Products!$A$1:$F$1,0),0)</f>
        <v>4031.2473685481059</v>
      </c>
    </row>
    <row r="949" spans="1:10">
      <c r="A949">
        <v>948</v>
      </c>
      <c r="B949" s="4">
        <v>45063</v>
      </c>
      <c r="C949" s="10">
        <f>DATE(YEAR(orders[[#This Row],[order_date]]), MONTH(orders[[#This Row],[order_date]]), 1)</f>
        <v>45047</v>
      </c>
      <c r="D949" t="s">
        <v>2224</v>
      </c>
      <c r="E949" t="s">
        <v>598</v>
      </c>
      <c r="F949" t="str">
        <f>VLOOKUP(orders[[#This Row],[product_id]],Products!A:C,3,0)</f>
        <v>Appliances</v>
      </c>
      <c r="G949">
        <v>3</v>
      </c>
      <c r="H949" s="6">
        <v>0.14407767812439701</v>
      </c>
      <c r="I949" s="2">
        <f>VLOOKUP($E949,
Products!$A$1:$F$201,MATCH(Orders!I$1,Products!$A$1:$F$1,0),0)</f>
        <v>5641.6789233526652</v>
      </c>
      <c r="J949" s="2">
        <f>VLOOKUP($E949,
Products!$A$1:$F$201,MATCH(Orders!J$1,Products!$A$1:$F$1,0),0)</f>
        <v>4031.2473685481059</v>
      </c>
    </row>
    <row r="950" spans="1:10">
      <c r="A950">
        <v>949</v>
      </c>
      <c r="B950" s="4">
        <v>45116</v>
      </c>
      <c r="C950" s="10">
        <f>DATE(YEAR(orders[[#This Row],[order_date]]), MONTH(orders[[#This Row],[order_date]]), 1)</f>
        <v>45108</v>
      </c>
      <c r="D950" t="s">
        <v>2544</v>
      </c>
      <c r="E950" t="s">
        <v>506</v>
      </c>
      <c r="F950" t="str">
        <f>VLOOKUP(orders[[#This Row],[product_id]],Products!A:C,3,0)</f>
        <v>Electronics</v>
      </c>
      <c r="G950">
        <v>1</v>
      </c>
      <c r="H950" s="6">
        <v>0.24883226816869936</v>
      </c>
      <c r="I950" s="2">
        <f>VLOOKUP($E950,
Products!$A$1:$F$201,MATCH(Orders!I$1,Products!$A$1:$F$1,0),0)</f>
        <v>2354.115904304108</v>
      </c>
      <c r="J950" s="2">
        <f>VLOOKUP($E950,
Products!$A$1:$F$201,MATCH(Orders!J$1,Products!$A$1:$F$1,0),0)</f>
        <v>1810.784620830796</v>
      </c>
    </row>
    <row r="951" spans="1:10">
      <c r="A951">
        <v>950</v>
      </c>
      <c r="B951" s="4">
        <v>45268</v>
      </c>
      <c r="C951" s="10">
        <f>DATE(YEAR(orders[[#This Row],[order_date]]), MONTH(orders[[#This Row],[order_date]]), 1)</f>
        <v>45261</v>
      </c>
      <c r="D951" t="s">
        <v>1576</v>
      </c>
      <c r="E951" t="s">
        <v>584</v>
      </c>
      <c r="F951" t="str">
        <f>VLOOKUP(orders[[#This Row],[product_id]],Products!A:C,3,0)</f>
        <v>Electronics</v>
      </c>
      <c r="G951">
        <v>1</v>
      </c>
      <c r="H951" s="6">
        <v>0.11359628799623991</v>
      </c>
      <c r="I951" s="2">
        <f>VLOOKUP($E951,
Products!$A$1:$F$201,MATCH(Orders!I$1,Products!$A$1:$F$1,0),0)</f>
        <v>22521.77465591731</v>
      </c>
      <c r="J951" s="2">
        <f>VLOOKUP($E951,
Products!$A$1:$F$201,MATCH(Orders!J$1,Products!$A$1:$F$1,0),0)</f>
        <v>15596.91628423841</v>
      </c>
    </row>
    <row r="952" spans="1:10">
      <c r="A952">
        <v>951</v>
      </c>
      <c r="B952" s="4">
        <v>45955</v>
      </c>
      <c r="C952" s="10">
        <f>DATE(YEAR(orders[[#This Row],[order_date]]), MONTH(orders[[#This Row],[order_date]]), 1)</f>
        <v>45931</v>
      </c>
      <c r="D952" t="s">
        <v>2148</v>
      </c>
      <c r="E952" t="s">
        <v>648</v>
      </c>
      <c r="F952" t="str">
        <f>VLOOKUP(orders[[#This Row],[product_id]],Products!A:C,3,0)</f>
        <v>Electronics</v>
      </c>
      <c r="G952">
        <v>3</v>
      </c>
      <c r="H952" s="6">
        <v>0.1709757218745617</v>
      </c>
      <c r="I952" s="2">
        <f>VLOOKUP($E952,
Products!$A$1:$F$201,MATCH(Orders!I$1,Products!$A$1:$F$1,0),0)</f>
        <v>11049.50250218974</v>
      </c>
      <c r="J952" s="2">
        <f>VLOOKUP($E952,
Products!$A$1:$F$201,MATCH(Orders!J$1,Products!$A$1:$F$1,0),0)</f>
        <v>7252.1207539007246</v>
      </c>
    </row>
    <row r="953" spans="1:10">
      <c r="A953">
        <v>952</v>
      </c>
      <c r="B953" s="4">
        <v>45898</v>
      </c>
      <c r="C953" s="10">
        <f>DATE(YEAR(orders[[#This Row],[order_date]]), MONTH(orders[[#This Row],[order_date]]), 1)</f>
        <v>45870</v>
      </c>
      <c r="D953" t="s">
        <v>3983</v>
      </c>
      <c r="E953" t="s">
        <v>661</v>
      </c>
      <c r="F953" t="str">
        <f>VLOOKUP(orders[[#This Row],[product_id]],Products!A:C,3,0)</f>
        <v>Electronics</v>
      </c>
      <c r="G953">
        <v>2</v>
      </c>
      <c r="H953" s="6">
        <v>0.1902629353426272</v>
      </c>
      <c r="I953" s="2">
        <f>VLOOKUP($E953,
Products!$A$1:$F$201,MATCH(Orders!I$1,Products!$A$1:$F$1,0),0)</f>
        <v>18760.038541255031</v>
      </c>
      <c r="J953" s="2">
        <f>VLOOKUP($E953,
Products!$A$1:$F$201,MATCH(Orders!J$1,Products!$A$1:$F$1,0),0)</f>
        <v>13545.127547708629</v>
      </c>
    </row>
    <row r="954" spans="1:10">
      <c r="A954">
        <v>953</v>
      </c>
      <c r="B954" s="4">
        <v>45588</v>
      </c>
      <c r="C954" s="10">
        <f>DATE(YEAR(orders[[#This Row],[order_date]]), MONTH(orders[[#This Row],[order_date]]), 1)</f>
        <v>45566</v>
      </c>
      <c r="D954" t="s">
        <v>2047</v>
      </c>
      <c r="E954" t="s">
        <v>669</v>
      </c>
      <c r="F954" t="str">
        <f>VLOOKUP(orders[[#This Row],[product_id]],Products!A:C,3,0)</f>
        <v>Electronics</v>
      </c>
      <c r="G954">
        <v>1</v>
      </c>
      <c r="H954" s="6">
        <v>0.22346620757951791</v>
      </c>
      <c r="I954" s="2">
        <f>VLOOKUP($E954,
Products!$A$1:$F$201,MATCH(Orders!I$1,Products!$A$1:$F$1,0),0)</f>
        <v>11708.03419603835</v>
      </c>
      <c r="J954" s="2">
        <f>VLOOKUP($E954,
Products!$A$1:$F$201,MATCH(Orders!J$1,Products!$A$1:$F$1,0),0)</f>
        <v>7784.9580101998827</v>
      </c>
    </row>
    <row r="955" spans="1:10">
      <c r="A955">
        <v>954</v>
      </c>
      <c r="B955" s="4">
        <v>45169</v>
      </c>
      <c r="C955" s="10">
        <f>DATE(YEAR(orders[[#This Row],[order_date]]), MONTH(orders[[#This Row],[order_date]]), 1)</f>
        <v>45139</v>
      </c>
      <c r="D955" t="s">
        <v>2826</v>
      </c>
      <c r="E955" t="s">
        <v>611</v>
      </c>
      <c r="F955" t="str">
        <f>VLOOKUP(orders[[#This Row],[product_id]],Products!A:C,3,0)</f>
        <v>Electronics</v>
      </c>
      <c r="G955">
        <v>1</v>
      </c>
      <c r="H955" s="6">
        <v>0.20344183268826074</v>
      </c>
      <c r="I955" s="2">
        <f>VLOOKUP($E955,
Products!$A$1:$F$201,MATCH(Orders!I$1,Products!$A$1:$F$1,0),0)</f>
        <v>12041.08303405661</v>
      </c>
      <c r="J955" s="2">
        <f>VLOOKUP($E955,
Products!$A$1:$F$201,MATCH(Orders!J$1,Products!$A$1:$F$1,0),0)</f>
        <v>7946.6428283753548</v>
      </c>
    </row>
    <row r="956" spans="1:10">
      <c r="A956">
        <v>955</v>
      </c>
      <c r="B956" s="4">
        <v>45341</v>
      </c>
      <c r="C956" s="10">
        <f>DATE(YEAR(orders[[#This Row],[order_date]]), MONTH(orders[[#This Row],[order_date]]), 1)</f>
        <v>45323</v>
      </c>
      <c r="D956" t="s">
        <v>3012</v>
      </c>
      <c r="E956" t="s">
        <v>551</v>
      </c>
      <c r="F956" t="str">
        <f>VLOOKUP(orders[[#This Row],[product_id]],Products!A:C,3,0)</f>
        <v>Appliances</v>
      </c>
      <c r="G956">
        <v>1</v>
      </c>
      <c r="H956" s="6">
        <v>0.12392505257115319</v>
      </c>
      <c r="I956" s="2">
        <f>VLOOKUP($E956,
Products!$A$1:$F$201,MATCH(Orders!I$1,Products!$A$1:$F$1,0),0)</f>
        <v>5988.538916083141</v>
      </c>
      <c r="J956" s="2">
        <f>VLOOKUP($E956,
Products!$A$1:$F$201,MATCH(Orders!J$1,Products!$A$1:$F$1,0),0)</f>
        <v>4180.5955033056744</v>
      </c>
    </row>
    <row r="957" spans="1:10">
      <c r="A957">
        <v>956</v>
      </c>
      <c r="B957" s="4">
        <v>45633</v>
      </c>
      <c r="C957" s="10">
        <f>DATE(YEAR(orders[[#This Row],[order_date]]), MONTH(orders[[#This Row],[order_date]]), 1)</f>
        <v>45627</v>
      </c>
      <c r="D957" t="s">
        <v>2087</v>
      </c>
      <c r="E957" t="s">
        <v>526</v>
      </c>
      <c r="F957" t="str">
        <f>VLOOKUP(orders[[#This Row],[product_id]],Products!A:C,3,0)</f>
        <v>Electronics</v>
      </c>
      <c r="G957">
        <v>1</v>
      </c>
      <c r="H957" s="6">
        <v>0.17837062052351024</v>
      </c>
      <c r="I957" s="2">
        <f>VLOOKUP($E957,
Products!$A$1:$F$201,MATCH(Orders!I$1,Products!$A$1:$F$1,0),0)</f>
        <v>11165.347713400481</v>
      </c>
      <c r="J957" s="2">
        <f>VLOOKUP($E957,
Products!$A$1:$F$201,MATCH(Orders!J$1,Products!$A$1:$F$1,0),0)</f>
        <v>7966.5169511049389</v>
      </c>
    </row>
    <row r="958" spans="1:10">
      <c r="A958">
        <v>957</v>
      </c>
      <c r="B958" s="4">
        <v>45269</v>
      </c>
      <c r="C958" s="10">
        <f>DATE(YEAR(orders[[#This Row],[order_date]]), MONTH(orders[[#This Row],[order_date]]), 1)</f>
        <v>45261</v>
      </c>
      <c r="D958" t="s">
        <v>1877</v>
      </c>
      <c r="E958" t="s">
        <v>682</v>
      </c>
      <c r="F958" t="str">
        <f>VLOOKUP(orders[[#This Row],[product_id]],Products!A:C,3,0)</f>
        <v>Electronics</v>
      </c>
      <c r="G958">
        <v>1</v>
      </c>
      <c r="H958" s="6">
        <v>0.16509556089339095</v>
      </c>
      <c r="I958" s="2">
        <f>VLOOKUP($E958,
Products!$A$1:$F$201,MATCH(Orders!I$1,Products!$A$1:$F$1,0),0)</f>
        <v>32533.33990892916</v>
      </c>
      <c r="J958" s="2">
        <f>VLOOKUP($E958,
Products!$A$1:$F$201,MATCH(Orders!J$1,Products!$A$1:$F$1,0),0)</f>
        <v>22734.712471507952</v>
      </c>
    </row>
    <row r="959" spans="1:10">
      <c r="A959">
        <v>958</v>
      </c>
      <c r="B959" s="4">
        <v>45608</v>
      </c>
      <c r="C959" s="10">
        <f>DATE(YEAR(orders[[#This Row],[order_date]]), MONTH(orders[[#This Row],[order_date]]), 1)</f>
        <v>45597</v>
      </c>
      <c r="D959" t="s">
        <v>1954</v>
      </c>
      <c r="E959" t="s">
        <v>672</v>
      </c>
      <c r="F959" t="str">
        <f>VLOOKUP(orders[[#This Row],[product_id]],Products!A:C,3,0)</f>
        <v>Electronics</v>
      </c>
      <c r="G959">
        <v>1</v>
      </c>
      <c r="H959" s="6">
        <v>0.19280929809044486</v>
      </c>
      <c r="I959" s="2">
        <f>VLOOKUP($E959,
Products!$A$1:$F$201,MATCH(Orders!I$1,Products!$A$1:$F$1,0),0)</f>
        <v>29856.340212906369</v>
      </c>
      <c r="J959" s="2">
        <f>VLOOKUP($E959,
Products!$A$1:$F$201,MATCH(Orders!J$1,Products!$A$1:$F$1,0),0)</f>
        <v>19759.064823078941</v>
      </c>
    </row>
    <row r="960" spans="1:10">
      <c r="A960">
        <v>959</v>
      </c>
      <c r="B960" s="4">
        <v>45579</v>
      </c>
      <c r="C960" s="10">
        <f>DATE(YEAR(orders[[#This Row],[order_date]]), MONTH(orders[[#This Row],[order_date]]), 1)</f>
        <v>45566</v>
      </c>
      <c r="D960" t="s">
        <v>1834</v>
      </c>
      <c r="E960" t="s">
        <v>543</v>
      </c>
      <c r="F960" t="str">
        <f>VLOOKUP(orders[[#This Row],[product_id]],Products!A:C,3,0)</f>
        <v>Appliances</v>
      </c>
      <c r="G960">
        <v>1</v>
      </c>
      <c r="H960" s="6">
        <v>0.12252989816237418</v>
      </c>
      <c r="I960" s="2">
        <f>VLOOKUP($E960,
Products!$A$1:$F$201,MATCH(Orders!I$1,Products!$A$1:$F$1,0),0)</f>
        <v>2300.989425669633</v>
      </c>
      <c r="J960" s="2">
        <f>VLOOKUP($E960,
Products!$A$1:$F$201,MATCH(Orders!J$1,Products!$A$1:$F$1,0),0)</f>
        <v>1726.390958088811</v>
      </c>
    </row>
    <row r="961" spans="1:10">
      <c r="A961">
        <v>960</v>
      </c>
      <c r="B961" s="4">
        <v>45072</v>
      </c>
      <c r="C961" s="10">
        <f>DATE(YEAR(orders[[#This Row],[order_date]]), MONTH(orders[[#This Row],[order_date]]), 1)</f>
        <v>45047</v>
      </c>
      <c r="D961" t="s">
        <v>4333</v>
      </c>
      <c r="E961" t="s">
        <v>514</v>
      </c>
      <c r="F961" t="str">
        <f>VLOOKUP(orders[[#This Row],[product_id]],Products!A:C,3,0)</f>
        <v>Electronics</v>
      </c>
      <c r="G961">
        <v>3</v>
      </c>
      <c r="H961" s="6">
        <v>0.18262710405122276</v>
      </c>
      <c r="I961" s="2">
        <f>VLOOKUP($E961,
Products!$A$1:$F$201,MATCH(Orders!I$1,Products!$A$1:$F$1,0),0)</f>
        <v>16482.730474054071</v>
      </c>
      <c r="J961" s="2">
        <f>VLOOKUP($E961,
Products!$A$1:$F$201,MATCH(Orders!J$1,Products!$A$1:$F$1,0),0)</f>
        <v>12480.81165565178</v>
      </c>
    </row>
    <row r="962" spans="1:10">
      <c r="A962">
        <v>961</v>
      </c>
      <c r="B962" s="4">
        <v>45249</v>
      </c>
      <c r="C962" s="10">
        <f>DATE(YEAR(orders[[#This Row],[order_date]]), MONTH(orders[[#This Row],[order_date]]), 1)</f>
        <v>45231</v>
      </c>
      <c r="D962" t="s">
        <v>4705</v>
      </c>
      <c r="E962" t="s">
        <v>525</v>
      </c>
      <c r="F962" t="str">
        <f>VLOOKUP(orders[[#This Row],[product_id]],Products!A:C,3,0)</f>
        <v>Electronics</v>
      </c>
      <c r="G962">
        <v>1</v>
      </c>
      <c r="H962" s="6">
        <v>0.19083927563307154</v>
      </c>
      <c r="I962" s="2">
        <f>VLOOKUP($E962,
Products!$A$1:$F$201,MATCH(Orders!I$1,Products!$A$1:$F$1,0),0)</f>
        <v>2441.7405612875209</v>
      </c>
      <c r="J962" s="2">
        <f>VLOOKUP($E962,
Products!$A$1:$F$201,MATCH(Orders!J$1,Products!$A$1:$F$1,0),0)</f>
        <v>1934.1373706011941</v>
      </c>
    </row>
    <row r="963" spans="1:10">
      <c r="A963">
        <v>962</v>
      </c>
      <c r="B963" s="4">
        <v>45048</v>
      </c>
      <c r="C963" s="10">
        <f>DATE(YEAR(orders[[#This Row],[order_date]]), MONTH(orders[[#This Row],[order_date]]), 1)</f>
        <v>45047</v>
      </c>
      <c r="D963" t="s">
        <v>3109</v>
      </c>
      <c r="E963" t="s">
        <v>589</v>
      </c>
      <c r="F963" t="str">
        <f>VLOOKUP(orders[[#This Row],[product_id]],Products!A:C,3,0)</f>
        <v>Appliances</v>
      </c>
      <c r="G963">
        <v>1</v>
      </c>
      <c r="H963" s="6">
        <v>0.1332522862095594</v>
      </c>
      <c r="I963" s="2">
        <f>VLOOKUP($E963,
Products!$A$1:$F$201,MATCH(Orders!I$1,Products!$A$1:$F$1,0),0)</f>
        <v>6227.1351854710047</v>
      </c>
      <c r="J963" s="2">
        <f>VLOOKUP($E963,
Products!$A$1:$F$201,MATCH(Orders!J$1,Products!$A$1:$F$1,0),0)</f>
        <v>4146.7707671772396</v>
      </c>
    </row>
    <row r="964" spans="1:10">
      <c r="A964">
        <v>963</v>
      </c>
      <c r="B964" s="4">
        <v>45237</v>
      </c>
      <c r="C964" s="10">
        <f>DATE(YEAR(orders[[#This Row],[order_date]]), MONTH(orders[[#This Row],[order_date]]), 1)</f>
        <v>45231</v>
      </c>
      <c r="D964" t="s">
        <v>2267</v>
      </c>
      <c r="E964" t="s">
        <v>513</v>
      </c>
      <c r="F964" t="str">
        <f>VLOOKUP(orders[[#This Row],[product_id]],Products!A:C,3,0)</f>
        <v>Electronics</v>
      </c>
      <c r="G964">
        <v>1</v>
      </c>
      <c r="H964" s="6">
        <v>0.189418637328756</v>
      </c>
      <c r="I964" s="2">
        <f>VLOOKUP($E964,
Products!$A$1:$F$201,MATCH(Orders!I$1,Products!$A$1:$F$1,0),0)</f>
        <v>2370.6748519187499</v>
      </c>
      <c r="J964" s="2">
        <f>VLOOKUP($E964,
Products!$A$1:$F$201,MATCH(Orders!J$1,Products!$A$1:$F$1,0),0)</f>
        <v>1742.1190905744229</v>
      </c>
    </row>
    <row r="965" spans="1:10">
      <c r="A965">
        <v>964</v>
      </c>
      <c r="B965" s="4">
        <v>45527</v>
      </c>
      <c r="C965" s="10">
        <f>DATE(YEAR(orders[[#This Row],[order_date]]), MONTH(orders[[#This Row],[order_date]]), 1)</f>
        <v>45505</v>
      </c>
      <c r="D965" t="s">
        <v>4593</v>
      </c>
      <c r="E965" t="s">
        <v>519</v>
      </c>
      <c r="F965" t="str">
        <f>VLOOKUP(orders[[#This Row],[product_id]],Products!A:C,3,0)</f>
        <v>Electronics</v>
      </c>
      <c r="G965">
        <v>1</v>
      </c>
      <c r="H965" s="6">
        <v>0.19416438163746993</v>
      </c>
      <c r="I965" s="2">
        <f>VLOOKUP($E965,
Products!$A$1:$F$201,MATCH(Orders!I$1,Products!$A$1:$F$1,0),0)</f>
        <v>13103.02115426216</v>
      </c>
      <c r="J965" s="2">
        <f>VLOOKUP($E965,
Products!$A$1:$F$201,MATCH(Orders!J$1,Products!$A$1:$F$1,0),0)</f>
        <v>8775.5491996797755</v>
      </c>
    </row>
    <row r="966" spans="1:10">
      <c r="A966">
        <v>965</v>
      </c>
      <c r="B966" s="4">
        <v>45401</v>
      </c>
      <c r="C966" s="10">
        <f>DATE(YEAR(orders[[#This Row],[order_date]]), MONTH(orders[[#This Row],[order_date]]), 1)</f>
        <v>45383</v>
      </c>
      <c r="D966" t="s">
        <v>1990</v>
      </c>
      <c r="E966" t="s">
        <v>567</v>
      </c>
      <c r="F966" t="str">
        <f>VLOOKUP(orders[[#This Row],[product_id]],Products!A:C,3,0)</f>
        <v>Electronics</v>
      </c>
      <c r="G966">
        <v>3</v>
      </c>
      <c r="H966" s="6">
        <v>0.21301379031053208</v>
      </c>
      <c r="I966" s="2">
        <f>VLOOKUP($E966,
Products!$A$1:$F$201,MATCH(Orders!I$1,Products!$A$1:$F$1,0),0)</f>
        <v>17514.171240093368</v>
      </c>
      <c r="J966" s="2">
        <f>VLOOKUP($E966,
Products!$A$1:$F$201,MATCH(Orders!J$1,Products!$A$1:$F$1,0),0)</f>
        <v>12226.76247250809</v>
      </c>
    </row>
    <row r="967" spans="1:10">
      <c r="A967">
        <v>966</v>
      </c>
      <c r="B967" s="4">
        <v>45496</v>
      </c>
      <c r="C967" s="10">
        <f>DATE(YEAR(orders[[#This Row],[order_date]]), MONTH(orders[[#This Row],[order_date]]), 1)</f>
        <v>45474</v>
      </c>
      <c r="D967" t="s">
        <v>1276</v>
      </c>
      <c r="E967" t="s">
        <v>668</v>
      </c>
      <c r="F967" t="str">
        <f>VLOOKUP(orders[[#This Row],[product_id]],Products!A:C,3,0)</f>
        <v>Electronics</v>
      </c>
      <c r="G967">
        <v>2</v>
      </c>
      <c r="H967" s="6">
        <v>0.18582647364346402</v>
      </c>
      <c r="I967" s="2">
        <f>VLOOKUP($E967,
Products!$A$1:$F$201,MATCH(Orders!I$1,Products!$A$1:$F$1,0),0)</f>
        <v>23702.058773663419</v>
      </c>
      <c r="J967" s="2">
        <f>VLOOKUP($E967,
Products!$A$1:$F$201,MATCH(Orders!J$1,Products!$A$1:$F$1,0),0)</f>
        <v>17657.804767621328</v>
      </c>
    </row>
    <row r="968" spans="1:10">
      <c r="A968">
        <v>967</v>
      </c>
      <c r="B968" s="4">
        <v>45501</v>
      </c>
      <c r="C968" s="10">
        <f>DATE(YEAR(orders[[#This Row],[order_date]]), MONTH(orders[[#This Row],[order_date]]), 1)</f>
        <v>45474</v>
      </c>
      <c r="D968" t="s">
        <v>3326</v>
      </c>
      <c r="E968" t="s">
        <v>560</v>
      </c>
      <c r="F968" t="str">
        <f>VLOOKUP(orders[[#This Row],[product_id]],Products!A:C,3,0)</f>
        <v>Appliances</v>
      </c>
      <c r="G968">
        <v>2</v>
      </c>
      <c r="H968" s="6">
        <v>9.6457036706698723E-2</v>
      </c>
      <c r="I968" s="2">
        <f>VLOOKUP($E968,
Products!$A$1:$F$201,MATCH(Orders!I$1,Products!$A$1:$F$1,0),0)</f>
        <v>6334.2190560739964</v>
      </c>
      <c r="J968" s="2">
        <f>VLOOKUP($E968,
Products!$A$1:$F$201,MATCH(Orders!J$1,Products!$A$1:$F$1,0),0)</f>
        <v>4117.6239066206717</v>
      </c>
    </row>
    <row r="969" spans="1:10">
      <c r="A969">
        <v>968</v>
      </c>
      <c r="B969" s="4">
        <v>45273</v>
      </c>
      <c r="C969" s="10">
        <f>DATE(YEAR(orders[[#This Row],[order_date]]), MONTH(orders[[#This Row],[order_date]]), 1)</f>
        <v>45261</v>
      </c>
      <c r="D969" t="s">
        <v>3570</v>
      </c>
      <c r="E969" t="s">
        <v>550</v>
      </c>
      <c r="F969" t="str">
        <f>VLOOKUP(orders[[#This Row],[product_id]],Products!A:C,3,0)</f>
        <v>Electronics</v>
      </c>
      <c r="G969">
        <v>1</v>
      </c>
      <c r="H969" s="6">
        <v>0.18728874997877512</v>
      </c>
      <c r="I969" s="2">
        <f>VLOOKUP($E969,
Products!$A$1:$F$201,MATCH(Orders!I$1,Products!$A$1:$F$1,0),0)</f>
        <v>21928.70634496431</v>
      </c>
      <c r="J969" s="2">
        <f>VLOOKUP($E969,
Products!$A$1:$F$201,MATCH(Orders!J$1,Products!$A$1:$F$1,0),0)</f>
        <v>17227.037321653719</v>
      </c>
    </row>
    <row r="970" spans="1:10">
      <c r="A970">
        <v>969</v>
      </c>
      <c r="B970" s="4">
        <v>45746</v>
      </c>
      <c r="C970" s="10">
        <f>DATE(YEAR(orders[[#This Row],[order_date]]), MONTH(orders[[#This Row],[order_date]]), 1)</f>
        <v>45717</v>
      </c>
      <c r="D970" t="s">
        <v>2655</v>
      </c>
      <c r="E970" t="s">
        <v>654</v>
      </c>
      <c r="F970" t="str">
        <f>VLOOKUP(orders[[#This Row],[product_id]],Products!A:C,3,0)</f>
        <v>Electronics</v>
      </c>
      <c r="G970">
        <v>1</v>
      </c>
      <c r="H970" s="6">
        <v>0.14468117663750665</v>
      </c>
      <c r="I970" s="2">
        <f>VLOOKUP($E970,
Products!$A$1:$F$201,MATCH(Orders!I$1,Products!$A$1:$F$1,0),0)</f>
        <v>2480.90324078101</v>
      </c>
      <c r="J970" s="2">
        <f>VLOOKUP($E970,
Products!$A$1:$F$201,MATCH(Orders!J$1,Products!$A$1:$F$1,0),0)</f>
        <v>1964.543440578911</v>
      </c>
    </row>
    <row r="971" spans="1:10">
      <c r="A971">
        <v>970</v>
      </c>
      <c r="B971" s="4">
        <v>45308</v>
      </c>
      <c r="C971" s="10">
        <f>DATE(YEAR(orders[[#This Row],[order_date]]), MONTH(orders[[#This Row],[order_date]]), 1)</f>
        <v>45292</v>
      </c>
      <c r="D971" t="s">
        <v>4690</v>
      </c>
      <c r="E971" t="s">
        <v>558</v>
      </c>
      <c r="F971" t="str">
        <f>VLOOKUP(orders[[#This Row],[product_id]],Products!A:C,3,0)</f>
        <v>Electronics</v>
      </c>
      <c r="G971">
        <v>2</v>
      </c>
      <c r="H971" s="6">
        <v>0.11309872482928687</v>
      </c>
      <c r="I971" s="2">
        <f>VLOOKUP($E971,
Products!$A$1:$F$201,MATCH(Orders!I$1,Products!$A$1:$F$1,0),0)</f>
        <v>30121.382934618541</v>
      </c>
      <c r="J971" s="2">
        <f>VLOOKUP($E971,
Products!$A$1:$F$201,MATCH(Orders!J$1,Products!$A$1:$F$1,0),0)</f>
        <v>20439.226581954921</v>
      </c>
    </row>
    <row r="972" spans="1:10">
      <c r="A972">
        <v>971</v>
      </c>
      <c r="B972" s="4">
        <v>44998</v>
      </c>
      <c r="C972" s="10">
        <f>DATE(YEAR(orders[[#This Row],[order_date]]), MONTH(orders[[#This Row],[order_date]]), 1)</f>
        <v>44986</v>
      </c>
      <c r="D972" t="s">
        <v>3847</v>
      </c>
      <c r="E972" t="s">
        <v>687</v>
      </c>
      <c r="F972" t="str">
        <f>VLOOKUP(orders[[#This Row],[product_id]],Products!A:C,3,0)</f>
        <v>Electronics</v>
      </c>
      <c r="G972">
        <v>2</v>
      </c>
      <c r="H972" s="6">
        <v>0.22381495400722665</v>
      </c>
      <c r="I972" s="2">
        <f>VLOOKUP($E972,
Products!$A$1:$F$201,MATCH(Orders!I$1,Products!$A$1:$F$1,0),0)</f>
        <v>12143.737276429891</v>
      </c>
      <c r="J972" s="2">
        <f>VLOOKUP($E972,
Products!$A$1:$F$201,MATCH(Orders!J$1,Products!$A$1:$F$1,0),0)</f>
        <v>9077.1957392673976</v>
      </c>
    </row>
    <row r="973" spans="1:10">
      <c r="A973">
        <v>972</v>
      </c>
      <c r="B973" s="4">
        <v>45447</v>
      </c>
      <c r="C973" s="10">
        <f>DATE(YEAR(orders[[#This Row],[order_date]]), MONTH(orders[[#This Row],[order_date]]), 1)</f>
        <v>45444</v>
      </c>
      <c r="D973" t="s">
        <v>2683</v>
      </c>
      <c r="E973" t="s">
        <v>591</v>
      </c>
      <c r="F973" t="str">
        <f>VLOOKUP(orders[[#This Row],[product_id]],Products!A:C,3,0)</f>
        <v>Appliances</v>
      </c>
      <c r="G973">
        <v>1</v>
      </c>
      <c r="H973" s="6">
        <v>7.631345670996377E-2</v>
      </c>
      <c r="I973" s="2">
        <f>VLOOKUP($E973,
Products!$A$1:$F$201,MATCH(Orders!I$1,Products!$A$1:$F$1,0),0)</f>
        <v>5828.0678031706884</v>
      </c>
      <c r="J973" s="2">
        <f>VLOOKUP($E973,
Products!$A$1:$F$201,MATCH(Orders!J$1,Products!$A$1:$F$1,0),0)</f>
        <v>3928.741316454903</v>
      </c>
    </row>
    <row r="974" spans="1:10">
      <c r="A974">
        <v>973</v>
      </c>
      <c r="B974" s="4">
        <v>45859</v>
      </c>
      <c r="C974" s="10">
        <f>DATE(YEAR(orders[[#This Row],[order_date]]), MONTH(orders[[#This Row],[order_date]]), 1)</f>
        <v>45839</v>
      </c>
      <c r="D974" t="s">
        <v>4224</v>
      </c>
      <c r="E974" t="s">
        <v>676</v>
      </c>
      <c r="F974" t="str">
        <f>VLOOKUP(orders[[#This Row],[product_id]],Products!A:C,3,0)</f>
        <v>Electronics</v>
      </c>
      <c r="G974">
        <v>1</v>
      </c>
      <c r="H974" s="6">
        <v>0.19475551967483987</v>
      </c>
      <c r="I974" s="2">
        <f>VLOOKUP($E974,
Products!$A$1:$F$201,MATCH(Orders!I$1,Products!$A$1:$F$1,0),0)</f>
        <v>30008.64884218746</v>
      </c>
      <c r="J974" s="2">
        <f>VLOOKUP($E974,
Products!$A$1:$F$201,MATCH(Orders!J$1,Products!$A$1:$F$1,0),0)</f>
        <v>19907.2372539471</v>
      </c>
    </row>
    <row r="975" spans="1:10">
      <c r="A975">
        <v>974</v>
      </c>
      <c r="B975" s="4">
        <v>45265</v>
      </c>
      <c r="C975" s="10">
        <f>DATE(YEAR(orders[[#This Row],[order_date]]), MONTH(orders[[#This Row],[order_date]]), 1)</f>
        <v>45261</v>
      </c>
      <c r="D975" t="s">
        <v>2686</v>
      </c>
      <c r="E975" t="s">
        <v>511</v>
      </c>
      <c r="F975" t="str">
        <f>VLOOKUP(orders[[#This Row],[product_id]],Products!A:C,3,0)</f>
        <v>Appliances</v>
      </c>
      <c r="G975">
        <v>1</v>
      </c>
      <c r="H975" s="6">
        <v>6.6818024794204428E-2</v>
      </c>
      <c r="I975" s="2">
        <f>VLOOKUP($E975,
Products!$A$1:$F$201,MATCH(Orders!I$1,Products!$A$1:$F$1,0),0)</f>
        <v>6005.1161529516376</v>
      </c>
      <c r="J975" s="2">
        <f>VLOOKUP($E975,
Products!$A$1:$F$201,MATCH(Orders!J$1,Products!$A$1:$F$1,0),0)</f>
        <v>4036.1471846213158</v>
      </c>
    </row>
    <row r="976" spans="1:10">
      <c r="A976">
        <v>975</v>
      </c>
      <c r="B976" s="4">
        <v>45590</v>
      </c>
      <c r="C976" s="10">
        <f>DATE(YEAR(orders[[#This Row],[order_date]]), MONTH(orders[[#This Row],[order_date]]), 1)</f>
        <v>45566</v>
      </c>
      <c r="D976" t="s">
        <v>1152</v>
      </c>
      <c r="E976" t="s">
        <v>688</v>
      </c>
      <c r="F976" t="str">
        <f>VLOOKUP(orders[[#This Row],[product_id]],Products!A:C,3,0)</f>
        <v>Appliances</v>
      </c>
      <c r="G976">
        <v>3</v>
      </c>
      <c r="H976" s="6">
        <v>0.10142689010444027</v>
      </c>
      <c r="I976" s="2">
        <f>VLOOKUP($E976,
Products!$A$1:$F$201,MATCH(Orders!I$1,Products!$A$1:$F$1,0),0)</f>
        <v>5983.6860426434141</v>
      </c>
      <c r="J976" s="2">
        <f>VLOOKUP($E976,
Products!$A$1:$F$201,MATCH(Orders!J$1,Products!$A$1:$F$1,0),0)</f>
        <v>3911.563059036529</v>
      </c>
    </row>
    <row r="977" spans="1:10">
      <c r="A977">
        <v>976</v>
      </c>
      <c r="B977" s="4">
        <v>44966</v>
      </c>
      <c r="C977" s="10">
        <f>DATE(YEAR(orders[[#This Row],[order_date]]), MONTH(orders[[#This Row],[order_date]]), 1)</f>
        <v>44958</v>
      </c>
      <c r="D977" t="s">
        <v>1488</v>
      </c>
      <c r="E977" t="s">
        <v>549</v>
      </c>
      <c r="F977" t="str">
        <f>VLOOKUP(orders[[#This Row],[product_id]],Products!A:C,3,0)</f>
        <v>Electronics</v>
      </c>
      <c r="G977">
        <v>1</v>
      </c>
      <c r="H977" s="6">
        <v>0.13301974740562664</v>
      </c>
      <c r="I977" s="2">
        <f>VLOOKUP($E977,
Products!$A$1:$F$201,MATCH(Orders!I$1,Products!$A$1:$F$1,0),0)</f>
        <v>32579.222893763279</v>
      </c>
      <c r="J977" s="2">
        <f>VLOOKUP($E977,
Products!$A$1:$F$201,MATCH(Orders!J$1,Products!$A$1:$F$1,0),0)</f>
        <v>22472.912188105081</v>
      </c>
    </row>
    <row r="978" spans="1:10">
      <c r="A978">
        <v>977</v>
      </c>
      <c r="B978" s="4">
        <v>45500</v>
      </c>
      <c r="C978" s="10">
        <f>DATE(YEAR(orders[[#This Row],[order_date]]), MONTH(orders[[#This Row],[order_date]]), 1)</f>
        <v>45474</v>
      </c>
      <c r="D978" t="s">
        <v>1986</v>
      </c>
      <c r="E978" t="s">
        <v>596</v>
      </c>
      <c r="F978" t="str">
        <f>VLOOKUP(orders[[#This Row],[product_id]],Products!A:C,3,0)</f>
        <v>Electronics</v>
      </c>
      <c r="G978">
        <v>2</v>
      </c>
      <c r="H978" s="6">
        <v>0.21412059301424968</v>
      </c>
      <c r="I978" s="2">
        <f>VLOOKUP($E978,
Products!$A$1:$F$201,MATCH(Orders!I$1,Products!$A$1:$F$1,0),0)</f>
        <v>12935.39757670891</v>
      </c>
      <c r="J978" s="2">
        <f>VLOOKUP($E978,
Products!$A$1:$F$201,MATCH(Orders!J$1,Products!$A$1:$F$1,0),0)</f>
        <v>9648.6160598594815</v>
      </c>
    </row>
    <row r="979" spans="1:10">
      <c r="A979">
        <v>978</v>
      </c>
      <c r="B979" s="4">
        <v>45892</v>
      </c>
      <c r="C979" s="10">
        <f>DATE(YEAR(orders[[#This Row],[order_date]]), MONTH(orders[[#This Row],[order_date]]), 1)</f>
        <v>45870</v>
      </c>
      <c r="D979" t="s">
        <v>3662</v>
      </c>
      <c r="E979" t="s">
        <v>701</v>
      </c>
      <c r="F979" t="str">
        <f>VLOOKUP(orders[[#This Row],[product_id]],Products!A:C,3,0)</f>
        <v>Electronics</v>
      </c>
      <c r="G979">
        <v>2</v>
      </c>
      <c r="H979" s="6">
        <v>0.1145340135990312</v>
      </c>
      <c r="I979" s="2">
        <f>VLOOKUP($E979,
Products!$A$1:$F$201,MATCH(Orders!I$1,Products!$A$1:$F$1,0),0)</f>
        <v>19562.35470664543</v>
      </c>
      <c r="J979" s="2">
        <f>VLOOKUP($E979,
Products!$A$1:$F$201,MATCH(Orders!J$1,Products!$A$1:$F$1,0),0)</f>
        <v>13782.49498098754</v>
      </c>
    </row>
    <row r="980" spans="1:10">
      <c r="A980">
        <v>979</v>
      </c>
      <c r="B980" s="4">
        <v>45507</v>
      </c>
      <c r="C980" s="10">
        <f>DATE(YEAR(orders[[#This Row],[order_date]]), MONTH(orders[[#This Row],[order_date]]), 1)</f>
        <v>45505</v>
      </c>
      <c r="D980" t="s">
        <v>1649</v>
      </c>
      <c r="E980" t="s">
        <v>509</v>
      </c>
      <c r="F980" t="str">
        <f>VLOOKUP(orders[[#This Row],[product_id]],Products!A:C,3,0)</f>
        <v>Appliances</v>
      </c>
      <c r="G980">
        <v>2</v>
      </c>
      <c r="H980" s="6">
        <v>0.10616895947931067</v>
      </c>
      <c r="I980" s="2">
        <f>VLOOKUP($E980,
Products!$A$1:$F$201,MATCH(Orders!I$1,Products!$A$1:$F$1,0),0)</f>
        <v>23898.369282732219</v>
      </c>
      <c r="J980" s="2">
        <f>VLOOKUP($E980,
Products!$A$1:$F$201,MATCH(Orders!J$1,Products!$A$1:$F$1,0),0)</f>
        <v>16491.822147524919</v>
      </c>
    </row>
    <row r="981" spans="1:10">
      <c r="A981">
        <v>980</v>
      </c>
      <c r="B981" s="4">
        <v>45096</v>
      </c>
      <c r="C981" s="10">
        <f>DATE(YEAR(orders[[#This Row],[order_date]]), MONTH(orders[[#This Row],[order_date]]), 1)</f>
        <v>45078</v>
      </c>
      <c r="D981" t="s">
        <v>3649</v>
      </c>
      <c r="E981" t="s">
        <v>626</v>
      </c>
      <c r="F981" t="str">
        <f>VLOOKUP(orders[[#This Row],[product_id]],Products!A:C,3,0)</f>
        <v>Electronics</v>
      </c>
      <c r="G981">
        <v>2</v>
      </c>
      <c r="H981" s="6">
        <v>0.10004060302792554</v>
      </c>
      <c r="I981" s="2">
        <f>VLOOKUP($E981,
Products!$A$1:$F$201,MATCH(Orders!I$1,Products!$A$1:$F$1,0),0)</f>
        <v>19602.440815481601</v>
      </c>
      <c r="J981" s="2">
        <f>VLOOKUP($E981,
Products!$A$1:$F$201,MATCH(Orders!J$1,Products!$A$1:$F$1,0),0)</f>
        <v>14427.862284038891</v>
      </c>
    </row>
    <row r="982" spans="1:10">
      <c r="A982">
        <v>981</v>
      </c>
      <c r="B982" s="4">
        <v>45627</v>
      </c>
      <c r="C982" s="10">
        <f>DATE(YEAR(orders[[#This Row],[order_date]]), MONTH(orders[[#This Row],[order_date]]), 1)</f>
        <v>45627</v>
      </c>
      <c r="D982" t="s">
        <v>3683</v>
      </c>
      <c r="E982" t="s">
        <v>568</v>
      </c>
      <c r="F982" t="str">
        <f>VLOOKUP(orders[[#This Row],[product_id]],Products!A:C,3,0)</f>
        <v>Electronics</v>
      </c>
      <c r="G982">
        <v>1</v>
      </c>
      <c r="H982" s="6">
        <v>0.23349189294909162</v>
      </c>
      <c r="I982" s="2">
        <f>VLOOKUP($E982,
Products!$A$1:$F$201,MATCH(Orders!I$1,Products!$A$1:$F$1,0),0)</f>
        <v>21702.72353355262</v>
      </c>
      <c r="J982" s="2">
        <f>VLOOKUP($E982,
Products!$A$1:$F$201,MATCH(Orders!J$1,Products!$A$1:$F$1,0),0)</f>
        <v>17244.710704747551</v>
      </c>
    </row>
    <row r="983" spans="1:10">
      <c r="A983">
        <v>982</v>
      </c>
      <c r="B983" s="4">
        <v>45437</v>
      </c>
      <c r="C983" s="10">
        <f>DATE(YEAR(orders[[#This Row],[order_date]]), MONTH(orders[[#This Row],[order_date]]), 1)</f>
        <v>45413</v>
      </c>
      <c r="D983" t="s">
        <v>1342</v>
      </c>
      <c r="E983" t="s">
        <v>597</v>
      </c>
      <c r="F983" t="str">
        <f>VLOOKUP(orders[[#This Row],[product_id]],Products!A:C,3,0)</f>
        <v>Appliances</v>
      </c>
      <c r="G983">
        <v>3</v>
      </c>
      <c r="H983" s="6">
        <v>0.14114318778427987</v>
      </c>
      <c r="I983" s="2">
        <f>VLOOKUP($E983,
Products!$A$1:$F$201,MATCH(Orders!I$1,Products!$A$1:$F$1,0),0)</f>
        <v>22545.827750919081</v>
      </c>
      <c r="J983" s="2">
        <f>VLOOKUP($E983,
Products!$A$1:$F$201,MATCH(Orders!J$1,Products!$A$1:$F$1,0),0)</f>
        <v>15091.172935360129</v>
      </c>
    </row>
    <row r="984" spans="1:10">
      <c r="A984">
        <v>983</v>
      </c>
      <c r="B984" s="4">
        <v>45510</v>
      </c>
      <c r="C984" s="10">
        <f>DATE(YEAR(orders[[#This Row],[order_date]]), MONTH(orders[[#This Row],[order_date]]), 1)</f>
        <v>45505</v>
      </c>
      <c r="D984" t="s">
        <v>3679</v>
      </c>
      <c r="E984" t="s">
        <v>691</v>
      </c>
      <c r="F984" t="str">
        <f>VLOOKUP(orders[[#This Row],[product_id]],Products!A:C,3,0)</f>
        <v>Appliances</v>
      </c>
      <c r="G984">
        <v>2</v>
      </c>
      <c r="H984" s="6">
        <v>0.14078954959719861</v>
      </c>
      <c r="I984" s="2">
        <f>VLOOKUP($E984,
Products!$A$1:$F$201,MATCH(Orders!I$1,Products!$A$1:$F$1,0),0)</f>
        <v>2337.6024778940591</v>
      </c>
      <c r="J984" s="2">
        <f>VLOOKUP($E984,
Products!$A$1:$F$201,MATCH(Orders!J$1,Products!$A$1:$F$1,0),0)</f>
        <v>1616.9957885138581</v>
      </c>
    </row>
    <row r="985" spans="1:10">
      <c r="A985">
        <v>984</v>
      </c>
      <c r="B985" s="4">
        <v>45910</v>
      </c>
      <c r="C985" s="10">
        <f>DATE(YEAR(orders[[#This Row],[order_date]]), MONTH(orders[[#This Row],[order_date]]), 1)</f>
        <v>45901</v>
      </c>
      <c r="D985" t="s">
        <v>1236</v>
      </c>
      <c r="E985" t="s">
        <v>687</v>
      </c>
      <c r="F985" t="str">
        <f>VLOOKUP(orders[[#This Row],[product_id]],Products!A:C,3,0)</f>
        <v>Electronics</v>
      </c>
      <c r="G985">
        <v>2</v>
      </c>
      <c r="H985" s="6">
        <v>0.22968258753535814</v>
      </c>
      <c r="I985" s="2">
        <f>VLOOKUP($E985,
Products!$A$1:$F$201,MATCH(Orders!I$1,Products!$A$1:$F$1,0),0)</f>
        <v>12143.737276429891</v>
      </c>
      <c r="J985" s="2">
        <f>VLOOKUP($E985,
Products!$A$1:$F$201,MATCH(Orders!J$1,Products!$A$1:$F$1,0),0)</f>
        <v>9077.1957392673976</v>
      </c>
    </row>
    <row r="986" spans="1:10">
      <c r="A986">
        <v>985</v>
      </c>
      <c r="B986" s="4">
        <v>45385</v>
      </c>
      <c r="C986" s="10">
        <f>DATE(YEAR(orders[[#This Row],[order_date]]), MONTH(orders[[#This Row],[order_date]]), 1)</f>
        <v>45383</v>
      </c>
      <c r="D986" t="s">
        <v>824</v>
      </c>
      <c r="E986" t="s">
        <v>586</v>
      </c>
      <c r="F986" t="str">
        <f>VLOOKUP(orders[[#This Row],[product_id]],Products!A:C,3,0)</f>
        <v>Appliances</v>
      </c>
      <c r="G986">
        <v>2</v>
      </c>
      <c r="H986" s="6">
        <v>0.13739299254541451</v>
      </c>
      <c r="I986" s="2">
        <f>VLOOKUP($E986,
Products!$A$1:$F$201,MATCH(Orders!I$1,Products!$A$1:$F$1,0),0)</f>
        <v>22928.971424497449</v>
      </c>
      <c r="J986" s="2">
        <f>VLOOKUP($E986,
Products!$A$1:$F$201,MATCH(Orders!J$1,Products!$A$1:$F$1,0),0)</f>
        <v>17801.356740692991</v>
      </c>
    </row>
    <row r="987" spans="1:10">
      <c r="A987">
        <v>986</v>
      </c>
      <c r="B987" s="4">
        <v>45455</v>
      </c>
      <c r="C987" s="10">
        <f>DATE(YEAR(orders[[#This Row],[order_date]]), MONTH(orders[[#This Row],[order_date]]), 1)</f>
        <v>45444</v>
      </c>
      <c r="D987" t="s">
        <v>4609</v>
      </c>
      <c r="E987" t="s">
        <v>543</v>
      </c>
      <c r="F987" t="str">
        <f>VLOOKUP(orders[[#This Row],[product_id]],Products!A:C,3,0)</f>
        <v>Appliances</v>
      </c>
      <c r="G987">
        <v>1</v>
      </c>
      <c r="H987" s="6">
        <v>0.10850984242456405</v>
      </c>
      <c r="I987" s="2">
        <f>VLOOKUP($E987,
Products!$A$1:$F$201,MATCH(Orders!I$1,Products!$A$1:$F$1,0),0)</f>
        <v>2300.989425669633</v>
      </c>
      <c r="J987" s="2">
        <f>VLOOKUP($E987,
Products!$A$1:$F$201,MATCH(Orders!J$1,Products!$A$1:$F$1,0),0)</f>
        <v>1726.390958088811</v>
      </c>
    </row>
    <row r="988" spans="1:10">
      <c r="A988">
        <v>987</v>
      </c>
      <c r="B988" s="4">
        <v>45267</v>
      </c>
      <c r="C988" s="10">
        <f>DATE(YEAR(orders[[#This Row],[order_date]]), MONTH(orders[[#This Row],[order_date]]), 1)</f>
        <v>45261</v>
      </c>
      <c r="D988" t="s">
        <v>771</v>
      </c>
      <c r="E988" t="s">
        <v>693</v>
      </c>
      <c r="F988" t="str">
        <f>VLOOKUP(orders[[#This Row],[product_id]],Products!A:C,3,0)</f>
        <v>Appliances</v>
      </c>
      <c r="G988">
        <v>1</v>
      </c>
      <c r="H988" s="6">
        <v>9.7984215522833401E-2</v>
      </c>
      <c r="I988" s="2">
        <f>VLOOKUP($E988,
Products!$A$1:$F$201,MATCH(Orders!I$1,Products!$A$1:$F$1,0),0)</f>
        <v>2037.67513915007</v>
      </c>
      <c r="J988" s="2">
        <f>VLOOKUP($E988,
Products!$A$1:$F$201,MATCH(Orders!J$1,Products!$A$1:$F$1,0),0)</f>
        <v>1374.1566876520769</v>
      </c>
    </row>
    <row r="989" spans="1:10">
      <c r="A989">
        <v>988</v>
      </c>
      <c r="B989" s="4">
        <v>44983</v>
      </c>
      <c r="C989" s="10">
        <f>DATE(YEAR(orders[[#This Row],[order_date]]), MONTH(orders[[#This Row],[order_date]]), 1)</f>
        <v>44958</v>
      </c>
      <c r="D989" t="s">
        <v>2998</v>
      </c>
      <c r="E989" t="s">
        <v>557</v>
      </c>
      <c r="F989" t="str">
        <f>VLOOKUP(orders[[#This Row],[product_id]],Products!A:C,3,0)</f>
        <v>Electronics</v>
      </c>
      <c r="G989">
        <v>2</v>
      </c>
      <c r="H989" s="6">
        <v>0.12027211304069926</v>
      </c>
      <c r="I989" s="2">
        <f>VLOOKUP($E989,
Products!$A$1:$F$201,MATCH(Orders!I$1,Products!$A$1:$F$1,0),0)</f>
        <v>23950.56449224626</v>
      </c>
      <c r="J989" s="2">
        <f>VLOOKUP($E989,
Products!$A$1:$F$201,MATCH(Orders!J$1,Products!$A$1:$F$1,0),0)</f>
        <v>16488.618979732779</v>
      </c>
    </row>
    <row r="990" spans="1:10">
      <c r="A990">
        <v>989</v>
      </c>
      <c r="B990" s="4">
        <v>45144</v>
      </c>
      <c r="C990" s="10">
        <f>DATE(YEAR(orders[[#This Row],[order_date]]), MONTH(orders[[#This Row],[order_date]]), 1)</f>
        <v>45139</v>
      </c>
      <c r="D990" t="s">
        <v>2810</v>
      </c>
      <c r="E990" t="s">
        <v>662</v>
      </c>
      <c r="F990" t="str">
        <f>VLOOKUP(orders[[#This Row],[product_id]],Products!A:C,3,0)</f>
        <v>Electronics</v>
      </c>
      <c r="G990">
        <v>1</v>
      </c>
      <c r="H990" s="6">
        <v>0.15539289321785221</v>
      </c>
      <c r="I990" s="2">
        <f>VLOOKUP($E990,
Products!$A$1:$F$201,MATCH(Orders!I$1,Products!$A$1:$F$1,0),0)</f>
        <v>20028.650831777191</v>
      </c>
      <c r="J990" s="2">
        <f>VLOOKUP($E990,
Products!$A$1:$F$201,MATCH(Orders!J$1,Products!$A$1:$F$1,0),0)</f>
        <v>14139.84905320309</v>
      </c>
    </row>
    <row r="991" spans="1:10">
      <c r="A991">
        <v>990</v>
      </c>
      <c r="B991" s="4">
        <v>45545</v>
      </c>
      <c r="C991" s="10">
        <f>DATE(YEAR(orders[[#This Row],[order_date]]), MONTH(orders[[#This Row],[order_date]]), 1)</f>
        <v>45536</v>
      </c>
      <c r="D991" t="s">
        <v>1773</v>
      </c>
      <c r="E991" t="s">
        <v>673</v>
      </c>
      <c r="F991" t="str">
        <f>VLOOKUP(orders[[#This Row],[product_id]],Products!A:C,3,0)</f>
        <v>Electronics</v>
      </c>
      <c r="G991">
        <v>1</v>
      </c>
      <c r="H991" s="6">
        <v>0.18061898521149683</v>
      </c>
      <c r="I991" s="2">
        <f>VLOOKUP($E991,
Products!$A$1:$F$201,MATCH(Orders!I$1,Products!$A$1:$F$1,0),0)</f>
        <v>19770.070105413852</v>
      </c>
      <c r="J991" s="2">
        <f>VLOOKUP($E991,
Products!$A$1:$F$201,MATCH(Orders!J$1,Products!$A$1:$F$1,0),0)</f>
        <v>14414.291574648811</v>
      </c>
    </row>
    <row r="992" spans="1:10">
      <c r="A992">
        <v>991</v>
      </c>
      <c r="B992" s="4">
        <v>45742</v>
      </c>
      <c r="C992" s="10">
        <f>DATE(YEAR(orders[[#This Row],[order_date]]), MONTH(orders[[#This Row],[order_date]]), 1)</f>
        <v>45717</v>
      </c>
      <c r="D992" t="s">
        <v>3277</v>
      </c>
      <c r="E992" t="s">
        <v>704</v>
      </c>
      <c r="F992" t="str">
        <f>VLOOKUP(orders[[#This Row],[product_id]],Products!A:C,3,0)</f>
        <v>Electronics</v>
      </c>
      <c r="G992">
        <v>1</v>
      </c>
      <c r="H992" s="6">
        <v>0.23023103378663676</v>
      </c>
      <c r="I992" s="2">
        <f>VLOOKUP($E992,
Products!$A$1:$F$201,MATCH(Orders!I$1,Products!$A$1:$F$1,0),0)</f>
        <v>2453.3182634424861</v>
      </c>
      <c r="J992" s="2">
        <f>VLOOKUP($E992,
Products!$A$1:$F$201,MATCH(Orders!J$1,Products!$A$1:$F$1,0),0)</f>
        <v>1951.860511286576</v>
      </c>
    </row>
    <row r="993" spans="1:10">
      <c r="A993">
        <v>992</v>
      </c>
      <c r="B993" s="4">
        <v>45657</v>
      </c>
      <c r="C993" s="10">
        <f>DATE(YEAR(orders[[#This Row],[order_date]]), MONTH(orders[[#This Row],[order_date]]), 1)</f>
        <v>45627</v>
      </c>
      <c r="D993" t="s">
        <v>2619</v>
      </c>
      <c r="E993" t="s">
        <v>513</v>
      </c>
      <c r="F993" t="str">
        <f>VLOOKUP(orders[[#This Row],[product_id]],Products!A:C,3,0)</f>
        <v>Electronics</v>
      </c>
      <c r="G993">
        <v>1</v>
      </c>
      <c r="H993" s="6">
        <v>0.18140404182881975</v>
      </c>
      <c r="I993" s="2">
        <f>VLOOKUP($E993,
Products!$A$1:$F$201,MATCH(Orders!I$1,Products!$A$1:$F$1,0),0)</f>
        <v>2370.6748519187499</v>
      </c>
      <c r="J993" s="2">
        <f>VLOOKUP($E993,
Products!$A$1:$F$201,MATCH(Orders!J$1,Products!$A$1:$F$1,0),0)</f>
        <v>1742.1190905744229</v>
      </c>
    </row>
    <row r="994" spans="1:10">
      <c r="A994">
        <v>993</v>
      </c>
      <c r="B994" s="4">
        <v>45390</v>
      </c>
      <c r="C994" s="10">
        <f>DATE(YEAR(orders[[#This Row],[order_date]]), MONTH(orders[[#This Row],[order_date]]), 1)</f>
        <v>45383</v>
      </c>
      <c r="D994" t="s">
        <v>1129</v>
      </c>
      <c r="E994" t="s">
        <v>610</v>
      </c>
      <c r="F994" t="str">
        <f>VLOOKUP(orders[[#This Row],[product_id]],Products!A:C,3,0)</f>
        <v>Appliances</v>
      </c>
      <c r="G994">
        <v>3</v>
      </c>
      <c r="H994" s="6">
        <v>0.13730872902765276</v>
      </c>
      <c r="I994" s="2">
        <f>VLOOKUP($E994,
Products!$A$1:$F$201,MATCH(Orders!I$1,Products!$A$1:$F$1,0),0)</f>
        <v>23456.386855186989</v>
      </c>
      <c r="J994" s="2">
        <f>VLOOKUP($E994,
Products!$A$1:$F$201,MATCH(Orders!J$1,Products!$A$1:$F$1,0),0)</f>
        <v>16522.385271144129</v>
      </c>
    </row>
    <row r="995" spans="1:10">
      <c r="A995">
        <v>994</v>
      </c>
      <c r="B995" s="4">
        <v>45173</v>
      </c>
      <c r="C995" s="10">
        <f>DATE(YEAR(orders[[#This Row],[order_date]]), MONTH(orders[[#This Row],[order_date]]), 1)</f>
        <v>45170</v>
      </c>
      <c r="D995" t="s">
        <v>4525</v>
      </c>
      <c r="E995" t="s">
        <v>668</v>
      </c>
      <c r="F995" t="str">
        <f>VLOOKUP(orders[[#This Row],[product_id]],Products!A:C,3,0)</f>
        <v>Electronics</v>
      </c>
      <c r="G995">
        <v>1</v>
      </c>
      <c r="H995" s="6">
        <v>0.20198245417058569</v>
      </c>
      <c r="I995" s="2">
        <f>VLOOKUP($E995,
Products!$A$1:$F$201,MATCH(Orders!I$1,Products!$A$1:$F$1,0),0)</f>
        <v>23702.058773663419</v>
      </c>
      <c r="J995" s="2">
        <f>VLOOKUP($E995,
Products!$A$1:$F$201,MATCH(Orders!J$1,Products!$A$1:$F$1,0),0)</f>
        <v>17657.804767621328</v>
      </c>
    </row>
    <row r="996" spans="1:10">
      <c r="A996">
        <v>995</v>
      </c>
      <c r="B996" s="4">
        <v>45656</v>
      </c>
      <c r="C996" s="10">
        <f>DATE(YEAR(orders[[#This Row],[order_date]]), MONTH(orders[[#This Row],[order_date]]), 1)</f>
        <v>45627</v>
      </c>
      <c r="D996" t="s">
        <v>4313</v>
      </c>
      <c r="E996" t="s">
        <v>620</v>
      </c>
      <c r="F996" t="str">
        <f>VLOOKUP(orders[[#This Row],[product_id]],Products!A:C,3,0)</f>
        <v>Electronics</v>
      </c>
      <c r="G996">
        <v>1</v>
      </c>
      <c r="H996" s="6">
        <v>0.23163516474900012</v>
      </c>
      <c r="I996" s="2">
        <f>VLOOKUP($E996,
Products!$A$1:$F$201,MATCH(Orders!I$1,Products!$A$1:$F$1,0),0)</f>
        <v>23669.635851452331</v>
      </c>
      <c r="J996" s="2">
        <f>VLOOKUP($E996,
Products!$A$1:$F$201,MATCH(Orders!J$1,Products!$A$1:$F$1,0),0)</f>
        <v>17880.752220874681</v>
      </c>
    </row>
    <row r="997" spans="1:10">
      <c r="A997">
        <v>996</v>
      </c>
      <c r="B997" s="4">
        <v>45299</v>
      </c>
      <c r="C997" s="10">
        <f>DATE(YEAR(orders[[#This Row],[order_date]]), MONTH(orders[[#This Row],[order_date]]), 1)</f>
        <v>45292</v>
      </c>
      <c r="D997" t="s">
        <v>1100</v>
      </c>
      <c r="E997" t="s">
        <v>628</v>
      </c>
      <c r="F997" t="str">
        <f>VLOOKUP(orders[[#This Row],[product_id]],Products!A:C,3,0)</f>
        <v>Electronics</v>
      </c>
      <c r="G997">
        <v>2</v>
      </c>
      <c r="H997" s="6">
        <v>0.21651248144577584</v>
      </c>
      <c r="I997" s="2">
        <f>VLOOKUP($E997,
Products!$A$1:$F$201,MATCH(Orders!I$1,Products!$A$1:$F$1,0),0)</f>
        <v>2480.4343676348258</v>
      </c>
      <c r="J997" s="2">
        <f>VLOOKUP($E997,
Products!$A$1:$F$201,MATCH(Orders!J$1,Products!$A$1:$F$1,0),0)</f>
        <v>1932.862959692628</v>
      </c>
    </row>
    <row r="998" spans="1:10">
      <c r="A998">
        <v>997</v>
      </c>
      <c r="B998" s="4">
        <v>45343</v>
      </c>
      <c r="C998" s="10">
        <f>DATE(YEAR(orders[[#This Row],[order_date]]), MONTH(orders[[#This Row],[order_date]]), 1)</f>
        <v>45323</v>
      </c>
      <c r="D998" t="s">
        <v>3203</v>
      </c>
      <c r="E998" t="s">
        <v>521</v>
      </c>
      <c r="F998" t="str">
        <f>VLOOKUP(orders[[#This Row],[product_id]],Products!A:C,3,0)</f>
        <v>Electronics</v>
      </c>
      <c r="G998">
        <v>2</v>
      </c>
      <c r="H998" s="6">
        <v>0.24655443369160218</v>
      </c>
      <c r="I998" s="2">
        <f>VLOOKUP($E998,
Products!$A$1:$F$201,MATCH(Orders!I$1,Products!$A$1:$F$1,0),0)</f>
        <v>18373.691083837519</v>
      </c>
      <c r="J998" s="2">
        <f>VLOOKUP($E998,
Products!$A$1:$F$201,MATCH(Orders!J$1,Products!$A$1:$F$1,0),0)</f>
        <v>14409.80197321412</v>
      </c>
    </row>
    <row r="999" spans="1:10">
      <c r="A999">
        <v>998</v>
      </c>
      <c r="B999" s="4">
        <v>45981</v>
      </c>
      <c r="C999" s="10">
        <f>DATE(YEAR(orders[[#This Row],[order_date]]), MONTH(orders[[#This Row],[order_date]]), 1)</f>
        <v>45962</v>
      </c>
      <c r="D999" t="s">
        <v>1986</v>
      </c>
      <c r="E999" t="s">
        <v>523</v>
      </c>
      <c r="F999" t="str">
        <f>VLOOKUP(orders[[#This Row],[product_id]],Products!A:C,3,0)</f>
        <v>Electronics</v>
      </c>
      <c r="G999">
        <v>1</v>
      </c>
      <c r="H999" s="6">
        <v>0.10300173656082728</v>
      </c>
      <c r="I999" s="2">
        <f>VLOOKUP($E999,
Products!$A$1:$F$201,MATCH(Orders!I$1,Products!$A$1:$F$1,0),0)</f>
        <v>27240.414518089601</v>
      </c>
      <c r="J999" s="2">
        <f>VLOOKUP($E999,
Products!$A$1:$F$201,MATCH(Orders!J$1,Products!$A$1:$F$1,0),0)</f>
        <v>21217.524617692769</v>
      </c>
    </row>
    <row r="1000" spans="1:10">
      <c r="A1000">
        <v>999</v>
      </c>
      <c r="B1000" s="4">
        <v>45294</v>
      </c>
      <c r="C1000" s="10">
        <f>DATE(YEAR(orders[[#This Row],[order_date]]), MONTH(orders[[#This Row],[order_date]]), 1)</f>
        <v>45292</v>
      </c>
      <c r="D1000" t="s">
        <v>2746</v>
      </c>
      <c r="E1000" t="s">
        <v>692</v>
      </c>
      <c r="F1000" t="str">
        <f>VLOOKUP(orders[[#This Row],[product_id]],Products!A:C,3,0)</f>
        <v>Electronics</v>
      </c>
      <c r="G1000">
        <v>1</v>
      </c>
      <c r="H1000" s="6">
        <v>0.13117442282693387</v>
      </c>
      <c r="I1000" s="2">
        <f>VLOOKUP($E1000,
Products!$A$1:$F$201,MATCH(Orders!I$1,Products!$A$1:$F$1,0),0)</f>
        <v>18150.337151787651</v>
      </c>
      <c r="J1000" s="2">
        <f>VLOOKUP($E1000,
Products!$A$1:$F$201,MATCH(Orders!J$1,Products!$A$1:$F$1,0),0)</f>
        <v>11965.45000430708</v>
      </c>
    </row>
    <row r="1001" spans="1:10">
      <c r="A1001">
        <v>1000</v>
      </c>
      <c r="B1001" s="4">
        <v>45485</v>
      </c>
      <c r="C1001" s="10">
        <f>DATE(YEAR(orders[[#This Row],[order_date]]), MONTH(orders[[#This Row],[order_date]]), 1)</f>
        <v>45474</v>
      </c>
      <c r="D1001" t="s">
        <v>1659</v>
      </c>
      <c r="E1001" t="s">
        <v>539</v>
      </c>
      <c r="F1001" t="str">
        <f>VLOOKUP(orders[[#This Row],[product_id]],Products!A:C,3,0)</f>
        <v>Appliances</v>
      </c>
      <c r="G1001">
        <v>2</v>
      </c>
      <c r="H1001" s="6">
        <v>5.1021882010074321E-2</v>
      </c>
      <c r="I1001" s="2">
        <f>VLOOKUP($E1001,
Products!$A$1:$F$201,MATCH(Orders!I$1,Products!$A$1:$F$1,0),0)</f>
        <v>25730.234720482978</v>
      </c>
      <c r="J1001" s="2">
        <f>VLOOKUP($E1001,
Products!$A$1:$F$201,MATCH(Orders!J$1,Products!$A$1:$F$1,0),0)</f>
        <v>17186.87037527658</v>
      </c>
    </row>
    <row r="1002" spans="1:10">
      <c r="A1002">
        <v>1001</v>
      </c>
      <c r="B1002" s="4">
        <v>45034</v>
      </c>
      <c r="C1002" s="10">
        <f>DATE(YEAR(orders[[#This Row],[order_date]]), MONTH(orders[[#This Row],[order_date]]), 1)</f>
        <v>45017</v>
      </c>
      <c r="D1002" t="s">
        <v>2525</v>
      </c>
      <c r="E1002" t="s">
        <v>637</v>
      </c>
      <c r="F1002" t="str">
        <f>VLOOKUP(orders[[#This Row],[product_id]],Products!A:C,3,0)</f>
        <v>Electronics</v>
      </c>
      <c r="G1002">
        <v>3</v>
      </c>
      <c r="H1002" s="6">
        <v>0.21883258226552668</v>
      </c>
      <c r="I1002" s="2">
        <f>VLOOKUP($E1002,
Products!$A$1:$F$201,MATCH(Orders!I$1,Products!$A$1:$F$1,0),0)</f>
        <v>2722.8882486231741</v>
      </c>
      <c r="J1002" s="2">
        <f>VLOOKUP($E1002,
Products!$A$1:$F$201,MATCH(Orders!J$1,Products!$A$1:$F$1,0),0)</f>
        <v>2155.455197032014</v>
      </c>
    </row>
    <row r="1003" spans="1:10">
      <c r="A1003">
        <v>1002</v>
      </c>
      <c r="B1003" s="4">
        <v>45510</v>
      </c>
      <c r="C1003" s="10">
        <f>DATE(YEAR(orders[[#This Row],[order_date]]), MONTH(orders[[#This Row],[order_date]]), 1)</f>
        <v>45505</v>
      </c>
      <c r="D1003" t="s">
        <v>2565</v>
      </c>
      <c r="E1003" t="s">
        <v>702</v>
      </c>
      <c r="F1003" t="str">
        <f>VLOOKUP(orders[[#This Row],[product_id]],Products!A:C,3,0)</f>
        <v>Electronics</v>
      </c>
      <c r="G1003">
        <v>1</v>
      </c>
      <c r="H1003" s="6">
        <v>0.14010473161042919</v>
      </c>
      <c r="I1003" s="2">
        <f>VLOOKUP($E1003,
Products!$A$1:$F$201,MATCH(Orders!I$1,Products!$A$1:$F$1,0),0)</f>
        <v>11240.591105652349</v>
      </c>
      <c r="J1003" s="2">
        <f>VLOOKUP($E1003,
Products!$A$1:$F$201,MATCH(Orders!J$1,Products!$A$1:$F$1,0),0)</f>
        <v>7671.9523119121068</v>
      </c>
    </row>
    <row r="1004" spans="1:10">
      <c r="A1004">
        <v>1003</v>
      </c>
      <c r="B1004" s="4">
        <v>45765</v>
      </c>
      <c r="C1004" s="10">
        <f>DATE(YEAR(orders[[#This Row],[order_date]]), MONTH(orders[[#This Row],[order_date]]), 1)</f>
        <v>45748</v>
      </c>
      <c r="D1004" t="s">
        <v>4138</v>
      </c>
      <c r="E1004" t="s">
        <v>632</v>
      </c>
      <c r="F1004" t="str">
        <f>VLOOKUP(orders[[#This Row],[product_id]],Products!A:C,3,0)</f>
        <v>Electronics</v>
      </c>
      <c r="G1004">
        <v>1</v>
      </c>
      <c r="H1004" s="6">
        <v>0.24613689380879855</v>
      </c>
      <c r="I1004" s="2">
        <f>VLOOKUP($E1004,
Products!$A$1:$F$201,MATCH(Orders!I$1,Products!$A$1:$F$1,0),0)</f>
        <v>23049.571773693999</v>
      </c>
      <c r="J1004" s="2">
        <f>VLOOKUP($E1004,
Products!$A$1:$F$201,MATCH(Orders!J$1,Products!$A$1:$F$1,0),0)</f>
        <v>15791.461375569639</v>
      </c>
    </row>
    <row r="1005" spans="1:10">
      <c r="A1005">
        <v>1004</v>
      </c>
      <c r="B1005" s="4">
        <v>45344</v>
      </c>
      <c r="C1005" s="10">
        <f>DATE(YEAR(orders[[#This Row],[order_date]]), MONTH(orders[[#This Row],[order_date]]), 1)</f>
        <v>45323</v>
      </c>
      <c r="D1005" t="s">
        <v>1468</v>
      </c>
      <c r="E1005" t="s">
        <v>698</v>
      </c>
      <c r="F1005" t="str">
        <f>VLOOKUP(orders[[#This Row],[product_id]],Products!A:C,3,0)</f>
        <v>Appliances</v>
      </c>
      <c r="G1005">
        <v>1</v>
      </c>
      <c r="H1005" s="6">
        <v>0.14296140388999373</v>
      </c>
      <c r="I1005" s="2">
        <f>VLOOKUP($E1005,
Products!$A$1:$F$201,MATCH(Orders!I$1,Products!$A$1:$F$1,0),0)</f>
        <v>5562.620248272905</v>
      </c>
      <c r="J1005" s="2">
        <f>VLOOKUP($E1005,
Products!$A$1:$F$201,MATCH(Orders!J$1,Products!$A$1:$F$1,0),0)</f>
        <v>4191.9477694447714</v>
      </c>
    </row>
    <row r="1006" spans="1:10">
      <c r="A1006">
        <v>1005</v>
      </c>
      <c r="B1006" s="4">
        <v>45747</v>
      </c>
      <c r="C1006" s="10">
        <f>DATE(YEAR(orders[[#This Row],[order_date]]), MONTH(orders[[#This Row],[order_date]]), 1)</f>
        <v>45717</v>
      </c>
      <c r="D1006" t="s">
        <v>2335</v>
      </c>
      <c r="E1006" t="s">
        <v>566</v>
      </c>
      <c r="F1006" t="str">
        <f>VLOOKUP(orders[[#This Row],[product_id]],Products!A:C,3,0)</f>
        <v>Electronics</v>
      </c>
      <c r="G1006">
        <v>2</v>
      </c>
      <c r="H1006" s="6">
        <v>0.10969852170195245</v>
      </c>
      <c r="I1006" s="2">
        <f>VLOOKUP($E1006,
Products!$A$1:$F$201,MATCH(Orders!I$1,Products!$A$1:$F$1,0),0)</f>
        <v>16858.5225334635</v>
      </c>
      <c r="J1006" s="2">
        <f>VLOOKUP($E1006,
Products!$A$1:$F$201,MATCH(Orders!J$1,Products!$A$1:$F$1,0),0)</f>
        <v>11855.743620634101</v>
      </c>
    </row>
    <row r="1007" spans="1:10">
      <c r="A1007">
        <v>1006</v>
      </c>
      <c r="B1007" s="4">
        <v>45609</v>
      </c>
      <c r="C1007" s="10">
        <f>DATE(YEAR(orders[[#This Row],[order_date]]), MONTH(orders[[#This Row],[order_date]]), 1)</f>
        <v>45597</v>
      </c>
      <c r="D1007" t="s">
        <v>2109</v>
      </c>
      <c r="E1007" t="s">
        <v>551</v>
      </c>
      <c r="F1007" t="str">
        <f>VLOOKUP(orders[[#This Row],[product_id]],Products!A:C,3,0)</f>
        <v>Appliances</v>
      </c>
      <c r="G1007">
        <v>3</v>
      </c>
      <c r="H1007" s="6">
        <v>0.14136781584453401</v>
      </c>
      <c r="I1007" s="2">
        <f>VLOOKUP($E1007,
Products!$A$1:$F$201,MATCH(Orders!I$1,Products!$A$1:$F$1,0),0)</f>
        <v>5988.538916083141</v>
      </c>
      <c r="J1007" s="2">
        <f>VLOOKUP($E1007,
Products!$A$1:$F$201,MATCH(Orders!J$1,Products!$A$1:$F$1,0),0)</f>
        <v>4180.5955033056744</v>
      </c>
    </row>
    <row r="1008" spans="1:10">
      <c r="A1008">
        <v>1007</v>
      </c>
      <c r="B1008" s="4">
        <v>45182</v>
      </c>
      <c r="C1008" s="10">
        <f>DATE(YEAR(orders[[#This Row],[order_date]]), MONTH(orders[[#This Row],[order_date]]), 1)</f>
        <v>45170</v>
      </c>
      <c r="D1008" t="s">
        <v>1148</v>
      </c>
      <c r="E1008" t="s">
        <v>654</v>
      </c>
      <c r="F1008" t="str">
        <f>VLOOKUP(orders[[#This Row],[product_id]],Products!A:C,3,0)</f>
        <v>Electronics</v>
      </c>
      <c r="G1008">
        <v>1</v>
      </c>
      <c r="H1008" s="6">
        <v>0.21767475293796376</v>
      </c>
      <c r="I1008" s="2">
        <f>VLOOKUP($E1008,
Products!$A$1:$F$201,MATCH(Orders!I$1,Products!$A$1:$F$1,0),0)</f>
        <v>2480.90324078101</v>
      </c>
      <c r="J1008" s="2">
        <f>VLOOKUP($E1008,
Products!$A$1:$F$201,MATCH(Orders!J$1,Products!$A$1:$F$1,0),0)</f>
        <v>1964.543440578911</v>
      </c>
    </row>
    <row r="1009" spans="1:10">
      <c r="A1009">
        <v>1008</v>
      </c>
      <c r="B1009" s="4">
        <v>45706</v>
      </c>
      <c r="C1009" s="10">
        <f>DATE(YEAR(orders[[#This Row],[order_date]]), MONTH(orders[[#This Row],[order_date]]), 1)</f>
        <v>45689</v>
      </c>
      <c r="D1009" t="s">
        <v>3720</v>
      </c>
      <c r="E1009" t="s">
        <v>582</v>
      </c>
      <c r="F1009" t="str">
        <f>VLOOKUP(orders[[#This Row],[product_id]],Products!A:C,3,0)</f>
        <v>Electronics</v>
      </c>
      <c r="G1009">
        <v>1</v>
      </c>
      <c r="H1009" s="6">
        <v>0.13317275237685647</v>
      </c>
      <c r="I1009" s="2">
        <f>VLOOKUP($E1009,
Products!$A$1:$F$201,MATCH(Orders!I$1,Products!$A$1:$F$1,0),0)</f>
        <v>16266.090182397211</v>
      </c>
      <c r="J1009" s="2">
        <f>VLOOKUP($E1009,
Products!$A$1:$F$201,MATCH(Orders!J$1,Products!$A$1:$F$1,0),0)</f>
        <v>11802.84602487359</v>
      </c>
    </row>
    <row r="1010" spans="1:10">
      <c r="A1010">
        <v>1009</v>
      </c>
      <c r="B1010" s="4">
        <v>45764</v>
      </c>
      <c r="C1010" s="10">
        <f>DATE(YEAR(orders[[#This Row],[order_date]]), MONTH(orders[[#This Row],[order_date]]), 1)</f>
        <v>45748</v>
      </c>
      <c r="D1010" t="s">
        <v>3645</v>
      </c>
      <c r="E1010" t="s">
        <v>628</v>
      </c>
      <c r="F1010" t="str">
        <f>VLOOKUP(orders[[#This Row],[product_id]],Products!A:C,3,0)</f>
        <v>Electronics</v>
      </c>
      <c r="G1010">
        <v>3</v>
      </c>
      <c r="H1010" s="6">
        <v>0.20038694558994388</v>
      </c>
      <c r="I1010" s="2">
        <f>VLOOKUP($E1010,
Products!$A$1:$F$201,MATCH(Orders!I$1,Products!$A$1:$F$1,0),0)</f>
        <v>2480.4343676348258</v>
      </c>
      <c r="J1010" s="2">
        <f>VLOOKUP($E1010,
Products!$A$1:$F$201,MATCH(Orders!J$1,Products!$A$1:$F$1,0),0)</f>
        <v>1932.862959692628</v>
      </c>
    </row>
    <row r="1011" spans="1:10">
      <c r="A1011">
        <v>1010</v>
      </c>
      <c r="B1011" s="4">
        <v>45841</v>
      </c>
      <c r="C1011" s="10">
        <f>DATE(YEAR(orders[[#This Row],[order_date]]), MONTH(orders[[#This Row],[order_date]]), 1)</f>
        <v>45839</v>
      </c>
      <c r="D1011" t="s">
        <v>3287</v>
      </c>
      <c r="E1011" t="s">
        <v>671</v>
      </c>
      <c r="F1011" t="str">
        <f>VLOOKUP(orders[[#This Row],[product_id]],Products!A:C,3,0)</f>
        <v>Electronics</v>
      </c>
      <c r="G1011">
        <v>2</v>
      </c>
      <c r="H1011" s="6">
        <v>0.24553393684888777</v>
      </c>
      <c r="I1011" s="2">
        <f>VLOOKUP($E1011,
Products!$A$1:$F$201,MATCH(Orders!I$1,Products!$A$1:$F$1,0),0)</f>
        <v>20226.002416343759</v>
      </c>
      <c r="J1011" s="2">
        <f>VLOOKUP($E1011,
Products!$A$1:$F$201,MATCH(Orders!J$1,Products!$A$1:$F$1,0),0)</f>
        <v>13513.884167631189</v>
      </c>
    </row>
    <row r="1012" spans="1:10">
      <c r="A1012">
        <v>1011</v>
      </c>
      <c r="B1012" s="4">
        <v>45161</v>
      </c>
      <c r="C1012" s="10">
        <f>DATE(YEAR(orders[[#This Row],[order_date]]), MONTH(orders[[#This Row],[order_date]]), 1)</f>
        <v>45139</v>
      </c>
      <c r="D1012" t="s">
        <v>2203</v>
      </c>
      <c r="E1012" t="s">
        <v>578</v>
      </c>
      <c r="F1012" t="str">
        <f>VLOOKUP(orders[[#This Row],[product_id]],Products!A:C,3,0)</f>
        <v>Electronics</v>
      </c>
      <c r="G1012">
        <v>2</v>
      </c>
      <c r="H1012" s="6">
        <v>0.20138053837028194</v>
      </c>
      <c r="I1012" s="2">
        <f>VLOOKUP($E1012,
Products!$A$1:$F$201,MATCH(Orders!I$1,Products!$A$1:$F$1,0),0)</f>
        <v>2632.553295816565</v>
      </c>
      <c r="J1012" s="2">
        <f>VLOOKUP($E1012,
Products!$A$1:$F$201,MATCH(Orders!J$1,Products!$A$1:$F$1,0),0)</f>
        <v>1732.316114566717</v>
      </c>
    </row>
    <row r="1013" spans="1:10">
      <c r="A1013">
        <v>1012</v>
      </c>
      <c r="B1013" s="4">
        <v>45479</v>
      </c>
      <c r="C1013" s="10">
        <f>DATE(YEAR(orders[[#This Row],[order_date]]), MONTH(orders[[#This Row],[order_date]]), 1)</f>
        <v>45474</v>
      </c>
      <c r="D1013" t="s">
        <v>862</v>
      </c>
      <c r="E1013" t="s">
        <v>591</v>
      </c>
      <c r="F1013" t="str">
        <f>VLOOKUP(orders[[#This Row],[product_id]],Products!A:C,3,0)</f>
        <v>Appliances</v>
      </c>
      <c r="G1013">
        <v>2</v>
      </c>
      <c r="H1013" s="6">
        <v>7.5768679245591664E-2</v>
      </c>
      <c r="I1013" s="2">
        <f>VLOOKUP($E1013,
Products!$A$1:$F$201,MATCH(Orders!I$1,Products!$A$1:$F$1,0),0)</f>
        <v>5828.0678031706884</v>
      </c>
      <c r="J1013" s="2">
        <f>VLOOKUP($E1013,
Products!$A$1:$F$201,MATCH(Orders!J$1,Products!$A$1:$F$1,0),0)</f>
        <v>3928.741316454903</v>
      </c>
    </row>
    <row r="1014" spans="1:10">
      <c r="A1014">
        <v>1013</v>
      </c>
      <c r="B1014" s="4">
        <v>45107</v>
      </c>
      <c r="C1014" s="10">
        <f>DATE(YEAR(orders[[#This Row],[order_date]]), MONTH(orders[[#This Row],[order_date]]), 1)</f>
        <v>45078</v>
      </c>
      <c r="D1014" t="s">
        <v>794</v>
      </c>
      <c r="E1014" t="s">
        <v>586</v>
      </c>
      <c r="F1014" t="str">
        <f>VLOOKUP(orders[[#This Row],[product_id]],Products!A:C,3,0)</f>
        <v>Appliances</v>
      </c>
      <c r="G1014">
        <v>1</v>
      </c>
      <c r="H1014" s="6">
        <v>0.12561706090848465</v>
      </c>
      <c r="I1014" s="2">
        <f>VLOOKUP($E1014,
Products!$A$1:$F$201,MATCH(Orders!I$1,Products!$A$1:$F$1,0),0)</f>
        <v>22928.971424497449</v>
      </c>
      <c r="J1014" s="2">
        <f>VLOOKUP($E1014,
Products!$A$1:$F$201,MATCH(Orders!J$1,Products!$A$1:$F$1,0),0)</f>
        <v>17801.356740692991</v>
      </c>
    </row>
    <row r="1015" spans="1:10">
      <c r="A1015">
        <v>1014</v>
      </c>
      <c r="B1015" s="4">
        <v>45083</v>
      </c>
      <c r="C1015" s="10">
        <f>DATE(YEAR(orders[[#This Row],[order_date]]), MONTH(orders[[#This Row],[order_date]]), 1)</f>
        <v>45078</v>
      </c>
      <c r="D1015" t="s">
        <v>2955</v>
      </c>
      <c r="E1015" t="s">
        <v>693</v>
      </c>
      <c r="F1015" t="str">
        <f>VLOOKUP(orders[[#This Row],[product_id]],Products!A:C,3,0)</f>
        <v>Appliances</v>
      </c>
      <c r="G1015">
        <v>1</v>
      </c>
      <c r="H1015" s="6">
        <v>9.7326603338116394E-2</v>
      </c>
      <c r="I1015" s="2">
        <f>VLOOKUP($E1015,
Products!$A$1:$F$201,MATCH(Orders!I$1,Products!$A$1:$F$1,0),0)</f>
        <v>2037.67513915007</v>
      </c>
      <c r="J1015" s="2">
        <f>VLOOKUP($E1015,
Products!$A$1:$F$201,MATCH(Orders!J$1,Products!$A$1:$F$1,0),0)</f>
        <v>1374.1566876520769</v>
      </c>
    </row>
    <row r="1016" spans="1:10">
      <c r="A1016">
        <v>1015</v>
      </c>
      <c r="B1016" s="4">
        <v>45497</v>
      </c>
      <c r="C1016" s="10">
        <f>DATE(YEAR(orders[[#This Row],[order_date]]), MONTH(orders[[#This Row],[order_date]]), 1)</f>
        <v>45474</v>
      </c>
      <c r="D1016" t="s">
        <v>1685</v>
      </c>
      <c r="E1016" t="s">
        <v>669</v>
      </c>
      <c r="F1016" t="str">
        <f>VLOOKUP(orders[[#This Row],[product_id]],Products!A:C,3,0)</f>
        <v>Electronics</v>
      </c>
      <c r="G1016">
        <v>2</v>
      </c>
      <c r="H1016" s="6">
        <v>0.13071323284295155</v>
      </c>
      <c r="I1016" s="2">
        <f>VLOOKUP($E1016,
Products!$A$1:$F$201,MATCH(Orders!I$1,Products!$A$1:$F$1,0),0)</f>
        <v>11708.03419603835</v>
      </c>
      <c r="J1016" s="2">
        <f>VLOOKUP($E1016,
Products!$A$1:$F$201,MATCH(Orders!J$1,Products!$A$1:$F$1,0),0)</f>
        <v>7784.9580101998827</v>
      </c>
    </row>
    <row r="1017" spans="1:10">
      <c r="A1017">
        <v>1016</v>
      </c>
      <c r="B1017" s="4">
        <v>45783</v>
      </c>
      <c r="C1017" s="10">
        <f>DATE(YEAR(orders[[#This Row],[order_date]]), MONTH(orders[[#This Row],[order_date]]), 1)</f>
        <v>45778</v>
      </c>
      <c r="D1017" t="s">
        <v>1167</v>
      </c>
      <c r="E1017" t="s">
        <v>639</v>
      </c>
      <c r="F1017" t="str">
        <f>VLOOKUP(orders[[#This Row],[product_id]],Products!A:C,3,0)</f>
        <v>Appliances</v>
      </c>
      <c r="G1017">
        <v>3</v>
      </c>
      <c r="H1017" s="6">
        <v>0.12107313945846668</v>
      </c>
      <c r="I1017" s="2">
        <f>VLOOKUP($E1017,
Products!$A$1:$F$201,MATCH(Orders!I$1,Products!$A$1:$F$1,0),0)</f>
        <v>2320.8560923599921</v>
      </c>
      <c r="J1017" s="2">
        <f>VLOOKUP($E1017,
Products!$A$1:$F$201,MATCH(Orders!J$1,Products!$A$1:$F$1,0),0)</f>
        <v>1750.110004830213</v>
      </c>
    </row>
    <row r="1018" spans="1:10">
      <c r="A1018">
        <v>1017</v>
      </c>
      <c r="B1018" s="4">
        <v>45974</v>
      </c>
      <c r="C1018" s="10">
        <f>DATE(YEAR(orders[[#This Row],[order_date]]), MONTH(orders[[#This Row],[order_date]]), 1)</f>
        <v>45962</v>
      </c>
      <c r="D1018" t="s">
        <v>4258</v>
      </c>
      <c r="E1018" t="s">
        <v>672</v>
      </c>
      <c r="F1018" t="str">
        <f>VLOOKUP(orders[[#This Row],[product_id]],Products!A:C,3,0)</f>
        <v>Electronics</v>
      </c>
      <c r="G1018">
        <v>3</v>
      </c>
      <c r="H1018" s="6">
        <v>0.18281164495530608</v>
      </c>
      <c r="I1018" s="2">
        <f>VLOOKUP($E1018,
Products!$A$1:$F$201,MATCH(Orders!I$1,Products!$A$1:$F$1,0),0)</f>
        <v>29856.340212906369</v>
      </c>
      <c r="J1018" s="2">
        <f>VLOOKUP($E1018,
Products!$A$1:$F$201,MATCH(Orders!J$1,Products!$A$1:$F$1,0),0)</f>
        <v>19759.064823078941</v>
      </c>
    </row>
    <row r="1019" spans="1:10">
      <c r="A1019">
        <v>1018</v>
      </c>
      <c r="B1019" s="4">
        <v>45874</v>
      </c>
      <c r="C1019" s="10">
        <f>DATE(YEAR(orders[[#This Row],[order_date]]), MONTH(orders[[#This Row],[order_date]]), 1)</f>
        <v>45870</v>
      </c>
      <c r="D1019" t="s">
        <v>3462</v>
      </c>
      <c r="E1019" t="s">
        <v>662</v>
      </c>
      <c r="F1019" t="str">
        <f>VLOOKUP(orders[[#This Row],[product_id]],Products!A:C,3,0)</f>
        <v>Electronics</v>
      </c>
      <c r="G1019">
        <v>2</v>
      </c>
      <c r="H1019" s="6">
        <v>0.21259170354322784</v>
      </c>
      <c r="I1019" s="2">
        <f>VLOOKUP($E1019,
Products!$A$1:$F$201,MATCH(Orders!I$1,Products!$A$1:$F$1,0),0)</f>
        <v>20028.650831777191</v>
      </c>
      <c r="J1019" s="2">
        <f>VLOOKUP($E1019,
Products!$A$1:$F$201,MATCH(Orders!J$1,Products!$A$1:$F$1,0),0)</f>
        <v>14139.84905320309</v>
      </c>
    </row>
    <row r="1020" spans="1:10">
      <c r="A1020">
        <v>1019</v>
      </c>
      <c r="B1020" s="4">
        <v>45518</v>
      </c>
      <c r="C1020" s="10">
        <f>DATE(YEAR(orders[[#This Row],[order_date]]), MONTH(orders[[#This Row],[order_date]]), 1)</f>
        <v>45505</v>
      </c>
      <c r="D1020" t="s">
        <v>4334</v>
      </c>
      <c r="E1020" t="s">
        <v>660</v>
      </c>
      <c r="F1020" t="str">
        <f>VLOOKUP(orders[[#This Row],[product_id]],Products!A:C,3,0)</f>
        <v>Appliances</v>
      </c>
      <c r="G1020">
        <v>1</v>
      </c>
      <c r="H1020" s="6">
        <v>7.6453178723405887E-2</v>
      </c>
      <c r="I1020" s="2">
        <f>VLOOKUP($E1020,
Products!$A$1:$F$201,MATCH(Orders!I$1,Products!$A$1:$F$1,0),0)</f>
        <v>25996.564605776519</v>
      </c>
      <c r="J1020" s="2">
        <f>VLOOKUP($E1020,
Products!$A$1:$F$201,MATCH(Orders!J$1,Products!$A$1:$F$1,0),0)</f>
        <v>20210.769869456319</v>
      </c>
    </row>
    <row r="1021" spans="1:10">
      <c r="A1021">
        <v>1020</v>
      </c>
      <c r="B1021" s="4">
        <v>45060</v>
      </c>
      <c r="C1021" s="10">
        <f>DATE(YEAR(orders[[#This Row],[order_date]]), MONTH(orders[[#This Row],[order_date]]), 1)</f>
        <v>45047</v>
      </c>
      <c r="D1021" t="s">
        <v>3207</v>
      </c>
      <c r="E1021" t="s">
        <v>574</v>
      </c>
      <c r="F1021" t="str">
        <f>VLOOKUP(orders[[#This Row],[product_id]],Products!A:C,3,0)</f>
        <v>Electronics</v>
      </c>
      <c r="G1021">
        <v>3</v>
      </c>
      <c r="H1021" s="6">
        <v>0.23973951476381647</v>
      </c>
      <c r="I1021" s="2">
        <f>VLOOKUP($E1021,
Products!$A$1:$F$201,MATCH(Orders!I$1,Products!$A$1:$F$1,0),0)</f>
        <v>30824.427673567101</v>
      </c>
      <c r="J1021" s="2">
        <f>VLOOKUP($E1021,
Products!$A$1:$F$201,MATCH(Orders!J$1,Products!$A$1:$F$1,0),0)</f>
        <v>20473.07476940487</v>
      </c>
    </row>
    <row r="1022" spans="1:10">
      <c r="A1022">
        <v>1021</v>
      </c>
      <c r="B1022" s="4">
        <v>45347</v>
      </c>
      <c r="C1022" s="10">
        <f>DATE(YEAR(orders[[#This Row],[order_date]]), MONTH(orders[[#This Row],[order_date]]), 1)</f>
        <v>45323</v>
      </c>
      <c r="D1022" t="s">
        <v>4247</v>
      </c>
      <c r="E1022" t="s">
        <v>642</v>
      </c>
      <c r="F1022" t="str">
        <f>VLOOKUP(orders[[#This Row],[product_id]],Products!A:C,3,0)</f>
        <v>Appliances</v>
      </c>
      <c r="G1022">
        <v>1</v>
      </c>
      <c r="H1022" s="6">
        <v>0.11664580137912549</v>
      </c>
      <c r="I1022" s="2">
        <f>VLOOKUP($E1022,
Products!$A$1:$F$201,MATCH(Orders!I$1,Products!$A$1:$F$1,0),0)</f>
        <v>2296.7821973225709</v>
      </c>
      <c r="J1022" s="2">
        <f>VLOOKUP($E1022,
Products!$A$1:$F$201,MATCH(Orders!J$1,Products!$A$1:$F$1,0),0)</f>
        <v>1585.16132006212</v>
      </c>
    </row>
    <row r="1023" spans="1:10">
      <c r="A1023">
        <v>1022</v>
      </c>
      <c r="B1023" s="4">
        <v>45139</v>
      </c>
      <c r="C1023" s="10">
        <f>DATE(YEAR(orders[[#This Row],[order_date]]), MONTH(orders[[#This Row],[order_date]]), 1)</f>
        <v>45139</v>
      </c>
      <c r="D1023" t="s">
        <v>1085</v>
      </c>
      <c r="E1023" t="s">
        <v>657</v>
      </c>
      <c r="F1023" t="str">
        <f>VLOOKUP(orders[[#This Row],[product_id]],Products!A:C,3,0)</f>
        <v>Appliances</v>
      </c>
      <c r="G1023">
        <v>1</v>
      </c>
      <c r="H1023" s="6">
        <v>0.13943252911389828</v>
      </c>
      <c r="I1023" s="2">
        <f>VLOOKUP($E1023,
Products!$A$1:$F$201,MATCH(Orders!I$1,Products!$A$1:$F$1,0),0)</f>
        <v>6275.8669412443169</v>
      </c>
      <c r="J1023" s="2">
        <f>VLOOKUP($E1023,
Products!$A$1:$F$201,MATCH(Orders!J$1,Products!$A$1:$F$1,0),0)</f>
        <v>4742.5097602697688</v>
      </c>
    </row>
    <row r="1024" spans="1:10">
      <c r="A1024">
        <v>1023</v>
      </c>
      <c r="B1024" s="4">
        <v>45826</v>
      </c>
      <c r="C1024" s="10">
        <f>DATE(YEAR(orders[[#This Row],[order_date]]), MONTH(orders[[#This Row],[order_date]]), 1)</f>
        <v>45809</v>
      </c>
      <c r="D1024" t="s">
        <v>1106</v>
      </c>
      <c r="E1024" t="s">
        <v>696</v>
      </c>
      <c r="F1024" t="str">
        <f>VLOOKUP(orders[[#This Row],[product_id]],Products!A:C,3,0)</f>
        <v>Electronics</v>
      </c>
      <c r="G1024">
        <v>1</v>
      </c>
      <c r="H1024" s="6">
        <v>0.24017739852022371</v>
      </c>
      <c r="I1024" s="2">
        <f>VLOOKUP($E1024,
Products!$A$1:$F$201,MATCH(Orders!I$1,Products!$A$1:$F$1,0),0)</f>
        <v>2723.6534496184809</v>
      </c>
      <c r="J1024" s="2">
        <f>VLOOKUP($E1024,
Products!$A$1:$F$201,MATCH(Orders!J$1,Products!$A$1:$F$1,0),0)</f>
        <v>1872.4715951823</v>
      </c>
    </row>
    <row r="1025" spans="1:10">
      <c r="A1025">
        <v>1024</v>
      </c>
      <c r="B1025" s="4">
        <v>45408</v>
      </c>
      <c r="C1025" s="10">
        <f>DATE(YEAR(orders[[#This Row],[order_date]]), MONTH(orders[[#This Row],[order_date]]), 1)</f>
        <v>45383</v>
      </c>
      <c r="D1025" t="s">
        <v>1808</v>
      </c>
      <c r="E1025" t="s">
        <v>652</v>
      </c>
      <c r="F1025" t="str">
        <f>VLOOKUP(orders[[#This Row],[product_id]],Products!A:C,3,0)</f>
        <v>Appliances</v>
      </c>
      <c r="G1025">
        <v>1</v>
      </c>
      <c r="H1025" s="6">
        <v>0.12517941248099773</v>
      </c>
      <c r="I1025" s="2">
        <f>VLOOKUP($E1025,
Products!$A$1:$F$201,MATCH(Orders!I$1,Products!$A$1:$F$1,0),0)</f>
        <v>6387.3122916387983</v>
      </c>
      <c r="J1025" s="2">
        <f>VLOOKUP($E1025,
Products!$A$1:$F$201,MATCH(Orders!J$1,Products!$A$1:$F$1,0),0)</f>
        <v>4880.3517286187262</v>
      </c>
    </row>
    <row r="1026" spans="1:10">
      <c r="A1026">
        <v>1025</v>
      </c>
      <c r="B1026" s="4">
        <v>45274</v>
      </c>
      <c r="C1026" s="10">
        <f>DATE(YEAR(orders[[#This Row],[order_date]]), MONTH(orders[[#This Row],[order_date]]), 1)</f>
        <v>45261</v>
      </c>
      <c r="D1026" t="s">
        <v>1256</v>
      </c>
      <c r="E1026" t="s">
        <v>602</v>
      </c>
      <c r="F1026" t="str">
        <f>VLOOKUP(orders[[#This Row],[product_id]],Products!A:C,3,0)</f>
        <v>Appliances</v>
      </c>
      <c r="G1026">
        <v>1</v>
      </c>
      <c r="H1026" s="6">
        <v>8.1673467780068704E-2</v>
      </c>
      <c r="I1026" s="2">
        <f>VLOOKUP($E1026,
Products!$A$1:$F$201,MATCH(Orders!I$1,Products!$A$1:$F$1,0),0)</f>
        <v>22834.95547197924</v>
      </c>
      <c r="J1026" s="2">
        <f>VLOOKUP($E1026,
Products!$A$1:$F$201,MATCH(Orders!J$1,Products!$A$1:$F$1,0),0)</f>
        <v>17972.460052660601</v>
      </c>
    </row>
    <row r="1027" spans="1:10">
      <c r="A1027">
        <v>1026</v>
      </c>
      <c r="B1027" s="4">
        <v>45092</v>
      </c>
      <c r="C1027" s="10">
        <f>DATE(YEAR(orders[[#This Row],[order_date]]), MONTH(orders[[#This Row],[order_date]]), 1)</f>
        <v>45078</v>
      </c>
      <c r="D1027" t="s">
        <v>3689</v>
      </c>
      <c r="E1027" t="s">
        <v>628</v>
      </c>
      <c r="F1027" t="str">
        <f>VLOOKUP(orders[[#This Row],[product_id]],Products!A:C,3,0)</f>
        <v>Electronics</v>
      </c>
      <c r="G1027">
        <v>3</v>
      </c>
      <c r="H1027" s="6">
        <v>0.1222810020525622</v>
      </c>
      <c r="I1027" s="2">
        <f>VLOOKUP($E1027,
Products!$A$1:$F$201,MATCH(Orders!I$1,Products!$A$1:$F$1,0),0)</f>
        <v>2480.4343676348258</v>
      </c>
      <c r="J1027" s="2">
        <f>VLOOKUP($E1027,
Products!$A$1:$F$201,MATCH(Orders!J$1,Products!$A$1:$F$1,0),0)</f>
        <v>1932.862959692628</v>
      </c>
    </row>
    <row r="1028" spans="1:10">
      <c r="A1028">
        <v>1027</v>
      </c>
      <c r="B1028" s="4">
        <v>45863</v>
      </c>
      <c r="C1028" s="10">
        <f>DATE(YEAR(orders[[#This Row],[order_date]]), MONTH(orders[[#This Row],[order_date]]), 1)</f>
        <v>45839</v>
      </c>
      <c r="D1028" t="s">
        <v>4573</v>
      </c>
      <c r="E1028" t="s">
        <v>663</v>
      </c>
      <c r="F1028" t="str">
        <f>VLOOKUP(orders[[#This Row],[product_id]],Products!A:C,3,0)</f>
        <v>Electronics</v>
      </c>
      <c r="G1028">
        <v>1</v>
      </c>
      <c r="H1028" s="6">
        <v>0.24978709481690112</v>
      </c>
      <c r="I1028" s="2">
        <f>VLOOKUP($E1028,
Products!$A$1:$F$201,MATCH(Orders!I$1,Products!$A$1:$F$1,0),0)</f>
        <v>12863.39473364416</v>
      </c>
      <c r="J1028" s="2">
        <f>VLOOKUP($E1028,
Products!$A$1:$F$201,MATCH(Orders!J$1,Products!$A$1:$F$1,0),0)</f>
        <v>9312.9321574947517</v>
      </c>
    </row>
    <row r="1029" spans="1:10">
      <c r="A1029">
        <v>1028</v>
      </c>
      <c r="B1029" s="4">
        <v>45274</v>
      </c>
      <c r="C1029" s="10">
        <f>DATE(YEAR(orders[[#This Row],[order_date]]), MONTH(orders[[#This Row],[order_date]]), 1)</f>
        <v>45261</v>
      </c>
      <c r="D1029" t="s">
        <v>3766</v>
      </c>
      <c r="E1029" t="s">
        <v>691</v>
      </c>
      <c r="F1029" t="str">
        <f>VLOOKUP(orders[[#This Row],[product_id]],Products!A:C,3,0)</f>
        <v>Appliances</v>
      </c>
      <c r="G1029">
        <v>2</v>
      </c>
      <c r="H1029" s="6">
        <v>0.12010596440372362</v>
      </c>
      <c r="I1029" s="2">
        <f>VLOOKUP($E1029,
Products!$A$1:$F$201,MATCH(Orders!I$1,Products!$A$1:$F$1,0),0)</f>
        <v>2337.6024778940591</v>
      </c>
      <c r="J1029" s="2">
        <f>VLOOKUP($E1029,
Products!$A$1:$F$201,MATCH(Orders!J$1,Products!$A$1:$F$1,0),0)</f>
        <v>1616.9957885138581</v>
      </c>
    </row>
    <row r="1030" spans="1:10">
      <c r="A1030">
        <v>1029</v>
      </c>
      <c r="B1030" s="4">
        <v>45775</v>
      </c>
      <c r="C1030" s="10">
        <f>DATE(YEAR(orders[[#This Row],[order_date]]), MONTH(orders[[#This Row],[order_date]]), 1)</f>
        <v>45748</v>
      </c>
      <c r="D1030" t="s">
        <v>2115</v>
      </c>
      <c r="E1030" t="s">
        <v>673</v>
      </c>
      <c r="F1030" t="str">
        <f>VLOOKUP(orders[[#This Row],[product_id]],Products!A:C,3,0)</f>
        <v>Electronics</v>
      </c>
      <c r="G1030">
        <v>3</v>
      </c>
      <c r="H1030" s="6">
        <v>0.17438936643203312</v>
      </c>
      <c r="I1030" s="2">
        <f>VLOOKUP($E1030,
Products!$A$1:$F$201,MATCH(Orders!I$1,Products!$A$1:$F$1,0),0)</f>
        <v>19770.070105413852</v>
      </c>
      <c r="J1030" s="2">
        <f>VLOOKUP($E1030,
Products!$A$1:$F$201,MATCH(Orders!J$1,Products!$A$1:$F$1,0),0)</f>
        <v>14414.291574648811</v>
      </c>
    </row>
    <row r="1031" spans="1:10">
      <c r="A1031">
        <v>1030</v>
      </c>
      <c r="B1031" s="4">
        <v>45324</v>
      </c>
      <c r="C1031" s="10">
        <f>DATE(YEAR(orders[[#This Row],[order_date]]), MONTH(orders[[#This Row],[order_date]]), 1)</f>
        <v>45323</v>
      </c>
      <c r="D1031" t="s">
        <v>3731</v>
      </c>
      <c r="E1031" t="s">
        <v>624</v>
      </c>
      <c r="F1031" t="str">
        <f>VLOOKUP(orders[[#This Row],[product_id]],Products!A:C,3,0)</f>
        <v>Appliances</v>
      </c>
      <c r="G1031">
        <v>1</v>
      </c>
      <c r="H1031" s="6">
        <v>8.342437280227645E-2</v>
      </c>
      <c r="I1031" s="2">
        <f>VLOOKUP($E1031,
Products!$A$1:$F$201,MATCH(Orders!I$1,Products!$A$1:$F$1,0),0)</f>
        <v>2102.383201797521</v>
      </c>
      <c r="J1031" s="2">
        <f>VLOOKUP($E1031,
Products!$A$1:$F$201,MATCH(Orders!J$1,Products!$A$1:$F$1,0),0)</f>
        <v>1599.330443274388</v>
      </c>
    </row>
    <row r="1032" spans="1:10">
      <c r="A1032">
        <v>1031</v>
      </c>
      <c r="B1032" s="4">
        <v>45509</v>
      </c>
      <c r="C1032" s="10">
        <f>DATE(YEAR(orders[[#This Row],[order_date]]), MONTH(orders[[#This Row],[order_date]]), 1)</f>
        <v>45505</v>
      </c>
      <c r="D1032" t="s">
        <v>4444</v>
      </c>
      <c r="E1032" t="s">
        <v>701</v>
      </c>
      <c r="F1032" t="str">
        <f>VLOOKUP(orders[[#This Row],[product_id]],Products!A:C,3,0)</f>
        <v>Electronics</v>
      </c>
      <c r="G1032">
        <v>2</v>
      </c>
      <c r="H1032" s="6">
        <v>0.1152846901009255</v>
      </c>
      <c r="I1032" s="2">
        <f>VLOOKUP($E1032,
Products!$A$1:$F$201,MATCH(Orders!I$1,Products!$A$1:$F$1,0),0)</f>
        <v>19562.35470664543</v>
      </c>
      <c r="J1032" s="2">
        <f>VLOOKUP($E1032,
Products!$A$1:$F$201,MATCH(Orders!J$1,Products!$A$1:$F$1,0),0)</f>
        <v>13782.49498098754</v>
      </c>
    </row>
    <row r="1033" spans="1:10">
      <c r="A1033">
        <v>1032</v>
      </c>
      <c r="B1033" s="4">
        <v>45652</v>
      </c>
      <c r="C1033" s="10">
        <f>DATE(YEAR(orders[[#This Row],[order_date]]), MONTH(orders[[#This Row],[order_date]]), 1)</f>
        <v>45627</v>
      </c>
      <c r="D1033" t="s">
        <v>3414</v>
      </c>
      <c r="E1033" t="s">
        <v>537</v>
      </c>
      <c r="F1033" t="str">
        <f>VLOOKUP(orders[[#This Row],[product_id]],Products!A:C,3,0)</f>
        <v>Electronics</v>
      </c>
      <c r="G1033">
        <v>2</v>
      </c>
      <c r="H1033" s="6">
        <v>0.17410230271734742</v>
      </c>
      <c r="I1033" s="2">
        <f>VLOOKUP($E1033,
Products!$A$1:$F$201,MATCH(Orders!I$1,Products!$A$1:$F$1,0),0)</f>
        <v>31703.831103033539</v>
      </c>
      <c r="J1033" s="2">
        <f>VLOOKUP($E1033,
Products!$A$1:$F$201,MATCH(Orders!J$1,Products!$A$1:$F$1,0),0)</f>
        <v>24504.340558054781</v>
      </c>
    </row>
    <row r="1034" spans="1:10">
      <c r="A1034">
        <v>1033</v>
      </c>
      <c r="B1034" s="4">
        <v>45234</v>
      </c>
      <c r="C1034" s="10">
        <f>DATE(YEAR(orders[[#This Row],[order_date]]), MONTH(orders[[#This Row],[order_date]]), 1)</f>
        <v>45231</v>
      </c>
      <c r="D1034" t="s">
        <v>4120</v>
      </c>
      <c r="E1034" t="s">
        <v>618</v>
      </c>
      <c r="F1034" t="str">
        <f>VLOOKUP(orders[[#This Row],[product_id]],Products!A:C,3,0)</f>
        <v>Appliances</v>
      </c>
      <c r="G1034">
        <v>2</v>
      </c>
      <c r="H1034" s="6">
        <v>0.14808875109906564</v>
      </c>
      <c r="I1034" s="2">
        <f>VLOOKUP($E1034,
Products!$A$1:$F$201,MATCH(Orders!I$1,Products!$A$1:$F$1,0),0)</f>
        <v>5546.9777002203573</v>
      </c>
      <c r="J1034" s="2">
        <f>VLOOKUP($E1034,
Products!$A$1:$F$201,MATCH(Orders!J$1,Products!$A$1:$F$1,0),0)</f>
        <v>4048.2565671880161</v>
      </c>
    </row>
    <row r="1035" spans="1:10">
      <c r="A1035">
        <v>1034</v>
      </c>
      <c r="B1035" s="4">
        <v>45917</v>
      </c>
      <c r="C1035" s="10">
        <f>DATE(YEAR(orders[[#This Row],[order_date]]), MONTH(orders[[#This Row],[order_date]]), 1)</f>
        <v>45901</v>
      </c>
      <c r="D1035" t="s">
        <v>3656</v>
      </c>
      <c r="E1035" t="s">
        <v>570</v>
      </c>
      <c r="F1035" t="str">
        <f>VLOOKUP(orders[[#This Row],[product_id]],Products!A:C,3,0)</f>
        <v>Electronics</v>
      </c>
      <c r="G1035">
        <v>1</v>
      </c>
      <c r="H1035" s="6">
        <v>0.22029710406471364</v>
      </c>
      <c r="I1035" s="2">
        <f>VLOOKUP($E1035,
Products!$A$1:$F$201,MATCH(Orders!I$1,Products!$A$1:$F$1,0),0)</f>
        <v>10978.62820425244</v>
      </c>
      <c r="J1035" s="2">
        <f>VLOOKUP($E1035,
Products!$A$1:$F$201,MATCH(Orders!J$1,Products!$A$1:$F$1,0),0)</f>
        <v>7174.697588469895</v>
      </c>
    </row>
    <row r="1036" spans="1:10">
      <c r="A1036">
        <v>1035</v>
      </c>
      <c r="B1036" s="4">
        <v>45724</v>
      </c>
      <c r="C1036" s="10">
        <f>DATE(YEAR(orders[[#This Row],[order_date]]), MONTH(orders[[#This Row],[order_date]]), 1)</f>
        <v>45717</v>
      </c>
      <c r="D1036" t="s">
        <v>1150</v>
      </c>
      <c r="E1036" t="s">
        <v>667</v>
      </c>
      <c r="F1036" t="str">
        <f>VLOOKUP(orders[[#This Row],[product_id]],Products!A:C,3,0)</f>
        <v>Electronics</v>
      </c>
      <c r="G1036">
        <v>1</v>
      </c>
      <c r="H1036" s="6">
        <v>0.24374805539268132</v>
      </c>
      <c r="I1036" s="2">
        <f>VLOOKUP($E1036,
Products!$A$1:$F$201,MATCH(Orders!I$1,Products!$A$1:$F$1,0),0)</f>
        <v>2491.507056421975</v>
      </c>
      <c r="J1036" s="2">
        <f>VLOOKUP($E1036,
Products!$A$1:$F$201,MATCH(Orders!J$1,Products!$A$1:$F$1,0),0)</f>
        <v>1871.4408177277719</v>
      </c>
    </row>
    <row r="1037" spans="1:10">
      <c r="A1037">
        <v>1036</v>
      </c>
      <c r="B1037" s="4">
        <v>45645</v>
      </c>
      <c r="C1037" s="10">
        <f>DATE(YEAR(orders[[#This Row],[order_date]]), MONTH(orders[[#This Row],[order_date]]), 1)</f>
        <v>45627</v>
      </c>
      <c r="D1037" t="s">
        <v>2805</v>
      </c>
      <c r="E1037" t="s">
        <v>590</v>
      </c>
      <c r="F1037" t="str">
        <f>VLOOKUP(orders[[#This Row],[product_id]],Products!A:C,3,0)</f>
        <v>Appliances</v>
      </c>
      <c r="G1037">
        <v>1</v>
      </c>
      <c r="H1037" s="6">
        <v>5.7138642840883228E-2</v>
      </c>
      <c r="I1037" s="2">
        <f>VLOOKUP($E1037,
Products!$A$1:$F$201,MATCH(Orders!I$1,Products!$A$1:$F$1,0),0)</f>
        <v>2035.9251500591261</v>
      </c>
      <c r="J1037" s="2">
        <f>VLOOKUP($E1037,
Products!$A$1:$F$201,MATCH(Orders!J$1,Products!$A$1:$F$1,0),0)</f>
        <v>1473.8412378673991</v>
      </c>
    </row>
    <row r="1038" spans="1:10">
      <c r="A1038">
        <v>1037</v>
      </c>
      <c r="B1038" s="4">
        <v>45392</v>
      </c>
      <c r="C1038" s="10">
        <f>DATE(YEAR(orders[[#This Row],[order_date]]), MONTH(orders[[#This Row],[order_date]]), 1)</f>
        <v>45383</v>
      </c>
      <c r="D1038" t="s">
        <v>4028</v>
      </c>
      <c r="E1038" t="s">
        <v>664</v>
      </c>
      <c r="F1038" t="str">
        <f>VLOOKUP(orders[[#This Row],[product_id]],Products!A:C,3,0)</f>
        <v>Appliances</v>
      </c>
      <c r="G1038">
        <v>3</v>
      </c>
      <c r="H1038" s="6">
        <v>5.8965046318431261E-2</v>
      </c>
      <c r="I1038" s="2">
        <f>VLOOKUP($E1038,
Products!$A$1:$F$201,MATCH(Orders!I$1,Products!$A$1:$F$1,0),0)</f>
        <v>2181.6314584966208</v>
      </c>
      <c r="J1038" s="2">
        <f>VLOOKUP($E1038,
Products!$A$1:$F$201,MATCH(Orders!J$1,Products!$A$1:$F$1,0),0)</f>
        <v>1607.5776178781809</v>
      </c>
    </row>
    <row r="1039" spans="1:10">
      <c r="A1039">
        <v>1038</v>
      </c>
      <c r="B1039" s="4">
        <v>45025</v>
      </c>
      <c r="C1039" s="10">
        <f>DATE(YEAR(orders[[#This Row],[order_date]]), MONTH(orders[[#This Row],[order_date]]), 1)</f>
        <v>45017</v>
      </c>
      <c r="D1039" t="s">
        <v>2673</v>
      </c>
      <c r="E1039" t="s">
        <v>564</v>
      </c>
      <c r="F1039" t="str">
        <f>VLOOKUP(orders[[#This Row],[product_id]],Products!A:C,3,0)</f>
        <v>Electronics</v>
      </c>
      <c r="G1039">
        <v>3</v>
      </c>
      <c r="H1039" s="6">
        <v>0.10035566964809657</v>
      </c>
      <c r="I1039" s="2">
        <f>VLOOKUP($E1039,
Products!$A$1:$F$201,MATCH(Orders!I$1,Products!$A$1:$F$1,0),0)</f>
        <v>21989.290766910399</v>
      </c>
      <c r="J1039" s="2">
        <f>VLOOKUP($E1039,
Products!$A$1:$F$201,MATCH(Orders!J$1,Products!$A$1:$F$1,0),0)</f>
        <v>15566.99865864101</v>
      </c>
    </row>
    <row r="1040" spans="1:10">
      <c r="A1040">
        <v>1039</v>
      </c>
      <c r="B1040" s="4">
        <v>45084</v>
      </c>
      <c r="C1040" s="10">
        <f>DATE(YEAR(orders[[#This Row],[order_date]]), MONTH(orders[[#This Row],[order_date]]), 1)</f>
        <v>45078</v>
      </c>
      <c r="D1040" t="s">
        <v>2623</v>
      </c>
      <c r="E1040" t="s">
        <v>531</v>
      </c>
      <c r="F1040" t="str">
        <f>VLOOKUP(orders[[#This Row],[product_id]],Products!A:C,3,0)</f>
        <v>Electronics</v>
      </c>
      <c r="G1040">
        <v>3</v>
      </c>
      <c r="H1040" s="6">
        <v>0.10549650731365114</v>
      </c>
      <c r="I1040" s="2">
        <f>VLOOKUP($E1040,
Products!$A$1:$F$201,MATCH(Orders!I$1,Products!$A$1:$F$1,0),0)</f>
        <v>29674.378925417219</v>
      </c>
      <c r="J1040" s="2">
        <f>VLOOKUP($E1040,
Products!$A$1:$F$201,MATCH(Orders!J$1,Products!$A$1:$F$1,0),0)</f>
        <v>20795.30337605517</v>
      </c>
    </row>
    <row r="1041" spans="1:10">
      <c r="A1041">
        <v>1040</v>
      </c>
      <c r="B1041" s="4">
        <v>45536</v>
      </c>
      <c r="C1041" s="10">
        <f>DATE(YEAR(orders[[#This Row],[order_date]]), MONTH(orders[[#This Row],[order_date]]), 1)</f>
        <v>45536</v>
      </c>
      <c r="D1041" t="s">
        <v>4436</v>
      </c>
      <c r="E1041" t="s">
        <v>655</v>
      </c>
      <c r="F1041" t="str">
        <f>VLOOKUP(orders[[#This Row],[product_id]],Products!A:C,3,0)</f>
        <v>Appliances</v>
      </c>
      <c r="G1041">
        <v>2</v>
      </c>
      <c r="H1041" s="6">
        <v>0.13804924636890134</v>
      </c>
      <c r="I1041" s="2">
        <f>VLOOKUP($E1041,
Products!$A$1:$F$201,MATCH(Orders!I$1,Products!$A$1:$F$1,0),0)</f>
        <v>24072.170529057032</v>
      </c>
      <c r="J1041" s="2">
        <f>VLOOKUP($E1041,
Products!$A$1:$F$201,MATCH(Orders!J$1,Products!$A$1:$F$1,0),0)</f>
        <v>16358.626370717549</v>
      </c>
    </row>
    <row r="1042" spans="1:10">
      <c r="A1042">
        <v>1041</v>
      </c>
      <c r="B1042" s="4">
        <v>45480</v>
      </c>
      <c r="C1042" s="10">
        <f>DATE(YEAR(orders[[#This Row],[order_date]]), MONTH(orders[[#This Row],[order_date]]), 1)</f>
        <v>45474</v>
      </c>
      <c r="D1042" t="s">
        <v>1034</v>
      </c>
      <c r="E1042" t="s">
        <v>667</v>
      </c>
      <c r="F1042" t="str">
        <f>VLOOKUP(orders[[#This Row],[product_id]],Products!A:C,3,0)</f>
        <v>Electronics</v>
      </c>
      <c r="G1042">
        <v>1</v>
      </c>
      <c r="H1042" s="6">
        <v>0.20192196474148535</v>
      </c>
      <c r="I1042" s="2">
        <f>VLOOKUP($E1042,
Products!$A$1:$F$201,MATCH(Orders!I$1,Products!$A$1:$F$1,0),0)</f>
        <v>2491.507056421975</v>
      </c>
      <c r="J1042" s="2">
        <f>VLOOKUP($E1042,
Products!$A$1:$F$201,MATCH(Orders!J$1,Products!$A$1:$F$1,0),0)</f>
        <v>1871.4408177277719</v>
      </c>
    </row>
    <row r="1043" spans="1:10">
      <c r="A1043">
        <v>1042</v>
      </c>
      <c r="B1043" s="4">
        <v>45577</v>
      </c>
      <c r="C1043" s="10">
        <f>DATE(YEAR(orders[[#This Row],[order_date]]), MONTH(orders[[#This Row],[order_date]]), 1)</f>
        <v>45566</v>
      </c>
      <c r="D1043" t="s">
        <v>2637</v>
      </c>
      <c r="E1043" t="s">
        <v>626</v>
      </c>
      <c r="F1043" t="str">
        <f>VLOOKUP(orders[[#This Row],[product_id]],Products!A:C,3,0)</f>
        <v>Electronics</v>
      </c>
      <c r="G1043">
        <v>1</v>
      </c>
      <c r="H1043" s="6">
        <v>0.22292734058652164</v>
      </c>
      <c r="I1043" s="2">
        <f>VLOOKUP($E1043,
Products!$A$1:$F$201,MATCH(Orders!I$1,Products!$A$1:$F$1,0),0)</f>
        <v>19602.440815481601</v>
      </c>
      <c r="J1043" s="2">
        <f>VLOOKUP($E1043,
Products!$A$1:$F$201,MATCH(Orders!J$1,Products!$A$1:$F$1,0),0)</f>
        <v>14427.862284038891</v>
      </c>
    </row>
    <row r="1044" spans="1:10">
      <c r="A1044">
        <v>1043</v>
      </c>
      <c r="B1044" s="4">
        <v>45846</v>
      </c>
      <c r="C1044" s="10">
        <f>DATE(YEAR(orders[[#This Row],[order_date]]), MONTH(orders[[#This Row],[order_date]]), 1)</f>
        <v>45839</v>
      </c>
      <c r="D1044" t="s">
        <v>4271</v>
      </c>
      <c r="E1044" t="s">
        <v>518</v>
      </c>
      <c r="F1044" t="str">
        <f>VLOOKUP(orders[[#This Row],[product_id]],Products!A:C,3,0)</f>
        <v>Electronics</v>
      </c>
      <c r="G1044">
        <v>1</v>
      </c>
      <c r="H1044" s="6">
        <v>0.18992992798947644</v>
      </c>
      <c r="I1044" s="2">
        <f>VLOOKUP($E1044,
Products!$A$1:$F$201,MATCH(Orders!I$1,Products!$A$1:$F$1,0),0)</f>
        <v>23393.890826127132</v>
      </c>
      <c r="J1044" s="2">
        <f>VLOOKUP($E1044,
Products!$A$1:$F$201,MATCH(Orders!J$1,Products!$A$1:$F$1,0),0)</f>
        <v>16064.756531016081</v>
      </c>
    </row>
    <row r="1045" spans="1:10">
      <c r="A1045">
        <v>1044</v>
      </c>
      <c r="B1045" s="4">
        <v>45153</v>
      </c>
      <c r="C1045" s="10">
        <f>DATE(YEAR(orders[[#This Row],[order_date]]), MONTH(orders[[#This Row],[order_date]]), 1)</f>
        <v>45139</v>
      </c>
      <c r="D1045" t="s">
        <v>4127</v>
      </c>
      <c r="E1045" t="s">
        <v>560</v>
      </c>
      <c r="F1045" t="str">
        <f>VLOOKUP(orders[[#This Row],[product_id]],Products!A:C,3,0)</f>
        <v>Appliances</v>
      </c>
      <c r="G1045">
        <v>2</v>
      </c>
      <c r="H1045" s="6">
        <v>0.1370500439462318</v>
      </c>
      <c r="I1045" s="2">
        <f>VLOOKUP($E1045,
Products!$A$1:$F$201,MATCH(Orders!I$1,Products!$A$1:$F$1,0),0)</f>
        <v>6334.2190560739964</v>
      </c>
      <c r="J1045" s="2">
        <f>VLOOKUP($E1045,
Products!$A$1:$F$201,MATCH(Orders!J$1,Products!$A$1:$F$1,0),0)</f>
        <v>4117.6239066206717</v>
      </c>
    </row>
    <row r="1046" spans="1:10">
      <c r="A1046">
        <v>1045</v>
      </c>
      <c r="B1046" s="4">
        <v>45349</v>
      </c>
      <c r="C1046" s="10">
        <f>DATE(YEAR(orders[[#This Row],[order_date]]), MONTH(orders[[#This Row],[order_date]]), 1)</f>
        <v>45323</v>
      </c>
      <c r="D1046" t="s">
        <v>2696</v>
      </c>
      <c r="E1046" t="s">
        <v>641</v>
      </c>
      <c r="F1046" t="str">
        <f>VLOOKUP(orders[[#This Row],[product_id]],Products!A:C,3,0)</f>
        <v>Appliances</v>
      </c>
      <c r="G1046">
        <v>2</v>
      </c>
      <c r="H1046" s="6">
        <v>0.12835760454543643</v>
      </c>
      <c r="I1046" s="2">
        <f>VLOOKUP($E1046,
Products!$A$1:$F$201,MATCH(Orders!I$1,Products!$A$1:$F$1,0),0)</f>
        <v>27167.965718506261</v>
      </c>
      <c r="J1046" s="2">
        <f>VLOOKUP($E1046,
Products!$A$1:$F$201,MATCH(Orders!J$1,Products!$A$1:$F$1,0),0)</f>
        <v>19748.025676381669</v>
      </c>
    </row>
    <row r="1047" spans="1:10">
      <c r="A1047">
        <v>1046</v>
      </c>
      <c r="B1047" s="4">
        <v>46022</v>
      </c>
      <c r="C1047" s="10">
        <f>DATE(YEAR(orders[[#This Row],[order_date]]), MONTH(orders[[#This Row],[order_date]]), 1)</f>
        <v>45992</v>
      </c>
      <c r="D1047" t="s">
        <v>1475</v>
      </c>
      <c r="E1047" t="s">
        <v>695</v>
      </c>
      <c r="F1047" t="str">
        <f>VLOOKUP(orders[[#This Row],[product_id]],Products!A:C,3,0)</f>
        <v>Electronics</v>
      </c>
      <c r="G1047">
        <v>2</v>
      </c>
      <c r="H1047" s="6">
        <v>0.1900047205472169</v>
      </c>
      <c r="I1047" s="2">
        <f>VLOOKUP($E1047,
Products!$A$1:$F$201,MATCH(Orders!I$1,Products!$A$1:$F$1,0),0)</f>
        <v>2716.2219891886762</v>
      </c>
      <c r="J1047" s="2">
        <f>VLOOKUP($E1047,
Products!$A$1:$F$201,MATCH(Orders!J$1,Products!$A$1:$F$1,0),0)</f>
        <v>2045.0534052982539</v>
      </c>
    </row>
    <row r="1048" spans="1:10">
      <c r="A1048">
        <v>1047</v>
      </c>
      <c r="B1048" s="4">
        <v>45169</v>
      </c>
      <c r="C1048" s="10">
        <f>DATE(YEAR(orders[[#This Row],[order_date]]), MONTH(orders[[#This Row],[order_date]]), 1)</f>
        <v>45139</v>
      </c>
      <c r="D1048" t="s">
        <v>4562</v>
      </c>
      <c r="E1048" t="s">
        <v>655</v>
      </c>
      <c r="F1048" t="str">
        <f>VLOOKUP(orders[[#This Row],[product_id]],Products!A:C,3,0)</f>
        <v>Appliances</v>
      </c>
      <c r="G1048">
        <v>2</v>
      </c>
      <c r="H1048" s="6">
        <v>7.6474616104014168E-2</v>
      </c>
      <c r="I1048" s="2">
        <f>VLOOKUP($E1048,
Products!$A$1:$F$201,MATCH(Orders!I$1,Products!$A$1:$F$1,0),0)</f>
        <v>24072.170529057032</v>
      </c>
      <c r="J1048" s="2">
        <f>VLOOKUP($E1048,
Products!$A$1:$F$201,MATCH(Orders!J$1,Products!$A$1:$F$1,0),0)</f>
        <v>16358.626370717549</v>
      </c>
    </row>
    <row r="1049" spans="1:10">
      <c r="A1049">
        <v>1048</v>
      </c>
      <c r="B1049" s="4">
        <v>45456</v>
      </c>
      <c r="C1049" s="10">
        <f>DATE(YEAR(orders[[#This Row],[order_date]]), MONTH(orders[[#This Row],[order_date]]), 1)</f>
        <v>45444</v>
      </c>
      <c r="D1049" t="s">
        <v>2188</v>
      </c>
      <c r="E1049" t="s">
        <v>561</v>
      </c>
      <c r="F1049" t="str">
        <f>VLOOKUP(orders[[#This Row],[product_id]],Products!A:C,3,0)</f>
        <v>Appliances</v>
      </c>
      <c r="G1049">
        <v>1</v>
      </c>
      <c r="H1049" s="6">
        <v>0.12873809501679709</v>
      </c>
      <c r="I1049" s="2">
        <f>VLOOKUP($E1049,
Products!$A$1:$F$201,MATCH(Orders!I$1,Products!$A$1:$F$1,0),0)</f>
        <v>23155.073093252329</v>
      </c>
      <c r="J1049" s="2">
        <f>VLOOKUP($E1049,
Products!$A$1:$F$201,MATCH(Orders!J$1,Products!$A$1:$F$1,0),0)</f>
        <v>17849.867849807979</v>
      </c>
    </row>
    <row r="1050" spans="1:10">
      <c r="A1050">
        <v>1049</v>
      </c>
      <c r="B1050" s="4">
        <v>45995</v>
      </c>
      <c r="C1050" s="10">
        <f>DATE(YEAR(orders[[#This Row],[order_date]]), MONTH(orders[[#This Row],[order_date]]), 1)</f>
        <v>45992</v>
      </c>
      <c r="D1050" t="s">
        <v>3251</v>
      </c>
      <c r="E1050" t="s">
        <v>589</v>
      </c>
      <c r="F1050" t="str">
        <f>VLOOKUP(orders[[#This Row],[product_id]],Products!A:C,3,0)</f>
        <v>Appliances</v>
      </c>
      <c r="G1050">
        <v>2</v>
      </c>
      <c r="H1050" s="6">
        <v>8.1771149145445352E-2</v>
      </c>
      <c r="I1050" s="2">
        <f>VLOOKUP($E1050,
Products!$A$1:$F$201,MATCH(Orders!I$1,Products!$A$1:$F$1,0),0)</f>
        <v>6227.1351854710047</v>
      </c>
      <c r="J1050" s="2">
        <f>VLOOKUP($E1050,
Products!$A$1:$F$201,MATCH(Orders!J$1,Products!$A$1:$F$1,0),0)</f>
        <v>4146.7707671772396</v>
      </c>
    </row>
    <row r="1051" spans="1:10">
      <c r="A1051">
        <v>1050</v>
      </c>
      <c r="B1051" s="4">
        <v>45297</v>
      </c>
      <c r="C1051" s="10">
        <f>DATE(YEAR(orders[[#This Row],[order_date]]), MONTH(orders[[#This Row],[order_date]]), 1)</f>
        <v>45292</v>
      </c>
      <c r="D1051" t="s">
        <v>830</v>
      </c>
      <c r="E1051" t="s">
        <v>654</v>
      </c>
      <c r="F1051" t="str">
        <f>VLOOKUP(orders[[#This Row],[product_id]],Products!A:C,3,0)</f>
        <v>Electronics</v>
      </c>
      <c r="G1051">
        <v>1</v>
      </c>
      <c r="H1051" s="6">
        <v>0.19024522691639381</v>
      </c>
      <c r="I1051" s="2">
        <f>VLOOKUP($E1051,
Products!$A$1:$F$201,MATCH(Orders!I$1,Products!$A$1:$F$1,0),0)</f>
        <v>2480.90324078101</v>
      </c>
      <c r="J1051" s="2">
        <f>VLOOKUP($E1051,
Products!$A$1:$F$201,MATCH(Orders!J$1,Products!$A$1:$F$1,0),0)</f>
        <v>1964.543440578911</v>
      </c>
    </row>
    <row r="1052" spans="1:10">
      <c r="A1052">
        <v>1051</v>
      </c>
      <c r="B1052" s="4">
        <v>45578</v>
      </c>
      <c r="C1052" s="10">
        <f>DATE(YEAR(orders[[#This Row],[order_date]]), MONTH(orders[[#This Row],[order_date]]), 1)</f>
        <v>45566</v>
      </c>
      <c r="D1052" t="s">
        <v>909</v>
      </c>
      <c r="E1052" t="s">
        <v>603</v>
      </c>
      <c r="F1052" t="str">
        <f>VLOOKUP(orders[[#This Row],[product_id]],Products!A:C,3,0)</f>
        <v>Electronics</v>
      </c>
      <c r="G1052">
        <v>1</v>
      </c>
      <c r="H1052" s="6">
        <v>0.15544745802720739</v>
      </c>
      <c r="I1052" s="2">
        <f>VLOOKUP($E1052,
Products!$A$1:$F$201,MATCH(Orders!I$1,Products!$A$1:$F$1,0),0)</f>
        <v>10867.659217073329</v>
      </c>
      <c r="J1052" s="2">
        <f>VLOOKUP($E1052,
Products!$A$1:$F$201,MATCH(Orders!J$1,Products!$A$1:$F$1,0),0)</f>
        <v>8421.8829552397037</v>
      </c>
    </row>
    <row r="1053" spans="1:10">
      <c r="A1053">
        <v>1052</v>
      </c>
      <c r="B1053" s="4">
        <v>45615</v>
      </c>
      <c r="C1053" s="10">
        <f>DATE(YEAR(orders[[#This Row],[order_date]]), MONTH(orders[[#This Row],[order_date]]), 1)</f>
        <v>45597</v>
      </c>
      <c r="D1053" t="s">
        <v>3521</v>
      </c>
      <c r="E1053" t="s">
        <v>682</v>
      </c>
      <c r="F1053" t="str">
        <f>VLOOKUP(orders[[#This Row],[product_id]],Products!A:C,3,0)</f>
        <v>Electronics</v>
      </c>
      <c r="G1053">
        <v>3</v>
      </c>
      <c r="H1053" s="6">
        <v>0.11679731245864999</v>
      </c>
      <c r="I1053" s="2">
        <f>VLOOKUP($E1053,
Products!$A$1:$F$201,MATCH(Orders!I$1,Products!$A$1:$F$1,0),0)</f>
        <v>32533.33990892916</v>
      </c>
      <c r="J1053" s="2">
        <f>VLOOKUP($E1053,
Products!$A$1:$F$201,MATCH(Orders!J$1,Products!$A$1:$F$1,0),0)</f>
        <v>22734.712471507952</v>
      </c>
    </row>
    <row r="1054" spans="1:10">
      <c r="A1054">
        <v>1053</v>
      </c>
      <c r="B1054" s="4">
        <v>45660</v>
      </c>
      <c r="C1054" s="10">
        <f>DATE(YEAR(orders[[#This Row],[order_date]]), MONTH(orders[[#This Row],[order_date]]), 1)</f>
        <v>45658</v>
      </c>
      <c r="D1054" t="s">
        <v>1348</v>
      </c>
      <c r="E1054" t="s">
        <v>599</v>
      </c>
      <c r="F1054" t="str">
        <f>VLOOKUP(orders[[#This Row],[product_id]],Products!A:C,3,0)</f>
        <v>Electronics</v>
      </c>
      <c r="G1054">
        <v>1</v>
      </c>
      <c r="H1054" s="6">
        <v>0.15139235856328587</v>
      </c>
      <c r="I1054" s="2">
        <f>VLOOKUP($E1054,
Products!$A$1:$F$201,MATCH(Orders!I$1,Products!$A$1:$F$1,0),0)</f>
        <v>24019.70637428105</v>
      </c>
      <c r="J1054" s="2">
        <f>VLOOKUP($E1054,
Products!$A$1:$F$201,MATCH(Orders!J$1,Products!$A$1:$F$1,0),0)</f>
        <v>16602.559277417411</v>
      </c>
    </row>
    <row r="1055" spans="1:10">
      <c r="A1055">
        <v>1054</v>
      </c>
      <c r="B1055" s="4">
        <v>45018</v>
      </c>
      <c r="C1055" s="10">
        <f>DATE(YEAR(orders[[#This Row],[order_date]]), MONTH(orders[[#This Row],[order_date]]), 1)</f>
        <v>45017</v>
      </c>
      <c r="D1055" t="s">
        <v>1750</v>
      </c>
      <c r="E1055" t="s">
        <v>639</v>
      </c>
      <c r="F1055" t="str">
        <f>VLOOKUP(orders[[#This Row],[product_id]],Products!A:C,3,0)</f>
        <v>Appliances</v>
      </c>
      <c r="G1055">
        <v>2</v>
      </c>
      <c r="H1055" s="6">
        <v>8.7482804585932453E-2</v>
      </c>
      <c r="I1055" s="2">
        <f>VLOOKUP($E1055,
Products!$A$1:$F$201,MATCH(Orders!I$1,Products!$A$1:$F$1,0),0)</f>
        <v>2320.8560923599921</v>
      </c>
      <c r="J1055" s="2">
        <f>VLOOKUP($E1055,
Products!$A$1:$F$201,MATCH(Orders!J$1,Products!$A$1:$F$1,0),0)</f>
        <v>1750.110004830213</v>
      </c>
    </row>
    <row r="1056" spans="1:10">
      <c r="A1056">
        <v>1055</v>
      </c>
      <c r="B1056" s="4">
        <v>45972</v>
      </c>
      <c r="C1056" s="10">
        <f>DATE(YEAR(orders[[#This Row],[order_date]]), MONTH(orders[[#This Row],[order_date]]), 1)</f>
        <v>45962</v>
      </c>
      <c r="D1056" t="s">
        <v>1295</v>
      </c>
      <c r="E1056" t="s">
        <v>540</v>
      </c>
      <c r="F1056" t="str">
        <f>VLOOKUP(orders[[#This Row],[product_id]],Products!A:C,3,0)</f>
        <v>Electronics</v>
      </c>
      <c r="G1056">
        <v>2</v>
      </c>
      <c r="H1056" s="6">
        <v>0.18711502111190376</v>
      </c>
      <c r="I1056" s="2">
        <f>VLOOKUP($E1056,
Products!$A$1:$F$201,MATCH(Orders!I$1,Products!$A$1:$F$1,0),0)</f>
        <v>27903.66571841111</v>
      </c>
      <c r="J1056" s="2">
        <f>VLOOKUP($E1056,
Products!$A$1:$F$201,MATCH(Orders!J$1,Products!$A$1:$F$1,0),0)</f>
        <v>20363.814715502049</v>
      </c>
    </row>
    <row r="1057" spans="1:10">
      <c r="A1057">
        <v>1056</v>
      </c>
      <c r="B1057" s="4">
        <v>45098</v>
      </c>
      <c r="C1057" s="10">
        <f>DATE(YEAR(orders[[#This Row],[order_date]]), MONTH(orders[[#This Row],[order_date]]), 1)</f>
        <v>45078</v>
      </c>
      <c r="D1057" t="s">
        <v>4624</v>
      </c>
      <c r="E1057" t="s">
        <v>660</v>
      </c>
      <c r="F1057" t="str">
        <f>VLOOKUP(orders[[#This Row],[product_id]],Products!A:C,3,0)</f>
        <v>Appliances</v>
      </c>
      <c r="G1057">
        <v>1</v>
      </c>
      <c r="H1057" s="6">
        <v>0.1293828646594565</v>
      </c>
      <c r="I1057" s="2">
        <f>VLOOKUP($E1057,
Products!$A$1:$F$201,MATCH(Orders!I$1,Products!$A$1:$F$1,0),0)</f>
        <v>25996.564605776519</v>
      </c>
      <c r="J1057" s="2">
        <f>VLOOKUP($E1057,
Products!$A$1:$F$201,MATCH(Orders!J$1,Products!$A$1:$F$1,0),0)</f>
        <v>20210.769869456319</v>
      </c>
    </row>
    <row r="1058" spans="1:10">
      <c r="A1058">
        <v>1057</v>
      </c>
      <c r="B1058" s="4">
        <v>45105</v>
      </c>
      <c r="C1058" s="10">
        <f>DATE(YEAR(orders[[#This Row],[order_date]]), MONTH(orders[[#This Row],[order_date]]), 1)</f>
        <v>45078</v>
      </c>
      <c r="D1058" t="s">
        <v>2292</v>
      </c>
      <c r="E1058" t="s">
        <v>631</v>
      </c>
      <c r="F1058" t="str">
        <f>VLOOKUP(orders[[#This Row],[product_id]],Products!A:C,3,0)</f>
        <v>Appliances</v>
      </c>
      <c r="G1058">
        <v>3</v>
      </c>
      <c r="H1058" s="6">
        <v>8.1476480872497911E-2</v>
      </c>
      <c r="I1058" s="2">
        <f>VLOOKUP($E1058,
Products!$A$1:$F$201,MATCH(Orders!I$1,Products!$A$1:$F$1,0),0)</f>
        <v>5983.7308645702497</v>
      </c>
      <c r="J1058" s="2">
        <f>VLOOKUP($E1058,
Products!$A$1:$F$201,MATCH(Orders!J$1,Products!$A$1:$F$1,0),0)</f>
        <v>4205.6432936163774</v>
      </c>
    </row>
    <row r="1059" spans="1:10">
      <c r="A1059">
        <v>1058</v>
      </c>
      <c r="B1059" s="4">
        <v>45164</v>
      </c>
      <c r="C1059" s="10">
        <f>DATE(YEAR(orders[[#This Row],[order_date]]), MONTH(orders[[#This Row],[order_date]]), 1)</f>
        <v>45139</v>
      </c>
      <c r="D1059" t="s">
        <v>3115</v>
      </c>
      <c r="E1059" t="s">
        <v>618</v>
      </c>
      <c r="F1059" t="str">
        <f>VLOOKUP(orders[[#This Row],[product_id]],Products!A:C,3,0)</f>
        <v>Appliances</v>
      </c>
      <c r="G1059">
        <v>2</v>
      </c>
      <c r="H1059" s="6">
        <v>0.13428033070520734</v>
      </c>
      <c r="I1059" s="2">
        <f>VLOOKUP($E1059,
Products!$A$1:$F$201,MATCH(Orders!I$1,Products!$A$1:$F$1,0),0)</f>
        <v>5546.9777002203573</v>
      </c>
      <c r="J1059" s="2">
        <f>VLOOKUP($E1059,
Products!$A$1:$F$201,MATCH(Orders!J$1,Products!$A$1:$F$1,0),0)</f>
        <v>4048.2565671880161</v>
      </c>
    </row>
    <row r="1060" spans="1:10">
      <c r="A1060">
        <v>1059</v>
      </c>
      <c r="B1060" s="4">
        <v>45803</v>
      </c>
      <c r="C1060" s="10">
        <f>DATE(YEAR(orders[[#This Row],[order_date]]), MONTH(orders[[#This Row],[order_date]]), 1)</f>
        <v>45778</v>
      </c>
      <c r="D1060" t="s">
        <v>3114</v>
      </c>
      <c r="E1060" t="s">
        <v>673</v>
      </c>
      <c r="F1060" t="str">
        <f>VLOOKUP(orders[[#This Row],[product_id]],Products!A:C,3,0)</f>
        <v>Electronics</v>
      </c>
      <c r="G1060">
        <v>1</v>
      </c>
      <c r="H1060" s="6">
        <v>0.18719306407449535</v>
      </c>
      <c r="I1060" s="2">
        <f>VLOOKUP($E1060,
Products!$A$1:$F$201,MATCH(Orders!I$1,Products!$A$1:$F$1,0),0)</f>
        <v>19770.070105413852</v>
      </c>
      <c r="J1060" s="2">
        <f>VLOOKUP($E1060,
Products!$A$1:$F$201,MATCH(Orders!J$1,Products!$A$1:$F$1,0),0)</f>
        <v>14414.291574648811</v>
      </c>
    </row>
    <row r="1061" spans="1:10">
      <c r="A1061">
        <v>1060</v>
      </c>
      <c r="B1061" s="4">
        <v>45828</v>
      </c>
      <c r="C1061" s="10">
        <f>DATE(YEAR(orders[[#This Row],[order_date]]), MONTH(orders[[#This Row],[order_date]]), 1)</f>
        <v>45809</v>
      </c>
      <c r="D1061" t="s">
        <v>4555</v>
      </c>
      <c r="E1061" t="s">
        <v>519</v>
      </c>
      <c r="F1061" t="str">
        <f>VLOOKUP(orders[[#This Row],[product_id]],Products!A:C,3,0)</f>
        <v>Electronics</v>
      </c>
      <c r="G1061">
        <v>3</v>
      </c>
      <c r="H1061" s="6">
        <v>0.18825149591786894</v>
      </c>
      <c r="I1061" s="2">
        <f>VLOOKUP($E1061,
Products!$A$1:$F$201,MATCH(Orders!I$1,Products!$A$1:$F$1,0),0)</f>
        <v>13103.02115426216</v>
      </c>
      <c r="J1061" s="2">
        <f>VLOOKUP($E1061,
Products!$A$1:$F$201,MATCH(Orders!J$1,Products!$A$1:$F$1,0),0)</f>
        <v>8775.5491996797755</v>
      </c>
    </row>
    <row r="1062" spans="1:10">
      <c r="A1062">
        <v>1061</v>
      </c>
      <c r="B1062" s="4">
        <v>45206</v>
      </c>
      <c r="C1062" s="10">
        <f>DATE(YEAR(orders[[#This Row],[order_date]]), MONTH(orders[[#This Row],[order_date]]), 1)</f>
        <v>45200</v>
      </c>
      <c r="D1062" t="s">
        <v>1845</v>
      </c>
      <c r="E1062" t="s">
        <v>579</v>
      </c>
      <c r="F1062" t="str">
        <f>VLOOKUP(orders[[#This Row],[product_id]],Products!A:C,3,0)</f>
        <v>Appliances</v>
      </c>
      <c r="G1062">
        <v>1</v>
      </c>
      <c r="H1062" s="6">
        <v>9.1687888868123762E-2</v>
      </c>
      <c r="I1062" s="2">
        <f>VLOOKUP($E1062,
Products!$A$1:$F$201,MATCH(Orders!I$1,Products!$A$1:$F$1,0),0)</f>
        <v>5919.3204980498322</v>
      </c>
      <c r="J1062" s="2">
        <f>VLOOKUP($E1062,
Products!$A$1:$F$201,MATCH(Orders!J$1,Products!$A$1:$F$1,0),0)</f>
        <v>3972.3071240281379</v>
      </c>
    </row>
    <row r="1063" spans="1:10">
      <c r="A1063">
        <v>1062</v>
      </c>
      <c r="B1063" s="4">
        <v>45969</v>
      </c>
      <c r="C1063" s="10">
        <f>DATE(YEAR(orders[[#This Row],[order_date]]), MONTH(orders[[#This Row],[order_date]]), 1)</f>
        <v>45962</v>
      </c>
      <c r="D1063" t="s">
        <v>760</v>
      </c>
      <c r="E1063" t="s">
        <v>557</v>
      </c>
      <c r="F1063" t="str">
        <f>VLOOKUP(orders[[#This Row],[product_id]],Products!A:C,3,0)</f>
        <v>Electronics</v>
      </c>
      <c r="G1063">
        <v>1</v>
      </c>
      <c r="H1063" s="6">
        <v>0.17321846428058477</v>
      </c>
      <c r="I1063" s="2">
        <f>VLOOKUP($E1063,
Products!$A$1:$F$201,MATCH(Orders!I$1,Products!$A$1:$F$1,0),0)</f>
        <v>23950.56449224626</v>
      </c>
      <c r="J1063" s="2">
        <f>VLOOKUP($E1063,
Products!$A$1:$F$201,MATCH(Orders!J$1,Products!$A$1:$F$1,0),0)</f>
        <v>16488.618979732779</v>
      </c>
    </row>
    <row r="1064" spans="1:10">
      <c r="A1064">
        <v>1063</v>
      </c>
      <c r="B1064" s="4">
        <v>45666</v>
      </c>
      <c r="C1064" s="10">
        <f>DATE(YEAR(orders[[#This Row],[order_date]]), MONTH(orders[[#This Row],[order_date]]), 1)</f>
        <v>45658</v>
      </c>
      <c r="D1064" t="s">
        <v>3045</v>
      </c>
      <c r="E1064" t="s">
        <v>611</v>
      </c>
      <c r="F1064" t="str">
        <f>VLOOKUP(orders[[#This Row],[product_id]],Products!A:C,3,0)</f>
        <v>Electronics</v>
      </c>
      <c r="G1064">
        <v>1</v>
      </c>
      <c r="H1064" s="6">
        <v>0.22318258186569745</v>
      </c>
      <c r="I1064" s="2">
        <f>VLOOKUP($E1064,
Products!$A$1:$F$201,MATCH(Orders!I$1,Products!$A$1:$F$1,0),0)</f>
        <v>12041.08303405661</v>
      </c>
      <c r="J1064" s="2">
        <f>VLOOKUP($E1064,
Products!$A$1:$F$201,MATCH(Orders!J$1,Products!$A$1:$F$1,0),0)</f>
        <v>7946.6428283753548</v>
      </c>
    </row>
    <row r="1065" spans="1:10">
      <c r="A1065">
        <v>1064</v>
      </c>
      <c r="B1065" s="4">
        <v>45297</v>
      </c>
      <c r="C1065" s="10">
        <f>DATE(YEAR(orders[[#This Row],[order_date]]), MONTH(orders[[#This Row],[order_date]]), 1)</f>
        <v>45292</v>
      </c>
      <c r="D1065" t="s">
        <v>1780</v>
      </c>
      <c r="E1065" t="s">
        <v>545</v>
      </c>
      <c r="F1065" t="str">
        <f>VLOOKUP(orders[[#This Row],[product_id]],Products!A:C,3,0)</f>
        <v>Electronics</v>
      </c>
      <c r="G1065">
        <v>1</v>
      </c>
      <c r="H1065" s="6">
        <v>0.17013315496716441</v>
      </c>
      <c r="I1065" s="2">
        <f>VLOOKUP($E1065,
Products!$A$1:$F$201,MATCH(Orders!I$1,Products!$A$1:$F$1,0),0)</f>
        <v>11292.44914297154</v>
      </c>
      <c r="J1065" s="2">
        <f>VLOOKUP($E1065,
Products!$A$1:$F$201,MATCH(Orders!J$1,Products!$A$1:$F$1,0),0)</f>
        <v>7616.0274340726546</v>
      </c>
    </row>
    <row r="1066" spans="1:10">
      <c r="A1066">
        <v>1065</v>
      </c>
      <c r="B1066" s="4">
        <v>45796</v>
      </c>
      <c r="C1066" s="10">
        <f>DATE(YEAR(orders[[#This Row],[order_date]]), MONTH(orders[[#This Row],[order_date]]), 1)</f>
        <v>45778</v>
      </c>
      <c r="D1066" t="s">
        <v>1547</v>
      </c>
      <c r="E1066" t="s">
        <v>548</v>
      </c>
      <c r="F1066" t="str">
        <f>VLOOKUP(orders[[#This Row],[product_id]],Products!A:C,3,0)</f>
        <v>Appliances</v>
      </c>
      <c r="G1066">
        <v>1</v>
      </c>
      <c r="H1066" s="6">
        <v>8.5777876766709088E-2</v>
      </c>
      <c r="I1066" s="2">
        <f>VLOOKUP($E1066,
Products!$A$1:$F$201,MATCH(Orders!I$1,Products!$A$1:$F$1,0),0)</f>
        <v>2211.9922659782978</v>
      </c>
      <c r="J1066" s="2">
        <f>VLOOKUP($E1066,
Products!$A$1:$F$201,MATCH(Orders!J$1,Products!$A$1:$F$1,0),0)</f>
        <v>1741.1720710333091</v>
      </c>
    </row>
    <row r="1067" spans="1:10">
      <c r="A1067">
        <v>1066</v>
      </c>
      <c r="B1067" s="4">
        <v>45945</v>
      </c>
      <c r="C1067" s="10">
        <f>DATE(YEAR(orders[[#This Row],[order_date]]), MONTH(orders[[#This Row],[order_date]]), 1)</f>
        <v>45931</v>
      </c>
      <c r="D1067" t="s">
        <v>3538</v>
      </c>
      <c r="E1067" t="s">
        <v>617</v>
      </c>
      <c r="F1067" t="str">
        <f>VLOOKUP(orders[[#This Row],[product_id]],Products!A:C,3,0)</f>
        <v>Electronics</v>
      </c>
      <c r="G1067">
        <v>1</v>
      </c>
      <c r="H1067" s="6">
        <v>0.24823459738312789</v>
      </c>
      <c r="I1067" s="2">
        <f>VLOOKUP($E1067,
Products!$A$1:$F$201,MATCH(Orders!I$1,Products!$A$1:$F$1,0),0)</f>
        <v>19466.867434847129</v>
      </c>
      <c r="J1067" s="2">
        <f>VLOOKUP($E1067,
Products!$A$1:$F$201,MATCH(Orders!J$1,Products!$A$1:$F$1,0),0)</f>
        <v>13371.790482684521</v>
      </c>
    </row>
    <row r="1068" spans="1:10">
      <c r="A1068">
        <v>1067</v>
      </c>
      <c r="B1068" s="4">
        <v>45147</v>
      </c>
      <c r="C1068" s="10">
        <f>DATE(YEAR(orders[[#This Row],[order_date]]), MONTH(orders[[#This Row],[order_date]]), 1)</f>
        <v>45139</v>
      </c>
      <c r="D1068" t="s">
        <v>3007</v>
      </c>
      <c r="E1068" t="s">
        <v>691</v>
      </c>
      <c r="F1068" t="str">
        <f>VLOOKUP(orders[[#This Row],[product_id]],Products!A:C,3,0)</f>
        <v>Appliances</v>
      </c>
      <c r="G1068">
        <v>2</v>
      </c>
      <c r="H1068" s="6">
        <v>9.2436589216258025E-2</v>
      </c>
      <c r="I1068" s="2">
        <f>VLOOKUP($E1068,
Products!$A$1:$F$201,MATCH(Orders!I$1,Products!$A$1:$F$1,0),0)</f>
        <v>2337.6024778940591</v>
      </c>
      <c r="J1068" s="2">
        <f>VLOOKUP($E1068,
Products!$A$1:$F$201,MATCH(Orders!J$1,Products!$A$1:$F$1,0),0)</f>
        <v>1616.9957885138581</v>
      </c>
    </row>
    <row r="1069" spans="1:10">
      <c r="A1069">
        <v>1068</v>
      </c>
      <c r="B1069" s="4">
        <v>45846</v>
      </c>
      <c r="C1069" s="10">
        <f>DATE(YEAR(orders[[#This Row],[order_date]]), MONTH(orders[[#This Row],[order_date]]), 1)</f>
        <v>45839</v>
      </c>
      <c r="D1069" t="s">
        <v>1197</v>
      </c>
      <c r="E1069" t="s">
        <v>508</v>
      </c>
      <c r="F1069" t="str">
        <f>VLOOKUP(orders[[#This Row],[product_id]],Products!A:C,3,0)</f>
        <v>Electronics</v>
      </c>
      <c r="G1069">
        <v>1</v>
      </c>
      <c r="H1069" s="6">
        <v>0.20896311944997512</v>
      </c>
      <c r="I1069" s="2">
        <f>VLOOKUP($E1069,
Products!$A$1:$F$201,MATCH(Orders!I$1,Products!$A$1:$F$1,0),0)</f>
        <v>23345.985707147142</v>
      </c>
      <c r="J1069" s="2">
        <f>VLOOKUP($E1069,
Products!$A$1:$F$201,MATCH(Orders!J$1,Products!$A$1:$F$1,0),0)</f>
        <v>15772.90371323649</v>
      </c>
    </row>
    <row r="1070" spans="1:10">
      <c r="A1070">
        <v>1069</v>
      </c>
      <c r="B1070" s="4">
        <v>45230</v>
      </c>
      <c r="C1070" s="10">
        <f>DATE(YEAR(orders[[#This Row],[order_date]]), MONTH(orders[[#This Row],[order_date]]), 1)</f>
        <v>45200</v>
      </c>
      <c r="D1070" t="s">
        <v>1690</v>
      </c>
      <c r="E1070" t="s">
        <v>648</v>
      </c>
      <c r="F1070" t="str">
        <f>VLOOKUP(orders[[#This Row],[product_id]],Products!A:C,3,0)</f>
        <v>Electronics</v>
      </c>
      <c r="G1070">
        <v>1</v>
      </c>
      <c r="H1070" s="6">
        <v>0.17097783358351229</v>
      </c>
      <c r="I1070" s="2">
        <f>VLOOKUP($E1070,
Products!$A$1:$F$201,MATCH(Orders!I$1,Products!$A$1:$F$1,0),0)</f>
        <v>11049.50250218974</v>
      </c>
      <c r="J1070" s="2">
        <f>VLOOKUP($E1070,
Products!$A$1:$F$201,MATCH(Orders!J$1,Products!$A$1:$F$1,0),0)</f>
        <v>7252.1207539007246</v>
      </c>
    </row>
    <row r="1071" spans="1:10">
      <c r="A1071">
        <v>1070</v>
      </c>
      <c r="B1071" s="4">
        <v>45364</v>
      </c>
      <c r="C1071" s="10">
        <f>DATE(YEAR(orders[[#This Row],[order_date]]), MONTH(orders[[#This Row],[order_date]]), 1)</f>
        <v>45352</v>
      </c>
      <c r="D1071" t="s">
        <v>3326</v>
      </c>
      <c r="E1071" t="s">
        <v>678</v>
      </c>
      <c r="F1071" t="str">
        <f>VLOOKUP(orders[[#This Row],[product_id]],Products!A:C,3,0)</f>
        <v>Appliances</v>
      </c>
      <c r="G1071">
        <v>2</v>
      </c>
      <c r="H1071" s="6">
        <v>0.10916373336440793</v>
      </c>
      <c r="I1071" s="2">
        <f>VLOOKUP($E1071,
Products!$A$1:$F$201,MATCH(Orders!I$1,Products!$A$1:$F$1,0),0)</f>
        <v>24547.80463631255</v>
      </c>
      <c r="J1071" s="2">
        <f>VLOOKUP($E1071,
Products!$A$1:$F$201,MATCH(Orders!J$1,Products!$A$1:$F$1,0),0)</f>
        <v>16599.667533695861</v>
      </c>
    </row>
    <row r="1072" spans="1:10">
      <c r="A1072">
        <v>1071</v>
      </c>
      <c r="B1072" s="4">
        <v>45301</v>
      </c>
      <c r="C1072" s="10">
        <f>DATE(YEAR(orders[[#This Row],[order_date]]), MONTH(orders[[#This Row],[order_date]]), 1)</f>
        <v>45292</v>
      </c>
      <c r="D1072" t="s">
        <v>3612</v>
      </c>
      <c r="E1072" t="s">
        <v>600</v>
      </c>
      <c r="F1072" t="str">
        <f>VLOOKUP(orders[[#This Row],[product_id]],Products!A:C,3,0)</f>
        <v>Electronics</v>
      </c>
      <c r="G1072">
        <v>2</v>
      </c>
      <c r="H1072" s="6">
        <v>0.16060540998915587</v>
      </c>
      <c r="I1072" s="2">
        <f>VLOOKUP($E1072,
Products!$A$1:$F$201,MATCH(Orders!I$1,Products!$A$1:$F$1,0),0)</f>
        <v>2556.7009232610858</v>
      </c>
      <c r="J1072" s="2">
        <f>VLOOKUP($E1072,
Products!$A$1:$F$201,MATCH(Orders!J$1,Products!$A$1:$F$1,0),0)</f>
        <v>2002.3128715328869</v>
      </c>
    </row>
    <row r="1073" spans="1:10">
      <c r="A1073">
        <v>1072</v>
      </c>
      <c r="B1073" s="4">
        <v>45307</v>
      </c>
      <c r="C1073" s="10">
        <f>DATE(YEAR(orders[[#This Row],[order_date]]), MONTH(orders[[#This Row],[order_date]]), 1)</f>
        <v>45292</v>
      </c>
      <c r="D1073" t="s">
        <v>1698</v>
      </c>
      <c r="E1073" t="s">
        <v>644</v>
      </c>
      <c r="F1073" t="str">
        <f>VLOOKUP(orders[[#This Row],[product_id]],Products!A:C,3,0)</f>
        <v>Appliances</v>
      </c>
      <c r="G1073">
        <v>1</v>
      </c>
      <c r="H1073" s="6">
        <v>0.13441623818564746</v>
      </c>
      <c r="I1073" s="2">
        <f>VLOOKUP($E1073,
Products!$A$1:$F$201,MATCH(Orders!I$1,Products!$A$1:$F$1,0),0)</f>
        <v>2076.3860361463489</v>
      </c>
      <c r="J1073" s="2">
        <f>VLOOKUP($E1073,
Products!$A$1:$F$201,MATCH(Orders!J$1,Products!$A$1:$F$1,0),0)</f>
        <v>1496.280632568785</v>
      </c>
    </row>
    <row r="1074" spans="1:10">
      <c r="A1074">
        <v>1073</v>
      </c>
      <c r="B1074" s="4">
        <v>45912</v>
      </c>
      <c r="C1074" s="10">
        <f>DATE(YEAR(orders[[#This Row],[order_date]]), MONTH(orders[[#This Row],[order_date]]), 1)</f>
        <v>45901</v>
      </c>
      <c r="D1074" t="s">
        <v>2700</v>
      </c>
      <c r="E1074" t="s">
        <v>672</v>
      </c>
      <c r="F1074" t="str">
        <f>VLOOKUP(orders[[#This Row],[product_id]],Products!A:C,3,0)</f>
        <v>Electronics</v>
      </c>
      <c r="G1074">
        <v>2</v>
      </c>
      <c r="H1074" s="6">
        <v>0.13116795200193687</v>
      </c>
      <c r="I1074" s="2">
        <f>VLOOKUP($E1074,
Products!$A$1:$F$201,MATCH(Orders!I$1,Products!$A$1:$F$1,0),0)</f>
        <v>29856.340212906369</v>
      </c>
      <c r="J1074" s="2">
        <f>VLOOKUP($E1074,
Products!$A$1:$F$201,MATCH(Orders!J$1,Products!$A$1:$F$1,0),0)</f>
        <v>19759.064823078941</v>
      </c>
    </row>
    <row r="1075" spans="1:10">
      <c r="A1075">
        <v>1074</v>
      </c>
      <c r="B1075" s="4">
        <v>44940</v>
      </c>
      <c r="C1075" s="10">
        <f>DATE(YEAR(orders[[#This Row],[order_date]]), MONTH(orders[[#This Row],[order_date]]), 1)</f>
        <v>44927</v>
      </c>
      <c r="D1075" t="s">
        <v>2638</v>
      </c>
      <c r="E1075" t="s">
        <v>524</v>
      </c>
      <c r="F1075" t="str">
        <f>VLOOKUP(orders[[#This Row],[product_id]],Products!A:C,3,0)</f>
        <v>Electronics</v>
      </c>
      <c r="G1075">
        <v>1</v>
      </c>
      <c r="H1075" s="6">
        <v>0.23083528007481449</v>
      </c>
      <c r="I1075" s="2">
        <f>VLOOKUP($E1075,
Products!$A$1:$F$201,MATCH(Orders!I$1,Products!$A$1:$F$1,0),0)</f>
        <v>13162.372749153699</v>
      </c>
      <c r="J1075" s="2">
        <f>VLOOKUP($E1075,
Products!$A$1:$F$201,MATCH(Orders!J$1,Products!$A$1:$F$1,0),0)</f>
        <v>8772.7564251238819</v>
      </c>
    </row>
    <row r="1076" spans="1:10">
      <c r="A1076">
        <v>1075</v>
      </c>
      <c r="B1076" s="4">
        <v>45669</v>
      </c>
      <c r="C1076" s="10">
        <f>DATE(YEAR(orders[[#This Row],[order_date]]), MONTH(orders[[#This Row],[order_date]]), 1)</f>
        <v>45658</v>
      </c>
      <c r="D1076" t="s">
        <v>1666</v>
      </c>
      <c r="E1076" t="s">
        <v>653</v>
      </c>
      <c r="F1076" t="str">
        <f>VLOOKUP(orders[[#This Row],[product_id]],Products!A:C,3,0)</f>
        <v>Electronics</v>
      </c>
      <c r="G1076">
        <v>2</v>
      </c>
      <c r="H1076" s="6">
        <v>0.20774919948695872</v>
      </c>
      <c r="I1076" s="2">
        <f>VLOOKUP($E1076,
Products!$A$1:$F$201,MATCH(Orders!I$1,Products!$A$1:$F$1,0),0)</f>
        <v>18065.96612294337</v>
      </c>
      <c r="J1076" s="2">
        <f>VLOOKUP($E1076,
Products!$A$1:$F$201,MATCH(Orders!J$1,Products!$A$1:$F$1,0),0)</f>
        <v>14411.932365903909</v>
      </c>
    </row>
    <row r="1077" spans="1:10">
      <c r="A1077">
        <v>1076</v>
      </c>
      <c r="B1077" s="4">
        <v>45595</v>
      </c>
      <c r="C1077" s="10">
        <f>DATE(YEAR(orders[[#This Row],[order_date]]), MONTH(orders[[#This Row],[order_date]]), 1)</f>
        <v>45566</v>
      </c>
      <c r="D1077" t="s">
        <v>2592</v>
      </c>
      <c r="E1077" t="s">
        <v>704</v>
      </c>
      <c r="F1077" t="str">
        <f>VLOOKUP(orders[[#This Row],[product_id]],Products!A:C,3,0)</f>
        <v>Electronics</v>
      </c>
      <c r="G1077">
        <v>3</v>
      </c>
      <c r="H1077" s="6">
        <v>0.11153465250613001</v>
      </c>
      <c r="I1077" s="2">
        <f>VLOOKUP($E1077,
Products!$A$1:$F$201,MATCH(Orders!I$1,Products!$A$1:$F$1,0),0)</f>
        <v>2453.3182634424861</v>
      </c>
      <c r="J1077" s="2">
        <f>VLOOKUP($E1077,
Products!$A$1:$F$201,MATCH(Orders!J$1,Products!$A$1:$F$1,0),0)</f>
        <v>1951.860511286576</v>
      </c>
    </row>
    <row r="1078" spans="1:10">
      <c r="A1078">
        <v>1077</v>
      </c>
      <c r="B1078" s="4">
        <v>45426</v>
      </c>
      <c r="C1078" s="10">
        <f>DATE(YEAR(orders[[#This Row],[order_date]]), MONTH(orders[[#This Row],[order_date]]), 1)</f>
        <v>45413</v>
      </c>
      <c r="D1078" t="s">
        <v>2978</v>
      </c>
      <c r="E1078" t="s">
        <v>561</v>
      </c>
      <c r="F1078" t="str">
        <f>VLOOKUP(orders[[#This Row],[product_id]],Products!A:C,3,0)</f>
        <v>Appliances</v>
      </c>
      <c r="G1078">
        <v>3</v>
      </c>
      <c r="H1078" s="6">
        <v>8.0165585853448726E-2</v>
      </c>
      <c r="I1078" s="2">
        <f>VLOOKUP($E1078,
Products!$A$1:$F$201,MATCH(Orders!I$1,Products!$A$1:$F$1,0),0)</f>
        <v>23155.073093252329</v>
      </c>
      <c r="J1078" s="2">
        <f>VLOOKUP($E1078,
Products!$A$1:$F$201,MATCH(Orders!J$1,Products!$A$1:$F$1,0),0)</f>
        <v>17849.867849807979</v>
      </c>
    </row>
    <row r="1079" spans="1:10">
      <c r="A1079">
        <v>1078</v>
      </c>
      <c r="B1079" s="4">
        <v>45491</v>
      </c>
      <c r="C1079" s="10">
        <f>DATE(YEAR(orders[[#This Row],[order_date]]), MONTH(orders[[#This Row],[order_date]]), 1)</f>
        <v>45474</v>
      </c>
      <c r="D1079" t="s">
        <v>2751</v>
      </c>
      <c r="E1079" t="s">
        <v>583</v>
      </c>
      <c r="F1079" t="str">
        <f>VLOOKUP(orders[[#This Row],[product_id]],Products!A:C,3,0)</f>
        <v>Electronics</v>
      </c>
      <c r="G1079">
        <v>1</v>
      </c>
      <c r="H1079" s="6">
        <v>0.10525243747672848</v>
      </c>
      <c r="I1079" s="2">
        <f>VLOOKUP($E1079,
Products!$A$1:$F$201,MATCH(Orders!I$1,Products!$A$1:$F$1,0),0)</f>
        <v>22677.574574249091</v>
      </c>
      <c r="J1079" s="2">
        <f>VLOOKUP($E1079,
Products!$A$1:$F$201,MATCH(Orders!J$1,Products!$A$1:$F$1,0),0)</f>
        <v>16593.91273362303</v>
      </c>
    </row>
    <row r="1080" spans="1:10">
      <c r="A1080">
        <v>1079</v>
      </c>
      <c r="B1080" s="4">
        <v>45456</v>
      </c>
      <c r="C1080" s="10">
        <f>DATE(YEAR(orders[[#This Row],[order_date]]), MONTH(orders[[#This Row],[order_date]]), 1)</f>
        <v>45444</v>
      </c>
      <c r="D1080" t="s">
        <v>4246</v>
      </c>
      <c r="E1080" t="s">
        <v>623</v>
      </c>
      <c r="F1080" t="str">
        <f>VLOOKUP(orders[[#This Row],[product_id]],Products!A:C,3,0)</f>
        <v>Electronics</v>
      </c>
      <c r="G1080">
        <v>3</v>
      </c>
      <c r="H1080" s="6">
        <v>0.12724392010964608</v>
      </c>
      <c r="I1080" s="2">
        <f>VLOOKUP($E1080,
Products!$A$1:$F$201,MATCH(Orders!I$1,Products!$A$1:$F$1,0),0)</f>
        <v>27422.76406600175</v>
      </c>
      <c r="J1080" s="2">
        <f>VLOOKUP($E1080,
Products!$A$1:$F$201,MATCH(Orders!J$1,Products!$A$1:$F$1,0),0)</f>
        <v>18707.390708641691</v>
      </c>
    </row>
    <row r="1081" spans="1:10">
      <c r="A1081">
        <v>1080</v>
      </c>
      <c r="B1081" s="4">
        <v>45418</v>
      </c>
      <c r="C1081" s="10">
        <f>DATE(YEAR(orders[[#This Row],[order_date]]), MONTH(orders[[#This Row],[order_date]]), 1)</f>
        <v>45413</v>
      </c>
      <c r="D1081" t="s">
        <v>4625</v>
      </c>
      <c r="E1081" t="s">
        <v>637</v>
      </c>
      <c r="F1081" t="str">
        <f>VLOOKUP(orders[[#This Row],[product_id]],Products!A:C,3,0)</f>
        <v>Electronics</v>
      </c>
      <c r="G1081">
        <v>3</v>
      </c>
      <c r="H1081" s="6">
        <v>0.18891949272129546</v>
      </c>
      <c r="I1081" s="2">
        <f>VLOOKUP($E1081,
Products!$A$1:$F$201,MATCH(Orders!I$1,Products!$A$1:$F$1,0),0)</f>
        <v>2722.8882486231741</v>
      </c>
      <c r="J1081" s="2">
        <f>VLOOKUP($E1081,
Products!$A$1:$F$201,MATCH(Orders!J$1,Products!$A$1:$F$1,0),0)</f>
        <v>2155.455197032014</v>
      </c>
    </row>
    <row r="1082" spans="1:10">
      <c r="A1082">
        <v>1081</v>
      </c>
      <c r="B1082" s="4">
        <v>45681</v>
      </c>
      <c r="C1082" s="10">
        <f>DATE(YEAR(orders[[#This Row],[order_date]]), MONTH(orders[[#This Row],[order_date]]), 1)</f>
        <v>45658</v>
      </c>
      <c r="D1082" t="s">
        <v>808</v>
      </c>
      <c r="E1082" t="s">
        <v>514</v>
      </c>
      <c r="F1082" t="str">
        <f>VLOOKUP(orders[[#This Row],[product_id]],Products!A:C,3,0)</f>
        <v>Electronics</v>
      </c>
      <c r="G1082">
        <v>1</v>
      </c>
      <c r="H1082" s="6">
        <v>0.1695265238000781</v>
      </c>
      <c r="I1082" s="2">
        <f>VLOOKUP($E1082,
Products!$A$1:$F$201,MATCH(Orders!I$1,Products!$A$1:$F$1,0),0)</f>
        <v>16482.730474054071</v>
      </c>
      <c r="J1082" s="2">
        <f>VLOOKUP($E1082,
Products!$A$1:$F$201,MATCH(Orders!J$1,Products!$A$1:$F$1,0),0)</f>
        <v>12480.81165565178</v>
      </c>
    </row>
    <row r="1083" spans="1:10">
      <c r="A1083">
        <v>1082</v>
      </c>
      <c r="B1083" s="4">
        <v>45226</v>
      </c>
      <c r="C1083" s="10">
        <f>DATE(YEAR(orders[[#This Row],[order_date]]), MONTH(orders[[#This Row],[order_date]]), 1)</f>
        <v>45200</v>
      </c>
      <c r="D1083" t="s">
        <v>1675</v>
      </c>
      <c r="E1083" t="s">
        <v>658</v>
      </c>
      <c r="F1083" t="str">
        <f>VLOOKUP(orders[[#This Row],[product_id]],Products!A:C,3,0)</f>
        <v>Electronics</v>
      </c>
      <c r="G1083">
        <v>1</v>
      </c>
      <c r="H1083" s="6">
        <v>0.22607109921580559</v>
      </c>
      <c r="I1083" s="2">
        <f>VLOOKUP($E1083,
Products!$A$1:$F$201,MATCH(Orders!I$1,Products!$A$1:$F$1,0),0)</f>
        <v>2455.4664524813788</v>
      </c>
      <c r="J1083" s="2">
        <f>VLOOKUP($E1083,
Products!$A$1:$F$201,MATCH(Orders!J$1,Products!$A$1:$F$1,0),0)</f>
        <v>1763.2139459131699</v>
      </c>
    </row>
    <row r="1084" spans="1:10">
      <c r="A1084">
        <v>1083</v>
      </c>
      <c r="B1084" s="4">
        <v>45741</v>
      </c>
      <c r="C1084" s="10">
        <f>DATE(YEAR(orders[[#This Row],[order_date]]), MONTH(orders[[#This Row],[order_date]]), 1)</f>
        <v>45717</v>
      </c>
      <c r="D1084" t="s">
        <v>1777</v>
      </c>
      <c r="E1084" t="s">
        <v>680</v>
      </c>
      <c r="F1084" t="str">
        <f>VLOOKUP(orders[[#This Row],[product_id]],Products!A:C,3,0)</f>
        <v>Electronics</v>
      </c>
      <c r="G1084">
        <v>2</v>
      </c>
      <c r="H1084" s="6">
        <v>0.19118358673365482</v>
      </c>
      <c r="I1084" s="2">
        <f>VLOOKUP($E1084,
Products!$A$1:$F$201,MATCH(Orders!I$1,Products!$A$1:$F$1,0),0)</f>
        <v>31627.348891742429</v>
      </c>
      <c r="J1084" s="2">
        <f>VLOOKUP($E1084,
Products!$A$1:$F$201,MATCH(Orders!J$1,Products!$A$1:$F$1,0),0)</f>
        <v>23219.930812036979</v>
      </c>
    </row>
    <row r="1085" spans="1:10">
      <c r="A1085">
        <v>1084</v>
      </c>
      <c r="B1085" s="4">
        <v>45473</v>
      </c>
      <c r="C1085" s="10">
        <f>DATE(YEAR(orders[[#This Row],[order_date]]), MONTH(orders[[#This Row],[order_date]]), 1)</f>
        <v>45444</v>
      </c>
      <c r="D1085" t="s">
        <v>1442</v>
      </c>
      <c r="E1085" t="s">
        <v>554</v>
      </c>
      <c r="F1085" t="str">
        <f>VLOOKUP(orders[[#This Row],[product_id]],Products!A:C,3,0)</f>
        <v>Appliances</v>
      </c>
      <c r="G1085">
        <v>3</v>
      </c>
      <c r="H1085" s="6">
        <v>0.14013418329635594</v>
      </c>
      <c r="I1085" s="2">
        <f>VLOOKUP($E1085,
Products!$A$1:$F$201,MATCH(Orders!I$1,Products!$A$1:$F$1,0),0)</f>
        <v>2088.6647814855078</v>
      </c>
      <c r="J1085" s="2">
        <f>VLOOKUP($E1085,
Products!$A$1:$F$201,MATCH(Orders!J$1,Products!$A$1:$F$1,0),0)</f>
        <v>1371.380040542937</v>
      </c>
    </row>
    <row r="1086" spans="1:10">
      <c r="A1086">
        <v>1085</v>
      </c>
      <c r="B1086" s="4">
        <v>45653</v>
      </c>
      <c r="C1086" s="10">
        <f>DATE(YEAR(orders[[#This Row],[order_date]]), MONTH(orders[[#This Row],[order_date]]), 1)</f>
        <v>45627</v>
      </c>
      <c r="D1086" t="s">
        <v>2071</v>
      </c>
      <c r="E1086" t="s">
        <v>660</v>
      </c>
      <c r="F1086" t="str">
        <f>VLOOKUP(orders[[#This Row],[product_id]],Products!A:C,3,0)</f>
        <v>Appliances</v>
      </c>
      <c r="G1086">
        <v>2</v>
      </c>
      <c r="H1086" s="6">
        <v>6.9024312527866852E-2</v>
      </c>
      <c r="I1086" s="2">
        <f>VLOOKUP($E1086,
Products!$A$1:$F$201,MATCH(Orders!I$1,Products!$A$1:$F$1,0),0)</f>
        <v>25996.564605776519</v>
      </c>
      <c r="J1086" s="2">
        <f>VLOOKUP($E1086,
Products!$A$1:$F$201,MATCH(Orders!J$1,Products!$A$1:$F$1,0),0)</f>
        <v>20210.769869456319</v>
      </c>
    </row>
    <row r="1087" spans="1:10">
      <c r="A1087">
        <v>1086</v>
      </c>
      <c r="B1087" s="4">
        <v>45657</v>
      </c>
      <c r="C1087" s="10">
        <f>DATE(YEAR(orders[[#This Row],[order_date]]), MONTH(orders[[#This Row],[order_date]]), 1)</f>
        <v>45627</v>
      </c>
      <c r="D1087" t="s">
        <v>2986</v>
      </c>
      <c r="E1087" t="s">
        <v>533</v>
      </c>
      <c r="F1087" t="str">
        <f>VLOOKUP(orders[[#This Row],[product_id]],Products!A:C,3,0)</f>
        <v>Electronics</v>
      </c>
      <c r="G1087">
        <v>1</v>
      </c>
      <c r="H1087" s="6">
        <v>0.15103217378766334</v>
      </c>
      <c r="I1087" s="2">
        <f>VLOOKUP($E1087,
Products!$A$1:$F$201,MATCH(Orders!I$1,Products!$A$1:$F$1,0),0)</f>
        <v>28589.802369332661</v>
      </c>
      <c r="J1087" s="2">
        <f>VLOOKUP($E1087,
Products!$A$1:$F$201,MATCH(Orders!J$1,Products!$A$1:$F$1,0),0)</f>
        <v>21212.93445492295</v>
      </c>
    </row>
    <row r="1088" spans="1:10">
      <c r="A1088">
        <v>1087</v>
      </c>
      <c r="B1088" s="4">
        <v>45754</v>
      </c>
      <c r="C1088" s="10">
        <f>DATE(YEAR(orders[[#This Row],[order_date]]), MONTH(orders[[#This Row],[order_date]]), 1)</f>
        <v>45748</v>
      </c>
      <c r="D1088" t="s">
        <v>4359</v>
      </c>
      <c r="E1088" t="s">
        <v>695</v>
      </c>
      <c r="F1088" t="str">
        <f>VLOOKUP(orders[[#This Row],[product_id]],Products!A:C,3,0)</f>
        <v>Electronics</v>
      </c>
      <c r="G1088">
        <v>1</v>
      </c>
      <c r="H1088" s="6">
        <v>0.22512151158258109</v>
      </c>
      <c r="I1088" s="2">
        <f>VLOOKUP($E1088,
Products!$A$1:$F$201,MATCH(Orders!I$1,Products!$A$1:$F$1,0),0)</f>
        <v>2716.2219891886762</v>
      </c>
      <c r="J1088" s="2">
        <f>VLOOKUP($E1088,
Products!$A$1:$F$201,MATCH(Orders!J$1,Products!$A$1:$F$1,0),0)</f>
        <v>2045.0534052982539</v>
      </c>
    </row>
    <row r="1089" spans="1:10">
      <c r="A1089">
        <v>1088</v>
      </c>
      <c r="B1089" s="4">
        <v>45528</v>
      </c>
      <c r="C1089" s="10">
        <f>DATE(YEAR(orders[[#This Row],[order_date]]), MONTH(orders[[#This Row],[order_date]]), 1)</f>
        <v>45505</v>
      </c>
      <c r="D1089" t="s">
        <v>4336</v>
      </c>
      <c r="E1089" t="s">
        <v>521</v>
      </c>
      <c r="F1089" t="str">
        <f>VLOOKUP(orders[[#This Row],[product_id]],Products!A:C,3,0)</f>
        <v>Electronics</v>
      </c>
      <c r="G1089">
        <v>2</v>
      </c>
      <c r="H1089" s="6">
        <v>0.23049016012494586</v>
      </c>
      <c r="I1089" s="2">
        <f>VLOOKUP($E1089,
Products!$A$1:$F$201,MATCH(Orders!I$1,Products!$A$1:$F$1,0),0)</f>
        <v>18373.691083837519</v>
      </c>
      <c r="J1089" s="2">
        <f>VLOOKUP($E1089,
Products!$A$1:$F$201,MATCH(Orders!J$1,Products!$A$1:$F$1,0),0)</f>
        <v>14409.80197321412</v>
      </c>
    </row>
    <row r="1090" spans="1:10">
      <c r="A1090">
        <v>1089</v>
      </c>
      <c r="B1090" s="4">
        <v>45958</v>
      </c>
      <c r="C1090" s="10">
        <f>DATE(YEAR(orders[[#This Row],[order_date]]), MONTH(orders[[#This Row],[order_date]]), 1)</f>
        <v>45931</v>
      </c>
      <c r="D1090" t="s">
        <v>933</v>
      </c>
      <c r="E1090" t="s">
        <v>592</v>
      </c>
      <c r="F1090" t="str">
        <f>VLOOKUP(orders[[#This Row],[product_id]],Products!A:C,3,0)</f>
        <v>Electronics</v>
      </c>
      <c r="G1090">
        <v>1</v>
      </c>
      <c r="H1090" s="6">
        <v>0.24545900984455746</v>
      </c>
      <c r="I1090" s="2">
        <f>VLOOKUP($E1090,
Products!$A$1:$F$201,MATCH(Orders!I$1,Products!$A$1:$F$1,0),0)</f>
        <v>12221.95918536383</v>
      </c>
      <c r="J1090" s="2">
        <f>VLOOKUP($E1090,
Products!$A$1:$F$201,MATCH(Orders!J$1,Products!$A$1:$F$1,0),0)</f>
        <v>9737.7215556427309</v>
      </c>
    </row>
    <row r="1091" spans="1:10">
      <c r="A1091">
        <v>1090</v>
      </c>
      <c r="B1091" s="4">
        <v>45694</v>
      </c>
      <c r="C1091" s="10">
        <f>DATE(YEAR(orders[[#This Row],[order_date]]), MONTH(orders[[#This Row],[order_date]]), 1)</f>
        <v>45689</v>
      </c>
      <c r="D1091" t="s">
        <v>3760</v>
      </c>
      <c r="E1091" t="s">
        <v>679</v>
      </c>
      <c r="F1091" t="str">
        <f>VLOOKUP(orders[[#This Row],[product_id]],Products!A:C,3,0)</f>
        <v>Appliances</v>
      </c>
      <c r="G1091">
        <v>2</v>
      </c>
      <c r="H1091" s="6">
        <v>8.8199354007737638E-2</v>
      </c>
      <c r="I1091" s="2">
        <f>VLOOKUP($E1091,
Products!$A$1:$F$201,MATCH(Orders!I$1,Products!$A$1:$F$1,0),0)</f>
        <v>6336.1008284819591</v>
      </c>
      <c r="J1091" s="2">
        <f>VLOOKUP($E1091,
Products!$A$1:$F$201,MATCH(Orders!J$1,Products!$A$1:$F$1,0),0)</f>
        <v>5056.6203893460352</v>
      </c>
    </row>
    <row r="1092" spans="1:10">
      <c r="A1092">
        <v>1091</v>
      </c>
      <c r="B1092" s="4">
        <v>45801</v>
      </c>
      <c r="C1092" s="10">
        <f>DATE(YEAR(orders[[#This Row],[order_date]]), MONTH(orders[[#This Row],[order_date]]), 1)</f>
        <v>45778</v>
      </c>
      <c r="D1092" t="s">
        <v>3275</v>
      </c>
      <c r="E1092" t="s">
        <v>679</v>
      </c>
      <c r="F1092" t="str">
        <f>VLOOKUP(orders[[#This Row],[product_id]],Products!A:C,3,0)</f>
        <v>Appliances</v>
      </c>
      <c r="G1092">
        <v>3</v>
      </c>
      <c r="H1092" s="6">
        <v>0.12559932702186258</v>
      </c>
      <c r="I1092" s="2">
        <f>VLOOKUP($E1092,
Products!$A$1:$F$201,MATCH(Orders!I$1,Products!$A$1:$F$1,0),0)</f>
        <v>6336.1008284819591</v>
      </c>
      <c r="J1092" s="2">
        <f>VLOOKUP($E1092,
Products!$A$1:$F$201,MATCH(Orders!J$1,Products!$A$1:$F$1,0),0)</f>
        <v>5056.6203893460352</v>
      </c>
    </row>
    <row r="1093" spans="1:10">
      <c r="A1093">
        <v>1092</v>
      </c>
      <c r="B1093" s="4">
        <v>45863</v>
      </c>
      <c r="C1093" s="10">
        <f>DATE(YEAR(orders[[#This Row],[order_date]]), MONTH(orders[[#This Row],[order_date]]), 1)</f>
        <v>45839</v>
      </c>
      <c r="D1093" t="s">
        <v>2426</v>
      </c>
      <c r="E1093" t="s">
        <v>673</v>
      </c>
      <c r="F1093" t="str">
        <f>VLOOKUP(orders[[#This Row],[product_id]],Products!A:C,3,0)</f>
        <v>Electronics</v>
      </c>
      <c r="G1093">
        <v>1</v>
      </c>
      <c r="H1093" s="6">
        <v>0.1104841808022651</v>
      </c>
      <c r="I1093" s="2">
        <f>VLOOKUP($E1093,
Products!$A$1:$F$201,MATCH(Orders!I$1,Products!$A$1:$F$1,0),0)</f>
        <v>19770.070105413852</v>
      </c>
      <c r="J1093" s="2">
        <f>VLOOKUP($E1093,
Products!$A$1:$F$201,MATCH(Orders!J$1,Products!$A$1:$F$1,0),0)</f>
        <v>14414.291574648811</v>
      </c>
    </row>
    <row r="1094" spans="1:10">
      <c r="A1094">
        <v>1093</v>
      </c>
      <c r="B1094" s="4">
        <v>45057</v>
      </c>
      <c r="C1094" s="10">
        <f>DATE(YEAR(orders[[#This Row],[order_date]]), MONTH(orders[[#This Row],[order_date]]), 1)</f>
        <v>45047</v>
      </c>
      <c r="D1094" t="s">
        <v>2321</v>
      </c>
      <c r="E1094" t="s">
        <v>588</v>
      </c>
      <c r="F1094" t="str">
        <f>VLOOKUP(orders[[#This Row],[product_id]],Products!A:C,3,0)</f>
        <v>Electronics</v>
      </c>
      <c r="G1094">
        <v>1</v>
      </c>
      <c r="H1094" s="6">
        <v>0.1792175119470161</v>
      </c>
      <c r="I1094" s="2">
        <f>VLOOKUP($E1094,
Products!$A$1:$F$201,MATCH(Orders!I$1,Products!$A$1:$F$1,0),0)</f>
        <v>32539.342481911372</v>
      </c>
      <c r="J1094" s="2">
        <f>VLOOKUP($E1094,
Products!$A$1:$F$201,MATCH(Orders!J$1,Products!$A$1:$F$1,0),0)</f>
        <v>21531.252982830021</v>
      </c>
    </row>
    <row r="1095" spans="1:10">
      <c r="A1095">
        <v>1094</v>
      </c>
      <c r="B1095" s="4">
        <v>45534</v>
      </c>
      <c r="C1095" s="10">
        <f>DATE(YEAR(orders[[#This Row],[order_date]]), MONTH(orders[[#This Row],[order_date]]), 1)</f>
        <v>45505</v>
      </c>
      <c r="D1095" t="s">
        <v>2766</v>
      </c>
      <c r="E1095" t="s">
        <v>539</v>
      </c>
      <c r="F1095" t="str">
        <f>VLOOKUP(orders[[#This Row],[product_id]],Products!A:C,3,0)</f>
        <v>Appliances</v>
      </c>
      <c r="G1095">
        <v>1</v>
      </c>
      <c r="H1095" s="6">
        <v>5.6248223761747061E-2</v>
      </c>
      <c r="I1095" s="2">
        <f>VLOOKUP($E1095,
Products!$A$1:$F$201,MATCH(Orders!I$1,Products!$A$1:$F$1,0),0)</f>
        <v>25730.234720482978</v>
      </c>
      <c r="J1095" s="2">
        <f>VLOOKUP($E1095,
Products!$A$1:$F$201,MATCH(Orders!J$1,Products!$A$1:$F$1,0),0)</f>
        <v>17186.87037527658</v>
      </c>
    </row>
    <row r="1096" spans="1:10">
      <c r="A1096">
        <v>1095</v>
      </c>
      <c r="B1096" s="4">
        <v>44952</v>
      </c>
      <c r="C1096" s="10">
        <f>DATE(YEAR(orders[[#This Row],[order_date]]), MONTH(orders[[#This Row],[order_date]]), 1)</f>
        <v>44927</v>
      </c>
      <c r="D1096" t="s">
        <v>4276</v>
      </c>
      <c r="E1096" t="s">
        <v>643</v>
      </c>
      <c r="F1096" t="str">
        <f>VLOOKUP(orders[[#This Row],[product_id]],Products!A:C,3,0)</f>
        <v>Appliances</v>
      </c>
      <c r="G1096">
        <v>1</v>
      </c>
      <c r="H1096" s="6">
        <v>0.11816635189527058</v>
      </c>
      <c r="I1096" s="2">
        <f>VLOOKUP($E1096,
Products!$A$1:$F$201,MATCH(Orders!I$1,Products!$A$1:$F$1,0),0)</f>
        <v>26269.068564891841</v>
      </c>
      <c r="J1096" s="2">
        <f>VLOOKUP($E1096,
Products!$A$1:$F$201,MATCH(Orders!J$1,Products!$A$1:$F$1,0),0)</f>
        <v>18867.564539756699</v>
      </c>
    </row>
    <row r="1097" spans="1:10">
      <c r="A1097">
        <v>1096</v>
      </c>
      <c r="B1097" s="4">
        <v>45561</v>
      </c>
      <c r="C1097" s="10">
        <f>DATE(YEAR(orders[[#This Row],[order_date]]), MONTH(orders[[#This Row],[order_date]]), 1)</f>
        <v>45536</v>
      </c>
      <c r="D1097" t="s">
        <v>1150</v>
      </c>
      <c r="E1097" t="s">
        <v>506</v>
      </c>
      <c r="F1097" t="str">
        <f>VLOOKUP(orders[[#This Row],[product_id]],Products!A:C,3,0)</f>
        <v>Electronics</v>
      </c>
      <c r="G1097">
        <v>2</v>
      </c>
      <c r="H1097" s="6">
        <v>0.16077373221429433</v>
      </c>
      <c r="I1097" s="2">
        <f>VLOOKUP($E1097,
Products!$A$1:$F$201,MATCH(Orders!I$1,Products!$A$1:$F$1,0),0)</f>
        <v>2354.115904304108</v>
      </c>
      <c r="J1097" s="2">
        <f>VLOOKUP($E1097,
Products!$A$1:$F$201,MATCH(Orders!J$1,Products!$A$1:$F$1,0),0)</f>
        <v>1810.784620830796</v>
      </c>
    </row>
    <row r="1098" spans="1:10">
      <c r="A1098">
        <v>1097</v>
      </c>
      <c r="B1098" s="4">
        <v>45410</v>
      </c>
      <c r="C1098" s="10">
        <f>DATE(YEAR(orders[[#This Row],[order_date]]), MONTH(orders[[#This Row],[order_date]]), 1)</f>
        <v>45383</v>
      </c>
      <c r="D1098" t="s">
        <v>4603</v>
      </c>
      <c r="E1098" t="s">
        <v>571</v>
      </c>
      <c r="F1098" t="str">
        <f>VLOOKUP(orders[[#This Row],[product_id]],Products!A:C,3,0)</f>
        <v>Electronics</v>
      </c>
      <c r="G1098">
        <v>3</v>
      </c>
      <c r="H1098" s="6">
        <v>0.18940637360058549</v>
      </c>
      <c r="I1098" s="2">
        <f>VLOOKUP($E1098,
Products!$A$1:$F$201,MATCH(Orders!I$1,Products!$A$1:$F$1,0),0)</f>
        <v>30022.150567424669</v>
      </c>
      <c r="J1098" s="2">
        <f>VLOOKUP($E1098,
Products!$A$1:$F$201,MATCH(Orders!J$1,Products!$A$1:$F$1,0),0)</f>
        <v>21451.61875289512</v>
      </c>
    </row>
    <row r="1099" spans="1:10">
      <c r="A1099">
        <v>1098</v>
      </c>
      <c r="B1099" s="4">
        <v>45606</v>
      </c>
      <c r="C1099" s="10">
        <f>DATE(YEAR(orders[[#This Row],[order_date]]), MONTH(orders[[#This Row],[order_date]]), 1)</f>
        <v>45597</v>
      </c>
      <c r="D1099" t="s">
        <v>3093</v>
      </c>
      <c r="E1099" t="s">
        <v>620</v>
      </c>
      <c r="F1099" t="str">
        <f>VLOOKUP(orders[[#This Row],[product_id]],Products!A:C,3,0)</f>
        <v>Electronics</v>
      </c>
      <c r="G1099">
        <v>1</v>
      </c>
      <c r="H1099" s="6">
        <v>0.20378175778754284</v>
      </c>
      <c r="I1099" s="2">
        <f>VLOOKUP($E1099,
Products!$A$1:$F$201,MATCH(Orders!I$1,Products!$A$1:$F$1,0),0)</f>
        <v>23669.635851452331</v>
      </c>
      <c r="J1099" s="2">
        <f>VLOOKUP($E1099,
Products!$A$1:$F$201,MATCH(Orders!J$1,Products!$A$1:$F$1,0),0)</f>
        <v>17880.752220874681</v>
      </c>
    </row>
    <row r="1100" spans="1:10">
      <c r="A1100">
        <v>1099</v>
      </c>
      <c r="B1100" s="4">
        <v>46001</v>
      </c>
      <c r="C1100" s="10">
        <f>DATE(YEAR(orders[[#This Row],[order_date]]), MONTH(orders[[#This Row],[order_date]]), 1)</f>
        <v>45992</v>
      </c>
      <c r="D1100" t="s">
        <v>2053</v>
      </c>
      <c r="E1100" t="s">
        <v>650</v>
      </c>
      <c r="F1100" t="str">
        <f>VLOOKUP(orders[[#This Row],[product_id]],Products!A:C,3,0)</f>
        <v>Electronics</v>
      </c>
      <c r="G1100">
        <v>2</v>
      </c>
      <c r="H1100" s="6">
        <v>0.10285447799232576</v>
      </c>
      <c r="I1100" s="2">
        <f>VLOOKUP($E1100,
Products!$A$1:$F$201,MATCH(Orders!I$1,Products!$A$1:$F$1,0),0)</f>
        <v>12936.529609330941</v>
      </c>
      <c r="J1100" s="2">
        <f>VLOOKUP($E1100,
Products!$A$1:$F$201,MATCH(Orders!J$1,Products!$A$1:$F$1,0),0)</f>
        <v>9465.2602677376308</v>
      </c>
    </row>
    <row r="1101" spans="1:10">
      <c r="A1101">
        <v>1100</v>
      </c>
      <c r="B1101" s="4">
        <v>44931</v>
      </c>
      <c r="C1101" s="10">
        <f>DATE(YEAR(orders[[#This Row],[order_date]]), MONTH(orders[[#This Row],[order_date]]), 1)</f>
        <v>44927</v>
      </c>
      <c r="D1101" t="s">
        <v>2325</v>
      </c>
      <c r="E1101" t="s">
        <v>552</v>
      </c>
      <c r="F1101" t="str">
        <f>VLOOKUP(orders[[#This Row],[product_id]],Products!A:C,3,0)</f>
        <v>Electronics</v>
      </c>
      <c r="G1101">
        <v>1</v>
      </c>
      <c r="H1101" s="6">
        <v>0.18863981549539455</v>
      </c>
      <c r="I1101" s="2">
        <f>VLOOKUP($E1101,
Products!$A$1:$F$201,MATCH(Orders!I$1,Products!$A$1:$F$1,0),0)</f>
        <v>20326.88586940234</v>
      </c>
      <c r="J1101" s="2">
        <f>VLOOKUP($E1101,
Products!$A$1:$F$201,MATCH(Orders!J$1,Products!$A$1:$F$1,0),0)</f>
        <v>14896.572579237891</v>
      </c>
    </row>
    <row r="1102" spans="1:10">
      <c r="A1102">
        <v>1101</v>
      </c>
      <c r="B1102" s="4">
        <v>45515</v>
      </c>
      <c r="C1102" s="10">
        <f>DATE(YEAR(orders[[#This Row],[order_date]]), MONTH(orders[[#This Row],[order_date]]), 1)</f>
        <v>45505</v>
      </c>
      <c r="D1102" t="s">
        <v>1303</v>
      </c>
      <c r="E1102" t="s">
        <v>529</v>
      </c>
      <c r="F1102" t="str">
        <f>VLOOKUP(orders[[#This Row],[product_id]],Products!A:C,3,0)</f>
        <v>Electronics</v>
      </c>
      <c r="G1102">
        <v>1</v>
      </c>
      <c r="H1102" s="6">
        <v>0.17769868503246114</v>
      </c>
      <c r="I1102" s="2">
        <f>VLOOKUP($E1102,
Products!$A$1:$F$201,MATCH(Orders!I$1,Products!$A$1:$F$1,0),0)</f>
        <v>18308.801775351771</v>
      </c>
      <c r="J1102" s="2">
        <f>VLOOKUP($E1102,
Products!$A$1:$F$201,MATCH(Orders!J$1,Products!$A$1:$F$1,0),0)</f>
        <v>12027.24184831013</v>
      </c>
    </row>
    <row r="1103" spans="1:10">
      <c r="A1103">
        <v>1102</v>
      </c>
      <c r="B1103" s="4">
        <v>45134</v>
      </c>
      <c r="C1103" s="10">
        <f>DATE(YEAR(orders[[#This Row],[order_date]]), MONTH(orders[[#This Row],[order_date]]), 1)</f>
        <v>45108</v>
      </c>
      <c r="D1103" t="s">
        <v>2910</v>
      </c>
      <c r="E1103" t="s">
        <v>683</v>
      </c>
      <c r="F1103" t="str">
        <f>VLOOKUP(orders[[#This Row],[product_id]],Products!A:C,3,0)</f>
        <v>Electronics</v>
      </c>
      <c r="G1103">
        <v>2</v>
      </c>
      <c r="H1103" s="6">
        <v>0.18910121549133607</v>
      </c>
      <c r="I1103" s="2">
        <f>VLOOKUP($E1103,
Products!$A$1:$F$201,MATCH(Orders!I$1,Products!$A$1:$F$1,0),0)</f>
        <v>30555.409096588959</v>
      </c>
      <c r="J1103" s="2">
        <f>VLOOKUP($E1103,
Products!$A$1:$F$201,MATCH(Orders!J$1,Products!$A$1:$F$1,0),0)</f>
        <v>20295.233857550291</v>
      </c>
    </row>
    <row r="1104" spans="1:10">
      <c r="A1104">
        <v>1103</v>
      </c>
      <c r="B1104" s="4">
        <v>45183</v>
      </c>
      <c r="C1104" s="10">
        <f>DATE(YEAR(orders[[#This Row],[order_date]]), MONTH(orders[[#This Row],[order_date]]), 1)</f>
        <v>45170</v>
      </c>
      <c r="D1104" t="s">
        <v>3409</v>
      </c>
      <c r="E1104" t="s">
        <v>609</v>
      </c>
      <c r="F1104" t="str">
        <f>VLOOKUP(orders[[#This Row],[product_id]],Products!A:C,3,0)</f>
        <v>Appliances</v>
      </c>
      <c r="G1104">
        <v>1</v>
      </c>
      <c r="H1104" s="6">
        <v>0.14625814817681521</v>
      </c>
      <c r="I1104" s="2">
        <f>VLOOKUP($E1104,
Products!$A$1:$F$201,MATCH(Orders!I$1,Products!$A$1:$F$1,0),0)</f>
        <v>2159.5378031052392</v>
      </c>
      <c r="J1104" s="2">
        <f>VLOOKUP($E1104,
Products!$A$1:$F$201,MATCH(Orders!J$1,Products!$A$1:$F$1,0),0)</f>
        <v>1501.9415981313371</v>
      </c>
    </row>
    <row r="1105" spans="1:10">
      <c r="A1105">
        <v>1104</v>
      </c>
      <c r="B1105" s="4">
        <v>44937</v>
      </c>
      <c r="C1105" s="10">
        <f>DATE(YEAR(orders[[#This Row],[order_date]]), MONTH(orders[[#This Row],[order_date]]), 1)</f>
        <v>44927</v>
      </c>
      <c r="D1105" t="s">
        <v>3756</v>
      </c>
      <c r="E1105" t="s">
        <v>534</v>
      </c>
      <c r="F1105" t="str">
        <f>VLOOKUP(orders[[#This Row],[product_id]],Products!A:C,3,0)</f>
        <v>Appliances</v>
      </c>
      <c r="G1105">
        <v>2</v>
      </c>
      <c r="H1105" s="6">
        <v>7.1330613753365357E-2</v>
      </c>
      <c r="I1105" s="2">
        <f>VLOOKUP($E1105,
Products!$A$1:$F$201,MATCH(Orders!I$1,Products!$A$1:$F$1,0),0)</f>
        <v>24743.162958088669</v>
      </c>
      <c r="J1105" s="2">
        <f>VLOOKUP($E1105,
Products!$A$1:$F$201,MATCH(Orders!J$1,Products!$A$1:$F$1,0),0)</f>
        <v>19307.588986555591</v>
      </c>
    </row>
    <row r="1106" spans="1:10">
      <c r="A1106">
        <v>1105</v>
      </c>
      <c r="B1106" s="4">
        <v>45875</v>
      </c>
      <c r="C1106" s="10">
        <f>DATE(YEAR(orders[[#This Row],[order_date]]), MONTH(orders[[#This Row],[order_date]]), 1)</f>
        <v>45870</v>
      </c>
      <c r="D1106" t="s">
        <v>4352</v>
      </c>
      <c r="E1106" t="s">
        <v>577</v>
      </c>
      <c r="F1106" t="str">
        <f>VLOOKUP(orders[[#This Row],[product_id]],Products!A:C,3,0)</f>
        <v>Appliances</v>
      </c>
      <c r="G1106">
        <v>1</v>
      </c>
      <c r="H1106" s="6">
        <v>7.8316915381662564E-2</v>
      </c>
      <c r="I1106" s="2">
        <f>VLOOKUP($E1106,
Products!$A$1:$F$201,MATCH(Orders!I$1,Products!$A$1:$F$1,0),0)</f>
        <v>24178.046221204509</v>
      </c>
      <c r="J1106" s="2">
        <f>VLOOKUP($E1106,
Products!$A$1:$F$201,MATCH(Orders!J$1,Products!$A$1:$F$1,0),0)</f>
        <v>17784.08636999697</v>
      </c>
    </row>
    <row r="1107" spans="1:10">
      <c r="A1107">
        <v>1106</v>
      </c>
      <c r="B1107" s="4">
        <v>44934</v>
      </c>
      <c r="C1107" s="10">
        <f>DATE(YEAR(orders[[#This Row],[order_date]]), MONTH(orders[[#This Row],[order_date]]), 1)</f>
        <v>44927</v>
      </c>
      <c r="D1107" t="s">
        <v>4208</v>
      </c>
      <c r="E1107" t="s">
        <v>591</v>
      </c>
      <c r="F1107" t="str">
        <f>VLOOKUP(orders[[#This Row],[product_id]],Products!A:C,3,0)</f>
        <v>Appliances</v>
      </c>
      <c r="G1107">
        <v>2</v>
      </c>
      <c r="H1107" s="6">
        <v>0.12065147897171885</v>
      </c>
      <c r="I1107" s="2">
        <f>VLOOKUP($E1107,
Products!$A$1:$F$201,MATCH(Orders!I$1,Products!$A$1:$F$1,0),0)</f>
        <v>5828.0678031706884</v>
      </c>
      <c r="J1107" s="2">
        <f>VLOOKUP($E1107,
Products!$A$1:$F$201,MATCH(Orders!J$1,Products!$A$1:$F$1,0),0)</f>
        <v>3928.741316454903</v>
      </c>
    </row>
    <row r="1108" spans="1:10">
      <c r="A1108">
        <v>1107</v>
      </c>
      <c r="B1108" s="4">
        <v>45862</v>
      </c>
      <c r="C1108" s="10">
        <f>DATE(YEAR(orders[[#This Row],[order_date]]), MONTH(orders[[#This Row],[order_date]]), 1)</f>
        <v>45839</v>
      </c>
      <c r="D1108" t="s">
        <v>4332</v>
      </c>
      <c r="E1108" t="s">
        <v>609</v>
      </c>
      <c r="F1108" t="str">
        <f>VLOOKUP(orders[[#This Row],[product_id]],Products!A:C,3,0)</f>
        <v>Appliances</v>
      </c>
      <c r="G1108">
        <v>1</v>
      </c>
      <c r="H1108" s="6">
        <v>0.10279051363713608</v>
      </c>
      <c r="I1108" s="2">
        <f>VLOOKUP($E1108,
Products!$A$1:$F$201,MATCH(Orders!I$1,Products!$A$1:$F$1,0),0)</f>
        <v>2159.5378031052392</v>
      </c>
      <c r="J1108" s="2">
        <f>VLOOKUP($E1108,
Products!$A$1:$F$201,MATCH(Orders!J$1,Products!$A$1:$F$1,0),0)</f>
        <v>1501.9415981313371</v>
      </c>
    </row>
    <row r="1109" spans="1:10">
      <c r="A1109">
        <v>1108</v>
      </c>
      <c r="B1109" s="4">
        <v>44958</v>
      </c>
      <c r="C1109" s="10">
        <f>DATE(YEAR(orders[[#This Row],[order_date]]), MONTH(orders[[#This Row],[order_date]]), 1)</f>
        <v>44958</v>
      </c>
      <c r="D1109" t="s">
        <v>4184</v>
      </c>
      <c r="E1109" t="s">
        <v>646</v>
      </c>
      <c r="F1109" t="str">
        <f>VLOOKUP(orders[[#This Row],[product_id]],Products!A:C,3,0)</f>
        <v>Electronics</v>
      </c>
      <c r="G1109">
        <v>2</v>
      </c>
      <c r="H1109" s="6">
        <v>0.16510496900946378</v>
      </c>
      <c r="I1109" s="2">
        <f>VLOOKUP($E1109,
Products!$A$1:$F$201,MATCH(Orders!I$1,Products!$A$1:$F$1,0),0)</f>
        <v>18424.12750052143</v>
      </c>
      <c r="J1109" s="2">
        <f>VLOOKUP($E1109,
Products!$A$1:$F$201,MATCH(Orders!J$1,Products!$A$1:$F$1,0),0)</f>
        <v>14575.25356690323</v>
      </c>
    </row>
    <row r="1110" spans="1:10">
      <c r="A1110">
        <v>1109</v>
      </c>
      <c r="B1110" s="4">
        <v>45466</v>
      </c>
      <c r="C1110" s="10">
        <f>DATE(YEAR(orders[[#This Row],[order_date]]), MONTH(orders[[#This Row],[order_date]]), 1)</f>
        <v>45444</v>
      </c>
      <c r="D1110" t="s">
        <v>1887</v>
      </c>
      <c r="E1110" t="s">
        <v>697</v>
      </c>
      <c r="F1110" t="str">
        <f>VLOOKUP(orders[[#This Row],[product_id]],Products!A:C,3,0)</f>
        <v>Electronics</v>
      </c>
      <c r="G1110">
        <v>2</v>
      </c>
      <c r="H1110" s="6">
        <v>0.15852501542007733</v>
      </c>
      <c r="I1110" s="2">
        <f>VLOOKUP($E1110,
Products!$A$1:$F$201,MATCH(Orders!I$1,Products!$A$1:$F$1,0),0)</f>
        <v>17528.463836680221</v>
      </c>
      <c r="J1110" s="2">
        <f>VLOOKUP($E1110,
Products!$A$1:$F$201,MATCH(Orders!J$1,Products!$A$1:$F$1,0),0)</f>
        <v>11565.98358924177</v>
      </c>
    </row>
    <row r="1111" spans="1:10">
      <c r="A1111">
        <v>1110</v>
      </c>
      <c r="B1111" s="4">
        <v>45931</v>
      </c>
      <c r="C1111" s="10">
        <f>DATE(YEAR(orders[[#This Row],[order_date]]), MONTH(orders[[#This Row],[order_date]]), 1)</f>
        <v>45931</v>
      </c>
      <c r="D1111" t="s">
        <v>3962</v>
      </c>
      <c r="E1111" t="s">
        <v>661</v>
      </c>
      <c r="F1111" t="str">
        <f>VLOOKUP(orders[[#This Row],[product_id]],Products!A:C,3,0)</f>
        <v>Electronics</v>
      </c>
      <c r="G1111">
        <v>1</v>
      </c>
      <c r="H1111" s="6">
        <v>0.20715575778022965</v>
      </c>
      <c r="I1111" s="2">
        <f>VLOOKUP($E1111,
Products!$A$1:$F$201,MATCH(Orders!I$1,Products!$A$1:$F$1,0),0)</f>
        <v>18760.038541255031</v>
      </c>
      <c r="J1111" s="2">
        <f>VLOOKUP($E1111,
Products!$A$1:$F$201,MATCH(Orders!J$1,Products!$A$1:$F$1,0),0)</f>
        <v>13545.127547708629</v>
      </c>
    </row>
    <row r="1112" spans="1:10">
      <c r="A1112">
        <v>1111</v>
      </c>
      <c r="B1112" s="4">
        <v>45313</v>
      </c>
      <c r="C1112" s="10">
        <f>DATE(YEAR(orders[[#This Row],[order_date]]), MONTH(orders[[#This Row],[order_date]]), 1)</f>
        <v>45292</v>
      </c>
      <c r="D1112" t="s">
        <v>1503</v>
      </c>
      <c r="E1112" t="s">
        <v>638</v>
      </c>
      <c r="F1112" t="str">
        <f>VLOOKUP(orders[[#This Row],[product_id]],Products!A:C,3,0)</f>
        <v>Electronics</v>
      </c>
      <c r="G1112">
        <v>1</v>
      </c>
      <c r="H1112" s="6">
        <v>0.13892114604877692</v>
      </c>
      <c r="I1112" s="2">
        <f>VLOOKUP($E1112,
Products!$A$1:$F$201,MATCH(Orders!I$1,Products!$A$1:$F$1,0),0)</f>
        <v>11118.17778596276</v>
      </c>
      <c r="J1112" s="2">
        <f>VLOOKUP($E1112,
Products!$A$1:$F$201,MATCH(Orders!J$1,Products!$A$1:$F$1,0),0)</f>
        <v>7887.697719413397</v>
      </c>
    </row>
    <row r="1113" spans="1:10">
      <c r="A1113">
        <v>1112</v>
      </c>
      <c r="B1113" s="4">
        <v>45566</v>
      </c>
      <c r="C1113" s="10">
        <f>DATE(YEAR(orders[[#This Row],[order_date]]), MONTH(orders[[#This Row],[order_date]]), 1)</f>
        <v>45566</v>
      </c>
      <c r="D1113" t="s">
        <v>3244</v>
      </c>
      <c r="E1113" t="s">
        <v>579</v>
      </c>
      <c r="F1113" t="str">
        <f>VLOOKUP(orders[[#This Row],[product_id]],Products!A:C,3,0)</f>
        <v>Appliances</v>
      </c>
      <c r="G1113">
        <v>3</v>
      </c>
      <c r="H1113" s="6">
        <v>9.8980392573724485E-2</v>
      </c>
      <c r="I1113" s="2">
        <f>VLOOKUP($E1113,
Products!$A$1:$F$201,MATCH(Orders!I$1,Products!$A$1:$F$1,0),0)</f>
        <v>5919.3204980498322</v>
      </c>
      <c r="J1113" s="2">
        <f>VLOOKUP($E1113,
Products!$A$1:$F$201,MATCH(Orders!J$1,Products!$A$1:$F$1,0),0)</f>
        <v>3972.3071240281379</v>
      </c>
    </row>
    <row r="1114" spans="1:10">
      <c r="A1114">
        <v>1113</v>
      </c>
      <c r="B1114" s="4">
        <v>45133</v>
      </c>
      <c r="C1114" s="10">
        <f>DATE(YEAR(orders[[#This Row],[order_date]]), MONTH(orders[[#This Row],[order_date]]), 1)</f>
        <v>45108</v>
      </c>
      <c r="D1114" t="s">
        <v>1540</v>
      </c>
      <c r="E1114" t="s">
        <v>642</v>
      </c>
      <c r="F1114" t="str">
        <f>VLOOKUP(orders[[#This Row],[product_id]],Products!A:C,3,0)</f>
        <v>Appliances</v>
      </c>
      <c r="G1114">
        <v>1</v>
      </c>
      <c r="H1114" s="6">
        <v>0.10002254470093126</v>
      </c>
      <c r="I1114" s="2">
        <f>VLOOKUP($E1114,
Products!$A$1:$F$201,MATCH(Orders!I$1,Products!$A$1:$F$1,0),0)</f>
        <v>2296.7821973225709</v>
      </c>
      <c r="J1114" s="2">
        <f>VLOOKUP($E1114,
Products!$A$1:$F$201,MATCH(Orders!J$1,Products!$A$1:$F$1,0),0)</f>
        <v>1585.16132006212</v>
      </c>
    </row>
    <row r="1115" spans="1:10">
      <c r="A1115">
        <v>1114</v>
      </c>
      <c r="B1115" s="4">
        <v>45483</v>
      </c>
      <c r="C1115" s="10">
        <f>DATE(YEAR(orders[[#This Row],[order_date]]), MONTH(orders[[#This Row],[order_date]]), 1)</f>
        <v>45474</v>
      </c>
      <c r="D1115" t="s">
        <v>3705</v>
      </c>
      <c r="E1115" t="s">
        <v>647</v>
      </c>
      <c r="F1115" t="str">
        <f>VLOOKUP(orders[[#This Row],[product_id]],Products!A:C,3,0)</f>
        <v>Electronics</v>
      </c>
      <c r="G1115">
        <v>1</v>
      </c>
      <c r="H1115" s="6">
        <v>0.2091751889353598</v>
      </c>
      <c r="I1115" s="2">
        <f>VLOOKUP($E1115,
Products!$A$1:$F$201,MATCH(Orders!I$1,Products!$A$1:$F$1,0),0)</f>
        <v>23187.883920109041</v>
      </c>
      <c r="J1115" s="2">
        <f>VLOOKUP($E1115,
Products!$A$1:$F$201,MATCH(Orders!J$1,Products!$A$1:$F$1,0),0)</f>
        <v>16217.564081273829</v>
      </c>
    </row>
    <row r="1116" spans="1:10">
      <c r="A1116">
        <v>1115</v>
      </c>
      <c r="B1116" s="4">
        <v>45274</v>
      </c>
      <c r="C1116" s="10">
        <f>DATE(YEAR(orders[[#This Row],[order_date]]), MONTH(orders[[#This Row],[order_date]]), 1)</f>
        <v>45261</v>
      </c>
      <c r="D1116" t="s">
        <v>4313</v>
      </c>
      <c r="E1116" t="s">
        <v>607</v>
      </c>
      <c r="F1116" t="str">
        <f>VLOOKUP(orders[[#This Row],[product_id]],Products!A:C,3,0)</f>
        <v>Appliances</v>
      </c>
      <c r="G1116">
        <v>1</v>
      </c>
      <c r="H1116" s="6">
        <v>9.9730220884950052E-2</v>
      </c>
      <c r="I1116" s="2">
        <f>VLOOKUP($E1116,
Products!$A$1:$F$201,MATCH(Orders!I$1,Products!$A$1:$F$1,0),0)</f>
        <v>6264.400042999192</v>
      </c>
      <c r="J1116" s="2">
        <f>VLOOKUP($E1116,
Products!$A$1:$F$201,MATCH(Orders!J$1,Products!$A$1:$F$1,0),0)</f>
        <v>4980.3849171743304</v>
      </c>
    </row>
    <row r="1117" spans="1:10">
      <c r="A1117">
        <v>1116</v>
      </c>
      <c r="B1117" s="4">
        <v>45719</v>
      </c>
      <c r="C1117" s="10">
        <f>DATE(YEAR(orders[[#This Row],[order_date]]), MONTH(orders[[#This Row],[order_date]]), 1)</f>
        <v>45717</v>
      </c>
      <c r="D1117" t="s">
        <v>2738</v>
      </c>
      <c r="E1117" t="s">
        <v>643</v>
      </c>
      <c r="F1117" t="str">
        <f>VLOOKUP(orders[[#This Row],[product_id]],Products!A:C,3,0)</f>
        <v>Appliances</v>
      </c>
      <c r="G1117">
        <v>1</v>
      </c>
      <c r="H1117" s="6">
        <v>0.10617925006019277</v>
      </c>
      <c r="I1117" s="2">
        <f>VLOOKUP($E1117,
Products!$A$1:$F$201,MATCH(Orders!I$1,Products!$A$1:$F$1,0),0)</f>
        <v>26269.068564891841</v>
      </c>
      <c r="J1117" s="2">
        <f>VLOOKUP($E1117,
Products!$A$1:$F$201,MATCH(Orders!J$1,Products!$A$1:$F$1,0),0)</f>
        <v>18867.564539756699</v>
      </c>
    </row>
    <row r="1118" spans="1:10">
      <c r="A1118">
        <v>1117</v>
      </c>
      <c r="B1118" s="4">
        <v>45160</v>
      </c>
      <c r="C1118" s="10">
        <f>DATE(YEAR(orders[[#This Row],[order_date]]), MONTH(orders[[#This Row],[order_date]]), 1)</f>
        <v>45139</v>
      </c>
      <c r="D1118" t="s">
        <v>1062</v>
      </c>
      <c r="E1118" t="s">
        <v>666</v>
      </c>
      <c r="F1118" t="str">
        <f>VLOOKUP(orders[[#This Row],[product_id]],Products!A:C,3,0)</f>
        <v>Electronics</v>
      </c>
      <c r="G1118">
        <v>1</v>
      </c>
      <c r="H1118" s="6">
        <v>0.22157433834515142</v>
      </c>
      <c r="I1118" s="2">
        <f>VLOOKUP($E1118,
Products!$A$1:$F$201,MATCH(Orders!I$1,Products!$A$1:$F$1,0),0)</f>
        <v>28450.587044878092</v>
      </c>
      <c r="J1118" s="2">
        <f>VLOOKUP($E1118,
Products!$A$1:$F$201,MATCH(Orders!J$1,Products!$A$1:$F$1,0),0)</f>
        <v>22337.584649075441</v>
      </c>
    </row>
    <row r="1119" spans="1:10">
      <c r="A1119">
        <v>1118</v>
      </c>
      <c r="B1119" s="4">
        <v>45994</v>
      </c>
      <c r="C1119" s="10">
        <f>DATE(YEAR(orders[[#This Row],[order_date]]), MONTH(orders[[#This Row],[order_date]]), 1)</f>
        <v>45992</v>
      </c>
      <c r="D1119" t="s">
        <v>3470</v>
      </c>
      <c r="E1119" t="s">
        <v>580</v>
      </c>
      <c r="F1119" t="str">
        <f>VLOOKUP(orders[[#This Row],[product_id]],Products!A:C,3,0)</f>
        <v>Electronics</v>
      </c>
      <c r="G1119">
        <v>2</v>
      </c>
      <c r="H1119" s="6">
        <v>0.10992704360182869</v>
      </c>
      <c r="I1119" s="2">
        <f>VLOOKUP($E1119,
Products!$A$1:$F$201,MATCH(Orders!I$1,Products!$A$1:$F$1,0),0)</f>
        <v>29905.106989935579</v>
      </c>
      <c r="J1119" s="2">
        <f>VLOOKUP($E1119,
Products!$A$1:$F$201,MATCH(Orders!J$1,Products!$A$1:$F$1,0),0)</f>
        <v>22230.930488499071</v>
      </c>
    </row>
    <row r="1120" spans="1:10">
      <c r="A1120">
        <v>1119</v>
      </c>
      <c r="B1120" s="4">
        <v>45932</v>
      </c>
      <c r="C1120" s="10">
        <f>DATE(YEAR(orders[[#This Row],[order_date]]), MONTH(orders[[#This Row],[order_date]]), 1)</f>
        <v>45931</v>
      </c>
      <c r="D1120" t="s">
        <v>3115</v>
      </c>
      <c r="E1120" t="s">
        <v>545</v>
      </c>
      <c r="F1120" t="str">
        <f>VLOOKUP(orders[[#This Row],[product_id]],Products!A:C,3,0)</f>
        <v>Electronics</v>
      </c>
      <c r="G1120">
        <v>2</v>
      </c>
      <c r="H1120" s="6">
        <v>0.14959907975777345</v>
      </c>
      <c r="I1120" s="2">
        <f>VLOOKUP($E1120,
Products!$A$1:$F$201,MATCH(Orders!I$1,Products!$A$1:$F$1,0),0)</f>
        <v>11292.44914297154</v>
      </c>
      <c r="J1120" s="2">
        <f>VLOOKUP($E1120,
Products!$A$1:$F$201,MATCH(Orders!J$1,Products!$A$1:$F$1,0),0)</f>
        <v>7616.0274340726546</v>
      </c>
    </row>
    <row r="1121" spans="1:10">
      <c r="A1121">
        <v>1120</v>
      </c>
      <c r="B1121" s="4">
        <v>45663</v>
      </c>
      <c r="C1121" s="10">
        <f>DATE(YEAR(orders[[#This Row],[order_date]]), MONTH(orders[[#This Row],[order_date]]), 1)</f>
        <v>45658</v>
      </c>
      <c r="D1121" t="s">
        <v>4001</v>
      </c>
      <c r="E1121" t="s">
        <v>639</v>
      </c>
      <c r="F1121" t="str">
        <f>VLOOKUP(orders[[#This Row],[product_id]],Products!A:C,3,0)</f>
        <v>Appliances</v>
      </c>
      <c r="G1121">
        <v>2</v>
      </c>
      <c r="H1121" s="6">
        <v>0.12924971995785042</v>
      </c>
      <c r="I1121" s="2">
        <f>VLOOKUP($E1121,
Products!$A$1:$F$201,MATCH(Orders!I$1,Products!$A$1:$F$1,0),0)</f>
        <v>2320.8560923599921</v>
      </c>
      <c r="J1121" s="2">
        <f>VLOOKUP($E1121,
Products!$A$1:$F$201,MATCH(Orders!J$1,Products!$A$1:$F$1,0),0)</f>
        <v>1750.110004830213</v>
      </c>
    </row>
    <row r="1122" spans="1:10">
      <c r="A1122">
        <v>1121</v>
      </c>
      <c r="B1122" s="4">
        <v>45868</v>
      </c>
      <c r="C1122" s="10">
        <f>DATE(YEAR(orders[[#This Row],[order_date]]), MONTH(orders[[#This Row],[order_date]]), 1)</f>
        <v>45839</v>
      </c>
      <c r="D1122" t="s">
        <v>4390</v>
      </c>
      <c r="E1122" t="s">
        <v>522</v>
      </c>
      <c r="F1122" t="str">
        <f>VLOOKUP(orders[[#This Row],[product_id]],Products!A:C,3,0)</f>
        <v>Appliances</v>
      </c>
      <c r="G1122">
        <v>1</v>
      </c>
      <c r="H1122" s="6">
        <v>0.13410178098013506</v>
      </c>
      <c r="I1122" s="2">
        <f>VLOOKUP($E1122,
Products!$A$1:$F$201,MATCH(Orders!I$1,Products!$A$1:$F$1,0),0)</f>
        <v>24966.707940261898</v>
      </c>
      <c r="J1122" s="2">
        <f>VLOOKUP($E1122,
Products!$A$1:$F$201,MATCH(Orders!J$1,Products!$A$1:$F$1,0),0)</f>
        <v>19868.70644165645</v>
      </c>
    </row>
    <row r="1123" spans="1:10">
      <c r="A1123">
        <v>1122</v>
      </c>
      <c r="B1123" s="4">
        <v>45102</v>
      </c>
      <c r="C1123" s="10">
        <f>DATE(YEAR(orders[[#This Row],[order_date]]), MONTH(orders[[#This Row],[order_date]]), 1)</f>
        <v>45078</v>
      </c>
      <c r="D1123" t="s">
        <v>3981</v>
      </c>
      <c r="E1123" t="s">
        <v>669</v>
      </c>
      <c r="F1123" t="str">
        <f>VLOOKUP(orders[[#This Row],[product_id]],Products!A:C,3,0)</f>
        <v>Electronics</v>
      </c>
      <c r="G1123">
        <v>3</v>
      </c>
      <c r="H1123" s="6">
        <v>0.20601835966760096</v>
      </c>
      <c r="I1123" s="2">
        <f>VLOOKUP($E1123,
Products!$A$1:$F$201,MATCH(Orders!I$1,Products!$A$1:$F$1,0),0)</f>
        <v>11708.03419603835</v>
      </c>
      <c r="J1123" s="2">
        <f>VLOOKUP($E1123,
Products!$A$1:$F$201,MATCH(Orders!J$1,Products!$A$1:$F$1,0),0)</f>
        <v>7784.9580101998827</v>
      </c>
    </row>
    <row r="1124" spans="1:10">
      <c r="A1124">
        <v>1123</v>
      </c>
      <c r="B1124" s="4">
        <v>45375</v>
      </c>
      <c r="C1124" s="10">
        <f>DATE(YEAR(orders[[#This Row],[order_date]]), MONTH(orders[[#This Row],[order_date]]), 1)</f>
        <v>45352</v>
      </c>
      <c r="D1124" t="s">
        <v>713</v>
      </c>
      <c r="E1124" t="s">
        <v>575</v>
      </c>
      <c r="F1124" t="str">
        <f>VLOOKUP(orders[[#This Row],[product_id]],Products!A:C,3,0)</f>
        <v>Appliances</v>
      </c>
      <c r="G1124">
        <v>1</v>
      </c>
      <c r="H1124" s="6">
        <v>9.0462389034373134E-2</v>
      </c>
      <c r="I1124" s="2">
        <f>VLOOKUP($E1124,
Products!$A$1:$F$201,MATCH(Orders!I$1,Products!$A$1:$F$1,0),0)</f>
        <v>25283.54628276427</v>
      </c>
      <c r="J1124" s="2">
        <f>VLOOKUP($E1124,
Products!$A$1:$F$201,MATCH(Orders!J$1,Products!$A$1:$F$1,0),0)</f>
        <v>19310.503554692368</v>
      </c>
    </row>
    <row r="1125" spans="1:10">
      <c r="A1125">
        <v>1124</v>
      </c>
      <c r="B1125" s="4">
        <v>45518</v>
      </c>
      <c r="C1125" s="10">
        <f>DATE(YEAR(orders[[#This Row],[order_date]]), MONTH(orders[[#This Row],[order_date]]), 1)</f>
        <v>45505</v>
      </c>
      <c r="D1125" t="s">
        <v>3225</v>
      </c>
      <c r="E1125" t="s">
        <v>566</v>
      </c>
      <c r="F1125" t="str">
        <f>VLOOKUP(orders[[#This Row],[product_id]],Products!A:C,3,0)</f>
        <v>Electronics</v>
      </c>
      <c r="G1125">
        <v>2</v>
      </c>
      <c r="H1125" s="6">
        <v>0.15661841034758531</v>
      </c>
      <c r="I1125" s="2">
        <f>VLOOKUP($E1125,
Products!$A$1:$F$201,MATCH(Orders!I$1,Products!$A$1:$F$1,0),0)</f>
        <v>16858.5225334635</v>
      </c>
      <c r="J1125" s="2">
        <f>VLOOKUP($E1125,
Products!$A$1:$F$201,MATCH(Orders!J$1,Products!$A$1:$F$1,0),0)</f>
        <v>11855.743620634101</v>
      </c>
    </row>
    <row r="1126" spans="1:10">
      <c r="A1126">
        <v>1125</v>
      </c>
      <c r="B1126" s="4">
        <v>45008</v>
      </c>
      <c r="C1126" s="10">
        <f>DATE(YEAR(orders[[#This Row],[order_date]]), MONTH(orders[[#This Row],[order_date]]), 1)</f>
        <v>44986</v>
      </c>
      <c r="D1126" t="s">
        <v>2925</v>
      </c>
      <c r="E1126" t="s">
        <v>616</v>
      </c>
      <c r="F1126" t="str">
        <f>VLOOKUP(orders[[#This Row],[product_id]],Products!A:C,3,0)</f>
        <v>Electronics</v>
      </c>
      <c r="G1126">
        <v>2</v>
      </c>
      <c r="H1126" s="6">
        <v>0.19597653782735922</v>
      </c>
      <c r="I1126" s="2">
        <f>VLOOKUP($E1126,
Products!$A$1:$F$201,MATCH(Orders!I$1,Products!$A$1:$F$1,0),0)</f>
        <v>12172.554053901489</v>
      </c>
      <c r="J1126" s="2">
        <f>VLOOKUP($E1126,
Products!$A$1:$F$201,MATCH(Orders!J$1,Products!$A$1:$F$1,0),0)</f>
        <v>9644.7702288148557</v>
      </c>
    </row>
    <row r="1127" spans="1:10">
      <c r="A1127">
        <v>1126</v>
      </c>
      <c r="B1127" s="4">
        <v>45061</v>
      </c>
      <c r="C1127" s="10">
        <f>DATE(YEAR(orders[[#This Row],[order_date]]), MONTH(orders[[#This Row],[order_date]]), 1)</f>
        <v>45047</v>
      </c>
      <c r="D1127" t="s">
        <v>4497</v>
      </c>
      <c r="E1127" t="s">
        <v>682</v>
      </c>
      <c r="F1127" t="str">
        <f>VLOOKUP(orders[[#This Row],[product_id]],Products!A:C,3,0)</f>
        <v>Electronics</v>
      </c>
      <c r="G1127">
        <v>3</v>
      </c>
      <c r="H1127" s="6">
        <v>0.11344721067675191</v>
      </c>
      <c r="I1127" s="2">
        <f>VLOOKUP($E1127,
Products!$A$1:$F$201,MATCH(Orders!I$1,Products!$A$1:$F$1,0),0)</f>
        <v>32533.33990892916</v>
      </c>
      <c r="J1127" s="2">
        <f>VLOOKUP($E1127,
Products!$A$1:$F$201,MATCH(Orders!J$1,Products!$A$1:$F$1,0),0)</f>
        <v>22734.712471507952</v>
      </c>
    </row>
    <row r="1128" spans="1:10">
      <c r="A1128">
        <v>1127</v>
      </c>
      <c r="B1128" s="4">
        <v>45782</v>
      </c>
      <c r="C1128" s="10">
        <f>DATE(YEAR(orders[[#This Row],[order_date]]), MONTH(orders[[#This Row],[order_date]]), 1)</f>
        <v>45778</v>
      </c>
      <c r="D1128" t="s">
        <v>2849</v>
      </c>
      <c r="E1128" t="s">
        <v>702</v>
      </c>
      <c r="F1128" t="str">
        <f>VLOOKUP(orders[[#This Row],[product_id]],Products!A:C,3,0)</f>
        <v>Electronics</v>
      </c>
      <c r="G1128">
        <v>1</v>
      </c>
      <c r="H1128" s="6">
        <v>0.12175694206257419</v>
      </c>
      <c r="I1128" s="2">
        <f>VLOOKUP($E1128,
Products!$A$1:$F$201,MATCH(Orders!I$1,Products!$A$1:$F$1,0),0)</f>
        <v>11240.591105652349</v>
      </c>
      <c r="J1128" s="2">
        <f>VLOOKUP($E1128,
Products!$A$1:$F$201,MATCH(Orders!J$1,Products!$A$1:$F$1,0),0)</f>
        <v>7671.9523119121068</v>
      </c>
    </row>
    <row r="1129" spans="1:10">
      <c r="A1129">
        <v>1128</v>
      </c>
      <c r="B1129" s="4">
        <v>45366</v>
      </c>
      <c r="C1129" s="10">
        <f>DATE(YEAR(orders[[#This Row],[order_date]]), MONTH(orders[[#This Row],[order_date]]), 1)</f>
        <v>45352</v>
      </c>
      <c r="D1129" t="s">
        <v>3427</v>
      </c>
      <c r="E1129" t="s">
        <v>588</v>
      </c>
      <c r="F1129" t="str">
        <f>VLOOKUP(orders[[#This Row],[product_id]],Products!A:C,3,0)</f>
        <v>Electronics</v>
      </c>
      <c r="G1129">
        <v>1</v>
      </c>
      <c r="H1129" s="6">
        <v>0.22708356827147413</v>
      </c>
      <c r="I1129" s="2">
        <f>VLOOKUP($E1129,
Products!$A$1:$F$201,MATCH(Orders!I$1,Products!$A$1:$F$1,0),0)</f>
        <v>32539.342481911372</v>
      </c>
      <c r="J1129" s="2">
        <f>VLOOKUP($E1129,
Products!$A$1:$F$201,MATCH(Orders!J$1,Products!$A$1:$F$1,0),0)</f>
        <v>21531.252982830021</v>
      </c>
    </row>
    <row r="1130" spans="1:10">
      <c r="A1130">
        <v>1129</v>
      </c>
      <c r="B1130" s="4">
        <v>46006</v>
      </c>
      <c r="C1130" s="10">
        <f>DATE(YEAR(orders[[#This Row],[order_date]]), MONTH(orders[[#This Row],[order_date]]), 1)</f>
        <v>45992</v>
      </c>
      <c r="D1130" t="s">
        <v>4580</v>
      </c>
      <c r="E1130" t="s">
        <v>704</v>
      </c>
      <c r="F1130" t="str">
        <f>VLOOKUP(orders[[#This Row],[product_id]],Products!A:C,3,0)</f>
        <v>Electronics</v>
      </c>
      <c r="G1130">
        <v>1</v>
      </c>
      <c r="H1130" s="6">
        <v>0.13034590936085316</v>
      </c>
      <c r="I1130" s="2">
        <f>VLOOKUP($E1130,
Products!$A$1:$F$201,MATCH(Orders!I$1,Products!$A$1:$F$1,0),0)</f>
        <v>2453.3182634424861</v>
      </c>
      <c r="J1130" s="2">
        <f>VLOOKUP($E1130,
Products!$A$1:$F$201,MATCH(Orders!J$1,Products!$A$1:$F$1,0),0)</f>
        <v>1951.860511286576</v>
      </c>
    </row>
    <row r="1131" spans="1:10">
      <c r="A1131">
        <v>1130</v>
      </c>
      <c r="B1131" s="4">
        <v>45623</v>
      </c>
      <c r="C1131" s="10">
        <f>DATE(YEAR(orders[[#This Row],[order_date]]), MONTH(orders[[#This Row],[order_date]]), 1)</f>
        <v>45597</v>
      </c>
      <c r="D1131" t="s">
        <v>3361</v>
      </c>
      <c r="E1131" t="s">
        <v>529</v>
      </c>
      <c r="F1131" t="str">
        <f>VLOOKUP(orders[[#This Row],[product_id]],Products!A:C,3,0)</f>
        <v>Electronics</v>
      </c>
      <c r="G1131">
        <v>3</v>
      </c>
      <c r="H1131" s="6">
        <v>0.20900002342870305</v>
      </c>
      <c r="I1131" s="2">
        <f>VLOOKUP($E1131,
Products!$A$1:$F$201,MATCH(Orders!I$1,Products!$A$1:$F$1,0),0)</f>
        <v>18308.801775351771</v>
      </c>
      <c r="J1131" s="2">
        <f>VLOOKUP($E1131,
Products!$A$1:$F$201,MATCH(Orders!J$1,Products!$A$1:$F$1,0),0)</f>
        <v>12027.24184831013</v>
      </c>
    </row>
    <row r="1132" spans="1:10">
      <c r="A1132">
        <v>1131</v>
      </c>
      <c r="B1132" s="4">
        <v>45345</v>
      </c>
      <c r="C1132" s="10">
        <f>DATE(YEAR(orders[[#This Row],[order_date]]), MONTH(orders[[#This Row],[order_date]]), 1)</f>
        <v>45323</v>
      </c>
      <c r="D1132" t="s">
        <v>2035</v>
      </c>
      <c r="E1132" t="s">
        <v>556</v>
      </c>
      <c r="F1132" t="str">
        <f>VLOOKUP(orders[[#This Row],[product_id]],Products!A:C,3,0)</f>
        <v>Appliances</v>
      </c>
      <c r="G1132">
        <v>1</v>
      </c>
      <c r="H1132" s="6">
        <v>0.14773202149065379</v>
      </c>
      <c r="I1132" s="2">
        <f>VLOOKUP($E1132,
Products!$A$1:$F$201,MATCH(Orders!I$1,Products!$A$1:$F$1,0),0)</f>
        <v>27054.121101651981</v>
      </c>
      <c r="J1132" s="2">
        <f>VLOOKUP($E1132,
Products!$A$1:$F$201,MATCH(Orders!J$1,Products!$A$1:$F$1,0),0)</f>
        <v>19388.930988794411</v>
      </c>
    </row>
    <row r="1133" spans="1:10">
      <c r="A1133">
        <v>1132</v>
      </c>
      <c r="B1133" s="4">
        <v>45014</v>
      </c>
      <c r="C1133" s="10">
        <f>DATE(YEAR(orders[[#This Row],[order_date]]), MONTH(orders[[#This Row],[order_date]]), 1)</f>
        <v>44986</v>
      </c>
      <c r="D1133" t="s">
        <v>4434</v>
      </c>
      <c r="E1133" t="s">
        <v>675</v>
      </c>
      <c r="F1133" t="str">
        <f>VLOOKUP(orders[[#This Row],[product_id]],Products!A:C,3,0)</f>
        <v>Appliances</v>
      </c>
      <c r="G1133">
        <v>1</v>
      </c>
      <c r="H1133" s="6">
        <v>0.14394817941637603</v>
      </c>
      <c r="I1133" s="2">
        <f>VLOOKUP($E1133,
Products!$A$1:$F$201,MATCH(Orders!I$1,Products!$A$1:$F$1,0),0)</f>
        <v>23552.642442203069</v>
      </c>
      <c r="J1133" s="2">
        <f>VLOOKUP($E1133,
Products!$A$1:$F$201,MATCH(Orders!J$1,Products!$A$1:$F$1,0),0)</f>
        <v>17389.42325132497</v>
      </c>
    </row>
    <row r="1134" spans="1:10">
      <c r="A1134">
        <v>1133</v>
      </c>
      <c r="B1134" s="4">
        <v>45582</v>
      </c>
      <c r="C1134" s="10">
        <f>DATE(YEAR(orders[[#This Row],[order_date]]), MONTH(orders[[#This Row],[order_date]]), 1)</f>
        <v>45566</v>
      </c>
      <c r="D1134" t="s">
        <v>4035</v>
      </c>
      <c r="E1134" t="s">
        <v>652</v>
      </c>
      <c r="F1134" t="str">
        <f>VLOOKUP(orders[[#This Row],[product_id]],Products!A:C,3,0)</f>
        <v>Appliances</v>
      </c>
      <c r="G1134">
        <v>3</v>
      </c>
      <c r="H1134" s="6">
        <v>8.0437066986566039E-2</v>
      </c>
      <c r="I1134" s="2">
        <f>VLOOKUP($E1134,
Products!$A$1:$F$201,MATCH(Orders!I$1,Products!$A$1:$F$1,0),0)</f>
        <v>6387.3122916387983</v>
      </c>
      <c r="J1134" s="2">
        <f>VLOOKUP($E1134,
Products!$A$1:$F$201,MATCH(Orders!J$1,Products!$A$1:$F$1,0),0)</f>
        <v>4880.3517286187262</v>
      </c>
    </row>
    <row r="1135" spans="1:10">
      <c r="A1135">
        <v>1134</v>
      </c>
      <c r="B1135" s="4">
        <v>45958</v>
      </c>
      <c r="C1135" s="10">
        <f>DATE(YEAR(orders[[#This Row],[order_date]]), MONTH(orders[[#This Row],[order_date]]), 1)</f>
        <v>45931</v>
      </c>
      <c r="D1135" t="s">
        <v>3227</v>
      </c>
      <c r="E1135" t="s">
        <v>567</v>
      </c>
      <c r="F1135" t="str">
        <f>VLOOKUP(orders[[#This Row],[product_id]],Products!A:C,3,0)</f>
        <v>Electronics</v>
      </c>
      <c r="G1135">
        <v>2</v>
      </c>
      <c r="H1135" s="6">
        <v>0.23525092586556412</v>
      </c>
      <c r="I1135" s="2">
        <f>VLOOKUP($E1135,
Products!$A$1:$F$201,MATCH(Orders!I$1,Products!$A$1:$F$1,0),0)</f>
        <v>17514.171240093368</v>
      </c>
      <c r="J1135" s="2">
        <f>VLOOKUP($E1135,
Products!$A$1:$F$201,MATCH(Orders!J$1,Products!$A$1:$F$1,0),0)</f>
        <v>12226.76247250809</v>
      </c>
    </row>
    <row r="1136" spans="1:10">
      <c r="A1136">
        <v>1135</v>
      </c>
      <c r="B1136" s="4">
        <v>45141</v>
      </c>
      <c r="C1136" s="10">
        <f>DATE(YEAR(orders[[#This Row],[order_date]]), MONTH(orders[[#This Row],[order_date]]), 1)</f>
        <v>45139</v>
      </c>
      <c r="D1136" t="s">
        <v>2679</v>
      </c>
      <c r="E1136" t="s">
        <v>572</v>
      </c>
      <c r="F1136" t="str">
        <f>VLOOKUP(orders[[#This Row],[product_id]],Products!A:C,3,0)</f>
        <v>Electronics</v>
      </c>
      <c r="G1136">
        <v>1</v>
      </c>
      <c r="H1136" s="6">
        <v>0.19079682339459639</v>
      </c>
      <c r="I1136" s="2">
        <f>VLOOKUP($E1136,
Products!$A$1:$F$201,MATCH(Orders!I$1,Products!$A$1:$F$1,0),0)</f>
        <v>28095.750781518611</v>
      </c>
      <c r="J1136" s="2">
        <f>VLOOKUP($E1136,
Products!$A$1:$F$201,MATCH(Orders!J$1,Products!$A$1:$F$1,0),0)</f>
        <v>21949.841961937182</v>
      </c>
    </row>
    <row r="1137" spans="1:10">
      <c r="A1137">
        <v>1136</v>
      </c>
      <c r="B1137" s="4">
        <v>45478</v>
      </c>
      <c r="C1137" s="10">
        <f>DATE(YEAR(orders[[#This Row],[order_date]]), MONTH(orders[[#This Row],[order_date]]), 1)</f>
        <v>45474</v>
      </c>
      <c r="D1137" t="s">
        <v>4077</v>
      </c>
      <c r="E1137" t="s">
        <v>535</v>
      </c>
      <c r="F1137" t="str">
        <f>VLOOKUP(orders[[#This Row],[product_id]],Products!A:C,3,0)</f>
        <v>Appliances</v>
      </c>
      <c r="G1137">
        <v>2</v>
      </c>
      <c r="H1137" s="6">
        <v>6.8057553190709774E-2</v>
      </c>
      <c r="I1137" s="2">
        <f>VLOOKUP($E1137,
Products!$A$1:$F$201,MATCH(Orders!I$1,Products!$A$1:$F$1,0),0)</f>
        <v>25188.460642954858</v>
      </c>
      <c r="J1137" s="2">
        <f>VLOOKUP($E1137,
Products!$A$1:$F$201,MATCH(Orders!J$1,Products!$A$1:$F$1,0),0)</f>
        <v>18873.341689191599</v>
      </c>
    </row>
    <row r="1138" spans="1:10">
      <c r="A1138">
        <v>1137</v>
      </c>
      <c r="B1138" s="4">
        <v>45429</v>
      </c>
      <c r="C1138" s="10">
        <f>DATE(YEAR(orders[[#This Row],[order_date]]), MONTH(orders[[#This Row],[order_date]]), 1)</f>
        <v>45413</v>
      </c>
      <c r="D1138" t="s">
        <v>2194</v>
      </c>
      <c r="E1138" t="s">
        <v>612</v>
      </c>
      <c r="F1138" t="str">
        <f>VLOOKUP(orders[[#This Row],[product_id]],Products!A:C,3,0)</f>
        <v>Electronics</v>
      </c>
      <c r="G1138">
        <v>1</v>
      </c>
      <c r="H1138" s="6">
        <v>0.18291506885645045</v>
      </c>
      <c r="I1138" s="2">
        <f>VLOOKUP($E1138,
Products!$A$1:$F$201,MATCH(Orders!I$1,Products!$A$1:$F$1,0),0)</f>
        <v>2704.041843529928</v>
      </c>
      <c r="J1138" s="2">
        <f>VLOOKUP($E1138,
Products!$A$1:$F$201,MATCH(Orders!J$1,Products!$A$1:$F$1,0),0)</f>
        <v>2158.9135708713038</v>
      </c>
    </row>
    <row r="1139" spans="1:10">
      <c r="A1139">
        <v>1138</v>
      </c>
      <c r="B1139" s="4">
        <v>45625</v>
      </c>
      <c r="C1139" s="10">
        <f>DATE(YEAR(orders[[#This Row],[order_date]]), MONTH(orders[[#This Row],[order_date]]), 1)</f>
        <v>45597</v>
      </c>
      <c r="D1139" t="s">
        <v>1319</v>
      </c>
      <c r="E1139" t="s">
        <v>671</v>
      </c>
      <c r="F1139" t="str">
        <f>VLOOKUP(orders[[#This Row],[product_id]],Products!A:C,3,0)</f>
        <v>Electronics</v>
      </c>
      <c r="G1139">
        <v>2</v>
      </c>
      <c r="H1139" s="6">
        <v>0.16121920352214891</v>
      </c>
      <c r="I1139" s="2">
        <f>VLOOKUP($E1139,
Products!$A$1:$F$201,MATCH(Orders!I$1,Products!$A$1:$F$1,0),0)</f>
        <v>20226.002416343759</v>
      </c>
      <c r="J1139" s="2">
        <f>VLOOKUP($E1139,
Products!$A$1:$F$201,MATCH(Orders!J$1,Products!$A$1:$F$1,0),0)</f>
        <v>13513.884167631189</v>
      </c>
    </row>
    <row r="1140" spans="1:10">
      <c r="A1140">
        <v>1139</v>
      </c>
      <c r="B1140" s="4">
        <v>45171</v>
      </c>
      <c r="C1140" s="10">
        <f>DATE(YEAR(orders[[#This Row],[order_date]]), MONTH(orders[[#This Row],[order_date]]), 1)</f>
        <v>45170</v>
      </c>
      <c r="D1140" t="s">
        <v>1394</v>
      </c>
      <c r="E1140" t="s">
        <v>639</v>
      </c>
      <c r="F1140" t="str">
        <f>VLOOKUP(orders[[#This Row],[product_id]],Products!A:C,3,0)</f>
        <v>Appliances</v>
      </c>
      <c r="G1140">
        <v>1</v>
      </c>
      <c r="H1140" s="6">
        <v>9.8954864438176901E-2</v>
      </c>
      <c r="I1140" s="2">
        <f>VLOOKUP($E1140,
Products!$A$1:$F$201,MATCH(Orders!I$1,Products!$A$1:$F$1,0),0)</f>
        <v>2320.8560923599921</v>
      </c>
      <c r="J1140" s="2">
        <f>VLOOKUP($E1140,
Products!$A$1:$F$201,MATCH(Orders!J$1,Products!$A$1:$F$1,0),0)</f>
        <v>1750.110004830213</v>
      </c>
    </row>
    <row r="1141" spans="1:10">
      <c r="A1141">
        <v>1140</v>
      </c>
      <c r="B1141" s="4">
        <v>45235</v>
      </c>
      <c r="C1141" s="10">
        <f>DATE(YEAR(orders[[#This Row],[order_date]]), MONTH(orders[[#This Row],[order_date]]), 1)</f>
        <v>45231</v>
      </c>
      <c r="D1141" t="s">
        <v>1603</v>
      </c>
      <c r="E1141" t="s">
        <v>616</v>
      </c>
      <c r="F1141" t="str">
        <f>VLOOKUP(orders[[#This Row],[product_id]],Products!A:C,3,0)</f>
        <v>Electronics</v>
      </c>
      <c r="G1141">
        <v>1</v>
      </c>
      <c r="H1141" s="6">
        <v>0.21318451234712429</v>
      </c>
      <c r="I1141" s="2">
        <f>VLOOKUP($E1141,
Products!$A$1:$F$201,MATCH(Orders!I$1,Products!$A$1:$F$1,0),0)</f>
        <v>12172.554053901489</v>
      </c>
      <c r="J1141" s="2">
        <f>VLOOKUP($E1141,
Products!$A$1:$F$201,MATCH(Orders!J$1,Products!$A$1:$F$1,0),0)</f>
        <v>9644.7702288148557</v>
      </c>
    </row>
    <row r="1142" spans="1:10">
      <c r="A1142">
        <v>1141</v>
      </c>
      <c r="B1142" s="4">
        <v>45157</v>
      </c>
      <c r="C1142" s="10">
        <f>DATE(YEAR(orders[[#This Row],[order_date]]), MONTH(orders[[#This Row],[order_date]]), 1)</f>
        <v>45139</v>
      </c>
      <c r="D1142" t="s">
        <v>2057</v>
      </c>
      <c r="E1142" t="s">
        <v>655</v>
      </c>
      <c r="F1142" t="str">
        <f>VLOOKUP(orders[[#This Row],[product_id]],Products!A:C,3,0)</f>
        <v>Appliances</v>
      </c>
      <c r="G1142">
        <v>2</v>
      </c>
      <c r="H1142" s="6">
        <v>5.7145864696310236E-2</v>
      </c>
      <c r="I1142" s="2">
        <f>VLOOKUP($E1142,
Products!$A$1:$F$201,MATCH(Orders!I$1,Products!$A$1:$F$1,0),0)</f>
        <v>24072.170529057032</v>
      </c>
      <c r="J1142" s="2">
        <f>VLOOKUP($E1142,
Products!$A$1:$F$201,MATCH(Orders!J$1,Products!$A$1:$F$1,0),0)</f>
        <v>16358.626370717549</v>
      </c>
    </row>
    <row r="1143" spans="1:10">
      <c r="A1143">
        <v>1142</v>
      </c>
      <c r="B1143" s="4">
        <v>45081</v>
      </c>
      <c r="C1143" s="10">
        <f>DATE(YEAR(orders[[#This Row],[order_date]]), MONTH(orders[[#This Row],[order_date]]), 1)</f>
        <v>45078</v>
      </c>
      <c r="D1143" t="s">
        <v>815</v>
      </c>
      <c r="E1143" t="s">
        <v>626</v>
      </c>
      <c r="F1143" t="str">
        <f>VLOOKUP(orders[[#This Row],[product_id]],Products!A:C,3,0)</f>
        <v>Electronics</v>
      </c>
      <c r="G1143">
        <v>3</v>
      </c>
      <c r="H1143" s="6">
        <v>0.17843883318367926</v>
      </c>
      <c r="I1143" s="2">
        <f>VLOOKUP($E1143,
Products!$A$1:$F$201,MATCH(Orders!I$1,Products!$A$1:$F$1,0),0)</f>
        <v>19602.440815481601</v>
      </c>
      <c r="J1143" s="2">
        <f>VLOOKUP($E1143,
Products!$A$1:$F$201,MATCH(Orders!J$1,Products!$A$1:$F$1,0),0)</f>
        <v>14427.862284038891</v>
      </c>
    </row>
    <row r="1144" spans="1:10">
      <c r="A1144">
        <v>1143</v>
      </c>
      <c r="B1144" s="4">
        <v>45774</v>
      </c>
      <c r="C1144" s="10">
        <f>DATE(YEAR(orders[[#This Row],[order_date]]), MONTH(orders[[#This Row],[order_date]]), 1)</f>
        <v>45748</v>
      </c>
      <c r="D1144" t="s">
        <v>1415</v>
      </c>
      <c r="E1144" t="s">
        <v>516</v>
      </c>
      <c r="F1144" t="str">
        <f>VLOOKUP(orders[[#This Row],[product_id]],Products!A:C,3,0)</f>
        <v>Electronics</v>
      </c>
      <c r="G1144">
        <v>1</v>
      </c>
      <c r="H1144" s="6">
        <v>0.22020166453449092</v>
      </c>
      <c r="I1144" s="2">
        <f>VLOOKUP($E1144,
Products!$A$1:$F$201,MATCH(Orders!I$1,Products!$A$1:$F$1,0),0)</f>
        <v>12594.36437895595</v>
      </c>
      <c r="J1144" s="2">
        <f>VLOOKUP($E1144,
Products!$A$1:$F$201,MATCH(Orders!J$1,Products!$A$1:$F$1,0),0)</f>
        <v>9909.7267986522402</v>
      </c>
    </row>
    <row r="1145" spans="1:10">
      <c r="A1145">
        <v>1144</v>
      </c>
      <c r="B1145" s="4">
        <v>45041</v>
      </c>
      <c r="C1145" s="10">
        <f>DATE(YEAR(orders[[#This Row],[order_date]]), MONTH(orders[[#This Row],[order_date]]), 1)</f>
        <v>45017</v>
      </c>
      <c r="D1145" t="s">
        <v>4682</v>
      </c>
      <c r="E1145" t="s">
        <v>577</v>
      </c>
      <c r="F1145" t="str">
        <f>VLOOKUP(orders[[#This Row],[product_id]],Products!A:C,3,0)</f>
        <v>Appliances</v>
      </c>
      <c r="G1145">
        <v>3</v>
      </c>
      <c r="H1145" s="6">
        <v>0.12362537372348079</v>
      </c>
      <c r="I1145" s="2">
        <f>VLOOKUP($E1145,
Products!$A$1:$F$201,MATCH(Orders!I$1,Products!$A$1:$F$1,0),0)</f>
        <v>24178.046221204509</v>
      </c>
      <c r="J1145" s="2">
        <f>VLOOKUP($E1145,
Products!$A$1:$F$201,MATCH(Orders!J$1,Products!$A$1:$F$1,0),0)</f>
        <v>17784.08636999697</v>
      </c>
    </row>
    <row r="1146" spans="1:10">
      <c r="A1146">
        <v>1145</v>
      </c>
      <c r="B1146" s="4">
        <v>45237</v>
      </c>
      <c r="C1146" s="10">
        <f>DATE(YEAR(orders[[#This Row],[order_date]]), MONTH(orders[[#This Row],[order_date]]), 1)</f>
        <v>45231</v>
      </c>
      <c r="D1146" t="s">
        <v>3906</v>
      </c>
      <c r="E1146" t="s">
        <v>596</v>
      </c>
      <c r="F1146" t="str">
        <f>VLOOKUP(orders[[#This Row],[product_id]],Products!A:C,3,0)</f>
        <v>Electronics</v>
      </c>
      <c r="G1146">
        <v>1</v>
      </c>
      <c r="H1146" s="6">
        <v>0.10452017357660415</v>
      </c>
      <c r="I1146" s="2">
        <f>VLOOKUP($E1146,
Products!$A$1:$F$201,MATCH(Orders!I$1,Products!$A$1:$F$1,0),0)</f>
        <v>12935.39757670891</v>
      </c>
      <c r="J1146" s="2">
        <f>VLOOKUP($E1146,
Products!$A$1:$F$201,MATCH(Orders!J$1,Products!$A$1:$F$1,0),0)</f>
        <v>9648.6160598594815</v>
      </c>
    </row>
    <row r="1147" spans="1:10">
      <c r="A1147">
        <v>1146</v>
      </c>
      <c r="B1147" s="4">
        <v>45919</v>
      </c>
      <c r="C1147" s="10">
        <f>DATE(YEAR(orders[[#This Row],[order_date]]), MONTH(orders[[#This Row],[order_date]]), 1)</f>
        <v>45901</v>
      </c>
      <c r="D1147" t="s">
        <v>3718</v>
      </c>
      <c r="E1147" t="s">
        <v>534</v>
      </c>
      <c r="F1147" t="str">
        <f>VLOOKUP(orders[[#This Row],[product_id]],Products!A:C,3,0)</f>
        <v>Appliances</v>
      </c>
      <c r="G1147">
        <v>2</v>
      </c>
      <c r="H1147" s="6">
        <v>0.10033579798206102</v>
      </c>
      <c r="I1147" s="2">
        <f>VLOOKUP($E1147,
Products!$A$1:$F$201,MATCH(Orders!I$1,Products!$A$1:$F$1,0),0)</f>
        <v>24743.162958088669</v>
      </c>
      <c r="J1147" s="2">
        <f>VLOOKUP($E1147,
Products!$A$1:$F$201,MATCH(Orders!J$1,Products!$A$1:$F$1,0),0)</f>
        <v>19307.588986555591</v>
      </c>
    </row>
    <row r="1148" spans="1:10">
      <c r="A1148">
        <v>1147</v>
      </c>
      <c r="B1148" s="4">
        <v>45226</v>
      </c>
      <c r="C1148" s="10">
        <f>DATE(YEAR(orders[[#This Row],[order_date]]), MONTH(orders[[#This Row],[order_date]]), 1)</f>
        <v>45200</v>
      </c>
      <c r="D1148" t="s">
        <v>3624</v>
      </c>
      <c r="E1148" t="s">
        <v>624</v>
      </c>
      <c r="F1148" t="str">
        <f>VLOOKUP(orders[[#This Row],[product_id]],Products!A:C,3,0)</f>
        <v>Appliances</v>
      </c>
      <c r="G1148">
        <v>1</v>
      </c>
      <c r="H1148" s="6">
        <v>0.13729181233621685</v>
      </c>
      <c r="I1148" s="2">
        <f>VLOOKUP($E1148,
Products!$A$1:$F$201,MATCH(Orders!I$1,Products!$A$1:$F$1,0),0)</f>
        <v>2102.383201797521</v>
      </c>
      <c r="J1148" s="2">
        <f>VLOOKUP($E1148,
Products!$A$1:$F$201,MATCH(Orders!J$1,Products!$A$1:$F$1,0),0)</f>
        <v>1599.330443274388</v>
      </c>
    </row>
    <row r="1149" spans="1:10">
      <c r="A1149">
        <v>1148</v>
      </c>
      <c r="B1149" s="4">
        <v>45968</v>
      </c>
      <c r="C1149" s="10">
        <f>DATE(YEAR(orders[[#This Row],[order_date]]), MONTH(orders[[#This Row],[order_date]]), 1)</f>
        <v>45962</v>
      </c>
      <c r="D1149" t="s">
        <v>1866</v>
      </c>
      <c r="E1149" t="s">
        <v>624</v>
      </c>
      <c r="F1149" t="str">
        <f>VLOOKUP(orders[[#This Row],[product_id]],Products!A:C,3,0)</f>
        <v>Appliances</v>
      </c>
      <c r="G1149">
        <v>2</v>
      </c>
      <c r="H1149" s="6">
        <v>0.12617347768627551</v>
      </c>
      <c r="I1149" s="2">
        <f>VLOOKUP($E1149,
Products!$A$1:$F$201,MATCH(Orders!I$1,Products!$A$1:$F$1,0),0)</f>
        <v>2102.383201797521</v>
      </c>
      <c r="J1149" s="2">
        <f>VLOOKUP($E1149,
Products!$A$1:$F$201,MATCH(Orders!J$1,Products!$A$1:$F$1,0),0)</f>
        <v>1599.330443274388</v>
      </c>
    </row>
    <row r="1150" spans="1:10">
      <c r="A1150">
        <v>1149</v>
      </c>
      <c r="B1150" s="4">
        <v>45710</v>
      </c>
      <c r="C1150" s="10">
        <f>DATE(YEAR(orders[[#This Row],[order_date]]), MONTH(orders[[#This Row],[order_date]]), 1)</f>
        <v>45689</v>
      </c>
      <c r="D1150" t="s">
        <v>4687</v>
      </c>
      <c r="E1150" t="s">
        <v>513</v>
      </c>
      <c r="F1150" t="str">
        <f>VLOOKUP(orders[[#This Row],[product_id]],Products!A:C,3,0)</f>
        <v>Electronics</v>
      </c>
      <c r="G1150">
        <v>1</v>
      </c>
      <c r="H1150" s="6">
        <v>0.20816857259044891</v>
      </c>
      <c r="I1150" s="2">
        <f>VLOOKUP($E1150,
Products!$A$1:$F$201,MATCH(Orders!I$1,Products!$A$1:$F$1,0),0)</f>
        <v>2370.6748519187499</v>
      </c>
      <c r="J1150" s="2">
        <f>VLOOKUP($E1150,
Products!$A$1:$F$201,MATCH(Orders!J$1,Products!$A$1:$F$1,0),0)</f>
        <v>1742.1190905744229</v>
      </c>
    </row>
    <row r="1151" spans="1:10">
      <c r="A1151">
        <v>1150</v>
      </c>
      <c r="B1151" s="4">
        <v>44938</v>
      </c>
      <c r="C1151" s="10">
        <f>DATE(YEAR(orders[[#This Row],[order_date]]), MONTH(orders[[#This Row],[order_date]]), 1)</f>
        <v>44927</v>
      </c>
      <c r="D1151" t="s">
        <v>4316</v>
      </c>
      <c r="E1151" t="s">
        <v>585</v>
      </c>
      <c r="F1151" t="str">
        <f>VLOOKUP(orders[[#This Row],[product_id]],Products!A:C,3,0)</f>
        <v>Appliances</v>
      </c>
      <c r="G1151">
        <v>2</v>
      </c>
      <c r="H1151" s="6">
        <v>8.3447142966766377E-2</v>
      </c>
      <c r="I1151" s="2">
        <f>VLOOKUP($E1151,
Products!$A$1:$F$201,MATCH(Orders!I$1,Products!$A$1:$F$1,0),0)</f>
        <v>24049.2355837664</v>
      </c>
      <c r="J1151" s="2">
        <f>VLOOKUP($E1151,
Products!$A$1:$F$201,MATCH(Orders!J$1,Products!$A$1:$F$1,0),0)</f>
        <v>19053.338129326308</v>
      </c>
    </row>
    <row r="1152" spans="1:10">
      <c r="A1152">
        <v>1151</v>
      </c>
      <c r="B1152" s="4">
        <v>45158</v>
      </c>
      <c r="C1152" s="10">
        <f>DATE(YEAR(orders[[#This Row],[order_date]]), MONTH(orders[[#This Row],[order_date]]), 1)</f>
        <v>45139</v>
      </c>
      <c r="D1152" t="s">
        <v>1354</v>
      </c>
      <c r="E1152" t="s">
        <v>668</v>
      </c>
      <c r="F1152" t="str">
        <f>VLOOKUP(orders[[#This Row],[product_id]],Products!A:C,3,0)</f>
        <v>Electronics</v>
      </c>
      <c r="G1152">
        <v>1</v>
      </c>
      <c r="H1152" s="6">
        <v>0.10658103686785977</v>
      </c>
      <c r="I1152" s="2">
        <f>VLOOKUP($E1152,
Products!$A$1:$F$201,MATCH(Orders!I$1,Products!$A$1:$F$1,0),0)</f>
        <v>23702.058773663419</v>
      </c>
      <c r="J1152" s="2">
        <f>VLOOKUP($E1152,
Products!$A$1:$F$201,MATCH(Orders!J$1,Products!$A$1:$F$1,0),0)</f>
        <v>17657.804767621328</v>
      </c>
    </row>
    <row r="1153" spans="1:10">
      <c r="A1153">
        <v>1152</v>
      </c>
      <c r="B1153" s="4">
        <v>45881</v>
      </c>
      <c r="C1153" s="10">
        <f>DATE(YEAR(orders[[#This Row],[order_date]]), MONTH(orders[[#This Row],[order_date]]), 1)</f>
        <v>45870</v>
      </c>
      <c r="D1153" t="s">
        <v>3941</v>
      </c>
      <c r="E1153" t="s">
        <v>577</v>
      </c>
      <c r="F1153" t="str">
        <f>VLOOKUP(orders[[#This Row],[product_id]],Products!A:C,3,0)</f>
        <v>Appliances</v>
      </c>
      <c r="G1153">
        <v>1</v>
      </c>
      <c r="H1153" s="6">
        <v>0.12195071400823508</v>
      </c>
      <c r="I1153" s="2">
        <f>VLOOKUP($E1153,
Products!$A$1:$F$201,MATCH(Orders!I$1,Products!$A$1:$F$1,0),0)</f>
        <v>24178.046221204509</v>
      </c>
      <c r="J1153" s="2">
        <f>VLOOKUP($E1153,
Products!$A$1:$F$201,MATCH(Orders!J$1,Products!$A$1:$F$1,0),0)</f>
        <v>17784.08636999697</v>
      </c>
    </row>
    <row r="1154" spans="1:10">
      <c r="A1154">
        <v>1153</v>
      </c>
      <c r="B1154" s="4">
        <v>45656</v>
      </c>
      <c r="C1154" s="10">
        <f>DATE(YEAR(orders[[#This Row],[order_date]]), MONTH(orders[[#This Row],[order_date]]), 1)</f>
        <v>45627</v>
      </c>
      <c r="D1154" t="s">
        <v>3102</v>
      </c>
      <c r="E1154" t="s">
        <v>705</v>
      </c>
      <c r="F1154" t="str">
        <f>VLOOKUP(orders[[#This Row],[product_id]],Products!A:C,3,0)</f>
        <v>Electronics</v>
      </c>
      <c r="G1154">
        <v>2</v>
      </c>
      <c r="H1154" s="6">
        <v>0.10648661744135368</v>
      </c>
      <c r="I1154" s="2">
        <f>VLOOKUP($E1154,
Products!$A$1:$F$201,MATCH(Orders!I$1,Products!$A$1:$F$1,0),0)</f>
        <v>11719.594724541899</v>
      </c>
      <c r="J1154" s="2">
        <f>VLOOKUP($E1154,
Products!$A$1:$F$201,MATCH(Orders!J$1,Products!$A$1:$F$1,0),0)</f>
        <v>7926.6332911718628</v>
      </c>
    </row>
    <row r="1155" spans="1:10">
      <c r="A1155">
        <v>1154</v>
      </c>
      <c r="B1155" s="4">
        <v>45944</v>
      </c>
      <c r="C1155" s="10">
        <f>DATE(YEAR(orders[[#This Row],[order_date]]), MONTH(orders[[#This Row],[order_date]]), 1)</f>
        <v>45931</v>
      </c>
      <c r="D1155" t="s">
        <v>2709</v>
      </c>
      <c r="E1155" t="s">
        <v>678</v>
      </c>
      <c r="F1155" t="str">
        <f>VLOOKUP(orders[[#This Row],[product_id]],Products!A:C,3,0)</f>
        <v>Appliances</v>
      </c>
      <c r="G1155">
        <v>2</v>
      </c>
      <c r="H1155" s="6">
        <v>7.8007790446862943E-2</v>
      </c>
      <c r="I1155" s="2">
        <f>VLOOKUP($E1155,
Products!$A$1:$F$201,MATCH(Orders!I$1,Products!$A$1:$F$1,0),0)</f>
        <v>24547.80463631255</v>
      </c>
      <c r="J1155" s="2">
        <f>VLOOKUP($E1155,
Products!$A$1:$F$201,MATCH(Orders!J$1,Products!$A$1:$F$1,0),0)</f>
        <v>16599.667533695861</v>
      </c>
    </row>
    <row r="1156" spans="1:10">
      <c r="A1156">
        <v>1155</v>
      </c>
      <c r="B1156" s="4">
        <v>45925</v>
      </c>
      <c r="C1156" s="10">
        <f>DATE(YEAR(orders[[#This Row],[order_date]]), MONTH(orders[[#This Row],[order_date]]), 1)</f>
        <v>45901</v>
      </c>
      <c r="D1156" t="s">
        <v>3216</v>
      </c>
      <c r="E1156" t="s">
        <v>538</v>
      </c>
      <c r="F1156" t="str">
        <f>VLOOKUP(orders[[#This Row],[product_id]],Products!A:C,3,0)</f>
        <v>Electronics</v>
      </c>
      <c r="G1156">
        <v>1</v>
      </c>
      <c r="H1156" s="6">
        <v>0.10789461214962989</v>
      </c>
      <c r="I1156" s="2">
        <f>VLOOKUP($E1156,
Products!$A$1:$F$201,MATCH(Orders!I$1,Products!$A$1:$F$1,0),0)</f>
        <v>29368.843697269542</v>
      </c>
      <c r="J1156" s="2">
        <f>VLOOKUP($E1156,
Products!$A$1:$F$201,MATCH(Orders!J$1,Products!$A$1:$F$1,0),0)</f>
        <v>23079.13344123889</v>
      </c>
    </row>
    <row r="1157" spans="1:10">
      <c r="A1157">
        <v>1156</v>
      </c>
      <c r="B1157" s="4">
        <v>45229</v>
      </c>
      <c r="C1157" s="10">
        <f>DATE(YEAR(orders[[#This Row],[order_date]]), MONTH(orders[[#This Row],[order_date]]), 1)</f>
        <v>45200</v>
      </c>
      <c r="D1157" t="s">
        <v>4645</v>
      </c>
      <c r="E1157" t="s">
        <v>510</v>
      </c>
      <c r="F1157" t="str">
        <f>VLOOKUP(orders[[#This Row],[product_id]],Products!A:C,3,0)</f>
        <v>Appliances</v>
      </c>
      <c r="G1157">
        <v>1</v>
      </c>
      <c r="H1157" s="6">
        <v>0.1488557659788752</v>
      </c>
      <c r="I1157" s="2">
        <f>VLOOKUP($E1157,
Products!$A$1:$F$201,MATCH(Orders!I$1,Products!$A$1:$F$1,0),0)</f>
        <v>23457.606610250739</v>
      </c>
      <c r="J1157" s="2">
        <f>VLOOKUP($E1157,
Products!$A$1:$F$201,MATCH(Orders!J$1,Products!$A$1:$F$1,0),0)</f>
        <v>17038.831523124281</v>
      </c>
    </row>
    <row r="1158" spans="1:10">
      <c r="A1158">
        <v>1157</v>
      </c>
      <c r="B1158" s="4">
        <v>45467</v>
      </c>
      <c r="C1158" s="10">
        <f>DATE(YEAR(orders[[#This Row],[order_date]]), MONTH(orders[[#This Row],[order_date]]), 1)</f>
        <v>45444</v>
      </c>
      <c r="D1158" t="s">
        <v>2372</v>
      </c>
      <c r="E1158" t="s">
        <v>695</v>
      </c>
      <c r="F1158" t="str">
        <f>VLOOKUP(orders[[#This Row],[product_id]],Products!A:C,3,0)</f>
        <v>Electronics</v>
      </c>
      <c r="G1158">
        <v>3</v>
      </c>
      <c r="H1158" s="6">
        <v>0.23872741964671007</v>
      </c>
      <c r="I1158" s="2">
        <f>VLOOKUP($E1158,
Products!$A$1:$F$201,MATCH(Orders!I$1,Products!$A$1:$F$1,0),0)</f>
        <v>2716.2219891886762</v>
      </c>
      <c r="J1158" s="2">
        <f>VLOOKUP($E1158,
Products!$A$1:$F$201,MATCH(Orders!J$1,Products!$A$1:$F$1,0),0)</f>
        <v>2045.0534052982539</v>
      </c>
    </row>
    <row r="1159" spans="1:10">
      <c r="A1159">
        <v>1158</v>
      </c>
      <c r="B1159" s="4">
        <v>45396</v>
      </c>
      <c r="C1159" s="10">
        <f>DATE(YEAR(orders[[#This Row],[order_date]]), MONTH(orders[[#This Row],[order_date]]), 1)</f>
        <v>45383</v>
      </c>
      <c r="D1159" t="s">
        <v>2233</v>
      </c>
      <c r="E1159" t="s">
        <v>670</v>
      </c>
      <c r="F1159" t="str">
        <f>VLOOKUP(orders[[#This Row],[product_id]],Products!A:C,3,0)</f>
        <v>Electronics</v>
      </c>
      <c r="G1159">
        <v>3</v>
      </c>
      <c r="H1159" s="6">
        <v>0.23604661648453415</v>
      </c>
      <c r="I1159" s="2">
        <f>VLOOKUP($E1159,
Products!$A$1:$F$201,MATCH(Orders!I$1,Products!$A$1:$F$1,0),0)</f>
        <v>2624.8628733917722</v>
      </c>
      <c r="J1159" s="2">
        <f>VLOOKUP($E1159,
Products!$A$1:$F$201,MATCH(Orders!J$1,Products!$A$1:$F$1,0),0)</f>
        <v>1944.041928611671</v>
      </c>
    </row>
    <row r="1160" spans="1:10">
      <c r="A1160">
        <v>1159</v>
      </c>
      <c r="B1160" s="4">
        <v>45739</v>
      </c>
      <c r="C1160" s="10">
        <f>DATE(YEAR(orders[[#This Row],[order_date]]), MONTH(orders[[#This Row],[order_date]]), 1)</f>
        <v>45717</v>
      </c>
      <c r="D1160" t="s">
        <v>3638</v>
      </c>
      <c r="E1160" t="s">
        <v>650</v>
      </c>
      <c r="F1160" t="str">
        <f>VLOOKUP(orders[[#This Row],[product_id]],Products!A:C,3,0)</f>
        <v>Electronics</v>
      </c>
      <c r="G1160">
        <v>1</v>
      </c>
      <c r="H1160" s="6">
        <v>0.23400789016990201</v>
      </c>
      <c r="I1160" s="2">
        <f>VLOOKUP($E1160,
Products!$A$1:$F$201,MATCH(Orders!I$1,Products!$A$1:$F$1,0),0)</f>
        <v>12936.529609330941</v>
      </c>
      <c r="J1160" s="2">
        <f>VLOOKUP($E1160,
Products!$A$1:$F$201,MATCH(Orders!J$1,Products!$A$1:$F$1,0),0)</f>
        <v>9465.2602677376308</v>
      </c>
    </row>
    <row r="1161" spans="1:10">
      <c r="A1161">
        <v>1160</v>
      </c>
      <c r="B1161" s="4">
        <v>45003</v>
      </c>
      <c r="C1161" s="10">
        <f>DATE(YEAR(orders[[#This Row],[order_date]]), MONTH(orders[[#This Row],[order_date]]), 1)</f>
        <v>44986</v>
      </c>
      <c r="D1161" t="s">
        <v>3928</v>
      </c>
      <c r="E1161" t="s">
        <v>527</v>
      </c>
      <c r="F1161" t="str">
        <f>VLOOKUP(orders[[#This Row],[product_id]],Products!A:C,3,0)</f>
        <v>Appliances</v>
      </c>
      <c r="G1161">
        <v>1</v>
      </c>
      <c r="H1161" s="6">
        <v>0.14916691100080612</v>
      </c>
      <c r="I1161" s="2">
        <f>VLOOKUP($E1161,
Products!$A$1:$F$201,MATCH(Orders!I$1,Products!$A$1:$F$1,0),0)</f>
        <v>25833.54427698228</v>
      </c>
      <c r="J1161" s="2">
        <f>VLOOKUP($E1161,
Products!$A$1:$F$201,MATCH(Orders!J$1,Products!$A$1:$F$1,0),0)</f>
        <v>16827.881451334611</v>
      </c>
    </row>
    <row r="1162" spans="1:10">
      <c r="A1162">
        <v>1161</v>
      </c>
      <c r="B1162" s="4">
        <v>45946</v>
      </c>
      <c r="C1162" s="10">
        <f>DATE(YEAR(orders[[#This Row],[order_date]]), MONTH(orders[[#This Row],[order_date]]), 1)</f>
        <v>45931</v>
      </c>
      <c r="D1162" t="s">
        <v>2619</v>
      </c>
      <c r="E1162" t="s">
        <v>583</v>
      </c>
      <c r="F1162" t="str">
        <f>VLOOKUP(orders[[#This Row],[product_id]],Products!A:C,3,0)</f>
        <v>Electronics</v>
      </c>
      <c r="G1162">
        <v>1</v>
      </c>
      <c r="H1162" s="6">
        <v>0.17656165066905447</v>
      </c>
      <c r="I1162" s="2">
        <f>VLOOKUP($E1162,
Products!$A$1:$F$201,MATCH(Orders!I$1,Products!$A$1:$F$1,0),0)</f>
        <v>22677.574574249091</v>
      </c>
      <c r="J1162" s="2">
        <f>VLOOKUP($E1162,
Products!$A$1:$F$201,MATCH(Orders!J$1,Products!$A$1:$F$1,0),0)</f>
        <v>16593.91273362303</v>
      </c>
    </row>
    <row r="1163" spans="1:10">
      <c r="A1163">
        <v>1162</v>
      </c>
      <c r="B1163" s="4">
        <v>44950</v>
      </c>
      <c r="C1163" s="10">
        <f>DATE(YEAR(orders[[#This Row],[order_date]]), MONTH(orders[[#This Row],[order_date]]), 1)</f>
        <v>44927</v>
      </c>
      <c r="D1163" t="s">
        <v>951</v>
      </c>
      <c r="E1163" t="s">
        <v>665</v>
      </c>
      <c r="F1163" t="str">
        <f>VLOOKUP(orders[[#This Row],[product_id]],Products!A:C,3,0)</f>
        <v>Electronics</v>
      </c>
      <c r="G1163">
        <v>2</v>
      </c>
      <c r="H1163" s="6">
        <v>0.18365257990823974</v>
      </c>
      <c r="I1163" s="2">
        <f>VLOOKUP($E1163,
Products!$A$1:$F$201,MATCH(Orders!I$1,Products!$A$1:$F$1,0),0)</f>
        <v>2381.208040848107</v>
      </c>
      <c r="J1163" s="2">
        <f>VLOOKUP($E1163,
Products!$A$1:$F$201,MATCH(Orders!J$1,Products!$A$1:$F$1,0),0)</f>
        <v>1615.320210979525</v>
      </c>
    </row>
    <row r="1164" spans="1:10">
      <c r="A1164">
        <v>1163</v>
      </c>
      <c r="B1164" s="4">
        <v>45965</v>
      </c>
      <c r="C1164" s="10">
        <f>DATE(YEAR(orders[[#This Row],[order_date]]), MONTH(orders[[#This Row],[order_date]]), 1)</f>
        <v>45962</v>
      </c>
      <c r="D1164" t="s">
        <v>3887</v>
      </c>
      <c r="E1164" t="s">
        <v>519</v>
      </c>
      <c r="F1164" t="str">
        <f>VLOOKUP(orders[[#This Row],[product_id]],Products!A:C,3,0)</f>
        <v>Electronics</v>
      </c>
      <c r="G1164">
        <v>3</v>
      </c>
      <c r="H1164" s="6">
        <v>0.1929575352814149</v>
      </c>
      <c r="I1164" s="2">
        <f>VLOOKUP($E1164,
Products!$A$1:$F$201,MATCH(Orders!I$1,Products!$A$1:$F$1,0),0)</f>
        <v>13103.02115426216</v>
      </c>
      <c r="J1164" s="2">
        <f>VLOOKUP($E1164,
Products!$A$1:$F$201,MATCH(Orders!J$1,Products!$A$1:$F$1,0),0)</f>
        <v>8775.5491996797755</v>
      </c>
    </row>
    <row r="1165" spans="1:10">
      <c r="A1165">
        <v>1164</v>
      </c>
      <c r="B1165" s="4">
        <v>45602</v>
      </c>
      <c r="C1165" s="10">
        <f>DATE(YEAR(orders[[#This Row],[order_date]]), MONTH(orders[[#This Row],[order_date]]), 1)</f>
        <v>45597</v>
      </c>
      <c r="D1165" t="s">
        <v>2314</v>
      </c>
      <c r="E1165" t="s">
        <v>653</v>
      </c>
      <c r="F1165" t="str">
        <f>VLOOKUP(orders[[#This Row],[product_id]],Products!A:C,3,0)</f>
        <v>Electronics</v>
      </c>
      <c r="G1165">
        <v>1</v>
      </c>
      <c r="H1165" s="6">
        <v>0.23439211449767169</v>
      </c>
      <c r="I1165" s="2">
        <f>VLOOKUP($E1165,
Products!$A$1:$F$201,MATCH(Orders!I$1,Products!$A$1:$F$1,0),0)</f>
        <v>18065.96612294337</v>
      </c>
      <c r="J1165" s="2">
        <f>VLOOKUP($E1165,
Products!$A$1:$F$201,MATCH(Orders!J$1,Products!$A$1:$F$1,0),0)</f>
        <v>14411.932365903909</v>
      </c>
    </row>
    <row r="1166" spans="1:10">
      <c r="A1166">
        <v>1165</v>
      </c>
      <c r="B1166" s="4">
        <v>45451</v>
      </c>
      <c r="C1166" s="10">
        <f>DATE(YEAR(orders[[#This Row],[order_date]]), MONTH(orders[[#This Row],[order_date]]), 1)</f>
        <v>45444</v>
      </c>
      <c r="D1166" t="s">
        <v>1503</v>
      </c>
      <c r="E1166" t="s">
        <v>655</v>
      </c>
      <c r="F1166" t="str">
        <f>VLOOKUP(orders[[#This Row],[product_id]],Products!A:C,3,0)</f>
        <v>Appliances</v>
      </c>
      <c r="G1166">
        <v>3</v>
      </c>
      <c r="H1166" s="6">
        <v>0.14635974194407966</v>
      </c>
      <c r="I1166" s="2">
        <f>VLOOKUP($E1166,
Products!$A$1:$F$201,MATCH(Orders!I$1,Products!$A$1:$F$1,0),0)</f>
        <v>24072.170529057032</v>
      </c>
      <c r="J1166" s="2">
        <f>VLOOKUP($E1166,
Products!$A$1:$F$201,MATCH(Orders!J$1,Products!$A$1:$F$1,0),0)</f>
        <v>16358.626370717549</v>
      </c>
    </row>
    <row r="1167" spans="1:10">
      <c r="A1167">
        <v>1166</v>
      </c>
      <c r="B1167" s="4">
        <v>45273</v>
      </c>
      <c r="C1167" s="10">
        <f>DATE(YEAR(orders[[#This Row],[order_date]]), MONTH(orders[[#This Row],[order_date]]), 1)</f>
        <v>45261</v>
      </c>
      <c r="D1167" t="s">
        <v>4052</v>
      </c>
      <c r="E1167" t="s">
        <v>535</v>
      </c>
      <c r="F1167" t="str">
        <f>VLOOKUP(orders[[#This Row],[product_id]],Products!A:C,3,0)</f>
        <v>Appliances</v>
      </c>
      <c r="G1167">
        <v>1</v>
      </c>
      <c r="H1167" s="6">
        <v>0.10681716672322895</v>
      </c>
      <c r="I1167" s="2">
        <f>VLOOKUP($E1167,
Products!$A$1:$F$201,MATCH(Orders!I$1,Products!$A$1:$F$1,0),0)</f>
        <v>25188.460642954858</v>
      </c>
      <c r="J1167" s="2">
        <f>VLOOKUP($E1167,
Products!$A$1:$F$201,MATCH(Orders!J$1,Products!$A$1:$F$1,0),0)</f>
        <v>18873.341689191599</v>
      </c>
    </row>
    <row r="1168" spans="1:10">
      <c r="A1168">
        <v>1167</v>
      </c>
      <c r="B1168" s="4">
        <v>45098</v>
      </c>
      <c r="C1168" s="10">
        <f>DATE(YEAR(orders[[#This Row],[order_date]]), MONTH(orders[[#This Row],[order_date]]), 1)</f>
        <v>45078</v>
      </c>
      <c r="D1168" t="s">
        <v>3623</v>
      </c>
      <c r="E1168" t="s">
        <v>687</v>
      </c>
      <c r="F1168" t="str">
        <f>VLOOKUP(orders[[#This Row],[product_id]],Products!A:C,3,0)</f>
        <v>Electronics</v>
      </c>
      <c r="G1168">
        <v>2</v>
      </c>
      <c r="H1168" s="6">
        <v>0.20135852286149522</v>
      </c>
      <c r="I1168" s="2">
        <f>VLOOKUP($E1168,
Products!$A$1:$F$201,MATCH(Orders!I$1,Products!$A$1:$F$1,0),0)</f>
        <v>12143.737276429891</v>
      </c>
      <c r="J1168" s="2">
        <f>VLOOKUP($E1168,
Products!$A$1:$F$201,MATCH(Orders!J$1,Products!$A$1:$F$1,0),0)</f>
        <v>9077.1957392673976</v>
      </c>
    </row>
    <row r="1169" spans="1:10">
      <c r="A1169">
        <v>1168</v>
      </c>
      <c r="B1169" s="4">
        <v>45638</v>
      </c>
      <c r="C1169" s="10">
        <f>DATE(YEAR(orders[[#This Row],[order_date]]), MONTH(orders[[#This Row],[order_date]]), 1)</f>
        <v>45627</v>
      </c>
      <c r="D1169" t="s">
        <v>3844</v>
      </c>
      <c r="E1169" t="s">
        <v>666</v>
      </c>
      <c r="F1169" t="str">
        <f>VLOOKUP(orders[[#This Row],[product_id]],Products!A:C,3,0)</f>
        <v>Electronics</v>
      </c>
      <c r="G1169">
        <v>2</v>
      </c>
      <c r="H1169" s="6">
        <v>0.19275753401324933</v>
      </c>
      <c r="I1169" s="2">
        <f>VLOOKUP($E1169,
Products!$A$1:$F$201,MATCH(Orders!I$1,Products!$A$1:$F$1,0),0)</f>
        <v>28450.587044878092</v>
      </c>
      <c r="J1169" s="2">
        <f>VLOOKUP($E1169,
Products!$A$1:$F$201,MATCH(Orders!J$1,Products!$A$1:$F$1,0),0)</f>
        <v>22337.584649075441</v>
      </c>
    </row>
    <row r="1170" spans="1:10">
      <c r="A1170">
        <v>1169</v>
      </c>
      <c r="B1170" s="4">
        <v>45415</v>
      </c>
      <c r="C1170" s="10">
        <f>DATE(YEAR(orders[[#This Row],[order_date]]), MONTH(orders[[#This Row],[order_date]]), 1)</f>
        <v>45413</v>
      </c>
      <c r="D1170" t="s">
        <v>1779</v>
      </c>
      <c r="E1170" t="s">
        <v>510</v>
      </c>
      <c r="F1170" t="str">
        <f>VLOOKUP(orders[[#This Row],[product_id]],Products!A:C,3,0)</f>
        <v>Appliances</v>
      </c>
      <c r="G1170">
        <v>3</v>
      </c>
      <c r="H1170" s="6">
        <v>6.4847337522857096E-2</v>
      </c>
      <c r="I1170" s="2">
        <f>VLOOKUP($E1170,
Products!$A$1:$F$201,MATCH(Orders!I$1,Products!$A$1:$F$1,0),0)</f>
        <v>23457.606610250739</v>
      </c>
      <c r="J1170" s="2">
        <f>VLOOKUP($E1170,
Products!$A$1:$F$201,MATCH(Orders!J$1,Products!$A$1:$F$1,0),0)</f>
        <v>17038.831523124281</v>
      </c>
    </row>
    <row r="1171" spans="1:10">
      <c r="A1171">
        <v>1170</v>
      </c>
      <c r="B1171" s="4">
        <v>45304</v>
      </c>
      <c r="C1171" s="10">
        <f>DATE(YEAR(orders[[#This Row],[order_date]]), MONTH(orders[[#This Row],[order_date]]), 1)</f>
        <v>45292</v>
      </c>
      <c r="D1171" t="s">
        <v>3569</v>
      </c>
      <c r="E1171" t="s">
        <v>523</v>
      </c>
      <c r="F1171" t="str">
        <f>VLOOKUP(orders[[#This Row],[product_id]],Products!A:C,3,0)</f>
        <v>Electronics</v>
      </c>
      <c r="G1171">
        <v>2</v>
      </c>
      <c r="H1171" s="6">
        <v>0.12889671695958627</v>
      </c>
      <c r="I1171" s="2">
        <f>VLOOKUP($E1171,
Products!$A$1:$F$201,MATCH(Orders!I$1,Products!$A$1:$F$1,0),0)</f>
        <v>27240.414518089601</v>
      </c>
      <c r="J1171" s="2">
        <f>VLOOKUP($E1171,
Products!$A$1:$F$201,MATCH(Orders!J$1,Products!$A$1:$F$1,0),0)</f>
        <v>21217.524617692769</v>
      </c>
    </row>
    <row r="1172" spans="1:10">
      <c r="A1172">
        <v>1171</v>
      </c>
      <c r="B1172" s="4">
        <v>45298</v>
      </c>
      <c r="C1172" s="10">
        <f>DATE(YEAR(orders[[#This Row],[order_date]]), MONTH(orders[[#This Row],[order_date]]), 1)</f>
        <v>45292</v>
      </c>
      <c r="D1172" t="s">
        <v>1220</v>
      </c>
      <c r="E1172" t="s">
        <v>568</v>
      </c>
      <c r="F1172" t="str">
        <f>VLOOKUP(orders[[#This Row],[product_id]],Products!A:C,3,0)</f>
        <v>Electronics</v>
      </c>
      <c r="G1172">
        <v>1</v>
      </c>
      <c r="H1172" s="6">
        <v>0.12890870565967333</v>
      </c>
      <c r="I1172" s="2">
        <f>VLOOKUP($E1172,
Products!$A$1:$F$201,MATCH(Orders!I$1,Products!$A$1:$F$1,0),0)</f>
        <v>21702.72353355262</v>
      </c>
      <c r="J1172" s="2">
        <f>VLOOKUP($E1172,
Products!$A$1:$F$201,MATCH(Orders!J$1,Products!$A$1:$F$1,0),0)</f>
        <v>17244.710704747551</v>
      </c>
    </row>
    <row r="1173" spans="1:10">
      <c r="A1173">
        <v>1172</v>
      </c>
      <c r="B1173" s="4">
        <v>45926</v>
      </c>
      <c r="C1173" s="10">
        <f>DATE(YEAR(orders[[#This Row],[order_date]]), MONTH(orders[[#This Row],[order_date]]), 1)</f>
        <v>45901</v>
      </c>
      <c r="D1173" t="s">
        <v>2979</v>
      </c>
      <c r="E1173" t="s">
        <v>679</v>
      </c>
      <c r="F1173" t="str">
        <f>VLOOKUP(orders[[#This Row],[product_id]],Products!A:C,3,0)</f>
        <v>Appliances</v>
      </c>
      <c r="G1173">
        <v>2</v>
      </c>
      <c r="H1173" s="6">
        <v>0.12798091791008956</v>
      </c>
      <c r="I1173" s="2">
        <f>VLOOKUP($E1173,
Products!$A$1:$F$201,MATCH(Orders!I$1,Products!$A$1:$F$1,0),0)</f>
        <v>6336.1008284819591</v>
      </c>
      <c r="J1173" s="2">
        <f>VLOOKUP($E1173,
Products!$A$1:$F$201,MATCH(Orders!J$1,Products!$A$1:$F$1,0),0)</f>
        <v>5056.6203893460352</v>
      </c>
    </row>
    <row r="1174" spans="1:10">
      <c r="A1174">
        <v>1173</v>
      </c>
      <c r="B1174" s="4">
        <v>45903</v>
      </c>
      <c r="C1174" s="10">
        <f>DATE(YEAR(orders[[#This Row],[order_date]]), MONTH(orders[[#This Row],[order_date]]), 1)</f>
        <v>45901</v>
      </c>
      <c r="D1174" t="s">
        <v>3331</v>
      </c>
      <c r="E1174" t="s">
        <v>640</v>
      </c>
      <c r="F1174" t="str">
        <f>VLOOKUP(orders[[#This Row],[product_id]],Products!A:C,3,0)</f>
        <v>Electronics</v>
      </c>
      <c r="G1174">
        <v>2</v>
      </c>
      <c r="H1174" s="6">
        <v>0.18297382475832374</v>
      </c>
      <c r="I1174" s="2">
        <f>VLOOKUP($E1174,
Products!$A$1:$F$201,MATCH(Orders!I$1,Products!$A$1:$F$1,0),0)</f>
        <v>28588.897930669911</v>
      </c>
      <c r="J1174" s="2">
        <f>VLOOKUP($E1174,
Products!$A$1:$F$201,MATCH(Orders!J$1,Products!$A$1:$F$1,0),0)</f>
        <v>20681.16336734363</v>
      </c>
    </row>
    <row r="1175" spans="1:10">
      <c r="A1175">
        <v>1174</v>
      </c>
      <c r="B1175" s="4">
        <v>45683</v>
      </c>
      <c r="C1175" s="10">
        <f>DATE(YEAR(orders[[#This Row],[order_date]]), MONTH(orders[[#This Row],[order_date]]), 1)</f>
        <v>45658</v>
      </c>
      <c r="D1175" t="s">
        <v>1211</v>
      </c>
      <c r="E1175" t="s">
        <v>662</v>
      </c>
      <c r="F1175" t="str">
        <f>VLOOKUP(orders[[#This Row],[product_id]],Products!A:C,3,0)</f>
        <v>Electronics</v>
      </c>
      <c r="G1175">
        <v>2</v>
      </c>
      <c r="H1175" s="6">
        <v>0.17250612779759683</v>
      </c>
      <c r="I1175" s="2">
        <f>VLOOKUP($E1175,
Products!$A$1:$F$201,MATCH(Orders!I$1,Products!$A$1:$F$1,0),0)</f>
        <v>20028.650831777191</v>
      </c>
      <c r="J1175" s="2">
        <f>VLOOKUP($E1175,
Products!$A$1:$F$201,MATCH(Orders!J$1,Products!$A$1:$F$1,0),0)</f>
        <v>14139.84905320309</v>
      </c>
    </row>
    <row r="1176" spans="1:10">
      <c r="A1176">
        <v>1175</v>
      </c>
      <c r="B1176" s="4">
        <v>45403</v>
      </c>
      <c r="C1176" s="10">
        <f>DATE(YEAR(orders[[#This Row],[order_date]]), MONTH(orders[[#This Row],[order_date]]), 1)</f>
        <v>45383</v>
      </c>
      <c r="D1176" t="s">
        <v>860</v>
      </c>
      <c r="E1176" t="s">
        <v>562</v>
      </c>
      <c r="F1176" t="str">
        <f>VLOOKUP(orders[[#This Row],[product_id]],Products!A:C,3,0)</f>
        <v>Electronics</v>
      </c>
      <c r="G1176">
        <v>1</v>
      </c>
      <c r="H1176" s="6">
        <v>0.22758865750500962</v>
      </c>
      <c r="I1176" s="2">
        <f>VLOOKUP($E1176,
Products!$A$1:$F$201,MATCH(Orders!I$1,Products!$A$1:$F$1,0),0)</f>
        <v>2550.478597498749</v>
      </c>
      <c r="J1176" s="2">
        <f>VLOOKUP($E1176,
Products!$A$1:$F$201,MATCH(Orders!J$1,Products!$A$1:$F$1,0),0)</f>
        <v>1688.129752018375</v>
      </c>
    </row>
    <row r="1177" spans="1:10">
      <c r="A1177">
        <v>1176</v>
      </c>
      <c r="B1177" s="4">
        <v>45308</v>
      </c>
      <c r="C1177" s="10">
        <f>DATE(YEAR(orders[[#This Row],[order_date]]), MONTH(orders[[#This Row],[order_date]]), 1)</f>
        <v>45292</v>
      </c>
      <c r="D1177" t="s">
        <v>2712</v>
      </c>
      <c r="E1177" t="s">
        <v>680</v>
      </c>
      <c r="F1177" t="str">
        <f>VLOOKUP(orders[[#This Row],[product_id]],Products!A:C,3,0)</f>
        <v>Electronics</v>
      </c>
      <c r="G1177">
        <v>1</v>
      </c>
      <c r="H1177" s="6">
        <v>0.22746516075769821</v>
      </c>
      <c r="I1177" s="2">
        <f>VLOOKUP($E1177,
Products!$A$1:$F$201,MATCH(Orders!I$1,Products!$A$1:$F$1,0),0)</f>
        <v>31627.348891742429</v>
      </c>
      <c r="J1177" s="2">
        <f>VLOOKUP($E1177,
Products!$A$1:$F$201,MATCH(Orders!J$1,Products!$A$1:$F$1,0),0)</f>
        <v>23219.930812036979</v>
      </c>
    </row>
    <row r="1178" spans="1:10">
      <c r="A1178">
        <v>1177</v>
      </c>
      <c r="B1178" s="4">
        <v>45081</v>
      </c>
      <c r="C1178" s="10">
        <f>DATE(YEAR(orders[[#This Row],[order_date]]), MONTH(orders[[#This Row],[order_date]]), 1)</f>
        <v>45078</v>
      </c>
      <c r="D1178" t="s">
        <v>2603</v>
      </c>
      <c r="E1178" t="s">
        <v>514</v>
      </c>
      <c r="F1178" t="str">
        <f>VLOOKUP(orders[[#This Row],[product_id]],Products!A:C,3,0)</f>
        <v>Electronics</v>
      </c>
      <c r="G1178">
        <v>2</v>
      </c>
      <c r="H1178" s="6">
        <v>0.12648966160563577</v>
      </c>
      <c r="I1178" s="2">
        <f>VLOOKUP($E1178,
Products!$A$1:$F$201,MATCH(Orders!I$1,Products!$A$1:$F$1,0),0)</f>
        <v>16482.730474054071</v>
      </c>
      <c r="J1178" s="2">
        <f>VLOOKUP($E1178,
Products!$A$1:$F$201,MATCH(Orders!J$1,Products!$A$1:$F$1,0),0)</f>
        <v>12480.81165565178</v>
      </c>
    </row>
    <row r="1179" spans="1:10">
      <c r="A1179">
        <v>1178</v>
      </c>
      <c r="B1179" s="4">
        <v>45183</v>
      </c>
      <c r="C1179" s="10">
        <f>DATE(YEAR(orders[[#This Row],[order_date]]), MONTH(orders[[#This Row],[order_date]]), 1)</f>
        <v>45170</v>
      </c>
      <c r="D1179" t="s">
        <v>2209</v>
      </c>
      <c r="E1179" t="s">
        <v>692</v>
      </c>
      <c r="F1179" t="str">
        <f>VLOOKUP(orders[[#This Row],[product_id]],Products!A:C,3,0)</f>
        <v>Electronics</v>
      </c>
      <c r="G1179">
        <v>2</v>
      </c>
      <c r="H1179" s="6">
        <v>0.12603595078533797</v>
      </c>
      <c r="I1179" s="2">
        <f>VLOOKUP($E1179,
Products!$A$1:$F$201,MATCH(Orders!I$1,Products!$A$1:$F$1,0),0)</f>
        <v>18150.337151787651</v>
      </c>
      <c r="J1179" s="2">
        <f>VLOOKUP($E1179,
Products!$A$1:$F$201,MATCH(Orders!J$1,Products!$A$1:$F$1,0),0)</f>
        <v>11965.45000430708</v>
      </c>
    </row>
    <row r="1180" spans="1:10">
      <c r="A1180">
        <v>1179</v>
      </c>
      <c r="B1180" s="4">
        <v>45600</v>
      </c>
      <c r="C1180" s="10">
        <f>DATE(YEAR(orders[[#This Row],[order_date]]), MONTH(orders[[#This Row],[order_date]]), 1)</f>
        <v>45597</v>
      </c>
      <c r="D1180" t="s">
        <v>816</v>
      </c>
      <c r="E1180" t="s">
        <v>617</v>
      </c>
      <c r="F1180" t="str">
        <f>VLOOKUP(orders[[#This Row],[product_id]],Products!A:C,3,0)</f>
        <v>Electronics</v>
      </c>
      <c r="G1180">
        <v>1</v>
      </c>
      <c r="H1180" s="6">
        <v>0.21928951919395054</v>
      </c>
      <c r="I1180" s="2">
        <f>VLOOKUP($E1180,
Products!$A$1:$F$201,MATCH(Orders!I$1,Products!$A$1:$F$1,0),0)</f>
        <v>19466.867434847129</v>
      </c>
      <c r="J1180" s="2">
        <f>VLOOKUP($E1180,
Products!$A$1:$F$201,MATCH(Orders!J$1,Products!$A$1:$F$1,0),0)</f>
        <v>13371.790482684521</v>
      </c>
    </row>
    <row r="1181" spans="1:10">
      <c r="A1181">
        <v>1180</v>
      </c>
      <c r="B1181" s="4">
        <v>44994</v>
      </c>
      <c r="C1181" s="10">
        <f>DATE(YEAR(orders[[#This Row],[order_date]]), MONTH(orders[[#This Row],[order_date]]), 1)</f>
        <v>44986</v>
      </c>
      <c r="D1181" t="s">
        <v>3236</v>
      </c>
      <c r="E1181" t="s">
        <v>610</v>
      </c>
      <c r="F1181" t="str">
        <f>VLOOKUP(orders[[#This Row],[product_id]],Products!A:C,3,0)</f>
        <v>Appliances</v>
      </c>
      <c r="G1181">
        <v>1</v>
      </c>
      <c r="H1181" s="6">
        <v>7.7471863472363997E-2</v>
      </c>
      <c r="I1181" s="2">
        <f>VLOOKUP($E1181,
Products!$A$1:$F$201,MATCH(Orders!I$1,Products!$A$1:$F$1,0),0)</f>
        <v>23456.386855186989</v>
      </c>
      <c r="J1181" s="2">
        <f>VLOOKUP($E1181,
Products!$A$1:$F$201,MATCH(Orders!J$1,Products!$A$1:$F$1,0),0)</f>
        <v>16522.385271144129</v>
      </c>
    </row>
    <row r="1182" spans="1:10">
      <c r="A1182">
        <v>1181</v>
      </c>
      <c r="B1182" s="4">
        <v>45270</v>
      </c>
      <c r="C1182" s="10">
        <f>DATE(YEAR(orders[[#This Row],[order_date]]), MONTH(orders[[#This Row],[order_date]]), 1)</f>
        <v>45261</v>
      </c>
      <c r="D1182" t="s">
        <v>3561</v>
      </c>
      <c r="E1182" t="s">
        <v>628</v>
      </c>
      <c r="F1182" t="str">
        <f>VLOOKUP(orders[[#This Row],[product_id]],Products!A:C,3,0)</f>
        <v>Electronics</v>
      </c>
      <c r="G1182">
        <v>1</v>
      </c>
      <c r="H1182" s="6">
        <v>0.13377898820052658</v>
      </c>
      <c r="I1182" s="2">
        <f>VLOOKUP($E1182,
Products!$A$1:$F$201,MATCH(Orders!I$1,Products!$A$1:$F$1,0),0)</f>
        <v>2480.4343676348258</v>
      </c>
      <c r="J1182" s="2">
        <f>VLOOKUP($E1182,
Products!$A$1:$F$201,MATCH(Orders!J$1,Products!$A$1:$F$1,0),0)</f>
        <v>1932.862959692628</v>
      </c>
    </row>
    <row r="1183" spans="1:10">
      <c r="A1183">
        <v>1182</v>
      </c>
      <c r="B1183" s="4">
        <v>45599</v>
      </c>
      <c r="C1183" s="10">
        <f>DATE(YEAR(orders[[#This Row],[order_date]]), MONTH(orders[[#This Row],[order_date]]), 1)</f>
        <v>45597</v>
      </c>
      <c r="D1183" t="s">
        <v>4670</v>
      </c>
      <c r="E1183" t="s">
        <v>576</v>
      </c>
      <c r="F1183" t="str">
        <f>VLOOKUP(orders[[#This Row],[product_id]],Products!A:C,3,0)</f>
        <v>Electronics</v>
      </c>
      <c r="G1183">
        <v>3</v>
      </c>
      <c r="H1183" s="6">
        <v>0.22622657776679356</v>
      </c>
      <c r="I1183" s="2">
        <f>VLOOKUP($E1183,
Products!$A$1:$F$201,MATCH(Orders!I$1,Products!$A$1:$F$1,0),0)</f>
        <v>12571.90922514794</v>
      </c>
      <c r="J1183" s="2">
        <f>VLOOKUP($E1183,
Products!$A$1:$F$201,MATCH(Orders!J$1,Products!$A$1:$F$1,0),0)</f>
        <v>9314.5536289888332</v>
      </c>
    </row>
    <row r="1184" spans="1:10">
      <c r="A1184">
        <v>1183</v>
      </c>
      <c r="B1184" s="4">
        <v>45317</v>
      </c>
      <c r="C1184" s="10">
        <f>DATE(YEAR(orders[[#This Row],[order_date]]), MONTH(orders[[#This Row],[order_date]]), 1)</f>
        <v>45292</v>
      </c>
      <c r="D1184" t="s">
        <v>4545</v>
      </c>
      <c r="E1184" t="s">
        <v>704</v>
      </c>
      <c r="F1184" t="str">
        <f>VLOOKUP(orders[[#This Row],[product_id]],Products!A:C,3,0)</f>
        <v>Electronics</v>
      </c>
      <c r="G1184">
        <v>1</v>
      </c>
      <c r="H1184" s="6">
        <v>0.17200785005687169</v>
      </c>
      <c r="I1184" s="2">
        <f>VLOOKUP($E1184,
Products!$A$1:$F$201,MATCH(Orders!I$1,Products!$A$1:$F$1,0),0)</f>
        <v>2453.3182634424861</v>
      </c>
      <c r="J1184" s="2">
        <f>VLOOKUP($E1184,
Products!$A$1:$F$201,MATCH(Orders!J$1,Products!$A$1:$F$1,0),0)</f>
        <v>1951.860511286576</v>
      </c>
    </row>
    <row r="1185" spans="1:10">
      <c r="A1185">
        <v>1184</v>
      </c>
      <c r="B1185" s="4">
        <v>45185</v>
      </c>
      <c r="C1185" s="10">
        <f>DATE(YEAR(orders[[#This Row],[order_date]]), MONTH(orders[[#This Row],[order_date]]), 1)</f>
        <v>45170</v>
      </c>
      <c r="D1185" t="s">
        <v>3027</v>
      </c>
      <c r="E1185" t="s">
        <v>618</v>
      </c>
      <c r="F1185" t="str">
        <f>VLOOKUP(orders[[#This Row],[product_id]],Products!A:C,3,0)</f>
        <v>Appliances</v>
      </c>
      <c r="G1185">
        <v>1</v>
      </c>
      <c r="H1185" s="6">
        <v>6.9697413779875428E-2</v>
      </c>
      <c r="I1185" s="2">
        <f>VLOOKUP($E1185,
Products!$A$1:$F$201,MATCH(Orders!I$1,Products!$A$1:$F$1,0),0)</f>
        <v>5546.9777002203573</v>
      </c>
      <c r="J1185" s="2">
        <f>VLOOKUP($E1185,
Products!$A$1:$F$201,MATCH(Orders!J$1,Products!$A$1:$F$1,0),0)</f>
        <v>4048.2565671880161</v>
      </c>
    </row>
    <row r="1186" spans="1:10">
      <c r="A1186">
        <v>1185</v>
      </c>
      <c r="B1186" s="4">
        <v>45233</v>
      </c>
      <c r="C1186" s="10">
        <f>DATE(YEAR(orders[[#This Row],[order_date]]), MONTH(orders[[#This Row],[order_date]]), 1)</f>
        <v>45231</v>
      </c>
      <c r="D1186" t="s">
        <v>2908</v>
      </c>
      <c r="E1186" t="s">
        <v>676</v>
      </c>
      <c r="F1186" t="str">
        <f>VLOOKUP(orders[[#This Row],[product_id]],Products!A:C,3,0)</f>
        <v>Electronics</v>
      </c>
      <c r="G1186">
        <v>1</v>
      </c>
      <c r="H1186" s="6">
        <v>0.24785387836401598</v>
      </c>
      <c r="I1186" s="2">
        <f>VLOOKUP($E1186,
Products!$A$1:$F$201,MATCH(Orders!I$1,Products!$A$1:$F$1,0),0)</f>
        <v>30008.64884218746</v>
      </c>
      <c r="J1186" s="2">
        <f>VLOOKUP($E1186,
Products!$A$1:$F$201,MATCH(Orders!J$1,Products!$A$1:$F$1,0),0)</f>
        <v>19907.2372539471</v>
      </c>
    </row>
    <row r="1187" spans="1:10">
      <c r="A1187">
        <v>1186</v>
      </c>
      <c r="B1187" s="4">
        <v>45876</v>
      </c>
      <c r="C1187" s="10">
        <f>DATE(YEAR(orders[[#This Row],[order_date]]), MONTH(orders[[#This Row],[order_date]]), 1)</f>
        <v>45870</v>
      </c>
      <c r="D1187" t="s">
        <v>2380</v>
      </c>
      <c r="E1187" t="s">
        <v>564</v>
      </c>
      <c r="F1187" t="str">
        <f>VLOOKUP(orders[[#This Row],[product_id]],Products!A:C,3,0)</f>
        <v>Electronics</v>
      </c>
      <c r="G1187">
        <v>2</v>
      </c>
      <c r="H1187" s="6">
        <v>0.1778822719414877</v>
      </c>
      <c r="I1187" s="2">
        <f>VLOOKUP($E1187,
Products!$A$1:$F$201,MATCH(Orders!I$1,Products!$A$1:$F$1,0),0)</f>
        <v>21989.290766910399</v>
      </c>
      <c r="J1187" s="2">
        <f>VLOOKUP($E1187,
Products!$A$1:$F$201,MATCH(Orders!J$1,Products!$A$1:$F$1,0),0)</f>
        <v>15566.99865864101</v>
      </c>
    </row>
    <row r="1188" spans="1:10">
      <c r="A1188">
        <v>1187</v>
      </c>
      <c r="B1188" s="4">
        <v>45896</v>
      </c>
      <c r="C1188" s="10">
        <f>DATE(YEAR(orders[[#This Row],[order_date]]), MONTH(orders[[#This Row],[order_date]]), 1)</f>
        <v>45870</v>
      </c>
      <c r="D1188" t="s">
        <v>1896</v>
      </c>
      <c r="E1188" t="s">
        <v>511</v>
      </c>
      <c r="F1188" t="str">
        <f>VLOOKUP(orders[[#This Row],[product_id]],Products!A:C,3,0)</f>
        <v>Appliances</v>
      </c>
      <c r="G1188">
        <v>1</v>
      </c>
      <c r="H1188" s="6">
        <v>9.5018978062487339E-2</v>
      </c>
      <c r="I1188" s="2">
        <f>VLOOKUP($E1188,
Products!$A$1:$F$201,MATCH(Orders!I$1,Products!$A$1:$F$1,0),0)</f>
        <v>6005.1161529516376</v>
      </c>
      <c r="J1188" s="2">
        <f>VLOOKUP($E1188,
Products!$A$1:$F$201,MATCH(Orders!J$1,Products!$A$1:$F$1,0),0)</f>
        <v>4036.1471846213158</v>
      </c>
    </row>
    <row r="1189" spans="1:10">
      <c r="A1189">
        <v>1188</v>
      </c>
      <c r="B1189" s="4">
        <v>45172</v>
      </c>
      <c r="C1189" s="10">
        <f>DATE(YEAR(orders[[#This Row],[order_date]]), MONTH(orders[[#This Row],[order_date]]), 1)</f>
        <v>45170</v>
      </c>
      <c r="D1189" t="s">
        <v>1748</v>
      </c>
      <c r="E1189" t="s">
        <v>615</v>
      </c>
      <c r="F1189" t="str">
        <f>VLOOKUP(orders[[#This Row],[product_id]],Products!A:C,3,0)</f>
        <v>Electronics</v>
      </c>
      <c r="G1189">
        <v>1</v>
      </c>
      <c r="H1189" s="6">
        <v>0.14202336588437398</v>
      </c>
      <c r="I1189" s="2">
        <f>VLOOKUP($E1189,
Products!$A$1:$F$201,MATCH(Orders!I$1,Products!$A$1:$F$1,0),0)</f>
        <v>31155.43680046549</v>
      </c>
      <c r="J1189" s="2">
        <f>VLOOKUP($E1189,
Products!$A$1:$F$201,MATCH(Orders!J$1,Products!$A$1:$F$1,0),0)</f>
        <v>22320.078602545669</v>
      </c>
    </row>
    <row r="1190" spans="1:10">
      <c r="A1190">
        <v>1189</v>
      </c>
      <c r="B1190" s="4">
        <v>45659</v>
      </c>
      <c r="C1190" s="10">
        <f>DATE(YEAR(orders[[#This Row],[order_date]]), MONTH(orders[[#This Row],[order_date]]), 1)</f>
        <v>45658</v>
      </c>
      <c r="D1190" t="s">
        <v>3098</v>
      </c>
      <c r="E1190" t="s">
        <v>616</v>
      </c>
      <c r="F1190" t="str">
        <f>VLOOKUP(orders[[#This Row],[product_id]],Products!A:C,3,0)</f>
        <v>Electronics</v>
      </c>
      <c r="G1190">
        <v>1</v>
      </c>
      <c r="H1190" s="6">
        <v>0.15005232196233892</v>
      </c>
      <c r="I1190" s="2">
        <f>VLOOKUP($E1190,
Products!$A$1:$F$201,MATCH(Orders!I$1,Products!$A$1:$F$1,0),0)</f>
        <v>12172.554053901489</v>
      </c>
      <c r="J1190" s="2">
        <f>VLOOKUP($E1190,
Products!$A$1:$F$201,MATCH(Orders!J$1,Products!$A$1:$F$1,0),0)</f>
        <v>9644.7702288148557</v>
      </c>
    </row>
    <row r="1191" spans="1:10">
      <c r="A1191">
        <v>1190</v>
      </c>
      <c r="B1191" s="4">
        <v>45113</v>
      </c>
      <c r="C1191" s="10">
        <f>DATE(YEAR(orders[[#This Row],[order_date]]), MONTH(orders[[#This Row],[order_date]]), 1)</f>
        <v>45108</v>
      </c>
      <c r="D1191" t="s">
        <v>4680</v>
      </c>
      <c r="E1191" t="s">
        <v>558</v>
      </c>
      <c r="F1191" t="str">
        <f>VLOOKUP(orders[[#This Row],[product_id]],Products!A:C,3,0)</f>
        <v>Electronics</v>
      </c>
      <c r="G1191">
        <v>2</v>
      </c>
      <c r="H1191" s="6">
        <v>0.24377001600285217</v>
      </c>
      <c r="I1191" s="2">
        <f>VLOOKUP($E1191,
Products!$A$1:$F$201,MATCH(Orders!I$1,Products!$A$1:$F$1,0),0)</f>
        <v>30121.382934618541</v>
      </c>
      <c r="J1191" s="2">
        <f>VLOOKUP($E1191,
Products!$A$1:$F$201,MATCH(Orders!J$1,Products!$A$1:$F$1,0),0)</f>
        <v>20439.226581954921</v>
      </c>
    </row>
    <row r="1192" spans="1:10">
      <c r="A1192">
        <v>1191</v>
      </c>
      <c r="B1192" s="4">
        <v>45851</v>
      </c>
      <c r="C1192" s="10">
        <f>DATE(YEAR(orders[[#This Row],[order_date]]), MONTH(orders[[#This Row],[order_date]]), 1)</f>
        <v>45839</v>
      </c>
      <c r="D1192" t="s">
        <v>3488</v>
      </c>
      <c r="E1192" t="s">
        <v>569</v>
      </c>
      <c r="F1192" t="str">
        <f>VLOOKUP(orders[[#This Row],[product_id]],Products!A:C,3,0)</f>
        <v>Electronics</v>
      </c>
      <c r="G1192">
        <v>2</v>
      </c>
      <c r="H1192" s="6">
        <v>0.13960555571163361</v>
      </c>
      <c r="I1192" s="2">
        <f>VLOOKUP($E1192,
Products!$A$1:$F$201,MATCH(Orders!I$1,Products!$A$1:$F$1,0),0)</f>
        <v>30739.034547193129</v>
      </c>
      <c r="J1192" s="2">
        <f>VLOOKUP($E1192,
Products!$A$1:$F$201,MATCH(Orders!J$1,Products!$A$1:$F$1,0),0)</f>
        <v>22938.60345365321</v>
      </c>
    </row>
    <row r="1193" spans="1:10">
      <c r="A1193">
        <v>1192</v>
      </c>
      <c r="B1193" s="4">
        <v>45711</v>
      </c>
      <c r="C1193" s="10">
        <f>DATE(YEAR(orders[[#This Row],[order_date]]), MONTH(orders[[#This Row],[order_date]]), 1)</f>
        <v>45689</v>
      </c>
      <c r="D1193" t="s">
        <v>3322</v>
      </c>
      <c r="E1193" t="s">
        <v>509</v>
      </c>
      <c r="F1193" t="str">
        <f>VLOOKUP(orders[[#This Row],[product_id]],Products!A:C,3,0)</f>
        <v>Appliances</v>
      </c>
      <c r="G1193">
        <v>1</v>
      </c>
      <c r="H1193" s="6">
        <v>8.9235377308396382E-2</v>
      </c>
      <c r="I1193" s="2">
        <f>VLOOKUP($E1193,
Products!$A$1:$F$201,MATCH(Orders!I$1,Products!$A$1:$F$1,0),0)</f>
        <v>23898.369282732219</v>
      </c>
      <c r="J1193" s="2">
        <f>VLOOKUP($E1193,
Products!$A$1:$F$201,MATCH(Orders!J$1,Products!$A$1:$F$1,0),0)</f>
        <v>16491.822147524919</v>
      </c>
    </row>
    <row r="1194" spans="1:10">
      <c r="A1194">
        <v>1193</v>
      </c>
      <c r="B1194" s="4">
        <v>45334</v>
      </c>
      <c r="C1194" s="10">
        <f>DATE(YEAR(orders[[#This Row],[order_date]]), MONTH(orders[[#This Row],[order_date]]), 1)</f>
        <v>45323</v>
      </c>
      <c r="D1194" t="s">
        <v>2627</v>
      </c>
      <c r="E1194" t="s">
        <v>506</v>
      </c>
      <c r="F1194" t="str">
        <f>VLOOKUP(orders[[#This Row],[product_id]],Products!A:C,3,0)</f>
        <v>Electronics</v>
      </c>
      <c r="G1194">
        <v>1</v>
      </c>
      <c r="H1194" s="6">
        <v>0.21244493488430799</v>
      </c>
      <c r="I1194" s="2">
        <f>VLOOKUP($E1194,
Products!$A$1:$F$201,MATCH(Orders!I$1,Products!$A$1:$F$1,0),0)</f>
        <v>2354.115904304108</v>
      </c>
      <c r="J1194" s="2">
        <f>VLOOKUP($E1194,
Products!$A$1:$F$201,MATCH(Orders!J$1,Products!$A$1:$F$1,0),0)</f>
        <v>1810.784620830796</v>
      </c>
    </row>
    <row r="1195" spans="1:10">
      <c r="A1195">
        <v>1194</v>
      </c>
      <c r="B1195" s="4">
        <v>45267</v>
      </c>
      <c r="C1195" s="10">
        <f>DATE(YEAR(orders[[#This Row],[order_date]]), MONTH(orders[[#This Row],[order_date]]), 1)</f>
        <v>45261</v>
      </c>
      <c r="D1195" t="s">
        <v>999</v>
      </c>
      <c r="E1195" t="s">
        <v>575</v>
      </c>
      <c r="F1195" t="str">
        <f>VLOOKUP(orders[[#This Row],[product_id]],Products!A:C,3,0)</f>
        <v>Appliances</v>
      </c>
      <c r="G1195">
        <v>1</v>
      </c>
      <c r="H1195" s="6">
        <v>5.0383359428831147E-2</v>
      </c>
      <c r="I1195" s="2">
        <f>VLOOKUP($E1195,
Products!$A$1:$F$201,MATCH(Orders!I$1,Products!$A$1:$F$1,0),0)</f>
        <v>25283.54628276427</v>
      </c>
      <c r="J1195" s="2">
        <f>VLOOKUP($E1195,
Products!$A$1:$F$201,MATCH(Orders!J$1,Products!$A$1:$F$1,0),0)</f>
        <v>19310.503554692368</v>
      </c>
    </row>
    <row r="1196" spans="1:10">
      <c r="A1196">
        <v>1195</v>
      </c>
      <c r="B1196" s="4">
        <v>45489</v>
      </c>
      <c r="C1196" s="10">
        <f>DATE(YEAR(orders[[#This Row],[order_date]]), MONTH(orders[[#This Row],[order_date]]), 1)</f>
        <v>45474</v>
      </c>
      <c r="D1196" t="s">
        <v>3398</v>
      </c>
      <c r="E1196" t="s">
        <v>536</v>
      </c>
      <c r="F1196" t="str">
        <f>VLOOKUP(orders[[#This Row],[product_id]],Products!A:C,3,0)</f>
        <v>Appliances</v>
      </c>
      <c r="G1196">
        <v>2</v>
      </c>
      <c r="H1196" s="6">
        <v>9.0201171693745516E-2</v>
      </c>
      <c r="I1196" s="2">
        <f>VLOOKUP($E1196,
Products!$A$1:$F$201,MATCH(Orders!I$1,Products!$A$1:$F$1,0),0)</f>
        <v>25818.123603836499</v>
      </c>
      <c r="J1196" s="2">
        <f>VLOOKUP($E1196,
Products!$A$1:$F$201,MATCH(Orders!J$1,Products!$A$1:$F$1,0),0)</f>
        <v>18462.729442964981</v>
      </c>
    </row>
    <row r="1197" spans="1:10">
      <c r="A1197">
        <v>1196</v>
      </c>
      <c r="B1197" s="4">
        <v>45577</v>
      </c>
      <c r="C1197" s="10">
        <f>DATE(YEAR(orders[[#This Row],[order_date]]), MONTH(orders[[#This Row],[order_date]]), 1)</f>
        <v>45566</v>
      </c>
      <c r="D1197" t="s">
        <v>2191</v>
      </c>
      <c r="E1197" t="s">
        <v>570</v>
      </c>
      <c r="F1197" t="str">
        <f>VLOOKUP(orders[[#This Row],[product_id]],Products!A:C,3,0)</f>
        <v>Electronics</v>
      </c>
      <c r="G1197">
        <v>3</v>
      </c>
      <c r="H1197" s="6">
        <v>0.13112749363735518</v>
      </c>
      <c r="I1197" s="2">
        <f>VLOOKUP($E1197,
Products!$A$1:$F$201,MATCH(Orders!I$1,Products!$A$1:$F$1,0),0)</f>
        <v>10978.62820425244</v>
      </c>
      <c r="J1197" s="2">
        <f>VLOOKUP($E1197,
Products!$A$1:$F$201,MATCH(Orders!J$1,Products!$A$1:$F$1,0),0)</f>
        <v>7174.697588469895</v>
      </c>
    </row>
    <row r="1198" spans="1:10">
      <c r="A1198">
        <v>1197</v>
      </c>
      <c r="B1198" s="4">
        <v>45878</v>
      </c>
      <c r="C1198" s="10">
        <f>DATE(YEAR(orders[[#This Row],[order_date]]), MONTH(orders[[#This Row],[order_date]]), 1)</f>
        <v>45870</v>
      </c>
      <c r="D1198" t="s">
        <v>1043</v>
      </c>
      <c r="E1198" t="s">
        <v>622</v>
      </c>
      <c r="F1198" t="str">
        <f>VLOOKUP(orders[[#This Row],[product_id]],Products!A:C,3,0)</f>
        <v>Electronics</v>
      </c>
      <c r="G1198">
        <v>2</v>
      </c>
      <c r="H1198" s="6">
        <v>0.13637759797418383</v>
      </c>
      <c r="I1198" s="2">
        <f>VLOOKUP($E1198,
Products!$A$1:$F$201,MATCH(Orders!I$1,Products!$A$1:$F$1,0),0)</f>
        <v>29891.969506397199</v>
      </c>
      <c r="J1198" s="2">
        <f>VLOOKUP($E1198,
Products!$A$1:$F$201,MATCH(Orders!J$1,Products!$A$1:$F$1,0),0)</f>
        <v>20298.690993957589</v>
      </c>
    </row>
    <row r="1199" spans="1:10">
      <c r="A1199">
        <v>1198</v>
      </c>
      <c r="B1199" s="4">
        <v>45989</v>
      </c>
      <c r="C1199" s="10">
        <f>DATE(YEAR(orders[[#This Row],[order_date]]), MONTH(orders[[#This Row],[order_date]]), 1)</f>
        <v>45962</v>
      </c>
      <c r="D1199" t="s">
        <v>2533</v>
      </c>
      <c r="E1199" t="s">
        <v>702</v>
      </c>
      <c r="F1199" t="str">
        <f>VLOOKUP(orders[[#This Row],[product_id]],Products!A:C,3,0)</f>
        <v>Electronics</v>
      </c>
      <c r="G1199">
        <v>2</v>
      </c>
      <c r="H1199" s="6">
        <v>0.247949593914016</v>
      </c>
      <c r="I1199" s="2">
        <f>VLOOKUP($E1199,
Products!$A$1:$F$201,MATCH(Orders!I$1,Products!$A$1:$F$1,0),0)</f>
        <v>11240.591105652349</v>
      </c>
      <c r="J1199" s="2">
        <f>VLOOKUP($E1199,
Products!$A$1:$F$201,MATCH(Orders!J$1,Products!$A$1:$F$1,0),0)</f>
        <v>7671.9523119121068</v>
      </c>
    </row>
    <row r="1200" spans="1:10">
      <c r="A1200">
        <v>1199</v>
      </c>
      <c r="B1200" s="4">
        <v>44995</v>
      </c>
      <c r="C1200" s="10">
        <f>DATE(YEAR(orders[[#This Row],[order_date]]), MONTH(orders[[#This Row],[order_date]]), 1)</f>
        <v>44986</v>
      </c>
      <c r="D1200" t="s">
        <v>3205</v>
      </c>
      <c r="E1200" t="s">
        <v>524</v>
      </c>
      <c r="F1200" t="str">
        <f>VLOOKUP(orders[[#This Row],[product_id]],Products!A:C,3,0)</f>
        <v>Electronics</v>
      </c>
      <c r="G1200">
        <v>1</v>
      </c>
      <c r="H1200" s="6">
        <v>0.15534129286313256</v>
      </c>
      <c r="I1200" s="2">
        <f>VLOOKUP($E1200,
Products!$A$1:$F$201,MATCH(Orders!I$1,Products!$A$1:$F$1,0),0)</f>
        <v>13162.372749153699</v>
      </c>
      <c r="J1200" s="2">
        <f>VLOOKUP($E1200,
Products!$A$1:$F$201,MATCH(Orders!J$1,Products!$A$1:$F$1,0),0)</f>
        <v>8772.7564251238819</v>
      </c>
    </row>
    <row r="1201" spans="1:10">
      <c r="A1201">
        <v>1200</v>
      </c>
      <c r="B1201" s="4">
        <v>45307</v>
      </c>
      <c r="C1201" s="10">
        <f>DATE(YEAR(orders[[#This Row],[order_date]]), MONTH(orders[[#This Row],[order_date]]), 1)</f>
        <v>45292</v>
      </c>
      <c r="D1201" t="s">
        <v>3097</v>
      </c>
      <c r="E1201" t="s">
        <v>702</v>
      </c>
      <c r="F1201" t="str">
        <f>VLOOKUP(orders[[#This Row],[product_id]],Products!A:C,3,0)</f>
        <v>Electronics</v>
      </c>
      <c r="G1201">
        <v>1</v>
      </c>
      <c r="H1201" s="6">
        <v>0.20945250813510166</v>
      </c>
      <c r="I1201" s="2">
        <f>VLOOKUP($E1201,
Products!$A$1:$F$201,MATCH(Orders!I$1,Products!$A$1:$F$1,0),0)</f>
        <v>11240.591105652349</v>
      </c>
      <c r="J1201" s="2">
        <f>VLOOKUP($E1201,
Products!$A$1:$F$201,MATCH(Orders!J$1,Products!$A$1:$F$1,0),0)</f>
        <v>7671.9523119121068</v>
      </c>
    </row>
    <row r="1202" spans="1:10">
      <c r="A1202">
        <v>1201</v>
      </c>
      <c r="B1202" s="4">
        <v>44983</v>
      </c>
      <c r="C1202" s="10">
        <f>DATE(YEAR(orders[[#This Row],[order_date]]), MONTH(orders[[#This Row],[order_date]]), 1)</f>
        <v>44958</v>
      </c>
      <c r="D1202" t="s">
        <v>1422</v>
      </c>
      <c r="E1202" t="s">
        <v>623</v>
      </c>
      <c r="F1202" t="str">
        <f>VLOOKUP(orders[[#This Row],[product_id]],Products!A:C,3,0)</f>
        <v>Electronics</v>
      </c>
      <c r="G1202">
        <v>2</v>
      </c>
      <c r="H1202" s="6">
        <v>0.22600949288273706</v>
      </c>
      <c r="I1202" s="2">
        <f>VLOOKUP($E1202,
Products!$A$1:$F$201,MATCH(Orders!I$1,Products!$A$1:$F$1,0),0)</f>
        <v>27422.76406600175</v>
      </c>
      <c r="J1202" s="2">
        <f>VLOOKUP($E1202,
Products!$A$1:$F$201,MATCH(Orders!J$1,Products!$A$1:$F$1,0),0)</f>
        <v>18707.390708641691</v>
      </c>
    </row>
    <row r="1203" spans="1:10">
      <c r="A1203">
        <v>1202</v>
      </c>
      <c r="B1203" s="4">
        <v>45776</v>
      </c>
      <c r="C1203" s="10">
        <f>DATE(YEAR(orders[[#This Row],[order_date]]), MONTH(orders[[#This Row],[order_date]]), 1)</f>
        <v>45748</v>
      </c>
      <c r="D1203" t="s">
        <v>1336</v>
      </c>
      <c r="E1203" t="s">
        <v>574</v>
      </c>
      <c r="F1203" t="str">
        <f>VLOOKUP(orders[[#This Row],[product_id]],Products!A:C,3,0)</f>
        <v>Electronics</v>
      </c>
      <c r="G1203">
        <v>3</v>
      </c>
      <c r="H1203" s="6">
        <v>0.15202780241783809</v>
      </c>
      <c r="I1203" s="2">
        <f>VLOOKUP($E1203,
Products!$A$1:$F$201,MATCH(Orders!I$1,Products!$A$1:$F$1,0),0)</f>
        <v>30824.427673567101</v>
      </c>
      <c r="J1203" s="2">
        <f>VLOOKUP($E1203,
Products!$A$1:$F$201,MATCH(Orders!J$1,Products!$A$1:$F$1,0),0)</f>
        <v>20473.07476940487</v>
      </c>
    </row>
    <row r="1204" spans="1:10">
      <c r="A1204">
        <v>1203</v>
      </c>
      <c r="B1204" s="4">
        <v>45842</v>
      </c>
      <c r="C1204" s="10">
        <f>DATE(YEAR(orders[[#This Row],[order_date]]), MONTH(orders[[#This Row],[order_date]]), 1)</f>
        <v>45839</v>
      </c>
      <c r="D1204" t="s">
        <v>1470</v>
      </c>
      <c r="E1204" t="s">
        <v>682</v>
      </c>
      <c r="F1204" t="str">
        <f>VLOOKUP(orders[[#This Row],[product_id]],Products!A:C,3,0)</f>
        <v>Electronics</v>
      </c>
      <c r="G1204">
        <v>2</v>
      </c>
      <c r="H1204" s="6">
        <v>0.15357537879560593</v>
      </c>
      <c r="I1204" s="2">
        <f>VLOOKUP($E1204,
Products!$A$1:$F$201,MATCH(Orders!I$1,Products!$A$1:$F$1,0),0)</f>
        <v>32533.33990892916</v>
      </c>
      <c r="J1204" s="2">
        <f>VLOOKUP($E1204,
Products!$A$1:$F$201,MATCH(Orders!J$1,Products!$A$1:$F$1,0),0)</f>
        <v>22734.712471507952</v>
      </c>
    </row>
    <row r="1205" spans="1:10">
      <c r="A1205">
        <v>1204</v>
      </c>
      <c r="B1205" s="4">
        <v>45251</v>
      </c>
      <c r="C1205" s="10">
        <f>DATE(YEAR(orders[[#This Row],[order_date]]), MONTH(orders[[#This Row],[order_date]]), 1)</f>
        <v>45231</v>
      </c>
      <c r="D1205" t="s">
        <v>790</v>
      </c>
      <c r="E1205" t="s">
        <v>536</v>
      </c>
      <c r="F1205" t="str">
        <f>VLOOKUP(orders[[#This Row],[product_id]],Products!A:C,3,0)</f>
        <v>Appliances</v>
      </c>
      <c r="G1205">
        <v>1</v>
      </c>
      <c r="H1205" s="6">
        <v>0.12839081766218785</v>
      </c>
      <c r="I1205" s="2">
        <f>VLOOKUP($E1205,
Products!$A$1:$F$201,MATCH(Orders!I$1,Products!$A$1:$F$1,0),0)</f>
        <v>25818.123603836499</v>
      </c>
      <c r="J1205" s="2">
        <f>VLOOKUP($E1205,
Products!$A$1:$F$201,MATCH(Orders!J$1,Products!$A$1:$F$1,0),0)</f>
        <v>18462.729442964981</v>
      </c>
    </row>
    <row r="1206" spans="1:10">
      <c r="A1206">
        <v>1205</v>
      </c>
      <c r="B1206" s="4">
        <v>45387</v>
      </c>
      <c r="C1206" s="10">
        <f>DATE(YEAR(orders[[#This Row],[order_date]]), MONTH(orders[[#This Row],[order_date]]), 1)</f>
        <v>45383</v>
      </c>
      <c r="D1206" t="s">
        <v>4474</v>
      </c>
      <c r="E1206" t="s">
        <v>693</v>
      </c>
      <c r="F1206" t="str">
        <f>VLOOKUP(orders[[#This Row],[product_id]],Products!A:C,3,0)</f>
        <v>Appliances</v>
      </c>
      <c r="G1206">
        <v>3</v>
      </c>
      <c r="H1206" s="6">
        <v>0.13659030397885646</v>
      </c>
      <c r="I1206" s="2">
        <f>VLOOKUP($E1206,
Products!$A$1:$F$201,MATCH(Orders!I$1,Products!$A$1:$F$1,0),0)</f>
        <v>2037.67513915007</v>
      </c>
      <c r="J1206" s="2">
        <f>VLOOKUP($E1206,
Products!$A$1:$F$201,MATCH(Orders!J$1,Products!$A$1:$F$1,0),0)</f>
        <v>1374.1566876520769</v>
      </c>
    </row>
    <row r="1207" spans="1:10">
      <c r="A1207">
        <v>1206</v>
      </c>
      <c r="B1207" s="4">
        <v>45105</v>
      </c>
      <c r="C1207" s="10">
        <f>DATE(YEAR(orders[[#This Row],[order_date]]), MONTH(orders[[#This Row],[order_date]]), 1)</f>
        <v>45078</v>
      </c>
      <c r="D1207" t="s">
        <v>1442</v>
      </c>
      <c r="E1207" t="s">
        <v>704</v>
      </c>
      <c r="F1207" t="str">
        <f>VLOOKUP(orders[[#This Row],[product_id]],Products!A:C,3,0)</f>
        <v>Electronics</v>
      </c>
      <c r="G1207">
        <v>3</v>
      </c>
      <c r="H1207" s="6">
        <v>0.15426317584071536</v>
      </c>
      <c r="I1207" s="2">
        <f>VLOOKUP($E1207,
Products!$A$1:$F$201,MATCH(Orders!I$1,Products!$A$1:$F$1,0),0)</f>
        <v>2453.3182634424861</v>
      </c>
      <c r="J1207" s="2">
        <f>VLOOKUP($E1207,
Products!$A$1:$F$201,MATCH(Orders!J$1,Products!$A$1:$F$1,0),0)</f>
        <v>1951.860511286576</v>
      </c>
    </row>
    <row r="1208" spans="1:10">
      <c r="A1208">
        <v>1207</v>
      </c>
      <c r="B1208" s="4">
        <v>45770</v>
      </c>
      <c r="C1208" s="10">
        <f>DATE(YEAR(orders[[#This Row],[order_date]]), MONTH(orders[[#This Row],[order_date]]), 1)</f>
        <v>45748</v>
      </c>
      <c r="D1208" t="s">
        <v>3413</v>
      </c>
      <c r="E1208" t="s">
        <v>584</v>
      </c>
      <c r="F1208" t="str">
        <f>VLOOKUP(orders[[#This Row],[product_id]],Products!A:C,3,0)</f>
        <v>Electronics</v>
      </c>
      <c r="G1208">
        <v>3</v>
      </c>
      <c r="H1208" s="6">
        <v>0.21243485795836062</v>
      </c>
      <c r="I1208" s="2">
        <f>VLOOKUP($E1208,
Products!$A$1:$F$201,MATCH(Orders!I$1,Products!$A$1:$F$1,0),0)</f>
        <v>22521.77465591731</v>
      </c>
      <c r="J1208" s="2">
        <f>VLOOKUP($E1208,
Products!$A$1:$F$201,MATCH(Orders!J$1,Products!$A$1:$F$1,0),0)</f>
        <v>15596.91628423841</v>
      </c>
    </row>
    <row r="1209" spans="1:10">
      <c r="A1209">
        <v>1208</v>
      </c>
      <c r="B1209" s="4">
        <v>45500</v>
      </c>
      <c r="C1209" s="10">
        <f>DATE(YEAR(orders[[#This Row],[order_date]]), MONTH(orders[[#This Row],[order_date]]), 1)</f>
        <v>45474</v>
      </c>
      <c r="D1209" t="s">
        <v>2118</v>
      </c>
      <c r="E1209" t="s">
        <v>560</v>
      </c>
      <c r="F1209" t="str">
        <f>VLOOKUP(orders[[#This Row],[product_id]],Products!A:C,3,0)</f>
        <v>Appliances</v>
      </c>
      <c r="G1209">
        <v>2</v>
      </c>
      <c r="H1209" s="6">
        <v>0.12373506395369034</v>
      </c>
      <c r="I1209" s="2">
        <f>VLOOKUP($E1209,
Products!$A$1:$F$201,MATCH(Orders!I$1,Products!$A$1:$F$1,0),0)</f>
        <v>6334.2190560739964</v>
      </c>
      <c r="J1209" s="2">
        <f>VLOOKUP($E1209,
Products!$A$1:$F$201,MATCH(Orders!J$1,Products!$A$1:$F$1,0),0)</f>
        <v>4117.6239066206717</v>
      </c>
    </row>
    <row r="1210" spans="1:10">
      <c r="A1210">
        <v>1209</v>
      </c>
      <c r="B1210" s="4">
        <v>45045</v>
      </c>
      <c r="C1210" s="10">
        <f>DATE(YEAR(orders[[#This Row],[order_date]]), MONTH(orders[[#This Row],[order_date]]), 1)</f>
        <v>45017</v>
      </c>
      <c r="D1210" t="s">
        <v>4569</v>
      </c>
      <c r="E1210" t="s">
        <v>632</v>
      </c>
      <c r="F1210" t="str">
        <f>VLOOKUP(orders[[#This Row],[product_id]],Products!A:C,3,0)</f>
        <v>Electronics</v>
      </c>
      <c r="G1210">
        <v>3</v>
      </c>
      <c r="H1210" s="6">
        <v>0.13525573044375186</v>
      </c>
      <c r="I1210" s="2">
        <f>VLOOKUP($E1210,
Products!$A$1:$F$201,MATCH(Orders!I$1,Products!$A$1:$F$1,0),0)</f>
        <v>23049.571773693999</v>
      </c>
      <c r="J1210" s="2">
        <f>VLOOKUP($E1210,
Products!$A$1:$F$201,MATCH(Orders!J$1,Products!$A$1:$F$1,0),0)</f>
        <v>15791.461375569639</v>
      </c>
    </row>
    <row r="1211" spans="1:10">
      <c r="A1211">
        <v>1210</v>
      </c>
      <c r="B1211" s="4">
        <v>45475</v>
      </c>
      <c r="C1211" s="10">
        <f>DATE(YEAR(orders[[#This Row],[order_date]]), MONTH(orders[[#This Row],[order_date]]), 1)</f>
        <v>45474</v>
      </c>
      <c r="D1211" t="s">
        <v>932</v>
      </c>
      <c r="E1211" t="s">
        <v>582</v>
      </c>
      <c r="F1211" t="str">
        <f>VLOOKUP(orders[[#This Row],[product_id]],Products!A:C,3,0)</f>
        <v>Electronics</v>
      </c>
      <c r="G1211">
        <v>1</v>
      </c>
      <c r="H1211" s="6">
        <v>0.10365367344542291</v>
      </c>
      <c r="I1211" s="2">
        <f>VLOOKUP($E1211,
Products!$A$1:$F$201,MATCH(Orders!I$1,Products!$A$1:$F$1,0),0)</f>
        <v>16266.090182397211</v>
      </c>
      <c r="J1211" s="2">
        <f>VLOOKUP($E1211,
Products!$A$1:$F$201,MATCH(Orders!J$1,Products!$A$1:$F$1,0),0)</f>
        <v>11802.84602487359</v>
      </c>
    </row>
    <row r="1212" spans="1:10">
      <c r="A1212">
        <v>1211</v>
      </c>
      <c r="B1212" s="4">
        <v>45572</v>
      </c>
      <c r="C1212" s="10">
        <f>DATE(YEAR(orders[[#This Row],[order_date]]), MONTH(orders[[#This Row],[order_date]]), 1)</f>
        <v>45566</v>
      </c>
      <c r="D1212" t="s">
        <v>4063</v>
      </c>
      <c r="E1212" t="s">
        <v>596</v>
      </c>
      <c r="F1212" t="str">
        <f>VLOOKUP(orders[[#This Row],[product_id]],Products!A:C,3,0)</f>
        <v>Electronics</v>
      </c>
      <c r="G1212">
        <v>3</v>
      </c>
      <c r="H1212" s="6">
        <v>0.14112206363775681</v>
      </c>
      <c r="I1212" s="2">
        <f>VLOOKUP($E1212,
Products!$A$1:$F$201,MATCH(Orders!I$1,Products!$A$1:$F$1,0),0)</f>
        <v>12935.39757670891</v>
      </c>
      <c r="J1212" s="2">
        <f>VLOOKUP($E1212,
Products!$A$1:$F$201,MATCH(Orders!J$1,Products!$A$1:$F$1,0),0)</f>
        <v>9648.6160598594815</v>
      </c>
    </row>
    <row r="1213" spans="1:10">
      <c r="A1213">
        <v>1212</v>
      </c>
      <c r="B1213" s="4">
        <v>44952</v>
      </c>
      <c r="C1213" s="10">
        <f>DATE(YEAR(orders[[#This Row],[order_date]]), MONTH(orders[[#This Row],[order_date]]), 1)</f>
        <v>44927</v>
      </c>
      <c r="D1213" t="s">
        <v>2013</v>
      </c>
      <c r="E1213" t="s">
        <v>671</v>
      </c>
      <c r="F1213" t="str">
        <f>VLOOKUP(orders[[#This Row],[product_id]],Products!A:C,3,0)</f>
        <v>Electronics</v>
      </c>
      <c r="G1213">
        <v>2</v>
      </c>
      <c r="H1213" s="6">
        <v>0.20117346553425056</v>
      </c>
      <c r="I1213" s="2">
        <f>VLOOKUP($E1213,
Products!$A$1:$F$201,MATCH(Orders!I$1,Products!$A$1:$F$1,0),0)</f>
        <v>20226.002416343759</v>
      </c>
      <c r="J1213" s="2">
        <f>VLOOKUP($E1213,
Products!$A$1:$F$201,MATCH(Orders!J$1,Products!$A$1:$F$1,0),0)</f>
        <v>13513.884167631189</v>
      </c>
    </row>
    <row r="1214" spans="1:10">
      <c r="A1214">
        <v>1213</v>
      </c>
      <c r="B1214" s="4">
        <v>45958</v>
      </c>
      <c r="C1214" s="10">
        <f>DATE(YEAR(orders[[#This Row],[order_date]]), MONTH(orders[[#This Row],[order_date]]), 1)</f>
        <v>45931</v>
      </c>
      <c r="D1214" t="s">
        <v>4470</v>
      </c>
      <c r="E1214" t="s">
        <v>666</v>
      </c>
      <c r="F1214" t="str">
        <f>VLOOKUP(orders[[#This Row],[product_id]],Products!A:C,3,0)</f>
        <v>Electronics</v>
      </c>
      <c r="G1214">
        <v>1</v>
      </c>
      <c r="H1214" s="6">
        <v>0.23728789811440346</v>
      </c>
      <c r="I1214" s="2">
        <f>VLOOKUP($E1214,
Products!$A$1:$F$201,MATCH(Orders!I$1,Products!$A$1:$F$1,0),0)</f>
        <v>28450.587044878092</v>
      </c>
      <c r="J1214" s="2">
        <f>VLOOKUP($E1214,
Products!$A$1:$F$201,MATCH(Orders!J$1,Products!$A$1:$F$1,0),0)</f>
        <v>22337.584649075441</v>
      </c>
    </row>
    <row r="1215" spans="1:10">
      <c r="A1215">
        <v>1214</v>
      </c>
      <c r="B1215" s="4">
        <v>45895</v>
      </c>
      <c r="C1215" s="10">
        <f>DATE(YEAR(orders[[#This Row],[order_date]]), MONTH(orders[[#This Row],[order_date]]), 1)</f>
        <v>45870</v>
      </c>
      <c r="D1215" t="s">
        <v>814</v>
      </c>
      <c r="E1215" t="s">
        <v>511</v>
      </c>
      <c r="F1215" t="str">
        <f>VLOOKUP(orders[[#This Row],[product_id]],Products!A:C,3,0)</f>
        <v>Appliances</v>
      </c>
      <c r="G1215">
        <v>2</v>
      </c>
      <c r="H1215" s="6">
        <v>9.2407038576139425E-2</v>
      </c>
      <c r="I1215" s="2">
        <f>VLOOKUP($E1215,
Products!$A$1:$F$201,MATCH(Orders!I$1,Products!$A$1:$F$1,0),0)</f>
        <v>6005.1161529516376</v>
      </c>
      <c r="J1215" s="2">
        <f>VLOOKUP($E1215,
Products!$A$1:$F$201,MATCH(Orders!J$1,Products!$A$1:$F$1,0),0)</f>
        <v>4036.1471846213158</v>
      </c>
    </row>
    <row r="1216" spans="1:10">
      <c r="A1216">
        <v>1215</v>
      </c>
      <c r="B1216" s="4">
        <v>45459</v>
      </c>
      <c r="C1216" s="10">
        <f>DATE(YEAR(orders[[#This Row],[order_date]]), MONTH(orders[[#This Row],[order_date]]), 1)</f>
        <v>45444</v>
      </c>
      <c r="D1216" t="s">
        <v>840</v>
      </c>
      <c r="E1216" t="s">
        <v>646</v>
      </c>
      <c r="F1216" t="str">
        <f>VLOOKUP(orders[[#This Row],[product_id]],Products!A:C,3,0)</f>
        <v>Electronics</v>
      </c>
      <c r="G1216">
        <v>3</v>
      </c>
      <c r="H1216" s="6">
        <v>0.13332553558355187</v>
      </c>
      <c r="I1216" s="2">
        <f>VLOOKUP($E1216,
Products!$A$1:$F$201,MATCH(Orders!I$1,Products!$A$1:$F$1,0),0)</f>
        <v>18424.12750052143</v>
      </c>
      <c r="J1216" s="2">
        <f>VLOOKUP($E1216,
Products!$A$1:$F$201,MATCH(Orders!J$1,Products!$A$1:$F$1,0),0)</f>
        <v>14575.25356690323</v>
      </c>
    </row>
    <row r="1217" spans="1:10">
      <c r="A1217">
        <v>1216</v>
      </c>
      <c r="B1217" s="4">
        <v>45075</v>
      </c>
      <c r="C1217" s="10">
        <f>DATE(YEAR(orders[[#This Row],[order_date]]), MONTH(orders[[#This Row],[order_date]]), 1)</f>
        <v>45047</v>
      </c>
      <c r="D1217" t="s">
        <v>1643</v>
      </c>
      <c r="E1217" t="s">
        <v>525</v>
      </c>
      <c r="F1217" t="str">
        <f>VLOOKUP(orders[[#This Row],[product_id]],Products!A:C,3,0)</f>
        <v>Electronics</v>
      </c>
      <c r="G1217">
        <v>3</v>
      </c>
      <c r="H1217" s="6">
        <v>0.23214997079833169</v>
      </c>
      <c r="I1217" s="2">
        <f>VLOOKUP($E1217,
Products!$A$1:$F$201,MATCH(Orders!I$1,Products!$A$1:$F$1,0),0)</f>
        <v>2441.7405612875209</v>
      </c>
      <c r="J1217" s="2">
        <f>VLOOKUP($E1217,
Products!$A$1:$F$201,MATCH(Orders!J$1,Products!$A$1:$F$1,0),0)</f>
        <v>1934.1373706011941</v>
      </c>
    </row>
    <row r="1218" spans="1:10">
      <c r="A1218">
        <v>1217</v>
      </c>
      <c r="B1218" s="4">
        <v>45975</v>
      </c>
      <c r="C1218" s="10">
        <f>DATE(YEAR(orders[[#This Row],[order_date]]), MONTH(orders[[#This Row],[order_date]]), 1)</f>
        <v>45962</v>
      </c>
      <c r="D1218" t="s">
        <v>996</v>
      </c>
      <c r="E1218" t="s">
        <v>605</v>
      </c>
      <c r="F1218" t="str">
        <f>VLOOKUP(orders[[#This Row],[product_id]],Products!A:C,3,0)</f>
        <v>Electronics</v>
      </c>
      <c r="G1218">
        <v>1</v>
      </c>
      <c r="H1218" s="6">
        <v>0.22160794248661614</v>
      </c>
      <c r="I1218" s="2">
        <f>VLOOKUP($E1218,
Products!$A$1:$F$201,MATCH(Orders!I$1,Products!$A$1:$F$1,0),0)</f>
        <v>2690.742909794456</v>
      </c>
      <c r="J1218" s="2">
        <f>VLOOKUP($E1218,
Products!$A$1:$F$201,MATCH(Orders!J$1,Products!$A$1:$F$1,0),0)</f>
        <v>2067.549626292313</v>
      </c>
    </row>
    <row r="1219" spans="1:10">
      <c r="A1219">
        <v>1218</v>
      </c>
      <c r="B1219" s="4">
        <v>45581</v>
      </c>
      <c r="C1219" s="10">
        <f>DATE(YEAR(orders[[#This Row],[order_date]]), MONTH(orders[[#This Row],[order_date]]), 1)</f>
        <v>45566</v>
      </c>
      <c r="D1219" t="s">
        <v>4664</v>
      </c>
      <c r="E1219" t="s">
        <v>670</v>
      </c>
      <c r="F1219" t="str">
        <f>VLOOKUP(orders[[#This Row],[product_id]],Products!A:C,3,0)</f>
        <v>Electronics</v>
      </c>
      <c r="G1219">
        <v>3</v>
      </c>
      <c r="H1219" s="6">
        <v>0.21015954989190985</v>
      </c>
      <c r="I1219" s="2">
        <f>VLOOKUP($E1219,
Products!$A$1:$F$201,MATCH(Orders!I$1,Products!$A$1:$F$1,0),0)</f>
        <v>2624.8628733917722</v>
      </c>
      <c r="J1219" s="2">
        <f>VLOOKUP($E1219,
Products!$A$1:$F$201,MATCH(Orders!J$1,Products!$A$1:$F$1,0),0)</f>
        <v>1944.041928611671</v>
      </c>
    </row>
    <row r="1220" spans="1:10">
      <c r="A1220">
        <v>1219</v>
      </c>
      <c r="B1220" s="4">
        <v>45871</v>
      </c>
      <c r="C1220" s="10">
        <f>DATE(YEAR(orders[[#This Row],[order_date]]), MONTH(orders[[#This Row],[order_date]]), 1)</f>
        <v>45870</v>
      </c>
      <c r="D1220" t="s">
        <v>2531</v>
      </c>
      <c r="E1220" t="s">
        <v>550</v>
      </c>
      <c r="F1220" t="str">
        <f>VLOOKUP(orders[[#This Row],[product_id]],Products!A:C,3,0)</f>
        <v>Electronics</v>
      </c>
      <c r="G1220">
        <v>1</v>
      </c>
      <c r="H1220" s="6">
        <v>0.20323405904076158</v>
      </c>
      <c r="I1220" s="2">
        <f>VLOOKUP($E1220,
Products!$A$1:$F$201,MATCH(Orders!I$1,Products!$A$1:$F$1,0),0)</f>
        <v>21928.70634496431</v>
      </c>
      <c r="J1220" s="2">
        <f>VLOOKUP($E1220,
Products!$A$1:$F$201,MATCH(Orders!J$1,Products!$A$1:$F$1,0),0)</f>
        <v>17227.037321653719</v>
      </c>
    </row>
    <row r="1221" spans="1:10">
      <c r="A1221">
        <v>1220</v>
      </c>
      <c r="B1221" s="4">
        <v>45481</v>
      </c>
      <c r="C1221" s="10">
        <f>DATE(YEAR(orders[[#This Row],[order_date]]), MONTH(orders[[#This Row],[order_date]]), 1)</f>
        <v>45474</v>
      </c>
      <c r="D1221" t="s">
        <v>4392</v>
      </c>
      <c r="E1221" t="s">
        <v>586</v>
      </c>
      <c r="F1221" t="str">
        <f>VLOOKUP(orders[[#This Row],[product_id]],Products!A:C,3,0)</f>
        <v>Appliances</v>
      </c>
      <c r="G1221">
        <v>1</v>
      </c>
      <c r="H1221" s="6">
        <v>6.3503502753914462E-2</v>
      </c>
      <c r="I1221" s="2">
        <f>VLOOKUP($E1221,
Products!$A$1:$F$201,MATCH(Orders!I$1,Products!$A$1:$F$1,0),0)</f>
        <v>22928.971424497449</v>
      </c>
      <c r="J1221" s="2">
        <f>VLOOKUP($E1221,
Products!$A$1:$F$201,MATCH(Orders!J$1,Products!$A$1:$F$1,0),0)</f>
        <v>17801.356740692991</v>
      </c>
    </row>
    <row r="1222" spans="1:10">
      <c r="A1222">
        <v>1221</v>
      </c>
      <c r="B1222" s="4">
        <v>45351</v>
      </c>
      <c r="C1222" s="10">
        <f>DATE(YEAR(orders[[#This Row],[order_date]]), MONTH(orders[[#This Row],[order_date]]), 1)</f>
        <v>45323</v>
      </c>
      <c r="D1222" t="s">
        <v>2442</v>
      </c>
      <c r="E1222" t="s">
        <v>564</v>
      </c>
      <c r="F1222" t="str">
        <f>VLOOKUP(orders[[#This Row],[product_id]],Products!A:C,3,0)</f>
        <v>Electronics</v>
      </c>
      <c r="G1222">
        <v>2</v>
      </c>
      <c r="H1222" s="6">
        <v>0.22925932688952841</v>
      </c>
      <c r="I1222" s="2">
        <f>VLOOKUP($E1222,
Products!$A$1:$F$201,MATCH(Orders!I$1,Products!$A$1:$F$1,0),0)</f>
        <v>21989.290766910399</v>
      </c>
      <c r="J1222" s="2">
        <f>VLOOKUP($E1222,
Products!$A$1:$F$201,MATCH(Orders!J$1,Products!$A$1:$F$1,0),0)</f>
        <v>15566.99865864101</v>
      </c>
    </row>
    <row r="1223" spans="1:10">
      <c r="A1223">
        <v>1222</v>
      </c>
      <c r="B1223" s="4">
        <v>45219</v>
      </c>
      <c r="C1223" s="10">
        <f>DATE(YEAR(orders[[#This Row],[order_date]]), MONTH(orders[[#This Row],[order_date]]), 1)</f>
        <v>45200</v>
      </c>
      <c r="D1223" t="s">
        <v>4285</v>
      </c>
      <c r="E1223" t="s">
        <v>557</v>
      </c>
      <c r="F1223" t="str">
        <f>VLOOKUP(orders[[#This Row],[product_id]],Products!A:C,3,0)</f>
        <v>Electronics</v>
      </c>
      <c r="G1223">
        <v>1</v>
      </c>
      <c r="H1223" s="6">
        <v>0.222866563405136</v>
      </c>
      <c r="I1223" s="2">
        <f>VLOOKUP($E1223,
Products!$A$1:$F$201,MATCH(Orders!I$1,Products!$A$1:$F$1,0),0)</f>
        <v>23950.56449224626</v>
      </c>
      <c r="J1223" s="2">
        <f>VLOOKUP($E1223,
Products!$A$1:$F$201,MATCH(Orders!J$1,Products!$A$1:$F$1,0),0)</f>
        <v>16488.618979732779</v>
      </c>
    </row>
    <row r="1224" spans="1:10">
      <c r="A1224">
        <v>1223</v>
      </c>
      <c r="B1224" s="4">
        <v>45480</v>
      </c>
      <c r="C1224" s="10">
        <f>DATE(YEAR(orders[[#This Row],[order_date]]), MONTH(orders[[#This Row],[order_date]]), 1)</f>
        <v>45474</v>
      </c>
      <c r="D1224" t="s">
        <v>2358</v>
      </c>
      <c r="E1224" t="s">
        <v>651</v>
      </c>
      <c r="F1224" t="str">
        <f>VLOOKUP(orders[[#This Row],[product_id]],Products!A:C,3,0)</f>
        <v>Electronics</v>
      </c>
      <c r="G1224">
        <v>2</v>
      </c>
      <c r="H1224" s="6">
        <v>0.11827717044777161</v>
      </c>
      <c r="I1224" s="2">
        <f>VLOOKUP($E1224,
Products!$A$1:$F$201,MATCH(Orders!I$1,Products!$A$1:$F$1,0),0)</f>
        <v>28622.091542973511</v>
      </c>
      <c r="J1224" s="2">
        <f>VLOOKUP($E1224,
Products!$A$1:$F$201,MATCH(Orders!J$1,Products!$A$1:$F$1,0),0)</f>
        <v>19327.527634039769</v>
      </c>
    </row>
    <row r="1225" spans="1:10">
      <c r="A1225">
        <v>1224</v>
      </c>
      <c r="B1225" s="4">
        <v>45357</v>
      </c>
      <c r="C1225" s="10">
        <f>DATE(YEAR(orders[[#This Row],[order_date]]), MONTH(orders[[#This Row],[order_date]]), 1)</f>
        <v>45352</v>
      </c>
      <c r="D1225" t="s">
        <v>2573</v>
      </c>
      <c r="E1225" t="s">
        <v>530</v>
      </c>
      <c r="F1225" t="str">
        <f>VLOOKUP(orders[[#This Row],[product_id]],Products!A:C,3,0)</f>
        <v>Electronics</v>
      </c>
      <c r="G1225">
        <v>1</v>
      </c>
      <c r="H1225" s="6">
        <v>0.20832318003588415</v>
      </c>
      <c r="I1225" s="2">
        <f>VLOOKUP($E1225,
Products!$A$1:$F$201,MATCH(Orders!I$1,Products!$A$1:$F$1,0),0)</f>
        <v>30520.607447067548</v>
      </c>
      <c r="J1225" s="2">
        <f>VLOOKUP($E1225,
Products!$A$1:$F$201,MATCH(Orders!J$1,Products!$A$1:$F$1,0),0)</f>
        <v>22328.317520226748</v>
      </c>
    </row>
    <row r="1226" spans="1:10">
      <c r="A1226">
        <v>1225</v>
      </c>
      <c r="B1226" s="4">
        <v>45530</v>
      </c>
      <c r="C1226" s="10">
        <f>DATE(YEAR(orders[[#This Row],[order_date]]), MONTH(orders[[#This Row],[order_date]]), 1)</f>
        <v>45505</v>
      </c>
      <c r="D1226" t="s">
        <v>3575</v>
      </c>
      <c r="E1226" t="s">
        <v>628</v>
      </c>
      <c r="F1226" t="str">
        <f>VLOOKUP(orders[[#This Row],[product_id]],Products!A:C,3,0)</f>
        <v>Electronics</v>
      </c>
      <c r="G1226">
        <v>1</v>
      </c>
      <c r="H1226" s="6">
        <v>0.2261942534423875</v>
      </c>
      <c r="I1226" s="2">
        <f>VLOOKUP($E1226,
Products!$A$1:$F$201,MATCH(Orders!I$1,Products!$A$1:$F$1,0),0)</f>
        <v>2480.4343676348258</v>
      </c>
      <c r="J1226" s="2">
        <f>VLOOKUP($E1226,
Products!$A$1:$F$201,MATCH(Orders!J$1,Products!$A$1:$F$1,0),0)</f>
        <v>1932.862959692628</v>
      </c>
    </row>
    <row r="1227" spans="1:10">
      <c r="A1227">
        <v>1226</v>
      </c>
      <c r="B1227" s="4">
        <v>45243</v>
      </c>
      <c r="C1227" s="10">
        <f>DATE(YEAR(orders[[#This Row],[order_date]]), MONTH(orders[[#This Row],[order_date]]), 1)</f>
        <v>45231</v>
      </c>
      <c r="D1227" t="s">
        <v>3806</v>
      </c>
      <c r="E1227" t="s">
        <v>634</v>
      </c>
      <c r="F1227" t="str">
        <f>VLOOKUP(orders[[#This Row],[product_id]],Products!A:C,3,0)</f>
        <v>Appliances</v>
      </c>
      <c r="G1227">
        <v>1</v>
      </c>
      <c r="H1227" s="6">
        <v>5.2762840408186587E-2</v>
      </c>
      <c r="I1227" s="2">
        <f>VLOOKUP($E1227,
Products!$A$1:$F$201,MATCH(Orders!I$1,Products!$A$1:$F$1,0),0)</f>
        <v>25631.29637331214</v>
      </c>
      <c r="J1227" s="2">
        <f>VLOOKUP($E1227,
Products!$A$1:$F$201,MATCH(Orders!J$1,Products!$A$1:$F$1,0),0)</f>
        <v>17692.643397044121</v>
      </c>
    </row>
    <row r="1228" spans="1:10">
      <c r="A1228">
        <v>1227</v>
      </c>
      <c r="B1228" s="4">
        <v>45324</v>
      </c>
      <c r="C1228" s="10">
        <f>DATE(YEAR(orders[[#This Row],[order_date]]), MONTH(orders[[#This Row],[order_date]]), 1)</f>
        <v>45323</v>
      </c>
      <c r="D1228" t="s">
        <v>3147</v>
      </c>
      <c r="E1228" t="s">
        <v>546</v>
      </c>
      <c r="F1228" t="str">
        <f>VLOOKUP(orders[[#This Row],[product_id]],Products!A:C,3,0)</f>
        <v>Electronics</v>
      </c>
      <c r="G1228">
        <v>2</v>
      </c>
      <c r="H1228" s="6">
        <v>0.13206960975695661</v>
      </c>
      <c r="I1228" s="2">
        <f>VLOOKUP($E1228,
Products!$A$1:$F$201,MATCH(Orders!I$1,Products!$A$1:$F$1,0),0)</f>
        <v>21943.16319502375</v>
      </c>
      <c r="J1228" s="2">
        <f>VLOOKUP($E1228,
Products!$A$1:$F$201,MATCH(Orders!J$1,Products!$A$1:$F$1,0),0)</f>
        <v>16937.09489743154</v>
      </c>
    </row>
    <row r="1229" spans="1:10">
      <c r="A1229">
        <v>1228</v>
      </c>
      <c r="B1229" s="4">
        <v>45522</v>
      </c>
      <c r="C1229" s="10">
        <f>DATE(YEAR(orders[[#This Row],[order_date]]), MONTH(orders[[#This Row],[order_date]]), 1)</f>
        <v>45505</v>
      </c>
      <c r="D1229" t="s">
        <v>732</v>
      </c>
      <c r="E1229" t="s">
        <v>607</v>
      </c>
      <c r="F1229" t="str">
        <f>VLOOKUP(orders[[#This Row],[product_id]],Products!A:C,3,0)</f>
        <v>Appliances</v>
      </c>
      <c r="G1229">
        <v>2</v>
      </c>
      <c r="H1229" s="6">
        <v>0.13950976853348968</v>
      </c>
      <c r="I1229" s="2">
        <f>VLOOKUP($E1229,
Products!$A$1:$F$201,MATCH(Orders!I$1,Products!$A$1:$F$1,0),0)</f>
        <v>6264.400042999192</v>
      </c>
      <c r="J1229" s="2">
        <f>VLOOKUP($E1229,
Products!$A$1:$F$201,MATCH(Orders!J$1,Products!$A$1:$F$1,0),0)</f>
        <v>4980.3849171743304</v>
      </c>
    </row>
    <row r="1230" spans="1:10">
      <c r="A1230">
        <v>1229</v>
      </c>
      <c r="B1230" s="4">
        <v>45472</v>
      </c>
      <c r="C1230" s="10">
        <f>DATE(YEAR(orders[[#This Row],[order_date]]), MONTH(orders[[#This Row],[order_date]]), 1)</f>
        <v>45444</v>
      </c>
      <c r="D1230" t="s">
        <v>4244</v>
      </c>
      <c r="E1230" t="s">
        <v>523</v>
      </c>
      <c r="F1230" t="str">
        <f>VLOOKUP(orders[[#This Row],[product_id]],Products!A:C,3,0)</f>
        <v>Electronics</v>
      </c>
      <c r="G1230">
        <v>1</v>
      </c>
      <c r="H1230" s="6">
        <v>0.15158947002285178</v>
      </c>
      <c r="I1230" s="2">
        <f>VLOOKUP($E1230,
Products!$A$1:$F$201,MATCH(Orders!I$1,Products!$A$1:$F$1,0),0)</f>
        <v>27240.414518089601</v>
      </c>
      <c r="J1230" s="2">
        <f>VLOOKUP($E1230,
Products!$A$1:$F$201,MATCH(Orders!J$1,Products!$A$1:$F$1,0),0)</f>
        <v>21217.524617692769</v>
      </c>
    </row>
    <row r="1231" spans="1:10">
      <c r="A1231">
        <v>1230</v>
      </c>
      <c r="B1231" s="4">
        <v>45002</v>
      </c>
      <c r="C1231" s="10">
        <f>DATE(YEAR(orders[[#This Row],[order_date]]), MONTH(orders[[#This Row],[order_date]]), 1)</f>
        <v>44986</v>
      </c>
      <c r="D1231" t="s">
        <v>2766</v>
      </c>
      <c r="E1231" t="s">
        <v>634</v>
      </c>
      <c r="F1231" t="str">
        <f>VLOOKUP(orders[[#This Row],[product_id]],Products!A:C,3,0)</f>
        <v>Appliances</v>
      </c>
      <c r="G1231">
        <v>2</v>
      </c>
      <c r="H1231" s="6">
        <v>0.11219799256795784</v>
      </c>
      <c r="I1231" s="2">
        <f>VLOOKUP($E1231,
Products!$A$1:$F$201,MATCH(Orders!I$1,Products!$A$1:$F$1,0),0)</f>
        <v>25631.29637331214</v>
      </c>
      <c r="J1231" s="2">
        <f>VLOOKUP($E1231,
Products!$A$1:$F$201,MATCH(Orders!J$1,Products!$A$1:$F$1,0),0)</f>
        <v>17692.643397044121</v>
      </c>
    </row>
    <row r="1232" spans="1:10">
      <c r="A1232">
        <v>1231</v>
      </c>
      <c r="B1232" s="4">
        <v>45791</v>
      </c>
      <c r="C1232" s="10">
        <f>DATE(YEAR(orders[[#This Row],[order_date]]), MONTH(orders[[#This Row],[order_date]]), 1)</f>
        <v>45778</v>
      </c>
      <c r="D1232" t="s">
        <v>1259</v>
      </c>
      <c r="E1232" t="s">
        <v>672</v>
      </c>
      <c r="F1232" t="str">
        <f>VLOOKUP(orders[[#This Row],[product_id]],Products!A:C,3,0)</f>
        <v>Electronics</v>
      </c>
      <c r="G1232">
        <v>2</v>
      </c>
      <c r="H1232" s="6">
        <v>0.15657394599151839</v>
      </c>
      <c r="I1232" s="2">
        <f>VLOOKUP($E1232,
Products!$A$1:$F$201,MATCH(Orders!I$1,Products!$A$1:$F$1,0),0)</f>
        <v>29856.340212906369</v>
      </c>
      <c r="J1232" s="2">
        <f>VLOOKUP($E1232,
Products!$A$1:$F$201,MATCH(Orders!J$1,Products!$A$1:$F$1,0),0)</f>
        <v>19759.064823078941</v>
      </c>
    </row>
    <row r="1233" spans="1:10">
      <c r="A1233">
        <v>1232</v>
      </c>
      <c r="B1233" s="4">
        <v>45842</v>
      </c>
      <c r="C1233" s="10">
        <f>DATE(YEAR(orders[[#This Row],[order_date]]), MONTH(orders[[#This Row],[order_date]]), 1)</f>
        <v>45839</v>
      </c>
      <c r="D1233" t="s">
        <v>1638</v>
      </c>
      <c r="E1233" t="s">
        <v>664</v>
      </c>
      <c r="F1233" t="str">
        <f>VLOOKUP(orders[[#This Row],[product_id]],Products!A:C,3,0)</f>
        <v>Appliances</v>
      </c>
      <c r="G1233">
        <v>2</v>
      </c>
      <c r="H1233" s="6">
        <v>0.13251550754554167</v>
      </c>
      <c r="I1233" s="2">
        <f>VLOOKUP($E1233,
Products!$A$1:$F$201,MATCH(Orders!I$1,Products!$A$1:$F$1,0),0)</f>
        <v>2181.6314584966208</v>
      </c>
      <c r="J1233" s="2">
        <f>VLOOKUP($E1233,
Products!$A$1:$F$201,MATCH(Orders!J$1,Products!$A$1:$F$1,0),0)</f>
        <v>1607.5776178781809</v>
      </c>
    </row>
    <row r="1234" spans="1:10">
      <c r="A1234">
        <v>1233</v>
      </c>
      <c r="B1234" s="4">
        <v>45635</v>
      </c>
      <c r="C1234" s="10">
        <f>DATE(YEAR(orders[[#This Row],[order_date]]), MONTH(orders[[#This Row],[order_date]]), 1)</f>
        <v>45627</v>
      </c>
      <c r="D1234" t="s">
        <v>3198</v>
      </c>
      <c r="E1234" t="s">
        <v>607</v>
      </c>
      <c r="F1234" t="str">
        <f>VLOOKUP(orders[[#This Row],[product_id]],Products!A:C,3,0)</f>
        <v>Appliances</v>
      </c>
      <c r="G1234">
        <v>1</v>
      </c>
      <c r="H1234" s="6">
        <v>0.1391897059598613</v>
      </c>
      <c r="I1234" s="2">
        <f>VLOOKUP($E1234,
Products!$A$1:$F$201,MATCH(Orders!I$1,Products!$A$1:$F$1,0),0)</f>
        <v>6264.400042999192</v>
      </c>
      <c r="J1234" s="2">
        <f>VLOOKUP($E1234,
Products!$A$1:$F$201,MATCH(Orders!J$1,Products!$A$1:$F$1,0),0)</f>
        <v>4980.3849171743304</v>
      </c>
    </row>
    <row r="1235" spans="1:10">
      <c r="A1235">
        <v>1234</v>
      </c>
      <c r="B1235" s="4">
        <v>45412</v>
      </c>
      <c r="C1235" s="10">
        <f>DATE(YEAR(orders[[#This Row],[order_date]]), MONTH(orders[[#This Row],[order_date]]), 1)</f>
        <v>45383</v>
      </c>
      <c r="D1235" t="s">
        <v>2977</v>
      </c>
      <c r="E1235" t="s">
        <v>576</v>
      </c>
      <c r="F1235" t="str">
        <f>VLOOKUP(orders[[#This Row],[product_id]],Products!A:C,3,0)</f>
        <v>Electronics</v>
      </c>
      <c r="G1235">
        <v>3</v>
      </c>
      <c r="H1235" s="6">
        <v>0.22087894131826452</v>
      </c>
      <c r="I1235" s="2">
        <f>VLOOKUP($E1235,
Products!$A$1:$F$201,MATCH(Orders!I$1,Products!$A$1:$F$1,0),0)</f>
        <v>12571.90922514794</v>
      </c>
      <c r="J1235" s="2">
        <f>VLOOKUP($E1235,
Products!$A$1:$F$201,MATCH(Orders!J$1,Products!$A$1:$F$1,0),0)</f>
        <v>9314.5536289888332</v>
      </c>
    </row>
    <row r="1236" spans="1:10">
      <c r="A1236">
        <v>1235</v>
      </c>
      <c r="B1236" s="4">
        <v>45673</v>
      </c>
      <c r="C1236" s="10">
        <f>DATE(YEAR(orders[[#This Row],[order_date]]), MONTH(orders[[#This Row],[order_date]]), 1)</f>
        <v>45658</v>
      </c>
      <c r="D1236" t="s">
        <v>4240</v>
      </c>
      <c r="E1236" t="s">
        <v>671</v>
      </c>
      <c r="F1236" t="str">
        <f>VLOOKUP(orders[[#This Row],[product_id]],Products!A:C,3,0)</f>
        <v>Electronics</v>
      </c>
      <c r="G1236">
        <v>1</v>
      </c>
      <c r="H1236" s="6">
        <v>0.13758082011062217</v>
      </c>
      <c r="I1236" s="2">
        <f>VLOOKUP($E1236,
Products!$A$1:$F$201,MATCH(Orders!I$1,Products!$A$1:$F$1,0),0)</f>
        <v>20226.002416343759</v>
      </c>
      <c r="J1236" s="2">
        <f>VLOOKUP($E1236,
Products!$A$1:$F$201,MATCH(Orders!J$1,Products!$A$1:$F$1,0),0)</f>
        <v>13513.884167631189</v>
      </c>
    </row>
    <row r="1237" spans="1:10">
      <c r="A1237">
        <v>1236</v>
      </c>
      <c r="B1237" s="4">
        <v>45957</v>
      </c>
      <c r="C1237" s="10">
        <f>DATE(YEAR(orders[[#This Row],[order_date]]), MONTH(orders[[#This Row],[order_date]]), 1)</f>
        <v>45931</v>
      </c>
      <c r="D1237" t="s">
        <v>2774</v>
      </c>
      <c r="E1237" t="s">
        <v>513</v>
      </c>
      <c r="F1237" t="str">
        <f>VLOOKUP(orders[[#This Row],[product_id]],Products!A:C,3,0)</f>
        <v>Electronics</v>
      </c>
      <c r="G1237">
        <v>2</v>
      </c>
      <c r="H1237" s="6">
        <v>0.1159121419698672</v>
      </c>
      <c r="I1237" s="2">
        <f>VLOOKUP($E1237,
Products!$A$1:$F$201,MATCH(Orders!I$1,Products!$A$1:$F$1,0),0)</f>
        <v>2370.6748519187499</v>
      </c>
      <c r="J1237" s="2">
        <f>VLOOKUP($E1237,
Products!$A$1:$F$201,MATCH(Orders!J$1,Products!$A$1:$F$1,0),0)</f>
        <v>1742.1190905744229</v>
      </c>
    </row>
    <row r="1238" spans="1:10">
      <c r="A1238">
        <v>1237</v>
      </c>
      <c r="B1238" s="4">
        <v>45476</v>
      </c>
      <c r="C1238" s="10">
        <f>DATE(YEAR(orders[[#This Row],[order_date]]), MONTH(orders[[#This Row],[order_date]]), 1)</f>
        <v>45474</v>
      </c>
      <c r="D1238" t="s">
        <v>4164</v>
      </c>
      <c r="E1238" t="s">
        <v>667</v>
      </c>
      <c r="F1238" t="str">
        <f>VLOOKUP(orders[[#This Row],[product_id]],Products!A:C,3,0)</f>
        <v>Electronics</v>
      </c>
      <c r="G1238">
        <v>2</v>
      </c>
      <c r="H1238" s="6">
        <v>0.15589159139600592</v>
      </c>
      <c r="I1238" s="2">
        <f>VLOOKUP($E1238,
Products!$A$1:$F$201,MATCH(Orders!I$1,Products!$A$1:$F$1,0),0)</f>
        <v>2491.507056421975</v>
      </c>
      <c r="J1238" s="2">
        <f>VLOOKUP($E1238,
Products!$A$1:$F$201,MATCH(Orders!J$1,Products!$A$1:$F$1,0),0)</f>
        <v>1871.4408177277719</v>
      </c>
    </row>
    <row r="1239" spans="1:10">
      <c r="A1239">
        <v>1238</v>
      </c>
      <c r="B1239" s="4">
        <v>45902</v>
      </c>
      <c r="C1239" s="10">
        <f>DATE(YEAR(orders[[#This Row],[order_date]]), MONTH(orders[[#This Row],[order_date]]), 1)</f>
        <v>45901</v>
      </c>
      <c r="D1239" t="s">
        <v>2377</v>
      </c>
      <c r="E1239" t="s">
        <v>578</v>
      </c>
      <c r="F1239" t="str">
        <f>VLOOKUP(orders[[#This Row],[product_id]],Products!A:C,3,0)</f>
        <v>Electronics</v>
      </c>
      <c r="G1239">
        <v>2</v>
      </c>
      <c r="H1239" s="6">
        <v>0.16229680921520492</v>
      </c>
      <c r="I1239" s="2">
        <f>VLOOKUP($E1239,
Products!$A$1:$F$201,MATCH(Orders!I$1,Products!$A$1:$F$1,0),0)</f>
        <v>2632.553295816565</v>
      </c>
      <c r="J1239" s="2">
        <f>VLOOKUP($E1239,
Products!$A$1:$F$201,MATCH(Orders!J$1,Products!$A$1:$F$1,0),0)</f>
        <v>1732.316114566717</v>
      </c>
    </row>
    <row r="1240" spans="1:10">
      <c r="A1240">
        <v>1239</v>
      </c>
      <c r="B1240" s="4">
        <v>46002</v>
      </c>
      <c r="C1240" s="10">
        <f>DATE(YEAR(orders[[#This Row],[order_date]]), MONTH(orders[[#This Row],[order_date]]), 1)</f>
        <v>45992</v>
      </c>
      <c r="D1240" t="s">
        <v>2055</v>
      </c>
      <c r="E1240" t="s">
        <v>594</v>
      </c>
      <c r="F1240" t="str">
        <f>VLOOKUP(orders[[#This Row],[product_id]],Products!A:C,3,0)</f>
        <v>Electronics</v>
      </c>
      <c r="G1240">
        <v>2</v>
      </c>
      <c r="H1240" s="6">
        <v>0.10106387937052079</v>
      </c>
      <c r="I1240" s="2">
        <f>VLOOKUP($E1240,
Products!$A$1:$F$201,MATCH(Orders!I$1,Products!$A$1:$F$1,0),0)</f>
        <v>19992.108086337241</v>
      </c>
      <c r="J1240" s="2">
        <f>VLOOKUP($E1240,
Products!$A$1:$F$201,MATCH(Orders!J$1,Products!$A$1:$F$1,0),0)</f>
        <v>14456.6967044005</v>
      </c>
    </row>
    <row r="1241" spans="1:10">
      <c r="A1241">
        <v>1240</v>
      </c>
      <c r="B1241" s="4">
        <v>45868</v>
      </c>
      <c r="C1241" s="10">
        <f>DATE(YEAR(orders[[#This Row],[order_date]]), MONTH(orders[[#This Row],[order_date]]), 1)</f>
        <v>45839</v>
      </c>
      <c r="D1241" t="s">
        <v>2462</v>
      </c>
      <c r="E1241" t="s">
        <v>532</v>
      </c>
      <c r="F1241" t="str">
        <f>VLOOKUP(orders[[#This Row],[product_id]],Products!A:C,3,0)</f>
        <v>Electronics</v>
      </c>
      <c r="G1241">
        <v>2</v>
      </c>
      <c r="H1241" s="6">
        <v>0.23307203036620766</v>
      </c>
      <c r="I1241" s="2">
        <f>VLOOKUP($E1241,
Products!$A$1:$F$201,MATCH(Orders!I$1,Products!$A$1:$F$1,0),0)</f>
        <v>2668.0593077725212</v>
      </c>
      <c r="J1241" s="2">
        <f>VLOOKUP($E1241,
Products!$A$1:$F$201,MATCH(Orders!J$1,Products!$A$1:$F$1,0),0)</f>
        <v>1923.7114222321791</v>
      </c>
    </row>
    <row r="1242" spans="1:10">
      <c r="A1242">
        <v>1241</v>
      </c>
      <c r="B1242" s="4">
        <v>45845</v>
      </c>
      <c r="C1242" s="10">
        <f>DATE(YEAR(orders[[#This Row],[order_date]]), MONTH(orders[[#This Row],[order_date]]), 1)</f>
        <v>45839</v>
      </c>
      <c r="D1242" t="s">
        <v>1172</v>
      </c>
      <c r="E1242" t="s">
        <v>674</v>
      </c>
      <c r="F1242" t="str">
        <f>VLOOKUP(orders[[#This Row],[product_id]],Products!A:C,3,0)</f>
        <v>Appliances</v>
      </c>
      <c r="G1242">
        <v>1</v>
      </c>
      <c r="H1242" s="6">
        <v>0.13223759127386878</v>
      </c>
      <c r="I1242" s="2">
        <f>VLOOKUP($E1242,
Products!$A$1:$F$201,MATCH(Orders!I$1,Products!$A$1:$F$1,0),0)</f>
        <v>6324.5253633508046</v>
      </c>
      <c r="J1242" s="2">
        <f>VLOOKUP($E1242,
Products!$A$1:$F$201,MATCH(Orders!J$1,Products!$A$1:$F$1,0),0)</f>
        <v>4493.055585088201</v>
      </c>
    </row>
    <row r="1243" spans="1:10">
      <c r="A1243">
        <v>1242</v>
      </c>
      <c r="B1243" s="4">
        <v>45289</v>
      </c>
      <c r="C1243" s="10">
        <f>DATE(YEAR(orders[[#This Row],[order_date]]), MONTH(orders[[#This Row],[order_date]]), 1)</f>
        <v>45261</v>
      </c>
      <c r="D1243" t="s">
        <v>4434</v>
      </c>
      <c r="E1243" t="s">
        <v>512</v>
      </c>
      <c r="F1243" t="str">
        <f>VLOOKUP(orders[[#This Row],[product_id]],Products!A:C,3,0)</f>
        <v>Electronics</v>
      </c>
      <c r="G1243">
        <v>1</v>
      </c>
      <c r="H1243" s="6">
        <v>0.22752467939846413</v>
      </c>
      <c r="I1243" s="2">
        <f>VLOOKUP($E1243,
Products!$A$1:$F$201,MATCH(Orders!I$1,Products!$A$1:$F$1,0),0)</f>
        <v>12877.548087294561</v>
      </c>
      <c r="J1243" s="2">
        <f>VLOOKUP($E1243,
Products!$A$1:$F$201,MATCH(Orders!J$1,Products!$A$1:$F$1,0),0)</f>
        <v>9551.9000631411909</v>
      </c>
    </row>
    <row r="1244" spans="1:10">
      <c r="A1244">
        <v>1243</v>
      </c>
      <c r="B1244" s="4">
        <v>45308</v>
      </c>
      <c r="C1244" s="10">
        <f>DATE(YEAR(orders[[#This Row],[order_date]]), MONTH(orders[[#This Row],[order_date]]), 1)</f>
        <v>45292</v>
      </c>
      <c r="D1244" t="s">
        <v>4299</v>
      </c>
      <c r="E1244" t="s">
        <v>537</v>
      </c>
      <c r="F1244" t="str">
        <f>VLOOKUP(orders[[#This Row],[product_id]],Products!A:C,3,0)</f>
        <v>Electronics</v>
      </c>
      <c r="G1244">
        <v>2</v>
      </c>
      <c r="H1244" s="6">
        <v>0.22087046758617068</v>
      </c>
      <c r="I1244" s="2">
        <f>VLOOKUP($E1244,
Products!$A$1:$F$201,MATCH(Orders!I$1,Products!$A$1:$F$1,0),0)</f>
        <v>31703.831103033539</v>
      </c>
      <c r="J1244" s="2">
        <f>VLOOKUP($E1244,
Products!$A$1:$F$201,MATCH(Orders!J$1,Products!$A$1:$F$1,0),0)</f>
        <v>24504.340558054781</v>
      </c>
    </row>
    <row r="1245" spans="1:10">
      <c r="A1245">
        <v>1244</v>
      </c>
      <c r="B1245" s="4">
        <v>45197</v>
      </c>
      <c r="C1245" s="10">
        <f>DATE(YEAR(orders[[#This Row],[order_date]]), MONTH(orders[[#This Row],[order_date]]), 1)</f>
        <v>45170</v>
      </c>
      <c r="D1245" t="s">
        <v>1954</v>
      </c>
      <c r="E1245" t="s">
        <v>578</v>
      </c>
      <c r="F1245" t="str">
        <f>VLOOKUP(orders[[#This Row],[product_id]],Products!A:C,3,0)</f>
        <v>Electronics</v>
      </c>
      <c r="G1245">
        <v>2</v>
      </c>
      <c r="H1245" s="6">
        <v>0.20996915841301003</v>
      </c>
      <c r="I1245" s="2">
        <f>VLOOKUP($E1245,
Products!$A$1:$F$201,MATCH(Orders!I$1,Products!$A$1:$F$1,0),0)</f>
        <v>2632.553295816565</v>
      </c>
      <c r="J1245" s="2">
        <f>VLOOKUP($E1245,
Products!$A$1:$F$201,MATCH(Orders!J$1,Products!$A$1:$F$1,0),0)</f>
        <v>1732.316114566717</v>
      </c>
    </row>
    <row r="1246" spans="1:10">
      <c r="A1246">
        <v>1245</v>
      </c>
      <c r="B1246" s="4">
        <v>45964</v>
      </c>
      <c r="C1246" s="10">
        <f>DATE(YEAR(orders[[#This Row],[order_date]]), MONTH(orders[[#This Row],[order_date]]), 1)</f>
        <v>45962</v>
      </c>
      <c r="D1246" t="s">
        <v>3406</v>
      </c>
      <c r="E1246" t="s">
        <v>604</v>
      </c>
      <c r="F1246" t="str">
        <f>VLOOKUP(orders[[#This Row],[product_id]],Products!A:C,3,0)</f>
        <v>Appliances</v>
      </c>
      <c r="G1246">
        <v>1</v>
      </c>
      <c r="H1246" s="6">
        <v>5.648833030524722E-2</v>
      </c>
      <c r="I1246" s="2">
        <f>VLOOKUP($E1246,
Products!$A$1:$F$201,MATCH(Orders!I$1,Products!$A$1:$F$1,0),0)</f>
        <v>2087.687835040248</v>
      </c>
      <c r="J1246" s="2">
        <f>VLOOKUP($E1246,
Products!$A$1:$F$201,MATCH(Orders!J$1,Products!$A$1:$F$1,0),0)</f>
        <v>1450.1823074928161</v>
      </c>
    </row>
    <row r="1247" spans="1:10">
      <c r="A1247">
        <v>1246</v>
      </c>
      <c r="B1247" s="4">
        <v>45224</v>
      </c>
      <c r="C1247" s="10">
        <f>DATE(YEAR(orders[[#This Row],[order_date]]), MONTH(orders[[#This Row],[order_date]]), 1)</f>
        <v>45200</v>
      </c>
      <c r="D1247" t="s">
        <v>2204</v>
      </c>
      <c r="E1247" t="s">
        <v>617</v>
      </c>
      <c r="F1247" t="str">
        <f>VLOOKUP(orders[[#This Row],[product_id]],Products!A:C,3,0)</f>
        <v>Electronics</v>
      </c>
      <c r="G1247">
        <v>2</v>
      </c>
      <c r="H1247" s="6">
        <v>0.24404337348575095</v>
      </c>
      <c r="I1247" s="2">
        <f>VLOOKUP($E1247,
Products!$A$1:$F$201,MATCH(Orders!I$1,Products!$A$1:$F$1,0),0)</f>
        <v>19466.867434847129</v>
      </c>
      <c r="J1247" s="2">
        <f>VLOOKUP($E1247,
Products!$A$1:$F$201,MATCH(Orders!J$1,Products!$A$1:$F$1,0),0)</f>
        <v>13371.790482684521</v>
      </c>
    </row>
    <row r="1248" spans="1:10">
      <c r="A1248">
        <v>1247</v>
      </c>
      <c r="B1248" s="4">
        <v>45930</v>
      </c>
      <c r="C1248" s="10">
        <f>DATE(YEAR(orders[[#This Row],[order_date]]), MONTH(orders[[#This Row],[order_date]]), 1)</f>
        <v>45901</v>
      </c>
      <c r="D1248" t="s">
        <v>1323</v>
      </c>
      <c r="E1248" t="s">
        <v>649</v>
      </c>
      <c r="F1248" t="str">
        <f>VLOOKUP(orders[[#This Row],[product_id]],Products!A:C,3,0)</f>
        <v>Electronics</v>
      </c>
      <c r="G1248">
        <v>2</v>
      </c>
      <c r="H1248" s="6">
        <v>0.20675948383225182</v>
      </c>
      <c r="I1248" s="2">
        <f>VLOOKUP($E1248,
Products!$A$1:$F$201,MATCH(Orders!I$1,Products!$A$1:$F$1,0),0)</f>
        <v>13109.676759490871</v>
      </c>
      <c r="J1248" s="2">
        <f>VLOOKUP($E1248,
Products!$A$1:$F$201,MATCH(Orders!J$1,Products!$A$1:$F$1,0),0)</f>
        <v>9497.2301945627187</v>
      </c>
    </row>
    <row r="1249" spans="1:10">
      <c r="A1249">
        <v>1248</v>
      </c>
      <c r="B1249" s="4">
        <v>45160</v>
      </c>
      <c r="C1249" s="10">
        <f>DATE(YEAR(orders[[#This Row],[order_date]]), MONTH(orders[[#This Row],[order_date]]), 1)</f>
        <v>45139</v>
      </c>
      <c r="D1249" t="s">
        <v>3533</v>
      </c>
      <c r="E1249" t="s">
        <v>635</v>
      </c>
      <c r="F1249" t="str">
        <f>VLOOKUP(orders[[#This Row],[product_id]],Products!A:C,3,0)</f>
        <v>Electronics</v>
      </c>
      <c r="G1249">
        <v>2</v>
      </c>
      <c r="H1249" s="6">
        <v>0.19453674262679313</v>
      </c>
      <c r="I1249" s="2">
        <f>VLOOKUP($E1249,
Products!$A$1:$F$201,MATCH(Orders!I$1,Products!$A$1:$F$1,0),0)</f>
        <v>31014.321091901689</v>
      </c>
      <c r="J1249" s="2">
        <f>VLOOKUP($E1249,
Products!$A$1:$F$201,MATCH(Orders!J$1,Products!$A$1:$F$1,0),0)</f>
        <v>23202.91049209132</v>
      </c>
    </row>
    <row r="1250" spans="1:10">
      <c r="A1250">
        <v>1249</v>
      </c>
      <c r="B1250" s="4">
        <v>45501</v>
      </c>
      <c r="C1250" s="10">
        <f>DATE(YEAR(orders[[#This Row],[order_date]]), MONTH(orders[[#This Row],[order_date]]), 1)</f>
        <v>45474</v>
      </c>
      <c r="D1250" t="s">
        <v>4483</v>
      </c>
      <c r="E1250" t="s">
        <v>676</v>
      </c>
      <c r="F1250" t="str">
        <f>VLOOKUP(orders[[#This Row],[product_id]],Products!A:C,3,0)</f>
        <v>Electronics</v>
      </c>
      <c r="G1250">
        <v>2</v>
      </c>
      <c r="H1250" s="6">
        <v>0.21832372508519868</v>
      </c>
      <c r="I1250" s="2">
        <f>VLOOKUP($E1250,
Products!$A$1:$F$201,MATCH(Orders!I$1,Products!$A$1:$F$1,0),0)</f>
        <v>30008.64884218746</v>
      </c>
      <c r="J1250" s="2">
        <f>VLOOKUP($E1250,
Products!$A$1:$F$201,MATCH(Orders!J$1,Products!$A$1:$F$1,0),0)</f>
        <v>19907.2372539471</v>
      </c>
    </row>
    <row r="1251" spans="1:10">
      <c r="A1251">
        <v>1250</v>
      </c>
      <c r="B1251" s="4">
        <v>44953</v>
      </c>
      <c r="C1251" s="10">
        <f>DATE(YEAR(orders[[#This Row],[order_date]]), MONTH(orders[[#This Row],[order_date]]), 1)</f>
        <v>44927</v>
      </c>
      <c r="D1251" t="s">
        <v>1163</v>
      </c>
      <c r="E1251" t="s">
        <v>536</v>
      </c>
      <c r="F1251" t="str">
        <f>VLOOKUP(orders[[#This Row],[product_id]],Products!A:C,3,0)</f>
        <v>Appliances</v>
      </c>
      <c r="G1251">
        <v>1</v>
      </c>
      <c r="H1251" s="6">
        <v>0.14209165841373791</v>
      </c>
      <c r="I1251" s="2">
        <f>VLOOKUP($E1251,
Products!$A$1:$F$201,MATCH(Orders!I$1,Products!$A$1:$F$1,0),0)</f>
        <v>25818.123603836499</v>
      </c>
      <c r="J1251" s="2">
        <f>VLOOKUP($E1251,
Products!$A$1:$F$201,MATCH(Orders!J$1,Products!$A$1:$F$1,0),0)</f>
        <v>18462.729442964981</v>
      </c>
    </row>
    <row r="1252" spans="1:10">
      <c r="A1252">
        <v>1251</v>
      </c>
      <c r="B1252" s="4">
        <v>45019</v>
      </c>
      <c r="C1252" s="10">
        <f>DATE(YEAR(orders[[#This Row],[order_date]]), MONTH(orders[[#This Row],[order_date]]), 1)</f>
        <v>45017</v>
      </c>
      <c r="D1252" t="s">
        <v>3393</v>
      </c>
      <c r="E1252" t="s">
        <v>585</v>
      </c>
      <c r="F1252" t="str">
        <f>VLOOKUP(orders[[#This Row],[product_id]],Products!A:C,3,0)</f>
        <v>Appliances</v>
      </c>
      <c r="G1252">
        <v>3</v>
      </c>
      <c r="H1252" s="6">
        <v>7.5142651708778999E-2</v>
      </c>
      <c r="I1252" s="2">
        <f>VLOOKUP($E1252,
Products!$A$1:$F$201,MATCH(Orders!I$1,Products!$A$1:$F$1,0),0)</f>
        <v>24049.2355837664</v>
      </c>
      <c r="J1252" s="2">
        <f>VLOOKUP($E1252,
Products!$A$1:$F$201,MATCH(Orders!J$1,Products!$A$1:$F$1,0),0)</f>
        <v>19053.338129326308</v>
      </c>
    </row>
    <row r="1253" spans="1:10">
      <c r="A1253">
        <v>1252</v>
      </c>
      <c r="B1253" s="4">
        <v>45543</v>
      </c>
      <c r="C1253" s="10">
        <f>DATE(YEAR(orders[[#This Row],[order_date]]), MONTH(orders[[#This Row],[order_date]]), 1)</f>
        <v>45536</v>
      </c>
      <c r="D1253" t="s">
        <v>1942</v>
      </c>
      <c r="E1253" t="s">
        <v>680</v>
      </c>
      <c r="F1253" t="str">
        <f>VLOOKUP(orders[[#This Row],[product_id]],Products!A:C,3,0)</f>
        <v>Electronics</v>
      </c>
      <c r="G1253">
        <v>1</v>
      </c>
      <c r="H1253" s="6">
        <v>0.10287425642714844</v>
      </c>
      <c r="I1253" s="2">
        <f>VLOOKUP($E1253,
Products!$A$1:$F$201,MATCH(Orders!I$1,Products!$A$1:$F$1,0),0)</f>
        <v>31627.348891742429</v>
      </c>
      <c r="J1253" s="2">
        <f>VLOOKUP($E1253,
Products!$A$1:$F$201,MATCH(Orders!J$1,Products!$A$1:$F$1,0),0)</f>
        <v>23219.930812036979</v>
      </c>
    </row>
    <row r="1254" spans="1:10">
      <c r="A1254">
        <v>1253</v>
      </c>
      <c r="B1254" s="4">
        <v>45235</v>
      </c>
      <c r="C1254" s="10">
        <f>DATE(YEAR(orders[[#This Row],[order_date]]), MONTH(orders[[#This Row],[order_date]]), 1)</f>
        <v>45231</v>
      </c>
      <c r="D1254" t="s">
        <v>3416</v>
      </c>
      <c r="E1254" t="s">
        <v>538</v>
      </c>
      <c r="F1254" t="str">
        <f>VLOOKUP(orders[[#This Row],[product_id]],Products!A:C,3,0)</f>
        <v>Electronics</v>
      </c>
      <c r="G1254">
        <v>1</v>
      </c>
      <c r="H1254" s="6">
        <v>0.19726074542521441</v>
      </c>
      <c r="I1254" s="2">
        <f>VLOOKUP($E1254,
Products!$A$1:$F$201,MATCH(Orders!I$1,Products!$A$1:$F$1,0),0)</f>
        <v>29368.843697269542</v>
      </c>
      <c r="J1254" s="2">
        <f>VLOOKUP($E1254,
Products!$A$1:$F$201,MATCH(Orders!J$1,Products!$A$1:$F$1,0),0)</f>
        <v>23079.13344123889</v>
      </c>
    </row>
    <row r="1255" spans="1:10">
      <c r="A1255">
        <v>1254</v>
      </c>
      <c r="B1255" s="4">
        <v>44978</v>
      </c>
      <c r="C1255" s="10">
        <f>DATE(YEAR(orders[[#This Row],[order_date]]), MONTH(orders[[#This Row],[order_date]]), 1)</f>
        <v>44958</v>
      </c>
      <c r="D1255" t="s">
        <v>1666</v>
      </c>
      <c r="E1255" t="s">
        <v>650</v>
      </c>
      <c r="F1255" t="str">
        <f>VLOOKUP(orders[[#This Row],[product_id]],Products!A:C,3,0)</f>
        <v>Electronics</v>
      </c>
      <c r="G1255">
        <v>1</v>
      </c>
      <c r="H1255" s="6">
        <v>0.11156392352389498</v>
      </c>
      <c r="I1255" s="2">
        <f>VLOOKUP($E1255,
Products!$A$1:$F$201,MATCH(Orders!I$1,Products!$A$1:$F$1,0),0)</f>
        <v>12936.529609330941</v>
      </c>
      <c r="J1255" s="2">
        <f>VLOOKUP($E1255,
Products!$A$1:$F$201,MATCH(Orders!J$1,Products!$A$1:$F$1,0),0)</f>
        <v>9465.2602677376308</v>
      </c>
    </row>
    <row r="1256" spans="1:10">
      <c r="A1256">
        <v>1255</v>
      </c>
      <c r="B1256" s="4">
        <v>45245</v>
      </c>
      <c r="C1256" s="10">
        <f>DATE(YEAR(orders[[#This Row],[order_date]]), MONTH(orders[[#This Row],[order_date]]), 1)</f>
        <v>45231</v>
      </c>
      <c r="D1256" t="s">
        <v>2210</v>
      </c>
      <c r="E1256" t="s">
        <v>604</v>
      </c>
      <c r="F1256" t="str">
        <f>VLOOKUP(orders[[#This Row],[product_id]],Products!A:C,3,0)</f>
        <v>Appliances</v>
      </c>
      <c r="G1256">
        <v>1</v>
      </c>
      <c r="H1256" s="6">
        <v>0.10806692275219898</v>
      </c>
      <c r="I1256" s="2">
        <f>VLOOKUP($E1256,
Products!$A$1:$F$201,MATCH(Orders!I$1,Products!$A$1:$F$1,0),0)</f>
        <v>2087.687835040248</v>
      </c>
      <c r="J1256" s="2">
        <f>VLOOKUP($E1256,
Products!$A$1:$F$201,MATCH(Orders!J$1,Products!$A$1:$F$1,0),0)</f>
        <v>1450.1823074928161</v>
      </c>
    </row>
    <row r="1257" spans="1:10">
      <c r="A1257">
        <v>1256</v>
      </c>
      <c r="B1257" s="4">
        <v>45107</v>
      </c>
      <c r="C1257" s="10">
        <f>DATE(YEAR(orders[[#This Row],[order_date]]), MONTH(orders[[#This Row],[order_date]]), 1)</f>
        <v>45078</v>
      </c>
      <c r="D1257" t="s">
        <v>4673</v>
      </c>
      <c r="E1257" t="s">
        <v>559</v>
      </c>
      <c r="F1257" t="str">
        <f>VLOOKUP(orders[[#This Row],[product_id]],Products!A:C,3,0)</f>
        <v>Electronics</v>
      </c>
      <c r="G1257">
        <v>3</v>
      </c>
      <c r="H1257" s="6">
        <v>0.24514654735382693</v>
      </c>
      <c r="I1257" s="2">
        <f>VLOOKUP($E1257,
Products!$A$1:$F$201,MATCH(Orders!I$1,Products!$A$1:$F$1,0),0)</f>
        <v>2588.546892391822</v>
      </c>
      <c r="J1257" s="2">
        <f>VLOOKUP($E1257,
Products!$A$1:$F$201,MATCH(Orders!J$1,Products!$A$1:$F$1,0),0)</f>
        <v>1942.6863840762869</v>
      </c>
    </row>
    <row r="1258" spans="1:10">
      <c r="A1258">
        <v>1257</v>
      </c>
      <c r="B1258" s="4">
        <v>45801</v>
      </c>
      <c r="C1258" s="10">
        <f>DATE(YEAR(orders[[#This Row],[order_date]]), MONTH(orders[[#This Row],[order_date]]), 1)</f>
        <v>45778</v>
      </c>
      <c r="D1258" t="s">
        <v>885</v>
      </c>
      <c r="E1258" t="s">
        <v>559</v>
      </c>
      <c r="F1258" t="str">
        <f>VLOOKUP(orders[[#This Row],[product_id]],Products!A:C,3,0)</f>
        <v>Electronics</v>
      </c>
      <c r="G1258">
        <v>2</v>
      </c>
      <c r="H1258" s="6">
        <v>0.16129126392383797</v>
      </c>
      <c r="I1258" s="2">
        <f>VLOOKUP($E1258,
Products!$A$1:$F$201,MATCH(Orders!I$1,Products!$A$1:$F$1,0),0)</f>
        <v>2588.546892391822</v>
      </c>
      <c r="J1258" s="2">
        <f>VLOOKUP($E1258,
Products!$A$1:$F$201,MATCH(Orders!J$1,Products!$A$1:$F$1,0),0)</f>
        <v>1942.6863840762869</v>
      </c>
    </row>
    <row r="1259" spans="1:10">
      <c r="A1259">
        <v>1258</v>
      </c>
      <c r="B1259" s="4">
        <v>45993</v>
      </c>
      <c r="C1259" s="10">
        <f>DATE(YEAR(orders[[#This Row],[order_date]]), MONTH(orders[[#This Row],[order_date]]), 1)</f>
        <v>45992</v>
      </c>
      <c r="D1259" t="s">
        <v>4606</v>
      </c>
      <c r="E1259" t="s">
        <v>684</v>
      </c>
      <c r="F1259" t="str">
        <f>VLOOKUP(orders[[#This Row],[product_id]],Products!A:C,3,0)</f>
        <v>Appliances</v>
      </c>
      <c r="G1259">
        <v>2</v>
      </c>
      <c r="H1259" s="6">
        <v>0.14447876903566961</v>
      </c>
      <c r="I1259" s="2">
        <f>VLOOKUP($E1259,
Products!$A$1:$F$201,MATCH(Orders!I$1,Products!$A$1:$F$1,0),0)</f>
        <v>2147.166688023286</v>
      </c>
      <c r="J1259" s="2">
        <f>VLOOKUP($E1259,
Products!$A$1:$F$201,MATCH(Orders!J$1,Products!$A$1:$F$1,0),0)</f>
        <v>1709.9619584723389</v>
      </c>
    </row>
    <row r="1260" spans="1:10">
      <c r="A1260">
        <v>1259</v>
      </c>
      <c r="B1260" s="4">
        <v>45573</v>
      </c>
      <c r="C1260" s="10">
        <f>DATE(YEAR(orders[[#This Row],[order_date]]), MONTH(orders[[#This Row],[order_date]]), 1)</f>
        <v>45566</v>
      </c>
      <c r="D1260" t="s">
        <v>3291</v>
      </c>
      <c r="E1260" t="s">
        <v>685</v>
      </c>
      <c r="F1260" t="str">
        <f>VLOOKUP(orders[[#This Row],[product_id]],Products!A:C,3,0)</f>
        <v>Electronics</v>
      </c>
      <c r="G1260">
        <v>3</v>
      </c>
      <c r="H1260" s="6">
        <v>0.15035823834116901</v>
      </c>
      <c r="I1260" s="2">
        <f>VLOOKUP($E1260,
Products!$A$1:$F$201,MATCH(Orders!I$1,Products!$A$1:$F$1,0),0)</f>
        <v>30011.61348468516</v>
      </c>
      <c r="J1260" s="2">
        <f>VLOOKUP($E1260,
Products!$A$1:$F$201,MATCH(Orders!J$1,Products!$A$1:$F$1,0),0)</f>
        <v>20796.213094008199</v>
      </c>
    </row>
    <row r="1261" spans="1:10">
      <c r="A1261">
        <v>1260</v>
      </c>
      <c r="B1261" s="4">
        <v>45123</v>
      </c>
      <c r="C1261" s="10">
        <f>DATE(YEAR(orders[[#This Row],[order_date]]), MONTH(orders[[#This Row],[order_date]]), 1)</f>
        <v>45108</v>
      </c>
      <c r="D1261" t="s">
        <v>3280</v>
      </c>
      <c r="E1261" t="s">
        <v>640</v>
      </c>
      <c r="F1261" t="str">
        <f>VLOOKUP(orders[[#This Row],[product_id]],Products!A:C,3,0)</f>
        <v>Electronics</v>
      </c>
      <c r="G1261">
        <v>1</v>
      </c>
      <c r="H1261" s="6">
        <v>0.12391068758896334</v>
      </c>
      <c r="I1261" s="2">
        <f>VLOOKUP($E1261,
Products!$A$1:$F$201,MATCH(Orders!I$1,Products!$A$1:$F$1,0),0)</f>
        <v>28588.897930669911</v>
      </c>
      <c r="J1261" s="2">
        <f>VLOOKUP($E1261,
Products!$A$1:$F$201,MATCH(Orders!J$1,Products!$A$1:$F$1,0),0)</f>
        <v>20681.16336734363</v>
      </c>
    </row>
    <row r="1262" spans="1:10">
      <c r="A1262">
        <v>1261</v>
      </c>
      <c r="B1262" s="4">
        <v>45571</v>
      </c>
      <c r="C1262" s="10">
        <f>DATE(YEAR(orders[[#This Row],[order_date]]), MONTH(orders[[#This Row],[order_date]]), 1)</f>
        <v>45566</v>
      </c>
      <c r="D1262" t="s">
        <v>2775</v>
      </c>
      <c r="E1262" t="s">
        <v>687</v>
      </c>
      <c r="F1262" t="str">
        <f>VLOOKUP(orders[[#This Row],[product_id]],Products!A:C,3,0)</f>
        <v>Electronics</v>
      </c>
      <c r="G1262">
        <v>1</v>
      </c>
      <c r="H1262" s="6">
        <v>0.14149762638023425</v>
      </c>
      <c r="I1262" s="2">
        <f>VLOOKUP($E1262,
Products!$A$1:$F$201,MATCH(Orders!I$1,Products!$A$1:$F$1,0),0)</f>
        <v>12143.737276429891</v>
      </c>
      <c r="J1262" s="2">
        <f>VLOOKUP($E1262,
Products!$A$1:$F$201,MATCH(Orders!J$1,Products!$A$1:$F$1,0),0)</f>
        <v>9077.1957392673976</v>
      </c>
    </row>
    <row r="1263" spans="1:10">
      <c r="A1263">
        <v>1262</v>
      </c>
      <c r="B1263" s="4">
        <v>45897</v>
      </c>
      <c r="C1263" s="10">
        <f>DATE(YEAR(orders[[#This Row],[order_date]]), MONTH(orders[[#This Row],[order_date]]), 1)</f>
        <v>45870</v>
      </c>
      <c r="D1263" t="s">
        <v>2074</v>
      </c>
      <c r="E1263" t="s">
        <v>644</v>
      </c>
      <c r="F1263" t="str">
        <f>VLOOKUP(orders[[#This Row],[product_id]],Products!A:C,3,0)</f>
        <v>Appliances</v>
      </c>
      <c r="G1263">
        <v>2</v>
      </c>
      <c r="H1263" s="6">
        <v>0.13490988434881579</v>
      </c>
      <c r="I1263" s="2">
        <f>VLOOKUP($E1263,
Products!$A$1:$F$201,MATCH(Orders!I$1,Products!$A$1:$F$1,0),0)</f>
        <v>2076.3860361463489</v>
      </c>
      <c r="J1263" s="2">
        <f>VLOOKUP($E1263,
Products!$A$1:$F$201,MATCH(Orders!J$1,Products!$A$1:$F$1,0),0)</f>
        <v>1496.280632568785</v>
      </c>
    </row>
    <row r="1264" spans="1:10">
      <c r="A1264">
        <v>1263</v>
      </c>
      <c r="B1264" s="4">
        <v>45181</v>
      </c>
      <c r="C1264" s="10">
        <f>DATE(YEAR(orders[[#This Row],[order_date]]), MONTH(orders[[#This Row],[order_date]]), 1)</f>
        <v>45170</v>
      </c>
      <c r="D1264" t="s">
        <v>3330</v>
      </c>
      <c r="E1264" t="s">
        <v>695</v>
      </c>
      <c r="F1264" t="str">
        <f>VLOOKUP(orders[[#This Row],[product_id]],Products!A:C,3,0)</f>
        <v>Electronics</v>
      </c>
      <c r="G1264">
        <v>2</v>
      </c>
      <c r="H1264" s="6">
        <v>0.19459933764761367</v>
      </c>
      <c r="I1264" s="2">
        <f>VLOOKUP($E1264,
Products!$A$1:$F$201,MATCH(Orders!I$1,Products!$A$1:$F$1,0),0)</f>
        <v>2716.2219891886762</v>
      </c>
      <c r="J1264" s="2">
        <f>VLOOKUP($E1264,
Products!$A$1:$F$201,MATCH(Orders!J$1,Products!$A$1:$F$1,0),0)</f>
        <v>2045.0534052982539</v>
      </c>
    </row>
    <row r="1265" spans="1:10">
      <c r="A1265">
        <v>1264</v>
      </c>
      <c r="B1265" s="4">
        <v>45658</v>
      </c>
      <c r="C1265" s="10">
        <f>DATE(YEAR(orders[[#This Row],[order_date]]), MONTH(orders[[#This Row],[order_date]]), 1)</f>
        <v>45658</v>
      </c>
      <c r="D1265" t="s">
        <v>1468</v>
      </c>
      <c r="E1265" t="s">
        <v>535</v>
      </c>
      <c r="F1265" t="str">
        <f>VLOOKUP(orders[[#This Row],[product_id]],Products!A:C,3,0)</f>
        <v>Appliances</v>
      </c>
      <c r="G1265">
        <v>1</v>
      </c>
      <c r="H1265" s="6">
        <v>7.3149368916093235E-2</v>
      </c>
      <c r="I1265" s="2">
        <f>VLOOKUP($E1265,
Products!$A$1:$F$201,MATCH(Orders!I$1,Products!$A$1:$F$1,0),0)</f>
        <v>25188.460642954858</v>
      </c>
      <c r="J1265" s="2">
        <f>VLOOKUP($E1265,
Products!$A$1:$F$201,MATCH(Orders!J$1,Products!$A$1:$F$1,0),0)</f>
        <v>18873.341689191599</v>
      </c>
    </row>
    <row r="1266" spans="1:10">
      <c r="A1266">
        <v>1265</v>
      </c>
      <c r="B1266" s="4">
        <v>45262</v>
      </c>
      <c r="C1266" s="10">
        <f>DATE(YEAR(orders[[#This Row],[order_date]]), MONTH(orders[[#This Row],[order_date]]), 1)</f>
        <v>45261</v>
      </c>
      <c r="D1266" t="s">
        <v>1627</v>
      </c>
      <c r="E1266" t="s">
        <v>587</v>
      </c>
      <c r="F1266" t="str">
        <f>VLOOKUP(orders[[#This Row],[product_id]],Products!A:C,3,0)</f>
        <v>Electronics</v>
      </c>
      <c r="G1266">
        <v>1</v>
      </c>
      <c r="H1266" s="6">
        <v>0.13078247242623756</v>
      </c>
      <c r="I1266" s="2">
        <f>VLOOKUP($E1266,
Products!$A$1:$F$201,MATCH(Orders!I$1,Products!$A$1:$F$1,0),0)</f>
        <v>16527.367619686949</v>
      </c>
      <c r="J1266" s="2">
        <f>VLOOKUP($E1266,
Products!$A$1:$F$201,MATCH(Orders!J$1,Products!$A$1:$F$1,0),0)</f>
        <v>12533.62883070202</v>
      </c>
    </row>
    <row r="1267" spans="1:10">
      <c r="A1267">
        <v>1266</v>
      </c>
      <c r="B1267" s="4">
        <v>45916</v>
      </c>
      <c r="C1267" s="10">
        <f>DATE(YEAR(orders[[#This Row],[order_date]]), MONTH(orders[[#This Row],[order_date]]), 1)</f>
        <v>45901</v>
      </c>
      <c r="D1267" t="s">
        <v>3798</v>
      </c>
      <c r="E1267" t="s">
        <v>562</v>
      </c>
      <c r="F1267" t="str">
        <f>VLOOKUP(orders[[#This Row],[product_id]],Products!A:C,3,0)</f>
        <v>Electronics</v>
      </c>
      <c r="G1267">
        <v>2</v>
      </c>
      <c r="H1267" s="6">
        <v>0.11323168925362515</v>
      </c>
      <c r="I1267" s="2">
        <f>VLOOKUP($E1267,
Products!$A$1:$F$201,MATCH(Orders!I$1,Products!$A$1:$F$1,0),0)</f>
        <v>2550.478597498749</v>
      </c>
      <c r="J1267" s="2">
        <f>VLOOKUP($E1267,
Products!$A$1:$F$201,MATCH(Orders!J$1,Products!$A$1:$F$1,0),0)</f>
        <v>1688.129752018375</v>
      </c>
    </row>
    <row r="1268" spans="1:10">
      <c r="A1268">
        <v>1267</v>
      </c>
      <c r="B1268" s="4">
        <v>45826</v>
      </c>
      <c r="C1268" s="10">
        <f>DATE(YEAR(orders[[#This Row],[order_date]]), MONTH(orders[[#This Row],[order_date]]), 1)</f>
        <v>45809</v>
      </c>
      <c r="D1268" t="s">
        <v>1450</v>
      </c>
      <c r="E1268" t="s">
        <v>679</v>
      </c>
      <c r="F1268" t="str">
        <f>VLOOKUP(orders[[#This Row],[product_id]],Products!A:C,3,0)</f>
        <v>Appliances</v>
      </c>
      <c r="G1268">
        <v>1</v>
      </c>
      <c r="H1268" s="6">
        <v>9.4384545983192569E-2</v>
      </c>
      <c r="I1268" s="2">
        <f>VLOOKUP($E1268,
Products!$A$1:$F$201,MATCH(Orders!I$1,Products!$A$1:$F$1,0),0)</f>
        <v>6336.1008284819591</v>
      </c>
      <c r="J1268" s="2">
        <f>VLOOKUP($E1268,
Products!$A$1:$F$201,MATCH(Orders!J$1,Products!$A$1:$F$1,0),0)</f>
        <v>5056.6203893460352</v>
      </c>
    </row>
    <row r="1269" spans="1:10">
      <c r="A1269">
        <v>1268</v>
      </c>
      <c r="B1269" s="4">
        <v>45440</v>
      </c>
      <c r="C1269" s="10">
        <f>DATE(YEAR(orders[[#This Row],[order_date]]), MONTH(orders[[#This Row],[order_date]]), 1)</f>
        <v>45413</v>
      </c>
      <c r="D1269" t="s">
        <v>2137</v>
      </c>
      <c r="E1269" t="s">
        <v>575</v>
      </c>
      <c r="F1269" t="str">
        <f>VLOOKUP(orders[[#This Row],[product_id]],Products!A:C,3,0)</f>
        <v>Appliances</v>
      </c>
      <c r="G1269">
        <v>1</v>
      </c>
      <c r="H1269" s="6">
        <v>9.8592577644035451E-2</v>
      </c>
      <c r="I1269" s="2">
        <f>VLOOKUP($E1269,
Products!$A$1:$F$201,MATCH(Orders!I$1,Products!$A$1:$F$1,0),0)</f>
        <v>25283.54628276427</v>
      </c>
      <c r="J1269" s="2">
        <f>VLOOKUP($E1269,
Products!$A$1:$F$201,MATCH(Orders!J$1,Products!$A$1:$F$1,0),0)</f>
        <v>19310.503554692368</v>
      </c>
    </row>
    <row r="1270" spans="1:10">
      <c r="A1270">
        <v>1269</v>
      </c>
      <c r="B1270" s="4">
        <v>45168</v>
      </c>
      <c r="C1270" s="10">
        <f>DATE(YEAR(orders[[#This Row],[order_date]]), MONTH(orders[[#This Row],[order_date]]), 1)</f>
        <v>45139</v>
      </c>
      <c r="D1270" t="s">
        <v>2216</v>
      </c>
      <c r="E1270" t="s">
        <v>571</v>
      </c>
      <c r="F1270" t="str">
        <f>VLOOKUP(orders[[#This Row],[product_id]],Products!A:C,3,0)</f>
        <v>Electronics</v>
      </c>
      <c r="G1270">
        <v>2</v>
      </c>
      <c r="H1270" s="6">
        <v>0.14197217452585795</v>
      </c>
      <c r="I1270" s="2">
        <f>VLOOKUP($E1270,
Products!$A$1:$F$201,MATCH(Orders!I$1,Products!$A$1:$F$1,0),0)</f>
        <v>30022.150567424669</v>
      </c>
      <c r="J1270" s="2">
        <f>VLOOKUP($E1270,
Products!$A$1:$F$201,MATCH(Orders!J$1,Products!$A$1:$F$1,0),0)</f>
        <v>21451.61875289512</v>
      </c>
    </row>
    <row r="1271" spans="1:10">
      <c r="A1271">
        <v>1270</v>
      </c>
      <c r="B1271" s="4">
        <v>45075</v>
      </c>
      <c r="C1271" s="10">
        <f>DATE(YEAR(orders[[#This Row],[order_date]]), MONTH(orders[[#This Row],[order_date]]), 1)</f>
        <v>45047</v>
      </c>
      <c r="D1271" t="s">
        <v>4305</v>
      </c>
      <c r="E1271" t="s">
        <v>688</v>
      </c>
      <c r="F1271" t="str">
        <f>VLOOKUP(orders[[#This Row],[product_id]],Products!A:C,3,0)</f>
        <v>Appliances</v>
      </c>
      <c r="G1271">
        <v>3</v>
      </c>
      <c r="H1271" s="6">
        <v>9.2709855215197104E-2</v>
      </c>
      <c r="I1271" s="2">
        <f>VLOOKUP($E1271,
Products!$A$1:$F$201,MATCH(Orders!I$1,Products!$A$1:$F$1,0),0)</f>
        <v>5983.6860426434141</v>
      </c>
      <c r="J1271" s="2">
        <f>VLOOKUP($E1271,
Products!$A$1:$F$201,MATCH(Orders!J$1,Products!$A$1:$F$1,0),0)</f>
        <v>3911.563059036529</v>
      </c>
    </row>
    <row r="1272" spans="1:10">
      <c r="A1272">
        <v>1271</v>
      </c>
      <c r="B1272" s="4">
        <v>45683</v>
      </c>
      <c r="C1272" s="10">
        <f>DATE(YEAR(orders[[#This Row],[order_date]]), MONTH(orders[[#This Row],[order_date]]), 1)</f>
        <v>45658</v>
      </c>
      <c r="D1272" t="s">
        <v>2145</v>
      </c>
      <c r="E1272" t="s">
        <v>612</v>
      </c>
      <c r="F1272" t="str">
        <f>VLOOKUP(orders[[#This Row],[product_id]],Products!A:C,3,0)</f>
        <v>Electronics</v>
      </c>
      <c r="G1272">
        <v>2</v>
      </c>
      <c r="H1272" s="6">
        <v>0.16989936790337071</v>
      </c>
      <c r="I1272" s="2">
        <f>VLOOKUP($E1272,
Products!$A$1:$F$201,MATCH(Orders!I$1,Products!$A$1:$F$1,0),0)</f>
        <v>2704.041843529928</v>
      </c>
      <c r="J1272" s="2">
        <f>VLOOKUP($E1272,
Products!$A$1:$F$201,MATCH(Orders!J$1,Products!$A$1:$F$1,0),0)</f>
        <v>2158.9135708713038</v>
      </c>
    </row>
    <row r="1273" spans="1:10">
      <c r="A1273">
        <v>1272</v>
      </c>
      <c r="B1273" s="4">
        <v>45546</v>
      </c>
      <c r="C1273" s="10">
        <f>DATE(YEAR(orders[[#This Row],[order_date]]), MONTH(orders[[#This Row],[order_date]]), 1)</f>
        <v>45536</v>
      </c>
      <c r="D1273" t="s">
        <v>2001</v>
      </c>
      <c r="E1273" t="s">
        <v>691</v>
      </c>
      <c r="F1273" t="str">
        <f>VLOOKUP(orders[[#This Row],[product_id]],Products!A:C,3,0)</f>
        <v>Appliances</v>
      </c>
      <c r="G1273">
        <v>2</v>
      </c>
      <c r="H1273" s="6">
        <v>0.13752124368451715</v>
      </c>
      <c r="I1273" s="2">
        <f>VLOOKUP($E1273,
Products!$A$1:$F$201,MATCH(Orders!I$1,Products!$A$1:$F$1,0),0)</f>
        <v>2337.6024778940591</v>
      </c>
      <c r="J1273" s="2">
        <f>VLOOKUP($E1273,
Products!$A$1:$F$201,MATCH(Orders!J$1,Products!$A$1:$F$1,0),0)</f>
        <v>1616.9957885138581</v>
      </c>
    </row>
    <row r="1274" spans="1:10">
      <c r="A1274">
        <v>1273</v>
      </c>
      <c r="B1274" s="4">
        <v>45379</v>
      </c>
      <c r="C1274" s="10">
        <f>DATE(YEAR(orders[[#This Row],[order_date]]), MONTH(orders[[#This Row],[order_date]]), 1)</f>
        <v>45352</v>
      </c>
      <c r="D1274" t="s">
        <v>3982</v>
      </c>
      <c r="E1274" t="s">
        <v>515</v>
      </c>
      <c r="F1274" t="str">
        <f>VLOOKUP(orders[[#This Row],[product_id]],Products!A:C,3,0)</f>
        <v>Appliances</v>
      </c>
      <c r="G1274">
        <v>2</v>
      </c>
      <c r="H1274" s="6">
        <v>0.10093044496286901</v>
      </c>
      <c r="I1274" s="2">
        <f>VLOOKUP($E1274,
Products!$A$1:$F$201,MATCH(Orders!I$1,Products!$A$1:$F$1,0),0)</f>
        <v>2136.8180837738519</v>
      </c>
      <c r="J1274" s="2">
        <f>VLOOKUP($E1274,
Products!$A$1:$F$201,MATCH(Orders!J$1,Products!$A$1:$F$1,0),0)</f>
        <v>1689.48738136013</v>
      </c>
    </row>
    <row r="1275" spans="1:10">
      <c r="A1275">
        <v>1274</v>
      </c>
      <c r="B1275" s="4">
        <v>45138</v>
      </c>
      <c r="C1275" s="10">
        <f>DATE(YEAR(orders[[#This Row],[order_date]]), MONTH(orders[[#This Row],[order_date]]), 1)</f>
        <v>45108</v>
      </c>
      <c r="D1275" t="s">
        <v>4075</v>
      </c>
      <c r="E1275" t="s">
        <v>637</v>
      </c>
      <c r="F1275" t="str">
        <f>VLOOKUP(orders[[#This Row],[product_id]],Products!A:C,3,0)</f>
        <v>Electronics</v>
      </c>
      <c r="G1275">
        <v>2</v>
      </c>
      <c r="H1275" s="6">
        <v>0.22930430593900139</v>
      </c>
      <c r="I1275" s="2">
        <f>VLOOKUP($E1275,
Products!$A$1:$F$201,MATCH(Orders!I$1,Products!$A$1:$F$1,0),0)</f>
        <v>2722.8882486231741</v>
      </c>
      <c r="J1275" s="2">
        <f>VLOOKUP($E1275,
Products!$A$1:$F$201,MATCH(Orders!J$1,Products!$A$1:$F$1,0),0)</f>
        <v>2155.455197032014</v>
      </c>
    </row>
    <row r="1276" spans="1:10">
      <c r="A1276">
        <v>1275</v>
      </c>
      <c r="B1276" s="4">
        <v>45594</v>
      </c>
      <c r="C1276" s="10">
        <f>DATE(YEAR(orders[[#This Row],[order_date]]), MONTH(orders[[#This Row],[order_date]]), 1)</f>
        <v>45566</v>
      </c>
      <c r="D1276" t="s">
        <v>3425</v>
      </c>
      <c r="E1276" t="s">
        <v>579</v>
      </c>
      <c r="F1276" t="str">
        <f>VLOOKUP(orders[[#This Row],[product_id]],Products!A:C,3,0)</f>
        <v>Appliances</v>
      </c>
      <c r="G1276">
        <v>1</v>
      </c>
      <c r="H1276" s="6">
        <v>8.4143103953248213E-2</v>
      </c>
      <c r="I1276" s="2">
        <f>VLOOKUP($E1276,
Products!$A$1:$F$201,MATCH(Orders!I$1,Products!$A$1:$F$1,0),0)</f>
        <v>5919.3204980498322</v>
      </c>
      <c r="J1276" s="2">
        <f>VLOOKUP($E1276,
Products!$A$1:$F$201,MATCH(Orders!J$1,Products!$A$1:$F$1,0),0)</f>
        <v>3972.3071240281379</v>
      </c>
    </row>
    <row r="1277" spans="1:10">
      <c r="A1277">
        <v>1276</v>
      </c>
      <c r="B1277" s="4">
        <v>45520</v>
      </c>
      <c r="C1277" s="10">
        <f>DATE(YEAR(orders[[#This Row],[order_date]]), MONTH(orders[[#This Row],[order_date]]), 1)</f>
        <v>45505</v>
      </c>
      <c r="D1277" t="s">
        <v>4330</v>
      </c>
      <c r="E1277" t="s">
        <v>578</v>
      </c>
      <c r="F1277" t="str">
        <f>VLOOKUP(orders[[#This Row],[product_id]],Products!A:C,3,0)</f>
        <v>Electronics</v>
      </c>
      <c r="G1277">
        <v>2</v>
      </c>
      <c r="H1277" s="6">
        <v>0.1990709934848425</v>
      </c>
      <c r="I1277" s="2">
        <f>VLOOKUP($E1277,
Products!$A$1:$F$201,MATCH(Orders!I$1,Products!$A$1:$F$1,0),0)</f>
        <v>2632.553295816565</v>
      </c>
      <c r="J1277" s="2">
        <f>VLOOKUP($E1277,
Products!$A$1:$F$201,MATCH(Orders!J$1,Products!$A$1:$F$1,0),0)</f>
        <v>1732.316114566717</v>
      </c>
    </row>
    <row r="1278" spans="1:10">
      <c r="A1278">
        <v>1277</v>
      </c>
      <c r="B1278" s="4">
        <v>45057</v>
      </c>
      <c r="C1278" s="10">
        <f>DATE(YEAR(orders[[#This Row],[order_date]]), MONTH(orders[[#This Row],[order_date]]), 1)</f>
        <v>45047</v>
      </c>
      <c r="D1278" t="s">
        <v>3885</v>
      </c>
      <c r="E1278" t="s">
        <v>567</v>
      </c>
      <c r="F1278" t="str">
        <f>VLOOKUP(orders[[#This Row],[product_id]],Products!A:C,3,0)</f>
        <v>Electronics</v>
      </c>
      <c r="G1278">
        <v>3</v>
      </c>
      <c r="H1278" s="6">
        <v>0.22230512346978992</v>
      </c>
      <c r="I1278" s="2">
        <f>VLOOKUP($E1278,
Products!$A$1:$F$201,MATCH(Orders!I$1,Products!$A$1:$F$1,0),0)</f>
        <v>17514.171240093368</v>
      </c>
      <c r="J1278" s="2">
        <f>VLOOKUP($E1278,
Products!$A$1:$F$201,MATCH(Orders!J$1,Products!$A$1:$F$1,0),0)</f>
        <v>12226.76247250809</v>
      </c>
    </row>
    <row r="1279" spans="1:10">
      <c r="A1279">
        <v>1278</v>
      </c>
      <c r="B1279" s="4">
        <v>45538</v>
      </c>
      <c r="C1279" s="10">
        <f>DATE(YEAR(orders[[#This Row],[order_date]]), MONTH(orders[[#This Row],[order_date]]), 1)</f>
        <v>45536</v>
      </c>
      <c r="D1279" t="s">
        <v>1342</v>
      </c>
      <c r="E1279" t="s">
        <v>614</v>
      </c>
      <c r="F1279" t="str">
        <f>VLOOKUP(orders[[#This Row],[product_id]],Products!A:C,3,0)</f>
        <v>Electronics</v>
      </c>
      <c r="G1279">
        <v>2</v>
      </c>
      <c r="H1279" s="6">
        <v>0.1456489523585692</v>
      </c>
      <c r="I1279" s="2">
        <f>VLOOKUP($E1279,
Products!$A$1:$F$201,MATCH(Orders!I$1,Products!$A$1:$F$1,0),0)</f>
        <v>27394.979060178921</v>
      </c>
      <c r="J1279" s="2">
        <f>VLOOKUP($E1279,
Products!$A$1:$F$201,MATCH(Orders!J$1,Products!$A$1:$F$1,0),0)</f>
        <v>20497.911427865951</v>
      </c>
    </row>
    <row r="1280" spans="1:10">
      <c r="A1280">
        <v>1279</v>
      </c>
      <c r="B1280" s="4">
        <v>45182</v>
      </c>
      <c r="C1280" s="10">
        <f>DATE(YEAR(orders[[#This Row],[order_date]]), MONTH(orders[[#This Row],[order_date]]), 1)</f>
        <v>45170</v>
      </c>
      <c r="D1280" t="s">
        <v>1729</v>
      </c>
      <c r="E1280" t="s">
        <v>676</v>
      </c>
      <c r="F1280" t="str">
        <f>VLOOKUP(orders[[#This Row],[product_id]],Products!A:C,3,0)</f>
        <v>Electronics</v>
      </c>
      <c r="G1280">
        <v>1</v>
      </c>
      <c r="H1280" s="6">
        <v>0.24313523872300247</v>
      </c>
      <c r="I1280" s="2">
        <f>VLOOKUP($E1280,
Products!$A$1:$F$201,MATCH(Orders!I$1,Products!$A$1:$F$1,0),0)</f>
        <v>30008.64884218746</v>
      </c>
      <c r="J1280" s="2">
        <f>VLOOKUP($E1280,
Products!$A$1:$F$201,MATCH(Orders!J$1,Products!$A$1:$F$1,0),0)</f>
        <v>19907.2372539471</v>
      </c>
    </row>
    <row r="1281" spans="1:10">
      <c r="A1281">
        <v>1280</v>
      </c>
      <c r="B1281" s="4">
        <v>45487</v>
      </c>
      <c r="C1281" s="10">
        <f>DATE(YEAR(orders[[#This Row],[order_date]]), MONTH(orders[[#This Row],[order_date]]), 1)</f>
        <v>45474</v>
      </c>
      <c r="D1281" t="s">
        <v>857</v>
      </c>
      <c r="E1281" t="s">
        <v>547</v>
      </c>
      <c r="F1281" t="str">
        <f>VLOOKUP(orders[[#This Row],[product_id]],Products!A:C,3,0)</f>
        <v>Appliances</v>
      </c>
      <c r="G1281">
        <v>1</v>
      </c>
      <c r="H1281" s="6">
        <v>7.827398867066776E-2</v>
      </c>
      <c r="I1281" s="2">
        <f>VLOOKUP($E1281,
Products!$A$1:$F$201,MATCH(Orders!I$1,Products!$A$1:$F$1,0),0)</f>
        <v>2366.4310858022332</v>
      </c>
      <c r="J1281" s="2">
        <f>VLOOKUP($E1281,
Products!$A$1:$F$201,MATCH(Orders!J$1,Products!$A$1:$F$1,0),0)</f>
        <v>1841.1055346213741</v>
      </c>
    </row>
    <row r="1282" spans="1:10">
      <c r="A1282">
        <v>1281</v>
      </c>
      <c r="B1282" s="4">
        <v>44989</v>
      </c>
      <c r="C1282" s="10">
        <f>DATE(YEAR(orders[[#This Row],[order_date]]), MONTH(orders[[#This Row],[order_date]]), 1)</f>
        <v>44986</v>
      </c>
      <c r="D1282" t="s">
        <v>718</v>
      </c>
      <c r="E1282" t="s">
        <v>529</v>
      </c>
      <c r="F1282" t="str">
        <f>VLOOKUP(orders[[#This Row],[product_id]],Products!A:C,3,0)</f>
        <v>Electronics</v>
      </c>
      <c r="G1282">
        <v>2</v>
      </c>
      <c r="H1282" s="6">
        <v>0.17914989960816158</v>
      </c>
      <c r="I1282" s="2">
        <f>VLOOKUP($E1282,
Products!$A$1:$F$201,MATCH(Orders!I$1,Products!$A$1:$F$1,0),0)</f>
        <v>18308.801775351771</v>
      </c>
      <c r="J1282" s="2">
        <f>VLOOKUP($E1282,
Products!$A$1:$F$201,MATCH(Orders!J$1,Products!$A$1:$F$1,0),0)</f>
        <v>12027.24184831013</v>
      </c>
    </row>
    <row r="1283" spans="1:10">
      <c r="A1283">
        <v>1282</v>
      </c>
      <c r="B1283" s="4">
        <v>45333</v>
      </c>
      <c r="C1283" s="10">
        <f>DATE(YEAR(orders[[#This Row],[order_date]]), MONTH(orders[[#This Row],[order_date]]), 1)</f>
        <v>45323</v>
      </c>
      <c r="D1283" t="s">
        <v>1420</v>
      </c>
      <c r="E1283" t="s">
        <v>510</v>
      </c>
      <c r="F1283" t="str">
        <f>VLOOKUP(orders[[#This Row],[product_id]],Products!A:C,3,0)</f>
        <v>Appliances</v>
      </c>
      <c r="G1283">
        <v>2</v>
      </c>
      <c r="H1283" s="6">
        <v>5.4689722669293547E-2</v>
      </c>
      <c r="I1283" s="2">
        <f>VLOOKUP($E1283,
Products!$A$1:$F$201,MATCH(Orders!I$1,Products!$A$1:$F$1,0),0)</f>
        <v>23457.606610250739</v>
      </c>
      <c r="J1283" s="2">
        <f>VLOOKUP($E1283,
Products!$A$1:$F$201,MATCH(Orders!J$1,Products!$A$1:$F$1,0),0)</f>
        <v>17038.831523124281</v>
      </c>
    </row>
    <row r="1284" spans="1:10">
      <c r="A1284">
        <v>1283</v>
      </c>
      <c r="B1284" s="4">
        <v>45728</v>
      </c>
      <c r="C1284" s="10">
        <f>DATE(YEAR(orders[[#This Row],[order_date]]), MONTH(orders[[#This Row],[order_date]]), 1)</f>
        <v>45717</v>
      </c>
      <c r="D1284" t="s">
        <v>3856</v>
      </c>
      <c r="E1284" t="s">
        <v>604</v>
      </c>
      <c r="F1284" t="str">
        <f>VLOOKUP(orders[[#This Row],[product_id]],Products!A:C,3,0)</f>
        <v>Appliances</v>
      </c>
      <c r="G1284">
        <v>1</v>
      </c>
      <c r="H1284" s="6">
        <v>0.14653531762046323</v>
      </c>
      <c r="I1284" s="2">
        <f>VLOOKUP($E1284,
Products!$A$1:$F$201,MATCH(Orders!I$1,Products!$A$1:$F$1,0),0)</f>
        <v>2087.687835040248</v>
      </c>
      <c r="J1284" s="2">
        <f>VLOOKUP($E1284,
Products!$A$1:$F$201,MATCH(Orders!J$1,Products!$A$1:$F$1,0),0)</f>
        <v>1450.1823074928161</v>
      </c>
    </row>
    <row r="1285" spans="1:10">
      <c r="A1285">
        <v>1284</v>
      </c>
      <c r="B1285" s="4">
        <v>44941</v>
      </c>
      <c r="C1285" s="10">
        <f>DATE(YEAR(orders[[#This Row],[order_date]]), MONTH(orders[[#This Row],[order_date]]), 1)</f>
        <v>44927</v>
      </c>
      <c r="D1285" t="s">
        <v>3659</v>
      </c>
      <c r="E1285" t="s">
        <v>701</v>
      </c>
      <c r="F1285" t="str">
        <f>VLOOKUP(orders[[#This Row],[product_id]],Products!A:C,3,0)</f>
        <v>Electronics</v>
      </c>
      <c r="G1285">
        <v>1</v>
      </c>
      <c r="H1285" s="6">
        <v>0.16732954948864226</v>
      </c>
      <c r="I1285" s="2">
        <f>VLOOKUP($E1285,
Products!$A$1:$F$201,MATCH(Orders!I$1,Products!$A$1:$F$1,0),0)</f>
        <v>19562.35470664543</v>
      </c>
      <c r="J1285" s="2">
        <f>VLOOKUP($E1285,
Products!$A$1:$F$201,MATCH(Orders!J$1,Products!$A$1:$F$1,0),0)</f>
        <v>13782.49498098754</v>
      </c>
    </row>
    <row r="1286" spans="1:10">
      <c r="A1286">
        <v>1285</v>
      </c>
      <c r="B1286" s="4">
        <v>45185</v>
      </c>
      <c r="C1286" s="10">
        <f>DATE(YEAR(orders[[#This Row],[order_date]]), MONTH(orders[[#This Row],[order_date]]), 1)</f>
        <v>45170</v>
      </c>
      <c r="D1286" t="s">
        <v>4331</v>
      </c>
      <c r="E1286" t="s">
        <v>604</v>
      </c>
      <c r="F1286" t="str">
        <f>VLOOKUP(orders[[#This Row],[product_id]],Products!A:C,3,0)</f>
        <v>Appliances</v>
      </c>
      <c r="G1286">
        <v>2</v>
      </c>
      <c r="H1286" s="6">
        <v>7.9250354015120428E-2</v>
      </c>
      <c r="I1286" s="2">
        <f>VLOOKUP($E1286,
Products!$A$1:$F$201,MATCH(Orders!I$1,Products!$A$1:$F$1,0),0)</f>
        <v>2087.687835040248</v>
      </c>
      <c r="J1286" s="2">
        <f>VLOOKUP($E1286,
Products!$A$1:$F$201,MATCH(Orders!J$1,Products!$A$1:$F$1,0),0)</f>
        <v>1450.1823074928161</v>
      </c>
    </row>
    <row r="1287" spans="1:10">
      <c r="A1287">
        <v>1286</v>
      </c>
      <c r="B1287" s="4">
        <v>45649</v>
      </c>
      <c r="C1287" s="10">
        <f>DATE(YEAR(orders[[#This Row],[order_date]]), MONTH(orders[[#This Row],[order_date]]), 1)</f>
        <v>45627</v>
      </c>
      <c r="D1287" t="s">
        <v>3946</v>
      </c>
      <c r="E1287" t="s">
        <v>625</v>
      </c>
      <c r="F1287" t="str">
        <f>VLOOKUP(orders[[#This Row],[product_id]],Products!A:C,3,0)</f>
        <v>Electronics</v>
      </c>
      <c r="G1287">
        <v>1</v>
      </c>
      <c r="H1287" s="6">
        <v>0.16623720482137838</v>
      </c>
      <c r="I1287" s="2">
        <f>VLOOKUP($E1287,
Products!$A$1:$F$201,MATCH(Orders!I$1,Products!$A$1:$F$1,0),0)</f>
        <v>11578.815958005471</v>
      </c>
      <c r="J1287" s="2">
        <f>VLOOKUP($E1287,
Products!$A$1:$F$201,MATCH(Orders!J$1,Products!$A$1:$F$1,0),0)</f>
        <v>7854.7306959992193</v>
      </c>
    </row>
    <row r="1288" spans="1:10">
      <c r="A1288">
        <v>1287</v>
      </c>
      <c r="B1288" s="4">
        <v>45540</v>
      </c>
      <c r="C1288" s="10">
        <f>DATE(YEAR(orders[[#This Row],[order_date]]), MONTH(orders[[#This Row],[order_date]]), 1)</f>
        <v>45536</v>
      </c>
      <c r="D1288" t="s">
        <v>954</v>
      </c>
      <c r="E1288" t="s">
        <v>582</v>
      </c>
      <c r="F1288" t="str">
        <f>VLOOKUP(orders[[#This Row],[product_id]],Products!A:C,3,0)</f>
        <v>Electronics</v>
      </c>
      <c r="G1288">
        <v>1</v>
      </c>
      <c r="H1288" s="6">
        <v>0.20469209027275354</v>
      </c>
      <c r="I1288" s="2">
        <f>VLOOKUP($E1288,
Products!$A$1:$F$201,MATCH(Orders!I$1,Products!$A$1:$F$1,0),0)</f>
        <v>16266.090182397211</v>
      </c>
      <c r="J1288" s="2">
        <f>VLOOKUP($E1288,
Products!$A$1:$F$201,MATCH(Orders!J$1,Products!$A$1:$F$1,0),0)</f>
        <v>11802.84602487359</v>
      </c>
    </row>
    <row r="1289" spans="1:10">
      <c r="A1289">
        <v>1288</v>
      </c>
      <c r="B1289" s="4">
        <v>45995</v>
      </c>
      <c r="C1289" s="10">
        <f>DATE(YEAR(orders[[#This Row],[order_date]]), MONTH(orders[[#This Row],[order_date]]), 1)</f>
        <v>45992</v>
      </c>
      <c r="D1289" t="s">
        <v>1850</v>
      </c>
      <c r="E1289" t="s">
        <v>606</v>
      </c>
      <c r="F1289" t="str">
        <f>VLOOKUP(orders[[#This Row],[product_id]],Products!A:C,3,0)</f>
        <v>Appliances</v>
      </c>
      <c r="G1289">
        <v>1</v>
      </c>
      <c r="H1289" s="6">
        <v>5.8770171981463823E-2</v>
      </c>
      <c r="I1289" s="2">
        <f>VLOOKUP($E1289,
Products!$A$1:$F$201,MATCH(Orders!I$1,Products!$A$1:$F$1,0),0)</f>
        <v>2163.0020078909042</v>
      </c>
      <c r="J1289" s="2">
        <f>VLOOKUP($E1289,
Products!$A$1:$F$201,MATCH(Orders!J$1,Products!$A$1:$F$1,0),0)</f>
        <v>1416.078554182008</v>
      </c>
    </row>
    <row r="1290" spans="1:10">
      <c r="A1290">
        <v>1289</v>
      </c>
      <c r="B1290" s="4">
        <v>45739</v>
      </c>
      <c r="C1290" s="10">
        <f>DATE(YEAR(orders[[#This Row],[order_date]]), MONTH(orders[[#This Row],[order_date]]), 1)</f>
        <v>45717</v>
      </c>
      <c r="D1290" t="s">
        <v>1092</v>
      </c>
      <c r="E1290" t="s">
        <v>601</v>
      </c>
      <c r="F1290" t="str">
        <f>VLOOKUP(orders[[#This Row],[product_id]],Products!A:C,3,0)</f>
        <v>Appliances</v>
      </c>
      <c r="G1290">
        <v>2</v>
      </c>
      <c r="H1290" s="6">
        <v>0.10311982693998199</v>
      </c>
      <c r="I1290" s="2">
        <f>VLOOKUP($E1290,
Products!$A$1:$F$201,MATCH(Orders!I$1,Products!$A$1:$F$1,0),0)</f>
        <v>2095.1354013205032</v>
      </c>
      <c r="J1290" s="2">
        <f>VLOOKUP($E1290,
Products!$A$1:$F$201,MATCH(Orders!J$1,Products!$A$1:$F$1,0),0)</f>
        <v>1374.592895200507</v>
      </c>
    </row>
    <row r="1291" spans="1:10">
      <c r="A1291">
        <v>1290</v>
      </c>
      <c r="B1291" s="4">
        <v>45257</v>
      </c>
      <c r="C1291" s="10">
        <f>DATE(YEAR(orders[[#This Row],[order_date]]), MONTH(orders[[#This Row],[order_date]]), 1)</f>
        <v>45231</v>
      </c>
      <c r="D1291" t="s">
        <v>1144</v>
      </c>
      <c r="E1291" t="s">
        <v>678</v>
      </c>
      <c r="F1291" t="str">
        <f>VLOOKUP(orders[[#This Row],[product_id]],Products!A:C,3,0)</f>
        <v>Appliances</v>
      </c>
      <c r="G1291">
        <v>1</v>
      </c>
      <c r="H1291" s="6">
        <v>6.1332572191521266E-2</v>
      </c>
      <c r="I1291" s="2">
        <f>VLOOKUP($E1291,
Products!$A$1:$F$201,MATCH(Orders!I$1,Products!$A$1:$F$1,0),0)</f>
        <v>24547.80463631255</v>
      </c>
      <c r="J1291" s="2">
        <f>VLOOKUP($E1291,
Products!$A$1:$F$201,MATCH(Orders!J$1,Products!$A$1:$F$1,0),0)</f>
        <v>16599.667533695861</v>
      </c>
    </row>
    <row r="1292" spans="1:10">
      <c r="A1292">
        <v>1291</v>
      </c>
      <c r="B1292" s="4">
        <v>45091</v>
      </c>
      <c r="C1292" s="10">
        <f>DATE(YEAR(orders[[#This Row],[order_date]]), MONTH(orders[[#This Row],[order_date]]), 1)</f>
        <v>45078</v>
      </c>
      <c r="D1292" t="s">
        <v>4049</v>
      </c>
      <c r="E1292" t="s">
        <v>692</v>
      </c>
      <c r="F1292" t="str">
        <f>VLOOKUP(orders[[#This Row],[product_id]],Products!A:C,3,0)</f>
        <v>Electronics</v>
      </c>
      <c r="G1292">
        <v>2</v>
      </c>
      <c r="H1292" s="6">
        <v>0.24594529361457815</v>
      </c>
      <c r="I1292" s="2">
        <f>VLOOKUP($E1292,
Products!$A$1:$F$201,MATCH(Orders!I$1,Products!$A$1:$F$1,0),0)</f>
        <v>18150.337151787651</v>
      </c>
      <c r="J1292" s="2">
        <f>VLOOKUP($E1292,
Products!$A$1:$F$201,MATCH(Orders!J$1,Products!$A$1:$F$1,0),0)</f>
        <v>11965.45000430708</v>
      </c>
    </row>
    <row r="1293" spans="1:10">
      <c r="A1293">
        <v>1292</v>
      </c>
      <c r="B1293" s="4">
        <v>46015</v>
      </c>
      <c r="C1293" s="10">
        <f>DATE(YEAR(orders[[#This Row],[order_date]]), MONTH(orders[[#This Row],[order_date]]), 1)</f>
        <v>45992</v>
      </c>
      <c r="D1293" t="s">
        <v>3053</v>
      </c>
      <c r="E1293" t="s">
        <v>625</v>
      </c>
      <c r="F1293" t="str">
        <f>VLOOKUP(orders[[#This Row],[product_id]],Products!A:C,3,0)</f>
        <v>Electronics</v>
      </c>
      <c r="G1293">
        <v>2</v>
      </c>
      <c r="H1293" s="6">
        <v>0.22415158936916696</v>
      </c>
      <c r="I1293" s="2">
        <f>VLOOKUP($E1293,
Products!$A$1:$F$201,MATCH(Orders!I$1,Products!$A$1:$F$1,0),0)</f>
        <v>11578.815958005471</v>
      </c>
      <c r="J1293" s="2">
        <f>VLOOKUP($E1293,
Products!$A$1:$F$201,MATCH(Orders!J$1,Products!$A$1:$F$1,0),0)</f>
        <v>7854.7306959992193</v>
      </c>
    </row>
    <row r="1294" spans="1:10">
      <c r="A1294">
        <v>1293</v>
      </c>
      <c r="B1294" s="4">
        <v>45313</v>
      </c>
      <c r="C1294" s="10">
        <f>DATE(YEAR(orders[[#This Row],[order_date]]), MONTH(orders[[#This Row],[order_date]]), 1)</f>
        <v>45292</v>
      </c>
      <c r="D1294" t="s">
        <v>1426</v>
      </c>
      <c r="E1294" t="s">
        <v>570</v>
      </c>
      <c r="F1294" t="str">
        <f>VLOOKUP(orders[[#This Row],[product_id]],Products!A:C,3,0)</f>
        <v>Electronics</v>
      </c>
      <c r="G1294">
        <v>1</v>
      </c>
      <c r="H1294" s="6">
        <v>0.24096635306178826</v>
      </c>
      <c r="I1294" s="2">
        <f>VLOOKUP($E1294,
Products!$A$1:$F$201,MATCH(Orders!I$1,Products!$A$1:$F$1,0),0)</f>
        <v>10978.62820425244</v>
      </c>
      <c r="J1294" s="2">
        <f>VLOOKUP($E1294,
Products!$A$1:$F$201,MATCH(Orders!J$1,Products!$A$1:$F$1,0),0)</f>
        <v>7174.697588469895</v>
      </c>
    </row>
    <row r="1295" spans="1:10">
      <c r="A1295">
        <v>1294</v>
      </c>
      <c r="B1295" s="4">
        <v>45980</v>
      </c>
      <c r="C1295" s="10">
        <f>DATE(YEAR(orders[[#This Row],[order_date]]), MONTH(orders[[#This Row],[order_date]]), 1)</f>
        <v>45962</v>
      </c>
      <c r="D1295" t="s">
        <v>1178</v>
      </c>
      <c r="E1295" t="s">
        <v>696</v>
      </c>
      <c r="F1295" t="str">
        <f>VLOOKUP(orders[[#This Row],[product_id]],Products!A:C,3,0)</f>
        <v>Electronics</v>
      </c>
      <c r="G1295">
        <v>1</v>
      </c>
      <c r="H1295" s="6">
        <v>0.15958344482514253</v>
      </c>
      <c r="I1295" s="2">
        <f>VLOOKUP($E1295,
Products!$A$1:$F$201,MATCH(Orders!I$1,Products!$A$1:$F$1,0),0)</f>
        <v>2723.6534496184809</v>
      </c>
      <c r="J1295" s="2">
        <f>VLOOKUP($E1295,
Products!$A$1:$F$201,MATCH(Orders!J$1,Products!$A$1:$F$1,0),0)</f>
        <v>1872.4715951823</v>
      </c>
    </row>
    <row r="1296" spans="1:10">
      <c r="A1296">
        <v>1295</v>
      </c>
      <c r="B1296" s="4">
        <v>45254</v>
      </c>
      <c r="C1296" s="10">
        <f>DATE(YEAR(orders[[#This Row],[order_date]]), MONTH(orders[[#This Row],[order_date]]), 1)</f>
        <v>45231</v>
      </c>
      <c r="D1296" t="s">
        <v>3935</v>
      </c>
      <c r="E1296" t="s">
        <v>626</v>
      </c>
      <c r="F1296" t="str">
        <f>VLOOKUP(orders[[#This Row],[product_id]],Products!A:C,3,0)</f>
        <v>Electronics</v>
      </c>
      <c r="G1296">
        <v>1</v>
      </c>
      <c r="H1296" s="6">
        <v>0.20444851933106256</v>
      </c>
      <c r="I1296" s="2">
        <f>VLOOKUP($E1296,
Products!$A$1:$F$201,MATCH(Orders!I$1,Products!$A$1:$F$1,0),0)</f>
        <v>19602.440815481601</v>
      </c>
      <c r="J1296" s="2">
        <f>VLOOKUP($E1296,
Products!$A$1:$F$201,MATCH(Orders!J$1,Products!$A$1:$F$1,0),0)</f>
        <v>14427.862284038891</v>
      </c>
    </row>
    <row r="1297" spans="1:10">
      <c r="A1297">
        <v>1296</v>
      </c>
      <c r="B1297" s="4">
        <v>45246</v>
      </c>
      <c r="C1297" s="10">
        <f>DATE(YEAR(orders[[#This Row],[order_date]]), MONTH(orders[[#This Row],[order_date]]), 1)</f>
        <v>45231</v>
      </c>
      <c r="D1297" t="s">
        <v>1712</v>
      </c>
      <c r="E1297" t="s">
        <v>595</v>
      </c>
      <c r="F1297" t="str">
        <f>VLOOKUP(orders[[#This Row],[product_id]],Products!A:C,3,0)</f>
        <v>Electronics</v>
      </c>
      <c r="G1297">
        <v>3</v>
      </c>
      <c r="H1297" s="6">
        <v>0.13744221164354603</v>
      </c>
      <c r="I1297" s="2">
        <f>VLOOKUP($E1297,
Products!$A$1:$F$201,MATCH(Orders!I$1,Products!$A$1:$F$1,0),0)</f>
        <v>2368.316565735005</v>
      </c>
      <c r="J1297" s="2">
        <f>VLOOKUP($E1297,
Products!$A$1:$F$201,MATCH(Orders!J$1,Products!$A$1:$F$1,0),0)</f>
        <v>1668.7588573553539</v>
      </c>
    </row>
    <row r="1298" spans="1:10">
      <c r="A1298">
        <v>1297</v>
      </c>
      <c r="B1298" s="4">
        <v>45325</v>
      </c>
      <c r="C1298" s="10">
        <f>DATE(YEAR(orders[[#This Row],[order_date]]), MONTH(orders[[#This Row],[order_date]]), 1)</f>
        <v>45323</v>
      </c>
      <c r="D1298" t="s">
        <v>1338</v>
      </c>
      <c r="E1298" t="s">
        <v>700</v>
      </c>
      <c r="F1298" t="str">
        <f>VLOOKUP(orders[[#This Row],[product_id]],Products!A:C,3,0)</f>
        <v>Electronics</v>
      </c>
      <c r="G1298">
        <v>2</v>
      </c>
      <c r="H1298" s="6">
        <v>0.22987350845158494</v>
      </c>
      <c r="I1298" s="2">
        <f>VLOOKUP($E1298,
Products!$A$1:$F$201,MATCH(Orders!I$1,Products!$A$1:$F$1,0),0)</f>
        <v>11070.26215043813</v>
      </c>
      <c r="J1298" s="2">
        <f>VLOOKUP($E1298,
Products!$A$1:$F$201,MATCH(Orders!J$1,Products!$A$1:$F$1,0),0)</f>
        <v>7867.3909748932683</v>
      </c>
    </row>
    <row r="1299" spans="1:10">
      <c r="A1299">
        <v>1298</v>
      </c>
      <c r="B1299" s="4">
        <v>45031</v>
      </c>
      <c r="C1299" s="10">
        <f>DATE(YEAR(orders[[#This Row],[order_date]]), MONTH(orders[[#This Row],[order_date]]), 1)</f>
        <v>45017</v>
      </c>
      <c r="D1299" t="s">
        <v>4004</v>
      </c>
      <c r="E1299" t="s">
        <v>682</v>
      </c>
      <c r="F1299" t="str">
        <f>VLOOKUP(orders[[#This Row],[product_id]],Products!A:C,3,0)</f>
        <v>Electronics</v>
      </c>
      <c r="G1299">
        <v>3</v>
      </c>
      <c r="H1299" s="6">
        <v>0.23996183674512134</v>
      </c>
      <c r="I1299" s="2">
        <f>VLOOKUP($E1299,
Products!$A$1:$F$201,MATCH(Orders!I$1,Products!$A$1:$F$1,0),0)</f>
        <v>32533.33990892916</v>
      </c>
      <c r="J1299" s="2">
        <f>VLOOKUP($E1299,
Products!$A$1:$F$201,MATCH(Orders!J$1,Products!$A$1:$F$1,0),0)</f>
        <v>22734.712471507952</v>
      </c>
    </row>
    <row r="1300" spans="1:10">
      <c r="A1300">
        <v>1299</v>
      </c>
      <c r="B1300" s="4">
        <v>45622</v>
      </c>
      <c r="C1300" s="10">
        <f>DATE(YEAR(orders[[#This Row],[order_date]]), MONTH(orders[[#This Row],[order_date]]), 1)</f>
        <v>45597</v>
      </c>
      <c r="D1300" t="s">
        <v>3174</v>
      </c>
      <c r="E1300" t="s">
        <v>620</v>
      </c>
      <c r="F1300" t="str">
        <f>VLOOKUP(orders[[#This Row],[product_id]],Products!A:C,3,0)</f>
        <v>Electronics</v>
      </c>
      <c r="G1300">
        <v>1</v>
      </c>
      <c r="H1300" s="6">
        <v>0.14018001885721501</v>
      </c>
      <c r="I1300" s="2">
        <f>VLOOKUP($E1300,
Products!$A$1:$F$201,MATCH(Orders!I$1,Products!$A$1:$F$1,0),0)</f>
        <v>23669.635851452331</v>
      </c>
      <c r="J1300" s="2">
        <f>VLOOKUP($E1300,
Products!$A$1:$F$201,MATCH(Orders!J$1,Products!$A$1:$F$1,0),0)</f>
        <v>17880.752220874681</v>
      </c>
    </row>
    <row r="1301" spans="1:10">
      <c r="A1301">
        <v>1300</v>
      </c>
      <c r="B1301" s="4">
        <v>45943</v>
      </c>
      <c r="C1301" s="10">
        <f>DATE(YEAR(orders[[#This Row],[order_date]]), MONTH(orders[[#This Row],[order_date]]), 1)</f>
        <v>45931</v>
      </c>
      <c r="D1301" t="s">
        <v>3709</v>
      </c>
      <c r="E1301" t="s">
        <v>582</v>
      </c>
      <c r="F1301" t="str">
        <f>VLOOKUP(orders[[#This Row],[product_id]],Products!A:C,3,0)</f>
        <v>Electronics</v>
      </c>
      <c r="G1301">
        <v>1</v>
      </c>
      <c r="H1301" s="6">
        <v>0.11574016735978446</v>
      </c>
      <c r="I1301" s="2">
        <f>VLOOKUP($E1301,
Products!$A$1:$F$201,MATCH(Orders!I$1,Products!$A$1:$F$1,0),0)</f>
        <v>16266.090182397211</v>
      </c>
      <c r="J1301" s="2">
        <f>VLOOKUP($E1301,
Products!$A$1:$F$201,MATCH(Orders!J$1,Products!$A$1:$F$1,0),0)</f>
        <v>11802.84602487359</v>
      </c>
    </row>
    <row r="1302" spans="1:10">
      <c r="A1302">
        <v>1301</v>
      </c>
      <c r="B1302" s="4">
        <v>45256</v>
      </c>
      <c r="C1302" s="10">
        <f>DATE(YEAR(orders[[#This Row],[order_date]]), MONTH(orders[[#This Row],[order_date]]), 1)</f>
        <v>45231</v>
      </c>
      <c r="D1302" t="s">
        <v>3726</v>
      </c>
      <c r="E1302" t="s">
        <v>537</v>
      </c>
      <c r="F1302" t="str">
        <f>VLOOKUP(orders[[#This Row],[product_id]],Products!A:C,3,0)</f>
        <v>Electronics</v>
      </c>
      <c r="G1302">
        <v>1</v>
      </c>
      <c r="H1302" s="6">
        <v>0.13011014304846286</v>
      </c>
      <c r="I1302" s="2">
        <f>VLOOKUP($E1302,
Products!$A$1:$F$201,MATCH(Orders!I$1,Products!$A$1:$F$1,0),0)</f>
        <v>31703.831103033539</v>
      </c>
      <c r="J1302" s="2">
        <f>VLOOKUP($E1302,
Products!$A$1:$F$201,MATCH(Orders!J$1,Products!$A$1:$F$1,0),0)</f>
        <v>24504.340558054781</v>
      </c>
    </row>
    <row r="1303" spans="1:10">
      <c r="A1303">
        <v>1302</v>
      </c>
      <c r="B1303" s="4">
        <v>45586</v>
      </c>
      <c r="C1303" s="10">
        <f>DATE(YEAR(orders[[#This Row],[order_date]]), MONTH(orders[[#This Row],[order_date]]), 1)</f>
        <v>45566</v>
      </c>
      <c r="D1303" t="s">
        <v>729</v>
      </c>
      <c r="E1303" t="s">
        <v>617</v>
      </c>
      <c r="F1303" t="str">
        <f>VLOOKUP(orders[[#This Row],[product_id]],Products!A:C,3,0)</f>
        <v>Electronics</v>
      </c>
      <c r="G1303">
        <v>2</v>
      </c>
      <c r="H1303" s="6">
        <v>0.19492478760128765</v>
      </c>
      <c r="I1303" s="2">
        <f>VLOOKUP($E1303,
Products!$A$1:$F$201,MATCH(Orders!I$1,Products!$A$1:$F$1,0),0)</f>
        <v>19466.867434847129</v>
      </c>
      <c r="J1303" s="2">
        <f>VLOOKUP($E1303,
Products!$A$1:$F$201,MATCH(Orders!J$1,Products!$A$1:$F$1,0),0)</f>
        <v>13371.790482684521</v>
      </c>
    </row>
    <row r="1304" spans="1:10">
      <c r="A1304">
        <v>1303</v>
      </c>
      <c r="B1304" s="4">
        <v>45997</v>
      </c>
      <c r="C1304" s="10">
        <f>DATE(YEAR(orders[[#This Row],[order_date]]), MONTH(orders[[#This Row],[order_date]]), 1)</f>
        <v>45992</v>
      </c>
      <c r="D1304" t="s">
        <v>4519</v>
      </c>
      <c r="E1304" t="s">
        <v>683</v>
      </c>
      <c r="F1304" t="str">
        <f>VLOOKUP(orders[[#This Row],[product_id]],Products!A:C,3,0)</f>
        <v>Electronics</v>
      </c>
      <c r="G1304">
        <v>2</v>
      </c>
      <c r="H1304" s="6">
        <v>0.14082743865080072</v>
      </c>
      <c r="I1304" s="2">
        <f>VLOOKUP($E1304,
Products!$A$1:$F$201,MATCH(Orders!I$1,Products!$A$1:$F$1,0),0)</f>
        <v>30555.409096588959</v>
      </c>
      <c r="J1304" s="2">
        <f>VLOOKUP($E1304,
Products!$A$1:$F$201,MATCH(Orders!J$1,Products!$A$1:$F$1,0),0)</f>
        <v>20295.233857550291</v>
      </c>
    </row>
    <row r="1305" spans="1:10">
      <c r="A1305">
        <v>1304</v>
      </c>
      <c r="B1305" s="4">
        <v>45525</v>
      </c>
      <c r="C1305" s="10">
        <f>DATE(YEAR(orders[[#This Row],[order_date]]), MONTH(orders[[#This Row],[order_date]]), 1)</f>
        <v>45505</v>
      </c>
      <c r="D1305" t="s">
        <v>1243</v>
      </c>
      <c r="E1305" t="s">
        <v>691</v>
      </c>
      <c r="F1305" t="str">
        <f>VLOOKUP(orders[[#This Row],[product_id]],Products!A:C,3,0)</f>
        <v>Appliances</v>
      </c>
      <c r="G1305">
        <v>1</v>
      </c>
      <c r="H1305" s="6">
        <v>6.2529878960294494E-2</v>
      </c>
      <c r="I1305" s="2">
        <f>VLOOKUP($E1305,
Products!$A$1:$F$201,MATCH(Orders!I$1,Products!$A$1:$F$1,0),0)</f>
        <v>2337.6024778940591</v>
      </c>
      <c r="J1305" s="2">
        <f>VLOOKUP($E1305,
Products!$A$1:$F$201,MATCH(Orders!J$1,Products!$A$1:$F$1,0),0)</f>
        <v>1616.9957885138581</v>
      </c>
    </row>
    <row r="1306" spans="1:10">
      <c r="A1306">
        <v>1305</v>
      </c>
      <c r="B1306" s="4">
        <v>45747</v>
      </c>
      <c r="C1306" s="10">
        <f>DATE(YEAR(orders[[#This Row],[order_date]]), MONTH(orders[[#This Row],[order_date]]), 1)</f>
        <v>45717</v>
      </c>
      <c r="D1306" t="s">
        <v>4347</v>
      </c>
      <c r="E1306" t="s">
        <v>557</v>
      </c>
      <c r="F1306" t="str">
        <f>VLOOKUP(orders[[#This Row],[product_id]],Products!A:C,3,0)</f>
        <v>Electronics</v>
      </c>
      <c r="G1306">
        <v>2</v>
      </c>
      <c r="H1306" s="6">
        <v>0.15252834651069144</v>
      </c>
      <c r="I1306" s="2">
        <f>VLOOKUP($E1306,
Products!$A$1:$F$201,MATCH(Orders!I$1,Products!$A$1:$F$1,0),0)</f>
        <v>23950.56449224626</v>
      </c>
      <c r="J1306" s="2">
        <f>VLOOKUP($E1306,
Products!$A$1:$F$201,MATCH(Orders!J$1,Products!$A$1:$F$1,0),0)</f>
        <v>16488.618979732779</v>
      </c>
    </row>
    <row r="1307" spans="1:10">
      <c r="A1307">
        <v>1306</v>
      </c>
      <c r="B1307" s="4">
        <v>45567</v>
      </c>
      <c r="C1307" s="10">
        <f>DATE(YEAR(orders[[#This Row],[order_date]]), MONTH(orders[[#This Row],[order_date]]), 1)</f>
        <v>45566</v>
      </c>
      <c r="D1307" t="s">
        <v>3530</v>
      </c>
      <c r="E1307" t="s">
        <v>528</v>
      </c>
      <c r="F1307" t="str">
        <f>VLOOKUP(orders[[#This Row],[product_id]],Products!A:C,3,0)</f>
        <v>Appliances</v>
      </c>
      <c r="G1307">
        <v>3</v>
      </c>
      <c r="H1307" s="6">
        <v>0.10749131602637486</v>
      </c>
      <c r="I1307" s="2">
        <f>VLOOKUP($E1307,
Products!$A$1:$F$201,MATCH(Orders!I$1,Products!$A$1:$F$1,0),0)</f>
        <v>5741.145946914552</v>
      </c>
      <c r="J1307" s="2">
        <f>VLOOKUP($E1307,
Products!$A$1:$F$201,MATCH(Orders!J$1,Products!$A$1:$F$1,0),0)</f>
        <v>4112.7219202399874</v>
      </c>
    </row>
    <row r="1308" spans="1:10">
      <c r="A1308">
        <v>1307</v>
      </c>
      <c r="B1308" s="4">
        <v>45240</v>
      </c>
      <c r="C1308" s="10">
        <f>DATE(YEAR(orders[[#This Row],[order_date]]), MONTH(orders[[#This Row],[order_date]]), 1)</f>
        <v>45231</v>
      </c>
      <c r="D1308" t="s">
        <v>3391</v>
      </c>
      <c r="E1308" t="s">
        <v>535</v>
      </c>
      <c r="F1308" t="str">
        <f>VLOOKUP(orders[[#This Row],[product_id]],Products!A:C,3,0)</f>
        <v>Appliances</v>
      </c>
      <c r="G1308">
        <v>1</v>
      </c>
      <c r="H1308" s="6">
        <v>6.6672196598473552E-2</v>
      </c>
      <c r="I1308" s="2">
        <f>VLOOKUP($E1308,
Products!$A$1:$F$201,MATCH(Orders!I$1,Products!$A$1:$F$1,0),0)</f>
        <v>25188.460642954858</v>
      </c>
      <c r="J1308" s="2">
        <f>VLOOKUP($E1308,
Products!$A$1:$F$201,MATCH(Orders!J$1,Products!$A$1:$F$1,0),0)</f>
        <v>18873.341689191599</v>
      </c>
    </row>
    <row r="1309" spans="1:10">
      <c r="A1309">
        <v>1308</v>
      </c>
      <c r="B1309" s="4">
        <v>45388</v>
      </c>
      <c r="C1309" s="10">
        <f>DATE(YEAR(orders[[#This Row],[order_date]]), MONTH(orders[[#This Row],[order_date]]), 1)</f>
        <v>45383</v>
      </c>
      <c r="D1309" t="s">
        <v>2686</v>
      </c>
      <c r="E1309" t="s">
        <v>575</v>
      </c>
      <c r="F1309" t="str">
        <f>VLOOKUP(orders[[#This Row],[product_id]],Products!A:C,3,0)</f>
        <v>Appliances</v>
      </c>
      <c r="G1309">
        <v>1</v>
      </c>
      <c r="H1309" s="6">
        <v>0.1255302545182756</v>
      </c>
      <c r="I1309" s="2">
        <f>VLOOKUP($E1309,
Products!$A$1:$F$201,MATCH(Orders!I$1,Products!$A$1:$F$1,0),0)</f>
        <v>25283.54628276427</v>
      </c>
      <c r="J1309" s="2">
        <f>VLOOKUP($E1309,
Products!$A$1:$F$201,MATCH(Orders!J$1,Products!$A$1:$F$1,0),0)</f>
        <v>19310.503554692368</v>
      </c>
    </row>
    <row r="1310" spans="1:10">
      <c r="A1310">
        <v>1309</v>
      </c>
      <c r="B1310" s="4">
        <v>45412</v>
      </c>
      <c r="C1310" s="10">
        <f>DATE(YEAR(orders[[#This Row],[order_date]]), MONTH(orders[[#This Row],[order_date]]), 1)</f>
        <v>45383</v>
      </c>
      <c r="D1310" t="s">
        <v>2516</v>
      </c>
      <c r="E1310" t="s">
        <v>576</v>
      </c>
      <c r="F1310" t="str">
        <f>VLOOKUP(orders[[#This Row],[product_id]],Products!A:C,3,0)</f>
        <v>Electronics</v>
      </c>
      <c r="G1310">
        <v>3</v>
      </c>
      <c r="H1310" s="6">
        <v>0.15220971074456263</v>
      </c>
      <c r="I1310" s="2">
        <f>VLOOKUP($E1310,
Products!$A$1:$F$201,MATCH(Orders!I$1,Products!$A$1:$F$1,0),0)</f>
        <v>12571.90922514794</v>
      </c>
      <c r="J1310" s="2">
        <f>VLOOKUP($E1310,
Products!$A$1:$F$201,MATCH(Orders!J$1,Products!$A$1:$F$1,0),0)</f>
        <v>9314.5536289888332</v>
      </c>
    </row>
    <row r="1311" spans="1:10">
      <c r="A1311">
        <v>1310</v>
      </c>
      <c r="B1311" s="4">
        <v>45336</v>
      </c>
      <c r="C1311" s="10">
        <f>DATE(YEAR(orders[[#This Row],[order_date]]), MONTH(orders[[#This Row],[order_date]]), 1)</f>
        <v>45323</v>
      </c>
      <c r="D1311" t="s">
        <v>1245</v>
      </c>
      <c r="E1311" t="s">
        <v>616</v>
      </c>
      <c r="F1311" t="str">
        <f>VLOOKUP(orders[[#This Row],[product_id]],Products!A:C,3,0)</f>
        <v>Electronics</v>
      </c>
      <c r="G1311">
        <v>2</v>
      </c>
      <c r="H1311" s="6">
        <v>0.11095576113437815</v>
      </c>
      <c r="I1311" s="2">
        <f>VLOOKUP($E1311,
Products!$A$1:$F$201,MATCH(Orders!I$1,Products!$A$1:$F$1,0),0)</f>
        <v>12172.554053901489</v>
      </c>
      <c r="J1311" s="2">
        <f>VLOOKUP($E1311,
Products!$A$1:$F$201,MATCH(Orders!J$1,Products!$A$1:$F$1,0),0)</f>
        <v>9644.7702288148557</v>
      </c>
    </row>
    <row r="1312" spans="1:10">
      <c r="A1312">
        <v>1311</v>
      </c>
      <c r="B1312" s="4">
        <v>44953</v>
      </c>
      <c r="C1312" s="10">
        <f>DATE(YEAR(orders[[#This Row],[order_date]]), MONTH(orders[[#This Row],[order_date]]), 1)</f>
        <v>44927</v>
      </c>
      <c r="D1312" t="s">
        <v>3656</v>
      </c>
      <c r="E1312" t="s">
        <v>663</v>
      </c>
      <c r="F1312" t="str">
        <f>VLOOKUP(orders[[#This Row],[product_id]],Products!A:C,3,0)</f>
        <v>Electronics</v>
      </c>
      <c r="G1312">
        <v>2</v>
      </c>
      <c r="H1312" s="6">
        <v>0.1740454247388046</v>
      </c>
      <c r="I1312" s="2">
        <f>VLOOKUP($E1312,
Products!$A$1:$F$201,MATCH(Orders!I$1,Products!$A$1:$F$1,0),0)</f>
        <v>12863.39473364416</v>
      </c>
      <c r="J1312" s="2">
        <f>VLOOKUP($E1312,
Products!$A$1:$F$201,MATCH(Orders!J$1,Products!$A$1:$F$1,0),0)</f>
        <v>9312.9321574947517</v>
      </c>
    </row>
    <row r="1313" spans="1:10">
      <c r="A1313">
        <v>1312</v>
      </c>
      <c r="B1313" s="4">
        <v>45979</v>
      </c>
      <c r="C1313" s="10">
        <f>DATE(YEAR(orders[[#This Row],[order_date]]), MONTH(orders[[#This Row],[order_date]]), 1)</f>
        <v>45962</v>
      </c>
      <c r="D1313" t="s">
        <v>4590</v>
      </c>
      <c r="E1313" t="s">
        <v>542</v>
      </c>
      <c r="F1313" t="str">
        <f>VLOOKUP(orders[[#This Row],[product_id]],Products!A:C,3,0)</f>
        <v>Electronics</v>
      </c>
      <c r="G1313">
        <v>1</v>
      </c>
      <c r="H1313" s="6">
        <v>0.21615481371609441</v>
      </c>
      <c r="I1313" s="2">
        <f>VLOOKUP($E1313,
Products!$A$1:$F$201,MATCH(Orders!I$1,Products!$A$1:$F$1,0),0)</f>
        <v>29298.352838526029</v>
      </c>
      <c r="J1313" s="2">
        <f>VLOOKUP($E1313,
Products!$A$1:$F$201,MATCH(Orders!J$1,Products!$A$1:$F$1,0),0)</f>
        <v>19250.751682102291</v>
      </c>
    </row>
    <row r="1314" spans="1:10">
      <c r="A1314">
        <v>1313</v>
      </c>
      <c r="B1314" s="4">
        <v>45197</v>
      </c>
      <c r="C1314" s="10">
        <f>DATE(YEAR(orders[[#This Row],[order_date]]), MONTH(orders[[#This Row],[order_date]]), 1)</f>
        <v>45170</v>
      </c>
      <c r="D1314" t="s">
        <v>3905</v>
      </c>
      <c r="E1314" t="s">
        <v>553</v>
      </c>
      <c r="F1314" t="str">
        <f>VLOOKUP(orders[[#This Row],[product_id]],Products!A:C,3,0)</f>
        <v>Electronics</v>
      </c>
      <c r="G1314">
        <v>2</v>
      </c>
      <c r="H1314" s="6">
        <v>0.24295213707043473</v>
      </c>
      <c r="I1314" s="2">
        <f>VLOOKUP($E1314,
Products!$A$1:$F$201,MATCH(Orders!I$1,Products!$A$1:$F$1,0),0)</f>
        <v>19089.562478947992</v>
      </c>
      <c r="J1314" s="2">
        <f>VLOOKUP($E1314,
Products!$A$1:$F$201,MATCH(Orders!J$1,Products!$A$1:$F$1,0),0)</f>
        <v>12552.840439332171</v>
      </c>
    </row>
    <row r="1315" spans="1:10">
      <c r="A1315">
        <v>1314</v>
      </c>
      <c r="B1315" s="4">
        <v>45612</v>
      </c>
      <c r="C1315" s="10">
        <f>DATE(YEAR(orders[[#This Row],[order_date]]), MONTH(orders[[#This Row],[order_date]]), 1)</f>
        <v>45597</v>
      </c>
      <c r="D1315" t="s">
        <v>3871</v>
      </c>
      <c r="E1315" t="s">
        <v>665</v>
      </c>
      <c r="F1315" t="str">
        <f>VLOOKUP(orders[[#This Row],[product_id]],Products!A:C,3,0)</f>
        <v>Electronics</v>
      </c>
      <c r="G1315">
        <v>1</v>
      </c>
      <c r="H1315" s="6">
        <v>0.11148542901167445</v>
      </c>
      <c r="I1315" s="2">
        <f>VLOOKUP($E1315,
Products!$A$1:$F$201,MATCH(Orders!I$1,Products!$A$1:$F$1,0),0)</f>
        <v>2381.208040848107</v>
      </c>
      <c r="J1315" s="2">
        <f>VLOOKUP($E1315,
Products!$A$1:$F$201,MATCH(Orders!J$1,Products!$A$1:$F$1,0),0)</f>
        <v>1615.320210979525</v>
      </c>
    </row>
    <row r="1316" spans="1:10">
      <c r="A1316">
        <v>1315</v>
      </c>
      <c r="B1316" s="4">
        <v>45427</v>
      </c>
      <c r="C1316" s="10">
        <f>DATE(YEAR(orders[[#This Row],[order_date]]), MONTH(orders[[#This Row],[order_date]]), 1)</f>
        <v>45413</v>
      </c>
      <c r="D1316" t="s">
        <v>2432</v>
      </c>
      <c r="E1316" t="s">
        <v>575</v>
      </c>
      <c r="F1316" t="str">
        <f>VLOOKUP(orders[[#This Row],[product_id]],Products!A:C,3,0)</f>
        <v>Appliances</v>
      </c>
      <c r="G1316">
        <v>3</v>
      </c>
      <c r="H1316" s="6">
        <v>0.13207443143671657</v>
      </c>
      <c r="I1316" s="2">
        <f>VLOOKUP($E1316,
Products!$A$1:$F$201,MATCH(Orders!I$1,Products!$A$1:$F$1,0),0)</f>
        <v>25283.54628276427</v>
      </c>
      <c r="J1316" s="2">
        <f>VLOOKUP($E1316,
Products!$A$1:$F$201,MATCH(Orders!J$1,Products!$A$1:$F$1,0),0)</f>
        <v>19310.503554692368</v>
      </c>
    </row>
    <row r="1317" spans="1:10">
      <c r="A1317">
        <v>1316</v>
      </c>
      <c r="B1317" s="4">
        <v>45311</v>
      </c>
      <c r="C1317" s="10">
        <f>DATE(YEAR(orders[[#This Row],[order_date]]), MONTH(orders[[#This Row],[order_date]]), 1)</f>
        <v>45292</v>
      </c>
      <c r="D1317" t="s">
        <v>1126</v>
      </c>
      <c r="E1317" t="s">
        <v>540</v>
      </c>
      <c r="F1317" t="str">
        <f>VLOOKUP(orders[[#This Row],[product_id]],Products!A:C,3,0)</f>
        <v>Electronics</v>
      </c>
      <c r="G1317">
        <v>2</v>
      </c>
      <c r="H1317" s="6">
        <v>0.14005919650267867</v>
      </c>
      <c r="I1317" s="2">
        <f>VLOOKUP($E1317,
Products!$A$1:$F$201,MATCH(Orders!I$1,Products!$A$1:$F$1,0),0)</f>
        <v>27903.66571841111</v>
      </c>
      <c r="J1317" s="2">
        <f>VLOOKUP($E1317,
Products!$A$1:$F$201,MATCH(Orders!J$1,Products!$A$1:$F$1,0),0)</f>
        <v>20363.814715502049</v>
      </c>
    </row>
    <row r="1318" spans="1:10">
      <c r="A1318">
        <v>1317</v>
      </c>
      <c r="B1318" s="4">
        <v>44986</v>
      </c>
      <c r="C1318" s="10">
        <f>DATE(YEAR(orders[[#This Row],[order_date]]), MONTH(orders[[#This Row],[order_date]]), 1)</f>
        <v>44986</v>
      </c>
      <c r="D1318" t="s">
        <v>4049</v>
      </c>
      <c r="E1318" t="s">
        <v>573</v>
      </c>
      <c r="F1318" t="str">
        <f>VLOOKUP(orders[[#This Row],[product_id]],Products!A:C,3,0)</f>
        <v>Electronics</v>
      </c>
      <c r="G1318">
        <v>1</v>
      </c>
      <c r="H1318" s="6">
        <v>0.22342245692853793</v>
      </c>
      <c r="I1318" s="2">
        <f>VLOOKUP($E1318,
Products!$A$1:$F$201,MATCH(Orders!I$1,Products!$A$1:$F$1,0),0)</f>
        <v>30443.851050190449</v>
      </c>
      <c r="J1318" s="2">
        <f>VLOOKUP($E1318,
Products!$A$1:$F$201,MATCH(Orders!J$1,Products!$A$1:$F$1,0),0)</f>
        <v>21165.126268210519</v>
      </c>
    </row>
    <row r="1319" spans="1:10">
      <c r="A1319">
        <v>1318</v>
      </c>
      <c r="B1319" s="4">
        <v>45146</v>
      </c>
      <c r="C1319" s="10">
        <f>DATE(YEAR(orders[[#This Row],[order_date]]), MONTH(orders[[#This Row],[order_date]]), 1)</f>
        <v>45139</v>
      </c>
      <c r="D1319" t="s">
        <v>1189</v>
      </c>
      <c r="E1319" t="s">
        <v>665</v>
      </c>
      <c r="F1319" t="str">
        <f>VLOOKUP(orders[[#This Row],[product_id]],Products!A:C,3,0)</f>
        <v>Electronics</v>
      </c>
      <c r="G1319">
        <v>1</v>
      </c>
      <c r="H1319" s="6">
        <v>0.15130135369091069</v>
      </c>
      <c r="I1319" s="2">
        <f>VLOOKUP($E1319,
Products!$A$1:$F$201,MATCH(Orders!I$1,Products!$A$1:$F$1,0),0)</f>
        <v>2381.208040848107</v>
      </c>
      <c r="J1319" s="2">
        <f>VLOOKUP($E1319,
Products!$A$1:$F$201,MATCH(Orders!J$1,Products!$A$1:$F$1,0),0)</f>
        <v>1615.320210979525</v>
      </c>
    </row>
    <row r="1320" spans="1:10">
      <c r="A1320">
        <v>1319</v>
      </c>
      <c r="B1320" s="4">
        <v>45697</v>
      </c>
      <c r="C1320" s="10">
        <f>DATE(YEAR(orders[[#This Row],[order_date]]), MONTH(orders[[#This Row],[order_date]]), 1)</f>
        <v>45689</v>
      </c>
      <c r="D1320" t="s">
        <v>1734</v>
      </c>
      <c r="E1320" t="s">
        <v>564</v>
      </c>
      <c r="F1320" t="str">
        <f>VLOOKUP(orders[[#This Row],[product_id]],Products!A:C,3,0)</f>
        <v>Electronics</v>
      </c>
      <c r="G1320">
        <v>2</v>
      </c>
      <c r="H1320" s="6">
        <v>0.1171649885078123</v>
      </c>
      <c r="I1320" s="2">
        <f>VLOOKUP($E1320,
Products!$A$1:$F$201,MATCH(Orders!I$1,Products!$A$1:$F$1,0),0)</f>
        <v>21989.290766910399</v>
      </c>
      <c r="J1320" s="2">
        <f>VLOOKUP($E1320,
Products!$A$1:$F$201,MATCH(Orders!J$1,Products!$A$1:$F$1,0),0)</f>
        <v>15566.99865864101</v>
      </c>
    </row>
    <row r="1321" spans="1:10">
      <c r="A1321">
        <v>1320</v>
      </c>
      <c r="B1321" s="4">
        <v>45490</v>
      </c>
      <c r="C1321" s="10">
        <f>DATE(YEAR(orders[[#This Row],[order_date]]), MONTH(orders[[#This Row],[order_date]]), 1)</f>
        <v>45474</v>
      </c>
      <c r="D1321" t="s">
        <v>2910</v>
      </c>
      <c r="E1321" t="s">
        <v>623</v>
      </c>
      <c r="F1321" t="str">
        <f>VLOOKUP(orders[[#This Row],[product_id]],Products!A:C,3,0)</f>
        <v>Electronics</v>
      </c>
      <c r="G1321">
        <v>2</v>
      </c>
      <c r="H1321" s="6">
        <v>0.19180287542644042</v>
      </c>
      <c r="I1321" s="2">
        <f>VLOOKUP($E1321,
Products!$A$1:$F$201,MATCH(Orders!I$1,Products!$A$1:$F$1,0),0)</f>
        <v>27422.76406600175</v>
      </c>
      <c r="J1321" s="2">
        <f>VLOOKUP($E1321,
Products!$A$1:$F$201,MATCH(Orders!J$1,Products!$A$1:$F$1,0),0)</f>
        <v>18707.390708641691</v>
      </c>
    </row>
    <row r="1322" spans="1:10">
      <c r="A1322">
        <v>1321</v>
      </c>
      <c r="B1322" s="4">
        <v>45472</v>
      </c>
      <c r="C1322" s="10">
        <f>DATE(YEAR(orders[[#This Row],[order_date]]), MONTH(orders[[#This Row],[order_date]]), 1)</f>
        <v>45444</v>
      </c>
      <c r="D1322" t="s">
        <v>757</v>
      </c>
      <c r="E1322" t="s">
        <v>668</v>
      </c>
      <c r="F1322" t="str">
        <f>VLOOKUP(orders[[#This Row],[product_id]],Products!A:C,3,0)</f>
        <v>Electronics</v>
      </c>
      <c r="G1322">
        <v>1</v>
      </c>
      <c r="H1322" s="6">
        <v>0.23408557260709412</v>
      </c>
      <c r="I1322" s="2">
        <f>VLOOKUP($E1322,
Products!$A$1:$F$201,MATCH(Orders!I$1,Products!$A$1:$F$1,0),0)</f>
        <v>23702.058773663419</v>
      </c>
      <c r="J1322" s="2">
        <f>VLOOKUP($E1322,
Products!$A$1:$F$201,MATCH(Orders!J$1,Products!$A$1:$F$1,0),0)</f>
        <v>17657.804767621328</v>
      </c>
    </row>
    <row r="1323" spans="1:10">
      <c r="A1323">
        <v>1322</v>
      </c>
      <c r="B1323" s="4">
        <v>45022</v>
      </c>
      <c r="C1323" s="10">
        <f>DATE(YEAR(orders[[#This Row],[order_date]]), MONTH(orders[[#This Row],[order_date]]), 1)</f>
        <v>45017</v>
      </c>
      <c r="D1323" t="s">
        <v>948</v>
      </c>
      <c r="E1323" t="s">
        <v>617</v>
      </c>
      <c r="F1323" t="str">
        <f>VLOOKUP(orders[[#This Row],[product_id]],Products!A:C,3,0)</f>
        <v>Electronics</v>
      </c>
      <c r="G1323">
        <v>3</v>
      </c>
      <c r="H1323" s="6">
        <v>0.12723824253131311</v>
      </c>
      <c r="I1323" s="2">
        <f>VLOOKUP($E1323,
Products!$A$1:$F$201,MATCH(Orders!I$1,Products!$A$1:$F$1,0),0)</f>
        <v>19466.867434847129</v>
      </c>
      <c r="J1323" s="2">
        <f>VLOOKUP($E1323,
Products!$A$1:$F$201,MATCH(Orders!J$1,Products!$A$1:$F$1,0),0)</f>
        <v>13371.790482684521</v>
      </c>
    </row>
    <row r="1324" spans="1:10">
      <c r="A1324">
        <v>1323</v>
      </c>
      <c r="B1324" s="4">
        <v>45915</v>
      </c>
      <c r="C1324" s="10">
        <f>DATE(YEAR(orders[[#This Row],[order_date]]), MONTH(orders[[#This Row],[order_date]]), 1)</f>
        <v>45901</v>
      </c>
      <c r="D1324" t="s">
        <v>2392</v>
      </c>
      <c r="E1324" t="s">
        <v>649</v>
      </c>
      <c r="F1324" t="str">
        <f>VLOOKUP(orders[[#This Row],[product_id]],Products!A:C,3,0)</f>
        <v>Electronics</v>
      </c>
      <c r="G1324">
        <v>1</v>
      </c>
      <c r="H1324" s="6">
        <v>0.10327104358388302</v>
      </c>
      <c r="I1324" s="2">
        <f>VLOOKUP($E1324,
Products!$A$1:$F$201,MATCH(Orders!I$1,Products!$A$1:$F$1,0),0)</f>
        <v>13109.676759490871</v>
      </c>
      <c r="J1324" s="2">
        <f>VLOOKUP($E1324,
Products!$A$1:$F$201,MATCH(Orders!J$1,Products!$A$1:$F$1,0),0)</f>
        <v>9497.2301945627187</v>
      </c>
    </row>
    <row r="1325" spans="1:10">
      <c r="A1325">
        <v>1324</v>
      </c>
      <c r="B1325" s="4">
        <v>45754</v>
      </c>
      <c r="C1325" s="10">
        <f>DATE(YEAR(orders[[#This Row],[order_date]]), MONTH(orders[[#This Row],[order_date]]), 1)</f>
        <v>45748</v>
      </c>
      <c r="D1325" t="s">
        <v>3527</v>
      </c>
      <c r="E1325" t="s">
        <v>624</v>
      </c>
      <c r="F1325" t="str">
        <f>VLOOKUP(orders[[#This Row],[product_id]],Products!A:C,3,0)</f>
        <v>Appliances</v>
      </c>
      <c r="G1325">
        <v>2</v>
      </c>
      <c r="H1325" s="6">
        <v>5.7275476657655054E-2</v>
      </c>
      <c r="I1325" s="2">
        <f>VLOOKUP($E1325,
Products!$A$1:$F$201,MATCH(Orders!I$1,Products!$A$1:$F$1,0),0)</f>
        <v>2102.383201797521</v>
      </c>
      <c r="J1325" s="2">
        <f>VLOOKUP($E1325,
Products!$A$1:$F$201,MATCH(Orders!J$1,Products!$A$1:$F$1,0),0)</f>
        <v>1599.330443274388</v>
      </c>
    </row>
    <row r="1326" spans="1:10">
      <c r="A1326">
        <v>1325</v>
      </c>
      <c r="B1326" s="4">
        <v>45157</v>
      </c>
      <c r="C1326" s="10">
        <f>DATE(YEAR(orders[[#This Row],[order_date]]), MONTH(orders[[#This Row],[order_date]]), 1)</f>
        <v>45139</v>
      </c>
      <c r="D1326" t="s">
        <v>3173</v>
      </c>
      <c r="E1326" t="s">
        <v>620</v>
      </c>
      <c r="F1326" t="str">
        <f>VLOOKUP(orders[[#This Row],[product_id]],Products!A:C,3,0)</f>
        <v>Electronics</v>
      </c>
      <c r="G1326">
        <v>2</v>
      </c>
      <c r="H1326" s="6">
        <v>0.20467446269152234</v>
      </c>
      <c r="I1326" s="2">
        <f>VLOOKUP($E1326,
Products!$A$1:$F$201,MATCH(Orders!I$1,Products!$A$1:$F$1,0),0)</f>
        <v>23669.635851452331</v>
      </c>
      <c r="J1326" s="2">
        <f>VLOOKUP($E1326,
Products!$A$1:$F$201,MATCH(Orders!J$1,Products!$A$1:$F$1,0),0)</f>
        <v>17880.752220874681</v>
      </c>
    </row>
    <row r="1327" spans="1:10">
      <c r="A1327">
        <v>1326</v>
      </c>
      <c r="B1327" s="4">
        <v>45894</v>
      </c>
      <c r="C1327" s="10">
        <f>DATE(YEAR(orders[[#This Row],[order_date]]), MONTH(orders[[#This Row],[order_date]]), 1)</f>
        <v>45870</v>
      </c>
      <c r="D1327" t="s">
        <v>2546</v>
      </c>
      <c r="E1327" t="s">
        <v>610</v>
      </c>
      <c r="F1327" t="str">
        <f>VLOOKUP(orders[[#This Row],[product_id]],Products!A:C,3,0)</f>
        <v>Appliances</v>
      </c>
      <c r="G1327">
        <v>1</v>
      </c>
      <c r="H1327" s="6">
        <v>0.14807523517766058</v>
      </c>
      <c r="I1327" s="2">
        <f>VLOOKUP($E1327,
Products!$A$1:$F$201,MATCH(Orders!I$1,Products!$A$1:$F$1,0),0)</f>
        <v>23456.386855186989</v>
      </c>
      <c r="J1327" s="2">
        <f>VLOOKUP($E1327,
Products!$A$1:$F$201,MATCH(Orders!J$1,Products!$A$1:$F$1,0),0)</f>
        <v>16522.385271144129</v>
      </c>
    </row>
    <row r="1328" spans="1:10">
      <c r="A1328">
        <v>1327</v>
      </c>
      <c r="B1328" s="4">
        <v>45201</v>
      </c>
      <c r="C1328" s="10">
        <f>DATE(YEAR(orders[[#This Row],[order_date]]), MONTH(orders[[#This Row],[order_date]]), 1)</f>
        <v>45200</v>
      </c>
      <c r="D1328" t="s">
        <v>1130</v>
      </c>
      <c r="E1328" t="s">
        <v>685</v>
      </c>
      <c r="F1328" t="str">
        <f>VLOOKUP(orders[[#This Row],[product_id]],Products!A:C,3,0)</f>
        <v>Electronics</v>
      </c>
      <c r="G1328">
        <v>1</v>
      </c>
      <c r="H1328" s="6">
        <v>0.10897581370188401</v>
      </c>
      <c r="I1328" s="2">
        <f>VLOOKUP($E1328,
Products!$A$1:$F$201,MATCH(Orders!I$1,Products!$A$1:$F$1,0),0)</f>
        <v>30011.61348468516</v>
      </c>
      <c r="J1328" s="2">
        <f>VLOOKUP($E1328,
Products!$A$1:$F$201,MATCH(Orders!J$1,Products!$A$1:$F$1,0),0)</f>
        <v>20796.213094008199</v>
      </c>
    </row>
    <row r="1329" spans="1:10">
      <c r="A1329">
        <v>1328</v>
      </c>
      <c r="B1329" s="4">
        <v>45172</v>
      </c>
      <c r="C1329" s="10">
        <f>DATE(YEAR(orders[[#This Row],[order_date]]), MONTH(orders[[#This Row],[order_date]]), 1)</f>
        <v>45170</v>
      </c>
      <c r="D1329" t="s">
        <v>2833</v>
      </c>
      <c r="E1329" t="s">
        <v>571</v>
      </c>
      <c r="F1329" t="str">
        <f>VLOOKUP(orders[[#This Row],[product_id]],Products!A:C,3,0)</f>
        <v>Electronics</v>
      </c>
      <c r="G1329">
        <v>2</v>
      </c>
      <c r="H1329" s="6">
        <v>0.23356821105309364</v>
      </c>
      <c r="I1329" s="2">
        <f>VLOOKUP($E1329,
Products!$A$1:$F$201,MATCH(Orders!I$1,Products!$A$1:$F$1,0),0)</f>
        <v>30022.150567424669</v>
      </c>
      <c r="J1329" s="2">
        <f>VLOOKUP($E1329,
Products!$A$1:$F$201,MATCH(Orders!J$1,Products!$A$1:$F$1,0),0)</f>
        <v>21451.61875289512</v>
      </c>
    </row>
    <row r="1330" spans="1:10">
      <c r="A1330">
        <v>1329</v>
      </c>
      <c r="B1330" s="4">
        <v>45037</v>
      </c>
      <c r="C1330" s="10">
        <f>DATE(YEAR(orders[[#This Row],[order_date]]), MONTH(orders[[#This Row],[order_date]]), 1)</f>
        <v>45017</v>
      </c>
      <c r="D1330" t="s">
        <v>1400</v>
      </c>
      <c r="E1330" t="s">
        <v>511</v>
      </c>
      <c r="F1330" t="str">
        <f>VLOOKUP(orders[[#This Row],[product_id]],Products!A:C,3,0)</f>
        <v>Appliances</v>
      </c>
      <c r="G1330">
        <v>3</v>
      </c>
      <c r="H1330" s="6">
        <v>9.057720996775652E-2</v>
      </c>
      <c r="I1330" s="2">
        <f>VLOOKUP($E1330,
Products!$A$1:$F$201,MATCH(Orders!I$1,Products!$A$1:$F$1,0),0)</f>
        <v>6005.1161529516376</v>
      </c>
      <c r="J1330" s="2">
        <f>VLOOKUP($E1330,
Products!$A$1:$F$201,MATCH(Orders!J$1,Products!$A$1:$F$1,0),0)</f>
        <v>4036.1471846213158</v>
      </c>
    </row>
    <row r="1331" spans="1:10">
      <c r="A1331">
        <v>1330</v>
      </c>
      <c r="B1331" s="4">
        <v>45160</v>
      </c>
      <c r="C1331" s="10">
        <f>DATE(YEAR(orders[[#This Row],[order_date]]), MONTH(orders[[#This Row],[order_date]]), 1)</f>
        <v>45139</v>
      </c>
      <c r="D1331" t="s">
        <v>1059</v>
      </c>
      <c r="E1331" t="s">
        <v>519</v>
      </c>
      <c r="F1331" t="str">
        <f>VLOOKUP(orders[[#This Row],[product_id]],Products!A:C,3,0)</f>
        <v>Electronics</v>
      </c>
      <c r="G1331">
        <v>2</v>
      </c>
      <c r="H1331" s="6">
        <v>0.23464245106556333</v>
      </c>
      <c r="I1331" s="2">
        <f>VLOOKUP($E1331,
Products!$A$1:$F$201,MATCH(Orders!I$1,Products!$A$1:$F$1,0),0)</f>
        <v>13103.02115426216</v>
      </c>
      <c r="J1331" s="2">
        <f>VLOOKUP($E1331,
Products!$A$1:$F$201,MATCH(Orders!J$1,Products!$A$1:$F$1,0),0)</f>
        <v>8775.5491996797755</v>
      </c>
    </row>
    <row r="1332" spans="1:10">
      <c r="A1332">
        <v>1331</v>
      </c>
      <c r="B1332" s="4">
        <v>45343</v>
      </c>
      <c r="C1332" s="10">
        <f>DATE(YEAR(orders[[#This Row],[order_date]]), MONTH(orders[[#This Row],[order_date]]), 1)</f>
        <v>45323</v>
      </c>
      <c r="D1332" t="s">
        <v>4396</v>
      </c>
      <c r="E1332" t="s">
        <v>662</v>
      </c>
      <c r="F1332" t="str">
        <f>VLOOKUP(orders[[#This Row],[product_id]],Products!A:C,3,0)</f>
        <v>Electronics</v>
      </c>
      <c r="G1332">
        <v>2</v>
      </c>
      <c r="H1332" s="6">
        <v>0.10973879461280583</v>
      </c>
      <c r="I1332" s="2">
        <f>VLOOKUP($E1332,
Products!$A$1:$F$201,MATCH(Orders!I$1,Products!$A$1:$F$1,0),0)</f>
        <v>20028.650831777191</v>
      </c>
      <c r="J1332" s="2">
        <f>VLOOKUP($E1332,
Products!$A$1:$F$201,MATCH(Orders!J$1,Products!$A$1:$F$1,0),0)</f>
        <v>14139.84905320309</v>
      </c>
    </row>
    <row r="1333" spans="1:10">
      <c r="A1333">
        <v>1332</v>
      </c>
      <c r="B1333" s="4">
        <v>45604</v>
      </c>
      <c r="C1333" s="10">
        <f>DATE(YEAR(orders[[#This Row],[order_date]]), MONTH(orders[[#This Row],[order_date]]), 1)</f>
        <v>45597</v>
      </c>
      <c r="D1333" t="s">
        <v>2395</v>
      </c>
      <c r="E1333" t="s">
        <v>611</v>
      </c>
      <c r="F1333" t="str">
        <f>VLOOKUP(orders[[#This Row],[product_id]],Products!A:C,3,0)</f>
        <v>Electronics</v>
      </c>
      <c r="G1333">
        <v>2</v>
      </c>
      <c r="H1333" s="6">
        <v>0.23272117566786193</v>
      </c>
      <c r="I1333" s="2">
        <f>VLOOKUP($E1333,
Products!$A$1:$F$201,MATCH(Orders!I$1,Products!$A$1:$F$1,0),0)</f>
        <v>12041.08303405661</v>
      </c>
      <c r="J1333" s="2">
        <f>VLOOKUP($E1333,
Products!$A$1:$F$201,MATCH(Orders!J$1,Products!$A$1:$F$1,0),0)</f>
        <v>7946.6428283753548</v>
      </c>
    </row>
    <row r="1334" spans="1:10">
      <c r="A1334">
        <v>1333</v>
      </c>
      <c r="B1334" s="4">
        <v>45729</v>
      </c>
      <c r="C1334" s="10">
        <f>DATE(YEAR(orders[[#This Row],[order_date]]), MONTH(orders[[#This Row],[order_date]]), 1)</f>
        <v>45717</v>
      </c>
      <c r="D1334" t="s">
        <v>998</v>
      </c>
      <c r="E1334" t="s">
        <v>659</v>
      </c>
      <c r="F1334" t="str">
        <f>VLOOKUP(orders[[#This Row],[product_id]],Products!A:C,3,0)</f>
        <v>Appliances</v>
      </c>
      <c r="G1334">
        <v>2</v>
      </c>
      <c r="H1334" s="6">
        <v>0.13228036753135169</v>
      </c>
      <c r="I1334" s="2">
        <f>VLOOKUP($E1334,
Products!$A$1:$F$201,MATCH(Orders!I$1,Products!$A$1:$F$1,0),0)</f>
        <v>25646.095965041459</v>
      </c>
      <c r="J1334" s="2">
        <f>VLOOKUP($E1334,
Products!$A$1:$F$201,MATCH(Orders!J$1,Products!$A$1:$F$1,0),0)</f>
        <v>18749.646593308222</v>
      </c>
    </row>
    <row r="1335" spans="1:10">
      <c r="A1335">
        <v>1334</v>
      </c>
      <c r="B1335" s="4">
        <v>45545</v>
      </c>
      <c r="C1335" s="10">
        <f>DATE(YEAR(orders[[#This Row],[order_date]]), MONTH(orders[[#This Row],[order_date]]), 1)</f>
        <v>45536</v>
      </c>
      <c r="D1335" t="s">
        <v>1422</v>
      </c>
      <c r="E1335" t="s">
        <v>523</v>
      </c>
      <c r="F1335" t="str">
        <f>VLOOKUP(orders[[#This Row],[product_id]],Products!A:C,3,0)</f>
        <v>Electronics</v>
      </c>
      <c r="G1335">
        <v>2</v>
      </c>
      <c r="H1335" s="6">
        <v>0.18314020136099862</v>
      </c>
      <c r="I1335" s="2">
        <f>VLOOKUP($E1335,
Products!$A$1:$F$201,MATCH(Orders!I$1,Products!$A$1:$F$1,0),0)</f>
        <v>27240.414518089601</v>
      </c>
      <c r="J1335" s="2">
        <f>VLOOKUP($E1335,
Products!$A$1:$F$201,MATCH(Orders!J$1,Products!$A$1:$F$1,0),0)</f>
        <v>21217.524617692769</v>
      </c>
    </row>
    <row r="1336" spans="1:10">
      <c r="A1336">
        <v>1335</v>
      </c>
      <c r="B1336" s="4">
        <v>45633</v>
      </c>
      <c r="C1336" s="10">
        <f>DATE(YEAR(orders[[#This Row],[order_date]]), MONTH(orders[[#This Row],[order_date]]), 1)</f>
        <v>45627</v>
      </c>
      <c r="D1336" t="s">
        <v>3893</v>
      </c>
      <c r="E1336" t="s">
        <v>509</v>
      </c>
      <c r="F1336" t="str">
        <f>VLOOKUP(orders[[#This Row],[product_id]],Products!A:C,3,0)</f>
        <v>Appliances</v>
      </c>
      <c r="G1336">
        <v>2</v>
      </c>
      <c r="H1336" s="6">
        <v>0.140729895007108</v>
      </c>
      <c r="I1336" s="2">
        <f>VLOOKUP($E1336,
Products!$A$1:$F$201,MATCH(Orders!I$1,Products!$A$1:$F$1,0),0)</f>
        <v>23898.369282732219</v>
      </c>
      <c r="J1336" s="2">
        <f>VLOOKUP($E1336,
Products!$A$1:$F$201,MATCH(Orders!J$1,Products!$A$1:$F$1,0),0)</f>
        <v>16491.822147524919</v>
      </c>
    </row>
    <row r="1337" spans="1:10">
      <c r="A1337">
        <v>1336</v>
      </c>
      <c r="B1337" s="4">
        <v>45777</v>
      </c>
      <c r="C1337" s="10">
        <f>DATE(YEAR(orders[[#This Row],[order_date]]), MONTH(orders[[#This Row],[order_date]]), 1)</f>
        <v>45748</v>
      </c>
      <c r="D1337" t="s">
        <v>1234</v>
      </c>
      <c r="E1337" t="s">
        <v>562</v>
      </c>
      <c r="F1337" t="str">
        <f>VLOOKUP(orders[[#This Row],[product_id]],Products!A:C,3,0)</f>
        <v>Electronics</v>
      </c>
      <c r="G1337">
        <v>3</v>
      </c>
      <c r="H1337" s="6">
        <v>0.20326250421198486</v>
      </c>
      <c r="I1337" s="2">
        <f>VLOOKUP($E1337,
Products!$A$1:$F$201,MATCH(Orders!I$1,Products!$A$1:$F$1,0),0)</f>
        <v>2550.478597498749</v>
      </c>
      <c r="J1337" s="2">
        <f>VLOOKUP($E1337,
Products!$A$1:$F$201,MATCH(Orders!J$1,Products!$A$1:$F$1,0),0)</f>
        <v>1688.129752018375</v>
      </c>
    </row>
    <row r="1338" spans="1:10">
      <c r="A1338">
        <v>1337</v>
      </c>
      <c r="B1338" s="4">
        <v>45401</v>
      </c>
      <c r="C1338" s="10">
        <f>DATE(YEAR(orders[[#This Row],[order_date]]), MONTH(orders[[#This Row],[order_date]]), 1)</f>
        <v>45383</v>
      </c>
      <c r="D1338" t="s">
        <v>1185</v>
      </c>
      <c r="E1338" t="s">
        <v>624</v>
      </c>
      <c r="F1338" t="str">
        <f>VLOOKUP(orders[[#This Row],[product_id]],Products!A:C,3,0)</f>
        <v>Appliances</v>
      </c>
      <c r="G1338">
        <v>2</v>
      </c>
      <c r="H1338" s="6">
        <v>0.10553737292530417</v>
      </c>
      <c r="I1338" s="2">
        <f>VLOOKUP($E1338,
Products!$A$1:$F$201,MATCH(Orders!I$1,Products!$A$1:$F$1,0),0)</f>
        <v>2102.383201797521</v>
      </c>
      <c r="J1338" s="2">
        <f>VLOOKUP($E1338,
Products!$A$1:$F$201,MATCH(Orders!J$1,Products!$A$1:$F$1,0),0)</f>
        <v>1599.330443274388</v>
      </c>
    </row>
    <row r="1339" spans="1:10">
      <c r="A1339">
        <v>1338</v>
      </c>
      <c r="B1339" s="4">
        <v>45581</v>
      </c>
      <c r="C1339" s="10">
        <f>DATE(YEAR(orders[[#This Row],[order_date]]), MONTH(orders[[#This Row],[order_date]]), 1)</f>
        <v>45566</v>
      </c>
      <c r="D1339" t="s">
        <v>4065</v>
      </c>
      <c r="E1339" t="s">
        <v>558</v>
      </c>
      <c r="F1339" t="str">
        <f>VLOOKUP(orders[[#This Row],[product_id]],Products!A:C,3,0)</f>
        <v>Electronics</v>
      </c>
      <c r="G1339">
        <v>3</v>
      </c>
      <c r="H1339" s="6">
        <v>0.20894337245385963</v>
      </c>
      <c r="I1339" s="2">
        <f>VLOOKUP($E1339,
Products!$A$1:$F$201,MATCH(Orders!I$1,Products!$A$1:$F$1,0),0)</f>
        <v>30121.382934618541</v>
      </c>
      <c r="J1339" s="2">
        <f>VLOOKUP($E1339,
Products!$A$1:$F$201,MATCH(Orders!J$1,Products!$A$1:$F$1,0),0)</f>
        <v>20439.226581954921</v>
      </c>
    </row>
    <row r="1340" spans="1:10">
      <c r="A1340">
        <v>1339</v>
      </c>
      <c r="B1340" s="4">
        <v>45321</v>
      </c>
      <c r="C1340" s="10">
        <f>DATE(YEAR(orders[[#This Row],[order_date]]), MONTH(orders[[#This Row],[order_date]]), 1)</f>
        <v>45292</v>
      </c>
      <c r="D1340" t="s">
        <v>4445</v>
      </c>
      <c r="E1340" t="s">
        <v>607</v>
      </c>
      <c r="F1340" t="str">
        <f>VLOOKUP(orders[[#This Row],[product_id]],Products!A:C,3,0)</f>
        <v>Appliances</v>
      </c>
      <c r="G1340">
        <v>1</v>
      </c>
      <c r="H1340" s="6">
        <v>5.1645807703734115E-2</v>
      </c>
      <c r="I1340" s="2">
        <f>VLOOKUP($E1340,
Products!$A$1:$F$201,MATCH(Orders!I$1,Products!$A$1:$F$1,0),0)</f>
        <v>6264.400042999192</v>
      </c>
      <c r="J1340" s="2">
        <f>VLOOKUP($E1340,
Products!$A$1:$F$201,MATCH(Orders!J$1,Products!$A$1:$F$1,0),0)</f>
        <v>4980.3849171743304</v>
      </c>
    </row>
    <row r="1341" spans="1:10">
      <c r="A1341">
        <v>1340</v>
      </c>
      <c r="B1341" s="4">
        <v>45037</v>
      </c>
      <c r="C1341" s="10">
        <f>DATE(YEAR(orders[[#This Row],[order_date]]), MONTH(orders[[#This Row],[order_date]]), 1)</f>
        <v>45017</v>
      </c>
      <c r="D1341" t="s">
        <v>1182</v>
      </c>
      <c r="E1341" t="s">
        <v>530</v>
      </c>
      <c r="F1341" t="str">
        <f>VLOOKUP(orders[[#This Row],[product_id]],Products!A:C,3,0)</f>
        <v>Electronics</v>
      </c>
      <c r="G1341">
        <v>3</v>
      </c>
      <c r="H1341" s="6">
        <v>0.16656014057004281</v>
      </c>
      <c r="I1341" s="2">
        <f>VLOOKUP($E1341,
Products!$A$1:$F$201,MATCH(Orders!I$1,Products!$A$1:$F$1,0),0)</f>
        <v>30520.607447067548</v>
      </c>
      <c r="J1341" s="2">
        <f>VLOOKUP($E1341,
Products!$A$1:$F$201,MATCH(Orders!J$1,Products!$A$1:$F$1,0),0)</f>
        <v>22328.317520226748</v>
      </c>
    </row>
    <row r="1342" spans="1:10">
      <c r="A1342">
        <v>1341</v>
      </c>
      <c r="B1342" s="4">
        <v>45016</v>
      </c>
      <c r="C1342" s="10">
        <f>DATE(YEAR(orders[[#This Row],[order_date]]), MONTH(orders[[#This Row],[order_date]]), 1)</f>
        <v>44986</v>
      </c>
      <c r="D1342" t="s">
        <v>730</v>
      </c>
      <c r="E1342" t="s">
        <v>680</v>
      </c>
      <c r="F1342" t="str">
        <f>VLOOKUP(orders[[#This Row],[product_id]],Products!A:C,3,0)</f>
        <v>Electronics</v>
      </c>
      <c r="G1342">
        <v>2</v>
      </c>
      <c r="H1342" s="6">
        <v>0.13070222907868459</v>
      </c>
      <c r="I1342" s="2">
        <f>VLOOKUP($E1342,
Products!$A$1:$F$201,MATCH(Orders!I$1,Products!$A$1:$F$1,0),0)</f>
        <v>31627.348891742429</v>
      </c>
      <c r="J1342" s="2">
        <f>VLOOKUP($E1342,
Products!$A$1:$F$201,MATCH(Orders!J$1,Products!$A$1:$F$1,0),0)</f>
        <v>23219.930812036979</v>
      </c>
    </row>
    <row r="1343" spans="1:10">
      <c r="A1343">
        <v>1342</v>
      </c>
      <c r="B1343" s="4">
        <v>45689</v>
      </c>
      <c r="C1343" s="10">
        <f>DATE(YEAR(orders[[#This Row],[order_date]]), MONTH(orders[[#This Row],[order_date]]), 1)</f>
        <v>45689</v>
      </c>
      <c r="D1343" t="s">
        <v>3184</v>
      </c>
      <c r="E1343" t="s">
        <v>685</v>
      </c>
      <c r="F1343" t="str">
        <f>VLOOKUP(orders[[#This Row],[product_id]],Products!A:C,3,0)</f>
        <v>Electronics</v>
      </c>
      <c r="G1343">
        <v>1</v>
      </c>
      <c r="H1343" s="6">
        <v>0.23784525959067684</v>
      </c>
      <c r="I1343" s="2">
        <f>VLOOKUP($E1343,
Products!$A$1:$F$201,MATCH(Orders!I$1,Products!$A$1:$F$1,0),0)</f>
        <v>30011.61348468516</v>
      </c>
      <c r="J1343" s="2">
        <f>VLOOKUP($E1343,
Products!$A$1:$F$201,MATCH(Orders!J$1,Products!$A$1:$F$1,0),0)</f>
        <v>20796.213094008199</v>
      </c>
    </row>
    <row r="1344" spans="1:10">
      <c r="A1344">
        <v>1343</v>
      </c>
      <c r="B1344" s="4">
        <v>45058</v>
      </c>
      <c r="C1344" s="10">
        <f>DATE(YEAR(orders[[#This Row],[order_date]]), MONTH(orders[[#This Row],[order_date]]), 1)</f>
        <v>45047</v>
      </c>
      <c r="D1344" t="s">
        <v>4055</v>
      </c>
      <c r="E1344" t="s">
        <v>667</v>
      </c>
      <c r="F1344" t="str">
        <f>VLOOKUP(orders[[#This Row],[product_id]],Products!A:C,3,0)</f>
        <v>Electronics</v>
      </c>
      <c r="G1344">
        <v>1</v>
      </c>
      <c r="H1344" s="6">
        <v>0.23883937975057287</v>
      </c>
      <c r="I1344" s="2">
        <f>VLOOKUP($E1344,
Products!$A$1:$F$201,MATCH(Orders!I$1,Products!$A$1:$F$1,0),0)</f>
        <v>2491.507056421975</v>
      </c>
      <c r="J1344" s="2">
        <f>VLOOKUP($E1344,
Products!$A$1:$F$201,MATCH(Orders!J$1,Products!$A$1:$F$1,0),0)</f>
        <v>1871.4408177277719</v>
      </c>
    </row>
    <row r="1345" spans="1:10">
      <c r="A1345">
        <v>1344</v>
      </c>
      <c r="B1345" s="4">
        <v>45963</v>
      </c>
      <c r="C1345" s="10">
        <f>DATE(YEAR(orders[[#This Row],[order_date]]), MONTH(orders[[#This Row],[order_date]]), 1)</f>
        <v>45962</v>
      </c>
      <c r="D1345" t="s">
        <v>3070</v>
      </c>
      <c r="E1345" t="s">
        <v>649</v>
      </c>
      <c r="F1345" t="str">
        <f>VLOOKUP(orders[[#This Row],[product_id]],Products!A:C,3,0)</f>
        <v>Electronics</v>
      </c>
      <c r="G1345">
        <v>1</v>
      </c>
      <c r="H1345" s="6">
        <v>0.13178967198784677</v>
      </c>
      <c r="I1345" s="2">
        <f>VLOOKUP($E1345,
Products!$A$1:$F$201,MATCH(Orders!I$1,Products!$A$1:$F$1,0),0)</f>
        <v>13109.676759490871</v>
      </c>
      <c r="J1345" s="2">
        <f>VLOOKUP($E1345,
Products!$A$1:$F$201,MATCH(Orders!J$1,Products!$A$1:$F$1,0),0)</f>
        <v>9497.2301945627187</v>
      </c>
    </row>
    <row r="1346" spans="1:10">
      <c r="A1346">
        <v>1345</v>
      </c>
      <c r="B1346" s="4">
        <v>45383</v>
      </c>
      <c r="C1346" s="10">
        <f>DATE(YEAR(orders[[#This Row],[order_date]]), MONTH(orders[[#This Row],[order_date]]), 1)</f>
        <v>45383</v>
      </c>
      <c r="D1346" t="s">
        <v>1343</v>
      </c>
      <c r="E1346" t="s">
        <v>599</v>
      </c>
      <c r="F1346" t="str">
        <f>VLOOKUP(orders[[#This Row],[product_id]],Products!A:C,3,0)</f>
        <v>Electronics</v>
      </c>
      <c r="G1346">
        <v>1</v>
      </c>
      <c r="H1346" s="6">
        <v>0.19459813234873094</v>
      </c>
      <c r="I1346" s="2">
        <f>VLOOKUP($E1346,
Products!$A$1:$F$201,MATCH(Orders!I$1,Products!$A$1:$F$1,0),0)</f>
        <v>24019.70637428105</v>
      </c>
      <c r="J1346" s="2">
        <f>VLOOKUP($E1346,
Products!$A$1:$F$201,MATCH(Orders!J$1,Products!$A$1:$F$1,0),0)</f>
        <v>16602.559277417411</v>
      </c>
    </row>
    <row r="1347" spans="1:10">
      <c r="A1347">
        <v>1346</v>
      </c>
      <c r="B1347" s="4">
        <v>45024</v>
      </c>
      <c r="C1347" s="10">
        <f>DATE(YEAR(orders[[#This Row],[order_date]]), MONTH(orders[[#This Row],[order_date]]), 1)</f>
        <v>45017</v>
      </c>
      <c r="D1347" t="s">
        <v>4589</v>
      </c>
      <c r="E1347" t="s">
        <v>632</v>
      </c>
      <c r="F1347" t="str">
        <f>VLOOKUP(orders[[#This Row],[product_id]],Products!A:C,3,0)</f>
        <v>Electronics</v>
      </c>
      <c r="G1347">
        <v>3</v>
      </c>
      <c r="H1347" s="6">
        <v>0.13043062272554271</v>
      </c>
      <c r="I1347" s="2">
        <f>VLOOKUP($E1347,
Products!$A$1:$F$201,MATCH(Orders!I$1,Products!$A$1:$F$1,0),0)</f>
        <v>23049.571773693999</v>
      </c>
      <c r="J1347" s="2">
        <f>VLOOKUP($E1347,
Products!$A$1:$F$201,MATCH(Orders!J$1,Products!$A$1:$F$1,0),0)</f>
        <v>15791.461375569639</v>
      </c>
    </row>
    <row r="1348" spans="1:10">
      <c r="A1348">
        <v>1347</v>
      </c>
      <c r="B1348" s="4">
        <v>45219</v>
      </c>
      <c r="C1348" s="10">
        <f>DATE(YEAR(orders[[#This Row],[order_date]]), MONTH(orders[[#This Row],[order_date]]), 1)</f>
        <v>45200</v>
      </c>
      <c r="D1348" t="s">
        <v>3111</v>
      </c>
      <c r="E1348" t="s">
        <v>629</v>
      </c>
      <c r="F1348" t="str">
        <f>VLOOKUP(orders[[#This Row],[product_id]],Products!A:C,3,0)</f>
        <v>Electronics</v>
      </c>
      <c r="G1348">
        <v>3</v>
      </c>
      <c r="H1348" s="6">
        <v>0.22918379379603257</v>
      </c>
      <c r="I1348" s="2">
        <f>VLOOKUP($E1348,
Products!$A$1:$F$201,MATCH(Orders!I$1,Products!$A$1:$F$1,0),0)</f>
        <v>12411.13061655427</v>
      </c>
      <c r="J1348" s="2">
        <f>VLOOKUP($E1348,
Products!$A$1:$F$201,MATCH(Orders!J$1,Products!$A$1:$F$1,0),0)</f>
        <v>9821.2729118635452</v>
      </c>
    </row>
    <row r="1349" spans="1:10">
      <c r="A1349">
        <v>1348</v>
      </c>
      <c r="B1349" s="4">
        <v>45951</v>
      </c>
      <c r="C1349" s="10">
        <f>DATE(YEAR(orders[[#This Row],[order_date]]), MONTH(orders[[#This Row],[order_date]]), 1)</f>
        <v>45931</v>
      </c>
      <c r="D1349" t="s">
        <v>2005</v>
      </c>
      <c r="E1349" t="s">
        <v>541</v>
      </c>
      <c r="F1349" t="str">
        <f>VLOOKUP(orders[[#This Row],[product_id]],Products!A:C,3,0)</f>
        <v>Appliances</v>
      </c>
      <c r="G1349">
        <v>3</v>
      </c>
      <c r="H1349" s="6">
        <v>0.14737078889458913</v>
      </c>
      <c r="I1349" s="2">
        <f>VLOOKUP($E1349,
Products!$A$1:$F$201,MATCH(Orders!I$1,Products!$A$1:$F$1,0),0)</f>
        <v>2390.3651642386908</v>
      </c>
      <c r="J1349" s="2">
        <f>VLOOKUP($E1349,
Products!$A$1:$F$201,MATCH(Orders!J$1,Products!$A$1:$F$1,0),0)</f>
        <v>1655.7504783617919</v>
      </c>
    </row>
    <row r="1350" spans="1:10">
      <c r="A1350">
        <v>1349</v>
      </c>
      <c r="B1350" s="4">
        <v>45498</v>
      </c>
      <c r="C1350" s="10">
        <f>DATE(YEAR(orders[[#This Row],[order_date]]), MONTH(orders[[#This Row],[order_date]]), 1)</f>
        <v>45474</v>
      </c>
      <c r="D1350" t="s">
        <v>4654</v>
      </c>
      <c r="E1350" t="s">
        <v>661</v>
      </c>
      <c r="F1350" t="str">
        <f>VLOOKUP(orders[[#This Row],[product_id]],Products!A:C,3,0)</f>
        <v>Electronics</v>
      </c>
      <c r="G1350">
        <v>2</v>
      </c>
      <c r="H1350" s="6">
        <v>0.24852960668214533</v>
      </c>
      <c r="I1350" s="2">
        <f>VLOOKUP($E1350,
Products!$A$1:$F$201,MATCH(Orders!I$1,Products!$A$1:$F$1,0),0)</f>
        <v>18760.038541255031</v>
      </c>
      <c r="J1350" s="2">
        <f>VLOOKUP($E1350,
Products!$A$1:$F$201,MATCH(Orders!J$1,Products!$A$1:$F$1,0),0)</f>
        <v>13545.127547708629</v>
      </c>
    </row>
    <row r="1351" spans="1:10">
      <c r="A1351">
        <v>1350</v>
      </c>
      <c r="B1351" s="4">
        <v>45176</v>
      </c>
      <c r="C1351" s="10">
        <f>DATE(YEAR(orders[[#This Row],[order_date]]), MONTH(orders[[#This Row],[order_date]]), 1)</f>
        <v>45170</v>
      </c>
      <c r="D1351" t="s">
        <v>1395</v>
      </c>
      <c r="E1351" t="s">
        <v>698</v>
      </c>
      <c r="F1351" t="str">
        <f>VLOOKUP(orders[[#This Row],[product_id]],Products!A:C,3,0)</f>
        <v>Appliances</v>
      </c>
      <c r="G1351">
        <v>2</v>
      </c>
      <c r="H1351" s="6">
        <v>0.13032167713139825</v>
      </c>
      <c r="I1351" s="2">
        <f>VLOOKUP($E1351,
Products!$A$1:$F$201,MATCH(Orders!I$1,Products!$A$1:$F$1,0),0)</f>
        <v>5562.620248272905</v>
      </c>
      <c r="J1351" s="2">
        <f>VLOOKUP($E1351,
Products!$A$1:$F$201,MATCH(Orders!J$1,Products!$A$1:$F$1,0),0)</f>
        <v>4191.9477694447714</v>
      </c>
    </row>
    <row r="1352" spans="1:10">
      <c r="A1352">
        <v>1351</v>
      </c>
      <c r="B1352" s="4">
        <v>45578</v>
      </c>
      <c r="C1352" s="10">
        <f>DATE(YEAR(orders[[#This Row],[order_date]]), MONTH(orders[[#This Row],[order_date]]), 1)</f>
        <v>45566</v>
      </c>
      <c r="D1352" t="s">
        <v>1049</v>
      </c>
      <c r="E1352" t="s">
        <v>577</v>
      </c>
      <c r="F1352" t="str">
        <f>VLOOKUP(orders[[#This Row],[product_id]],Products!A:C,3,0)</f>
        <v>Appliances</v>
      </c>
      <c r="G1352">
        <v>3</v>
      </c>
      <c r="H1352" s="6">
        <v>7.6307930334279642E-2</v>
      </c>
      <c r="I1352" s="2">
        <f>VLOOKUP($E1352,
Products!$A$1:$F$201,MATCH(Orders!I$1,Products!$A$1:$F$1,0),0)</f>
        <v>24178.046221204509</v>
      </c>
      <c r="J1352" s="2">
        <f>VLOOKUP($E1352,
Products!$A$1:$F$201,MATCH(Orders!J$1,Products!$A$1:$F$1,0),0)</f>
        <v>17784.08636999697</v>
      </c>
    </row>
    <row r="1353" spans="1:10">
      <c r="A1353">
        <v>1352</v>
      </c>
      <c r="B1353" s="4">
        <v>45075</v>
      </c>
      <c r="C1353" s="10">
        <f>DATE(YEAR(orders[[#This Row],[order_date]]), MONTH(orders[[#This Row],[order_date]]), 1)</f>
        <v>45047</v>
      </c>
      <c r="D1353" t="s">
        <v>2160</v>
      </c>
      <c r="E1353" t="s">
        <v>558</v>
      </c>
      <c r="F1353" t="str">
        <f>VLOOKUP(orders[[#This Row],[product_id]],Products!A:C,3,0)</f>
        <v>Electronics</v>
      </c>
      <c r="G1353">
        <v>2</v>
      </c>
      <c r="H1353" s="6">
        <v>0.23228548354460232</v>
      </c>
      <c r="I1353" s="2">
        <f>VLOOKUP($E1353,
Products!$A$1:$F$201,MATCH(Orders!I$1,Products!$A$1:$F$1,0),0)</f>
        <v>30121.382934618541</v>
      </c>
      <c r="J1353" s="2">
        <f>VLOOKUP($E1353,
Products!$A$1:$F$201,MATCH(Orders!J$1,Products!$A$1:$F$1,0),0)</f>
        <v>20439.226581954921</v>
      </c>
    </row>
    <row r="1354" spans="1:10">
      <c r="A1354">
        <v>1353</v>
      </c>
      <c r="B1354" s="4">
        <v>44970</v>
      </c>
      <c r="C1354" s="10">
        <f>DATE(YEAR(orders[[#This Row],[order_date]]), MONTH(orders[[#This Row],[order_date]]), 1)</f>
        <v>44958</v>
      </c>
      <c r="D1354" t="s">
        <v>3312</v>
      </c>
      <c r="E1354" t="s">
        <v>675</v>
      </c>
      <c r="F1354" t="str">
        <f>VLOOKUP(orders[[#This Row],[product_id]],Products!A:C,3,0)</f>
        <v>Appliances</v>
      </c>
      <c r="G1354">
        <v>2</v>
      </c>
      <c r="H1354" s="6">
        <v>9.2170974247462858E-2</v>
      </c>
      <c r="I1354" s="2">
        <f>VLOOKUP($E1354,
Products!$A$1:$F$201,MATCH(Orders!I$1,Products!$A$1:$F$1,0),0)</f>
        <v>23552.642442203069</v>
      </c>
      <c r="J1354" s="2">
        <f>VLOOKUP($E1354,
Products!$A$1:$F$201,MATCH(Orders!J$1,Products!$A$1:$F$1,0),0)</f>
        <v>17389.42325132497</v>
      </c>
    </row>
    <row r="1355" spans="1:10">
      <c r="A1355">
        <v>1354</v>
      </c>
      <c r="B1355" s="4">
        <v>45994</v>
      </c>
      <c r="C1355" s="10">
        <f>DATE(YEAR(orders[[#This Row],[order_date]]), MONTH(orders[[#This Row],[order_date]]), 1)</f>
        <v>45992</v>
      </c>
      <c r="D1355" t="s">
        <v>1417</v>
      </c>
      <c r="E1355" t="s">
        <v>584</v>
      </c>
      <c r="F1355" t="str">
        <f>VLOOKUP(orders[[#This Row],[product_id]],Products!A:C,3,0)</f>
        <v>Electronics</v>
      </c>
      <c r="G1355">
        <v>1</v>
      </c>
      <c r="H1355" s="6">
        <v>0.20459844174798755</v>
      </c>
      <c r="I1355" s="2">
        <f>VLOOKUP($E1355,
Products!$A$1:$F$201,MATCH(Orders!I$1,Products!$A$1:$F$1,0),0)</f>
        <v>22521.77465591731</v>
      </c>
      <c r="J1355" s="2">
        <f>VLOOKUP($E1355,
Products!$A$1:$F$201,MATCH(Orders!J$1,Products!$A$1:$F$1,0),0)</f>
        <v>15596.91628423841</v>
      </c>
    </row>
    <row r="1356" spans="1:10">
      <c r="A1356">
        <v>1355</v>
      </c>
      <c r="B1356" s="4">
        <v>45088</v>
      </c>
      <c r="C1356" s="10">
        <f>DATE(YEAR(orders[[#This Row],[order_date]]), MONTH(orders[[#This Row],[order_date]]), 1)</f>
        <v>45078</v>
      </c>
      <c r="D1356" t="s">
        <v>3316</v>
      </c>
      <c r="E1356" t="s">
        <v>603</v>
      </c>
      <c r="F1356" t="str">
        <f>VLOOKUP(orders[[#This Row],[product_id]],Products!A:C,3,0)</f>
        <v>Electronics</v>
      </c>
      <c r="G1356">
        <v>3</v>
      </c>
      <c r="H1356" s="6">
        <v>0.14125488933148628</v>
      </c>
      <c r="I1356" s="2">
        <f>VLOOKUP($E1356,
Products!$A$1:$F$201,MATCH(Orders!I$1,Products!$A$1:$F$1,0),0)</f>
        <v>10867.659217073329</v>
      </c>
      <c r="J1356" s="2">
        <f>VLOOKUP($E1356,
Products!$A$1:$F$201,MATCH(Orders!J$1,Products!$A$1:$F$1,0),0)</f>
        <v>8421.8829552397037</v>
      </c>
    </row>
    <row r="1357" spans="1:10">
      <c r="A1357">
        <v>1356</v>
      </c>
      <c r="B1357" s="4">
        <v>45179</v>
      </c>
      <c r="C1357" s="10">
        <f>DATE(YEAR(orders[[#This Row],[order_date]]), MONTH(orders[[#This Row],[order_date]]), 1)</f>
        <v>45170</v>
      </c>
      <c r="D1357" t="s">
        <v>1144</v>
      </c>
      <c r="E1357" t="s">
        <v>652</v>
      </c>
      <c r="F1357" t="str">
        <f>VLOOKUP(orders[[#This Row],[product_id]],Products!A:C,3,0)</f>
        <v>Appliances</v>
      </c>
      <c r="G1357">
        <v>2</v>
      </c>
      <c r="H1357" s="6">
        <v>0.13716332629404238</v>
      </c>
      <c r="I1357" s="2">
        <f>VLOOKUP($E1357,
Products!$A$1:$F$201,MATCH(Orders!I$1,Products!$A$1:$F$1,0),0)</f>
        <v>6387.3122916387983</v>
      </c>
      <c r="J1357" s="2">
        <f>VLOOKUP($E1357,
Products!$A$1:$F$201,MATCH(Orders!J$1,Products!$A$1:$F$1,0),0)</f>
        <v>4880.3517286187262</v>
      </c>
    </row>
    <row r="1358" spans="1:10">
      <c r="A1358">
        <v>1357</v>
      </c>
      <c r="B1358" s="4">
        <v>45058</v>
      </c>
      <c r="C1358" s="10">
        <f>DATE(YEAR(orders[[#This Row],[order_date]]), MONTH(orders[[#This Row],[order_date]]), 1)</f>
        <v>45047</v>
      </c>
      <c r="D1358" t="s">
        <v>4239</v>
      </c>
      <c r="E1358" t="s">
        <v>549</v>
      </c>
      <c r="F1358" t="str">
        <f>VLOOKUP(orders[[#This Row],[product_id]],Products!A:C,3,0)</f>
        <v>Electronics</v>
      </c>
      <c r="G1358">
        <v>1</v>
      </c>
      <c r="H1358" s="6">
        <v>0.23716250154877438</v>
      </c>
      <c r="I1358" s="2">
        <f>VLOOKUP($E1358,
Products!$A$1:$F$201,MATCH(Orders!I$1,Products!$A$1:$F$1,0),0)</f>
        <v>32579.222893763279</v>
      </c>
      <c r="J1358" s="2">
        <f>VLOOKUP($E1358,
Products!$A$1:$F$201,MATCH(Orders!J$1,Products!$A$1:$F$1,0),0)</f>
        <v>22472.912188105081</v>
      </c>
    </row>
    <row r="1359" spans="1:10">
      <c r="A1359">
        <v>1358</v>
      </c>
      <c r="B1359" s="4">
        <v>45400</v>
      </c>
      <c r="C1359" s="10">
        <f>DATE(YEAR(orders[[#This Row],[order_date]]), MONTH(orders[[#This Row],[order_date]]), 1)</f>
        <v>45383</v>
      </c>
      <c r="D1359" t="s">
        <v>4584</v>
      </c>
      <c r="E1359" t="s">
        <v>535</v>
      </c>
      <c r="F1359" t="str">
        <f>VLOOKUP(orders[[#This Row],[product_id]],Products!A:C,3,0)</f>
        <v>Appliances</v>
      </c>
      <c r="G1359">
        <v>3</v>
      </c>
      <c r="H1359" s="6">
        <v>0.14556930328698839</v>
      </c>
      <c r="I1359" s="2">
        <f>VLOOKUP($E1359,
Products!$A$1:$F$201,MATCH(Orders!I$1,Products!$A$1:$F$1,0),0)</f>
        <v>25188.460642954858</v>
      </c>
      <c r="J1359" s="2">
        <f>VLOOKUP($E1359,
Products!$A$1:$F$201,MATCH(Orders!J$1,Products!$A$1:$F$1,0),0)</f>
        <v>18873.341689191599</v>
      </c>
    </row>
    <row r="1360" spans="1:10">
      <c r="A1360">
        <v>1359</v>
      </c>
      <c r="B1360" s="4">
        <v>45632</v>
      </c>
      <c r="C1360" s="10">
        <f>DATE(YEAR(orders[[#This Row],[order_date]]), MONTH(orders[[#This Row],[order_date]]), 1)</f>
        <v>45627</v>
      </c>
      <c r="D1360" t="s">
        <v>4047</v>
      </c>
      <c r="E1360" t="s">
        <v>579</v>
      </c>
      <c r="F1360" t="str">
        <f>VLOOKUP(orders[[#This Row],[product_id]],Products!A:C,3,0)</f>
        <v>Appliances</v>
      </c>
      <c r="G1360">
        <v>2</v>
      </c>
      <c r="H1360" s="6">
        <v>5.7713550079363185E-2</v>
      </c>
      <c r="I1360" s="2">
        <f>VLOOKUP($E1360,
Products!$A$1:$F$201,MATCH(Orders!I$1,Products!$A$1:$F$1,0),0)</f>
        <v>5919.3204980498322</v>
      </c>
      <c r="J1360" s="2">
        <f>VLOOKUP($E1360,
Products!$A$1:$F$201,MATCH(Orders!J$1,Products!$A$1:$F$1,0),0)</f>
        <v>3972.3071240281379</v>
      </c>
    </row>
    <row r="1361" spans="1:10">
      <c r="A1361">
        <v>1360</v>
      </c>
      <c r="B1361" s="4">
        <v>45985</v>
      </c>
      <c r="C1361" s="10">
        <f>DATE(YEAR(orders[[#This Row],[order_date]]), MONTH(orders[[#This Row],[order_date]]), 1)</f>
        <v>45962</v>
      </c>
      <c r="D1361" t="s">
        <v>4486</v>
      </c>
      <c r="E1361" t="s">
        <v>677</v>
      </c>
      <c r="F1361" t="str">
        <f>VLOOKUP(orders[[#This Row],[product_id]],Products!A:C,3,0)</f>
        <v>Electronics</v>
      </c>
      <c r="G1361">
        <v>1</v>
      </c>
      <c r="H1361" s="6">
        <v>0.14911141783362589</v>
      </c>
      <c r="I1361" s="2">
        <f>VLOOKUP($E1361,
Products!$A$1:$F$201,MATCH(Orders!I$1,Products!$A$1:$F$1,0),0)</f>
        <v>11360.699432756561</v>
      </c>
      <c r="J1361" s="2">
        <f>VLOOKUP($E1361,
Products!$A$1:$F$201,MATCH(Orders!J$1,Products!$A$1:$F$1,0),0)</f>
        <v>8118.8949869342459</v>
      </c>
    </row>
    <row r="1362" spans="1:10">
      <c r="A1362">
        <v>1361</v>
      </c>
      <c r="B1362" s="4">
        <v>45201</v>
      </c>
      <c r="C1362" s="10">
        <f>DATE(YEAR(orders[[#This Row],[order_date]]), MONTH(orders[[#This Row],[order_date]]), 1)</f>
        <v>45200</v>
      </c>
      <c r="D1362" t="s">
        <v>2160</v>
      </c>
      <c r="E1362" t="s">
        <v>622</v>
      </c>
      <c r="F1362" t="str">
        <f>VLOOKUP(orders[[#This Row],[product_id]],Products!A:C,3,0)</f>
        <v>Electronics</v>
      </c>
      <c r="G1362">
        <v>1</v>
      </c>
      <c r="H1362" s="6">
        <v>0.18978140596543597</v>
      </c>
      <c r="I1362" s="2">
        <f>VLOOKUP($E1362,
Products!$A$1:$F$201,MATCH(Orders!I$1,Products!$A$1:$F$1,0),0)</f>
        <v>29891.969506397199</v>
      </c>
      <c r="J1362" s="2">
        <f>VLOOKUP($E1362,
Products!$A$1:$F$201,MATCH(Orders!J$1,Products!$A$1:$F$1,0),0)</f>
        <v>20298.690993957589</v>
      </c>
    </row>
    <row r="1363" spans="1:10">
      <c r="A1363">
        <v>1362</v>
      </c>
      <c r="B1363" s="4">
        <v>45113</v>
      </c>
      <c r="C1363" s="10">
        <f>DATE(YEAR(orders[[#This Row],[order_date]]), MONTH(orders[[#This Row],[order_date]]), 1)</f>
        <v>45108</v>
      </c>
      <c r="D1363" t="s">
        <v>3798</v>
      </c>
      <c r="E1363" t="s">
        <v>660</v>
      </c>
      <c r="F1363" t="str">
        <f>VLOOKUP(orders[[#This Row],[product_id]],Products!A:C,3,0)</f>
        <v>Appliances</v>
      </c>
      <c r="G1363">
        <v>2</v>
      </c>
      <c r="H1363" s="6">
        <v>0.13408444742062028</v>
      </c>
      <c r="I1363" s="2">
        <f>VLOOKUP($E1363,
Products!$A$1:$F$201,MATCH(Orders!I$1,Products!$A$1:$F$1,0),0)</f>
        <v>25996.564605776519</v>
      </c>
      <c r="J1363" s="2">
        <f>VLOOKUP($E1363,
Products!$A$1:$F$201,MATCH(Orders!J$1,Products!$A$1:$F$1,0),0)</f>
        <v>20210.769869456319</v>
      </c>
    </row>
    <row r="1364" spans="1:10">
      <c r="A1364">
        <v>1363</v>
      </c>
      <c r="B1364" s="4">
        <v>45875</v>
      </c>
      <c r="C1364" s="10">
        <f>DATE(YEAR(orders[[#This Row],[order_date]]), MONTH(orders[[#This Row],[order_date]]), 1)</f>
        <v>45870</v>
      </c>
      <c r="D1364" t="s">
        <v>848</v>
      </c>
      <c r="E1364" t="s">
        <v>589</v>
      </c>
      <c r="F1364" t="str">
        <f>VLOOKUP(orders[[#This Row],[product_id]],Products!A:C,3,0)</f>
        <v>Appliances</v>
      </c>
      <c r="G1364">
        <v>1</v>
      </c>
      <c r="H1364" s="6">
        <v>0.13623600174593484</v>
      </c>
      <c r="I1364" s="2">
        <f>VLOOKUP($E1364,
Products!$A$1:$F$201,MATCH(Orders!I$1,Products!$A$1:$F$1,0),0)</f>
        <v>6227.1351854710047</v>
      </c>
      <c r="J1364" s="2">
        <f>VLOOKUP($E1364,
Products!$A$1:$F$201,MATCH(Orders!J$1,Products!$A$1:$F$1,0),0)</f>
        <v>4146.7707671772396</v>
      </c>
    </row>
    <row r="1365" spans="1:10">
      <c r="A1365">
        <v>1364</v>
      </c>
      <c r="B1365" s="4">
        <v>45169</v>
      </c>
      <c r="C1365" s="10">
        <f>DATE(YEAR(orders[[#This Row],[order_date]]), MONTH(orders[[#This Row],[order_date]]), 1)</f>
        <v>45139</v>
      </c>
      <c r="D1365" t="s">
        <v>2489</v>
      </c>
      <c r="E1365" t="s">
        <v>578</v>
      </c>
      <c r="F1365" t="str">
        <f>VLOOKUP(orders[[#This Row],[product_id]],Products!A:C,3,0)</f>
        <v>Electronics</v>
      </c>
      <c r="G1365">
        <v>1</v>
      </c>
      <c r="H1365" s="6">
        <v>0.10890947600400558</v>
      </c>
      <c r="I1365" s="2">
        <f>VLOOKUP($E1365,
Products!$A$1:$F$201,MATCH(Orders!I$1,Products!$A$1:$F$1,0),0)</f>
        <v>2632.553295816565</v>
      </c>
      <c r="J1365" s="2">
        <f>VLOOKUP($E1365,
Products!$A$1:$F$201,MATCH(Orders!J$1,Products!$A$1:$F$1,0),0)</f>
        <v>1732.316114566717</v>
      </c>
    </row>
    <row r="1366" spans="1:10">
      <c r="A1366">
        <v>1365</v>
      </c>
      <c r="B1366" s="4">
        <v>45190</v>
      </c>
      <c r="C1366" s="10">
        <f>DATE(YEAR(orders[[#This Row],[order_date]]), MONTH(orders[[#This Row],[order_date]]), 1)</f>
        <v>45170</v>
      </c>
      <c r="D1366" t="s">
        <v>1573</v>
      </c>
      <c r="E1366" t="s">
        <v>539</v>
      </c>
      <c r="F1366" t="str">
        <f>VLOOKUP(orders[[#This Row],[product_id]],Products!A:C,3,0)</f>
        <v>Appliances</v>
      </c>
      <c r="G1366">
        <v>1</v>
      </c>
      <c r="H1366" s="6">
        <v>9.0287167032745724E-2</v>
      </c>
      <c r="I1366" s="2">
        <f>VLOOKUP($E1366,
Products!$A$1:$F$201,MATCH(Orders!I$1,Products!$A$1:$F$1,0),0)</f>
        <v>25730.234720482978</v>
      </c>
      <c r="J1366" s="2">
        <f>VLOOKUP($E1366,
Products!$A$1:$F$201,MATCH(Orders!J$1,Products!$A$1:$F$1,0),0)</f>
        <v>17186.87037527658</v>
      </c>
    </row>
    <row r="1367" spans="1:10">
      <c r="A1367">
        <v>1366</v>
      </c>
      <c r="B1367" s="4">
        <v>45448</v>
      </c>
      <c r="C1367" s="10">
        <f>DATE(YEAR(orders[[#This Row],[order_date]]), MONTH(orders[[#This Row],[order_date]]), 1)</f>
        <v>45444</v>
      </c>
      <c r="D1367" t="s">
        <v>3106</v>
      </c>
      <c r="E1367" t="s">
        <v>632</v>
      </c>
      <c r="F1367" t="str">
        <f>VLOOKUP(orders[[#This Row],[product_id]],Products!A:C,3,0)</f>
        <v>Electronics</v>
      </c>
      <c r="G1367">
        <v>3</v>
      </c>
      <c r="H1367" s="6">
        <v>0.14808966374069388</v>
      </c>
      <c r="I1367" s="2">
        <f>VLOOKUP($E1367,
Products!$A$1:$F$201,MATCH(Orders!I$1,Products!$A$1:$F$1,0),0)</f>
        <v>23049.571773693999</v>
      </c>
      <c r="J1367" s="2">
        <f>VLOOKUP($E1367,
Products!$A$1:$F$201,MATCH(Orders!J$1,Products!$A$1:$F$1,0),0)</f>
        <v>15791.461375569639</v>
      </c>
    </row>
    <row r="1368" spans="1:10">
      <c r="A1368">
        <v>1367</v>
      </c>
      <c r="B1368" s="4">
        <v>45889</v>
      </c>
      <c r="C1368" s="10">
        <f>DATE(YEAR(orders[[#This Row],[order_date]]), MONTH(orders[[#This Row],[order_date]]), 1)</f>
        <v>45870</v>
      </c>
      <c r="D1368" t="s">
        <v>2194</v>
      </c>
      <c r="E1368" t="s">
        <v>590</v>
      </c>
      <c r="F1368" t="str">
        <f>VLOOKUP(orders[[#This Row],[product_id]],Products!A:C,3,0)</f>
        <v>Appliances</v>
      </c>
      <c r="G1368">
        <v>1</v>
      </c>
      <c r="H1368" s="6">
        <v>0.13740190791978574</v>
      </c>
      <c r="I1368" s="2">
        <f>VLOOKUP($E1368,
Products!$A$1:$F$201,MATCH(Orders!I$1,Products!$A$1:$F$1,0),0)</f>
        <v>2035.9251500591261</v>
      </c>
      <c r="J1368" s="2">
        <f>VLOOKUP($E1368,
Products!$A$1:$F$201,MATCH(Orders!J$1,Products!$A$1:$F$1,0),0)</f>
        <v>1473.8412378673991</v>
      </c>
    </row>
    <row r="1369" spans="1:10">
      <c r="A1369">
        <v>1368</v>
      </c>
      <c r="B1369" s="4">
        <v>45709</v>
      </c>
      <c r="C1369" s="10">
        <f>DATE(YEAR(orders[[#This Row],[order_date]]), MONTH(orders[[#This Row],[order_date]]), 1)</f>
        <v>45689</v>
      </c>
      <c r="D1369" t="s">
        <v>3770</v>
      </c>
      <c r="E1369" t="s">
        <v>657</v>
      </c>
      <c r="F1369" t="str">
        <f>VLOOKUP(orders[[#This Row],[product_id]],Products!A:C,3,0)</f>
        <v>Appliances</v>
      </c>
      <c r="G1369">
        <v>2</v>
      </c>
      <c r="H1369" s="6">
        <v>0.12382592035100115</v>
      </c>
      <c r="I1369" s="2">
        <f>VLOOKUP($E1369,
Products!$A$1:$F$201,MATCH(Orders!I$1,Products!$A$1:$F$1,0),0)</f>
        <v>6275.8669412443169</v>
      </c>
      <c r="J1369" s="2">
        <f>VLOOKUP($E1369,
Products!$A$1:$F$201,MATCH(Orders!J$1,Products!$A$1:$F$1,0),0)</f>
        <v>4742.5097602697688</v>
      </c>
    </row>
    <row r="1370" spans="1:10">
      <c r="A1370">
        <v>1369</v>
      </c>
      <c r="B1370" s="4">
        <v>45461</v>
      </c>
      <c r="C1370" s="10">
        <f>DATE(YEAR(orders[[#This Row],[order_date]]), MONTH(orders[[#This Row],[order_date]]), 1)</f>
        <v>45444</v>
      </c>
      <c r="D1370" t="s">
        <v>1173</v>
      </c>
      <c r="E1370" t="s">
        <v>561</v>
      </c>
      <c r="F1370" t="str">
        <f>VLOOKUP(orders[[#This Row],[product_id]],Products!A:C,3,0)</f>
        <v>Appliances</v>
      </c>
      <c r="G1370">
        <v>2</v>
      </c>
      <c r="H1370" s="6">
        <v>0.14069163102531257</v>
      </c>
      <c r="I1370" s="2">
        <f>VLOOKUP($E1370,
Products!$A$1:$F$201,MATCH(Orders!I$1,Products!$A$1:$F$1,0),0)</f>
        <v>23155.073093252329</v>
      </c>
      <c r="J1370" s="2">
        <f>VLOOKUP($E1370,
Products!$A$1:$F$201,MATCH(Orders!J$1,Products!$A$1:$F$1,0),0)</f>
        <v>17849.867849807979</v>
      </c>
    </row>
    <row r="1371" spans="1:10">
      <c r="A1371">
        <v>1370</v>
      </c>
      <c r="B1371" s="4">
        <v>45136</v>
      </c>
      <c r="C1371" s="10">
        <f>DATE(YEAR(orders[[#This Row],[order_date]]), MONTH(orders[[#This Row],[order_date]]), 1)</f>
        <v>45108</v>
      </c>
      <c r="D1371" t="s">
        <v>4290</v>
      </c>
      <c r="E1371" t="s">
        <v>512</v>
      </c>
      <c r="F1371" t="str">
        <f>VLOOKUP(orders[[#This Row],[product_id]],Products!A:C,3,0)</f>
        <v>Electronics</v>
      </c>
      <c r="G1371">
        <v>1</v>
      </c>
      <c r="H1371" s="6">
        <v>0.21501375737294617</v>
      </c>
      <c r="I1371" s="2">
        <f>VLOOKUP($E1371,
Products!$A$1:$F$201,MATCH(Orders!I$1,Products!$A$1:$F$1,0),0)</f>
        <v>12877.548087294561</v>
      </c>
      <c r="J1371" s="2">
        <f>VLOOKUP($E1371,
Products!$A$1:$F$201,MATCH(Orders!J$1,Products!$A$1:$F$1,0),0)</f>
        <v>9551.9000631411909</v>
      </c>
    </row>
    <row r="1372" spans="1:10">
      <c r="A1372">
        <v>1371</v>
      </c>
      <c r="B1372" s="4">
        <v>44972</v>
      </c>
      <c r="C1372" s="10">
        <f>DATE(YEAR(orders[[#This Row],[order_date]]), MONTH(orders[[#This Row],[order_date]]), 1)</f>
        <v>44958</v>
      </c>
      <c r="D1372" t="s">
        <v>2193</v>
      </c>
      <c r="E1372" t="s">
        <v>701</v>
      </c>
      <c r="F1372" t="str">
        <f>VLOOKUP(orders[[#This Row],[product_id]],Products!A:C,3,0)</f>
        <v>Electronics</v>
      </c>
      <c r="G1372">
        <v>1</v>
      </c>
      <c r="H1372" s="6">
        <v>0.22441521308826204</v>
      </c>
      <c r="I1372" s="2">
        <f>VLOOKUP($E1372,
Products!$A$1:$F$201,MATCH(Orders!I$1,Products!$A$1:$F$1,0),0)</f>
        <v>19562.35470664543</v>
      </c>
      <c r="J1372" s="2">
        <f>VLOOKUP($E1372,
Products!$A$1:$F$201,MATCH(Orders!J$1,Products!$A$1:$F$1,0),0)</f>
        <v>13782.49498098754</v>
      </c>
    </row>
    <row r="1373" spans="1:10">
      <c r="A1373">
        <v>1372</v>
      </c>
      <c r="B1373" s="4">
        <v>44952</v>
      </c>
      <c r="C1373" s="10">
        <f>DATE(YEAR(orders[[#This Row],[order_date]]), MONTH(orders[[#This Row],[order_date]]), 1)</f>
        <v>44927</v>
      </c>
      <c r="D1373" t="s">
        <v>1582</v>
      </c>
      <c r="E1373" t="s">
        <v>556</v>
      </c>
      <c r="F1373" t="str">
        <f>VLOOKUP(orders[[#This Row],[product_id]],Products!A:C,3,0)</f>
        <v>Appliances</v>
      </c>
      <c r="G1373">
        <v>1</v>
      </c>
      <c r="H1373" s="6">
        <v>0.10718625783865994</v>
      </c>
      <c r="I1373" s="2">
        <f>VLOOKUP($E1373,
Products!$A$1:$F$201,MATCH(Orders!I$1,Products!$A$1:$F$1,0),0)</f>
        <v>27054.121101651981</v>
      </c>
      <c r="J1373" s="2">
        <f>VLOOKUP($E1373,
Products!$A$1:$F$201,MATCH(Orders!J$1,Products!$A$1:$F$1,0),0)</f>
        <v>19388.930988794411</v>
      </c>
    </row>
    <row r="1374" spans="1:10">
      <c r="A1374">
        <v>1373</v>
      </c>
      <c r="B1374" s="4">
        <v>45101</v>
      </c>
      <c r="C1374" s="10">
        <f>DATE(YEAR(orders[[#This Row],[order_date]]), MONTH(orders[[#This Row],[order_date]]), 1)</f>
        <v>45078</v>
      </c>
      <c r="D1374" t="s">
        <v>4627</v>
      </c>
      <c r="E1374" t="s">
        <v>641</v>
      </c>
      <c r="F1374" t="str">
        <f>VLOOKUP(orders[[#This Row],[product_id]],Products!A:C,3,0)</f>
        <v>Appliances</v>
      </c>
      <c r="G1374">
        <v>3</v>
      </c>
      <c r="H1374" s="6">
        <v>9.881625641326347E-2</v>
      </c>
      <c r="I1374" s="2">
        <f>VLOOKUP($E1374,
Products!$A$1:$F$201,MATCH(Orders!I$1,Products!$A$1:$F$1,0),0)</f>
        <v>27167.965718506261</v>
      </c>
      <c r="J1374" s="2">
        <f>VLOOKUP($E1374,
Products!$A$1:$F$201,MATCH(Orders!J$1,Products!$A$1:$F$1,0),0)</f>
        <v>19748.025676381669</v>
      </c>
    </row>
    <row r="1375" spans="1:10">
      <c r="A1375">
        <v>1374</v>
      </c>
      <c r="B1375" s="4">
        <v>45248</v>
      </c>
      <c r="C1375" s="10">
        <f>DATE(YEAR(orders[[#This Row],[order_date]]), MONTH(orders[[#This Row],[order_date]]), 1)</f>
        <v>45231</v>
      </c>
      <c r="D1375" t="s">
        <v>2123</v>
      </c>
      <c r="E1375" t="s">
        <v>689</v>
      </c>
      <c r="F1375" t="str">
        <f>VLOOKUP(orders[[#This Row],[product_id]],Products!A:C,3,0)</f>
        <v>Electronics</v>
      </c>
      <c r="G1375">
        <v>2</v>
      </c>
      <c r="H1375" s="6">
        <v>0.18658387820197239</v>
      </c>
      <c r="I1375" s="2">
        <f>VLOOKUP($E1375,
Products!$A$1:$F$201,MATCH(Orders!I$1,Products!$A$1:$F$1,0),0)</f>
        <v>22021.70433799336</v>
      </c>
      <c r="J1375" s="2">
        <f>VLOOKUP($E1375,
Products!$A$1:$F$201,MATCH(Orders!J$1,Products!$A$1:$F$1,0),0)</f>
        <v>16990.60087110737</v>
      </c>
    </row>
    <row r="1376" spans="1:10">
      <c r="A1376">
        <v>1375</v>
      </c>
      <c r="B1376" s="4">
        <v>44981</v>
      </c>
      <c r="C1376" s="10">
        <f>DATE(YEAR(orders[[#This Row],[order_date]]), MONTH(orders[[#This Row],[order_date]]), 1)</f>
        <v>44958</v>
      </c>
      <c r="D1376" t="s">
        <v>1624</v>
      </c>
      <c r="E1376" t="s">
        <v>563</v>
      </c>
      <c r="F1376" t="str">
        <f>VLOOKUP(orders[[#This Row],[product_id]],Products!A:C,3,0)</f>
        <v>Electronics</v>
      </c>
      <c r="G1376">
        <v>2</v>
      </c>
      <c r="H1376" s="6">
        <v>0.17374464959030514</v>
      </c>
      <c r="I1376" s="2">
        <f>VLOOKUP($E1376,
Products!$A$1:$F$201,MATCH(Orders!I$1,Products!$A$1:$F$1,0),0)</f>
        <v>2267.1489506516559</v>
      </c>
      <c r="J1376" s="2">
        <f>VLOOKUP($E1376,
Products!$A$1:$F$201,MATCH(Orders!J$1,Products!$A$1:$F$1,0),0)</f>
        <v>1538.7671398485211</v>
      </c>
    </row>
    <row r="1377" spans="1:10">
      <c r="A1377">
        <v>1376</v>
      </c>
      <c r="B1377" s="4">
        <v>45594</v>
      </c>
      <c r="C1377" s="10">
        <f>DATE(YEAR(orders[[#This Row],[order_date]]), MONTH(orders[[#This Row],[order_date]]), 1)</f>
        <v>45566</v>
      </c>
      <c r="D1377" t="s">
        <v>2515</v>
      </c>
      <c r="E1377" t="s">
        <v>590</v>
      </c>
      <c r="F1377" t="str">
        <f>VLOOKUP(orders[[#This Row],[product_id]],Products!A:C,3,0)</f>
        <v>Appliances</v>
      </c>
      <c r="G1377">
        <v>1</v>
      </c>
      <c r="H1377" s="6">
        <v>0.12312338692447519</v>
      </c>
      <c r="I1377" s="2">
        <f>VLOOKUP($E1377,
Products!$A$1:$F$201,MATCH(Orders!I$1,Products!$A$1:$F$1,0),0)</f>
        <v>2035.9251500591261</v>
      </c>
      <c r="J1377" s="2">
        <f>VLOOKUP($E1377,
Products!$A$1:$F$201,MATCH(Orders!J$1,Products!$A$1:$F$1,0),0)</f>
        <v>1473.8412378673991</v>
      </c>
    </row>
    <row r="1378" spans="1:10">
      <c r="A1378">
        <v>1377</v>
      </c>
      <c r="B1378" s="4">
        <v>45073</v>
      </c>
      <c r="C1378" s="10">
        <f>DATE(YEAR(orders[[#This Row],[order_date]]), MONTH(orders[[#This Row],[order_date]]), 1)</f>
        <v>45047</v>
      </c>
      <c r="D1378" t="s">
        <v>2482</v>
      </c>
      <c r="E1378" t="s">
        <v>574</v>
      </c>
      <c r="F1378" t="str">
        <f>VLOOKUP(orders[[#This Row],[product_id]],Products!A:C,3,0)</f>
        <v>Electronics</v>
      </c>
      <c r="G1378">
        <v>2</v>
      </c>
      <c r="H1378" s="6">
        <v>0.10800670932991661</v>
      </c>
      <c r="I1378" s="2">
        <f>VLOOKUP($E1378,
Products!$A$1:$F$201,MATCH(Orders!I$1,Products!$A$1:$F$1,0),0)</f>
        <v>30824.427673567101</v>
      </c>
      <c r="J1378" s="2">
        <f>VLOOKUP($E1378,
Products!$A$1:$F$201,MATCH(Orders!J$1,Products!$A$1:$F$1,0),0)</f>
        <v>20473.07476940487</v>
      </c>
    </row>
    <row r="1379" spans="1:10">
      <c r="A1379">
        <v>1378</v>
      </c>
      <c r="B1379" s="4">
        <v>45525</v>
      </c>
      <c r="C1379" s="10">
        <f>DATE(YEAR(orders[[#This Row],[order_date]]), MONTH(orders[[#This Row],[order_date]]), 1)</f>
        <v>45505</v>
      </c>
      <c r="D1379" t="s">
        <v>1787</v>
      </c>
      <c r="E1379" t="s">
        <v>513</v>
      </c>
      <c r="F1379" t="str">
        <f>VLOOKUP(orders[[#This Row],[product_id]],Products!A:C,3,0)</f>
        <v>Electronics</v>
      </c>
      <c r="G1379">
        <v>1</v>
      </c>
      <c r="H1379" s="6">
        <v>0.14377340685254023</v>
      </c>
      <c r="I1379" s="2">
        <f>VLOOKUP($E1379,
Products!$A$1:$F$201,MATCH(Orders!I$1,Products!$A$1:$F$1,0),0)</f>
        <v>2370.6748519187499</v>
      </c>
      <c r="J1379" s="2">
        <f>VLOOKUP($E1379,
Products!$A$1:$F$201,MATCH(Orders!J$1,Products!$A$1:$F$1,0),0)</f>
        <v>1742.1190905744229</v>
      </c>
    </row>
    <row r="1380" spans="1:10">
      <c r="A1380">
        <v>1379</v>
      </c>
      <c r="B1380" s="4">
        <v>44946</v>
      </c>
      <c r="C1380" s="10">
        <f>DATE(YEAR(orders[[#This Row],[order_date]]), MONTH(orders[[#This Row],[order_date]]), 1)</f>
        <v>44927</v>
      </c>
      <c r="D1380" t="s">
        <v>1855</v>
      </c>
      <c r="E1380" t="s">
        <v>699</v>
      </c>
      <c r="F1380" t="str">
        <f>VLOOKUP(orders[[#This Row],[product_id]],Products!A:C,3,0)</f>
        <v>Appliances</v>
      </c>
      <c r="G1380">
        <v>2</v>
      </c>
      <c r="H1380" s="6">
        <v>9.1116896624429358E-2</v>
      </c>
      <c r="I1380" s="2">
        <f>VLOOKUP($E1380,
Products!$A$1:$F$201,MATCH(Orders!I$1,Products!$A$1:$F$1,0),0)</f>
        <v>25091.998133165329</v>
      </c>
      <c r="J1380" s="2">
        <f>VLOOKUP($E1380,
Products!$A$1:$F$201,MATCH(Orders!J$1,Products!$A$1:$F$1,0),0)</f>
        <v>18464.226825266349</v>
      </c>
    </row>
    <row r="1381" spans="1:10">
      <c r="A1381">
        <v>1380</v>
      </c>
      <c r="B1381" s="4">
        <v>45259</v>
      </c>
      <c r="C1381" s="10">
        <f>DATE(YEAR(orders[[#This Row],[order_date]]), MONTH(orders[[#This Row],[order_date]]), 1)</f>
        <v>45231</v>
      </c>
      <c r="D1381" t="s">
        <v>1546</v>
      </c>
      <c r="E1381" t="s">
        <v>657</v>
      </c>
      <c r="F1381" t="str">
        <f>VLOOKUP(orders[[#This Row],[product_id]],Products!A:C,3,0)</f>
        <v>Appliances</v>
      </c>
      <c r="G1381">
        <v>1</v>
      </c>
      <c r="H1381" s="6">
        <v>5.1503641333720367E-2</v>
      </c>
      <c r="I1381" s="2">
        <f>VLOOKUP($E1381,
Products!$A$1:$F$201,MATCH(Orders!I$1,Products!$A$1:$F$1,0),0)</f>
        <v>6275.8669412443169</v>
      </c>
      <c r="J1381" s="2">
        <f>VLOOKUP($E1381,
Products!$A$1:$F$201,MATCH(Orders!J$1,Products!$A$1:$F$1,0),0)</f>
        <v>4742.5097602697688</v>
      </c>
    </row>
    <row r="1382" spans="1:10">
      <c r="A1382">
        <v>1381</v>
      </c>
      <c r="B1382" s="4">
        <v>45833</v>
      </c>
      <c r="C1382" s="10">
        <f>DATE(YEAR(orders[[#This Row],[order_date]]), MONTH(orders[[#This Row],[order_date]]), 1)</f>
        <v>45809</v>
      </c>
      <c r="D1382" t="s">
        <v>3631</v>
      </c>
      <c r="E1382" t="s">
        <v>675</v>
      </c>
      <c r="F1382" t="str">
        <f>VLOOKUP(orders[[#This Row],[product_id]],Products!A:C,3,0)</f>
        <v>Appliances</v>
      </c>
      <c r="G1382">
        <v>2</v>
      </c>
      <c r="H1382" s="6">
        <v>0.10270355039507563</v>
      </c>
      <c r="I1382" s="2">
        <f>VLOOKUP($E1382,
Products!$A$1:$F$201,MATCH(Orders!I$1,Products!$A$1:$F$1,0),0)</f>
        <v>23552.642442203069</v>
      </c>
      <c r="J1382" s="2">
        <f>VLOOKUP($E1382,
Products!$A$1:$F$201,MATCH(Orders!J$1,Products!$A$1:$F$1,0),0)</f>
        <v>17389.42325132497</v>
      </c>
    </row>
    <row r="1383" spans="1:10">
      <c r="A1383">
        <v>1382</v>
      </c>
      <c r="B1383" s="4">
        <v>45870</v>
      </c>
      <c r="C1383" s="10">
        <f>DATE(YEAR(orders[[#This Row],[order_date]]), MONTH(orders[[#This Row],[order_date]]), 1)</f>
        <v>45870</v>
      </c>
      <c r="D1383" t="s">
        <v>4238</v>
      </c>
      <c r="E1383" t="s">
        <v>559</v>
      </c>
      <c r="F1383" t="str">
        <f>VLOOKUP(orders[[#This Row],[product_id]],Products!A:C,3,0)</f>
        <v>Electronics</v>
      </c>
      <c r="G1383">
        <v>2</v>
      </c>
      <c r="H1383" s="6">
        <v>0.20047734175697854</v>
      </c>
      <c r="I1383" s="2">
        <f>VLOOKUP($E1383,
Products!$A$1:$F$201,MATCH(Orders!I$1,Products!$A$1:$F$1,0),0)</f>
        <v>2588.546892391822</v>
      </c>
      <c r="J1383" s="2">
        <f>VLOOKUP($E1383,
Products!$A$1:$F$201,MATCH(Orders!J$1,Products!$A$1:$F$1,0),0)</f>
        <v>1942.6863840762869</v>
      </c>
    </row>
    <row r="1384" spans="1:10">
      <c r="A1384">
        <v>1383</v>
      </c>
      <c r="B1384" s="4">
        <v>45837</v>
      </c>
      <c r="C1384" s="10">
        <f>DATE(YEAR(orders[[#This Row],[order_date]]), MONTH(orders[[#This Row],[order_date]]), 1)</f>
        <v>45809</v>
      </c>
      <c r="D1384" t="s">
        <v>2805</v>
      </c>
      <c r="E1384" t="s">
        <v>649</v>
      </c>
      <c r="F1384" t="str">
        <f>VLOOKUP(orders[[#This Row],[product_id]],Products!A:C,3,0)</f>
        <v>Electronics</v>
      </c>
      <c r="G1384">
        <v>2</v>
      </c>
      <c r="H1384" s="6">
        <v>0.17173688118359345</v>
      </c>
      <c r="I1384" s="2">
        <f>VLOOKUP($E1384,
Products!$A$1:$F$201,MATCH(Orders!I$1,Products!$A$1:$F$1,0),0)</f>
        <v>13109.676759490871</v>
      </c>
      <c r="J1384" s="2">
        <f>VLOOKUP($E1384,
Products!$A$1:$F$201,MATCH(Orders!J$1,Products!$A$1:$F$1,0),0)</f>
        <v>9497.2301945627187</v>
      </c>
    </row>
    <row r="1385" spans="1:10">
      <c r="A1385">
        <v>1384</v>
      </c>
      <c r="B1385" s="4">
        <v>45327</v>
      </c>
      <c r="C1385" s="10">
        <f>DATE(YEAR(orders[[#This Row],[order_date]]), MONTH(orders[[#This Row],[order_date]]), 1)</f>
        <v>45323</v>
      </c>
      <c r="D1385" t="s">
        <v>1717</v>
      </c>
      <c r="E1385" t="s">
        <v>637</v>
      </c>
      <c r="F1385" t="str">
        <f>VLOOKUP(orders[[#This Row],[product_id]],Products!A:C,3,0)</f>
        <v>Electronics</v>
      </c>
      <c r="G1385">
        <v>2</v>
      </c>
      <c r="H1385" s="6">
        <v>0.19413209494267203</v>
      </c>
      <c r="I1385" s="2">
        <f>VLOOKUP($E1385,
Products!$A$1:$F$201,MATCH(Orders!I$1,Products!$A$1:$F$1,0),0)</f>
        <v>2722.8882486231741</v>
      </c>
      <c r="J1385" s="2">
        <f>VLOOKUP($E1385,
Products!$A$1:$F$201,MATCH(Orders!J$1,Products!$A$1:$F$1,0),0)</f>
        <v>2155.455197032014</v>
      </c>
    </row>
    <row r="1386" spans="1:10">
      <c r="A1386">
        <v>1385</v>
      </c>
      <c r="B1386" s="4">
        <v>45876</v>
      </c>
      <c r="C1386" s="10">
        <f>DATE(YEAR(orders[[#This Row],[order_date]]), MONTH(orders[[#This Row],[order_date]]), 1)</f>
        <v>45870</v>
      </c>
      <c r="D1386" t="s">
        <v>4512</v>
      </c>
      <c r="E1386" t="s">
        <v>564</v>
      </c>
      <c r="F1386" t="str">
        <f>VLOOKUP(orders[[#This Row],[product_id]],Products!A:C,3,0)</f>
        <v>Electronics</v>
      </c>
      <c r="G1386">
        <v>2</v>
      </c>
      <c r="H1386" s="6">
        <v>0.10024334224171579</v>
      </c>
      <c r="I1386" s="2">
        <f>VLOOKUP($E1386,
Products!$A$1:$F$201,MATCH(Orders!I$1,Products!$A$1:$F$1,0),0)</f>
        <v>21989.290766910399</v>
      </c>
      <c r="J1386" s="2">
        <f>VLOOKUP($E1386,
Products!$A$1:$F$201,MATCH(Orders!J$1,Products!$A$1:$F$1,0),0)</f>
        <v>15566.99865864101</v>
      </c>
    </row>
    <row r="1387" spans="1:10">
      <c r="A1387">
        <v>1386</v>
      </c>
      <c r="B1387" s="4">
        <v>44954</v>
      </c>
      <c r="C1387" s="10">
        <f>DATE(YEAR(orders[[#This Row],[order_date]]), MONTH(orders[[#This Row],[order_date]]), 1)</f>
        <v>44927</v>
      </c>
      <c r="D1387" t="s">
        <v>1519</v>
      </c>
      <c r="E1387" t="s">
        <v>599</v>
      </c>
      <c r="F1387" t="str">
        <f>VLOOKUP(orders[[#This Row],[product_id]],Products!A:C,3,0)</f>
        <v>Electronics</v>
      </c>
      <c r="G1387">
        <v>2</v>
      </c>
      <c r="H1387" s="6">
        <v>0.11839799186908764</v>
      </c>
      <c r="I1387" s="2">
        <f>VLOOKUP($E1387,
Products!$A$1:$F$201,MATCH(Orders!I$1,Products!$A$1:$F$1,0),0)</f>
        <v>24019.70637428105</v>
      </c>
      <c r="J1387" s="2">
        <f>VLOOKUP($E1387,
Products!$A$1:$F$201,MATCH(Orders!J$1,Products!$A$1:$F$1,0),0)</f>
        <v>16602.559277417411</v>
      </c>
    </row>
    <row r="1388" spans="1:10">
      <c r="A1388">
        <v>1387</v>
      </c>
      <c r="B1388" s="4">
        <v>45393</v>
      </c>
      <c r="C1388" s="10">
        <f>DATE(YEAR(orders[[#This Row],[order_date]]), MONTH(orders[[#This Row],[order_date]]), 1)</f>
        <v>45383</v>
      </c>
      <c r="D1388" t="s">
        <v>4652</v>
      </c>
      <c r="E1388" t="s">
        <v>551</v>
      </c>
      <c r="F1388" t="str">
        <f>VLOOKUP(orders[[#This Row],[product_id]],Products!A:C,3,0)</f>
        <v>Appliances</v>
      </c>
      <c r="G1388">
        <v>1</v>
      </c>
      <c r="H1388" s="6">
        <v>0.10342255576508662</v>
      </c>
      <c r="I1388" s="2">
        <f>VLOOKUP($E1388,
Products!$A$1:$F$201,MATCH(Orders!I$1,Products!$A$1:$F$1,0),0)</f>
        <v>5988.538916083141</v>
      </c>
      <c r="J1388" s="2">
        <f>VLOOKUP($E1388,
Products!$A$1:$F$201,MATCH(Orders!J$1,Products!$A$1:$F$1,0),0)</f>
        <v>4180.5955033056744</v>
      </c>
    </row>
    <row r="1389" spans="1:10">
      <c r="A1389">
        <v>1388</v>
      </c>
      <c r="B1389" s="4">
        <v>45908</v>
      </c>
      <c r="C1389" s="10">
        <f>DATE(YEAR(orders[[#This Row],[order_date]]), MONTH(orders[[#This Row],[order_date]]), 1)</f>
        <v>45901</v>
      </c>
      <c r="D1389" t="s">
        <v>3022</v>
      </c>
      <c r="E1389" t="s">
        <v>599</v>
      </c>
      <c r="F1389" t="str">
        <f>VLOOKUP(orders[[#This Row],[product_id]],Products!A:C,3,0)</f>
        <v>Electronics</v>
      </c>
      <c r="G1389">
        <v>1</v>
      </c>
      <c r="H1389" s="6">
        <v>0.23401784819562546</v>
      </c>
      <c r="I1389" s="2">
        <f>VLOOKUP($E1389,
Products!$A$1:$F$201,MATCH(Orders!I$1,Products!$A$1:$F$1,0),0)</f>
        <v>24019.70637428105</v>
      </c>
      <c r="J1389" s="2">
        <f>VLOOKUP($E1389,
Products!$A$1:$F$201,MATCH(Orders!J$1,Products!$A$1:$F$1,0),0)</f>
        <v>16602.559277417411</v>
      </c>
    </row>
    <row r="1390" spans="1:10">
      <c r="A1390">
        <v>1389</v>
      </c>
      <c r="B1390" s="4">
        <v>45027</v>
      </c>
      <c r="C1390" s="10">
        <f>DATE(YEAR(orders[[#This Row],[order_date]]), MONTH(orders[[#This Row],[order_date]]), 1)</f>
        <v>45017</v>
      </c>
      <c r="D1390" t="s">
        <v>2849</v>
      </c>
      <c r="E1390" t="s">
        <v>604</v>
      </c>
      <c r="F1390" t="str">
        <f>VLOOKUP(orders[[#This Row],[product_id]],Products!A:C,3,0)</f>
        <v>Appliances</v>
      </c>
      <c r="G1390">
        <v>2</v>
      </c>
      <c r="H1390" s="6">
        <v>0.10547074917249542</v>
      </c>
      <c r="I1390" s="2">
        <f>VLOOKUP($E1390,
Products!$A$1:$F$201,MATCH(Orders!I$1,Products!$A$1:$F$1,0),0)</f>
        <v>2087.687835040248</v>
      </c>
      <c r="J1390" s="2">
        <f>VLOOKUP($E1390,
Products!$A$1:$F$201,MATCH(Orders!J$1,Products!$A$1:$F$1,0),0)</f>
        <v>1450.1823074928161</v>
      </c>
    </row>
    <row r="1391" spans="1:10">
      <c r="A1391">
        <v>1390</v>
      </c>
      <c r="B1391" s="4">
        <v>45477</v>
      </c>
      <c r="C1391" s="10">
        <f>DATE(YEAR(orders[[#This Row],[order_date]]), MONTH(orders[[#This Row],[order_date]]), 1)</f>
        <v>45474</v>
      </c>
      <c r="D1391" t="s">
        <v>978</v>
      </c>
      <c r="E1391" t="s">
        <v>518</v>
      </c>
      <c r="F1391" t="str">
        <f>VLOOKUP(orders[[#This Row],[product_id]],Products!A:C,3,0)</f>
        <v>Electronics</v>
      </c>
      <c r="G1391">
        <v>2</v>
      </c>
      <c r="H1391" s="6">
        <v>0.18544499639858342</v>
      </c>
      <c r="I1391" s="2">
        <f>VLOOKUP($E1391,
Products!$A$1:$F$201,MATCH(Orders!I$1,Products!$A$1:$F$1,0),0)</f>
        <v>23393.890826127132</v>
      </c>
      <c r="J1391" s="2">
        <f>VLOOKUP($E1391,
Products!$A$1:$F$201,MATCH(Orders!J$1,Products!$A$1:$F$1,0),0)</f>
        <v>16064.756531016081</v>
      </c>
    </row>
    <row r="1392" spans="1:10">
      <c r="A1392">
        <v>1391</v>
      </c>
      <c r="B1392" s="4">
        <v>45728</v>
      </c>
      <c r="C1392" s="10">
        <f>DATE(YEAR(orders[[#This Row],[order_date]]), MONTH(orders[[#This Row],[order_date]]), 1)</f>
        <v>45717</v>
      </c>
      <c r="D1392" t="s">
        <v>4100</v>
      </c>
      <c r="E1392" t="s">
        <v>542</v>
      </c>
      <c r="F1392" t="str">
        <f>VLOOKUP(orders[[#This Row],[product_id]],Products!A:C,3,0)</f>
        <v>Electronics</v>
      </c>
      <c r="G1392">
        <v>1</v>
      </c>
      <c r="H1392" s="6">
        <v>0.23929604639005075</v>
      </c>
      <c r="I1392" s="2">
        <f>VLOOKUP($E1392,
Products!$A$1:$F$201,MATCH(Orders!I$1,Products!$A$1:$F$1,0),0)</f>
        <v>29298.352838526029</v>
      </c>
      <c r="J1392" s="2">
        <f>VLOOKUP($E1392,
Products!$A$1:$F$201,MATCH(Orders!J$1,Products!$A$1:$F$1,0),0)</f>
        <v>19250.751682102291</v>
      </c>
    </row>
    <row r="1393" spans="1:10">
      <c r="A1393">
        <v>1392</v>
      </c>
      <c r="B1393" s="4">
        <v>45279</v>
      </c>
      <c r="C1393" s="10">
        <f>DATE(YEAR(orders[[#This Row],[order_date]]), MONTH(orders[[#This Row],[order_date]]), 1)</f>
        <v>45261</v>
      </c>
      <c r="D1393" t="s">
        <v>4350</v>
      </c>
      <c r="E1393" t="s">
        <v>687</v>
      </c>
      <c r="F1393" t="str">
        <f>VLOOKUP(orders[[#This Row],[product_id]],Products!A:C,3,0)</f>
        <v>Electronics</v>
      </c>
      <c r="G1393">
        <v>2</v>
      </c>
      <c r="H1393" s="6">
        <v>0.19781060354973401</v>
      </c>
      <c r="I1393" s="2">
        <f>VLOOKUP($E1393,
Products!$A$1:$F$201,MATCH(Orders!I$1,Products!$A$1:$F$1,0),0)</f>
        <v>12143.737276429891</v>
      </c>
      <c r="J1393" s="2">
        <f>VLOOKUP($E1393,
Products!$A$1:$F$201,MATCH(Orders!J$1,Products!$A$1:$F$1,0),0)</f>
        <v>9077.1957392673976</v>
      </c>
    </row>
    <row r="1394" spans="1:10">
      <c r="A1394">
        <v>1393</v>
      </c>
      <c r="B1394" s="4">
        <v>45222</v>
      </c>
      <c r="C1394" s="10">
        <f>DATE(YEAR(orders[[#This Row],[order_date]]), MONTH(orders[[#This Row],[order_date]]), 1)</f>
        <v>45200</v>
      </c>
      <c r="D1394" t="s">
        <v>4610</v>
      </c>
      <c r="E1394" t="s">
        <v>682</v>
      </c>
      <c r="F1394" t="str">
        <f>VLOOKUP(orders[[#This Row],[product_id]],Products!A:C,3,0)</f>
        <v>Electronics</v>
      </c>
      <c r="G1394">
        <v>2</v>
      </c>
      <c r="H1394" s="6">
        <v>0.17266056961026269</v>
      </c>
      <c r="I1394" s="2">
        <f>VLOOKUP($E1394,
Products!$A$1:$F$201,MATCH(Orders!I$1,Products!$A$1:$F$1,0),0)</f>
        <v>32533.33990892916</v>
      </c>
      <c r="J1394" s="2">
        <f>VLOOKUP($E1394,
Products!$A$1:$F$201,MATCH(Orders!J$1,Products!$A$1:$F$1,0),0)</f>
        <v>22734.712471507952</v>
      </c>
    </row>
    <row r="1395" spans="1:10">
      <c r="A1395">
        <v>1394</v>
      </c>
      <c r="B1395" s="4">
        <v>45279</v>
      </c>
      <c r="C1395" s="10">
        <f>DATE(YEAR(orders[[#This Row],[order_date]]), MONTH(orders[[#This Row],[order_date]]), 1)</f>
        <v>45261</v>
      </c>
      <c r="D1395" t="s">
        <v>2422</v>
      </c>
      <c r="E1395" t="s">
        <v>580</v>
      </c>
      <c r="F1395" t="str">
        <f>VLOOKUP(orders[[#This Row],[product_id]],Products!A:C,3,0)</f>
        <v>Electronics</v>
      </c>
      <c r="G1395">
        <v>1</v>
      </c>
      <c r="H1395" s="6">
        <v>0.15789878302689769</v>
      </c>
      <c r="I1395" s="2">
        <f>VLOOKUP($E1395,
Products!$A$1:$F$201,MATCH(Orders!I$1,Products!$A$1:$F$1,0),0)</f>
        <v>29905.106989935579</v>
      </c>
      <c r="J1395" s="2">
        <f>VLOOKUP($E1395,
Products!$A$1:$F$201,MATCH(Orders!J$1,Products!$A$1:$F$1,0),0)</f>
        <v>22230.930488499071</v>
      </c>
    </row>
    <row r="1396" spans="1:10">
      <c r="A1396">
        <v>1395</v>
      </c>
      <c r="B1396" s="4">
        <v>45834</v>
      </c>
      <c r="C1396" s="10">
        <f>DATE(YEAR(orders[[#This Row],[order_date]]), MONTH(orders[[#This Row],[order_date]]), 1)</f>
        <v>45809</v>
      </c>
      <c r="D1396" t="s">
        <v>2886</v>
      </c>
      <c r="E1396" t="s">
        <v>563</v>
      </c>
      <c r="F1396" t="str">
        <f>VLOOKUP(orders[[#This Row],[product_id]],Products!A:C,3,0)</f>
        <v>Electronics</v>
      </c>
      <c r="G1396">
        <v>2</v>
      </c>
      <c r="H1396" s="6">
        <v>0.19362865411812522</v>
      </c>
      <c r="I1396" s="2">
        <f>VLOOKUP($E1396,
Products!$A$1:$F$201,MATCH(Orders!I$1,Products!$A$1:$F$1,0),0)</f>
        <v>2267.1489506516559</v>
      </c>
      <c r="J1396" s="2">
        <f>VLOOKUP($E1396,
Products!$A$1:$F$201,MATCH(Orders!J$1,Products!$A$1:$F$1,0),0)</f>
        <v>1538.7671398485211</v>
      </c>
    </row>
    <row r="1397" spans="1:10">
      <c r="A1397">
        <v>1396</v>
      </c>
      <c r="B1397" s="4">
        <v>45945</v>
      </c>
      <c r="C1397" s="10">
        <f>DATE(YEAR(orders[[#This Row],[order_date]]), MONTH(orders[[#This Row],[order_date]]), 1)</f>
        <v>45931</v>
      </c>
      <c r="D1397" t="s">
        <v>3681</v>
      </c>
      <c r="E1397" t="s">
        <v>524</v>
      </c>
      <c r="F1397" t="str">
        <f>VLOOKUP(orders[[#This Row],[product_id]],Products!A:C,3,0)</f>
        <v>Electronics</v>
      </c>
      <c r="G1397">
        <v>2</v>
      </c>
      <c r="H1397" s="6">
        <v>0.17205788372355682</v>
      </c>
      <c r="I1397" s="2">
        <f>VLOOKUP($E1397,
Products!$A$1:$F$201,MATCH(Orders!I$1,Products!$A$1:$F$1,0),0)</f>
        <v>13162.372749153699</v>
      </c>
      <c r="J1397" s="2">
        <f>VLOOKUP($E1397,
Products!$A$1:$F$201,MATCH(Orders!J$1,Products!$A$1:$F$1,0),0)</f>
        <v>8772.7564251238819</v>
      </c>
    </row>
    <row r="1398" spans="1:10">
      <c r="A1398">
        <v>1397</v>
      </c>
      <c r="B1398" s="4">
        <v>45381</v>
      </c>
      <c r="C1398" s="10">
        <f>DATE(YEAR(orders[[#This Row],[order_date]]), MONTH(orders[[#This Row],[order_date]]), 1)</f>
        <v>45352</v>
      </c>
      <c r="D1398" t="s">
        <v>2842</v>
      </c>
      <c r="E1398" t="s">
        <v>651</v>
      </c>
      <c r="F1398" t="str">
        <f>VLOOKUP(orders[[#This Row],[product_id]],Products!A:C,3,0)</f>
        <v>Electronics</v>
      </c>
      <c r="G1398">
        <v>2</v>
      </c>
      <c r="H1398" s="6">
        <v>0.20581182864136757</v>
      </c>
      <c r="I1398" s="2">
        <f>VLOOKUP($E1398,
Products!$A$1:$F$201,MATCH(Orders!I$1,Products!$A$1:$F$1,0),0)</f>
        <v>28622.091542973511</v>
      </c>
      <c r="J1398" s="2">
        <f>VLOOKUP($E1398,
Products!$A$1:$F$201,MATCH(Orders!J$1,Products!$A$1:$F$1,0),0)</f>
        <v>19327.527634039769</v>
      </c>
    </row>
    <row r="1399" spans="1:10">
      <c r="A1399">
        <v>1398</v>
      </c>
      <c r="B1399" s="4">
        <v>45638</v>
      </c>
      <c r="C1399" s="10">
        <f>DATE(YEAR(orders[[#This Row],[order_date]]), MONTH(orders[[#This Row],[order_date]]), 1)</f>
        <v>45627</v>
      </c>
      <c r="D1399" t="s">
        <v>3438</v>
      </c>
      <c r="E1399" t="s">
        <v>693</v>
      </c>
      <c r="F1399" t="str">
        <f>VLOOKUP(orders[[#This Row],[product_id]],Products!A:C,3,0)</f>
        <v>Appliances</v>
      </c>
      <c r="G1399">
        <v>1</v>
      </c>
      <c r="H1399" s="6">
        <v>9.5275245926088728E-2</v>
      </c>
      <c r="I1399" s="2">
        <f>VLOOKUP($E1399,
Products!$A$1:$F$201,MATCH(Orders!I$1,Products!$A$1:$F$1,0),0)</f>
        <v>2037.67513915007</v>
      </c>
      <c r="J1399" s="2">
        <f>VLOOKUP($E1399,
Products!$A$1:$F$201,MATCH(Orders!J$1,Products!$A$1:$F$1,0),0)</f>
        <v>1374.1566876520769</v>
      </c>
    </row>
    <row r="1400" spans="1:10">
      <c r="A1400">
        <v>1399</v>
      </c>
      <c r="B1400" s="4">
        <v>45906</v>
      </c>
      <c r="C1400" s="10">
        <f>DATE(YEAR(orders[[#This Row],[order_date]]), MONTH(orders[[#This Row],[order_date]]), 1)</f>
        <v>45901</v>
      </c>
      <c r="D1400" t="s">
        <v>3577</v>
      </c>
      <c r="E1400" t="s">
        <v>650</v>
      </c>
      <c r="F1400" t="str">
        <f>VLOOKUP(orders[[#This Row],[product_id]],Products!A:C,3,0)</f>
        <v>Electronics</v>
      </c>
      <c r="G1400">
        <v>1</v>
      </c>
      <c r="H1400" s="6">
        <v>0.18511146901969255</v>
      </c>
      <c r="I1400" s="2">
        <f>VLOOKUP($E1400,
Products!$A$1:$F$201,MATCH(Orders!I$1,Products!$A$1:$F$1,0),0)</f>
        <v>12936.529609330941</v>
      </c>
      <c r="J1400" s="2">
        <f>VLOOKUP($E1400,
Products!$A$1:$F$201,MATCH(Orders!J$1,Products!$A$1:$F$1,0),0)</f>
        <v>9465.2602677376308</v>
      </c>
    </row>
    <row r="1401" spans="1:10">
      <c r="A1401">
        <v>1400</v>
      </c>
      <c r="B1401" s="4">
        <v>45665</v>
      </c>
      <c r="C1401" s="10">
        <f>DATE(YEAR(orders[[#This Row],[order_date]]), MONTH(orders[[#This Row],[order_date]]), 1)</f>
        <v>45658</v>
      </c>
      <c r="D1401" t="s">
        <v>710</v>
      </c>
      <c r="E1401" t="s">
        <v>644</v>
      </c>
      <c r="F1401" t="str">
        <f>VLOOKUP(orders[[#This Row],[product_id]],Products!A:C,3,0)</f>
        <v>Appliances</v>
      </c>
      <c r="G1401">
        <v>2</v>
      </c>
      <c r="H1401" s="6">
        <v>7.4083044926217187E-2</v>
      </c>
      <c r="I1401" s="2">
        <f>VLOOKUP($E1401,
Products!$A$1:$F$201,MATCH(Orders!I$1,Products!$A$1:$F$1,0),0)</f>
        <v>2076.3860361463489</v>
      </c>
      <c r="J1401" s="2">
        <f>VLOOKUP($E1401,
Products!$A$1:$F$201,MATCH(Orders!J$1,Products!$A$1:$F$1,0),0)</f>
        <v>1496.280632568785</v>
      </c>
    </row>
    <row r="1402" spans="1:10">
      <c r="A1402">
        <v>1401</v>
      </c>
      <c r="B1402" s="4">
        <v>45903</v>
      </c>
      <c r="C1402" s="10">
        <f>DATE(YEAR(orders[[#This Row],[order_date]]), MONTH(orders[[#This Row],[order_date]]), 1)</f>
        <v>45901</v>
      </c>
      <c r="D1402" t="s">
        <v>1062</v>
      </c>
      <c r="E1402" t="s">
        <v>648</v>
      </c>
      <c r="F1402" t="str">
        <f>VLOOKUP(orders[[#This Row],[product_id]],Products!A:C,3,0)</f>
        <v>Electronics</v>
      </c>
      <c r="G1402">
        <v>2</v>
      </c>
      <c r="H1402" s="6">
        <v>0.22535358487918658</v>
      </c>
      <c r="I1402" s="2">
        <f>VLOOKUP($E1402,
Products!$A$1:$F$201,MATCH(Orders!I$1,Products!$A$1:$F$1,0),0)</f>
        <v>11049.50250218974</v>
      </c>
      <c r="J1402" s="2">
        <f>VLOOKUP($E1402,
Products!$A$1:$F$201,MATCH(Orders!J$1,Products!$A$1:$F$1,0),0)</f>
        <v>7252.1207539007246</v>
      </c>
    </row>
    <row r="1403" spans="1:10">
      <c r="A1403">
        <v>1402</v>
      </c>
      <c r="B1403" s="4">
        <v>45159</v>
      </c>
      <c r="C1403" s="10">
        <f>DATE(YEAR(orders[[#This Row],[order_date]]), MONTH(orders[[#This Row],[order_date]]), 1)</f>
        <v>45139</v>
      </c>
      <c r="D1403" t="s">
        <v>2072</v>
      </c>
      <c r="E1403" t="s">
        <v>705</v>
      </c>
      <c r="F1403" t="str">
        <f>VLOOKUP(orders[[#This Row],[product_id]],Products!A:C,3,0)</f>
        <v>Electronics</v>
      </c>
      <c r="G1403">
        <v>1</v>
      </c>
      <c r="H1403" s="6">
        <v>0.1913282884521971</v>
      </c>
      <c r="I1403" s="2">
        <f>VLOOKUP($E1403,
Products!$A$1:$F$201,MATCH(Orders!I$1,Products!$A$1:$F$1,0),0)</f>
        <v>11719.594724541899</v>
      </c>
      <c r="J1403" s="2">
        <f>VLOOKUP($E1403,
Products!$A$1:$F$201,MATCH(Orders!J$1,Products!$A$1:$F$1,0),0)</f>
        <v>7926.6332911718628</v>
      </c>
    </row>
    <row r="1404" spans="1:10">
      <c r="A1404">
        <v>1403</v>
      </c>
      <c r="B1404" s="4">
        <v>45950</v>
      </c>
      <c r="C1404" s="10">
        <f>DATE(YEAR(orders[[#This Row],[order_date]]), MONTH(orders[[#This Row],[order_date]]), 1)</f>
        <v>45931</v>
      </c>
      <c r="D1404" t="s">
        <v>909</v>
      </c>
      <c r="E1404" t="s">
        <v>613</v>
      </c>
      <c r="F1404" t="str">
        <f>VLOOKUP(orders[[#This Row],[product_id]],Products!A:C,3,0)</f>
        <v>Appliances</v>
      </c>
      <c r="G1404">
        <v>2</v>
      </c>
      <c r="H1404" s="6">
        <v>6.8620250303196434E-2</v>
      </c>
      <c r="I1404" s="2">
        <f>VLOOKUP($E1404,
Products!$A$1:$F$201,MATCH(Orders!I$1,Products!$A$1:$F$1,0),0)</f>
        <v>6365.2492969652412</v>
      </c>
      <c r="J1404" s="2">
        <f>VLOOKUP($E1404,
Products!$A$1:$F$201,MATCH(Orders!J$1,Products!$A$1:$F$1,0),0)</f>
        <v>4174.927496964433</v>
      </c>
    </row>
    <row r="1405" spans="1:10">
      <c r="A1405">
        <v>1404</v>
      </c>
      <c r="B1405" s="4">
        <v>45028</v>
      </c>
      <c r="C1405" s="10">
        <f>DATE(YEAR(orders[[#This Row],[order_date]]), MONTH(orders[[#This Row],[order_date]]), 1)</f>
        <v>45017</v>
      </c>
      <c r="D1405" t="s">
        <v>4451</v>
      </c>
      <c r="E1405" t="s">
        <v>650</v>
      </c>
      <c r="F1405" t="str">
        <f>VLOOKUP(orders[[#This Row],[product_id]],Products!A:C,3,0)</f>
        <v>Electronics</v>
      </c>
      <c r="G1405">
        <v>1</v>
      </c>
      <c r="H1405" s="6">
        <v>0.20859149103277627</v>
      </c>
      <c r="I1405" s="2">
        <f>VLOOKUP($E1405,
Products!$A$1:$F$201,MATCH(Orders!I$1,Products!$A$1:$F$1,0),0)</f>
        <v>12936.529609330941</v>
      </c>
      <c r="J1405" s="2">
        <f>VLOOKUP($E1405,
Products!$A$1:$F$201,MATCH(Orders!J$1,Products!$A$1:$F$1,0),0)</f>
        <v>9465.2602677376308</v>
      </c>
    </row>
    <row r="1406" spans="1:10">
      <c r="A1406">
        <v>1405</v>
      </c>
      <c r="B1406" s="4">
        <v>45879</v>
      </c>
      <c r="C1406" s="10">
        <f>DATE(YEAR(orders[[#This Row],[order_date]]), MONTH(orders[[#This Row],[order_date]]), 1)</f>
        <v>45870</v>
      </c>
      <c r="D1406" t="s">
        <v>2302</v>
      </c>
      <c r="E1406" t="s">
        <v>595</v>
      </c>
      <c r="F1406" t="str">
        <f>VLOOKUP(orders[[#This Row],[product_id]],Products!A:C,3,0)</f>
        <v>Electronics</v>
      </c>
      <c r="G1406">
        <v>1</v>
      </c>
      <c r="H1406" s="6">
        <v>0.22058706490441971</v>
      </c>
      <c r="I1406" s="2">
        <f>VLOOKUP($E1406,
Products!$A$1:$F$201,MATCH(Orders!I$1,Products!$A$1:$F$1,0),0)</f>
        <v>2368.316565735005</v>
      </c>
      <c r="J1406" s="2">
        <f>VLOOKUP($E1406,
Products!$A$1:$F$201,MATCH(Orders!J$1,Products!$A$1:$F$1,0),0)</f>
        <v>1668.7588573553539</v>
      </c>
    </row>
    <row r="1407" spans="1:10">
      <c r="A1407">
        <v>1406</v>
      </c>
      <c r="B1407" s="4">
        <v>45407</v>
      </c>
      <c r="C1407" s="10">
        <f>DATE(YEAR(orders[[#This Row],[order_date]]), MONTH(orders[[#This Row],[order_date]]), 1)</f>
        <v>45383</v>
      </c>
      <c r="D1407" t="s">
        <v>3224</v>
      </c>
      <c r="E1407" t="s">
        <v>625</v>
      </c>
      <c r="F1407" t="str">
        <f>VLOOKUP(orders[[#This Row],[product_id]],Products!A:C,3,0)</f>
        <v>Electronics</v>
      </c>
      <c r="G1407">
        <v>3</v>
      </c>
      <c r="H1407" s="6">
        <v>0.14428562235775</v>
      </c>
      <c r="I1407" s="2">
        <f>VLOOKUP($E1407,
Products!$A$1:$F$201,MATCH(Orders!I$1,Products!$A$1:$F$1,0),0)</f>
        <v>11578.815958005471</v>
      </c>
      <c r="J1407" s="2">
        <f>VLOOKUP($E1407,
Products!$A$1:$F$201,MATCH(Orders!J$1,Products!$A$1:$F$1,0),0)</f>
        <v>7854.7306959992193</v>
      </c>
    </row>
    <row r="1408" spans="1:10">
      <c r="A1408">
        <v>1407</v>
      </c>
      <c r="B1408" s="4">
        <v>45034</v>
      </c>
      <c r="C1408" s="10">
        <f>DATE(YEAR(orders[[#This Row],[order_date]]), MONTH(orders[[#This Row],[order_date]]), 1)</f>
        <v>45017</v>
      </c>
      <c r="D1408" t="s">
        <v>3217</v>
      </c>
      <c r="E1408" t="s">
        <v>510</v>
      </c>
      <c r="F1408" t="str">
        <f>VLOOKUP(orders[[#This Row],[product_id]],Products!A:C,3,0)</f>
        <v>Appliances</v>
      </c>
      <c r="G1408">
        <v>3</v>
      </c>
      <c r="H1408" s="6">
        <v>7.0405733519219693E-2</v>
      </c>
      <c r="I1408" s="2">
        <f>VLOOKUP($E1408,
Products!$A$1:$F$201,MATCH(Orders!I$1,Products!$A$1:$F$1,0),0)</f>
        <v>23457.606610250739</v>
      </c>
      <c r="J1408" s="2">
        <f>VLOOKUP($E1408,
Products!$A$1:$F$201,MATCH(Orders!J$1,Products!$A$1:$F$1,0),0)</f>
        <v>17038.831523124281</v>
      </c>
    </row>
    <row r="1409" spans="1:10">
      <c r="A1409">
        <v>1408</v>
      </c>
      <c r="B1409" s="4">
        <v>45899</v>
      </c>
      <c r="C1409" s="10">
        <f>DATE(YEAR(orders[[#This Row],[order_date]]), MONTH(orders[[#This Row],[order_date]]), 1)</f>
        <v>45870</v>
      </c>
      <c r="D1409" t="s">
        <v>1202</v>
      </c>
      <c r="E1409" t="s">
        <v>694</v>
      </c>
      <c r="F1409" t="str">
        <f>VLOOKUP(orders[[#This Row],[product_id]],Products!A:C,3,0)</f>
        <v>Appliances</v>
      </c>
      <c r="G1409">
        <v>1</v>
      </c>
      <c r="H1409" s="6">
        <v>6.3169086473578745E-2</v>
      </c>
      <c r="I1409" s="2">
        <f>VLOOKUP($E1409,
Products!$A$1:$F$201,MATCH(Orders!I$1,Products!$A$1:$F$1,0),0)</f>
        <v>6319.3885218993337</v>
      </c>
      <c r="J1409" s="2">
        <f>VLOOKUP($E1409,
Products!$A$1:$F$201,MATCH(Orders!J$1,Products!$A$1:$F$1,0),0)</f>
        <v>4956.0125433870189</v>
      </c>
    </row>
    <row r="1410" spans="1:10">
      <c r="A1410">
        <v>1409</v>
      </c>
      <c r="B1410" s="4">
        <v>45630</v>
      </c>
      <c r="C1410" s="10">
        <f>DATE(YEAR(orders[[#This Row],[order_date]]), MONTH(orders[[#This Row],[order_date]]), 1)</f>
        <v>45627</v>
      </c>
      <c r="D1410" t="s">
        <v>1407</v>
      </c>
      <c r="E1410" t="s">
        <v>637</v>
      </c>
      <c r="F1410" t="str">
        <f>VLOOKUP(orders[[#This Row],[product_id]],Products!A:C,3,0)</f>
        <v>Electronics</v>
      </c>
      <c r="G1410">
        <v>2</v>
      </c>
      <c r="H1410" s="6">
        <v>0.16456789962885232</v>
      </c>
      <c r="I1410" s="2">
        <f>VLOOKUP($E1410,
Products!$A$1:$F$201,MATCH(Orders!I$1,Products!$A$1:$F$1,0),0)</f>
        <v>2722.8882486231741</v>
      </c>
      <c r="J1410" s="2">
        <f>VLOOKUP($E1410,
Products!$A$1:$F$201,MATCH(Orders!J$1,Products!$A$1:$F$1,0),0)</f>
        <v>2155.455197032014</v>
      </c>
    </row>
    <row r="1411" spans="1:10">
      <c r="A1411">
        <v>1410</v>
      </c>
      <c r="B1411" s="4">
        <v>45261</v>
      </c>
      <c r="C1411" s="10">
        <f>DATE(YEAR(orders[[#This Row],[order_date]]), MONTH(orders[[#This Row],[order_date]]), 1)</f>
        <v>45261</v>
      </c>
      <c r="D1411" t="s">
        <v>1542</v>
      </c>
      <c r="E1411" t="s">
        <v>561</v>
      </c>
      <c r="F1411" t="str">
        <f>VLOOKUP(orders[[#This Row],[product_id]],Products!A:C,3,0)</f>
        <v>Appliances</v>
      </c>
      <c r="G1411">
        <v>1</v>
      </c>
      <c r="H1411" s="6">
        <v>0.11493723165035306</v>
      </c>
      <c r="I1411" s="2">
        <f>VLOOKUP($E1411,
Products!$A$1:$F$201,MATCH(Orders!I$1,Products!$A$1:$F$1,0),0)</f>
        <v>23155.073093252329</v>
      </c>
      <c r="J1411" s="2">
        <f>VLOOKUP($E1411,
Products!$A$1:$F$201,MATCH(Orders!J$1,Products!$A$1:$F$1,0),0)</f>
        <v>17849.867849807979</v>
      </c>
    </row>
    <row r="1412" spans="1:10">
      <c r="A1412">
        <v>1411</v>
      </c>
      <c r="B1412" s="4">
        <v>45012</v>
      </c>
      <c r="C1412" s="10">
        <f>DATE(YEAR(orders[[#This Row],[order_date]]), MONTH(orders[[#This Row],[order_date]]), 1)</f>
        <v>44986</v>
      </c>
      <c r="D1412" t="s">
        <v>768</v>
      </c>
      <c r="E1412" t="s">
        <v>609</v>
      </c>
      <c r="F1412" t="str">
        <f>VLOOKUP(orders[[#This Row],[product_id]],Products!A:C,3,0)</f>
        <v>Appliances</v>
      </c>
      <c r="G1412">
        <v>2</v>
      </c>
      <c r="H1412" s="6">
        <v>7.9047007074634287E-2</v>
      </c>
      <c r="I1412" s="2">
        <f>VLOOKUP($E1412,
Products!$A$1:$F$201,MATCH(Orders!I$1,Products!$A$1:$F$1,0),0)</f>
        <v>2159.5378031052392</v>
      </c>
      <c r="J1412" s="2">
        <f>VLOOKUP($E1412,
Products!$A$1:$F$201,MATCH(Orders!J$1,Products!$A$1:$F$1,0),0)</f>
        <v>1501.9415981313371</v>
      </c>
    </row>
    <row r="1413" spans="1:10">
      <c r="A1413">
        <v>1412</v>
      </c>
      <c r="B1413" s="4">
        <v>45660</v>
      </c>
      <c r="C1413" s="10">
        <f>DATE(YEAR(orders[[#This Row],[order_date]]), MONTH(orders[[#This Row],[order_date]]), 1)</f>
        <v>45658</v>
      </c>
      <c r="D1413" t="s">
        <v>2285</v>
      </c>
      <c r="E1413" t="s">
        <v>553</v>
      </c>
      <c r="F1413" t="str">
        <f>VLOOKUP(orders[[#This Row],[product_id]],Products!A:C,3,0)</f>
        <v>Electronics</v>
      </c>
      <c r="G1413">
        <v>2</v>
      </c>
      <c r="H1413" s="6">
        <v>0.12313535224247525</v>
      </c>
      <c r="I1413" s="2">
        <f>VLOOKUP($E1413,
Products!$A$1:$F$201,MATCH(Orders!I$1,Products!$A$1:$F$1,0),0)</f>
        <v>19089.562478947992</v>
      </c>
      <c r="J1413" s="2">
        <f>VLOOKUP($E1413,
Products!$A$1:$F$201,MATCH(Orders!J$1,Products!$A$1:$F$1,0),0)</f>
        <v>12552.840439332171</v>
      </c>
    </row>
    <row r="1414" spans="1:10">
      <c r="A1414">
        <v>1413</v>
      </c>
      <c r="B1414" s="4">
        <v>45801</v>
      </c>
      <c r="C1414" s="10">
        <f>DATE(YEAR(orders[[#This Row],[order_date]]), MONTH(orders[[#This Row],[order_date]]), 1)</f>
        <v>45778</v>
      </c>
      <c r="D1414" t="s">
        <v>944</v>
      </c>
      <c r="E1414" t="s">
        <v>553</v>
      </c>
      <c r="F1414" t="str">
        <f>VLOOKUP(orders[[#This Row],[product_id]],Products!A:C,3,0)</f>
        <v>Electronics</v>
      </c>
      <c r="G1414">
        <v>3</v>
      </c>
      <c r="H1414" s="6">
        <v>0.12192194919256891</v>
      </c>
      <c r="I1414" s="2">
        <f>VLOOKUP($E1414,
Products!$A$1:$F$201,MATCH(Orders!I$1,Products!$A$1:$F$1,0),0)</f>
        <v>19089.562478947992</v>
      </c>
      <c r="J1414" s="2">
        <f>VLOOKUP($E1414,
Products!$A$1:$F$201,MATCH(Orders!J$1,Products!$A$1:$F$1,0),0)</f>
        <v>12552.840439332171</v>
      </c>
    </row>
    <row r="1415" spans="1:10">
      <c r="A1415">
        <v>1414</v>
      </c>
      <c r="B1415" s="4">
        <v>45290</v>
      </c>
      <c r="C1415" s="10">
        <f>DATE(YEAR(orders[[#This Row],[order_date]]), MONTH(orders[[#This Row],[order_date]]), 1)</f>
        <v>45261</v>
      </c>
      <c r="D1415" t="s">
        <v>1245</v>
      </c>
      <c r="E1415" t="s">
        <v>668</v>
      </c>
      <c r="F1415" t="str">
        <f>VLOOKUP(orders[[#This Row],[product_id]],Products!A:C,3,0)</f>
        <v>Electronics</v>
      </c>
      <c r="G1415">
        <v>2</v>
      </c>
      <c r="H1415" s="6">
        <v>0.15905938956615365</v>
      </c>
      <c r="I1415" s="2">
        <f>VLOOKUP($E1415,
Products!$A$1:$F$201,MATCH(Orders!I$1,Products!$A$1:$F$1,0),0)</f>
        <v>23702.058773663419</v>
      </c>
      <c r="J1415" s="2">
        <f>VLOOKUP($E1415,
Products!$A$1:$F$201,MATCH(Orders!J$1,Products!$A$1:$F$1,0),0)</f>
        <v>17657.804767621328</v>
      </c>
    </row>
    <row r="1416" spans="1:10">
      <c r="A1416">
        <v>1415</v>
      </c>
      <c r="B1416" s="4">
        <v>44986</v>
      </c>
      <c r="C1416" s="10">
        <f>DATE(YEAR(orders[[#This Row],[order_date]]), MONTH(orders[[#This Row],[order_date]]), 1)</f>
        <v>44986</v>
      </c>
      <c r="D1416" t="s">
        <v>903</v>
      </c>
      <c r="E1416" t="s">
        <v>614</v>
      </c>
      <c r="F1416" t="str">
        <f>VLOOKUP(orders[[#This Row],[product_id]],Products!A:C,3,0)</f>
        <v>Electronics</v>
      </c>
      <c r="G1416">
        <v>1</v>
      </c>
      <c r="H1416" s="6">
        <v>0.13377633879367035</v>
      </c>
      <c r="I1416" s="2">
        <f>VLOOKUP($E1416,
Products!$A$1:$F$201,MATCH(Orders!I$1,Products!$A$1:$F$1,0),0)</f>
        <v>27394.979060178921</v>
      </c>
      <c r="J1416" s="2">
        <f>VLOOKUP($E1416,
Products!$A$1:$F$201,MATCH(Orders!J$1,Products!$A$1:$F$1,0),0)</f>
        <v>20497.911427865951</v>
      </c>
    </row>
    <row r="1417" spans="1:10">
      <c r="A1417">
        <v>1416</v>
      </c>
      <c r="B1417" s="4">
        <v>45486</v>
      </c>
      <c r="C1417" s="10">
        <f>DATE(YEAR(orders[[#This Row],[order_date]]), MONTH(orders[[#This Row],[order_date]]), 1)</f>
        <v>45474</v>
      </c>
      <c r="D1417" t="s">
        <v>1486</v>
      </c>
      <c r="E1417" t="s">
        <v>666</v>
      </c>
      <c r="F1417" t="str">
        <f>VLOOKUP(orders[[#This Row],[product_id]],Products!A:C,3,0)</f>
        <v>Electronics</v>
      </c>
      <c r="G1417">
        <v>1</v>
      </c>
      <c r="H1417" s="6">
        <v>0.16403809146849177</v>
      </c>
      <c r="I1417" s="2">
        <f>VLOOKUP($E1417,
Products!$A$1:$F$201,MATCH(Orders!I$1,Products!$A$1:$F$1,0),0)</f>
        <v>28450.587044878092</v>
      </c>
      <c r="J1417" s="2">
        <f>VLOOKUP($E1417,
Products!$A$1:$F$201,MATCH(Orders!J$1,Products!$A$1:$F$1,0),0)</f>
        <v>22337.584649075441</v>
      </c>
    </row>
    <row r="1418" spans="1:10">
      <c r="A1418">
        <v>1417</v>
      </c>
      <c r="B1418" s="4">
        <v>45043</v>
      </c>
      <c r="C1418" s="10">
        <f>DATE(YEAR(orders[[#This Row],[order_date]]), MONTH(orders[[#This Row],[order_date]]), 1)</f>
        <v>45017</v>
      </c>
      <c r="D1418" t="s">
        <v>4460</v>
      </c>
      <c r="E1418" t="s">
        <v>605</v>
      </c>
      <c r="F1418" t="str">
        <f>VLOOKUP(orders[[#This Row],[product_id]],Products!A:C,3,0)</f>
        <v>Electronics</v>
      </c>
      <c r="G1418">
        <v>1</v>
      </c>
      <c r="H1418" s="6">
        <v>0.20783107816224572</v>
      </c>
      <c r="I1418" s="2">
        <f>VLOOKUP($E1418,
Products!$A$1:$F$201,MATCH(Orders!I$1,Products!$A$1:$F$1,0),0)</f>
        <v>2690.742909794456</v>
      </c>
      <c r="J1418" s="2">
        <f>VLOOKUP($E1418,
Products!$A$1:$F$201,MATCH(Orders!J$1,Products!$A$1:$F$1,0),0)</f>
        <v>2067.549626292313</v>
      </c>
    </row>
    <row r="1419" spans="1:10">
      <c r="A1419">
        <v>1418</v>
      </c>
      <c r="B1419" s="4">
        <v>45800</v>
      </c>
      <c r="C1419" s="10">
        <f>DATE(YEAR(orders[[#This Row],[order_date]]), MONTH(orders[[#This Row],[order_date]]), 1)</f>
        <v>45778</v>
      </c>
      <c r="D1419" t="s">
        <v>735</v>
      </c>
      <c r="E1419" t="s">
        <v>526</v>
      </c>
      <c r="F1419" t="str">
        <f>VLOOKUP(orders[[#This Row],[product_id]],Products!A:C,3,0)</f>
        <v>Electronics</v>
      </c>
      <c r="G1419">
        <v>3</v>
      </c>
      <c r="H1419" s="6">
        <v>0.23322396520991043</v>
      </c>
      <c r="I1419" s="2">
        <f>VLOOKUP($E1419,
Products!$A$1:$F$201,MATCH(Orders!I$1,Products!$A$1:$F$1,0),0)</f>
        <v>11165.347713400481</v>
      </c>
      <c r="J1419" s="2">
        <f>VLOOKUP($E1419,
Products!$A$1:$F$201,MATCH(Orders!J$1,Products!$A$1:$F$1,0),0)</f>
        <v>7966.5169511049389</v>
      </c>
    </row>
    <row r="1420" spans="1:10">
      <c r="A1420">
        <v>1419</v>
      </c>
      <c r="B1420" s="4">
        <v>45841</v>
      </c>
      <c r="C1420" s="10">
        <f>DATE(YEAR(orders[[#This Row],[order_date]]), MONTH(orders[[#This Row],[order_date]]), 1)</f>
        <v>45839</v>
      </c>
      <c r="D1420" t="s">
        <v>3419</v>
      </c>
      <c r="E1420" t="s">
        <v>607</v>
      </c>
      <c r="F1420" t="str">
        <f>VLOOKUP(orders[[#This Row],[product_id]],Products!A:C,3,0)</f>
        <v>Appliances</v>
      </c>
      <c r="G1420">
        <v>1</v>
      </c>
      <c r="H1420" s="6">
        <v>8.8653342089901332E-2</v>
      </c>
      <c r="I1420" s="2">
        <f>VLOOKUP($E1420,
Products!$A$1:$F$201,MATCH(Orders!I$1,Products!$A$1:$F$1,0),0)</f>
        <v>6264.400042999192</v>
      </c>
      <c r="J1420" s="2">
        <f>VLOOKUP($E1420,
Products!$A$1:$F$201,MATCH(Orders!J$1,Products!$A$1:$F$1,0),0)</f>
        <v>4980.3849171743304</v>
      </c>
    </row>
    <row r="1421" spans="1:10">
      <c r="A1421">
        <v>1420</v>
      </c>
      <c r="B1421" s="4">
        <v>45894</v>
      </c>
      <c r="C1421" s="10">
        <f>DATE(YEAR(orders[[#This Row],[order_date]]), MONTH(orders[[#This Row],[order_date]]), 1)</f>
        <v>45870</v>
      </c>
      <c r="D1421" t="s">
        <v>1938</v>
      </c>
      <c r="E1421" t="s">
        <v>510</v>
      </c>
      <c r="F1421" t="str">
        <f>VLOOKUP(orders[[#This Row],[product_id]],Products!A:C,3,0)</f>
        <v>Appliances</v>
      </c>
      <c r="G1421">
        <v>2</v>
      </c>
      <c r="H1421" s="6">
        <v>0.10336114166653608</v>
      </c>
      <c r="I1421" s="2">
        <f>VLOOKUP($E1421,
Products!$A$1:$F$201,MATCH(Orders!I$1,Products!$A$1:$F$1,0),0)</f>
        <v>23457.606610250739</v>
      </c>
      <c r="J1421" s="2">
        <f>VLOOKUP($E1421,
Products!$A$1:$F$201,MATCH(Orders!J$1,Products!$A$1:$F$1,0),0)</f>
        <v>17038.831523124281</v>
      </c>
    </row>
    <row r="1422" spans="1:10">
      <c r="A1422">
        <v>1421</v>
      </c>
      <c r="B1422" s="4">
        <v>45925</v>
      </c>
      <c r="C1422" s="10">
        <f>DATE(YEAR(orders[[#This Row],[order_date]]), MONTH(orders[[#This Row],[order_date]]), 1)</f>
        <v>45901</v>
      </c>
      <c r="D1422" t="s">
        <v>1792</v>
      </c>
      <c r="E1422" t="s">
        <v>697</v>
      </c>
      <c r="F1422" t="str">
        <f>VLOOKUP(orders[[#This Row],[product_id]],Products!A:C,3,0)</f>
        <v>Electronics</v>
      </c>
      <c r="G1422">
        <v>2</v>
      </c>
      <c r="H1422" s="6">
        <v>0.11552210272771443</v>
      </c>
      <c r="I1422" s="2">
        <f>VLOOKUP($E1422,
Products!$A$1:$F$201,MATCH(Orders!I$1,Products!$A$1:$F$1,0),0)</f>
        <v>17528.463836680221</v>
      </c>
      <c r="J1422" s="2">
        <f>VLOOKUP($E1422,
Products!$A$1:$F$201,MATCH(Orders!J$1,Products!$A$1:$F$1,0),0)</f>
        <v>11565.98358924177</v>
      </c>
    </row>
    <row r="1423" spans="1:10">
      <c r="A1423">
        <v>1422</v>
      </c>
      <c r="B1423" s="4">
        <v>44970</v>
      </c>
      <c r="C1423" s="10">
        <f>DATE(YEAR(orders[[#This Row],[order_date]]), MONTH(orders[[#This Row],[order_date]]), 1)</f>
        <v>44958</v>
      </c>
      <c r="D1423" t="s">
        <v>4618</v>
      </c>
      <c r="E1423" t="s">
        <v>702</v>
      </c>
      <c r="F1423" t="str">
        <f>VLOOKUP(orders[[#This Row],[product_id]],Products!A:C,3,0)</f>
        <v>Electronics</v>
      </c>
      <c r="G1423">
        <v>1</v>
      </c>
      <c r="H1423" s="6">
        <v>0.15691523545528316</v>
      </c>
      <c r="I1423" s="2">
        <f>VLOOKUP($E1423,
Products!$A$1:$F$201,MATCH(Orders!I$1,Products!$A$1:$F$1,0),0)</f>
        <v>11240.591105652349</v>
      </c>
      <c r="J1423" s="2">
        <f>VLOOKUP($E1423,
Products!$A$1:$F$201,MATCH(Orders!J$1,Products!$A$1:$F$1,0),0)</f>
        <v>7671.9523119121068</v>
      </c>
    </row>
    <row r="1424" spans="1:10">
      <c r="A1424">
        <v>1423</v>
      </c>
      <c r="B1424" s="4">
        <v>45435</v>
      </c>
      <c r="C1424" s="10">
        <f>DATE(YEAR(orders[[#This Row],[order_date]]), MONTH(orders[[#This Row],[order_date]]), 1)</f>
        <v>45413</v>
      </c>
      <c r="D1424" t="s">
        <v>1786</v>
      </c>
      <c r="E1424" t="s">
        <v>654</v>
      </c>
      <c r="F1424" t="str">
        <f>VLOOKUP(orders[[#This Row],[product_id]],Products!A:C,3,0)</f>
        <v>Electronics</v>
      </c>
      <c r="G1424">
        <v>1</v>
      </c>
      <c r="H1424" s="6">
        <v>0.24948171691095553</v>
      </c>
      <c r="I1424" s="2">
        <f>VLOOKUP($E1424,
Products!$A$1:$F$201,MATCH(Orders!I$1,Products!$A$1:$F$1,0),0)</f>
        <v>2480.90324078101</v>
      </c>
      <c r="J1424" s="2">
        <f>VLOOKUP($E1424,
Products!$A$1:$F$201,MATCH(Orders!J$1,Products!$A$1:$F$1,0),0)</f>
        <v>1964.543440578911</v>
      </c>
    </row>
    <row r="1425" spans="1:10">
      <c r="A1425">
        <v>1424</v>
      </c>
      <c r="B1425" s="4">
        <v>45775</v>
      </c>
      <c r="C1425" s="10">
        <f>DATE(YEAR(orders[[#This Row],[order_date]]), MONTH(orders[[#This Row],[order_date]]), 1)</f>
        <v>45748</v>
      </c>
      <c r="D1425" t="s">
        <v>2561</v>
      </c>
      <c r="E1425" t="s">
        <v>594</v>
      </c>
      <c r="F1425" t="str">
        <f>VLOOKUP(orders[[#This Row],[product_id]],Products!A:C,3,0)</f>
        <v>Electronics</v>
      </c>
      <c r="G1425">
        <v>3</v>
      </c>
      <c r="H1425" s="6">
        <v>0.11030169123787194</v>
      </c>
      <c r="I1425" s="2">
        <f>VLOOKUP($E1425,
Products!$A$1:$F$201,MATCH(Orders!I$1,Products!$A$1:$F$1,0),0)</f>
        <v>19992.108086337241</v>
      </c>
      <c r="J1425" s="2">
        <f>VLOOKUP($E1425,
Products!$A$1:$F$201,MATCH(Orders!J$1,Products!$A$1:$F$1,0),0)</f>
        <v>14456.6967044005</v>
      </c>
    </row>
    <row r="1426" spans="1:10">
      <c r="A1426">
        <v>1425</v>
      </c>
      <c r="B1426" s="4">
        <v>45843</v>
      </c>
      <c r="C1426" s="10">
        <f>DATE(YEAR(orders[[#This Row],[order_date]]), MONTH(orders[[#This Row],[order_date]]), 1)</f>
        <v>45839</v>
      </c>
      <c r="D1426" t="s">
        <v>4497</v>
      </c>
      <c r="E1426" t="s">
        <v>579</v>
      </c>
      <c r="F1426" t="str">
        <f>VLOOKUP(orders[[#This Row],[product_id]],Products!A:C,3,0)</f>
        <v>Appliances</v>
      </c>
      <c r="G1426">
        <v>2</v>
      </c>
      <c r="H1426" s="6">
        <v>0.13865865182843329</v>
      </c>
      <c r="I1426" s="2">
        <f>VLOOKUP($E1426,
Products!$A$1:$F$201,MATCH(Orders!I$1,Products!$A$1:$F$1,0),0)</f>
        <v>5919.3204980498322</v>
      </c>
      <c r="J1426" s="2">
        <f>VLOOKUP($E1426,
Products!$A$1:$F$201,MATCH(Orders!J$1,Products!$A$1:$F$1,0),0)</f>
        <v>3972.3071240281379</v>
      </c>
    </row>
    <row r="1427" spans="1:10">
      <c r="A1427">
        <v>1426</v>
      </c>
      <c r="B1427" s="4">
        <v>45824</v>
      </c>
      <c r="C1427" s="10">
        <f>DATE(YEAR(orders[[#This Row],[order_date]]), MONTH(orders[[#This Row],[order_date]]), 1)</f>
        <v>45809</v>
      </c>
      <c r="D1427" t="s">
        <v>4210</v>
      </c>
      <c r="E1427" t="s">
        <v>627</v>
      </c>
      <c r="F1427" t="str">
        <f>VLOOKUP(orders[[#This Row],[product_id]],Products!A:C,3,0)</f>
        <v>Electronics</v>
      </c>
      <c r="G1427">
        <v>3</v>
      </c>
      <c r="H1427" s="6">
        <v>0.15004733991584054</v>
      </c>
      <c r="I1427" s="2">
        <f>VLOOKUP($E1427,
Products!$A$1:$F$201,MATCH(Orders!I$1,Products!$A$1:$F$1,0),0)</f>
        <v>21043.736386381101</v>
      </c>
      <c r="J1427" s="2">
        <f>VLOOKUP($E1427,
Products!$A$1:$F$201,MATCH(Orders!J$1,Products!$A$1:$F$1,0),0)</f>
        <v>14357.858783760659</v>
      </c>
    </row>
    <row r="1428" spans="1:10">
      <c r="A1428">
        <v>1427</v>
      </c>
      <c r="B1428" s="4">
        <v>45725</v>
      </c>
      <c r="C1428" s="10">
        <f>DATE(YEAR(orders[[#This Row],[order_date]]), MONTH(orders[[#This Row],[order_date]]), 1)</f>
        <v>45717</v>
      </c>
      <c r="D1428" t="s">
        <v>4085</v>
      </c>
      <c r="E1428" t="s">
        <v>665</v>
      </c>
      <c r="F1428" t="str">
        <f>VLOOKUP(orders[[#This Row],[product_id]],Products!A:C,3,0)</f>
        <v>Electronics</v>
      </c>
      <c r="G1428">
        <v>2</v>
      </c>
      <c r="H1428" s="6">
        <v>0.24266884290974883</v>
      </c>
      <c r="I1428" s="2">
        <f>VLOOKUP($E1428,
Products!$A$1:$F$201,MATCH(Orders!I$1,Products!$A$1:$F$1,0),0)</f>
        <v>2381.208040848107</v>
      </c>
      <c r="J1428" s="2">
        <f>VLOOKUP($E1428,
Products!$A$1:$F$201,MATCH(Orders!J$1,Products!$A$1:$F$1,0),0)</f>
        <v>1615.320210979525</v>
      </c>
    </row>
    <row r="1429" spans="1:10">
      <c r="A1429">
        <v>1428</v>
      </c>
      <c r="B1429" s="4">
        <v>45802</v>
      </c>
      <c r="C1429" s="10">
        <f>DATE(YEAR(orders[[#This Row],[order_date]]), MONTH(orders[[#This Row],[order_date]]), 1)</f>
        <v>45778</v>
      </c>
      <c r="D1429" t="s">
        <v>2304</v>
      </c>
      <c r="E1429" t="s">
        <v>651</v>
      </c>
      <c r="F1429" t="str">
        <f>VLOOKUP(orders[[#This Row],[product_id]],Products!A:C,3,0)</f>
        <v>Electronics</v>
      </c>
      <c r="G1429">
        <v>3</v>
      </c>
      <c r="H1429" s="6">
        <v>0.10300574979202623</v>
      </c>
      <c r="I1429" s="2">
        <f>VLOOKUP($E1429,
Products!$A$1:$F$201,MATCH(Orders!I$1,Products!$A$1:$F$1,0),0)</f>
        <v>28622.091542973511</v>
      </c>
      <c r="J1429" s="2">
        <f>VLOOKUP($E1429,
Products!$A$1:$F$201,MATCH(Orders!J$1,Products!$A$1:$F$1,0),0)</f>
        <v>19327.527634039769</v>
      </c>
    </row>
    <row r="1430" spans="1:10">
      <c r="A1430">
        <v>1429</v>
      </c>
      <c r="B1430" s="4">
        <v>45212</v>
      </c>
      <c r="C1430" s="10">
        <f>DATE(YEAR(orders[[#This Row],[order_date]]), MONTH(orders[[#This Row],[order_date]]), 1)</f>
        <v>45200</v>
      </c>
      <c r="D1430" t="s">
        <v>4537</v>
      </c>
      <c r="E1430" t="s">
        <v>563</v>
      </c>
      <c r="F1430" t="str">
        <f>VLOOKUP(orders[[#This Row],[product_id]],Products!A:C,3,0)</f>
        <v>Electronics</v>
      </c>
      <c r="G1430">
        <v>3</v>
      </c>
      <c r="H1430" s="6">
        <v>0.13340690881664299</v>
      </c>
      <c r="I1430" s="2">
        <f>VLOOKUP($E1430,
Products!$A$1:$F$201,MATCH(Orders!I$1,Products!$A$1:$F$1,0),0)</f>
        <v>2267.1489506516559</v>
      </c>
      <c r="J1430" s="2">
        <f>VLOOKUP($E1430,
Products!$A$1:$F$201,MATCH(Orders!J$1,Products!$A$1:$F$1,0),0)</f>
        <v>1538.7671398485211</v>
      </c>
    </row>
    <row r="1431" spans="1:10">
      <c r="A1431">
        <v>1430</v>
      </c>
      <c r="B1431" s="4">
        <v>45610</v>
      </c>
      <c r="C1431" s="10">
        <f>DATE(YEAR(orders[[#This Row],[order_date]]), MONTH(orders[[#This Row],[order_date]]), 1)</f>
        <v>45597</v>
      </c>
      <c r="D1431" t="s">
        <v>4243</v>
      </c>
      <c r="E1431" t="s">
        <v>603</v>
      </c>
      <c r="F1431" t="str">
        <f>VLOOKUP(orders[[#This Row],[product_id]],Products!A:C,3,0)</f>
        <v>Electronics</v>
      </c>
      <c r="G1431">
        <v>1</v>
      </c>
      <c r="H1431" s="6">
        <v>0.19047432005854301</v>
      </c>
      <c r="I1431" s="2">
        <f>VLOOKUP($E1431,
Products!$A$1:$F$201,MATCH(Orders!I$1,Products!$A$1:$F$1,0),0)</f>
        <v>10867.659217073329</v>
      </c>
      <c r="J1431" s="2">
        <f>VLOOKUP($E1431,
Products!$A$1:$F$201,MATCH(Orders!J$1,Products!$A$1:$F$1,0),0)</f>
        <v>8421.8829552397037</v>
      </c>
    </row>
    <row r="1432" spans="1:10">
      <c r="A1432">
        <v>1431</v>
      </c>
      <c r="B1432" s="4">
        <v>45745</v>
      </c>
      <c r="C1432" s="10">
        <f>DATE(YEAR(orders[[#This Row],[order_date]]), MONTH(orders[[#This Row],[order_date]]), 1)</f>
        <v>45717</v>
      </c>
      <c r="D1432" t="s">
        <v>4430</v>
      </c>
      <c r="E1432" t="s">
        <v>584</v>
      </c>
      <c r="F1432" t="str">
        <f>VLOOKUP(orders[[#This Row],[product_id]],Products!A:C,3,0)</f>
        <v>Electronics</v>
      </c>
      <c r="G1432">
        <v>1</v>
      </c>
      <c r="H1432" s="6">
        <v>0.13506306880664887</v>
      </c>
      <c r="I1432" s="2">
        <f>VLOOKUP($E1432,
Products!$A$1:$F$201,MATCH(Orders!I$1,Products!$A$1:$F$1,0),0)</f>
        <v>22521.77465591731</v>
      </c>
      <c r="J1432" s="2">
        <f>VLOOKUP($E1432,
Products!$A$1:$F$201,MATCH(Orders!J$1,Products!$A$1:$F$1,0),0)</f>
        <v>15596.91628423841</v>
      </c>
    </row>
    <row r="1433" spans="1:10">
      <c r="A1433">
        <v>1432</v>
      </c>
      <c r="B1433" s="4">
        <v>45047</v>
      </c>
      <c r="C1433" s="10">
        <f>DATE(YEAR(orders[[#This Row],[order_date]]), MONTH(orders[[#This Row],[order_date]]), 1)</f>
        <v>45047</v>
      </c>
      <c r="D1433" t="s">
        <v>2334</v>
      </c>
      <c r="E1433" t="s">
        <v>657</v>
      </c>
      <c r="F1433" t="str">
        <f>VLOOKUP(orders[[#This Row],[product_id]],Products!A:C,3,0)</f>
        <v>Appliances</v>
      </c>
      <c r="G1433">
        <v>3</v>
      </c>
      <c r="H1433" s="6">
        <v>7.937548782722148E-2</v>
      </c>
      <c r="I1433" s="2">
        <f>VLOOKUP($E1433,
Products!$A$1:$F$201,MATCH(Orders!I$1,Products!$A$1:$F$1,0),0)</f>
        <v>6275.8669412443169</v>
      </c>
      <c r="J1433" s="2">
        <f>VLOOKUP($E1433,
Products!$A$1:$F$201,MATCH(Orders!J$1,Products!$A$1:$F$1,0),0)</f>
        <v>4742.5097602697688</v>
      </c>
    </row>
    <row r="1434" spans="1:10">
      <c r="A1434">
        <v>1433</v>
      </c>
      <c r="B1434" s="4">
        <v>45871</v>
      </c>
      <c r="C1434" s="10">
        <f>DATE(YEAR(orders[[#This Row],[order_date]]), MONTH(orders[[#This Row],[order_date]]), 1)</f>
        <v>45870</v>
      </c>
      <c r="D1434" t="s">
        <v>3884</v>
      </c>
      <c r="E1434" t="s">
        <v>510</v>
      </c>
      <c r="F1434" t="str">
        <f>VLOOKUP(orders[[#This Row],[product_id]],Products!A:C,3,0)</f>
        <v>Appliances</v>
      </c>
      <c r="G1434">
        <v>1</v>
      </c>
      <c r="H1434" s="6">
        <v>6.1189533265203704E-2</v>
      </c>
      <c r="I1434" s="2">
        <f>VLOOKUP($E1434,
Products!$A$1:$F$201,MATCH(Orders!I$1,Products!$A$1:$F$1,0),0)</f>
        <v>23457.606610250739</v>
      </c>
      <c r="J1434" s="2">
        <f>VLOOKUP($E1434,
Products!$A$1:$F$201,MATCH(Orders!J$1,Products!$A$1:$F$1,0),0)</f>
        <v>17038.831523124281</v>
      </c>
    </row>
    <row r="1435" spans="1:10">
      <c r="A1435">
        <v>1434</v>
      </c>
      <c r="B1435" s="4">
        <v>45944</v>
      </c>
      <c r="C1435" s="10">
        <f>DATE(YEAR(orders[[#This Row],[order_date]]), MONTH(orders[[#This Row],[order_date]]), 1)</f>
        <v>45931</v>
      </c>
      <c r="D1435" t="s">
        <v>4654</v>
      </c>
      <c r="E1435" t="s">
        <v>632</v>
      </c>
      <c r="F1435" t="str">
        <f>VLOOKUP(orders[[#This Row],[product_id]],Products!A:C,3,0)</f>
        <v>Electronics</v>
      </c>
      <c r="G1435">
        <v>1</v>
      </c>
      <c r="H1435" s="6">
        <v>0.18387369802839382</v>
      </c>
      <c r="I1435" s="2">
        <f>VLOOKUP($E1435,
Products!$A$1:$F$201,MATCH(Orders!I$1,Products!$A$1:$F$1,0),0)</f>
        <v>23049.571773693999</v>
      </c>
      <c r="J1435" s="2">
        <f>VLOOKUP($E1435,
Products!$A$1:$F$201,MATCH(Orders!J$1,Products!$A$1:$F$1,0),0)</f>
        <v>15791.461375569639</v>
      </c>
    </row>
    <row r="1436" spans="1:10">
      <c r="A1436">
        <v>1435</v>
      </c>
      <c r="B1436" s="4">
        <v>45833</v>
      </c>
      <c r="C1436" s="10">
        <f>DATE(YEAR(orders[[#This Row],[order_date]]), MONTH(orders[[#This Row],[order_date]]), 1)</f>
        <v>45809</v>
      </c>
      <c r="D1436" t="s">
        <v>3353</v>
      </c>
      <c r="E1436" t="s">
        <v>686</v>
      </c>
      <c r="F1436" t="str">
        <f>VLOOKUP(orders[[#This Row],[product_id]],Products!A:C,3,0)</f>
        <v>Appliances</v>
      </c>
      <c r="G1436">
        <v>2</v>
      </c>
      <c r="H1436" s="6">
        <v>0.11734468928256368</v>
      </c>
      <c r="I1436" s="2">
        <f>VLOOKUP($E1436,
Products!$A$1:$F$201,MATCH(Orders!I$1,Products!$A$1:$F$1,0),0)</f>
        <v>25525.356267188719</v>
      </c>
      <c r="J1436" s="2">
        <f>VLOOKUP($E1436,
Products!$A$1:$F$201,MATCH(Orders!J$1,Products!$A$1:$F$1,0),0)</f>
        <v>18214.15981099859</v>
      </c>
    </row>
    <row r="1437" spans="1:10">
      <c r="A1437">
        <v>1436</v>
      </c>
      <c r="B1437" s="4">
        <v>44939</v>
      </c>
      <c r="C1437" s="10">
        <f>DATE(YEAR(orders[[#This Row],[order_date]]), MONTH(orders[[#This Row],[order_date]]), 1)</f>
        <v>44927</v>
      </c>
      <c r="D1437" t="s">
        <v>1723</v>
      </c>
      <c r="E1437" t="s">
        <v>601</v>
      </c>
      <c r="F1437" t="str">
        <f>VLOOKUP(orders[[#This Row],[product_id]],Products!A:C,3,0)</f>
        <v>Appliances</v>
      </c>
      <c r="G1437">
        <v>1</v>
      </c>
      <c r="H1437" s="6">
        <v>0.14990916568067364</v>
      </c>
      <c r="I1437" s="2">
        <f>VLOOKUP($E1437,
Products!$A$1:$F$201,MATCH(Orders!I$1,Products!$A$1:$F$1,0),0)</f>
        <v>2095.1354013205032</v>
      </c>
      <c r="J1437" s="2">
        <f>VLOOKUP($E1437,
Products!$A$1:$F$201,MATCH(Orders!J$1,Products!$A$1:$F$1,0),0)</f>
        <v>1374.592895200507</v>
      </c>
    </row>
    <row r="1438" spans="1:10">
      <c r="A1438">
        <v>1437</v>
      </c>
      <c r="B1438" s="4">
        <v>45529</v>
      </c>
      <c r="C1438" s="10">
        <f>DATE(YEAR(orders[[#This Row],[order_date]]), MONTH(orders[[#This Row],[order_date]]), 1)</f>
        <v>45505</v>
      </c>
      <c r="D1438" t="s">
        <v>4078</v>
      </c>
      <c r="E1438" t="s">
        <v>688</v>
      </c>
      <c r="F1438" t="str">
        <f>VLOOKUP(orders[[#This Row],[product_id]],Products!A:C,3,0)</f>
        <v>Appliances</v>
      </c>
      <c r="G1438">
        <v>1</v>
      </c>
      <c r="H1438" s="6">
        <v>9.9838125821201412E-2</v>
      </c>
      <c r="I1438" s="2">
        <f>VLOOKUP($E1438,
Products!$A$1:$F$201,MATCH(Orders!I$1,Products!$A$1:$F$1,0),0)</f>
        <v>5983.6860426434141</v>
      </c>
      <c r="J1438" s="2">
        <f>VLOOKUP($E1438,
Products!$A$1:$F$201,MATCH(Orders!J$1,Products!$A$1:$F$1,0),0)</f>
        <v>3911.563059036529</v>
      </c>
    </row>
    <row r="1439" spans="1:10">
      <c r="A1439">
        <v>1438</v>
      </c>
      <c r="B1439" s="4">
        <v>45126</v>
      </c>
      <c r="C1439" s="10">
        <f>DATE(YEAR(orders[[#This Row],[order_date]]), MONTH(orders[[#This Row],[order_date]]), 1)</f>
        <v>45108</v>
      </c>
      <c r="D1439" t="s">
        <v>3373</v>
      </c>
      <c r="E1439" t="s">
        <v>638</v>
      </c>
      <c r="F1439" t="str">
        <f>VLOOKUP(orders[[#This Row],[product_id]],Products!A:C,3,0)</f>
        <v>Electronics</v>
      </c>
      <c r="G1439">
        <v>1</v>
      </c>
      <c r="H1439" s="6">
        <v>0.1749774142356493</v>
      </c>
      <c r="I1439" s="2">
        <f>VLOOKUP($E1439,
Products!$A$1:$F$201,MATCH(Orders!I$1,Products!$A$1:$F$1,0),0)</f>
        <v>11118.17778596276</v>
      </c>
      <c r="J1439" s="2">
        <f>VLOOKUP($E1439,
Products!$A$1:$F$201,MATCH(Orders!J$1,Products!$A$1:$F$1,0),0)</f>
        <v>7887.697719413397</v>
      </c>
    </row>
    <row r="1440" spans="1:10">
      <c r="A1440">
        <v>1439</v>
      </c>
      <c r="B1440" s="4">
        <v>45512</v>
      </c>
      <c r="C1440" s="10">
        <f>DATE(YEAR(orders[[#This Row],[order_date]]), MONTH(orders[[#This Row],[order_date]]), 1)</f>
        <v>45505</v>
      </c>
      <c r="D1440" t="s">
        <v>1775</v>
      </c>
      <c r="E1440" t="s">
        <v>702</v>
      </c>
      <c r="F1440" t="str">
        <f>VLOOKUP(orders[[#This Row],[product_id]],Products!A:C,3,0)</f>
        <v>Electronics</v>
      </c>
      <c r="G1440">
        <v>1</v>
      </c>
      <c r="H1440" s="6">
        <v>0.19014213575701105</v>
      </c>
      <c r="I1440" s="2">
        <f>VLOOKUP($E1440,
Products!$A$1:$F$201,MATCH(Orders!I$1,Products!$A$1:$F$1,0),0)</f>
        <v>11240.591105652349</v>
      </c>
      <c r="J1440" s="2">
        <f>VLOOKUP($E1440,
Products!$A$1:$F$201,MATCH(Orders!J$1,Products!$A$1:$F$1,0),0)</f>
        <v>7671.9523119121068</v>
      </c>
    </row>
    <row r="1441" spans="1:10">
      <c r="A1441">
        <v>1440</v>
      </c>
      <c r="B1441" s="4">
        <v>45374</v>
      </c>
      <c r="C1441" s="10">
        <f>DATE(YEAR(orders[[#This Row],[order_date]]), MONTH(orders[[#This Row],[order_date]]), 1)</f>
        <v>45352</v>
      </c>
      <c r="D1441" t="s">
        <v>2830</v>
      </c>
      <c r="E1441" t="s">
        <v>627</v>
      </c>
      <c r="F1441" t="str">
        <f>VLOOKUP(orders[[#This Row],[product_id]],Products!A:C,3,0)</f>
        <v>Electronics</v>
      </c>
      <c r="G1441">
        <v>1</v>
      </c>
      <c r="H1441" s="6">
        <v>0.13335654602745212</v>
      </c>
      <c r="I1441" s="2">
        <f>VLOOKUP($E1441,
Products!$A$1:$F$201,MATCH(Orders!I$1,Products!$A$1:$F$1,0),0)</f>
        <v>21043.736386381101</v>
      </c>
      <c r="J1441" s="2">
        <f>VLOOKUP($E1441,
Products!$A$1:$F$201,MATCH(Orders!J$1,Products!$A$1:$F$1,0),0)</f>
        <v>14357.858783760659</v>
      </c>
    </row>
    <row r="1442" spans="1:10">
      <c r="A1442">
        <v>1441</v>
      </c>
      <c r="B1442" s="4">
        <v>45767</v>
      </c>
      <c r="C1442" s="10">
        <f>DATE(YEAR(orders[[#This Row],[order_date]]), MONTH(orders[[#This Row],[order_date]]), 1)</f>
        <v>45748</v>
      </c>
      <c r="D1442" t="s">
        <v>3482</v>
      </c>
      <c r="E1442" t="s">
        <v>674</v>
      </c>
      <c r="F1442" t="str">
        <f>VLOOKUP(orders[[#This Row],[product_id]],Products!A:C,3,0)</f>
        <v>Appliances</v>
      </c>
      <c r="G1442">
        <v>3</v>
      </c>
      <c r="H1442" s="6">
        <v>8.0987368575480542E-2</v>
      </c>
      <c r="I1442" s="2">
        <f>VLOOKUP($E1442,
Products!$A$1:$F$201,MATCH(Orders!I$1,Products!$A$1:$F$1,0),0)</f>
        <v>6324.5253633508046</v>
      </c>
      <c r="J1442" s="2">
        <f>VLOOKUP($E1442,
Products!$A$1:$F$201,MATCH(Orders!J$1,Products!$A$1:$F$1,0),0)</f>
        <v>4493.055585088201</v>
      </c>
    </row>
    <row r="1443" spans="1:10">
      <c r="A1443">
        <v>1442</v>
      </c>
      <c r="B1443" s="4">
        <v>46021</v>
      </c>
      <c r="C1443" s="10">
        <f>DATE(YEAR(orders[[#This Row],[order_date]]), MONTH(orders[[#This Row],[order_date]]), 1)</f>
        <v>45992</v>
      </c>
      <c r="D1443" t="s">
        <v>1898</v>
      </c>
      <c r="E1443" t="s">
        <v>603</v>
      </c>
      <c r="F1443" t="str">
        <f>VLOOKUP(orders[[#This Row],[product_id]],Products!A:C,3,0)</f>
        <v>Electronics</v>
      </c>
      <c r="G1443">
        <v>1</v>
      </c>
      <c r="H1443" s="6">
        <v>0.2062357638596975</v>
      </c>
      <c r="I1443" s="2">
        <f>VLOOKUP($E1443,
Products!$A$1:$F$201,MATCH(Orders!I$1,Products!$A$1:$F$1,0),0)</f>
        <v>10867.659217073329</v>
      </c>
      <c r="J1443" s="2">
        <f>VLOOKUP($E1443,
Products!$A$1:$F$201,MATCH(Orders!J$1,Products!$A$1:$F$1,0),0)</f>
        <v>8421.8829552397037</v>
      </c>
    </row>
    <row r="1444" spans="1:10">
      <c r="A1444">
        <v>1443</v>
      </c>
      <c r="B1444" s="4">
        <v>45516</v>
      </c>
      <c r="C1444" s="10">
        <f>DATE(YEAR(orders[[#This Row],[order_date]]), MONTH(orders[[#This Row],[order_date]]), 1)</f>
        <v>45505</v>
      </c>
      <c r="D1444" t="s">
        <v>1519</v>
      </c>
      <c r="E1444" t="s">
        <v>640</v>
      </c>
      <c r="F1444" t="str">
        <f>VLOOKUP(orders[[#This Row],[product_id]],Products!A:C,3,0)</f>
        <v>Electronics</v>
      </c>
      <c r="G1444">
        <v>2</v>
      </c>
      <c r="H1444" s="6">
        <v>0.24862605817255587</v>
      </c>
      <c r="I1444" s="2">
        <f>VLOOKUP($E1444,
Products!$A$1:$F$201,MATCH(Orders!I$1,Products!$A$1:$F$1,0),0)</f>
        <v>28588.897930669911</v>
      </c>
      <c r="J1444" s="2">
        <f>VLOOKUP($E1444,
Products!$A$1:$F$201,MATCH(Orders!J$1,Products!$A$1:$F$1,0),0)</f>
        <v>20681.16336734363</v>
      </c>
    </row>
    <row r="1445" spans="1:10">
      <c r="A1445">
        <v>1444</v>
      </c>
      <c r="B1445" s="4">
        <v>45815</v>
      </c>
      <c r="C1445" s="10">
        <f>DATE(YEAR(orders[[#This Row],[order_date]]), MONTH(orders[[#This Row],[order_date]]), 1)</f>
        <v>45809</v>
      </c>
      <c r="D1445" t="s">
        <v>1858</v>
      </c>
      <c r="E1445" t="s">
        <v>595</v>
      </c>
      <c r="F1445" t="str">
        <f>VLOOKUP(orders[[#This Row],[product_id]],Products!A:C,3,0)</f>
        <v>Electronics</v>
      </c>
      <c r="G1445">
        <v>1</v>
      </c>
      <c r="H1445" s="6">
        <v>0.18946369184422912</v>
      </c>
      <c r="I1445" s="2">
        <f>VLOOKUP($E1445,
Products!$A$1:$F$201,MATCH(Orders!I$1,Products!$A$1:$F$1,0),0)</f>
        <v>2368.316565735005</v>
      </c>
      <c r="J1445" s="2">
        <f>VLOOKUP($E1445,
Products!$A$1:$F$201,MATCH(Orders!J$1,Products!$A$1:$F$1,0),0)</f>
        <v>1668.7588573553539</v>
      </c>
    </row>
    <row r="1446" spans="1:10">
      <c r="A1446">
        <v>1445</v>
      </c>
      <c r="B1446" s="4">
        <v>44969</v>
      </c>
      <c r="C1446" s="10">
        <f>DATE(YEAR(orders[[#This Row],[order_date]]), MONTH(orders[[#This Row],[order_date]]), 1)</f>
        <v>44958</v>
      </c>
      <c r="D1446" t="s">
        <v>2442</v>
      </c>
      <c r="E1446" t="s">
        <v>634</v>
      </c>
      <c r="F1446" t="str">
        <f>VLOOKUP(orders[[#This Row],[product_id]],Products!A:C,3,0)</f>
        <v>Appliances</v>
      </c>
      <c r="G1446">
        <v>2</v>
      </c>
      <c r="H1446" s="6">
        <v>6.2999934786027195E-2</v>
      </c>
      <c r="I1446" s="2">
        <f>VLOOKUP($E1446,
Products!$A$1:$F$201,MATCH(Orders!I$1,Products!$A$1:$F$1,0),0)</f>
        <v>25631.29637331214</v>
      </c>
      <c r="J1446" s="2">
        <f>VLOOKUP($E1446,
Products!$A$1:$F$201,MATCH(Orders!J$1,Products!$A$1:$F$1,0),0)</f>
        <v>17692.643397044121</v>
      </c>
    </row>
    <row r="1447" spans="1:10">
      <c r="A1447">
        <v>1446</v>
      </c>
      <c r="B1447" s="4">
        <v>45446</v>
      </c>
      <c r="C1447" s="10">
        <f>DATE(YEAR(orders[[#This Row],[order_date]]), MONTH(orders[[#This Row],[order_date]]), 1)</f>
        <v>45444</v>
      </c>
      <c r="D1447" t="s">
        <v>3461</v>
      </c>
      <c r="E1447" t="s">
        <v>557</v>
      </c>
      <c r="F1447" t="str">
        <f>VLOOKUP(orders[[#This Row],[product_id]],Products!A:C,3,0)</f>
        <v>Electronics</v>
      </c>
      <c r="G1447">
        <v>3</v>
      </c>
      <c r="H1447" s="6">
        <v>0.22505092388998402</v>
      </c>
      <c r="I1447" s="2">
        <f>VLOOKUP($E1447,
Products!$A$1:$F$201,MATCH(Orders!I$1,Products!$A$1:$F$1,0),0)</f>
        <v>23950.56449224626</v>
      </c>
      <c r="J1447" s="2">
        <f>VLOOKUP($E1447,
Products!$A$1:$F$201,MATCH(Orders!J$1,Products!$A$1:$F$1,0),0)</f>
        <v>16488.618979732779</v>
      </c>
    </row>
    <row r="1448" spans="1:10">
      <c r="A1448">
        <v>1447</v>
      </c>
      <c r="B1448" s="4">
        <v>45963</v>
      </c>
      <c r="C1448" s="10">
        <f>DATE(YEAR(orders[[#This Row],[order_date]]), MONTH(orders[[#This Row],[order_date]]), 1)</f>
        <v>45962</v>
      </c>
      <c r="D1448" t="s">
        <v>2589</v>
      </c>
      <c r="E1448" t="s">
        <v>603</v>
      </c>
      <c r="F1448" t="str">
        <f>VLOOKUP(orders[[#This Row],[product_id]],Products!A:C,3,0)</f>
        <v>Electronics</v>
      </c>
      <c r="G1448">
        <v>1</v>
      </c>
      <c r="H1448" s="6">
        <v>0.24103994684381028</v>
      </c>
      <c r="I1448" s="2">
        <f>VLOOKUP($E1448,
Products!$A$1:$F$201,MATCH(Orders!I$1,Products!$A$1:$F$1,0),0)</f>
        <v>10867.659217073329</v>
      </c>
      <c r="J1448" s="2">
        <f>VLOOKUP($E1448,
Products!$A$1:$F$201,MATCH(Orders!J$1,Products!$A$1:$F$1,0),0)</f>
        <v>8421.8829552397037</v>
      </c>
    </row>
    <row r="1449" spans="1:10">
      <c r="A1449">
        <v>1448</v>
      </c>
      <c r="B1449" s="4">
        <v>45651</v>
      </c>
      <c r="C1449" s="10">
        <f>DATE(YEAR(orders[[#This Row],[order_date]]), MONTH(orders[[#This Row],[order_date]]), 1)</f>
        <v>45627</v>
      </c>
      <c r="D1449" t="s">
        <v>973</v>
      </c>
      <c r="E1449" t="s">
        <v>531</v>
      </c>
      <c r="F1449" t="str">
        <f>VLOOKUP(orders[[#This Row],[product_id]],Products!A:C,3,0)</f>
        <v>Electronics</v>
      </c>
      <c r="G1449">
        <v>2</v>
      </c>
      <c r="H1449" s="6">
        <v>0.20845828030798549</v>
      </c>
      <c r="I1449" s="2">
        <f>VLOOKUP($E1449,
Products!$A$1:$F$201,MATCH(Orders!I$1,Products!$A$1:$F$1,0),0)</f>
        <v>29674.378925417219</v>
      </c>
      <c r="J1449" s="2">
        <f>VLOOKUP($E1449,
Products!$A$1:$F$201,MATCH(Orders!J$1,Products!$A$1:$F$1,0),0)</f>
        <v>20795.30337605517</v>
      </c>
    </row>
    <row r="1450" spans="1:10">
      <c r="A1450">
        <v>1449</v>
      </c>
      <c r="B1450" s="4">
        <v>45549</v>
      </c>
      <c r="C1450" s="10">
        <f>DATE(YEAR(orders[[#This Row],[order_date]]), MONTH(orders[[#This Row],[order_date]]), 1)</f>
        <v>45536</v>
      </c>
      <c r="D1450" t="s">
        <v>4377</v>
      </c>
      <c r="E1450" t="s">
        <v>626</v>
      </c>
      <c r="F1450" t="str">
        <f>VLOOKUP(orders[[#This Row],[product_id]],Products!A:C,3,0)</f>
        <v>Electronics</v>
      </c>
      <c r="G1450">
        <v>1</v>
      </c>
      <c r="H1450" s="6">
        <v>0.13196519884181809</v>
      </c>
      <c r="I1450" s="2">
        <f>VLOOKUP($E1450,
Products!$A$1:$F$201,MATCH(Orders!I$1,Products!$A$1:$F$1,0),0)</f>
        <v>19602.440815481601</v>
      </c>
      <c r="J1450" s="2">
        <f>VLOOKUP($E1450,
Products!$A$1:$F$201,MATCH(Orders!J$1,Products!$A$1:$F$1,0),0)</f>
        <v>14427.862284038891</v>
      </c>
    </row>
    <row r="1451" spans="1:10">
      <c r="A1451">
        <v>1450</v>
      </c>
      <c r="B1451" s="4">
        <v>45914</v>
      </c>
      <c r="C1451" s="10">
        <f>DATE(YEAR(orders[[#This Row],[order_date]]), MONTH(orders[[#This Row],[order_date]]), 1)</f>
        <v>45901</v>
      </c>
      <c r="D1451" t="s">
        <v>3518</v>
      </c>
      <c r="E1451" t="s">
        <v>696</v>
      </c>
      <c r="F1451" t="str">
        <f>VLOOKUP(orders[[#This Row],[product_id]],Products!A:C,3,0)</f>
        <v>Electronics</v>
      </c>
      <c r="G1451">
        <v>1</v>
      </c>
      <c r="H1451" s="6">
        <v>0.14471371167106853</v>
      </c>
      <c r="I1451" s="2">
        <f>VLOOKUP($E1451,
Products!$A$1:$F$201,MATCH(Orders!I$1,Products!$A$1:$F$1,0),0)</f>
        <v>2723.6534496184809</v>
      </c>
      <c r="J1451" s="2">
        <f>VLOOKUP($E1451,
Products!$A$1:$F$201,MATCH(Orders!J$1,Products!$A$1:$F$1,0),0)</f>
        <v>1872.4715951823</v>
      </c>
    </row>
    <row r="1452" spans="1:10">
      <c r="A1452">
        <v>1451</v>
      </c>
      <c r="B1452" s="4">
        <v>45729</v>
      </c>
      <c r="C1452" s="10">
        <f>DATE(YEAR(orders[[#This Row],[order_date]]), MONTH(orders[[#This Row],[order_date]]), 1)</f>
        <v>45717</v>
      </c>
      <c r="D1452" t="s">
        <v>2479</v>
      </c>
      <c r="E1452" t="s">
        <v>517</v>
      </c>
      <c r="F1452" t="str">
        <f>VLOOKUP(orders[[#This Row],[product_id]],Products!A:C,3,0)</f>
        <v>Electronics</v>
      </c>
      <c r="G1452">
        <v>1</v>
      </c>
      <c r="H1452" s="6">
        <v>0.21770290424048225</v>
      </c>
      <c r="I1452" s="2">
        <f>VLOOKUP($E1452,
Products!$A$1:$F$201,MATCH(Orders!I$1,Products!$A$1:$F$1,0),0)</f>
        <v>30304.143268168769</v>
      </c>
      <c r="J1452" s="2">
        <f>VLOOKUP($E1452,
Products!$A$1:$F$201,MATCH(Orders!J$1,Products!$A$1:$F$1,0),0)</f>
        <v>23998.194785181578</v>
      </c>
    </row>
    <row r="1453" spans="1:10">
      <c r="A1453">
        <v>1452</v>
      </c>
      <c r="B1453" s="4">
        <v>45461</v>
      </c>
      <c r="C1453" s="10">
        <f>DATE(YEAR(orders[[#This Row],[order_date]]), MONTH(orders[[#This Row],[order_date]]), 1)</f>
        <v>45444</v>
      </c>
      <c r="D1453" t="s">
        <v>1290</v>
      </c>
      <c r="E1453" t="s">
        <v>575</v>
      </c>
      <c r="F1453" t="str">
        <f>VLOOKUP(orders[[#This Row],[product_id]],Products!A:C,3,0)</f>
        <v>Appliances</v>
      </c>
      <c r="G1453">
        <v>1</v>
      </c>
      <c r="H1453" s="6">
        <v>8.2641492480205844E-2</v>
      </c>
      <c r="I1453" s="2">
        <f>VLOOKUP($E1453,
Products!$A$1:$F$201,MATCH(Orders!I$1,Products!$A$1:$F$1,0),0)</f>
        <v>25283.54628276427</v>
      </c>
      <c r="J1453" s="2">
        <f>VLOOKUP($E1453,
Products!$A$1:$F$201,MATCH(Orders!J$1,Products!$A$1:$F$1,0),0)</f>
        <v>19310.503554692368</v>
      </c>
    </row>
    <row r="1454" spans="1:10">
      <c r="A1454">
        <v>1453</v>
      </c>
      <c r="B1454" s="4">
        <v>45228</v>
      </c>
      <c r="C1454" s="10">
        <f>DATE(YEAR(orders[[#This Row],[order_date]]), MONTH(orders[[#This Row],[order_date]]), 1)</f>
        <v>45200</v>
      </c>
      <c r="D1454" t="s">
        <v>3172</v>
      </c>
      <c r="E1454" t="s">
        <v>589</v>
      </c>
      <c r="F1454" t="str">
        <f>VLOOKUP(orders[[#This Row],[product_id]],Products!A:C,3,0)</f>
        <v>Appliances</v>
      </c>
      <c r="G1454">
        <v>2</v>
      </c>
      <c r="H1454" s="6">
        <v>0.12245277760776992</v>
      </c>
      <c r="I1454" s="2">
        <f>VLOOKUP($E1454,
Products!$A$1:$F$201,MATCH(Orders!I$1,Products!$A$1:$F$1,0),0)</f>
        <v>6227.1351854710047</v>
      </c>
      <c r="J1454" s="2">
        <f>VLOOKUP($E1454,
Products!$A$1:$F$201,MATCH(Orders!J$1,Products!$A$1:$F$1,0),0)</f>
        <v>4146.7707671772396</v>
      </c>
    </row>
    <row r="1455" spans="1:10">
      <c r="A1455">
        <v>1454</v>
      </c>
      <c r="B1455" s="4">
        <v>45453</v>
      </c>
      <c r="C1455" s="10">
        <f>DATE(YEAR(orders[[#This Row],[order_date]]), MONTH(orders[[#This Row],[order_date]]), 1)</f>
        <v>45444</v>
      </c>
      <c r="D1455" t="s">
        <v>3623</v>
      </c>
      <c r="E1455" t="s">
        <v>524</v>
      </c>
      <c r="F1455" t="str">
        <f>VLOOKUP(orders[[#This Row],[product_id]],Products!A:C,3,0)</f>
        <v>Electronics</v>
      </c>
      <c r="G1455">
        <v>2</v>
      </c>
      <c r="H1455" s="6">
        <v>0.1985006844733212</v>
      </c>
      <c r="I1455" s="2">
        <f>VLOOKUP($E1455,
Products!$A$1:$F$201,MATCH(Orders!I$1,Products!$A$1:$F$1,0),0)</f>
        <v>13162.372749153699</v>
      </c>
      <c r="J1455" s="2">
        <f>VLOOKUP($E1455,
Products!$A$1:$F$201,MATCH(Orders!J$1,Products!$A$1:$F$1,0),0)</f>
        <v>8772.7564251238819</v>
      </c>
    </row>
    <row r="1456" spans="1:10">
      <c r="A1456">
        <v>1455</v>
      </c>
      <c r="B1456" s="4">
        <v>45386</v>
      </c>
      <c r="C1456" s="10">
        <f>DATE(YEAR(orders[[#This Row],[order_date]]), MONTH(orders[[#This Row],[order_date]]), 1)</f>
        <v>45383</v>
      </c>
      <c r="D1456" t="s">
        <v>2596</v>
      </c>
      <c r="E1456" t="s">
        <v>637</v>
      </c>
      <c r="F1456" t="str">
        <f>VLOOKUP(orders[[#This Row],[product_id]],Products!A:C,3,0)</f>
        <v>Electronics</v>
      </c>
      <c r="G1456">
        <v>3</v>
      </c>
      <c r="H1456" s="6">
        <v>0.23597981554754213</v>
      </c>
      <c r="I1456" s="2">
        <f>VLOOKUP($E1456,
Products!$A$1:$F$201,MATCH(Orders!I$1,Products!$A$1:$F$1,0),0)</f>
        <v>2722.8882486231741</v>
      </c>
      <c r="J1456" s="2">
        <f>VLOOKUP($E1456,
Products!$A$1:$F$201,MATCH(Orders!J$1,Products!$A$1:$F$1,0),0)</f>
        <v>2155.455197032014</v>
      </c>
    </row>
    <row r="1457" spans="1:10">
      <c r="A1457">
        <v>1456</v>
      </c>
      <c r="B1457" s="4">
        <v>45758</v>
      </c>
      <c r="C1457" s="10">
        <f>DATE(YEAR(orders[[#This Row],[order_date]]), MONTH(orders[[#This Row],[order_date]]), 1)</f>
        <v>45748</v>
      </c>
      <c r="D1457" t="s">
        <v>1890</v>
      </c>
      <c r="E1457" t="s">
        <v>601</v>
      </c>
      <c r="F1457" t="str">
        <f>VLOOKUP(orders[[#This Row],[product_id]],Products!A:C,3,0)</f>
        <v>Appliances</v>
      </c>
      <c r="G1457">
        <v>3</v>
      </c>
      <c r="H1457" s="6">
        <v>5.528520969432129E-2</v>
      </c>
      <c r="I1457" s="2">
        <f>VLOOKUP($E1457,
Products!$A$1:$F$201,MATCH(Orders!I$1,Products!$A$1:$F$1,0),0)</f>
        <v>2095.1354013205032</v>
      </c>
      <c r="J1457" s="2">
        <f>VLOOKUP($E1457,
Products!$A$1:$F$201,MATCH(Orders!J$1,Products!$A$1:$F$1,0),0)</f>
        <v>1374.592895200507</v>
      </c>
    </row>
    <row r="1458" spans="1:10">
      <c r="A1458">
        <v>1457</v>
      </c>
      <c r="B1458" s="4">
        <v>45431</v>
      </c>
      <c r="C1458" s="10">
        <f>DATE(YEAR(orders[[#This Row],[order_date]]), MONTH(orders[[#This Row],[order_date]]), 1)</f>
        <v>45413</v>
      </c>
      <c r="D1458" t="s">
        <v>1787</v>
      </c>
      <c r="E1458" t="s">
        <v>510</v>
      </c>
      <c r="F1458" t="str">
        <f>VLOOKUP(orders[[#This Row],[product_id]],Products!A:C,3,0)</f>
        <v>Appliances</v>
      </c>
      <c r="G1458">
        <v>1</v>
      </c>
      <c r="H1458" s="6">
        <v>7.3786300058576129E-2</v>
      </c>
      <c r="I1458" s="2">
        <f>VLOOKUP($E1458,
Products!$A$1:$F$201,MATCH(Orders!I$1,Products!$A$1:$F$1,0),0)</f>
        <v>23457.606610250739</v>
      </c>
      <c r="J1458" s="2">
        <f>VLOOKUP($E1458,
Products!$A$1:$F$201,MATCH(Orders!J$1,Products!$A$1:$F$1,0),0)</f>
        <v>17038.831523124281</v>
      </c>
    </row>
    <row r="1459" spans="1:10">
      <c r="A1459">
        <v>1458</v>
      </c>
      <c r="B1459" s="4">
        <v>45858</v>
      </c>
      <c r="C1459" s="10">
        <f>DATE(YEAR(orders[[#This Row],[order_date]]), MONTH(orders[[#This Row],[order_date]]), 1)</f>
        <v>45839</v>
      </c>
      <c r="D1459" t="s">
        <v>1089</v>
      </c>
      <c r="E1459" t="s">
        <v>626</v>
      </c>
      <c r="F1459" t="str">
        <f>VLOOKUP(orders[[#This Row],[product_id]],Products!A:C,3,0)</f>
        <v>Electronics</v>
      </c>
      <c r="G1459">
        <v>2</v>
      </c>
      <c r="H1459" s="6">
        <v>0.18722515397681777</v>
      </c>
      <c r="I1459" s="2">
        <f>VLOOKUP($E1459,
Products!$A$1:$F$201,MATCH(Orders!I$1,Products!$A$1:$F$1,0),0)</f>
        <v>19602.440815481601</v>
      </c>
      <c r="J1459" s="2">
        <f>VLOOKUP($E1459,
Products!$A$1:$F$201,MATCH(Orders!J$1,Products!$A$1:$F$1,0),0)</f>
        <v>14427.862284038891</v>
      </c>
    </row>
    <row r="1460" spans="1:10">
      <c r="A1460">
        <v>1459</v>
      </c>
      <c r="B1460" s="4">
        <v>45251</v>
      </c>
      <c r="C1460" s="10">
        <f>DATE(YEAR(orders[[#This Row],[order_date]]), MONTH(orders[[#This Row],[order_date]]), 1)</f>
        <v>45231</v>
      </c>
      <c r="D1460" t="s">
        <v>4662</v>
      </c>
      <c r="E1460" t="s">
        <v>633</v>
      </c>
      <c r="F1460" t="str">
        <f>VLOOKUP(orders[[#This Row],[product_id]],Products!A:C,3,0)</f>
        <v>Appliances</v>
      </c>
      <c r="G1460">
        <v>3</v>
      </c>
      <c r="H1460" s="6">
        <v>0.10990297109219943</v>
      </c>
      <c r="I1460" s="2">
        <f>VLOOKUP($E1460,
Products!$A$1:$F$201,MATCH(Orders!I$1,Products!$A$1:$F$1,0),0)</f>
        <v>2361.4162937319088</v>
      </c>
      <c r="J1460" s="2">
        <f>VLOOKUP($E1460,
Products!$A$1:$F$201,MATCH(Orders!J$1,Products!$A$1:$F$1,0),0)</f>
        <v>1552.5536411429621</v>
      </c>
    </row>
    <row r="1461" spans="1:10">
      <c r="A1461">
        <v>1460</v>
      </c>
      <c r="B1461" s="4">
        <v>45505</v>
      </c>
      <c r="C1461" s="10">
        <f>DATE(YEAR(orders[[#This Row],[order_date]]), MONTH(orders[[#This Row],[order_date]]), 1)</f>
        <v>45505</v>
      </c>
      <c r="D1461" t="s">
        <v>3556</v>
      </c>
      <c r="E1461" t="s">
        <v>559</v>
      </c>
      <c r="F1461" t="str">
        <f>VLOOKUP(orders[[#This Row],[product_id]],Products!A:C,3,0)</f>
        <v>Electronics</v>
      </c>
      <c r="G1461">
        <v>2</v>
      </c>
      <c r="H1461" s="6">
        <v>0.1135366722016152</v>
      </c>
      <c r="I1461" s="2">
        <f>VLOOKUP($E1461,
Products!$A$1:$F$201,MATCH(Orders!I$1,Products!$A$1:$F$1,0),0)</f>
        <v>2588.546892391822</v>
      </c>
      <c r="J1461" s="2">
        <f>VLOOKUP($E1461,
Products!$A$1:$F$201,MATCH(Orders!J$1,Products!$A$1:$F$1,0),0)</f>
        <v>1942.6863840762869</v>
      </c>
    </row>
    <row r="1462" spans="1:10">
      <c r="A1462">
        <v>1461</v>
      </c>
      <c r="B1462" s="4">
        <v>45687</v>
      </c>
      <c r="C1462" s="10">
        <f>DATE(YEAR(orders[[#This Row],[order_date]]), MONTH(orders[[#This Row],[order_date]]), 1)</f>
        <v>45658</v>
      </c>
      <c r="D1462" t="s">
        <v>3263</v>
      </c>
      <c r="E1462" t="s">
        <v>703</v>
      </c>
      <c r="F1462" t="str">
        <f>VLOOKUP(orders[[#This Row],[product_id]],Products!A:C,3,0)</f>
        <v>Appliances</v>
      </c>
      <c r="G1462">
        <v>1</v>
      </c>
      <c r="H1462" s="6">
        <v>7.5147400592477306E-2</v>
      </c>
      <c r="I1462" s="2">
        <f>VLOOKUP($E1462,
Products!$A$1:$F$201,MATCH(Orders!I$1,Products!$A$1:$F$1,0),0)</f>
        <v>23763.82929975582</v>
      </c>
      <c r="J1462" s="2">
        <f>VLOOKUP($E1462,
Products!$A$1:$F$201,MATCH(Orders!J$1,Products!$A$1:$F$1,0),0)</f>
        <v>17833.36818447417</v>
      </c>
    </row>
    <row r="1463" spans="1:10">
      <c r="A1463">
        <v>1462</v>
      </c>
      <c r="B1463" s="4">
        <v>45777</v>
      </c>
      <c r="C1463" s="10">
        <f>DATE(YEAR(orders[[#This Row],[order_date]]), MONTH(orders[[#This Row],[order_date]]), 1)</f>
        <v>45748</v>
      </c>
      <c r="D1463" t="s">
        <v>1135</v>
      </c>
      <c r="E1463" t="s">
        <v>690</v>
      </c>
      <c r="F1463" t="str">
        <f>VLOOKUP(orders[[#This Row],[product_id]],Products!A:C,3,0)</f>
        <v>Electronics</v>
      </c>
      <c r="G1463">
        <v>3</v>
      </c>
      <c r="H1463" s="6">
        <v>0.24003018157938411</v>
      </c>
      <c r="I1463" s="2">
        <f>VLOOKUP($E1463,
Products!$A$1:$F$201,MATCH(Orders!I$1,Products!$A$1:$F$1,0),0)</f>
        <v>2338.2059552139431</v>
      </c>
      <c r="J1463" s="2">
        <f>VLOOKUP($E1463,
Products!$A$1:$F$201,MATCH(Orders!J$1,Products!$A$1:$F$1,0),0)</f>
        <v>1708.028418793489</v>
      </c>
    </row>
    <row r="1464" spans="1:10">
      <c r="A1464">
        <v>1463</v>
      </c>
      <c r="B1464" s="4">
        <v>45886</v>
      </c>
      <c r="C1464" s="10">
        <f>DATE(YEAR(orders[[#This Row],[order_date]]), MONTH(orders[[#This Row],[order_date]]), 1)</f>
        <v>45870</v>
      </c>
      <c r="D1464" t="s">
        <v>4117</v>
      </c>
      <c r="E1464" t="s">
        <v>685</v>
      </c>
      <c r="F1464" t="str">
        <f>VLOOKUP(orders[[#This Row],[product_id]],Products!A:C,3,0)</f>
        <v>Electronics</v>
      </c>
      <c r="G1464">
        <v>1</v>
      </c>
      <c r="H1464" s="6">
        <v>0.23563611478632193</v>
      </c>
      <c r="I1464" s="2">
        <f>VLOOKUP($E1464,
Products!$A$1:$F$201,MATCH(Orders!I$1,Products!$A$1:$F$1,0),0)</f>
        <v>30011.61348468516</v>
      </c>
      <c r="J1464" s="2">
        <f>VLOOKUP($E1464,
Products!$A$1:$F$201,MATCH(Orders!J$1,Products!$A$1:$F$1,0),0)</f>
        <v>20796.213094008199</v>
      </c>
    </row>
    <row r="1465" spans="1:10">
      <c r="A1465">
        <v>1464</v>
      </c>
      <c r="B1465" s="4">
        <v>45428</v>
      </c>
      <c r="C1465" s="10">
        <f>DATE(YEAR(orders[[#This Row],[order_date]]), MONTH(orders[[#This Row],[order_date]]), 1)</f>
        <v>45413</v>
      </c>
      <c r="D1465" t="s">
        <v>3331</v>
      </c>
      <c r="E1465" t="s">
        <v>523</v>
      </c>
      <c r="F1465" t="str">
        <f>VLOOKUP(orders[[#This Row],[product_id]],Products!A:C,3,0)</f>
        <v>Electronics</v>
      </c>
      <c r="G1465">
        <v>2</v>
      </c>
      <c r="H1465" s="6">
        <v>0.15949830708760834</v>
      </c>
      <c r="I1465" s="2">
        <f>VLOOKUP($E1465,
Products!$A$1:$F$201,MATCH(Orders!I$1,Products!$A$1:$F$1,0),0)</f>
        <v>27240.414518089601</v>
      </c>
      <c r="J1465" s="2">
        <f>VLOOKUP($E1465,
Products!$A$1:$F$201,MATCH(Orders!J$1,Products!$A$1:$F$1,0),0)</f>
        <v>21217.524617692769</v>
      </c>
    </row>
    <row r="1466" spans="1:10">
      <c r="A1466">
        <v>1465</v>
      </c>
      <c r="B1466" s="4">
        <v>45260</v>
      </c>
      <c r="C1466" s="10">
        <f>DATE(YEAR(orders[[#This Row],[order_date]]), MONTH(orders[[#This Row],[order_date]]), 1)</f>
        <v>45231</v>
      </c>
      <c r="D1466" t="s">
        <v>3693</v>
      </c>
      <c r="E1466" t="s">
        <v>569</v>
      </c>
      <c r="F1466" t="str">
        <f>VLOOKUP(orders[[#This Row],[product_id]],Products!A:C,3,0)</f>
        <v>Electronics</v>
      </c>
      <c r="G1466">
        <v>1</v>
      </c>
      <c r="H1466" s="6">
        <v>0.14314307735477608</v>
      </c>
      <c r="I1466" s="2">
        <f>VLOOKUP($E1466,
Products!$A$1:$F$201,MATCH(Orders!I$1,Products!$A$1:$F$1,0),0)</f>
        <v>30739.034547193129</v>
      </c>
      <c r="J1466" s="2">
        <f>VLOOKUP($E1466,
Products!$A$1:$F$201,MATCH(Orders!J$1,Products!$A$1:$F$1,0),0)</f>
        <v>22938.60345365321</v>
      </c>
    </row>
    <row r="1467" spans="1:10">
      <c r="A1467">
        <v>1466</v>
      </c>
      <c r="B1467" s="4">
        <v>45210</v>
      </c>
      <c r="C1467" s="10">
        <f>DATE(YEAR(orders[[#This Row],[order_date]]), MONTH(orders[[#This Row],[order_date]]), 1)</f>
        <v>45200</v>
      </c>
      <c r="D1467" t="s">
        <v>1755</v>
      </c>
      <c r="E1467" t="s">
        <v>643</v>
      </c>
      <c r="F1467" t="str">
        <f>VLOOKUP(orders[[#This Row],[product_id]],Products!A:C,3,0)</f>
        <v>Appliances</v>
      </c>
      <c r="G1467">
        <v>1</v>
      </c>
      <c r="H1467" s="6">
        <v>9.6368472058553298E-2</v>
      </c>
      <c r="I1467" s="2">
        <f>VLOOKUP($E1467,
Products!$A$1:$F$201,MATCH(Orders!I$1,Products!$A$1:$F$1,0),0)</f>
        <v>26269.068564891841</v>
      </c>
      <c r="J1467" s="2">
        <f>VLOOKUP($E1467,
Products!$A$1:$F$201,MATCH(Orders!J$1,Products!$A$1:$F$1,0),0)</f>
        <v>18867.564539756699</v>
      </c>
    </row>
    <row r="1468" spans="1:10">
      <c r="A1468">
        <v>1467</v>
      </c>
      <c r="B1468" s="4">
        <v>45401</v>
      </c>
      <c r="C1468" s="10">
        <f>DATE(YEAR(orders[[#This Row],[order_date]]), MONTH(orders[[#This Row],[order_date]]), 1)</f>
        <v>45383</v>
      </c>
      <c r="D1468" t="s">
        <v>2539</v>
      </c>
      <c r="E1468" t="s">
        <v>528</v>
      </c>
      <c r="F1468" t="str">
        <f>VLOOKUP(orders[[#This Row],[product_id]],Products!A:C,3,0)</f>
        <v>Appliances</v>
      </c>
      <c r="G1468">
        <v>3</v>
      </c>
      <c r="H1468" s="6">
        <v>7.1299935085838664E-2</v>
      </c>
      <c r="I1468" s="2">
        <f>VLOOKUP($E1468,
Products!$A$1:$F$201,MATCH(Orders!I$1,Products!$A$1:$F$1,0),0)</f>
        <v>5741.145946914552</v>
      </c>
      <c r="J1468" s="2">
        <f>VLOOKUP($E1468,
Products!$A$1:$F$201,MATCH(Orders!J$1,Products!$A$1:$F$1,0),0)</f>
        <v>4112.7219202399874</v>
      </c>
    </row>
    <row r="1469" spans="1:10">
      <c r="A1469">
        <v>1468</v>
      </c>
      <c r="B1469" s="4">
        <v>46004</v>
      </c>
      <c r="C1469" s="10">
        <f>DATE(YEAR(orders[[#This Row],[order_date]]), MONTH(orders[[#This Row],[order_date]]), 1)</f>
        <v>45992</v>
      </c>
      <c r="D1469" t="s">
        <v>3342</v>
      </c>
      <c r="E1469" t="s">
        <v>625</v>
      </c>
      <c r="F1469" t="str">
        <f>VLOOKUP(orders[[#This Row],[product_id]],Products!A:C,3,0)</f>
        <v>Electronics</v>
      </c>
      <c r="G1469">
        <v>2</v>
      </c>
      <c r="H1469" s="6">
        <v>0.22297271235363222</v>
      </c>
      <c r="I1469" s="2">
        <f>VLOOKUP($E1469,
Products!$A$1:$F$201,MATCH(Orders!I$1,Products!$A$1:$F$1,0),0)</f>
        <v>11578.815958005471</v>
      </c>
      <c r="J1469" s="2">
        <f>VLOOKUP($E1469,
Products!$A$1:$F$201,MATCH(Orders!J$1,Products!$A$1:$F$1,0),0)</f>
        <v>7854.7306959992193</v>
      </c>
    </row>
    <row r="1470" spans="1:10">
      <c r="A1470">
        <v>1469</v>
      </c>
      <c r="B1470" s="4">
        <v>45558</v>
      </c>
      <c r="C1470" s="10">
        <f>DATE(YEAR(orders[[#This Row],[order_date]]), MONTH(orders[[#This Row],[order_date]]), 1)</f>
        <v>45536</v>
      </c>
      <c r="D1470" t="s">
        <v>1503</v>
      </c>
      <c r="E1470" t="s">
        <v>620</v>
      </c>
      <c r="F1470" t="str">
        <f>VLOOKUP(orders[[#This Row],[product_id]],Products!A:C,3,0)</f>
        <v>Electronics</v>
      </c>
      <c r="G1470">
        <v>2</v>
      </c>
      <c r="H1470" s="6">
        <v>0.15012778490979464</v>
      </c>
      <c r="I1470" s="2">
        <f>VLOOKUP($E1470,
Products!$A$1:$F$201,MATCH(Orders!I$1,Products!$A$1:$F$1,0),0)</f>
        <v>23669.635851452331</v>
      </c>
      <c r="J1470" s="2">
        <f>VLOOKUP($E1470,
Products!$A$1:$F$201,MATCH(Orders!J$1,Products!$A$1:$F$1,0),0)</f>
        <v>17880.752220874681</v>
      </c>
    </row>
    <row r="1471" spans="1:10">
      <c r="A1471">
        <v>1470</v>
      </c>
      <c r="B1471" s="4">
        <v>45629</v>
      </c>
      <c r="C1471" s="10">
        <f>DATE(YEAR(orders[[#This Row],[order_date]]), MONTH(orders[[#This Row],[order_date]]), 1)</f>
        <v>45627</v>
      </c>
      <c r="D1471" t="s">
        <v>1077</v>
      </c>
      <c r="E1471" t="s">
        <v>587</v>
      </c>
      <c r="F1471" t="str">
        <f>VLOOKUP(orders[[#This Row],[product_id]],Products!A:C,3,0)</f>
        <v>Electronics</v>
      </c>
      <c r="G1471">
        <v>1</v>
      </c>
      <c r="H1471" s="6">
        <v>0.19581158200565874</v>
      </c>
      <c r="I1471" s="2">
        <f>VLOOKUP($E1471,
Products!$A$1:$F$201,MATCH(Orders!I$1,Products!$A$1:$F$1,0),0)</f>
        <v>16527.367619686949</v>
      </c>
      <c r="J1471" s="2">
        <f>VLOOKUP($E1471,
Products!$A$1:$F$201,MATCH(Orders!J$1,Products!$A$1:$F$1,0),0)</f>
        <v>12533.62883070202</v>
      </c>
    </row>
    <row r="1472" spans="1:10">
      <c r="A1472">
        <v>1471</v>
      </c>
      <c r="B1472" s="4">
        <v>45335</v>
      </c>
      <c r="C1472" s="10">
        <f>DATE(YEAR(orders[[#This Row],[order_date]]), MONTH(orders[[#This Row],[order_date]]), 1)</f>
        <v>45323</v>
      </c>
      <c r="D1472" t="s">
        <v>3681</v>
      </c>
      <c r="E1472" t="s">
        <v>701</v>
      </c>
      <c r="F1472" t="str">
        <f>VLOOKUP(orders[[#This Row],[product_id]],Products!A:C,3,0)</f>
        <v>Electronics</v>
      </c>
      <c r="G1472">
        <v>1</v>
      </c>
      <c r="H1472" s="6">
        <v>0.2125628566885881</v>
      </c>
      <c r="I1472" s="2">
        <f>VLOOKUP($E1472,
Products!$A$1:$F$201,MATCH(Orders!I$1,Products!$A$1:$F$1,0),0)</f>
        <v>19562.35470664543</v>
      </c>
      <c r="J1472" s="2">
        <f>VLOOKUP($E1472,
Products!$A$1:$F$201,MATCH(Orders!J$1,Products!$A$1:$F$1,0),0)</f>
        <v>13782.49498098754</v>
      </c>
    </row>
    <row r="1473" spans="1:10">
      <c r="A1473">
        <v>1472</v>
      </c>
      <c r="B1473" s="4">
        <v>45908</v>
      </c>
      <c r="C1473" s="10">
        <f>DATE(YEAR(orders[[#This Row],[order_date]]), MONTH(orders[[#This Row],[order_date]]), 1)</f>
        <v>45901</v>
      </c>
      <c r="D1473" t="s">
        <v>1765</v>
      </c>
      <c r="E1473" t="s">
        <v>685</v>
      </c>
      <c r="F1473" t="str">
        <f>VLOOKUP(orders[[#This Row],[product_id]],Products!A:C,3,0)</f>
        <v>Electronics</v>
      </c>
      <c r="G1473">
        <v>1</v>
      </c>
      <c r="H1473" s="6">
        <v>0.1864231659139233</v>
      </c>
      <c r="I1473" s="2">
        <f>VLOOKUP($E1473,
Products!$A$1:$F$201,MATCH(Orders!I$1,Products!$A$1:$F$1,0),0)</f>
        <v>30011.61348468516</v>
      </c>
      <c r="J1473" s="2">
        <f>VLOOKUP($E1473,
Products!$A$1:$F$201,MATCH(Orders!J$1,Products!$A$1:$F$1,0),0)</f>
        <v>20796.213094008199</v>
      </c>
    </row>
    <row r="1474" spans="1:10">
      <c r="A1474">
        <v>1473</v>
      </c>
      <c r="B1474" s="4">
        <v>45485</v>
      </c>
      <c r="C1474" s="10">
        <f>DATE(YEAR(orders[[#This Row],[order_date]]), MONTH(orders[[#This Row],[order_date]]), 1)</f>
        <v>45474</v>
      </c>
      <c r="D1474" t="s">
        <v>4308</v>
      </c>
      <c r="E1474" t="s">
        <v>601</v>
      </c>
      <c r="F1474" t="str">
        <f>VLOOKUP(orders[[#This Row],[product_id]],Products!A:C,3,0)</f>
        <v>Appliances</v>
      </c>
      <c r="G1474">
        <v>2</v>
      </c>
      <c r="H1474" s="6">
        <v>9.6067776752348413E-2</v>
      </c>
      <c r="I1474" s="2">
        <f>VLOOKUP($E1474,
Products!$A$1:$F$201,MATCH(Orders!I$1,Products!$A$1:$F$1,0),0)</f>
        <v>2095.1354013205032</v>
      </c>
      <c r="J1474" s="2">
        <f>VLOOKUP($E1474,
Products!$A$1:$F$201,MATCH(Orders!J$1,Products!$A$1:$F$1,0),0)</f>
        <v>1374.592895200507</v>
      </c>
    </row>
    <row r="1475" spans="1:10">
      <c r="A1475">
        <v>1474</v>
      </c>
      <c r="B1475" s="4">
        <v>45148</v>
      </c>
      <c r="C1475" s="10">
        <f>DATE(YEAR(orders[[#This Row],[order_date]]), MONTH(orders[[#This Row],[order_date]]), 1)</f>
        <v>45139</v>
      </c>
      <c r="D1475" t="s">
        <v>2519</v>
      </c>
      <c r="E1475" t="s">
        <v>680</v>
      </c>
      <c r="F1475" t="str">
        <f>VLOOKUP(orders[[#This Row],[product_id]],Products!A:C,3,0)</f>
        <v>Electronics</v>
      </c>
      <c r="G1475">
        <v>1</v>
      </c>
      <c r="H1475" s="6">
        <v>0.21350319380588417</v>
      </c>
      <c r="I1475" s="2">
        <f>VLOOKUP($E1475,
Products!$A$1:$F$201,MATCH(Orders!I$1,Products!$A$1:$F$1,0),0)</f>
        <v>31627.348891742429</v>
      </c>
      <c r="J1475" s="2">
        <f>VLOOKUP($E1475,
Products!$A$1:$F$201,MATCH(Orders!J$1,Products!$A$1:$F$1,0),0)</f>
        <v>23219.930812036979</v>
      </c>
    </row>
    <row r="1476" spans="1:10">
      <c r="A1476">
        <v>1475</v>
      </c>
      <c r="B1476" s="4">
        <v>45084</v>
      </c>
      <c r="C1476" s="10">
        <f>DATE(YEAR(orders[[#This Row],[order_date]]), MONTH(orders[[#This Row],[order_date]]), 1)</f>
        <v>45078</v>
      </c>
      <c r="D1476" t="s">
        <v>4610</v>
      </c>
      <c r="E1476" t="s">
        <v>703</v>
      </c>
      <c r="F1476" t="str">
        <f>VLOOKUP(orders[[#This Row],[product_id]],Products!A:C,3,0)</f>
        <v>Appliances</v>
      </c>
      <c r="G1476">
        <v>3</v>
      </c>
      <c r="H1476" s="6">
        <v>0.14348360935394514</v>
      </c>
      <c r="I1476" s="2">
        <f>VLOOKUP($E1476,
Products!$A$1:$F$201,MATCH(Orders!I$1,Products!$A$1:$F$1,0),0)</f>
        <v>23763.82929975582</v>
      </c>
      <c r="J1476" s="2">
        <f>VLOOKUP($E1476,
Products!$A$1:$F$201,MATCH(Orders!J$1,Products!$A$1:$F$1,0),0)</f>
        <v>17833.36818447417</v>
      </c>
    </row>
    <row r="1477" spans="1:10">
      <c r="A1477">
        <v>1476</v>
      </c>
      <c r="B1477" s="4">
        <v>45274</v>
      </c>
      <c r="C1477" s="10">
        <f>DATE(YEAR(orders[[#This Row],[order_date]]), MONTH(orders[[#This Row],[order_date]]), 1)</f>
        <v>45261</v>
      </c>
      <c r="D1477" t="s">
        <v>2554</v>
      </c>
      <c r="E1477" t="s">
        <v>531</v>
      </c>
      <c r="F1477" t="str">
        <f>VLOOKUP(orders[[#This Row],[product_id]],Products!A:C,3,0)</f>
        <v>Electronics</v>
      </c>
      <c r="G1477">
        <v>2</v>
      </c>
      <c r="H1477" s="6">
        <v>0.13599223121544277</v>
      </c>
      <c r="I1477" s="2">
        <f>VLOOKUP($E1477,
Products!$A$1:$F$201,MATCH(Orders!I$1,Products!$A$1:$F$1,0),0)</f>
        <v>29674.378925417219</v>
      </c>
      <c r="J1477" s="2">
        <f>VLOOKUP($E1477,
Products!$A$1:$F$201,MATCH(Orders!J$1,Products!$A$1:$F$1,0),0)</f>
        <v>20795.30337605517</v>
      </c>
    </row>
    <row r="1478" spans="1:10">
      <c r="A1478">
        <v>1477</v>
      </c>
      <c r="B1478" s="4">
        <v>45815</v>
      </c>
      <c r="C1478" s="10">
        <f>DATE(YEAR(orders[[#This Row],[order_date]]), MONTH(orders[[#This Row],[order_date]]), 1)</f>
        <v>45809</v>
      </c>
      <c r="D1478" t="s">
        <v>1996</v>
      </c>
      <c r="E1478" t="s">
        <v>703</v>
      </c>
      <c r="F1478" t="str">
        <f>VLOOKUP(orders[[#This Row],[product_id]],Products!A:C,3,0)</f>
        <v>Appliances</v>
      </c>
      <c r="G1478">
        <v>1</v>
      </c>
      <c r="H1478" s="6">
        <v>5.1675173412082116E-2</v>
      </c>
      <c r="I1478" s="2">
        <f>VLOOKUP($E1478,
Products!$A$1:$F$201,MATCH(Orders!I$1,Products!$A$1:$F$1,0),0)</f>
        <v>23763.82929975582</v>
      </c>
      <c r="J1478" s="2">
        <f>VLOOKUP($E1478,
Products!$A$1:$F$201,MATCH(Orders!J$1,Products!$A$1:$F$1,0),0)</f>
        <v>17833.36818447417</v>
      </c>
    </row>
    <row r="1479" spans="1:10">
      <c r="A1479">
        <v>1478</v>
      </c>
      <c r="B1479" s="4">
        <v>45848</v>
      </c>
      <c r="C1479" s="10">
        <f>DATE(YEAR(orders[[#This Row],[order_date]]), MONTH(orders[[#This Row],[order_date]]), 1)</f>
        <v>45839</v>
      </c>
      <c r="D1479" t="s">
        <v>4571</v>
      </c>
      <c r="E1479" t="s">
        <v>604</v>
      </c>
      <c r="F1479" t="str">
        <f>VLOOKUP(orders[[#This Row],[product_id]],Products!A:C,3,0)</f>
        <v>Appliances</v>
      </c>
      <c r="G1479">
        <v>1</v>
      </c>
      <c r="H1479" s="6">
        <v>0.14598446898270326</v>
      </c>
      <c r="I1479" s="2">
        <f>VLOOKUP($E1479,
Products!$A$1:$F$201,MATCH(Orders!I$1,Products!$A$1:$F$1,0),0)</f>
        <v>2087.687835040248</v>
      </c>
      <c r="J1479" s="2">
        <f>VLOOKUP($E1479,
Products!$A$1:$F$201,MATCH(Orders!J$1,Products!$A$1:$F$1,0),0)</f>
        <v>1450.1823074928161</v>
      </c>
    </row>
    <row r="1480" spans="1:10">
      <c r="A1480">
        <v>1479</v>
      </c>
      <c r="B1480" s="4">
        <v>45588</v>
      </c>
      <c r="C1480" s="10">
        <f>DATE(YEAR(orders[[#This Row],[order_date]]), MONTH(orders[[#This Row],[order_date]]), 1)</f>
        <v>45566</v>
      </c>
      <c r="D1480" t="s">
        <v>4209</v>
      </c>
      <c r="E1480" t="s">
        <v>676</v>
      </c>
      <c r="F1480" t="str">
        <f>VLOOKUP(orders[[#This Row],[product_id]],Products!A:C,3,0)</f>
        <v>Electronics</v>
      </c>
      <c r="G1480">
        <v>3</v>
      </c>
      <c r="H1480" s="6">
        <v>0.13921708666847576</v>
      </c>
      <c r="I1480" s="2">
        <f>VLOOKUP($E1480,
Products!$A$1:$F$201,MATCH(Orders!I$1,Products!$A$1:$F$1,0),0)</f>
        <v>30008.64884218746</v>
      </c>
      <c r="J1480" s="2">
        <f>VLOOKUP($E1480,
Products!$A$1:$F$201,MATCH(Orders!J$1,Products!$A$1:$F$1,0),0)</f>
        <v>19907.2372539471</v>
      </c>
    </row>
    <row r="1481" spans="1:10">
      <c r="A1481">
        <v>1480</v>
      </c>
      <c r="B1481" s="4">
        <v>45331</v>
      </c>
      <c r="C1481" s="10">
        <f>DATE(YEAR(orders[[#This Row],[order_date]]), MONTH(orders[[#This Row],[order_date]]), 1)</f>
        <v>45323</v>
      </c>
      <c r="D1481" t="s">
        <v>3796</v>
      </c>
      <c r="E1481" t="s">
        <v>702</v>
      </c>
      <c r="F1481" t="str">
        <f>VLOOKUP(orders[[#This Row],[product_id]],Products!A:C,3,0)</f>
        <v>Electronics</v>
      </c>
      <c r="G1481">
        <v>2</v>
      </c>
      <c r="H1481" s="6">
        <v>0.2373389419581749</v>
      </c>
      <c r="I1481" s="2">
        <f>VLOOKUP($E1481,
Products!$A$1:$F$201,MATCH(Orders!I$1,Products!$A$1:$F$1,0),0)</f>
        <v>11240.591105652349</v>
      </c>
      <c r="J1481" s="2">
        <f>VLOOKUP($E1481,
Products!$A$1:$F$201,MATCH(Orders!J$1,Products!$A$1:$F$1,0),0)</f>
        <v>7671.9523119121068</v>
      </c>
    </row>
    <row r="1482" spans="1:10">
      <c r="A1482">
        <v>1481</v>
      </c>
      <c r="B1482" s="4">
        <v>45603</v>
      </c>
      <c r="C1482" s="10">
        <f>DATE(YEAR(orders[[#This Row],[order_date]]), MONTH(orders[[#This Row],[order_date]]), 1)</f>
        <v>45597</v>
      </c>
      <c r="D1482" t="s">
        <v>4116</v>
      </c>
      <c r="E1482" t="s">
        <v>696</v>
      </c>
      <c r="F1482" t="str">
        <f>VLOOKUP(orders[[#This Row],[product_id]],Products!A:C,3,0)</f>
        <v>Electronics</v>
      </c>
      <c r="G1482">
        <v>1</v>
      </c>
      <c r="H1482" s="6">
        <v>0.22583269545035531</v>
      </c>
      <c r="I1482" s="2">
        <f>VLOOKUP($E1482,
Products!$A$1:$F$201,MATCH(Orders!I$1,Products!$A$1:$F$1,0),0)</f>
        <v>2723.6534496184809</v>
      </c>
      <c r="J1482" s="2">
        <f>VLOOKUP($E1482,
Products!$A$1:$F$201,MATCH(Orders!J$1,Products!$A$1:$F$1,0),0)</f>
        <v>1872.4715951823</v>
      </c>
    </row>
    <row r="1483" spans="1:10">
      <c r="A1483">
        <v>1482</v>
      </c>
      <c r="B1483" s="4">
        <v>45515</v>
      </c>
      <c r="C1483" s="10">
        <f>DATE(YEAR(orders[[#This Row],[order_date]]), MONTH(orders[[#This Row],[order_date]]), 1)</f>
        <v>45505</v>
      </c>
      <c r="D1483" t="s">
        <v>2893</v>
      </c>
      <c r="E1483" t="s">
        <v>571</v>
      </c>
      <c r="F1483" t="str">
        <f>VLOOKUP(orders[[#This Row],[product_id]],Products!A:C,3,0)</f>
        <v>Electronics</v>
      </c>
      <c r="G1483">
        <v>1</v>
      </c>
      <c r="H1483" s="6">
        <v>0.23431832387227439</v>
      </c>
      <c r="I1483" s="2">
        <f>VLOOKUP($E1483,
Products!$A$1:$F$201,MATCH(Orders!I$1,Products!$A$1:$F$1,0),0)</f>
        <v>30022.150567424669</v>
      </c>
      <c r="J1483" s="2">
        <f>VLOOKUP($E1483,
Products!$A$1:$F$201,MATCH(Orders!J$1,Products!$A$1:$F$1,0),0)</f>
        <v>21451.61875289512</v>
      </c>
    </row>
    <row r="1484" spans="1:10">
      <c r="A1484">
        <v>1483</v>
      </c>
      <c r="B1484" s="4">
        <v>45484</v>
      </c>
      <c r="C1484" s="10">
        <f>DATE(YEAR(orders[[#This Row],[order_date]]), MONTH(orders[[#This Row],[order_date]]), 1)</f>
        <v>45474</v>
      </c>
      <c r="D1484" t="s">
        <v>772</v>
      </c>
      <c r="E1484" t="s">
        <v>609</v>
      </c>
      <c r="F1484" t="str">
        <f>VLOOKUP(orders[[#This Row],[product_id]],Products!A:C,3,0)</f>
        <v>Appliances</v>
      </c>
      <c r="G1484">
        <v>1</v>
      </c>
      <c r="H1484" s="6">
        <v>0.11792338139847318</v>
      </c>
      <c r="I1484" s="2">
        <f>VLOOKUP($E1484,
Products!$A$1:$F$201,MATCH(Orders!I$1,Products!$A$1:$F$1,0),0)</f>
        <v>2159.5378031052392</v>
      </c>
      <c r="J1484" s="2">
        <f>VLOOKUP($E1484,
Products!$A$1:$F$201,MATCH(Orders!J$1,Products!$A$1:$F$1,0),0)</f>
        <v>1501.9415981313371</v>
      </c>
    </row>
    <row r="1485" spans="1:10">
      <c r="A1485">
        <v>1484</v>
      </c>
      <c r="B1485" s="4">
        <v>45831</v>
      </c>
      <c r="C1485" s="10">
        <f>DATE(YEAR(orders[[#This Row],[order_date]]), MONTH(orders[[#This Row],[order_date]]), 1)</f>
        <v>45809</v>
      </c>
      <c r="D1485" t="s">
        <v>1720</v>
      </c>
      <c r="E1485" t="s">
        <v>696</v>
      </c>
      <c r="F1485" t="str">
        <f>VLOOKUP(orders[[#This Row],[product_id]],Products!A:C,3,0)</f>
        <v>Electronics</v>
      </c>
      <c r="G1485">
        <v>2</v>
      </c>
      <c r="H1485" s="6">
        <v>0.11576729779780442</v>
      </c>
      <c r="I1485" s="2">
        <f>VLOOKUP($E1485,
Products!$A$1:$F$201,MATCH(Orders!I$1,Products!$A$1:$F$1,0),0)</f>
        <v>2723.6534496184809</v>
      </c>
      <c r="J1485" s="2">
        <f>VLOOKUP($E1485,
Products!$A$1:$F$201,MATCH(Orders!J$1,Products!$A$1:$F$1,0),0)</f>
        <v>1872.4715951823</v>
      </c>
    </row>
    <row r="1486" spans="1:10">
      <c r="A1486">
        <v>1485</v>
      </c>
      <c r="B1486" s="4">
        <v>45997</v>
      </c>
      <c r="C1486" s="10">
        <f>DATE(YEAR(orders[[#This Row],[order_date]]), MONTH(orders[[#This Row],[order_date]]), 1)</f>
        <v>45992</v>
      </c>
      <c r="D1486" t="s">
        <v>4601</v>
      </c>
      <c r="E1486" t="s">
        <v>646</v>
      </c>
      <c r="F1486" t="str">
        <f>VLOOKUP(orders[[#This Row],[product_id]],Products!A:C,3,0)</f>
        <v>Electronics</v>
      </c>
      <c r="G1486">
        <v>2</v>
      </c>
      <c r="H1486" s="6">
        <v>0.11508848926170261</v>
      </c>
      <c r="I1486" s="2">
        <f>VLOOKUP($E1486,
Products!$A$1:$F$201,MATCH(Orders!I$1,Products!$A$1:$F$1,0),0)</f>
        <v>18424.12750052143</v>
      </c>
      <c r="J1486" s="2">
        <f>VLOOKUP($E1486,
Products!$A$1:$F$201,MATCH(Orders!J$1,Products!$A$1:$F$1,0),0)</f>
        <v>14575.25356690323</v>
      </c>
    </row>
    <row r="1487" spans="1:10">
      <c r="A1487">
        <v>1486</v>
      </c>
      <c r="B1487" s="4">
        <v>45405</v>
      </c>
      <c r="C1487" s="10">
        <f>DATE(YEAR(orders[[#This Row],[order_date]]), MONTH(orders[[#This Row],[order_date]]), 1)</f>
        <v>45383</v>
      </c>
      <c r="D1487" t="s">
        <v>2259</v>
      </c>
      <c r="E1487" t="s">
        <v>684</v>
      </c>
      <c r="F1487" t="str">
        <f>VLOOKUP(orders[[#This Row],[product_id]],Products!A:C,3,0)</f>
        <v>Appliances</v>
      </c>
      <c r="G1487">
        <v>2</v>
      </c>
      <c r="H1487" s="6">
        <v>7.1354497466168981E-2</v>
      </c>
      <c r="I1487" s="2">
        <f>VLOOKUP($E1487,
Products!$A$1:$F$201,MATCH(Orders!I$1,Products!$A$1:$F$1,0),0)</f>
        <v>2147.166688023286</v>
      </c>
      <c r="J1487" s="2">
        <f>VLOOKUP($E1487,
Products!$A$1:$F$201,MATCH(Orders!J$1,Products!$A$1:$F$1,0),0)</f>
        <v>1709.9619584723389</v>
      </c>
    </row>
    <row r="1488" spans="1:10">
      <c r="A1488">
        <v>1487</v>
      </c>
      <c r="B1488" s="4">
        <v>45413</v>
      </c>
      <c r="C1488" s="10">
        <f>DATE(YEAR(orders[[#This Row],[order_date]]), MONTH(orders[[#This Row],[order_date]]), 1)</f>
        <v>45413</v>
      </c>
      <c r="D1488" t="s">
        <v>2098</v>
      </c>
      <c r="E1488" t="s">
        <v>510</v>
      </c>
      <c r="F1488" t="str">
        <f>VLOOKUP(orders[[#This Row],[product_id]],Products!A:C,3,0)</f>
        <v>Appliances</v>
      </c>
      <c r="G1488">
        <v>3</v>
      </c>
      <c r="H1488" s="6">
        <v>0.12004677402891702</v>
      </c>
      <c r="I1488" s="2">
        <f>VLOOKUP($E1488,
Products!$A$1:$F$201,MATCH(Orders!I$1,Products!$A$1:$F$1,0),0)</f>
        <v>23457.606610250739</v>
      </c>
      <c r="J1488" s="2">
        <f>VLOOKUP($E1488,
Products!$A$1:$F$201,MATCH(Orders!J$1,Products!$A$1:$F$1,0),0)</f>
        <v>17038.831523124281</v>
      </c>
    </row>
    <row r="1489" spans="1:10">
      <c r="A1489">
        <v>1488</v>
      </c>
      <c r="B1489" s="4">
        <v>45492</v>
      </c>
      <c r="C1489" s="10">
        <f>DATE(YEAR(orders[[#This Row],[order_date]]), MONTH(orders[[#This Row],[order_date]]), 1)</f>
        <v>45474</v>
      </c>
      <c r="D1489" t="s">
        <v>3014</v>
      </c>
      <c r="E1489" t="s">
        <v>680</v>
      </c>
      <c r="F1489" t="str">
        <f>VLOOKUP(orders[[#This Row],[product_id]],Products!A:C,3,0)</f>
        <v>Electronics</v>
      </c>
      <c r="G1489">
        <v>1</v>
      </c>
      <c r="H1489" s="6">
        <v>0.13952829290576943</v>
      </c>
      <c r="I1489" s="2">
        <f>VLOOKUP($E1489,
Products!$A$1:$F$201,MATCH(Orders!I$1,Products!$A$1:$F$1,0),0)</f>
        <v>31627.348891742429</v>
      </c>
      <c r="J1489" s="2">
        <f>VLOOKUP($E1489,
Products!$A$1:$F$201,MATCH(Orders!J$1,Products!$A$1:$F$1,0),0)</f>
        <v>23219.930812036979</v>
      </c>
    </row>
    <row r="1490" spans="1:10">
      <c r="A1490">
        <v>1489</v>
      </c>
      <c r="B1490" s="4">
        <v>45450</v>
      </c>
      <c r="C1490" s="10">
        <f>DATE(YEAR(orders[[#This Row],[order_date]]), MONTH(orders[[#This Row],[order_date]]), 1)</f>
        <v>45444</v>
      </c>
      <c r="D1490" t="s">
        <v>4401</v>
      </c>
      <c r="E1490" t="s">
        <v>669</v>
      </c>
      <c r="F1490" t="str">
        <f>VLOOKUP(orders[[#This Row],[product_id]],Products!A:C,3,0)</f>
        <v>Electronics</v>
      </c>
      <c r="G1490">
        <v>1</v>
      </c>
      <c r="H1490" s="6">
        <v>0.13336056026624246</v>
      </c>
      <c r="I1490" s="2">
        <f>VLOOKUP($E1490,
Products!$A$1:$F$201,MATCH(Orders!I$1,Products!$A$1:$F$1,0),0)</f>
        <v>11708.03419603835</v>
      </c>
      <c r="J1490" s="2">
        <f>VLOOKUP($E1490,
Products!$A$1:$F$201,MATCH(Orders!J$1,Products!$A$1:$F$1,0),0)</f>
        <v>7784.9580101998827</v>
      </c>
    </row>
    <row r="1491" spans="1:10">
      <c r="A1491">
        <v>1490</v>
      </c>
      <c r="B1491" s="4">
        <v>45630</v>
      </c>
      <c r="C1491" s="10">
        <f>DATE(YEAR(orders[[#This Row],[order_date]]), MONTH(orders[[#This Row],[order_date]]), 1)</f>
        <v>45627</v>
      </c>
      <c r="D1491" t="s">
        <v>4697</v>
      </c>
      <c r="E1491" t="s">
        <v>669</v>
      </c>
      <c r="F1491" t="str">
        <f>VLOOKUP(orders[[#This Row],[product_id]],Products!A:C,3,0)</f>
        <v>Electronics</v>
      </c>
      <c r="G1491">
        <v>2</v>
      </c>
      <c r="H1491" s="6">
        <v>0.18431445995692336</v>
      </c>
      <c r="I1491" s="2">
        <f>VLOOKUP($E1491,
Products!$A$1:$F$201,MATCH(Orders!I$1,Products!$A$1:$F$1,0),0)</f>
        <v>11708.03419603835</v>
      </c>
      <c r="J1491" s="2">
        <f>VLOOKUP($E1491,
Products!$A$1:$F$201,MATCH(Orders!J$1,Products!$A$1:$F$1,0),0)</f>
        <v>7784.9580101998827</v>
      </c>
    </row>
    <row r="1492" spans="1:10">
      <c r="A1492">
        <v>1491</v>
      </c>
      <c r="B1492" s="4">
        <v>45956</v>
      </c>
      <c r="C1492" s="10">
        <f>DATE(YEAR(orders[[#This Row],[order_date]]), MONTH(orders[[#This Row],[order_date]]), 1)</f>
        <v>45931</v>
      </c>
      <c r="D1492" t="s">
        <v>3727</v>
      </c>
      <c r="E1492" t="s">
        <v>683</v>
      </c>
      <c r="F1492" t="str">
        <f>VLOOKUP(orders[[#This Row],[product_id]],Products!A:C,3,0)</f>
        <v>Electronics</v>
      </c>
      <c r="G1492">
        <v>1</v>
      </c>
      <c r="H1492" s="6">
        <v>0.18221421884420261</v>
      </c>
      <c r="I1492" s="2">
        <f>VLOOKUP($E1492,
Products!$A$1:$F$201,MATCH(Orders!I$1,Products!$A$1:$F$1,0),0)</f>
        <v>30555.409096588959</v>
      </c>
      <c r="J1492" s="2">
        <f>VLOOKUP($E1492,
Products!$A$1:$F$201,MATCH(Orders!J$1,Products!$A$1:$F$1,0),0)</f>
        <v>20295.233857550291</v>
      </c>
    </row>
    <row r="1493" spans="1:10">
      <c r="A1493">
        <v>1492</v>
      </c>
      <c r="B1493" s="4">
        <v>45747</v>
      </c>
      <c r="C1493" s="10">
        <f>DATE(YEAR(orders[[#This Row],[order_date]]), MONTH(orders[[#This Row],[order_date]]), 1)</f>
        <v>45717</v>
      </c>
      <c r="D1493" t="s">
        <v>3380</v>
      </c>
      <c r="E1493" t="s">
        <v>689</v>
      </c>
      <c r="F1493" t="str">
        <f>VLOOKUP(orders[[#This Row],[product_id]],Products!A:C,3,0)</f>
        <v>Electronics</v>
      </c>
      <c r="G1493">
        <v>2</v>
      </c>
      <c r="H1493" s="6">
        <v>0.16334680298989876</v>
      </c>
      <c r="I1493" s="2">
        <f>VLOOKUP($E1493,
Products!$A$1:$F$201,MATCH(Orders!I$1,Products!$A$1:$F$1,0),0)</f>
        <v>22021.70433799336</v>
      </c>
      <c r="J1493" s="2">
        <f>VLOOKUP($E1493,
Products!$A$1:$F$201,MATCH(Orders!J$1,Products!$A$1:$F$1,0),0)</f>
        <v>16990.60087110737</v>
      </c>
    </row>
    <row r="1494" spans="1:10">
      <c r="A1494">
        <v>1493</v>
      </c>
      <c r="B1494" s="4">
        <v>45784</v>
      </c>
      <c r="C1494" s="10">
        <f>DATE(YEAR(orders[[#This Row],[order_date]]), MONTH(orders[[#This Row],[order_date]]), 1)</f>
        <v>45778</v>
      </c>
      <c r="D1494" t="s">
        <v>2407</v>
      </c>
      <c r="E1494" t="s">
        <v>524</v>
      </c>
      <c r="F1494" t="str">
        <f>VLOOKUP(orders[[#This Row],[product_id]],Products!A:C,3,0)</f>
        <v>Electronics</v>
      </c>
      <c r="G1494">
        <v>1</v>
      </c>
      <c r="H1494" s="6">
        <v>0.12076621976096251</v>
      </c>
      <c r="I1494" s="2">
        <f>VLOOKUP($E1494,
Products!$A$1:$F$201,MATCH(Orders!I$1,Products!$A$1:$F$1,0),0)</f>
        <v>13162.372749153699</v>
      </c>
      <c r="J1494" s="2">
        <f>VLOOKUP($E1494,
Products!$A$1:$F$201,MATCH(Orders!J$1,Products!$A$1:$F$1,0),0)</f>
        <v>8772.7564251238819</v>
      </c>
    </row>
    <row r="1495" spans="1:10">
      <c r="A1495">
        <v>1494</v>
      </c>
      <c r="B1495" s="4">
        <v>45511</v>
      </c>
      <c r="C1495" s="10">
        <f>DATE(YEAR(orders[[#This Row],[order_date]]), MONTH(orders[[#This Row],[order_date]]), 1)</f>
        <v>45505</v>
      </c>
      <c r="D1495" t="s">
        <v>1284</v>
      </c>
      <c r="E1495" t="s">
        <v>525</v>
      </c>
      <c r="F1495" t="str">
        <f>VLOOKUP(orders[[#This Row],[product_id]],Products!A:C,3,0)</f>
        <v>Electronics</v>
      </c>
      <c r="G1495">
        <v>2</v>
      </c>
      <c r="H1495" s="6">
        <v>0.23931903711009811</v>
      </c>
      <c r="I1495" s="2">
        <f>VLOOKUP($E1495,
Products!$A$1:$F$201,MATCH(Orders!I$1,Products!$A$1:$F$1,0),0)</f>
        <v>2441.7405612875209</v>
      </c>
      <c r="J1495" s="2">
        <f>VLOOKUP($E1495,
Products!$A$1:$F$201,MATCH(Orders!J$1,Products!$A$1:$F$1,0),0)</f>
        <v>1934.1373706011941</v>
      </c>
    </row>
    <row r="1496" spans="1:10">
      <c r="A1496">
        <v>1495</v>
      </c>
      <c r="B1496" s="4">
        <v>45612</v>
      </c>
      <c r="C1496" s="10">
        <f>DATE(YEAR(orders[[#This Row],[order_date]]), MONTH(orders[[#This Row],[order_date]]), 1)</f>
        <v>45597</v>
      </c>
      <c r="D1496" t="s">
        <v>4544</v>
      </c>
      <c r="E1496" t="s">
        <v>655</v>
      </c>
      <c r="F1496" t="str">
        <f>VLOOKUP(orders[[#This Row],[product_id]],Products!A:C,3,0)</f>
        <v>Appliances</v>
      </c>
      <c r="G1496">
        <v>3</v>
      </c>
      <c r="H1496" s="6">
        <v>6.6670487042125554E-2</v>
      </c>
      <c r="I1496" s="2">
        <f>VLOOKUP($E1496,
Products!$A$1:$F$201,MATCH(Orders!I$1,Products!$A$1:$F$1,0),0)</f>
        <v>24072.170529057032</v>
      </c>
      <c r="J1496" s="2">
        <f>VLOOKUP($E1496,
Products!$A$1:$F$201,MATCH(Orders!J$1,Products!$A$1:$F$1,0),0)</f>
        <v>16358.626370717549</v>
      </c>
    </row>
    <row r="1497" spans="1:10">
      <c r="A1497">
        <v>1496</v>
      </c>
      <c r="B1497" s="4">
        <v>45158</v>
      </c>
      <c r="C1497" s="10">
        <f>DATE(YEAR(orders[[#This Row],[order_date]]), MONTH(orders[[#This Row],[order_date]]), 1)</f>
        <v>45139</v>
      </c>
      <c r="D1497" t="s">
        <v>2311</v>
      </c>
      <c r="E1497" t="s">
        <v>536</v>
      </c>
      <c r="F1497" t="str">
        <f>VLOOKUP(orders[[#This Row],[product_id]],Products!A:C,3,0)</f>
        <v>Appliances</v>
      </c>
      <c r="G1497">
        <v>2</v>
      </c>
      <c r="H1497" s="6">
        <v>7.4705467740242462E-2</v>
      </c>
      <c r="I1497" s="2">
        <f>VLOOKUP($E1497,
Products!$A$1:$F$201,MATCH(Orders!I$1,Products!$A$1:$F$1,0),0)</f>
        <v>25818.123603836499</v>
      </c>
      <c r="J1497" s="2">
        <f>VLOOKUP($E1497,
Products!$A$1:$F$201,MATCH(Orders!J$1,Products!$A$1:$F$1,0),0)</f>
        <v>18462.729442964981</v>
      </c>
    </row>
    <row r="1498" spans="1:10">
      <c r="A1498">
        <v>1497</v>
      </c>
      <c r="B1498" s="4">
        <v>45196</v>
      </c>
      <c r="C1498" s="10">
        <f>DATE(YEAR(orders[[#This Row],[order_date]]), MONTH(orders[[#This Row],[order_date]]), 1)</f>
        <v>45170</v>
      </c>
      <c r="D1498" t="s">
        <v>4597</v>
      </c>
      <c r="E1498" t="s">
        <v>610</v>
      </c>
      <c r="F1498" t="str">
        <f>VLOOKUP(orders[[#This Row],[product_id]],Products!A:C,3,0)</f>
        <v>Appliances</v>
      </c>
      <c r="G1498">
        <v>1</v>
      </c>
      <c r="H1498" s="6">
        <v>0.10857639822037704</v>
      </c>
      <c r="I1498" s="2">
        <f>VLOOKUP($E1498,
Products!$A$1:$F$201,MATCH(Orders!I$1,Products!$A$1:$F$1,0),0)</f>
        <v>23456.386855186989</v>
      </c>
      <c r="J1498" s="2">
        <f>VLOOKUP($E1498,
Products!$A$1:$F$201,MATCH(Orders!J$1,Products!$A$1:$F$1,0),0)</f>
        <v>16522.385271144129</v>
      </c>
    </row>
    <row r="1499" spans="1:10">
      <c r="A1499">
        <v>1498</v>
      </c>
      <c r="B1499" s="4">
        <v>45866</v>
      </c>
      <c r="C1499" s="10">
        <f>DATE(YEAR(orders[[#This Row],[order_date]]), MONTH(orders[[#This Row],[order_date]]), 1)</f>
        <v>45839</v>
      </c>
      <c r="D1499" t="s">
        <v>3775</v>
      </c>
      <c r="E1499" t="s">
        <v>695</v>
      </c>
      <c r="F1499" t="str">
        <f>VLOOKUP(orders[[#This Row],[product_id]],Products!A:C,3,0)</f>
        <v>Electronics</v>
      </c>
      <c r="G1499">
        <v>2</v>
      </c>
      <c r="H1499" s="6">
        <v>0.12288944030664561</v>
      </c>
      <c r="I1499" s="2">
        <f>VLOOKUP($E1499,
Products!$A$1:$F$201,MATCH(Orders!I$1,Products!$A$1:$F$1,0),0)</f>
        <v>2716.2219891886762</v>
      </c>
      <c r="J1499" s="2">
        <f>VLOOKUP($E1499,
Products!$A$1:$F$201,MATCH(Orders!J$1,Products!$A$1:$F$1,0),0)</f>
        <v>2045.0534052982539</v>
      </c>
    </row>
    <row r="1500" spans="1:10">
      <c r="A1500">
        <v>1499</v>
      </c>
      <c r="B1500" s="4">
        <v>45800</v>
      </c>
      <c r="C1500" s="10">
        <f>DATE(YEAR(orders[[#This Row],[order_date]]), MONTH(orders[[#This Row],[order_date]]), 1)</f>
        <v>45778</v>
      </c>
      <c r="D1500" t="s">
        <v>1932</v>
      </c>
      <c r="E1500" t="s">
        <v>549</v>
      </c>
      <c r="F1500" t="str">
        <f>VLOOKUP(orders[[#This Row],[product_id]],Products!A:C,3,0)</f>
        <v>Electronics</v>
      </c>
      <c r="G1500">
        <v>3</v>
      </c>
      <c r="H1500" s="6">
        <v>0.14456892813839858</v>
      </c>
      <c r="I1500" s="2">
        <f>VLOOKUP($E1500,
Products!$A$1:$F$201,MATCH(Orders!I$1,Products!$A$1:$F$1,0),0)</f>
        <v>32579.222893763279</v>
      </c>
      <c r="J1500" s="2">
        <f>VLOOKUP($E1500,
Products!$A$1:$F$201,MATCH(Orders!J$1,Products!$A$1:$F$1,0),0)</f>
        <v>22472.912188105081</v>
      </c>
    </row>
    <row r="1501" spans="1:10">
      <c r="A1501">
        <v>1500</v>
      </c>
      <c r="B1501" s="4">
        <v>44978</v>
      </c>
      <c r="C1501" s="10">
        <f>DATE(YEAR(orders[[#This Row],[order_date]]), MONTH(orders[[#This Row],[order_date]]), 1)</f>
        <v>44958</v>
      </c>
      <c r="D1501" t="s">
        <v>3392</v>
      </c>
      <c r="E1501" t="s">
        <v>701</v>
      </c>
      <c r="F1501" t="str">
        <f>VLOOKUP(orders[[#This Row],[product_id]],Products!A:C,3,0)</f>
        <v>Electronics</v>
      </c>
      <c r="G1501">
        <v>1</v>
      </c>
      <c r="H1501" s="6">
        <v>0.19451390474518754</v>
      </c>
      <c r="I1501" s="2">
        <f>VLOOKUP($E1501,
Products!$A$1:$F$201,MATCH(Orders!I$1,Products!$A$1:$F$1,0),0)</f>
        <v>19562.35470664543</v>
      </c>
      <c r="J1501" s="2">
        <f>VLOOKUP($E1501,
Products!$A$1:$F$201,MATCH(Orders!J$1,Products!$A$1:$F$1,0),0)</f>
        <v>13782.49498098754</v>
      </c>
    </row>
    <row r="1502" spans="1:10">
      <c r="A1502">
        <v>1501</v>
      </c>
      <c r="B1502" s="4">
        <v>45042</v>
      </c>
      <c r="C1502" s="10">
        <f>DATE(YEAR(orders[[#This Row],[order_date]]), MONTH(orders[[#This Row],[order_date]]), 1)</f>
        <v>45017</v>
      </c>
      <c r="D1502" t="s">
        <v>2664</v>
      </c>
      <c r="E1502" t="s">
        <v>700</v>
      </c>
      <c r="F1502" t="str">
        <f>VLOOKUP(orders[[#This Row],[product_id]],Products!A:C,3,0)</f>
        <v>Electronics</v>
      </c>
      <c r="G1502">
        <v>3</v>
      </c>
      <c r="H1502" s="6">
        <v>0.24564037385742588</v>
      </c>
      <c r="I1502" s="2">
        <f>VLOOKUP($E1502,
Products!$A$1:$F$201,MATCH(Orders!I$1,Products!$A$1:$F$1,0),0)</f>
        <v>11070.26215043813</v>
      </c>
      <c r="J1502" s="2">
        <f>VLOOKUP($E1502,
Products!$A$1:$F$201,MATCH(Orders!J$1,Products!$A$1:$F$1,0),0)</f>
        <v>7867.3909748932683</v>
      </c>
    </row>
    <row r="1503" spans="1:10">
      <c r="A1503">
        <v>1502</v>
      </c>
      <c r="B1503" s="4">
        <v>45464</v>
      </c>
      <c r="C1503" s="10">
        <f>DATE(YEAR(orders[[#This Row],[order_date]]), MONTH(orders[[#This Row],[order_date]]), 1)</f>
        <v>45444</v>
      </c>
      <c r="D1503" t="s">
        <v>2684</v>
      </c>
      <c r="E1503" t="s">
        <v>606</v>
      </c>
      <c r="F1503" t="str">
        <f>VLOOKUP(orders[[#This Row],[product_id]],Products!A:C,3,0)</f>
        <v>Appliances</v>
      </c>
      <c r="G1503">
        <v>3</v>
      </c>
      <c r="H1503" s="6">
        <v>8.2018724910778981E-2</v>
      </c>
      <c r="I1503" s="2">
        <f>VLOOKUP($E1503,
Products!$A$1:$F$201,MATCH(Orders!I$1,Products!$A$1:$F$1,0),0)</f>
        <v>2163.0020078909042</v>
      </c>
      <c r="J1503" s="2">
        <f>VLOOKUP($E1503,
Products!$A$1:$F$201,MATCH(Orders!J$1,Products!$A$1:$F$1,0),0)</f>
        <v>1416.078554182008</v>
      </c>
    </row>
    <row r="1504" spans="1:10">
      <c r="A1504">
        <v>1503</v>
      </c>
      <c r="B1504" s="4">
        <v>45467</v>
      </c>
      <c r="C1504" s="10">
        <f>DATE(YEAR(orders[[#This Row],[order_date]]), MONTH(orders[[#This Row],[order_date]]), 1)</f>
        <v>45444</v>
      </c>
      <c r="D1504" t="s">
        <v>1115</v>
      </c>
      <c r="E1504" t="s">
        <v>594</v>
      </c>
      <c r="F1504" t="str">
        <f>VLOOKUP(orders[[#This Row],[product_id]],Products!A:C,3,0)</f>
        <v>Electronics</v>
      </c>
      <c r="G1504">
        <v>2</v>
      </c>
      <c r="H1504" s="6">
        <v>0.2184707075981103</v>
      </c>
      <c r="I1504" s="2">
        <f>VLOOKUP($E1504,
Products!$A$1:$F$201,MATCH(Orders!I$1,Products!$A$1:$F$1,0),0)</f>
        <v>19992.108086337241</v>
      </c>
      <c r="J1504" s="2">
        <f>VLOOKUP($E1504,
Products!$A$1:$F$201,MATCH(Orders!J$1,Products!$A$1:$F$1,0),0)</f>
        <v>14456.6967044005</v>
      </c>
    </row>
    <row r="1505" spans="1:10">
      <c r="A1505">
        <v>1504</v>
      </c>
      <c r="B1505" s="4">
        <v>45969</v>
      </c>
      <c r="C1505" s="10">
        <f>DATE(YEAR(orders[[#This Row],[order_date]]), MONTH(orders[[#This Row],[order_date]]), 1)</f>
        <v>45962</v>
      </c>
      <c r="D1505" t="s">
        <v>3586</v>
      </c>
      <c r="E1505" t="s">
        <v>554</v>
      </c>
      <c r="F1505" t="str">
        <f>VLOOKUP(orders[[#This Row],[product_id]],Products!A:C,3,0)</f>
        <v>Appliances</v>
      </c>
      <c r="G1505">
        <v>1</v>
      </c>
      <c r="H1505" s="6">
        <v>0.10787753113725941</v>
      </c>
      <c r="I1505" s="2">
        <f>VLOOKUP($E1505,
Products!$A$1:$F$201,MATCH(Orders!I$1,Products!$A$1:$F$1,0),0)</f>
        <v>2088.6647814855078</v>
      </c>
      <c r="J1505" s="2">
        <f>VLOOKUP($E1505,
Products!$A$1:$F$201,MATCH(Orders!J$1,Products!$A$1:$F$1,0),0)</f>
        <v>1371.380040542937</v>
      </c>
    </row>
    <row r="1506" spans="1:10">
      <c r="A1506">
        <v>1505</v>
      </c>
      <c r="B1506" s="4">
        <v>45741</v>
      </c>
      <c r="C1506" s="10">
        <f>DATE(YEAR(orders[[#This Row],[order_date]]), MONTH(orders[[#This Row],[order_date]]), 1)</f>
        <v>45717</v>
      </c>
      <c r="D1506" t="s">
        <v>3857</v>
      </c>
      <c r="E1506" t="s">
        <v>564</v>
      </c>
      <c r="F1506" t="str">
        <f>VLOOKUP(orders[[#This Row],[product_id]],Products!A:C,3,0)</f>
        <v>Electronics</v>
      </c>
      <c r="G1506">
        <v>1</v>
      </c>
      <c r="H1506" s="6">
        <v>0.15873590635549317</v>
      </c>
      <c r="I1506" s="2">
        <f>VLOOKUP($E1506,
Products!$A$1:$F$201,MATCH(Orders!I$1,Products!$A$1:$F$1,0),0)</f>
        <v>21989.290766910399</v>
      </c>
      <c r="J1506" s="2">
        <f>VLOOKUP($E1506,
Products!$A$1:$F$201,MATCH(Orders!J$1,Products!$A$1:$F$1,0),0)</f>
        <v>15566.99865864101</v>
      </c>
    </row>
    <row r="1507" spans="1:10">
      <c r="A1507">
        <v>1506</v>
      </c>
      <c r="B1507" s="4">
        <v>45717</v>
      </c>
      <c r="C1507" s="10">
        <f>DATE(YEAR(orders[[#This Row],[order_date]]), MONTH(orders[[#This Row],[order_date]]), 1)</f>
        <v>45717</v>
      </c>
      <c r="D1507" t="s">
        <v>2417</v>
      </c>
      <c r="E1507" t="s">
        <v>637</v>
      </c>
      <c r="F1507" t="str">
        <f>VLOOKUP(orders[[#This Row],[product_id]],Products!A:C,3,0)</f>
        <v>Electronics</v>
      </c>
      <c r="G1507">
        <v>2</v>
      </c>
      <c r="H1507" s="6">
        <v>0.1379913406986093</v>
      </c>
      <c r="I1507" s="2">
        <f>VLOOKUP($E1507,
Products!$A$1:$F$201,MATCH(Orders!I$1,Products!$A$1:$F$1,0),0)</f>
        <v>2722.8882486231741</v>
      </c>
      <c r="J1507" s="2">
        <f>VLOOKUP($E1507,
Products!$A$1:$F$201,MATCH(Orders!J$1,Products!$A$1:$F$1,0),0)</f>
        <v>2155.455197032014</v>
      </c>
    </row>
    <row r="1508" spans="1:10">
      <c r="A1508">
        <v>1507</v>
      </c>
      <c r="B1508" s="4">
        <v>45544</v>
      </c>
      <c r="C1508" s="10">
        <f>DATE(YEAR(orders[[#This Row],[order_date]]), MONTH(orders[[#This Row],[order_date]]), 1)</f>
        <v>45536</v>
      </c>
      <c r="D1508" t="s">
        <v>2866</v>
      </c>
      <c r="E1508" t="s">
        <v>622</v>
      </c>
      <c r="F1508" t="str">
        <f>VLOOKUP(orders[[#This Row],[product_id]],Products!A:C,3,0)</f>
        <v>Electronics</v>
      </c>
      <c r="G1508">
        <v>2</v>
      </c>
      <c r="H1508" s="6">
        <v>0.17366001925330019</v>
      </c>
      <c r="I1508" s="2">
        <f>VLOOKUP($E1508,
Products!$A$1:$F$201,MATCH(Orders!I$1,Products!$A$1:$F$1,0),0)</f>
        <v>29891.969506397199</v>
      </c>
      <c r="J1508" s="2">
        <f>VLOOKUP($E1508,
Products!$A$1:$F$201,MATCH(Orders!J$1,Products!$A$1:$F$1,0),0)</f>
        <v>20298.690993957589</v>
      </c>
    </row>
    <row r="1509" spans="1:10">
      <c r="A1509">
        <v>1508</v>
      </c>
      <c r="B1509" s="4">
        <v>45345</v>
      </c>
      <c r="C1509" s="10">
        <f>DATE(YEAR(orders[[#This Row],[order_date]]), MONTH(orders[[#This Row],[order_date]]), 1)</f>
        <v>45323</v>
      </c>
      <c r="D1509" t="s">
        <v>3376</v>
      </c>
      <c r="E1509" t="s">
        <v>672</v>
      </c>
      <c r="F1509" t="str">
        <f>VLOOKUP(orders[[#This Row],[product_id]],Products!A:C,3,0)</f>
        <v>Electronics</v>
      </c>
      <c r="G1509">
        <v>2</v>
      </c>
      <c r="H1509" s="6">
        <v>0.23450680659692405</v>
      </c>
      <c r="I1509" s="2">
        <f>VLOOKUP($E1509,
Products!$A$1:$F$201,MATCH(Orders!I$1,Products!$A$1:$F$1,0),0)</f>
        <v>29856.340212906369</v>
      </c>
      <c r="J1509" s="2">
        <f>VLOOKUP($E1509,
Products!$A$1:$F$201,MATCH(Orders!J$1,Products!$A$1:$F$1,0),0)</f>
        <v>19759.064823078941</v>
      </c>
    </row>
    <row r="1510" spans="1:10">
      <c r="A1510">
        <v>1509</v>
      </c>
      <c r="B1510" s="4">
        <v>45235</v>
      </c>
      <c r="C1510" s="10">
        <f>DATE(YEAR(orders[[#This Row],[order_date]]), MONTH(orders[[#This Row],[order_date]]), 1)</f>
        <v>45231</v>
      </c>
      <c r="D1510" t="s">
        <v>3574</v>
      </c>
      <c r="E1510" t="s">
        <v>640</v>
      </c>
      <c r="F1510" t="str">
        <f>VLOOKUP(orders[[#This Row],[product_id]],Products!A:C,3,0)</f>
        <v>Electronics</v>
      </c>
      <c r="G1510">
        <v>1</v>
      </c>
      <c r="H1510" s="6">
        <v>0.10164715012964844</v>
      </c>
      <c r="I1510" s="2">
        <f>VLOOKUP($E1510,
Products!$A$1:$F$201,MATCH(Orders!I$1,Products!$A$1:$F$1,0),0)</f>
        <v>28588.897930669911</v>
      </c>
      <c r="J1510" s="2">
        <f>VLOOKUP($E1510,
Products!$A$1:$F$201,MATCH(Orders!J$1,Products!$A$1:$F$1,0),0)</f>
        <v>20681.16336734363</v>
      </c>
    </row>
    <row r="1511" spans="1:10">
      <c r="A1511">
        <v>1510</v>
      </c>
      <c r="B1511" s="4">
        <v>45790</v>
      </c>
      <c r="C1511" s="10">
        <f>DATE(YEAR(orders[[#This Row],[order_date]]), MONTH(orders[[#This Row],[order_date]]), 1)</f>
        <v>45778</v>
      </c>
      <c r="D1511" t="s">
        <v>3914</v>
      </c>
      <c r="E1511" t="s">
        <v>704</v>
      </c>
      <c r="F1511" t="str">
        <f>VLOOKUP(orders[[#This Row],[product_id]],Products!A:C,3,0)</f>
        <v>Electronics</v>
      </c>
      <c r="G1511">
        <v>2</v>
      </c>
      <c r="H1511" s="6">
        <v>0.17299426915954624</v>
      </c>
      <c r="I1511" s="2">
        <f>VLOOKUP($E1511,
Products!$A$1:$F$201,MATCH(Orders!I$1,Products!$A$1:$F$1,0),0)</f>
        <v>2453.3182634424861</v>
      </c>
      <c r="J1511" s="2">
        <f>VLOOKUP($E1511,
Products!$A$1:$F$201,MATCH(Orders!J$1,Products!$A$1:$F$1,0),0)</f>
        <v>1951.860511286576</v>
      </c>
    </row>
    <row r="1512" spans="1:10">
      <c r="A1512">
        <v>1511</v>
      </c>
      <c r="B1512" s="4">
        <v>45112</v>
      </c>
      <c r="C1512" s="10">
        <f>DATE(YEAR(orders[[#This Row],[order_date]]), MONTH(orders[[#This Row],[order_date]]), 1)</f>
        <v>45108</v>
      </c>
      <c r="D1512" t="s">
        <v>4422</v>
      </c>
      <c r="E1512" t="s">
        <v>682</v>
      </c>
      <c r="F1512" t="str">
        <f>VLOOKUP(orders[[#This Row],[product_id]],Products!A:C,3,0)</f>
        <v>Electronics</v>
      </c>
      <c r="G1512">
        <v>2</v>
      </c>
      <c r="H1512" s="6">
        <v>0.2136393010817921</v>
      </c>
      <c r="I1512" s="2">
        <f>VLOOKUP($E1512,
Products!$A$1:$F$201,MATCH(Orders!I$1,Products!$A$1:$F$1,0),0)</f>
        <v>32533.33990892916</v>
      </c>
      <c r="J1512" s="2">
        <f>VLOOKUP($E1512,
Products!$A$1:$F$201,MATCH(Orders!J$1,Products!$A$1:$F$1,0),0)</f>
        <v>22734.712471507952</v>
      </c>
    </row>
    <row r="1513" spans="1:10">
      <c r="A1513">
        <v>1512</v>
      </c>
      <c r="B1513" s="4">
        <v>45187</v>
      </c>
      <c r="C1513" s="10">
        <f>DATE(YEAR(orders[[#This Row],[order_date]]), MONTH(orders[[#This Row],[order_date]]), 1)</f>
        <v>45170</v>
      </c>
      <c r="D1513" t="s">
        <v>4661</v>
      </c>
      <c r="E1513" t="s">
        <v>594</v>
      </c>
      <c r="F1513" t="str">
        <f>VLOOKUP(orders[[#This Row],[product_id]],Products!A:C,3,0)</f>
        <v>Electronics</v>
      </c>
      <c r="G1513">
        <v>2</v>
      </c>
      <c r="H1513" s="6">
        <v>0.19016954007957973</v>
      </c>
      <c r="I1513" s="2">
        <f>VLOOKUP($E1513,
Products!$A$1:$F$201,MATCH(Orders!I$1,Products!$A$1:$F$1,0),0)</f>
        <v>19992.108086337241</v>
      </c>
      <c r="J1513" s="2">
        <f>VLOOKUP($E1513,
Products!$A$1:$F$201,MATCH(Orders!J$1,Products!$A$1:$F$1,0),0)</f>
        <v>14456.6967044005</v>
      </c>
    </row>
    <row r="1514" spans="1:10">
      <c r="A1514">
        <v>1513</v>
      </c>
      <c r="B1514" s="4">
        <v>45086</v>
      </c>
      <c r="C1514" s="10">
        <f>DATE(YEAR(orders[[#This Row],[order_date]]), MONTH(orders[[#This Row],[order_date]]), 1)</f>
        <v>45078</v>
      </c>
      <c r="D1514" t="s">
        <v>1545</v>
      </c>
      <c r="E1514" t="s">
        <v>520</v>
      </c>
      <c r="F1514" t="str">
        <f>VLOOKUP(orders[[#This Row],[product_id]],Products!A:C,3,0)</f>
        <v>Electronics</v>
      </c>
      <c r="G1514">
        <v>1</v>
      </c>
      <c r="H1514" s="6">
        <v>0.17460073863333675</v>
      </c>
      <c r="I1514" s="2">
        <f>VLOOKUP($E1514,
Products!$A$1:$F$201,MATCH(Orders!I$1,Products!$A$1:$F$1,0),0)</f>
        <v>19053.584916305819</v>
      </c>
      <c r="J1514" s="2">
        <f>VLOOKUP($E1514,
Products!$A$1:$F$201,MATCH(Orders!J$1,Products!$A$1:$F$1,0),0)</f>
        <v>13248.74841276826</v>
      </c>
    </row>
    <row r="1515" spans="1:10">
      <c r="A1515">
        <v>1514</v>
      </c>
      <c r="B1515" s="4">
        <v>45796</v>
      </c>
      <c r="C1515" s="10">
        <f>DATE(YEAR(orders[[#This Row],[order_date]]), MONTH(orders[[#This Row],[order_date]]), 1)</f>
        <v>45778</v>
      </c>
      <c r="D1515" t="s">
        <v>894</v>
      </c>
      <c r="E1515" t="s">
        <v>512</v>
      </c>
      <c r="F1515" t="str">
        <f>VLOOKUP(orders[[#This Row],[product_id]],Products!A:C,3,0)</f>
        <v>Electronics</v>
      </c>
      <c r="G1515">
        <v>3</v>
      </c>
      <c r="H1515" s="6">
        <v>0.18304209134803881</v>
      </c>
      <c r="I1515" s="2">
        <f>VLOOKUP($E1515,
Products!$A$1:$F$201,MATCH(Orders!I$1,Products!$A$1:$F$1,0),0)</f>
        <v>12877.548087294561</v>
      </c>
      <c r="J1515" s="2">
        <f>VLOOKUP($E1515,
Products!$A$1:$F$201,MATCH(Orders!J$1,Products!$A$1:$F$1,0),0)</f>
        <v>9551.9000631411909</v>
      </c>
    </row>
    <row r="1516" spans="1:10">
      <c r="A1516">
        <v>1515</v>
      </c>
      <c r="B1516" s="4">
        <v>45688</v>
      </c>
      <c r="C1516" s="10">
        <f>DATE(YEAR(orders[[#This Row],[order_date]]), MONTH(orders[[#This Row],[order_date]]), 1)</f>
        <v>45658</v>
      </c>
      <c r="D1516" t="s">
        <v>982</v>
      </c>
      <c r="E1516" t="s">
        <v>680</v>
      </c>
      <c r="F1516" t="str">
        <f>VLOOKUP(orders[[#This Row],[product_id]],Products!A:C,3,0)</f>
        <v>Electronics</v>
      </c>
      <c r="G1516">
        <v>2</v>
      </c>
      <c r="H1516" s="6">
        <v>0.19288480425220719</v>
      </c>
      <c r="I1516" s="2">
        <f>VLOOKUP($E1516,
Products!$A$1:$F$201,MATCH(Orders!I$1,Products!$A$1:$F$1,0),0)</f>
        <v>31627.348891742429</v>
      </c>
      <c r="J1516" s="2">
        <f>VLOOKUP($E1516,
Products!$A$1:$F$201,MATCH(Orders!J$1,Products!$A$1:$F$1,0),0)</f>
        <v>23219.930812036979</v>
      </c>
    </row>
    <row r="1517" spans="1:10">
      <c r="A1517">
        <v>1516</v>
      </c>
      <c r="B1517" s="4">
        <v>45150</v>
      </c>
      <c r="C1517" s="10">
        <f>DATE(YEAR(orders[[#This Row],[order_date]]), MONTH(orders[[#This Row],[order_date]]), 1)</f>
        <v>45139</v>
      </c>
      <c r="D1517" t="s">
        <v>2466</v>
      </c>
      <c r="E1517" t="s">
        <v>621</v>
      </c>
      <c r="F1517" t="str">
        <f>VLOOKUP(orders[[#This Row],[product_id]],Products!A:C,3,0)</f>
        <v>Electronics</v>
      </c>
      <c r="G1517">
        <v>1</v>
      </c>
      <c r="H1517" s="6">
        <v>0.20231147746146641</v>
      </c>
      <c r="I1517" s="2">
        <f>VLOOKUP($E1517,
Products!$A$1:$F$201,MATCH(Orders!I$1,Products!$A$1:$F$1,0),0)</f>
        <v>11784.05708818019</v>
      </c>
      <c r="J1517" s="2">
        <f>VLOOKUP($E1517,
Products!$A$1:$F$201,MATCH(Orders!J$1,Products!$A$1:$F$1,0),0)</f>
        <v>7779.8525757032758</v>
      </c>
    </row>
    <row r="1518" spans="1:10">
      <c r="A1518">
        <v>1517</v>
      </c>
      <c r="B1518" s="4">
        <v>45106</v>
      </c>
      <c r="C1518" s="10">
        <f>DATE(YEAR(orders[[#This Row],[order_date]]), MONTH(orders[[#This Row],[order_date]]), 1)</f>
        <v>45078</v>
      </c>
      <c r="D1518" t="s">
        <v>2856</v>
      </c>
      <c r="E1518" t="s">
        <v>701</v>
      </c>
      <c r="F1518" t="str">
        <f>VLOOKUP(orders[[#This Row],[product_id]],Products!A:C,3,0)</f>
        <v>Electronics</v>
      </c>
      <c r="G1518">
        <v>3</v>
      </c>
      <c r="H1518" s="6">
        <v>0.15342784879472643</v>
      </c>
      <c r="I1518" s="2">
        <f>VLOOKUP($E1518,
Products!$A$1:$F$201,MATCH(Orders!I$1,Products!$A$1:$F$1,0),0)</f>
        <v>19562.35470664543</v>
      </c>
      <c r="J1518" s="2">
        <f>VLOOKUP($E1518,
Products!$A$1:$F$201,MATCH(Orders!J$1,Products!$A$1:$F$1,0),0)</f>
        <v>13782.49498098754</v>
      </c>
    </row>
    <row r="1519" spans="1:10">
      <c r="A1519">
        <v>1518</v>
      </c>
      <c r="B1519" s="4">
        <v>44946</v>
      </c>
      <c r="C1519" s="10">
        <f>DATE(YEAR(orders[[#This Row],[order_date]]), MONTH(orders[[#This Row],[order_date]]), 1)</f>
        <v>44927</v>
      </c>
      <c r="D1519" t="s">
        <v>2860</v>
      </c>
      <c r="E1519" t="s">
        <v>603</v>
      </c>
      <c r="F1519" t="str">
        <f>VLOOKUP(orders[[#This Row],[product_id]],Products!A:C,3,0)</f>
        <v>Electronics</v>
      </c>
      <c r="G1519">
        <v>1</v>
      </c>
      <c r="H1519" s="6">
        <v>0.1776058635485806</v>
      </c>
      <c r="I1519" s="2">
        <f>VLOOKUP($E1519,
Products!$A$1:$F$201,MATCH(Orders!I$1,Products!$A$1:$F$1,0),0)</f>
        <v>10867.659217073329</v>
      </c>
      <c r="J1519" s="2">
        <f>VLOOKUP($E1519,
Products!$A$1:$F$201,MATCH(Orders!J$1,Products!$A$1:$F$1,0),0)</f>
        <v>8421.8829552397037</v>
      </c>
    </row>
    <row r="1520" spans="1:10">
      <c r="A1520">
        <v>1519</v>
      </c>
      <c r="B1520" s="4">
        <v>45558</v>
      </c>
      <c r="C1520" s="10">
        <f>DATE(YEAR(orders[[#This Row],[order_date]]), MONTH(orders[[#This Row],[order_date]]), 1)</f>
        <v>45536</v>
      </c>
      <c r="D1520" t="s">
        <v>4352</v>
      </c>
      <c r="E1520" t="s">
        <v>623</v>
      </c>
      <c r="F1520" t="str">
        <f>VLOOKUP(orders[[#This Row],[product_id]],Products!A:C,3,0)</f>
        <v>Electronics</v>
      </c>
      <c r="G1520">
        <v>2</v>
      </c>
      <c r="H1520" s="6">
        <v>0.14103556412808738</v>
      </c>
      <c r="I1520" s="2">
        <f>VLOOKUP($E1520,
Products!$A$1:$F$201,MATCH(Orders!I$1,Products!$A$1:$F$1,0),0)</f>
        <v>27422.76406600175</v>
      </c>
      <c r="J1520" s="2">
        <f>VLOOKUP($E1520,
Products!$A$1:$F$201,MATCH(Orders!J$1,Products!$A$1:$F$1,0),0)</f>
        <v>18707.390708641691</v>
      </c>
    </row>
    <row r="1521" spans="1:10">
      <c r="A1521">
        <v>1520</v>
      </c>
      <c r="B1521" s="4">
        <v>44984</v>
      </c>
      <c r="C1521" s="10">
        <f>DATE(YEAR(orders[[#This Row],[order_date]]), MONTH(orders[[#This Row],[order_date]]), 1)</f>
        <v>44958</v>
      </c>
      <c r="D1521" t="s">
        <v>2645</v>
      </c>
      <c r="E1521" t="s">
        <v>678</v>
      </c>
      <c r="F1521" t="str">
        <f>VLOOKUP(orders[[#This Row],[product_id]],Products!A:C,3,0)</f>
        <v>Appliances</v>
      </c>
      <c r="G1521">
        <v>2</v>
      </c>
      <c r="H1521" s="6">
        <v>0.10407183199677605</v>
      </c>
      <c r="I1521" s="2">
        <f>VLOOKUP($E1521,
Products!$A$1:$F$201,MATCH(Orders!I$1,Products!$A$1:$F$1,0),0)</f>
        <v>24547.80463631255</v>
      </c>
      <c r="J1521" s="2">
        <f>VLOOKUP($E1521,
Products!$A$1:$F$201,MATCH(Orders!J$1,Products!$A$1:$F$1,0),0)</f>
        <v>16599.667533695861</v>
      </c>
    </row>
    <row r="1522" spans="1:10">
      <c r="A1522">
        <v>1521</v>
      </c>
      <c r="B1522" s="4">
        <v>45649</v>
      </c>
      <c r="C1522" s="10">
        <f>DATE(YEAR(orders[[#This Row],[order_date]]), MONTH(orders[[#This Row],[order_date]]), 1)</f>
        <v>45627</v>
      </c>
      <c r="D1522" t="s">
        <v>2683</v>
      </c>
      <c r="E1522" t="s">
        <v>613</v>
      </c>
      <c r="F1522" t="str">
        <f>VLOOKUP(orders[[#This Row],[product_id]],Products!A:C,3,0)</f>
        <v>Appliances</v>
      </c>
      <c r="G1522">
        <v>2</v>
      </c>
      <c r="H1522" s="6">
        <v>0.12151527205207337</v>
      </c>
      <c r="I1522" s="2">
        <f>VLOOKUP($E1522,
Products!$A$1:$F$201,MATCH(Orders!I$1,Products!$A$1:$F$1,0),0)</f>
        <v>6365.2492969652412</v>
      </c>
      <c r="J1522" s="2">
        <f>VLOOKUP($E1522,
Products!$A$1:$F$201,MATCH(Orders!J$1,Products!$A$1:$F$1,0),0)</f>
        <v>4174.927496964433</v>
      </c>
    </row>
    <row r="1523" spans="1:10">
      <c r="A1523">
        <v>1522</v>
      </c>
      <c r="B1523" s="4">
        <v>45541</v>
      </c>
      <c r="C1523" s="10">
        <f>DATE(YEAR(orders[[#This Row],[order_date]]), MONTH(orders[[#This Row],[order_date]]), 1)</f>
        <v>45536</v>
      </c>
      <c r="D1523" t="s">
        <v>3510</v>
      </c>
      <c r="E1523" t="s">
        <v>611</v>
      </c>
      <c r="F1523" t="str">
        <f>VLOOKUP(orders[[#This Row],[product_id]],Products!A:C,3,0)</f>
        <v>Electronics</v>
      </c>
      <c r="G1523">
        <v>2</v>
      </c>
      <c r="H1523" s="6">
        <v>0.12259860643969543</v>
      </c>
      <c r="I1523" s="2">
        <f>VLOOKUP($E1523,
Products!$A$1:$F$201,MATCH(Orders!I$1,Products!$A$1:$F$1,0),0)</f>
        <v>12041.08303405661</v>
      </c>
      <c r="J1523" s="2">
        <f>VLOOKUP($E1523,
Products!$A$1:$F$201,MATCH(Orders!J$1,Products!$A$1:$F$1,0),0)</f>
        <v>7946.6428283753548</v>
      </c>
    </row>
    <row r="1524" spans="1:10">
      <c r="A1524">
        <v>1523</v>
      </c>
      <c r="B1524" s="4">
        <v>45488</v>
      </c>
      <c r="C1524" s="10">
        <f>DATE(YEAR(orders[[#This Row],[order_date]]), MONTH(orders[[#This Row],[order_date]]), 1)</f>
        <v>45474</v>
      </c>
      <c r="D1524" t="s">
        <v>2926</v>
      </c>
      <c r="E1524" t="s">
        <v>652</v>
      </c>
      <c r="F1524" t="str">
        <f>VLOOKUP(orders[[#This Row],[product_id]],Products!A:C,3,0)</f>
        <v>Appliances</v>
      </c>
      <c r="G1524">
        <v>1</v>
      </c>
      <c r="H1524" s="6">
        <v>0.11880583966332124</v>
      </c>
      <c r="I1524" s="2">
        <f>VLOOKUP($E1524,
Products!$A$1:$F$201,MATCH(Orders!I$1,Products!$A$1:$F$1,0),0)</f>
        <v>6387.3122916387983</v>
      </c>
      <c r="J1524" s="2">
        <f>VLOOKUP($E1524,
Products!$A$1:$F$201,MATCH(Orders!J$1,Products!$A$1:$F$1,0),0)</f>
        <v>4880.3517286187262</v>
      </c>
    </row>
    <row r="1525" spans="1:10">
      <c r="A1525">
        <v>1524</v>
      </c>
      <c r="B1525" s="4">
        <v>45300</v>
      </c>
      <c r="C1525" s="10">
        <f>DATE(YEAR(orders[[#This Row],[order_date]]), MONTH(orders[[#This Row],[order_date]]), 1)</f>
        <v>45292</v>
      </c>
      <c r="D1525" t="s">
        <v>4695</v>
      </c>
      <c r="E1525" t="s">
        <v>552</v>
      </c>
      <c r="F1525" t="str">
        <f>VLOOKUP(orders[[#This Row],[product_id]],Products!A:C,3,0)</f>
        <v>Electronics</v>
      </c>
      <c r="G1525">
        <v>1</v>
      </c>
      <c r="H1525" s="6">
        <v>0.2380079285672817</v>
      </c>
      <c r="I1525" s="2">
        <f>VLOOKUP($E1525,
Products!$A$1:$F$201,MATCH(Orders!I$1,Products!$A$1:$F$1,0),0)</f>
        <v>20326.88586940234</v>
      </c>
      <c r="J1525" s="2">
        <f>VLOOKUP($E1525,
Products!$A$1:$F$201,MATCH(Orders!J$1,Products!$A$1:$F$1,0),0)</f>
        <v>14896.572579237891</v>
      </c>
    </row>
    <row r="1526" spans="1:10">
      <c r="A1526">
        <v>1525</v>
      </c>
      <c r="B1526" s="4">
        <v>45548</v>
      </c>
      <c r="C1526" s="10">
        <f>DATE(YEAR(orders[[#This Row],[order_date]]), MONTH(orders[[#This Row],[order_date]]), 1)</f>
        <v>45536</v>
      </c>
      <c r="D1526" t="s">
        <v>4622</v>
      </c>
      <c r="E1526" t="s">
        <v>558</v>
      </c>
      <c r="F1526" t="str">
        <f>VLOOKUP(orders[[#This Row],[product_id]],Products!A:C,3,0)</f>
        <v>Electronics</v>
      </c>
      <c r="G1526">
        <v>2</v>
      </c>
      <c r="H1526" s="6">
        <v>0.19882835436207189</v>
      </c>
      <c r="I1526" s="2">
        <f>VLOOKUP($E1526,
Products!$A$1:$F$201,MATCH(Orders!I$1,Products!$A$1:$F$1,0),0)</f>
        <v>30121.382934618541</v>
      </c>
      <c r="J1526" s="2">
        <f>VLOOKUP($E1526,
Products!$A$1:$F$201,MATCH(Orders!J$1,Products!$A$1:$F$1,0),0)</f>
        <v>20439.226581954921</v>
      </c>
    </row>
    <row r="1527" spans="1:10">
      <c r="A1527">
        <v>1526</v>
      </c>
      <c r="B1527" s="4">
        <v>45014</v>
      </c>
      <c r="C1527" s="10">
        <f>DATE(YEAR(orders[[#This Row],[order_date]]), MONTH(orders[[#This Row],[order_date]]), 1)</f>
        <v>44986</v>
      </c>
      <c r="D1527" t="s">
        <v>1704</v>
      </c>
      <c r="E1527" t="s">
        <v>660</v>
      </c>
      <c r="F1527" t="str">
        <f>VLOOKUP(orders[[#This Row],[product_id]],Products!A:C,3,0)</f>
        <v>Appliances</v>
      </c>
      <c r="G1527">
        <v>2</v>
      </c>
      <c r="H1527" s="6">
        <v>0.13659189411553918</v>
      </c>
      <c r="I1527" s="2">
        <f>VLOOKUP($E1527,
Products!$A$1:$F$201,MATCH(Orders!I$1,Products!$A$1:$F$1,0),0)</f>
        <v>25996.564605776519</v>
      </c>
      <c r="J1527" s="2">
        <f>VLOOKUP($E1527,
Products!$A$1:$F$201,MATCH(Orders!J$1,Products!$A$1:$F$1,0),0)</f>
        <v>20210.769869456319</v>
      </c>
    </row>
    <row r="1528" spans="1:10">
      <c r="A1528">
        <v>1527</v>
      </c>
      <c r="B1528" s="4">
        <v>45970</v>
      </c>
      <c r="C1528" s="10">
        <f>DATE(YEAR(orders[[#This Row],[order_date]]), MONTH(orders[[#This Row],[order_date]]), 1)</f>
        <v>45962</v>
      </c>
      <c r="D1528" t="s">
        <v>4108</v>
      </c>
      <c r="E1528" t="s">
        <v>638</v>
      </c>
      <c r="F1528" t="str">
        <f>VLOOKUP(orders[[#This Row],[product_id]],Products!A:C,3,0)</f>
        <v>Electronics</v>
      </c>
      <c r="G1528">
        <v>3</v>
      </c>
      <c r="H1528" s="6">
        <v>0.23880921716196657</v>
      </c>
      <c r="I1528" s="2">
        <f>VLOOKUP($E1528,
Products!$A$1:$F$201,MATCH(Orders!I$1,Products!$A$1:$F$1,0),0)</f>
        <v>11118.17778596276</v>
      </c>
      <c r="J1528" s="2">
        <f>VLOOKUP($E1528,
Products!$A$1:$F$201,MATCH(Orders!J$1,Products!$A$1:$F$1,0),0)</f>
        <v>7887.697719413397</v>
      </c>
    </row>
    <row r="1529" spans="1:10">
      <c r="A1529">
        <v>1528</v>
      </c>
      <c r="B1529" s="4">
        <v>45940</v>
      </c>
      <c r="C1529" s="10">
        <f>DATE(YEAR(orders[[#This Row],[order_date]]), MONTH(orders[[#This Row],[order_date]]), 1)</f>
        <v>45931</v>
      </c>
      <c r="D1529" t="s">
        <v>1427</v>
      </c>
      <c r="E1529" t="s">
        <v>565</v>
      </c>
      <c r="F1529" t="str">
        <f>VLOOKUP(orders[[#This Row],[product_id]],Products!A:C,3,0)</f>
        <v>Electronics</v>
      </c>
      <c r="G1529">
        <v>1</v>
      </c>
      <c r="H1529" s="6">
        <v>0.23502405447979768</v>
      </c>
      <c r="I1529" s="2">
        <f>VLOOKUP($E1529,
Products!$A$1:$F$201,MATCH(Orders!I$1,Products!$A$1:$F$1,0),0)</f>
        <v>2327.4213408101141</v>
      </c>
      <c r="J1529" s="2">
        <f>VLOOKUP($E1529,
Products!$A$1:$F$201,MATCH(Orders!J$1,Products!$A$1:$F$1,0),0)</f>
        <v>1682.0944582406071</v>
      </c>
    </row>
    <row r="1530" spans="1:10">
      <c r="A1530">
        <v>1529</v>
      </c>
      <c r="B1530" s="4">
        <v>44940</v>
      </c>
      <c r="C1530" s="10">
        <f>DATE(YEAR(orders[[#This Row],[order_date]]), MONTH(orders[[#This Row],[order_date]]), 1)</f>
        <v>44927</v>
      </c>
      <c r="D1530" t="s">
        <v>1920</v>
      </c>
      <c r="E1530" t="s">
        <v>582</v>
      </c>
      <c r="F1530" t="str">
        <f>VLOOKUP(orders[[#This Row],[product_id]],Products!A:C,3,0)</f>
        <v>Electronics</v>
      </c>
      <c r="G1530">
        <v>2</v>
      </c>
      <c r="H1530" s="6">
        <v>0.16023887552404273</v>
      </c>
      <c r="I1530" s="2">
        <f>VLOOKUP($E1530,
Products!$A$1:$F$201,MATCH(Orders!I$1,Products!$A$1:$F$1,0),0)</f>
        <v>16266.090182397211</v>
      </c>
      <c r="J1530" s="2">
        <f>VLOOKUP($E1530,
Products!$A$1:$F$201,MATCH(Orders!J$1,Products!$A$1:$F$1,0),0)</f>
        <v>11802.84602487359</v>
      </c>
    </row>
    <row r="1531" spans="1:10">
      <c r="A1531">
        <v>1530</v>
      </c>
      <c r="B1531" s="4">
        <v>45059</v>
      </c>
      <c r="C1531" s="10">
        <f>DATE(YEAR(orders[[#This Row],[order_date]]), MONTH(orders[[#This Row],[order_date]]), 1)</f>
        <v>45047</v>
      </c>
      <c r="D1531" t="s">
        <v>2399</v>
      </c>
      <c r="E1531" t="s">
        <v>567</v>
      </c>
      <c r="F1531" t="str">
        <f>VLOOKUP(orders[[#This Row],[product_id]],Products!A:C,3,0)</f>
        <v>Electronics</v>
      </c>
      <c r="G1531">
        <v>1</v>
      </c>
      <c r="H1531" s="6">
        <v>0.18454598597282923</v>
      </c>
      <c r="I1531" s="2">
        <f>VLOOKUP($E1531,
Products!$A$1:$F$201,MATCH(Orders!I$1,Products!$A$1:$F$1,0),0)</f>
        <v>17514.171240093368</v>
      </c>
      <c r="J1531" s="2">
        <f>VLOOKUP($E1531,
Products!$A$1:$F$201,MATCH(Orders!J$1,Products!$A$1:$F$1,0),0)</f>
        <v>12226.76247250809</v>
      </c>
    </row>
    <row r="1532" spans="1:10">
      <c r="A1532">
        <v>1531</v>
      </c>
      <c r="B1532" s="4">
        <v>45984</v>
      </c>
      <c r="C1532" s="10">
        <f>DATE(YEAR(orders[[#This Row],[order_date]]), MONTH(orders[[#This Row],[order_date]]), 1)</f>
        <v>45962</v>
      </c>
      <c r="D1532" t="s">
        <v>3584</v>
      </c>
      <c r="E1532" t="s">
        <v>564</v>
      </c>
      <c r="F1532" t="str">
        <f>VLOOKUP(orders[[#This Row],[product_id]],Products!A:C,3,0)</f>
        <v>Electronics</v>
      </c>
      <c r="G1532">
        <v>1</v>
      </c>
      <c r="H1532" s="6">
        <v>0.23580615013753564</v>
      </c>
      <c r="I1532" s="2">
        <f>VLOOKUP($E1532,
Products!$A$1:$F$201,MATCH(Orders!I$1,Products!$A$1:$F$1,0),0)</f>
        <v>21989.290766910399</v>
      </c>
      <c r="J1532" s="2">
        <f>VLOOKUP($E1532,
Products!$A$1:$F$201,MATCH(Orders!J$1,Products!$A$1:$F$1,0),0)</f>
        <v>15566.99865864101</v>
      </c>
    </row>
    <row r="1533" spans="1:10">
      <c r="A1533">
        <v>1532</v>
      </c>
      <c r="B1533" s="4">
        <v>45818</v>
      </c>
      <c r="C1533" s="10">
        <f>DATE(YEAR(orders[[#This Row],[order_date]]), MONTH(orders[[#This Row],[order_date]]), 1)</f>
        <v>45809</v>
      </c>
      <c r="D1533" t="s">
        <v>2978</v>
      </c>
      <c r="E1533" t="s">
        <v>694</v>
      </c>
      <c r="F1533" t="str">
        <f>VLOOKUP(orders[[#This Row],[product_id]],Products!A:C,3,0)</f>
        <v>Appliances</v>
      </c>
      <c r="G1533">
        <v>3</v>
      </c>
      <c r="H1533" s="6">
        <v>8.2719501238951318E-2</v>
      </c>
      <c r="I1533" s="2">
        <f>VLOOKUP($E1533,
Products!$A$1:$F$201,MATCH(Orders!I$1,Products!$A$1:$F$1,0),0)</f>
        <v>6319.3885218993337</v>
      </c>
      <c r="J1533" s="2">
        <f>VLOOKUP($E1533,
Products!$A$1:$F$201,MATCH(Orders!J$1,Products!$A$1:$F$1,0),0)</f>
        <v>4956.0125433870189</v>
      </c>
    </row>
    <row r="1534" spans="1:10">
      <c r="A1534">
        <v>1533</v>
      </c>
      <c r="B1534" s="4">
        <v>45518</v>
      </c>
      <c r="C1534" s="10">
        <f>DATE(YEAR(orders[[#This Row],[order_date]]), MONTH(orders[[#This Row],[order_date]]), 1)</f>
        <v>45505</v>
      </c>
      <c r="D1534" t="s">
        <v>2413</v>
      </c>
      <c r="E1534" t="s">
        <v>561</v>
      </c>
      <c r="F1534" t="str">
        <f>VLOOKUP(orders[[#This Row],[product_id]],Products!A:C,3,0)</f>
        <v>Appliances</v>
      </c>
      <c r="G1534">
        <v>1</v>
      </c>
      <c r="H1534" s="6">
        <v>0.11142741763798948</v>
      </c>
      <c r="I1534" s="2">
        <f>VLOOKUP($E1534,
Products!$A$1:$F$201,MATCH(Orders!I$1,Products!$A$1:$F$1,0),0)</f>
        <v>23155.073093252329</v>
      </c>
      <c r="J1534" s="2">
        <f>VLOOKUP($E1534,
Products!$A$1:$F$201,MATCH(Orders!J$1,Products!$A$1:$F$1,0),0)</f>
        <v>17849.867849807979</v>
      </c>
    </row>
    <row r="1535" spans="1:10">
      <c r="A1535">
        <v>1534</v>
      </c>
      <c r="B1535" s="4">
        <v>45509</v>
      </c>
      <c r="C1535" s="10">
        <f>DATE(YEAR(orders[[#This Row],[order_date]]), MONTH(orders[[#This Row],[order_date]]), 1)</f>
        <v>45505</v>
      </c>
      <c r="D1535" t="s">
        <v>4100</v>
      </c>
      <c r="E1535" t="s">
        <v>583</v>
      </c>
      <c r="F1535" t="str">
        <f>VLOOKUP(orders[[#This Row],[product_id]],Products!A:C,3,0)</f>
        <v>Electronics</v>
      </c>
      <c r="G1535">
        <v>1</v>
      </c>
      <c r="H1535" s="6">
        <v>0.21895198641031977</v>
      </c>
      <c r="I1535" s="2">
        <f>VLOOKUP($E1535,
Products!$A$1:$F$201,MATCH(Orders!I$1,Products!$A$1:$F$1,0),0)</f>
        <v>22677.574574249091</v>
      </c>
      <c r="J1535" s="2">
        <f>VLOOKUP($E1535,
Products!$A$1:$F$201,MATCH(Orders!J$1,Products!$A$1:$F$1,0),0)</f>
        <v>16593.91273362303</v>
      </c>
    </row>
    <row r="1536" spans="1:10">
      <c r="A1536">
        <v>1535</v>
      </c>
      <c r="B1536" s="4">
        <v>45215</v>
      </c>
      <c r="C1536" s="10">
        <f>DATE(YEAR(orders[[#This Row],[order_date]]), MONTH(orders[[#This Row],[order_date]]), 1)</f>
        <v>45200</v>
      </c>
      <c r="D1536" t="s">
        <v>4285</v>
      </c>
      <c r="E1536" t="s">
        <v>552</v>
      </c>
      <c r="F1536" t="str">
        <f>VLOOKUP(orders[[#This Row],[product_id]],Products!A:C,3,0)</f>
        <v>Electronics</v>
      </c>
      <c r="G1536">
        <v>1</v>
      </c>
      <c r="H1536" s="6">
        <v>0.20479575802933347</v>
      </c>
      <c r="I1536" s="2">
        <f>VLOOKUP($E1536,
Products!$A$1:$F$201,MATCH(Orders!I$1,Products!$A$1:$F$1,0),0)</f>
        <v>20326.88586940234</v>
      </c>
      <c r="J1536" s="2">
        <f>VLOOKUP($E1536,
Products!$A$1:$F$201,MATCH(Orders!J$1,Products!$A$1:$F$1,0),0)</f>
        <v>14896.572579237891</v>
      </c>
    </row>
    <row r="1537" spans="1:10">
      <c r="A1537">
        <v>1536</v>
      </c>
      <c r="B1537" s="4">
        <v>45939</v>
      </c>
      <c r="C1537" s="10">
        <f>DATE(YEAR(orders[[#This Row],[order_date]]), MONTH(orders[[#This Row],[order_date]]), 1)</f>
        <v>45931</v>
      </c>
      <c r="D1537" t="s">
        <v>4325</v>
      </c>
      <c r="E1537" t="s">
        <v>681</v>
      </c>
      <c r="F1537" t="str">
        <f>VLOOKUP(orders[[#This Row],[product_id]],Products!A:C,3,0)</f>
        <v>Appliances</v>
      </c>
      <c r="G1537">
        <v>1</v>
      </c>
      <c r="H1537" s="6">
        <v>0.13785567192941503</v>
      </c>
      <c r="I1537" s="2">
        <f>VLOOKUP($E1537,
Products!$A$1:$F$201,MATCH(Orders!I$1,Products!$A$1:$F$1,0),0)</f>
        <v>2080.3641662770501</v>
      </c>
      <c r="J1537" s="2">
        <f>VLOOKUP($E1537,
Products!$A$1:$F$201,MATCH(Orders!J$1,Products!$A$1:$F$1,0),0)</f>
        <v>1566.754559891986</v>
      </c>
    </row>
    <row r="1538" spans="1:10">
      <c r="A1538">
        <v>1537</v>
      </c>
      <c r="B1538" s="4">
        <v>45805</v>
      </c>
      <c r="C1538" s="10">
        <f>DATE(YEAR(orders[[#This Row],[order_date]]), MONTH(orders[[#This Row],[order_date]]), 1)</f>
        <v>45778</v>
      </c>
      <c r="D1538" t="s">
        <v>2887</v>
      </c>
      <c r="E1538" t="s">
        <v>643</v>
      </c>
      <c r="F1538" t="str">
        <f>VLOOKUP(orders[[#This Row],[product_id]],Products!A:C,3,0)</f>
        <v>Appliances</v>
      </c>
      <c r="G1538">
        <v>1</v>
      </c>
      <c r="H1538" s="6">
        <v>0.1264959201652486</v>
      </c>
      <c r="I1538" s="2">
        <f>VLOOKUP($E1538,
Products!$A$1:$F$201,MATCH(Orders!I$1,Products!$A$1:$F$1,0),0)</f>
        <v>26269.068564891841</v>
      </c>
      <c r="J1538" s="2">
        <f>VLOOKUP($E1538,
Products!$A$1:$F$201,MATCH(Orders!J$1,Products!$A$1:$F$1,0),0)</f>
        <v>18867.564539756699</v>
      </c>
    </row>
    <row r="1539" spans="1:10">
      <c r="A1539">
        <v>1538</v>
      </c>
      <c r="B1539" s="4">
        <v>44933</v>
      </c>
      <c r="C1539" s="10">
        <f>DATE(YEAR(orders[[#This Row],[order_date]]), MONTH(orders[[#This Row],[order_date]]), 1)</f>
        <v>44927</v>
      </c>
      <c r="D1539" t="s">
        <v>1766</v>
      </c>
      <c r="E1539" t="s">
        <v>665</v>
      </c>
      <c r="F1539" t="str">
        <f>VLOOKUP(orders[[#This Row],[product_id]],Products!A:C,3,0)</f>
        <v>Electronics</v>
      </c>
      <c r="G1539">
        <v>1</v>
      </c>
      <c r="H1539" s="6">
        <v>0.22693943188917298</v>
      </c>
      <c r="I1539" s="2">
        <f>VLOOKUP($E1539,
Products!$A$1:$F$201,MATCH(Orders!I$1,Products!$A$1:$F$1,0),0)</f>
        <v>2381.208040848107</v>
      </c>
      <c r="J1539" s="2">
        <f>VLOOKUP($E1539,
Products!$A$1:$F$201,MATCH(Orders!J$1,Products!$A$1:$F$1,0),0)</f>
        <v>1615.320210979525</v>
      </c>
    </row>
    <row r="1540" spans="1:10">
      <c r="A1540">
        <v>1539</v>
      </c>
      <c r="B1540" s="4">
        <v>45166</v>
      </c>
      <c r="C1540" s="10">
        <f>DATE(YEAR(orders[[#This Row],[order_date]]), MONTH(orders[[#This Row],[order_date]]), 1)</f>
        <v>45139</v>
      </c>
      <c r="D1540" t="s">
        <v>2846</v>
      </c>
      <c r="E1540" t="s">
        <v>698</v>
      </c>
      <c r="F1540" t="str">
        <f>VLOOKUP(orders[[#This Row],[product_id]],Products!A:C,3,0)</f>
        <v>Appliances</v>
      </c>
      <c r="G1540">
        <v>1</v>
      </c>
      <c r="H1540" s="6">
        <v>8.2551024428204223E-2</v>
      </c>
      <c r="I1540" s="2">
        <f>VLOOKUP($E1540,
Products!$A$1:$F$201,MATCH(Orders!I$1,Products!$A$1:$F$1,0),0)</f>
        <v>5562.620248272905</v>
      </c>
      <c r="J1540" s="2">
        <f>VLOOKUP($E1540,
Products!$A$1:$F$201,MATCH(Orders!J$1,Products!$A$1:$F$1,0),0)</f>
        <v>4191.9477694447714</v>
      </c>
    </row>
    <row r="1541" spans="1:10">
      <c r="A1541">
        <v>1540</v>
      </c>
      <c r="B1541" s="4">
        <v>45462</v>
      </c>
      <c r="C1541" s="10">
        <f>DATE(YEAR(orders[[#This Row],[order_date]]), MONTH(orders[[#This Row],[order_date]]), 1)</f>
        <v>45444</v>
      </c>
      <c r="D1541" t="s">
        <v>2828</v>
      </c>
      <c r="E1541" t="s">
        <v>529</v>
      </c>
      <c r="F1541" t="str">
        <f>VLOOKUP(orders[[#This Row],[product_id]],Products!A:C,3,0)</f>
        <v>Electronics</v>
      </c>
      <c r="G1541">
        <v>1</v>
      </c>
      <c r="H1541" s="6">
        <v>0.2379893590778844</v>
      </c>
      <c r="I1541" s="2">
        <f>VLOOKUP($E1541,
Products!$A$1:$F$201,MATCH(Orders!I$1,Products!$A$1:$F$1,0),0)</f>
        <v>18308.801775351771</v>
      </c>
      <c r="J1541" s="2">
        <f>VLOOKUP($E1541,
Products!$A$1:$F$201,MATCH(Orders!J$1,Products!$A$1:$F$1,0),0)</f>
        <v>12027.24184831013</v>
      </c>
    </row>
    <row r="1542" spans="1:10">
      <c r="A1542">
        <v>1541</v>
      </c>
      <c r="B1542" s="4">
        <v>44996</v>
      </c>
      <c r="C1542" s="10">
        <f>DATE(YEAR(orders[[#This Row],[order_date]]), MONTH(orders[[#This Row],[order_date]]), 1)</f>
        <v>44986</v>
      </c>
      <c r="D1542" t="s">
        <v>3509</v>
      </c>
      <c r="E1542" t="s">
        <v>534</v>
      </c>
      <c r="F1542" t="str">
        <f>VLOOKUP(orders[[#This Row],[product_id]],Products!A:C,3,0)</f>
        <v>Appliances</v>
      </c>
      <c r="G1542">
        <v>1</v>
      </c>
      <c r="H1542" s="6">
        <v>7.2130632733700656E-2</v>
      </c>
      <c r="I1542" s="2">
        <f>VLOOKUP($E1542,
Products!$A$1:$F$201,MATCH(Orders!I$1,Products!$A$1:$F$1,0),0)</f>
        <v>24743.162958088669</v>
      </c>
      <c r="J1542" s="2">
        <f>VLOOKUP($E1542,
Products!$A$1:$F$201,MATCH(Orders!J$1,Products!$A$1:$F$1,0),0)</f>
        <v>19307.588986555591</v>
      </c>
    </row>
    <row r="1543" spans="1:10">
      <c r="A1543">
        <v>1542</v>
      </c>
      <c r="B1543" s="4">
        <v>45142</v>
      </c>
      <c r="C1543" s="10">
        <f>DATE(YEAR(orders[[#This Row],[order_date]]), MONTH(orders[[#This Row],[order_date]]), 1)</f>
        <v>45139</v>
      </c>
      <c r="D1543" t="s">
        <v>2936</v>
      </c>
      <c r="E1543" t="s">
        <v>640</v>
      </c>
      <c r="F1543" t="str">
        <f>VLOOKUP(orders[[#This Row],[product_id]],Products!A:C,3,0)</f>
        <v>Electronics</v>
      </c>
      <c r="G1543">
        <v>1</v>
      </c>
      <c r="H1543" s="6">
        <v>0.18975687741289857</v>
      </c>
      <c r="I1543" s="2">
        <f>VLOOKUP($E1543,
Products!$A$1:$F$201,MATCH(Orders!I$1,Products!$A$1:$F$1,0),0)</f>
        <v>28588.897930669911</v>
      </c>
      <c r="J1543" s="2">
        <f>VLOOKUP($E1543,
Products!$A$1:$F$201,MATCH(Orders!J$1,Products!$A$1:$F$1,0),0)</f>
        <v>20681.16336734363</v>
      </c>
    </row>
    <row r="1544" spans="1:10">
      <c r="A1544">
        <v>1543</v>
      </c>
      <c r="B1544" s="4">
        <v>46004</v>
      </c>
      <c r="C1544" s="10">
        <f>DATE(YEAR(orders[[#This Row],[order_date]]), MONTH(orders[[#This Row],[order_date]]), 1)</f>
        <v>45992</v>
      </c>
      <c r="D1544" t="s">
        <v>1422</v>
      </c>
      <c r="E1544" t="s">
        <v>600</v>
      </c>
      <c r="F1544" t="str">
        <f>VLOOKUP(orders[[#This Row],[product_id]],Products!A:C,3,0)</f>
        <v>Electronics</v>
      </c>
      <c r="G1544">
        <v>1</v>
      </c>
      <c r="H1544" s="6">
        <v>0.18468722551940847</v>
      </c>
      <c r="I1544" s="2">
        <f>VLOOKUP($E1544,
Products!$A$1:$F$201,MATCH(Orders!I$1,Products!$A$1:$F$1,0),0)</f>
        <v>2556.7009232610858</v>
      </c>
      <c r="J1544" s="2">
        <f>VLOOKUP($E1544,
Products!$A$1:$F$201,MATCH(Orders!J$1,Products!$A$1:$F$1,0),0)</f>
        <v>2002.3128715328869</v>
      </c>
    </row>
    <row r="1545" spans="1:10">
      <c r="A1545">
        <v>1544</v>
      </c>
      <c r="B1545" s="4">
        <v>45732</v>
      </c>
      <c r="C1545" s="10">
        <f>DATE(YEAR(orders[[#This Row],[order_date]]), MONTH(orders[[#This Row],[order_date]]), 1)</f>
        <v>45717</v>
      </c>
      <c r="D1545" t="s">
        <v>1164</v>
      </c>
      <c r="E1545" t="s">
        <v>650</v>
      </c>
      <c r="F1545" t="str">
        <f>VLOOKUP(orders[[#This Row],[product_id]],Products!A:C,3,0)</f>
        <v>Electronics</v>
      </c>
      <c r="G1545">
        <v>2</v>
      </c>
      <c r="H1545" s="6">
        <v>0.15943804577328782</v>
      </c>
      <c r="I1545" s="2">
        <f>VLOOKUP($E1545,
Products!$A$1:$F$201,MATCH(Orders!I$1,Products!$A$1:$F$1,0),0)</f>
        <v>12936.529609330941</v>
      </c>
      <c r="J1545" s="2">
        <f>VLOOKUP($E1545,
Products!$A$1:$F$201,MATCH(Orders!J$1,Products!$A$1:$F$1,0),0)</f>
        <v>9465.2602677376308</v>
      </c>
    </row>
    <row r="1546" spans="1:10">
      <c r="A1546">
        <v>1545</v>
      </c>
      <c r="B1546" s="4">
        <v>45256</v>
      </c>
      <c r="C1546" s="10">
        <f>DATE(YEAR(orders[[#This Row],[order_date]]), MONTH(orders[[#This Row],[order_date]]), 1)</f>
        <v>45231</v>
      </c>
      <c r="D1546" t="s">
        <v>4476</v>
      </c>
      <c r="E1546" t="s">
        <v>599</v>
      </c>
      <c r="F1546" t="str">
        <f>VLOOKUP(orders[[#This Row],[product_id]],Products!A:C,3,0)</f>
        <v>Electronics</v>
      </c>
      <c r="G1546">
        <v>1</v>
      </c>
      <c r="H1546" s="6">
        <v>0.10471568473015046</v>
      </c>
      <c r="I1546" s="2">
        <f>VLOOKUP($E1546,
Products!$A$1:$F$201,MATCH(Orders!I$1,Products!$A$1:$F$1,0),0)</f>
        <v>24019.70637428105</v>
      </c>
      <c r="J1546" s="2">
        <f>VLOOKUP($E1546,
Products!$A$1:$F$201,MATCH(Orders!J$1,Products!$A$1:$F$1,0),0)</f>
        <v>16602.559277417411</v>
      </c>
    </row>
    <row r="1547" spans="1:10">
      <c r="A1547">
        <v>1546</v>
      </c>
      <c r="B1547" s="4">
        <v>45774</v>
      </c>
      <c r="C1547" s="10">
        <f>DATE(YEAR(orders[[#This Row],[order_date]]), MONTH(orders[[#This Row],[order_date]]), 1)</f>
        <v>45748</v>
      </c>
      <c r="D1547" t="s">
        <v>2407</v>
      </c>
      <c r="E1547" t="s">
        <v>530</v>
      </c>
      <c r="F1547" t="str">
        <f>VLOOKUP(orders[[#This Row],[product_id]],Products!A:C,3,0)</f>
        <v>Electronics</v>
      </c>
      <c r="G1547">
        <v>3</v>
      </c>
      <c r="H1547" s="6">
        <v>0.12887074217493141</v>
      </c>
      <c r="I1547" s="2">
        <f>VLOOKUP($E1547,
Products!$A$1:$F$201,MATCH(Orders!I$1,Products!$A$1:$F$1,0),0)</f>
        <v>30520.607447067548</v>
      </c>
      <c r="J1547" s="2">
        <f>VLOOKUP($E1547,
Products!$A$1:$F$201,MATCH(Orders!J$1,Products!$A$1:$F$1,0),0)</f>
        <v>22328.317520226748</v>
      </c>
    </row>
    <row r="1548" spans="1:10">
      <c r="A1548">
        <v>1547</v>
      </c>
      <c r="B1548" s="4">
        <v>44971</v>
      </c>
      <c r="C1548" s="10">
        <f>DATE(YEAR(orders[[#This Row],[order_date]]), MONTH(orders[[#This Row],[order_date]]), 1)</f>
        <v>44958</v>
      </c>
      <c r="D1548" t="s">
        <v>1332</v>
      </c>
      <c r="E1548" t="s">
        <v>541</v>
      </c>
      <c r="F1548" t="str">
        <f>VLOOKUP(orders[[#This Row],[product_id]],Products!A:C,3,0)</f>
        <v>Appliances</v>
      </c>
      <c r="G1548">
        <v>2</v>
      </c>
      <c r="H1548" s="6">
        <v>0.14375627838830349</v>
      </c>
      <c r="I1548" s="2">
        <f>VLOOKUP($E1548,
Products!$A$1:$F$201,MATCH(Orders!I$1,Products!$A$1:$F$1,0),0)</f>
        <v>2390.3651642386908</v>
      </c>
      <c r="J1548" s="2">
        <f>VLOOKUP($E1548,
Products!$A$1:$F$201,MATCH(Orders!J$1,Products!$A$1:$F$1,0),0)</f>
        <v>1655.7504783617919</v>
      </c>
    </row>
    <row r="1549" spans="1:10">
      <c r="A1549">
        <v>1548</v>
      </c>
      <c r="B1549" s="4">
        <v>45755</v>
      </c>
      <c r="C1549" s="10">
        <f>DATE(YEAR(orders[[#This Row],[order_date]]), MONTH(orders[[#This Row],[order_date]]), 1)</f>
        <v>45748</v>
      </c>
      <c r="D1549" t="s">
        <v>3162</v>
      </c>
      <c r="E1549" t="s">
        <v>694</v>
      </c>
      <c r="F1549" t="str">
        <f>VLOOKUP(orders[[#This Row],[product_id]],Products!A:C,3,0)</f>
        <v>Appliances</v>
      </c>
      <c r="G1549">
        <v>3</v>
      </c>
      <c r="H1549" s="6">
        <v>0.11258209517179188</v>
      </c>
      <c r="I1549" s="2">
        <f>VLOOKUP($E1549,
Products!$A$1:$F$201,MATCH(Orders!I$1,Products!$A$1:$F$1,0),0)</f>
        <v>6319.3885218993337</v>
      </c>
      <c r="J1549" s="2">
        <f>VLOOKUP($E1549,
Products!$A$1:$F$201,MATCH(Orders!J$1,Products!$A$1:$F$1,0),0)</f>
        <v>4956.0125433870189</v>
      </c>
    </row>
    <row r="1550" spans="1:10">
      <c r="A1550">
        <v>1549</v>
      </c>
      <c r="B1550" s="4">
        <v>45124</v>
      </c>
      <c r="C1550" s="10">
        <f>DATE(YEAR(orders[[#This Row],[order_date]]), MONTH(orders[[#This Row],[order_date]]), 1)</f>
        <v>45108</v>
      </c>
      <c r="D1550" t="s">
        <v>912</v>
      </c>
      <c r="E1550" t="s">
        <v>576</v>
      </c>
      <c r="F1550" t="str">
        <f>VLOOKUP(orders[[#This Row],[product_id]],Products!A:C,3,0)</f>
        <v>Electronics</v>
      </c>
      <c r="G1550">
        <v>2</v>
      </c>
      <c r="H1550" s="6">
        <v>0.16207562141191187</v>
      </c>
      <c r="I1550" s="2">
        <f>VLOOKUP($E1550,
Products!$A$1:$F$201,MATCH(Orders!I$1,Products!$A$1:$F$1,0),0)</f>
        <v>12571.90922514794</v>
      </c>
      <c r="J1550" s="2">
        <f>VLOOKUP($E1550,
Products!$A$1:$F$201,MATCH(Orders!J$1,Products!$A$1:$F$1,0),0)</f>
        <v>9314.5536289888332</v>
      </c>
    </row>
    <row r="1551" spans="1:10">
      <c r="A1551">
        <v>1550</v>
      </c>
      <c r="B1551" s="4">
        <v>45822</v>
      </c>
      <c r="C1551" s="10">
        <f>DATE(YEAR(orders[[#This Row],[order_date]]), MONTH(orders[[#This Row],[order_date]]), 1)</f>
        <v>45809</v>
      </c>
      <c r="D1551" t="s">
        <v>4022</v>
      </c>
      <c r="E1551" t="s">
        <v>668</v>
      </c>
      <c r="F1551" t="str">
        <f>VLOOKUP(orders[[#This Row],[product_id]],Products!A:C,3,0)</f>
        <v>Electronics</v>
      </c>
      <c r="G1551">
        <v>2</v>
      </c>
      <c r="H1551" s="6">
        <v>0.11465544094505548</v>
      </c>
      <c r="I1551" s="2">
        <f>VLOOKUP($E1551,
Products!$A$1:$F$201,MATCH(Orders!I$1,Products!$A$1:$F$1,0),0)</f>
        <v>23702.058773663419</v>
      </c>
      <c r="J1551" s="2">
        <f>VLOOKUP($E1551,
Products!$A$1:$F$201,MATCH(Orders!J$1,Products!$A$1:$F$1,0),0)</f>
        <v>17657.804767621328</v>
      </c>
    </row>
    <row r="1552" spans="1:10">
      <c r="A1552">
        <v>1551</v>
      </c>
      <c r="B1552" s="4">
        <v>45258</v>
      </c>
      <c r="C1552" s="10">
        <f>DATE(YEAR(orders[[#This Row],[order_date]]), MONTH(orders[[#This Row],[order_date]]), 1)</f>
        <v>45231</v>
      </c>
      <c r="D1552" t="s">
        <v>2062</v>
      </c>
      <c r="E1552" t="s">
        <v>625</v>
      </c>
      <c r="F1552" t="str">
        <f>VLOOKUP(orders[[#This Row],[product_id]],Products!A:C,3,0)</f>
        <v>Electronics</v>
      </c>
      <c r="G1552">
        <v>1</v>
      </c>
      <c r="H1552" s="6">
        <v>0.15206908948083031</v>
      </c>
      <c r="I1552" s="2">
        <f>VLOOKUP($E1552,
Products!$A$1:$F$201,MATCH(Orders!I$1,Products!$A$1:$F$1,0),0)</f>
        <v>11578.815958005471</v>
      </c>
      <c r="J1552" s="2">
        <f>VLOOKUP($E1552,
Products!$A$1:$F$201,MATCH(Orders!J$1,Products!$A$1:$F$1,0),0)</f>
        <v>7854.7306959992193</v>
      </c>
    </row>
    <row r="1553" spans="1:10">
      <c r="A1553">
        <v>1552</v>
      </c>
      <c r="B1553" s="4">
        <v>45622</v>
      </c>
      <c r="C1553" s="10">
        <f>DATE(YEAR(orders[[#This Row],[order_date]]), MONTH(orders[[#This Row],[order_date]]), 1)</f>
        <v>45597</v>
      </c>
      <c r="D1553" t="s">
        <v>1378</v>
      </c>
      <c r="E1553" t="s">
        <v>555</v>
      </c>
      <c r="F1553" t="str">
        <f>VLOOKUP(orders[[#This Row],[product_id]],Products!A:C,3,0)</f>
        <v>Electronics</v>
      </c>
      <c r="G1553">
        <v>1</v>
      </c>
      <c r="H1553" s="6">
        <v>0.17896469457798692</v>
      </c>
      <c r="I1553" s="2">
        <f>VLOOKUP($E1553,
Products!$A$1:$F$201,MATCH(Orders!I$1,Products!$A$1:$F$1,0),0)</f>
        <v>32397.674936233889</v>
      </c>
      <c r="J1553" s="2">
        <f>VLOOKUP($E1553,
Products!$A$1:$F$201,MATCH(Orders!J$1,Products!$A$1:$F$1,0),0)</f>
        <v>24559.251285382288</v>
      </c>
    </row>
    <row r="1554" spans="1:10">
      <c r="A1554">
        <v>1553</v>
      </c>
      <c r="B1554" s="4">
        <v>44953</v>
      </c>
      <c r="C1554" s="10">
        <f>DATE(YEAR(orders[[#This Row],[order_date]]), MONTH(orders[[#This Row],[order_date]]), 1)</f>
        <v>44927</v>
      </c>
      <c r="D1554" t="s">
        <v>4302</v>
      </c>
      <c r="E1554" t="s">
        <v>689</v>
      </c>
      <c r="F1554" t="str">
        <f>VLOOKUP(orders[[#This Row],[product_id]],Products!A:C,3,0)</f>
        <v>Electronics</v>
      </c>
      <c r="G1554">
        <v>2</v>
      </c>
      <c r="H1554" s="6">
        <v>0.11165393750918233</v>
      </c>
      <c r="I1554" s="2">
        <f>VLOOKUP($E1554,
Products!$A$1:$F$201,MATCH(Orders!I$1,Products!$A$1:$F$1,0),0)</f>
        <v>22021.70433799336</v>
      </c>
      <c r="J1554" s="2">
        <f>VLOOKUP($E1554,
Products!$A$1:$F$201,MATCH(Orders!J$1,Products!$A$1:$F$1,0),0)</f>
        <v>16990.60087110737</v>
      </c>
    </row>
    <row r="1555" spans="1:10">
      <c r="A1555">
        <v>1554</v>
      </c>
      <c r="B1555" s="4">
        <v>45244</v>
      </c>
      <c r="C1555" s="10">
        <f>DATE(YEAR(orders[[#This Row],[order_date]]), MONTH(orders[[#This Row],[order_date]]), 1)</f>
        <v>45231</v>
      </c>
      <c r="D1555" t="s">
        <v>4071</v>
      </c>
      <c r="E1555" t="s">
        <v>633</v>
      </c>
      <c r="F1555" t="str">
        <f>VLOOKUP(orders[[#This Row],[product_id]],Products!A:C,3,0)</f>
        <v>Appliances</v>
      </c>
      <c r="G1555">
        <v>1</v>
      </c>
      <c r="H1555" s="6">
        <v>8.0993766540730788E-2</v>
      </c>
      <c r="I1555" s="2">
        <f>VLOOKUP($E1555,
Products!$A$1:$F$201,MATCH(Orders!I$1,Products!$A$1:$F$1,0),0)</f>
        <v>2361.4162937319088</v>
      </c>
      <c r="J1555" s="2">
        <f>VLOOKUP($E1555,
Products!$A$1:$F$201,MATCH(Orders!J$1,Products!$A$1:$F$1,0),0)</f>
        <v>1552.5536411429621</v>
      </c>
    </row>
    <row r="1556" spans="1:10">
      <c r="A1556">
        <v>1555</v>
      </c>
      <c r="B1556" s="4">
        <v>45291</v>
      </c>
      <c r="C1556" s="10">
        <f>DATE(YEAR(orders[[#This Row],[order_date]]), MONTH(orders[[#This Row],[order_date]]), 1)</f>
        <v>45261</v>
      </c>
      <c r="D1556" t="s">
        <v>3766</v>
      </c>
      <c r="E1556" t="s">
        <v>698</v>
      </c>
      <c r="F1556" t="str">
        <f>VLOOKUP(orders[[#This Row],[product_id]],Products!A:C,3,0)</f>
        <v>Appliances</v>
      </c>
      <c r="G1556">
        <v>2</v>
      </c>
      <c r="H1556" s="6">
        <v>7.1711708187135889E-2</v>
      </c>
      <c r="I1556" s="2">
        <f>VLOOKUP($E1556,
Products!$A$1:$F$201,MATCH(Orders!I$1,Products!$A$1:$F$1,0),0)</f>
        <v>5562.620248272905</v>
      </c>
      <c r="J1556" s="2">
        <f>VLOOKUP($E1556,
Products!$A$1:$F$201,MATCH(Orders!J$1,Products!$A$1:$F$1,0),0)</f>
        <v>4191.9477694447714</v>
      </c>
    </row>
    <row r="1557" spans="1:10">
      <c r="A1557">
        <v>1556</v>
      </c>
      <c r="B1557" s="4">
        <v>45886</v>
      </c>
      <c r="C1557" s="10">
        <f>DATE(YEAR(orders[[#This Row],[order_date]]), MONTH(orders[[#This Row],[order_date]]), 1)</f>
        <v>45870</v>
      </c>
      <c r="D1557" t="s">
        <v>2683</v>
      </c>
      <c r="E1557" t="s">
        <v>546</v>
      </c>
      <c r="F1557" t="str">
        <f>VLOOKUP(orders[[#This Row],[product_id]],Products!A:C,3,0)</f>
        <v>Electronics</v>
      </c>
      <c r="G1557">
        <v>2</v>
      </c>
      <c r="H1557" s="6">
        <v>0.18418789324396789</v>
      </c>
      <c r="I1557" s="2">
        <f>VLOOKUP($E1557,
Products!$A$1:$F$201,MATCH(Orders!I$1,Products!$A$1:$F$1,0),0)</f>
        <v>21943.16319502375</v>
      </c>
      <c r="J1557" s="2">
        <f>VLOOKUP($E1557,
Products!$A$1:$F$201,MATCH(Orders!J$1,Products!$A$1:$F$1,0),0)</f>
        <v>16937.09489743154</v>
      </c>
    </row>
    <row r="1558" spans="1:10">
      <c r="A1558">
        <v>1557</v>
      </c>
      <c r="B1558" s="4">
        <v>45299</v>
      </c>
      <c r="C1558" s="10">
        <f>DATE(YEAR(orders[[#This Row],[order_date]]), MONTH(orders[[#This Row],[order_date]]), 1)</f>
        <v>45292</v>
      </c>
      <c r="D1558" t="s">
        <v>2645</v>
      </c>
      <c r="E1558" t="s">
        <v>530</v>
      </c>
      <c r="F1558" t="str">
        <f>VLOOKUP(orders[[#This Row],[product_id]],Products!A:C,3,0)</f>
        <v>Electronics</v>
      </c>
      <c r="G1558">
        <v>2</v>
      </c>
      <c r="H1558" s="6">
        <v>0.13864615923319615</v>
      </c>
      <c r="I1558" s="2">
        <f>VLOOKUP($E1558,
Products!$A$1:$F$201,MATCH(Orders!I$1,Products!$A$1:$F$1,0),0)</f>
        <v>30520.607447067548</v>
      </c>
      <c r="J1558" s="2">
        <f>VLOOKUP($E1558,
Products!$A$1:$F$201,MATCH(Orders!J$1,Products!$A$1:$F$1,0),0)</f>
        <v>22328.317520226748</v>
      </c>
    </row>
    <row r="1559" spans="1:10">
      <c r="A1559">
        <v>1558</v>
      </c>
      <c r="B1559" s="4">
        <v>45171</v>
      </c>
      <c r="C1559" s="10">
        <f>DATE(YEAR(orders[[#This Row],[order_date]]), MONTH(orders[[#This Row],[order_date]]), 1)</f>
        <v>45170</v>
      </c>
      <c r="D1559" t="s">
        <v>3501</v>
      </c>
      <c r="E1559" t="s">
        <v>667</v>
      </c>
      <c r="F1559" t="str">
        <f>VLOOKUP(orders[[#This Row],[product_id]],Products!A:C,3,0)</f>
        <v>Electronics</v>
      </c>
      <c r="G1559">
        <v>2</v>
      </c>
      <c r="H1559" s="6">
        <v>0.14886572327539191</v>
      </c>
      <c r="I1559" s="2">
        <f>VLOOKUP($E1559,
Products!$A$1:$F$201,MATCH(Orders!I$1,Products!$A$1:$F$1,0),0)</f>
        <v>2491.507056421975</v>
      </c>
      <c r="J1559" s="2">
        <f>VLOOKUP($E1559,
Products!$A$1:$F$201,MATCH(Orders!J$1,Products!$A$1:$F$1,0),0)</f>
        <v>1871.4408177277719</v>
      </c>
    </row>
    <row r="1560" spans="1:10">
      <c r="A1560">
        <v>1559</v>
      </c>
      <c r="B1560" s="4">
        <v>45404</v>
      </c>
      <c r="C1560" s="10">
        <f>DATE(YEAR(orders[[#This Row],[order_date]]), MONTH(orders[[#This Row],[order_date]]), 1)</f>
        <v>45383</v>
      </c>
      <c r="D1560" t="s">
        <v>978</v>
      </c>
      <c r="E1560" t="s">
        <v>641</v>
      </c>
      <c r="F1560" t="str">
        <f>VLOOKUP(orders[[#This Row],[product_id]],Products!A:C,3,0)</f>
        <v>Appliances</v>
      </c>
      <c r="G1560">
        <v>1</v>
      </c>
      <c r="H1560" s="6">
        <v>5.85888548481103E-2</v>
      </c>
      <c r="I1560" s="2">
        <f>VLOOKUP($E1560,
Products!$A$1:$F$201,MATCH(Orders!I$1,Products!$A$1:$F$1,0),0)</f>
        <v>27167.965718506261</v>
      </c>
      <c r="J1560" s="2">
        <f>VLOOKUP($E1560,
Products!$A$1:$F$201,MATCH(Orders!J$1,Products!$A$1:$F$1,0),0)</f>
        <v>19748.025676381669</v>
      </c>
    </row>
    <row r="1561" spans="1:10">
      <c r="A1561">
        <v>1560</v>
      </c>
      <c r="B1561" s="4">
        <v>45051</v>
      </c>
      <c r="C1561" s="10">
        <f>DATE(YEAR(orders[[#This Row],[order_date]]), MONTH(orders[[#This Row],[order_date]]), 1)</f>
        <v>45047</v>
      </c>
      <c r="D1561" t="s">
        <v>3132</v>
      </c>
      <c r="E1561" t="s">
        <v>561</v>
      </c>
      <c r="F1561" t="str">
        <f>VLOOKUP(orders[[#This Row],[product_id]],Products!A:C,3,0)</f>
        <v>Appliances</v>
      </c>
      <c r="G1561">
        <v>3</v>
      </c>
      <c r="H1561" s="6">
        <v>9.1334916462991633E-2</v>
      </c>
      <c r="I1561" s="2">
        <f>VLOOKUP($E1561,
Products!$A$1:$F$201,MATCH(Orders!I$1,Products!$A$1:$F$1,0),0)</f>
        <v>23155.073093252329</v>
      </c>
      <c r="J1561" s="2">
        <f>VLOOKUP($E1561,
Products!$A$1:$F$201,MATCH(Orders!J$1,Products!$A$1:$F$1,0),0)</f>
        <v>17849.867849807979</v>
      </c>
    </row>
    <row r="1562" spans="1:10">
      <c r="A1562">
        <v>1561</v>
      </c>
      <c r="B1562" s="4">
        <v>45463</v>
      </c>
      <c r="C1562" s="10">
        <f>DATE(YEAR(orders[[#This Row],[order_date]]), MONTH(orders[[#This Row],[order_date]]), 1)</f>
        <v>45444</v>
      </c>
      <c r="D1562" t="s">
        <v>3379</v>
      </c>
      <c r="E1562" t="s">
        <v>589</v>
      </c>
      <c r="F1562" t="str">
        <f>VLOOKUP(orders[[#This Row],[product_id]],Products!A:C,3,0)</f>
        <v>Appliances</v>
      </c>
      <c r="G1562">
        <v>2</v>
      </c>
      <c r="H1562" s="6">
        <v>5.1473107689688914E-2</v>
      </c>
      <c r="I1562" s="2">
        <f>VLOOKUP($E1562,
Products!$A$1:$F$201,MATCH(Orders!I$1,Products!$A$1:$F$1,0),0)</f>
        <v>6227.1351854710047</v>
      </c>
      <c r="J1562" s="2">
        <f>VLOOKUP($E1562,
Products!$A$1:$F$201,MATCH(Orders!J$1,Products!$A$1:$F$1,0),0)</f>
        <v>4146.7707671772396</v>
      </c>
    </row>
    <row r="1563" spans="1:10">
      <c r="A1563">
        <v>1562</v>
      </c>
      <c r="B1563" s="4">
        <v>45632</v>
      </c>
      <c r="C1563" s="10">
        <f>DATE(YEAR(orders[[#This Row],[order_date]]), MONTH(orders[[#This Row],[order_date]]), 1)</f>
        <v>45627</v>
      </c>
      <c r="D1563" t="s">
        <v>3417</v>
      </c>
      <c r="E1563" t="s">
        <v>663</v>
      </c>
      <c r="F1563" t="str">
        <f>VLOOKUP(orders[[#This Row],[product_id]],Products!A:C,3,0)</f>
        <v>Electronics</v>
      </c>
      <c r="G1563">
        <v>1</v>
      </c>
      <c r="H1563" s="6">
        <v>0.15335687358177985</v>
      </c>
      <c r="I1563" s="2">
        <f>VLOOKUP($E1563,
Products!$A$1:$F$201,MATCH(Orders!I$1,Products!$A$1:$F$1,0),0)</f>
        <v>12863.39473364416</v>
      </c>
      <c r="J1563" s="2">
        <f>VLOOKUP($E1563,
Products!$A$1:$F$201,MATCH(Orders!J$1,Products!$A$1:$F$1,0),0)</f>
        <v>9312.9321574947517</v>
      </c>
    </row>
    <row r="1564" spans="1:10">
      <c r="A1564">
        <v>1563</v>
      </c>
      <c r="B1564" s="4">
        <v>45457</v>
      </c>
      <c r="C1564" s="10">
        <f>DATE(YEAR(orders[[#This Row],[order_date]]), MONTH(orders[[#This Row],[order_date]]), 1)</f>
        <v>45444</v>
      </c>
      <c r="D1564" t="s">
        <v>1755</v>
      </c>
      <c r="E1564" t="s">
        <v>573</v>
      </c>
      <c r="F1564" t="str">
        <f>VLOOKUP(orders[[#This Row],[product_id]],Products!A:C,3,0)</f>
        <v>Electronics</v>
      </c>
      <c r="G1564">
        <v>3</v>
      </c>
      <c r="H1564" s="6">
        <v>0.22454901173299169</v>
      </c>
      <c r="I1564" s="2">
        <f>VLOOKUP($E1564,
Products!$A$1:$F$201,MATCH(Orders!I$1,Products!$A$1:$F$1,0),0)</f>
        <v>30443.851050190449</v>
      </c>
      <c r="J1564" s="2">
        <f>VLOOKUP($E1564,
Products!$A$1:$F$201,MATCH(Orders!J$1,Products!$A$1:$F$1,0),0)</f>
        <v>21165.126268210519</v>
      </c>
    </row>
    <row r="1565" spans="1:10">
      <c r="A1565">
        <v>1564</v>
      </c>
      <c r="B1565" s="4">
        <v>45712</v>
      </c>
      <c r="C1565" s="10">
        <f>DATE(YEAR(orders[[#This Row],[order_date]]), MONTH(orders[[#This Row],[order_date]]), 1)</f>
        <v>45689</v>
      </c>
      <c r="D1565" t="s">
        <v>3433</v>
      </c>
      <c r="E1565" t="s">
        <v>526</v>
      </c>
      <c r="F1565" t="str">
        <f>VLOOKUP(orders[[#This Row],[product_id]],Products!A:C,3,0)</f>
        <v>Electronics</v>
      </c>
      <c r="G1565">
        <v>1</v>
      </c>
      <c r="H1565" s="6">
        <v>0.2460747368129414</v>
      </c>
      <c r="I1565" s="2">
        <f>VLOOKUP($E1565,
Products!$A$1:$F$201,MATCH(Orders!I$1,Products!$A$1:$F$1,0),0)</f>
        <v>11165.347713400481</v>
      </c>
      <c r="J1565" s="2">
        <f>VLOOKUP($E1565,
Products!$A$1:$F$201,MATCH(Orders!J$1,Products!$A$1:$F$1,0),0)</f>
        <v>7966.5169511049389</v>
      </c>
    </row>
    <row r="1566" spans="1:10">
      <c r="A1566">
        <v>1565</v>
      </c>
      <c r="B1566" s="4">
        <v>45180</v>
      </c>
      <c r="C1566" s="10">
        <f>DATE(YEAR(orders[[#This Row],[order_date]]), MONTH(orders[[#This Row],[order_date]]), 1)</f>
        <v>45170</v>
      </c>
      <c r="D1566" t="s">
        <v>3297</v>
      </c>
      <c r="E1566" t="s">
        <v>596</v>
      </c>
      <c r="F1566" t="str">
        <f>VLOOKUP(orders[[#This Row],[product_id]],Products!A:C,3,0)</f>
        <v>Electronics</v>
      </c>
      <c r="G1566">
        <v>2</v>
      </c>
      <c r="H1566" s="6">
        <v>0.14808899290804589</v>
      </c>
      <c r="I1566" s="2">
        <f>VLOOKUP($E1566,
Products!$A$1:$F$201,MATCH(Orders!I$1,Products!$A$1:$F$1,0),0)</f>
        <v>12935.39757670891</v>
      </c>
      <c r="J1566" s="2">
        <f>VLOOKUP($E1566,
Products!$A$1:$F$201,MATCH(Orders!J$1,Products!$A$1:$F$1,0),0)</f>
        <v>9648.6160598594815</v>
      </c>
    </row>
    <row r="1567" spans="1:10">
      <c r="A1567">
        <v>1566</v>
      </c>
      <c r="B1567" s="4">
        <v>45047</v>
      </c>
      <c r="C1567" s="10">
        <f>DATE(YEAR(orders[[#This Row],[order_date]]), MONTH(orders[[#This Row],[order_date]]), 1)</f>
        <v>45047</v>
      </c>
      <c r="D1567" t="s">
        <v>3486</v>
      </c>
      <c r="E1567" t="s">
        <v>515</v>
      </c>
      <c r="F1567" t="str">
        <f>VLOOKUP(orders[[#This Row],[product_id]],Products!A:C,3,0)</f>
        <v>Appliances</v>
      </c>
      <c r="G1567">
        <v>3</v>
      </c>
      <c r="H1567" s="6">
        <v>5.4829187795473341E-2</v>
      </c>
      <c r="I1567" s="2">
        <f>VLOOKUP($E1567,
Products!$A$1:$F$201,MATCH(Orders!I$1,Products!$A$1:$F$1,0),0)</f>
        <v>2136.8180837738519</v>
      </c>
      <c r="J1567" s="2">
        <f>VLOOKUP($E1567,
Products!$A$1:$F$201,MATCH(Orders!J$1,Products!$A$1:$F$1,0),0)</f>
        <v>1689.48738136013</v>
      </c>
    </row>
    <row r="1568" spans="1:10">
      <c r="A1568">
        <v>1567</v>
      </c>
      <c r="B1568" s="4">
        <v>45982</v>
      </c>
      <c r="C1568" s="10">
        <f>DATE(YEAR(orders[[#This Row],[order_date]]), MONTH(orders[[#This Row],[order_date]]), 1)</f>
        <v>45962</v>
      </c>
      <c r="D1568" t="s">
        <v>4495</v>
      </c>
      <c r="E1568" t="s">
        <v>592</v>
      </c>
      <c r="F1568" t="str">
        <f>VLOOKUP(orders[[#This Row],[product_id]],Products!A:C,3,0)</f>
        <v>Electronics</v>
      </c>
      <c r="G1568">
        <v>1</v>
      </c>
      <c r="H1568" s="6">
        <v>0.17195360973850596</v>
      </c>
      <c r="I1568" s="2">
        <f>VLOOKUP($E1568,
Products!$A$1:$F$201,MATCH(Orders!I$1,Products!$A$1:$F$1,0),0)</f>
        <v>12221.95918536383</v>
      </c>
      <c r="J1568" s="2">
        <f>VLOOKUP($E1568,
Products!$A$1:$F$201,MATCH(Orders!J$1,Products!$A$1:$F$1,0),0)</f>
        <v>9737.7215556427309</v>
      </c>
    </row>
    <row r="1569" spans="1:10">
      <c r="A1569">
        <v>1568</v>
      </c>
      <c r="B1569" s="4">
        <v>45587</v>
      </c>
      <c r="C1569" s="10">
        <f>DATE(YEAR(orders[[#This Row],[order_date]]), MONTH(orders[[#This Row],[order_date]]), 1)</f>
        <v>45566</v>
      </c>
      <c r="D1569" t="s">
        <v>2583</v>
      </c>
      <c r="E1569" t="s">
        <v>538</v>
      </c>
      <c r="F1569" t="str">
        <f>VLOOKUP(orders[[#This Row],[product_id]],Products!A:C,3,0)</f>
        <v>Electronics</v>
      </c>
      <c r="G1569">
        <v>1</v>
      </c>
      <c r="H1569" s="6">
        <v>0.13955912061941547</v>
      </c>
      <c r="I1569" s="2">
        <f>VLOOKUP($E1569,
Products!$A$1:$F$201,MATCH(Orders!I$1,Products!$A$1:$F$1,0),0)</f>
        <v>29368.843697269542</v>
      </c>
      <c r="J1569" s="2">
        <f>VLOOKUP($E1569,
Products!$A$1:$F$201,MATCH(Orders!J$1,Products!$A$1:$F$1,0),0)</f>
        <v>23079.13344123889</v>
      </c>
    </row>
    <row r="1570" spans="1:10">
      <c r="A1570">
        <v>1569</v>
      </c>
      <c r="B1570" s="4">
        <v>45987</v>
      </c>
      <c r="C1570" s="10">
        <f>DATE(YEAR(orders[[#This Row],[order_date]]), MONTH(orders[[#This Row],[order_date]]), 1)</f>
        <v>45962</v>
      </c>
      <c r="D1570" t="s">
        <v>4387</v>
      </c>
      <c r="E1570" t="s">
        <v>610</v>
      </c>
      <c r="F1570" t="str">
        <f>VLOOKUP(orders[[#This Row],[product_id]],Products!A:C,3,0)</f>
        <v>Appliances</v>
      </c>
      <c r="G1570">
        <v>1</v>
      </c>
      <c r="H1570" s="6">
        <v>0.14759988490019302</v>
      </c>
      <c r="I1570" s="2">
        <f>VLOOKUP($E1570,
Products!$A$1:$F$201,MATCH(Orders!I$1,Products!$A$1:$F$1,0),0)</f>
        <v>23456.386855186989</v>
      </c>
      <c r="J1570" s="2">
        <f>VLOOKUP($E1570,
Products!$A$1:$F$201,MATCH(Orders!J$1,Products!$A$1:$F$1,0),0)</f>
        <v>16522.385271144129</v>
      </c>
    </row>
    <row r="1571" spans="1:10">
      <c r="A1571">
        <v>1570</v>
      </c>
      <c r="B1571" s="4">
        <v>45963</v>
      </c>
      <c r="C1571" s="10">
        <f>DATE(YEAR(orders[[#This Row],[order_date]]), MONTH(orders[[#This Row],[order_date]]), 1)</f>
        <v>45962</v>
      </c>
      <c r="D1571" t="s">
        <v>796</v>
      </c>
      <c r="E1571" t="s">
        <v>588</v>
      </c>
      <c r="F1571" t="str">
        <f>VLOOKUP(orders[[#This Row],[product_id]],Products!A:C,3,0)</f>
        <v>Electronics</v>
      </c>
      <c r="G1571">
        <v>1</v>
      </c>
      <c r="H1571" s="6">
        <v>0.16938264819161297</v>
      </c>
      <c r="I1571" s="2">
        <f>VLOOKUP($E1571,
Products!$A$1:$F$201,MATCH(Orders!I$1,Products!$A$1:$F$1,0),0)</f>
        <v>32539.342481911372</v>
      </c>
      <c r="J1571" s="2">
        <f>VLOOKUP($E1571,
Products!$A$1:$F$201,MATCH(Orders!J$1,Products!$A$1:$F$1,0),0)</f>
        <v>21531.252982830021</v>
      </c>
    </row>
    <row r="1572" spans="1:10">
      <c r="A1572">
        <v>1571</v>
      </c>
      <c r="B1572" s="4">
        <v>45014</v>
      </c>
      <c r="C1572" s="10">
        <f>DATE(YEAR(orders[[#This Row],[order_date]]), MONTH(orders[[#This Row],[order_date]]), 1)</f>
        <v>44986</v>
      </c>
      <c r="D1572" t="s">
        <v>1181</v>
      </c>
      <c r="E1572" t="s">
        <v>509</v>
      </c>
      <c r="F1572" t="str">
        <f>VLOOKUP(orders[[#This Row],[product_id]],Products!A:C,3,0)</f>
        <v>Appliances</v>
      </c>
      <c r="G1572">
        <v>1</v>
      </c>
      <c r="H1572" s="6">
        <v>0.12982350231912115</v>
      </c>
      <c r="I1572" s="2">
        <f>VLOOKUP($E1572,
Products!$A$1:$F$201,MATCH(Orders!I$1,Products!$A$1:$F$1,0),0)</f>
        <v>23898.369282732219</v>
      </c>
      <c r="J1572" s="2">
        <f>VLOOKUP($E1572,
Products!$A$1:$F$201,MATCH(Orders!J$1,Products!$A$1:$F$1,0),0)</f>
        <v>16491.822147524919</v>
      </c>
    </row>
    <row r="1573" spans="1:10">
      <c r="A1573">
        <v>1572</v>
      </c>
      <c r="B1573" s="4">
        <v>44972</v>
      </c>
      <c r="C1573" s="10">
        <f>DATE(YEAR(orders[[#This Row],[order_date]]), MONTH(orders[[#This Row],[order_date]]), 1)</f>
        <v>44958</v>
      </c>
      <c r="D1573" t="s">
        <v>4666</v>
      </c>
      <c r="E1573" t="s">
        <v>528</v>
      </c>
      <c r="F1573" t="str">
        <f>VLOOKUP(orders[[#This Row],[product_id]],Products!A:C,3,0)</f>
        <v>Appliances</v>
      </c>
      <c r="G1573">
        <v>2</v>
      </c>
      <c r="H1573" s="6">
        <v>0.14729899010048392</v>
      </c>
      <c r="I1573" s="2">
        <f>VLOOKUP($E1573,
Products!$A$1:$F$201,MATCH(Orders!I$1,Products!$A$1:$F$1,0),0)</f>
        <v>5741.145946914552</v>
      </c>
      <c r="J1573" s="2">
        <f>VLOOKUP($E1573,
Products!$A$1:$F$201,MATCH(Orders!J$1,Products!$A$1:$F$1,0),0)</f>
        <v>4112.7219202399874</v>
      </c>
    </row>
    <row r="1574" spans="1:10">
      <c r="A1574">
        <v>1573</v>
      </c>
      <c r="B1574" s="4">
        <v>45859</v>
      </c>
      <c r="C1574" s="10">
        <f>DATE(YEAR(orders[[#This Row],[order_date]]), MONTH(orders[[#This Row],[order_date]]), 1)</f>
        <v>45839</v>
      </c>
      <c r="D1574" t="s">
        <v>2752</v>
      </c>
      <c r="E1574" t="s">
        <v>702</v>
      </c>
      <c r="F1574" t="str">
        <f>VLOOKUP(orders[[#This Row],[product_id]],Products!A:C,3,0)</f>
        <v>Electronics</v>
      </c>
      <c r="G1574">
        <v>1</v>
      </c>
      <c r="H1574" s="6">
        <v>0.23004306229942983</v>
      </c>
      <c r="I1574" s="2">
        <f>VLOOKUP($E1574,
Products!$A$1:$F$201,MATCH(Orders!I$1,Products!$A$1:$F$1,0),0)</f>
        <v>11240.591105652349</v>
      </c>
      <c r="J1574" s="2">
        <f>VLOOKUP($E1574,
Products!$A$1:$F$201,MATCH(Orders!J$1,Products!$A$1:$F$1,0),0)</f>
        <v>7671.9523119121068</v>
      </c>
    </row>
    <row r="1575" spans="1:10">
      <c r="A1575">
        <v>1574</v>
      </c>
      <c r="B1575" s="4">
        <v>45671</v>
      </c>
      <c r="C1575" s="10">
        <f>DATE(YEAR(orders[[#This Row],[order_date]]), MONTH(orders[[#This Row],[order_date]]), 1)</f>
        <v>45658</v>
      </c>
      <c r="D1575" t="s">
        <v>1431</v>
      </c>
      <c r="E1575" t="s">
        <v>558</v>
      </c>
      <c r="F1575" t="str">
        <f>VLOOKUP(orders[[#This Row],[product_id]],Products!A:C,3,0)</f>
        <v>Electronics</v>
      </c>
      <c r="G1575">
        <v>1</v>
      </c>
      <c r="H1575" s="6">
        <v>0.23180011406366799</v>
      </c>
      <c r="I1575" s="2">
        <f>VLOOKUP($E1575,
Products!$A$1:$F$201,MATCH(Orders!I$1,Products!$A$1:$F$1,0),0)</f>
        <v>30121.382934618541</v>
      </c>
      <c r="J1575" s="2">
        <f>VLOOKUP($E1575,
Products!$A$1:$F$201,MATCH(Orders!J$1,Products!$A$1:$F$1,0),0)</f>
        <v>20439.226581954921</v>
      </c>
    </row>
    <row r="1576" spans="1:10">
      <c r="A1576">
        <v>1575</v>
      </c>
      <c r="B1576" s="4">
        <v>45893</v>
      </c>
      <c r="C1576" s="10">
        <f>DATE(YEAR(orders[[#This Row],[order_date]]), MONTH(orders[[#This Row],[order_date]]), 1)</f>
        <v>45870</v>
      </c>
      <c r="D1576" t="s">
        <v>1917</v>
      </c>
      <c r="E1576" t="s">
        <v>618</v>
      </c>
      <c r="F1576" t="str">
        <f>VLOOKUP(orders[[#This Row],[product_id]],Products!A:C,3,0)</f>
        <v>Appliances</v>
      </c>
      <c r="G1576">
        <v>2</v>
      </c>
      <c r="H1576" s="6">
        <v>0.13456336771830685</v>
      </c>
      <c r="I1576" s="2">
        <f>VLOOKUP($E1576,
Products!$A$1:$F$201,MATCH(Orders!I$1,Products!$A$1:$F$1,0),0)</f>
        <v>5546.9777002203573</v>
      </c>
      <c r="J1576" s="2">
        <f>VLOOKUP($E1576,
Products!$A$1:$F$201,MATCH(Orders!J$1,Products!$A$1:$F$1,0),0)</f>
        <v>4048.2565671880161</v>
      </c>
    </row>
    <row r="1577" spans="1:10">
      <c r="A1577">
        <v>1576</v>
      </c>
      <c r="B1577" s="4">
        <v>45689</v>
      </c>
      <c r="C1577" s="10">
        <f>DATE(YEAR(orders[[#This Row],[order_date]]), MONTH(orders[[#This Row],[order_date]]), 1)</f>
        <v>45689</v>
      </c>
      <c r="D1577" t="s">
        <v>4346</v>
      </c>
      <c r="E1577" t="s">
        <v>638</v>
      </c>
      <c r="F1577" t="str">
        <f>VLOOKUP(orders[[#This Row],[product_id]],Products!A:C,3,0)</f>
        <v>Electronics</v>
      </c>
      <c r="G1577">
        <v>2</v>
      </c>
      <c r="H1577" s="6">
        <v>0.19950931193064389</v>
      </c>
      <c r="I1577" s="2">
        <f>VLOOKUP($E1577,
Products!$A$1:$F$201,MATCH(Orders!I$1,Products!$A$1:$F$1,0),0)</f>
        <v>11118.17778596276</v>
      </c>
      <c r="J1577" s="2">
        <f>VLOOKUP($E1577,
Products!$A$1:$F$201,MATCH(Orders!J$1,Products!$A$1:$F$1,0),0)</f>
        <v>7887.697719413397</v>
      </c>
    </row>
    <row r="1578" spans="1:10">
      <c r="A1578">
        <v>1577</v>
      </c>
      <c r="B1578" s="4">
        <v>45688</v>
      </c>
      <c r="C1578" s="10">
        <f>DATE(YEAR(orders[[#This Row],[order_date]]), MONTH(orders[[#This Row],[order_date]]), 1)</f>
        <v>45658</v>
      </c>
      <c r="D1578" t="s">
        <v>4396</v>
      </c>
      <c r="E1578" t="s">
        <v>523</v>
      </c>
      <c r="F1578" t="str">
        <f>VLOOKUP(orders[[#This Row],[product_id]],Products!A:C,3,0)</f>
        <v>Electronics</v>
      </c>
      <c r="G1578">
        <v>2</v>
      </c>
      <c r="H1578" s="6">
        <v>0.12438669014195412</v>
      </c>
      <c r="I1578" s="2">
        <f>VLOOKUP($E1578,
Products!$A$1:$F$201,MATCH(Orders!I$1,Products!$A$1:$F$1,0),0)</f>
        <v>27240.414518089601</v>
      </c>
      <c r="J1578" s="2">
        <f>VLOOKUP($E1578,
Products!$A$1:$F$201,MATCH(Orders!J$1,Products!$A$1:$F$1,0),0)</f>
        <v>21217.524617692769</v>
      </c>
    </row>
    <row r="1579" spans="1:10">
      <c r="A1579">
        <v>1578</v>
      </c>
      <c r="B1579" s="4">
        <v>45720</v>
      </c>
      <c r="C1579" s="10">
        <f>DATE(YEAR(orders[[#This Row],[order_date]]), MONTH(orders[[#This Row],[order_date]]), 1)</f>
        <v>45717</v>
      </c>
      <c r="D1579" t="s">
        <v>3972</v>
      </c>
      <c r="E1579" t="s">
        <v>522</v>
      </c>
      <c r="F1579" t="str">
        <f>VLOOKUP(orders[[#This Row],[product_id]],Products!A:C,3,0)</f>
        <v>Appliances</v>
      </c>
      <c r="G1579">
        <v>1</v>
      </c>
      <c r="H1579" s="6">
        <v>5.0252920929824398E-2</v>
      </c>
      <c r="I1579" s="2">
        <f>VLOOKUP($E1579,
Products!$A$1:$F$201,MATCH(Orders!I$1,Products!$A$1:$F$1,0),0)</f>
        <v>24966.707940261898</v>
      </c>
      <c r="J1579" s="2">
        <f>VLOOKUP($E1579,
Products!$A$1:$F$201,MATCH(Orders!J$1,Products!$A$1:$F$1,0),0)</f>
        <v>19868.70644165645</v>
      </c>
    </row>
    <row r="1580" spans="1:10">
      <c r="A1580">
        <v>1579</v>
      </c>
      <c r="B1580" s="4">
        <v>45670</v>
      </c>
      <c r="C1580" s="10">
        <f>DATE(YEAR(orders[[#This Row],[order_date]]), MONTH(orders[[#This Row],[order_date]]), 1)</f>
        <v>45658</v>
      </c>
      <c r="D1580" t="s">
        <v>1239</v>
      </c>
      <c r="E1580" t="s">
        <v>691</v>
      </c>
      <c r="F1580" t="str">
        <f>VLOOKUP(orders[[#This Row],[product_id]],Products!A:C,3,0)</f>
        <v>Appliances</v>
      </c>
      <c r="G1580">
        <v>2</v>
      </c>
      <c r="H1580" s="6">
        <v>0.11202503525574549</v>
      </c>
      <c r="I1580" s="2">
        <f>VLOOKUP($E1580,
Products!$A$1:$F$201,MATCH(Orders!I$1,Products!$A$1:$F$1,0),0)</f>
        <v>2337.6024778940591</v>
      </c>
      <c r="J1580" s="2">
        <f>VLOOKUP($E1580,
Products!$A$1:$F$201,MATCH(Orders!J$1,Products!$A$1:$F$1,0),0)</f>
        <v>1616.9957885138581</v>
      </c>
    </row>
    <row r="1581" spans="1:10">
      <c r="A1581">
        <v>1580</v>
      </c>
      <c r="B1581" s="4">
        <v>45996</v>
      </c>
      <c r="C1581" s="10">
        <f>DATE(YEAR(orders[[#This Row],[order_date]]), MONTH(orders[[#This Row],[order_date]]), 1)</f>
        <v>45992</v>
      </c>
      <c r="D1581" t="s">
        <v>3451</v>
      </c>
      <c r="E1581" t="s">
        <v>700</v>
      </c>
      <c r="F1581" t="str">
        <f>VLOOKUP(orders[[#This Row],[product_id]],Products!A:C,3,0)</f>
        <v>Electronics</v>
      </c>
      <c r="G1581">
        <v>2</v>
      </c>
      <c r="H1581" s="6">
        <v>0.13903238957526276</v>
      </c>
      <c r="I1581" s="2">
        <f>VLOOKUP($E1581,
Products!$A$1:$F$201,MATCH(Orders!I$1,Products!$A$1:$F$1,0),0)</f>
        <v>11070.26215043813</v>
      </c>
      <c r="J1581" s="2">
        <f>VLOOKUP($E1581,
Products!$A$1:$F$201,MATCH(Orders!J$1,Products!$A$1:$F$1,0),0)</f>
        <v>7867.3909748932683</v>
      </c>
    </row>
    <row r="1582" spans="1:10">
      <c r="A1582">
        <v>1581</v>
      </c>
      <c r="B1582" s="4">
        <v>45484</v>
      </c>
      <c r="C1582" s="10">
        <f>DATE(YEAR(orders[[#This Row],[order_date]]), MONTH(orders[[#This Row],[order_date]]), 1)</f>
        <v>45474</v>
      </c>
      <c r="D1582" t="s">
        <v>3633</v>
      </c>
      <c r="E1582" t="s">
        <v>612</v>
      </c>
      <c r="F1582" t="str">
        <f>VLOOKUP(orders[[#This Row],[product_id]],Products!A:C,3,0)</f>
        <v>Electronics</v>
      </c>
      <c r="G1582">
        <v>2</v>
      </c>
      <c r="H1582" s="6">
        <v>0.15218884315147443</v>
      </c>
      <c r="I1582" s="2">
        <f>VLOOKUP($E1582,
Products!$A$1:$F$201,MATCH(Orders!I$1,Products!$A$1:$F$1,0),0)</f>
        <v>2704.041843529928</v>
      </c>
      <c r="J1582" s="2">
        <f>VLOOKUP($E1582,
Products!$A$1:$F$201,MATCH(Orders!J$1,Products!$A$1:$F$1,0),0)</f>
        <v>2158.9135708713038</v>
      </c>
    </row>
    <row r="1583" spans="1:10">
      <c r="A1583">
        <v>1582</v>
      </c>
      <c r="B1583" s="4">
        <v>45452</v>
      </c>
      <c r="C1583" s="10">
        <f>DATE(YEAR(orders[[#This Row],[order_date]]), MONTH(orders[[#This Row],[order_date]]), 1)</f>
        <v>45444</v>
      </c>
      <c r="D1583" t="s">
        <v>790</v>
      </c>
      <c r="E1583" t="s">
        <v>618</v>
      </c>
      <c r="F1583" t="str">
        <f>VLOOKUP(orders[[#This Row],[product_id]],Products!A:C,3,0)</f>
        <v>Appliances</v>
      </c>
      <c r="G1583">
        <v>1</v>
      </c>
      <c r="H1583" s="6">
        <v>8.2594527102894194E-2</v>
      </c>
      <c r="I1583" s="2">
        <f>VLOOKUP($E1583,
Products!$A$1:$F$201,MATCH(Orders!I$1,Products!$A$1:$F$1,0),0)</f>
        <v>5546.9777002203573</v>
      </c>
      <c r="J1583" s="2">
        <f>VLOOKUP($E1583,
Products!$A$1:$F$201,MATCH(Orders!J$1,Products!$A$1:$F$1,0),0)</f>
        <v>4048.2565671880161</v>
      </c>
    </row>
    <row r="1584" spans="1:10">
      <c r="A1584">
        <v>1583</v>
      </c>
      <c r="B1584" s="4">
        <v>45523</v>
      </c>
      <c r="C1584" s="10">
        <f>DATE(YEAR(orders[[#This Row],[order_date]]), MONTH(orders[[#This Row],[order_date]]), 1)</f>
        <v>45505</v>
      </c>
      <c r="D1584" t="s">
        <v>3345</v>
      </c>
      <c r="E1584" t="s">
        <v>627</v>
      </c>
      <c r="F1584" t="str">
        <f>VLOOKUP(orders[[#This Row],[product_id]],Products!A:C,3,0)</f>
        <v>Electronics</v>
      </c>
      <c r="G1584">
        <v>1</v>
      </c>
      <c r="H1584" s="6">
        <v>0.21030628395745066</v>
      </c>
      <c r="I1584" s="2">
        <f>VLOOKUP($E1584,
Products!$A$1:$F$201,MATCH(Orders!I$1,Products!$A$1:$F$1,0),0)</f>
        <v>21043.736386381101</v>
      </c>
      <c r="J1584" s="2">
        <f>VLOOKUP($E1584,
Products!$A$1:$F$201,MATCH(Orders!J$1,Products!$A$1:$F$1,0),0)</f>
        <v>14357.858783760659</v>
      </c>
    </row>
    <row r="1585" spans="1:10">
      <c r="A1585">
        <v>1584</v>
      </c>
      <c r="B1585" s="4">
        <v>45766</v>
      </c>
      <c r="C1585" s="10">
        <f>DATE(YEAR(orders[[#This Row],[order_date]]), MONTH(orders[[#This Row],[order_date]]), 1)</f>
        <v>45748</v>
      </c>
      <c r="D1585" t="s">
        <v>1546</v>
      </c>
      <c r="E1585" t="s">
        <v>705</v>
      </c>
      <c r="F1585" t="str">
        <f>VLOOKUP(orders[[#This Row],[product_id]],Products!A:C,3,0)</f>
        <v>Electronics</v>
      </c>
      <c r="G1585">
        <v>3</v>
      </c>
      <c r="H1585" s="6">
        <v>0.16129823977969435</v>
      </c>
      <c r="I1585" s="2">
        <f>VLOOKUP($E1585,
Products!$A$1:$F$201,MATCH(Orders!I$1,Products!$A$1:$F$1,0),0)</f>
        <v>11719.594724541899</v>
      </c>
      <c r="J1585" s="2">
        <f>VLOOKUP($E1585,
Products!$A$1:$F$201,MATCH(Orders!J$1,Products!$A$1:$F$1,0),0)</f>
        <v>7926.6332911718628</v>
      </c>
    </row>
    <row r="1586" spans="1:10">
      <c r="A1586">
        <v>1585</v>
      </c>
      <c r="B1586" s="4">
        <v>44929</v>
      </c>
      <c r="C1586" s="10">
        <f>DATE(YEAR(orders[[#This Row],[order_date]]), MONTH(orders[[#This Row],[order_date]]), 1)</f>
        <v>44927</v>
      </c>
      <c r="D1586" t="s">
        <v>782</v>
      </c>
      <c r="E1586" t="s">
        <v>689</v>
      </c>
      <c r="F1586" t="str">
        <f>VLOOKUP(orders[[#This Row],[product_id]],Products!A:C,3,0)</f>
        <v>Electronics</v>
      </c>
      <c r="G1586">
        <v>1</v>
      </c>
      <c r="H1586" s="6">
        <v>0.22728213598639541</v>
      </c>
      <c r="I1586" s="2">
        <f>VLOOKUP($E1586,
Products!$A$1:$F$201,MATCH(Orders!I$1,Products!$A$1:$F$1,0),0)</f>
        <v>22021.70433799336</v>
      </c>
      <c r="J1586" s="2">
        <f>VLOOKUP($E1586,
Products!$A$1:$F$201,MATCH(Orders!J$1,Products!$A$1:$F$1,0),0)</f>
        <v>16990.60087110737</v>
      </c>
    </row>
    <row r="1587" spans="1:10">
      <c r="A1587">
        <v>1586</v>
      </c>
      <c r="B1587" s="4">
        <v>45978</v>
      </c>
      <c r="C1587" s="10">
        <f>DATE(YEAR(orders[[#This Row],[order_date]]), MONTH(orders[[#This Row],[order_date]]), 1)</f>
        <v>45962</v>
      </c>
      <c r="D1587" t="s">
        <v>3083</v>
      </c>
      <c r="E1587" t="s">
        <v>673</v>
      </c>
      <c r="F1587" t="str">
        <f>VLOOKUP(orders[[#This Row],[product_id]],Products!A:C,3,0)</f>
        <v>Electronics</v>
      </c>
      <c r="G1587">
        <v>1</v>
      </c>
      <c r="H1587" s="6">
        <v>0.23808767368564004</v>
      </c>
      <c r="I1587" s="2">
        <f>VLOOKUP($E1587,
Products!$A$1:$F$201,MATCH(Orders!I$1,Products!$A$1:$F$1,0),0)</f>
        <v>19770.070105413852</v>
      </c>
      <c r="J1587" s="2">
        <f>VLOOKUP($E1587,
Products!$A$1:$F$201,MATCH(Orders!J$1,Products!$A$1:$F$1,0),0)</f>
        <v>14414.291574648811</v>
      </c>
    </row>
    <row r="1588" spans="1:10">
      <c r="A1588">
        <v>1587</v>
      </c>
      <c r="B1588" s="4">
        <v>45083</v>
      </c>
      <c r="C1588" s="10">
        <f>DATE(YEAR(orders[[#This Row],[order_date]]), MONTH(orders[[#This Row],[order_date]]), 1)</f>
        <v>45078</v>
      </c>
      <c r="D1588" t="s">
        <v>3136</v>
      </c>
      <c r="E1588" t="s">
        <v>592</v>
      </c>
      <c r="F1588" t="str">
        <f>VLOOKUP(orders[[#This Row],[product_id]],Products!A:C,3,0)</f>
        <v>Electronics</v>
      </c>
      <c r="G1588">
        <v>2</v>
      </c>
      <c r="H1588" s="6">
        <v>0.1678965678806523</v>
      </c>
      <c r="I1588" s="2">
        <f>VLOOKUP($E1588,
Products!$A$1:$F$201,MATCH(Orders!I$1,Products!$A$1:$F$1,0),0)</f>
        <v>12221.95918536383</v>
      </c>
      <c r="J1588" s="2">
        <f>VLOOKUP($E1588,
Products!$A$1:$F$201,MATCH(Orders!J$1,Products!$A$1:$F$1,0),0)</f>
        <v>9737.7215556427309</v>
      </c>
    </row>
    <row r="1589" spans="1:10">
      <c r="A1589">
        <v>1588</v>
      </c>
      <c r="B1589" s="4">
        <v>45781</v>
      </c>
      <c r="C1589" s="10">
        <f>DATE(YEAR(orders[[#This Row],[order_date]]), MONTH(orders[[#This Row],[order_date]]), 1)</f>
        <v>45778</v>
      </c>
      <c r="D1589" t="s">
        <v>4210</v>
      </c>
      <c r="E1589" t="s">
        <v>507</v>
      </c>
      <c r="F1589" t="str">
        <f>VLOOKUP(orders[[#This Row],[product_id]],Products!A:C,3,0)</f>
        <v>Electronics</v>
      </c>
      <c r="G1589">
        <v>3</v>
      </c>
      <c r="H1589" s="6">
        <v>0.10591776903437014</v>
      </c>
      <c r="I1589" s="2">
        <f>VLOOKUP($E1589,
Products!$A$1:$F$201,MATCH(Orders!I$1,Products!$A$1:$F$1,0),0)</f>
        <v>28502.89768049858</v>
      </c>
      <c r="J1589" s="2">
        <f>VLOOKUP($E1589,
Products!$A$1:$F$201,MATCH(Orders!J$1,Products!$A$1:$F$1,0),0)</f>
        <v>20477.83623923226</v>
      </c>
    </row>
    <row r="1590" spans="1:10">
      <c r="A1590">
        <v>1589</v>
      </c>
      <c r="B1590" s="4">
        <v>45437</v>
      </c>
      <c r="C1590" s="10">
        <f>DATE(YEAR(orders[[#This Row],[order_date]]), MONTH(orders[[#This Row],[order_date]]), 1)</f>
        <v>45413</v>
      </c>
      <c r="D1590" t="s">
        <v>3130</v>
      </c>
      <c r="E1590" t="s">
        <v>626</v>
      </c>
      <c r="F1590" t="str">
        <f>VLOOKUP(orders[[#This Row],[product_id]],Products!A:C,3,0)</f>
        <v>Electronics</v>
      </c>
      <c r="G1590">
        <v>3</v>
      </c>
      <c r="H1590" s="6">
        <v>0.17641595584373002</v>
      </c>
      <c r="I1590" s="2">
        <f>VLOOKUP($E1590,
Products!$A$1:$F$201,MATCH(Orders!I$1,Products!$A$1:$F$1,0),0)</f>
        <v>19602.440815481601</v>
      </c>
      <c r="J1590" s="2">
        <f>VLOOKUP($E1590,
Products!$A$1:$F$201,MATCH(Orders!J$1,Products!$A$1:$F$1,0),0)</f>
        <v>14427.862284038891</v>
      </c>
    </row>
    <row r="1591" spans="1:10">
      <c r="A1591">
        <v>1590</v>
      </c>
      <c r="B1591" s="4">
        <v>45613</v>
      </c>
      <c r="C1591" s="10">
        <f>DATE(YEAR(orders[[#This Row],[order_date]]), MONTH(orders[[#This Row],[order_date]]), 1)</f>
        <v>45597</v>
      </c>
      <c r="D1591" t="s">
        <v>3094</v>
      </c>
      <c r="E1591" t="s">
        <v>608</v>
      </c>
      <c r="F1591" t="str">
        <f>VLOOKUP(orders[[#This Row],[product_id]],Products!A:C,3,0)</f>
        <v>Electronics</v>
      </c>
      <c r="G1591">
        <v>3</v>
      </c>
      <c r="H1591" s="6">
        <v>0.21095235716403149</v>
      </c>
      <c r="I1591" s="2">
        <f>VLOOKUP($E1591,
Products!$A$1:$F$201,MATCH(Orders!I$1,Products!$A$1:$F$1,0),0)</f>
        <v>32509.710212279751</v>
      </c>
      <c r="J1591" s="2">
        <f>VLOOKUP($E1591,
Products!$A$1:$F$201,MATCH(Orders!J$1,Products!$A$1:$F$1,0),0)</f>
        <v>23699.228985408761</v>
      </c>
    </row>
    <row r="1592" spans="1:10">
      <c r="A1592">
        <v>1591</v>
      </c>
      <c r="B1592" s="4">
        <v>45497</v>
      </c>
      <c r="C1592" s="10">
        <f>DATE(YEAR(orders[[#This Row],[order_date]]), MONTH(orders[[#This Row],[order_date]]), 1)</f>
        <v>45474</v>
      </c>
      <c r="D1592" t="s">
        <v>1906</v>
      </c>
      <c r="E1592" t="s">
        <v>654</v>
      </c>
      <c r="F1592" t="str">
        <f>VLOOKUP(orders[[#This Row],[product_id]],Products!A:C,3,0)</f>
        <v>Electronics</v>
      </c>
      <c r="G1592">
        <v>2</v>
      </c>
      <c r="H1592" s="6">
        <v>0.13300599337204341</v>
      </c>
      <c r="I1592" s="2">
        <f>VLOOKUP($E1592,
Products!$A$1:$F$201,MATCH(Orders!I$1,Products!$A$1:$F$1,0),0)</f>
        <v>2480.90324078101</v>
      </c>
      <c r="J1592" s="2">
        <f>VLOOKUP($E1592,
Products!$A$1:$F$201,MATCH(Orders!J$1,Products!$A$1:$F$1,0),0)</f>
        <v>1964.543440578911</v>
      </c>
    </row>
    <row r="1593" spans="1:10">
      <c r="A1593">
        <v>1592</v>
      </c>
      <c r="B1593" s="4">
        <v>45641</v>
      </c>
      <c r="C1593" s="10">
        <f>DATE(YEAR(orders[[#This Row],[order_date]]), MONTH(orders[[#This Row],[order_date]]), 1)</f>
        <v>45627</v>
      </c>
      <c r="D1593" t="s">
        <v>4203</v>
      </c>
      <c r="E1593" t="s">
        <v>685</v>
      </c>
      <c r="F1593" t="str">
        <f>VLOOKUP(orders[[#This Row],[product_id]],Products!A:C,3,0)</f>
        <v>Electronics</v>
      </c>
      <c r="G1593">
        <v>2</v>
      </c>
      <c r="H1593" s="6">
        <v>0.11491451473476751</v>
      </c>
      <c r="I1593" s="2">
        <f>VLOOKUP($E1593,
Products!$A$1:$F$201,MATCH(Orders!I$1,Products!$A$1:$F$1,0),0)</f>
        <v>30011.61348468516</v>
      </c>
      <c r="J1593" s="2">
        <f>VLOOKUP($E1593,
Products!$A$1:$F$201,MATCH(Orders!J$1,Products!$A$1:$F$1,0),0)</f>
        <v>20796.213094008199</v>
      </c>
    </row>
    <row r="1594" spans="1:10">
      <c r="A1594">
        <v>1593</v>
      </c>
      <c r="B1594" s="4">
        <v>45165</v>
      </c>
      <c r="C1594" s="10">
        <f>DATE(YEAR(orders[[#This Row],[order_date]]), MONTH(orders[[#This Row],[order_date]]), 1)</f>
        <v>45139</v>
      </c>
      <c r="D1594" t="s">
        <v>3177</v>
      </c>
      <c r="E1594" t="s">
        <v>657</v>
      </c>
      <c r="F1594" t="str">
        <f>VLOOKUP(orders[[#This Row],[product_id]],Products!A:C,3,0)</f>
        <v>Appliances</v>
      </c>
      <c r="G1594">
        <v>1</v>
      </c>
      <c r="H1594" s="6">
        <v>9.3912124893320889E-2</v>
      </c>
      <c r="I1594" s="2">
        <f>VLOOKUP($E1594,
Products!$A$1:$F$201,MATCH(Orders!I$1,Products!$A$1:$F$1,0),0)</f>
        <v>6275.8669412443169</v>
      </c>
      <c r="J1594" s="2">
        <f>VLOOKUP($E1594,
Products!$A$1:$F$201,MATCH(Orders!J$1,Products!$A$1:$F$1,0),0)</f>
        <v>4742.5097602697688</v>
      </c>
    </row>
    <row r="1595" spans="1:10">
      <c r="A1595">
        <v>1594</v>
      </c>
      <c r="B1595" s="4">
        <v>45229</v>
      </c>
      <c r="C1595" s="10">
        <f>DATE(YEAR(orders[[#This Row],[order_date]]), MONTH(orders[[#This Row],[order_date]]), 1)</f>
        <v>45200</v>
      </c>
      <c r="D1595" t="s">
        <v>2696</v>
      </c>
      <c r="E1595" t="s">
        <v>558</v>
      </c>
      <c r="F1595" t="str">
        <f>VLOOKUP(orders[[#This Row],[product_id]],Products!A:C,3,0)</f>
        <v>Electronics</v>
      </c>
      <c r="G1595">
        <v>1</v>
      </c>
      <c r="H1595" s="6">
        <v>0.10173802466678838</v>
      </c>
      <c r="I1595" s="2">
        <f>VLOOKUP($E1595,
Products!$A$1:$F$201,MATCH(Orders!I$1,Products!$A$1:$F$1,0),0)</f>
        <v>30121.382934618541</v>
      </c>
      <c r="J1595" s="2">
        <f>VLOOKUP($E1595,
Products!$A$1:$F$201,MATCH(Orders!J$1,Products!$A$1:$F$1,0),0)</f>
        <v>20439.226581954921</v>
      </c>
    </row>
    <row r="1596" spans="1:10">
      <c r="A1596">
        <v>1595</v>
      </c>
      <c r="B1596" s="4">
        <v>45533</v>
      </c>
      <c r="C1596" s="10">
        <f>DATE(YEAR(orders[[#This Row],[order_date]]), MONTH(orders[[#This Row],[order_date]]), 1)</f>
        <v>45505</v>
      </c>
      <c r="D1596" t="s">
        <v>2927</v>
      </c>
      <c r="E1596" t="s">
        <v>671</v>
      </c>
      <c r="F1596" t="str">
        <f>VLOOKUP(orders[[#This Row],[product_id]],Products!A:C,3,0)</f>
        <v>Electronics</v>
      </c>
      <c r="G1596">
        <v>2</v>
      </c>
      <c r="H1596" s="6">
        <v>0.20732075047175907</v>
      </c>
      <c r="I1596" s="2">
        <f>VLOOKUP($E1596,
Products!$A$1:$F$201,MATCH(Orders!I$1,Products!$A$1:$F$1,0),0)</f>
        <v>20226.002416343759</v>
      </c>
      <c r="J1596" s="2">
        <f>VLOOKUP($E1596,
Products!$A$1:$F$201,MATCH(Orders!J$1,Products!$A$1:$F$1,0),0)</f>
        <v>13513.884167631189</v>
      </c>
    </row>
    <row r="1597" spans="1:10">
      <c r="A1597">
        <v>1596</v>
      </c>
      <c r="B1597" s="4">
        <v>45917</v>
      </c>
      <c r="C1597" s="10">
        <f>DATE(YEAR(orders[[#This Row],[order_date]]), MONTH(orders[[#This Row],[order_date]]), 1)</f>
        <v>45901</v>
      </c>
      <c r="D1597" t="s">
        <v>1111</v>
      </c>
      <c r="E1597" t="s">
        <v>653</v>
      </c>
      <c r="F1597" t="str">
        <f>VLOOKUP(orders[[#This Row],[product_id]],Products!A:C,3,0)</f>
        <v>Electronics</v>
      </c>
      <c r="G1597">
        <v>1</v>
      </c>
      <c r="H1597" s="6">
        <v>0.12191044669362927</v>
      </c>
      <c r="I1597" s="2">
        <f>VLOOKUP($E1597,
Products!$A$1:$F$201,MATCH(Orders!I$1,Products!$A$1:$F$1,0),0)</f>
        <v>18065.96612294337</v>
      </c>
      <c r="J1597" s="2">
        <f>VLOOKUP($E1597,
Products!$A$1:$F$201,MATCH(Orders!J$1,Products!$A$1:$F$1,0),0)</f>
        <v>14411.932365903909</v>
      </c>
    </row>
    <row r="1598" spans="1:10">
      <c r="A1598">
        <v>1597</v>
      </c>
      <c r="B1598" s="4">
        <v>45260</v>
      </c>
      <c r="C1598" s="10">
        <f>DATE(YEAR(orders[[#This Row],[order_date]]), MONTH(orders[[#This Row],[order_date]]), 1)</f>
        <v>45231</v>
      </c>
      <c r="D1598" t="s">
        <v>2835</v>
      </c>
      <c r="E1598" t="s">
        <v>555</v>
      </c>
      <c r="F1598" t="str">
        <f>VLOOKUP(orders[[#This Row],[product_id]],Products!A:C,3,0)</f>
        <v>Electronics</v>
      </c>
      <c r="G1598">
        <v>2</v>
      </c>
      <c r="H1598" s="6">
        <v>0.20854737302285595</v>
      </c>
      <c r="I1598" s="2">
        <f>VLOOKUP($E1598,
Products!$A$1:$F$201,MATCH(Orders!I$1,Products!$A$1:$F$1,0),0)</f>
        <v>32397.674936233889</v>
      </c>
      <c r="J1598" s="2">
        <f>VLOOKUP($E1598,
Products!$A$1:$F$201,MATCH(Orders!J$1,Products!$A$1:$F$1,0),0)</f>
        <v>24559.251285382288</v>
      </c>
    </row>
    <row r="1599" spans="1:10">
      <c r="A1599">
        <v>1598</v>
      </c>
      <c r="B1599" s="4">
        <v>45039</v>
      </c>
      <c r="C1599" s="10">
        <f>DATE(YEAR(orders[[#This Row],[order_date]]), MONTH(orders[[#This Row],[order_date]]), 1)</f>
        <v>45017</v>
      </c>
      <c r="D1599" t="s">
        <v>726</v>
      </c>
      <c r="E1599" t="s">
        <v>672</v>
      </c>
      <c r="F1599" t="str">
        <f>VLOOKUP(orders[[#This Row],[product_id]],Products!A:C,3,0)</f>
        <v>Electronics</v>
      </c>
      <c r="G1599">
        <v>2</v>
      </c>
      <c r="H1599" s="6">
        <v>0.13518217474810557</v>
      </c>
      <c r="I1599" s="2">
        <f>VLOOKUP($E1599,
Products!$A$1:$F$201,MATCH(Orders!I$1,Products!$A$1:$F$1,0),0)</f>
        <v>29856.340212906369</v>
      </c>
      <c r="J1599" s="2">
        <f>VLOOKUP($E1599,
Products!$A$1:$F$201,MATCH(Orders!J$1,Products!$A$1:$F$1,0),0)</f>
        <v>19759.064823078941</v>
      </c>
    </row>
    <row r="1600" spans="1:10">
      <c r="A1600">
        <v>1599</v>
      </c>
      <c r="B1600" s="4">
        <v>45288</v>
      </c>
      <c r="C1600" s="10">
        <f>DATE(YEAR(orders[[#This Row],[order_date]]), MONTH(orders[[#This Row],[order_date]]), 1)</f>
        <v>45261</v>
      </c>
      <c r="D1600" t="s">
        <v>3444</v>
      </c>
      <c r="E1600" t="s">
        <v>565</v>
      </c>
      <c r="F1600" t="str">
        <f>VLOOKUP(orders[[#This Row],[product_id]],Products!A:C,3,0)</f>
        <v>Electronics</v>
      </c>
      <c r="G1600">
        <v>1</v>
      </c>
      <c r="H1600" s="6">
        <v>0.24880754930194013</v>
      </c>
      <c r="I1600" s="2">
        <f>VLOOKUP($E1600,
Products!$A$1:$F$201,MATCH(Orders!I$1,Products!$A$1:$F$1,0),0)</f>
        <v>2327.4213408101141</v>
      </c>
      <c r="J1600" s="2">
        <f>VLOOKUP($E1600,
Products!$A$1:$F$201,MATCH(Orders!J$1,Products!$A$1:$F$1,0),0)</f>
        <v>1682.0944582406071</v>
      </c>
    </row>
    <row r="1601" spans="1:10">
      <c r="A1601">
        <v>1600</v>
      </c>
      <c r="B1601" s="4">
        <v>45727</v>
      </c>
      <c r="C1601" s="10">
        <f>DATE(YEAR(orders[[#This Row],[order_date]]), MONTH(orders[[#This Row],[order_date]]), 1)</f>
        <v>45717</v>
      </c>
      <c r="D1601" t="s">
        <v>3763</v>
      </c>
      <c r="E1601" t="s">
        <v>619</v>
      </c>
      <c r="F1601" t="str">
        <f>VLOOKUP(orders[[#This Row],[product_id]],Products!A:C,3,0)</f>
        <v>Appliances</v>
      </c>
      <c r="G1601">
        <v>2</v>
      </c>
      <c r="H1601" s="6">
        <v>0.1104754688869254</v>
      </c>
      <c r="I1601" s="2">
        <f>VLOOKUP($E1601,
Products!$A$1:$F$201,MATCH(Orders!I$1,Products!$A$1:$F$1,0),0)</f>
        <v>6040.8433358455886</v>
      </c>
      <c r="J1601" s="2">
        <f>VLOOKUP($E1601,
Products!$A$1:$F$201,MATCH(Orders!J$1,Products!$A$1:$F$1,0),0)</f>
        <v>4363.6239115177623</v>
      </c>
    </row>
    <row r="1602" spans="1:10">
      <c r="A1602">
        <v>1601</v>
      </c>
      <c r="B1602" s="4">
        <v>45023</v>
      </c>
      <c r="C1602" s="10">
        <f>DATE(YEAR(orders[[#This Row],[order_date]]), MONTH(orders[[#This Row],[order_date]]), 1)</f>
        <v>45017</v>
      </c>
      <c r="D1602" t="s">
        <v>1103</v>
      </c>
      <c r="E1602" t="s">
        <v>613</v>
      </c>
      <c r="F1602" t="str">
        <f>VLOOKUP(orders[[#This Row],[product_id]],Products!A:C,3,0)</f>
        <v>Appliances</v>
      </c>
      <c r="G1602">
        <v>3</v>
      </c>
      <c r="H1602" s="6">
        <v>0.12504144973229417</v>
      </c>
      <c r="I1602" s="2">
        <f>VLOOKUP($E1602,
Products!$A$1:$F$201,MATCH(Orders!I$1,Products!$A$1:$F$1,0),0)</f>
        <v>6365.2492969652412</v>
      </c>
      <c r="J1602" s="2">
        <f>VLOOKUP($E1602,
Products!$A$1:$F$201,MATCH(Orders!J$1,Products!$A$1:$F$1,0),0)</f>
        <v>4174.927496964433</v>
      </c>
    </row>
    <row r="1603" spans="1:10">
      <c r="A1603">
        <v>1602</v>
      </c>
      <c r="B1603" s="4">
        <v>44942</v>
      </c>
      <c r="C1603" s="10">
        <f>DATE(YEAR(orders[[#This Row],[order_date]]), MONTH(orders[[#This Row],[order_date]]), 1)</f>
        <v>44927</v>
      </c>
      <c r="D1603" t="s">
        <v>3083</v>
      </c>
      <c r="E1603" t="s">
        <v>544</v>
      </c>
      <c r="F1603" t="str">
        <f>VLOOKUP(orders[[#This Row],[product_id]],Products!A:C,3,0)</f>
        <v>Electronics</v>
      </c>
      <c r="G1603">
        <v>1</v>
      </c>
      <c r="H1603" s="6">
        <v>0.21590184951123961</v>
      </c>
      <c r="I1603" s="2">
        <f>VLOOKUP($E1603,
Products!$A$1:$F$201,MATCH(Orders!I$1,Products!$A$1:$F$1,0),0)</f>
        <v>16273.22789477584</v>
      </c>
      <c r="J1603" s="2">
        <f>VLOOKUP($E1603,
Products!$A$1:$F$201,MATCH(Orders!J$1,Products!$A$1:$F$1,0),0)</f>
        <v>12683.607953986329</v>
      </c>
    </row>
    <row r="1604" spans="1:10">
      <c r="A1604">
        <v>1603</v>
      </c>
      <c r="B1604" s="4">
        <v>45482</v>
      </c>
      <c r="C1604" s="10">
        <f>DATE(YEAR(orders[[#This Row],[order_date]]), MONTH(orders[[#This Row],[order_date]]), 1)</f>
        <v>45474</v>
      </c>
      <c r="D1604" t="s">
        <v>2978</v>
      </c>
      <c r="E1604" t="s">
        <v>576</v>
      </c>
      <c r="F1604" t="str">
        <f>VLOOKUP(orders[[#This Row],[product_id]],Products!A:C,3,0)</f>
        <v>Electronics</v>
      </c>
      <c r="G1604">
        <v>1</v>
      </c>
      <c r="H1604" s="6">
        <v>0.16151325654963164</v>
      </c>
      <c r="I1604" s="2">
        <f>VLOOKUP($E1604,
Products!$A$1:$F$201,MATCH(Orders!I$1,Products!$A$1:$F$1,0),0)</f>
        <v>12571.90922514794</v>
      </c>
      <c r="J1604" s="2">
        <f>VLOOKUP($E1604,
Products!$A$1:$F$201,MATCH(Orders!J$1,Products!$A$1:$F$1,0),0)</f>
        <v>9314.5536289888332</v>
      </c>
    </row>
    <row r="1605" spans="1:10">
      <c r="A1605">
        <v>1604</v>
      </c>
      <c r="B1605" s="4">
        <v>45302</v>
      </c>
      <c r="C1605" s="10">
        <f>DATE(YEAR(orders[[#This Row],[order_date]]), MONTH(orders[[#This Row],[order_date]]), 1)</f>
        <v>45292</v>
      </c>
      <c r="D1605" t="s">
        <v>2506</v>
      </c>
      <c r="E1605" t="s">
        <v>633</v>
      </c>
      <c r="F1605" t="str">
        <f>VLOOKUP(orders[[#This Row],[product_id]],Products!A:C,3,0)</f>
        <v>Appliances</v>
      </c>
      <c r="G1605">
        <v>2</v>
      </c>
      <c r="H1605" s="6">
        <v>6.6275904174720651E-2</v>
      </c>
      <c r="I1605" s="2">
        <f>VLOOKUP($E1605,
Products!$A$1:$F$201,MATCH(Orders!I$1,Products!$A$1:$F$1,0),0)</f>
        <v>2361.4162937319088</v>
      </c>
      <c r="J1605" s="2">
        <f>VLOOKUP($E1605,
Products!$A$1:$F$201,MATCH(Orders!J$1,Products!$A$1:$F$1,0),0)</f>
        <v>1552.5536411429621</v>
      </c>
    </row>
    <row r="1606" spans="1:10">
      <c r="A1606">
        <v>1605</v>
      </c>
      <c r="B1606" s="4">
        <v>45668</v>
      </c>
      <c r="C1606" s="10">
        <f>DATE(YEAR(orders[[#This Row],[order_date]]), MONTH(orders[[#This Row],[order_date]]), 1)</f>
        <v>45658</v>
      </c>
      <c r="D1606" t="s">
        <v>4179</v>
      </c>
      <c r="E1606" t="s">
        <v>538</v>
      </c>
      <c r="F1606" t="str">
        <f>VLOOKUP(orders[[#This Row],[product_id]],Products!A:C,3,0)</f>
        <v>Electronics</v>
      </c>
      <c r="G1606">
        <v>1</v>
      </c>
      <c r="H1606" s="6">
        <v>0.24268200932482176</v>
      </c>
      <c r="I1606" s="2">
        <f>VLOOKUP($E1606,
Products!$A$1:$F$201,MATCH(Orders!I$1,Products!$A$1:$F$1,0),0)</f>
        <v>29368.843697269542</v>
      </c>
      <c r="J1606" s="2">
        <f>VLOOKUP($E1606,
Products!$A$1:$F$201,MATCH(Orders!J$1,Products!$A$1:$F$1,0),0)</f>
        <v>23079.13344123889</v>
      </c>
    </row>
    <row r="1607" spans="1:10">
      <c r="A1607">
        <v>1606</v>
      </c>
      <c r="B1607" s="4">
        <v>45316</v>
      </c>
      <c r="C1607" s="10">
        <f>DATE(YEAR(orders[[#This Row],[order_date]]), MONTH(orders[[#This Row],[order_date]]), 1)</f>
        <v>45292</v>
      </c>
      <c r="D1607" t="s">
        <v>3534</v>
      </c>
      <c r="E1607" t="s">
        <v>662</v>
      </c>
      <c r="F1607" t="str">
        <f>VLOOKUP(orders[[#This Row],[product_id]],Products!A:C,3,0)</f>
        <v>Electronics</v>
      </c>
      <c r="G1607">
        <v>2</v>
      </c>
      <c r="H1607" s="6">
        <v>0.17759034444580149</v>
      </c>
      <c r="I1607" s="2">
        <f>VLOOKUP($E1607,
Products!$A$1:$F$201,MATCH(Orders!I$1,Products!$A$1:$F$1,0),0)</f>
        <v>20028.650831777191</v>
      </c>
      <c r="J1607" s="2">
        <f>VLOOKUP($E1607,
Products!$A$1:$F$201,MATCH(Orders!J$1,Products!$A$1:$F$1,0),0)</f>
        <v>14139.84905320309</v>
      </c>
    </row>
    <row r="1608" spans="1:10">
      <c r="A1608">
        <v>1607</v>
      </c>
      <c r="B1608" s="4">
        <v>45546</v>
      </c>
      <c r="C1608" s="10">
        <f>DATE(YEAR(orders[[#This Row],[order_date]]), MONTH(orders[[#This Row],[order_date]]), 1)</f>
        <v>45536</v>
      </c>
      <c r="D1608" t="s">
        <v>4540</v>
      </c>
      <c r="E1608" t="s">
        <v>579</v>
      </c>
      <c r="F1608" t="str">
        <f>VLOOKUP(orders[[#This Row],[product_id]],Products!A:C,3,0)</f>
        <v>Appliances</v>
      </c>
      <c r="G1608">
        <v>2</v>
      </c>
      <c r="H1608" s="6">
        <v>0.13333118222944984</v>
      </c>
      <c r="I1608" s="2">
        <f>VLOOKUP($E1608,
Products!$A$1:$F$201,MATCH(Orders!I$1,Products!$A$1:$F$1,0),0)</f>
        <v>5919.3204980498322</v>
      </c>
      <c r="J1608" s="2">
        <f>VLOOKUP($E1608,
Products!$A$1:$F$201,MATCH(Orders!J$1,Products!$A$1:$F$1,0),0)</f>
        <v>3972.3071240281379</v>
      </c>
    </row>
    <row r="1609" spans="1:10">
      <c r="A1609">
        <v>1608</v>
      </c>
      <c r="B1609" s="4">
        <v>45750</v>
      </c>
      <c r="C1609" s="10">
        <f>DATE(YEAR(orders[[#This Row],[order_date]]), MONTH(orders[[#This Row],[order_date]]), 1)</f>
        <v>45748</v>
      </c>
      <c r="D1609" t="s">
        <v>2514</v>
      </c>
      <c r="E1609" t="s">
        <v>515</v>
      </c>
      <c r="F1609" t="str">
        <f>VLOOKUP(orders[[#This Row],[product_id]],Products!A:C,3,0)</f>
        <v>Appliances</v>
      </c>
      <c r="G1609">
        <v>3</v>
      </c>
      <c r="H1609" s="6">
        <v>0.12323619653585961</v>
      </c>
      <c r="I1609" s="2">
        <f>VLOOKUP($E1609,
Products!$A$1:$F$201,MATCH(Orders!I$1,Products!$A$1:$F$1,0),0)</f>
        <v>2136.8180837738519</v>
      </c>
      <c r="J1609" s="2">
        <f>VLOOKUP($E1609,
Products!$A$1:$F$201,MATCH(Orders!J$1,Products!$A$1:$F$1,0),0)</f>
        <v>1689.48738136013</v>
      </c>
    </row>
    <row r="1610" spans="1:10">
      <c r="A1610">
        <v>1609</v>
      </c>
      <c r="B1610" s="4">
        <v>45246</v>
      </c>
      <c r="C1610" s="10">
        <f>DATE(YEAR(orders[[#This Row],[order_date]]), MONTH(orders[[#This Row],[order_date]]), 1)</f>
        <v>45231</v>
      </c>
      <c r="D1610" t="s">
        <v>1599</v>
      </c>
      <c r="E1610" t="s">
        <v>700</v>
      </c>
      <c r="F1610" t="str">
        <f>VLOOKUP(orders[[#This Row],[product_id]],Products!A:C,3,0)</f>
        <v>Electronics</v>
      </c>
      <c r="G1610">
        <v>1</v>
      </c>
      <c r="H1610" s="6">
        <v>0.20717847227395866</v>
      </c>
      <c r="I1610" s="2">
        <f>VLOOKUP($E1610,
Products!$A$1:$F$201,MATCH(Orders!I$1,Products!$A$1:$F$1,0),0)</f>
        <v>11070.26215043813</v>
      </c>
      <c r="J1610" s="2">
        <f>VLOOKUP($E1610,
Products!$A$1:$F$201,MATCH(Orders!J$1,Products!$A$1:$F$1,0),0)</f>
        <v>7867.3909748932683</v>
      </c>
    </row>
    <row r="1611" spans="1:10">
      <c r="A1611">
        <v>1610</v>
      </c>
      <c r="B1611" s="4">
        <v>45122</v>
      </c>
      <c r="C1611" s="10">
        <f>DATE(YEAR(orders[[#This Row],[order_date]]), MONTH(orders[[#This Row],[order_date]]), 1)</f>
        <v>45108</v>
      </c>
      <c r="D1611" t="s">
        <v>4632</v>
      </c>
      <c r="E1611" t="s">
        <v>636</v>
      </c>
      <c r="F1611" t="str">
        <f>VLOOKUP(orders[[#This Row],[product_id]],Products!A:C,3,0)</f>
        <v>Appliances</v>
      </c>
      <c r="G1611">
        <v>2</v>
      </c>
      <c r="H1611" s="6">
        <v>0.13284028569016401</v>
      </c>
      <c r="I1611" s="2">
        <f>VLOOKUP($E1611,
Products!$A$1:$F$201,MATCH(Orders!I$1,Products!$A$1:$F$1,0),0)</f>
        <v>2035.5647279372099</v>
      </c>
      <c r="J1611" s="2">
        <f>VLOOKUP($E1611,
Products!$A$1:$F$201,MATCH(Orders!J$1,Products!$A$1:$F$1,0),0)</f>
        <v>1486.048843699655</v>
      </c>
    </row>
    <row r="1612" spans="1:10">
      <c r="A1612">
        <v>1611</v>
      </c>
      <c r="B1612" s="4">
        <v>45344</v>
      </c>
      <c r="C1612" s="10">
        <f>DATE(YEAR(orders[[#This Row],[order_date]]), MONTH(orders[[#This Row],[order_date]]), 1)</f>
        <v>45323</v>
      </c>
      <c r="D1612" t="s">
        <v>2650</v>
      </c>
      <c r="E1612" t="s">
        <v>614</v>
      </c>
      <c r="F1612" t="str">
        <f>VLOOKUP(orders[[#This Row],[product_id]],Products!A:C,3,0)</f>
        <v>Electronics</v>
      </c>
      <c r="G1612">
        <v>2</v>
      </c>
      <c r="H1612" s="6">
        <v>0.23400236904426866</v>
      </c>
      <c r="I1612" s="2">
        <f>VLOOKUP($E1612,
Products!$A$1:$F$201,MATCH(Orders!I$1,Products!$A$1:$F$1,0),0)</f>
        <v>27394.979060178921</v>
      </c>
      <c r="J1612" s="2">
        <f>VLOOKUP($E1612,
Products!$A$1:$F$201,MATCH(Orders!J$1,Products!$A$1:$F$1,0),0)</f>
        <v>20497.911427865951</v>
      </c>
    </row>
    <row r="1613" spans="1:10">
      <c r="A1613">
        <v>1612</v>
      </c>
      <c r="B1613" s="4">
        <v>45533</v>
      </c>
      <c r="C1613" s="10">
        <f>DATE(YEAR(orders[[#This Row],[order_date]]), MONTH(orders[[#This Row],[order_date]]), 1)</f>
        <v>45505</v>
      </c>
      <c r="D1613" t="s">
        <v>1143</v>
      </c>
      <c r="E1613" t="s">
        <v>664</v>
      </c>
      <c r="F1613" t="str">
        <f>VLOOKUP(orders[[#This Row],[product_id]],Products!A:C,3,0)</f>
        <v>Appliances</v>
      </c>
      <c r="G1613">
        <v>2</v>
      </c>
      <c r="H1613" s="6">
        <v>0.13357664002554143</v>
      </c>
      <c r="I1613" s="2">
        <f>VLOOKUP($E1613,
Products!$A$1:$F$201,MATCH(Orders!I$1,Products!$A$1:$F$1,0),0)</f>
        <v>2181.6314584966208</v>
      </c>
      <c r="J1613" s="2">
        <f>VLOOKUP($E1613,
Products!$A$1:$F$201,MATCH(Orders!J$1,Products!$A$1:$F$1,0),0)</f>
        <v>1607.5776178781809</v>
      </c>
    </row>
    <row r="1614" spans="1:10">
      <c r="A1614">
        <v>1613</v>
      </c>
      <c r="B1614" s="4">
        <v>45494</v>
      </c>
      <c r="C1614" s="10">
        <f>DATE(YEAR(orders[[#This Row],[order_date]]), MONTH(orders[[#This Row],[order_date]]), 1)</f>
        <v>45474</v>
      </c>
      <c r="D1614" t="s">
        <v>2001</v>
      </c>
      <c r="E1614" t="s">
        <v>532</v>
      </c>
      <c r="F1614" t="str">
        <f>VLOOKUP(orders[[#This Row],[product_id]],Products!A:C,3,0)</f>
        <v>Electronics</v>
      </c>
      <c r="G1614">
        <v>2</v>
      </c>
      <c r="H1614" s="6">
        <v>0.14528912414755443</v>
      </c>
      <c r="I1614" s="2">
        <f>VLOOKUP($E1614,
Products!$A$1:$F$201,MATCH(Orders!I$1,Products!$A$1:$F$1,0),0)</f>
        <v>2668.0593077725212</v>
      </c>
      <c r="J1614" s="2">
        <f>VLOOKUP($E1614,
Products!$A$1:$F$201,MATCH(Orders!J$1,Products!$A$1:$F$1,0),0)</f>
        <v>1923.7114222321791</v>
      </c>
    </row>
    <row r="1615" spans="1:10">
      <c r="A1615">
        <v>1614</v>
      </c>
      <c r="B1615" s="4">
        <v>45470</v>
      </c>
      <c r="C1615" s="10">
        <f>DATE(YEAR(orders[[#This Row],[order_date]]), MONTH(orders[[#This Row],[order_date]]), 1)</f>
        <v>45444</v>
      </c>
      <c r="D1615" t="s">
        <v>2009</v>
      </c>
      <c r="E1615" t="s">
        <v>703</v>
      </c>
      <c r="F1615" t="str">
        <f>VLOOKUP(orders[[#This Row],[product_id]],Products!A:C,3,0)</f>
        <v>Appliances</v>
      </c>
      <c r="G1615">
        <v>1</v>
      </c>
      <c r="H1615" s="6">
        <v>9.7570133615789964E-2</v>
      </c>
      <c r="I1615" s="2">
        <f>VLOOKUP($E1615,
Products!$A$1:$F$201,MATCH(Orders!I$1,Products!$A$1:$F$1,0),0)</f>
        <v>23763.82929975582</v>
      </c>
      <c r="J1615" s="2">
        <f>VLOOKUP($E1615,
Products!$A$1:$F$201,MATCH(Orders!J$1,Products!$A$1:$F$1,0),0)</f>
        <v>17833.36818447417</v>
      </c>
    </row>
    <row r="1616" spans="1:10">
      <c r="A1616">
        <v>1615</v>
      </c>
      <c r="B1616" s="4">
        <v>45157</v>
      </c>
      <c r="C1616" s="10">
        <f>DATE(YEAR(orders[[#This Row],[order_date]]), MONTH(orders[[#This Row],[order_date]]), 1)</f>
        <v>45139</v>
      </c>
      <c r="D1616" t="s">
        <v>928</v>
      </c>
      <c r="E1616" t="s">
        <v>532</v>
      </c>
      <c r="F1616" t="str">
        <f>VLOOKUP(orders[[#This Row],[product_id]],Products!A:C,3,0)</f>
        <v>Electronics</v>
      </c>
      <c r="G1616">
        <v>2</v>
      </c>
      <c r="H1616" s="6">
        <v>0.1232824919003053</v>
      </c>
      <c r="I1616" s="2">
        <f>VLOOKUP($E1616,
Products!$A$1:$F$201,MATCH(Orders!I$1,Products!$A$1:$F$1,0),0)</f>
        <v>2668.0593077725212</v>
      </c>
      <c r="J1616" s="2">
        <f>VLOOKUP($E1616,
Products!$A$1:$F$201,MATCH(Orders!J$1,Products!$A$1:$F$1,0),0)</f>
        <v>1923.7114222321791</v>
      </c>
    </row>
    <row r="1617" spans="1:10">
      <c r="A1617">
        <v>1616</v>
      </c>
      <c r="B1617" s="4">
        <v>45810</v>
      </c>
      <c r="C1617" s="10">
        <f>DATE(YEAR(orders[[#This Row],[order_date]]), MONTH(orders[[#This Row],[order_date]]), 1)</f>
        <v>45809</v>
      </c>
      <c r="D1617" t="s">
        <v>2316</v>
      </c>
      <c r="E1617" t="s">
        <v>616</v>
      </c>
      <c r="F1617" t="str">
        <f>VLOOKUP(orders[[#This Row],[product_id]],Products!A:C,3,0)</f>
        <v>Electronics</v>
      </c>
      <c r="G1617">
        <v>3</v>
      </c>
      <c r="H1617" s="6">
        <v>0.13816136360697709</v>
      </c>
      <c r="I1617" s="2">
        <f>VLOOKUP($E1617,
Products!$A$1:$F$201,MATCH(Orders!I$1,Products!$A$1:$F$1,0),0)</f>
        <v>12172.554053901489</v>
      </c>
      <c r="J1617" s="2">
        <f>VLOOKUP($E1617,
Products!$A$1:$F$201,MATCH(Orders!J$1,Products!$A$1:$F$1,0),0)</f>
        <v>9644.7702288148557</v>
      </c>
    </row>
    <row r="1618" spans="1:10">
      <c r="A1618">
        <v>1617</v>
      </c>
      <c r="B1618" s="4">
        <v>45447</v>
      </c>
      <c r="C1618" s="10">
        <f>DATE(YEAR(orders[[#This Row],[order_date]]), MONTH(orders[[#This Row],[order_date]]), 1)</f>
        <v>45444</v>
      </c>
      <c r="D1618" t="s">
        <v>4440</v>
      </c>
      <c r="E1618" t="s">
        <v>514</v>
      </c>
      <c r="F1618" t="str">
        <f>VLOOKUP(orders[[#This Row],[product_id]],Products!A:C,3,0)</f>
        <v>Electronics</v>
      </c>
      <c r="G1618">
        <v>2</v>
      </c>
      <c r="H1618" s="6">
        <v>0.1870269616343353</v>
      </c>
      <c r="I1618" s="2">
        <f>VLOOKUP($E1618,
Products!$A$1:$F$201,MATCH(Orders!I$1,Products!$A$1:$F$1,0),0)</f>
        <v>16482.730474054071</v>
      </c>
      <c r="J1618" s="2">
        <f>VLOOKUP($E1618,
Products!$A$1:$F$201,MATCH(Orders!J$1,Products!$A$1:$F$1,0),0)</f>
        <v>12480.81165565178</v>
      </c>
    </row>
    <row r="1619" spans="1:10">
      <c r="A1619">
        <v>1618</v>
      </c>
      <c r="B1619" s="4">
        <v>45629</v>
      </c>
      <c r="C1619" s="10">
        <f>DATE(YEAR(orders[[#This Row],[order_date]]), MONTH(orders[[#This Row],[order_date]]), 1)</f>
        <v>45627</v>
      </c>
      <c r="D1619" t="s">
        <v>2666</v>
      </c>
      <c r="E1619" t="s">
        <v>511</v>
      </c>
      <c r="F1619" t="str">
        <f>VLOOKUP(orders[[#This Row],[product_id]],Products!A:C,3,0)</f>
        <v>Appliances</v>
      </c>
      <c r="G1619">
        <v>2</v>
      </c>
      <c r="H1619" s="6">
        <v>0.10115457961648724</v>
      </c>
      <c r="I1619" s="2">
        <f>VLOOKUP($E1619,
Products!$A$1:$F$201,MATCH(Orders!I$1,Products!$A$1:$F$1,0),0)</f>
        <v>6005.1161529516376</v>
      </c>
      <c r="J1619" s="2">
        <f>VLOOKUP($E1619,
Products!$A$1:$F$201,MATCH(Orders!J$1,Products!$A$1:$F$1,0),0)</f>
        <v>4036.1471846213158</v>
      </c>
    </row>
    <row r="1620" spans="1:10">
      <c r="A1620">
        <v>1619</v>
      </c>
      <c r="B1620" s="4">
        <v>45772</v>
      </c>
      <c r="C1620" s="10">
        <f>DATE(YEAR(orders[[#This Row],[order_date]]), MONTH(orders[[#This Row],[order_date]]), 1)</f>
        <v>45748</v>
      </c>
      <c r="D1620" t="s">
        <v>4648</v>
      </c>
      <c r="E1620" t="s">
        <v>639</v>
      </c>
      <c r="F1620" t="str">
        <f>VLOOKUP(orders[[#This Row],[product_id]],Products!A:C,3,0)</f>
        <v>Appliances</v>
      </c>
      <c r="G1620">
        <v>3</v>
      </c>
      <c r="H1620" s="6">
        <v>6.9204348284262474E-2</v>
      </c>
      <c r="I1620" s="2">
        <f>VLOOKUP($E1620,
Products!$A$1:$F$201,MATCH(Orders!I$1,Products!$A$1:$F$1,0),0)</f>
        <v>2320.8560923599921</v>
      </c>
      <c r="J1620" s="2">
        <f>VLOOKUP($E1620,
Products!$A$1:$F$201,MATCH(Orders!J$1,Products!$A$1:$F$1,0),0)</f>
        <v>1750.110004830213</v>
      </c>
    </row>
    <row r="1621" spans="1:10">
      <c r="A1621">
        <v>1620</v>
      </c>
      <c r="B1621" s="4">
        <v>45599</v>
      </c>
      <c r="C1621" s="10">
        <f>DATE(YEAR(orders[[#This Row],[order_date]]), MONTH(orders[[#This Row],[order_date]]), 1)</f>
        <v>45597</v>
      </c>
      <c r="D1621" t="s">
        <v>1214</v>
      </c>
      <c r="E1621" t="s">
        <v>531</v>
      </c>
      <c r="F1621" t="str">
        <f>VLOOKUP(orders[[#This Row],[product_id]],Products!A:C,3,0)</f>
        <v>Electronics</v>
      </c>
      <c r="G1621">
        <v>3</v>
      </c>
      <c r="H1621" s="6">
        <v>0.11712853958636973</v>
      </c>
      <c r="I1621" s="2">
        <f>VLOOKUP($E1621,
Products!$A$1:$F$201,MATCH(Orders!I$1,Products!$A$1:$F$1,0),0)</f>
        <v>29674.378925417219</v>
      </c>
      <c r="J1621" s="2">
        <f>VLOOKUP($E1621,
Products!$A$1:$F$201,MATCH(Orders!J$1,Products!$A$1:$F$1,0),0)</f>
        <v>20795.30337605517</v>
      </c>
    </row>
    <row r="1622" spans="1:10">
      <c r="A1622">
        <v>1621</v>
      </c>
      <c r="B1622" s="4">
        <v>44947</v>
      </c>
      <c r="C1622" s="10">
        <f>DATE(YEAR(orders[[#This Row],[order_date]]), MONTH(orders[[#This Row],[order_date]]), 1)</f>
        <v>44927</v>
      </c>
      <c r="D1622" t="s">
        <v>4119</v>
      </c>
      <c r="E1622" t="s">
        <v>548</v>
      </c>
      <c r="F1622" t="str">
        <f>VLOOKUP(orders[[#This Row],[product_id]],Products!A:C,3,0)</f>
        <v>Appliances</v>
      </c>
      <c r="G1622">
        <v>2</v>
      </c>
      <c r="H1622" s="6">
        <v>0.11865547815734319</v>
      </c>
      <c r="I1622" s="2">
        <f>VLOOKUP($E1622,
Products!$A$1:$F$201,MATCH(Orders!I$1,Products!$A$1:$F$1,0),0)</f>
        <v>2211.9922659782978</v>
      </c>
      <c r="J1622" s="2">
        <f>VLOOKUP($E1622,
Products!$A$1:$F$201,MATCH(Orders!J$1,Products!$A$1:$F$1,0),0)</f>
        <v>1741.1720710333091</v>
      </c>
    </row>
    <row r="1623" spans="1:10">
      <c r="A1623">
        <v>1622</v>
      </c>
      <c r="B1623" s="4">
        <v>45514</v>
      </c>
      <c r="C1623" s="10">
        <f>DATE(YEAR(orders[[#This Row],[order_date]]), MONTH(orders[[#This Row],[order_date]]), 1)</f>
        <v>45505</v>
      </c>
      <c r="D1623" t="s">
        <v>3370</v>
      </c>
      <c r="E1623" t="s">
        <v>524</v>
      </c>
      <c r="F1623" t="str">
        <f>VLOOKUP(orders[[#This Row],[product_id]],Products!A:C,3,0)</f>
        <v>Electronics</v>
      </c>
      <c r="G1623">
        <v>1</v>
      </c>
      <c r="H1623" s="6">
        <v>0.16393244904409321</v>
      </c>
      <c r="I1623" s="2">
        <f>VLOOKUP($E1623,
Products!$A$1:$F$201,MATCH(Orders!I$1,Products!$A$1:$F$1,0),0)</f>
        <v>13162.372749153699</v>
      </c>
      <c r="J1623" s="2">
        <f>VLOOKUP($E1623,
Products!$A$1:$F$201,MATCH(Orders!J$1,Products!$A$1:$F$1,0),0)</f>
        <v>8772.7564251238819</v>
      </c>
    </row>
    <row r="1624" spans="1:10">
      <c r="A1624">
        <v>1623</v>
      </c>
      <c r="B1624" s="4">
        <v>45824</v>
      </c>
      <c r="C1624" s="10">
        <f>DATE(YEAR(orders[[#This Row],[order_date]]), MONTH(orders[[#This Row],[order_date]]), 1)</f>
        <v>45809</v>
      </c>
      <c r="D1624" t="s">
        <v>1771</v>
      </c>
      <c r="E1624" t="s">
        <v>521</v>
      </c>
      <c r="F1624" t="str">
        <f>VLOOKUP(orders[[#This Row],[product_id]],Products!A:C,3,0)</f>
        <v>Electronics</v>
      </c>
      <c r="G1624">
        <v>1</v>
      </c>
      <c r="H1624" s="6">
        <v>0.24884929103994904</v>
      </c>
      <c r="I1624" s="2">
        <f>VLOOKUP($E1624,
Products!$A$1:$F$201,MATCH(Orders!I$1,Products!$A$1:$F$1,0),0)</f>
        <v>18373.691083837519</v>
      </c>
      <c r="J1624" s="2">
        <f>VLOOKUP($E1624,
Products!$A$1:$F$201,MATCH(Orders!J$1,Products!$A$1:$F$1,0),0)</f>
        <v>14409.80197321412</v>
      </c>
    </row>
    <row r="1625" spans="1:10">
      <c r="A1625">
        <v>1624</v>
      </c>
      <c r="B1625" s="4">
        <v>45297</v>
      </c>
      <c r="C1625" s="10">
        <f>DATE(YEAR(orders[[#This Row],[order_date]]), MONTH(orders[[#This Row],[order_date]]), 1)</f>
        <v>45292</v>
      </c>
      <c r="D1625" t="s">
        <v>1905</v>
      </c>
      <c r="E1625" t="s">
        <v>610</v>
      </c>
      <c r="F1625" t="str">
        <f>VLOOKUP(orders[[#This Row],[product_id]],Products!A:C,3,0)</f>
        <v>Appliances</v>
      </c>
      <c r="G1625">
        <v>1</v>
      </c>
      <c r="H1625" s="6">
        <v>0.10402753054272766</v>
      </c>
      <c r="I1625" s="2">
        <f>VLOOKUP($E1625,
Products!$A$1:$F$201,MATCH(Orders!I$1,Products!$A$1:$F$1,0),0)</f>
        <v>23456.386855186989</v>
      </c>
      <c r="J1625" s="2">
        <f>VLOOKUP($E1625,
Products!$A$1:$F$201,MATCH(Orders!J$1,Products!$A$1:$F$1,0),0)</f>
        <v>16522.385271144129</v>
      </c>
    </row>
    <row r="1626" spans="1:10">
      <c r="A1626">
        <v>1625</v>
      </c>
      <c r="B1626" s="4">
        <v>45004</v>
      </c>
      <c r="C1626" s="10">
        <f>DATE(YEAR(orders[[#This Row],[order_date]]), MONTH(orders[[#This Row],[order_date]]), 1)</f>
        <v>44986</v>
      </c>
      <c r="D1626" t="s">
        <v>1974</v>
      </c>
      <c r="E1626" t="s">
        <v>528</v>
      </c>
      <c r="F1626" t="str">
        <f>VLOOKUP(orders[[#This Row],[product_id]],Products!A:C,3,0)</f>
        <v>Appliances</v>
      </c>
      <c r="G1626">
        <v>1</v>
      </c>
      <c r="H1626" s="6">
        <v>7.3312889777031903E-2</v>
      </c>
      <c r="I1626" s="2">
        <f>VLOOKUP($E1626,
Products!$A$1:$F$201,MATCH(Orders!I$1,Products!$A$1:$F$1,0),0)</f>
        <v>5741.145946914552</v>
      </c>
      <c r="J1626" s="2">
        <f>VLOOKUP($E1626,
Products!$A$1:$F$201,MATCH(Orders!J$1,Products!$A$1:$F$1,0),0)</f>
        <v>4112.7219202399874</v>
      </c>
    </row>
    <row r="1627" spans="1:10">
      <c r="A1627">
        <v>1626</v>
      </c>
      <c r="B1627" s="4">
        <v>45574</v>
      </c>
      <c r="C1627" s="10">
        <f>DATE(YEAR(orders[[#This Row],[order_date]]), MONTH(orders[[#This Row],[order_date]]), 1)</f>
        <v>45566</v>
      </c>
      <c r="D1627" t="s">
        <v>1982</v>
      </c>
      <c r="E1627" t="s">
        <v>662</v>
      </c>
      <c r="F1627" t="str">
        <f>VLOOKUP(orders[[#This Row],[product_id]],Products!A:C,3,0)</f>
        <v>Electronics</v>
      </c>
      <c r="G1627">
        <v>1</v>
      </c>
      <c r="H1627" s="6">
        <v>0.18358999969014514</v>
      </c>
      <c r="I1627" s="2">
        <f>VLOOKUP($E1627,
Products!$A$1:$F$201,MATCH(Orders!I$1,Products!$A$1:$F$1,0),0)</f>
        <v>20028.650831777191</v>
      </c>
      <c r="J1627" s="2">
        <f>VLOOKUP($E1627,
Products!$A$1:$F$201,MATCH(Orders!J$1,Products!$A$1:$F$1,0),0)</f>
        <v>14139.84905320309</v>
      </c>
    </row>
    <row r="1628" spans="1:10">
      <c r="A1628">
        <v>1627</v>
      </c>
      <c r="B1628" s="4">
        <v>45066</v>
      </c>
      <c r="C1628" s="10">
        <f>DATE(YEAR(orders[[#This Row],[order_date]]), MONTH(orders[[#This Row],[order_date]]), 1)</f>
        <v>45047</v>
      </c>
      <c r="D1628" t="s">
        <v>2003</v>
      </c>
      <c r="E1628" t="s">
        <v>671</v>
      </c>
      <c r="F1628" t="str">
        <f>VLOOKUP(orders[[#This Row],[product_id]],Products!A:C,3,0)</f>
        <v>Electronics</v>
      </c>
      <c r="G1628">
        <v>1</v>
      </c>
      <c r="H1628" s="6">
        <v>0.19623403173297352</v>
      </c>
      <c r="I1628" s="2">
        <f>VLOOKUP($E1628,
Products!$A$1:$F$201,MATCH(Orders!I$1,Products!$A$1:$F$1,0),0)</f>
        <v>20226.002416343759</v>
      </c>
      <c r="J1628" s="2">
        <f>VLOOKUP($E1628,
Products!$A$1:$F$201,MATCH(Orders!J$1,Products!$A$1:$F$1,0),0)</f>
        <v>13513.884167631189</v>
      </c>
    </row>
    <row r="1629" spans="1:10">
      <c r="A1629">
        <v>1628</v>
      </c>
      <c r="B1629" s="4">
        <v>45479</v>
      </c>
      <c r="C1629" s="10">
        <f>DATE(YEAR(orders[[#This Row],[order_date]]), MONTH(orders[[#This Row],[order_date]]), 1)</f>
        <v>45474</v>
      </c>
      <c r="D1629" t="s">
        <v>3712</v>
      </c>
      <c r="E1629" t="s">
        <v>564</v>
      </c>
      <c r="F1629" t="str">
        <f>VLOOKUP(orders[[#This Row],[product_id]],Products!A:C,3,0)</f>
        <v>Electronics</v>
      </c>
      <c r="G1629">
        <v>2</v>
      </c>
      <c r="H1629" s="6">
        <v>0.20977438740049545</v>
      </c>
      <c r="I1629" s="2">
        <f>VLOOKUP($E1629,
Products!$A$1:$F$201,MATCH(Orders!I$1,Products!$A$1:$F$1,0),0)</f>
        <v>21989.290766910399</v>
      </c>
      <c r="J1629" s="2">
        <f>VLOOKUP($E1629,
Products!$A$1:$F$201,MATCH(Orders!J$1,Products!$A$1:$F$1,0),0)</f>
        <v>15566.99865864101</v>
      </c>
    </row>
    <row r="1630" spans="1:10">
      <c r="A1630">
        <v>1629</v>
      </c>
      <c r="B1630" s="4">
        <v>45924</v>
      </c>
      <c r="C1630" s="10">
        <f>DATE(YEAR(orders[[#This Row],[order_date]]), MONTH(orders[[#This Row],[order_date]]), 1)</f>
        <v>45901</v>
      </c>
      <c r="D1630" t="s">
        <v>4111</v>
      </c>
      <c r="E1630" t="s">
        <v>553</v>
      </c>
      <c r="F1630" t="str">
        <f>VLOOKUP(orders[[#This Row],[product_id]],Products!A:C,3,0)</f>
        <v>Electronics</v>
      </c>
      <c r="G1630">
        <v>1</v>
      </c>
      <c r="H1630" s="6">
        <v>0.11174850143121565</v>
      </c>
      <c r="I1630" s="2">
        <f>VLOOKUP($E1630,
Products!$A$1:$F$201,MATCH(Orders!I$1,Products!$A$1:$F$1,0),0)</f>
        <v>19089.562478947992</v>
      </c>
      <c r="J1630" s="2">
        <f>VLOOKUP($E1630,
Products!$A$1:$F$201,MATCH(Orders!J$1,Products!$A$1:$F$1,0),0)</f>
        <v>12552.840439332171</v>
      </c>
    </row>
    <row r="1631" spans="1:10">
      <c r="A1631">
        <v>1630</v>
      </c>
      <c r="B1631" s="4">
        <v>45208</v>
      </c>
      <c r="C1631" s="10">
        <f>DATE(YEAR(orders[[#This Row],[order_date]]), MONTH(orders[[#This Row],[order_date]]), 1)</f>
        <v>45200</v>
      </c>
      <c r="D1631" t="s">
        <v>1309</v>
      </c>
      <c r="E1631" t="s">
        <v>653</v>
      </c>
      <c r="F1631" t="str">
        <f>VLOOKUP(orders[[#This Row],[product_id]],Products!A:C,3,0)</f>
        <v>Electronics</v>
      </c>
      <c r="G1631">
        <v>2</v>
      </c>
      <c r="H1631" s="6">
        <v>0.11960030176609078</v>
      </c>
      <c r="I1631" s="2">
        <f>VLOOKUP($E1631,
Products!$A$1:$F$201,MATCH(Orders!I$1,Products!$A$1:$F$1,0),0)</f>
        <v>18065.96612294337</v>
      </c>
      <c r="J1631" s="2">
        <f>VLOOKUP($E1631,
Products!$A$1:$F$201,MATCH(Orders!J$1,Products!$A$1:$F$1,0),0)</f>
        <v>14411.932365903909</v>
      </c>
    </row>
    <row r="1632" spans="1:10">
      <c r="A1632">
        <v>1631</v>
      </c>
      <c r="B1632" s="4">
        <v>45366</v>
      </c>
      <c r="C1632" s="10">
        <f>DATE(YEAR(orders[[#This Row],[order_date]]), MONTH(orders[[#This Row],[order_date]]), 1)</f>
        <v>45352</v>
      </c>
      <c r="D1632" t="s">
        <v>1740</v>
      </c>
      <c r="E1632" t="s">
        <v>526</v>
      </c>
      <c r="F1632" t="str">
        <f>VLOOKUP(orders[[#This Row],[product_id]],Products!A:C,3,0)</f>
        <v>Electronics</v>
      </c>
      <c r="G1632">
        <v>2</v>
      </c>
      <c r="H1632" s="6">
        <v>0.14507161277708985</v>
      </c>
      <c r="I1632" s="2">
        <f>VLOOKUP($E1632,
Products!$A$1:$F$201,MATCH(Orders!I$1,Products!$A$1:$F$1,0),0)</f>
        <v>11165.347713400481</v>
      </c>
      <c r="J1632" s="2">
        <f>VLOOKUP($E1632,
Products!$A$1:$F$201,MATCH(Orders!J$1,Products!$A$1:$F$1,0),0)</f>
        <v>7966.5169511049389</v>
      </c>
    </row>
    <row r="1633" spans="1:10">
      <c r="A1633">
        <v>1632</v>
      </c>
      <c r="B1633" s="4">
        <v>45196</v>
      </c>
      <c r="C1633" s="10">
        <f>DATE(YEAR(orders[[#This Row],[order_date]]), MONTH(orders[[#This Row],[order_date]]), 1)</f>
        <v>45170</v>
      </c>
      <c r="D1633" t="s">
        <v>2905</v>
      </c>
      <c r="E1633" t="s">
        <v>661</v>
      </c>
      <c r="F1633" t="str">
        <f>VLOOKUP(orders[[#This Row],[product_id]],Products!A:C,3,0)</f>
        <v>Electronics</v>
      </c>
      <c r="G1633">
        <v>1</v>
      </c>
      <c r="H1633" s="6">
        <v>0.17169314406880315</v>
      </c>
      <c r="I1633" s="2">
        <f>VLOOKUP($E1633,
Products!$A$1:$F$201,MATCH(Orders!I$1,Products!$A$1:$F$1,0),0)</f>
        <v>18760.038541255031</v>
      </c>
      <c r="J1633" s="2">
        <f>VLOOKUP($E1633,
Products!$A$1:$F$201,MATCH(Orders!J$1,Products!$A$1:$F$1,0),0)</f>
        <v>13545.127547708629</v>
      </c>
    </row>
    <row r="1634" spans="1:10">
      <c r="A1634">
        <v>1633</v>
      </c>
      <c r="B1634" s="4">
        <v>45672</v>
      </c>
      <c r="C1634" s="10">
        <f>DATE(YEAR(orders[[#This Row],[order_date]]), MONTH(orders[[#This Row],[order_date]]), 1)</f>
        <v>45658</v>
      </c>
      <c r="D1634" t="s">
        <v>894</v>
      </c>
      <c r="E1634" t="s">
        <v>683</v>
      </c>
      <c r="F1634" t="str">
        <f>VLOOKUP(orders[[#This Row],[product_id]],Products!A:C,3,0)</f>
        <v>Electronics</v>
      </c>
      <c r="G1634">
        <v>2</v>
      </c>
      <c r="H1634" s="6">
        <v>0.14666012115348387</v>
      </c>
      <c r="I1634" s="2">
        <f>VLOOKUP($E1634,
Products!$A$1:$F$201,MATCH(Orders!I$1,Products!$A$1:$F$1,0),0)</f>
        <v>30555.409096588959</v>
      </c>
      <c r="J1634" s="2">
        <f>VLOOKUP($E1634,
Products!$A$1:$F$201,MATCH(Orders!J$1,Products!$A$1:$F$1,0),0)</f>
        <v>20295.233857550291</v>
      </c>
    </row>
    <row r="1635" spans="1:10">
      <c r="A1635">
        <v>1634</v>
      </c>
      <c r="B1635" s="4">
        <v>45030</v>
      </c>
      <c r="C1635" s="10">
        <f>DATE(YEAR(orders[[#This Row],[order_date]]), MONTH(orders[[#This Row],[order_date]]), 1)</f>
        <v>45017</v>
      </c>
      <c r="D1635" t="s">
        <v>3713</v>
      </c>
      <c r="E1635" t="s">
        <v>538</v>
      </c>
      <c r="F1635" t="str">
        <f>VLOOKUP(orders[[#This Row],[product_id]],Products!A:C,3,0)</f>
        <v>Electronics</v>
      </c>
      <c r="G1635">
        <v>3</v>
      </c>
      <c r="H1635" s="6">
        <v>0.13207567992745409</v>
      </c>
      <c r="I1635" s="2">
        <f>VLOOKUP($E1635,
Products!$A$1:$F$201,MATCH(Orders!I$1,Products!$A$1:$F$1,0),0)</f>
        <v>29368.843697269542</v>
      </c>
      <c r="J1635" s="2">
        <f>VLOOKUP($E1635,
Products!$A$1:$F$201,MATCH(Orders!J$1,Products!$A$1:$F$1,0),0)</f>
        <v>23079.13344123889</v>
      </c>
    </row>
    <row r="1636" spans="1:10">
      <c r="A1636">
        <v>1635</v>
      </c>
      <c r="B1636" s="4">
        <v>45692</v>
      </c>
      <c r="C1636" s="10">
        <f>DATE(YEAR(orders[[#This Row],[order_date]]), MONTH(orders[[#This Row],[order_date]]), 1)</f>
        <v>45689</v>
      </c>
      <c r="D1636" t="s">
        <v>1381</v>
      </c>
      <c r="E1636" t="s">
        <v>619</v>
      </c>
      <c r="F1636" t="str">
        <f>VLOOKUP(orders[[#This Row],[product_id]],Products!A:C,3,0)</f>
        <v>Appliances</v>
      </c>
      <c r="G1636">
        <v>2</v>
      </c>
      <c r="H1636" s="6">
        <v>8.2555526153235678E-2</v>
      </c>
      <c r="I1636" s="2">
        <f>VLOOKUP($E1636,
Products!$A$1:$F$201,MATCH(Orders!I$1,Products!$A$1:$F$1,0),0)</f>
        <v>6040.8433358455886</v>
      </c>
      <c r="J1636" s="2">
        <f>VLOOKUP($E1636,
Products!$A$1:$F$201,MATCH(Orders!J$1,Products!$A$1:$F$1,0),0)</f>
        <v>4363.6239115177623</v>
      </c>
    </row>
    <row r="1637" spans="1:10">
      <c r="A1637">
        <v>1636</v>
      </c>
      <c r="B1637" s="4">
        <v>45021</v>
      </c>
      <c r="C1637" s="10">
        <f>DATE(YEAR(orders[[#This Row],[order_date]]), MONTH(orders[[#This Row],[order_date]]), 1)</f>
        <v>45017</v>
      </c>
      <c r="D1637" t="s">
        <v>1343</v>
      </c>
      <c r="E1637" t="s">
        <v>545</v>
      </c>
      <c r="F1637" t="str">
        <f>VLOOKUP(orders[[#This Row],[product_id]],Products!A:C,3,0)</f>
        <v>Electronics</v>
      </c>
      <c r="G1637">
        <v>1</v>
      </c>
      <c r="H1637" s="6">
        <v>0.10489044360560333</v>
      </c>
      <c r="I1637" s="2">
        <f>VLOOKUP($E1637,
Products!$A$1:$F$201,MATCH(Orders!I$1,Products!$A$1:$F$1,0),0)</f>
        <v>11292.44914297154</v>
      </c>
      <c r="J1637" s="2">
        <f>VLOOKUP($E1637,
Products!$A$1:$F$201,MATCH(Orders!J$1,Products!$A$1:$F$1,0),0)</f>
        <v>7616.0274340726546</v>
      </c>
    </row>
    <row r="1638" spans="1:10">
      <c r="A1638">
        <v>1637</v>
      </c>
      <c r="B1638" s="4">
        <v>45655</v>
      </c>
      <c r="C1638" s="10">
        <f>DATE(YEAR(orders[[#This Row],[order_date]]), MONTH(orders[[#This Row],[order_date]]), 1)</f>
        <v>45627</v>
      </c>
      <c r="D1638" t="s">
        <v>2964</v>
      </c>
      <c r="E1638" t="s">
        <v>687</v>
      </c>
      <c r="F1638" t="str">
        <f>VLOOKUP(orders[[#This Row],[product_id]],Products!A:C,3,0)</f>
        <v>Electronics</v>
      </c>
      <c r="G1638">
        <v>2</v>
      </c>
      <c r="H1638" s="6">
        <v>0.24080478138108233</v>
      </c>
      <c r="I1638" s="2">
        <f>VLOOKUP($E1638,
Products!$A$1:$F$201,MATCH(Orders!I$1,Products!$A$1:$F$1,0),0)</f>
        <v>12143.737276429891</v>
      </c>
      <c r="J1638" s="2">
        <f>VLOOKUP($E1638,
Products!$A$1:$F$201,MATCH(Orders!J$1,Products!$A$1:$F$1,0),0)</f>
        <v>9077.1957392673976</v>
      </c>
    </row>
    <row r="1639" spans="1:10">
      <c r="A1639">
        <v>1638</v>
      </c>
      <c r="B1639" s="4">
        <v>45406</v>
      </c>
      <c r="C1639" s="10">
        <f>DATE(YEAR(orders[[#This Row],[order_date]]), MONTH(orders[[#This Row],[order_date]]), 1)</f>
        <v>45383</v>
      </c>
      <c r="D1639" t="s">
        <v>2702</v>
      </c>
      <c r="E1639" t="s">
        <v>515</v>
      </c>
      <c r="F1639" t="str">
        <f>VLOOKUP(orders[[#This Row],[product_id]],Products!A:C,3,0)</f>
        <v>Appliances</v>
      </c>
      <c r="G1639">
        <v>2</v>
      </c>
      <c r="H1639" s="6">
        <v>9.2693899169079913E-2</v>
      </c>
      <c r="I1639" s="2">
        <f>VLOOKUP($E1639,
Products!$A$1:$F$201,MATCH(Orders!I$1,Products!$A$1:$F$1,0),0)</f>
        <v>2136.8180837738519</v>
      </c>
      <c r="J1639" s="2">
        <f>VLOOKUP($E1639,
Products!$A$1:$F$201,MATCH(Orders!J$1,Products!$A$1:$F$1,0),0)</f>
        <v>1689.48738136013</v>
      </c>
    </row>
    <row r="1640" spans="1:10">
      <c r="A1640">
        <v>1639</v>
      </c>
      <c r="B1640" s="4">
        <v>45706</v>
      </c>
      <c r="C1640" s="10">
        <f>DATE(YEAR(orders[[#This Row],[order_date]]), MONTH(orders[[#This Row],[order_date]]), 1)</f>
        <v>45689</v>
      </c>
      <c r="D1640" t="s">
        <v>3874</v>
      </c>
      <c r="E1640" t="s">
        <v>667</v>
      </c>
      <c r="F1640" t="str">
        <f>VLOOKUP(orders[[#This Row],[product_id]],Products!A:C,3,0)</f>
        <v>Electronics</v>
      </c>
      <c r="G1640">
        <v>1</v>
      </c>
      <c r="H1640" s="6">
        <v>0.20256815998137045</v>
      </c>
      <c r="I1640" s="2">
        <f>VLOOKUP($E1640,
Products!$A$1:$F$201,MATCH(Orders!I$1,Products!$A$1:$F$1,0),0)</f>
        <v>2491.507056421975</v>
      </c>
      <c r="J1640" s="2">
        <f>VLOOKUP($E1640,
Products!$A$1:$F$201,MATCH(Orders!J$1,Products!$A$1:$F$1,0),0)</f>
        <v>1871.4408177277719</v>
      </c>
    </row>
    <row r="1641" spans="1:10">
      <c r="A1641">
        <v>1640</v>
      </c>
      <c r="B1641" s="4">
        <v>44939</v>
      </c>
      <c r="C1641" s="10">
        <f>DATE(YEAR(orders[[#This Row],[order_date]]), MONTH(orders[[#This Row],[order_date]]), 1)</f>
        <v>44927</v>
      </c>
      <c r="D1641" t="s">
        <v>2550</v>
      </c>
      <c r="E1641" t="s">
        <v>578</v>
      </c>
      <c r="F1641" t="str">
        <f>VLOOKUP(orders[[#This Row],[product_id]],Products!A:C,3,0)</f>
        <v>Electronics</v>
      </c>
      <c r="G1641">
        <v>2</v>
      </c>
      <c r="H1641" s="6">
        <v>0.10488106753195202</v>
      </c>
      <c r="I1641" s="2">
        <f>VLOOKUP($E1641,
Products!$A$1:$F$201,MATCH(Orders!I$1,Products!$A$1:$F$1,0),0)</f>
        <v>2632.553295816565</v>
      </c>
      <c r="J1641" s="2">
        <f>VLOOKUP($E1641,
Products!$A$1:$F$201,MATCH(Orders!J$1,Products!$A$1:$F$1,0),0)</f>
        <v>1732.316114566717</v>
      </c>
    </row>
    <row r="1642" spans="1:10">
      <c r="A1642">
        <v>1641</v>
      </c>
      <c r="B1642" s="4">
        <v>45527</v>
      </c>
      <c r="C1642" s="10">
        <f>DATE(YEAR(orders[[#This Row],[order_date]]), MONTH(orders[[#This Row],[order_date]]), 1)</f>
        <v>45505</v>
      </c>
      <c r="D1642" t="s">
        <v>3092</v>
      </c>
      <c r="E1642" t="s">
        <v>541</v>
      </c>
      <c r="F1642" t="str">
        <f>VLOOKUP(orders[[#This Row],[product_id]],Products!A:C,3,0)</f>
        <v>Appliances</v>
      </c>
      <c r="G1642">
        <v>1</v>
      </c>
      <c r="H1642" s="6">
        <v>5.9212710307832477E-2</v>
      </c>
      <c r="I1642" s="2">
        <f>VLOOKUP($E1642,
Products!$A$1:$F$201,MATCH(Orders!I$1,Products!$A$1:$F$1,0),0)</f>
        <v>2390.3651642386908</v>
      </c>
      <c r="J1642" s="2">
        <f>VLOOKUP($E1642,
Products!$A$1:$F$201,MATCH(Orders!J$1,Products!$A$1:$F$1,0),0)</f>
        <v>1655.7504783617919</v>
      </c>
    </row>
    <row r="1643" spans="1:10">
      <c r="A1643">
        <v>1642</v>
      </c>
      <c r="B1643" s="4">
        <v>45021</v>
      </c>
      <c r="C1643" s="10">
        <f>DATE(YEAR(orders[[#This Row],[order_date]]), MONTH(orders[[#This Row],[order_date]]), 1)</f>
        <v>45017</v>
      </c>
      <c r="D1643" t="s">
        <v>752</v>
      </c>
      <c r="E1643" t="s">
        <v>580</v>
      </c>
      <c r="F1643" t="str">
        <f>VLOOKUP(orders[[#This Row],[product_id]],Products!A:C,3,0)</f>
        <v>Electronics</v>
      </c>
      <c r="G1643">
        <v>3</v>
      </c>
      <c r="H1643" s="6">
        <v>0.24686508124352211</v>
      </c>
      <c r="I1643" s="2">
        <f>VLOOKUP($E1643,
Products!$A$1:$F$201,MATCH(Orders!I$1,Products!$A$1:$F$1,0),0)</f>
        <v>29905.106989935579</v>
      </c>
      <c r="J1643" s="2">
        <f>VLOOKUP($E1643,
Products!$A$1:$F$201,MATCH(Orders!J$1,Products!$A$1:$F$1,0),0)</f>
        <v>22230.930488499071</v>
      </c>
    </row>
    <row r="1644" spans="1:10">
      <c r="A1644">
        <v>1643</v>
      </c>
      <c r="B1644" s="4">
        <v>45219</v>
      </c>
      <c r="C1644" s="10">
        <f>DATE(YEAR(orders[[#This Row],[order_date]]), MONTH(orders[[#This Row],[order_date]]), 1)</f>
        <v>45200</v>
      </c>
      <c r="D1644" t="s">
        <v>1525</v>
      </c>
      <c r="E1644" t="s">
        <v>640</v>
      </c>
      <c r="F1644" t="str">
        <f>VLOOKUP(orders[[#This Row],[product_id]],Products!A:C,3,0)</f>
        <v>Electronics</v>
      </c>
      <c r="G1644">
        <v>1</v>
      </c>
      <c r="H1644" s="6">
        <v>0.23589261874852455</v>
      </c>
      <c r="I1644" s="2">
        <f>VLOOKUP($E1644,
Products!$A$1:$F$201,MATCH(Orders!I$1,Products!$A$1:$F$1,0),0)</f>
        <v>28588.897930669911</v>
      </c>
      <c r="J1644" s="2">
        <f>VLOOKUP($E1644,
Products!$A$1:$F$201,MATCH(Orders!J$1,Products!$A$1:$F$1,0),0)</f>
        <v>20681.16336734363</v>
      </c>
    </row>
    <row r="1645" spans="1:10">
      <c r="A1645">
        <v>1644</v>
      </c>
      <c r="B1645" s="4">
        <v>44951</v>
      </c>
      <c r="C1645" s="10">
        <f>DATE(YEAR(orders[[#This Row],[order_date]]), MONTH(orders[[#This Row],[order_date]]), 1)</f>
        <v>44927</v>
      </c>
      <c r="D1645" t="s">
        <v>4513</v>
      </c>
      <c r="E1645" t="s">
        <v>620</v>
      </c>
      <c r="F1645" t="str">
        <f>VLOOKUP(orders[[#This Row],[product_id]],Products!A:C,3,0)</f>
        <v>Electronics</v>
      </c>
      <c r="G1645">
        <v>1</v>
      </c>
      <c r="H1645" s="6">
        <v>0.24468564013183311</v>
      </c>
      <c r="I1645" s="2">
        <f>VLOOKUP($E1645,
Products!$A$1:$F$201,MATCH(Orders!I$1,Products!$A$1:$F$1,0),0)</f>
        <v>23669.635851452331</v>
      </c>
      <c r="J1645" s="2">
        <f>VLOOKUP($E1645,
Products!$A$1:$F$201,MATCH(Orders!J$1,Products!$A$1:$F$1,0),0)</f>
        <v>17880.752220874681</v>
      </c>
    </row>
    <row r="1646" spans="1:10">
      <c r="A1646">
        <v>1645</v>
      </c>
      <c r="B1646" s="4">
        <v>45865</v>
      </c>
      <c r="C1646" s="10">
        <f>DATE(YEAR(orders[[#This Row],[order_date]]), MONTH(orders[[#This Row],[order_date]]), 1)</f>
        <v>45839</v>
      </c>
      <c r="D1646" t="s">
        <v>3728</v>
      </c>
      <c r="E1646" t="s">
        <v>521</v>
      </c>
      <c r="F1646" t="str">
        <f>VLOOKUP(orders[[#This Row],[product_id]],Products!A:C,3,0)</f>
        <v>Electronics</v>
      </c>
      <c r="G1646">
        <v>1</v>
      </c>
      <c r="H1646" s="6">
        <v>0.24941858329332764</v>
      </c>
      <c r="I1646" s="2">
        <f>VLOOKUP($E1646,
Products!$A$1:$F$201,MATCH(Orders!I$1,Products!$A$1:$F$1,0),0)</f>
        <v>18373.691083837519</v>
      </c>
      <c r="J1646" s="2">
        <f>VLOOKUP($E1646,
Products!$A$1:$F$201,MATCH(Orders!J$1,Products!$A$1:$F$1,0),0)</f>
        <v>14409.80197321412</v>
      </c>
    </row>
    <row r="1647" spans="1:10">
      <c r="A1647">
        <v>1646</v>
      </c>
      <c r="B1647" s="4">
        <v>45688</v>
      </c>
      <c r="C1647" s="10">
        <f>DATE(YEAR(orders[[#This Row],[order_date]]), MONTH(orders[[#This Row],[order_date]]), 1)</f>
        <v>45658</v>
      </c>
      <c r="D1647" t="s">
        <v>1786</v>
      </c>
      <c r="E1647" t="s">
        <v>684</v>
      </c>
      <c r="F1647" t="str">
        <f>VLOOKUP(orders[[#This Row],[product_id]],Products!A:C,3,0)</f>
        <v>Appliances</v>
      </c>
      <c r="G1647">
        <v>1</v>
      </c>
      <c r="H1647" s="6">
        <v>5.0028719521022592E-2</v>
      </c>
      <c r="I1647" s="2">
        <f>VLOOKUP($E1647,
Products!$A$1:$F$201,MATCH(Orders!I$1,Products!$A$1:$F$1,0),0)</f>
        <v>2147.166688023286</v>
      </c>
      <c r="J1647" s="2">
        <f>VLOOKUP($E1647,
Products!$A$1:$F$201,MATCH(Orders!J$1,Products!$A$1:$F$1,0),0)</f>
        <v>1709.9619584723389</v>
      </c>
    </row>
    <row r="1648" spans="1:10">
      <c r="A1648">
        <v>1647</v>
      </c>
      <c r="B1648" s="4">
        <v>45580</v>
      </c>
      <c r="C1648" s="10">
        <f>DATE(YEAR(orders[[#This Row],[order_date]]), MONTH(orders[[#This Row],[order_date]]), 1)</f>
        <v>45566</v>
      </c>
      <c r="D1648" t="s">
        <v>3852</v>
      </c>
      <c r="E1648" t="s">
        <v>694</v>
      </c>
      <c r="F1648" t="str">
        <f>VLOOKUP(orders[[#This Row],[product_id]],Products!A:C,3,0)</f>
        <v>Appliances</v>
      </c>
      <c r="G1648">
        <v>2</v>
      </c>
      <c r="H1648" s="6">
        <v>8.3368825666324878E-2</v>
      </c>
      <c r="I1648" s="2">
        <f>VLOOKUP($E1648,
Products!$A$1:$F$201,MATCH(Orders!I$1,Products!$A$1:$F$1,0),0)</f>
        <v>6319.3885218993337</v>
      </c>
      <c r="J1648" s="2">
        <f>VLOOKUP($E1648,
Products!$A$1:$F$201,MATCH(Orders!J$1,Products!$A$1:$F$1,0),0)</f>
        <v>4956.0125433870189</v>
      </c>
    </row>
    <row r="1649" spans="1:10">
      <c r="A1649">
        <v>1648</v>
      </c>
      <c r="B1649" s="4">
        <v>45911</v>
      </c>
      <c r="C1649" s="10">
        <f>DATE(YEAR(orders[[#This Row],[order_date]]), MONTH(orders[[#This Row],[order_date]]), 1)</f>
        <v>45901</v>
      </c>
      <c r="D1649" t="s">
        <v>1983</v>
      </c>
      <c r="E1649" t="s">
        <v>664</v>
      </c>
      <c r="F1649" t="str">
        <f>VLOOKUP(orders[[#This Row],[product_id]],Products!A:C,3,0)</f>
        <v>Appliances</v>
      </c>
      <c r="G1649">
        <v>1</v>
      </c>
      <c r="H1649" s="6">
        <v>6.9062993849487234E-2</v>
      </c>
      <c r="I1649" s="2">
        <f>VLOOKUP($E1649,
Products!$A$1:$F$201,MATCH(Orders!I$1,Products!$A$1:$F$1,0),0)</f>
        <v>2181.6314584966208</v>
      </c>
      <c r="J1649" s="2">
        <f>VLOOKUP($E1649,
Products!$A$1:$F$201,MATCH(Orders!J$1,Products!$A$1:$F$1,0),0)</f>
        <v>1607.5776178781809</v>
      </c>
    </row>
    <row r="1650" spans="1:10">
      <c r="A1650">
        <v>1649</v>
      </c>
      <c r="B1650" s="4">
        <v>45564</v>
      </c>
      <c r="C1650" s="10">
        <f>DATE(YEAR(orders[[#This Row],[order_date]]), MONTH(orders[[#This Row],[order_date]]), 1)</f>
        <v>45536</v>
      </c>
      <c r="D1650" t="s">
        <v>4440</v>
      </c>
      <c r="E1650" t="s">
        <v>665</v>
      </c>
      <c r="F1650" t="str">
        <f>VLOOKUP(orders[[#This Row],[product_id]],Products!A:C,3,0)</f>
        <v>Electronics</v>
      </c>
      <c r="G1650">
        <v>2</v>
      </c>
      <c r="H1650" s="6">
        <v>0.14795641286114469</v>
      </c>
      <c r="I1650" s="2">
        <f>VLOOKUP($E1650,
Products!$A$1:$F$201,MATCH(Orders!I$1,Products!$A$1:$F$1,0),0)</f>
        <v>2381.208040848107</v>
      </c>
      <c r="J1650" s="2">
        <f>VLOOKUP($E1650,
Products!$A$1:$F$201,MATCH(Orders!J$1,Products!$A$1:$F$1,0),0)</f>
        <v>1615.320210979525</v>
      </c>
    </row>
    <row r="1651" spans="1:10">
      <c r="A1651">
        <v>1650</v>
      </c>
      <c r="B1651" s="4">
        <v>45417</v>
      </c>
      <c r="C1651" s="10">
        <f>DATE(YEAR(orders[[#This Row],[order_date]]), MONTH(orders[[#This Row],[order_date]]), 1)</f>
        <v>45413</v>
      </c>
      <c r="D1651" t="s">
        <v>4348</v>
      </c>
      <c r="E1651" t="s">
        <v>550</v>
      </c>
      <c r="F1651" t="str">
        <f>VLOOKUP(orders[[#This Row],[product_id]],Products!A:C,3,0)</f>
        <v>Electronics</v>
      </c>
      <c r="G1651">
        <v>3</v>
      </c>
      <c r="H1651" s="6">
        <v>0.16533381448191248</v>
      </c>
      <c r="I1651" s="2">
        <f>VLOOKUP($E1651,
Products!$A$1:$F$201,MATCH(Orders!I$1,Products!$A$1:$F$1,0),0)</f>
        <v>21928.70634496431</v>
      </c>
      <c r="J1651" s="2">
        <f>VLOOKUP($E1651,
Products!$A$1:$F$201,MATCH(Orders!J$1,Products!$A$1:$F$1,0),0)</f>
        <v>17227.037321653719</v>
      </c>
    </row>
    <row r="1652" spans="1:10">
      <c r="A1652">
        <v>1651</v>
      </c>
      <c r="B1652" s="4">
        <v>45501</v>
      </c>
      <c r="C1652" s="10">
        <f>DATE(YEAR(orders[[#This Row],[order_date]]), MONTH(orders[[#This Row],[order_date]]), 1)</f>
        <v>45474</v>
      </c>
      <c r="D1652" t="s">
        <v>3590</v>
      </c>
      <c r="E1652" t="s">
        <v>532</v>
      </c>
      <c r="F1652" t="str">
        <f>VLOOKUP(orders[[#This Row],[product_id]],Products!A:C,3,0)</f>
        <v>Electronics</v>
      </c>
      <c r="G1652">
        <v>2</v>
      </c>
      <c r="H1652" s="6">
        <v>0.14256054911970853</v>
      </c>
      <c r="I1652" s="2">
        <f>VLOOKUP($E1652,
Products!$A$1:$F$201,MATCH(Orders!I$1,Products!$A$1:$F$1,0),0)</f>
        <v>2668.0593077725212</v>
      </c>
      <c r="J1652" s="2">
        <f>VLOOKUP($E1652,
Products!$A$1:$F$201,MATCH(Orders!J$1,Products!$A$1:$F$1,0),0)</f>
        <v>1923.7114222321791</v>
      </c>
    </row>
    <row r="1653" spans="1:10">
      <c r="A1653">
        <v>1652</v>
      </c>
      <c r="B1653" s="4">
        <v>45220</v>
      </c>
      <c r="C1653" s="10">
        <f>DATE(YEAR(orders[[#This Row],[order_date]]), MONTH(orders[[#This Row],[order_date]]), 1)</f>
        <v>45200</v>
      </c>
      <c r="D1653" t="s">
        <v>3705</v>
      </c>
      <c r="E1653" t="s">
        <v>527</v>
      </c>
      <c r="F1653" t="str">
        <f>VLOOKUP(orders[[#This Row],[product_id]],Products!A:C,3,0)</f>
        <v>Appliances</v>
      </c>
      <c r="G1653">
        <v>3</v>
      </c>
      <c r="H1653" s="6">
        <v>6.1872398002990818E-2</v>
      </c>
      <c r="I1653" s="2">
        <f>VLOOKUP($E1653,
Products!$A$1:$F$201,MATCH(Orders!I$1,Products!$A$1:$F$1,0),0)</f>
        <v>25833.54427698228</v>
      </c>
      <c r="J1653" s="2">
        <f>VLOOKUP($E1653,
Products!$A$1:$F$201,MATCH(Orders!J$1,Products!$A$1:$F$1,0),0)</f>
        <v>16827.881451334611</v>
      </c>
    </row>
    <row r="1654" spans="1:10">
      <c r="A1654">
        <v>1653</v>
      </c>
      <c r="B1654" s="4">
        <v>45822</v>
      </c>
      <c r="C1654" s="10">
        <f>DATE(YEAR(orders[[#This Row],[order_date]]), MONTH(orders[[#This Row],[order_date]]), 1)</f>
        <v>45809</v>
      </c>
      <c r="D1654" t="s">
        <v>3351</v>
      </c>
      <c r="E1654" t="s">
        <v>648</v>
      </c>
      <c r="F1654" t="str">
        <f>VLOOKUP(orders[[#This Row],[product_id]],Products!A:C,3,0)</f>
        <v>Electronics</v>
      </c>
      <c r="G1654">
        <v>1</v>
      </c>
      <c r="H1654" s="6">
        <v>0.11090725575718381</v>
      </c>
      <c r="I1654" s="2">
        <f>VLOOKUP($E1654,
Products!$A$1:$F$201,MATCH(Orders!I$1,Products!$A$1:$F$1,0),0)</f>
        <v>11049.50250218974</v>
      </c>
      <c r="J1654" s="2">
        <f>VLOOKUP($E1654,
Products!$A$1:$F$201,MATCH(Orders!J$1,Products!$A$1:$F$1,0),0)</f>
        <v>7252.1207539007246</v>
      </c>
    </row>
    <row r="1655" spans="1:10">
      <c r="A1655">
        <v>1654</v>
      </c>
      <c r="B1655" s="4">
        <v>44966</v>
      </c>
      <c r="C1655" s="10">
        <f>DATE(YEAR(orders[[#This Row],[order_date]]), MONTH(orders[[#This Row],[order_date]]), 1)</f>
        <v>44958</v>
      </c>
      <c r="D1655" t="s">
        <v>2923</v>
      </c>
      <c r="E1655" t="s">
        <v>513</v>
      </c>
      <c r="F1655" t="str">
        <f>VLOOKUP(orders[[#This Row],[product_id]],Products!A:C,3,0)</f>
        <v>Electronics</v>
      </c>
      <c r="G1655">
        <v>1</v>
      </c>
      <c r="H1655" s="6">
        <v>0.10321533541470505</v>
      </c>
      <c r="I1655" s="2">
        <f>VLOOKUP($E1655,
Products!$A$1:$F$201,MATCH(Orders!I$1,Products!$A$1:$F$1,0),0)</f>
        <v>2370.6748519187499</v>
      </c>
      <c r="J1655" s="2">
        <f>VLOOKUP($E1655,
Products!$A$1:$F$201,MATCH(Orders!J$1,Products!$A$1:$F$1,0),0)</f>
        <v>1742.1190905744229</v>
      </c>
    </row>
    <row r="1656" spans="1:10">
      <c r="A1656">
        <v>1655</v>
      </c>
      <c r="B1656" s="4">
        <v>45702</v>
      </c>
      <c r="C1656" s="10">
        <f>DATE(YEAR(orders[[#This Row],[order_date]]), MONTH(orders[[#This Row],[order_date]]), 1)</f>
        <v>45689</v>
      </c>
      <c r="D1656" t="s">
        <v>1875</v>
      </c>
      <c r="E1656" t="s">
        <v>701</v>
      </c>
      <c r="F1656" t="str">
        <f>VLOOKUP(orders[[#This Row],[product_id]],Products!A:C,3,0)</f>
        <v>Electronics</v>
      </c>
      <c r="G1656">
        <v>2</v>
      </c>
      <c r="H1656" s="6">
        <v>0.17908656971698261</v>
      </c>
      <c r="I1656" s="2">
        <f>VLOOKUP($E1656,
Products!$A$1:$F$201,MATCH(Orders!I$1,Products!$A$1:$F$1,0),0)</f>
        <v>19562.35470664543</v>
      </c>
      <c r="J1656" s="2">
        <f>VLOOKUP($E1656,
Products!$A$1:$F$201,MATCH(Orders!J$1,Products!$A$1:$F$1,0),0)</f>
        <v>13782.49498098754</v>
      </c>
    </row>
    <row r="1657" spans="1:10">
      <c r="A1657">
        <v>1656</v>
      </c>
      <c r="B1657" s="4">
        <v>45446</v>
      </c>
      <c r="C1657" s="10">
        <f>DATE(YEAR(orders[[#This Row],[order_date]]), MONTH(orders[[#This Row],[order_date]]), 1)</f>
        <v>45444</v>
      </c>
      <c r="D1657" t="s">
        <v>3592</v>
      </c>
      <c r="E1657" t="s">
        <v>621</v>
      </c>
      <c r="F1657" t="str">
        <f>VLOOKUP(orders[[#This Row],[product_id]],Products!A:C,3,0)</f>
        <v>Electronics</v>
      </c>
      <c r="G1657">
        <v>3</v>
      </c>
      <c r="H1657" s="6">
        <v>0.19276354906198603</v>
      </c>
      <c r="I1657" s="2">
        <f>VLOOKUP($E1657,
Products!$A$1:$F$201,MATCH(Orders!I$1,Products!$A$1:$F$1,0),0)</f>
        <v>11784.05708818019</v>
      </c>
      <c r="J1657" s="2">
        <f>VLOOKUP($E1657,
Products!$A$1:$F$201,MATCH(Orders!J$1,Products!$A$1:$F$1,0),0)</f>
        <v>7779.8525757032758</v>
      </c>
    </row>
    <row r="1658" spans="1:10">
      <c r="A1658">
        <v>1657</v>
      </c>
      <c r="B1658" s="4">
        <v>45472</v>
      </c>
      <c r="C1658" s="10">
        <f>DATE(YEAR(orders[[#This Row],[order_date]]), MONTH(orders[[#This Row],[order_date]]), 1)</f>
        <v>45444</v>
      </c>
      <c r="D1658" t="s">
        <v>1762</v>
      </c>
      <c r="E1658" t="s">
        <v>641</v>
      </c>
      <c r="F1658" t="str">
        <f>VLOOKUP(orders[[#This Row],[product_id]],Products!A:C,3,0)</f>
        <v>Appliances</v>
      </c>
      <c r="G1658">
        <v>3</v>
      </c>
      <c r="H1658" s="6">
        <v>0.12310626056143871</v>
      </c>
      <c r="I1658" s="2">
        <f>VLOOKUP($E1658,
Products!$A$1:$F$201,MATCH(Orders!I$1,Products!$A$1:$F$1,0),0)</f>
        <v>27167.965718506261</v>
      </c>
      <c r="J1658" s="2">
        <f>VLOOKUP($E1658,
Products!$A$1:$F$201,MATCH(Orders!J$1,Products!$A$1:$F$1,0),0)</f>
        <v>19748.025676381669</v>
      </c>
    </row>
    <row r="1659" spans="1:10">
      <c r="A1659">
        <v>1658</v>
      </c>
      <c r="B1659" s="4">
        <v>45162</v>
      </c>
      <c r="C1659" s="10">
        <f>DATE(YEAR(orders[[#This Row],[order_date]]), MONTH(orders[[#This Row],[order_date]]), 1)</f>
        <v>45139</v>
      </c>
      <c r="D1659" t="s">
        <v>2244</v>
      </c>
      <c r="E1659" t="s">
        <v>592</v>
      </c>
      <c r="F1659" t="str">
        <f>VLOOKUP(orders[[#This Row],[product_id]],Products!A:C,3,0)</f>
        <v>Electronics</v>
      </c>
      <c r="G1659">
        <v>1</v>
      </c>
      <c r="H1659" s="6">
        <v>0.22392236453197828</v>
      </c>
      <c r="I1659" s="2">
        <f>VLOOKUP($E1659,
Products!$A$1:$F$201,MATCH(Orders!I$1,Products!$A$1:$F$1,0),0)</f>
        <v>12221.95918536383</v>
      </c>
      <c r="J1659" s="2">
        <f>VLOOKUP($E1659,
Products!$A$1:$F$201,MATCH(Orders!J$1,Products!$A$1:$F$1,0),0)</f>
        <v>9737.7215556427309</v>
      </c>
    </row>
    <row r="1660" spans="1:10">
      <c r="A1660">
        <v>1659</v>
      </c>
      <c r="B1660" s="4">
        <v>45389</v>
      </c>
      <c r="C1660" s="10">
        <f>DATE(YEAR(orders[[#This Row],[order_date]]), MONTH(orders[[#This Row],[order_date]]), 1)</f>
        <v>45383</v>
      </c>
      <c r="D1660" t="s">
        <v>1501</v>
      </c>
      <c r="E1660" t="s">
        <v>622</v>
      </c>
      <c r="F1660" t="str">
        <f>VLOOKUP(orders[[#This Row],[product_id]],Products!A:C,3,0)</f>
        <v>Electronics</v>
      </c>
      <c r="G1660">
        <v>1</v>
      </c>
      <c r="H1660" s="6">
        <v>0.23320209792493465</v>
      </c>
      <c r="I1660" s="2">
        <f>VLOOKUP($E1660,
Products!$A$1:$F$201,MATCH(Orders!I$1,Products!$A$1:$F$1,0),0)</f>
        <v>29891.969506397199</v>
      </c>
      <c r="J1660" s="2">
        <f>VLOOKUP($E1660,
Products!$A$1:$F$201,MATCH(Orders!J$1,Products!$A$1:$F$1,0),0)</f>
        <v>20298.690993957589</v>
      </c>
    </row>
    <row r="1661" spans="1:10">
      <c r="A1661">
        <v>1660</v>
      </c>
      <c r="B1661" s="4">
        <v>45409</v>
      </c>
      <c r="C1661" s="10">
        <f>DATE(YEAR(orders[[#This Row],[order_date]]), MONTH(orders[[#This Row],[order_date]]), 1)</f>
        <v>45383</v>
      </c>
      <c r="D1661" t="s">
        <v>4034</v>
      </c>
      <c r="E1661" t="s">
        <v>521</v>
      </c>
      <c r="F1661" t="str">
        <f>VLOOKUP(orders[[#This Row],[product_id]],Products!A:C,3,0)</f>
        <v>Electronics</v>
      </c>
      <c r="G1661">
        <v>3</v>
      </c>
      <c r="H1661" s="6">
        <v>0.12096226736327267</v>
      </c>
      <c r="I1661" s="2">
        <f>VLOOKUP($E1661,
Products!$A$1:$F$201,MATCH(Orders!I$1,Products!$A$1:$F$1,0),0)</f>
        <v>18373.691083837519</v>
      </c>
      <c r="J1661" s="2">
        <f>VLOOKUP($E1661,
Products!$A$1:$F$201,MATCH(Orders!J$1,Products!$A$1:$F$1,0),0)</f>
        <v>14409.80197321412</v>
      </c>
    </row>
    <row r="1662" spans="1:10">
      <c r="A1662">
        <v>1661</v>
      </c>
      <c r="B1662" s="4">
        <v>45356</v>
      </c>
      <c r="C1662" s="10">
        <f>DATE(YEAR(orders[[#This Row],[order_date]]), MONTH(orders[[#This Row],[order_date]]), 1)</f>
        <v>45352</v>
      </c>
      <c r="D1662" t="s">
        <v>3903</v>
      </c>
      <c r="E1662" t="s">
        <v>681</v>
      </c>
      <c r="F1662" t="str">
        <f>VLOOKUP(orders[[#This Row],[product_id]],Products!A:C,3,0)</f>
        <v>Appliances</v>
      </c>
      <c r="G1662">
        <v>1</v>
      </c>
      <c r="H1662" s="6">
        <v>6.2013181197440044E-2</v>
      </c>
      <c r="I1662" s="2">
        <f>VLOOKUP($E1662,
Products!$A$1:$F$201,MATCH(Orders!I$1,Products!$A$1:$F$1,0),0)</f>
        <v>2080.3641662770501</v>
      </c>
      <c r="J1662" s="2">
        <f>VLOOKUP($E1662,
Products!$A$1:$F$201,MATCH(Orders!J$1,Products!$A$1:$F$1,0),0)</f>
        <v>1566.754559891986</v>
      </c>
    </row>
    <row r="1663" spans="1:10">
      <c r="A1663">
        <v>1662</v>
      </c>
      <c r="B1663" s="4">
        <v>45972</v>
      </c>
      <c r="C1663" s="10">
        <f>DATE(YEAR(orders[[#This Row],[order_date]]), MONTH(orders[[#This Row],[order_date]]), 1)</f>
        <v>45962</v>
      </c>
      <c r="D1663" t="s">
        <v>3712</v>
      </c>
      <c r="E1663" t="s">
        <v>667</v>
      </c>
      <c r="F1663" t="str">
        <f>VLOOKUP(orders[[#This Row],[product_id]],Products!A:C,3,0)</f>
        <v>Electronics</v>
      </c>
      <c r="G1663">
        <v>1</v>
      </c>
      <c r="H1663" s="6">
        <v>0.14790646450314013</v>
      </c>
      <c r="I1663" s="2">
        <f>VLOOKUP($E1663,
Products!$A$1:$F$201,MATCH(Orders!I$1,Products!$A$1:$F$1,0),0)</f>
        <v>2491.507056421975</v>
      </c>
      <c r="J1663" s="2">
        <f>VLOOKUP($E1663,
Products!$A$1:$F$201,MATCH(Orders!J$1,Products!$A$1:$F$1,0),0)</f>
        <v>1871.4408177277719</v>
      </c>
    </row>
    <row r="1664" spans="1:10">
      <c r="A1664">
        <v>1663</v>
      </c>
      <c r="B1664" s="4">
        <v>45269</v>
      </c>
      <c r="C1664" s="10">
        <f>DATE(YEAR(orders[[#This Row],[order_date]]), MONTH(orders[[#This Row],[order_date]]), 1)</f>
        <v>45261</v>
      </c>
      <c r="D1664" t="s">
        <v>3890</v>
      </c>
      <c r="E1664" t="s">
        <v>618</v>
      </c>
      <c r="F1664" t="str">
        <f>VLOOKUP(orders[[#This Row],[product_id]],Products!A:C,3,0)</f>
        <v>Appliances</v>
      </c>
      <c r="G1664">
        <v>1</v>
      </c>
      <c r="H1664" s="6">
        <v>5.5504099103872231E-2</v>
      </c>
      <c r="I1664" s="2">
        <f>VLOOKUP($E1664,
Products!$A$1:$F$201,MATCH(Orders!I$1,Products!$A$1:$F$1,0),0)</f>
        <v>5546.9777002203573</v>
      </c>
      <c r="J1664" s="2">
        <f>VLOOKUP($E1664,
Products!$A$1:$F$201,MATCH(Orders!J$1,Products!$A$1:$F$1,0),0)</f>
        <v>4048.2565671880161</v>
      </c>
    </row>
    <row r="1665" spans="1:10">
      <c r="A1665">
        <v>1664</v>
      </c>
      <c r="B1665" s="4">
        <v>45990</v>
      </c>
      <c r="C1665" s="10">
        <f>DATE(YEAR(orders[[#This Row],[order_date]]), MONTH(orders[[#This Row],[order_date]]), 1)</f>
        <v>45962</v>
      </c>
      <c r="D1665" t="s">
        <v>3568</v>
      </c>
      <c r="E1665" t="s">
        <v>562</v>
      </c>
      <c r="F1665" t="str">
        <f>VLOOKUP(orders[[#This Row],[product_id]],Products!A:C,3,0)</f>
        <v>Electronics</v>
      </c>
      <c r="G1665">
        <v>1</v>
      </c>
      <c r="H1665" s="6">
        <v>0.17611204439845152</v>
      </c>
      <c r="I1665" s="2">
        <f>VLOOKUP($E1665,
Products!$A$1:$F$201,MATCH(Orders!I$1,Products!$A$1:$F$1,0),0)</f>
        <v>2550.478597498749</v>
      </c>
      <c r="J1665" s="2">
        <f>VLOOKUP($E1665,
Products!$A$1:$F$201,MATCH(Orders!J$1,Products!$A$1:$F$1,0),0)</f>
        <v>1688.129752018375</v>
      </c>
    </row>
    <row r="1666" spans="1:10">
      <c r="A1666">
        <v>1665</v>
      </c>
      <c r="B1666" s="4">
        <v>45059</v>
      </c>
      <c r="C1666" s="10">
        <f>DATE(YEAR(orders[[#This Row],[order_date]]), MONTH(orders[[#This Row],[order_date]]), 1)</f>
        <v>45047</v>
      </c>
      <c r="D1666" t="s">
        <v>4582</v>
      </c>
      <c r="E1666" t="s">
        <v>638</v>
      </c>
      <c r="F1666" t="str">
        <f>VLOOKUP(orders[[#This Row],[product_id]],Products!A:C,3,0)</f>
        <v>Electronics</v>
      </c>
      <c r="G1666">
        <v>3</v>
      </c>
      <c r="H1666" s="6">
        <v>0.17321363599990652</v>
      </c>
      <c r="I1666" s="2">
        <f>VLOOKUP($E1666,
Products!$A$1:$F$201,MATCH(Orders!I$1,Products!$A$1:$F$1,0),0)</f>
        <v>11118.17778596276</v>
      </c>
      <c r="J1666" s="2">
        <f>VLOOKUP($E1666,
Products!$A$1:$F$201,MATCH(Orders!J$1,Products!$A$1:$F$1,0),0)</f>
        <v>7887.697719413397</v>
      </c>
    </row>
    <row r="1667" spans="1:10">
      <c r="A1667">
        <v>1666</v>
      </c>
      <c r="B1667" s="4">
        <v>45277</v>
      </c>
      <c r="C1667" s="10">
        <f>DATE(YEAR(orders[[#This Row],[order_date]]), MONTH(orders[[#This Row],[order_date]]), 1)</f>
        <v>45261</v>
      </c>
      <c r="D1667" t="s">
        <v>3095</v>
      </c>
      <c r="E1667" t="s">
        <v>549</v>
      </c>
      <c r="F1667" t="str">
        <f>VLOOKUP(orders[[#This Row],[product_id]],Products!A:C,3,0)</f>
        <v>Electronics</v>
      </c>
      <c r="G1667">
        <v>1</v>
      </c>
      <c r="H1667" s="6">
        <v>0.12286143266990732</v>
      </c>
      <c r="I1667" s="2">
        <f>VLOOKUP($E1667,
Products!$A$1:$F$201,MATCH(Orders!I$1,Products!$A$1:$F$1,0),0)</f>
        <v>32579.222893763279</v>
      </c>
      <c r="J1667" s="2">
        <f>VLOOKUP($E1667,
Products!$A$1:$F$201,MATCH(Orders!J$1,Products!$A$1:$F$1,0),0)</f>
        <v>22472.912188105081</v>
      </c>
    </row>
    <row r="1668" spans="1:10">
      <c r="A1668">
        <v>1667</v>
      </c>
      <c r="B1668" s="4">
        <v>45432</v>
      </c>
      <c r="C1668" s="10">
        <f>DATE(YEAR(orders[[#This Row],[order_date]]), MONTH(orders[[#This Row],[order_date]]), 1)</f>
        <v>45413</v>
      </c>
      <c r="D1668" t="s">
        <v>753</v>
      </c>
      <c r="E1668" t="s">
        <v>576</v>
      </c>
      <c r="F1668" t="str">
        <f>VLOOKUP(orders[[#This Row],[product_id]],Products!A:C,3,0)</f>
        <v>Electronics</v>
      </c>
      <c r="G1668">
        <v>3</v>
      </c>
      <c r="H1668" s="6">
        <v>0.15271798676577492</v>
      </c>
      <c r="I1668" s="2">
        <f>VLOOKUP($E1668,
Products!$A$1:$F$201,MATCH(Orders!I$1,Products!$A$1:$F$1,0),0)</f>
        <v>12571.90922514794</v>
      </c>
      <c r="J1668" s="2">
        <f>VLOOKUP($E1668,
Products!$A$1:$F$201,MATCH(Orders!J$1,Products!$A$1:$F$1,0),0)</f>
        <v>9314.5536289888332</v>
      </c>
    </row>
    <row r="1669" spans="1:10">
      <c r="A1669">
        <v>1668</v>
      </c>
      <c r="B1669" s="4">
        <v>45010</v>
      </c>
      <c r="C1669" s="10">
        <f>DATE(YEAR(orders[[#This Row],[order_date]]), MONTH(orders[[#This Row],[order_date]]), 1)</f>
        <v>44986</v>
      </c>
      <c r="D1669" t="s">
        <v>3117</v>
      </c>
      <c r="E1669" t="s">
        <v>542</v>
      </c>
      <c r="F1669" t="str">
        <f>VLOOKUP(orders[[#This Row],[product_id]],Products!A:C,3,0)</f>
        <v>Electronics</v>
      </c>
      <c r="G1669">
        <v>2</v>
      </c>
      <c r="H1669" s="6">
        <v>0.24383367349600818</v>
      </c>
      <c r="I1669" s="2">
        <f>VLOOKUP($E1669,
Products!$A$1:$F$201,MATCH(Orders!I$1,Products!$A$1:$F$1,0),0)</f>
        <v>29298.352838526029</v>
      </c>
      <c r="J1669" s="2">
        <f>VLOOKUP($E1669,
Products!$A$1:$F$201,MATCH(Orders!J$1,Products!$A$1:$F$1,0),0)</f>
        <v>19250.751682102291</v>
      </c>
    </row>
    <row r="1670" spans="1:10">
      <c r="A1670">
        <v>1669</v>
      </c>
      <c r="B1670" s="4">
        <v>45919</v>
      </c>
      <c r="C1670" s="10">
        <f>DATE(YEAR(orders[[#This Row],[order_date]]), MONTH(orders[[#This Row],[order_date]]), 1)</f>
        <v>45901</v>
      </c>
      <c r="D1670" t="s">
        <v>4564</v>
      </c>
      <c r="E1670" t="s">
        <v>629</v>
      </c>
      <c r="F1670" t="str">
        <f>VLOOKUP(orders[[#This Row],[product_id]],Products!A:C,3,0)</f>
        <v>Electronics</v>
      </c>
      <c r="G1670">
        <v>1</v>
      </c>
      <c r="H1670" s="6">
        <v>0.15108373748793835</v>
      </c>
      <c r="I1670" s="2">
        <f>VLOOKUP($E1670,
Products!$A$1:$F$201,MATCH(Orders!I$1,Products!$A$1:$F$1,0),0)</f>
        <v>12411.13061655427</v>
      </c>
      <c r="J1670" s="2">
        <f>VLOOKUP($E1670,
Products!$A$1:$F$201,MATCH(Orders!J$1,Products!$A$1:$F$1,0),0)</f>
        <v>9821.2729118635452</v>
      </c>
    </row>
    <row r="1671" spans="1:10">
      <c r="A1671">
        <v>1670</v>
      </c>
      <c r="B1671" s="4">
        <v>45756</v>
      </c>
      <c r="C1671" s="10">
        <f>DATE(YEAR(orders[[#This Row],[order_date]]), MONTH(orders[[#This Row],[order_date]]), 1)</f>
        <v>45748</v>
      </c>
      <c r="D1671" t="s">
        <v>2127</v>
      </c>
      <c r="E1671" t="s">
        <v>533</v>
      </c>
      <c r="F1671" t="str">
        <f>VLOOKUP(orders[[#This Row],[product_id]],Products!A:C,3,0)</f>
        <v>Electronics</v>
      </c>
      <c r="G1671">
        <v>3</v>
      </c>
      <c r="H1671" s="6">
        <v>0.18871484070793654</v>
      </c>
      <c r="I1671" s="2">
        <f>VLOOKUP($E1671,
Products!$A$1:$F$201,MATCH(Orders!I$1,Products!$A$1:$F$1,0),0)</f>
        <v>28589.802369332661</v>
      </c>
      <c r="J1671" s="2">
        <f>VLOOKUP($E1671,
Products!$A$1:$F$201,MATCH(Orders!J$1,Products!$A$1:$F$1,0),0)</f>
        <v>21212.93445492295</v>
      </c>
    </row>
    <row r="1672" spans="1:10">
      <c r="A1672">
        <v>1671</v>
      </c>
      <c r="B1672" s="4">
        <v>45787</v>
      </c>
      <c r="C1672" s="10">
        <f>DATE(YEAR(orders[[#This Row],[order_date]]), MONTH(orders[[#This Row],[order_date]]), 1)</f>
        <v>45778</v>
      </c>
      <c r="D1672" t="s">
        <v>1924</v>
      </c>
      <c r="E1672" t="s">
        <v>573</v>
      </c>
      <c r="F1672" t="str">
        <f>VLOOKUP(orders[[#This Row],[product_id]],Products!A:C,3,0)</f>
        <v>Electronics</v>
      </c>
      <c r="G1672">
        <v>1</v>
      </c>
      <c r="H1672" s="6">
        <v>0.10875233867560551</v>
      </c>
      <c r="I1672" s="2">
        <f>VLOOKUP($E1672,
Products!$A$1:$F$201,MATCH(Orders!I$1,Products!$A$1:$F$1,0),0)</f>
        <v>30443.851050190449</v>
      </c>
      <c r="J1672" s="2">
        <f>VLOOKUP($E1672,
Products!$A$1:$F$201,MATCH(Orders!J$1,Products!$A$1:$F$1,0),0)</f>
        <v>21165.126268210519</v>
      </c>
    </row>
    <row r="1673" spans="1:10">
      <c r="A1673">
        <v>1672</v>
      </c>
      <c r="B1673" s="4">
        <v>45269</v>
      </c>
      <c r="C1673" s="10">
        <f>DATE(YEAR(orders[[#This Row],[order_date]]), MONTH(orders[[#This Row],[order_date]]), 1)</f>
        <v>45261</v>
      </c>
      <c r="D1673" t="s">
        <v>4628</v>
      </c>
      <c r="E1673" t="s">
        <v>618</v>
      </c>
      <c r="F1673" t="str">
        <f>VLOOKUP(orders[[#This Row],[product_id]],Products!A:C,3,0)</f>
        <v>Appliances</v>
      </c>
      <c r="G1673">
        <v>1</v>
      </c>
      <c r="H1673" s="6">
        <v>0.13956969756147475</v>
      </c>
      <c r="I1673" s="2">
        <f>VLOOKUP($E1673,
Products!$A$1:$F$201,MATCH(Orders!I$1,Products!$A$1:$F$1,0),0)</f>
        <v>5546.9777002203573</v>
      </c>
      <c r="J1673" s="2">
        <f>VLOOKUP($E1673,
Products!$A$1:$F$201,MATCH(Orders!J$1,Products!$A$1:$F$1,0),0)</f>
        <v>4048.2565671880161</v>
      </c>
    </row>
    <row r="1674" spans="1:10">
      <c r="A1674">
        <v>1673</v>
      </c>
      <c r="B1674" s="4">
        <v>45792</v>
      </c>
      <c r="C1674" s="10">
        <f>DATE(YEAR(orders[[#This Row],[order_date]]), MONTH(orders[[#This Row],[order_date]]), 1)</f>
        <v>45778</v>
      </c>
      <c r="D1674" t="s">
        <v>2466</v>
      </c>
      <c r="E1674" t="s">
        <v>671</v>
      </c>
      <c r="F1674" t="str">
        <f>VLOOKUP(orders[[#This Row],[product_id]],Products!A:C,3,0)</f>
        <v>Electronics</v>
      </c>
      <c r="G1674">
        <v>3</v>
      </c>
      <c r="H1674" s="6">
        <v>0.16363803707740451</v>
      </c>
      <c r="I1674" s="2">
        <f>VLOOKUP($E1674,
Products!$A$1:$F$201,MATCH(Orders!I$1,Products!$A$1:$F$1,0),0)</f>
        <v>20226.002416343759</v>
      </c>
      <c r="J1674" s="2">
        <f>VLOOKUP($E1674,
Products!$A$1:$F$201,MATCH(Orders!J$1,Products!$A$1:$F$1,0),0)</f>
        <v>13513.884167631189</v>
      </c>
    </row>
    <row r="1675" spans="1:10">
      <c r="A1675">
        <v>1674</v>
      </c>
      <c r="B1675" s="4">
        <v>45219</v>
      </c>
      <c r="C1675" s="10">
        <f>DATE(YEAR(orders[[#This Row],[order_date]]), MONTH(orders[[#This Row],[order_date]]), 1)</f>
        <v>45200</v>
      </c>
      <c r="D1675" t="s">
        <v>1430</v>
      </c>
      <c r="E1675" t="s">
        <v>551</v>
      </c>
      <c r="F1675" t="str">
        <f>VLOOKUP(orders[[#This Row],[product_id]],Products!A:C,3,0)</f>
        <v>Appliances</v>
      </c>
      <c r="G1675">
        <v>3</v>
      </c>
      <c r="H1675" s="6">
        <v>9.841187334535996E-2</v>
      </c>
      <c r="I1675" s="2">
        <f>VLOOKUP($E1675,
Products!$A$1:$F$201,MATCH(Orders!I$1,Products!$A$1:$F$1,0),0)</f>
        <v>5988.538916083141</v>
      </c>
      <c r="J1675" s="2">
        <f>VLOOKUP($E1675,
Products!$A$1:$F$201,MATCH(Orders!J$1,Products!$A$1:$F$1,0),0)</f>
        <v>4180.5955033056744</v>
      </c>
    </row>
    <row r="1676" spans="1:10">
      <c r="A1676">
        <v>1675</v>
      </c>
      <c r="B1676" s="4">
        <v>45524</v>
      </c>
      <c r="C1676" s="10">
        <f>DATE(YEAR(orders[[#This Row],[order_date]]), MONTH(orders[[#This Row],[order_date]]), 1)</f>
        <v>45505</v>
      </c>
      <c r="D1676" t="s">
        <v>2050</v>
      </c>
      <c r="E1676" t="s">
        <v>605</v>
      </c>
      <c r="F1676" t="str">
        <f>VLOOKUP(orders[[#This Row],[product_id]],Products!A:C,3,0)</f>
        <v>Electronics</v>
      </c>
      <c r="G1676">
        <v>1</v>
      </c>
      <c r="H1676" s="6">
        <v>0.15585286817016444</v>
      </c>
      <c r="I1676" s="2">
        <f>VLOOKUP($E1676,
Products!$A$1:$F$201,MATCH(Orders!I$1,Products!$A$1:$F$1,0),0)</f>
        <v>2690.742909794456</v>
      </c>
      <c r="J1676" s="2">
        <f>VLOOKUP($E1676,
Products!$A$1:$F$201,MATCH(Orders!J$1,Products!$A$1:$F$1,0),0)</f>
        <v>2067.549626292313</v>
      </c>
    </row>
    <row r="1677" spans="1:10">
      <c r="A1677">
        <v>1676</v>
      </c>
      <c r="B1677" s="4">
        <v>45571</v>
      </c>
      <c r="C1677" s="10">
        <f>DATE(YEAR(orders[[#This Row],[order_date]]), MONTH(orders[[#This Row],[order_date]]), 1)</f>
        <v>45566</v>
      </c>
      <c r="D1677" t="s">
        <v>2523</v>
      </c>
      <c r="E1677" t="s">
        <v>531</v>
      </c>
      <c r="F1677" t="str">
        <f>VLOOKUP(orders[[#This Row],[product_id]],Products!A:C,3,0)</f>
        <v>Electronics</v>
      </c>
      <c r="G1677">
        <v>2</v>
      </c>
      <c r="H1677" s="6">
        <v>0.12685202306882232</v>
      </c>
      <c r="I1677" s="2">
        <f>VLOOKUP($E1677,
Products!$A$1:$F$201,MATCH(Orders!I$1,Products!$A$1:$F$1,0),0)</f>
        <v>29674.378925417219</v>
      </c>
      <c r="J1677" s="2">
        <f>VLOOKUP($E1677,
Products!$A$1:$F$201,MATCH(Orders!J$1,Products!$A$1:$F$1,0),0)</f>
        <v>20795.30337605517</v>
      </c>
    </row>
    <row r="1678" spans="1:10">
      <c r="A1678">
        <v>1677</v>
      </c>
      <c r="B1678" s="4">
        <v>45374</v>
      </c>
      <c r="C1678" s="10">
        <f>DATE(YEAR(orders[[#This Row],[order_date]]), MONTH(orders[[#This Row],[order_date]]), 1)</f>
        <v>45352</v>
      </c>
      <c r="D1678" t="s">
        <v>843</v>
      </c>
      <c r="E1678" t="s">
        <v>580</v>
      </c>
      <c r="F1678" t="str">
        <f>VLOOKUP(orders[[#This Row],[product_id]],Products!A:C,3,0)</f>
        <v>Electronics</v>
      </c>
      <c r="G1678">
        <v>2</v>
      </c>
      <c r="H1678" s="6">
        <v>0.21039366293247139</v>
      </c>
      <c r="I1678" s="2">
        <f>VLOOKUP($E1678,
Products!$A$1:$F$201,MATCH(Orders!I$1,Products!$A$1:$F$1,0),0)</f>
        <v>29905.106989935579</v>
      </c>
      <c r="J1678" s="2">
        <f>VLOOKUP($E1678,
Products!$A$1:$F$201,MATCH(Orders!J$1,Products!$A$1:$F$1,0),0)</f>
        <v>22230.930488499071</v>
      </c>
    </row>
    <row r="1679" spans="1:10">
      <c r="A1679">
        <v>1678</v>
      </c>
      <c r="B1679" s="4">
        <v>45616</v>
      </c>
      <c r="C1679" s="10">
        <f>DATE(YEAR(orders[[#This Row],[order_date]]), MONTH(orders[[#This Row],[order_date]]), 1)</f>
        <v>45597</v>
      </c>
      <c r="D1679" t="s">
        <v>1060</v>
      </c>
      <c r="E1679" t="s">
        <v>686</v>
      </c>
      <c r="F1679" t="str">
        <f>VLOOKUP(orders[[#This Row],[product_id]],Products!A:C,3,0)</f>
        <v>Appliances</v>
      </c>
      <c r="G1679">
        <v>1</v>
      </c>
      <c r="H1679" s="6">
        <v>5.9049910380193325E-2</v>
      </c>
      <c r="I1679" s="2">
        <f>VLOOKUP($E1679,
Products!$A$1:$F$201,MATCH(Orders!I$1,Products!$A$1:$F$1,0),0)</f>
        <v>25525.356267188719</v>
      </c>
      <c r="J1679" s="2">
        <f>VLOOKUP($E1679,
Products!$A$1:$F$201,MATCH(Orders!J$1,Products!$A$1:$F$1,0),0)</f>
        <v>18214.15981099859</v>
      </c>
    </row>
    <row r="1680" spans="1:10">
      <c r="A1680">
        <v>1679</v>
      </c>
      <c r="B1680" s="4">
        <v>45928</v>
      </c>
      <c r="C1680" s="10">
        <f>DATE(YEAR(orders[[#This Row],[order_date]]), MONTH(orders[[#This Row],[order_date]]), 1)</f>
        <v>45901</v>
      </c>
      <c r="D1680" t="s">
        <v>2574</v>
      </c>
      <c r="E1680" t="s">
        <v>696</v>
      </c>
      <c r="F1680" t="str">
        <f>VLOOKUP(orders[[#This Row],[product_id]],Products!A:C,3,0)</f>
        <v>Electronics</v>
      </c>
      <c r="G1680">
        <v>1</v>
      </c>
      <c r="H1680" s="6">
        <v>0.20020168133959212</v>
      </c>
      <c r="I1680" s="2">
        <f>VLOOKUP($E1680,
Products!$A$1:$F$201,MATCH(Orders!I$1,Products!$A$1:$F$1,0),0)</f>
        <v>2723.6534496184809</v>
      </c>
      <c r="J1680" s="2">
        <f>VLOOKUP($E1680,
Products!$A$1:$F$201,MATCH(Orders!J$1,Products!$A$1:$F$1,0),0)</f>
        <v>1872.4715951823</v>
      </c>
    </row>
    <row r="1681" spans="1:10">
      <c r="A1681">
        <v>1680</v>
      </c>
      <c r="B1681" s="4">
        <v>45781</v>
      </c>
      <c r="C1681" s="10">
        <f>DATE(YEAR(orders[[#This Row],[order_date]]), MONTH(orders[[#This Row],[order_date]]), 1)</f>
        <v>45778</v>
      </c>
      <c r="D1681" t="s">
        <v>1799</v>
      </c>
      <c r="E1681" t="s">
        <v>617</v>
      </c>
      <c r="F1681" t="str">
        <f>VLOOKUP(orders[[#This Row],[product_id]],Products!A:C,3,0)</f>
        <v>Electronics</v>
      </c>
      <c r="G1681">
        <v>3</v>
      </c>
      <c r="H1681" s="6">
        <v>0.24351015980693277</v>
      </c>
      <c r="I1681" s="2">
        <f>VLOOKUP($E1681,
Products!$A$1:$F$201,MATCH(Orders!I$1,Products!$A$1:$F$1,0),0)</f>
        <v>19466.867434847129</v>
      </c>
      <c r="J1681" s="2">
        <f>VLOOKUP($E1681,
Products!$A$1:$F$201,MATCH(Orders!J$1,Products!$A$1:$F$1,0),0)</f>
        <v>13371.790482684521</v>
      </c>
    </row>
    <row r="1682" spans="1:10">
      <c r="A1682">
        <v>1681</v>
      </c>
      <c r="B1682" s="4">
        <v>45428</v>
      </c>
      <c r="C1682" s="10">
        <f>DATE(YEAR(orders[[#This Row],[order_date]]), MONTH(orders[[#This Row],[order_date]]), 1)</f>
        <v>45413</v>
      </c>
      <c r="D1682" t="s">
        <v>1516</v>
      </c>
      <c r="E1682" t="s">
        <v>568</v>
      </c>
      <c r="F1682" t="str">
        <f>VLOOKUP(orders[[#This Row],[product_id]],Products!A:C,3,0)</f>
        <v>Electronics</v>
      </c>
      <c r="G1682">
        <v>3</v>
      </c>
      <c r="H1682" s="6">
        <v>0.17058058762117612</v>
      </c>
      <c r="I1682" s="2">
        <f>VLOOKUP($E1682,
Products!$A$1:$F$201,MATCH(Orders!I$1,Products!$A$1:$F$1,0),0)</f>
        <v>21702.72353355262</v>
      </c>
      <c r="J1682" s="2">
        <f>VLOOKUP($E1682,
Products!$A$1:$F$201,MATCH(Orders!J$1,Products!$A$1:$F$1,0),0)</f>
        <v>17244.710704747551</v>
      </c>
    </row>
    <row r="1683" spans="1:10">
      <c r="A1683">
        <v>1682</v>
      </c>
      <c r="B1683" s="4">
        <v>45690</v>
      </c>
      <c r="C1683" s="10">
        <f>DATE(YEAR(orders[[#This Row],[order_date]]), MONTH(orders[[#This Row],[order_date]]), 1)</f>
        <v>45689</v>
      </c>
      <c r="D1683" t="s">
        <v>2311</v>
      </c>
      <c r="E1683" t="s">
        <v>617</v>
      </c>
      <c r="F1683" t="str">
        <f>VLOOKUP(orders[[#This Row],[product_id]],Products!A:C,3,0)</f>
        <v>Electronics</v>
      </c>
      <c r="G1683">
        <v>1</v>
      </c>
      <c r="H1683" s="6">
        <v>0.13006509693838078</v>
      </c>
      <c r="I1683" s="2">
        <f>VLOOKUP($E1683,
Products!$A$1:$F$201,MATCH(Orders!I$1,Products!$A$1:$F$1,0),0)</f>
        <v>19466.867434847129</v>
      </c>
      <c r="J1683" s="2">
        <f>VLOOKUP($E1683,
Products!$A$1:$F$201,MATCH(Orders!J$1,Products!$A$1:$F$1,0),0)</f>
        <v>13371.790482684521</v>
      </c>
    </row>
    <row r="1684" spans="1:10">
      <c r="A1684">
        <v>1683</v>
      </c>
      <c r="B1684" s="4">
        <v>45661</v>
      </c>
      <c r="C1684" s="10">
        <f>DATE(YEAR(orders[[#This Row],[order_date]]), MONTH(orders[[#This Row],[order_date]]), 1)</f>
        <v>45658</v>
      </c>
      <c r="D1684" t="s">
        <v>4260</v>
      </c>
      <c r="E1684" t="s">
        <v>671</v>
      </c>
      <c r="F1684" t="str">
        <f>VLOOKUP(orders[[#This Row],[product_id]],Products!A:C,3,0)</f>
        <v>Electronics</v>
      </c>
      <c r="G1684">
        <v>1</v>
      </c>
      <c r="H1684" s="6">
        <v>0.22629731302224365</v>
      </c>
      <c r="I1684" s="2">
        <f>VLOOKUP($E1684,
Products!$A$1:$F$201,MATCH(Orders!I$1,Products!$A$1:$F$1,0),0)</f>
        <v>20226.002416343759</v>
      </c>
      <c r="J1684" s="2">
        <f>VLOOKUP($E1684,
Products!$A$1:$F$201,MATCH(Orders!J$1,Products!$A$1:$F$1,0),0)</f>
        <v>13513.884167631189</v>
      </c>
    </row>
    <row r="1685" spans="1:10">
      <c r="A1685">
        <v>1684</v>
      </c>
      <c r="B1685" s="4">
        <v>45176</v>
      </c>
      <c r="C1685" s="10">
        <f>DATE(YEAR(orders[[#This Row],[order_date]]), MONTH(orders[[#This Row],[order_date]]), 1)</f>
        <v>45170</v>
      </c>
      <c r="D1685" t="s">
        <v>2449</v>
      </c>
      <c r="E1685" t="s">
        <v>648</v>
      </c>
      <c r="F1685" t="str">
        <f>VLOOKUP(orders[[#This Row],[product_id]],Products!A:C,3,0)</f>
        <v>Electronics</v>
      </c>
      <c r="G1685">
        <v>1</v>
      </c>
      <c r="H1685" s="6">
        <v>0.17582149057072902</v>
      </c>
      <c r="I1685" s="2">
        <f>VLOOKUP($E1685,
Products!$A$1:$F$201,MATCH(Orders!I$1,Products!$A$1:$F$1,0),0)</f>
        <v>11049.50250218974</v>
      </c>
      <c r="J1685" s="2">
        <f>VLOOKUP($E1685,
Products!$A$1:$F$201,MATCH(Orders!J$1,Products!$A$1:$F$1,0),0)</f>
        <v>7252.1207539007246</v>
      </c>
    </row>
    <row r="1686" spans="1:10">
      <c r="A1686">
        <v>1685</v>
      </c>
      <c r="B1686" s="4">
        <v>45527</v>
      </c>
      <c r="C1686" s="10">
        <f>DATE(YEAR(orders[[#This Row],[order_date]]), MONTH(orders[[#This Row],[order_date]]), 1)</f>
        <v>45505</v>
      </c>
      <c r="D1686" t="s">
        <v>3465</v>
      </c>
      <c r="E1686" t="s">
        <v>604</v>
      </c>
      <c r="F1686" t="str">
        <f>VLOOKUP(orders[[#This Row],[product_id]],Products!A:C,3,0)</f>
        <v>Appliances</v>
      </c>
      <c r="G1686">
        <v>1</v>
      </c>
      <c r="H1686" s="6">
        <v>6.5388128296186704E-2</v>
      </c>
      <c r="I1686" s="2">
        <f>VLOOKUP($E1686,
Products!$A$1:$F$201,MATCH(Orders!I$1,Products!$A$1:$F$1,0),0)</f>
        <v>2087.687835040248</v>
      </c>
      <c r="J1686" s="2">
        <f>VLOOKUP($E1686,
Products!$A$1:$F$201,MATCH(Orders!J$1,Products!$A$1:$F$1,0),0)</f>
        <v>1450.1823074928161</v>
      </c>
    </row>
    <row r="1687" spans="1:10">
      <c r="A1687">
        <v>1686</v>
      </c>
      <c r="B1687" s="4">
        <v>45051</v>
      </c>
      <c r="C1687" s="10">
        <f>DATE(YEAR(orders[[#This Row],[order_date]]), MONTH(orders[[#This Row],[order_date]]), 1)</f>
        <v>45047</v>
      </c>
      <c r="D1687" t="s">
        <v>764</v>
      </c>
      <c r="E1687" t="s">
        <v>514</v>
      </c>
      <c r="F1687" t="str">
        <f>VLOOKUP(orders[[#This Row],[product_id]],Products!A:C,3,0)</f>
        <v>Electronics</v>
      </c>
      <c r="G1687">
        <v>3</v>
      </c>
      <c r="H1687" s="6">
        <v>0.20808789369368746</v>
      </c>
      <c r="I1687" s="2">
        <f>VLOOKUP($E1687,
Products!$A$1:$F$201,MATCH(Orders!I$1,Products!$A$1:$F$1,0),0)</f>
        <v>16482.730474054071</v>
      </c>
      <c r="J1687" s="2">
        <f>VLOOKUP($E1687,
Products!$A$1:$F$201,MATCH(Orders!J$1,Products!$A$1:$F$1,0),0)</f>
        <v>12480.81165565178</v>
      </c>
    </row>
    <row r="1688" spans="1:10">
      <c r="A1688">
        <v>1687</v>
      </c>
      <c r="B1688" s="4">
        <v>45039</v>
      </c>
      <c r="C1688" s="10">
        <f>DATE(YEAR(orders[[#This Row],[order_date]]), MONTH(orders[[#This Row],[order_date]]), 1)</f>
        <v>45017</v>
      </c>
      <c r="D1688" t="s">
        <v>1476</v>
      </c>
      <c r="E1688" t="s">
        <v>580</v>
      </c>
      <c r="F1688" t="str">
        <f>VLOOKUP(orders[[#This Row],[product_id]],Products!A:C,3,0)</f>
        <v>Electronics</v>
      </c>
      <c r="G1688">
        <v>2</v>
      </c>
      <c r="H1688" s="6">
        <v>0.16459145261230859</v>
      </c>
      <c r="I1688" s="2">
        <f>VLOOKUP($E1688,
Products!$A$1:$F$201,MATCH(Orders!I$1,Products!$A$1:$F$1,0),0)</f>
        <v>29905.106989935579</v>
      </c>
      <c r="J1688" s="2">
        <f>VLOOKUP($E1688,
Products!$A$1:$F$201,MATCH(Orders!J$1,Products!$A$1:$F$1,0),0)</f>
        <v>22230.930488499071</v>
      </c>
    </row>
    <row r="1689" spans="1:10">
      <c r="A1689">
        <v>1688</v>
      </c>
      <c r="B1689" s="4">
        <v>45907</v>
      </c>
      <c r="C1689" s="10">
        <f>DATE(YEAR(orders[[#This Row],[order_date]]), MONTH(orders[[#This Row],[order_date]]), 1)</f>
        <v>45901</v>
      </c>
      <c r="D1689" t="s">
        <v>1094</v>
      </c>
      <c r="E1689" t="s">
        <v>527</v>
      </c>
      <c r="F1689" t="str">
        <f>VLOOKUP(orders[[#This Row],[product_id]],Products!A:C,3,0)</f>
        <v>Appliances</v>
      </c>
      <c r="G1689">
        <v>1</v>
      </c>
      <c r="H1689" s="6">
        <v>8.464498624558979E-2</v>
      </c>
      <c r="I1689" s="2">
        <f>VLOOKUP($E1689,
Products!$A$1:$F$201,MATCH(Orders!I$1,Products!$A$1:$F$1,0),0)</f>
        <v>25833.54427698228</v>
      </c>
      <c r="J1689" s="2">
        <f>VLOOKUP($E1689,
Products!$A$1:$F$201,MATCH(Orders!J$1,Products!$A$1:$F$1,0),0)</f>
        <v>16827.881451334611</v>
      </c>
    </row>
    <row r="1690" spans="1:10">
      <c r="A1690">
        <v>1689</v>
      </c>
      <c r="B1690" s="4">
        <v>45076</v>
      </c>
      <c r="C1690" s="10">
        <f>DATE(YEAR(orders[[#This Row],[order_date]]), MONTH(orders[[#This Row],[order_date]]), 1)</f>
        <v>45047</v>
      </c>
      <c r="D1690" t="s">
        <v>4630</v>
      </c>
      <c r="E1690" t="s">
        <v>703</v>
      </c>
      <c r="F1690" t="str">
        <f>VLOOKUP(orders[[#This Row],[product_id]],Products!A:C,3,0)</f>
        <v>Appliances</v>
      </c>
      <c r="G1690">
        <v>2</v>
      </c>
      <c r="H1690" s="6">
        <v>0.1227807169962284</v>
      </c>
      <c r="I1690" s="2">
        <f>VLOOKUP($E1690,
Products!$A$1:$F$201,MATCH(Orders!I$1,Products!$A$1:$F$1,0),0)</f>
        <v>23763.82929975582</v>
      </c>
      <c r="J1690" s="2">
        <f>VLOOKUP($E1690,
Products!$A$1:$F$201,MATCH(Orders!J$1,Products!$A$1:$F$1,0),0)</f>
        <v>17833.36818447417</v>
      </c>
    </row>
    <row r="1691" spans="1:10">
      <c r="A1691">
        <v>1690</v>
      </c>
      <c r="B1691" s="4">
        <v>45801</v>
      </c>
      <c r="C1691" s="10">
        <f>DATE(YEAR(orders[[#This Row],[order_date]]), MONTH(orders[[#This Row],[order_date]]), 1)</f>
        <v>45778</v>
      </c>
      <c r="D1691" t="s">
        <v>4128</v>
      </c>
      <c r="E1691" t="s">
        <v>689</v>
      </c>
      <c r="F1691" t="str">
        <f>VLOOKUP(orders[[#This Row],[product_id]],Products!A:C,3,0)</f>
        <v>Electronics</v>
      </c>
      <c r="G1691">
        <v>1</v>
      </c>
      <c r="H1691" s="6">
        <v>0.15808449457719032</v>
      </c>
      <c r="I1691" s="2">
        <f>VLOOKUP($E1691,
Products!$A$1:$F$201,MATCH(Orders!I$1,Products!$A$1:$F$1,0),0)</f>
        <v>22021.70433799336</v>
      </c>
      <c r="J1691" s="2">
        <f>VLOOKUP($E1691,
Products!$A$1:$F$201,MATCH(Orders!J$1,Products!$A$1:$F$1,0),0)</f>
        <v>16990.60087110737</v>
      </c>
    </row>
    <row r="1692" spans="1:10">
      <c r="A1692">
        <v>1691</v>
      </c>
      <c r="B1692" s="4">
        <v>45269</v>
      </c>
      <c r="C1692" s="10">
        <f>DATE(YEAR(orders[[#This Row],[order_date]]), MONTH(orders[[#This Row],[order_date]]), 1)</f>
        <v>45261</v>
      </c>
      <c r="D1692" t="s">
        <v>3599</v>
      </c>
      <c r="E1692" t="s">
        <v>542</v>
      </c>
      <c r="F1692" t="str">
        <f>VLOOKUP(orders[[#This Row],[product_id]],Products!A:C,3,0)</f>
        <v>Electronics</v>
      </c>
      <c r="G1692">
        <v>1</v>
      </c>
      <c r="H1692" s="6">
        <v>0.18908059543591391</v>
      </c>
      <c r="I1692" s="2">
        <f>VLOOKUP($E1692,
Products!$A$1:$F$201,MATCH(Orders!I$1,Products!$A$1:$F$1,0),0)</f>
        <v>29298.352838526029</v>
      </c>
      <c r="J1692" s="2">
        <f>VLOOKUP($E1692,
Products!$A$1:$F$201,MATCH(Orders!J$1,Products!$A$1:$F$1,0),0)</f>
        <v>19250.751682102291</v>
      </c>
    </row>
    <row r="1693" spans="1:10">
      <c r="A1693">
        <v>1692</v>
      </c>
      <c r="B1693" s="4">
        <v>45506</v>
      </c>
      <c r="C1693" s="10">
        <f>DATE(YEAR(orders[[#This Row],[order_date]]), MONTH(orders[[#This Row],[order_date]]), 1)</f>
        <v>45505</v>
      </c>
      <c r="D1693" t="s">
        <v>3622</v>
      </c>
      <c r="E1693" t="s">
        <v>562</v>
      </c>
      <c r="F1693" t="str">
        <f>VLOOKUP(orders[[#This Row],[product_id]],Products!A:C,3,0)</f>
        <v>Electronics</v>
      </c>
      <c r="G1693">
        <v>1</v>
      </c>
      <c r="H1693" s="6">
        <v>0.18850579670478329</v>
      </c>
      <c r="I1693" s="2">
        <f>VLOOKUP($E1693,
Products!$A$1:$F$201,MATCH(Orders!I$1,Products!$A$1:$F$1,0),0)</f>
        <v>2550.478597498749</v>
      </c>
      <c r="J1693" s="2">
        <f>VLOOKUP($E1693,
Products!$A$1:$F$201,MATCH(Orders!J$1,Products!$A$1:$F$1,0),0)</f>
        <v>1688.129752018375</v>
      </c>
    </row>
    <row r="1694" spans="1:10">
      <c r="A1694">
        <v>1693</v>
      </c>
      <c r="B1694" s="4">
        <v>45709</v>
      </c>
      <c r="C1694" s="10">
        <f>DATE(YEAR(orders[[#This Row],[order_date]]), MONTH(orders[[#This Row],[order_date]]), 1)</f>
        <v>45689</v>
      </c>
      <c r="D1694" t="s">
        <v>1044</v>
      </c>
      <c r="E1694" t="s">
        <v>693</v>
      </c>
      <c r="F1694" t="str">
        <f>VLOOKUP(orders[[#This Row],[product_id]],Products!A:C,3,0)</f>
        <v>Appliances</v>
      </c>
      <c r="G1694">
        <v>1</v>
      </c>
      <c r="H1694" s="6">
        <v>7.6071988621628797E-2</v>
      </c>
      <c r="I1694" s="2">
        <f>VLOOKUP($E1694,
Products!$A$1:$F$201,MATCH(Orders!I$1,Products!$A$1:$F$1,0),0)</f>
        <v>2037.67513915007</v>
      </c>
      <c r="J1694" s="2">
        <f>VLOOKUP($E1694,
Products!$A$1:$F$201,MATCH(Orders!J$1,Products!$A$1:$F$1,0),0)</f>
        <v>1374.1566876520769</v>
      </c>
    </row>
    <row r="1695" spans="1:10">
      <c r="A1695">
        <v>1694</v>
      </c>
      <c r="B1695" s="4">
        <v>45247</v>
      </c>
      <c r="C1695" s="10">
        <f>DATE(YEAR(orders[[#This Row],[order_date]]), MONTH(orders[[#This Row],[order_date]]), 1)</f>
        <v>45231</v>
      </c>
      <c r="D1695" t="s">
        <v>4454</v>
      </c>
      <c r="E1695" t="s">
        <v>619</v>
      </c>
      <c r="F1695" t="str">
        <f>VLOOKUP(orders[[#This Row],[product_id]],Products!A:C,3,0)</f>
        <v>Appliances</v>
      </c>
      <c r="G1695">
        <v>3</v>
      </c>
      <c r="H1695" s="6">
        <v>8.8549998225006074E-2</v>
      </c>
      <c r="I1695" s="2">
        <f>VLOOKUP($E1695,
Products!$A$1:$F$201,MATCH(Orders!I$1,Products!$A$1:$F$1,0),0)</f>
        <v>6040.8433358455886</v>
      </c>
      <c r="J1695" s="2">
        <f>VLOOKUP($E1695,
Products!$A$1:$F$201,MATCH(Orders!J$1,Products!$A$1:$F$1,0),0)</f>
        <v>4363.6239115177623</v>
      </c>
    </row>
    <row r="1696" spans="1:10">
      <c r="A1696">
        <v>1695</v>
      </c>
      <c r="B1696" s="4">
        <v>45748</v>
      </c>
      <c r="C1696" s="10">
        <f>DATE(YEAR(orders[[#This Row],[order_date]]), MONTH(orders[[#This Row],[order_date]]), 1)</f>
        <v>45748</v>
      </c>
      <c r="D1696" t="s">
        <v>1462</v>
      </c>
      <c r="E1696" t="s">
        <v>645</v>
      </c>
      <c r="F1696" t="str">
        <f>VLOOKUP(orders[[#This Row],[product_id]],Products!A:C,3,0)</f>
        <v>Electronics</v>
      </c>
      <c r="G1696">
        <v>2</v>
      </c>
      <c r="H1696" s="6">
        <v>0.11584807514675953</v>
      </c>
      <c r="I1696" s="2">
        <f>VLOOKUP($E1696,
Products!$A$1:$F$201,MATCH(Orders!I$1,Products!$A$1:$F$1,0),0)</f>
        <v>29658.239859810968</v>
      </c>
      <c r="J1696" s="2">
        <f>VLOOKUP($E1696,
Products!$A$1:$F$201,MATCH(Orders!J$1,Products!$A$1:$F$1,0),0)</f>
        <v>22421.521919652871</v>
      </c>
    </row>
    <row r="1697" spans="1:10">
      <c r="A1697">
        <v>1696</v>
      </c>
      <c r="B1697" s="4">
        <v>45458</v>
      </c>
      <c r="C1697" s="10">
        <f>DATE(YEAR(orders[[#This Row],[order_date]]), MONTH(orders[[#This Row],[order_date]]), 1)</f>
        <v>45444</v>
      </c>
      <c r="D1697" t="s">
        <v>1301</v>
      </c>
      <c r="E1697" t="s">
        <v>640</v>
      </c>
      <c r="F1697" t="str">
        <f>VLOOKUP(orders[[#This Row],[product_id]],Products!A:C,3,0)</f>
        <v>Electronics</v>
      </c>
      <c r="G1697">
        <v>2</v>
      </c>
      <c r="H1697" s="6">
        <v>0.11104852686868183</v>
      </c>
      <c r="I1697" s="2">
        <f>VLOOKUP($E1697,
Products!$A$1:$F$201,MATCH(Orders!I$1,Products!$A$1:$F$1,0),0)</f>
        <v>28588.897930669911</v>
      </c>
      <c r="J1697" s="2">
        <f>VLOOKUP($E1697,
Products!$A$1:$F$201,MATCH(Orders!J$1,Products!$A$1:$F$1,0),0)</f>
        <v>20681.16336734363</v>
      </c>
    </row>
    <row r="1698" spans="1:10">
      <c r="A1698">
        <v>1697</v>
      </c>
      <c r="B1698" s="4">
        <v>45418</v>
      </c>
      <c r="C1698" s="10">
        <f>DATE(YEAR(orders[[#This Row],[order_date]]), MONTH(orders[[#This Row],[order_date]]), 1)</f>
        <v>45413</v>
      </c>
      <c r="D1698" t="s">
        <v>1141</v>
      </c>
      <c r="E1698" t="s">
        <v>699</v>
      </c>
      <c r="F1698" t="str">
        <f>VLOOKUP(orders[[#This Row],[product_id]],Products!A:C,3,0)</f>
        <v>Appliances</v>
      </c>
      <c r="G1698">
        <v>3</v>
      </c>
      <c r="H1698" s="6">
        <v>6.5451543208481192E-2</v>
      </c>
      <c r="I1698" s="2">
        <f>VLOOKUP($E1698,
Products!$A$1:$F$201,MATCH(Orders!I$1,Products!$A$1:$F$1,0),0)</f>
        <v>25091.998133165329</v>
      </c>
      <c r="J1698" s="2">
        <f>VLOOKUP($E1698,
Products!$A$1:$F$201,MATCH(Orders!J$1,Products!$A$1:$F$1,0),0)</f>
        <v>18464.226825266349</v>
      </c>
    </row>
    <row r="1699" spans="1:10">
      <c r="A1699">
        <v>1698</v>
      </c>
      <c r="B1699" s="4">
        <v>45538</v>
      </c>
      <c r="C1699" s="10">
        <f>DATE(YEAR(orders[[#This Row],[order_date]]), MONTH(orders[[#This Row],[order_date]]), 1)</f>
        <v>45536</v>
      </c>
      <c r="D1699" t="s">
        <v>2179</v>
      </c>
      <c r="E1699" t="s">
        <v>608</v>
      </c>
      <c r="F1699" t="str">
        <f>VLOOKUP(orders[[#This Row],[product_id]],Products!A:C,3,0)</f>
        <v>Electronics</v>
      </c>
      <c r="G1699">
        <v>2</v>
      </c>
      <c r="H1699" s="6">
        <v>0.21885907175242875</v>
      </c>
      <c r="I1699" s="2">
        <f>VLOOKUP($E1699,
Products!$A$1:$F$201,MATCH(Orders!I$1,Products!$A$1:$F$1,0),0)</f>
        <v>32509.710212279751</v>
      </c>
      <c r="J1699" s="2">
        <f>VLOOKUP($E1699,
Products!$A$1:$F$201,MATCH(Orders!J$1,Products!$A$1:$F$1,0),0)</f>
        <v>23699.228985408761</v>
      </c>
    </row>
    <row r="1700" spans="1:10">
      <c r="A1700">
        <v>1699</v>
      </c>
      <c r="B1700" s="4">
        <v>45178</v>
      </c>
      <c r="C1700" s="10">
        <f>DATE(YEAR(orders[[#This Row],[order_date]]), MONTH(orders[[#This Row],[order_date]]), 1)</f>
        <v>45170</v>
      </c>
      <c r="D1700" t="s">
        <v>1082</v>
      </c>
      <c r="E1700" t="s">
        <v>546</v>
      </c>
      <c r="F1700" t="str">
        <f>VLOOKUP(orders[[#This Row],[product_id]],Products!A:C,3,0)</f>
        <v>Electronics</v>
      </c>
      <c r="G1700">
        <v>2</v>
      </c>
      <c r="H1700" s="6">
        <v>0.10972802683917669</v>
      </c>
      <c r="I1700" s="2">
        <f>VLOOKUP($E1700,
Products!$A$1:$F$201,MATCH(Orders!I$1,Products!$A$1:$F$1,0),0)</f>
        <v>21943.16319502375</v>
      </c>
      <c r="J1700" s="2">
        <f>VLOOKUP($E1700,
Products!$A$1:$F$201,MATCH(Orders!J$1,Products!$A$1:$F$1,0),0)</f>
        <v>16937.09489743154</v>
      </c>
    </row>
    <row r="1701" spans="1:10">
      <c r="A1701">
        <v>1700</v>
      </c>
      <c r="B1701" s="4">
        <v>45099</v>
      </c>
      <c r="C1701" s="10">
        <f>DATE(YEAR(orders[[#This Row],[order_date]]), MONTH(orders[[#This Row],[order_date]]), 1)</f>
        <v>45078</v>
      </c>
      <c r="D1701" t="s">
        <v>2688</v>
      </c>
      <c r="E1701" t="s">
        <v>657</v>
      </c>
      <c r="F1701" t="str">
        <f>VLOOKUP(orders[[#This Row],[product_id]],Products!A:C,3,0)</f>
        <v>Appliances</v>
      </c>
      <c r="G1701">
        <v>3</v>
      </c>
      <c r="H1701" s="6">
        <v>0.13361075707686679</v>
      </c>
      <c r="I1701" s="2">
        <f>VLOOKUP($E1701,
Products!$A$1:$F$201,MATCH(Orders!I$1,Products!$A$1:$F$1,0),0)</f>
        <v>6275.8669412443169</v>
      </c>
      <c r="J1701" s="2">
        <f>VLOOKUP($E1701,
Products!$A$1:$F$201,MATCH(Orders!J$1,Products!$A$1:$F$1,0),0)</f>
        <v>4742.5097602697688</v>
      </c>
    </row>
    <row r="1702" spans="1:10">
      <c r="A1702">
        <v>1701</v>
      </c>
      <c r="B1702" s="4">
        <v>45801</v>
      </c>
      <c r="C1702" s="10">
        <f>DATE(YEAR(orders[[#This Row],[order_date]]), MONTH(orders[[#This Row],[order_date]]), 1)</f>
        <v>45778</v>
      </c>
      <c r="D1702" t="s">
        <v>3144</v>
      </c>
      <c r="E1702" t="s">
        <v>658</v>
      </c>
      <c r="F1702" t="str">
        <f>VLOOKUP(orders[[#This Row],[product_id]],Products!A:C,3,0)</f>
        <v>Electronics</v>
      </c>
      <c r="G1702">
        <v>1</v>
      </c>
      <c r="H1702" s="6">
        <v>0.13821813759948887</v>
      </c>
      <c r="I1702" s="2">
        <f>VLOOKUP($E1702,
Products!$A$1:$F$201,MATCH(Orders!I$1,Products!$A$1:$F$1,0),0)</f>
        <v>2455.4664524813788</v>
      </c>
      <c r="J1702" s="2">
        <f>VLOOKUP($E1702,
Products!$A$1:$F$201,MATCH(Orders!J$1,Products!$A$1:$F$1,0),0)</f>
        <v>1763.2139459131699</v>
      </c>
    </row>
    <row r="1703" spans="1:10">
      <c r="A1703">
        <v>1702</v>
      </c>
      <c r="B1703" s="4">
        <v>45127</v>
      </c>
      <c r="C1703" s="10">
        <f>DATE(YEAR(orders[[#This Row],[order_date]]), MONTH(orders[[#This Row],[order_date]]), 1)</f>
        <v>45108</v>
      </c>
      <c r="D1703" t="s">
        <v>3234</v>
      </c>
      <c r="E1703" t="s">
        <v>695</v>
      </c>
      <c r="F1703" t="str">
        <f>VLOOKUP(orders[[#This Row],[product_id]],Products!A:C,3,0)</f>
        <v>Electronics</v>
      </c>
      <c r="G1703">
        <v>2</v>
      </c>
      <c r="H1703" s="6">
        <v>0.19708808857699525</v>
      </c>
      <c r="I1703" s="2">
        <f>VLOOKUP($E1703,
Products!$A$1:$F$201,MATCH(Orders!I$1,Products!$A$1:$F$1,0),0)</f>
        <v>2716.2219891886762</v>
      </c>
      <c r="J1703" s="2">
        <f>VLOOKUP($E1703,
Products!$A$1:$F$201,MATCH(Orders!J$1,Products!$A$1:$F$1,0),0)</f>
        <v>2045.0534052982539</v>
      </c>
    </row>
    <row r="1704" spans="1:10">
      <c r="A1704">
        <v>1703</v>
      </c>
      <c r="B1704" s="4">
        <v>45143</v>
      </c>
      <c r="C1704" s="10">
        <f>DATE(YEAR(orders[[#This Row],[order_date]]), MONTH(orders[[#This Row],[order_date]]), 1)</f>
        <v>45139</v>
      </c>
      <c r="D1704" t="s">
        <v>3574</v>
      </c>
      <c r="E1704" t="s">
        <v>610</v>
      </c>
      <c r="F1704" t="str">
        <f>VLOOKUP(orders[[#This Row],[product_id]],Products!A:C,3,0)</f>
        <v>Appliances</v>
      </c>
      <c r="G1704">
        <v>2</v>
      </c>
      <c r="H1704" s="6">
        <v>8.723338392364216E-2</v>
      </c>
      <c r="I1704" s="2">
        <f>VLOOKUP($E1704,
Products!$A$1:$F$201,MATCH(Orders!I$1,Products!$A$1:$F$1,0),0)</f>
        <v>23456.386855186989</v>
      </c>
      <c r="J1704" s="2">
        <f>VLOOKUP($E1704,
Products!$A$1:$F$201,MATCH(Orders!J$1,Products!$A$1:$F$1,0),0)</f>
        <v>16522.385271144129</v>
      </c>
    </row>
    <row r="1705" spans="1:10">
      <c r="A1705">
        <v>1704</v>
      </c>
      <c r="B1705" s="4">
        <v>45302</v>
      </c>
      <c r="C1705" s="10">
        <f>DATE(YEAR(orders[[#This Row],[order_date]]), MONTH(orders[[#This Row],[order_date]]), 1)</f>
        <v>45292</v>
      </c>
      <c r="D1705" t="s">
        <v>819</v>
      </c>
      <c r="E1705" t="s">
        <v>611</v>
      </c>
      <c r="F1705" t="str">
        <f>VLOOKUP(orders[[#This Row],[product_id]],Products!A:C,3,0)</f>
        <v>Electronics</v>
      </c>
      <c r="G1705">
        <v>2</v>
      </c>
      <c r="H1705" s="6">
        <v>0.12984878482922096</v>
      </c>
      <c r="I1705" s="2">
        <f>VLOOKUP($E1705,
Products!$A$1:$F$201,MATCH(Orders!I$1,Products!$A$1:$F$1,0),0)</f>
        <v>12041.08303405661</v>
      </c>
      <c r="J1705" s="2">
        <f>VLOOKUP($E1705,
Products!$A$1:$F$201,MATCH(Orders!J$1,Products!$A$1:$F$1,0),0)</f>
        <v>7946.6428283753548</v>
      </c>
    </row>
    <row r="1706" spans="1:10">
      <c r="A1706">
        <v>1705</v>
      </c>
      <c r="B1706" s="4">
        <v>44937</v>
      </c>
      <c r="C1706" s="10">
        <f>DATE(YEAR(orders[[#This Row],[order_date]]), MONTH(orders[[#This Row],[order_date]]), 1)</f>
        <v>44927</v>
      </c>
      <c r="D1706" t="s">
        <v>4523</v>
      </c>
      <c r="E1706" t="s">
        <v>549</v>
      </c>
      <c r="F1706" t="str">
        <f>VLOOKUP(orders[[#This Row],[product_id]],Products!A:C,3,0)</f>
        <v>Electronics</v>
      </c>
      <c r="G1706">
        <v>1</v>
      </c>
      <c r="H1706" s="6">
        <v>0.16743063570875469</v>
      </c>
      <c r="I1706" s="2">
        <f>VLOOKUP($E1706,
Products!$A$1:$F$201,MATCH(Orders!I$1,Products!$A$1:$F$1,0),0)</f>
        <v>32579.222893763279</v>
      </c>
      <c r="J1706" s="2">
        <f>VLOOKUP($E1706,
Products!$A$1:$F$201,MATCH(Orders!J$1,Products!$A$1:$F$1,0),0)</f>
        <v>22472.912188105081</v>
      </c>
    </row>
    <row r="1707" spans="1:10">
      <c r="A1707">
        <v>1706</v>
      </c>
      <c r="B1707" s="4">
        <v>45962</v>
      </c>
      <c r="C1707" s="10">
        <f>DATE(YEAR(orders[[#This Row],[order_date]]), MONTH(orders[[#This Row],[order_date]]), 1)</f>
        <v>45962</v>
      </c>
      <c r="D1707" t="s">
        <v>1479</v>
      </c>
      <c r="E1707" t="s">
        <v>635</v>
      </c>
      <c r="F1707" t="str">
        <f>VLOOKUP(orders[[#This Row],[product_id]],Products!A:C,3,0)</f>
        <v>Electronics</v>
      </c>
      <c r="G1707">
        <v>1</v>
      </c>
      <c r="H1707" s="6">
        <v>0.20281759453514137</v>
      </c>
      <c r="I1707" s="2">
        <f>VLOOKUP($E1707,
Products!$A$1:$F$201,MATCH(Orders!I$1,Products!$A$1:$F$1,0),0)</f>
        <v>31014.321091901689</v>
      </c>
      <c r="J1707" s="2">
        <f>VLOOKUP($E1707,
Products!$A$1:$F$201,MATCH(Orders!J$1,Products!$A$1:$F$1,0),0)</f>
        <v>23202.91049209132</v>
      </c>
    </row>
    <row r="1708" spans="1:10">
      <c r="A1708">
        <v>1707</v>
      </c>
      <c r="B1708" s="4">
        <v>45818</v>
      </c>
      <c r="C1708" s="10">
        <f>DATE(YEAR(orders[[#This Row],[order_date]]), MONTH(orders[[#This Row],[order_date]]), 1)</f>
        <v>45809</v>
      </c>
      <c r="D1708" t="s">
        <v>2632</v>
      </c>
      <c r="E1708" t="s">
        <v>675</v>
      </c>
      <c r="F1708" t="str">
        <f>VLOOKUP(orders[[#This Row],[product_id]],Products!A:C,3,0)</f>
        <v>Appliances</v>
      </c>
      <c r="G1708">
        <v>2</v>
      </c>
      <c r="H1708" s="6">
        <v>0.1246881324338274</v>
      </c>
      <c r="I1708" s="2">
        <f>VLOOKUP($E1708,
Products!$A$1:$F$201,MATCH(Orders!I$1,Products!$A$1:$F$1,0),0)</f>
        <v>23552.642442203069</v>
      </c>
      <c r="J1708" s="2">
        <f>VLOOKUP($E1708,
Products!$A$1:$F$201,MATCH(Orders!J$1,Products!$A$1:$F$1,0),0)</f>
        <v>17389.42325132497</v>
      </c>
    </row>
    <row r="1709" spans="1:10">
      <c r="A1709">
        <v>1708</v>
      </c>
      <c r="B1709" s="4">
        <v>45361</v>
      </c>
      <c r="C1709" s="10">
        <f>DATE(YEAR(orders[[#This Row],[order_date]]), MONTH(orders[[#This Row],[order_date]]), 1)</f>
        <v>45352</v>
      </c>
      <c r="D1709" t="s">
        <v>2925</v>
      </c>
      <c r="E1709" t="s">
        <v>666</v>
      </c>
      <c r="F1709" t="str">
        <f>VLOOKUP(orders[[#This Row],[product_id]],Products!A:C,3,0)</f>
        <v>Electronics</v>
      </c>
      <c r="G1709">
        <v>2</v>
      </c>
      <c r="H1709" s="6">
        <v>0.11858243890286856</v>
      </c>
      <c r="I1709" s="2">
        <f>VLOOKUP($E1709,
Products!$A$1:$F$201,MATCH(Orders!I$1,Products!$A$1:$F$1,0),0)</f>
        <v>28450.587044878092</v>
      </c>
      <c r="J1709" s="2">
        <f>VLOOKUP($E1709,
Products!$A$1:$F$201,MATCH(Orders!J$1,Products!$A$1:$F$1,0),0)</f>
        <v>22337.584649075441</v>
      </c>
    </row>
    <row r="1710" spans="1:10">
      <c r="A1710">
        <v>1709</v>
      </c>
      <c r="B1710" s="4">
        <v>45744</v>
      </c>
      <c r="C1710" s="10">
        <f>DATE(YEAR(orders[[#This Row],[order_date]]), MONTH(orders[[#This Row],[order_date]]), 1)</f>
        <v>45717</v>
      </c>
      <c r="D1710" t="s">
        <v>723</v>
      </c>
      <c r="E1710" t="s">
        <v>650</v>
      </c>
      <c r="F1710" t="str">
        <f>VLOOKUP(orders[[#This Row],[product_id]],Products!A:C,3,0)</f>
        <v>Electronics</v>
      </c>
      <c r="G1710">
        <v>1</v>
      </c>
      <c r="H1710" s="6">
        <v>0.20720703936444929</v>
      </c>
      <c r="I1710" s="2">
        <f>VLOOKUP($E1710,
Products!$A$1:$F$201,MATCH(Orders!I$1,Products!$A$1:$F$1,0),0)</f>
        <v>12936.529609330941</v>
      </c>
      <c r="J1710" s="2">
        <f>VLOOKUP($E1710,
Products!$A$1:$F$201,MATCH(Orders!J$1,Products!$A$1:$F$1,0),0)</f>
        <v>9465.2602677376308</v>
      </c>
    </row>
    <row r="1711" spans="1:10">
      <c r="A1711">
        <v>1710</v>
      </c>
      <c r="B1711" s="4">
        <v>45857</v>
      </c>
      <c r="C1711" s="10">
        <f>DATE(YEAR(orders[[#This Row],[order_date]]), MONTH(orders[[#This Row],[order_date]]), 1)</f>
        <v>45839</v>
      </c>
      <c r="D1711" t="s">
        <v>940</v>
      </c>
      <c r="E1711" t="s">
        <v>627</v>
      </c>
      <c r="F1711" t="str">
        <f>VLOOKUP(orders[[#This Row],[product_id]],Products!A:C,3,0)</f>
        <v>Electronics</v>
      </c>
      <c r="G1711">
        <v>1</v>
      </c>
      <c r="H1711" s="6">
        <v>0.10067841380920972</v>
      </c>
      <c r="I1711" s="2">
        <f>VLOOKUP($E1711,
Products!$A$1:$F$201,MATCH(Orders!I$1,Products!$A$1:$F$1,0),0)</f>
        <v>21043.736386381101</v>
      </c>
      <c r="J1711" s="2">
        <f>VLOOKUP($E1711,
Products!$A$1:$F$201,MATCH(Orders!J$1,Products!$A$1:$F$1,0),0)</f>
        <v>14357.858783760659</v>
      </c>
    </row>
    <row r="1712" spans="1:10">
      <c r="A1712">
        <v>1711</v>
      </c>
      <c r="B1712" s="4">
        <v>45617</v>
      </c>
      <c r="C1712" s="10">
        <f>DATE(YEAR(orders[[#This Row],[order_date]]), MONTH(orders[[#This Row],[order_date]]), 1)</f>
        <v>45597</v>
      </c>
      <c r="D1712" t="s">
        <v>2039</v>
      </c>
      <c r="E1712" t="s">
        <v>696</v>
      </c>
      <c r="F1712" t="str">
        <f>VLOOKUP(orders[[#This Row],[product_id]],Products!A:C,3,0)</f>
        <v>Electronics</v>
      </c>
      <c r="G1712">
        <v>1</v>
      </c>
      <c r="H1712" s="6">
        <v>0.2086498926945364</v>
      </c>
      <c r="I1712" s="2">
        <f>VLOOKUP($E1712,
Products!$A$1:$F$201,MATCH(Orders!I$1,Products!$A$1:$F$1,0),0)</f>
        <v>2723.6534496184809</v>
      </c>
      <c r="J1712" s="2">
        <f>VLOOKUP($E1712,
Products!$A$1:$F$201,MATCH(Orders!J$1,Products!$A$1:$F$1,0),0)</f>
        <v>1872.4715951823</v>
      </c>
    </row>
    <row r="1713" spans="1:10">
      <c r="A1713">
        <v>1712</v>
      </c>
      <c r="B1713" s="4">
        <v>45781</v>
      </c>
      <c r="C1713" s="10">
        <f>DATE(YEAR(orders[[#This Row],[order_date]]), MONTH(orders[[#This Row],[order_date]]), 1)</f>
        <v>45778</v>
      </c>
      <c r="D1713" t="s">
        <v>4672</v>
      </c>
      <c r="E1713" t="s">
        <v>655</v>
      </c>
      <c r="F1713" t="str">
        <f>VLOOKUP(orders[[#This Row],[product_id]],Products!A:C,3,0)</f>
        <v>Appliances</v>
      </c>
      <c r="G1713">
        <v>3</v>
      </c>
      <c r="H1713" s="6">
        <v>8.0591818575655297E-2</v>
      </c>
      <c r="I1713" s="2">
        <f>VLOOKUP($E1713,
Products!$A$1:$F$201,MATCH(Orders!I$1,Products!$A$1:$F$1,0),0)</f>
        <v>24072.170529057032</v>
      </c>
      <c r="J1713" s="2">
        <f>VLOOKUP($E1713,
Products!$A$1:$F$201,MATCH(Orders!J$1,Products!$A$1:$F$1,0),0)</f>
        <v>16358.626370717549</v>
      </c>
    </row>
    <row r="1714" spans="1:10">
      <c r="A1714">
        <v>1713</v>
      </c>
      <c r="B1714" s="4">
        <v>45710</v>
      </c>
      <c r="C1714" s="10">
        <f>DATE(YEAR(orders[[#This Row],[order_date]]), MONTH(orders[[#This Row],[order_date]]), 1)</f>
        <v>45689</v>
      </c>
      <c r="D1714" t="s">
        <v>2398</v>
      </c>
      <c r="E1714" t="s">
        <v>506</v>
      </c>
      <c r="F1714" t="str">
        <f>VLOOKUP(orders[[#This Row],[product_id]],Products!A:C,3,0)</f>
        <v>Electronics</v>
      </c>
      <c r="G1714">
        <v>1</v>
      </c>
      <c r="H1714" s="6">
        <v>0.17030172527486986</v>
      </c>
      <c r="I1714" s="2">
        <f>VLOOKUP($E1714,
Products!$A$1:$F$201,MATCH(Orders!I$1,Products!$A$1:$F$1,0),0)</f>
        <v>2354.115904304108</v>
      </c>
      <c r="J1714" s="2">
        <f>VLOOKUP($E1714,
Products!$A$1:$F$201,MATCH(Orders!J$1,Products!$A$1:$F$1,0),0)</f>
        <v>1810.784620830796</v>
      </c>
    </row>
    <row r="1715" spans="1:10">
      <c r="A1715">
        <v>1714</v>
      </c>
      <c r="B1715" s="4">
        <v>45245</v>
      </c>
      <c r="C1715" s="10">
        <f>DATE(YEAR(orders[[#This Row],[order_date]]), MONTH(orders[[#This Row],[order_date]]), 1)</f>
        <v>45231</v>
      </c>
      <c r="D1715" t="s">
        <v>3476</v>
      </c>
      <c r="E1715" t="s">
        <v>599</v>
      </c>
      <c r="F1715" t="str">
        <f>VLOOKUP(orders[[#This Row],[product_id]],Products!A:C,3,0)</f>
        <v>Electronics</v>
      </c>
      <c r="G1715">
        <v>1</v>
      </c>
      <c r="H1715" s="6">
        <v>0.12053103209870757</v>
      </c>
      <c r="I1715" s="2">
        <f>VLOOKUP($E1715,
Products!$A$1:$F$201,MATCH(Orders!I$1,Products!$A$1:$F$1,0),0)</f>
        <v>24019.70637428105</v>
      </c>
      <c r="J1715" s="2">
        <f>VLOOKUP($E1715,
Products!$A$1:$F$201,MATCH(Orders!J$1,Products!$A$1:$F$1,0),0)</f>
        <v>16602.559277417411</v>
      </c>
    </row>
    <row r="1716" spans="1:10">
      <c r="A1716">
        <v>1715</v>
      </c>
      <c r="B1716" s="4">
        <v>45770</v>
      </c>
      <c r="C1716" s="10">
        <f>DATE(YEAR(orders[[#This Row],[order_date]]), MONTH(orders[[#This Row],[order_date]]), 1)</f>
        <v>45748</v>
      </c>
      <c r="D1716" t="s">
        <v>986</v>
      </c>
      <c r="E1716" t="s">
        <v>703</v>
      </c>
      <c r="F1716" t="str">
        <f>VLOOKUP(orders[[#This Row],[product_id]],Products!A:C,3,0)</f>
        <v>Appliances</v>
      </c>
      <c r="G1716">
        <v>3</v>
      </c>
      <c r="H1716" s="6">
        <v>0.12648466550089574</v>
      </c>
      <c r="I1716" s="2">
        <f>VLOOKUP($E1716,
Products!$A$1:$F$201,MATCH(Orders!I$1,Products!$A$1:$F$1,0),0)</f>
        <v>23763.82929975582</v>
      </c>
      <c r="J1716" s="2">
        <f>VLOOKUP($E1716,
Products!$A$1:$F$201,MATCH(Orders!J$1,Products!$A$1:$F$1,0),0)</f>
        <v>17833.36818447417</v>
      </c>
    </row>
    <row r="1717" spans="1:10">
      <c r="A1717">
        <v>1716</v>
      </c>
      <c r="B1717" s="4">
        <v>45547</v>
      </c>
      <c r="C1717" s="10">
        <f>DATE(YEAR(orders[[#This Row],[order_date]]), MONTH(orders[[#This Row],[order_date]]), 1)</f>
        <v>45536</v>
      </c>
      <c r="D1717" t="s">
        <v>1536</v>
      </c>
      <c r="E1717" t="s">
        <v>687</v>
      </c>
      <c r="F1717" t="str">
        <f>VLOOKUP(orders[[#This Row],[product_id]],Products!A:C,3,0)</f>
        <v>Electronics</v>
      </c>
      <c r="G1717">
        <v>1</v>
      </c>
      <c r="H1717" s="6">
        <v>0.11076326582021025</v>
      </c>
      <c r="I1717" s="2">
        <f>VLOOKUP($E1717,
Products!$A$1:$F$201,MATCH(Orders!I$1,Products!$A$1:$F$1,0),0)</f>
        <v>12143.737276429891</v>
      </c>
      <c r="J1717" s="2">
        <f>VLOOKUP($E1717,
Products!$A$1:$F$201,MATCH(Orders!J$1,Products!$A$1:$F$1,0),0)</f>
        <v>9077.1957392673976</v>
      </c>
    </row>
    <row r="1718" spans="1:10">
      <c r="A1718">
        <v>1717</v>
      </c>
      <c r="B1718" s="4">
        <v>45711</v>
      </c>
      <c r="C1718" s="10">
        <f>DATE(YEAR(orders[[#This Row],[order_date]]), MONTH(orders[[#This Row],[order_date]]), 1)</f>
        <v>45689</v>
      </c>
      <c r="D1718" t="s">
        <v>3973</v>
      </c>
      <c r="E1718" t="s">
        <v>519</v>
      </c>
      <c r="F1718" t="str">
        <f>VLOOKUP(orders[[#This Row],[product_id]],Products!A:C,3,0)</f>
        <v>Electronics</v>
      </c>
      <c r="G1718">
        <v>2</v>
      </c>
      <c r="H1718" s="6">
        <v>0.23433527000002022</v>
      </c>
      <c r="I1718" s="2">
        <f>VLOOKUP($E1718,
Products!$A$1:$F$201,MATCH(Orders!I$1,Products!$A$1:$F$1,0),0)</f>
        <v>13103.02115426216</v>
      </c>
      <c r="J1718" s="2">
        <f>VLOOKUP($E1718,
Products!$A$1:$F$201,MATCH(Orders!J$1,Products!$A$1:$F$1,0),0)</f>
        <v>8775.5491996797755</v>
      </c>
    </row>
    <row r="1719" spans="1:10">
      <c r="A1719">
        <v>1718</v>
      </c>
      <c r="B1719" s="4">
        <v>45323</v>
      </c>
      <c r="C1719" s="10">
        <f>DATE(YEAR(orders[[#This Row],[order_date]]), MONTH(orders[[#This Row],[order_date]]), 1)</f>
        <v>45323</v>
      </c>
      <c r="D1719" t="s">
        <v>1844</v>
      </c>
      <c r="E1719" t="s">
        <v>605</v>
      </c>
      <c r="F1719" t="str">
        <f>VLOOKUP(orders[[#This Row],[product_id]],Products!A:C,3,0)</f>
        <v>Electronics</v>
      </c>
      <c r="G1719">
        <v>1</v>
      </c>
      <c r="H1719" s="6">
        <v>0.21601840810737333</v>
      </c>
      <c r="I1719" s="2">
        <f>VLOOKUP($E1719,
Products!$A$1:$F$201,MATCH(Orders!I$1,Products!$A$1:$F$1,0),0)</f>
        <v>2690.742909794456</v>
      </c>
      <c r="J1719" s="2">
        <f>VLOOKUP($E1719,
Products!$A$1:$F$201,MATCH(Orders!J$1,Products!$A$1:$F$1,0),0)</f>
        <v>2067.549626292313</v>
      </c>
    </row>
    <row r="1720" spans="1:10">
      <c r="A1720">
        <v>1719</v>
      </c>
      <c r="B1720" s="4">
        <v>46008</v>
      </c>
      <c r="C1720" s="10">
        <f>DATE(YEAR(orders[[#This Row],[order_date]]), MONTH(orders[[#This Row],[order_date]]), 1)</f>
        <v>45992</v>
      </c>
      <c r="D1720" t="s">
        <v>4174</v>
      </c>
      <c r="E1720" t="s">
        <v>607</v>
      </c>
      <c r="F1720" t="str">
        <f>VLOOKUP(orders[[#This Row],[product_id]],Products!A:C,3,0)</f>
        <v>Appliances</v>
      </c>
      <c r="G1720">
        <v>2</v>
      </c>
      <c r="H1720" s="6">
        <v>9.0902559876646361E-2</v>
      </c>
      <c r="I1720" s="2">
        <f>VLOOKUP($E1720,
Products!$A$1:$F$201,MATCH(Orders!I$1,Products!$A$1:$F$1,0),0)</f>
        <v>6264.400042999192</v>
      </c>
      <c r="J1720" s="2">
        <f>VLOOKUP($E1720,
Products!$A$1:$F$201,MATCH(Orders!J$1,Products!$A$1:$F$1,0),0)</f>
        <v>4980.3849171743304</v>
      </c>
    </row>
    <row r="1721" spans="1:10">
      <c r="A1721">
        <v>1720</v>
      </c>
      <c r="B1721" s="4">
        <v>45386</v>
      </c>
      <c r="C1721" s="10">
        <f>DATE(YEAR(orders[[#This Row],[order_date]]), MONTH(orders[[#This Row],[order_date]]), 1)</f>
        <v>45383</v>
      </c>
      <c r="D1721" t="s">
        <v>2401</v>
      </c>
      <c r="E1721" t="s">
        <v>558</v>
      </c>
      <c r="F1721" t="str">
        <f>VLOOKUP(orders[[#This Row],[product_id]],Products!A:C,3,0)</f>
        <v>Electronics</v>
      </c>
      <c r="G1721">
        <v>1</v>
      </c>
      <c r="H1721" s="6">
        <v>0.21315920367722357</v>
      </c>
      <c r="I1721" s="2">
        <f>VLOOKUP($E1721,
Products!$A$1:$F$201,MATCH(Orders!I$1,Products!$A$1:$F$1,0),0)</f>
        <v>30121.382934618541</v>
      </c>
      <c r="J1721" s="2">
        <f>VLOOKUP($E1721,
Products!$A$1:$F$201,MATCH(Orders!J$1,Products!$A$1:$F$1,0),0)</f>
        <v>20439.226581954921</v>
      </c>
    </row>
    <row r="1722" spans="1:10">
      <c r="A1722">
        <v>1721</v>
      </c>
      <c r="B1722" s="4">
        <v>44987</v>
      </c>
      <c r="C1722" s="10">
        <f>DATE(YEAR(orders[[#This Row],[order_date]]), MONTH(orders[[#This Row],[order_date]]), 1)</f>
        <v>44986</v>
      </c>
      <c r="D1722" t="s">
        <v>2396</v>
      </c>
      <c r="E1722" t="s">
        <v>511</v>
      </c>
      <c r="F1722" t="str">
        <f>VLOOKUP(orders[[#This Row],[product_id]],Products!A:C,3,0)</f>
        <v>Appliances</v>
      </c>
      <c r="G1722">
        <v>2</v>
      </c>
      <c r="H1722" s="6">
        <v>0.13376926932631628</v>
      </c>
      <c r="I1722" s="2">
        <f>VLOOKUP($E1722,
Products!$A$1:$F$201,MATCH(Orders!I$1,Products!$A$1:$F$1,0),0)</f>
        <v>6005.1161529516376</v>
      </c>
      <c r="J1722" s="2">
        <f>VLOOKUP($E1722,
Products!$A$1:$F$201,MATCH(Orders!J$1,Products!$A$1:$F$1,0),0)</f>
        <v>4036.1471846213158</v>
      </c>
    </row>
    <row r="1723" spans="1:10">
      <c r="A1723">
        <v>1722</v>
      </c>
      <c r="B1723" s="4">
        <v>45295</v>
      </c>
      <c r="C1723" s="10">
        <f>DATE(YEAR(orders[[#This Row],[order_date]]), MONTH(orders[[#This Row],[order_date]]), 1)</f>
        <v>45292</v>
      </c>
      <c r="D1723" t="s">
        <v>2292</v>
      </c>
      <c r="E1723" t="s">
        <v>595</v>
      </c>
      <c r="F1723" t="str">
        <f>VLOOKUP(orders[[#This Row],[product_id]],Products!A:C,3,0)</f>
        <v>Electronics</v>
      </c>
      <c r="G1723">
        <v>2</v>
      </c>
      <c r="H1723" s="6">
        <v>0.24849296268691867</v>
      </c>
      <c r="I1723" s="2">
        <f>VLOOKUP($E1723,
Products!$A$1:$F$201,MATCH(Orders!I$1,Products!$A$1:$F$1,0),0)</f>
        <v>2368.316565735005</v>
      </c>
      <c r="J1723" s="2">
        <f>VLOOKUP($E1723,
Products!$A$1:$F$201,MATCH(Orders!J$1,Products!$A$1:$F$1,0),0)</f>
        <v>1668.7588573553539</v>
      </c>
    </row>
    <row r="1724" spans="1:10">
      <c r="A1724">
        <v>1723</v>
      </c>
      <c r="B1724" s="4">
        <v>45645</v>
      </c>
      <c r="C1724" s="10">
        <f>DATE(YEAR(orders[[#This Row],[order_date]]), MONTH(orders[[#This Row],[order_date]]), 1)</f>
        <v>45627</v>
      </c>
      <c r="D1724" t="s">
        <v>1123</v>
      </c>
      <c r="E1724" t="s">
        <v>569</v>
      </c>
      <c r="F1724" t="str">
        <f>VLOOKUP(orders[[#This Row],[product_id]],Products!A:C,3,0)</f>
        <v>Electronics</v>
      </c>
      <c r="G1724">
        <v>2</v>
      </c>
      <c r="H1724" s="6">
        <v>0.22878987917472454</v>
      </c>
      <c r="I1724" s="2">
        <f>VLOOKUP($E1724,
Products!$A$1:$F$201,MATCH(Orders!I$1,Products!$A$1:$F$1,0),0)</f>
        <v>30739.034547193129</v>
      </c>
      <c r="J1724" s="2">
        <f>VLOOKUP($E1724,
Products!$A$1:$F$201,MATCH(Orders!J$1,Products!$A$1:$F$1,0),0)</f>
        <v>22938.60345365321</v>
      </c>
    </row>
    <row r="1725" spans="1:10">
      <c r="A1725">
        <v>1724</v>
      </c>
      <c r="B1725" s="4">
        <v>45472</v>
      </c>
      <c r="C1725" s="10">
        <f>DATE(YEAR(orders[[#This Row],[order_date]]), MONTH(orders[[#This Row],[order_date]]), 1)</f>
        <v>45444</v>
      </c>
      <c r="D1725" t="s">
        <v>3037</v>
      </c>
      <c r="E1725" t="s">
        <v>593</v>
      </c>
      <c r="F1725" t="str">
        <f>VLOOKUP(orders[[#This Row],[product_id]],Products!A:C,3,0)</f>
        <v>Electronics</v>
      </c>
      <c r="G1725">
        <v>3</v>
      </c>
      <c r="H1725" s="6">
        <v>0.17618980407224455</v>
      </c>
      <c r="I1725" s="2">
        <f>VLOOKUP($E1725,
Products!$A$1:$F$201,MATCH(Orders!I$1,Products!$A$1:$F$1,0),0)</f>
        <v>2667.7858525453248</v>
      </c>
      <c r="J1725" s="2">
        <f>VLOOKUP($E1725,
Products!$A$1:$F$201,MATCH(Orders!J$1,Products!$A$1:$F$1,0),0)</f>
        <v>1797.4955098065359</v>
      </c>
    </row>
    <row r="1726" spans="1:10">
      <c r="A1726">
        <v>1725</v>
      </c>
      <c r="B1726" s="4">
        <v>45967</v>
      </c>
      <c r="C1726" s="10">
        <f>DATE(YEAR(orders[[#This Row],[order_date]]), MONTH(orders[[#This Row],[order_date]]), 1)</f>
        <v>45962</v>
      </c>
      <c r="D1726" t="s">
        <v>1290</v>
      </c>
      <c r="E1726" t="s">
        <v>538</v>
      </c>
      <c r="F1726" t="str">
        <f>VLOOKUP(orders[[#This Row],[product_id]],Products!A:C,3,0)</f>
        <v>Electronics</v>
      </c>
      <c r="G1726">
        <v>1</v>
      </c>
      <c r="H1726" s="6">
        <v>0.20791012621881635</v>
      </c>
      <c r="I1726" s="2">
        <f>VLOOKUP($E1726,
Products!$A$1:$F$201,MATCH(Orders!I$1,Products!$A$1:$F$1,0),0)</f>
        <v>29368.843697269542</v>
      </c>
      <c r="J1726" s="2">
        <f>VLOOKUP($E1726,
Products!$A$1:$F$201,MATCH(Orders!J$1,Products!$A$1:$F$1,0),0)</f>
        <v>23079.13344123889</v>
      </c>
    </row>
    <row r="1727" spans="1:10">
      <c r="A1727">
        <v>1726</v>
      </c>
      <c r="B1727" s="4">
        <v>45422</v>
      </c>
      <c r="C1727" s="10">
        <f>DATE(YEAR(orders[[#This Row],[order_date]]), MONTH(orders[[#This Row],[order_date]]), 1)</f>
        <v>45413</v>
      </c>
      <c r="D1727" t="s">
        <v>2057</v>
      </c>
      <c r="E1727" t="s">
        <v>577</v>
      </c>
      <c r="F1727" t="str">
        <f>VLOOKUP(orders[[#This Row],[product_id]],Products!A:C,3,0)</f>
        <v>Appliances</v>
      </c>
      <c r="G1727">
        <v>3</v>
      </c>
      <c r="H1727" s="6">
        <v>8.7592685555487118E-2</v>
      </c>
      <c r="I1727" s="2">
        <f>VLOOKUP($E1727,
Products!$A$1:$F$201,MATCH(Orders!I$1,Products!$A$1:$F$1,0),0)</f>
        <v>24178.046221204509</v>
      </c>
      <c r="J1727" s="2">
        <f>VLOOKUP($E1727,
Products!$A$1:$F$201,MATCH(Orders!J$1,Products!$A$1:$F$1,0),0)</f>
        <v>17784.08636999697</v>
      </c>
    </row>
    <row r="1728" spans="1:10">
      <c r="A1728">
        <v>1727</v>
      </c>
      <c r="B1728" s="4">
        <v>45423</v>
      </c>
      <c r="C1728" s="10">
        <f>DATE(YEAR(orders[[#This Row],[order_date]]), MONTH(orders[[#This Row],[order_date]]), 1)</f>
        <v>45413</v>
      </c>
      <c r="D1728" t="s">
        <v>2070</v>
      </c>
      <c r="E1728" t="s">
        <v>549</v>
      </c>
      <c r="F1728" t="str">
        <f>VLOOKUP(orders[[#This Row],[product_id]],Products!A:C,3,0)</f>
        <v>Electronics</v>
      </c>
      <c r="G1728">
        <v>3</v>
      </c>
      <c r="H1728" s="6">
        <v>0.22446780546342035</v>
      </c>
      <c r="I1728" s="2">
        <f>VLOOKUP($E1728,
Products!$A$1:$F$201,MATCH(Orders!I$1,Products!$A$1:$F$1,0),0)</f>
        <v>32579.222893763279</v>
      </c>
      <c r="J1728" s="2">
        <f>VLOOKUP($E1728,
Products!$A$1:$F$201,MATCH(Orders!J$1,Products!$A$1:$F$1,0),0)</f>
        <v>22472.912188105081</v>
      </c>
    </row>
    <row r="1729" spans="1:10">
      <c r="A1729">
        <v>1728</v>
      </c>
      <c r="B1729" s="4">
        <v>45431</v>
      </c>
      <c r="C1729" s="10">
        <f>DATE(YEAR(orders[[#This Row],[order_date]]), MONTH(orders[[#This Row],[order_date]]), 1)</f>
        <v>45413</v>
      </c>
      <c r="D1729" t="s">
        <v>3375</v>
      </c>
      <c r="E1729" t="s">
        <v>612</v>
      </c>
      <c r="F1729" t="str">
        <f>VLOOKUP(orders[[#This Row],[product_id]],Products!A:C,3,0)</f>
        <v>Electronics</v>
      </c>
      <c r="G1729">
        <v>1</v>
      </c>
      <c r="H1729" s="6">
        <v>0.13830777097435132</v>
      </c>
      <c r="I1729" s="2">
        <f>VLOOKUP($E1729,
Products!$A$1:$F$201,MATCH(Orders!I$1,Products!$A$1:$F$1,0),0)</f>
        <v>2704.041843529928</v>
      </c>
      <c r="J1729" s="2">
        <f>VLOOKUP($E1729,
Products!$A$1:$F$201,MATCH(Orders!J$1,Products!$A$1:$F$1,0),0)</f>
        <v>2158.9135708713038</v>
      </c>
    </row>
    <row r="1730" spans="1:10">
      <c r="A1730">
        <v>1729</v>
      </c>
      <c r="B1730" s="4">
        <v>45895</v>
      </c>
      <c r="C1730" s="10">
        <f>DATE(YEAR(orders[[#This Row],[order_date]]), MONTH(orders[[#This Row],[order_date]]), 1)</f>
        <v>45870</v>
      </c>
      <c r="D1730" t="s">
        <v>4575</v>
      </c>
      <c r="E1730" t="s">
        <v>539</v>
      </c>
      <c r="F1730" t="str">
        <f>VLOOKUP(orders[[#This Row],[product_id]],Products!A:C,3,0)</f>
        <v>Appliances</v>
      </c>
      <c r="G1730">
        <v>2</v>
      </c>
      <c r="H1730" s="6">
        <v>0.12224490115109833</v>
      </c>
      <c r="I1730" s="2">
        <f>VLOOKUP($E1730,
Products!$A$1:$F$201,MATCH(Orders!I$1,Products!$A$1:$F$1,0),0)</f>
        <v>25730.234720482978</v>
      </c>
      <c r="J1730" s="2">
        <f>VLOOKUP($E1730,
Products!$A$1:$F$201,MATCH(Orders!J$1,Products!$A$1:$F$1,0),0)</f>
        <v>17186.87037527658</v>
      </c>
    </row>
    <row r="1731" spans="1:10">
      <c r="A1731">
        <v>1730</v>
      </c>
      <c r="B1731" s="4">
        <v>46019</v>
      </c>
      <c r="C1731" s="10">
        <f>DATE(YEAR(orders[[#This Row],[order_date]]), MONTH(orders[[#This Row],[order_date]]), 1)</f>
        <v>45992</v>
      </c>
      <c r="D1731" t="s">
        <v>2974</v>
      </c>
      <c r="E1731" t="s">
        <v>667</v>
      </c>
      <c r="F1731" t="str">
        <f>VLOOKUP(orders[[#This Row],[product_id]],Products!A:C,3,0)</f>
        <v>Electronics</v>
      </c>
      <c r="G1731">
        <v>2</v>
      </c>
      <c r="H1731" s="6">
        <v>0.21995322011529764</v>
      </c>
      <c r="I1731" s="2">
        <f>VLOOKUP($E1731,
Products!$A$1:$F$201,MATCH(Orders!I$1,Products!$A$1:$F$1,0),0)</f>
        <v>2491.507056421975</v>
      </c>
      <c r="J1731" s="2">
        <f>VLOOKUP($E1731,
Products!$A$1:$F$201,MATCH(Orders!J$1,Products!$A$1:$F$1,0),0)</f>
        <v>1871.4408177277719</v>
      </c>
    </row>
    <row r="1732" spans="1:10">
      <c r="A1732">
        <v>1731</v>
      </c>
      <c r="B1732" s="4">
        <v>45087</v>
      </c>
      <c r="C1732" s="10">
        <f>DATE(YEAR(orders[[#This Row],[order_date]]), MONTH(orders[[#This Row],[order_date]]), 1)</f>
        <v>45078</v>
      </c>
      <c r="D1732" t="s">
        <v>2762</v>
      </c>
      <c r="E1732" t="s">
        <v>657</v>
      </c>
      <c r="F1732" t="str">
        <f>VLOOKUP(orders[[#This Row],[product_id]],Products!A:C,3,0)</f>
        <v>Appliances</v>
      </c>
      <c r="G1732">
        <v>3</v>
      </c>
      <c r="H1732" s="6">
        <v>8.2980833013552094E-2</v>
      </c>
      <c r="I1732" s="2">
        <f>VLOOKUP($E1732,
Products!$A$1:$F$201,MATCH(Orders!I$1,Products!$A$1:$F$1,0),0)</f>
        <v>6275.8669412443169</v>
      </c>
      <c r="J1732" s="2">
        <f>VLOOKUP($E1732,
Products!$A$1:$F$201,MATCH(Orders!J$1,Products!$A$1:$F$1,0),0)</f>
        <v>4742.5097602697688</v>
      </c>
    </row>
    <row r="1733" spans="1:10">
      <c r="A1733">
        <v>1732</v>
      </c>
      <c r="B1733" s="4">
        <v>45644</v>
      </c>
      <c r="C1733" s="10">
        <f>DATE(YEAR(orders[[#This Row],[order_date]]), MONTH(orders[[#This Row],[order_date]]), 1)</f>
        <v>45627</v>
      </c>
      <c r="D1733" t="s">
        <v>2638</v>
      </c>
      <c r="E1733" t="s">
        <v>507</v>
      </c>
      <c r="F1733" t="str">
        <f>VLOOKUP(orders[[#This Row],[product_id]],Products!A:C,3,0)</f>
        <v>Electronics</v>
      </c>
      <c r="G1733">
        <v>1</v>
      </c>
      <c r="H1733" s="6">
        <v>0.17839238862646953</v>
      </c>
      <c r="I1733" s="2">
        <f>VLOOKUP($E1733,
Products!$A$1:$F$201,MATCH(Orders!I$1,Products!$A$1:$F$1,0),0)</f>
        <v>28502.89768049858</v>
      </c>
      <c r="J1733" s="2">
        <f>VLOOKUP($E1733,
Products!$A$1:$F$201,MATCH(Orders!J$1,Products!$A$1:$F$1,0),0)</f>
        <v>20477.83623923226</v>
      </c>
    </row>
    <row r="1734" spans="1:10">
      <c r="A1734">
        <v>1733</v>
      </c>
      <c r="B1734" s="4">
        <v>45919</v>
      </c>
      <c r="C1734" s="10">
        <f>DATE(YEAR(orders[[#This Row],[order_date]]), MONTH(orders[[#This Row],[order_date]]), 1)</f>
        <v>45901</v>
      </c>
      <c r="D1734" t="s">
        <v>3859</v>
      </c>
      <c r="E1734" t="s">
        <v>641</v>
      </c>
      <c r="F1734" t="str">
        <f>VLOOKUP(orders[[#This Row],[product_id]],Products!A:C,3,0)</f>
        <v>Appliances</v>
      </c>
      <c r="G1734">
        <v>1</v>
      </c>
      <c r="H1734" s="6">
        <v>5.5426674768448321E-2</v>
      </c>
      <c r="I1734" s="2">
        <f>VLOOKUP($E1734,
Products!$A$1:$F$201,MATCH(Orders!I$1,Products!$A$1:$F$1,0),0)</f>
        <v>27167.965718506261</v>
      </c>
      <c r="J1734" s="2">
        <f>VLOOKUP($E1734,
Products!$A$1:$F$201,MATCH(Orders!J$1,Products!$A$1:$F$1,0),0)</f>
        <v>19748.025676381669</v>
      </c>
    </row>
    <row r="1735" spans="1:10">
      <c r="A1735">
        <v>1734</v>
      </c>
      <c r="B1735" s="4">
        <v>45195</v>
      </c>
      <c r="C1735" s="10">
        <f>DATE(YEAR(orders[[#This Row],[order_date]]), MONTH(orders[[#This Row],[order_date]]), 1)</f>
        <v>45170</v>
      </c>
      <c r="D1735" t="s">
        <v>1537</v>
      </c>
      <c r="E1735" t="s">
        <v>622</v>
      </c>
      <c r="F1735" t="str">
        <f>VLOOKUP(orders[[#This Row],[product_id]],Products!A:C,3,0)</f>
        <v>Electronics</v>
      </c>
      <c r="G1735">
        <v>1</v>
      </c>
      <c r="H1735" s="6">
        <v>0.2452665421872246</v>
      </c>
      <c r="I1735" s="2">
        <f>VLOOKUP($E1735,
Products!$A$1:$F$201,MATCH(Orders!I$1,Products!$A$1:$F$1,0),0)</f>
        <v>29891.969506397199</v>
      </c>
      <c r="J1735" s="2">
        <f>VLOOKUP($E1735,
Products!$A$1:$F$201,MATCH(Orders!J$1,Products!$A$1:$F$1,0),0)</f>
        <v>20298.690993957589</v>
      </c>
    </row>
    <row r="1736" spans="1:10">
      <c r="A1736">
        <v>1735</v>
      </c>
      <c r="B1736" s="4">
        <v>45625</v>
      </c>
      <c r="C1736" s="10">
        <f>DATE(YEAR(orders[[#This Row],[order_date]]), MONTH(orders[[#This Row],[order_date]]), 1)</f>
        <v>45597</v>
      </c>
      <c r="D1736" t="s">
        <v>4071</v>
      </c>
      <c r="E1736" t="s">
        <v>658</v>
      </c>
      <c r="F1736" t="str">
        <f>VLOOKUP(orders[[#This Row],[product_id]],Products!A:C,3,0)</f>
        <v>Electronics</v>
      </c>
      <c r="G1736">
        <v>1</v>
      </c>
      <c r="H1736" s="6">
        <v>0.16225430390115314</v>
      </c>
      <c r="I1736" s="2">
        <f>VLOOKUP($E1736,
Products!$A$1:$F$201,MATCH(Orders!I$1,Products!$A$1:$F$1,0),0)</f>
        <v>2455.4664524813788</v>
      </c>
      <c r="J1736" s="2">
        <f>VLOOKUP($E1736,
Products!$A$1:$F$201,MATCH(Orders!J$1,Products!$A$1:$F$1,0),0)</f>
        <v>1763.2139459131699</v>
      </c>
    </row>
    <row r="1737" spans="1:10">
      <c r="A1737">
        <v>1736</v>
      </c>
      <c r="B1737" s="4">
        <v>45791</v>
      </c>
      <c r="C1737" s="10">
        <f>DATE(YEAR(orders[[#This Row],[order_date]]), MONTH(orders[[#This Row],[order_date]]), 1)</f>
        <v>45778</v>
      </c>
      <c r="D1737" t="s">
        <v>3128</v>
      </c>
      <c r="E1737" t="s">
        <v>626</v>
      </c>
      <c r="F1737" t="str">
        <f>VLOOKUP(orders[[#This Row],[product_id]],Products!A:C,3,0)</f>
        <v>Electronics</v>
      </c>
      <c r="G1737">
        <v>3</v>
      </c>
      <c r="H1737" s="6">
        <v>0.21459793568212251</v>
      </c>
      <c r="I1737" s="2">
        <f>VLOOKUP($E1737,
Products!$A$1:$F$201,MATCH(Orders!I$1,Products!$A$1:$F$1,0),0)</f>
        <v>19602.440815481601</v>
      </c>
      <c r="J1737" s="2">
        <f>VLOOKUP($E1737,
Products!$A$1:$F$201,MATCH(Orders!J$1,Products!$A$1:$F$1,0),0)</f>
        <v>14427.862284038891</v>
      </c>
    </row>
    <row r="1738" spans="1:10">
      <c r="A1738">
        <v>1737</v>
      </c>
      <c r="B1738" s="4">
        <v>45276</v>
      </c>
      <c r="C1738" s="10">
        <f>DATE(YEAR(orders[[#This Row],[order_date]]), MONTH(orders[[#This Row],[order_date]]), 1)</f>
        <v>45261</v>
      </c>
      <c r="D1738" t="s">
        <v>1239</v>
      </c>
      <c r="E1738" t="s">
        <v>537</v>
      </c>
      <c r="F1738" t="str">
        <f>VLOOKUP(orders[[#This Row],[product_id]],Products!A:C,3,0)</f>
        <v>Electronics</v>
      </c>
      <c r="G1738">
        <v>2</v>
      </c>
      <c r="H1738" s="6">
        <v>0.16189636461660561</v>
      </c>
      <c r="I1738" s="2">
        <f>VLOOKUP($E1738,
Products!$A$1:$F$201,MATCH(Orders!I$1,Products!$A$1:$F$1,0),0)</f>
        <v>31703.831103033539</v>
      </c>
      <c r="J1738" s="2">
        <f>VLOOKUP($E1738,
Products!$A$1:$F$201,MATCH(Orders!J$1,Products!$A$1:$F$1,0),0)</f>
        <v>24504.340558054781</v>
      </c>
    </row>
    <row r="1739" spans="1:10">
      <c r="A1739">
        <v>1738</v>
      </c>
      <c r="B1739" s="4">
        <v>45036</v>
      </c>
      <c r="C1739" s="10">
        <f>DATE(YEAR(orders[[#This Row],[order_date]]), MONTH(orders[[#This Row],[order_date]]), 1)</f>
        <v>45017</v>
      </c>
      <c r="D1739" t="s">
        <v>4192</v>
      </c>
      <c r="E1739" t="s">
        <v>561</v>
      </c>
      <c r="F1739" t="str">
        <f>VLOOKUP(orders[[#This Row],[product_id]],Products!A:C,3,0)</f>
        <v>Appliances</v>
      </c>
      <c r="G1739">
        <v>1</v>
      </c>
      <c r="H1739" s="6">
        <v>8.2417360217969915E-2</v>
      </c>
      <c r="I1739" s="2">
        <f>VLOOKUP($E1739,
Products!$A$1:$F$201,MATCH(Orders!I$1,Products!$A$1:$F$1,0),0)</f>
        <v>23155.073093252329</v>
      </c>
      <c r="J1739" s="2">
        <f>VLOOKUP($E1739,
Products!$A$1:$F$201,MATCH(Orders!J$1,Products!$A$1:$F$1,0),0)</f>
        <v>17849.867849807979</v>
      </c>
    </row>
    <row r="1740" spans="1:10">
      <c r="A1740">
        <v>1739</v>
      </c>
      <c r="B1740" s="4">
        <v>45333</v>
      </c>
      <c r="C1740" s="10">
        <f>DATE(YEAR(orders[[#This Row],[order_date]]), MONTH(orders[[#This Row],[order_date]]), 1)</f>
        <v>45323</v>
      </c>
      <c r="D1740" t="s">
        <v>1828</v>
      </c>
      <c r="E1740" t="s">
        <v>599</v>
      </c>
      <c r="F1740" t="str">
        <f>VLOOKUP(orders[[#This Row],[product_id]],Products!A:C,3,0)</f>
        <v>Electronics</v>
      </c>
      <c r="G1740">
        <v>2</v>
      </c>
      <c r="H1740" s="6">
        <v>0.19614956680089815</v>
      </c>
      <c r="I1740" s="2">
        <f>VLOOKUP($E1740,
Products!$A$1:$F$201,MATCH(Orders!I$1,Products!$A$1:$F$1,0),0)</f>
        <v>24019.70637428105</v>
      </c>
      <c r="J1740" s="2">
        <f>VLOOKUP($E1740,
Products!$A$1:$F$201,MATCH(Orders!J$1,Products!$A$1:$F$1,0),0)</f>
        <v>16602.559277417411</v>
      </c>
    </row>
    <row r="1741" spans="1:10">
      <c r="A1741">
        <v>1740</v>
      </c>
      <c r="B1741" s="4">
        <v>45576</v>
      </c>
      <c r="C1741" s="10">
        <f>DATE(YEAR(orders[[#This Row],[order_date]]), MONTH(orders[[#This Row],[order_date]]), 1)</f>
        <v>45566</v>
      </c>
      <c r="D1741" t="s">
        <v>2411</v>
      </c>
      <c r="E1741" t="s">
        <v>512</v>
      </c>
      <c r="F1741" t="str">
        <f>VLOOKUP(orders[[#This Row],[product_id]],Products!A:C,3,0)</f>
        <v>Electronics</v>
      </c>
      <c r="G1741">
        <v>1</v>
      </c>
      <c r="H1741" s="6">
        <v>0.22114225322207956</v>
      </c>
      <c r="I1741" s="2">
        <f>VLOOKUP($E1741,
Products!$A$1:$F$201,MATCH(Orders!I$1,Products!$A$1:$F$1,0),0)</f>
        <v>12877.548087294561</v>
      </c>
      <c r="J1741" s="2">
        <f>VLOOKUP($E1741,
Products!$A$1:$F$201,MATCH(Orders!J$1,Products!$A$1:$F$1,0),0)</f>
        <v>9551.9000631411909</v>
      </c>
    </row>
    <row r="1742" spans="1:10">
      <c r="A1742">
        <v>1741</v>
      </c>
      <c r="B1742" s="4">
        <v>44977</v>
      </c>
      <c r="C1742" s="10">
        <f>DATE(YEAR(orders[[#This Row],[order_date]]), MONTH(orders[[#This Row],[order_date]]), 1)</f>
        <v>44958</v>
      </c>
      <c r="D1742" t="s">
        <v>3455</v>
      </c>
      <c r="E1742" t="s">
        <v>681</v>
      </c>
      <c r="F1742" t="str">
        <f>VLOOKUP(orders[[#This Row],[product_id]],Products!A:C,3,0)</f>
        <v>Appliances</v>
      </c>
      <c r="G1742">
        <v>2</v>
      </c>
      <c r="H1742" s="6">
        <v>0.11495823850301352</v>
      </c>
      <c r="I1742" s="2">
        <f>VLOOKUP($E1742,
Products!$A$1:$F$201,MATCH(Orders!I$1,Products!$A$1:$F$1,0),0)</f>
        <v>2080.3641662770501</v>
      </c>
      <c r="J1742" s="2">
        <f>VLOOKUP($E1742,
Products!$A$1:$F$201,MATCH(Orders!J$1,Products!$A$1:$F$1,0),0)</f>
        <v>1566.754559891986</v>
      </c>
    </row>
    <row r="1743" spans="1:10">
      <c r="A1743">
        <v>1742</v>
      </c>
      <c r="B1743" s="4">
        <v>46018</v>
      </c>
      <c r="C1743" s="10">
        <f>DATE(YEAR(orders[[#This Row],[order_date]]), MONTH(orders[[#This Row],[order_date]]), 1)</f>
        <v>45992</v>
      </c>
      <c r="D1743" t="s">
        <v>4395</v>
      </c>
      <c r="E1743" t="s">
        <v>593</v>
      </c>
      <c r="F1743" t="str">
        <f>VLOOKUP(orders[[#This Row],[product_id]],Products!A:C,3,0)</f>
        <v>Electronics</v>
      </c>
      <c r="G1743">
        <v>1</v>
      </c>
      <c r="H1743" s="6">
        <v>0.12233740563869157</v>
      </c>
      <c r="I1743" s="2">
        <f>VLOOKUP($E1743,
Products!$A$1:$F$201,MATCH(Orders!I$1,Products!$A$1:$F$1,0),0)</f>
        <v>2667.7858525453248</v>
      </c>
      <c r="J1743" s="2">
        <f>VLOOKUP($E1743,
Products!$A$1:$F$201,MATCH(Orders!J$1,Products!$A$1:$F$1,0),0)</f>
        <v>1797.4955098065359</v>
      </c>
    </row>
    <row r="1744" spans="1:10">
      <c r="A1744">
        <v>1743</v>
      </c>
      <c r="B1744" s="4">
        <v>45522</v>
      </c>
      <c r="C1744" s="10">
        <f>DATE(YEAR(orders[[#This Row],[order_date]]), MONTH(orders[[#This Row],[order_date]]), 1)</f>
        <v>45505</v>
      </c>
      <c r="D1744" t="s">
        <v>3585</v>
      </c>
      <c r="E1744" t="s">
        <v>687</v>
      </c>
      <c r="F1744" t="str">
        <f>VLOOKUP(orders[[#This Row],[product_id]],Products!A:C,3,0)</f>
        <v>Electronics</v>
      </c>
      <c r="G1744">
        <v>1</v>
      </c>
      <c r="H1744" s="6">
        <v>0.23141722651185226</v>
      </c>
      <c r="I1744" s="2">
        <f>VLOOKUP($E1744,
Products!$A$1:$F$201,MATCH(Orders!I$1,Products!$A$1:$F$1,0),0)</f>
        <v>12143.737276429891</v>
      </c>
      <c r="J1744" s="2">
        <f>VLOOKUP($E1744,
Products!$A$1:$F$201,MATCH(Orders!J$1,Products!$A$1:$F$1,0),0)</f>
        <v>9077.1957392673976</v>
      </c>
    </row>
    <row r="1745" spans="1:10">
      <c r="A1745">
        <v>1744</v>
      </c>
      <c r="B1745" s="4">
        <v>45905</v>
      </c>
      <c r="C1745" s="10">
        <f>DATE(YEAR(orders[[#This Row],[order_date]]), MONTH(orders[[#This Row],[order_date]]), 1)</f>
        <v>45901</v>
      </c>
      <c r="D1745" t="s">
        <v>3530</v>
      </c>
      <c r="E1745" t="s">
        <v>696</v>
      </c>
      <c r="F1745" t="str">
        <f>VLOOKUP(orders[[#This Row],[product_id]],Products!A:C,3,0)</f>
        <v>Electronics</v>
      </c>
      <c r="G1745">
        <v>1</v>
      </c>
      <c r="H1745" s="6">
        <v>0.17862037480140769</v>
      </c>
      <c r="I1745" s="2">
        <f>VLOOKUP($E1745,
Products!$A$1:$F$201,MATCH(Orders!I$1,Products!$A$1:$F$1,0),0)</f>
        <v>2723.6534496184809</v>
      </c>
      <c r="J1745" s="2">
        <f>VLOOKUP($E1745,
Products!$A$1:$F$201,MATCH(Orders!J$1,Products!$A$1:$F$1,0),0)</f>
        <v>1872.4715951823</v>
      </c>
    </row>
    <row r="1746" spans="1:10">
      <c r="A1746">
        <v>1745</v>
      </c>
      <c r="B1746" s="4">
        <v>45992</v>
      </c>
      <c r="C1746" s="10">
        <f>DATE(YEAR(orders[[#This Row],[order_date]]), MONTH(orders[[#This Row],[order_date]]), 1)</f>
        <v>45992</v>
      </c>
      <c r="D1746" t="s">
        <v>2111</v>
      </c>
      <c r="E1746" t="s">
        <v>635</v>
      </c>
      <c r="F1746" t="str">
        <f>VLOOKUP(orders[[#This Row],[product_id]],Products!A:C,3,0)</f>
        <v>Electronics</v>
      </c>
      <c r="G1746">
        <v>1</v>
      </c>
      <c r="H1746" s="6">
        <v>0.1161614980809853</v>
      </c>
      <c r="I1746" s="2">
        <f>VLOOKUP($E1746,
Products!$A$1:$F$201,MATCH(Orders!I$1,Products!$A$1:$F$1,0),0)</f>
        <v>31014.321091901689</v>
      </c>
      <c r="J1746" s="2">
        <f>VLOOKUP($E1746,
Products!$A$1:$F$201,MATCH(Orders!J$1,Products!$A$1:$F$1,0),0)</f>
        <v>23202.91049209132</v>
      </c>
    </row>
    <row r="1747" spans="1:10">
      <c r="A1747">
        <v>1746</v>
      </c>
      <c r="B1747" s="4">
        <v>45657</v>
      </c>
      <c r="C1747" s="10">
        <f>DATE(YEAR(orders[[#This Row],[order_date]]), MONTH(orders[[#This Row],[order_date]]), 1)</f>
        <v>45627</v>
      </c>
      <c r="D1747" t="s">
        <v>2592</v>
      </c>
      <c r="E1747" t="s">
        <v>540</v>
      </c>
      <c r="F1747" t="str">
        <f>VLOOKUP(orders[[#This Row],[product_id]],Products!A:C,3,0)</f>
        <v>Electronics</v>
      </c>
      <c r="G1747">
        <v>2</v>
      </c>
      <c r="H1747" s="6">
        <v>0.21915686855311911</v>
      </c>
      <c r="I1747" s="2">
        <f>VLOOKUP($E1747,
Products!$A$1:$F$201,MATCH(Orders!I$1,Products!$A$1:$F$1,0),0)</f>
        <v>27903.66571841111</v>
      </c>
      <c r="J1747" s="2">
        <f>VLOOKUP($E1747,
Products!$A$1:$F$201,MATCH(Orders!J$1,Products!$A$1:$F$1,0),0)</f>
        <v>20363.814715502049</v>
      </c>
    </row>
    <row r="1748" spans="1:10">
      <c r="A1748">
        <v>1747</v>
      </c>
      <c r="B1748" s="4">
        <v>44983</v>
      </c>
      <c r="C1748" s="10">
        <f>DATE(YEAR(orders[[#This Row],[order_date]]), MONTH(orders[[#This Row],[order_date]]), 1)</f>
        <v>44958</v>
      </c>
      <c r="D1748" t="s">
        <v>3693</v>
      </c>
      <c r="E1748" t="s">
        <v>603</v>
      </c>
      <c r="F1748" t="str">
        <f>VLOOKUP(orders[[#This Row],[product_id]],Products!A:C,3,0)</f>
        <v>Electronics</v>
      </c>
      <c r="G1748">
        <v>1</v>
      </c>
      <c r="H1748" s="6">
        <v>0.14973141570758736</v>
      </c>
      <c r="I1748" s="2">
        <f>VLOOKUP($E1748,
Products!$A$1:$F$201,MATCH(Orders!I$1,Products!$A$1:$F$1,0),0)</f>
        <v>10867.659217073329</v>
      </c>
      <c r="J1748" s="2">
        <f>VLOOKUP($E1748,
Products!$A$1:$F$201,MATCH(Orders!J$1,Products!$A$1:$F$1,0),0)</f>
        <v>8421.8829552397037</v>
      </c>
    </row>
    <row r="1749" spans="1:10">
      <c r="A1749">
        <v>1748</v>
      </c>
      <c r="B1749" s="4">
        <v>45664</v>
      </c>
      <c r="C1749" s="10">
        <f>DATE(YEAR(orders[[#This Row],[order_date]]), MONTH(orders[[#This Row],[order_date]]), 1)</f>
        <v>45658</v>
      </c>
      <c r="D1749" t="s">
        <v>4281</v>
      </c>
      <c r="E1749" t="s">
        <v>527</v>
      </c>
      <c r="F1749" t="str">
        <f>VLOOKUP(orders[[#This Row],[product_id]],Products!A:C,3,0)</f>
        <v>Appliances</v>
      </c>
      <c r="G1749">
        <v>1</v>
      </c>
      <c r="H1749" s="6">
        <v>9.7673395990352699E-2</v>
      </c>
      <c r="I1749" s="2">
        <f>VLOOKUP($E1749,
Products!$A$1:$F$201,MATCH(Orders!I$1,Products!$A$1:$F$1,0),0)</f>
        <v>25833.54427698228</v>
      </c>
      <c r="J1749" s="2">
        <f>VLOOKUP($E1749,
Products!$A$1:$F$201,MATCH(Orders!J$1,Products!$A$1:$F$1,0),0)</f>
        <v>16827.881451334611</v>
      </c>
    </row>
    <row r="1750" spans="1:10">
      <c r="A1750">
        <v>1749</v>
      </c>
      <c r="B1750" s="4">
        <v>45122</v>
      </c>
      <c r="C1750" s="10">
        <f>DATE(YEAR(orders[[#This Row],[order_date]]), MONTH(orders[[#This Row],[order_date]]), 1)</f>
        <v>45108</v>
      </c>
      <c r="D1750" t="s">
        <v>1152</v>
      </c>
      <c r="E1750" t="s">
        <v>697</v>
      </c>
      <c r="F1750" t="str">
        <f>VLOOKUP(orders[[#This Row],[product_id]],Products!A:C,3,0)</f>
        <v>Electronics</v>
      </c>
      <c r="G1750">
        <v>2</v>
      </c>
      <c r="H1750" s="6">
        <v>0.12367027825129473</v>
      </c>
      <c r="I1750" s="2">
        <f>VLOOKUP($E1750,
Products!$A$1:$F$201,MATCH(Orders!I$1,Products!$A$1:$F$1,0),0)</f>
        <v>17528.463836680221</v>
      </c>
      <c r="J1750" s="2">
        <f>VLOOKUP($E1750,
Products!$A$1:$F$201,MATCH(Orders!J$1,Products!$A$1:$F$1,0),0)</f>
        <v>11565.98358924177</v>
      </c>
    </row>
    <row r="1751" spans="1:10">
      <c r="A1751">
        <v>1750</v>
      </c>
      <c r="B1751" s="4">
        <v>46012</v>
      </c>
      <c r="C1751" s="10">
        <f>DATE(YEAR(orders[[#This Row],[order_date]]), MONTH(orders[[#This Row],[order_date]]), 1)</f>
        <v>45992</v>
      </c>
      <c r="D1751" t="s">
        <v>3433</v>
      </c>
      <c r="E1751" t="s">
        <v>564</v>
      </c>
      <c r="F1751" t="str">
        <f>VLOOKUP(orders[[#This Row],[product_id]],Products!A:C,3,0)</f>
        <v>Electronics</v>
      </c>
      <c r="G1751">
        <v>1</v>
      </c>
      <c r="H1751" s="6">
        <v>0.20666378230071988</v>
      </c>
      <c r="I1751" s="2">
        <f>VLOOKUP($E1751,
Products!$A$1:$F$201,MATCH(Orders!I$1,Products!$A$1:$F$1,0),0)</f>
        <v>21989.290766910399</v>
      </c>
      <c r="J1751" s="2">
        <f>VLOOKUP($E1751,
Products!$A$1:$F$201,MATCH(Orders!J$1,Products!$A$1:$F$1,0),0)</f>
        <v>15566.99865864101</v>
      </c>
    </row>
    <row r="1752" spans="1:10">
      <c r="A1752">
        <v>1751</v>
      </c>
      <c r="B1752" s="4">
        <v>45038</v>
      </c>
      <c r="C1752" s="10">
        <f>DATE(YEAR(orders[[#This Row],[order_date]]), MONTH(orders[[#This Row],[order_date]]), 1)</f>
        <v>45017</v>
      </c>
      <c r="D1752" t="s">
        <v>3097</v>
      </c>
      <c r="E1752" t="s">
        <v>682</v>
      </c>
      <c r="F1752" t="str">
        <f>VLOOKUP(orders[[#This Row],[product_id]],Products!A:C,3,0)</f>
        <v>Electronics</v>
      </c>
      <c r="G1752">
        <v>1</v>
      </c>
      <c r="H1752" s="6">
        <v>0.14511943788175913</v>
      </c>
      <c r="I1752" s="2">
        <f>VLOOKUP($E1752,
Products!$A$1:$F$201,MATCH(Orders!I$1,Products!$A$1:$F$1,0),0)</f>
        <v>32533.33990892916</v>
      </c>
      <c r="J1752" s="2">
        <f>VLOOKUP($E1752,
Products!$A$1:$F$201,MATCH(Orders!J$1,Products!$A$1:$F$1,0),0)</f>
        <v>22734.712471507952</v>
      </c>
    </row>
    <row r="1753" spans="1:10">
      <c r="A1753">
        <v>1752</v>
      </c>
      <c r="B1753" s="4">
        <v>45691</v>
      </c>
      <c r="C1753" s="10">
        <f>DATE(YEAR(orders[[#This Row],[order_date]]), MONTH(orders[[#This Row],[order_date]]), 1)</f>
        <v>45689</v>
      </c>
      <c r="D1753" t="s">
        <v>3178</v>
      </c>
      <c r="E1753" t="s">
        <v>557</v>
      </c>
      <c r="F1753" t="str">
        <f>VLOOKUP(orders[[#This Row],[product_id]],Products!A:C,3,0)</f>
        <v>Electronics</v>
      </c>
      <c r="G1753">
        <v>2</v>
      </c>
      <c r="H1753" s="6">
        <v>0.1386023699389084</v>
      </c>
      <c r="I1753" s="2">
        <f>VLOOKUP($E1753,
Products!$A$1:$F$201,MATCH(Orders!I$1,Products!$A$1:$F$1,0),0)</f>
        <v>23950.56449224626</v>
      </c>
      <c r="J1753" s="2">
        <f>VLOOKUP($E1753,
Products!$A$1:$F$201,MATCH(Orders!J$1,Products!$A$1:$F$1,0),0)</f>
        <v>16488.618979732779</v>
      </c>
    </row>
    <row r="1754" spans="1:10">
      <c r="A1754">
        <v>1753</v>
      </c>
      <c r="B1754" s="4">
        <v>45637</v>
      </c>
      <c r="C1754" s="10">
        <f>DATE(YEAR(orders[[#This Row],[order_date]]), MONTH(orders[[#This Row],[order_date]]), 1)</f>
        <v>45627</v>
      </c>
      <c r="D1754" t="s">
        <v>1330</v>
      </c>
      <c r="E1754" t="s">
        <v>654</v>
      </c>
      <c r="F1754" t="str">
        <f>VLOOKUP(orders[[#This Row],[product_id]],Products!A:C,3,0)</f>
        <v>Electronics</v>
      </c>
      <c r="G1754">
        <v>2</v>
      </c>
      <c r="H1754" s="6">
        <v>0.10753946208559534</v>
      </c>
      <c r="I1754" s="2">
        <f>VLOOKUP($E1754,
Products!$A$1:$F$201,MATCH(Orders!I$1,Products!$A$1:$F$1,0),0)</f>
        <v>2480.90324078101</v>
      </c>
      <c r="J1754" s="2">
        <f>VLOOKUP($E1754,
Products!$A$1:$F$201,MATCH(Orders!J$1,Products!$A$1:$F$1,0),0)</f>
        <v>1964.543440578911</v>
      </c>
    </row>
    <row r="1755" spans="1:10">
      <c r="A1755">
        <v>1754</v>
      </c>
      <c r="B1755" s="4">
        <v>45874</v>
      </c>
      <c r="C1755" s="10">
        <f>DATE(YEAR(orders[[#This Row],[order_date]]), MONTH(orders[[#This Row],[order_date]]), 1)</f>
        <v>45870</v>
      </c>
      <c r="D1755" t="s">
        <v>2569</v>
      </c>
      <c r="E1755" t="s">
        <v>645</v>
      </c>
      <c r="F1755" t="str">
        <f>VLOOKUP(orders[[#This Row],[product_id]],Products!A:C,3,0)</f>
        <v>Electronics</v>
      </c>
      <c r="G1755">
        <v>1</v>
      </c>
      <c r="H1755" s="6">
        <v>0.17228635361210434</v>
      </c>
      <c r="I1755" s="2">
        <f>VLOOKUP($E1755,
Products!$A$1:$F$201,MATCH(Orders!I$1,Products!$A$1:$F$1,0),0)</f>
        <v>29658.239859810968</v>
      </c>
      <c r="J1755" s="2">
        <f>VLOOKUP($E1755,
Products!$A$1:$F$201,MATCH(Orders!J$1,Products!$A$1:$F$1,0),0)</f>
        <v>22421.521919652871</v>
      </c>
    </row>
    <row r="1756" spans="1:10">
      <c r="A1756">
        <v>1755</v>
      </c>
      <c r="B1756" s="4">
        <v>44952</v>
      </c>
      <c r="C1756" s="10">
        <f>DATE(YEAR(orders[[#This Row],[order_date]]), MONTH(orders[[#This Row],[order_date]]), 1)</f>
        <v>44927</v>
      </c>
      <c r="D1756" t="s">
        <v>3059</v>
      </c>
      <c r="E1756" t="s">
        <v>516</v>
      </c>
      <c r="F1756" t="str">
        <f>VLOOKUP(orders[[#This Row],[product_id]],Products!A:C,3,0)</f>
        <v>Electronics</v>
      </c>
      <c r="G1756">
        <v>2</v>
      </c>
      <c r="H1756" s="6">
        <v>0.15872535841032395</v>
      </c>
      <c r="I1756" s="2">
        <f>VLOOKUP($E1756,
Products!$A$1:$F$201,MATCH(Orders!I$1,Products!$A$1:$F$1,0),0)</f>
        <v>12594.36437895595</v>
      </c>
      <c r="J1756" s="2">
        <f>VLOOKUP($E1756,
Products!$A$1:$F$201,MATCH(Orders!J$1,Products!$A$1:$F$1,0),0)</f>
        <v>9909.7267986522402</v>
      </c>
    </row>
    <row r="1757" spans="1:10">
      <c r="A1757">
        <v>1756</v>
      </c>
      <c r="B1757" s="4">
        <v>45336</v>
      </c>
      <c r="C1757" s="10">
        <f>DATE(YEAR(orders[[#This Row],[order_date]]), MONTH(orders[[#This Row],[order_date]]), 1)</f>
        <v>45323</v>
      </c>
      <c r="D1757" t="s">
        <v>2901</v>
      </c>
      <c r="E1757" t="s">
        <v>687</v>
      </c>
      <c r="F1757" t="str">
        <f>VLOOKUP(orders[[#This Row],[product_id]],Products!A:C,3,0)</f>
        <v>Electronics</v>
      </c>
      <c r="G1757">
        <v>1</v>
      </c>
      <c r="H1757" s="6">
        <v>0.1092538458136051</v>
      </c>
      <c r="I1757" s="2">
        <f>VLOOKUP($E1757,
Products!$A$1:$F$201,MATCH(Orders!I$1,Products!$A$1:$F$1,0),0)</f>
        <v>12143.737276429891</v>
      </c>
      <c r="J1757" s="2">
        <f>VLOOKUP($E1757,
Products!$A$1:$F$201,MATCH(Orders!J$1,Products!$A$1:$F$1,0),0)</f>
        <v>9077.1957392673976</v>
      </c>
    </row>
    <row r="1758" spans="1:10">
      <c r="A1758">
        <v>1757</v>
      </c>
      <c r="B1758" s="4">
        <v>45684</v>
      </c>
      <c r="C1758" s="10">
        <f>DATE(YEAR(orders[[#This Row],[order_date]]), MONTH(orders[[#This Row],[order_date]]), 1)</f>
        <v>45658</v>
      </c>
      <c r="D1758" t="s">
        <v>3602</v>
      </c>
      <c r="E1758" t="s">
        <v>627</v>
      </c>
      <c r="F1758" t="str">
        <f>VLOOKUP(orders[[#This Row],[product_id]],Products!A:C,3,0)</f>
        <v>Electronics</v>
      </c>
      <c r="G1758">
        <v>1</v>
      </c>
      <c r="H1758" s="6">
        <v>0.13399616628085498</v>
      </c>
      <c r="I1758" s="2">
        <f>VLOOKUP($E1758,
Products!$A$1:$F$201,MATCH(Orders!I$1,Products!$A$1:$F$1,0),0)</f>
        <v>21043.736386381101</v>
      </c>
      <c r="J1758" s="2">
        <f>VLOOKUP($E1758,
Products!$A$1:$F$201,MATCH(Orders!J$1,Products!$A$1:$F$1,0),0)</f>
        <v>14357.858783760659</v>
      </c>
    </row>
    <row r="1759" spans="1:10">
      <c r="A1759">
        <v>1758</v>
      </c>
      <c r="B1759" s="4">
        <v>45457</v>
      </c>
      <c r="C1759" s="10">
        <f>DATE(YEAR(orders[[#This Row],[order_date]]), MONTH(orders[[#This Row],[order_date]]), 1)</f>
        <v>45444</v>
      </c>
      <c r="D1759" t="s">
        <v>1437</v>
      </c>
      <c r="E1759" t="s">
        <v>703</v>
      </c>
      <c r="F1759" t="str">
        <f>VLOOKUP(orders[[#This Row],[product_id]],Products!A:C,3,0)</f>
        <v>Appliances</v>
      </c>
      <c r="G1759">
        <v>3</v>
      </c>
      <c r="H1759" s="6">
        <v>5.6755303041466969E-2</v>
      </c>
      <c r="I1759" s="2">
        <f>VLOOKUP($E1759,
Products!$A$1:$F$201,MATCH(Orders!I$1,Products!$A$1:$F$1,0),0)</f>
        <v>23763.82929975582</v>
      </c>
      <c r="J1759" s="2">
        <f>VLOOKUP($E1759,
Products!$A$1:$F$201,MATCH(Orders!J$1,Products!$A$1:$F$1,0),0)</f>
        <v>17833.36818447417</v>
      </c>
    </row>
    <row r="1760" spans="1:10">
      <c r="A1760">
        <v>1759</v>
      </c>
      <c r="B1760" s="4">
        <v>45675</v>
      </c>
      <c r="C1760" s="10">
        <f>DATE(YEAR(orders[[#This Row],[order_date]]), MONTH(orders[[#This Row],[order_date]]), 1)</f>
        <v>45658</v>
      </c>
      <c r="D1760" t="s">
        <v>3207</v>
      </c>
      <c r="E1760" t="s">
        <v>519</v>
      </c>
      <c r="F1760" t="str">
        <f>VLOOKUP(orders[[#This Row],[product_id]],Products!A:C,3,0)</f>
        <v>Electronics</v>
      </c>
      <c r="G1760">
        <v>1</v>
      </c>
      <c r="H1760" s="6">
        <v>0.22124058000601163</v>
      </c>
      <c r="I1760" s="2">
        <f>VLOOKUP($E1760,
Products!$A$1:$F$201,MATCH(Orders!I$1,Products!$A$1:$F$1,0),0)</f>
        <v>13103.02115426216</v>
      </c>
      <c r="J1760" s="2">
        <f>VLOOKUP($E1760,
Products!$A$1:$F$201,MATCH(Orders!J$1,Products!$A$1:$F$1,0),0)</f>
        <v>8775.5491996797755</v>
      </c>
    </row>
    <row r="1761" spans="1:10">
      <c r="A1761">
        <v>1760</v>
      </c>
      <c r="B1761" s="4">
        <v>45172</v>
      </c>
      <c r="C1761" s="10">
        <f>DATE(YEAR(orders[[#This Row],[order_date]]), MONTH(orders[[#This Row],[order_date]]), 1)</f>
        <v>45170</v>
      </c>
      <c r="D1761" t="s">
        <v>1643</v>
      </c>
      <c r="E1761" t="s">
        <v>538</v>
      </c>
      <c r="F1761" t="str">
        <f>VLOOKUP(orders[[#This Row],[product_id]],Products!A:C,3,0)</f>
        <v>Electronics</v>
      </c>
      <c r="G1761">
        <v>2</v>
      </c>
      <c r="H1761" s="6">
        <v>0.23941715487606066</v>
      </c>
      <c r="I1761" s="2">
        <f>VLOOKUP($E1761,
Products!$A$1:$F$201,MATCH(Orders!I$1,Products!$A$1:$F$1,0),0)</f>
        <v>29368.843697269542</v>
      </c>
      <c r="J1761" s="2">
        <f>VLOOKUP($E1761,
Products!$A$1:$F$201,MATCH(Orders!J$1,Products!$A$1:$F$1,0),0)</f>
        <v>23079.13344123889</v>
      </c>
    </row>
    <row r="1762" spans="1:10">
      <c r="A1762">
        <v>1761</v>
      </c>
      <c r="B1762" s="4">
        <v>45588</v>
      </c>
      <c r="C1762" s="10">
        <f>DATE(YEAR(orders[[#This Row],[order_date]]), MONTH(orders[[#This Row],[order_date]]), 1)</f>
        <v>45566</v>
      </c>
      <c r="D1762" t="s">
        <v>2786</v>
      </c>
      <c r="E1762" t="s">
        <v>607</v>
      </c>
      <c r="F1762" t="str">
        <f>VLOOKUP(orders[[#This Row],[product_id]],Products!A:C,3,0)</f>
        <v>Appliances</v>
      </c>
      <c r="G1762">
        <v>3</v>
      </c>
      <c r="H1762" s="6">
        <v>0.1146584927106258</v>
      </c>
      <c r="I1762" s="2">
        <f>VLOOKUP($E1762,
Products!$A$1:$F$201,MATCH(Orders!I$1,Products!$A$1:$F$1,0),0)</f>
        <v>6264.400042999192</v>
      </c>
      <c r="J1762" s="2">
        <f>VLOOKUP($E1762,
Products!$A$1:$F$201,MATCH(Orders!J$1,Products!$A$1:$F$1,0),0)</f>
        <v>4980.3849171743304</v>
      </c>
    </row>
    <row r="1763" spans="1:10">
      <c r="A1763">
        <v>1762</v>
      </c>
      <c r="B1763" s="4">
        <v>45835</v>
      </c>
      <c r="C1763" s="10">
        <f>DATE(YEAR(orders[[#This Row],[order_date]]), MONTH(orders[[#This Row],[order_date]]), 1)</f>
        <v>45809</v>
      </c>
      <c r="D1763" t="s">
        <v>2461</v>
      </c>
      <c r="E1763" t="s">
        <v>582</v>
      </c>
      <c r="F1763" t="str">
        <f>VLOOKUP(orders[[#This Row],[product_id]],Products!A:C,3,0)</f>
        <v>Electronics</v>
      </c>
      <c r="G1763">
        <v>3</v>
      </c>
      <c r="H1763" s="6">
        <v>0.16049605676959247</v>
      </c>
      <c r="I1763" s="2">
        <f>VLOOKUP($E1763,
Products!$A$1:$F$201,MATCH(Orders!I$1,Products!$A$1:$F$1,0),0)</f>
        <v>16266.090182397211</v>
      </c>
      <c r="J1763" s="2">
        <f>VLOOKUP($E1763,
Products!$A$1:$F$201,MATCH(Orders!J$1,Products!$A$1:$F$1,0),0)</f>
        <v>11802.84602487359</v>
      </c>
    </row>
    <row r="1764" spans="1:10">
      <c r="A1764">
        <v>1763</v>
      </c>
      <c r="B1764" s="4">
        <v>45322</v>
      </c>
      <c r="C1764" s="10">
        <f>DATE(YEAR(orders[[#This Row],[order_date]]), MONTH(orders[[#This Row],[order_date]]), 1)</f>
        <v>45292</v>
      </c>
      <c r="D1764" t="s">
        <v>2230</v>
      </c>
      <c r="E1764" t="s">
        <v>531</v>
      </c>
      <c r="F1764" t="str">
        <f>VLOOKUP(orders[[#This Row],[product_id]],Products!A:C,3,0)</f>
        <v>Electronics</v>
      </c>
      <c r="G1764">
        <v>1</v>
      </c>
      <c r="H1764" s="6">
        <v>0.24321317787777513</v>
      </c>
      <c r="I1764" s="2">
        <f>VLOOKUP($E1764,
Products!$A$1:$F$201,MATCH(Orders!I$1,Products!$A$1:$F$1,0),0)</f>
        <v>29674.378925417219</v>
      </c>
      <c r="J1764" s="2">
        <f>VLOOKUP($E1764,
Products!$A$1:$F$201,MATCH(Orders!J$1,Products!$A$1:$F$1,0),0)</f>
        <v>20795.30337605517</v>
      </c>
    </row>
    <row r="1765" spans="1:10">
      <c r="A1765">
        <v>1764</v>
      </c>
      <c r="B1765" s="4">
        <v>45448</v>
      </c>
      <c r="C1765" s="10">
        <f>DATE(YEAR(orders[[#This Row],[order_date]]), MONTH(orders[[#This Row],[order_date]]), 1)</f>
        <v>45444</v>
      </c>
      <c r="D1765" t="s">
        <v>4096</v>
      </c>
      <c r="E1765" t="s">
        <v>647</v>
      </c>
      <c r="F1765" t="str">
        <f>VLOOKUP(orders[[#This Row],[product_id]],Products!A:C,3,0)</f>
        <v>Electronics</v>
      </c>
      <c r="G1765">
        <v>2</v>
      </c>
      <c r="H1765" s="6">
        <v>0.24442937611416796</v>
      </c>
      <c r="I1765" s="2">
        <f>VLOOKUP($E1765,
Products!$A$1:$F$201,MATCH(Orders!I$1,Products!$A$1:$F$1,0),0)</f>
        <v>23187.883920109041</v>
      </c>
      <c r="J1765" s="2">
        <f>VLOOKUP($E1765,
Products!$A$1:$F$201,MATCH(Orders!J$1,Products!$A$1:$F$1,0),0)</f>
        <v>16217.564081273829</v>
      </c>
    </row>
    <row r="1766" spans="1:10">
      <c r="A1766">
        <v>1765</v>
      </c>
      <c r="B1766" s="4">
        <v>45852</v>
      </c>
      <c r="C1766" s="10">
        <f>DATE(YEAR(orders[[#This Row],[order_date]]), MONTH(orders[[#This Row],[order_date]]), 1)</f>
        <v>45839</v>
      </c>
      <c r="D1766" t="s">
        <v>2426</v>
      </c>
      <c r="E1766" t="s">
        <v>681</v>
      </c>
      <c r="F1766" t="str">
        <f>VLOOKUP(orders[[#This Row],[product_id]],Products!A:C,3,0)</f>
        <v>Appliances</v>
      </c>
      <c r="G1766">
        <v>2</v>
      </c>
      <c r="H1766" s="6">
        <v>0.12112783140797549</v>
      </c>
      <c r="I1766" s="2">
        <f>VLOOKUP($E1766,
Products!$A$1:$F$201,MATCH(Orders!I$1,Products!$A$1:$F$1,0),0)</f>
        <v>2080.3641662770501</v>
      </c>
      <c r="J1766" s="2">
        <f>VLOOKUP($E1766,
Products!$A$1:$F$201,MATCH(Orders!J$1,Products!$A$1:$F$1,0),0)</f>
        <v>1566.754559891986</v>
      </c>
    </row>
    <row r="1767" spans="1:10">
      <c r="A1767">
        <v>1766</v>
      </c>
      <c r="B1767" s="4">
        <v>45190</v>
      </c>
      <c r="C1767" s="10">
        <f>DATE(YEAR(orders[[#This Row],[order_date]]), MONTH(orders[[#This Row],[order_date]]), 1)</f>
        <v>45170</v>
      </c>
      <c r="D1767" t="s">
        <v>1922</v>
      </c>
      <c r="E1767" t="s">
        <v>570</v>
      </c>
      <c r="F1767" t="str">
        <f>VLOOKUP(orders[[#This Row],[product_id]],Products!A:C,3,0)</f>
        <v>Electronics</v>
      </c>
      <c r="G1767">
        <v>2</v>
      </c>
      <c r="H1767" s="6">
        <v>0.17971826382058906</v>
      </c>
      <c r="I1767" s="2">
        <f>VLOOKUP($E1767,
Products!$A$1:$F$201,MATCH(Orders!I$1,Products!$A$1:$F$1,0),0)</f>
        <v>10978.62820425244</v>
      </c>
      <c r="J1767" s="2">
        <f>VLOOKUP($E1767,
Products!$A$1:$F$201,MATCH(Orders!J$1,Products!$A$1:$F$1,0),0)</f>
        <v>7174.697588469895</v>
      </c>
    </row>
    <row r="1768" spans="1:10">
      <c r="A1768">
        <v>1767</v>
      </c>
      <c r="B1768" s="4">
        <v>45716</v>
      </c>
      <c r="C1768" s="10">
        <f>DATE(YEAR(orders[[#This Row],[order_date]]), MONTH(orders[[#This Row],[order_date]]), 1)</f>
        <v>45689</v>
      </c>
      <c r="D1768" t="s">
        <v>4650</v>
      </c>
      <c r="E1768" t="s">
        <v>551</v>
      </c>
      <c r="F1768" t="str">
        <f>VLOOKUP(orders[[#This Row],[product_id]],Products!A:C,3,0)</f>
        <v>Appliances</v>
      </c>
      <c r="G1768">
        <v>2</v>
      </c>
      <c r="H1768" s="6">
        <v>5.3248380693260385E-2</v>
      </c>
      <c r="I1768" s="2">
        <f>VLOOKUP($E1768,
Products!$A$1:$F$201,MATCH(Orders!I$1,Products!$A$1:$F$1,0),0)</f>
        <v>5988.538916083141</v>
      </c>
      <c r="J1768" s="2">
        <f>VLOOKUP($E1768,
Products!$A$1:$F$201,MATCH(Orders!J$1,Products!$A$1:$F$1,0),0)</f>
        <v>4180.5955033056744</v>
      </c>
    </row>
    <row r="1769" spans="1:10">
      <c r="A1769">
        <v>1768</v>
      </c>
      <c r="B1769" s="4">
        <v>45098</v>
      </c>
      <c r="C1769" s="10">
        <f>DATE(YEAR(orders[[#This Row],[order_date]]), MONTH(orders[[#This Row],[order_date]]), 1)</f>
        <v>45078</v>
      </c>
      <c r="D1769" t="s">
        <v>1909</v>
      </c>
      <c r="E1769" t="s">
        <v>632</v>
      </c>
      <c r="F1769" t="str">
        <f>VLOOKUP(orders[[#This Row],[product_id]],Products!A:C,3,0)</f>
        <v>Electronics</v>
      </c>
      <c r="G1769">
        <v>3</v>
      </c>
      <c r="H1769" s="6">
        <v>0.22333878407270386</v>
      </c>
      <c r="I1769" s="2">
        <f>VLOOKUP($E1769,
Products!$A$1:$F$201,MATCH(Orders!I$1,Products!$A$1:$F$1,0),0)</f>
        <v>23049.571773693999</v>
      </c>
      <c r="J1769" s="2">
        <f>VLOOKUP($E1769,
Products!$A$1:$F$201,MATCH(Orders!J$1,Products!$A$1:$F$1,0),0)</f>
        <v>15791.461375569639</v>
      </c>
    </row>
    <row r="1770" spans="1:10">
      <c r="A1770">
        <v>1769</v>
      </c>
      <c r="B1770" s="4">
        <v>45191</v>
      </c>
      <c r="C1770" s="10">
        <f>DATE(YEAR(orders[[#This Row],[order_date]]), MONTH(orders[[#This Row],[order_date]]), 1)</f>
        <v>45170</v>
      </c>
      <c r="D1770" t="s">
        <v>2596</v>
      </c>
      <c r="E1770" t="s">
        <v>688</v>
      </c>
      <c r="F1770" t="str">
        <f>VLOOKUP(orders[[#This Row],[product_id]],Products!A:C,3,0)</f>
        <v>Appliances</v>
      </c>
      <c r="G1770">
        <v>1</v>
      </c>
      <c r="H1770" s="6">
        <v>0.11147476576249746</v>
      </c>
      <c r="I1770" s="2">
        <f>VLOOKUP($E1770,
Products!$A$1:$F$201,MATCH(Orders!I$1,Products!$A$1:$F$1,0),0)</f>
        <v>5983.6860426434141</v>
      </c>
      <c r="J1770" s="2">
        <f>VLOOKUP($E1770,
Products!$A$1:$F$201,MATCH(Orders!J$1,Products!$A$1:$F$1,0),0)</f>
        <v>3911.563059036529</v>
      </c>
    </row>
    <row r="1771" spans="1:10">
      <c r="A1771">
        <v>1770</v>
      </c>
      <c r="B1771" s="4">
        <v>45976</v>
      </c>
      <c r="C1771" s="10">
        <f>DATE(YEAR(orders[[#This Row],[order_date]]), MONTH(orders[[#This Row],[order_date]]), 1)</f>
        <v>45962</v>
      </c>
      <c r="D1771" t="s">
        <v>3737</v>
      </c>
      <c r="E1771" t="s">
        <v>599</v>
      </c>
      <c r="F1771" t="str">
        <f>VLOOKUP(orders[[#This Row],[product_id]],Products!A:C,3,0)</f>
        <v>Electronics</v>
      </c>
      <c r="G1771">
        <v>1</v>
      </c>
      <c r="H1771" s="6">
        <v>0.17072023846181339</v>
      </c>
      <c r="I1771" s="2">
        <f>VLOOKUP($E1771,
Products!$A$1:$F$201,MATCH(Orders!I$1,Products!$A$1:$F$1,0),0)</f>
        <v>24019.70637428105</v>
      </c>
      <c r="J1771" s="2">
        <f>VLOOKUP($E1771,
Products!$A$1:$F$201,MATCH(Orders!J$1,Products!$A$1:$F$1,0),0)</f>
        <v>16602.559277417411</v>
      </c>
    </row>
    <row r="1772" spans="1:10">
      <c r="A1772">
        <v>1771</v>
      </c>
      <c r="B1772" s="4">
        <v>45402</v>
      </c>
      <c r="C1772" s="10">
        <f>DATE(YEAR(orders[[#This Row],[order_date]]), MONTH(orders[[#This Row],[order_date]]), 1)</f>
        <v>45383</v>
      </c>
      <c r="D1772" t="s">
        <v>2247</v>
      </c>
      <c r="E1772" t="s">
        <v>579</v>
      </c>
      <c r="F1772" t="str">
        <f>VLOOKUP(orders[[#This Row],[product_id]],Products!A:C,3,0)</f>
        <v>Appliances</v>
      </c>
      <c r="G1772">
        <v>3</v>
      </c>
      <c r="H1772" s="6">
        <v>6.6859025479425613E-2</v>
      </c>
      <c r="I1772" s="2">
        <f>VLOOKUP($E1772,
Products!$A$1:$F$201,MATCH(Orders!I$1,Products!$A$1:$F$1,0),0)</f>
        <v>5919.3204980498322</v>
      </c>
      <c r="J1772" s="2">
        <f>VLOOKUP($E1772,
Products!$A$1:$F$201,MATCH(Orders!J$1,Products!$A$1:$F$1,0),0)</f>
        <v>3972.3071240281379</v>
      </c>
    </row>
    <row r="1773" spans="1:10">
      <c r="A1773">
        <v>1772</v>
      </c>
      <c r="B1773" s="4">
        <v>45282</v>
      </c>
      <c r="C1773" s="10">
        <f>DATE(YEAR(orders[[#This Row],[order_date]]), MONTH(orders[[#This Row],[order_date]]), 1)</f>
        <v>45261</v>
      </c>
      <c r="D1773" t="s">
        <v>1096</v>
      </c>
      <c r="E1773" t="s">
        <v>633</v>
      </c>
      <c r="F1773" t="str">
        <f>VLOOKUP(orders[[#This Row],[product_id]],Products!A:C,3,0)</f>
        <v>Appliances</v>
      </c>
      <c r="G1773">
        <v>1</v>
      </c>
      <c r="H1773" s="6">
        <v>0.10523769174441602</v>
      </c>
      <c r="I1773" s="2">
        <f>VLOOKUP($E1773,
Products!$A$1:$F$201,MATCH(Orders!I$1,Products!$A$1:$F$1,0),0)</f>
        <v>2361.4162937319088</v>
      </c>
      <c r="J1773" s="2">
        <f>VLOOKUP($E1773,
Products!$A$1:$F$201,MATCH(Orders!J$1,Products!$A$1:$F$1,0),0)</f>
        <v>1552.5536411429621</v>
      </c>
    </row>
    <row r="1774" spans="1:10">
      <c r="A1774">
        <v>1773</v>
      </c>
      <c r="B1774" s="4">
        <v>45976</v>
      </c>
      <c r="C1774" s="10">
        <f>DATE(YEAR(orders[[#This Row],[order_date]]), MONTH(orders[[#This Row],[order_date]]), 1)</f>
        <v>45962</v>
      </c>
      <c r="D1774" t="s">
        <v>4298</v>
      </c>
      <c r="E1774" t="s">
        <v>579</v>
      </c>
      <c r="F1774" t="str">
        <f>VLOOKUP(orders[[#This Row],[product_id]],Products!A:C,3,0)</f>
        <v>Appliances</v>
      </c>
      <c r="G1774">
        <v>3</v>
      </c>
      <c r="H1774" s="6">
        <v>7.7843394381467895E-2</v>
      </c>
      <c r="I1774" s="2">
        <f>VLOOKUP($E1774,
Products!$A$1:$F$201,MATCH(Orders!I$1,Products!$A$1:$F$1,0),0)</f>
        <v>5919.3204980498322</v>
      </c>
      <c r="J1774" s="2">
        <f>VLOOKUP($E1774,
Products!$A$1:$F$201,MATCH(Orders!J$1,Products!$A$1:$F$1,0),0)</f>
        <v>3972.3071240281379</v>
      </c>
    </row>
    <row r="1775" spans="1:10">
      <c r="A1775">
        <v>1774</v>
      </c>
      <c r="B1775" s="4">
        <v>44960</v>
      </c>
      <c r="C1775" s="10">
        <f>DATE(YEAR(orders[[#This Row],[order_date]]), MONTH(orders[[#This Row],[order_date]]), 1)</f>
        <v>44958</v>
      </c>
      <c r="D1775" t="s">
        <v>3110</v>
      </c>
      <c r="E1775" t="s">
        <v>701</v>
      </c>
      <c r="F1775" t="str">
        <f>VLOOKUP(orders[[#This Row],[product_id]],Products!A:C,3,0)</f>
        <v>Electronics</v>
      </c>
      <c r="G1775">
        <v>2</v>
      </c>
      <c r="H1775" s="6">
        <v>0.16426447880062167</v>
      </c>
      <c r="I1775" s="2">
        <f>VLOOKUP($E1775,
Products!$A$1:$F$201,MATCH(Orders!I$1,Products!$A$1:$F$1,0),0)</f>
        <v>19562.35470664543</v>
      </c>
      <c r="J1775" s="2">
        <f>VLOOKUP($E1775,
Products!$A$1:$F$201,MATCH(Orders!J$1,Products!$A$1:$F$1,0),0)</f>
        <v>13782.49498098754</v>
      </c>
    </row>
    <row r="1776" spans="1:10">
      <c r="A1776">
        <v>1775</v>
      </c>
      <c r="B1776" s="4">
        <v>45190</v>
      </c>
      <c r="C1776" s="10">
        <f>DATE(YEAR(orders[[#This Row],[order_date]]), MONTH(orders[[#This Row],[order_date]]), 1)</f>
        <v>45170</v>
      </c>
      <c r="D1776" t="s">
        <v>3326</v>
      </c>
      <c r="E1776" t="s">
        <v>645</v>
      </c>
      <c r="F1776" t="str">
        <f>VLOOKUP(orders[[#This Row],[product_id]],Products!A:C,3,0)</f>
        <v>Electronics</v>
      </c>
      <c r="G1776">
        <v>1</v>
      </c>
      <c r="H1776" s="6">
        <v>0.18502986104162475</v>
      </c>
      <c r="I1776" s="2">
        <f>VLOOKUP($E1776,
Products!$A$1:$F$201,MATCH(Orders!I$1,Products!$A$1:$F$1,0),0)</f>
        <v>29658.239859810968</v>
      </c>
      <c r="J1776" s="2">
        <f>VLOOKUP($E1776,
Products!$A$1:$F$201,MATCH(Orders!J$1,Products!$A$1:$F$1,0),0)</f>
        <v>22421.521919652871</v>
      </c>
    </row>
    <row r="1777" spans="1:10">
      <c r="A1777">
        <v>1776</v>
      </c>
      <c r="B1777" s="4">
        <v>45742</v>
      </c>
      <c r="C1777" s="10">
        <f>DATE(YEAR(orders[[#This Row],[order_date]]), MONTH(orders[[#This Row],[order_date]]), 1)</f>
        <v>45717</v>
      </c>
      <c r="D1777" t="s">
        <v>3217</v>
      </c>
      <c r="E1777" t="s">
        <v>687</v>
      </c>
      <c r="F1777" t="str">
        <f>VLOOKUP(orders[[#This Row],[product_id]],Products!A:C,3,0)</f>
        <v>Electronics</v>
      </c>
      <c r="G1777">
        <v>2</v>
      </c>
      <c r="H1777" s="6">
        <v>0.22476770847948097</v>
      </c>
      <c r="I1777" s="2">
        <f>VLOOKUP($E1777,
Products!$A$1:$F$201,MATCH(Orders!I$1,Products!$A$1:$F$1,0),0)</f>
        <v>12143.737276429891</v>
      </c>
      <c r="J1777" s="2">
        <f>VLOOKUP($E1777,
Products!$A$1:$F$201,MATCH(Orders!J$1,Products!$A$1:$F$1,0),0)</f>
        <v>9077.1957392673976</v>
      </c>
    </row>
    <row r="1778" spans="1:10">
      <c r="A1778">
        <v>1777</v>
      </c>
      <c r="B1778" s="4">
        <v>45801</v>
      </c>
      <c r="C1778" s="10">
        <f>DATE(YEAR(orders[[#This Row],[order_date]]), MONTH(orders[[#This Row],[order_date]]), 1)</f>
        <v>45778</v>
      </c>
      <c r="D1778" t="s">
        <v>3683</v>
      </c>
      <c r="E1778" t="s">
        <v>697</v>
      </c>
      <c r="F1778" t="str">
        <f>VLOOKUP(orders[[#This Row],[product_id]],Products!A:C,3,0)</f>
        <v>Electronics</v>
      </c>
      <c r="G1778">
        <v>3</v>
      </c>
      <c r="H1778" s="6">
        <v>0.15607756763459446</v>
      </c>
      <c r="I1778" s="2">
        <f>VLOOKUP($E1778,
Products!$A$1:$F$201,MATCH(Orders!I$1,Products!$A$1:$F$1,0),0)</f>
        <v>17528.463836680221</v>
      </c>
      <c r="J1778" s="2">
        <f>VLOOKUP($E1778,
Products!$A$1:$F$201,MATCH(Orders!J$1,Products!$A$1:$F$1,0),0)</f>
        <v>11565.98358924177</v>
      </c>
    </row>
    <row r="1779" spans="1:10">
      <c r="A1779">
        <v>1778</v>
      </c>
      <c r="B1779" s="4">
        <v>45680</v>
      </c>
      <c r="C1779" s="10">
        <f>DATE(YEAR(orders[[#This Row],[order_date]]), MONTH(orders[[#This Row],[order_date]]), 1)</f>
        <v>45658</v>
      </c>
      <c r="D1779" t="s">
        <v>4452</v>
      </c>
      <c r="E1779" t="s">
        <v>607</v>
      </c>
      <c r="F1779" t="str">
        <f>VLOOKUP(orders[[#This Row],[product_id]],Products!A:C,3,0)</f>
        <v>Appliances</v>
      </c>
      <c r="G1779">
        <v>1</v>
      </c>
      <c r="H1779" s="6">
        <v>0.13721505556794961</v>
      </c>
      <c r="I1779" s="2">
        <f>VLOOKUP($E1779,
Products!$A$1:$F$201,MATCH(Orders!I$1,Products!$A$1:$F$1,0),0)</f>
        <v>6264.400042999192</v>
      </c>
      <c r="J1779" s="2">
        <f>VLOOKUP($E1779,
Products!$A$1:$F$201,MATCH(Orders!J$1,Products!$A$1:$F$1,0),0)</f>
        <v>4980.3849171743304</v>
      </c>
    </row>
    <row r="1780" spans="1:10">
      <c r="A1780">
        <v>1779</v>
      </c>
      <c r="B1780" s="4">
        <v>45492</v>
      </c>
      <c r="C1780" s="10">
        <f>DATE(YEAR(orders[[#This Row],[order_date]]), MONTH(orders[[#This Row],[order_date]]), 1)</f>
        <v>45474</v>
      </c>
      <c r="D1780" t="s">
        <v>804</v>
      </c>
      <c r="E1780" t="s">
        <v>552</v>
      </c>
      <c r="F1780" t="str">
        <f>VLOOKUP(orders[[#This Row],[product_id]],Products!A:C,3,0)</f>
        <v>Electronics</v>
      </c>
      <c r="G1780">
        <v>2</v>
      </c>
      <c r="H1780" s="6">
        <v>0.14187465893833903</v>
      </c>
      <c r="I1780" s="2">
        <f>VLOOKUP($E1780,
Products!$A$1:$F$201,MATCH(Orders!I$1,Products!$A$1:$F$1,0),0)</f>
        <v>20326.88586940234</v>
      </c>
      <c r="J1780" s="2">
        <f>VLOOKUP($E1780,
Products!$A$1:$F$201,MATCH(Orders!J$1,Products!$A$1:$F$1,0),0)</f>
        <v>14896.572579237891</v>
      </c>
    </row>
    <row r="1781" spans="1:10">
      <c r="A1781">
        <v>1780</v>
      </c>
      <c r="B1781" s="4">
        <v>45388</v>
      </c>
      <c r="C1781" s="10">
        <f>DATE(YEAR(orders[[#This Row],[order_date]]), MONTH(orders[[#This Row],[order_date]]), 1)</f>
        <v>45383</v>
      </c>
      <c r="D1781" t="s">
        <v>2901</v>
      </c>
      <c r="E1781" t="s">
        <v>670</v>
      </c>
      <c r="F1781" t="str">
        <f>VLOOKUP(orders[[#This Row],[product_id]],Products!A:C,3,0)</f>
        <v>Electronics</v>
      </c>
      <c r="G1781">
        <v>3</v>
      </c>
      <c r="H1781" s="6">
        <v>0.22553686111928722</v>
      </c>
      <c r="I1781" s="2">
        <f>VLOOKUP($E1781,
Products!$A$1:$F$201,MATCH(Orders!I$1,Products!$A$1:$F$1,0),0)</f>
        <v>2624.8628733917722</v>
      </c>
      <c r="J1781" s="2">
        <f>VLOOKUP($E1781,
Products!$A$1:$F$201,MATCH(Orders!J$1,Products!$A$1:$F$1,0),0)</f>
        <v>1944.041928611671</v>
      </c>
    </row>
    <row r="1782" spans="1:10">
      <c r="A1782">
        <v>1781</v>
      </c>
      <c r="B1782" s="4">
        <v>45581</v>
      </c>
      <c r="C1782" s="10">
        <f>DATE(YEAR(orders[[#This Row],[order_date]]), MONTH(orders[[#This Row],[order_date]]), 1)</f>
        <v>45566</v>
      </c>
      <c r="D1782" t="s">
        <v>1275</v>
      </c>
      <c r="E1782" t="s">
        <v>674</v>
      </c>
      <c r="F1782" t="str">
        <f>VLOOKUP(orders[[#This Row],[product_id]],Products!A:C,3,0)</f>
        <v>Appliances</v>
      </c>
      <c r="G1782">
        <v>1</v>
      </c>
      <c r="H1782" s="6">
        <v>6.5166945552675951E-2</v>
      </c>
      <c r="I1782" s="2">
        <f>VLOOKUP($E1782,
Products!$A$1:$F$201,MATCH(Orders!I$1,Products!$A$1:$F$1,0),0)</f>
        <v>6324.5253633508046</v>
      </c>
      <c r="J1782" s="2">
        <f>VLOOKUP($E1782,
Products!$A$1:$F$201,MATCH(Orders!J$1,Products!$A$1:$F$1,0),0)</f>
        <v>4493.055585088201</v>
      </c>
    </row>
    <row r="1783" spans="1:10">
      <c r="A1783">
        <v>1782</v>
      </c>
      <c r="B1783" s="4">
        <v>45007</v>
      </c>
      <c r="C1783" s="10">
        <f>DATE(YEAR(orders[[#This Row],[order_date]]), MONTH(orders[[#This Row],[order_date]]), 1)</f>
        <v>44986</v>
      </c>
      <c r="D1783" t="s">
        <v>1432</v>
      </c>
      <c r="E1783" t="s">
        <v>532</v>
      </c>
      <c r="F1783" t="str">
        <f>VLOOKUP(orders[[#This Row],[product_id]],Products!A:C,3,0)</f>
        <v>Electronics</v>
      </c>
      <c r="G1783">
        <v>1</v>
      </c>
      <c r="H1783" s="6">
        <v>0.22301603201495676</v>
      </c>
      <c r="I1783" s="2">
        <f>VLOOKUP($E1783,
Products!$A$1:$F$201,MATCH(Orders!I$1,Products!$A$1:$F$1,0),0)</f>
        <v>2668.0593077725212</v>
      </c>
      <c r="J1783" s="2">
        <f>VLOOKUP($E1783,
Products!$A$1:$F$201,MATCH(Orders!J$1,Products!$A$1:$F$1,0),0)</f>
        <v>1923.7114222321791</v>
      </c>
    </row>
    <row r="1784" spans="1:10">
      <c r="A1784">
        <v>1783</v>
      </c>
      <c r="B1784" s="4">
        <v>45683</v>
      </c>
      <c r="C1784" s="10">
        <f>DATE(YEAR(orders[[#This Row],[order_date]]), MONTH(orders[[#This Row],[order_date]]), 1)</f>
        <v>45658</v>
      </c>
      <c r="D1784" t="s">
        <v>4093</v>
      </c>
      <c r="E1784" t="s">
        <v>675</v>
      </c>
      <c r="F1784" t="str">
        <f>VLOOKUP(orders[[#This Row],[product_id]],Products!A:C,3,0)</f>
        <v>Appliances</v>
      </c>
      <c r="G1784">
        <v>1</v>
      </c>
      <c r="H1784" s="6">
        <v>0.12042597797509354</v>
      </c>
      <c r="I1784" s="2">
        <f>VLOOKUP($E1784,
Products!$A$1:$F$201,MATCH(Orders!I$1,Products!$A$1:$F$1,0),0)</f>
        <v>23552.642442203069</v>
      </c>
      <c r="J1784" s="2">
        <f>VLOOKUP($E1784,
Products!$A$1:$F$201,MATCH(Orders!J$1,Products!$A$1:$F$1,0),0)</f>
        <v>17389.42325132497</v>
      </c>
    </row>
    <row r="1785" spans="1:10">
      <c r="A1785">
        <v>1784</v>
      </c>
      <c r="B1785" s="4">
        <v>45796</v>
      </c>
      <c r="C1785" s="10">
        <f>DATE(YEAR(orders[[#This Row],[order_date]]), MONTH(orders[[#This Row],[order_date]]), 1)</f>
        <v>45778</v>
      </c>
      <c r="D1785" t="s">
        <v>1707</v>
      </c>
      <c r="E1785" t="s">
        <v>591</v>
      </c>
      <c r="F1785" t="str">
        <f>VLOOKUP(orders[[#This Row],[product_id]],Products!A:C,3,0)</f>
        <v>Appliances</v>
      </c>
      <c r="G1785">
        <v>1</v>
      </c>
      <c r="H1785" s="6">
        <v>5.5318505358603109E-2</v>
      </c>
      <c r="I1785" s="2">
        <f>VLOOKUP($E1785,
Products!$A$1:$F$201,MATCH(Orders!I$1,Products!$A$1:$F$1,0),0)</f>
        <v>5828.0678031706884</v>
      </c>
      <c r="J1785" s="2">
        <f>VLOOKUP($E1785,
Products!$A$1:$F$201,MATCH(Orders!J$1,Products!$A$1:$F$1,0),0)</f>
        <v>3928.741316454903</v>
      </c>
    </row>
    <row r="1786" spans="1:10">
      <c r="A1786">
        <v>1785</v>
      </c>
      <c r="B1786" s="4">
        <v>45996</v>
      </c>
      <c r="C1786" s="10">
        <f>DATE(YEAR(orders[[#This Row],[order_date]]), MONTH(orders[[#This Row],[order_date]]), 1)</f>
        <v>45992</v>
      </c>
      <c r="D1786" t="s">
        <v>3959</v>
      </c>
      <c r="E1786" t="s">
        <v>573</v>
      </c>
      <c r="F1786" t="str">
        <f>VLOOKUP(orders[[#This Row],[product_id]],Products!A:C,3,0)</f>
        <v>Electronics</v>
      </c>
      <c r="G1786">
        <v>1</v>
      </c>
      <c r="H1786" s="6">
        <v>0.12037636086046592</v>
      </c>
      <c r="I1786" s="2">
        <f>VLOOKUP($E1786,
Products!$A$1:$F$201,MATCH(Orders!I$1,Products!$A$1:$F$1,0),0)</f>
        <v>30443.851050190449</v>
      </c>
      <c r="J1786" s="2">
        <f>VLOOKUP($E1786,
Products!$A$1:$F$201,MATCH(Orders!J$1,Products!$A$1:$F$1,0),0)</f>
        <v>21165.126268210519</v>
      </c>
    </row>
    <row r="1787" spans="1:10">
      <c r="A1787">
        <v>1786</v>
      </c>
      <c r="B1787" s="4">
        <v>45525</v>
      </c>
      <c r="C1787" s="10">
        <f>DATE(YEAR(orders[[#This Row],[order_date]]), MONTH(orders[[#This Row],[order_date]]), 1)</f>
        <v>45505</v>
      </c>
      <c r="D1787" t="s">
        <v>2276</v>
      </c>
      <c r="E1787" t="s">
        <v>662</v>
      </c>
      <c r="F1787" t="str">
        <f>VLOOKUP(orders[[#This Row],[product_id]],Products!A:C,3,0)</f>
        <v>Electronics</v>
      </c>
      <c r="G1787">
        <v>2</v>
      </c>
      <c r="H1787" s="6">
        <v>0.20106396750452865</v>
      </c>
      <c r="I1787" s="2">
        <f>VLOOKUP($E1787,
Products!$A$1:$F$201,MATCH(Orders!I$1,Products!$A$1:$F$1,0),0)</f>
        <v>20028.650831777191</v>
      </c>
      <c r="J1787" s="2">
        <f>VLOOKUP($E1787,
Products!$A$1:$F$201,MATCH(Orders!J$1,Products!$A$1:$F$1,0),0)</f>
        <v>14139.84905320309</v>
      </c>
    </row>
    <row r="1788" spans="1:10">
      <c r="A1788">
        <v>1787</v>
      </c>
      <c r="B1788" s="4">
        <v>45733</v>
      </c>
      <c r="C1788" s="10">
        <f>DATE(YEAR(orders[[#This Row],[order_date]]), MONTH(orders[[#This Row],[order_date]]), 1)</f>
        <v>45717</v>
      </c>
      <c r="D1788" t="s">
        <v>1008</v>
      </c>
      <c r="E1788" t="s">
        <v>669</v>
      </c>
      <c r="F1788" t="str">
        <f>VLOOKUP(orders[[#This Row],[product_id]],Products!A:C,3,0)</f>
        <v>Electronics</v>
      </c>
      <c r="G1788">
        <v>2</v>
      </c>
      <c r="H1788" s="6">
        <v>0.14670865930518109</v>
      </c>
      <c r="I1788" s="2">
        <f>VLOOKUP($E1788,
Products!$A$1:$F$201,MATCH(Orders!I$1,Products!$A$1:$F$1,0),0)</f>
        <v>11708.03419603835</v>
      </c>
      <c r="J1788" s="2">
        <f>VLOOKUP($E1788,
Products!$A$1:$F$201,MATCH(Orders!J$1,Products!$A$1:$F$1,0),0)</f>
        <v>7784.9580101998827</v>
      </c>
    </row>
    <row r="1789" spans="1:10">
      <c r="A1789">
        <v>1788</v>
      </c>
      <c r="B1789" s="4">
        <v>46003</v>
      </c>
      <c r="C1789" s="10">
        <f>DATE(YEAR(orders[[#This Row],[order_date]]), MONTH(orders[[#This Row],[order_date]]), 1)</f>
        <v>45992</v>
      </c>
      <c r="D1789" t="s">
        <v>4335</v>
      </c>
      <c r="E1789" t="s">
        <v>614</v>
      </c>
      <c r="F1789" t="str">
        <f>VLOOKUP(orders[[#This Row],[product_id]],Products!A:C,3,0)</f>
        <v>Electronics</v>
      </c>
      <c r="G1789">
        <v>1</v>
      </c>
      <c r="H1789" s="6">
        <v>0.21618633060423736</v>
      </c>
      <c r="I1789" s="2">
        <f>VLOOKUP($E1789,
Products!$A$1:$F$201,MATCH(Orders!I$1,Products!$A$1:$F$1,0),0)</f>
        <v>27394.979060178921</v>
      </c>
      <c r="J1789" s="2">
        <f>VLOOKUP($E1789,
Products!$A$1:$F$201,MATCH(Orders!J$1,Products!$A$1:$F$1,0),0)</f>
        <v>20497.911427865951</v>
      </c>
    </row>
    <row r="1790" spans="1:10">
      <c r="A1790">
        <v>1789</v>
      </c>
      <c r="B1790" s="4">
        <v>45910</v>
      </c>
      <c r="C1790" s="10">
        <f>DATE(YEAR(orders[[#This Row],[order_date]]), MONTH(orders[[#This Row],[order_date]]), 1)</f>
        <v>45901</v>
      </c>
      <c r="D1790" t="s">
        <v>4376</v>
      </c>
      <c r="E1790" t="s">
        <v>562</v>
      </c>
      <c r="F1790" t="str">
        <f>VLOOKUP(orders[[#This Row],[product_id]],Products!A:C,3,0)</f>
        <v>Electronics</v>
      </c>
      <c r="G1790">
        <v>1</v>
      </c>
      <c r="H1790" s="6">
        <v>0.10977547518907864</v>
      </c>
      <c r="I1790" s="2">
        <f>VLOOKUP($E1790,
Products!$A$1:$F$201,MATCH(Orders!I$1,Products!$A$1:$F$1,0),0)</f>
        <v>2550.478597498749</v>
      </c>
      <c r="J1790" s="2">
        <f>VLOOKUP($E1790,
Products!$A$1:$F$201,MATCH(Orders!J$1,Products!$A$1:$F$1,0),0)</f>
        <v>1688.129752018375</v>
      </c>
    </row>
    <row r="1791" spans="1:10">
      <c r="A1791">
        <v>1790</v>
      </c>
      <c r="B1791" s="4">
        <v>45630</v>
      </c>
      <c r="C1791" s="10">
        <f>DATE(YEAR(orders[[#This Row],[order_date]]), MONTH(orders[[#This Row],[order_date]]), 1)</f>
        <v>45627</v>
      </c>
      <c r="D1791" t="s">
        <v>2757</v>
      </c>
      <c r="E1791" t="s">
        <v>645</v>
      </c>
      <c r="F1791" t="str">
        <f>VLOOKUP(orders[[#This Row],[product_id]],Products!A:C,3,0)</f>
        <v>Electronics</v>
      </c>
      <c r="G1791">
        <v>1</v>
      </c>
      <c r="H1791" s="6">
        <v>0.17698892533110214</v>
      </c>
      <c r="I1791" s="2">
        <f>VLOOKUP($E1791,
Products!$A$1:$F$201,MATCH(Orders!I$1,Products!$A$1:$F$1,0),0)</f>
        <v>29658.239859810968</v>
      </c>
      <c r="J1791" s="2">
        <f>VLOOKUP($E1791,
Products!$A$1:$F$201,MATCH(Orders!J$1,Products!$A$1:$F$1,0),0)</f>
        <v>22421.521919652871</v>
      </c>
    </row>
    <row r="1792" spans="1:10">
      <c r="A1792">
        <v>1791</v>
      </c>
      <c r="B1792" s="4">
        <v>45402</v>
      </c>
      <c r="C1792" s="10">
        <f>DATE(YEAR(orders[[#This Row],[order_date]]), MONTH(orders[[#This Row],[order_date]]), 1)</f>
        <v>45383</v>
      </c>
      <c r="D1792" t="s">
        <v>3531</v>
      </c>
      <c r="E1792" t="s">
        <v>678</v>
      </c>
      <c r="F1792" t="str">
        <f>VLOOKUP(orders[[#This Row],[product_id]],Products!A:C,3,0)</f>
        <v>Appliances</v>
      </c>
      <c r="G1792">
        <v>1</v>
      </c>
      <c r="H1792" s="6">
        <v>0.14730848862349397</v>
      </c>
      <c r="I1792" s="2">
        <f>VLOOKUP($E1792,
Products!$A$1:$F$201,MATCH(Orders!I$1,Products!$A$1:$F$1,0),0)</f>
        <v>24547.80463631255</v>
      </c>
      <c r="J1792" s="2">
        <f>VLOOKUP($E1792,
Products!$A$1:$F$201,MATCH(Orders!J$1,Products!$A$1:$F$1,0),0)</f>
        <v>16599.667533695861</v>
      </c>
    </row>
    <row r="1793" spans="1:10">
      <c r="A1793">
        <v>1792</v>
      </c>
      <c r="B1793" s="4">
        <v>45518</v>
      </c>
      <c r="C1793" s="10">
        <f>DATE(YEAR(orders[[#This Row],[order_date]]), MONTH(orders[[#This Row],[order_date]]), 1)</f>
        <v>45505</v>
      </c>
      <c r="D1793" t="s">
        <v>2860</v>
      </c>
      <c r="E1793" t="s">
        <v>653</v>
      </c>
      <c r="F1793" t="str">
        <f>VLOOKUP(orders[[#This Row],[product_id]],Products!A:C,3,0)</f>
        <v>Electronics</v>
      </c>
      <c r="G1793">
        <v>1</v>
      </c>
      <c r="H1793" s="6">
        <v>0.18368461323447607</v>
      </c>
      <c r="I1793" s="2">
        <f>VLOOKUP($E1793,
Products!$A$1:$F$201,MATCH(Orders!I$1,Products!$A$1:$F$1,0),0)</f>
        <v>18065.96612294337</v>
      </c>
      <c r="J1793" s="2">
        <f>VLOOKUP($E1793,
Products!$A$1:$F$201,MATCH(Orders!J$1,Products!$A$1:$F$1,0),0)</f>
        <v>14411.932365903909</v>
      </c>
    </row>
    <row r="1794" spans="1:10">
      <c r="A1794">
        <v>1793</v>
      </c>
      <c r="B1794" s="4">
        <v>44942</v>
      </c>
      <c r="C1794" s="10">
        <f>DATE(YEAR(orders[[#This Row],[order_date]]), MONTH(orders[[#This Row],[order_date]]), 1)</f>
        <v>44927</v>
      </c>
      <c r="D1794" t="s">
        <v>2828</v>
      </c>
      <c r="E1794" t="s">
        <v>550</v>
      </c>
      <c r="F1794" t="str">
        <f>VLOOKUP(orders[[#This Row],[product_id]],Products!A:C,3,0)</f>
        <v>Electronics</v>
      </c>
      <c r="G1794">
        <v>2</v>
      </c>
      <c r="H1794" s="6">
        <v>0.19110270045466382</v>
      </c>
      <c r="I1794" s="2">
        <f>VLOOKUP($E1794,
Products!$A$1:$F$201,MATCH(Orders!I$1,Products!$A$1:$F$1,0),0)</f>
        <v>21928.70634496431</v>
      </c>
      <c r="J1794" s="2">
        <f>VLOOKUP($E1794,
Products!$A$1:$F$201,MATCH(Orders!J$1,Products!$A$1:$F$1,0),0)</f>
        <v>17227.037321653719</v>
      </c>
    </row>
    <row r="1795" spans="1:10">
      <c r="A1795">
        <v>1794</v>
      </c>
      <c r="B1795" s="4">
        <v>45413</v>
      </c>
      <c r="C1795" s="10">
        <f>DATE(YEAR(orders[[#This Row],[order_date]]), MONTH(orders[[#This Row],[order_date]]), 1)</f>
        <v>45413</v>
      </c>
      <c r="D1795" t="s">
        <v>1769</v>
      </c>
      <c r="E1795" t="s">
        <v>528</v>
      </c>
      <c r="F1795" t="str">
        <f>VLOOKUP(orders[[#This Row],[product_id]],Products!A:C,3,0)</f>
        <v>Appliances</v>
      </c>
      <c r="G1795">
        <v>1</v>
      </c>
      <c r="H1795" s="6">
        <v>0.14085341279898936</v>
      </c>
      <c r="I1795" s="2">
        <f>VLOOKUP($E1795,
Products!$A$1:$F$201,MATCH(Orders!I$1,Products!$A$1:$F$1,0),0)</f>
        <v>5741.145946914552</v>
      </c>
      <c r="J1795" s="2">
        <f>VLOOKUP($E1795,
Products!$A$1:$F$201,MATCH(Orders!J$1,Products!$A$1:$F$1,0),0)</f>
        <v>4112.7219202399874</v>
      </c>
    </row>
    <row r="1796" spans="1:10">
      <c r="A1796">
        <v>1795</v>
      </c>
      <c r="B1796" s="4">
        <v>45632</v>
      </c>
      <c r="C1796" s="10">
        <f>DATE(YEAR(orders[[#This Row],[order_date]]), MONTH(orders[[#This Row],[order_date]]), 1)</f>
        <v>45627</v>
      </c>
      <c r="D1796" t="s">
        <v>1344</v>
      </c>
      <c r="E1796" t="s">
        <v>695</v>
      </c>
      <c r="F1796" t="str">
        <f>VLOOKUP(orders[[#This Row],[product_id]],Products!A:C,3,0)</f>
        <v>Electronics</v>
      </c>
      <c r="G1796">
        <v>1</v>
      </c>
      <c r="H1796" s="6">
        <v>0.14194716099591151</v>
      </c>
      <c r="I1796" s="2">
        <f>VLOOKUP($E1796,
Products!$A$1:$F$201,MATCH(Orders!I$1,Products!$A$1:$F$1,0),0)</f>
        <v>2716.2219891886762</v>
      </c>
      <c r="J1796" s="2">
        <f>VLOOKUP($E1796,
Products!$A$1:$F$201,MATCH(Orders!J$1,Products!$A$1:$F$1,0),0)</f>
        <v>2045.0534052982539</v>
      </c>
    </row>
    <row r="1797" spans="1:10">
      <c r="A1797">
        <v>1796</v>
      </c>
      <c r="B1797" s="4">
        <v>45546</v>
      </c>
      <c r="C1797" s="10">
        <f>DATE(YEAR(orders[[#This Row],[order_date]]), MONTH(orders[[#This Row],[order_date]]), 1)</f>
        <v>45536</v>
      </c>
      <c r="D1797" t="s">
        <v>3448</v>
      </c>
      <c r="E1797" t="s">
        <v>539</v>
      </c>
      <c r="F1797" t="str">
        <f>VLOOKUP(orders[[#This Row],[product_id]],Products!A:C,3,0)</f>
        <v>Appliances</v>
      </c>
      <c r="G1797">
        <v>2</v>
      </c>
      <c r="H1797" s="6">
        <v>0.14321225748735927</v>
      </c>
      <c r="I1797" s="2">
        <f>VLOOKUP($E1797,
Products!$A$1:$F$201,MATCH(Orders!I$1,Products!$A$1:$F$1,0),0)</f>
        <v>25730.234720482978</v>
      </c>
      <c r="J1797" s="2">
        <f>VLOOKUP($E1797,
Products!$A$1:$F$201,MATCH(Orders!J$1,Products!$A$1:$F$1,0),0)</f>
        <v>17186.87037527658</v>
      </c>
    </row>
    <row r="1798" spans="1:10">
      <c r="A1798">
        <v>1797</v>
      </c>
      <c r="B1798" s="4">
        <v>45945</v>
      </c>
      <c r="C1798" s="10">
        <f>DATE(YEAR(orders[[#This Row],[order_date]]), MONTH(orders[[#This Row],[order_date]]), 1)</f>
        <v>45931</v>
      </c>
      <c r="D1798" t="s">
        <v>1848</v>
      </c>
      <c r="E1798" t="s">
        <v>526</v>
      </c>
      <c r="F1798" t="str">
        <f>VLOOKUP(orders[[#This Row],[product_id]],Products!A:C,3,0)</f>
        <v>Electronics</v>
      </c>
      <c r="G1798">
        <v>1</v>
      </c>
      <c r="H1798" s="6">
        <v>0.19931667666104663</v>
      </c>
      <c r="I1798" s="2">
        <f>VLOOKUP($E1798,
Products!$A$1:$F$201,MATCH(Orders!I$1,Products!$A$1:$F$1,0),0)</f>
        <v>11165.347713400481</v>
      </c>
      <c r="J1798" s="2">
        <f>VLOOKUP($E1798,
Products!$A$1:$F$201,MATCH(Orders!J$1,Products!$A$1:$F$1,0),0)</f>
        <v>7966.5169511049389</v>
      </c>
    </row>
    <row r="1799" spans="1:10">
      <c r="A1799">
        <v>1798</v>
      </c>
      <c r="B1799" s="4">
        <v>45703</v>
      </c>
      <c r="C1799" s="10">
        <f>DATE(YEAR(orders[[#This Row],[order_date]]), MONTH(orders[[#This Row],[order_date]]), 1)</f>
        <v>45689</v>
      </c>
      <c r="D1799" t="s">
        <v>2826</v>
      </c>
      <c r="E1799" t="s">
        <v>684</v>
      </c>
      <c r="F1799" t="str">
        <f>VLOOKUP(orders[[#This Row],[product_id]],Products!A:C,3,0)</f>
        <v>Appliances</v>
      </c>
      <c r="G1799">
        <v>2</v>
      </c>
      <c r="H1799" s="6">
        <v>0.121855932964792</v>
      </c>
      <c r="I1799" s="2">
        <f>VLOOKUP($E1799,
Products!$A$1:$F$201,MATCH(Orders!I$1,Products!$A$1:$F$1,0),0)</f>
        <v>2147.166688023286</v>
      </c>
      <c r="J1799" s="2">
        <f>VLOOKUP($E1799,
Products!$A$1:$F$201,MATCH(Orders!J$1,Products!$A$1:$F$1,0),0)</f>
        <v>1709.9619584723389</v>
      </c>
    </row>
    <row r="1800" spans="1:10">
      <c r="A1800">
        <v>1799</v>
      </c>
      <c r="B1800" s="4">
        <v>45373</v>
      </c>
      <c r="C1800" s="10">
        <f>DATE(YEAR(orders[[#This Row],[order_date]]), MONTH(orders[[#This Row],[order_date]]), 1)</f>
        <v>45352</v>
      </c>
      <c r="D1800" t="s">
        <v>1257</v>
      </c>
      <c r="E1800" t="s">
        <v>642</v>
      </c>
      <c r="F1800" t="str">
        <f>VLOOKUP(orders[[#This Row],[product_id]],Products!A:C,3,0)</f>
        <v>Appliances</v>
      </c>
      <c r="G1800">
        <v>1</v>
      </c>
      <c r="H1800" s="6">
        <v>0.11317572920193303</v>
      </c>
      <c r="I1800" s="2">
        <f>VLOOKUP($E1800,
Products!$A$1:$F$201,MATCH(Orders!I$1,Products!$A$1:$F$1,0),0)</f>
        <v>2296.7821973225709</v>
      </c>
      <c r="J1800" s="2">
        <f>VLOOKUP($E1800,
Products!$A$1:$F$201,MATCH(Orders!J$1,Products!$A$1:$F$1,0),0)</f>
        <v>1585.16132006212</v>
      </c>
    </row>
    <row r="1801" spans="1:10">
      <c r="A1801">
        <v>1800</v>
      </c>
      <c r="B1801" s="4">
        <v>45216</v>
      </c>
      <c r="C1801" s="10">
        <f>DATE(YEAR(orders[[#This Row],[order_date]]), MONTH(orders[[#This Row],[order_date]]), 1)</f>
        <v>45200</v>
      </c>
      <c r="D1801" t="s">
        <v>3981</v>
      </c>
      <c r="E1801" t="s">
        <v>618</v>
      </c>
      <c r="F1801" t="str">
        <f>VLOOKUP(orders[[#This Row],[product_id]],Products!A:C,3,0)</f>
        <v>Appliances</v>
      </c>
      <c r="G1801">
        <v>3</v>
      </c>
      <c r="H1801" s="6">
        <v>0.10525251134687996</v>
      </c>
      <c r="I1801" s="2">
        <f>VLOOKUP($E1801,
Products!$A$1:$F$201,MATCH(Orders!I$1,Products!$A$1:$F$1,0),0)</f>
        <v>5546.9777002203573</v>
      </c>
      <c r="J1801" s="2">
        <f>VLOOKUP($E1801,
Products!$A$1:$F$201,MATCH(Orders!J$1,Products!$A$1:$F$1,0),0)</f>
        <v>4048.2565671880161</v>
      </c>
    </row>
    <row r="1802" spans="1:10">
      <c r="A1802">
        <v>1801</v>
      </c>
      <c r="B1802" s="4">
        <v>45135</v>
      </c>
      <c r="C1802" s="10">
        <f>DATE(YEAR(orders[[#This Row],[order_date]]), MONTH(orders[[#This Row],[order_date]]), 1)</f>
        <v>45108</v>
      </c>
      <c r="D1802" t="s">
        <v>1682</v>
      </c>
      <c r="E1802" t="s">
        <v>515</v>
      </c>
      <c r="F1802" t="str">
        <f>VLOOKUP(orders[[#This Row],[product_id]],Products!A:C,3,0)</f>
        <v>Appliances</v>
      </c>
      <c r="G1802">
        <v>1</v>
      </c>
      <c r="H1802" s="6">
        <v>8.2407576637972851E-2</v>
      </c>
      <c r="I1802" s="2">
        <f>VLOOKUP($E1802,
Products!$A$1:$F$201,MATCH(Orders!I$1,Products!$A$1:$F$1,0),0)</f>
        <v>2136.8180837738519</v>
      </c>
      <c r="J1802" s="2">
        <f>VLOOKUP($E1802,
Products!$A$1:$F$201,MATCH(Orders!J$1,Products!$A$1:$F$1,0),0)</f>
        <v>1689.48738136013</v>
      </c>
    </row>
    <row r="1803" spans="1:10">
      <c r="A1803">
        <v>1802</v>
      </c>
      <c r="B1803" s="4">
        <v>45339</v>
      </c>
      <c r="C1803" s="10">
        <f>DATE(YEAR(orders[[#This Row],[order_date]]), MONTH(orders[[#This Row],[order_date]]), 1)</f>
        <v>45323</v>
      </c>
      <c r="D1803" t="s">
        <v>801</v>
      </c>
      <c r="E1803" t="s">
        <v>557</v>
      </c>
      <c r="F1803" t="str">
        <f>VLOOKUP(orders[[#This Row],[product_id]],Products!A:C,3,0)</f>
        <v>Electronics</v>
      </c>
      <c r="G1803">
        <v>1</v>
      </c>
      <c r="H1803" s="6">
        <v>0.16743196183531392</v>
      </c>
      <c r="I1803" s="2">
        <f>VLOOKUP($E1803,
Products!$A$1:$F$201,MATCH(Orders!I$1,Products!$A$1:$F$1,0),0)</f>
        <v>23950.56449224626</v>
      </c>
      <c r="J1803" s="2">
        <f>VLOOKUP($E1803,
Products!$A$1:$F$201,MATCH(Orders!J$1,Products!$A$1:$F$1,0),0)</f>
        <v>16488.618979732779</v>
      </c>
    </row>
    <row r="1804" spans="1:10">
      <c r="A1804">
        <v>1803</v>
      </c>
      <c r="B1804" s="4">
        <v>45603</v>
      </c>
      <c r="C1804" s="10">
        <f>DATE(YEAR(orders[[#This Row],[order_date]]), MONTH(orders[[#This Row],[order_date]]), 1)</f>
        <v>45597</v>
      </c>
      <c r="D1804" t="s">
        <v>4056</v>
      </c>
      <c r="E1804" t="s">
        <v>550</v>
      </c>
      <c r="F1804" t="str">
        <f>VLOOKUP(orders[[#This Row],[product_id]],Products!A:C,3,0)</f>
        <v>Electronics</v>
      </c>
      <c r="G1804">
        <v>3</v>
      </c>
      <c r="H1804" s="6">
        <v>0.20469865372142507</v>
      </c>
      <c r="I1804" s="2">
        <f>VLOOKUP($E1804,
Products!$A$1:$F$201,MATCH(Orders!I$1,Products!$A$1:$F$1,0),0)</f>
        <v>21928.70634496431</v>
      </c>
      <c r="J1804" s="2">
        <f>VLOOKUP($E1804,
Products!$A$1:$F$201,MATCH(Orders!J$1,Products!$A$1:$F$1,0),0)</f>
        <v>17227.037321653719</v>
      </c>
    </row>
    <row r="1805" spans="1:10">
      <c r="A1805">
        <v>1804</v>
      </c>
      <c r="B1805" s="4">
        <v>45590</v>
      </c>
      <c r="C1805" s="10">
        <f>DATE(YEAR(orders[[#This Row],[order_date]]), MONTH(orders[[#This Row],[order_date]]), 1)</f>
        <v>45566</v>
      </c>
      <c r="D1805" t="s">
        <v>3920</v>
      </c>
      <c r="E1805" t="s">
        <v>685</v>
      </c>
      <c r="F1805" t="str">
        <f>VLOOKUP(orders[[#This Row],[product_id]],Products!A:C,3,0)</f>
        <v>Electronics</v>
      </c>
      <c r="G1805">
        <v>2</v>
      </c>
      <c r="H1805" s="6">
        <v>0.15960688026468001</v>
      </c>
      <c r="I1805" s="2">
        <f>VLOOKUP($E1805,
Products!$A$1:$F$201,MATCH(Orders!I$1,Products!$A$1:$F$1,0),0)</f>
        <v>30011.61348468516</v>
      </c>
      <c r="J1805" s="2">
        <f>VLOOKUP($E1805,
Products!$A$1:$F$201,MATCH(Orders!J$1,Products!$A$1:$F$1,0),0)</f>
        <v>20796.213094008199</v>
      </c>
    </row>
    <row r="1806" spans="1:10">
      <c r="A1806">
        <v>1805</v>
      </c>
      <c r="B1806" s="4">
        <v>45216</v>
      </c>
      <c r="C1806" s="10">
        <f>DATE(YEAR(orders[[#This Row],[order_date]]), MONTH(orders[[#This Row],[order_date]]), 1)</f>
        <v>45200</v>
      </c>
      <c r="D1806" t="s">
        <v>3892</v>
      </c>
      <c r="E1806" t="s">
        <v>535</v>
      </c>
      <c r="F1806" t="str">
        <f>VLOOKUP(orders[[#This Row],[product_id]],Products!A:C,3,0)</f>
        <v>Appliances</v>
      </c>
      <c r="G1806">
        <v>1</v>
      </c>
      <c r="H1806" s="6">
        <v>0.12120510432438462</v>
      </c>
      <c r="I1806" s="2">
        <f>VLOOKUP($E1806,
Products!$A$1:$F$201,MATCH(Orders!I$1,Products!$A$1:$F$1,0),0)</f>
        <v>25188.460642954858</v>
      </c>
      <c r="J1806" s="2">
        <f>VLOOKUP($E1806,
Products!$A$1:$F$201,MATCH(Orders!J$1,Products!$A$1:$F$1,0),0)</f>
        <v>18873.341689191599</v>
      </c>
    </row>
    <row r="1807" spans="1:10">
      <c r="A1807">
        <v>1806</v>
      </c>
      <c r="B1807" s="4">
        <v>45077</v>
      </c>
      <c r="C1807" s="10">
        <f>DATE(YEAR(orders[[#This Row],[order_date]]), MONTH(orders[[#This Row],[order_date]]), 1)</f>
        <v>45047</v>
      </c>
      <c r="D1807" t="s">
        <v>4253</v>
      </c>
      <c r="E1807" t="s">
        <v>697</v>
      </c>
      <c r="F1807" t="str">
        <f>VLOOKUP(orders[[#This Row],[product_id]],Products!A:C,3,0)</f>
        <v>Electronics</v>
      </c>
      <c r="G1807">
        <v>3</v>
      </c>
      <c r="H1807" s="6">
        <v>0.18444590258775656</v>
      </c>
      <c r="I1807" s="2">
        <f>VLOOKUP($E1807,
Products!$A$1:$F$201,MATCH(Orders!I$1,Products!$A$1:$F$1,0),0)</f>
        <v>17528.463836680221</v>
      </c>
      <c r="J1807" s="2">
        <f>VLOOKUP($E1807,
Products!$A$1:$F$201,MATCH(Orders!J$1,Products!$A$1:$F$1,0),0)</f>
        <v>11565.98358924177</v>
      </c>
    </row>
    <row r="1808" spans="1:10">
      <c r="A1808">
        <v>1807</v>
      </c>
      <c r="B1808" s="4">
        <v>45781</v>
      </c>
      <c r="C1808" s="10">
        <f>DATE(YEAR(orders[[#This Row],[order_date]]), MONTH(orders[[#This Row],[order_date]]), 1)</f>
        <v>45778</v>
      </c>
      <c r="D1808" t="s">
        <v>3637</v>
      </c>
      <c r="E1808" t="s">
        <v>635</v>
      </c>
      <c r="F1808" t="str">
        <f>VLOOKUP(orders[[#This Row],[product_id]],Products!A:C,3,0)</f>
        <v>Electronics</v>
      </c>
      <c r="G1808">
        <v>1</v>
      </c>
      <c r="H1808" s="6">
        <v>0.21286746791706707</v>
      </c>
      <c r="I1808" s="2">
        <f>VLOOKUP($E1808,
Products!$A$1:$F$201,MATCH(Orders!I$1,Products!$A$1:$F$1,0),0)</f>
        <v>31014.321091901689</v>
      </c>
      <c r="J1808" s="2">
        <f>VLOOKUP($E1808,
Products!$A$1:$F$201,MATCH(Orders!J$1,Products!$A$1:$F$1,0),0)</f>
        <v>23202.91049209132</v>
      </c>
    </row>
    <row r="1809" spans="1:10">
      <c r="A1809">
        <v>1808</v>
      </c>
      <c r="B1809" s="4">
        <v>45534</v>
      </c>
      <c r="C1809" s="10">
        <f>DATE(YEAR(orders[[#This Row],[order_date]]), MONTH(orders[[#This Row],[order_date]]), 1)</f>
        <v>45505</v>
      </c>
      <c r="D1809" t="s">
        <v>3910</v>
      </c>
      <c r="E1809" t="s">
        <v>682</v>
      </c>
      <c r="F1809" t="str">
        <f>VLOOKUP(orders[[#This Row],[product_id]],Products!A:C,3,0)</f>
        <v>Electronics</v>
      </c>
      <c r="G1809">
        <v>2</v>
      </c>
      <c r="H1809" s="6">
        <v>0.10217779697090486</v>
      </c>
      <c r="I1809" s="2">
        <f>VLOOKUP($E1809,
Products!$A$1:$F$201,MATCH(Orders!I$1,Products!$A$1:$F$1,0),0)</f>
        <v>32533.33990892916</v>
      </c>
      <c r="J1809" s="2">
        <f>VLOOKUP($E1809,
Products!$A$1:$F$201,MATCH(Orders!J$1,Products!$A$1:$F$1,0),0)</f>
        <v>22734.712471507952</v>
      </c>
    </row>
    <row r="1810" spans="1:10">
      <c r="A1810">
        <v>1809</v>
      </c>
      <c r="B1810" s="4">
        <v>45296</v>
      </c>
      <c r="C1810" s="10">
        <f>DATE(YEAR(orders[[#This Row],[order_date]]), MONTH(orders[[#This Row],[order_date]]), 1)</f>
        <v>45292</v>
      </c>
      <c r="D1810" t="s">
        <v>1897</v>
      </c>
      <c r="E1810" t="s">
        <v>601</v>
      </c>
      <c r="F1810" t="str">
        <f>VLOOKUP(orders[[#This Row],[product_id]],Products!A:C,3,0)</f>
        <v>Appliances</v>
      </c>
      <c r="G1810">
        <v>2</v>
      </c>
      <c r="H1810" s="6">
        <v>7.862021704954332E-2</v>
      </c>
      <c r="I1810" s="2">
        <f>VLOOKUP($E1810,
Products!$A$1:$F$201,MATCH(Orders!I$1,Products!$A$1:$F$1,0),0)</f>
        <v>2095.1354013205032</v>
      </c>
      <c r="J1810" s="2">
        <f>VLOOKUP($E1810,
Products!$A$1:$F$201,MATCH(Orders!J$1,Products!$A$1:$F$1,0),0)</f>
        <v>1374.592895200507</v>
      </c>
    </row>
    <row r="1811" spans="1:10">
      <c r="A1811">
        <v>1810</v>
      </c>
      <c r="B1811" s="4">
        <v>45631</v>
      </c>
      <c r="C1811" s="10">
        <f>DATE(YEAR(orders[[#This Row],[order_date]]), MONTH(orders[[#This Row],[order_date]]), 1)</f>
        <v>45627</v>
      </c>
      <c r="D1811" t="s">
        <v>4691</v>
      </c>
      <c r="E1811" t="s">
        <v>678</v>
      </c>
      <c r="F1811" t="str">
        <f>VLOOKUP(orders[[#This Row],[product_id]],Products!A:C,3,0)</f>
        <v>Appliances</v>
      </c>
      <c r="G1811">
        <v>1</v>
      </c>
      <c r="H1811" s="6">
        <v>5.6378157660288912E-2</v>
      </c>
      <c r="I1811" s="2">
        <f>VLOOKUP($E1811,
Products!$A$1:$F$201,MATCH(Orders!I$1,Products!$A$1:$F$1,0),0)</f>
        <v>24547.80463631255</v>
      </c>
      <c r="J1811" s="2">
        <f>VLOOKUP($E1811,
Products!$A$1:$F$201,MATCH(Orders!J$1,Products!$A$1:$F$1,0),0)</f>
        <v>16599.667533695861</v>
      </c>
    </row>
    <row r="1812" spans="1:10">
      <c r="A1812">
        <v>1811</v>
      </c>
      <c r="B1812" s="4">
        <v>45752</v>
      </c>
      <c r="C1812" s="10">
        <f>DATE(YEAR(orders[[#This Row],[order_date]]), MONTH(orders[[#This Row],[order_date]]), 1)</f>
        <v>45748</v>
      </c>
      <c r="D1812" t="s">
        <v>4022</v>
      </c>
      <c r="E1812" t="s">
        <v>522</v>
      </c>
      <c r="F1812" t="str">
        <f>VLOOKUP(orders[[#This Row],[product_id]],Products!A:C,3,0)</f>
        <v>Appliances</v>
      </c>
      <c r="G1812">
        <v>1</v>
      </c>
      <c r="H1812" s="6">
        <v>5.1536630423149918E-2</v>
      </c>
      <c r="I1812" s="2">
        <f>VLOOKUP($E1812,
Products!$A$1:$F$201,MATCH(Orders!I$1,Products!$A$1:$F$1,0),0)</f>
        <v>24966.707940261898</v>
      </c>
      <c r="J1812" s="2">
        <f>VLOOKUP($E1812,
Products!$A$1:$F$201,MATCH(Orders!J$1,Products!$A$1:$F$1,0),0)</f>
        <v>19868.70644165645</v>
      </c>
    </row>
    <row r="1813" spans="1:10">
      <c r="A1813">
        <v>1812</v>
      </c>
      <c r="B1813" s="4">
        <v>45931</v>
      </c>
      <c r="C1813" s="10">
        <f>DATE(YEAR(orders[[#This Row],[order_date]]), MONTH(orders[[#This Row],[order_date]]), 1)</f>
        <v>45931</v>
      </c>
      <c r="D1813" t="s">
        <v>3030</v>
      </c>
      <c r="E1813" t="s">
        <v>533</v>
      </c>
      <c r="F1813" t="str">
        <f>VLOOKUP(orders[[#This Row],[product_id]],Products!A:C,3,0)</f>
        <v>Electronics</v>
      </c>
      <c r="G1813">
        <v>3</v>
      </c>
      <c r="H1813" s="6">
        <v>0.10215612180887931</v>
      </c>
      <c r="I1813" s="2">
        <f>VLOOKUP($E1813,
Products!$A$1:$F$201,MATCH(Orders!I$1,Products!$A$1:$F$1,0),0)</f>
        <v>28589.802369332661</v>
      </c>
      <c r="J1813" s="2">
        <f>VLOOKUP($E1813,
Products!$A$1:$F$201,MATCH(Orders!J$1,Products!$A$1:$F$1,0),0)</f>
        <v>21212.93445492295</v>
      </c>
    </row>
    <row r="1814" spans="1:10">
      <c r="A1814">
        <v>1813</v>
      </c>
      <c r="B1814" s="4">
        <v>45303</v>
      </c>
      <c r="C1814" s="10">
        <f>DATE(YEAR(orders[[#This Row],[order_date]]), MONTH(orders[[#This Row],[order_date]]), 1)</f>
        <v>45292</v>
      </c>
      <c r="D1814" t="s">
        <v>3012</v>
      </c>
      <c r="E1814" t="s">
        <v>631</v>
      </c>
      <c r="F1814" t="str">
        <f>VLOOKUP(orders[[#This Row],[product_id]],Products!A:C,3,0)</f>
        <v>Appliances</v>
      </c>
      <c r="G1814">
        <v>1</v>
      </c>
      <c r="H1814" s="6">
        <v>9.0217961371959407E-2</v>
      </c>
      <c r="I1814" s="2">
        <f>VLOOKUP($E1814,
Products!$A$1:$F$201,MATCH(Orders!I$1,Products!$A$1:$F$1,0),0)</f>
        <v>5983.7308645702497</v>
      </c>
      <c r="J1814" s="2">
        <f>VLOOKUP($E1814,
Products!$A$1:$F$201,MATCH(Orders!J$1,Products!$A$1:$F$1,0),0)</f>
        <v>4205.6432936163774</v>
      </c>
    </row>
    <row r="1815" spans="1:10">
      <c r="A1815">
        <v>1814</v>
      </c>
      <c r="B1815" s="4">
        <v>45899</v>
      </c>
      <c r="C1815" s="10">
        <f>DATE(YEAR(orders[[#This Row],[order_date]]), MONTH(orders[[#This Row],[order_date]]), 1)</f>
        <v>45870</v>
      </c>
      <c r="D1815" t="s">
        <v>751</v>
      </c>
      <c r="E1815" t="s">
        <v>550</v>
      </c>
      <c r="F1815" t="str">
        <f>VLOOKUP(orders[[#This Row],[product_id]],Products!A:C,3,0)</f>
        <v>Electronics</v>
      </c>
      <c r="G1815">
        <v>2</v>
      </c>
      <c r="H1815" s="6">
        <v>0.15071294895418871</v>
      </c>
      <c r="I1815" s="2">
        <f>VLOOKUP($E1815,
Products!$A$1:$F$201,MATCH(Orders!I$1,Products!$A$1:$F$1,0),0)</f>
        <v>21928.70634496431</v>
      </c>
      <c r="J1815" s="2">
        <f>VLOOKUP($E1815,
Products!$A$1:$F$201,MATCH(Orders!J$1,Products!$A$1:$F$1,0),0)</f>
        <v>17227.037321653719</v>
      </c>
    </row>
    <row r="1816" spans="1:10">
      <c r="A1816">
        <v>1815</v>
      </c>
      <c r="B1816" s="4">
        <v>45044</v>
      </c>
      <c r="C1816" s="10">
        <f>DATE(YEAR(orders[[#This Row],[order_date]]), MONTH(orders[[#This Row],[order_date]]), 1)</f>
        <v>45017</v>
      </c>
      <c r="D1816" t="s">
        <v>1051</v>
      </c>
      <c r="E1816" t="s">
        <v>522</v>
      </c>
      <c r="F1816" t="str">
        <f>VLOOKUP(orders[[#This Row],[product_id]],Products!A:C,3,0)</f>
        <v>Appliances</v>
      </c>
      <c r="G1816">
        <v>1</v>
      </c>
      <c r="H1816" s="6">
        <v>0.10671010396623611</v>
      </c>
      <c r="I1816" s="2">
        <f>VLOOKUP($E1816,
Products!$A$1:$F$201,MATCH(Orders!I$1,Products!$A$1:$F$1,0),0)</f>
        <v>24966.707940261898</v>
      </c>
      <c r="J1816" s="2">
        <f>VLOOKUP($E1816,
Products!$A$1:$F$201,MATCH(Orders!J$1,Products!$A$1:$F$1,0),0)</f>
        <v>19868.70644165645</v>
      </c>
    </row>
    <row r="1817" spans="1:10">
      <c r="A1817">
        <v>1816</v>
      </c>
      <c r="B1817" s="4">
        <v>45955</v>
      </c>
      <c r="C1817" s="10">
        <f>DATE(YEAR(orders[[#This Row],[order_date]]), MONTH(orders[[#This Row],[order_date]]), 1)</f>
        <v>45931</v>
      </c>
      <c r="D1817" t="s">
        <v>1552</v>
      </c>
      <c r="E1817" t="s">
        <v>692</v>
      </c>
      <c r="F1817" t="str">
        <f>VLOOKUP(orders[[#This Row],[product_id]],Products!A:C,3,0)</f>
        <v>Electronics</v>
      </c>
      <c r="G1817">
        <v>1</v>
      </c>
      <c r="H1817" s="6">
        <v>0.18430787108935448</v>
      </c>
      <c r="I1817" s="2">
        <f>VLOOKUP($E1817,
Products!$A$1:$F$201,MATCH(Orders!I$1,Products!$A$1:$F$1,0),0)</f>
        <v>18150.337151787651</v>
      </c>
      <c r="J1817" s="2">
        <f>VLOOKUP($E1817,
Products!$A$1:$F$201,MATCH(Orders!J$1,Products!$A$1:$F$1,0),0)</f>
        <v>11965.45000430708</v>
      </c>
    </row>
    <row r="1818" spans="1:10">
      <c r="A1818">
        <v>1817</v>
      </c>
      <c r="B1818" s="4">
        <v>45370</v>
      </c>
      <c r="C1818" s="10">
        <f>DATE(YEAR(orders[[#This Row],[order_date]]), MONTH(orders[[#This Row],[order_date]]), 1)</f>
        <v>45352</v>
      </c>
      <c r="D1818" t="s">
        <v>3648</v>
      </c>
      <c r="E1818" t="s">
        <v>647</v>
      </c>
      <c r="F1818" t="str">
        <f>VLOOKUP(orders[[#This Row],[product_id]],Products!A:C,3,0)</f>
        <v>Electronics</v>
      </c>
      <c r="G1818">
        <v>2</v>
      </c>
      <c r="H1818" s="6">
        <v>0.11653758528851962</v>
      </c>
      <c r="I1818" s="2">
        <f>VLOOKUP($E1818,
Products!$A$1:$F$201,MATCH(Orders!I$1,Products!$A$1:$F$1,0),0)</f>
        <v>23187.883920109041</v>
      </c>
      <c r="J1818" s="2">
        <f>VLOOKUP($E1818,
Products!$A$1:$F$201,MATCH(Orders!J$1,Products!$A$1:$F$1,0),0)</f>
        <v>16217.564081273829</v>
      </c>
    </row>
    <row r="1819" spans="1:10">
      <c r="A1819">
        <v>1818</v>
      </c>
      <c r="B1819" s="4">
        <v>45681</v>
      </c>
      <c r="C1819" s="10">
        <f>DATE(YEAR(orders[[#This Row],[order_date]]), MONTH(orders[[#This Row],[order_date]]), 1)</f>
        <v>45658</v>
      </c>
      <c r="D1819" t="s">
        <v>4014</v>
      </c>
      <c r="E1819" t="s">
        <v>621</v>
      </c>
      <c r="F1819" t="str">
        <f>VLOOKUP(orders[[#This Row],[product_id]],Products!A:C,3,0)</f>
        <v>Electronics</v>
      </c>
      <c r="G1819">
        <v>1</v>
      </c>
      <c r="H1819" s="6">
        <v>0.11553321490317461</v>
      </c>
      <c r="I1819" s="2">
        <f>VLOOKUP($E1819,
Products!$A$1:$F$201,MATCH(Orders!I$1,Products!$A$1:$F$1,0),0)</f>
        <v>11784.05708818019</v>
      </c>
      <c r="J1819" s="2">
        <f>VLOOKUP($E1819,
Products!$A$1:$F$201,MATCH(Orders!J$1,Products!$A$1:$F$1,0),0)</f>
        <v>7779.8525757032758</v>
      </c>
    </row>
    <row r="1820" spans="1:10">
      <c r="A1820">
        <v>1819</v>
      </c>
      <c r="B1820" s="4">
        <v>45566</v>
      </c>
      <c r="C1820" s="10">
        <f>DATE(YEAR(orders[[#This Row],[order_date]]), MONTH(orders[[#This Row],[order_date]]), 1)</f>
        <v>45566</v>
      </c>
      <c r="D1820" t="s">
        <v>1782</v>
      </c>
      <c r="E1820" t="s">
        <v>643</v>
      </c>
      <c r="F1820" t="str">
        <f>VLOOKUP(orders[[#This Row],[product_id]],Products!A:C,3,0)</f>
        <v>Appliances</v>
      </c>
      <c r="G1820">
        <v>3</v>
      </c>
      <c r="H1820" s="6">
        <v>7.7110207707955472E-2</v>
      </c>
      <c r="I1820" s="2">
        <f>VLOOKUP($E1820,
Products!$A$1:$F$201,MATCH(Orders!I$1,Products!$A$1:$F$1,0),0)</f>
        <v>26269.068564891841</v>
      </c>
      <c r="J1820" s="2">
        <f>VLOOKUP($E1820,
Products!$A$1:$F$201,MATCH(Orders!J$1,Products!$A$1:$F$1,0),0)</f>
        <v>18867.564539756699</v>
      </c>
    </row>
    <row r="1821" spans="1:10">
      <c r="A1821">
        <v>1820</v>
      </c>
      <c r="B1821" s="4">
        <v>45050</v>
      </c>
      <c r="C1821" s="10">
        <f>DATE(YEAR(orders[[#This Row],[order_date]]), MONTH(orders[[#This Row],[order_date]]), 1)</f>
        <v>45047</v>
      </c>
      <c r="D1821" t="s">
        <v>1877</v>
      </c>
      <c r="E1821" t="s">
        <v>586</v>
      </c>
      <c r="F1821" t="str">
        <f>VLOOKUP(orders[[#This Row],[product_id]],Products!A:C,3,0)</f>
        <v>Appliances</v>
      </c>
      <c r="G1821">
        <v>3</v>
      </c>
      <c r="H1821" s="6">
        <v>0.11977089083024683</v>
      </c>
      <c r="I1821" s="2">
        <f>VLOOKUP($E1821,
Products!$A$1:$F$201,MATCH(Orders!I$1,Products!$A$1:$F$1,0),0)</f>
        <v>22928.971424497449</v>
      </c>
      <c r="J1821" s="2">
        <f>VLOOKUP($E1821,
Products!$A$1:$F$201,MATCH(Orders!J$1,Products!$A$1:$F$1,0),0)</f>
        <v>17801.356740692991</v>
      </c>
    </row>
    <row r="1822" spans="1:10">
      <c r="A1822">
        <v>1821</v>
      </c>
      <c r="B1822" s="4">
        <v>45584</v>
      </c>
      <c r="C1822" s="10">
        <f>DATE(YEAR(orders[[#This Row],[order_date]]), MONTH(orders[[#This Row],[order_date]]), 1)</f>
        <v>45566</v>
      </c>
      <c r="D1822" t="s">
        <v>4476</v>
      </c>
      <c r="E1822" t="s">
        <v>523</v>
      </c>
      <c r="F1822" t="str">
        <f>VLOOKUP(orders[[#This Row],[product_id]],Products!A:C,3,0)</f>
        <v>Electronics</v>
      </c>
      <c r="G1822">
        <v>1</v>
      </c>
      <c r="H1822" s="6">
        <v>0.13832865860017254</v>
      </c>
      <c r="I1822" s="2">
        <f>VLOOKUP($E1822,
Products!$A$1:$F$201,MATCH(Orders!I$1,Products!$A$1:$F$1,0),0)</f>
        <v>27240.414518089601</v>
      </c>
      <c r="J1822" s="2">
        <f>VLOOKUP($E1822,
Products!$A$1:$F$201,MATCH(Orders!J$1,Products!$A$1:$F$1,0),0)</f>
        <v>21217.524617692769</v>
      </c>
    </row>
    <row r="1823" spans="1:10">
      <c r="A1823">
        <v>1822</v>
      </c>
      <c r="B1823" s="4">
        <v>45748</v>
      </c>
      <c r="C1823" s="10">
        <f>DATE(YEAR(orders[[#This Row],[order_date]]), MONTH(orders[[#This Row],[order_date]]), 1)</f>
        <v>45748</v>
      </c>
      <c r="D1823" t="s">
        <v>2262</v>
      </c>
      <c r="E1823" t="s">
        <v>540</v>
      </c>
      <c r="F1823" t="str">
        <f>VLOOKUP(orders[[#This Row],[product_id]],Products!A:C,3,0)</f>
        <v>Electronics</v>
      </c>
      <c r="G1823">
        <v>1</v>
      </c>
      <c r="H1823" s="6">
        <v>0.10716083077310699</v>
      </c>
      <c r="I1823" s="2">
        <f>VLOOKUP($E1823,
Products!$A$1:$F$201,MATCH(Orders!I$1,Products!$A$1:$F$1,0),0)</f>
        <v>27903.66571841111</v>
      </c>
      <c r="J1823" s="2">
        <f>VLOOKUP($E1823,
Products!$A$1:$F$201,MATCH(Orders!J$1,Products!$A$1:$F$1,0),0)</f>
        <v>20363.814715502049</v>
      </c>
    </row>
    <row r="1824" spans="1:10">
      <c r="A1824">
        <v>1823</v>
      </c>
      <c r="B1824" s="4">
        <v>45590</v>
      </c>
      <c r="C1824" s="10">
        <f>DATE(YEAR(orders[[#This Row],[order_date]]), MONTH(orders[[#This Row],[order_date]]), 1)</f>
        <v>45566</v>
      </c>
      <c r="D1824" t="s">
        <v>3867</v>
      </c>
      <c r="E1824" t="s">
        <v>681</v>
      </c>
      <c r="F1824" t="str">
        <f>VLOOKUP(orders[[#This Row],[product_id]],Products!A:C,3,0)</f>
        <v>Appliances</v>
      </c>
      <c r="G1824">
        <v>2</v>
      </c>
      <c r="H1824" s="6">
        <v>8.6710780220186107E-2</v>
      </c>
      <c r="I1824" s="2">
        <f>VLOOKUP($E1824,
Products!$A$1:$F$201,MATCH(Orders!I$1,Products!$A$1:$F$1,0),0)</f>
        <v>2080.3641662770501</v>
      </c>
      <c r="J1824" s="2">
        <f>VLOOKUP($E1824,
Products!$A$1:$F$201,MATCH(Orders!J$1,Products!$A$1:$F$1,0),0)</f>
        <v>1566.754559891986</v>
      </c>
    </row>
    <row r="1825" spans="1:10">
      <c r="A1825">
        <v>1824</v>
      </c>
      <c r="B1825" s="4">
        <v>45286</v>
      </c>
      <c r="C1825" s="10">
        <f>DATE(YEAR(orders[[#This Row],[order_date]]), MONTH(orders[[#This Row],[order_date]]), 1)</f>
        <v>45261</v>
      </c>
      <c r="D1825" t="s">
        <v>938</v>
      </c>
      <c r="E1825" t="s">
        <v>563</v>
      </c>
      <c r="F1825" t="str">
        <f>VLOOKUP(orders[[#This Row],[product_id]],Products!A:C,3,0)</f>
        <v>Electronics</v>
      </c>
      <c r="G1825">
        <v>2</v>
      </c>
      <c r="H1825" s="6">
        <v>0.164634088065857</v>
      </c>
      <c r="I1825" s="2">
        <f>VLOOKUP($E1825,
Products!$A$1:$F$201,MATCH(Orders!I$1,Products!$A$1:$F$1,0),0)</f>
        <v>2267.1489506516559</v>
      </c>
      <c r="J1825" s="2">
        <f>VLOOKUP($E1825,
Products!$A$1:$F$201,MATCH(Orders!J$1,Products!$A$1:$F$1,0),0)</f>
        <v>1538.7671398485211</v>
      </c>
    </row>
    <row r="1826" spans="1:10">
      <c r="A1826">
        <v>1825</v>
      </c>
      <c r="B1826" s="4">
        <v>45549</v>
      </c>
      <c r="C1826" s="10">
        <f>DATE(YEAR(orders[[#This Row],[order_date]]), MONTH(orders[[#This Row],[order_date]]), 1)</f>
        <v>45536</v>
      </c>
      <c r="D1826" t="s">
        <v>4504</v>
      </c>
      <c r="E1826" t="s">
        <v>620</v>
      </c>
      <c r="F1826" t="str">
        <f>VLOOKUP(orders[[#This Row],[product_id]],Products!A:C,3,0)</f>
        <v>Electronics</v>
      </c>
      <c r="G1826">
        <v>2</v>
      </c>
      <c r="H1826" s="6">
        <v>0.15131094633127812</v>
      </c>
      <c r="I1826" s="2">
        <f>VLOOKUP($E1826,
Products!$A$1:$F$201,MATCH(Orders!I$1,Products!$A$1:$F$1,0),0)</f>
        <v>23669.635851452331</v>
      </c>
      <c r="J1826" s="2">
        <f>VLOOKUP($E1826,
Products!$A$1:$F$201,MATCH(Orders!J$1,Products!$A$1:$F$1,0),0)</f>
        <v>17880.752220874681</v>
      </c>
    </row>
    <row r="1827" spans="1:10">
      <c r="A1827">
        <v>1826</v>
      </c>
      <c r="B1827" s="4">
        <v>46007</v>
      </c>
      <c r="C1827" s="10">
        <f>DATE(YEAR(orders[[#This Row],[order_date]]), MONTH(orders[[#This Row],[order_date]]), 1)</f>
        <v>45992</v>
      </c>
      <c r="D1827" t="s">
        <v>4658</v>
      </c>
      <c r="E1827" t="s">
        <v>523</v>
      </c>
      <c r="F1827" t="str">
        <f>VLOOKUP(orders[[#This Row],[product_id]],Products!A:C,3,0)</f>
        <v>Electronics</v>
      </c>
      <c r="G1827">
        <v>2</v>
      </c>
      <c r="H1827" s="6">
        <v>0.16368730354815128</v>
      </c>
      <c r="I1827" s="2">
        <f>VLOOKUP($E1827,
Products!$A$1:$F$201,MATCH(Orders!I$1,Products!$A$1:$F$1,0),0)</f>
        <v>27240.414518089601</v>
      </c>
      <c r="J1827" s="2">
        <f>VLOOKUP($E1827,
Products!$A$1:$F$201,MATCH(Orders!J$1,Products!$A$1:$F$1,0),0)</f>
        <v>21217.524617692769</v>
      </c>
    </row>
    <row r="1828" spans="1:10">
      <c r="A1828">
        <v>1827</v>
      </c>
      <c r="B1828" s="4">
        <v>45845</v>
      </c>
      <c r="C1828" s="10">
        <f>DATE(YEAR(orders[[#This Row],[order_date]]), MONTH(orders[[#This Row],[order_date]]), 1)</f>
        <v>45839</v>
      </c>
      <c r="D1828" t="s">
        <v>756</v>
      </c>
      <c r="E1828" t="s">
        <v>685</v>
      </c>
      <c r="F1828" t="str">
        <f>VLOOKUP(orders[[#This Row],[product_id]],Products!A:C,3,0)</f>
        <v>Electronics</v>
      </c>
      <c r="G1828">
        <v>2</v>
      </c>
      <c r="H1828" s="6">
        <v>0.20558641417758239</v>
      </c>
      <c r="I1828" s="2">
        <f>VLOOKUP($E1828,
Products!$A$1:$F$201,MATCH(Orders!I$1,Products!$A$1:$F$1,0),0)</f>
        <v>30011.61348468516</v>
      </c>
      <c r="J1828" s="2">
        <f>VLOOKUP($E1828,
Products!$A$1:$F$201,MATCH(Orders!J$1,Products!$A$1:$F$1,0),0)</f>
        <v>20796.213094008199</v>
      </c>
    </row>
    <row r="1829" spans="1:10">
      <c r="A1829">
        <v>1828</v>
      </c>
      <c r="B1829" s="4">
        <v>45378</v>
      </c>
      <c r="C1829" s="10">
        <f>DATE(YEAR(orders[[#This Row],[order_date]]), MONTH(orders[[#This Row],[order_date]]), 1)</f>
        <v>45352</v>
      </c>
      <c r="D1829" t="s">
        <v>1370</v>
      </c>
      <c r="E1829" t="s">
        <v>663</v>
      </c>
      <c r="F1829" t="str">
        <f>VLOOKUP(orders[[#This Row],[product_id]],Products!A:C,3,0)</f>
        <v>Electronics</v>
      </c>
      <c r="G1829">
        <v>1</v>
      </c>
      <c r="H1829" s="6">
        <v>0.19626856302533491</v>
      </c>
      <c r="I1829" s="2">
        <f>VLOOKUP($E1829,
Products!$A$1:$F$201,MATCH(Orders!I$1,Products!$A$1:$F$1,0),0)</f>
        <v>12863.39473364416</v>
      </c>
      <c r="J1829" s="2">
        <f>VLOOKUP($E1829,
Products!$A$1:$F$201,MATCH(Orders!J$1,Products!$A$1:$F$1,0),0)</f>
        <v>9312.9321574947517</v>
      </c>
    </row>
    <row r="1830" spans="1:10">
      <c r="A1830">
        <v>1829</v>
      </c>
      <c r="B1830" s="4">
        <v>45046</v>
      </c>
      <c r="C1830" s="10">
        <f>DATE(YEAR(orders[[#This Row],[order_date]]), MONTH(orders[[#This Row],[order_date]]), 1)</f>
        <v>45017</v>
      </c>
      <c r="D1830" t="s">
        <v>4613</v>
      </c>
      <c r="E1830" t="s">
        <v>542</v>
      </c>
      <c r="F1830" t="str">
        <f>VLOOKUP(orders[[#This Row],[product_id]],Products!A:C,3,0)</f>
        <v>Electronics</v>
      </c>
      <c r="G1830">
        <v>3</v>
      </c>
      <c r="H1830" s="6">
        <v>0.17397292018742824</v>
      </c>
      <c r="I1830" s="2">
        <f>VLOOKUP($E1830,
Products!$A$1:$F$201,MATCH(Orders!I$1,Products!$A$1:$F$1,0),0)</f>
        <v>29298.352838526029</v>
      </c>
      <c r="J1830" s="2">
        <f>VLOOKUP($E1830,
Products!$A$1:$F$201,MATCH(Orders!J$1,Products!$A$1:$F$1,0),0)</f>
        <v>19250.751682102291</v>
      </c>
    </row>
    <row r="1831" spans="1:10">
      <c r="A1831">
        <v>1830</v>
      </c>
      <c r="B1831" s="4">
        <v>45508</v>
      </c>
      <c r="C1831" s="10">
        <f>DATE(YEAR(orders[[#This Row],[order_date]]), MONTH(orders[[#This Row],[order_date]]), 1)</f>
        <v>45505</v>
      </c>
      <c r="D1831" t="s">
        <v>4405</v>
      </c>
      <c r="E1831" t="s">
        <v>545</v>
      </c>
      <c r="F1831" t="str">
        <f>VLOOKUP(orders[[#This Row],[product_id]],Products!A:C,3,0)</f>
        <v>Electronics</v>
      </c>
      <c r="G1831">
        <v>2</v>
      </c>
      <c r="H1831" s="6">
        <v>0.22222327222628119</v>
      </c>
      <c r="I1831" s="2">
        <f>VLOOKUP($E1831,
Products!$A$1:$F$201,MATCH(Orders!I$1,Products!$A$1:$F$1,0),0)</f>
        <v>11292.44914297154</v>
      </c>
      <c r="J1831" s="2">
        <f>VLOOKUP($E1831,
Products!$A$1:$F$201,MATCH(Orders!J$1,Products!$A$1:$F$1,0),0)</f>
        <v>7616.0274340726546</v>
      </c>
    </row>
    <row r="1832" spans="1:10">
      <c r="A1832">
        <v>1831</v>
      </c>
      <c r="B1832" s="4">
        <v>45025</v>
      </c>
      <c r="C1832" s="10">
        <f>DATE(YEAR(orders[[#This Row],[order_date]]), MONTH(orders[[#This Row],[order_date]]), 1)</f>
        <v>45017</v>
      </c>
      <c r="D1832" t="s">
        <v>4171</v>
      </c>
      <c r="E1832" t="s">
        <v>511</v>
      </c>
      <c r="F1832" t="str">
        <f>VLOOKUP(orders[[#This Row],[product_id]],Products!A:C,3,0)</f>
        <v>Appliances</v>
      </c>
      <c r="G1832">
        <v>3</v>
      </c>
      <c r="H1832" s="6">
        <v>0.1123492007175225</v>
      </c>
      <c r="I1832" s="2">
        <f>VLOOKUP($E1832,
Products!$A$1:$F$201,MATCH(Orders!I$1,Products!$A$1:$F$1,0),0)</f>
        <v>6005.1161529516376</v>
      </c>
      <c r="J1832" s="2">
        <f>VLOOKUP($E1832,
Products!$A$1:$F$201,MATCH(Orders!J$1,Products!$A$1:$F$1,0),0)</f>
        <v>4036.1471846213158</v>
      </c>
    </row>
    <row r="1833" spans="1:10">
      <c r="A1833">
        <v>1832</v>
      </c>
      <c r="B1833" s="4">
        <v>45440</v>
      </c>
      <c r="C1833" s="10">
        <f>DATE(YEAR(orders[[#This Row],[order_date]]), MONTH(orders[[#This Row],[order_date]]), 1)</f>
        <v>45413</v>
      </c>
      <c r="D1833" t="s">
        <v>3991</v>
      </c>
      <c r="E1833" t="s">
        <v>584</v>
      </c>
      <c r="F1833" t="str">
        <f>VLOOKUP(orders[[#This Row],[product_id]],Products!A:C,3,0)</f>
        <v>Electronics</v>
      </c>
      <c r="G1833">
        <v>3</v>
      </c>
      <c r="H1833" s="6">
        <v>0.18862190324259662</v>
      </c>
      <c r="I1833" s="2">
        <f>VLOOKUP($E1833,
Products!$A$1:$F$201,MATCH(Orders!I$1,Products!$A$1:$F$1,0),0)</f>
        <v>22521.77465591731</v>
      </c>
      <c r="J1833" s="2">
        <f>VLOOKUP($E1833,
Products!$A$1:$F$201,MATCH(Orders!J$1,Products!$A$1:$F$1,0),0)</f>
        <v>15596.91628423841</v>
      </c>
    </row>
    <row r="1834" spans="1:10">
      <c r="A1834">
        <v>1833</v>
      </c>
      <c r="B1834" s="4">
        <v>45590</v>
      </c>
      <c r="C1834" s="10">
        <f>DATE(YEAR(orders[[#This Row],[order_date]]), MONTH(orders[[#This Row],[order_date]]), 1)</f>
        <v>45566</v>
      </c>
      <c r="D1834" t="s">
        <v>1156</v>
      </c>
      <c r="E1834" t="s">
        <v>668</v>
      </c>
      <c r="F1834" t="str">
        <f>VLOOKUP(orders[[#This Row],[product_id]],Products!A:C,3,0)</f>
        <v>Electronics</v>
      </c>
      <c r="G1834">
        <v>2</v>
      </c>
      <c r="H1834" s="6">
        <v>0.11763556181449177</v>
      </c>
      <c r="I1834" s="2">
        <f>VLOOKUP($E1834,
Products!$A$1:$F$201,MATCH(Orders!I$1,Products!$A$1:$F$1,0),0)</f>
        <v>23702.058773663419</v>
      </c>
      <c r="J1834" s="2">
        <f>VLOOKUP($E1834,
Products!$A$1:$F$201,MATCH(Orders!J$1,Products!$A$1:$F$1,0),0)</f>
        <v>17657.804767621328</v>
      </c>
    </row>
    <row r="1835" spans="1:10">
      <c r="A1835">
        <v>1834</v>
      </c>
      <c r="B1835" s="4">
        <v>45327</v>
      </c>
      <c r="C1835" s="10">
        <f>DATE(YEAR(orders[[#This Row],[order_date]]), MONTH(orders[[#This Row],[order_date]]), 1)</f>
        <v>45323</v>
      </c>
      <c r="D1835" t="s">
        <v>2068</v>
      </c>
      <c r="E1835" t="s">
        <v>659</v>
      </c>
      <c r="F1835" t="str">
        <f>VLOOKUP(orders[[#This Row],[product_id]],Products!A:C,3,0)</f>
        <v>Appliances</v>
      </c>
      <c r="G1835">
        <v>2</v>
      </c>
      <c r="H1835" s="6">
        <v>0.1383616050114185</v>
      </c>
      <c r="I1835" s="2">
        <f>VLOOKUP($E1835,
Products!$A$1:$F$201,MATCH(Orders!I$1,Products!$A$1:$F$1,0),0)</f>
        <v>25646.095965041459</v>
      </c>
      <c r="J1835" s="2">
        <f>VLOOKUP($E1835,
Products!$A$1:$F$201,MATCH(Orders!J$1,Products!$A$1:$F$1,0),0)</f>
        <v>18749.646593308222</v>
      </c>
    </row>
    <row r="1836" spans="1:10">
      <c r="A1836">
        <v>1835</v>
      </c>
      <c r="B1836" s="4">
        <v>45291</v>
      </c>
      <c r="C1836" s="10">
        <f>DATE(YEAR(orders[[#This Row],[order_date]]), MONTH(orders[[#This Row],[order_date]]), 1)</f>
        <v>45261</v>
      </c>
      <c r="D1836" t="s">
        <v>1056</v>
      </c>
      <c r="E1836" t="s">
        <v>610</v>
      </c>
      <c r="F1836" t="str">
        <f>VLOOKUP(orders[[#This Row],[product_id]],Products!A:C,3,0)</f>
        <v>Appliances</v>
      </c>
      <c r="G1836">
        <v>2</v>
      </c>
      <c r="H1836" s="6">
        <v>0.12356911650095199</v>
      </c>
      <c r="I1836" s="2">
        <f>VLOOKUP($E1836,
Products!$A$1:$F$201,MATCH(Orders!I$1,Products!$A$1:$F$1,0),0)</f>
        <v>23456.386855186989</v>
      </c>
      <c r="J1836" s="2">
        <f>VLOOKUP($E1836,
Products!$A$1:$F$201,MATCH(Orders!J$1,Products!$A$1:$F$1,0),0)</f>
        <v>16522.385271144129</v>
      </c>
    </row>
    <row r="1837" spans="1:10">
      <c r="A1837">
        <v>1836</v>
      </c>
      <c r="B1837" s="4">
        <v>45507</v>
      </c>
      <c r="C1837" s="10">
        <f>DATE(YEAR(orders[[#This Row],[order_date]]), MONTH(orders[[#This Row],[order_date]]), 1)</f>
        <v>45505</v>
      </c>
      <c r="D1837" t="s">
        <v>3402</v>
      </c>
      <c r="E1837" t="s">
        <v>596</v>
      </c>
      <c r="F1837" t="str">
        <f>VLOOKUP(orders[[#This Row],[product_id]],Products!A:C,3,0)</f>
        <v>Electronics</v>
      </c>
      <c r="G1837">
        <v>2</v>
      </c>
      <c r="H1837" s="6">
        <v>0.10942763773636838</v>
      </c>
      <c r="I1837" s="2">
        <f>VLOOKUP($E1837,
Products!$A$1:$F$201,MATCH(Orders!I$1,Products!$A$1:$F$1,0),0)</f>
        <v>12935.39757670891</v>
      </c>
      <c r="J1837" s="2">
        <f>VLOOKUP($E1837,
Products!$A$1:$F$201,MATCH(Orders!J$1,Products!$A$1:$F$1,0),0)</f>
        <v>9648.6160598594815</v>
      </c>
    </row>
    <row r="1838" spans="1:10">
      <c r="A1838">
        <v>1837</v>
      </c>
      <c r="B1838" s="4">
        <v>45547</v>
      </c>
      <c r="C1838" s="10">
        <f>DATE(YEAR(orders[[#This Row],[order_date]]), MONTH(orders[[#This Row],[order_date]]), 1)</f>
        <v>45536</v>
      </c>
      <c r="D1838" t="s">
        <v>2014</v>
      </c>
      <c r="E1838" t="s">
        <v>663</v>
      </c>
      <c r="F1838" t="str">
        <f>VLOOKUP(orders[[#This Row],[product_id]],Products!A:C,3,0)</f>
        <v>Electronics</v>
      </c>
      <c r="G1838">
        <v>2</v>
      </c>
      <c r="H1838" s="6">
        <v>0.10298603342515188</v>
      </c>
      <c r="I1838" s="2">
        <f>VLOOKUP($E1838,
Products!$A$1:$F$201,MATCH(Orders!I$1,Products!$A$1:$F$1,0),0)</f>
        <v>12863.39473364416</v>
      </c>
      <c r="J1838" s="2">
        <f>VLOOKUP($E1838,
Products!$A$1:$F$201,MATCH(Orders!J$1,Products!$A$1:$F$1,0),0)</f>
        <v>9312.9321574947517</v>
      </c>
    </row>
    <row r="1839" spans="1:10">
      <c r="A1839">
        <v>1838</v>
      </c>
      <c r="B1839" s="4">
        <v>45754</v>
      </c>
      <c r="C1839" s="10">
        <f>DATE(YEAR(orders[[#This Row],[order_date]]), MONTH(orders[[#This Row],[order_date]]), 1)</f>
        <v>45748</v>
      </c>
      <c r="D1839" t="s">
        <v>3631</v>
      </c>
      <c r="E1839" t="s">
        <v>580</v>
      </c>
      <c r="F1839" t="str">
        <f>VLOOKUP(orders[[#This Row],[product_id]],Products!A:C,3,0)</f>
        <v>Electronics</v>
      </c>
      <c r="G1839">
        <v>3</v>
      </c>
      <c r="H1839" s="6">
        <v>0.24225015042095566</v>
      </c>
      <c r="I1839" s="2">
        <f>VLOOKUP($E1839,
Products!$A$1:$F$201,MATCH(Orders!I$1,Products!$A$1:$F$1,0),0)</f>
        <v>29905.106989935579</v>
      </c>
      <c r="J1839" s="2">
        <f>VLOOKUP($E1839,
Products!$A$1:$F$201,MATCH(Orders!J$1,Products!$A$1:$F$1,0),0)</f>
        <v>22230.930488499071</v>
      </c>
    </row>
    <row r="1840" spans="1:10">
      <c r="A1840">
        <v>1839</v>
      </c>
      <c r="B1840" s="4">
        <v>45173</v>
      </c>
      <c r="C1840" s="10">
        <f>DATE(YEAR(orders[[#This Row],[order_date]]), MONTH(orders[[#This Row],[order_date]]), 1)</f>
        <v>45170</v>
      </c>
      <c r="D1840" t="s">
        <v>1288</v>
      </c>
      <c r="E1840" t="s">
        <v>621</v>
      </c>
      <c r="F1840" t="str">
        <f>VLOOKUP(orders[[#This Row],[product_id]],Products!A:C,3,0)</f>
        <v>Electronics</v>
      </c>
      <c r="G1840">
        <v>1</v>
      </c>
      <c r="H1840" s="6">
        <v>0.20950933804252869</v>
      </c>
      <c r="I1840" s="2">
        <f>VLOOKUP($E1840,
Products!$A$1:$F$201,MATCH(Orders!I$1,Products!$A$1:$F$1,0),0)</f>
        <v>11784.05708818019</v>
      </c>
      <c r="J1840" s="2">
        <f>VLOOKUP($E1840,
Products!$A$1:$F$201,MATCH(Orders!J$1,Products!$A$1:$F$1,0),0)</f>
        <v>7779.8525757032758</v>
      </c>
    </row>
    <row r="1841" spans="1:10">
      <c r="A1841">
        <v>1840</v>
      </c>
      <c r="B1841" s="4">
        <v>45360</v>
      </c>
      <c r="C1841" s="10">
        <f>DATE(YEAR(orders[[#This Row],[order_date]]), MONTH(orders[[#This Row],[order_date]]), 1)</f>
        <v>45352</v>
      </c>
      <c r="D1841" t="s">
        <v>950</v>
      </c>
      <c r="E1841" t="s">
        <v>657</v>
      </c>
      <c r="F1841" t="str">
        <f>VLOOKUP(orders[[#This Row],[product_id]],Products!A:C,3,0)</f>
        <v>Appliances</v>
      </c>
      <c r="G1841">
        <v>1</v>
      </c>
      <c r="H1841" s="6">
        <v>0.12299017924158877</v>
      </c>
      <c r="I1841" s="2">
        <f>VLOOKUP($E1841,
Products!$A$1:$F$201,MATCH(Orders!I$1,Products!$A$1:$F$1,0),0)</f>
        <v>6275.8669412443169</v>
      </c>
      <c r="J1841" s="2">
        <f>VLOOKUP($E1841,
Products!$A$1:$F$201,MATCH(Orders!J$1,Products!$A$1:$F$1,0),0)</f>
        <v>4742.5097602697688</v>
      </c>
    </row>
    <row r="1842" spans="1:10">
      <c r="A1842">
        <v>1841</v>
      </c>
      <c r="B1842" s="4">
        <v>45541</v>
      </c>
      <c r="C1842" s="10">
        <f>DATE(YEAR(orders[[#This Row],[order_date]]), MONTH(orders[[#This Row],[order_date]]), 1)</f>
        <v>45536</v>
      </c>
      <c r="D1842" t="s">
        <v>1255</v>
      </c>
      <c r="E1842" t="s">
        <v>627</v>
      </c>
      <c r="F1842" t="str">
        <f>VLOOKUP(orders[[#This Row],[product_id]],Products!A:C,3,0)</f>
        <v>Electronics</v>
      </c>
      <c r="G1842">
        <v>1</v>
      </c>
      <c r="H1842" s="6">
        <v>0.16676886345483821</v>
      </c>
      <c r="I1842" s="2">
        <f>VLOOKUP($E1842,
Products!$A$1:$F$201,MATCH(Orders!I$1,Products!$A$1:$F$1,0),0)</f>
        <v>21043.736386381101</v>
      </c>
      <c r="J1842" s="2">
        <f>VLOOKUP($E1842,
Products!$A$1:$F$201,MATCH(Orders!J$1,Products!$A$1:$F$1,0),0)</f>
        <v>14357.858783760659</v>
      </c>
    </row>
    <row r="1843" spans="1:10">
      <c r="A1843">
        <v>1842</v>
      </c>
      <c r="B1843" s="4">
        <v>45869</v>
      </c>
      <c r="C1843" s="10">
        <f>DATE(YEAR(orders[[#This Row],[order_date]]), MONTH(orders[[#This Row],[order_date]]), 1)</f>
        <v>45839</v>
      </c>
      <c r="D1843" t="s">
        <v>1433</v>
      </c>
      <c r="E1843" t="s">
        <v>560</v>
      </c>
      <c r="F1843" t="str">
        <f>VLOOKUP(orders[[#This Row],[product_id]],Products!A:C,3,0)</f>
        <v>Appliances</v>
      </c>
      <c r="G1843">
        <v>2</v>
      </c>
      <c r="H1843" s="6">
        <v>0.12145775085916331</v>
      </c>
      <c r="I1843" s="2">
        <f>VLOOKUP($E1843,
Products!$A$1:$F$201,MATCH(Orders!I$1,Products!$A$1:$F$1,0),0)</f>
        <v>6334.2190560739964</v>
      </c>
      <c r="J1843" s="2">
        <f>VLOOKUP($E1843,
Products!$A$1:$F$201,MATCH(Orders!J$1,Products!$A$1:$F$1,0),0)</f>
        <v>4117.6239066206717</v>
      </c>
    </row>
    <row r="1844" spans="1:10">
      <c r="A1844">
        <v>1843</v>
      </c>
      <c r="B1844" s="4">
        <v>45889</v>
      </c>
      <c r="C1844" s="10">
        <f>DATE(YEAR(orders[[#This Row],[order_date]]), MONTH(orders[[#This Row],[order_date]]), 1)</f>
        <v>45870</v>
      </c>
      <c r="D1844" t="s">
        <v>1344</v>
      </c>
      <c r="E1844" t="s">
        <v>514</v>
      </c>
      <c r="F1844" t="str">
        <f>VLOOKUP(orders[[#This Row],[product_id]],Products!A:C,3,0)</f>
        <v>Electronics</v>
      </c>
      <c r="G1844">
        <v>2</v>
      </c>
      <c r="H1844" s="6">
        <v>0.10154294536543117</v>
      </c>
      <c r="I1844" s="2">
        <f>VLOOKUP($E1844,
Products!$A$1:$F$201,MATCH(Orders!I$1,Products!$A$1:$F$1,0),0)</f>
        <v>16482.730474054071</v>
      </c>
      <c r="J1844" s="2">
        <f>VLOOKUP($E1844,
Products!$A$1:$F$201,MATCH(Orders!J$1,Products!$A$1:$F$1,0),0)</f>
        <v>12480.81165565178</v>
      </c>
    </row>
    <row r="1845" spans="1:10">
      <c r="A1845">
        <v>1844</v>
      </c>
      <c r="B1845" s="4">
        <v>45550</v>
      </c>
      <c r="C1845" s="10">
        <f>DATE(YEAR(orders[[#This Row],[order_date]]), MONTH(orders[[#This Row],[order_date]]), 1)</f>
        <v>45536</v>
      </c>
      <c r="D1845" t="s">
        <v>1289</v>
      </c>
      <c r="E1845" t="s">
        <v>611</v>
      </c>
      <c r="F1845" t="str">
        <f>VLOOKUP(orders[[#This Row],[product_id]],Products!A:C,3,0)</f>
        <v>Electronics</v>
      </c>
      <c r="G1845">
        <v>2</v>
      </c>
      <c r="H1845" s="6">
        <v>0.15875399202824009</v>
      </c>
      <c r="I1845" s="2">
        <f>VLOOKUP($E1845,
Products!$A$1:$F$201,MATCH(Orders!I$1,Products!$A$1:$F$1,0),0)</f>
        <v>12041.08303405661</v>
      </c>
      <c r="J1845" s="2">
        <f>VLOOKUP($E1845,
Products!$A$1:$F$201,MATCH(Orders!J$1,Products!$A$1:$F$1,0),0)</f>
        <v>7946.6428283753548</v>
      </c>
    </row>
    <row r="1846" spans="1:10">
      <c r="A1846">
        <v>1845</v>
      </c>
      <c r="B1846" s="4">
        <v>45247</v>
      </c>
      <c r="C1846" s="10">
        <f>DATE(YEAR(orders[[#This Row],[order_date]]), MONTH(orders[[#This Row],[order_date]]), 1)</f>
        <v>45231</v>
      </c>
      <c r="D1846" t="s">
        <v>2979</v>
      </c>
      <c r="E1846" t="s">
        <v>567</v>
      </c>
      <c r="F1846" t="str">
        <f>VLOOKUP(orders[[#This Row],[product_id]],Products!A:C,3,0)</f>
        <v>Electronics</v>
      </c>
      <c r="G1846">
        <v>3</v>
      </c>
      <c r="H1846" s="6">
        <v>0.19725778738293581</v>
      </c>
      <c r="I1846" s="2">
        <f>VLOOKUP($E1846,
Products!$A$1:$F$201,MATCH(Orders!I$1,Products!$A$1:$F$1,0),0)</f>
        <v>17514.171240093368</v>
      </c>
      <c r="J1846" s="2">
        <f>VLOOKUP($E1846,
Products!$A$1:$F$201,MATCH(Orders!J$1,Products!$A$1:$F$1,0),0)</f>
        <v>12226.76247250809</v>
      </c>
    </row>
    <row r="1847" spans="1:10">
      <c r="A1847">
        <v>1846</v>
      </c>
      <c r="B1847" s="4">
        <v>45782</v>
      </c>
      <c r="C1847" s="10">
        <f>DATE(YEAR(orders[[#This Row],[order_date]]), MONTH(orders[[#This Row],[order_date]]), 1)</f>
        <v>45778</v>
      </c>
      <c r="D1847" t="s">
        <v>3580</v>
      </c>
      <c r="E1847" t="s">
        <v>616</v>
      </c>
      <c r="F1847" t="str">
        <f>VLOOKUP(orders[[#This Row],[product_id]],Products!A:C,3,0)</f>
        <v>Electronics</v>
      </c>
      <c r="G1847">
        <v>3</v>
      </c>
      <c r="H1847" s="6">
        <v>0.24311934210592442</v>
      </c>
      <c r="I1847" s="2">
        <f>VLOOKUP($E1847,
Products!$A$1:$F$201,MATCH(Orders!I$1,Products!$A$1:$F$1,0),0)</f>
        <v>12172.554053901489</v>
      </c>
      <c r="J1847" s="2">
        <f>VLOOKUP($E1847,
Products!$A$1:$F$201,MATCH(Orders!J$1,Products!$A$1:$F$1,0),0)</f>
        <v>9644.7702288148557</v>
      </c>
    </row>
    <row r="1848" spans="1:10">
      <c r="A1848">
        <v>1847</v>
      </c>
      <c r="B1848" s="4">
        <v>44988</v>
      </c>
      <c r="C1848" s="10">
        <f>DATE(YEAR(orders[[#This Row],[order_date]]), MONTH(orders[[#This Row],[order_date]]), 1)</f>
        <v>44986</v>
      </c>
      <c r="D1848" t="s">
        <v>1146</v>
      </c>
      <c r="E1848" t="s">
        <v>651</v>
      </c>
      <c r="F1848" t="str">
        <f>VLOOKUP(orders[[#This Row],[product_id]],Products!A:C,3,0)</f>
        <v>Electronics</v>
      </c>
      <c r="G1848">
        <v>1</v>
      </c>
      <c r="H1848" s="6">
        <v>0.21547516856831639</v>
      </c>
      <c r="I1848" s="2">
        <f>VLOOKUP($E1848,
Products!$A$1:$F$201,MATCH(Orders!I$1,Products!$A$1:$F$1,0),0)</f>
        <v>28622.091542973511</v>
      </c>
      <c r="J1848" s="2">
        <f>VLOOKUP($E1848,
Products!$A$1:$F$201,MATCH(Orders!J$1,Products!$A$1:$F$1,0),0)</f>
        <v>19327.527634039769</v>
      </c>
    </row>
    <row r="1849" spans="1:10">
      <c r="A1849">
        <v>1848</v>
      </c>
      <c r="B1849" s="4">
        <v>45226</v>
      </c>
      <c r="C1849" s="10">
        <f>DATE(YEAR(orders[[#This Row],[order_date]]), MONTH(orders[[#This Row],[order_date]]), 1)</f>
        <v>45200</v>
      </c>
      <c r="D1849" t="s">
        <v>4251</v>
      </c>
      <c r="E1849" t="s">
        <v>556</v>
      </c>
      <c r="F1849" t="str">
        <f>VLOOKUP(orders[[#This Row],[product_id]],Products!A:C,3,0)</f>
        <v>Appliances</v>
      </c>
      <c r="G1849">
        <v>3</v>
      </c>
      <c r="H1849" s="6">
        <v>7.7309232315280058E-2</v>
      </c>
      <c r="I1849" s="2">
        <f>VLOOKUP($E1849,
Products!$A$1:$F$201,MATCH(Orders!I$1,Products!$A$1:$F$1,0),0)</f>
        <v>27054.121101651981</v>
      </c>
      <c r="J1849" s="2">
        <f>VLOOKUP($E1849,
Products!$A$1:$F$201,MATCH(Orders!J$1,Products!$A$1:$F$1,0),0)</f>
        <v>19388.930988794411</v>
      </c>
    </row>
    <row r="1850" spans="1:10">
      <c r="A1850">
        <v>1849</v>
      </c>
      <c r="B1850" s="4">
        <v>45329</v>
      </c>
      <c r="C1850" s="10">
        <f>DATE(YEAR(orders[[#This Row],[order_date]]), MONTH(orders[[#This Row],[order_date]]), 1)</f>
        <v>45323</v>
      </c>
      <c r="D1850" t="s">
        <v>2173</v>
      </c>
      <c r="E1850" t="s">
        <v>608</v>
      </c>
      <c r="F1850" t="str">
        <f>VLOOKUP(orders[[#This Row],[product_id]],Products!A:C,3,0)</f>
        <v>Electronics</v>
      </c>
      <c r="G1850">
        <v>2</v>
      </c>
      <c r="H1850" s="6">
        <v>0.15043182384790174</v>
      </c>
      <c r="I1850" s="2">
        <f>VLOOKUP($E1850,
Products!$A$1:$F$201,MATCH(Orders!I$1,Products!$A$1:$F$1,0),0)</f>
        <v>32509.710212279751</v>
      </c>
      <c r="J1850" s="2">
        <f>VLOOKUP($E1850,
Products!$A$1:$F$201,MATCH(Orders!J$1,Products!$A$1:$F$1,0),0)</f>
        <v>23699.228985408761</v>
      </c>
    </row>
    <row r="1851" spans="1:10">
      <c r="A1851">
        <v>1850</v>
      </c>
      <c r="B1851" s="4">
        <v>45881</v>
      </c>
      <c r="C1851" s="10">
        <f>DATE(YEAR(orders[[#This Row],[order_date]]), MONTH(orders[[#This Row],[order_date]]), 1)</f>
        <v>45870</v>
      </c>
      <c r="D1851" t="s">
        <v>2525</v>
      </c>
      <c r="E1851" t="s">
        <v>524</v>
      </c>
      <c r="F1851" t="str">
        <f>VLOOKUP(orders[[#This Row],[product_id]],Products!A:C,3,0)</f>
        <v>Electronics</v>
      </c>
      <c r="G1851">
        <v>2</v>
      </c>
      <c r="H1851" s="6">
        <v>0.17808719177556459</v>
      </c>
      <c r="I1851" s="2">
        <f>VLOOKUP($E1851,
Products!$A$1:$F$201,MATCH(Orders!I$1,Products!$A$1:$F$1,0),0)</f>
        <v>13162.372749153699</v>
      </c>
      <c r="J1851" s="2">
        <f>VLOOKUP($E1851,
Products!$A$1:$F$201,MATCH(Orders!J$1,Products!$A$1:$F$1,0),0)</f>
        <v>8772.7564251238819</v>
      </c>
    </row>
    <row r="1852" spans="1:10">
      <c r="A1852">
        <v>1851</v>
      </c>
      <c r="B1852" s="4">
        <v>45179</v>
      </c>
      <c r="C1852" s="10">
        <f>DATE(YEAR(orders[[#This Row],[order_date]]), MONTH(orders[[#This Row],[order_date]]), 1)</f>
        <v>45170</v>
      </c>
      <c r="D1852" t="s">
        <v>1117</v>
      </c>
      <c r="E1852" t="s">
        <v>574</v>
      </c>
      <c r="F1852" t="str">
        <f>VLOOKUP(orders[[#This Row],[product_id]],Products!A:C,3,0)</f>
        <v>Electronics</v>
      </c>
      <c r="G1852">
        <v>2</v>
      </c>
      <c r="H1852" s="6">
        <v>0.12869095387622315</v>
      </c>
      <c r="I1852" s="2">
        <f>VLOOKUP($E1852,
Products!$A$1:$F$201,MATCH(Orders!I$1,Products!$A$1:$F$1,0),0)</f>
        <v>30824.427673567101</v>
      </c>
      <c r="J1852" s="2">
        <f>VLOOKUP($E1852,
Products!$A$1:$F$201,MATCH(Orders!J$1,Products!$A$1:$F$1,0),0)</f>
        <v>20473.07476940487</v>
      </c>
    </row>
    <row r="1853" spans="1:10">
      <c r="A1853">
        <v>1852</v>
      </c>
      <c r="B1853" s="4">
        <v>45404</v>
      </c>
      <c r="C1853" s="10">
        <f>DATE(YEAR(orders[[#This Row],[order_date]]), MONTH(orders[[#This Row],[order_date]]), 1)</f>
        <v>45383</v>
      </c>
      <c r="D1853" t="s">
        <v>1519</v>
      </c>
      <c r="E1853" t="s">
        <v>622</v>
      </c>
      <c r="F1853" t="str">
        <f>VLOOKUP(orders[[#This Row],[product_id]],Products!A:C,3,0)</f>
        <v>Electronics</v>
      </c>
      <c r="G1853">
        <v>3</v>
      </c>
      <c r="H1853" s="6">
        <v>0.22494190840211009</v>
      </c>
      <c r="I1853" s="2">
        <f>VLOOKUP($E1853,
Products!$A$1:$F$201,MATCH(Orders!I$1,Products!$A$1:$F$1,0),0)</f>
        <v>29891.969506397199</v>
      </c>
      <c r="J1853" s="2">
        <f>VLOOKUP($E1853,
Products!$A$1:$F$201,MATCH(Orders!J$1,Products!$A$1:$F$1,0),0)</f>
        <v>20298.690993957589</v>
      </c>
    </row>
    <row r="1854" spans="1:10">
      <c r="A1854">
        <v>1853</v>
      </c>
      <c r="B1854" s="4">
        <v>45086</v>
      </c>
      <c r="C1854" s="10">
        <f>DATE(YEAR(orders[[#This Row],[order_date]]), MONTH(orders[[#This Row],[order_date]]), 1)</f>
        <v>45078</v>
      </c>
      <c r="D1854" t="s">
        <v>951</v>
      </c>
      <c r="E1854" t="s">
        <v>587</v>
      </c>
      <c r="F1854" t="str">
        <f>VLOOKUP(orders[[#This Row],[product_id]],Products!A:C,3,0)</f>
        <v>Electronics</v>
      </c>
      <c r="G1854">
        <v>3</v>
      </c>
      <c r="H1854" s="6">
        <v>0.12519477073501389</v>
      </c>
      <c r="I1854" s="2">
        <f>VLOOKUP($E1854,
Products!$A$1:$F$201,MATCH(Orders!I$1,Products!$A$1:$F$1,0),0)</f>
        <v>16527.367619686949</v>
      </c>
      <c r="J1854" s="2">
        <f>VLOOKUP($E1854,
Products!$A$1:$F$201,MATCH(Orders!J$1,Products!$A$1:$F$1,0),0)</f>
        <v>12533.62883070202</v>
      </c>
    </row>
    <row r="1855" spans="1:10">
      <c r="A1855">
        <v>1854</v>
      </c>
      <c r="B1855" s="4">
        <v>45887</v>
      </c>
      <c r="C1855" s="10">
        <f>DATE(YEAR(orders[[#This Row],[order_date]]), MONTH(orders[[#This Row],[order_date]]), 1)</f>
        <v>45870</v>
      </c>
      <c r="D1855" t="s">
        <v>1288</v>
      </c>
      <c r="E1855" t="s">
        <v>628</v>
      </c>
      <c r="F1855" t="str">
        <f>VLOOKUP(orders[[#This Row],[product_id]],Products!A:C,3,0)</f>
        <v>Electronics</v>
      </c>
      <c r="G1855">
        <v>1</v>
      </c>
      <c r="H1855" s="6">
        <v>0.1434950283886732</v>
      </c>
      <c r="I1855" s="2">
        <f>VLOOKUP($E1855,
Products!$A$1:$F$201,MATCH(Orders!I$1,Products!$A$1:$F$1,0),0)</f>
        <v>2480.4343676348258</v>
      </c>
      <c r="J1855" s="2">
        <f>VLOOKUP($E1855,
Products!$A$1:$F$201,MATCH(Orders!J$1,Products!$A$1:$F$1,0),0)</f>
        <v>1932.862959692628</v>
      </c>
    </row>
    <row r="1856" spans="1:10">
      <c r="A1856">
        <v>1855</v>
      </c>
      <c r="B1856" s="4">
        <v>45131</v>
      </c>
      <c r="C1856" s="10">
        <f>DATE(YEAR(orders[[#This Row],[order_date]]), MONTH(orders[[#This Row],[order_date]]), 1)</f>
        <v>45108</v>
      </c>
      <c r="D1856" t="s">
        <v>2436</v>
      </c>
      <c r="E1856" t="s">
        <v>538</v>
      </c>
      <c r="F1856" t="str">
        <f>VLOOKUP(orders[[#This Row],[product_id]],Products!A:C,3,0)</f>
        <v>Electronics</v>
      </c>
      <c r="G1856">
        <v>2</v>
      </c>
      <c r="H1856" s="6">
        <v>0.18664013661898485</v>
      </c>
      <c r="I1856" s="2">
        <f>VLOOKUP($E1856,
Products!$A$1:$F$201,MATCH(Orders!I$1,Products!$A$1:$F$1,0),0)</f>
        <v>29368.843697269542</v>
      </c>
      <c r="J1856" s="2">
        <f>VLOOKUP($E1856,
Products!$A$1:$F$201,MATCH(Orders!J$1,Products!$A$1:$F$1,0),0)</f>
        <v>23079.13344123889</v>
      </c>
    </row>
    <row r="1857" spans="1:10">
      <c r="A1857">
        <v>1856</v>
      </c>
      <c r="B1857" s="4">
        <v>45784</v>
      </c>
      <c r="C1857" s="10">
        <f>DATE(YEAR(orders[[#This Row],[order_date]]), MONTH(orders[[#This Row],[order_date]]), 1)</f>
        <v>45778</v>
      </c>
      <c r="D1857" t="s">
        <v>3253</v>
      </c>
      <c r="E1857" t="s">
        <v>613</v>
      </c>
      <c r="F1857" t="str">
        <f>VLOOKUP(orders[[#This Row],[product_id]],Products!A:C,3,0)</f>
        <v>Appliances</v>
      </c>
      <c r="G1857">
        <v>1</v>
      </c>
      <c r="H1857" s="6">
        <v>0.11071208166756084</v>
      </c>
      <c r="I1857" s="2">
        <f>VLOOKUP($E1857,
Products!$A$1:$F$201,MATCH(Orders!I$1,Products!$A$1:$F$1,0),0)</f>
        <v>6365.2492969652412</v>
      </c>
      <c r="J1857" s="2">
        <f>VLOOKUP($E1857,
Products!$A$1:$F$201,MATCH(Orders!J$1,Products!$A$1:$F$1,0),0)</f>
        <v>4174.927496964433</v>
      </c>
    </row>
    <row r="1858" spans="1:10">
      <c r="A1858">
        <v>1857</v>
      </c>
      <c r="B1858" s="4">
        <v>45686</v>
      </c>
      <c r="C1858" s="10">
        <f>DATE(YEAR(orders[[#This Row],[order_date]]), MONTH(orders[[#This Row],[order_date]]), 1)</f>
        <v>45658</v>
      </c>
      <c r="D1858" t="s">
        <v>1687</v>
      </c>
      <c r="E1858" t="s">
        <v>671</v>
      </c>
      <c r="F1858" t="str">
        <f>VLOOKUP(orders[[#This Row],[product_id]],Products!A:C,3,0)</f>
        <v>Electronics</v>
      </c>
      <c r="G1858">
        <v>2</v>
      </c>
      <c r="H1858" s="6">
        <v>0.1936922541270113</v>
      </c>
      <c r="I1858" s="2">
        <f>VLOOKUP($E1858,
Products!$A$1:$F$201,MATCH(Orders!I$1,Products!$A$1:$F$1,0),0)</f>
        <v>20226.002416343759</v>
      </c>
      <c r="J1858" s="2">
        <f>VLOOKUP($E1858,
Products!$A$1:$F$201,MATCH(Orders!J$1,Products!$A$1:$F$1,0),0)</f>
        <v>13513.884167631189</v>
      </c>
    </row>
    <row r="1859" spans="1:10">
      <c r="A1859">
        <v>1858</v>
      </c>
      <c r="B1859" s="4">
        <v>45647</v>
      </c>
      <c r="C1859" s="10">
        <f>DATE(YEAR(orders[[#This Row],[order_date]]), MONTH(orders[[#This Row],[order_date]]), 1)</f>
        <v>45627</v>
      </c>
      <c r="D1859" t="s">
        <v>2680</v>
      </c>
      <c r="E1859" t="s">
        <v>518</v>
      </c>
      <c r="F1859" t="str">
        <f>VLOOKUP(orders[[#This Row],[product_id]],Products!A:C,3,0)</f>
        <v>Electronics</v>
      </c>
      <c r="G1859">
        <v>2</v>
      </c>
      <c r="H1859" s="6">
        <v>0.24163381123788102</v>
      </c>
      <c r="I1859" s="2">
        <f>VLOOKUP($E1859,
Products!$A$1:$F$201,MATCH(Orders!I$1,Products!$A$1:$F$1,0),0)</f>
        <v>23393.890826127132</v>
      </c>
      <c r="J1859" s="2">
        <f>VLOOKUP($E1859,
Products!$A$1:$F$201,MATCH(Orders!J$1,Products!$A$1:$F$1,0),0)</f>
        <v>16064.756531016081</v>
      </c>
    </row>
    <row r="1860" spans="1:10">
      <c r="A1860">
        <v>1859</v>
      </c>
      <c r="B1860" s="4">
        <v>45967</v>
      </c>
      <c r="C1860" s="10">
        <f>DATE(YEAR(orders[[#This Row],[order_date]]), MONTH(orders[[#This Row],[order_date]]), 1)</f>
        <v>45962</v>
      </c>
      <c r="D1860" t="s">
        <v>1255</v>
      </c>
      <c r="E1860" t="s">
        <v>682</v>
      </c>
      <c r="F1860" t="str">
        <f>VLOOKUP(orders[[#This Row],[product_id]],Products!A:C,3,0)</f>
        <v>Electronics</v>
      </c>
      <c r="G1860">
        <v>3</v>
      </c>
      <c r="H1860" s="6">
        <v>0.20373038915014252</v>
      </c>
      <c r="I1860" s="2">
        <f>VLOOKUP($E1860,
Products!$A$1:$F$201,MATCH(Orders!I$1,Products!$A$1:$F$1,0),0)</f>
        <v>32533.33990892916</v>
      </c>
      <c r="J1860" s="2">
        <f>VLOOKUP($E1860,
Products!$A$1:$F$201,MATCH(Orders!J$1,Products!$A$1:$F$1,0),0)</f>
        <v>22734.712471507952</v>
      </c>
    </row>
    <row r="1861" spans="1:10">
      <c r="A1861">
        <v>1860</v>
      </c>
      <c r="B1861" s="4">
        <v>44994</v>
      </c>
      <c r="C1861" s="10">
        <f>DATE(YEAR(orders[[#This Row],[order_date]]), MONTH(orders[[#This Row],[order_date]]), 1)</f>
        <v>44986</v>
      </c>
      <c r="D1861" t="s">
        <v>2870</v>
      </c>
      <c r="E1861" t="s">
        <v>578</v>
      </c>
      <c r="F1861" t="str">
        <f>VLOOKUP(orders[[#This Row],[product_id]],Products!A:C,3,0)</f>
        <v>Electronics</v>
      </c>
      <c r="G1861">
        <v>1</v>
      </c>
      <c r="H1861" s="6">
        <v>0.22191763446095394</v>
      </c>
      <c r="I1861" s="2">
        <f>VLOOKUP($E1861,
Products!$A$1:$F$201,MATCH(Orders!I$1,Products!$A$1:$F$1,0),0)</f>
        <v>2632.553295816565</v>
      </c>
      <c r="J1861" s="2">
        <f>VLOOKUP($E1861,
Products!$A$1:$F$201,MATCH(Orders!J$1,Products!$A$1:$F$1,0),0)</f>
        <v>1732.316114566717</v>
      </c>
    </row>
    <row r="1862" spans="1:10">
      <c r="A1862">
        <v>1861</v>
      </c>
      <c r="B1862" s="4">
        <v>45059</v>
      </c>
      <c r="C1862" s="10">
        <f>DATE(YEAR(orders[[#This Row],[order_date]]), MONTH(orders[[#This Row],[order_date]]), 1)</f>
        <v>45047</v>
      </c>
      <c r="D1862" t="s">
        <v>4527</v>
      </c>
      <c r="E1862" t="s">
        <v>595</v>
      </c>
      <c r="F1862" t="str">
        <f>VLOOKUP(orders[[#This Row],[product_id]],Products!A:C,3,0)</f>
        <v>Electronics</v>
      </c>
      <c r="G1862">
        <v>3</v>
      </c>
      <c r="H1862" s="6">
        <v>0.16577457268463666</v>
      </c>
      <c r="I1862" s="2">
        <f>VLOOKUP($E1862,
Products!$A$1:$F$201,MATCH(Orders!I$1,Products!$A$1:$F$1,0),0)</f>
        <v>2368.316565735005</v>
      </c>
      <c r="J1862" s="2">
        <f>VLOOKUP($E1862,
Products!$A$1:$F$201,MATCH(Orders!J$1,Products!$A$1:$F$1,0),0)</f>
        <v>1668.7588573553539</v>
      </c>
    </row>
    <row r="1863" spans="1:10">
      <c r="A1863">
        <v>1862</v>
      </c>
      <c r="B1863" s="4">
        <v>45845</v>
      </c>
      <c r="C1863" s="10">
        <f>DATE(YEAR(orders[[#This Row],[order_date]]), MONTH(orders[[#This Row],[order_date]]), 1)</f>
        <v>45839</v>
      </c>
      <c r="D1863" t="s">
        <v>2093</v>
      </c>
      <c r="E1863" t="s">
        <v>686</v>
      </c>
      <c r="F1863" t="str">
        <f>VLOOKUP(orders[[#This Row],[product_id]],Products!A:C,3,0)</f>
        <v>Appliances</v>
      </c>
      <c r="G1863">
        <v>1</v>
      </c>
      <c r="H1863" s="6">
        <v>5.2024347323488117E-2</v>
      </c>
      <c r="I1863" s="2">
        <f>VLOOKUP($E1863,
Products!$A$1:$F$201,MATCH(Orders!I$1,Products!$A$1:$F$1,0),0)</f>
        <v>25525.356267188719</v>
      </c>
      <c r="J1863" s="2">
        <f>VLOOKUP($E1863,
Products!$A$1:$F$201,MATCH(Orders!J$1,Products!$A$1:$F$1,0),0)</f>
        <v>18214.15981099859</v>
      </c>
    </row>
    <row r="1864" spans="1:10">
      <c r="A1864">
        <v>1863</v>
      </c>
      <c r="B1864" s="4">
        <v>45356</v>
      </c>
      <c r="C1864" s="10">
        <f>DATE(YEAR(orders[[#This Row],[order_date]]), MONTH(orders[[#This Row],[order_date]]), 1)</f>
        <v>45352</v>
      </c>
      <c r="D1864" t="s">
        <v>2643</v>
      </c>
      <c r="E1864" t="s">
        <v>634</v>
      </c>
      <c r="F1864" t="str">
        <f>VLOOKUP(orders[[#This Row],[product_id]],Products!A:C,3,0)</f>
        <v>Appliances</v>
      </c>
      <c r="G1864">
        <v>2</v>
      </c>
      <c r="H1864" s="6">
        <v>8.3769270532707912E-2</v>
      </c>
      <c r="I1864" s="2">
        <f>VLOOKUP($E1864,
Products!$A$1:$F$201,MATCH(Orders!I$1,Products!$A$1:$F$1,0),0)</f>
        <v>25631.29637331214</v>
      </c>
      <c r="J1864" s="2">
        <f>VLOOKUP($E1864,
Products!$A$1:$F$201,MATCH(Orders!J$1,Products!$A$1:$F$1,0),0)</f>
        <v>17692.643397044121</v>
      </c>
    </row>
    <row r="1865" spans="1:10">
      <c r="A1865">
        <v>1864</v>
      </c>
      <c r="B1865" s="4">
        <v>45234</v>
      </c>
      <c r="C1865" s="10">
        <f>DATE(YEAR(orders[[#This Row],[order_date]]), MONTH(orders[[#This Row],[order_date]]), 1)</f>
        <v>45231</v>
      </c>
      <c r="D1865" t="s">
        <v>909</v>
      </c>
      <c r="E1865" t="s">
        <v>517</v>
      </c>
      <c r="F1865" t="str">
        <f>VLOOKUP(orders[[#This Row],[product_id]],Products!A:C,3,0)</f>
        <v>Electronics</v>
      </c>
      <c r="G1865">
        <v>2</v>
      </c>
      <c r="H1865" s="6">
        <v>0.19906980859401616</v>
      </c>
      <c r="I1865" s="2">
        <f>VLOOKUP($E1865,
Products!$A$1:$F$201,MATCH(Orders!I$1,Products!$A$1:$F$1,0),0)</f>
        <v>30304.143268168769</v>
      </c>
      <c r="J1865" s="2">
        <f>VLOOKUP($E1865,
Products!$A$1:$F$201,MATCH(Orders!J$1,Products!$A$1:$F$1,0),0)</f>
        <v>23998.194785181578</v>
      </c>
    </row>
    <row r="1866" spans="1:10">
      <c r="A1866">
        <v>1865</v>
      </c>
      <c r="B1866" s="4">
        <v>45576</v>
      </c>
      <c r="C1866" s="10">
        <f>DATE(YEAR(orders[[#This Row],[order_date]]), MONTH(orders[[#This Row],[order_date]]), 1)</f>
        <v>45566</v>
      </c>
      <c r="D1866" t="s">
        <v>1056</v>
      </c>
      <c r="E1866" t="s">
        <v>657</v>
      </c>
      <c r="F1866" t="str">
        <f>VLOOKUP(orders[[#This Row],[product_id]],Products!A:C,3,0)</f>
        <v>Appliances</v>
      </c>
      <c r="G1866">
        <v>3</v>
      </c>
      <c r="H1866" s="6">
        <v>7.476629726638219E-2</v>
      </c>
      <c r="I1866" s="2">
        <f>VLOOKUP($E1866,
Products!$A$1:$F$201,MATCH(Orders!I$1,Products!$A$1:$F$1,0),0)</f>
        <v>6275.8669412443169</v>
      </c>
      <c r="J1866" s="2">
        <f>VLOOKUP($E1866,
Products!$A$1:$F$201,MATCH(Orders!J$1,Products!$A$1:$F$1,0),0)</f>
        <v>4742.5097602697688</v>
      </c>
    </row>
    <row r="1867" spans="1:10">
      <c r="A1867">
        <v>1866</v>
      </c>
      <c r="B1867" s="4">
        <v>45338</v>
      </c>
      <c r="C1867" s="10">
        <f>DATE(YEAR(orders[[#This Row],[order_date]]), MONTH(orders[[#This Row],[order_date]]), 1)</f>
        <v>45323</v>
      </c>
      <c r="D1867" t="s">
        <v>1024</v>
      </c>
      <c r="E1867" t="s">
        <v>634</v>
      </c>
      <c r="F1867" t="str">
        <f>VLOOKUP(orders[[#This Row],[product_id]],Products!A:C,3,0)</f>
        <v>Appliances</v>
      </c>
      <c r="G1867">
        <v>2</v>
      </c>
      <c r="H1867" s="6">
        <v>0.11335497657563672</v>
      </c>
      <c r="I1867" s="2">
        <f>VLOOKUP($E1867,
Products!$A$1:$F$201,MATCH(Orders!I$1,Products!$A$1:$F$1,0),0)</f>
        <v>25631.29637331214</v>
      </c>
      <c r="J1867" s="2">
        <f>VLOOKUP($E1867,
Products!$A$1:$F$201,MATCH(Orders!J$1,Products!$A$1:$F$1,0),0)</f>
        <v>17692.643397044121</v>
      </c>
    </row>
    <row r="1868" spans="1:10">
      <c r="A1868">
        <v>1867</v>
      </c>
      <c r="B1868" s="4">
        <v>45023</v>
      </c>
      <c r="C1868" s="10">
        <f>DATE(YEAR(orders[[#This Row],[order_date]]), MONTH(orders[[#This Row],[order_date]]), 1)</f>
        <v>45017</v>
      </c>
      <c r="D1868" t="s">
        <v>4136</v>
      </c>
      <c r="E1868" t="s">
        <v>573</v>
      </c>
      <c r="F1868" t="str">
        <f>VLOOKUP(orders[[#This Row],[product_id]],Products!A:C,3,0)</f>
        <v>Electronics</v>
      </c>
      <c r="G1868">
        <v>2</v>
      </c>
      <c r="H1868" s="6">
        <v>0.11511191518518735</v>
      </c>
      <c r="I1868" s="2">
        <f>VLOOKUP($E1868,
Products!$A$1:$F$201,MATCH(Orders!I$1,Products!$A$1:$F$1,0),0)</f>
        <v>30443.851050190449</v>
      </c>
      <c r="J1868" s="2">
        <f>VLOOKUP($E1868,
Products!$A$1:$F$201,MATCH(Orders!J$1,Products!$A$1:$F$1,0),0)</f>
        <v>21165.126268210519</v>
      </c>
    </row>
    <row r="1869" spans="1:10">
      <c r="A1869">
        <v>1868</v>
      </c>
      <c r="B1869" s="4">
        <v>45977</v>
      </c>
      <c r="C1869" s="10">
        <f>DATE(YEAR(orders[[#This Row],[order_date]]), MONTH(orders[[#This Row],[order_date]]), 1)</f>
        <v>45962</v>
      </c>
      <c r="D1869" t="s">
        <v>4294</v>
      </c>
      <c r="E1869" t="s">
        <v>640</v>
      </c>
      <c r="F1869" t="str">
        <f>VLOOKUP(orders[[#This Row],[product_id]],Products!A:C,3,0)</f>
        <v>Electronics</v>
      </c>
      <c r="G1869">
        <v>3</v>
      </c>
      <c r="H1869" s="6">
        <v>0.201005999389545</v>
      </c>
      <c r="I1869" s="2">
        <f>VLOOKUP($E1869,
Products!$A$1:$F$201,MATCH(Orders!I$1,Products!$A$1:$F$1,0),0)</f>
        <v>28588.897930669911</v>
      </c>
      <c r="J1869" s="2">
        <f>VLOOKUP($E1869,
Products!$A$1:$F$201,MATCH(Orders!J$1,Products!$A$1:$F$1,0),0)</f>
        <v>20681.16336734363</v>
      </c>
    </row>
    <row r="1870" spans="1:10">
      <c r="A1870">
        <v>1869</v>
      </c>
      <c r="B1870" s="4">
        <v>46010</v>
      </c>
      <c r="C1870" s="10">
        <f>DATE(YEAR(orders[[#This Row],[order_date]]), MONTH(orders[[#This Row],[order_date]]), 1)</f>
        <v>45992</v>
      </c>
      <c r="D1870" t="s">
        <v>3693</v>
      </c>
      <c r="E1870" t="s">
        <v>621</v>
      </c>
      <c r="F1870" t="str">
        <f>VLOOKUP(orders[[#This Row],[product_id]],Products!A:C,3,0)</f>
        <v>Electronics</v>
      </c>
      <c r="G1870">
        <v>1</v>
      </c>
      <c r="H1870" s="6">
        <v>0.20880754239285426</v>
      </c>
      <c r="I1870" s="2">
        <f>VLOOKUP($E1870,
Products!$A$1:$F$201,MATCH(Orders!I$1,Products!$A$1:$F$1,0),0)</f>
        <v>11784.05708818019</v>
      </c>
      <c r="J1870" s="2">
        <f>VLOOKUP($E1870,
Products!$A$1:$F$201,MATCH(Orders!J$1,Products!$A$1:$F$1,0),0)</f>
        <v>7779.8525757032758</v>
      </c>
    </row>
    <row r="1871" spans="1:10">
      <c r="A1871">
        <v>1870</v>
      </c>
      <c r="B1871" s="4">
        <v>45128</v>
      </c>
      <c r="C1871" s="10">
        <f>DATE(YEAR(orders[[#This Row],[order_date]]), MONTH(orders[[#This Row],[order_date]]), 1)</f>
        <v>45108</v>
      </c>
      <c r="D1871" t="s">
        <v>3242</v>
      </c>
      <c r="E1871" t="s">
        <v>597</v>
      </c>
      <c r="F1871" t="str">
        <f>VLOOKUP(orders[[#This Row],[product_id]],Products!A:C,3,0)</f>
        <v>Appliances</v>
      </c>
      <c r="G1871">
        <v>1</v>
      </c>
      <c r="H1871" s="6">
        <v>9.5481080747290142E-2</v>
      </c>
      <c r="I1871" s="2">
        <f>VLOOKUP($E1871,
Products!$A$1:$F$201,MATCH(Orders!I$1,Products!$A$1:$F$1,0),0)</f>
        <v>22545.827750919081</v>
      </c>
      <c r="J1871" s="2">
        <f>VLOOKUP($E1871,
Products!$A$1:$F$201,MATCH(Orders!J$1,Products!$A$1:$F$1,0),0)</f>
        <v>15091.172935360129</v>
      </c>
    </row>
    <row r="1872" spans="1:10">
      <c r="A1872">
        <v>1871</v>
      </c>
      <c r="B1872" s="4">
        <v>45688</v>
      </c>
      <c r="C1872" s="10">
        <f>DATE(YEAR(orders[[#This Row],[order_date]]), MONTH(orders[[#This Row],[order_date]]), 1)</f>
        <v>45658</v>
      </c>
      <c r="D1872" t="s">
        <v>2398</v>
      </c>
      <c r="E1872" t="s">
        <v>702</v>
      </c>
      <c r="F1872" t="str">
        <f>VLOOKUP(orders[[#This Row],[product_id]],Products!A:C,3,0)</f>
        <v>Electronics</v>
      </c>
      <c r="G1872">
        <v>2</v>
      </c>
      <c r="H1872" s="6">
        <v>0.2139558300266475</v>
      </c>
      <c r="I1872" s="2">
        <f>VLOOKUP($E1872,
Products!$A$1:$F$201,MATCH(Orders!I$1,Products!$A$1:$F$1,0),0)</f>
        <v>11240.591105652349</v>
      </c>
      <c r="J1872" s="2">
        <f>VLOOKUP($E1872,
Products!$A$1:$F$201,MATCH(Orders!J$1,Products!$A$1:$F$1,0),0)</f>
        <v>7671.9523119121068</v>
      </c>
    </row>
    <row r="1873" spans="1:10">
      <c r="A1873">
        <v>1872</v>
      </c>
      <c r="B1873" s="4">
        <v>45800</v>
      </c>
      <c r="C1873" s="10">
        <f>DATE(YEAR(orders[[#This Row],[order_date]]), MONTH(orders[[#This Row],[order_date]]), 1)</f>
        <v>45778</v>
      </c>
      <c r="D1873" t="s">
        <v>812</v>
      </c>
      <c r="E1873" t="s">
        <v>544</v>
      </c>
      <c r="F1873" t="str">
        <f>VLOOKUP(orders[[#This Row],[product_id]],Products!A:C,3,0)</f>
        <v>Electronics</v>
      </c>
      <c r="G1873">
        <v>1</v>
      </c>
      <c r="H1873" s="6">
        <v>0.23190912241888595</v>
      </c>
      <c r="I1873" s="2">
        <f>VLOOKUP($E1873,
Products!$A$1:$F$201,MATCH(Orders!I$1,Products!$A$1:$F$1,0),0)</f>
        <v>16273.22789477584</v>
      </c>
      <c r="J1873" s="2">
        <f>VLOOKUP($E1873,
Products!$A$1:$F$201,MATCH(Orders!J$1,Products!$A$1:$F$1,0),0)</f>
        <v>12683.607953986329</v>
      </c>
    </row>
    <row r="1874" spans="1:10">
      <c r="A1874">
        <v>1873</v>
      </c>
      <c r="B1874" s="4">
        <v>45507</v>
      </c>
      <c r="C1874" s="10">
        <f>DATE(YEAR(orders[[#This Row],[order_date]]), MONTH(orders[[#This Row],[order_date]]), 1)</f>
        <v>45505</v>
      </c>
      <c r="D1874" t="s">
        <v>4517</v>
      </c>
      <c r="E1874" t="s">
        <v>537</v>
      </c>
      <c r="F1874" t="str">
        <f>VLOOKUP(orders[[#This Row],[product_id]],Products!A:C,3,0)</f>
        <v>Electronics</v>
      </c>
      <c r="G1874">
        <v>1</v>
      </c>
      <c r="H1874" s="6">
        <v>0.12619358168411346</v>
      </c>
      <c r="I1874" s="2">
        <f>VLOOKUP($E1874,
Products!$A$1:$F$201,MATCH(Orders!I$1,Products!$A$1:$F$1,0),0)</f>
        <v>31703.831103033539</v>
      </c>
      <c r="J1874" s="2">
        <f>VLOOKUP($E1874,
Products!$A$1:$F$201,MATCH(Orders!J$1,Products!$A$1:$F$1,0),0)</f>
        <v>24504.340558054781</v>
      </c>
    </row>
    <row r="1875" spans="1:10">
      <c r="A1875">
        <v>1874</v>
      </c>
      <c r="B1875" s="4">
        <v>45296</v>
      </c>
      <c r="C1875" s="10">
        <f>DATE(YEAR(orders[[#This Row],[order_date]]), MONTH(orders[[#This Row],[order_date]]), 1)</f>
        <v>45292</v>
      </c>
      <c r="D1875" t="s">
        <v>3407</v>
      </c>
      <c r="E1875" t="s">
        <v>682</v>
      </c>
      <c r="F1875" t="str">
        <f>VLOOKUP(orders[[#This Row],[product_id]],Products!A:C,3,0)</f>
        <v>Electronics</v>
      </c>
      <c r="G1875">
        <v>2</v>
      </c>
      <c r="H1875" s="6">
        <v>0.16780631854221739</v>
      </c>
      <c r="I1875" s="2">
        <f>VLOOKUP($E1875,
Products!$A$1:$F$201,MATCH(Orders!I$1,Products!$A$1:$F$1,0),0)</f>
        <v>32533.33990892916</v>
      </c>
      <c r="J1875" s="2">
        <f>VLOOKUP($E1875,
Products!$A$1:$F$201,MATCH(Orders!J$1,Products!$A$1:$F$1,0),0)</f>
        <v>22734.712471507952</v>
      </c>
    </row>
    <row r="1876" spans="1:10">
      <c r="A1876">
        <v>1875</v>
      </c>
      <c r="B1876" s="4">
        <v>45459</v>
      </c>
      <c r="C1876" s="10">
        <f>DATE(YEAR(orders[[#This Row],[order_date]]), MONTH(orders[[#This Row],[order_date]]), 1)</f>
        <v>45444</v>
      </c>
      <c r="D1876" t="s">
        <v>4603</v>
      </c>
      <c r="E1876" t="s">
        <v>664</v>
      </c>
      <c r="F1876" t="str">
        <f>VLOOKUP(orders[[#This Row],[product_id]],Products!A:C,3,0)</f>
        <v>Appliances</v>
      </c>
      <c r="G1876">
        <v>2</v>
      </c>
      <c r="H1876" s="6">
        <v>0.13965007646614477</v>
      </c>
      <c r="I1876" s="2">
        <f>VLOOKUP($E1876,
Products!$A$1:$F$201,MATCH(Orders!I$1,Products!$A$1:$F$1,0),0)</f>
        <v>2181.6314584966208</v>
      </c>
      <c r="J1876" s="2">
        <f>VLOOKUP($E1876,
Products!$A$1:$F$201,MATCH(Orders!J$1,Products!$A$1:$F$1,0),0)</f>
        <v>1607.5776178781809</v>
      </c>
    </row>
    <row r="1877" spans="1:10">
      <c r="A1877">
        <v>1876</v>
      </c>
      <c r="B1877" s="4">
        <v>45825</v>
      </c>
      <c r="C1877" s="10">
        <f>DATE(YEAR(orders[[#This Row],[order_date]]), MONTH(orders[[#This Row],[order_date]]), 1)</f>
        <v>45809</v>
      </c>
      <c r="D1877" t="s">
        <v>2925</v>
      </c>
      <c r="E1877" t="s">
        <v>613</v>
      </c>
      <c r="F1877" t="str">
        <f>VLOOKUP(orders[[#This Row],[product_id]],Products!A:C,3,0)</f>
        <v>Appliances</v>
      </c>
      <c r="G1877">
        <v>1</v>
      </c>
      <c r="H1877" s="6">
        <v>0.12360709899848191</v>
      </c>
      <c r="I1877" s="2">
        <f>VLOOKUP($E1877,
Products!$A$1:$F$201,MATCH(Orders!I$1,Products!$A$1:$F$1,0),0)</f>
        <v>6365.2492969652412</v>
      </c>
      <c r="J1877" s="2">
        <f>VLOOKUP($E1877,
Products!$A$1:$F$201,MATCH(Orders!J$1,Products!$A$1:$F$1,0),0)</f>
        <v>4174.927496964433</v>
      </c>
    </row>
    <row r="1878" spans="1:10">
      <c r="A1878">
        <v>1877</v>
      </c>
      <c r="B1878" s="4">
        <v>45533</v>
      </c>
      <c r="C1878" s="10">
        <f>DATE(YEAR(orders[[#This Row],[order_date]]), MONTH(orders[[#This Row],[order_date]]), 1)</f>
        <v>45505</v>
      </c>
      <c r="D1878" t="s">
        <v>4435</v>
      </c>
      <c r="E1878" t="s">
        <v>584</v>
      </c>
      <c r="F1878" t="str">
        <f>VLOOKUP(orders[[#This Row],[product_id]],Products!A:C,3,0)</f>
        <v>Electronics</v>
      </c>
      <c r="G1878">
        <v>2</v>
      </c>
      <c r="H1878" s="6">
        <v>0.2222879891343133</v>
      </c>
      <c r="I1878" s="2">
        <f>VLOOKUP($E1878,
Products!$A$1:$F$201,MATCH(Orders!I$1,Products!$A$1:$F$1,0),0)</f>
        <v>22521.77465591731</v>
      </c>
      <c r="J1878" s="2">
        <f>VLOOKUP($E1878,
Products!$A$1:$F$201,MATCH(Orders!J$1,Products!$A$1:$F$1,0),0)</f>
        <v>15596.91628423841</v>
      </c>
    </row>
    <row r="1879" spans="1:10">
      <c r="A1879">
        <v>1878</v>
      </c>
      <c r="B1879" s="4">
        <v>45799</v>
      </c>
      <c r="C1879" s="10">
        <f>DATE(YEAR(orders[[#This Row],[order_date]]), MONTH(orders[[#This Row],[order_date]]), 1)</f>
        <v>45778</v>
      </c>
      <c r="D1879" t="s">
        <v>3272</v>
      </c>
      <c r="E1879" t="s">
        <v>508</v>
      </c>
      <c r="F1879" t="str">
        <f>VLOOKUP(orders[[#This Row],[product_id]],Products!A:C,3,0)</f>
        <v>Electronics</v>
      </c>
      <c r="G1879">
        <v>3</v>
      </c>
      <c r="H1879" s="6">
        <v>0.13236294119666647</v>
      </c>
      <c r="I1879" s="2">
        <f>VLOOKUP($E1879,
Products!$A$1:$F$201,MATCH(Orders!I$1,Products!$A$1:$F$1,0),0)</f>
        <v>23345.985707147142</v>
      </c>
      <c r="J1879" s="2">
        <f>VLOOKUP($E1879,
Products!$A$1:$F$201,MATCH(Orders!J$1,Products!$A$1:$F$1,0),0)</f>
        <v>15772.90371323649</v>
      </c>
    </row>
    <row r="1880" spans="1:10">
      <c r="A1880">
        <v>1879</v>
      </c>
      <c r="B1880" s="4">
        <v>45696</v>
      </c>
      <c r="C1880" s="10">
        <f>DATE(YEAR(orders[[#This Row],[order_date]]), MONTH(orders[[#This Row],[order_date]]), 1)</f>
        <v>45689</v>
      </c>
      <c r="D1880" t="s">
        <v>2584</v>
      </c>
      <c r="E1880" t="s">
        <v>615</v>
      </c>
      <c r="F1880" t="str">
        <f>VLOOKUP(orders[[#This Row],[product_id]],Products!A:C,3,0)</f>
        <v>Electronics</v>
      </c>
      <c r="G1880">
        <v>1</v>
      </c>
      <c r="H1880" s="6">
        <v>0.10958954040243105</v>
      </c>
      <c r="I1880" s="2">
        <f>VLOOKUP($E1880,
Products!$A$1:$F$201,MATCH(Orders!I$1,Products!$A$1:$F$1,0),0)</f>
        <v>31155.43680046549</v>
      </c>
      <c r="J1880" s="2">
        <f>VLOOKUP($E1880,
Products!$A$1:$F$201,MATCH(Orders!J$1,Products!$A$1:$F$1,0),0)</f>
        <v>22320.078602545669</v>
      </c>
    </row>
    <row r="1881" spans="1:10">
      <c r="A1881">
        <v>1880</v>
      </c>
      <c r="B1881" s="4">
        <v>45760</v>
      </c>
      <c r="C1881" s="10">
        <f>DATE(YEAR(orders[[#This Row],[order_date]]), MONTH(orders[[#This Row],[order_date]]), 1)</f>
        <v>45748</v>
      </c>
      <c r="D1881" t="s">
        <v>4642</v>
      </c>
      <c r="E1881" t="s">
        <v>680</v>
      </c>
      <c r="F1881" t="str">
        <f>VLOOKUP(orders[[#This Row],[product_id]],Products!A:C,3,0)</f>
        <v>Electronics</v>
      </c>
      <c r="G1881">
        <v>2</v>
      </c>
      <c r="H1881" s="6">
        <v>0.10891997339996506</v>
      </c>
      <c r="I1881" s="2">
        <f>VLOOKUP($E1881,
Products!$A$1:$F$201,MATCH(Orders!I$1,Products!$A$1:$F$1,0),0)</f>
        <v>31627.348891742429</v>
      </c>
      <c r="J1881" s="2">
        <f>VLOOKUP($E1881,
Products!$A$1:$F$201,MATCH(Orders!J$1,Products!$A$1:$F$1,0),0)</f>
        <v>23219.930812036979</v>
      </c>
    </row>
    <row r="1882" spans="1:10">
      <c r="A1882">
        <v>1881</v>
      </c>
      <c r="B1882" s="4">
        <v>45925</v>
      </c>
      <c r="C1882" s="10">
        <f>DATE(YEAR(orders[[#This Row],[order_date]]), MONTH(orders[[#This Row],[order_date]]), 1)</f>
        <v>45901</v>
      </c>
      <c r="D1882" t="s">
        <v>1663</v>
      </c>
      <c r="E1882" t="s">
        <v>616</v>
      </c>
      <c r="F1882" t="str">
        <f>VLOOKUP(orders[[#This Row],[product_id]],Products!A:C,3,0)</f>
        <v>Electronics</v>
      </c>
      <c r="G1882">
        <v>1</v>
      </c>
      <c r="H1882" s="6">
        <v>0.24585308775365897</v>
      </c>
      <c r="I1882" s="2">
        <f>VLOOKUP($E1882,
Products!$A$1:$F$201,MATCH(Orders!I$1,Products!$A$1:$F$1,0),0)</f>
        <v>12172.554053901489</v>
      </c>
      <c r="J1882" s="2">
        <f>VLOOKUP($E1882,
Products!$A$1:$F$201,MATCH(Orders!J$1,Products!$A$1:$F$1,0),0)</f>
        <v>9644.7702288148557</v>
      </c>
    </row>
    <row r="1883" spans="1:10">
      <c r="A1883">
        <v>1882</v>
      </c>
      <c r="B1883" s="4">
        <v>45864</v>
      </c>
      <c r="C1883" s="10">
        <f>DATE(YEAR(orders[[#This Row],[order_date]]), MONTH(orders[[#This Row],[order_date]]), 1)</f>
        <v>45839</v>
      </c>
      <c r="D1883" t="s">
        <v>3566</v>
      </c>
      <c r="E1883" t="s">
        <v>520</v>
      </c>
      <c r="F1883" t="str">
        <f>VLOOKUP(orders[[#This Row],[product_id]],Products!A:C,3,0)</f>
        <v>Electronics</v>
      </c>
      <c r="G1883">
        <v>1</v>
      </c>
      <c r="H1883" s="6">
        <v>0.12470776551695202</v>
      </c>
      <c r="I1883" s="2">
        <f>VLOOKUP($E1883,
Products!$A$1:$F$201,MATCH(Orders!I$1,Products!$A$1:$F$1,0),0)</f>
        <v>19053.584916305819</v>
      </c>
      <c r="J1883" s="2">
        <f>VLOOKUP($E1883,
Products!$A$1:$F$201,MATCH(Orders!J$1,Products!$A$1:$F$1,0),0)</f>
        <v>13248.74841276826</v>
      </c>
    </row>
    <row r="1884" spans="1:10">
      <c r="A1884">
        <v>1883</v>
      </c>
      <c r="B1884" s="4">
        <v>45162</v>
      </c>
      <c r="C1884" s="10">
        <f>DATE(YEAR(orders[[#This Row],[order_date]]), MONTH(orders[[#This Row],[order_date]]), 1)</f>
        <v>45139</v>
      </c>
      <c r="D1884" t="s">
        <v>3281</v>
      </c>
      <c r="E1884" t="s">
        <v>556</v>
      </c>
      <c r="F1884" t="str">
        <f>VLOOKUP(orders[[#This Row],[product_id]],Products!A:C,3,0)</f>
        <v>Appliances</v>
      </c>
      <c r="G1884">
        <v>1</v>
      </c>
      <c r="H1884" s="6">
        <v>0.10408358820527552</v>
      </c>
      <c r="I1884" s="2">
        <f>VLOOKUP($E1884,
Products!$A$1:$F$201,MATCH(Orders!I$1,Products!$A$1:$F$1,0),0)</f>
        <v>27054.121101651981</v>
      </c>
      <c r="J1884" s="2">
        <f>VLOOKUP($E1884,
Products!$A$1:$F$201,MATCH(Orders!J$1,Products!$A$1:$F$1,0),0)</f>
        <v>19388.930988794411</v>
      </c>
    </row>
    <row r="1885" spans="1:10">
      <c r="A1885">
        <v>1884</v>
      </c>
      <c r="B1885" s="4">
        <v>45088</v>
      </c>
      <c r="C1885" s="10">
        <f>DATE(YEAR(orders[[#This Row],[order_date]]), MONTH(orders[[#This Row],[order_date]]), 1)</f>
        <v>45078</v>
      </c>
      <c r="D1885" t="s">
        <v>3073</v>
      </c>
      <c r="E1885" t="s">
        <v>612</v>
      </c>
      <c r="F1885" t="str">
        <f>VLOOKUP(orders[[#This Row],[product_id]],Products!A:C,3,0)</f>
        <v>Electronics</v>
      </c>
      <c r="G1885">
        <v>3</v>
      </c>
      <c r="H1885" s="6">
        <v>0.14735965259564834</v>
      </c>
      <c r="I1885" s="2">
        <f>VLOOKUP($E1885,
Products!$A$1:$F$201,MATCH(Orders!I$1,Products!$A$1:$F$1,0),0)</f>
        <v>2704.041843529928</v>
      </c>
      <c r="J1885" s="2">
        <f>VLOOKUP($E1885,
Products!$A$1:$F$201,MATCH(Orders!J$1,Products!$A$1:$F$1,0),0)</f>
        <v>2158.9135708713038</v>
      </c>
    </row>
    <row r="1886" spans="1:10">
      <c r="A1886">
        <v>1885</v>
      </c>
      <c r="B1886" s="4">
        <v>45480</v>
      </c>
      <c r="C1886" s="10">
        <f>DATE(YEAR(orders[[#This Row],[order_date]]), MONTH(orders[[#This Row],[order_date]]), 1)</f>
        <v>45474</v>
      </c>
      <c r="D1886" t="s">
        <v>1766</v>
      </c>
      <c r="E1886" t="s">
        <v>526</v>
      </c>
      <c r="F1886" t="str">
        <f>VLOOKUP(orders[[#This Row],[product_id]],Products!A:C,3,0)</f>
        <v>Electronics</v>
      </c>
      <c r="G1886">
        <v>1</v>
      </c>
      <c r="H1886" s="6">
        <v>0.10601371586299685</v>
      </c>
      <c r="I1886" s="2">
        <f>VLOOKUP($E1886,
Products!$A$1:$F$201,MATCH(Orders!I$1,Products!$A$1:$F$1,0),0)</f>
        <v>11165.347713400481</v>
      </c>
      <c r="J1886" s="2">
        <f>VLOOKUP($E1886,
Products!$A$1:$F$201,MATCH(Orders!J$1,Products!$A$1:$F$1,0),0)</f>
        <v>7966.5169511049389</v>
      </c>
    </row>
    <row r="1887" spans="1:10">
      <c r="A1887">
        <v>1886</v>
      </c>
      <c r="B1887" s="4">
        <v>45714</v>
      </c>
      <c r="C1887" s="10">
        <f>DATE(YEAR(orders[[#This Row],[order_date]]), MONTH(orders[[#This Row],[order_date]]), 1)</f>
        <v>45689</v>
      </c>
      <c r="D1887" t="s">
        <v>3252</v>
      </c>
      <c r="E1887" t="s">
        <v>546</v>
      </c>
      <c r="F1887" t="str">
        <f>VLOOKUP(orders[[#This Row],[product_id]],Products!A:C,3,0)</f>
        <v>Electronics</v>
      </c>
      <c r="G1887">
        <v>1</v>
      </c>
      <c r="H1887" s="6">
        <v>0.13614673388007706</v>
      </c>
      <c r="I1887" s="2">
        <f>VLOOKUP($E1887,
Products!$A$1:$F$201,MATCH(Orders!I$1,Products!$A$1:$F$1,0),0)</f>
        <v>21943.16319502375</v>
      </c>
      <c r="J1887" s="2">
        <f>VLOOKUP($E1887,
Products!$A$1:$F$201,MATCH(Orders!J$1,Products!$A$1:$F$1,0),0)</f>
        <v>16937.09489743154</v>
      </c>
    </row>
    <row r="1888" spans="1:10">
      <c r="A1888">
        <v>1887</v>
      </c>
      <c r="B1888" s="4">
        <v>46018</v>
      </c>
      <c r="C1888" s="10">
        <f>DATE(YEAR(orders[[#This Row],[order_date]]), MONTH(orders[[#This Row],[order_date]]), 1)</f>
        <v>45992</v>
      </c>
      <c r="D1888" t="s">
        <v>4442</v>
      </c>
      <c r="E1888" t="s">
        <v>625</v>
      </c>
      <c r="F1888" t="str">
        <f>VLOOKUP(orders[[#This Row],[product_id]],Products!A:C,3,0)</f>
        <v>Electronics</v>
      </c>
      <c r="G1888">
        <v>2</v>
      </c>
      <c r="H1888" s="6">
        <v>0.17582367725539749</v>
      </c>
      <c r="I1888" s="2">
        <f>VLOOKUP($E1888,
Products!$A$1:$F$201,MATCH(Orders!I$1,Products!$A$1:$F$1,0),0)</f>
        <v>11578.815958005471</v>
      </c>
      <c r="J1888" s="2">
        <f>VLOOKUP($E1888,
Products!$A$1:$F$201,MATCH(Orders!J$1,Products!$A$1:$F$1,0),0)</f>
        <v>7854.7306959992193</v>
      </c>
    </row>
    <row r="1889" spans="1:10">
      <c r="A1889">
        <v>1888</v>
      </c>
      <c r="B1889" s="4">
        <v>45485</v>
      </c>
      <c r="C1889" s="10">
        <f>DATE(YEAR(orders[[#This Row],[order_date]]), MONTH(orders[[#This Row],[order_date]]), 1)</f>
        <v>45474</v>
      </c>
      <c r="D1889" t="s">
        <v>3018</v>
      </c>
      <c r="E1889" t="s">
        <v>508</v>
      </c>
      <c r="F1889" t="str">
        <f>VLOOKUP(orders[[#This Row],[product_id]],Products!A:C,3,0)</f>
        <v>Electronics</v>
      </c>
      <c r="G1889">
        <v>2</v>
      </c>
      <c r="H1889" s="6">
        <v>0.11601587673253901</v>
      </c>
      <c r="I1889" s="2">
        <f>VLOOKUP($E1889,
Products!$A$1:$F$201,MATCH(Orders!I$1,Products!$A$1:$F$1,0),0)</f>
        <v>23345.985707147142</v>
      </c>
      <c r="J1889" s="2">
        <f>VLOOKUP($E1889,
Products!$A$1:$F$201,MATCH(Orders!J$1,Products!$A$1:$F$1,0),0)</f>
        <v>15772.90371323649</v>
      </c>
    </row>
    <row r="1890" spans="1:10">
      <c r="A1890">
        <v>1889</v>
      </c>
      <c r="B1890" s="4">
        <v>45187</v>
      </c>
      <c r="C1890" s="10">
        <f>DATE(YEAR(orders[[#This Row],[order_date]]), MONTH(orders[[#This Row],[order_date]]), 1)</f>
        <v>45170</v>
      </c>
      <c r="D1890" t="s">
        <v>4472</v>
      </c>
      <c r="E1890" t="s">
        <v>634</v>
      </c>
      <c r="F1890" t="str">
        <f>VLOOKUP(orders[[#This Row],[product_id]],Products!A:C,3,0)</f>
        <v>Appliances</v>
      </c>
      <c r="G1890">
        <v>1</v>
      </c>
      <c r="H1890" s="6">
        <v>8.3700799551980343E-2</v>
      </c>
      <c r="I1890" s="2">
        <f>VLOOKUP($E1890,
Products!$A$1:$F$201,MATCH(Orders!I$1,Products!$A$1:$F$1,0),0)</f>
        <v>25631.29637331214</v>
      </c>
      <c r="J1890" s="2">
        <f>VLOOKUP($E1890,
Products!$A$1:$F$201,MATCH(Orders!J$1,Products!$A$1:$F$1,0),0)</f>
        <v>17692.643397044121</v>
      </c>
    </row>
    <row r="1891" spans="1:10">
      <c r="A1891">
        <v>1890</v>
      </c>
      <c r="B1891" s="4">
        <v>45143</v>
      </c>
      <c r="C1891" s="10">
        <f>DATE(YEAR(orders[[#This Row],[order_date]]), MONTH(orders[[#This Row],[order_date]]), 1)</f>
        <v>45139</v>
      </c>
      <c r="D1891" t="s">
        <v>2397</v>
      </c>
      <c r="E1891" t="s">
        <v>654</v>
      </c>
      <c r="F1891" t="str">
        <f>VLOOKUP(orders[[#This Row],[product_id]],Products!A:C,3,0)</f>
        <v>Electronics</v>
      </c>
      <c r="G1891">
        <v>2</v>
      </c>
      <c r="H1891" s="6">
        <v>0.2349829652431249</v>
      </c>
      <c r="I1891" s="2">
        <f>VLOOKUP($E1891,
Products!$A$1:$F$201,MATCH(Orders!I$1,Products!$A$1:$F$1,0),0)</f>
        <v>2480.90324078101</v>
      </c>
      <c r="J1891" s="2">
        <f>VLOOKUP($E1891,
Products!$A$1:$F$201,MATCH(Orders!J$1,Products!$A$1:$F$1,0),0)</f>
        <v>1964.543440578911</v>
      </c>
    </row>
    <row r="1892" spans="1:10">
      <c r="A1892">
        <v>1891</v>
      </c>
      <c r="B1892" s="4">
        <v>45731</v>
      </c>
      <c r="C1892" s="10">
        <f>DATE(YEAR(orders[[#This Row],[order_date]]), MONTH(orders[[#This Row],[order_date]]), 1)</f>
        <v>45717</v>
      </c>
      <c r="D1892" t="s">
        <v>2378</v>
      </c>
      <c r="E1892" t="s">
        <v>585</v>
      </c>
      <c r="F1892" t="str">
        <f>VLOOKUP(orders[[#This Row],[product_id]],Products!A:C,3,0)</f>
        <v>Appliances</v>
      </c>
      <c r="G1892">
        <v>1</v>
      </c>
      <c r="H1892" s="6">
        <v>0.11443107995738661</v>
      </c>
      <c r="I1892" s="2">
        <f>VLOOKUP($E1892,
Products!$A$1:$F$201,MATCH(Orders!I$1,Products!$A$1:$F$1,0),0)</f>
        <v>24049.2355837664</v>
      </c>
      <c r="J1892" s="2">
        <f>VLOOKUP($E1892,
Products!$A$1:$F$201,MATCH(Orders!J$1,Products!$A$1:$F$1,0),0)</f>
        <v>19053.338129326308</v>
      </c>
    </row>
    <row r="1893" spans="1:10">
      <c r="A1893">
        <v>1892</v>
      </c>
      <c r="B1893" s="4">
        <v>45127</v>
      </c>
      <c r="C1893" s="10">
        <f>DATE(YEAR(orders[[#This Row],[order_date]]), MONTH(orders[[#This Row],[order_date]]), 1)</f>
        <v>45108</v>
      </c>
      <c r="D1893" t="s">
        <v>3661</v>
      </c>
      <c r="E1893" t="s">
        <v>604</v>
      </c>
      <c r="F1893" t="str">
        <f>VLOOKUP(orders[[#This Row],[product_id]],Products!A:C,3,0)</f>
        <v>Appliances</v>
      </c>
      <c r="G1893">
        <v>2</v>
      </c>
      <c r="H1893" s="6">
        <v>7.2297686208958614E-2</v>
      </c>
      <c r="I1893" s="2">
        <f>VLOOKUP($E1893,
Products!$A$1:$F$201,MATCH(Orders!I$1,Products!$A$1:$F$1,0),0)</f>
        <v>2087.687835040248</v>
      </c>
      <c r="J1893" s="2">
        <f>VLOOKUP($E1893,
Products!$A$1:$F$201,MATCH(Orders!J$1,Products!$A$1:$F$1,0),0)</f>
        <v>1450.1823074928161</v>
      </c>
    </row>
    <row r="1894" spans="1:10">
      <c r="A1894">
        <v>1893</v>
      </c>
      <c r="B1894" s="4">
        <v>45328</v>
      </c>
      <c r="C1894" s="10">
        <f>DATE(YEAR(orders[[#This Row],[order_date]]), MONTH(orders[[#This Row],[order_date]]), 1)</f>
        <v>45323</v>
      </c>
      <c r="D1894" t="s">
        <v>1107</v>
      </c>
      <c r="E1894" t="s">
        <v>654</v>
      </c>
      <c r="F1894" t="str">
        <f>VLOOKUP(orders[[#This Row],[product_id]],Products!A:C,3,0)</f>
        <v>Electronics</v>
      </c>
      <c r="G1894">
        <v>2</v>
      </c>
      <c r="H1894" s="6">
        <v>0.16910574870623601</v>
      </c>
      <c r="I1894" s="2">
        <f>VLOOKUP($E1894,
Products!$A$1:$F$201,MATCH(Orders!I$1,Products!$A$1:$F$1,0),0)</f>
        <v>2480.90324078101</v>
      </c>
      <c r="J1894" s="2">
        <f>VLOOKUP($E1894,
Products!$A$1:$F$201,MATCH(Orders!J$1,Products!$A$1:$F$1,0),0)</f>
        <v>1964.543440578911</v>
      </c>
    </row>
    <row r="1895" spans="1:10">
      <c r="A1895">
        <v>1894</v>
      </c>
      <c r="B1895" s="4">
        <v>45201</v>
      </c>
      <c r="C1895" s="10">
        <f>DATE(YEAR(orders[[#This Row],[order_date]]), MONTH(orders[[#This Row],[order_date]]), 1)</f>
        <v>45200</v>
      </c>
      <c r="D1895" t="s">
        <v>3740</v>
      </c>
      <c r="E1895" t="s">
        <v>610</v>
      </c>
      <c r="F1895" t="str">
        <f>VLOOKUP(orders[[#This Row],[product_id]],Products!A:C,3,0)</f>
        <v>Appliances</v>
      </c>
      <c r="G1895">
        <v>3</v>
      </c>
      <c r="H1895" s="6">
        <v>6.9915712514664108E-2</v>
      </c>
      <c r="I1895" s="2">
        <f>VLOOKUP($E1895,
Products!$A$1:$F$201,MATCH(Orders!I$1,Products!$A$1:$F$1,0),0)</f>
        <v>23456.386855186989</v>
      </c>
      <c r="J1895" s="2">
        <f>VLOOKUP($E1895,
Products!$A$1:$F$201,MATCH(Orders!J$1,Products!$A$1:$F$1,0),0)</f>
        <v>16522.385271144129</v>
      </c>
    </row>
    <row r="1896" spans="1:10">
      <c r="A1896">
        <v>1895</v>
      </c>
      <c r="B1896" s="4">
        <v>45132</v>
      </c>
      <c r="C1896" s="10">
        <f>DATE(YEAR(orders[[#This Row],[order_date]]), MONTH(orders[[#This Row],[order_date]]), 1)</f>
        <v>45108</v>
      </c>
      <c r="D1896" t="s">
        <v>1307</v>
      </c>
      <c r="E1896" t="s">
        <v>600</v>
      </c>
      <c r="F1896" t="str">
        <f>VLOOKUP(orders[[#This Row],[product_id]],Products!A:C,3,0)</f>
        <v>Electronics</v>
      </c>
      <c r="G1896">
        <v>2</v>
      </c>
      <c r="H1896" s="6">
        <v>0.10831145617407102</v>
      </c>
      <c r="I1896" s="2">
        <f>VLOOKUP($E1896,
Products!$A$1:$F$201,MATCH(Orders!I$1,Products!$A$1:$F$1,0),0)</f>
        <v>2556.7009232610858</v>
      </c>
      <c r="J1896" s="2">
        <f>VLOOKUP($E1896,
Products!$A$1:$F$201,MATCH(Orders!J$1,Products!$A$1:$F$1,0),0)</f>
        <v>2002.3128715328869</v>
      </c>
    </row>
    <row r="1897" spans="1:10">
      <c r="A1897">
        <v>1896</v>
      </c>
      <c r="B1897" s="4">
        <v>45990</v>
      </c>
      <c r="C1897" s="10">
        <f>DATE(YEAR(orders[[#This Row],[order_date]]), MONTH(orders[[#This Row],[order_date]]), 1)</f>
        <v>45962</v>
      </c>
      <c r="D1897" t="s">
        <v>3705</v>
      </c>
      <c r="E1897" t="s">
        <v>682</v>
      </c>
      <c r="F1897" t="str">
        <f>VLOOKUP(orders[[#This Row],[product_id]],Products!A:C,3,0)</f>
        <v>Electronics</v>
      </c>
      <c r="G1897">
        <v>3</v>
      </c>
      <c r="H1897" s="6">
        <v>0.17065519091722661</v>
      </c>
      <c r="I1897" s="2">
        <f>VLOOKUP($E1897,
Products!$A$1:$F$201,MATCH(Orders!I$1,Products!$A$1:$F$1,0),0)</f>
        <v>32533.33990892916</v>
      </c>
      <c r="J1897" s="2">
        <f>VLOOKUP($E1897,
Products!$A$1:$F$201,MATCH(Orders!J$1,Products!$A$1:$F$1,0),0)</f>
        <v>22734.712471507952</v>
      </c>
    </row>
    <row r="1898" spans="1:10">
      <c r="A1898">
        <v>1897</v>
      </c>
      <c r="B1898" s="4">
        <v>45793</v>
      </c>
      <c r="C1898" s="10">
        <f>DATE(YEAR(orders[[#This Row],[order_date]]), MONTH(orders[[#This Row],[order_date]]), 1)</f>
        <v>45778</v>
      </c>
      <c r="D1898" t="s">
        <v>923</v>
      </c>
      <c r="E1898" t="s">
        <v>570</v>
      </c>
      <c r="F1898" t="str">
        <f>VLOOKUP(orders[[#This Row],[product_id]],Products!A:C,3,0)</f>
        <v>Electronics</v>
      </c>
      <c r="G1898">
        <v>1</v>
      </c>
      <c r="H1898" s="6">
        <v>0.14282112216831078</v>
      </c>
      <c r="I1898" s="2">
        <f>VLOOKUP($E1898,
Products!$A$1:$F$201,MATCH(Orders!I$1,Products!$A$1:$F$1,0),0)</f>
        <v>10978.62820425244</v>
      </c>
      <c r="J1898" s="2">
        <f>VLOOKUP($E1898,
Products!$A$1:$F$201,MATCH(Orders!J$1,Products!$A$1:$F$1,0),0)</f>
        <v>7174.697588469895</v>
      </c>
    </row>
    <row r="1899" spans="1:10">
      <c r="A1899">
        <v>1898</v>
      </c>
      <c r="B1899" s="4">
        <v>45019</v>
      </c>
      <c r="C1899" s="10">
        <f>DATE(YEAR(orders[[#This Row],[order_date]]), MONTH(orders[[#This Row],[order_date]]), 1)</f>
        <v>45017</v>
      </c>
      <c r="D1899" t="s">
        <v>3083</v>
      </c>
      <c r="E1899" t="s">
        <v>546</v>
      </c>
      <c r="F1899" t="str">
        <f>VLOOKUP(orders[[#This Row],[product_id]],Products!A:C,3,0)</f>
        <v>Electronics</v>
      </c>
      <c r="G1899">
        <v>1</v>
      </c>
      <c r="H1899" s="6">
        <v>0.20895665584986492</v>
      </c>
      <c r="I1899" s="2">
        <f>VLOOKUP($E1899,
Products!$A$1:$F$201,MATCH(Orders!I$1,Products!$A$1:$F$1,0),0)</f>
        <v>21943.16319502375</v>
      </c>
      <c r="J1899" s="2">
        <f>VLOOKUP($E1899,
Products!$A$1:$F$201,MATCH(Orders!J$1,Products!$A$1:$F$1,0),0)</f>
        <v>16937.09489743154</v>
      </c>
    </row>
    <row r="1900" spans="1:10">
      <c r="A1900">
        <v>1899</v>
      </c>
      <c r="B1900" s="4">
        <v>45992</v>
      </c>
      <c r="C1900" s="10">
        <f>DATE(YEAR(orders[[#This Row],[order_date]]), MONTH(orders[[#This Row],[order_date]]), 1)</f>
        <v>45992</v>
      </c>
      <c r="D1900" t="s">
        <v>891</v>
      </c>
      <c r="E1900" t="s">
        <v>572</v>
      </c>
      <c r="F1900" t="str">
        <f>VLOOKUP(orders[[#This Row],[product_id]],Products!A:C,3,0)</f>
        <v>Electronics</v>
      </c>
      <c r="G1900">
        <v>2</v>
      </c>
      <c r="H1900" s="6">
        <v>0.11667013369709366</v>
      </c>
      <c r="I1900" s="2">
        <f>VLOOKUP($E1900,
Products!$A$1:$F$201,MATCH(Orders!I$1,Products!$A$1:$F$1,0),0)</f>
        <v>28095.750781518611</v>
      </c>
      <c r="J1900" s="2">
        <f>VLOOKUP($E1900,
Products!$A$1:$F$201,MATCH(Orders!J$1,Products!$A$1:$F$1,0),0)</f>
        <v>21949.841961937182</v>
      </c>
    </row>
    <row r="1901" spans="1:10">
      <c r="A1901">
        <v>1900</v>
      </c>
      <c r="B1901" s="4">
        <v>45305</v>
      </c>
      <c r="C1901" s="10">
        <f>DATE(YEAR(orders[[#This Row],[order_date]]), MONTH(orders[[#This Row],[order_date]]), 1)</f>
        <v>45292</v>
      </c>
      <c r="D1901" t="s">
        <v>4158</v>
      </c>
      <c r="E1901" t="s">
        <v>629</v>
      </c>
      <c r="F1901" t="str">
        <f>VLOOKUP(orders[[#This Row],[product_id]],Products!A:C,3,0)</f>
        <v>Electronics</v>
      </c>
      <c r="G1901">
        <v>2</v>
      </c>
      <c r="H1901" s="6">
        <v>0.19421639127581894</v>
      </c>
      <c r="I1901" s="2">
        <f>VLOOKUP($E1901,
Products!$A$1:$F$201,MATCH(Orders!I$1,Products!$A$1:$F$1,0),0)</f>
        <v>12411.13061655427</v>
      </c>
      <c r="J1901" s="2">
        <f>VLOOKUP($E1901,
Products!$A$1:$F$201,MATCH(Orders!J$1,Products!$A$1:$F$1,0),0)</f>
        <v>9821.2729118635452</v>
      </c>
    </row>
    <row r="1902" spans="1:10">
      <c r="A1902">
        <v>1901</v>
      </c>
      <c r="B1902" s="4">
        <v>44991</v>
      </c>
      <c r="C1902" s="10">
        <f>DATE(YEAR(orders[[#This Row],[order_date]]), MONTH(orders[[#This Row],[order_date]]), 1)</f>
        <v>44986</v>
      </c>
      <c r="D1902" t="s">
        <v>2962</v>
      </c>
      <c r="E1902" t="s">
        <v>547</v>
      </c>
      <c r="F1902" t="str">
        <f>VLOOKUP(orders[[#This Row],[product_id]],Products!A:C,3,0)</f>
        <v>Appliances</v>
      </c>
      <c r="G1902">
        <v>2</v>
      </c>
      <c r="H1902" s="6">
        <v>0.13807712464579544</v>
      </c>
      <c r="I1902" s="2">
        <f>VLOOKUP($E1902,
Products!$A$1:$F$201,MATCH(Orders!I$1,Products!$A$1:$F$1,0),0)</f>
        <v>2366.4310858022332</v>
      </c>
      <c r="J1902" s="2">
        <f>VLOOKUP($E1902,
Products!$A$1:$F$201,MATCH(Orders!J$1,Products!$A$1:$F$1,0),0)</f>
        <v>1841.1055346213741</v>
      </c>
    </row>
    <row r="1903" spans="1:10">
      <c r="A1903">
        <v>1902</v>
      </c>
      <c r="B1903" s="4">
        <v>45291</v>
      </c>
      <c r="C1903" s="10">
        <f>DATE(YEAR(orders[[#This Row],[order_date]]), MONTH(orders[[#This Row],[order_date]]), 1)</f>
        <v>45261</v>
      </c>
      <c r="D1903" t="s">
        <v>4340</v>
      </c>
      <c r="E1903" t="s">
        <v>574</v>
      </c>
      <c r="F1903" t="str">
        <f>VLOOKUP(orders[[#This Row],[product_id]],Products!A:C,3,0)</f>
        <v>Electronics</v>
      </c>
      <c r="G1903">
        <v>2</v>
      </c>
      <c r="H1903" s="6">
        <v>0.16808211509610274</v>
      </c>
      <c r="I1903" s="2">
        <f>VLOOKUP($E1903,
Products!$A$1:$F$201,MATCH(Orders!I$1,Products!$A$1:$F$1,0),0)</f>
        <v>30824.427673567101</v>
      </c>
      <c r="J1903" s="2">
        <f>VLOOKUP($E1903,
Products!$A$1:$F$201,MATCH(Orders!J$1,Products!$A$1:$F$1,0),0)</f>
        <v>20473.07476940487</v>
      </c>
    </row>
    <row r="1904" spans="1:10">
      <c r="A1904">
        <v>1903</v>
      </c>
      <c r="B1904" s="4">
        <v>45747</v>
      </c>
      <c r="C1904" s="10">
        <f>DATE(YEAR(orders[[#This Row],[order_date]]), MONTH(orders[[#This Row],[order_date]]), 1)</f>
        <v>45717</v>
      </c>
      <c r="D1904" t="s">
        <v>993</v>
      </c>
      <c r="E1904" t="s">
        <v>690</v>
      </c>
      <c r="F1904" t="str">
        <f>VLOOKUP(orders[[#This Row],[product_id]],Products!A:C,3,0)</f>
        <v>Electronics</v>
      </c>
      <c r="G1904">
        <v>1</v>
      </c>
      <c r="H1904" s="6">
        <v>0.16813317882599826</v>
      </c>
      <c r="I1904" s="2">
        <f>VLOOKUP($E1904,
Products!$A$1:$F$201,MATCH(Orders!I$1,Products!$A$1:$F$1,0),0)</f>
        <v>2338.2059552139431</v>
      </c>
      <c r="J1904" s="2">
        <f>VLOOKUP($E1904,
Products!$A$1:$F$201,MATCH(Orders!J$1,Products!$A$1:$F$1,0),0)</f>
        <v>1708.028418793489</v>
      </c>
    </row>
    <row r="1905" spans="1:10">
      <c r="A1905">
        <v>1904</v>
      </c>
      <c r="B1905" s="4">
        <v>45974</v>
      </c>
      <c r="C1905" s="10">
        <f>DATE(YEAR(orders[[#This Row],[order_date]]), MONTH(orders[[#This Row],[order_date]]), 1)</f>
        <v>45962</v>
      </c>
      <c r="D1905" t="s">
        <v>793</v>
      </c>
      <c r="E1905" t="s">
        <v>676</v>
      </c>
      <c r="F1905" t="str">
        <f>VLOOKUP(orders[[#This Row],[product_id]],Products!A:C,3,0)</f>
        <v>Electronics</v>
      </c>
      <c r="G1905">
        <v>3</v>
      </c>
      <c r="H1905" s="6">
        <v>0.17435540092176319</v>
      </c>
      <c r="I1905" s="2">
        <f>VLOOKUP($E1905,
Products!$A$1:$F$201,MATCH(Orders!I$1,Products!$A$1:$F$1,0),0)</f>
        <v>30008.64884218746</v>
      </c>
      <c r="J1905" s="2">
        <f>VLOOKUP($E1905,
Products!$A$1:$F$201,MATCH(Orders!J$1,Products!$A$1:$F$1,0),0)</f>
        <v>19907.2372539471</v>
      </c>
    </row>
    <row r="1906" spans="1:10">
      <c r="A1906">
        <v>1905</v>
      </c>
      <c r="B1906" s="4">
        <v>45466</v>
      </c>
      <c r="C1906" s="10">
        <f>DATE(YEAR(orders[[#This Row],[order_date]]), MONTH(orders[[#This Row],[order_date]]), 1)</f>
        <v>45444</v>
      </c>
      <c r="D1906" t="s">
        <v>3756</v>
      </c>
      <c r="E1906" t="s">
        <v>606</v>
      </c>
      <c r="F1906" t="str">
        <f>VLOOKUP(orders[[#This Row],[product_id]],Products!A:C,3,0)</f>
        <v>Appliances</v>
      </c>
      <c r="G1906">
        <v>3</v>
      </c>
      <c r="H1906" s="6">
        <v>0.10380172210392957</v>
      </c>
      <c r="I1906" s="2">
        <f>VLOOKUP($E1906,
Products!$A$1:$F$201,MATCH(Orders!I$1,Products!$A$1:$F$1,0),0)</f>
        <v>2163.0020078909042</v>
      </c>
      <c r="J1906" s="2">
        <f>VLOOKUP($E1906,
Products!$A$1:$F$201,MATCH(Orders!J$1,Products!$A$1:$F$1,0),0)</f>
        <v>1416.078554182008</v>
      </c>
    </row>
    <row r="1907" spans="1:10">
      <c r="A1907">
        <v>1906</v>
      </c>
      <c r="B1907" s="4">
        <v>46012</v>
      </c>
      <c r="C1907" s="10">
        <f>DATE(YEAR(orders[[#This Row],[order_date]]), MONTH(orders[[#This Row],[order_date]]), 1)</f>
        <v>45992</v>
      </c>
      <c r="D1907" t="s">
        <v>2889</v>
      </c>
      <c r="E1907" t="s">
        <v>645</v>
      </c>
      <c r="F1907" t="str">
        <f>VLOOKUP(orders[[#This Row],[product_id]],Products!A:C,3,0)</f>
        <v>Electronics</v>
      </c>
      <c r="G1907">
        <v>1</v>
      </c>
      <c r="H1907" s="6">
        <v>0.16712151575510223</v>
      </c>
      <c r="I1907" s="2">
        <f>VLOOKUP($E1907,
Products!$A$1:$F$201,MATCH(Orders!I$1,Products!$A$1:$F$1,0),0)</f>
        <v>29658.239859810968</v>
      </c>
      <c r="J1907" s="2">
        <f>VLOOKUP($E1907,
Products!$A$1:$F$201,MATCH(Orders!J$1,Products!$A$1:$F$1,0),0)</f>
        <v>22421.521919652871</v>
      </c>
    </row>
    <row r="1908" spans="1:10">
      <c r="A1908">
        <v>1907</v>
      </c>
      <c r="B1908" s="4">
        <v>45417</v>
      </c>
      <c r="C1908" s="10">
        <f>DATE(YEAR(orders[[#This Row],[order_date]]), MONTH(orders[[#This Row],[order_date]]), 1)</f>
        <v>45413</v>
      </c>
      <c r="D1908" t="s">
        <v>2911</v>
      </c>
      <c r="E1908" t="s">
        <v>569</v>
      </c>
      <c r="F1908" t="str">
        <f>VLOOKUP(orders[[#This Row],[product_id]],Products!A:C,3,0)</f>
        <v>Electronics</v>
      </c>
      <c r="G1908">
        <v>3</v>
      </c>
      <c r="H1908" s="6">
        <v>0.16948580450701645</v>
      </c>
      <c r="I1908" s="2">
        <f>VLOOKUP($E1908,
Products!$A$1:$F$201,MATCH(Orders!I$1,Products!$A$1:$F$1,0),0)</f>
        <v>30739.034547193129</v>
      </c>
      <c r="J1908" s="2">
        <f>VLOOKUP($E1908,
Products!$A$1:$F$201,MATCH(Orders!J$1,Products!$A$1:$F$1,0),0)</f>
        <v>22938.60345365321</v>
      </c>
    </row>
    <row r="1909" spans="1:10">
      <c r="A1909">
        <v>1908</v>
      </c>
      <c r="B1909" s="4">
        <v>45155</v>
      </c>
      <c r="C1909" s="10">
        <f>DATE(YEAR(orders[[#This Row],[order_date]]), MONTH(orders[[#This Row],[order_date]]), 1)</f>
        <v>45139</v>
      </c>
      <c r="D1909" t="s">
        <v>3547</v>
      </c>
      <c r="E1909" t="s">
        <v>613</v>
      </c>
      <c r="F1909" t="str">
        <f>VLOOKUP(orders[[#This Row],[product_id]],Products!A:C,3,0)</f>
        <v>Appliances</v>
      </c>
      <c r="G1909">
        <v>1</v>
      </c>
      <c r="H1909" s="6">
        <v>6.3266964295019823E-2</v>
      </c>
      <c r="I1909" s="2">
        <f>VLOOKUP($E1909,
Products!$A$1:$F$201,MATCH(Orders!I$1,Products!$A$1:$F$1,0),0)</f>
        <v>6365.2492969652412</v>
      </c>
      <c r="J1909" s="2">
        <f>VLOOKUP($E1909,
Products!$A$1:$F$201,MATCH(Orders!J$1,Products!$A$1:$F$1,0),0)</f>
        <v>4174.927496964433</v>
      </c>
    </row>
    <row r="1910" spans="1:10">
      <c r="A1910">
        <v>1909</v>
      </c>
      <c r="B1910" s="4">
        <v>45970</v>
      </c>
      <c r="C1910" s="10">
        <f>DATE(YEAR(orders[[#This Row],[order_date]]), MONTH(orders[[#This Row],[order_date]]), 1)</f>
        <v>45962</v>
      </c>
      <c r="D1910" t="s">
        <v>3673</v>
      </c>
      <c r="E1910" t="s">
        <v>556</v>
      </c>
      <c r="F1910" t="str">
        <f>VLOOKUP(orders[[#This Row],[product_id]],Products!A:C,3,0)</f>
        <v>Appliances</v>
      </c>
      <c r="G1910">
        <v>3</v>
      </c>
      <c r="H1910" s="6">
        <v>0.13345557668524177</v>
      </c>
      <c r="I1910" s="2">
        <f>VLOOKUP($E1910,
Products!$A$1:$F$201,MATCH(Orders!I$1,Products!$A$1:$F$1,0),0)</f>
        <v>27054.121101651981</v>
      </c>
      <c r="J1910" s="2">
        <f>VLOOKUP($E1910,
Products!$A$1:$F$201,MATCH(Orders!J$1,Products!$A$1:$F$1,0),0)</f>
        <v>19388.930988794411</v>
      </c>
    </row>
    <row r="1911" spans="1:10">
      <c r="A1911">
        <v>1910</v>
      </c>
      <c r="B1911" s="4">
        <v>44929</v>
      </c>
      <c r="C1911" s="10">
        <f>DATE(YEAR(orders[[#This Row],[order_date]]), MONTH(orders[[#This Row],[order_date]]), 1)</f>
        <v>44927</v>
      </c>
      <c r="D1911" t="s">
        <v>860</v>
      </c>
      <c r="E1911" t="s">
        <v>578</v>
      </c>
      <c r="F1911" t="str">
        <f>VLOOKUP(orders[[#This Row],[product_id]],Products!A:C,3,0)</f>
        <v>Electronics</v>
      </c>
      <c r="G1911">
        <v>2</v>
      </c>
      <c r="H1911" s="6">
        <v>0.14279862846362457</v>
      </c>
      <c r="I1911" s="2">
        <f>VLOOKUP($E1911,
Products!$A$1:$F$201,MATCH(Orders!I$1,Products!$A$1:$F$1,0),0)</f>
        <v>2632.553295816565</v>
      </c>
      <c r="J1911" s="2">
        <f>VLOOKUP($E1911,
Products!$A$1:$F$201,MATCH(Orders!J$1,Products!$A$1:$F$1,0),0)</f>
        <v>1732.316114566717</v>
      </c>
    </row>
    <row r="1912" spans="1:10">
      <c r="A1912">
        <v>1911</v>
      </c>
      <c r="B1912" s="4">
        <v>45837</v>
      </c>
      <c r="C1912" s="10">
        <f>DATE(YEAR(orders[[#This Row],[order_date]]), MONTH(orders[[#This Row],[order_date]]), 1)</f>
        <v>45809</v>
      </c>
      <c r="D1912" t="s">
        <v>4240</v>
      </c>
      <c r="E1912" t="s">
        <v>565</v>
      </c>
      <c r="F1912" t="str">
        <f>VLOOKUP(orders[[#This Row],[product_id]],Products!A:C,3,0)</f>
        <v>Electronics</v>
      </c>
      <c r="G1912">
        <v>2</v>
      </c>
      <c r="H1912" s="6">
        <v>0.13161776710931702</v>
      </c>
      <c r="I1912" s="2">
        <f>VLOOKUP($E1912,
Products!$A$1:$F$201,MATCH(Orders!I$1,Products!$A$1:$F$1,0),0)</f>
        <v>2327.4213408101141</v>
      </c>
      <c r="J1912" s="2">
        <f>VLOOKUP($E1912,
Products!$A$1:$F$201,MATCH(Orders!J$1,Products!$A$1:$F$1,0),0)</f>
        <v>1682.0944582406071</v>
      </c>
    </row>
    <row r="1913" spans="1:10">
      <c r="A1913">
        <v>1912</v>
      </c>
      <c r="B1913" s="4">
        <v>45233</v>
      </c>
      <c r="C1913" s="10">
        <f>DATE(YEAR(orders[[#This Row],[order_date]]), MONTH(orders[[#This Row],[order_date]]), 1)</f>
        <v>45231</v>
      </c>
      <c r="D1913" t="s">
        <v>925</v>
      </c>
      <c r="E1913" t="s">
        <v>704</v>
      </c>
      <c r="F1913" t="str">
        <f>VLOOKUP(orders[[#This Row],[product_id]],Products!A:C,3,0)</f>
        <v>Electronics</v>
      </c>
      <c r="G1913">
        <v>3</v>
      </c>
      <c r="H1913" s="6">
        <v>0.18162883306794392</v>
      </c>
      <c r="I1913" s="2">
        <f>VLOOKUP($E1913,
Products!$A$1:$F$201,MATCH(Orders!I$1,Products!$A$1:$F$1,0),0)</f>
        <v>2453.3182634424861</v>
      </c>
      <c r="J1913" s="2">
        <f>VLOOKUP($E1913,
Products!$A$1:$F$201,MATCH(Orders!J$1,Products!$A$1:$F$1,0),0)</f>
        <v>1951.860511286576</v>
      </c>
    </row>
    <row r="1914" spans="1:10">
      <c r="A1914">
        <v>1913</v>
      </c>
      <c r="B1914" s="4">
        <v>45358</v>
      </c>
      <c r="C1914" s="10">
        <f>DATE(YEAR(orders[[#This Row],[order_date]]), MONTH(orders[[#This Row],[order_date]]), 1)</f>
        <v>45352</v>
      </c>
      <c r="D1914" t="s">
        <v>2188</v>
      </c>
      <c r="E1914" t="s">
        <v>585</v>
      </c>
      <c r="F1914" t="str">
        <f>VLOOKUP(orders[[#This Row],[product_id]],Products!A:C,3,0)</f>
        <v>Appliances</v>
      </c>
      <c r="G1914">
        <v>1</v>
      </c>
      <c r="H1914" s="6">
        <v>5.6382665273373329E-2</v>
      </c>
      <c r="I1914" s="2">
        <f>VLOOKUP($E1914,
Products!$A$1:$F$201,MATCH(Orders!I$1,Products!$A$1:$F$1,0),0)</f>
        <v>24049.2355837664</v>
      </c>
      <c r="J1914" s="2">
        <f>VLOOKUP($E1914,
Products!$A$1:$F$201,MATCH(Orders!J$1,Products!$A$1:$F$1,0),0)</f>
        <v>19053.338129326308</v>
      </c>
    </row>
    <row r="1915" spans="1:10">
      <c r="A1915">
        <v>1914</v>
      </c>
      <c r="B1915" s="4">
        <v>45062</v>
      </c>
      <c r="C1915" s="10">
        <f>DATE(YEAR(orders[[#This Row],[order_date]]), MONTH(orders[[#This Row],[order_date]]), 1)</f>
        <v>45047</v>
      </c>
      <c r="D1915" t="s">
        <v>3944</v>
      </c>
      <c r="E1915" t="s">
        <v>661</v>
      </c>
      <c r="F1915" t="str">
        <f>VLOOKUP(orders[[#This Row],[product_id]],Products!A:C,3,0)</f>
        <v>Electronics</v>
      </c>
      <c r="G1915">
        <v>1</v>
      </c>
      <c r="H1915" s="6">
        <v>0.2381647559078573</v>
      </c>
      <c r="I1915" s="2">
        <f>VLOOKUP($E1915,
Products!$A$1:$F$201,MATCH(Orders!I$1,Products!$A$1:$F$1,0),0)</f>
        <v>18760.038541255031</v>
      </c>
      <c r="J1915" s="2">
        <f>VLOOKUP($E1915,
Products!$A$1:$F$201,MATCH(Orders!J$1,Products!$A$1:$F$1,0),0)</f>
        <v>13545.127547708629</v>
      </c>
    </row>
    <row r="1916" spans="1:10">
      <c r="A1916">
        <v>1915</v>
      </c>
      <c r="B1916" s="4">
        <v>45441</v>
      </c>
      <c r="C1916" s="10">
        <f>DATE(YEAR(orders[[#This Row],[order_date]]), MONTH(orders[[#This Row],[order_date]]), 1)</f>
        <v>45413</v>
      </c>
      <c r="D1916" t="s">
        <v>1027</v>
      </c>
      <c r="E1916" t="s">
        <v>629</v>
      </c>
      <c r="F1916" t="str">
        <f>VLOOKUP(orders[[#This Row],[product_id]],Products!A:C,3,0)</f>
        <v>Electronics</v>
      </c>
      <c r="G1916">
        <v>1</v>
      </c>
      <c r="H1916" s="6">
        <v>0.17966775702333931</v>
      </c>
      <c r="I1916" s="2">
        <f>VLOOKUP($E1916,
Products!$A$1:$F$201,MATCH(Orders!I$1,Products!$A$1:$F$1,0),0)</f>
        <v>12411.13061655427</v>
      </c>
      <c r="J1916" s="2">
        <f>VLOOKUP($E1916,
Products!$A$1:$F$201,MATCH(Orders!J$1,Products!$A$1:$F$1,0),0)</f>
        <v>9821.2729118635452</v>
      </c>
    </row>
    <row r="1917" spans="1:10">
      <c r="A1917">
        <v>1916</v>
      </c>
      <c r="B1917" s="4">
        <v>45119</v>
      </c>
      <c r="C1917" s="10">
        <f>DATE(YEAR(orders[[#This Row],[order_date]]), MONTH(orders[[#This Row],[order_date]]), 1)</f>
        <v>45108</v>
      </c>
      <c r="D1917" t="s">
        <v>3444</v>
      </c>
      <c r="E1917" t="s">
        <v>704</v>
      </c>
      <c r="F1917" t="str">
        <f>VLOOKUP(orders[[#This Row],[product_id]],Products!A:C,3,0)</f>
        <v>Electronics</v>
      </c>
      <c r="G1917">
        <v>1</v>
      </c>
      <c r="H1917" s="6">
        <v>0.23441312469301726</v>
      </c>
      <c r="I1917" s="2">
        <f>VLOOKUP($E1917,
Products!$A$1:$F$201,MATCH(Orders!I$1,Products!$A$1:$F$1,0),0)</f>
        <v>2453.3182634424861</v>
      </c>
      <c r="J1917" s="2">
        <f>VLOOKUP($E1917,
Products!$A$1:$F$201,MATCH(Orders!J$1,Products!$A$1:$F$1,0),0)</f>
        <v>1951.860511286576</v>
      </c>
    </row>
    <row r="1918" spans="1:10">
      <c r="A1918">
        <v>1917</v>
      </c>
      <c r="B1918" s="4">
        <v>45799</v>
      </c>
      <c r="C1918" s="10">
        <f>DATE(YEAR(orders[[#This Row],[order_date]]), MONTH(orders[[#This Row],[order_date]]), 1)</f>
        <v>45778</v>
      </c>
      <c r="D1918" t="s">
        <v>1546</v>
      </c>
      <c r="E1918" t="s">
        <v>519</v>
      </c>
      <c r="F1918" t="str">
        <f>VLOOKUP(orders[[#This Row],[product_id]],Products!A:C,3,0)</f>
        <v>Electronics</v>
      </c>
      <c r="G1918">
        <v>3</v>
      </c>
      <c r="H1918" s="6">
        <v>0.15174490243571848</v>
      </c>
      <c r="I1918" s="2">
        <f>VLOOKUP($E1918,
Products!$A$1:$F$201,MATCH(Orders!I$1,Products!$A$1:$F$1,0),0)</f>
        <v>13103.02115426216</v>
      </c>
      <c r="J1918" s="2">
        <f>VLOOKUP($E1918,
Products!$A$1:$F$201,MATCH(Orders!J$1,Products!$A$1:$F$1,0),0)</f>
        <v>8775.5491996797755</v>
      </c>
    </row>
    <row r="1919" spans="1:10">
      <c r="A1919">
        <v>1918</v>
      </c>
      <c r="B1919" s="4">
        <v>45592</v>
      </c>
      <c r="C1919" s="10">
        <f>DATE(YEAR(orders[[#This Row],[order_date]]), MONTH(orders[[#This Row],[order_date]]), 1)</f>
        <v>45566</v>
      </c>
      <c r="D1919" t="s">
        <v>2291</v>
      </c>
      <c r="E1919" t="s">
        <v>665</v>
      </c>
      <c r="F1919" t="str">
        <f>VLOOKUP(orders[[#This Row],[product_id]],Products!A:C,3,0)</f>
        <v>Electronics</v>
      </c>
      <c r="G1919">
        <v>2</v>
      </c>
      <c r="H1919" s="6">
        <v>0.12249034733484064</v>
      </c>
      <c r="I1919" s="2">
        <f>VLOOKUP($E1919,
Products!$A$1:$F$201,MATCH(Orders!I$1,Products!$A$1:$F$1,0),0)</f>
        <v>2381.208040848107</v>
      </c>
      <c r="J1919" s="2">
        <f>VLOOKUP($E1919,
Products!$A$1:$F$201,MATCH(Orders!J$1,Products!$A$1:$F$1,0),0)</f>
        <v>1615.320210979525</v>
      </c>
    </row>
    <row r="1920" spans="1:10">
      <c r="A1920">
        <v>1919</v>
      </c>
      <c r="B1920" s="4">
        <v>45135</v>
      </c>
      <c r="C1920" s="10">
        <f>DATE(YEAR(orders[[#This Row],[order_date]]), MONTH(orders[[#This Row],[order_date]]), 1)</f>
        <v>45108</v>
      </c>
      <c r="D1920" t="s">
        <v>2542</v>
      </c>
      <c r="E1920" t="s">
        <v>513</v>
      </c>
      <c r="F1920" t="str">
        <f>VLOOKUP(orders[[#This Row],[product_id]],Products!A:C,3,0)</f>
        <v>Electronics</v>
      </c>
      <c r="G1920">
        <v>1</v>
      </c>
      <c r="H1920" s="6">
        <v>0.12884516818186953</v>
      </c>
      <c r="I1920" s="2">
        <f>VLOOKUP($E1920,
Products!$A$1:$F$201,MATCH(Orders!I$1,Products!$A$1:$F$1,0),0)</f>
        <v>2370.6748519187499</v>
      </c>
      <c r="J1920" s="2">
        <f>VLOOKUP($E1920,
Products!$A$1:$F$201,MATCH(Orders!J$1,Products!$A$1:$F$1,0),0)</f>
        <v>1742.1190905744229</v>
      </c>
    </row>
    <row r="1921" spans="1:10">
      <c r="A1921">
        <v>1920</v>
      </c>
      <c r="B1921" s="4">
        <v>45878</v>
      </c>
      <c r="C1921" s="10">
        <f>DATE(YEAR(orders[[#This Row],[order_date]]), MONTH(orders[[#This Row],[order_date]]), 1)</f>
        <v>45870</v>
      </c>
      <c r="D1921" t="s">
        <v>3265</v>
      </c>
      <c r="E1921" t="s">
        <v>532</v>
      </c>
      <c r="F1921" t="str">
        <f>VLOOKUP(orders[[#This Row],[product_id]],Products!A:C,3,0)</f>
        <v>Electronics</v>
      </c>
      <c r="G1921">
        <v>1</v>
      </c>
      <c r="H1921" s="6">
        <v>0.17061090009278398</v>
      </c>
      <c r="I1921" s="2">
        <f>VLOOKUP($E1921,
Products!$A$1:$F$201,MATCH(Orders!I$1,Products!$A$1:$F$1,0),0)</f>
        <v>2668.0593077725212</v>
      </c>
      <c r="J1921" s="2">
        <f>VLOOKUP($E1921,
Products!$A$1:$F$201,MATCH(Orders!J$1,Products!$A$1:$F$1,0),0)</f>
        <v>1923.7114222321791</v>
      </c>
    </row>
    <row r="1922" spans="1:10">
      <c r="A1922">
        <v>1921</v>
      </c>
      <c r="B1922" s="4">
        <v>45984</v>
      </c>
      <c r="C1922" s="10">
        <f>DATE(YEAR(orders[[#This Row],[order_date]]), MONTH(orders[[#This Row],[order_date]]), 1)</f>
        <v>45962</v>
      </c>
      <c r="D1922" t="s">
        <v>2840</v>
      </c>
      <c r="E1922" t="s">
        <v>555</v>
      </c>
      <c r="F1922" t="str">
        <f>VLOOKUP(orders[[#This Row],[product_id]],Products!A:C,3,0)</f>
        <v>Electronics</v>
      </c>
      <c r="G1922">
        <v>1</v>
      </c>
      <c r="H1922" s="6">
        <v>0.10604032563329867</v>
      </c>
      <c r="I1922" s="2">
        <f>VLOOKUP($E1922,
Products!$A$1:$F$201,MATCH(Orders!I$1,Products!$A$1:$F$1,0),0)</f>
        <v>32397.674936233889</v>
      </c>
      <c r="J1922" s="2">
        <f>VLOOKUP($E1922,
Products!$A$1:$F$201,MATCH(Orders!J$1,Products!$A$1:$F$1,0),0)</f>
        <v>24559.251285382288</v>
      </c>
    </row>
    <row r="1923" spans="1:10">
      <c r="A1923">
        <v>1922</v>
      </c>
      <c r="B1923" s="4">
        <v>45575</v>
      </c>
      <c r="C1923" s="10">
        <f>DATE(YEAR(orders[[#This Row],[order_date]]), MONTH(orders[[#This Row],[order_date]]), 1)</f>
        <v>45566</v>
      </c>
      <c r="D1923" t="s">
        <v>2274</v>
      </c>
      <c r="E1923" t="s">
        <v>692</v>
      </c>
      <c r="F1923" t="str">
        <f>VLOOKUP(orders[[#This Row],[product_id]],Products!A:C,3,0)</f>
        <v>Electronics</v>
      </c>
      <c r="G1923">
        <v>1</v>
      </c>
      <c r="H1923" s="6">
        <v>0.21727034418264768</v>
      </c>
      <c r="I1923" s="2">
        <f>VLOOKUP($E1923,
Products!$A$1:$F$201,MATCH(Orders!I$1,Products!$A$1:$F$1,0),0)</f>
        <v>18150.337151787651</v>
      </c>
      <c r="J1923" s="2">
        <f>VLOOKUP($E1923,
Products!$A$1:$F$201,MATCH(Orders!J$1,Products!$A$1:$F$1,0),0)</f>
        <v>11965.45000430708</v>
      </c>
    </row>
    <row r="1924" spans="1:10">
      <c r="A1924">
        <v>1923</v>
      </c>
      <c r="B1924" s="4">
        <v>45046</v>
      </c>
      <c r="C1924" s="10">
        <f>DATE(YEAR(orders[[#This Row],[order_date]]), MONTH(orders[[#This Row],[order_date]]), 1)</f>
        <v>45017</v>
      </c>
      <c r="D1924" t="s">
        <v>3028</v>
      </c>
      <c r="E1924" t="s">
        <v>562</v>
      </c>
      <c r="F1924" t="str">
        <f>VLOOKUP(orders[[#This Row],[product_id]],Products!A:C,3,0)</f>
        <v>Electronics</v>
      </c>
      <c r="G1924">
        <v>2</v>
      </c>
      <c r="H1924" s="6">
        <v>0.21859622760479699</v>
      </c>
      <c r="I1924" s="2">
        <f>VLOOKUP($E1924,
Products!$A$1:$F$201,MATCH(Orders!I$1,Products!$A$1:$F$1,0),0)</f>
        <v>2550.478597498749</v>
      </c>
      <c r="J1924" s="2">
        <f>VLOOKUP($E1924,
Products!$A$1:$F$201,MATCH(Orders!J$1,Products!$A$1:$F$1,0),0)</f>
        <v>1688.129752018375</v>
      </c>
    </row>
    <row r="1925" spans="1:10">
      <c r="A1925">
        <v>1924</v>
      </c>
      <c r="B1925" s="4">
        <v>45553</v>
      </c>
      <c r="C1925" s="10">
        <f>DATE(YEAR(orders[[#This Row],[order_date]]), MONTH(orders[[#This Row],[order_date]]), 1)</f>
        <v>45536</v>
      </c>
      <c r="D1925" t="s">
        <v>2894</v>
      </c>
      <c r="E1925" t="s">
        <v>508</v>
      </c>
      <c r="F1925" t="str">
        <f>VLOOKUP(orders[[#This Row],[product_id]],Products!A:C,3,0)</f>
        <v>Electronics</v>
      </c>
      <c r="G1925">
        <v>2</v>
      </c>
      <c r="H1925" s="6">
        <v>0.20529332366260891</v>
      </c>
      <c r="I1925" s="2">
        <f>VLOOKUP($E1925,
Products!$A$1:$F$201,MATCH(Orders!I$1,Products!$A$1:$F$1,0),0)</f>
        <v>23345.985707147142</v>
      </c>
      <c r="J1925" s="2">
        <f>VLOOKUP($E1925,
Products!$A$1:$F$201,MATCH(Orders!J$1,Products!$A$1:$F$1,0),0)</f>
        <v>15772.90371323649</v>
      </c>
    </row>
    <row r="1926" spans="1:10">
      <c r="A1926">
        <v>1925</v>
      </c>
      <c r="B1926" s="4">
        <v>45451</v>
      </c>
      <c r="C1926" s="10">
        <f>DATE(YEAR(orders[[#This Row],[order_date]]), MONTH(orders[[#This Row],[order_date]]), 1)</f>
        <v>45444</v>
      </c>
      <c r="D1926" t="s">
        <v>4495</v>
      </c>
      <c r="E1926" t="s">
        <v>660</v>
      </c>
      <c r="F1926" t="str">
        <f>VLOOKUP(orders[[#This Row],[product_id]],Products!A:C,3,0)</f>
        <v>Appliances</v>
      </c>
      <c r="G1926">
        <v>3</v>
      </c>
      <c r="H1926" s="6">
        <v>7.8948123766474684E-2</v>
      </c>
      <c r="I1926" s="2">
        <f>VLOOKUP($E1926,
Products!$A$1:$F$201,MATCH(Orders!I$1,Products!$A$1:$F$1,0),0)</f>
        <v>25996.564605776519</v>
      </c>
      <c r="J1926" s="2">
        <f>VLOOKUP($E1926,
Products!$A$1:$F$201,MATCH(Orders!J$1,Products!$A$1:$F$1,0),0)</f>
        <v>20210.769869456319</v>
      </c>
    </row>
    <row r="1927" spans="1:10">
      <c r="A1927">
        <v>1926</v>
      </c>
      <c r="B1927" s="4">
        <v>45695</v>
      </c>
      <c r="C1927" s="10">
        <f>DATE(YEAR(orders[[#This Row],[order_date]]), MONTH(orders[[#This Row],[order_date]]), 1)</f>
        <v>45689</v>
      </c>
      <c r="D1927" t="s">
        <v>2465</v>
      </c>
      <c r="E1927" t="s">
        <v>539</v>
      </c>
      <c r="F1927" t="str">
        <f>VLOOKUP(orders[[#This Row],[product_id]],Products!A:C,3,0)</f>
        <v>Appliances</v>
      </c>
      <c r="G1927">
        <v>1</v>
      </c>
      <c r="H1927" s="6">
        <v>7.8748601480381916E-2</v>
      </c>
      <c r="I1927" s="2">
        <f>VLOOKUP($E1927,
Products!$A$1:$F$201,MATCH(Orders!I$1,Products!$A$1:$F$1,0),0)</f>
        <v>25730.234720482978</v>
      </c>
      <c r="J1927" s="2">
        <f>VLOOKUP($E1927,
Products!$A$1:$F$201,MATCH(Orders!J$1,Products!$A$1:$F$1,0),0)</f>
        <v>17186.87037527658</v>
      </c>
    </row>
    <row r="1928" spans="1:10">
      <c r="A1928">
        <v>1927</v>
      </c>
      <c r="B1928" s="4">
        <v>45438</v>
      </c>
      <c r="C1928" s="10">
        <f>DATE(YEAR(orders[[#This Row],[order_date]]), MONTH(orders[[#This Row],[order_date]]), 1)</f>
        <v>45413</v>
      </c>
      <c r="D1928" t="s">
        <v>1330</v>
      </c>
      <c r="E1928" t="s">
        <v>531</v>
      </c>
      <c r="F1928" t="str">
        <f>VLOOKUP(orders[[#This Row],[product_id]],Products!A:C,3,0)</f>
        <v>Electronics</v>
      </c>
      <c r="G1928">
        <v>3</v>
      </c>
      <c r="H1928" s="6">
        <v>0.17189789704289873</v>
      </c>
      <c r="I1928" s="2">
        <f>VLOOKUP($E1928,
Products!$A$1:$F$201,MATCH(Orders!I$1,Products!$A$1:$F$1,0),0)</f>
        <v>29674.378925417219</v>
      </c>
      <c r="J1928" s="2">
        <f>VLOOKUP($E1928,
Products!$A$1:$F$201,MATCH(Orders!J$1,Products!$A$1:$F$1,0),0)</f>
        <v>20795.30337605517</v>
      </c>
    </row>
    <row r="1929" spans="1:10">
      <c r="A1929">
        <v>1928</v>
      </c>
      <c r="B1929" s="4">
        <v>44973</v>
      </c>
      <c r="C1929" s="10">
        <f>DATE(YEAR(orders[[#This Row],[order_date]]), MONTH(orders[[#This Row],[order_date]]), 1)</f>
        <v>44958</v>
      </c>
      <c r="D1929" t="s">
        <v>4567</v>
      </c>
      <c r="E1929" t="s">
        <v>673</v>
      </c>
      <c r="F1929" t="str">
        <f>VLOOKUP(orders[[#This Row],[product_id]],Products!A:C,3,0)</f>
        <v>Electronics</v>
      </c>
      <c r="G1929">
        <v>2</v>
      </c>
      <c r="H1929" s="6">
        <v>0.17937645041677835</v>
      </c>
      <c r="I1929" s="2">
        <f>VLOOKUP($E1929,
Products!$A$1:$F$201,MATCH(Orders!I$1,Products!$A$1:$F$1,0),0)</f>
        <v>19770.070105413852</v>
      </c>
      <c r="J1929" s="2">
        <f>VLOOKUP($E1929,
Products!$A$1:$F$201,MATCH(Orders!J$1,Products!$A$1:$F$1,0),0)</f>
        <v>14414.291574648811</v>
      </c>
    </row>
    <row r="1930" spans="1:10">
      <c r="A1930">
        <v>1929</v>
      </c>
      <c r="B1930" s="4">
        <v>45698</v>
      </c>
      <c r="C1930" s="10">
        <f>DATE(YEAR(orders[[#This Row],[order_date]]), MONTH(orders[[#This Row],[order_date]]), 1)</f>
        <v>45689</v>
      </c>
      <c r="D1930" t="s">
        <v>3669</v>
      </c>
      <c r="E1930" t="s">
        <v>620</v>
      </c>
      <c r="F1930" t="str">
        <f>VLOOKUP(orders[[#This Row],[product_id]],Products!A:C,3,0)</f>
        <v>Electronics</v>
      </c>
      <c r="G1930">
        <v>1</v>
      </c>
      <c r="H1930" s="6">
        <v>0.12729304408859879</v>
      </c>
      <c r="I1930" s="2">
        <f>VLOOKUP($E1930,
Products!$A$1:$F$201,MATCH(Orders!I$1,Products!$A$1:$F$1,0),0)</f>
        <v>23669.635851452331</v>
      </c>
      <c r="J1930" s="2">
        <f>VLOOKUP($E1930,
Products!$A$1:$F$201,MATCH(Orders!J$1,Products!$A$1:$F$1,0),0)</f>
        <v>17880.752220874681</v>
      </c>
    </row>
    <row r="1931" spans="1:10">
      <c r="A1931">
        <v>1930</v>
      </c>
      <c r="B1931" s="4">
        <v>45666</v>
      </c>
      <c r="C1931" s="10">
        <f>DATE(YEAR(orders[[#This Row],[order_date]]), MONTH(orders[[#This Row],[order_date]]), 1)</f>
        <v>45658</v>
      </c>
      <c r="D1931" t="s">
        <v>1058</v>
      </c>
      <c r="E1931" t="s">
        <v>591</v>
      </c>
      <c r="F1931" t="str">
        <f>VLOOKUP(orders[[#This Row],[product_id]],Products!A:C,3,0)</f>
        <v>Appliances</v>
      </c>
      <c r="G1931">
        <v>2</v>
      </c>
      <c r="H1931" s="6">
        <v>9.7471412342002711E-2</v>
      </c>
      <c r="I1931" s="2">
        <f>VLOOKUP($E1931,
Products!$A$1:$F$201,MATCH(Orders!I$1,Products!$A$1:$F$1,0),0)</f>
        <v>5828.0678031706884</v>
      </c>
      <c r="J1931" s="2">
        <f>VLOOKUP($E1931,
Products!$A$1:$F$201,MATCH(Orders!J$1,Products!$A$1:$F$1,0),0)</f>
        <v>3928.741316454903</v>
      </c>
    </row>
    <row r="1932" spans="1:10">
      <c r="A1932">
        <v>1931</v>
      </c>
      <c r="B1932" s="4">
        <v>45448</v>
      </c>
      <c r="C1932" s="10">
        <f>DATE(YEAR(orders[[#This Row],[order_date]]), MONTH(orders[[#This Row],[order_date]]), 1)</f>
        <v>45444</v>
      </c>
      <c r="D1932" t="s">
        <v>1734</v>
      </c>
      <c r="E1932" t="s">
        <v>665</v>
      </c>
      <c r="F1932" t="str">
        <f>VLOOKUP(orders[[#This Row],[product_id]],Products!A:C,3,0)</f>
        <v>Electronics</v>
      </c>
      <c r="G1932">
        <v>1</v>
      </c>
      <c r="H1932" s="6">
        <v>0.18126513626514876</v>
      </c>
      <c r="I1932" s="2">
        <f>VLOOKUP($E1932,
Products!$A$1:$F$201,MATCH(Orders!I$1,Products!$A$1:$F$1,0),0)</f>
        <v>2381.208040848107</v>
      </c>
      <c r="J1932" s="2">
        <f>VLOOKUP($E1932,
Products!$A$1:$F$201,MATCH(Orders!J$1,Products!$A$1:$F$1,0),0)</f>
        <v>1615.320210979525</v>
      </c>
    </row>
    <row r="1933" spans="1:10">
      <c r="A1933">
        <v>1932</v>
      </c>
      <c r="B1933" s="4">
        <v>45060</v>
      </c>
      <c r="C1933" s="10">
        <f>DATE(YEAR(orders[[#This Row],[order_date]]), MONTH(orders[[#This Row],[order_date]]), 1)</f>
        <v>45047</v>
      </c>
      <c r="D1933" t="s">
        <v>3135</v>
      </c>
      <c r="E1933" t="s">
        <v>674</v>
      </c>
      <c r="F1933" t="str">
        <f>VLOOKUP(orders[[#This Row],[product_id]],Products!A:C,3,0)</f>
        <v>Appliances</v>
      </c>
      <c r="G1933">
        <v>2</v>
      </c>
      <c r="H1933" s="6">
        <v>9.8396316600475001E-2</v>
      </c>
      <c r="I1933" s="2">
        <f>VLOOKUP($E1933,
Products!$A$1:$F$201,MATCH(Orders!I$1,Products!$A$1:$F$1,0),0)</f>
        <v>6324.5253633508046</v>
      </c>
      <c r="J1933" s="2">
        <f>VLOOKUP($E1933,
Products!$A$1:$F$201,MATCH(Orders!J$1,Products!$A$1:$F$1,0),0)</f>
        <v>4493.055585088201</v>
      </c>
    </row>
    <row r="1934" spans="1:10">
      <c r="A1934">
        <v>1933</v>
      </c>
      <c r="B1934" s="4">
        <v>45174</v>
      </c>
      <c r="C1934" s="10">
        <f>DATE(YEAR(orders[[#This Row],[order_date]]), MONTH(orders[[#This Row],[order_date]]), 1)</f>
        <v>45170</v>
      </c>
      <c r="D1934" t="s">
        <v>4501</v>
      </c>
      <c r="E1934" t="s">
        <v>635</v>
      </c>
      <c r="F1934" t="str">
        <f>VLOOKUP(orders[[#This Row],[product_id]],Products!A:C,3,0)</f>
        <v>Electronics</v>
      </c>
      <c r="G1934">
        <v>2</v>
      </c>
      <c r="H1934" s="6">
        <v>0.15218791944578355</v>
      </c>
      <c r="I1934" s="2">
        <f>VLOOKUP($E1934,
Products!$A$1:$F$201,MATCH(Orders!I$1,Products!$A$1:$F$1,0),0)</f>
        <v>31014.321091901689</v>
      </c>
      <c r="J1934" s="2">
        <f>VLOOKUP($E1934,
Products!$A$1:$F$201,MATCH(Orders!J$1,Products!$A$1:$F$1,0),0)</f>
        <v>23202.91049209132</v>
      </c>
    </row>
    <row r="1935" spans="1:10">
      <c r="A1935">
        <v>1934</v>
      </c>
      <c r="B1935" s="4">
        <v>45362</v>
      </c>
      <c r="C1935" s="10">
        <f>DATE(YEAR(orders[[#This Row],[order_date]]), MONTH(orders[[#This Row],[order_date]]), 1)</f>
        <v>45352</v>
      </c>
      <c r="D1935" t="s">
        <v>4545</v>
      </c>
      <c r="E1935" t="s">
        <v>616</v>
      </c>
      <c r="F1935" t="str">
        <f>VLOOKUP(orders[[#This Row],[product_id]],Products!A:C,3,0)</f>
        <v>Electronics</v>
      </c>
      <c r="G1935">
        <v>2</v>
      </c>
      <c r="H1935" s="6">
        <v>0.11383395743113403</v>
      </c>
      <c r="I1935" s="2">
        <f>VLOOKUP($E1935,
Products!$A$1:$F$201,MATCH(Orders!I$1,Products!$A$1:$F$1,0),0)</f>
        <v>12172.554053901489</v>
      </c>
      <c r="J1935" s="2">
        <f>VLOOKUP($E1935,
Products!$A$1:$F$201,MATCH(Orders!J$1,Products!$A$1:$F$1,0),0)</f>
        <v>9644.7702288148557</v>
      </c>
    </row>
    <row r="1936" spans="1:10">
      <c r="A1936">
        <v>1935</v>
      </c>
      <c r="B1936" s="4">
        <v>45612</v>
      </c>
      <c r="C1936" s="10">
        <f>DATE(YEAR(orders[[#This Row],[order_date]]), MONTH(orders[[#This Row],[order_date]]), 1)</f>
        <v>45597</v>
      </c>
      <c r="D1936" t="s">
        <v>2063</v>
      </c>
      <c r="E1936" t="s">
        <v>705</v>
      </c>
      <c r="F1936" t="str">
        <f>VLOOKUP(orders[[#This Row],[product_id]],Products!A:C,3,0)</f>
        <v>Electronics</v>
      </c>
      <c r="G1936">
        <v>1</v>
      </c>
      <c r="H1936" s="6">
        <v>0.18961918498311084</v>
      </c>
      <c r="I1936" s="2">
        <f>VLOOKUP($E1936,
Products!$A$1:$F$201,MATCH(Orders!I$1,Products!$A$1:$F$1,0),0)</f>
        <v>11719.594724541899</v>
      </c>
      <c r="J1936" s="2">
        <f>VLOOKUP($E1936,
Products!$A$1:$F$201,MATCH(Orders!J$1,Products!$A$1:$F$1,0),0)</f>
        <v>7926.6332911718628</v>
      </c>
    </row>
    <row r="1937" spans="1:10">
      <c r="A1937">
        <v>1936</v>
      </c>
      <c r="B1937" s="4">
        <v>45512</v>
      </c>
      <c r="C1937" s="10">
        <f>DATE(YEAR(orders[[#This Row],[order_date]]), MONTH(orders[[#This Row],[order_date]]), 1)</f>
        <v>45505</v>
      </c>
      <c r="D1937" t="s">
        <v>1180</v>
      </c>
      <c r="E1937" t="s">
        <v>611</v>
      </c>
      <c r="F1937" t="str">
        <f>VLOOKUP(orders[[#This Row],[product_id]],Products!A:C,3,0)</f>
        <v>Electronics</v>
      </c>
      <c r="G1937">
        <v>2</v>
      </c>
      <c r="H1937" s="6">
        <v>0.21819382796124384</v>
      </c>
      <c r="I1937" s="2">
        <f>VLOOKUP($E1937,
Products!$A$1:$F$201,MATCH(Orders!I$1,Products!$A$1:$F$1,0),0)</f>
        <v>12041.08303405661</v>
      </c>
      <c r="J1937" s="2">
        <f>VLOOKUP($E1937,
Products!$A$1:$F$201,MATCH(Orders!J$1,Products!$A$1:$F$1,0),0)</f>
        <v>7946.6428283753548</v>
      </c>
    </row>
    <row r="1938" spans="1:10">
      <c r="A1938">
        <v>1937</v>
      </c>
      <c r="B1938" s="4">
        <v>45277</v>
      </c>
      <c r="C1938" s="10">
        <f>DATE(YEAR(orders[[#This Row],[order_date]]), MONTH(orders[[#This Row],[order_date]]), 1)</f>
        <v>45261</v>
      </c>
      <c r="D1938" t="s">
        <v>2715</v>
      </c>
      <c r="E1938" t="s">
        <v>640</v>
      </c>
      <c r="F1938" t="str">
        <f>VLOOKUP(orders[[#This Row],[product_id]],Products!A:C,3,0)</f>
        <v>Electronics</v>
      </c>
      <c r="G1938">
        <v>1</v>
      </c>
      <c r="H1938" s="6">
        <v>0.24543408483306933</v>
      </c>
      <c r="I1938" s="2">
        <f>VLOOKUP($E1938,
Products!$A$1:$F$201,MATCH(Orders!I$1,Products!$A$1:$F$1,0),0)</f>
        <v>28588.897930669911</v>
      </c>
      <c r="J1938" s="2">
        <f>VLOOKUP($E1938,
Products!$A$1:$F$201,MATCH(Orders!J$1,Products!$A$1:$F$1,0),0)</f>
        <v>20681.16336734363</v>
      </c>
    </row>
    <row r="1939" spans="1:10">
      <c r="A1939">
        <v>1938</v>
      </c>
      <c r="B1939" s="4">
        <v>45069</v>
      </c>
      <c r="C1939" s="10">
        <f>DATE(YEAR(orders[[#This Row],[order_date]]), MONTH(orders[[#This Row],[order_date]]), 1)</f>
        <v>45047</v>
      </c>
      <c r="D1939" t="s">
        <v>1633</v>
      </c>
      <c r="E1939" t="s">
        <v>524</v>
      </c>
      <c r="F1939" t="str">
        <f>VLOOKUP(orders[[#This Row],[product_id]],Products!A:C,3,0)</f>
        <v>Electronics</v>
      </c>
      <c r="G1939">
        <v>1</v>
      </c>
      <c r="H1939" s="6">
        <v>0.11353803971978285</v>
      </c>
      <c r="I1939" s="2">
        <f>VLOOKUP($E1939,
Products!$A$1:$F$201,MATCH(Orders!I$1,Products!$A$1:$F$1,0),0)</f>
        <v>13162.372749153699</v>
      </c>
      <c r="J1939" s="2">
        <f>VLOOKUP($E1939,
Products!$A$1:$F$201,MATCH(Orders!J$1,Products!$A$1:$F$1,0),0)</f>
        <v>8772.7564251238819</v>
      </c>
    </row>
    <row r="1940" spans="1:10">
      <c r="A1940">
        <v>1939</v>
      </c>
      <c r="B1940" s="4">
        <v>45893</v>
      </c>
      <c r="C1940" s="10">
        <f>DATE(YEAR(orders[[#This Row],[order_date]]), MONTH(orders[[#This Row],[order_date]]), 1)</f>
        <v>45870</v>
      </c>
      <c r="D1940" t="s">
        <v>735</v>
      </c>
      <c r="E1940" t="s">
        <v>538</v>
      </c>
      <c r="F1940" t="str">
        <f>VLOOKUP(orders[[#This Row],[product_id]],Products!A:C,3,0)</f>
        <v>Electronics</v>
      </c>
      <c r="G1940">
        <v>1</v>
      </c>
      <c r="H1940" s="6">
        <v>0.2119525053204164</v>
      </c>
      <c r="I1940" s="2">
        <f>VLOOKUP($E1940,
Products!$A$1:$F$201,MATCH(Orders!I$1,Products!$A$1:$F$1,0),0)</f>
        <v>29368.843697269542</v>
      </c>
      <c r="J1940" s="2">
        <f>VLOOKUP($E1940,
Products!$A$1:$F$201,MATCH(Orders!J$1,Products!$A$1:$F$1,0),0)</f>
        <v>23079.13344123889</v>
      </c>
    </row>
    <row r="1941" spans="1:10">
      <c r="A1941">
        <v>1940</v>
      </c>
      <c r="B1941" s="4">
        <v>45730</v>
      </c>
      <c r="C1941" s="10">
        <f>DATE(YEAR(orders[[#This Row],[order_date]]), MONTH(orders[[#This Row],[order_date]]), 1)</f>
        <v>45717</v>
      </c>
      <c r="D1941" t="s">
        <v>4124</v>
      </c>
      <c r="E1941" t="s">
        <v>507</v>
      </c>
      <c r="F1941" t="str">
        <f>VLOOKUP(orders[[#This Row],[product_id]],Products!A:C,3,0)</f>
        <v>Electronics</v>
      </c>
      <c r="G1941">
        <v>1</v>
      </c>
      <c r="H1941" s="6">
        <v>0.18937618415172941</v>
      </c>
      <c r="I1941" s="2">
        <f>VLOOKUP($E1941,
Products!$A$1:$F$201,MATCH(Orders!I$1,Products!$A$1:$F$1,0),0)</f>
        <v>28502.89768049858</v>
      </c>
      <c r="J1941" s="2">
        <f>VLOOKUP($E1941,
Products!$A$1:$F$201,MATCH(Orders!J$1,Products!$A$1:$F$1,0),0)</f>
        <v>20477.83623923226</v>
      </c>
    </row>
    <row r="1942" spans="1:10">
      <c r="A1942">
        <v>1941</v>
      </c>
      <c r="B1942" s="4">
        <v>45644</v>
      </c>
      <c r="C1942" s="10">
        <f>DATE(YEAR(orders[[#This Row],[order_date]]), MONTH(orders[[#This Row],[order_date]]), 1)</f>
        <v>45627</v>
      </c>
      <c r="D1942" t="s">
        <v>3675</v>
      </c>
      <c r="E1942" t="s">
        <v>700</v>
      </c>
      <c r="F1942" t="str">
        <f>VLOOKUP(orders[[#This Row],[product_id]],Products!A:C,3,0)</f>
        <v>Electronics</v>
      </c>
      <c r="G1942">
        <v>1</v>
      </c>
      <c r="H1942" s="6">
        <v>0.10230019710555628</v>
      </c>
      <c r="I1942" s="2">
        <f>VLOOKUP($E1942,
Products!$A$1:$F$201,MATCH(Orders!I$1,Products!$A$1:$F$1,0),0)</f>
        <v>11070.26215043813</v>
      </c>
      <c r="J1942" s="2">
        <f>VLOOKUP($E1942,
Products!$A$1:$F$201,MATCH(Orders!J$1,Products!$A$1:$F$1,0),0)</f>
        <v>7867.3909748932683</v>
      </c>
    </row>
    <row r="1943" spans="1:10">
      <c r="A1943">
        <v>1942</v>
      </c>
      <c r="B1943" s="4">
        <v>45569</v>
      </c>
      <c r="C1943" s="10">
        <f>DATE(YEAR(orders[[#This Row],[order_date]]), MONTH(orders[[#This Row],[order_date]]), 1)</f>
        <v>45566</v>
      </c>
      <c r="D1943" t="s">
        <v>3347</v>
      </c>
      <c r="E1943" t="s">
        <v>520</v>
      </c>
      <c r="F1943" t="str">
        <f>VLOOKUP(orders[[#This Row],[product_id]],Products!A:C,3,0)</f>
        <v>Electronics</v>
      </c>
      <c r="G1943">
        <v>1</v>
      </c>
      <c r="H1943" s="6">
        <v>0.20773623532717406</v>
      </c>
      <c r="I1943" s="2">
        <f>VLOOKUP($E1943,
Products!$A$1:$F$201,MATCH(Orders!I$1,Products!$A$1:$F$1,0),0)</f>
        <v>19053.584916305819</v>
      </c>
      <c r="J1943" s="2">
        <f>VLOOKUP($E1943,
Products!$A$1:$F$201,MATCH(Orders!J$1,Products!$A$1:$F$1,0),0)</f>
        <v>13248.74841276826</v>
      </c>
    </row>
    <row r="1944" spans="1:10">
      <c r="A1944">
        <v>1943</v>
      </c>
      <c r="B1944" s="4">
        <v>45427</v>
      </c>
      <c r="C1944" s="10">
        <f>DATE(YEAR(orders[[#This Row],[order_date]]), MONTH(orders[[#This Row],[order_date]]), 1)</f>
        <v>45413</v>
      </c>
      <c r="D1944" t="s">
        <v>3246</v>
      </c>
      <c r="E1944" t="s">
        <v>526</v>
      </c>
      <c r="F1944" t="str">
        <f>VLOOKUP(orders[[#This Row],[product_id]],Products!A:C,3,0)</f>
        <v>Electronics</v>
      </c>
      <c r="G1944">
        <v>1</v>
      </c>
      <c r="H1944" s="6">
        <v>0.10393048472707049</v>
      </c>
      <c r="I1944" s="2">
        <f>VLOOKUP($E1944,
Products!$A$1:$F$201,MATCH(Orders!I$1,Products!$A$1:$F$1,0),0)</f>
        <v>11165.347713400481</v>
      </c>
      <c r="J1944" s="2">
        <f>VLOOKUP($E1944,
Products!$A$1:$F$201,MATCH(Orders!J$1,Products!$A$1:$F$1,0),0)</f>
        <v>7966.5169511049389</v>
      </c>
    </row>
    <row r="1945" spans="1:10">
      <c r="A1945">
        <v>1944</v>
      </c>
      <c r="B1945" s="4">
        <v>45296</v>
      </c>
      <c r="C1945" s="10">
        <f>DATE(YEAR(orders[[#This Row],[order_date]]), MONTH(orders[[#This Row],[order_date]]), 1)</f>
        <v>45292</v>
      </c>
      <c r="D1945" t="s">
        <v>4525</v>
      </c>
      <c r="E1945" t="s">
        <v>583</v>
      </c>
      <c r="F1945" t="str">
        <f>VLOOKUP(orders[[#This Row],[product_id]],Products!A:C,3,0)</f>
        <v>Electronics</v>
      </c>
      <c r="G1945">
        <v>2</v>
      </c>
      <c r="H1945" s="6">
        <v>0.21778850219759621</v>
      </c>
      <c r="I1945" s="2">
        <f>VLOOKUP($E1945,
Products!$A$1:$F$201,MATCH(Orders!I$1,Products!$A$1:$F$1,0),0)</f>
        <v>22677.574574249091</v>
      </c>
      <c r="J1945" s="2">
        <f>VLOOKUP($E1945,
Products!$A$1:$F$201,MATCH(Orders!J$1,Products!$A$1:$F$1,0),0)</f>
        <v>16593.91273362303</v>
      </c>
    </row>
    <row r="1946" spans="1:10">
      <c r="A1946">
        <v>1945</v>
      </c>
      <c r="B1946" s="4">
        <v>45713</v>
      </c>
      <c r="C1946" s="10">
        <f>DATE(YEAR(orders[[#This Row],[order_date]]), MONTH(orders[[#This Row],[order_date]]), 1)</f>
        <v>45689</v>
      </c>
      <c r="D1946" t="s">
        <v>1200</v>
      </c>
      <c r="E1946" t="s">
        <v>564</v>
      </c>
      <c r="F1946" t="str">
        <f>VLOOKUP(orders[[#This Row],[product_id]],Products!A:C,3,0)</f>
        <v>Electronics</v>
      </c>
      <c r="G1946">
        <v>2</v>
      </c>
      <c r="H1946" s="6">
        <v>0.20819839295995859</v>
      </c>
      <c r="I1946" s="2">
        <f>VLOOKUP($E1946,
Products!$A$1:$F$201,MATCH(Orders!I$1,Products!$A$1:$F$1,0),0)</f>
        <v>21989.290766910399</v>
      </c>
      <c r="J1946" s="2">
        <f>VLOOKUP($E1946,
Products!$A$1:$F$201,MATCH(Orders!J$1,Products!$A$1:$F$1,0),0)</f>
        <v>15566.99865864101</v>
      </c>
    </row>
    <row r="1947" spans="1:10">
      <c r="A1947">
        <v>1946</v>
      </c>
      <c r="B1947" s="4">
        <v>45665</v>
      </c>
      <c r="C1947" s="10">
        <f>DATE(YEAR(orders[[#This Row],[order_date]]), MONTH(orders[[#This Row],[order_date]]), 1)</f>
        <v>45658</v>
      </c>
      <c r="D1947" t="s">
        <v>4633</v>
      </c>
      <c r="E1947" t="s">
        <v>609</v>
      </c>
      <c r="F1947" t="str">
        <f>VLOOKUP(orders[[#This Row],[product_id]],Products!A:C,3,0)</f>
        <v>Appliances</v>
      </c>
      <c r="G1947">
        <v>1</v>
      </c>
      <c r="H1947" s="6">
        <v>0.10077156310349382</v>
      </c>
      <c r="I1947" s="2">
        <f>VLOOKUP($E1947,
Products!$A$1:$F$201,MATCH(Orders!I$1,Products!$A$1:$F$1,0),0)</f>
        <v>2159.5378031052392</v>
      </c>
      <c r="J1947" s="2">
        <f>VLOOKUP($E1947,
Products!$A$1:$F$201,MATCH(Orders!J$1,Products!$A$1:$F$1,0),0)</f>
        <v>1501.9415981313371</v>
      </c>
    </row>
    <row r="1948" spans="1:10">
      <c r="A1948">
        <v>1947</v>
      </c>
      <c r="B1948" s="4">
        <v>45876</v>
      </c>
      <c r="C1948" s="10">
        <f>DATE(YEAR(orders[[#This Row],[order_date]]), MONTH(orders[[#This Row],[order_date]]), 1)</f>
        <v>45870</v>
      </c>
      <c r="D1948" t="s">
        <v>1093</v>
      </c>
      <c r="E1948" t="s">
        <v>587</v>
      </c>
      <c r="F1948" t="str">
        <f>VLOOKUP(orders[[#This Row],[product_id]],Products!A:C,3,0)</f>
        <v>Electronics</v>
      </c>
      <c r="G1948">
        <v>2</v>
      </c>
      <c r="H1948" s="6">
        <v>0.11799943250956378</v>
      </c>
      <c r="I1948" s="2">
        <f>VLOOKUP($E1948,
Products!$A$1:$F$201,MATCH(Orders!I$1,Products!$A$1:$F$1,0),0)</f>
        <v>16527.367619686949</v>
      </c>
      <c r="J1948" s="2">
        <f>VLOOKUP($E1948,
Products!$A$1:$F$201,MATCH(Orders!J$1,Products!$A$1:$F$1,0),0)</f>
        <v>12533.62883070202</v>
      </c>
    </row>
    <row r="1949" spans="1:10">
      <c r="A1949">
        <v>1948</v>
      </c>
      <c r="B1949" s="4">
        <v>45448</v>
      </c>
      <c r="C1949" s="10">
        <f>DATE(YEAR(orders[[#This Row],[order_date]]), MONTH(orders[[#This Row],[order_date]]), 1)</f>
        <v>45444</v>
      </c>
      <c r="D1949" t="s">
        <v>1578</v>
      </c>
      <c r="E1949" t="s">
        <v>623</v>
      </c>
      <c r="F1949" t="str">
        <f>VLOOKUP(orders[[#This Row],[product_id]],Products!A:C,3,0)</f>
        <v>Electronics</v>
      </c>
      <c r="G1949">
        <v>3</v>
      </c>
      <c r="H1949" s="6">
        <v>0.23785494358997353</v>
      </c>
      <c r="I1949" s="2">
        <f>VLOOKUP($E1949,
Products!$A$1:$F$201,MATCH(Orders!I$1,Products!$A$1:$F$1,0),0)</f>
        <v>27422.76406600175</v>
      </c>
      <c r="J1949" s="2">
        <f>VLOOKUP($E1949,
Products!$A$1:$F$201,MATCH(Orders!J$1,Products!$A$1:$F$1,0),0)</f>
        <v>18707.390708641691</v>
      </c>
    </row>
    <row r="1950" spans="1:10">
      <c r="A1950">
        <v>1949</v>
      </c>
      <c r="B1950" s="4">
        <v>45415</v>
      </c>
      <c r="C1950" s="10">
        <f>DATE(YEAR(orders[[#This Row],[order_date]]), MONTH(orders[[#This Row],[order_date]]), 1)</f>
        <v>45413</v>
      </c>
      <c r="D1950" t="s">
        <v>1540</v>
      </c>
      <c r="E1950" t="s">
        <v>618</v>
      </c>
      <c r="F1950" t="str">
        <f>VLOOKUP(orders[[#This Row],[product_id]],Products!A:C,3,0)</f>
        <v>Appliances</v>
      </c>
      <c r="G1950">
        <v>1</v>
      </c>
      <c r="H1950" s="6">
        <v>6.120990895393575E-2</v>
      </c>
      <c r="I1950" s="2">
        <f>VLOOKUP($E1950,
Products!$A$1:$F$201,MATCH(Orders!I$1,Products!$A$1:$F$1,0),0)</f>
        <v>5546.9777002203573</v>
      </c>
      <c r="J1950" s="2">
        <f>VLOOKUP($E1950,
Products!$A$1:$F$201,MATCH(Orders!J$1,Products!$A$1:$F$1,0),0)</f>
        <v>4048.2565671880161</v>
      </c>
    </row>
    <row r="1951" spans="1:10">
      <c r="A1951">
        <v>1950</v>
      </c>
      <c r="B1951" s="4">
        <v>45323</v>
      </c>
      <c r="C1951" s="10">
        <f>DATE(YEAR(orders[[#This Row],[order_date]]), MONTH(orders[[#This Row],[order_date]]), 1)</f>
        <v>45323</v>
      </c>
      <c r="D1951" t="s">
        <v>4030</v>
      </c>
      <c r="E1951" t="s">
        <v>544</v>
      </c>
      <c r="F1951" t="str">
        <f>VLOOKUP(orders[[#This Row],[product_id]],Products!A:C,3,0)</f>
        <v>Electronics</v>
      </c>
      <c r="G1951">
        <v>1</v>
      </c>
      <c r="H1951" s="6">
        <v>0.23503941717843718</v>
      </c>
      <c r="I1951" s="2">
        <f>VLOOKUP($E1951,
Products!$A$1:$F$201,MATCH(Orders!I$1,Products!$A$1:$F$1,0),0)</f>
        <v>16273.22789477584</v>
      </c>
      <c r="J1951" s="2">
        <f>VLOOKUP($E1951,
Products!$A$1:$F$201,MATCH(Orders!J$1,Products!$A$1:$F$1,0),0)</f>
        <v>12683.607953986329</v>
      </c>
    </row>
    <row r="1952" spans="1:10">
      <c r="A1952">
        <v>1951</v>
      </c>
      <c r="B1952" s="4">
        <v>45822</v>
      </c>
      <c r="C1952" s="10">
        <f>DATE(YEAR(orders[[#This Row],[order_date]]), MONTH(orders[[#This Row],[order_date]]), 1)</f>
        <v>45809</v>
      </c>
      <c r="D1952" t="s">
        <v>1335</v>
      </c>
      <c r="E1952" t="s">
        <v>525</v>
      </c>
      <c r="F1952" t="str">
        <f>VLOOKUP(orders[[#This Row],[product_id]],Products!A:C,3,0)</f>
        <v>Electronics</v>
      </c>
      <c r="G1952">
        <v>3</v>
      </c>
      <c r="H1952" s="6">
        <v>0.15405404077886645</v>
      </c>
      <c r="I1952" s="2">
        <f>VLOOKUP($E1952,
Products!$A$1:$F$201,MATCH(Orders!I$1,Products!$A$1:$F$1,0),0)</f>
        <v>2441.7405612875209</v>
      </c>
      <c r="J1952" s="2">
        <f>VLOOKUP($E1952,
Products!$A$1:$F$201,MATCH(Orders!J$1,Products!$A$1:$F$1,0),0)</f>
        <v>1934.1373706011941</v>
      </c>
    </row>
    <row r="1953" spans="1:10">
      <c r="A1953">
        <v>1952</v>
      </c>
      <c r="B1953" s="4">
        <v>45281</v>
      </c>
      <c r="C1953" s="10">
        <f>DATE(YEAR(orders[[#This Row],[order_date]]), MONTH(orders[[#This Row],[order_date]]), 1)</f>
        <v>45261</v>
      </c>
      <c r="D1953" t="s">
        <v>3692</v>
      </c>
      <c r="E1953" t="s">
        <v>506</v>
      </c>
      <c r="F1953" t="str">
        <f>VLOOKUP(orders[[#This Row],[product_id]],Products!A:C,3,0)</f>
        <v>Electronics</v>
      </c>
      <c r="G1953">
        <v>1</v>
      </c>
      <c r="H1953" s="6">
        <v>0.17382746501641139</v>
      </c>
      <c r="I1953" s="2">
        <f>VLOOKUP($E1953,
Products!$A$1:$F$201,MATCH(Orders!I$1,Products!$A$1:$F$1,0),0)</f>
        <v>2354.115904304108</v>
      </c>
      <c r="J1953" s="2">
        <f>VLOOKUP($E1953,
Products!$A$1:$F$201,MATCH(Orders!J$1,Products!$A$1:$F$1,0),0)</f>
        <v>1810.784620830796</v>
      </c>
    </row>
    <row r="1954" spans="1:10">
      <c r="A1954">
        <v>1953</v>
      </c>
      <c r="B1954" s="4">
        <v>45873</v>
      </c>
      <c r="C1954" s="10">
        <f>DATE(YEAR(orders[[#This Row],[order_date]]), MONTH(orders[[#This Row],[order_date]]), 1)</f>
        <v>45870</v>
      </c>
      <c r="D1954" t="s">
        <v>735</v>
      </c>
      <c r="E1954" t="s">
        <v>578</v>
      </c>
      <c r="F1954" t="str">
        <f>VLOOKUP(orders[[#This Row],[product_id]],Products!A:C,3,0)</f>
        <v>Electronics</v>
      </c>
      <c r="G1954">
        <v>2</v>
      </c>
      <c r="H1954" s="6">
        <v>0.11723409379420398</v>
      </c>
      <c r="I1954" s="2">
        <f>VLOOKUP($E1954,
Products!$A$1:$F$201,MATCH(Orders!I$1,Products!$A$1:$F$1,0),0)</f>
        <v>2632.553295816565</v>
      </c>
      <c r="J1954" s="2">
        <f>VLOOKUP($E1954,
Products!$A$1:$F$201,MATCH(Orders!J$1,Products!$A$1:$F$1,0),0)</f>
        <v>1732.316114566717</v>
      </c>
    </row>
    <row r="1955" spans="1:10">
      <c r="A1955">
        <v>1954</v>
      </c>
      <c r="B1955" s="4">
        <v>45214</v>
      </c>
      <c r="C1955" s="10">
        <f>DATE(YEAR(orders[[#This Row],[order_date]]), MONTH(orders[[#This Row],[order_date]]), 1)</f>
        <v>45200</v>
      </c>
      <c r="D1955" t="s">
        <v>3376</v>
      </c>
      <c r="E1955" t="s">
        <v>514</v>
      </c>
      <c r="F1955" t="str">
        <f>VLOOKUP(orders[[#This Row],[product_id]],Products!A:C,3,0)</f>
        <v>Electronics</v>
      </c>
      <c r="G1955">
        <v>1</v>
      </c>
      <c r="H1955" s="6">
        <v>0.10766420058821247</v>
      </c>
      <c r="I1955" s="2">
        <f>VLOOKUP($E1955,
Products!$A$1:$F$201,MATCH(Orders!I$1,Products!$A$1:$F$1,0),0)</f>
        <v>16482.730474054071</v>
      </c>
      <c r="J1955" s="2">
        <f>VLOOKUP($E1955,
Products!$A$1:$F$201,MATCH(Orders!J$1,Products!$A$1:$F$1,0),0)</f>
        <v>12480.81165565178</v>
      </c>
    </row>
    <row r="1956" spans="1:10">
      <c r="A1956">
        <v>1955</v>
      </c>
      <c r="B1956" s="4">
        <v>45924</v>
      </c>
      <c r="C1956" s="10">
        <f>DATE(YEAR(orders[[#This Row],[order_date]]), MONTH(orders[[#This Row],[order_date]]), 1)</f>
        <v>45901</v>
      </c>
      <c r="D1956" t="s">
        <v>4689</v>
      </c>
      <c r="E1956" t="s">
        <v>556</v>
      </c>
      <c r="F1956" t="str">
        <f>VLOOKUP(orders[[#This Row],[product_id]],Products!A:C,3,0)</f>
        <v>Appliances</v>
      </c>
      <c r="G1956">
        <v>1</v>
      </c>
      <c r="H1956" s="6">
        <v>0.11976733555029982</v>
      </c>
      <c r="I1956" s="2">
        <f>VLOOKUP($E1956,
Products!$A$1:$F$201,MATCH(Orders!I$1,Products!$A$1:$F$1,0),0)</f>
        <v>27054.121101651981</v>
      </c>
      <c r="J1956" s="2">
        <f>VLOOKUP($E1956,
Products!$A$1:$F$201,MATCH(Orders!J$1,Products!$A$1:$F$1,0),0)</f>
        <v>19388.930988794411</v>
      </c>
    </row>
    <row r="1957" spans="1:10">
      <c r="A1957">
        <v>1956</v>
      </c>
      <c r="B1957" s="4">
        <v>45462</v>
      </c>
      <c r="C1957" s="10">
        <f>DATE(YEAR(orders[[#This Row],[order_date]]), MONTH(orders[[#This Row],[order_date]]), 1)</f>
        <v>45444</v>
      </c>
      <c r="D1957" t="s">
        <v>4543</v>
      </c>
      <c r="E1957" t="s">
        <v>671</v>
      </c>
      <c r="F1957" t="str">
        <f>VLOOKUP(orders[[#This Row],[product_id]],Products!A:C,3,0)</f>
        <v>Electronics</v>
      </c>
      <c r="G1957">
        <v>1</v>
      </c>
      <c r="H1957" s="6">
        <v>0.18531541343885383</v>
      </c>
      <c r="I1957" s="2">
        <f>VLOOKUP($E1957,
Products!$A$1:$F$201,MATCH(Orders!I$1,Products!$A$1:$F$1,0),0)</f>
        <v>20226.002416343759</v>
      </c>
      <c r="J1957" s="2">
        <f>VLOOKUP($E1957,
Products!$A$1:$F$201,MATCH(Orders!J$1,Products!$A$1:$F$1,0),0)</f>
        <v>13513.884167631189</v>
      </c>
    </row>
    <row r="1958" spans="1:10">
      <c r="A1958">
        <v>1957</v>
      </c>
      <c r="B1958" s="4">
        <v>45777</v>
      </c>
      <c r="C1958" s="10">
        <f>DATE(YEAR(orders[[#This Row],[order_date]]), MONTH(orders[[#This Row],[order_date]]), 1)</f>
        <v>45748</v>
      </c>
      <c r="D1958" t="s">
        <v>4488</v>
      </c>
      <c r="E1958" t="s">
        <v>520</v>
      </c>
      <c r="F1958" t="str">
        <f>VLOOKUP(orders[[#This Row],[product_id]],Products!A:C,3,0)</f>
        <v>Electronics</v>
      </c>
      <c r="G1958">
        <v>1</v>
      </c>
      <c r="H1958" s="6">
        <v>0.14821042929214373</v>
      </c>
      <c r="I1958" s="2">
        <f>VLOOKUP($E1958,
Products!$A$1:$F$201,MATCH(Orders!I$1,Products!$A$1:$F$1,0),0)</f>
        <v>19053.584916305819</v>
      </c>
      <c r="J1958" s="2">
        <f>VLOOKUP($E1958,
Products!$A$1:$F$201,MATCH(Orders!J$1,Products!$A$1:$F$1,0),0)</f>
        <v>13248.74841276826</v>
      </c>
    </row>
    <row r="1959" spans="1:10">
      <c r="A1959">
        <v>1958</v>
      </c>
      <c r="B1959" s="4">
        <v>45764</v>
      </c>
      <c r="C1959" s="10">
        <f>DATE(YEAR(orders[[#This Row],[order_date]]), MONTH(orders[[#This Row],[order_date]]), 1)</f>
        <v>45748</v>
      </c>
      <c r="D1959" t="s">
        <v>1512</v>
      </c>
      <c r="E1959" t="s">
        <v>589</v>
      </c>
      <c r="F1959" t="str">
        <f>VLOOKUP(orders[[#This Row],[product_id]],Products!A:C,3,0)</f>
        <v>Appliances</v>
      </c>
      <c r="G1959">
        <v>3</v>
      </c>
      <c r="H1959" s="6">
        <v>0.13447542758031969</v>
      </c>
      <c r="I1959" s="2">
        <f>VLOOKUP($E1959,
Products!$A$1:$F$201,MATCH(Orders!I$1,Products!$A$1:$F$1,0),0)</f>
        <v>6227.1351854710047</v>
      </c>
      <c r="J1959" s="2">
        <f>VLOOKUP($E1959,
Products!$A$1:$F$201,MATCH(Orders!J$1,Products!$A$1:$F$1,0),0)</f>
        <v>4146.7707671772396</v>
      </c>
    </row>
    <row r="1960" spans="1:10">
      <c r="A1960">
        <v>1959</v>
      </c>
      <c r="B1960" s="4">
        <v>45094</v>
      </c>
      <c r="C1960" s="10">
        <f>DATE(YEAR(orders[[#This Row],[order_date]]), MONTH(orders[[#This Row],[order_date]]), 1)</f>
        <v>45078</v>
      </c>
      <c r="D1960" t="s">
        <v>3095</v>
      </c>
      <c r="E1960" t="s">
        <v>546</v>
      </c>
      <c r="F1960" t="str">
        <f>VLOOKUP(orders[[#This Row],[product_id]],Products!A:C,3,0)</f>
        <v>Electronics</v>
      </c>
      <c r="G1960">
        <v>1</v>
      </c>
      <c r="H1960" s="6">
        <v>0.18889983924195639</v>
      </c>
      <c r="I1960" s="2">
        <f>VLOOKUP($E1960,
Products!$A$1:$F$201,MATCH(Orders!I$1,Products!$A$1:$F$1,0),0)</f>
        <v>21943.16319502375</v>
      </c>
      <c r="J1960" s="2">
        <f>VLOOKUP($E1960,
Products!$A$1:$F$201,MATCH(Orders!J$1,Products!$A$1:$F$1,0),0)</f>
        <v>16937.09489743154</v>
      </c>
    </row>
    <row r="1961" spans="1:10">
      <c r="A1961">
        <v>1960</v>
      </c>
      <c r="B1961" s="4">
        <v>45876</v>
      </c>
      <c r="C1961" s="10">
        <f>DATE(YEAR(orders[[#This Row],[order_date]]), MONTH(orders[[#This Row],[order_date]]), 1)</f>
        <v>45870</v>
      </c>
      <c r="D1961" t="s">
        <v>2538</v>
      </c>
      <c r="E1961" t="s">
        <v>680</v>
      </c>
      <c r="F1961" t="str">
        <f>VLOOKUP(orders[[#This Row],[product_id]],Products!A:C,3,0)</f>
        <v>Electronics</v>
      </c>
      <c r="G1961">
        <v>1</v>
      </c>
      <c r="H1961" s="6">
        <v>0.23605930505130882</v>
      </c>
      <c r="I1961" s="2">
        <f>VLOOKUP($E1961,
Products!$A$1:$F$201,MATCH(Orders!I$1,Products!$A$1:$F$1,0),0)</f>
        <v>31627.348891742429</v>
      </c>
      <c r="J1961" s="2">
        <f>VLOOKUP($E1961,
Products!$A$1:$F$201,MATCH(Orders!J$1,Products!$A$1:$F$1,0),0)</f>
        <v>23219.930812036979</v>
      </c>
    </row>
    <row r="1962" spans="1:10">
      <c r="A1962">
        <v>1961</v>
      </c>
      <c r="B1962" s="4">
        <v>45547</v>
      </c>
      <c r="C1962" s="10">
        <f>DATE(YEAR(orders[[#This Row],[order_date]]), MONTH(orders[[#This Row],[order_date]]), 1)</f>
        <v>45536</v>
      </c>
      <c r="D1962" t="s">
        <v>2016</v>
      </c>
      <c r="E1962" t="s">
        <v>659</v>
      </c>
      <c r="F1962" t="str">
        <f>VLOOKUP(orders[[#This Row],[product_id]],Products!A:C,3,0)</f>
        <v>Appliances</v>
      </c>
      <c r="G1962">
        <v>1</v>
      </c>
      <c r="H1962" s="6">
        <v>0.13686098674763053</v>
      </c>
      <c r="I1962" s="2">
        <f>VLOOKUP($E1962,
Products!$A$1:$F$201,MATCH(Orders!I$1,Products!$A$1:$F$1,0),0)</f>
        <v>25646.095965041459</v>
      </c>
      <c r="J1962" s="2">
        <f>VLOOKUP($E1962,
Products!$A$1:$F$201,MATCH(Orders!J$1,Products!$A$1:$F$1,0),0)</f>
        <v>18749.646593308222</v>
      </c>
    </row>
    <row r="1963" spans="1:10">
      <c r="A1963">
        <v>1962</v>
      </c>
      <c r="B1963" s="4">
        <v>45354</v>
      </c>
      <c r="C1963" s="10">
        <f>DATE(YEAR(orders[[#This Row],[order_date]]), MONTH(orders[[#This Row],[order_date]]), 1)</f>
        <v>45352</v>
      </c>
      <c r="D1963" t="s">
        <v>2674</v>
      </c>
      <c r="E1963" t="s">
        <v>559</v>
      </c>
      <c r="F1963" t="str">
        <f>VLOOKUP(orders[[#This Row],[product_id]],Products!A:C,3,0)</f>
        <v>Electronics</v>
      </c>
      <c r="G1963">
        <v>2</v>
      </c>
      <c r="H1963" s="6">
        <v>0.20778839339588209</v>
      </c>
      <c r="I1963" s="2">
        <f>VLOOKUP($E1963,
Products!$A$1:$F$201,MATCH(Orders!I$1,Products!$A$1:$F$1,0),0)</f>
        <v>2588.546892391822</v>
      </c>
      <c r="J1963" s="2">
        <f>VLOOKUP($E1963,
Products!$A$1:$F$201,MATCH(Orders!J$1,Products!$A$1:$F$1,0),0)</f>
        <v>1942.6863840762869</v>
      </c>
    </row>
    <row r="1964" spans="1:10">
      <c r="A1964">
        <v>1963</v>
      </c>
      <c r="B1964" s="4">
        <v>45416</v>
      </c>
      <c r="C1964" s="10">
        <f>DATE(YEAR(orders[[#This Row],[order_date]]), MONTH(orders[[#This Row],[order_date]]), 1)</f>
        <v>45413</v>
      </c>
      <c r="D1964" t="s">
        <v>4174</v>
      </c>
      <c r="E1964" t="s">
        <v>624</v>
      </c>
      <c r="F1964" t="str">
        <f>VLOOKUP(orders[[#This Row],[product_id]],Products!A:C,3,0)</f>
        <v>Appliances</v>
      </c>
      <c r="G1964">
        <v>3</v>
      </c>
      <c r="H1964" s="6">
        <v>0.11828005464816743</v>
      </c>
      <c r="I1964" s="2">
        <f>VLOOKUP($E1964,
Products!$A$1:$F$201,MATCH(Orders!I$1,Products!$A$1:$F$1,0),0)</f>
        <v>2102.383201797521</v>
      </c>
      <c r="J1964" s="2">
        <f>VLOOKUP($E1964,
Products!$A$1:$F$201,MATCH(Orders!J$1,Products!$A$1:$F$1,0),0)</f>
        <v>1599.330443274388</v>
      </c>
    </row>
    <row r="1965" spans="1:10">
      <c r="A1965">
        <v>1964</v>
      </c>
      <c r="B1965" s="4">
        <v>45281</v>
      </c>
      <c r="C1965" s="10">
        <f>DATE(YEAR(orders[[#This Row],[order_date]]), MONTH(orders[[#This Row],[order_date]]), 1)</f>
        <v>45261</v>
      </c>
      <c r="D1965" t="s">
        <v>3754</v>
      </c>
      <c r="E1965" t="s">
        <v>703</v>
      </c>
      <c r="F1965" t="str">
        <f>VLOOKUP(orders[[#This Row],[product_id]],Products!A:C,3,0)</f>
        <v>Appliances</v>
      </c>
      <c r="G1965">
        <v>1</v>
      </c>
      <c r="H1965" s="6">
        <v>6.722611830983044E-2</v>
      </c>
      <c r="I1965" s="2">
        <f>VLOOKUP($E1965,
Products!$A$1:$F$201,MATCH(Orders!I$1,Products!$A$1:$F$1,0),0)</f>
        <v>23763.82929975582</v>
      </c>
      <c r="J1965" s="2">
        <f>VLOOKUP($E1965,
Products!$A$1:$F$201,MATCH(Orders!J$1,Products!$A$1:$F$1,0),0)</f>
        <v>17833.36818447417</v>
      </c>
    </row>
    <row r="1966" spans="1:10">
      <c r="A1966">
        <v>1965</v>
      </c>
      <c r="B1966" s="4">
        <v>45122</v>
      </c>
      <c r="C1966" s="10">
        <f>DATE(YEAR(orders[[#This Row],[order_date]]), MONTH(orders[[#This Row],[order_date]]), 1)</f>
        <v>45108</v>
      </c>
      <c r="D1966" t="s">
        <v>4286</v>
      </c>
      <c r="E1966" t="s">
        <v>672</v>
      </c>
      <c r="F1966" t="str">
        <f>VLOOKUP(orders[[#This Row],[product_id]],Products!A:C,3,0)</f>
        <v>Electronics</v>
      </c>
      <c r="G1966">
        <v>1</v>
      </c>
      <c r="H1966" s="6">
        <v>0.1023303585842476</v>
      </c>
      <c r="I1966" s="2">
        <f>VLOOKUP($E1966,
Products!$A$1:$F$201,MATCH(Orders!I$1,Products!$A$1:$F$1,0),0)</f>
        <v>29856.340212906369</v>
      </c>
      <c r="J1966" s="2">
        <f>VLOOKUP($E1966,
Products!$A$1:$F$201,MATCH(Orders!J$1,Products!$A$1:$F$1,0),0)</f>
        <v>19759.064823078941</v>
      </c>
    </row>
    <row r="1967" spans="1:10">
      <c r="A1967">
        <v>1966</v>
      </c>
      <c r="B1967" s="4">
        <v>45471</v>
      </c>
      <c r="C1967" s="10">
        <f>DATE(YEAR(orders[[#This Row],[order_date]]), MONTH(orders[[#This Row],[order_date]]), 1)</f>
        <v>45444</v>
      </c>
      <c r="D1967" t="s">
        <v>2666</v>
      </c>
      <c r="E1967" t="s">
        <v>522</v>
      </c>
      <c r="F1967" t="str">
        <f>VLOOKUP(orders[[#This Row],[product_id]],Products!A:C,3,0)</f>
        <v>Appliances</v>
      </c>
      <c r="G1967">
        <v>1</v>
      </c>
      <c r="H1967" s="6">
        <v>0.12574625407209641</v>
      </c>
      <c r="I1967" s="2">
        <f>VLOOKUP($E1967,
Products!$A$1:$F$201,MATCH(Orders!I$1,Products!$A$1:$F$1,0),0)</f>
        <v>24966.707940261898</v>
      </c>
      <c r="J1967" s="2">
        <f>VLOOKUP($E1967,
Products!$A$1:$F$201,MATCH(Orders!J$1,Products!$A$1:$F$1,0),0)</f>
        <v>19868.70644165645</v>
      </c>
    </row>
    <row r="1968" spans="1:10">
      <c r="A1968">
        <v>1967</v>
      </c>
      <c r="B1968" s="4">
        <v>45643</v>
      </c>
      <c r="C1968" s="10">
        <f>DATE(YEAR(orders[[#This Row],[order_date]]), MONTH(orders[[#This Row],[order_date]]), 1)</f>
        <v>45627</v>
      </c>
      <c r="D1968" t="s">
        <v>949</v>
      </c>
      <c r="E1968" t="s">
        <v>703</v>
      </c>
      <c r="F1968" t="str">
        <f>VLOOKUP(orders[[#This Row],[product_id]],Products!A:C,3,0)</f>
        <v>Appliances</v>
      </c>
      <c r="G1968">
        <v>1</v>
      </c>
      <c r="H1968" s="6">
        <v>0.1388892319654019</v>
      </c>
      <c r="I1968" s="2">
        <f>VLOOKUP($E1968,
Products!$A$1:$F$201,MATCH(Orders!I$1,Products!$A$1:$F$1,0),0)</f>
        <v>23763.82929975582</v>
      </c>
      <c r="J1968" s="2">
        <f>VLOOKUP($E1968,
Products!$A$1:$F$201,MATCH(Orders!J$1,Products!$A$1:$F$1,0),0)</f>
        <v>17833.36818447417</v>
      </c>
    </row>
    <row r="1969" spans="1:10">
      <c r="A1969">
        <v>1968</v>
      </c>
      <c r="B1969" s="4">
        <v>45750</v>
      </c>
      <c r="C1969" s="10">
        <f>DATE(YEAR(orders[[#This Row],[order_date]]), MONTH(orders[[#This Row],[order_date]]), 1)</f>
        <v>45748</v>
      </c>
      <c r="D1969" t="s">
        <v>926</v>
      </c>
      <c r="E1969" t="s">
        <v>633</v>
      </c>
      <c r="F1969" t="str">
        <f>VLOOKUP(orders[[#This Row],[product_id]],Products!A:C,3,0)</f>
        <v>Appliances</v>
      </c>
      <c r="G1969">
        <v>3</v>
      </c>
      <c r="H1969" s="6">
        <v>0.12101494659167017</v>
      </c>
      <c r="I1969" s="2">
        <f>VLOOKUP($E1969,
Products!$A$1:$F$201,MATCH(Orders!I$1,Products!$A$1:$F$1,0),0)</f>
        <v>2361.4162937319088</v>
      </c>
      <c r="J1969" s="2">
        <f>VLOOKUP($E1969,
Products!$A$1:$F$201,MATCH(Orders!J$1,Products!$A$1:$F$1,0),0)</f>
        <v>1552.5536411429621</v>
      </c>
    </row>
    <row r="1970" spans="1:10">
      <c r="A1970">
        <v>1969</v>
      </c>
      <c r="B1970" s="4">
        <v>45858</v>
      </c>
      <c r="C1970" s="10">
        <f>DATE(YEAR(orders[[#This Row],[order_date]]), MONTH(orders[[#This Row],[order_date]]), 1)</f>
        <v>45839</v>
      </c>
      <c r="D1970" t="s">
        <v>1885</v>
      </c>
      <c r="E1970" t="s">
        <v>597</v>
      </c>
      <c r="F1970" t="str">
        <f>VLOOKUP(orders[[#This Row],[product_id]],Products!A:C,3,0)</f>
        <v>Appliances</v>
      </c>
      <c r="G1970">
        <v>2</v>
      </c>
      <c r="H1970" s="6">
        <v>0.13768999897878895</v>
      </c>
      <c r="I1970" s="2">
        <f>VLOOKUP($E1970,
Products!$A$1:$F$201,MATCH(Orders!I$1,Products!$A$1:$F$1,0),0)</f>
        <v>22545.827750919081</v>
      </c>
      <c r="J1970" s="2">
        <f>VLOOKUP($E1970,
Products!$A$1:$F$201,MATCH(Orders!J$1,Products!$A$1:$F$1,0),0)</f>
        <v>15091.172935360129</v>
      </c>
    </row>
    <row r="1971" spans="1:10">
      <c r="A1971">
        <v>1970</v>
      </c>
      <c r="B1971" s="4">
        <v>45929</v>
      </c>
      <c r="C1971" s="10">
        <f>DATE(YEAR(orders[[#This Row],[order_date]]), MONTH(orders[[#This Row],[order_date]]), 1)</f>
        <v>45901</v>
      </c>
      <c r="D1971" t="s">
        <v>2112</v>
      </c>
      <c r="E1971" t="s">
        <v>514</v>
      </c>
      <c r="F1971" t="str">
        <f>VLOOKUP(orders[[#This Row],[product_id]],Products!A:C,3,0)</f>
        <v>Electronics</v>
      </c>
      <c r="G1971">
        <v>1</v>
      </c>
      <c r="H1971" s="6">
        <v>0.24102499317413564</v>
      </c>
      <c r="I1971" s="2">
        <f>VLOOKUP($E1971,
Products!$A$1:$F$201,MATCH(Orders!I$1,Products!$A$1:$F$1,0),0)</f>
        <v>16482.730474054071</v>
      </c>
      <c r="J1971" s="2">
        <f>VLOOKUP($E1971,
Products!$A$1:$F$201,MATCH(Orders!J$1,Products!$A$1:$F$1,0),0)</f>
        <v>12480.81165565178</v>
      </c>
    </row>
    <row r="1972" spans="1:10">
      <c r="A1972">
        <v>1971</v>
      </c>
      <c r="B1972" s="4">
        <v>45585</v>
      </c>
      <c r="C1972" s="10">
        <f>DATE(YEAR(orders[[#This Row],[order_date]]), MONTH(orders[[#This Row],[order_date]]), 1)</f>
        <v>45566</v>
      </c>
      <c r="D1972" t="s">
        <v>2477</v>
      </c>
      <c r="E1972" t="s">
        <v>551</v>
      </c>
      <c r="F1972" t="str">
        <f>VLOOKUP(orders[[#This Row],[product_id]],Products!A:C,3,0)</f>
        <v>Appliances</v>
      </c>
      <c r="G1972">
        <v>1</v>
      </c>
      <c r="H1972" s="6">
        <v>0.13136426280661714</v>
      </c>
      <c r="I1972" s="2">
        <f>VLOOKUP($E1972,
Products!$A$1:$F$201,MATCH(Orders!I$1,Products!$A$1:$F$1,0),0)</f>
        <v>5988.538916083141</v>
      </c>
      <c r="J1972" s="2">
        <f>VLOOKUP($E1972,
Products!$A$1:$F$201,MATCH(Orders!J$1,Products!$A$1:$F$1,0),0)</f>
        <v>4180.5955033056744</v>
      </c>
    </row>
    <row r="1973" spans="1:10">
      <c r="A1973">
        <v>1972</v>
      </c>
      <c r="B1973" s="4">
        <v>45865</v>
      </c>
      <c r="C1973" s="10">
        <f>DATE(YEAR(orders[[#This Row],[order_date]]), MONTH(orders[[#This Row],[order_date]]), 1)</f>
        <v>45839</v>
      </c>
      <c r="D1973" t="s">
        <v>2049</v>
      </c>
      <c r="E1973" t="s">
        <v>639</v>
      </c>
      <c r="F1973" t="str">
        <f>VLOOKUP(orders[[#This Row],[product_id]],Products!A:C,3,0)</f>
        <v>Appliances</v>
      </c>
      <c r="G1973">
        <v>2</v>
      </c>
      <c r="H1973" s="6">
        <v>0.14529767748637037</v>
      </c>
      <c r="I1973" s="2">
        <f>VLOOKUP($E1973,
Products!$A$1:$F$201,MATCH(Orders!I$1,Products!$A$1:$F$1,0),0)</f>
        <v>2320.8560923599921</v>
      </c>
      <c r="J1973" s="2">
        <f>VLOOKUP($E1973,
Products!$A$1:$F$201,MATCH(Orders!J$1,Products!$A$1:$F$1,0),0)</f>
        <v>1750.110004830213</v>
      </c>
    </row>
    <row r="1974" spans="1:10">
      <c r="A1974">
        <v>1973</v>
      </c>
      <c r="B1974" s="4">
        <v>45706</v>
      </c>
      <c r="C1974" s="10">
        <f>DATE(YEAR(orders[[#This Row],[order_date]]), MONTH(orders[[#This Row],[order_date]]), 1)</f>
        <v>45689</v>
      </c>
      <c r="D1974" t="s">
        <v>3126</v>
      </c>
      <c r="E1974" t="s">
        <v>701</v>
      </c>
      <c r="F1974" t="str">
        <f>VLOOKUP(orders[[#This Row],[product_id]],Products!A:C,3,0)</f>
        <v>Electronics</v>
      </c>
      <c r="G1974">
        <v>1</v>
      </c>
      <c r="H1974" s="6">
        <v>0.16602653661609981</v>
      </c>
      <c r="I1974" s="2">
        <f>VLOOKUP($E1974,
Products!$A$1:$F$201,MATCH(Orders!I$1,Products!$A$1:$F$1,0),0)</f>
        <v>19562.35470664543</v>
      </c>
      <c r="J1974" s="2">
        <f>VLOOKUP($E1974,
Products!$A$1:$F$201,MATCH(Orders!J$1,Products!$A$1:$F$1,0),0)</f>
        <v>13782.49498098754</v>
      </c>
    </row>
    <row r="1975" spans="1:10">
      <c r="A1975">
        <v>1974</v>
      </c>
      <c r="B1975" s="4">
        <v>44937</v>
      </c>
      <c r="C1975" s="10">
        <f>DATE(YEAR(orders[[#This Row],[order_date]]), MONTH(orders[[#This Row],[order_date]]), 1)</f>
        <v>44927</v>
      </c>
      <c r="D1975" t="s">
        <v>1236</v>
      </c>
      <c r="E1975" t="s">
        <v>521</v>
      </c>
      <c r="F1975" t="str">
        <f>VLOOKUP(orders[[#This Row],[product_id]],Products!A:C,3,0)</f>
        <v>Electronics</v>
      </c>
      <c r="G1975">
        <v>1</v>
      </c>
      <c r="H1975" s="6">
        <v>0.24923190332878767</v>
      </c>
      <c r="I1975" s="2">
        <f>VLOOKUP($E1975,
Products!$A$1:$F$201,MATCH(Orders!I$1,Products!$A$1:$F$1,0),0)</f>
        <v>18373.691083837519</v>
      </c>
      <c r="J1975" s="2">
        <f>VLOOKUP($E1975,
Products!$A$1:$F$201,MATCH(Orders!J$1,Products!$A$1:$F$1,0),0)</f>
        <v>14409.80197321412</v>
      </c>
    </row>
    <row r="1976" spans="1:10">
      <c r="A1976">
        <v>1975</v>
      </c>
      <c r="B1976" s="4">
        <v>45322</v>
      </c>
      <c r="C1976" s="10">
        <f>DATE(YEAR(orders[[#This Row],[order_date]]), MONTH(orders[[#This Row],[order_date]]), 1)</f>
        <v>45292</v>
      </c>
      <c r="D1976" t="s">
        <v>2968</v>
      </c>
      <c r="E1976" t="s">
        <v>617</v>
      </c>
      <c r="F1976" t="str">
        <f>VLOOKUP(orders[[#This Row],[product_id]],Products!A:C,3,0)</f>
        <v>Electronics</v>
      </c>
      <c r="G1976">
        <v>2</v>
      </c>
      <c r="H1976" s="6">
        <v>0.16149131392205873</v>
      </c>
      <c r="I1976" s="2">
        <f>VLOOKUP($E1976,
Products!$A$1:$F$201,MATCH(Orders!I$1,Products!$A$1:$F$1,0),0)</f>
        <v>19466.867434847129</v>
      </c>
      <c r="J1976" s="2">
        <f>VLOOKUP($E1976,
Products!$A$1:$F$201,MATCH(Orders!J$1,Products!$A$1:$F$1,0),0)</f>
        <v>13371.790482684521</v>
      </c>
    </row>
    <row r="1977" spans="1:10">
      <c r="A1977">
        <v>1976</v>
      </c>
      <c r="B1977" s="4">
        <v>45657</v>
      </c>
      <c r="C1977" s="10">
        <f>DATE(YEAR(orders[[#This Row],[order_date]]), MONTH(orders[[#This Row],[order_date]]), 1)</f>
        <v>45627</v>
      </c>
      <c r="D1977" t="s">
        <v>3120</v>
      </c>
      <c r="E1977" t="s">
        <v>592</v>
      </c>
      <c r="F1977" t="str">
        <f>VLOOKUP(orders[[#This Row],[product_id]],Products!A:C,3,0)</f>
        <v>Electronics</v>
      </c>
      <c r="G1977">
        <v>1</v>
      </c>
      <c r="H1977" s="6">
        <v>0.15794030815547486</v>
      </c>
      <c r="I1977" s="2">
        <f>VLOOKUP($E1977,
Products!$A$1:$F$201,MATCH(Orders!I$1,Products!$A$1:$F$1,0),0)</f>
        <v>12221.95918536383</v>
      </c>
      <c r="J1977" s="2">
        <f>VLOOKUP($E1977,
Products!$A$1:$F$201,MATCH(Orders!J$1,Products!$A$1:$F$1,0),0)</f>
        <v>9737.7215556427309</v>
      </c>
    </row>
    <row r="1978" spans="1:10">
      <c r="A1978">
        <v>1977</v>
      </c>
      <c r="B1978" s="4">
        <v>45335</v>
      </c>
      <c r="C1978" s="10">
        <f>DATE(YEAR(orders[[#This Row],[order_date]]), MONTH(orders[[#This Row],[order_date]]), 1)</f>
        <v>45323</v>
      </c>
      <c r="D1978" t="s">
        <v>2867</v>
      </c>
      <c r="E1978" t="s">
        <v>662</v>
      </c>
      <c r="F1978" t="str">
        <f>VLOOKUP(orders[[#This Row],[product_id]],Products!A:C,3,0)</f>
        <v>Electronics</v>
      </c>
      <c r="G1978">
        <v>2</v>
      </c>
      <c r="H1978" s="6">
        <v>0.14411205348991973</v>
      </c>
      <c r="I1978" s="2">
        <f>VLOOKUP($E1978,
Products!$A$1:$F$201,MATCH(Orders!I$1,Products!$A$1:$F$1,0),0)</f>
        <v>20028.650831777191</v>
      </c>
      <c r="J1978" s="2">
        <f>VLOOKUP($E1978,
Products!$A$1:$F$201,MATCH(Orders!J$1,Products!$A$1:$F$1,0),0)</f>
        <v>14139.84905320309</v>
      </c>
    </row>
    <row r="1979" spans="1:10">
      <c r="A1979">
        <v>1978</v>
      </c>
      <c r="B1979" s="4">
        <v>45288</v>
      </c>
      <c r="C1979" s="10">
        <f>DATE(YEAR(orders[[#This Row],[order_date]]), MONTH(orders[[#This Row],[order_date]]), 1)</f>
        <v>45261</v>
      </c>
      <c r="D1979" t="s">
        <v>3977</v>
      </c>
      <c r="E1979" t="s">
        <v>674</v>
      </c>
      <c r="F1979" t="str">
        <f>VLOOKUP(orders[[#This Row],[product_id]],Products!A:C,3,0)</f>
        <v>Appliances</v>
      </c>
      <c r="G1979">
        <v>1</v>
      </c>
      <c r="H1979" s="6">
        <v>0.14653273514725815</v>
      </c>
      <c r="I1979" s="2">
        <f>VLOOKUP($E1979,
Products!$A$1:$F$201,MATCH(Orders!I$1,Products!$A$1:$F$1,0),0)</f>
        <v>6324.5253633508046</v>
      </c>
      <c r="J1979" s="2">
        <f>VLOOKUP($E1979,
Products!$A$1:$F$201,MATCH(Orders!J$1,Products!$A$1:$F$1,0),0)</f>
        <v>4493.055585088201</v>
      </c>
    </row>
    <row r="1980" spans="1:10">
      <c r="A1980">
        <v>1979</v>
      </c>
      <c r="B1980" s="4">
        <v>45953</v>
      </c>
      <c r="C1980" s="10">
        <f>DATE(YEAR(orders[[#This Row],[order_date]]), MONTH(orders[[#This Row],[order_date]]), 1)</f>
        <v>45931</v>
      </c>
      <c r="D1980" t="s">
        <v>730</v>
      </c>
      <c r="E1980" t="s">
        <v>701</v>
      </c>
      <c r="F1980" t="str">
        <f>VLOOKUP(orders[[#This Row],[product_id]],Products!A:C,3,0)</f>
        <v>Electronics</v>
      </c>
      <c r="G1980">
        <v>1</v>
      </c>
      <c r="H1980" s="6">
        <v>0.20947836093616717</v>
      </c>
      <c r="I1980" s="2">
        <f>VLOOKUP($E1980,
Products!$A$1:$F$201,MATCH(Orders!I$1,Products!$A$1:$F$1,0),0)</f>
        <v>19562.35470664543</v>
      </c>
      <c r="J1980" s="2">
        <f>VLOOKUP($E1980,
Products!$A$1:$F$201,MATCH(Orders!J$1,Products!$A$1:$F$1,0),0)</f>
        <v>13782.49498098754</v>
      </c>
    </row>
    <row r="1981" spans="1:10">
      <c r="A1981">
        <v>1980</v>
      </c>
      <c r="B1981" s="4">
        <v>45010</v>
      </c>
      <c r="C1981" s="10">
        <f>DATE(YEAR(orders[[#This Row],[order_date]]), MONTH(orders[[#This Row],[order_date]]), 1)</f>
        <v>44986</v>
      </c>
      <c r="D1981" t="s">
        <v>3687</v>
      </c>
      <c r="E1981" t="s">
        <v>567</v>
      </c>
      <c r="F1981" t="str">
        <f>VLOOKUP(orders[[#This Row],[product_id]],Products!A:C,3,0)</f>
        <v>Electronics</v>
      </c>
      <c r="G1981">
        <v>2</v>
      </c>
      <c r="H1981" s="6">
        <v>0.10712068383259672</v>
      </c>
      <c r="I1981" s="2">
        <f>VLOOKUP($E1981,
Products!$A$1:$F$201,MATCH(Orders!I$1,Products!$A$1:$F$1,0),0)</f>
        <v>17514.171240093368</v>
      </c>
      <c r="J1981" s="2">
        <f>VLOOKUP($E1981,
Products!$A$1:$F$201,MATCH(Orders!J$1,Products!$A$1:$F$1,0),0)</f>
        <v>12226.76247250809</v>
      </c>
    </row>
    <row r="1982" spans="1:10">
      <c r="A1982">
        <v>1981</v>
      </c>
      <c r="B1982" s="4">
        <v>45082</v>
      </c>
      <c r="C1982" s="10">
        <f>DATE(YEAR(orders[[#This Row],[order_date]]), MONTH(orders[[#This Row],[order_date]]), 1)</f>
        <v>45078</v>
      </c>
      <c r="D1982" t="s">
        <v>1850</v>
      </c>
      <c r="E1982" t="s">
        <v>609</v>
      </c>
      <c r="F1982" t="str">
        <f>VLOOKUP(orders[[#This Row],[product_id]],Products!A:C,3,0)</f>
        <v>Appliances</v>
      </c>
      <c r="G1982">
        <v>3</v>
      </c>
      <c r="H1982" s="6">
        <v>8.4000999228858203E-2</v>
      </c>
      <c r="I1982" s="2">
        <f>VLOOKUP($E1982,
Products!$A$1:$F$201,MATCH(Orders!I$1,Products!$A$1:$F$1,0),0)</f>
        <v>2159.5378031052392</v>
      </c>
      <c r="J1982" s="2">
        <f>VLOOKUP($E1982,
Products!$A$1:$F$201,MATCH(Orders!J$1,Products!$A$1:$F$1,0),0)</f>
        <v>1501.9415981313371</v>
      </c>
    </row>
    <row r="1983" spans="1:10">
      <c r="A1983">
        <v>1982</v>
      </c>
      <c r="B1983" s="4">
        <v>45633</v>
      </c>
      <c r="C1983" s="10">
        <f>DATE(YEAR(orders[[#This Row],[order_date]]), MONTH(orders[[#This Row],[order_date]]), 1)</f>
        <v>45627</v>
      </c>
      <c r="D1983" t="s">
        <v>2471</v>
      </c>
      <c r="E1983" t="s">
        <v>625</v>
      </c>
      <c r="F1983" t="str">
        <f>VLOOKUP(orders[[#This Row],[product_id]],Products!A:C,3,0)</f>
        <v>Electronics</v>
      </c>
      <c r="G1983">
        <v>2</v>
      </c>
      <c r="H1983" s="6">
        <v>0.23763699241610312</v>
      </c>
      <c r="I1983" s="2">
        <f>VLOOKUP($E1983,
Products!$A$1:$F$201,MATCH(Orders!I$1,Products!$A$1:$F$1,0),0)</f>
        <v>11578.815958005471</v>
      </c>
      <c r="J1983" s="2">
        <f>VLOOKUP($E1983,
Products!$A$1:$F$201,MATCH(Orders!J$1,Products!$A$1:$F$1,0),0)</f>
        <v>7854.7306959992193</v>
      </c>
    </row>
    <row r="1984" spans="1:10">
      <c r="A1984">
        <v>1983</v>
      </c>
      <c r="B1984" s="4">
        <v>45398</v>
      </c>
      <c r="C1984" s="10">
        <f>DATE(YEAR(orders[[#This Row],[order_date]]), MONTH(orders[[#This Row],[order_date]]), 1)</f>
        <v>45383</v>
      </c>
      <c r="D1984" t="s">
        <v>3364</v>
      </c>
      <c r="E1984" t="s">
        <v>673</v>
      </c>
      <c r="F1984" t="str">
        <f>VLOOKUP(orders[[#This Row],[product_id]],Products!A:C,3,0)</f>
        <v>Electronics</v>
      </c>
      <c r="G1984">
        <v>3</v>
      </c>
      <c r="H1984" s="6">
        <v>0.21716395762759452</v>
      </c>
      <c r="I1984" s="2">
        <f>VLOOKUP($E1984,
Products!$A$1:$F$201,MATCH(Orders!I$1,Products!$A$1:$F$1,0),0)</f>
        <v>19770.070105413852</v>
      </c>
      <c r="J1984" s="2">
        <f>VLOOKUP($E1984,
Products!$A$1:$F$201,MATCH(Orders!J$1,Products!$A$1:$F$1,0),0)</f>
        <v>14414.291574648811</v>
      </c>
    </row>
    <row r="1985" spans="1:10">
      <c r="A1985">
        <v>1984</v>
      </c>
      <c r="B1985" s="4">
        <v>45545</v>
      </c>
      <c r="C1985" s="10">
        <f>DATE(YEAR(orders[[#This Row],[order_date]]), MONTH(orders[[#This Row],[order_date]]), 1)</f>
        <v>45536</v>
      </c>
      <c r="D1985" t="s">
        <v>1563</v>
      </c>
      <c r="E1985" t="s">
        <v>695</v>
      </c>
      <c r="F1985" t="str">
        <f>VLOOKUP(orders[[#This Row],[product_id]],Products!A:C,3,0)</f>
        <v>Electronics</v>
      </c>
      <c r="G1985">
        <v>2</v>
      </c>
      <c r="H1985" s="6">
        <v>0.23734437117658527</v>
      </c>
      <c r="I1985" s="2">
        <f>VLOOKUP($E1985,
Products!$A$1:$F$201,MATCH(Orders!I$1,Products!$A$1:$F$1,0),0)</f>
        <v>2716.2219891886762</v>
      </c>
      <c r="J1985" s="2">
        <f>VLOOKUP($E1985,
Products!$A$1:$F$201,MATCH(Orders!J$1,Products!$A$1:$F$1,0),0)</f>
        <v>2045.0534052982539</v>
      </c>
    </row>
    <row r="1986" spans="1:10">
      <c r="A1986">
        <v>1985</v>
      </c>
      <c r="B1986" s="4">
        <v>45060</v>
      </c>
      <c r="C1986" s="10">
        <f>DATE(YEAR(orders[[#This Row],[order_date]]), MONTH(orders[[#This Row],[order_date]]), 1)</f>
        <v>45047</v>
      </c>
      <c r="D1986" t="s">
        <v>1732</v>
      </c>
      <c r="E1986" t="s">
        <v>657</v>
      </c>
      <c r="F1986" t="str">
        <f>VLOOKUP(orders[[#This Row],[product_id]],Products!A:C,3,0)</f>
        <v>Appliances</v>
      </c>
      <c r="G1986">
        <v>3</v>
      </c>
      <c r="H1986" s="6">
        <v>9.7015016257278375E-2</v>
      </c>
      <c r="I1986" s="2">
        <f>VLOOKUP($E1986,
Products!$A$1:$F$201,MATCH(Orders!I$1,Products!$A$1:$F$1,0),0)</f>
        <v>6275.8669412443169</v>
      </c>
      <c r="J1986" s="2">
        <f>VLOOKUP($E1986,
Products!$A$1:$F$201,MATCH(Orders!J$1,Products!$A$1:$F$1,0),0)</f>
        <v>4742.5097602697688</v>
      </c>
    </row>
    <row r="1987" spans="1:10">
      <c r="A1987">
        <v>1986</v>
      </c>
      <c r="B1987" s="4">
        <v>45714</v>
      </c>
      <c r="C1987" s="10">
        <f>DATE(YEAR(orders[[#This Row],[order_date]]), MONTH(orders[[#This Row],[order_date]]), 1)</f>
        <v>45689</v>
      </c>
      <c r="D1987" t="s">
        <v>1603</v>
      </c>
      <c r="E1987" t="s">
        <v>639</v>
      </c>
      <c r="F1987" t="str">
        <f>VLOOKUP(orders[[#This Row],[product_id]],Products!A:C,3,0)</f>
        <v>Appliances</v>
      </c>
      <c r="G1987">
        <v>1</v>
      </c>
      <c r="H1987" s="6">
        <v>0.13073193163453478</v>
      </c>
      <c r="I1987" s="2">
        <f>VLOOKUP($E1987,
Products!$A$1:$F$201,MATCH(Orders!I$1,Products!$A$1:$F$1,0),0)</f>
        <v>2320.8560923599921</v>
      </c>
      <c r="J1987" s="2">
        <f>VLOOKUP($E1987,
Products!$A$1:$F$201,MATCH(Orders!J$1,Products!$A$1:$F$1,0),0)</f>
        <v>1750.110004830213</v>
      </c>
    </row>
    <row r="1988" spans="1:10">
      <c r="A1988">
        <v>1987</v>
      </c>
      <c r="B1988" s="4">
        <v>45833</v>
      </c>
      <c r="C1988" s="10">
        <f>DATE(YEAR(orders[[#This Row],[order_date]]), MONTH(orders[[#This Row],[order_date]]), 1)</f>
        <v>45809</v>
      </c>
      <c r="D1988" t="s">
        <v>1478</v>
      </c>
      <c r="E1988" t="s">
        <v>545</v>
      </c>
      <c r="F1988" t="str">
        <f>VLOOKUP(orders[[#This Row],[product_id]],Products!A:C,3,0)</f>
        <v>Electronics</v>
      </c>
      <c r="G1988">
        <v>2</v>
      </c>
      <c r="H1988" s="6">
        <v>0.11065624331615811</v>
      </c>
      <c r="I1988" s="2">
        <f>VLOOKUP($E1988,
Products!$A$1:$F$201,MATCH(Orders!I$1,Products!$A$1:$F$1,0),0)</f>
        <v>11292.44914297154</v>
      </c>
      <c r="J1988" s="2">
        <f>VLOOKUP($E1988,
Products!$A$1:$F$201,MATCH(Orders!J$1,Products!$A$1:$F$1,0),0)</f>
        <v>7616.0274340726546</v>
      </c>
    </row>
    <row r="1989" spans="1:10">
      <c r="A1989">
        <v>1988</v>
      </c>
      <c r="B1989" s="4">
        <v>45790</v>
      </c>
      <c r="C1989" s="10">
        <f>DATE(YEAR(orders[[#This Row],[order_date]]), MONTH(orders[[#This Row],[order_date]]), 1)</f>
        <v>45778</v>
      </c>
      <c r="D1989" t="s">
        <v>3198</v>
      </c>
      <c r="E1989" t="s">
        <v>703</v>
      </c>
      <c r="F1989" t="str">
        <f>VLOOKUP(orders[[#This Row],[product_id]],Products!A:C,3,0)</f>
        <v>Appliances</v>
      </c>
      <c r="G1989">
        <v>3</v>
      </c>
      <c r="H1989" s="6">
        <v>0.11225659943172868</v>
      </c>
      <c r="I1989" s="2">
        <f>VLOOKUP($E1989,
Products!$A$1:$F$201,MATCH(Orders!I$1,Products!$A$1:$F$1,0),0)</f>
        <v>23763.82929975582</v>
      </c>
      <c r="J1989" s="2">
        <f>VLOOKUP($E1989,
Products!$A$1:$F$201,MATCH(Orders!J$1,Products!$A$1:$F$1,0),0)</f>
        <v>17833.36818447417</v>
      </c>
    </row>
    <row r="1990" spans="1:10">
      <c r="A1990">
        <v>1989</v>
      </c>
      <c r="B1990" s="4">
        <v>45593</v>
      </c>
      <c r="C1990" s="10">
        <f>DATE(YEAR(orders[[#This Row],[order_date]]), MONTH(orders[[#This Row],[order_date]]), 1)</f>
        <v>45566</v>
      </c>
      <c r="D1990" t="s">
        <v>4031</v>
      </c>
      <c r="E1990" t="s">
        <v>563</v>
      </c>
      <c r="F1990" t="str">
        <f>VLOOKUP(orders[[#This Row],[product_id]],Products!A:C,3,0)</f>
        <v>Electronics</v>
      </c>
      <c r="G1990">
        <v>1</v>
      </c>
      <c r="H1990" s="6">
        <v>0.24288214492555701</v>
      </c>
      <c r="I1990" s="2">
        <f>VLOOKUP($E1990,
Products!$A$1:$F$201,MATCH(Orders!I$1,Products!$A$1:$F$1,0),0)</f>
        <v>2267.1489506516559</v>
      </c>
      <c r="J1990" s="2">
        <f>VLOOKUP($E1990,
Products!$A$1:$F$201,MATCH(Orders!J$1,Products!$A$1:$F$1,0),0)</f>
        <v>1538.7671398485211</v>
      </c>
    </row>
    <row r="1991" spans="1:10">
      <c r="A1991">
        <v>1990</v>
      </c>
      <c r="B1991" s="4">
        <v>45203</v>
      </c>
      <c r="C1991" s="10">
        <f>DATE(YEAR(orders[[#This Row],[order_date]]), MONTH(orders[[#This Row],[order_date]]), 1)</f>
        <v>45200</v>
      </c>
      <c r="D1991" t="s">
        <v>725</v>
      </c>
      <c r="E1991" t="s">
        <v>647</v>
      </c>
      <c r="F1991" t="str">
        <f>VLOOKUP(orders[[#This Row],[product_id]],Products!A:C,3,0)</f>
        <v>Electronics</v>
      </c>
      <c r="G1991">
        <v>1</v>
      </c>
      <c r="H1991" s="6">
        <v>0.14466261826897336</v>
      </c>
      <c r="I1991" s="2">
        <f>VLOOKUP($E1991,
Products!$A$1:$F$201,MATCH(Orders!I$1,Products!$A$1:$F$1,0),0)</f>
        <v>23187.883920109041</v>
      </c>
      <c r="J1991" s="2">
        <f>VLOOKUP($E1991,
Products!$A$1:$F$201,MATCH(Orders!J$1,Products!$A$1:$F$1,0),0)</f>
        <v>16217.564081273829</v>
      </c>
    </row>
    <row r="1992" spans="1:10">
      <c r="A1992">
        <v>1991</v>
      </c>
      <c r="B1992" s="4">
        <v>45808</v>
      </c>
      <c r="C1992" s="10">
        <f>DATE(YEAR(orders[[#This Row],[order_date]]), MONTH(orders[[#This Row],[order_date]]), 1)</f>
        <v>45778</v>
      </c>
      <c r="D1992" t="s">
        <v>1933</v>
      </c>
      <c r="E1992" t="s">
        <v>583</v>
      </c>
      <c r="F1992" t="str">
        <f>VLOOKUP(orders[[#This Row],[product_id]],Products!A:C,3,0)</f>
        <v>Electronics</v>
      </c>
      <c r="G1992">
        <v>3</v>
      </c>
      <c r="H1992" s="6">
        <v>0.18030925896765851</v>
      </c>
      <c r="I1992" s="2">
        <f>VLOOKUP($E1992,
Products!$A$1:$F$201,MATCH(Orders!I$1,Products!$A$1:$F$1,0),0)</f>
        <v>22677.574574249091</v>
      </c>
      <c r="J1992" s="2">
        <f>VLOOKUP($E1992,
Products!$A$1:$F$201,MATCH(Orders!J$1,Products!$A$1:$F$1,0),0)</f>
        <v>16593.91273362303</v>
      </c>
    </row>
    <row r="1993" spans="1:10">
      <c r="A1993">
        <v>1992</v>
      </c>
      <c r="B1993" s="4">
        <v>44939</v>
      </c>
      <c r="C1993" s="10">
        <f>DATE(YEAR(orders[[#This Row],[order_date]]), MONTH(orders[[#This Row],[order_date]]), 1)</f>
        <v>44927</v>
      </c>
      <c r="D1993" t="s">
        <v>1511</v>
      </c>
      <c r="E1993" t="s">
        <v>678</v>
      </c>
      <c r="F1993" t="str">
        <f>VLOOKUP(orders[[#This Row],[product_id]],Products!A:C,3,0)</f>
        <v>Appliances</v>
      </c>
      <c r="G1993">
        <v>1</v>
      </c>
      <c r="H1993" s="6">
        <v>5.9893339619670923E-2</v>
      </c>
      <c r="I1993" s="2">
        <f>VLOOKUP($E1993,
Products!$A$1:$F$201,MATCH(Orders!I$1,Products!$A$1:$F$1,0),0)</f>
        <v>24547.80463631255</v>
      </c>
      <c r="J1993" s="2">
        <f>VLOOKUP($E1993,
Products!$A$1:$F$201,MATCH(Orders!J$1,Products!$A$1:$F$1,0),0)</f>
        <v>16599.667533695861</v>
      </c>
    </row>
    <row r="1994" spans="1:10">
      <c r="A1994">
        <v>1993</v>
      </c>
      <c r="B1994" s="4">
        <v>45268</v>
      </c>
      <c r="C1994" s="10">
        <f>DATE(YEAR(orders[[#This Row],[order_date]]), MONTH(orders[[#This Row],[order_date]]), 1)</f>
        <v>45261</v>
      </c>
      <c r="D1994" t="s">
        <v>2086</v>
      </c>
      <c r="E1994" t="s">
        <v>616</v>
      </c>
      <c r="F1994" t="str">
        <f>VLOOKUP(orders[[#This Row],[product_id]],Products!A:C,3,0)</f>
        <v>Electronics</v>
      </c>
      <c r="G1994">
        <v>2</v>
      </c>
      <c r="H1994" s="6">
        <v>0.15683068578267079</v>
      </c>
      <c r="I1994" s="2">
        <f>VLOOKUP($E1994,
Products!$A$1:$F$201,MATCH(Orders!I$1,Products!$A$1:$F$1,0),0)</f>
        <v>12172.554053901489</v>
      </c>
      <c r="J1994" s="2">
        <f>VLOOKUP($E1994,
Products!$A$1:$F$201,MATCH(Orders!J$1,Products!$A$1:$F$1,0),0)</f>
        <v>9644.7702288148557</v>
      </c>
    </row>
    <row r="1995" spans="1:10">
      <c r="A1995">
        <v>1994</v>
      </c>
      <c r="B1995" s="4">
        <v>44961</v>
      </c>
      <c r="C1995" s="10">
        <f>DATE(YEAR(orders[[#This Row],[order_date]]), MONTH(orders[[#This Row],[order_date]]), 1)</f>
        <v>44958</v>
      </c>
      <c r="D1995" t="s">
        <v>2881</v>
      </c>
      <c r="E1995" t="s">
        <v>604</v>
      </c>
      <c r="F1995" t="str">
        <f>VLOOKUP(orders[[#This Row],[product_id]],Products!A:C,3,0)</f>
        <v>Appliances</v>
      </c>
      <c r="G1995">
        <v>2</v>
      </c>
      <c r="H1995" s="6">
        <v>0.10072866089960517</v>
      </c>
      <c r="I1995" s="2">
        <f>VLOOKUP($E1995,
Products!$A$1:$F$201,MATCH(Orders!I$1,Products!$A$1:$F$1,0),0)</f>
        <v>2087.687835040248</v>
      </c>
      <c r="J1995" s="2">
        <f>VLOOKUP($E1995,
Products!$A$1:$F$201,MATCH(Orders!J$1,Products!$A$1:$F$1,0),0)</f>
        <v>1450.1823074928161</v>
      </c>
    </row>
    <row r="1996" spans="1:10">
      <c r="A1996">
        <v>1995</v>
      </c>
      <c r="B1996" s="4">
        <v>45485</v>
      </c>
      <c r="C1996" s="10">
        <f>DATE(YEAR(orders[[#This Row],[order_date]]), MONTH(orders[[#This Row],[order_date]]), 1)</f>
        <v>45474</v>
      </c>
      <c r="D1996" t="s">
        <v>3111</v>
      </c>
      <c r="E1996" t="s">
        <v>511</v>
      </c>
      <c r="F1996" t="str">
        <f>VLOOKUP(orders[[#This Row],[product_id]],Products!A:C,3,0)</f>
        <v>Appliances</v>
      </c>
      <c r="G1996">
        <v>2</v>
      </c>
      <c r="H1996" s="6">
        <v>7.7498084657572144E-2</v>
      </c>
      <c r="I1996" s="2">
        <f>VLOOKUP($E1996,
Products!$A$1:$F$201,MATCH(Orders!I$1,Products!$A$1:$F$1,0),0)</f>
        <v>6005.1161529516376</v>
      </c>
      <c r="J1996" s="2">
        <f>VLOOKUP($E1996,
Products!$A$1:$F$201,MATCH(Orders!J$1,Products!$A$1:$F$1,0),0)</f>
        <v>4036.1471846213158</v>
      </c>
    </row>
    <row r="1997" spans="1:10">
      <c r="A1997">
        <v>1996</v>
      </c>
      <c r="B1997" s="4">
        <v>45331</v>
      </c>
      <c r="C1997" s="10">
        <f>DATE(YEAR(orders[[#This Row],[order_date]]), MONTH(orders[[#This Row],[order_date]]), 1)</f>
        <v>45323</v>
      </c>
      <c r="D1997" t="s">
        <v>4069</v>
      </c>
      <c r="E1997" t="s">
        <v>528</v>
      </c>
      <c r="F1997" t="str">
        <f>VLOOKUP(orders[[#This Row],[product_id]],Products!A:C,3,0)</f>
        <v>Appliances</v>
      </c>
      <c r="G1997">
        <v>2</v>
      </c>
      <c r="H1997" s="6">
        <v>8.59828341875363E-2</v>
      </c>
      <c r="I1997" s="2">
        <f>VLOOKUP($E1997,
Products!$A$1:$F$201,MATCH(Orders!I$1,Products!$A$1:$F$1,0),0)</f>
        <v>5741.145946914552</v>
      </c>
      <c r="J1997" s="2">
        <f>VLOOKUP($E1997,
Products!$A$1:$F$201,MATCH(Orders!J$1,Products!$A$1:$F$1,0),0)</f>
        <v>4112.7219202399874</v>
      </c>
    </row>
    <row r="1998" spans="1:10">
      <c r="A1998">
        <v>1997</v>
      </c>
      <c r="B1998" s="4">
        <v>45584</v>
      </c>
      <c r="C1998" s="10">
        <f>DATE(YEAR(orders[[#This Row],[order_date]]), MONTH(orders[[#This Row],[order_date]]), 1)</f>
        <v>45566</v>
      </c>
      <c r="D1998" t="s">
        <v>3951</v>
      </c>
      <c r="E1998" t="s">
        <v>567</v>
      </c>
      <c r="F1998" t="str">
        <f>VLOOKUP(orders[[#This Row],[product_id]],Products!A:C,3,0)</f>
        <v>Electronics</v>
      </c>
      <c r="G1998">
        <v>2</v>
      </c>
      <c r="H1998" s="6">
        <v>0.12355823009461814</v>
      </c>
      <c r="I1998" s="2">
        <f>VLOOKUP($E1998,
Products!$A$1:$F$201,MATCH(Orders!I$1,Products!$A$1:$F$1,0),0)</f>
        <v>17514.171240093368</v>
      </c>
      <c r="J1998" s="2">
        <f>VLOOKUP($E1998,
Products!$A$1:$F$201,MATCH(Orders!J$1,Products!$A$1:$F$1,0),0)</f>
        <v>12226.76247250809</v>
      </c>
    </row>
    <row r="1999" spans="1:10">
      <c r="A1999">
        <v>1998</v>
      </c>
      <c r="B1999" s="4">
        <v>45085</v>
      </c>
      <c r="C1999" s="10">
        <f>DATE(YEAR(orders[[#This Row],[order_date]]), MONTH(orders[[#This Row],[order_date]]), 1)</f>
        <v>45078</v>
      </c>
      <c r="D1999" t="s">
        <v>4510</v>
      </c>
      <c r="E1999" t="s">
        <v>522</v>
      </c>
      <c r="F1999" t="str">
        <f>VLOOKUP(orders[[#This Row],[product_id]],Products!A:C,3,0)</f>
        <v>Appliances</v>
      </c>
      <c r="G1999">
        <v>3</v>
      </c>
      <c r="H1999" s="6">
        <v>5.0520210207581823E-2</v>
      </c>
      <c r="I1999" s="2">
        <f>VLOOKUP($E1999,
Products!$A$1:$F$201,MATCH(Orders!I$1,Products!$A$1:$F$1,0),0)</f>
        <v>24966.707940261898</v>
      </c>
      <c r="J1999" s="2">
        <f>VLOOKUP($E1999,
Products!$A$1:$F$201,MATCH(Orders!J$1,Products!$A$1:$F$1,0),0)</f>
        <v>19868.70644165645</v>
      </c>
    </row>
    <row r="2000" spans="1:10">
      <c r="A2000">
        <v>1999</v>
      </c>
      <c r="B2000" s="4">
        <v>45882</v>
      </c>
      <c r="C2000" s="10">
        <f>DATE(YEAR(orders[[#This Row],[order_date]]), MONTH(orders[[#This Row],[order_date]]), 1)</f>
        <v>45870</v>
      </c>
      <c r="D2000" t="s">
        <v>4132</v>
      </c>
      <c r="E2000" t="s">
        <v>589</v>
      </c>
      <c r="F2000" t="str">
        <f>VLOOKUP(orders[[#This Row],[product_id]],Products!A:C,3,0)</f>
        <v>Appliances</v>
      </c>
      <c r="G2000">
        <v>2</v>
      </c>
      <c r="H2000" s="6">
        <v>8.0264035565849892E-2</v>
      </c>
      <c r="I2000" s="2">
        <f>VLOOKUP($E2000,
Products!$A$1:$F$201,MATCH(Orders!I$1,Products!$A$1:$F$1,0),0)</f>
        <v>6227.1351854710047</v>
      </c>
      <c r="J2000" s="2">
        <f>VLOOKUP($E2000,
Products!$A$1:$F$201,MATCH(Orders!J$1,Products!$A$1:$F$1,0),0)</f>
        <v>4146.7707671772396</v>
      </c>
    </row>
    <row r="2001" spans="1:10">
      <c r="A2001">
        <v>2000</v>
      </c>
      <c r="B2001" s="4">
        <v>45475</v>
      </c>
      <c r="C2001" s="10">
        <f>DATE(YEAR(orders[[#This Row],[order_date]]), MONTH(orders[[#This Row],[order_date]]), 1)</f>
        <v>45474</v>
      </c>
      <c r="D2001" t="s">
        <v>1586</v>
      </c>
      <c r="E2001" t="s">
        <v>617</v>
      </c>
      <c r="F2001" t="str">
        <f>VLOOKUP(orders[[#This Row],[product_id]],Products!A:C,3,0)</f>
        <v>Electronics</v>
      </c>
      <c r="G2001">
        <v>2</v>
      </c>
      <c r="H2001" s="6">
        <v>0.19651980539775235</v>
      </c>
      <c r="I2001" s="2">
        <f>VLOOKUP($E2001,
Products!$A$1:$F$201,MATCH(Orders!I$1,Products!$A$1:$F$1,0),0)</f>
        <v>19466.867434847129</v>
      </c>
      <c r="J2001" s="2">
        <f>VLOOKUP($E2001,
Products!$A$1:$F$201,MATCH(Orders!J$1,Products!$A$1:$F$1,0),0)</f>
        <v>13371.790482684521</v>
      </c>
    </row>
    <row r="2002" spans="1:10">
      <c r="A2002">
        <v>2001</v>
      </c>
      <c r="B2002" s="4">
        <v>45911</v>
      </c>
      <c r="C2002" s="10">
        <f>DATE(YEAR(orders[[#This Row],[order_date]]), MONTH(orders[[#This Row],[order_date]]), 1)</f>
        <v>45901</v>
      </c>
      <c r="D2002" t="s">
        <v>3814</v>
      </c>
      <c r="E2002" t="s">
        <v>703</v>
      </c>
      <c r="F2002" t="str">
        <f>VLOOKUP(orders[[#This Row],[product_id]],Products!A:C,3,0)</f>
        <v>Appliances</v>
      </c>
      <c r="G2002">
        <v>1</v>
      </c>
      <c r="H2002" s="6">
        <v>7.7896536650304105E-2</v>
      </c>
      <c r="I2002" s="2">
        <f>VLOOKUP($E2002,
Products!$A$1:$F$201,MATCH(Orders!I$1,Products!$A$1:$F$1,0),0)</f>
        <v>23763.82929975582</v>
      </c>
      <c r="J2002" s="2">
        <f>VLOOKUP($E2002,
Products!$A$1:$F$201,MATCH(Orders!J$1,Products!$A$1:$F$1,0),0)</f>
        <v>17833.36818447417</v>
      </c>
    </row>
    <row r="2003" spans="1:10">
      <c r="A2003">
        <v>2002</v>
      </c>
      <c r="B2003" s="4">
        <v>45205</v>
      </c>
      <c r="C2003" s="10">
        <f>DATE(YEAR(orders[[#This Row],[order_date]]), MONTH(orders[[#This Row],[order_date]]), 1)</f>
        <v>45200</v>
      </c>
      <c r="D2003" t="s">
        <v>2039</v>
      </c>
      <c r="E2003" t="s">
        <v>609</v>
      </c>
      <c r="F2003" t="str">
        <f>VLOOKUP(orders[[#This Row],[product_id]],Products!A:C,3,0)</f>
        <v>Appliances</v>
      </c>
      <c r="G2003">
        <v>3</v>
      </c>
      <c r="H2003" s="6">
        <v>0.11764708770923621</v>
      </c>
      <c r="I2003" s="2">
        <f>VLOOKUP($E2003,
Products!$A$1:$F$201,MATCH(Orders!I$1,Products!$A$1:$F$1,0),0)</f>
        <v>2159.5378031052392</v>
      </c>
      <c r="J2003" s="2">
        <f>VLOOKUP($E2003,
Products!$A$1:$F$201,MATCH(Orders!J$1,Products!$A$1:$F$1,0),0)</f>
        <v>1501.9415981313371</v>
      </c>
    </row>
    <row r="2004" spans="1:10">
      <c r="A2004">
        <v>2003</v>
      </c>
      <c r="B2004" s="4">
        <v>45405</v>
      </c>
      <c r="C2004" s="10">
        <f>DATE(YEAR(orders[[#This Row],[order_date]]), MONTH(orders[[#This Row],[order_date]]), 1)</f>
        <v>45383</v>
      </c>
      <c r="D2004" t="s">
        <v>2390</v>
      </c>
      <c r="E2004" t="s">
        <v>630</v>
      </c>
      <c r="F2004" t="str">
        <f>VLOOKUP(orders[[#This Row],[product_id]],Products!A:C,3,0)</f>
        <v>Electronics</v>
      </c>
      <c r="G2004">
        <v>1</v>
      </c>
      <c r="H2004" s="6">
        <v>0.20283853701297985</v>
      </c>
      <c r="I2004" s="2">
        <f>VLOOKUP($E2004,
Products!$A$1:$F$201,MATCH(Orders!I$1,Products!$A$1:$F$1,0),0)</f>
        <v>20513.60683859466</v>
      </c>
      <c r="J2004" s="2">
        <f>VLOOKUP($E2004,
Products!$A$1:$F$201,MATCH(Orders!J$1,Products!$A$1:$F$1,0),0)</f>
        <v>14929.268600567289</v>
      </c>
    </row>
    <row r="2005" spans="1:10">
      <c r="A2005">
        <v>2004</v>
      </c>
      <c r="B2005" s="4">
        <v>45037</v>
      </c>
      <c r="C2005" s="10">
        <f>DATE(YEAR(orders[[#This Row],[order_date]]), MONTH(orders[[#This Row],[order_date]]), 1)</f>
        <v>45017</v>
      </c>
      <c r="D2005" t="s">
        <v>3670</v>
      </c>
      <c r="E2005" t="s">
        <v>533</v>
      </c>
      <c r="F2005" t="str">
        <f>VLOOKUP(orders[[#This Row],[product_id]],Products!A:C,3,0)</f>
        <v>Electronics</v>
      </c>
      <c r="G2005">
        <v>3</v>
      </c>
      <c r="H2005" s="6">
        <v>0.16734195191447934</v>
      </c>
      <c r="I2005" s="2">
        <f>VLOOKUP($E2005,
Products!$A$1:$F$201,MATCH(Orders!I$1,Products!$A$1:$F$1,0),0)</f>
        <v>28589.802369332661</v>
      </c>
      <c r="J2005" s="2">
        <f>VLOOKUP($E2005,
Products!$A$1:$F$201,MATCH(Orders!J$1,Products!$A$1:$F$1,0),0)</f>
        <v>21212.93445492295</v>
      </c>
    </row>
    <row r="2006" spans="1:10">
      <c r="A2006">
        <v>2005</v>
      </c>
      <c r="B2006" s="4">
        <v>45357</v>
      </c>
      <c r="C2006" s="10">
        <f>DATE(YEAR(orders[[#This Row],[order_date]]), MONTH(orders[[#This Row],[order_date]]), 1)</f>
        <v>45352</v>
      </c>
      <c r="D2006" t="s">
        <v>4381</v>
      </c>
      <c r="E2006" t="s">
        <v>646</v>
      </c>
      <c r="F2006" t="str">
        <f>VLOOKUP(orders[[#This Row],[product_id]],Products!A:C,3,0)</f>
        <v>Electronics</v>
      </c>
      <c r="G2006">
        <v>1</v>
      </c>
      <c r="H2006" s="6">
        <v>0.23590262279052257</v>
      </c>
      <c r="I2006" s="2">
        <f>VLOOKUP($E2006,
Products!$A$1:$F$201,MATCH(Orders!I$1,Products!$A$1:$F$1,0),0)</f>
        <v>18424.12750052143</v>
      </c>
      <c r="J2006" s="2">
        <f>VLOOKUP($E2006,
Products!$A$1:$F$201,MATCH(Orders!J$1,Products!$A$1:$F$1,0),0)</f>
        <v>14575.25356690323</v>
      </c>
    </row>
    <row r="2007" spans="1:10">
      <c r="A2007">
        <v>2006</v>
      </c>
      <c r="B2007" s="4">
        <v>45468</v>
      </c>
      <c r="C2007" s="10">
        <f>DATE(YEAR(orders[[#This Row],[order_date]]), MONTH(orders[[#This Row],[order_date]]), 1)</f>
        <v>45444</v>
      </c>
      <c r="D2007" t="s">
        <v>2311</v>
      </c>
      <c r="E2007" t="s">
        <v>662</v>
      </c>
      <c r="F2007" t="str">
        <f>VLOOKUP(orders[[#This Row],[product_id]],Products!A:C,3,0)</f>
        <v>Electronics</v>
      </c>
      <c r="G2007">
        <v>3</v>
      </c>
      <c r="H2007" s="6">
        <v>0.21537529925993043</v>
      </c>
      <c r="I2007" s="2">
        <f>VLOOKUP($E2007,
Products!$A$1:$F$201,MATCH(Orders!I$1,Products!$A$1:$F$1,0),0)</f>
        <v>20028.650831777191</v>
      </c>
      <c r="J2007" s="2">
        <f>VLOOKUP($E2007,
Products!$A$1:$F$201,MATCH(Orders!J$1,Products!$A$1:$F$1,0),0)</f>
        <v>14139.84905320309</v>
      </c>
    </row>
    <row r="2008" spans="1:10">
      <c r="A2008">
        <v>2007</v>
      </c>
      <c r="B2008" s="4">
        <v>45286</v>
      </c>
      <c r="C2008" s="10">
        <f>DATE(YEAR(orders[[#This Row],[order_date]]), MONTH(orders[[#This Row],[order_date]]), 1)</f>
        <v>45261</v>
      </c>
      <c r="D2008" t="s">
        <v>1813</v>
      </c>
      <c r="E2008" t="s">
        <v>678</v>
      </c>
      <c r="F2008" t="str">
        <f>VLOOKUP(orders[[#This Row],[product_id]],Products!A:C,3,0)</f>
        <v>Appliances</v>
      </c>
      <c r="G2008">
        <v>2</v>
      </c>
      <c r="H2008" s="6">
        <v>5.4988420349542391E-2</v>
      </c>
      <c r="I2008" s="2">
        <f>VLOOKUP($E2008,
Products!$A$1:$F$201,MATCH(Orders!I$1,Products!$A$1:$F$1,0),0)</f>
        <v>24547.80463631255</v>
      </c>
      <c r="J2008" s="2">
        <f>VLOOKUP($E2008,
Products!$A$1:$F$201,MATCH(Orders!J$1,Products!$A$1:$F$1,0),0)</f>
        <v>16599.667533695861</v>
      </c>
    </row>
    <row r="2009" spans="1:10">
      <c r="A2009">
        <v>2008</v>
      </c>
      <c r="B2009" s="4">
        <v>45298</v>
      </c>
      <c r="C2009" s="10">
        <f>DATE(YEAR(orders[[#This Row],[order_date]]), MONTH(orders[[#This Row],[order_date]]), 1)</f>
        <v>45292</v>
      </c>
      <c r="D2009" t="s">
        <v>3263</v>
      </c>
      <c r="E2009" t="s">
        <v>525</v>
      </c>
      <c r="F2009" t="str">
        <f>VLOOKUP(orders[[#This Row],[product_id]],Products!A:C,3,0)</f>
        <v>Electronics</v>
      </c>
      <c r="G2009">
        <v>1</v>
      </c>
      <c r="H2009" s="6">
        <v>0.11956225187415534</v>
      </c>
      <c r="I2009" s="2">
        <f>VLOOKUP($E2009,
Products!$A$1:$F$201,MATCH(Orders!I$1,Products!$A$1:$F$1,0),0)</f>
        <v>2441.7405612875209</v>
      </c>
      <c r="J2009" s="2">
        <f>VLOOKUP($E2009,
Products!$A$1:$F$201,MATCH(Orders!J$1,Products!$A$1:$F$1,0),0)</f>
        <v>1934.1373706011941</v>
      </c>
    </row>
    <row r="2010" spans="1:10">
      <c r="A2010">
        <v>2009</v>
      </c>
      <c r="B2010" s="4">
        <v>45965</v>
      </c>
      <c r="C2010" s="10">
        <f>DATE(YEAR(orders[[#This Row],[order_date]]), MONTH(orders[[#This Row],[order_date]]), 1)</f>
        <v>45962</v>
      </c>
      <c r="D2010" t="s">
        <v>1149</v>
      </c>
      <c r="E2010" t="s">
        <v>691</v>
      </c>
      <c r="F2010" t="str">
        <f>VLOOKUP(orders[[#This Row],[product_id]],Products!A:C,3,0)</f>
        <v>Appliances</v>
      </c>
      <c r="G2010">
        <v>1</v>
      </c>
      <c r="H2010" s="6">
        <v>7.1278158530233754E-2</v>
      </c>
      <c r="I2010" s="2">
        <f>VLOOKUP($E2010,
Products!$A$1:$F$201,MATCH(Orders!I$1,Products!$A$1:$F$1,0),0)</f>
        <v>2337.6024778940591</v>
      </c>
      <c r="J2010" s="2">
        <f>VLOOKUP($E2010,
Products!$A$1:$F$201,MATCH(Orders!J$1,Products!$A$1:$F$1,0),0)</f>
        <v>1616.9957885138581</v>
      </c>
    </row>
    <row r="2011" spans="1:10">
      <c r="A2011">
        <v>2010</v>
      </c>
      <c r="B2011" s="4">
        <v>45881</v>
      </c>
      <c r="C2011" s="10">
        <f>DATE(YEAR(orders[[#This Row],[order_date]]), MONTH(orders[[#This Row],[order_date]]), 1)</f>
        <v>45870</v>
      </c>
      <c r="D2011" t="s">
        <v>4197</v>
      </c>
      <c r="E2011" t="s">
        <v>622</v>
      </c>
      <c r="F2011" t="str">
        <f>VLOOKUP(orders[[#This Row],[product_id]],Products!A:C,3,0)</f>
        <v>Electronics</v>
      </c>
      <c r="G2011">
        <v>2</v>
      </c>
      <c r="H2011" s="6">
        <v>0.1595361590001427</v>
      </c>
      <c r="I2011" s="2">
        <f>VLOOKUP($E2011,
Products!$A$1:$F$201,MATCH(Orders!I$1,Products!$A$1:$F$1,0),0)</f>
        <v>29891.969506397199</v>
      </c>
      <c r="J2011" s="2">
        <f>VLOOKUP($E2011,
Products!$A$1:$F$201,MATCH(Orders!J$1,Products!$A$1:$F$1,0),0)</f>
        <v>20298.690993957589</v>
      </c>
    </row>
    <row r="2012" spans="1:10">
      <c r="A2012">
        <v>2011</v>
      </c>
      <c r="B2012" s="4">
        <v>45185</v>
      </c>
      <c r="C2012" s="10">
        <f>DATE(YEAR(orders[[#This Row],[order_date]]), MONTH(orders[[#This Row],[order_date]]), 1)</f>
        <v>45170</v>
      </c>
      <c r="D2012" t="s">
        <v>2748</v>
      </c>
      <c r="E2012" t="s">
        <v>559</v>
      </c>
      <c r="F2012" t="str">
        <f>VLOOKUP(orders[[#This Row],[product_id]],Products!A:C,3,0)</f>
        <v>Electronics</v>
      </c>
      <c r="G2012">
        <v>2</v>
      </c>
      <c r="H2012" s="6">
        <v>0.15737593983610812</v>
      </c>
      <c r="I2012" s="2">
        <f>VLOOKUP($E2012,
Products!$A$1:$F$201,MATCH(Orders!I$1,Products!$A$1:$F$1,0),0)</f>
        <v>2588.546892391822</v>
      </c>
      <c r="J2012" s="2">
        <f>VLOOKUP($E2012,
Products!$A$1:$F$201,MATCH(Orders!J$1,Products!$A$1:$F$1,0),0)</f>
        <v>1942.6863840762869</v>
      </c>
    </row>
    <row r="2013" spans="1:10">
      <c r="A2013">
        <v>2012</v>
      </c>
      <c r="B2013" s="4">
        <v>45704</v>
      </c>
      <c r="C2013" s="10">
        <f>DATE(YEAR(orders[[#This Row],[order_date]]), MONTH(orders[[#This Row],[order_date]]), 1)</f>
        <v>45689</v>
      </c>
      <c r="D2013" t="s">
        <v>1934</v>
      </c>
      <c r="E2013" t="s">
        <v>614</v>
      </c>
      <c r="F2013" t="str">
        <f>VLOOKUP(orders[[#This Row],[product_id]],Products!A:C,3,0)</f>
        <v>Electronics</v>
      </c>
      <c r="G2013">
        <v>1</v>
      </c>
      <c r="H2013" s="6">
        <v>0.22150044308011121</v>
      </c>
      <c r="I2013" s="2">
        <f>VLOOKUP($E2013,
Products!$A$1:$F$201,MATCH(Orders!I$1,Products!$A$1:$F$1,0),0)</f>
        <v>27394.979060178921</v>
      </c>
      <c r="J2013" s="2">
        <f>VLOOKUP($E2013,
Products!$A$1:$F$201,MATCH(Orders!J$1,Products!$A$1:$F$1,0),0)</f>
        <v>20497.911427865951</v>
      </c>
    </row>
    <row r="2014" spans="1:10">
      <c r="A2014">
        <v>2013</v>
      </c>
      <c r="B2014" s="4">
        <v>45046</v>
      </c>
      <c r="C2014" s="10">
        <f>DATE(YEAR(orders[[#This Row],[order_date]]), MONTH(orders[[#This Row],[order_date]]), 1)</f>
        <v>45017</v>
      </c>
      <c r="D2014" t="s">
        <v>2217</v>
      </c>
      <c r="E2014" t="s">
        <v>569</v>
      </c>
      <c r="F2014" t="str">
        <f>VLOOKUP(orders[[#This Row],[product_id]],Products!A:C,3,0)</f>
        <v>Electronics</v>
      </c>
      <c r="G2014">
        <v>3</v>
      </c>
      <c r="H2014" s="6">
        <v>0.10140320646314158</v>
      </c>
      <c r="I2014" s="2">
        <f>VLOOKUP($E2014,
Products!$A$1:$F$201,MATCH(Orders!I$1,Products!$A$1:$F$1,0),0)</f>
        <v>30739.034547193129</v>
      </c>
      <c r="J2014" s="2">
        <f>VLOOKUP($E2014,
Products!$A$1:$F$201,MATCH(Orders!J$1,Products!$A$1:$F$1,0),0)</f>
        <v>22938.60345365321</v>
      </c>
    </row>
    <row r="2015" spans="1:10">
      <c r="A2015">
        <v>2014</v>
      </c>
      <c r="B2015" s="4">
        <v>45902</v>
      </c>
      <c r="C2015" s="10">
        <f>DATE(YEAR(orders[[#This Row],[order_date]]), MONTH(orders[[#This Row],[order_date]]), 1)</f>
        <v>45901</v>
      </c>
      <c r="D2015" t="s">
        <v>1484</v>
      </c>
      <c r="E2015" t="s">
        <v>557</v>
      </c>
      <c r="F2015" t="str">
        <f>VLOOKUP(orders[[#This Row],[product_id]],Products!A:C,3,0)</f>
        <v>Electronics</v>
      </c>
      <c r="G2015">
        <v>1</v>
      </c>
      <c r="H2015" s="6">
        <v>0.1676670293637566</v>
      </c>
      <c r="I2015" s="2">
        <f>VLOOKUP($E2015,
Products!$A$1:$F$201,MATCH(Orders!I$1,Products!$A$1:$F$1,0),0)</f>
        <v>23950.56449224626</v>
      </c>
      <c r="J2015" s="2">
        <f>VLOOKUP($E2015,
Products!$A$1:$F$201,MATCH(Orders!J$1,Products!$A$1:$F$1,0),0)</f>
        <v>16488.618979732779</v>
      </c>
    </row>
    <row r="2016" spans="1:10">
      <c r="A2016">
        <v>2015</v>
      </c>
      <c r="B2016" s="4">
        <v>45839</v>
      </c>
      <c r="C2016" s="10">
        <f>DATE(YEAR(orders[[#This Row],[order_date]]), MONTH(orders[[#This Row],[order_date]]), 1)</f>
        <v>45839</v>
      </c>
      <c r="D2016" t="s">
        <v>3865</v>
      </c>
      <c r="E2016" t="s">
        <v>548</v>
      </c>
      <c r="F2016" t="str">
        <f>VLOOKUP(orders[[#This Row],[product_id]],Products!A:C,3,0)</f>
        <v>Appliances</v>
      </c>
      <c r="G2016">
        <v>2</v>
      </c>
      <c r="H2016" s="6">
        <v>0.10180189300996829</v>
      </c>
      <c r="I2016" s="2">
        <f>VLOOKUP($E2016,
Products!$A$1:$F$201,MATCH(Orders!I$1,Products!$A$1:$F$1,0),0)</f>
        <v>2211.9922659782978</v>
      </c>
      <c r="J2016" s="2">
        <f>VLOOKUP($E2016,
Products!$A$1:$F$201,MATCH(Orders!J$1,Products!$A$1:$F$1,0),0)</f>
        <v>1741.1720710333091</v>
      </c>
    </row>
    <row r="2017" spans="1:10">
      <c r="A2017">
        <v>2016</v>
      </c>
      <c r="B2017" s="4">
        <v>45649</v>
      </c>
      <c r="C2017" s="10">
        <f>DATE(YEAR(orders[[#This Row],[order_date]]), MONTH(orders[[#This Row],[order_date]]), 1)</f>
        <v>45627</v>
      </c>
      <c r="D2017" t="s">
        <v>3005</v>
      </c>
      <c r="E2017" t="s">
        <v>592</v>
      </c>
      <c r="F2017" t="str">
        <f>VLOOKUP(orders[[#This Row],[product_id]],Products!A:C,3,0)</f>
        <v>Electronics</v>
      </c>
      <c r="G2017">
        <v>2</v>
      </c>
      <c r="H2017" s="6">
        <v>0.22730316456357078</v>
      </c>
      <c r="I2017" s="2">
        <f>VLOOKUP($E2017,
Products!$A$1:$F$201,MATCH(Orders!I$1,Products!$A$1:$F$1,0),0)</f>
        <v>12221.95918536383</v>
      </c>
      <c r="J2017" s="2">
        <f>VLOOKUP($E2017,
Products!$A$1:$F$201,MATCH(Orders!J$1,Products!$A$1:$F$1,0),0)</f>
        <v>9737.7215556427309</v>
      </c>
    </row>
    <row r="2018" spans="1:10">
      <c r="A2018">
        <v>2017</v>
      </c>
      <c r="B2018" s="4">
        <v>45449</v>
      </c>
      <c r="C2018" s="10">
        <f>DATE(YEAR(orders[[#This Row],[order_date]]), MONTH(orders[[#This Row],[order_date]]), 1)</f>
        <v>45444</v>
      </c>
      <c r="D2018" t="s">
        <v>2452</v>
      </c>
      <c r="E2018" t="s">
        <v>523</v>
      </c>
      <c r="F2018" t="str">
        <f>VLOOKUP(orders[[#This Row],[product_id]],Products!A:C,3,0)</f>
        <v>Electronics</v>
      </c>
      <c r="G2018">
        <v>1</v>
      </c>
      <c r="H2018" s="6">
        <v>0.23278133289010999</v>
      </c>
      <c r="I2018" s="2">
        <f>VLOOKUP($E2018,
Products!$A$1:$F$201,MATCH(Orders!I$1,Products!$A$1:$F$1,0),0)</f>
        <v>27240.414518089601</v>
      </c>
      <c r="J2018" s="2">
        <f>VLOOKUP($E2018,
Products!$A$1:$F$201,MATCH(Orders!J$1,Products!$A$1:$F$1,0),0)</f>
        <v>21217.524617692769</v>
      </c>
    </row>
    <row r="2019" spans="1:10">
      <c r="A2019">
        <v>2018</v>
      </c>
      <c r="B2019" s="4">
        <v>45251</v>
      </c>
      <c r="C2019" s="10">
        <f>DATE(YEAR(orders[[#This Row],[order_date]]), MONTH(orders[[#This Row],[order_date]]), 1)</f>
        <v>45231</v>
      </c>
      <c r="D2019" t="s">
        <v>2584</v>
      </c>
      <c r="E2019" t="s">
        <v>589</v>
      </c>
      <c r="F2019" t="str">
        <f>VLOOKUP(orders[[#This Row],[product_id]],Products!A:C,3,0)</f>
        <v>Appliances</v>
      </c>
      <c r="G2019">
        <v>2</v>
      </c>
      <c r="H2019" s="6">
        <v>7.0506739764441301E-2</v>
      </c>
      <c r="I2019" s="2">
        <f>VLOOKUP($E2019,
Products!$A$1:$F$201,MATCH(Orders!I$1,Products!$A$1:$F$1,0),0)</f>
        <v>6227.1351854710047</v>
      </c>
      <c r="J2019" s="2">
        <f>VLOOKUP($E2019,
Products!$A$1:$F$201,MATCH(Orders!J$1,Products!$A$1:$F$1,0),0)</f>
        <v>4146.7707671772396</v>
      </c>
    </row>
    <row r="2020" spans="1:10">
      <c r="A2020">
        <v>2019</v>
      </c>
      <c r="B2020" s="4">
        <v>46000</v>
      </c>
      <c r="C2020" s="10">
        <f>DATE(YEAR(orders[[#This Row],[order_date]]), MONTH(orders[[#This Row],[order_date]]), 1)</f>
        <v>45992</v>
      </c>
      <c r="D2020" t="s">
        <v>1760</v>
      </c>
      <c r="E2020" t="s">
        <v>559</v>
      </c>
      <c r="F2020" t="str">
        <f>VLOOKUP(orders[[#This Row],[product_id]],Products!A:C,3,0)</f>
        <v>Electronics</v>
      </c>
      <c r="G2020">
        <v>2</v>
      </c>
      <c r="H2020" s="6">
        <v>0.22715640258565389</v>
      </c>
      <c r="I2020" s="2">
        <f>VLOOKUP($E2020,
Products!$A$1:$F$201,MATCH(Orders!I$1,Products!$A$1:$F$1,0),0)</f>
        <v>2588.546892391822</v>
      </c>
      <c r="J2020" s="2">
        <f>VLOOKUP($E2020,
Products!$A$1:$F$201,MATCH(Orders!J$1,Products!$A$1:$F$1,0),0)</f>
        <v>1942.6863840762869</v>
      </c>
    </row>
    <row r="2021" spans="1:10">
      <c r="A2021">
        <v>2020</v>
      </c>
      <c r="B2021" s="4">
        <v>44995</v>
      </c>
      <c r="C2021" s="10">
        <f>DATE(YEAR(orders[[#This Row],[order_date]]), MONTH(orders[[#This Row],[order_date]]), 1)</f>
        <v>44986</v>
      </c>
      <c r="D2021" t="s">
        <v>4646</v>
      </c>
      <c r="E2021" t="s">
        <v>565</v>
      </c>
      <c r="F2021" t="str">
        <f>VLOOKUP(orders[[#This Row],[product_id]],Products!A:C,3,0)</f>
        <v>Electronics</v>
      </c>
      <c r="G2021">
        <v>2</v>
      </c>
      <c r="H2021" s="6">
        <v>0.10536338895760217</v>
      </c>
      <c r="I2021" s="2">
        <f>VLOOKUP($E2021,
Products!$A$1:$F$201,MATCH(Orders!I$1,Products!$A$1:$F$1,0),0)</f>
        <v>2327.4213408101141</v>
      </c>
      <c r="J2021" s="2">
        <f>VLOOKUP($E2021,
Products!$A$1:$F$201,MATCH(Orders!J$1,Products!$A$1:$F$1,0),0)</f>
        <v>1682.0944582406071</v>
      </c>
    </row>
    <row r="2022" spans="1:10">
      <c r="A2022">
        <v>2021</v>
      </c>
      <c r="B2022" s="4">
        <v>45317</v>
      </c>
      <c r="C2022" s="10">
        <f>DATE(YEAR(orders[[#This Row],[order_date]]), MONTH(orders[[#This Row],[order_date]]), 1)</f>
        <v>45292</v>
      </c>
      <c r="D2022" t="s">
        <v>1126</v>
      </c>
      <c r="E2022" t="s">
        <v>628</v>
      </c>
      <c r="F2022" t="str">
        <f>VLOOKUP(orders[[#This Row],[product_id]],Products!A:C,3,0)</f>
        <v>Electronics</v>
      </c>
      <c r="G2022">
        <v>1</v>
      </c>
      <c r="H2022" s="6">
        <v>0.14581317075721442</v>
      </c>
      <c r="I2022" s="2">
        <f>VLOOKUP($E2022,
Products!$A$1:$F$201,MATCH(Orders!I$1,Products!$A$1:$F$1,0),0)</f>
        <v>2480.4343676348258</v>
      </c>
      <c r="J2022" s="2">
        <f>VLOOKUP($E2022,
Products!$A$1:$F$201,MATCH(Orders!J$1,Products!$A$1:$F$1,0),0)</f>
        <v>1932.862959692628</v>
      </c>
    </row>
    <row r="2023" spans="1:10">
      <c r="A2023">
        <v>2022</v>
      </c>
      <c r="B2023" s="4">
        <v>45309</v>
      </c>
      <c r="C2023" s="10">
        <f>DATE(YEAR(orders[[#This Row],[order_date]]), MONTH(orders[[#This Row],[order_date]]), 1)</f>
        <v>45292</v>
      </c>
      <c r="D2023" t="s">
        <v>2557</v>
      </c>
      <c r="E2023" t="s">
        <v>576</v>
      </c>
      <c r="F2023" t="str">
        <f>VLOOKUP(orders[[#This Row],[product_id]],Products!A:C,3,0)</f>
        <v>Electronics</v>
      </c>
      <c r="G2023">
        <v>2</v>
      </c>
      <c r="H2023" s="6">
        <v>0.10157486640498496</v>
      </c>
      <c r="I2023" s="2">
        <f>VLOOKUP($E2023,
Products!$A$1:$F$201,MATCH(Orders!I$1,Products!$A$1:$F$1,0),0)</f>
        <v>12571.90922514794</v>
      </c>
      <c r="J2023" s="2">
        <f>VLOOKUP($E2023,
Products!$A$1:$F$201,MATCH(Orders!J$1,Products!$A$1:$F$1,0),0)</f>
        <v>9314.5536289888332</v>
      </c>
    </row>
    <row r="2024" spans="1:10">
      <c r="A2024">
        <v>2023</v>
      </c>
      <c r="B2024" s="4">
        <v>44942</v>
      </c>
      <c r="C2024" s="10">
        <f>DATE(YEAR(orders[[#This Row],[order_date]]), MONTH(orders[[#This Row],[order_date]]), 1)</f>
        <v>44927</v>
      </c>
      <c r="D2024" t="s">
        <v>2814</v>
      </c>
      <c r="E2024" t="s">
        <v>634</v>
      </c>
      <c r="F2024" t="str">
        <f>VLOOKUP(orders[[#This Row],[product_id]],Products!A:C,3,0)</f>
        <v>Appliances</v>
      </c>
      <c r="G2024">
        <v>1</v>
      </c>
      <c r="H2024" s="6">
        <v>0.12088854012184326</v>
      </c>
      <c r="I2024" s="2">
        <f>VLOOKUP($E2024,
Products!$A$1:$F$201,MATCH(Orders!I$1,Products!$A$1:$F$1,0),0)</f>
        <v>25631.29637331214</v>
      </c>
      <c r="J2024" s="2">
        <f>VLOOKUP($E2024,
Products!$A$1:$F$201,MATCH(Orders!J$1,Products!$A$1:$F$1,0),0)</f>
        <v>17692.643397044121</v>
      </c>
    </row>
    <row r="2025" spans="1:10">
      <c r="A2025">
        <v>2024</v>
      </c>
      <c r="B2025" s="4">
        <v>45772</v>
      </c>
      <c r="C2025" s="10">
        <f>DATE(YEAR(orders[[#This Row],[order_date]]), MONTH(orders[[#This Row],[order_date]]), 1)</f>
        <v>45748</v>
      </c>
      <c r="D2025" t="s">
        <v>1284</v>
      </c>
      <c r="E2025" t="s">
        <v>618</v>
      </c>
      <c r="F2025" t="str">
        <f>VLOOKUP(orders[[#This Row],[product_id]],Products!A:C,3,0)</f>
        <v>Appliances</v>
      </c>
      <c r="G2025">
        <v>1</v>
      </c>
      <c r="H2025" s="6">
        <v>0.12991759457972432</v>
      </c>
      <c r="I2025" s="2">
        <f>VLOOKUP($E2025,
Products!$A$1:$F$201,MATCH(Orders!I$1,Products!$A$1:$F$1,0),0)</f>
        <v>5546.9777002203573</v>
      </c>
      <c r="J2025" s="2">
        <f>VLOOKUP($E2025,
Products!$A$1:$F$201,MATCH(Orders!J$1,Products!$A$1:$F$1,0),0)</f>
        <v>4048.2565671880161</v>
      </c>
    </row>
    <row r="2026" spans="1:10">
      <c r="A2026">
        <v>2025</v>
      </c>
      <c r="B2026" s="4">
        <v>45795</v>
      </c>
      <c r="C2026" s="10">
        <f>DATE(YEAR(orders[[#This Row],[order_date]]), MONTH(orders[[#This Row],[order_date]]), 1)</f>
        <v>45778</v>
      </c>
      <c r="D2026" t="s">
        <v>1955</v>
      </c>
      <c r="E2026" t="s">
        <v>542</v>
      </c>
      <c r="F2026" t="str">
        <f>VLOOKUP(orders[[#This Row],[product_id]],Products!A:C,3,0)</f>
        <v>Electronics</v>
      </c>
      <c r="G2026">
        <v>2</v>
      </c>
      <c r="H2026" s="6">
        <v>0.10066367949947781</v>
      </c>
      <c r="I2026" s="2">
        <f>VLOOKUP($E2026,
Products!$A$1:$F$201,MATCH(Orders!I$1,Products!$A$1:$F$1,0),0)</f>
        <v>29298.352838526029</v>
      </c>
      <c r="J2026" s="2">
        <f>VLOOKUP($E2026,
Products!$A$1:$F$201,MATCH(Orders!J$1,Products!$A$1:$F$1,0),0)</f>
        <v>19250.751682102291</v>
      </c>
    </row>
    <row r="2027" spans="1:10">
      <c r="A2027">
        <v>2026</v>
      </c>
      <c r="B2027" s="4">
        <v>45494</v>
      </c>
      <c r="C2027" s="10">
        <f>DATE(YEAR(orders[[#This Row],[order_date]]), MONTH(orders[[#This Row],[order_date]]), 1)</f>
        <v>45474</v>
      </c>
      <c r="D2027" t="s">
        <v>4702</v>
      </c>
      <c r="E2027" t="s">
        <v>554</v>
      </c>
      <c r="F2027" t="str">
        <f>VLOOKUP(orders[[#This Row],[product_id]],Products!A:C,3,0)</f>
        <v>Appliances</v>
      </c>
      <c r="G2027">
        <v>1</v>
      </c>
      <c r="H2027" s="6">
        <v>0.1119566921761794</v>
      </c>
      <c r="I2027" s="2">
        <f>VLOOKUP($E2027,
Products!$A$1:$F$201,MATCH(Orders!I$1,Products!$A$1:$F$1,0),0)</f>
        <v>2088.6647814855078</v>
      </c>
      <c r="J2027" s="2">
        <f>VLOOKUP($E2027,
Products!$A$1:$F$201,MATCH(Orders!J$1,Products!$A$1:$F$1,0),0)</f>
        <v>1371.380040542937</v>
      </c>
    </row>
    <row r="2028" spans="1:10">
      <c r="A2028">
        <v>2027</v>
      </c>
      <c r="B2028" s="4">
        <v>45058</v>
      </c>
      <c r="C2028" s="10">
        <f>DATE(YEAR(orders[[#This Row],[order_date]]), MONTH(orders[[#This Row],[order_date]]), 1)</f>
        <v>45047</v>
      </c>
      <c r="D2028" t="s">
        <v>2692</v>
      </c>
      <c r="E2028" t="s">
        <v>540</v>
      </c>
      <c r="F2028" t="str">
        <f>VLOOKUP(orders[[#This Row],[product_id]],Products!A:C,3,0)</f>
        <v>Electronics</v>
      </c>
      <c r="G2028">
        <v>3</v>
      </c>
      <c r="H2028" s="6">
        <v>0.16209793768000394</v>
      </c>
      <c r="I2028" s="2">
        <f>VLOOKUP($E2028,
Products!$A$1:$F$201,MATCH(Orders!I$1,Products!$A$1:$F$1,0),0)</f>
        <v>27903.66571841111</v>
      </c>
      <c r="J2028" s="2">
        <f>VLOOKUP($E2028,
Products!$A$1:$F$201,MATCH(Orders!J$1,Products!$A$1:$F$1,0),0)</f>
        <v>20363.814715502049</v>
      </c>
    </row>
    <row r="2029" spans="1:10">
      <c r="A2029">
        <v>2028</v>
      </c>
      <c r="B2029" s="4">
        <v>45199</v>
      </c>
      <c r="C2029" s="10">
        <f>DATE(YEAR(orders[[#This Row],[order_date]]), MONTH(orders[[#This Row],[order_date]]), 1)</f>
        <v>45170</v>
      </c>
      <c r="D2029" t="s">
        <v>2064</v>
      </c>
      <c r="E2029" t="s">
        <v>610</v>
      </c>
      <c r="F2029" t="str">
        <f>VLOOKUP(orders[[#This Row],[product_id]],Products!A:C,3,0)</f>
        <v>Appliances</v>
      </c>
      <c r="G2029">
        <v>1</v>
      </c>
      <c r="H2029" s="6">
        <v>0.11884268524432032</v>
      </c>
      <c r="I2029" s="2">
        <f>VLOOKUP($E2029,
Products!$A$1:$F$201,MATCH(Orders!I$1,Products!$A$1:$F$1,0),0)</f>
        <v>23456.386855186989</v>
      </c>
      <c r="J2029" s="2">
        <f>VLOOKUP($E2029,
Products!$A$1:$F$201,MATCH(Orders!J$1,Products!$A$1:$F$1,0),0)</f>
        <v>16522.385271144129</v>
      </c>
    </row>
    <row r="2030" spans="1:10">
      <c r="A2030">
        <v>2029</v>
      </c>
      <c r="B2030" s="4">
        <v>45410</v>
      </c>
      <c r="C2030" s="10">
        <f>DATE(YEAR(orders[[#This Row],[order_date]]), MONTH(orders[[#This Row],[order_date]]), 1)</f>
        <v>45383</v>
      </c>
      <c r="D2030" t="s">
        <v>4616</v>
      </c>
      <c r="E2030" t="s">
        <v>700</v>
      </c>
      <c r="F2030" t="str">
        <f>VLOOKUP(orders[[#This Row],[product_id]],Products!A:C,3,0)</f>
        <v>Electronics</v>
      </c>
      <c r="G2030">
        <v>1</v>
      </c>
      <c r="H2030" s="6">
        <v>0.20284524155655409</v>
      </c>
      <c r="I2030" s="2">
        <f>VLOOKUP($E2030,
Products!$A$1:$F$201,MATCH(Orders!I$1,Products!$A$1:$F$1,0),0)</f>
        <v>11070.26215043813</v>
      </c>
      <c r="J2030" s="2">
        <f>VLOOKUP($E2030,
Products!$A$1:$F$201,MATCH(Orders!J$1,Products!$A$1:$F$1,0),0)</f>
        <v>7867.3909748932683</v>
      </c>
    </row>
    <row r="2031" spans="1:10">
      <c r="A2031">
        <v>2030</v>
      </c>
      <c r="B2031" s="4">
        <v>45476</v>
      </c>
      <c r="C2031" s="10">
        <f>DATE(YEAR(orders[[#This Row],[order_date]]), MONTH(orders[[#This Row],[order_date]]), 1)</f>
        <v>45474</v>
      </c>
      <c r="D2031" t="s">
        <v>3332</v>
      </c>
      <c r="E2031" t="s">
        <v>540</v>
      </c>
      <c r="F2031" t="str">
        <f>VLOOKUP(orders[[#This Row],[product_id]],Products!A:C,3,0)</f>
        <v>Electronics</v>
      </c>
      <c r="G2031">
        <v>2</v>
      </c>
      <c r="H2031" s="6">
        <v>0.20396854153268876</v>
      </c>
      <c r="I2031" s="2">
        <f>VLOOKUP($E2031,
Products!$A$1:$F$201,MATCH(Orders!I$1,Products!$A$1:$F$1,0),0)</f>
        <v>27903.66571841111</v>
      </c>
      <c r="J2031" s="2">
        <f>VLOOKUP($E2031,
Products!$A$1:$F$201,MATCH(Orders!J$1,Products!$A$1:$F$1,0),0)</f>
        <v>20363.814715502049</v>
      </c>
    </row>
    <row r="2032" spans="1:10">
      <c r="A2032">
        <v>2031</v>
      </c>
      <c r="B2032" s="4">
        <v>45283</v>
      </c>
      <c r="C2032" s="10">
        <f>DATE(YEAR(orders[[#This Row],[order_date]]), MONTH(orders[[#This Row],[order_date]]), 1)</f>
        <v>45261</v>
      </c>
      <c r="D2032" t="s">
        <v>3393</v>
      </c>
      <c r="E2032" t="s">
        <v>514</v>
      </c>
      <c r="F2032" t="str">
        <f>VLOOKUP(orders[[#This Row],[product_id]],Products!A:C,3,0)</f>
        <v>Electronics</v>
      </c>
      <c r="G2032">
        <v>2</v>
      </c>
      <c r="H2032" s="6">
        <v>0.20895233380303477</v>
      </c>
      <c r="I2032" s="2">
        <f>VLOOKUP($E2032,
Products!$A$1:$F$201,MATCH(Orders!I$1,Products!$A$1:$F$1,0),0)</f>
        <v>16482.730474054071</v>
      </c>
      <c r="J2032" s="2">
        <f>VLOOKUP($E2032,
Products!$A$1:$F$201,MATCH(Orders!J$1,Products!$A$1:$F$1,0),0)</f>
        <v>12480.81165565178</v>
      </c>
    </row>
    <row r="2033" spans="1:10">
      <c r="A2033">
        <v>2032</v>
      </c>
      <c r="B2033" s="4">
        <v>45998</v>
      </c>
      <c r="C2033" s="10">
        <f>DATE(YEAR(orders[[#This Row],[order_date]]), MONTH(orders[[#This Row],[order_date]]), 1)</f>
        <v>45992</v>
      </c>
      <c r="D2033" t="s">
        <v>816</v>
      </c>
      <c r="E2033" t="s">
        <v>670</v>
      </c>
      <c r="F2033" t="str">
        <f>VLOOKUP(orders[[#This Row],[product_id]],Products!A:C,3,0)</f>
        <v>Electronics</v>
      </c>
      <c r="G2033">
        <v>1</v>
      </c>
      <c r="H2033" s="6">
        <v>0.21479598256935262</v>
      </c>
      <c r="I2033" s="2">
        <f>VLOOKUP($E2033,
Products!$A$1:$F$201,MATCH(Orders!I$1,Products!$A$1:$F$1,0),0)</f>
        <v>2624.8628733917722</v>
      </c>
      <c r="J2033" s="2">
        <f>VLOOKUP($E2033,
Products!$A$1:$F$201,MATCH(Orders!J$1,Products!$A$1:$F$1,0),0)</f>
        <v>1944.041928611671</v>
      </c>
    </row>
    <row r="2034" spans="1:10">
      <c r="A2034">
        <v>2033</v>
      </c>
      <c r="B2034" s="4">
        <v>45960</v>
      </c>
      <c r="C2034" s="10">
        <f>DATE(YEAR(orders[[#This Row],[order_date]]), MONTH(orders[[#This Row],[order_date]]), 1)</f>
        <v>45931</v>
      </c>
      <c r="D2034" t="s">
        <v>1196</v>
      </c>
      <c r="E2034" t="s">
        <v>565</v>
      </c>
      <c r="F2034" t="str">
        <f>VLOOKUP(orders[[#This Row],[product_id]],Products!A:C,3,0)</f>
        <v>Electronics</v>
      </c>
      <c r="G2034">
        <v>1</v>
      </c>
      <c r="H2034" s="6">
        <v>0.14724880020250722</v>
      </c>
      <c r="I2034" s="2">
        <f>VLOOKUP($E2034,
Products!$A$1:$F$201,MATCH(Orders!I$1,Products!$A$1:$F$1,0),0)</f>
        <v>2327.4213408101141</v>
      </c>
      <c r="J2034" s="2">
        <f>VLOOKUP($E2034,
Products!$A$1:$F$201,MATCH(Orders!J$1,Products!$A$1:$F$1,0),0)</f>
        <v>1682.0944582406071</v>
      </c>
    </row>
    <row r="2035" spans="1:10">
      <c r="A2035">
        <v>2034</v>
      </c>
      <c r="B2035" s="4">
        <v>45159</v>
      </c>
      <c r="C2035" s="10">
        <f>DATE(YEAR(orders[[#This Row],[order_date]]), MONTH(orders[[#This Row],[order_date]]), 1)</f>
        <v>45139</v>
      </c>
      <c r="D2035" t="s">
        <v>2001</v>
      </c>
      <c r="E2035" t="s">
        <v>561</v>
      </c>
      <c r="F2035" t="str">
        <f>VLOOKUP(orders[[#This Row],[product_id]],Products!A:C,3,0)</f>
        <v>Appliances</v>
      </c>
      <c r="G2035">
        <v>2</v>
      </c>
      <c r="H2035" s="6">
        <v>0.13513215818402349</v>
      </c>
      <c r="I2035" s="2">
        <f>VLOOKUP($E2035,
Products!$A$1:$F$201,MATCH(Orders!I$1,Products!$A$1:$F$1,0),0)</f>
        <v>23155.073093252329</v>
      </c>
      <c r="J2035" s="2">
        <f>VLOOKUP($E2035,
Products!$A$1:$F$201,MATCH(Orders!J$1,Products!$A$1:$F$1,0),0)</f>
        <v>17849.867849807979</v>
      </c>
    </row>
    <row r="2036" spans="1:10">
      <c r="A2036">
        <v>2035</v>
      </c>
      <c r="B2036" s="4">
        <v>44962</v>
      </c>
      <c r="C2036" s="10">
        <f>DATE(YEAR(orders[[#This Row],[order_date]]), MONTH(orders[[#This Row],[order_date]]), 1)</f>
        <v>44958</v>
      </c>
      <c r="D2036" t="s">
        <v>2542</v>
      </c>
      <c r="E2036" t="s">
        <v>611</v>
      </c>
      <c r="F2036" t="str">
        <f>VLOOKUP(orders[[#This Row],[product_id]],Products!A:C,3,0)</f>
        <v>Electronics</v>
      </c>
      <c r="G2036">
        <v>2</v>
      </c>
      <c r="H2036" s="6">
        <v>0.11094309342620214</v>
      </c>
      <c r="I2036" s="2">
        <f>VLOOKUP($E2036,
Products!$A$1:$F$201,MATCH(Orders!I$1,Products!$A$1:$F$1,0),0)</f>
        <v>12041.08303405661</v>
      </c>
      <c r="J2036" s="2">
        <f>VLOOKUP($E2036,
Products!$A$1:$F$201,MATCH(Orders!J$1,Products!$A$1:$F$1,0),0)</f>
        <v>7946.6428283753548</v>
      </c>
    </row>
    <row r="2037" spans="1:10">
      <c r="A2037">
        <v>2036</v>
      </c>
      <c r="B2037" s="4">
        <v>45339</v>
      </c>
      <c r="C2037" s="10">
        <f>DATE(YEAR(orders[[#This Row],[order_date]]), MONTH(orders[[#This Row],[order_date]]), 1)</f>
        <v>45323</v>
      </c>
      <c r="D2037" t="s">
        <v>2787</v>
      </c>
      <c r="E2037" t="s">
        <v>616</v>
      </c>
      <c r="F2037" t="str">
        <f>VLOOKUP(orders[[#This Row],[product_id]],Products!A:C,3,0)</f>
        <v>Electronics</v>
      </c>
      <c r="G2037">
        <v>2</v>
      </c>
      <c r="H2037" s="6">
        <v>0.19715418714701086</v>
      </c>
      <c r="I2037" s="2">
        <f>VLOOKUP($E2037,
Products!$A$1:$F$201,MATCH(Orders!I$1,Products!$A$1:$F$1,0),0)</f>
        <v>12172.554053901489</v>
      </c>
      <c r="J2037" s="2">
        <f>VLOOKUP($E2037,
Products!$A$1:$F$201,MATCH(Orders!J$1,Products!$A$1:$F$1,0),0)</f>
        <v>9644.7702288148557</v>
      </c>
    </row>
    <row r="2038" spans="1:10">
      <c r="A2038">
        <v>2037</v>
      </c>
      <c r="B2038" s="4">
        <v>45954</v>
      </c>
      <c r="C2038" s="10">
        <f>DATE(YEAR(orders[[#This Row],[order_date]]), MONTH(orders[[#This Row],[order_date]]), 1)</f>
        <v>45931</v>
      </c>
      <c r="D2038" t="s">
        <v>2965</v>
      </c>
      <c r="E2038" t="s">
        <v>594</v>
      </c>
      <c r="F2038" t="str">
        <f>VLOOKUP(orders[[#This Row],[product_id]],Products!A:C,3,0)</f>
        <v>Electronics</v>
      </c>
      <c r="G2038">
        <v>1</v>
      </c>
      <c r="H2038" s="6">
        <v>0.24561641917871574</v>
      </c>
      <c r="I2038" s="2">
        <f>VLOOKUP($E2038,
Products!$A$1:$F$201,MATCH(Orders!I$1,Products!$A$1:$F$1,0),0)</f>
        <v>19992.108086337241</v>
      </c>
      <c r="J2038" s="2">
        <f>VLOOKUP($E2038,
Products!$A$1:$F$201,MATCH(Orders!J$1,Products!$A$1:$F$1,0),0)</f>
        <v>14456.6967044005</v>
      </c>
    </row>
    <row r="2039" spans="1:10">
      <c r="A2039">
        <v>2038</v>
      </c>
      <c r="B2039" s="4">
        <v>44970</v>
      </c>
      <c r="C2039" s="10">
        <f>DATE(YEAR(orders[[#This Row],[order_date]]), MONTH(orders[[#This Row],[order_date]]), 1)</f>
        <v>44958</v>
      </c>
      <c r="D2039" t="s">
        <v>4077</v>
      </c>
      <c r="E2039" t="s">
        <v>517</v>
      </c>
      <c r="F2039" t="str">
        <f>VLOOKUP(orders[[#This Row],[product_id]],Products!A:C,3,0)</f>
        <v>Electronics</v>
      </c>
      <c r="G2039">
        <v>1</v>
      </c>
      <c r="H2039" s="6">
        <v>0.1336464114547046</v>
      </c>
      <c r="I2039" s="2">
        <f>VLOOKUP($E2039,
Products!$A$1:$F$201,MATCH(Orders!I$1,Products!$A$1:$F$1,0),0)</f>
        <v>30304.143268168769</v>
      </c>
      <c r="J2039" s="2">
        <f>VLOOKUP($E2039,
Products!$A$1:$F$201,MATCH(Orders!J$1,Products!$A$1:$F$1,0),0)</f>
        <v>23998.194785181578</v>
      </c>
    </row>
    <row r="2040" spans="1:10">
      <c r="A2040">
        <v>2039</v>
      </c>
      <c r="B2040" s="4">
        <v>45494</v>
      </c>
      <c r="C2040" s="10">
        <f>DATE(YEAR(orders[[#This Row],[order_date]]), MONTH(orders[[#This Row],[order_date]]), 1)</f>
        <v>45474</v>
      </c>
      <c r="D2040" t="s">
        <v>2102</v>
      </c>
      <c r="E2040" t="s">
        <v>576</v>
      </c>
      <c r="F2040" t="str">
        <f>VLOOKUP(orders[[#This Row],[product_id]],Products!A:C,3,0)</f>
        <v>Electronics</v>
      </c>
      <c r="G2040">
        <v>1</v>
      </c>
      <c r="H2040" s="6">
        <v>0.14171912699115391</v>
      </c>
      <c r="I2040" s="2">
        <f>VLOOKUP($E2040,
Products!$A$1:$F$201,MATCH(Orders!I$1,Products!$A$1:$F$1,0),0)</f>
        <v>12571.90922514794</v>
      </c>
      <c r="J2040" s="2">
        <f>VLOOKUP($E2040,
Products!$A$1:$F$201,MATCH(Orders!J$1,Products!$A$1:$F$1,0),0)</f>
        <v>9314.5536289888332</v>
      </c>
    </row>
    <row r="2041" spans="1:10">
      <c r="A2041">
        <v>2040</v>
      </c>
      <c r="B2041" s="4">
        <v>45666</v>
      </c>
      <c r="C2041" s="10">
        <f>DATE(YEAR(orders[[#This Row],[order_date]]), MONTH(orders[[#This Row],[order_date]]), 1)</f>
        <v>45658</v>
      </c>
      <c r="D2041" t="s">
        <v>2878</v>
      </c>
      <c r="E2041" t="s">
        <v>576</v>
      </c>
      <c r="F2041" t="str">
        <f>VLOOKUP(orders[[#This Row],[product_id]],Products!A:C,3,0)</f>
        <v>Electronics</v>
      </c>
      <c r="G2041">
        <v>2</v>
      </c>
      <c r="H2041" s="6">
        <v>0.18639650971329891</v>
      </c>
      <c r="I2041" s="2">
        <f>VLOOKUP($E2041,
Products!$A$1:$F$201,MATCH(Orders!I$1,Products!$A$1:$F$1,0),0)</f>
        <v>12571.90922514794</v>
      </c>
      <c r="J2041" s="2">
        <f>VLOOKUP($E2041,
Products!$A$1:$F$201,MATCH(Orders!J$1,Products!$A$1:$F$1,0),0)</f>
        <v>9314.5536289888332</v>
      </c>
    </row>
    <row r="2042" spans="1:10">
      <c r="A2042">
        <v>2041</v>
      </c>
      <c r="B2042" s="4">
        <v>45040</v>
      </c>
      <c r="C2042" s="10">
        <f>DATE(YEAR(orders[[#This Row],[order_date]]), MONTH(orders[[#This Row],[order_date]]), 1)</f>
        <v>45017</v>
      </c>
      <c r="D2042" t="s">
        <v>3880</v>
      </c>
      <c r="E2042" t="s">
        <v>624</v>
      </c>
      <c r="F2042" t="str">
        <f>VLOOKUP(orders[[#This Row],[product_id]],Products!A:C,3,0)</f>
        <v>Appliances</v>
      </c>
      <c r="G2042">
        <v>2</v>
      </c>
      <c r="H2042" s="6">
        <v>5.285192533168908E-2</v>
      </c>
      <c r="I2042" s="2">
        <f>VLOOKUP($E2042,
Products!$A$1:$F$201,MATCH(Orders!I$1,Products!$A$1:$F$1,0),0)</f>
        <v>2102.383201797521</v>
      </c>
      <c r="J2042" s="2">
        <f>VLOOKUP($E2042,
Products!$A$1:$F$201,MATCH(Orders!J$1,Products!$A$1:$F$1,0),0)</f>
        <v>1599.330443274388</v>
      </c>
    </row>
    <row r="2043" spans="1:10">
      <c r="A2043">
        <v>2042</v>
      </c>
      <c r="B2043" s="4">
        <v>45323</v>
      </c>
      <c r="C2043" s="10">
        <f>DATE(YEAR(orders[[#This Row],[order_date]]), MONTH(orders[[#This Row],[order_date]]), 1)</f>
        <v>45323</v>
      </c>
      <c r="D2043" t="s">
        <v>2447</v>
      </c>
      <c r="E2043" t="s">
        <v>637</v>
      </c>
      <c r="F2043" t="str">
        <f>VLOOKUP(orders[[#This Row],[product_id]],Products!A:C,3,0)</f>
        <v>Electronics</v>
      </c>
      <c r="G2043">
        <v>1</v>
      </c>
      <c r="H2043" s="6">
        <v>0.14934142089952354</v>
      </c>
      <c r="I2043" s="2">
        <f>VLOOKUP($E2043,
Products!$A$1:$F$201,MATCH(Orders!I$1,Products!$A$1:$F$1,0),0)</f>
        <v>2722.8882486231741</v>
      </c>
      <c r="J2043" s="2">
        <f>VLOOKUP($E2043,
Products!$A$1:$F$201,MATCH(Orders!J$1,Products!$A$1:$F$1,0),0)</f>
        <v>2155.455197032014</v>
      </c>
    </row>
    <row r="2044" spans="1:10">
      <c r="A2044">
        <v>2043</v>
      </c>
      <c r="B2044" s="4">
        <v>45392</v>
      </c>
      <c r="C2044" s="10">
        <f>DATE(YEAR(orders[[#This Row],[order_date]]), MONTH(orders[[#This Row],[order_date]]), 1)</f>
        <v>45383</v>
      </c>
      <c r="D2044" t="s">
        <v>3897</v>
      </c>
      <c r="E2044" t="s">
        <v>694</v>
      </c>
      <c r="F2044" t="str">
        <f>VLOOKUP(orders[[#This Row],[product_id]],Products!A:C,3,0)</f>
        <v>Appliances</v>
      </c>
      <c r="G2044">
        <v>3</v>
      </c>
      <c r="H2044" s="6">
        <v>0.13560489231360651</v>
      </c>
      <c r="I2044" s="2">
        <f>VLOOKUP($E2044,
Products!$A$1:$F$201,MATCH(Orders!I$1,Products!$A$1:$F$1,0),0)</f>
        <v>6319.3885218993337</v>
      </c>
      <c r="J2044" s="2">
        <f>VLOOKUP($E2044,
Products!$A$1:$F$201,MATCH(Orders!J$1,Products!$A$1:$F$1,0),0)</f>
        <v>4956.0125433870189</v>
      </c>
    </row>
    <row r="2045" spans="1:10">
      <c r="A2045">
        <v>2044</v>
      </c>
      <c r="B2045" s="4">
        <v>45773</v>
      </c>
      <c r="C2045" s="10">
        <f>DATE(YEAR(orders[[#This Row],[order_date]]), MONTH(orders[[#This Row],[order_date]]), 1)</f>
        <v>45748</v>
      </c>
      <c r="D2045" t="s">
        <v>4459</v>
      </c>
      <c r="E2045" t="s">
        <v>678</v>
      </c>
      <c r="F2045" t="str">
        <f>VLOOKUP(orders[[#This Row],[product_id]],Products!A:C,3,0)</f>
        <v>Appliances</v>
      </c>
      <c r="G2045">
        <v>1</v>
      </c>
      <c r="H2045" s="6">
        <v>0.14913146223205054</v>
      </c>
      <c r="I2045" s="2">
        <f>VLOOKUP($E2045,
Products!$A$1:$F$201,MATCH(Orders!I$1,Products!$A$1:$F$1,0),0)</f>
        <v>24547.80463631255</v>
      </c>
      <c r="J2045" s="2">
        <f>VLOOKUP($E2045,
Products!$A$1:$F$201,MATCH(Orders!J$1,Products!$A$1:$F$1,0),0)</f>
        <v>16599.667533695861</v>
      </c>
    </row>
    <row r="2046" spans="1:10">
      <c r="A2046">
        <v>2045</v>
      </c>
      <c r="B2046" s="4">
        <v>45428</v>
      </c>
      <c r="C2046" s="10">
        <f>DATE(YEAR(orders[[#This Row],[order_date]]), MONTH(orders[[#This Row],[order_date]]), 1)</f>
        <v>45413</v>
      </c>
      <c r="D2046" t="s">
        <v>4324</v>
      </c>
      <c r="E2046" t="s">
        <v>600</v>
      </c>
      <c r="F2046" t="str">
        <f>VLOOKUP(orders[[#This Row],[product_id]],Products!A:C,3,0)</f>
        <v>Electronics</v>
      </c>
      <c r="G2046">
        <v>3</v>
      </c>
      <c r="H2046" s="6">
        <v>0.23115466027192502</v>
      </c>
      <c r="I2046" s="2">
        <f>VLOOKUP($E2046,
Products!$A$1:$F$201,MATCH(Orders!I$1,Products!$A$1:$F$1,0),0)</f>
        <v>2556.7009232610858</v>
      </c>
      <c r="J2046" s="2">
        <f>VLOOKUP($E2046,
Products!$A$1:$F$201,MATCH(Orders!J$1,Products!$A$1:$F$1,0),0)</f>
        <v>2002.3128715328869</v>
      </c>
    </row>
    <row r="2047" spans="1:10">
      <c r="A2047">
        <v>2046</v>
      </c>
      <c r="B2047" s="4">
        <v>45367</v>
      </c>
      <c r="C2047" s="10">
        <f>DATE(YEAR(orders[[#This Row],[order_date]]), MONTH(orders[[#This Row],[order_date]]), 1)</f>
        <v>45352</v>
      </c>
      <c r="D2047" t="s">
        <v>1599</v>
      </c>
      <c r="E2047" t="s">
        <v>683</v>
      </c>
      <c r="F2047" t="str">
        <f>VLOOKUP(orders[[#This Row],[product_id]],Products!A:C,3,0)</f>
        <v>Electronics</v>
      </c>
      <c r="G2047">
        <v>2</v>
      </c>
      <c r="H2047" s="6">
        <v>0.13794300664331571</v>
      </c>
      <c r="I2047" s="2">
        <f>VLOOKUP($E2047,
Products!$A$1:$F$201,MATCH(Orders!I$1,Products!$A$1:$F$1,0),0)</f>
        <v>30555.409096588959</v>
      </c>
      <c r="J2047" s="2">
        <f>VLOOKUP($E2047,
Products!$A$1:$F$201,MATCH(Orders!J$1,Products!$A$1:$F$1,0),0)</f>
        <v>20295.233857550291</v>
      </c>
    </row>
    <row r="2048" spans="1:10">
      <c r="A2048">
        <v>2047</v>
      </c>
      <c r="B2048" s="4">
        <v>44995</v>
      </c>
      <c r="C2048" s="10">
        <f>DATE(YEAR(orders[[#This Row],[order_date]]), MONTH(orders[[#This Row],[order_date]]), 1)</f>
        <v>44986</v>
      </c>
      <c r="D2048" t="s">
        <v>3084</v>
      </c>
      <c r="E2048" t="s">
        <v>555</v>
      </c>
      <c r="F2048" t="str">
        <f>VLOOKUP(orders[[#This Row],[product_id]],Products!A:C,3,0)</f>
        <v>Electronics</v>
      </c>
      <c r="G2048">
        <v>2</v>
      </c>
      <c r="H2048" s="6">
        <v>0.19261521119285019</v>
      </c>
      <c r="I2048" s="2">
        <f>VLOOKUP($E2048,
Products!$A$1:$F$201,MATCH(Orders!I$1,Products!$A$1:$F$1,0),0)</f>
        <v>32397.674936233889</v>
      </c>
      <c r="J2048" s="2">
        <f>VLOOKUP($E2048,
Products!$A$1:$F$201,MATCH(Orders!J$1,Products!$A$1:$F$1,0),0)</f>
        <v>24559.251285382288</v>
      </c>
    </row>
    <row r="2049" spans="1:10">
      <c r="A2049">
        <v>2048</v>
      </c>
      <c r="B2049" s="4">
        <v>45252</v>
      </c>
      <c r="C2049" s="10">
        <f>DATE(YEAR(orders[[#This Row],[order_date]]), MONTH(orders[[#This Row],[order_date]]), 1)</f>
        <v>45231</v>
      </c>
      <c r="D2049" t="s">
        <v>4535</v>
      </c>
      <c r="E2049" t="s">
        <v>608</v>
      </c>
      <c r="F2049" t="str">
        <f>VLOOKUP(orders[[#This Row],[product_id]],Products!A:C,3,0)</f>
        <v>Electronics</v>
      </c>
      <c r="G2049">
        <v>3</v>
      </c>
      <c r="H2049" s="6">
        <v>0.15366865163400689</v>
      </c>
      <c r="I2049" s="2">
        <f>VLOOKUP($E2049,
Products!$A$1:$F$201,MATCH(Orders!I$1,Products!$A$1:$F$1,0),0)</f>
        <v>32509.710212279751</v>
      </c>
      <c r="J2049" s="2">
        <f>VLOOKUP($E2049,
Products!$A$1:$F$201,MATCH(Orders!J$1,Products!$A$1:$F$1,0),0)</f>
        <v>23699.228985408761</v>
      </c>
    </row>
    <row r="2050" spans="1:10">
      <c r="A2050">
        <v>2049</v>
      </c>
      <c r="B2050" s="4">
        <v>44993</v>
      </c>
      <c r="C2050" s="10">
        <f>DATE(YEAR(orders[[#This Row],[order_date]]), MONTH(orders[[#This Row],[order_date]]), 1)</f>
        <v>44986</v>
      </c>
      <c r="D2050" t="s">
        <v>2581</v>
      </c>
      <c r="E2050" t="s">
        <v>681</v>
      </c>
      <c r="F2050" t="str">
        <f>VLOOKUP(orders[[#This Row],[product_id]],Products!A:C,3,0)</f>
        <v>Appliances</v>
      </c>
      <c r="G2050">
        <v>1</v>
      </c>
      <c r="H2050" s="6">
        <v>9.6646540667834249E-2</v>
      </c>
      <c r="I2050" s="2">
        <f>VLOOKUP($E2050,
Products!$A$1:$F$201,MATCH(Orders!I$1,Products!$A$1:$F$1,0),0)</f>
        <v>2080.3641662770501</v>
      </c>
      <c r="J2050" s="2">
        <f>VLOOKUP($E2050,
Products!$A$1:$F$201,MATCH(Orders!J$1,Products!$A$1:$F$1,0),0)</f>
        <v>1566.754559891986</v>
      </c>
    </row>
    <row r="2051" spans="1:10">
      <c r="A2051">
        <v>2050</v>
      </c>
      <c r="B2051" s="4">
        <v>45230</v>
      </c>
      <c r="C2051" s="10">
        <f>DATE(YEAR(orders[[#This Row],[order_date]]), MONTH(orders[[#This Row],[order_date]]), 1)</f>
        <v>45200</v>
      </c>
      <c r="D2051" t="s">
        <v>2655</v>
      </c>
      <c r="E2051" t="s">
        <v>528</v>
      </c>
      <c r="F2051" t="str">
        <f>VLOOKUP(orders[[#This Row],[product_id]],Products!A:C,3,0)</f>
        <v>Appliances</v>
      </c>
      <c r="G2051">
        <v>1</v>
      </c>
      <c r="H2051" s="6">
        <v>0.13533012523702764</v>
      </c>
      <c r="I2051" s="2">
        <f>VLOOKUP($E2051,
Products!$A$1:$F$201,MATCH(Orders!I$1,Products!$A$1:$F$1,0),0)</f>
        <v>5741.145946914552</v>
      </c>
      <c r="J2051" s="2">
        <f>VLOOKUP($E2051,
Products!$A$1:$F$201,MATCH(Orders!J$1,Products!$A$1:$F$1,0),0)</f>
        <v>4112.7219202399874</v>
      </c>
    </row>
    <row r="2052" spans="1:10">
      <c r="A2052">
        <v>2051</v>
      </c>
      <c r="B2052" s="4">
        <v>45898</v>
      </c>
      <c r="C2052" s="10">
        <f>DATE(YEAR(orders[[#This Row],[order_date]]), MONTH(orders[[#This Row],[order_date]]), 1)</f>
        <v>45870</v>
      </c>
      <c r="D2052" t="s">
        <v>4086</v>
      </c>
      <c r="E2052" t="s">
        <v>595</v>
      </c>
      <c r="F2052" t="str">
        <f>VLOOKUP(orders[[#This Row],[product_id]],Products!A:C,3,0)</f>
        <v>Electronics</v>
      </c>
      <c r="G2052">
        <v>2</v>
      </c>
      <c r="H2052" s="6">
        <v>0.17487949288209395</v>
      </c>
      <c r="I2052" s="2">
        <f>VLOOKUP($E2052,
Products!$A$1:$F$201,MATCH(Orders!I$1,Products!$A$1:$F$1,0),0)</f>
        <v>2368.316565735005</v>
      </c>
      <c r="J2052" s="2">
        <f>VLOOKUP($E2052,
Products!$A$1:$F$201,MATCH(Orders!J$1,Products!$A$1:$F$1,0),0)</f>
        <v>1668.7588573553539</v>
      </c>
    </row>
    <row r="2053" spans="1:10">
      <c r="A2053">
        <v>2052</v>
      </c>
      <c r="B2053" s="4">
        <v>45410</v>
      </c>
      <c r="C2053" s="10">
        <f>DATE(YEAR(orders[[#This Row],[order_date]]), MONTH(orders[[#This Row],[order_date]]), 1)</f>
        <v>45383</v>
      </c>
      <c r="D2053" t="s">
        <v>2299</v>
      </c>
      <c r="E2053" t="s">
        <v>598</v>
      </c>
      <c r="F2053" t="str">
        <f>VLOOKUP(orders[[#This Row],[product_id]],Products!A:C,3,0)</f>
        <v>Appliances</v>
      </c>
      <c r="G2053">
        <v>1</v>
      </c>
      <c r="H2053" s="6">
        <v>5.5338136792525895E-2</v>
      </c>
      <c r="I2053" s="2">
        <f>VLOOKUP($E2053,
Products!$A$1:$F$201,MATCH(Orders!I$1,Products!$A$1:$F$1,0),0)</f>
        <v>5641.6789233526652</v>
      </c>
      <c r="J2053" s="2">
        <f>VLOOKUP($E2053,
Products!$A$1:$F$201,MATCH(Orders!J$1,Products!$A$1:$F$1,0),0)</f>
        <v>4031.2473685481059</v>
      </c>
    </row>
    <row r="2054" spans="1:10">
      <c r="A2054">
        <v>2053</v>
      </c>
      <c r="B2054" s="4">
        <v>45855</v>
      </c>
      <c r="C2054" s="10">
        <f>DATE(YEAR(orders[[#This Row],[order_date]]), MONTH(orders[[#This Row],[order_date]]), 1)</f>
        <v>45839</v>
      </c>
      <c r="D2054" t="s">
        <v>1117</v>
      </c>
      <c r="E2054" t="s">
        <v>513</v>
      </c>
      <c r="F2054" t="str">
        <f>VLOOKUP(orders[[#This Row],[product_id]],Products!A:C,3,0)</f>
        <v>Electronics</v>
      </c>
      <c r="G2054">
        <v>1</v>
      </c>
      <c r="H2054" s="6">
        <v>0.21389689926882438</v>
      </c>
      <c r="I2054" s="2">
        <f>VLOOKUP($E2054,
Products!$A$1:$F$201,MATCH(Orders!I$1,Products!$A$1:$F$1,0),0)</f>
        <v>2370.6748519187499</v>
      </c>
      <c r="J2054" s="2">
        <f>VLOOKUP($E2054,
Products!$A$1:$F$201,MATCH(Orders!J$1,Products!$A$1:$F$1,0),0)</f>
        <v>1742.1190905744229</v>
      </c>
    </row>
    <row r="2055" spans="1:10">
      <c r="A2055">
        <v>2054</v>
      </c>
      <c r="B2055" s="4">
        <v>45075</v>
      </c>
      <c r="C2055" s="10">
        <f>DATE(YEAR(orders[[#This Row],[order_date]]), MONTH(orders[[#This Row],[order_date]]), 1)</f>
        <v>45047</v>
      </c>
      <c r="D2055" t="s">
        <v>2128</v>
      </c>
      <c r="E2055" t="s">
        <v>534</v>
      </c>
      <c r="F2055" t="str">
        <f>VLOOKUP(orders[[#This Row],[product_id]],Products!A:C,3,0)</f>
        <v>Appliances</v>
      </c>
      <c r="G2055">
        <v>3</v>
      </c>
      <c r="H2055" s="6">
        <v>9.3568069851116542E-2</v>
      </c>
      <c r="I2055" s="2">
        <f>VLOOKUP($E2055,
Products!$A$1:$F$201,MATCH(Orders!I$1,Products!$A$1:$F$1,0),0)</f>
        <v>24743.162958088669</v>
      </c>
      <c r="J2055" s="2">
        <f>VLOOKUP($E2055,
Products!$A$1:$F$201,MATCH(Orders!J$1,Products!$A$1:$F$1,0),0)</f>
        <v>19307.588986555591</v>
      </c>
    </row>
    <row r="2056" spans="1:10">
      <c r="A2056">
        <v>2055</v>
      </c>
      <c r="B2056" s="4">
        <v>45977</v>
      </c>
      <c r="C2056" s="10">
        <f>DATE(YEAR(orders[[#This Row],[order_date]]), MONTH(orders[[#This Row],[order_date]]), 1)</f>
        <v>45962</v>
      </c>
      <c r="D2056" t="s">
        <v>3687</v>
      </c>
      <c r="E2056" t="s">
        <v>676</v>
      </c>
      <c r="F2056" t="str">
        <f>VLOOKUP(orders[[#This Row],[product_id]],Products!A:C,3,0)</f>
        <v>Electronics</v>
      </c>
      <c r="G2056">
        <v>1</v>
      </c>
      <c r="H2056" s="6">
        <v>0.14232396874849337</v>
      </c>
      <c r="I2056" s="2">
        <f>VLOOKUP($E2056,
Products!$A$1:$F$201,MATCH(Orders!I$1,Products!$A$1:$F$1,0),0)</f>
        <v>30008.64884218746</v>
      </c>
      <c r="J2056" s="2">
        <f>VLOOKUP($E2056,
Products!$A$1:$F$201,MATCH(Orders!J$1,Products!$A$1:$F$1,0),0)</f>
        <v>19907.2372539471</v>
      </c>
    </row>
    <row r="2057" spans="1:10">
      <c r="A2057">
        <v>2056</v>
      </c>
      <c r="B2057" s="4">
        <v>45913</v>
      </c>
      <c r="C2057" s="10">
        <f>DATE(YEAR(orders[[#This Row],[order_date]]), MONTH(orders[[#This Row],[order_date]]), 1)</f>
        <v>45901</v>
      </c>
      <c r="D2057" t="s">
        <v>4083</v>
      </c>
      <c r="E2057" t="s">
        <v>558</v>
      </c>
      <c r="F2057" t="str">
        <f>VLOOKUP(orders[[#This Row],[product_id]],Products!A:C,3,0)</f>
        <v>Electronics</v>
      </c>
      <c r="G2057">
        <v>2</v>
      </c>
      <c r="H2057" s="6">
        <v>0.22814506939858828</v>
      </c>
      <c r="I2057" s="2">
        <f>VLOOKUP($E2057,
Products!$A$1:$F$201,MATCH(Orders!I$1,Products!$A$1:$F$1,0),0)</f>
        <v>30121.382934618541</v>
      </c>
      <c r="J2057" s="2">
        <f>VLOOKUP($E2057,
Products!$A$1:$F$201,MATCH(Orders!J$1,Products!$A$1:$F$1,0),0)</f>
        <v>20439.226581954921</v>
      </c>
    </row>
    <row r="2058" spans="1:10">
      <c r="A2058">
        <v>2057</v>
      </c>
      <c r="B2058" s="4">
        <v>45510</v>
      </c>
      <c r="C2058" s="10">
        <f>DATE(YEAR(orders[[#This Row],[order_date]]), MONTH(orders[[#This Row],[order_date]]), 1)</f>
        <v>45505</v>
      </c>
      <c r="D2058" t="s">
        <v>2382</v>
      </c>
      <c r="E2058" t="s">
        <v>639</v>
      </c>
      <c r="F2058" t="str">
        <f>VLOOKUP(orders[[#This Row],[product_id]],Products!A:C,3,0)</f>
        <v>Appliances</v>
      </c>
      <c r="G2058">
        <v>1</v>
      </c>
      <c r="H2058" s="6">
        <v>9.5706063263118757E-2</v>
      </c>
      <c r="I2058" s="2">
        <f>VLOOKUP($E2058,
Products!$A$1:$F$201,MATCH(Orders!I$1,Products!$A$1:$F$1,0),0)</f>
        <v>2320.8560923599921</v>
      </c>
      <c r="J2058" s="2">
        <f>VLOOKUP($E2058,
Products!$A$1:$F$201,MATCH(Orders!J$1,Products!$A$1:$F$1,0),0)</f>
        <v>1750.110004830213</v>
      </c>
    </row>
    <row r="2059" spans="1:10">
      <c r="A2059">
        <v>2058</v>
      </c>
      <c r="B2059" s="4">
        <v>45174</v>
      </c>
      <c r="C2059" s="10">
        <f>DATE(YEAR(orders[[#This Row],[order_date]]), MONTH(orders[[#This Row],[order_date]]), 1)</f>
        <v>45170</v>
      </c>
      <c r="D2059" t="s">
        <v>4400</v>
      </c>
      <c r="E2059" t="s">
        <v>529</v>
      </c>
      <c r="F2059" t="str">
        <f>VLOOKUP(orders[[#This Row],[product_id]],Products!A:C,3,0)</f>
        <v>Electronics</v>
      </c>
      <c r="G2059">
        <v>1</v>
      </c>
      <c r="H2059" s="6">
        <v>0.16805141252565037</v>
      </c>
      <c r="I2059" s="2">
        <f>VLOOKUP($E2059,
Products!$A$1:$F$201,MATCH(Orders!I$1,Products!$A$1:$F$1,0),0)</f>
        <v>18308.801775351771</v>
      </c>
      <c r="J2059" s="2">
        <f>VLOOKUP($E2059,
Products!$A$1:$F$201,MATCH(Orders!J$1,Products!$A$1:$F$1,0),0)</f>
        <v>12027.24184831013</v>
      </c>
    </row>
    <row r="2060" spans="1:10">
      <c r="A2060">
        <v>2059</v>
      </c>
      <c r="B2060" s="4">
        <v>45628</v>
      </c>
      <c r="C2060" s="10">
        <f>DATE(YEAR(orders[[#This Row],[order_date]]), MONTH(orders[[#This Row],[order_date]]), 1)</f>
        <v>45627</v>
      </c>
      <c r="D2060" t="s">
        <v>1892</v>
      </c>
      <c r="E2060" t="s">
        <v>625</v>
      </c>
      <c r="F2060" t="str">
        <f>VLOOKUP(orders[[#This Row],[product_id]],Products!A:C,3,0)</f>
        <v>Electronics</v>
      </c>
      <c r="G2060">
        <v>2</v>
      </c>
      <c r="H2060" s="6">
        <v>0.20437668312396559</v>
      </c>
      <c r="I2060" s="2">
        <f>VLOOKUP($E2060,
Products!$A$1:$F$201,MATCH(Orders!I$1,Products!$A$1:$F$1,0),0)</f>
        <v>11578.815958005471</v>
      </c>
      <c r="J2060" s="2">
        <f>VLOOKUP($E2060,
Products!$A$1:$F$201,MATCH(Orders!J$1,Products!$A$1:$F$1,0),0)</f>
        <v>7854.7306959992193</v>
      </c>
    </row>
    <row r="2061" spans="1:10">
      <c r="A2061">
        <v>2060</v>
      </c>
      <c r="B2061" s="4">
        <v>45022</v>
      </c>
      <c r="C2061" s="10">
        <f>DATE(YEAR(orders[[#This Row],[order_date]]), MONTH(orders[[#This Row],[order_date]]), 1)</f>
        <v>45017</v>
      </c>
      <c r="D2061" t="s">
        <v>2352</v>
      </c>
      <c r="E2061" t="s">
        <v>629</v>
      </c>
      <c r="F2061" t="str">
        <f>VLOOKUP(orders[[#This Row],[product_id]],Products!A:C,3,0)</f>
        <v>Electronics</v>
      </c>
      <c r="G2061">
        <v>3</v>
      </c>
      <c r="H2061" s="6">
        <v>0.1553895498793349</v>
      </c>
      <c r="I2061" s="2">
        <f>VLOOKUP($E2061,
Products!$A$1:$F$201,MATCH(Orders!I$1,Products!$A$1:$F$1,0),0)</f>
        <v>12411.13061655427</v>
      </c>
      <c r="J2061" s="2">
        <f>VLOOKUP($E2061,
Products!$A$1:$F$201,MATCH(Orders!J$1,Products!$A$1:$F$1,0),0)</f>
        <v>9821.2729118635452</v>
      </c>
    </row>
    <row r="2062" spans="1:10">
      <c r="A2062">
        <v>2061</v>
      </c>
      <c r="B2062" s="4">
        <v>45208</v>
      </c>
      <c r="C2062" s="10">
        <f>DATE(YEAR(orders[[#This Row],[order_date]]), MONTH(orders[[#This Row],[order_date]]), 1)</f>
        <v>45200</v>
      </c>
      <c r="D2062" t="s">
        <v>3417</v>
      </c>
      <c r="E2062" t="s">
        <v>647</v>
      </c>
      <c r="F2062" t="str">
        <f>VLOOKUP(orders[[#This Row],[product_id]],Products!A:C,3,0)</f>
        <v>Electronics</v>
      </c>
      <c r="G2062">
        <v>3</v>
      </c>
      <c r="H2062" s="6">
        <v>0.12236462268150443</v>
      </c>
      <c r="I2062" s="2">
        <f>VLOOKUP($E2062,
Products!$A$1:$F$201,MATCH(Orders!I$1,Products!$A$1:$F$1,0),0)</f>
        <v>23187.883920109041</v>
      </c>
      <c r="J2062" s="2">
        <f>VLOOKUP($E2062,
Products!$A$1:$F$201,MATCH(Orders!J$1,Products!$A$1:$F$1,0),0)</f>
        <v>16217.564081273829</v>
      </c>
    </row>
    <row r="2063" spans="1:10">
      <c r="A2063">
        <v>2062</v>
      </c>
      <c r="B2063" s="4">
        <v>45248</v>
      </c>
      <c r="C2063" s="10">
        <f>DATE(YEAR(orders[[#This Row],[order_date]]), MONTH(orders[[#This Row],[order_date]]), 1)</f>
        <v>45231</v>
      </c>
      <c r="D2063" t="s">
        <v>4665</v>
      </c>
      <c r="E2063" t="s">
        <v>557</v>
      </c>
      <c r="F2063" t="str">
        <f>VLOOKUP(orders[[#This Row],[product_id]],Products!A:C,3,0)</f>
        <v>Electronics</v>
      </c>
      <c r="G2063">
        <v>1</v>
      </c>
      <c r="H2063" s="6">
        <v>0.14822239372058552</v>
      </c>
      <c r="I2063" s="2">
        <f>VLOOKUP($E2063,
Products!$A$1:$F$201,MATCH(Orders!I$1,Products!$A$1:$F$1,0),0)</f>
        <v>23950.56449224626</v>
      </c>
      <c r="J2063" s="2">
        <f>VLOOKUP($E2063,
Products!$A$1:$F$201,MATCH(Orders!J$1,Products!$A$1:$F$1,0),0)</f>
        <v>16488.618979732779</v>
      </c>
    </row>
    <row r="2064" spans="1:10">
      <c r="A2064">
        <v>2063</v>
      </c>
      <c r="B2064" s="4">
        <v>45455</v>
      </c>
      <c r="C2064" s="10">
        <f>DATE(YEAR(orders[[#This Row],[order_date]]), MONTH(orders[[#This Row],[order_date]]), 1)</f>
        <v>45444</v>
      </c>
      <c r="D2064" t="s">
        <v>1794</v>
      </c>
      <c r="E2064" t="s">
        <v>575</v>
      </c>
      <c r="F2064" t="str">
        <f>VLOOKUP(orders[[#This Row],[product_id]],Products!A:C,3,0)</f>
        <v>Appliances</v>
      </c>
      <c r="G2064">
        <v>2</v>
      </c>
      <c r="H2064" s="6">
        <v>8.0223319043765132E-2</v>
      </c>
      <c r="I2064" s="2">
        <f>VLOOKUP($E2064,
Products!$A$1:$F$201,MATCH(Orders!I$1,Products!$A$1:$F$1,0),0)</f>
        <v>25283.54628276427</v>
      </c>
      <c r="J2064" s="2">
        <f>VLOOKUP($E2064,
Products!$A$1:$F$201,MATCH(Orders!J$1,Products!$A$1:$F$1,0),0)</f>
        <v>19310.503554692368</v>
      </c>
    </row>
    <row r="2065" spans="1:10">
      <c r="A2065">
        <v>2064</v>
      </c>
      <c r="B2065" s="4">
        <v>45189</v>
      </c>
      <c r="C2065" s="10">
        <f>DATE(YEAR(orders[[#This Row],[order_date]]), MONTH(orders[[#This Row],[order_date]]), 1)</f>
        <v>45170</v>
      </c>
      <c r="D2065" t="s">
        <v>4395</v>
      </c>
      <c r="E2065" t="s">
        <v>509</v>
      </c>
      <c r="F2065" t="str">
        <f>VLOOKUP(orders[[#This Row],[product_id]],Products!A:C,3,0)</f>
        <v>Appliances</v>
      </c>
      <c r="G2065">
        <v>1</v>
      </c>
      <c r="H2065" s="6">
        <v>0.12395950388717548</v>
      </c>
      <c r="I2065" s="2">
        <f>VLOOKUP($E2065,
Products!$A$1:$F$201,MATCH(Orders!I$1,Products!$A$1:$F$1,0),0)</f>
        <v>23898.369282732219</v>
      </c>
      <c r="J2065" s="2">
        <f>VLOOKUP($E2065,
Products!$A$1:$F$201,MATCH(Orders!J$1,Products!$A$1:$F$1,0),0)</f>
        <v>16491.822147524919</v>
      </c>
    </row>
    <row r="2066" spans="1:10">
      <c r="A2066">
        <v>2065</v>
      </c>
      <c r="B2066" s="4">
        <v>45506</v>
      </c>
      <c r="C2066" s="10">
        <f>DATE(YEAR(orders[[#This Row],[order_date]]), MONTH(orders[[#This Row],[order_date]]), 1)</f>
        <v>45505</v>
      </c>
      <c r="D2066" t="s">
        <v>1945</v>
      </c>
      <c r="E2066" t="s">
        <v>691</v>
      </c>
      <c r="F2066" t="str">
        <f>VLOOKUP(orders[[#This Row],[product_id]],Products!A:C,3,0)</f>
        <v>Appliances</v>
      </c>
      <c r="G2066">
        <v>2</v>
      </c>
      <c r="H2066" s="6">
        <v>6.8390584589055767E-2</v>
      </c>
      <c r="I2066" s="2">
        <f>VLOOKUP($E2066,
Products!$A$1:$F$201,MATCH(Orders!I$1,Products!$A$1:$F$1,0),0)</f>
        <v>2337.6024778940591</v>
      </c>
      <c r="J2066" s="2">
        <f>VLOOKUP($E2066,
Products!$A$1:$F$201,MATCH(Orders!J$1,Products!$A$1:$F$1,0),0)</f>
        <v>1616.9957885138581</v>
      </c>
    </row>
    <row r="2067" spans="1:10">
      <c r="A2067">
        <v>2066</v>
      </c>
      <c r="B2067" s="4">
        <v>45220</v>
      </c>
      <c r="C2067" s="10">
        <f>DATE(YEAR(orders[[#This Row],[order_date]]), MONTH(orders[[#This Row],[order_date]]), 1)</f>
        <v>45200</v>
      </c>
      <c r="D2067" t="s">
        <v>1308</v>
      </c>
      <c r="E2067" t="s">
        <v>621</v>
      </c>
      <c r="F2067" t="str">
        <f>VLOOKUP(orders[[#This Row],[product_id]],Products!A:C,3,0)</f>
        <v>Electronics</v>
      </c>
      <c r="G2067">
        <v>1</v>
      </c>
      <c r="H2067" s="6">
        <v>0.10265649520769721</v>
      </c>
      <c r="I2067" s="2">
        <f>VLOOKUP($E2067,
Products!$A$1:$F$201,MATCH(Orders!I$1,Products!$A$1:$F$1,0),0)</f>
        <v>11784.05708818019</v>
      </c>
      <c r="J2067" s="2">
        <f>VLOOKUP($E2067,
Products!$A$1:$F$201,MATCH(Orders!J$1,Products!$A$1:$F$1,0),0)</f>
        <v>7779.8525757032758</v>
      </c>
    </row>
    <row r="2068" spans="1:10">
      <c r="A2068">
        <v>2067</v>
      </c>
      <c r="B2068" s="4">
        <v>45321</v>
      </c>
      <c r="C2068" s="10">
        <f>DATE(YEAR(orders[[#This Row],[order_date]]), MONTH(orders[[#This Row],[order_date]]), 1)</f>
        <v>45292</v>
      </c>
      <c r="D2068" t="s">
        <v>2643</v>
      </c>
      <c r="E2068" t="s">
        <v>542</v>
      </c>
      <c r="F2068" t="str">
        <f>VLOOKUP(orders[[#This Row],[product_id]],Products!A:C,3,0)</f>
        <v>Electronics</v>
      </c>
      <c r="G2068">
        <v>2</v>
      </c>
      <c r="H2068" s="6">
        <v>0.17296091790308782</v>
      </c>
      <c r="I2068" s="2">
        <f>VLOOKUP($E2068,
Products!$A$1:$F$201,MATCH(Orders!I$1,Products!$A$1:$F$1,0),0)</f>
        <v>29298.352838526029</v>
      </c>
      <c r="J2068" s="2">
        <f>VLOOKUP($E2068,
Products!$A$1:$F$201,MATCH(Orders!J$1,Products!$A$1:$F$1,0),0)</f>
        <v>19250.751682102291</v>
      </c>
    </row>
    <row r="2069" spans="1:10">
      <c r="A2069">
        <v>2068</v>
      </c>
      <c r="B2069" s="4">
        <v>45439</v>
      </c>
      <c r="C2069" s="10">
        <f>DATE(YEAR(orders[[#This Row],[order_date]]), MONTH(orders[[#This Row],[order_date]]), 1)</f>
        <v>45413</v>
      </c>
      <c r="D2069" t="s">
        <v>731</v>
      </c>
      <c r="E2069" t="s">
        <v>553</v>
      </c>
      <c r="F2069" t="str">
        <f>VLOOKUP(orders[[#This Row],[product_id]],Products!A:C,3,0)</f>
        <v>Electronics</v>
      </c>
      <c r="G2069">
        <v>3</v>
      </c>
      <c r="H2069" s="6">
        <v>0.14108826937775681</v>
      </c>
      <c r="I2069" s="2">
        <f>VLOOKUP($E2069,
Products!$A$1:$F$201,MATCH(Orders!I$1,Products!$A$1:$F$1,0),0)</f>
        <v>19089.562478947992</v>
      </c>
      <c r="J2069" s="2">
        <f>VLOOKUP($E2069,
Products!$A$1:$F$201,MATCH(Orders!J$1,Products!$A$1:$F$1,0),0)</f>
        <v>12552.840439332171</v>
      </c>
    </row>
    <row r="2070" spans="1:10">
      <c r="A2070">
        <v>2069</v>
      </c>
      <c r="B2070" s="4">
        <v>45847</v>
      </c>
      <c r="C2070" s="10">
        <f>DATE(YEAR(orders[[#This Row],[order_date]]), MONTH(orders[[#This Row],[order_date]]), 1)</f>
        <v>45839</v>
      </c>
      <c r="D2070" t="s">
        <v>3422</v>
      </c>
      <c r="E2070" t="s">
        <v>627</v>
      </c>
      <c r="F2070" t="str">
        <f>VLOOKUP(orders[[#This Row],[product_id]],Products!A:C,3,0)</f>
        <v>Electronics</v>
      </c>
      <c r="G2070">
        <v>2</v>
      </c>
      <c r="H2070" s="6">
        <v>0.20259401285596351</v>
      </c>
      <c r="I2070" s="2">
        <f>VLOOKUP($E2070,
Products!$A$1:$F$201,MATCH(Orders!I$1,Products!$A$1:$F$1,0),0)</f>
        <v>21043.736386381101</v>
      </c>
      <c r="J2070" s="2">
        <f>VLOOKUP($E2070,
Products!$A$1:$F$201,MATCH(Orders!J$1,Products!$A$1:$F$1,0),0)</f>
        <v>14357.858783760659</v>
      </c>
    </row>
    <row r="2071" spans="1:10">
      <c r="A2071">
        <v>2070</v>
      </c>
      <c r="B2071" s="4">
        <v>45736</v>
      </c>
      <c r="C2071" s="10">
        <f>DATE(YEAR(orders[[#This Row],[order_date]]), MONTH(orders[[#This Row],[order_date]]), 1)</f>
        <v>45717</v>
      </c>
      <c r="D2071" t="s">
        <v>1289</v>
      </c>
      <c r="E2071" t="s">
        <v>544</v>
      </c>
      <c r="F2071" t="str">
        <f>VLOOKUP(orders[[#This Row],[product_id]],Products!A:C,3,0)</f>
        <v>Electronics</v>
      </c>
      <c r="G2071">
        <v>1</v>
      </c>
      <c r="H2071" s="6">
        <v>0.13679953444974877</v>
      </c>
      <c r="I2071" s="2">
        <f>VLOOKUP($E2071,
Products!$A$1:$F$201,MATCH(Orders!I$1,Products!$A$1:$F$1,0),0)</f>
        <v>16273.22789477584</v>
      </c>
      <c r="J2071" s="2">
        <f>VLOOKUP($E2071,
Products!$A$1:$F$201,MATCH(Orders!J$1,Products!$A$1:$F$1,0),0)</f>
        <v>12683.607953986329</v>
      </c>
    </row>
    <row r="2072" spans="1:10">
      <c r="A2072">
        <v>2071</v>
      </c>
      <c r="B2072" s="4">
        <v>45846</v>
      </c>
      <c r="C2072" s="10">
        <f>DATE(YEAR(orders[[#This Row],[order_date]]), MONTH(orders[[#This Row],[order_date]]), 1)</f>
        <v>45839</v>
      </c>
      <c r="D2072" t="s">
        <v>1773</v>
      </c>
      <c r="E2072" t="s">
        <v>597</v>
      </c>
      <c r="F2072" t="str">
        <f>VLOOKUP(orders[[#This Row],[product_id]],Products!A:C,3,0)</f>
        <v>Appliances</v>
      </c>
      <c r="G2072">
        <v>2</v>
      </c>
      <c r="H2072" s="6">
        <v>8.2245815965856894E-2</v>
      </c>
      <c r="I2072" s="2">
        <f>VLOOKUP($E2072,
Products!$A$1:$F$201,MATCH(Orders!I$1,Products!$A$1:$F$1,0),0)</f>
        <v>22545.827750919081</v>
      </c>
      <c r="J2072" s="2">
        <f>VLOOKUP($E2072,
Products!$A$1:$F$201,MATCH(Orders!J$1,Products!$A$1:$F$1,0),0)</f>
        <v>15091.172935360129</v>
      </c>
    </row>
    <row r="2073" spans="1:10">
      <c r="A2073">
        <v>2072</v>
      </c>
      <c r="B2073" s="4">
        <v>45619</v>
      </c>
      <c r="C2073" s="10">
        <f>DATE(YEAR(orders[[#This Row],[order_date]]), MONTH(orders[[#This Row],[order_date]]), 1)</f>
        <v>45597</v>
      </c>
      <c r="D2073" t="s">
        <v>1819</v>
      </c>
      <c r="E2073" t="s">
        <v>571</v>
      </c>
      <c r="F2073" t="str">
        <f>VLOOKUP(orders[[#This Row],[product_id]],Products!A:C,3,0)</f>
        <v>Electronics</v>
      </c>
      <c r="G2073">
        <v>1</v>
      </c>
      <c r="H2073" s="6">
        <v>0.20679431295426229</v>
      </c>
      <c r="I2073" s="2">
        <f>VLOOKUP($E2073,
Products!$A$1:$F$201,MATCH(Orders!I$1,Products!$A$1:$F$1,0),0)</f>
        <v>30022.150567424669</v>
      </c>
      <c r="J2073" s="2">
        <f>VLOOKUP($E2073,
Products!$A$1:$F$201,MATCH(Orders!J$1,Products!$A$1:$F$1,0),0)</f>
        <v>21451.61875289512</v>
      </c>
    </row>
    <row r="2074" spans="1:10">
      <c r="A2074">
        <v>2073</v>
      </c>
      <c r="B2074" s="4">
        <v>45161</v>
      </c>
      <c r="C2074" s="10">
        <f>DATE(YEAR(orders[[#This Row],[order_date]]), MONTH(orders[[#This Row],[order_date]]), 1)</f>
        <v>45139</v>
      </c>
      <c r="D2074" t="s">
        <v>1862</v>
      </c>
      <c r="E2074" t="s">
        <v>518</v>
      </c>
      <c r="F2074" t="str">
        <f>VLOOKUP(orders[[#This Row],[product_id]],Products!A:C,3,0)</f>
        <v>Electronics</v>
      </c>
      <c r="G2074">
        <v>2</v>
      </c>
      <c r="H2074" s="6">
        <v>0.21550968316776745</v>
      </c>
      <c r="I2074" s="2">
        <f>VLOOKUP($E2074,
Products!$A$1:$F$201,MATCH(Orders!I$1,Products!$A$1:$F$1,0),0)</f>
        <v>23393.890826127132</v>
      </c>
      <c r="J2074" s="2">
        <f>VLOOKUP($E2074,
Products!$A$1:$F$201,MATCH(Orders!J$1,Products!$A$1:$F$1,0),0)</f>
        <v>16064.756531016081</v>
      </c>
    </row>
    <row r="2075" spans="1:10">
      <c r="A2075">
        <v>2074</v>
      </c>
      <c r="B2075" s="4">
        <v>45878</v>
      </c>
      <c r="C2075" s="10">
        <f>DATE(YEAR(orders[[#This Row],[order_date]]), MONTH(orders[[#This Row],[order_date]]), 1)</f>
        <v>45870</v>
      </c>
      <c r="D2075" t="s">
        <v>1890</v>
      </c>
      <c r="E2075" t="s">
        <v>699</v>
      </c>
      <c r="F2075" t="str">
        <f>VLOOKUP(orders[[#This Row],[product_id]],Products!A:C,3,0)</f>
        <v>Appliances</v>
      </c>
      <c r="G2075">
        <v>2</v>
      </c>
      <c r="H2075" s="6">
        <v>0.10861988692712302</v>
      </c>
      <c r="I2075" s="2">
        <f>VLOOKUP($E2075,
Products!$A$1:$F$201,MATCH(Orders!I$1,Products!$A$1:$F$1,0),0)</f>
        <v>25091.998133165329</v>
      </c>
      <c r="J2075" s="2">
        <f>VLOOKUP($E2075,
Products!$A$1:$F$201,MATCH(Orders!J$1,Products!$A$1:$F$1,0),0)</f>
        <v>18464.226825266349</v>
      </c>
    </row>
    <row r="2076" spans="1:10">
      <c r="A2076">
        <v>2075</v>
      </c>
      <c r="B2076" s="4">
        <v>45958</v>
      </c>
      <c r="C2076" s="10">
        <f>DATE(YEAR(orders[[#This Row],[order_date]]), MONTH(orders[[#This Row],[order_date]]), 1)</f>
        <v>45931</v>
      </c>
      <c r="D2076" t="s">
        <v>2473</v>
      </c>
      <c r="E2076" t="s">
        <v>565</v>
      </c>
      <c r="F2076" t="str">
        <f>VLOOKUP(orders[[#This Row],[product_id]],Products!A:C,3,0)</f>
        <v>Electronics</v>
      </c>
      <c r="G2076">
        <v>1</v>
      </c>
      <c r="H2076" s="6">
        <v>0.11317675720388211</v>
      </c>
      <c r="I2076" s="2">
        <f>VLOOKUP($E2076,
Products!$A$1:$F$201,MATCH(Orders!I$1,Products!$A$1:$F$1,0),0)</f>
        <v>2327.4213408101141</v>
      </c>
      <c r="J2076" s="2">
        <f>VLOOKUP($E2076,
Products!$A$1:$F$201,MATCH(Orders!J$1,Products!$A$1:$F$1,0),0)</f>
        <v>1682.0944582406071</v>
      </c>
    </row>
    <row r="2077" spans="1:10">
      <c r="A2077">
        <v>2076</v>
      </c>
      <c r="B2077" s="4">
        <v>45465</v>
      </c>
      <c r="C2077" s="10">
        <f>DATE(YEAR(orders[[#This Row],[order_date]]), MONTH(orders[[#This Row],[order_date]]), 1)</f>
        <v>45444</v>
      </c>
      <c r="D2077" t="s">
        <v>1085</v>
      </c>
      <c r="E2077" t="s">
        <v>631</v>
      </c>
      <c r="F2077" t="str">
        <f>VLOOKUP(orders[[#This Row],[product_id]],Products!A:C,3,0)</f>
        <v>Appliances</v>
      </c>
      <c r="G2077">
        <v>3</v>
      </c>
      <c r="H2077" s="6">
        <v>8.77891533820504E-2</v>
      </c>
      <c r="I2077" s="2">
        <f>VLOOKUP($E2077,
Products!$A$1:$F$201,MATCH(Orders!I$1,Products!$A$1:$F$1,0),0)</f>
        <v>5983.7308645702497</v>
      </c>
      <c r="J2077" s="2">
        <f>VLOOKUP($E2077,
Products!$A$1:$F$201,MATCH(Orders!J$1,Products!$A$1:$F$1,0),0)</f>
        <v>4205.6432936163774</v>
      </c>
    </row>
    <row r="2078" spans="1:10">
      <c r="A2078">
        <v>2077</v>
      </c>
      <c r="B2078" s="4">
        <v>45746</v>
      </c>
      <c r="C2078" s="10">
        <f>DATE(YEAR(orders[[#This Row],[order_date]]), MONTH(orders[[#This Row],[order_date]]), 1)</f>
        <v>45717</v>
      </c>
      <c r="D2078" t="s">
        <v>1990</v>
      </c>
      <c r="E2078" t="s">
        <v>674</v>
      </c>
      <c r="F2078" t="str">
        <f>VLOOKUP(orders[[#This Row],[product_id]],Products!A:C,3,0)</f>
        <v>Appliances</v>
      </c>
      <c r="G2078">
        <v>1</v>
      </c>
      <c r="H2078" s="6">
        <v>0.10288677214747488</v>
      </c>
      <c r="I2078" s="2">
        <f>VLOOKUP($E2078,
Products!$A$1:$F$201,MATCH(Orders!I$1,Products!$A$1:$F$1,0),0)</f>
        <v>6324.5253633508046</v>
      </c>
      <c r="J2078" s="2">
        <f>VLOOKUP($E2078,
Products!$A$1:$F$201,MATCH(Orders!J$1,Products!$A$1:$F$1,0),0)</f>
        <v>4493.055585088201</v>
      </c>
    </row>
    <row r="2079" spans="1:10">
      <c r="A2079">
        <v>2078</v>
      </c>
      <c r="B2079" s="4">
        <v>45198</v>
      </c>
      <c r="C2079" s="10">
        <f>DATE(YEAR(orders[[#This Row],[order_date]]), MONTH(orders[[#This Row],[order_date]]), 1)</f>
        <v>45170</v>
      </c>
      <c r="D2079" t="s">
        <v>2112</v>
      </c>
      <c r="E2079" t="s">
        <v>537</v>
      </c>
      <c r="F2079" t="str">
        <f>VLOOKUP(orders[[#This Row],[product_id]],Products!A:C,3,0)</f>
        <v>Electronics</v>
      </c>
      <c r="G2079">
        <v>2</v>
      </c>
      <c r="H2079" s="6">
        <v>0.1060673074200878</v>
      </c>
      <c r="I2079" s="2">
        <f>VLOOKUP($E2079,
Products!$A$1:$F$201,MATCH(Orders!I$1,Products!$A$1:$F$1,0),0)</f>
        <v>31703.831103033539</v>
      </c>
      <c r="J2079" s="2">
        <f>VLOOKUP($E2079,
Products!$A$1:$F$201,MATCH(Orders!J$1,Products!$A$1:$F$1,0),0)</f>
        <v>24504.340558054781</v>
      </c>
    </row>
    <row r="2080" spans="1:10">
      <c r="A2080">
        <v>2079</v>
      </c>
      <c r="B2080" s="4">
        <v>45955</v>
      </c>
      <c r="C2080" s="10">
        <f>DATE(YEAR(orders[[#This Row],[order_date]]), MONTH(orders[[#This Row],[order_date]]), 1)</f>
        <v>45931</v>
      </c>
      <c r="D2080" t="s">
        <v>1074</v>
      </c>
      <c r="E2080" t="s">
        <v>685</v>
      </c>
      <c r="F2080" t="str">
        <f>VLOOKUP(orders[[#This Row],[product_id]],Products!A:C,3,0)</f>
        <v>Electronics</v>
      </c>
      <c r="G2080">
        <v>1</v>
      </c>
      <c r="H2080" s="6">
        <v>0.12382939697315599</v>
      </c>
      <c r="I2080" s="2">
        <f>VLOOKUP($E2080,
Products!$A$1:$F$201,MATCH(Orders!I$1,Products!$A$1:$F$1,0),0)</f>
        <v>30011.61348468516</v>
      </c>
      <c r="J2080" s="2">
        <f>VLOOKUP($E2080,
Products!$A$1:$F$201,MATCH(Orders!J$1,Products!$A$1:$F$1,0),0)</f>
        <v>20796.213094008199</v>
      </c>
    </row>
    <row r="2081" spans="1:10">
      <c r="A2081">
        <v>2080</v>
      </c>
      <c r="B2081" s="4">
        <v>45519</v>
      </c>
      <c r="C2081" s="10">
        <f>DATE(YEAR(orders[[#This Row],[order_date]]), MONTH(orders[[#This Row],[order_date]]), 1)</f>
        <v>45505</v>
      </c>
      <c r="D2081" t="s">
        <v>3888</v>
      </c>
      <c r="E2081" t="s">
        <v>638</v>
      </c>
      <c r="F2081" t="str">
        <f>VLOOKUP(orders[[#This Row],[product_id]],Products!A:C,3,0)</f>
        <v>Electronics</v>
      </c>
      <c r="G2081">
        <v>2</v>
      </c>
      <c r="H2081" s="6">
        <v>0.24932143138597629</v>
      </c>
      <c r="I2081" s="2">
        <f>VLOOKUP($E2081,
Products!$A$1:$F$201,MATCH(Orders!I$1,Products!$A$1:$F$1,0),0)</f>
        <v>11118.17778596276</v>
      </c>
      <c r="J2081" s="2">
        <f>VLOOKUP($E2081,
Products!$A$1:$F$201,MATCH(Orders!J$1,Products!$A$1:$F$1,0),0)</f>
        <v>7887.697719413397</v>
      </c>
    </row>
    <row r="2082" spans="1:10">
      <c r="A2082">
        <v>2081</v>
      </c>
      <c r="B2082" s="4">
        <v>45902</v>
      </c>
      <c r="C2082" s="10">
        <f>DATE(YEAR(orders[[#This Row],[order_date]]), MONTH(orders[[#This Row],[order_date]]), 1)</f>
        <v>45901</v>
      </c>
      <c r="D2082" t="s">
        <v>4453</v>
      </c>
      <c r="E2082" t="s">
        <v>700</v>
      </c>
      <c r="F2082" t="str">
        <f>VLOOKUP(orders[[#This Row],[product_id]],Products!A:C,3,0)</f>
        <v>Electronics</v>
      </c>
      <c r="G2082">
        <v>2</v>
      </c>
      <c r="H2082" s="6">
        <v>0.15734993230770605</v>
      </c>
      <c r="I2082" s="2">
        <f>VLOOKUP($E2082,
Products!$A$1:$F$201,MATCH(Orders!I$1,Products!$A$1:$F$1,0),0)</f>
        <v>11070.26215043813</v>
      </c>
      <c r="J2082" s="2">
        <f>VLOOKUP($E2082,
Products!$A$1:$F$201,MATCH(Orders!J$1,Products!$A$1:$F$1,0),0)</f>
        <v>7867.3909748932683</v>
      </c>
    </row>
    <row r="2083" spans="1:10">
      <c r="A2083">
        <v>2082</v>
      </c>
      <c r="B2083" s="4">
        <v>45041</v>
      </c>
      <c r="C2083" s="10">
        <f>DATE(YEAR(orders[[#This Row],[order_date]]), MONTH(orders[[#This Row],[order_date]]), 1)</f>
        <v>45017</v>
      </c>
      <c r="D2083" t="s">
        <v>1806</v>
      </c>
      <c r="E2083" t="s">
        <v>571</v>
      </c>
      <c r="F2083" t="str">
        <f>VLOOKUP(orders[[#This Row],[product_id]],Products!A:C,3,0)</f>
        <v>Electronics</v>
      </c>
      <c r="G2083">
        <v>3</v>
      </c>
      <c r="H2083" s="6">
        <v>0.17447895085227649</v>
      </c>
      <c r="I2083" s="2">
        <f>VLOOKUP($E2083,
Products!$A$1:$F$201,MATCH(Orders!I$1,Products!$A$1:$F$1,0),0)</f>
        <v>30022.150567424669</v>
      </c>
      <c r="J2083" s="2">
        <f>VLOOKUP($E2083,
Products!$A$1:$F$201,MATCH(Orders!J$1,Products!$A$1:$F$1,0),0)</f>
        <v>21451.61875289512</v>
      </c>
    </row>
    <row r="2084" spans="1:10">
      <c r="A2084">
        <v>2083</v>
      </c>
      <c r="B2084" s="4">
        <v>45189</v>
      </c>
      <c r="C2084" s="10">
        <f>DATE(YEAR(orders[[#This Row],[order_date]]), MONTH(orders[[#This Row],[order_date]]), 1)</f>
        <v>45170</v>
      </c>
      <c r="D2084" t="s">
        <v>2962</v>
      </c>
      <c r="E2084" t="s">
        <v>583</v>
      </c>
      <c r="F2084" t="str">
        <f>VLOOKUP(orders[[#This Row],[product_id]],Products!A:C,3,0)</f>
        <v>Electronics</v>
      </c>
      <c r="G2084">
        <v>1</v>
      </c>
      <c r="H2084" s="6">
        <v>0.10165108232595595</v>
      </c>
      <c r="I2084" s="2">
        <f>VLOOKUP($E2084,
Products!$A$1:$F$201,MATCH(Orders!I$1,Products!$A$1:$F$1,0),0)</f>
        <v>22677.574574249091</v>
      </c>
      <c r="J2084" s="2">
        <f>VLOOKUP($E2084,
Products!$A$1:$F$201,MATCH(Orders!J$1,Products!$A$1:$F$1,0),0)</f>
        <v>16593.91273362303</v>
      </c>
    </row>
    <row r="2085" spans="1:10">
      <c r="A2085">
        <v>2084</v>
      </c>
      <c r="B2085" s="4">
        <v>45133</v>
      </c>
      <c r="C2085" s="10">
        <f>DATE(YEAR(orders[[#This Row],[order_date]]), MONTH(orders[[#This Row],[order_date]]), 1)</f>
        <v>45108</v>
      </c>
      <c r="D2085" t="s">
        <v>1742</v>
      </c>
      <c r="E2085" t="s">
        <v>685</v>
      </c>
      <c r="F2085" t="str">
        <f>VLOOKUP(orders[[#This Row],[product_id]],Products!A:C,3,0)</f>
        <v>Electronics</v>
      </c>
      <c r="G2085">
        <v>2</v>
      </c>
      <c r="H2085" s="6">
        <v>0.18878625112545952</v>
      </c>
      <c r="I2085" s="2">
        <f>VLOOKUP($E2085,
Products!$A$1:$F$201,MATCH(Orders!I$1,Products!$A$1:$F$1,0),0)</f>
        <v>30011.61348468516</v>
      </c>
      <c r="J2085" s="2">
        <f>VLOOKUP($E2085,
Products!$A$1:$F$201,MATCH(Orders!J$1,Products!$A$1:$F$1,0),0)</f>
        <v>20796.213094008199</v>
      </c>
    </row>
    <row r="2086" spans="1:10">
      <c r="A2086">
        <v>2085</v>
      </c>
      <c r="B2086" s="4">
        <v>45229</v>
      </c>
      <c r="C2086" s="10">
        <f>DATE(YEAR(orders[[#This Row],[order_date]]), MONTH(orders[[#This Row],[order_date]]), 1)</f>
        <v>45200</v>
      </c>
      <c r="D2086" t="s">
        <v>2650</v>
      </c>
      <c r="E2086" t="s">
        <v>631</v>
      </c>
      <c r="F2086" t="str">
        <f>VLOOKUP(orders[[#This Row],[product_id]],Products!A:C,3,0)</f>
        <v>Appliances</v>
      </c>
      <c r="G2086">
        <v>2</v>
      </c>
      <c r="H2086" s="6">
        <v>0.14075833607207047</v>
      </c>
      <c r="I2086" s="2">
        <f>VLOOKUP($E2086,
Products!$A$1:$F$201,MATCH(Orders!I$1,Products!$A$1:$F$1,0),0)</f>
        <v>5983.7308645702497</v>
      </c>
      <c r="J2086" s="2">
        <f>VLOOKUP($E2086,
Products!$A$1:$F$201,MATCH(Orders!J$1,Products!$A$1:$F$1,0),0)</f>
        <v>4205.6432936163774</v>
      </c>
    </row>
    <row r="2087" spans="1:10">
      <c r="A2087">
        <v>2086</v>
      </c>
      <c r="B2087" s="4">
        <v>45038</v>
      </c>
      <c r="C2087" s="10">
        <f>DATE(YEAR(orders[[#This Row],[order_date]]), MONTH(orders[[#This Row],[order_date]]), 1)</f>
        <v>45017</v>
      </c>
      <c r="D2087" t="s">
        <v>2299</v>
      </c>
      <c r="E2087" t="s">
        <v>682</v>
      </c>
      <c r="F2087" t="str">
        <f>VLOOKUP(orders[[#This Row],[product_id]],Products!A:C,3,0)</f>
        <v>Electronics</v>
      </c>
      <c r="G2087">
        <v>1</v>
      </c>
      <c r="H2087" s="6">
        <v>0.17952906207447078</v>
      </c>
      <c r="I2087" s="2">
        <f>VLOOKUP($E2087,
Products!$A$1:$F$201,MATCH(Orders!I$1,Products!$A$1:$F$1,0),0)</f>
        <v>32533.33990892916</v>
      </c>
      <c r="J2087" s="2">
        <f>VLOOKUP($E2087,
Products!$A$1:$F$201,MATCH(Orders!J$1,Products!$A$1:$F$1,0),0)</f>
        <v>22734.712471507952</v>
      </c>
    </row>
    <row r="2088" spans="1:10">
      <c r="A2088">
        <v>2087</v>
      </c>
      <c r="B2088" s="4">
        <v>45111</v>
      </c>
      <c r="C2088" s="10">
        <f>DATE(YEAR(orders[[#This Row],[order_date]]), MONTH(orders[[#This Row],[order_date]]), 1)</f>
        <v>45108</v>
      </c>
      <c r="D2088" t="s">
        <v>2627</v>
      </c>
      <c r="E2088" t="s">
        <v>534</v>
      </c>
      <c r="F2088" t="str">
        <f>VLOOKUP(orders[[#This Row],[product_id]],Products!A:C,3,0)</f>
        <v>Appliances</v>
      </c>
      <c r="G2088">
        <v>1</v>
      </c>
      <c r="H2088" s="6">
        <v>9.9918106839764209E-2</v>
      </c>
      <c r="I2088" s="2">
        <f>VLOOKUP($E2088,
Products!$A$1:$F$201,MATCH(Orders!I$1,Products!$A$1:$F$1,0),0)</f>
        <v>24743.162958088669</v>
      </c>
      <c r="J2088" s="2">
        <f>VLOOKUP($E2088,
Products!$A$1:$F$201,MATCH(Orders!J$1,Products!$A$1:$F$1,0),0)</f>
        <v>19307.588986555591</v>
      </c>
    </row>
    <row r="2089" spans="1:10">
      <c r="A2089">
        <v>2088</v>
      </c>
      <c r="B2089" s="4">
        <v>45827</v>
      </c>
      <c r="C2089" s="10">
        <f>DATE(YEAR(orders[[#This Row],[order_date]]), MONTH(orders[[#This Row],[order_date]]), 1)</f>
        <v>45809</v>
      </c>
      <c r="D2089" t="s">
        <v>4633</v>
      </c>
      <c r="E2089" t="s">
        <v>671</v>
      </c>
      <c r="F2089" t="str">
        <f>VLOOKUP(orders[[#This Row],[product_id]],Products!A:C,3,0)</f>
        <v>Electronics</v>
      </c>
      <c r="G2089">
        <v>2</v>
      </c>
      <c r="H2089" s="6">
        <v>0.24511862986794863</v>
      </c>
      <c r="I2089" s="2">
        <f>VLOOKUP($E2089,
Products!$A$1:$F$201,MATCH(Orders!I$1,Products!$A$1:$F$1,0),0)</f>
        <v>20226.002416343759</v>
      </c>
      <c r="J2089" s="2">
        <f>VLOOKUP($E2089,
Products!$A$1:$F$201,MATCH(Orders!J$1,Products!$A$1:$F$1,0),0)</f>
        <v>13513.884167631189</v>
      </c>
    </row>
    <row r="2090" spans="1:10">
      <c r="A2090">
        <v>2089</v>
      </c>
      <c r="B2090" s="4">
        <v>45147</v>
      </c>
      <c r="C2090" s="10">
        <f>DATE(YEAR(orders[[#This Row],[order_date]]), MONTH(orders[[#This Row],[order_date]]), 1)</f>
        <v>45139</v>
      </c>
      <c r="D2090" t="s">
        <v>4325</v>
      </c>
      <c r="E2090" t="s">
        <v>575</v>
      </c>
      <c r="F2090" t="str">
        <f>VLOOKUP(orders[[#This Row],[product_id]],Products!A:C,3,0)</f>
        <v>Appliances</v>
      </c>
      <c r="G2090">
        <v>1</v>
      </c>
      <c r="H2090" s="6">
        <v>0.14224270439671893</v>
      </c>
      <c r="I2090" s="2">
        <f>VLOOKUP($E2090,
Products!$A$1:$F$201,MATCH(Orders!I$1,Products!$A$1:$F$1,0),0)</f>
        <v>25283.54628276427</v>
      </c>
      <c r="J2090" s="2">
        <f>VLOOKUP($E2090,
Products!$A$1:$F$201,MATCH(Orders!J$1,Products!$A$1:$F$1,0),0)</f>
        <v>19310.503554692368</v>
      </c>
    </row>
    <row r="2091" spans="1:10">
      <c r="A2091">
        <v>2090</v>
      </c>
      <c r="B2091" s="4">
        <v>46020</v>
      </c>
      <c r="C2091" s="10">
        <f>DATE(YEAR(orders[[#This Row],[order_date]]), MONTH(orders[[#This Row],[order_date]]), 1)</f>
        <v>45992</v>
      </c>
      <c r="D2091" t="s">
        <v>730</v>
      </c>
      <c r="E2091" t="s">
        <v>641</v>
      </c>
      <c r="F2091" t="str">
        <f>VLOOKUP(orders[[#This Row],[product_id]],Products!A:C,3,0)</f>
        <v>Appliances</v>
      </c>
      <c r="G2091">
        <v>2</v>
      </c>
      <c r="H2091" s="6">
        <v>7.0810785758963074E-2</v>
      </c>
      <c r="I2091" s="2">
        <f>VLOOKUP($E2091,
Products!$A$1:$F$201,MATCH(Orders!I$1,Products!$A$1:$F$1,0),0)</f>
        <v>27167.965718506261</v>
      </c>
      <c r="J2091" s="2">
        <f>VLOOKUP($E2091,
Products!$A$1:$F$201,MATCH(Orders!J$1,Products!$A$1:$F$1,0),0)</f>
        <v>19748.025676381669</v>
      </c>
    </row>
    <row r="2092" spans="1:10">
      <c r="A2092">
        <v>2091</v>
      </c>
      <c r="B2092" s="4">
        <v>45824</v>
      </c>
      <c r="C2092" s="10">
        <f>DATE(YEAR(orders[[#This Row],[order_date]]), MONTH(orders[[#This Row],[order_date]]), 1)</f>
        <v>45809</v>
      </c>
      <c r="D2092" t="s">
        <v>1251</v>
      </c>
      <c r="E2092" t="s">
        <v>692</v>
      </c>
      <c r="F2092" t="str">
        <f>VLOOKUP(orders[[#This Row],[product_id]],Products!A:C,3,0)</f>
        <v>Electronics</v>
      </c>
      <c r="G2092">
        <v>3</v>
      </c>
      <c r="H2092" s="6">
        <v>0.15723289193660639</v>
      </c>
      <c r="I2092" s="2">
        <f>VLOOKUP($E2092,
Products!$A$1:$F$201,MATCH(Orders!I$1,Products!$A$1:$F$1,0),0)</f>
        <v>18150.337151787651</v>
      </c>
      <c r="J2092" s="2">
        <f>VLOOKUP($E2092,
Products!$A$1:$F$201,MATCH(Orders!J$1,Products!$A$1:$F$1,0),0)</f>
        <v>11965.45000430708</v>
      </c>
    </row>
    <row r="2093" spans="1:10">
      <c r="A2093">
        <v>2092</v>
      </c>
      <c r="B2093" s="4">
        <v>46020</v>
      </c>
      <c r="C2093" s="10">
        <f>DATE(YEAR(orders[[#This Row],[order_date]]), MONTH(orders[[#This Row],[order_date]]), 1)</f>
        <v>45992</v>
      </c>
      <c r="D2093" t="s">
        <v>1869</v>
      </c>
      <c r="E2093" t="s">
        <v>560</v>
      </c>
      <c r="F2093" t="str">
        <f>VLOOKUP(orders[[#This Row],[product_id]],Products!A:C,3,0)</f>
        <v>Appliances</v>
      </c>
      <c r="G2093">
        <v>2</v>
      </c>
      <c r="H2093" s="6">
        <v>8.1778036947314045E-2</v>
      </c>
      <c r="I2093" s="2">
        <f>VLOOKUP($E2093,
Products!$A$1:$F$201,MATCH(Orders!I$1,Products!$A$1:$F$1,0),0)</f>
        <v>6334.2190560739964</v>
      </c>
      <c r="J2093" s="2">
        <f>VLOOKUP($E2093,
Products!$A$1:$F$201,MATCH(Orders!J$1,Products!$A$1:$F$1,0),0)</f>
        <v>4117.6239066206717</v>
      </c>
    </row>
    <row r="2094" spans="1:10">
      <c r="A2094">
        <v>2093</v>
      </c>
      <c r="B2094" s="4">
        <v>45548</v>
      </c>
      <c r="C2094" s="10">
        <f>DATE(YEAR(orders[[#This Row],[order_date]]), MONTH(orders[[#This Row],[order_date]]), 1)</f>
        <v>45536</v>
      </c>
      <c r="D2094" t="s">
        <v>980</v>
      </c>
      <c r="E2094" t="s">
        <v>615</v>
      </c>
      <c r="F2094" t="str">
        <f>VLOOKUP(orders[[#This Row],[product_id]],Products!A:C,3,0)</f>
        <v>Electronics</v>
      </c>
      <c r="G2094">
        <v>2</v>
      </c>
      <c r="H2094" s="6">
        <v>0.10833390080891345</v>
      </c>
      <c r="I2094" s="2">
        <f>VLOOKUP($E2094,
Products!$A$1:$F$201,MATCH(Orders!I$1,Products!$A$1:$F$1,0),0)</f>
        <v>31155.43680046549</v>
      </c>
      <c r="J2094" s="2">
        <f>VLOOKUP($E2094,
Products!$A$1:$F$201,MATCH(Orders!J$1,Products!$A$1:$F$1,0),0)</f>
        <v>22320.078602545669</v>
      </c>
    </row>
    <row r="2095" spans="1:10">
      <c r="A2095">
        <v>2094</v>
      </c>
      <c r="B2095" s="4">
        <v>45353</v>
      </c>
      <c r="C2095" s="10">
        <f>DATE(YEAR(orders[[#This Row],[order_date]]), MONTH(orders[[#This Row],[order_date]]), 1)</f>
        <v>45352</v>
      </c>
      <c r="D2095" t="s">
        <v>4147</v>
      </c>
      <c r="E2095" t="s">
        <v>507</v>
      </c>
      <c r="F2095" t="str">
        <f>VLOOKUP(orders[[#This Row],[product_id]],Products!A:C,3,0)</f>
        <v>Electronics</v>
      </c>
      <c r="G2095">
        <v>2</v>
      </c>
      <c r="H2095" s="6">
        <v>0.20326792963102883</v>
      </c>
      <c r="I2095" s="2">
        <f>VLOOKUP($E2095,
Products!$A$1:$F$201,MATCH(Orders!I$1,Products!$A$1:$F$1,0),0)</f>
        <v>28502.89768049858</v>
      </c>
      <c r="J2095" s="2">
        <f>VLOOKUP($E2095,
Products!$A$1:$F$201,MATCH(Orders!J$1,Products!$A$1:$F$1,0),0)</f>
        <v>20477.83623923226</v>
      </c>
    </row>
    <row r="2096" spans="1:10">
      <c r="A2096">
        <v>2095</v>
      </c>
      <c r="B2096" s="4">
        <v>45570</v>
      </c>
      <c r="C2096" s="10">
        <f>DATE(YEAR(orders[[#This Row],[order_date]]), MONTH(orders[[#This Row],[order_date]]), 1)</f>
        <v>45566</v>
      </c>
      <c r="D2096" t="s">
        <v>3627</v>
      </c>
      <c r="E2096" t="s">
        <v>659</v>
      </c>
      <c r="F2096" t="str">
        <f>VLOOKUP(orders[[#This Row],[product_id]],Products!A:C,3,0)</f>
        <v>Appliances</v>
      </c>
      <c r="G2096">
        <v>1</v>
      </c>
      <c r="H2096" s="6">
        <v>0.11761907169464667</v>
      </c>
      <c r="I2096" s="2">
        <f>VLOOKUP($E2096,
Products!$A$1:$F$201,MATCH(Orders!I$1,Products!$A$1:$F$1,0),0)</f>
        <v>25646.095965041459</v>
      </c>
      <c r="J2096" s="2">
        <f>VLOOKUP($E2096,
Products!$A$1:$F$201,MATCH(Orders!J$1,Products!$A$1:$F$1,0),0)</f>
        <v>18749.646593308222</v>
      </c>
    </row>
    <row r="2097" spans="1:10">
      <c r="A2097">
        <v>2096</v>
      </c>
      <c r="B2097" s="4">
        <v>45494</v>
      </c>
      <c r="C2097" s="10">
        <f>DATE(YEAR(orders[[#This Row],[order_date]]), MONTH(orders[[#This Row],[order_date]]), 1)</f>
        <v>45474</v>
      </c>
      <c r="D2097" t="s">
        <v>2975</v>
      </c>
      <c r="E2097" t="s">
        <v>568</v>
      </c>
      <c r="F2097" t="str">
        <f>VLOOKUP(orders[[#This Row],[product_id]],Products!A:C,3,0)</f>
        <v>Electronics</v>
      </c>
      <c r="G2097">
        <v>2</v>
      </c>
      <c r="H2097" s="6">
        <v>0.17027332971766809</v>
      </c>
      <c r="I2097" s="2">
        <f>VLOOKUP($E2097,
Products!$A$1:$F$201,MATCH(Orders!I$1,Products!$A$1:$F$1,0),0)</f>
        <v>21702.72353355262</v>
      </c>
      <c r="J2097" s="2">
        <f>VLOOKUP($E2097,
Products!$A$1:$F$201,MATCH(Orders!J$1,Products!$A$1:$F$1,0),0)</f>
        <v>17244.710704747551</v>
      </c>
    </row>
    <row r="2098" spans="1:10">
      <c r="A2098">
        <v>2097</v>
      </c>
      <c r="B2098" s="4">
        <v>45369</v>
      </c>
      <c r="C2098" s="10">
        <f>DATE(YEAR(orders[[#This Row],[order_date]]), MONTH(orders[[#This Row],[order_date]]), 1)</f>
        <v>45352</v>
      </c>
      <c r="D2098" t="s">
        <v>3814</v>
      </c>
      <c r="E2098" t="s">
        <v>522</v>
      </c>
      <c r="F2098" t="str">
        <f>VLOOKUP(orders[[#This Row],[product_id]],Products!A:C,3,0)</f>
        <v>Appliances</v>
      </c>
      <c r="G2098">
        <v>1</v>
      </c>
      <c r="H2098" s="6">
        <v>0.11612223793929588</v>
      </c>
      <c r="I2098" s="2">
        <f>VLOOKUP($E2098,
Products!$A$1:$F$201,MATCH(Orders!I$1,Products!$A$1:$F$1,0),0)</f>
        <v>24966.707940261898</v>
      </c>
      <c r="J2098" s="2">
        <f>VLOOKUP($E2098,
Products!$A$1:$F$201,MATCH(Orders!J$1,Products!$A$1:$F$1,0),0)</f>
        <v>19868.70644165645</v>
      </c>
    </row>
    <row r="2099" spans="1:10">
      <c r="A2099">
        <v>2098</v>
      </c>
      <c r="B2099" s="4">
        <v>45527</v>
      </c>
      <c r="C2099" s="10">
        <f>DATE(YEAR(orders[[#This Row],[order_date]]), MONTH(orders[[#This Row],[order_date]]), 1)</f>
        <v>45505</v>
      </c>
      <c r="D2099" t="s">
        <v>3628</v>
      </c>
      <c r="E2099" t="s">
        <v>564</v>
      </c>
      <c r="F2099" t="str">
        <f>VLOOKUP(orders[[#This Row],[product_id]],Products!A:C,3,0)</f>
        <v>Electronics</v>
      </c>
      <c r="G2099">
        <v>2</v>
      </c>
      <c r="H2099" s="6">
        <v>0.17022126996622164</v>
      </c>
      <c r="I2099" s="2">
        <f>VLOOKUP($E2099,
Products!$A$1:$F$201,MATCH(Orders!I$1,Products!$A$1:$F$1,0),0)</f>
        <v>21989.290766910399</v>
      </c>
      <c r="J2099" s="2">
        <f>VLOOKUP($E2099,
Products!$A$1:$F$201,MATCH(Orders!J$1,Products!$A$1:$F$1,0),0)</f>
        <v>15566.99865864101</v>
      </c>
    </row>
    <row r="2100" spans="1:10">
      <c r="A2100">
        <v>2099</v>
      </c>
      <c r="B2100" s="4">
        <v>45430</v>
      </c>
      <c r="C2100" s="10">
        <f>DATE(YEAR(orders[[#This Row],[order_date]]), MONTH(orders[[#This Row],[order_date]]), 1)</f>
        <v>45413</v>
      </c>
      <c r="D2100" t="s">
        <v>1858</v>
      </c>
      <c r="E2100" t="s">
        <v>593</v>
      </c>
      <c r="F2100" t="str">
        <f>VLOOKUP(orders[[#This Row],[product_id]],Products!A:C,3,0)</f>
        <v>Electronics</v>
      </c>
      <c r="G2100">
        <v>3</v>
      </c>
      <c r="H2100" s="6">
        <v>0.1563318883343221</v>
      </c>
      <c r="I2100" s="2">
        <f>VLOOKUP($E2100,
Products!$A$1:$F$201,MATCH(Orders!I$1,Products!$A$1:$F$1,0),0)</f>
        <v>2667.7858525453248</v>
      </c>
      <c r="J2100" s="2">
        <f>VLOOKUP($E2100,
Products!$A$1:$F$201,MATCH(Orders!J$1,Products!$A$1:$F$1,0),0)</f>
        <v>1797.4955098065359</v>
      </c>
    </row>
    <row r="2101" spans="1:10">
      <c r="A2101">
        <v>2100</v>
      </c>
      <c r="B2101" s="4">
        <v>45057</v>
      </c>
      <c r="C2101" s="10">
        <f>DATE(YEAR(orders[[#This Row],[order_date]]), MONTH(orders[[#This Row],[order_date]]), 1)</f>
        <v>45047</v>
      </c>
      <c r="D2101" t="s">
        <v>4093</v>
      </c>
      <c r="E2101" t="s">
        <v>521</v>
      </c>
      <c r="F2101" t="str">
        <f>VLOOKUP(orders[[#This Row],[product_id]],Products!A:C,3,0)</f>
        <v>Electronics</v>
      </c>
      <c r="G2101">
        <v>2</v>
      </c>
      <c r="H2101" s="6">
        <v>0.13635774045444138</v>
      </c>
      <c r="I2101" s="2">
        <f>VLOOKUP($E2101,
Products!$A$1:$F$201,MATCH(Orders!I$1,Products!$A$1:$F$1,0),0)</f>
        <v>18373.691083837519</v>
      </c>
      <c r="J2101" s="2">
        <f>VLOOKUP($E2101,
Products!$A$1:$F$201,MATCH(Orders!J$1,Products!$A$1:$F$1,0),0)</f>
        <v>14409.80197321412</v>
      </c>
    </row>
    <row r="2102" spans="1:10">
      <c r="A2102">
        <v>2101</v>
      </c>
      <c r="B2102" s="4">
        <v>45144</v>
      </c>
      <c r="C2102" s="10">
        <f>DATE(YEAR(orders[[#This Row],[order_date]]), MONTH(orders[[#This Row],[order_date]]), 1)</f>
        <v>45139</v>
      </c>
      <c r="D2102" t="s">
        <v>2052</v>
      </c>
      <c r="E2102" t="s">
        <v>563</v>
      </c>
      <c r="F2102" t="str">
        <f>VLOOKUP(orders[[#This Row],[product_id]],Products!A:C,3,0)</f>
        <v>Electronics</v>
      </c>
      <c r="G2102">
        <v>1</v>
      </c>
      <c r="H2102" s="6">
        <v>0.16730704874550628</v>
      </c>
      <c r="I2102" s="2">
        <f>VLOOKUP($E2102,
Products!$A$1:$F$201,MATCH(Orders!I$1,Products!$A$1:$F$1,0),0)</f>
        <v>2267.1489506516559</v>
      </c>
      <c r="J2102" s="2">
        <f>VLOOKUP($E2102,
Products!$A$1:$F$201,MATCH(Orders!J$1,Products!$A$1:$F$1,0),0)</f>
        <v>1538.7671398485211</v>
      </c>
    </row>
    <row r="2103" spans="1:10">
      <c r="A2103">
        <v>2102</v>
      </c>
      <c r="B2103" s="4">
        <v>45614</v>
      </c>
      <c r="C2103" s="10">
        <f>DATE(YEAR(orders[[#This Row],[order_date]]), MONTH(orders[[#This Row],[order_date]]), 1)</f>
        <v>45597</v>
      </c>
      <c r="D2103" t="s">
        <v>2162</v>
      </c>
      <c r="E2103" t="s">
        <v>697</v>
      </c>
      <c r="F2103" t="str">
        <f>VLOOKUP(orders[[#This Row],[product_id]],Products!A:C,3,0)</f>
        <v>Electronics</v>
      </c>
      <c r="G2103">
        <v>3</v>
      </c>
      <c r="H2103" s="6">
        <v>0.10693293020222779</v>
      </c>
      <c r="I2103" s="2">
        <f>VLOOKUP($E2103,
Products!$A$1:$F$201,MATCH(Orders!I$1,Products!$A$1:$F$1,0),0)</f>
        <v>17528.463836680221</v>
      </c>
      <c r="J2103" s="2">
        <f>VLOOKUP($E2103,
Products!$A$1:$F$201,MATCH(Orders!J$1,Products!$A$1:$F$1,0),0)</f>
        <v>11565.98358924177</v>
      </c>
    </row>
    <row r="2104" spans="1:10">
      <c r="A2104">
        <v>2103</v>
      </c>
      <c r="B2104" s="4">
        <v>45097</v>
      </c>
      <c r="C2104" s="10">
        <f>DATE(YEAR(orders[[#This Row],[order_date]]), MONTH(orders[[#This Row],[order_date]]), 1)</f>
        <v>45078</v>
      </c>
      <c r="D2104" t="s">
        <v>2971</v>
      </c>
      <c r="E2104" t="s">
        <v>555</v>
      </c>
      <c r="F2104" t="str">
        <f>VLOOKUP(orders[[#This Row],[product_id]],Products!A:C,3,0)</f>
        <v>Electronics</v>
      </c>
      <c r="G2104">
        <v>3</v>
      </c>
      <c r="H2104" s="6">
        <v>0.13634836477291673</v>
      </c>
      <c r="I2104" s="2">
        <f>VLOOKUP($E2104,
Products!$A$1:$F$201,MATCH(Orders!I$1,Products!$A$1:$F$1,0),0)</f>
        <v>32397.674936233889</v>
      </c>
      <c r="J2104" s="2">
        <f>VLOOKUP($E2104,
Products!$A$1:$F$201,MATCH(Orders!J$1,Products!$A$1:$F$1,0),0)</f>
        <v>24559.251285382288</v>
      </c>
    </row>
    <row r="2105" spans="1:10">
      <c r="A2105">
        <v>2104</v>
      </c>
      <c r="B2105" s="4">
        <v>45538</v>
      </c>
      <c r="C2105" s="10">
        <f>DATE(YEAR(orders[[#This Row],[order_date]]), MONTH(orders[[#This Row],[order_date]]), 1)</f>
        <v>45536</v>
      </c>
      <c r="D2105" t="s">
        <v>2576</v>
      </c>
      <c r="E2105" t="s">
        <v>659</v>
      </c>
      <c r="F2105" t="str">
        <f>VLOOKUP(orders[[#This Row],[product_id]],Products!A:C,3,0)</f>
        <v>Appliances</v>
      </c>
      <c r="G2105">
        <v>2</v>
      </c>
      <c r="H2105" s="6">
        <v>9.1849847369008406E-2</v>
      </c>
      <c r="I2105" s="2">
        <f>VLOOKUP($E2105,
Products!$A$1:$F$201,MATCH(Orders!I$1,Products!$A$1:$F$1,0),0)</f>
        <v>25646.095965041459</v>
      </c>
      <c r="J2105" s="2">
        <f>VLOOKUP($E2105,
Products!$A$1:$F$201,MATCH(Orders!J$1,Products!$A$1:$F$1,0),0)</f>
        <v>18749.646593308222</v>
      </c>
    </row>
    <row r="2106" spans="1:10">
      <c r="A2106">
        <v>2105</v>
      </c>
      <c r="B2106" s="4">
        <v>45918</v>
      </c>
      <c r="C2106" s="10">
        <f>DATE(YEAR(orders[[#This Row],[order_date]]), MONTH(orders[[#This Row],[order_date]]), 1)</f>
        <v>45901</v>
      </c>
      <c r="D2106" t="s">
        <v>1977</v>
      </c>
      <c r="E2106" t="s">
        <v>522</v>
      </c>
      <c r="F2106" t="str">
        <f>VLOOKUP(orders[[#This Row],[product_id]],Products!A:C,3,0)</f>
        <v>Appliances</v>
      </c>
      <c r="G2106">
        <v>1</v>
      </c>
      <c r="H2106" s="6">
        <v>5.7154912190038272E-2</v>
      </c>
      <c r="I2106" s="2">
        <f>VLOOKUP($E2106,
Products!$A$1:$F$201,MATCH(Orders!I$1,Products!$A$1:$F$1,0),0)</f>
        <v>24966.707940261898</v>
      </c>
      <c r="J2106" s="2">
        <f>VLOOKUP($E2106,
Products!$A$1:$F$201,MATCH(Orders!J$1,Products!$A$1:$F$1,0),0)</f>
        <v>19868.70644165645</v>
      </c>
    </row>
    <row r="2107" spans="1:10">
      <c r="A2107">
        <v>2106</v>
      </c>
      <c r="B2107" s="4">
        <v>44983</v>
      </c>
      <c r="C2107" s="10">
        <f>DATE(YEAR(orders[[#This Row],[order_date]]), MONTH(orders[[#This Row],[order_date]]), 1)</f>
        <v>44958</v>
      </c>
      <c r="D2107" t="s">
        <v>816</v>
      </c>
      <c r="E2107" t="s">
        <v>619</v>
      </c>
      <c r="F2107" t="str">
        <f>VLOOKUP(orders[[#This Row],[product_id]],Products!A:C,3,0)</f>
        <v>Appliances</v>
      </c>
      <c r="G2107">
        <v>2</v>
      </c>
      <c r="H2107" s="6">
        <v>5.1757673989774863E-2</v>
      </c>
      <c r="I2107" s="2">
        <f>VLOOKUP($E2107,
Products!$A$1:$F$201,MATCH(Orders!I$1,Products!$A$1:$F$1,0),0)</f>
        <v>6040.8433358455886</v>
      </c>
      <c r="J2107" s="2">
        <f>VLOOKUP($E2107,
Products!$A$1:$F$201,MATCH(Orders!J$1,Products!$A$1:$F$1,0),0)</f>
        <v>4363.6239115177623</v>
      </c>
    </row>
    <row r="2108" spans="1:10">
      <c r="A2108">
        <v>2107</v>
      </c>
      <c r="B2108" s="4">
        <v>45172</v>
      </c>
      <c r="C2108" s="10">
        <f>DATE(YEAR(orders[[#This Row],[order_date]]), MONTH(orders[[#This Row],[order_date]]), 1)</f>
        <v>45170</v>
      </c>
      <c r="D2108" t="s">
        <v>3569</v>
      </c>
      <c r="E2108" t="s">
        <v>551</v>
      </c>
      <c r="F2108" t="str">
        <f>VLOOKUP(orders[[#This Row],[product_id]],Products!A:C,3,0)</f>
        <v>Appliances</v>
      </c>
      <c r="G2108">
        <v>1</v>
      </c>
      <c r="H2108" s="6">
        <v>0.10989491914839937</v>
      </c>
      <c r="I2108" s="2">
        <f>VLOOKUP($E2108,
Products!$A$1:$F$201,MATCH(Orders!I$1,Products!$A$1:$F$1,0),0)</f>
        <v>5988.538916083141</v>
      </c>
      <c r="J2108" s="2">
        <f>VLOOKUP($E2108,
Products!$A$1:$F$201,MATCH(Orders!J$1,Products!$A$1:$F$1,0),0)</f>
        <v>4180.5955033056744</v>
      </c>
    </row>
    <row r="2109" spans="1:10">
      <c r="A2109">
        <v>2108</v>
      </c>
      <c r="B2109" s="4">
        <v>45070</v>
      </c>
      <c r="C2109" s="10">
        <f>DATE(YEAR(orders[[#This Row],[order_date]]), MONTH(orders[[#This Row],[order_date]]), 1)</f>
        <v>45047</v>
      </c>
      <c r="D2109" t="s">
        <v>2461</v>
      </c>
      <c r="E2109" t="s">
        <v>611</v>
      </c>
      <c r="F2109" t="str">
        <f>VLOOKUP(orders[[#This Row],[product_id]],Products!A:C,3,0)</f>
        <v>Electronics</v>
      </c>
      <c r="G2109">
        <v>1</v>
      </c>
      <c r="H2109" s="6">
        <v>0.22169019119376418</v>
      </c>
      <c r="I2109" s="2">
        <f>VLOOKUP($E2109,
Products!$A$1:$F$201,MATCH(Orders!I$1,Products!$A$1:$F$1,0),0)</f>
        <v>12041.08303405661</v>
      </c>
      <c r="J2109" s="2">
        <f>VLOOKUP($E2109,
Products!$A$1:$F$201,MATCH(Orders!J$1,Products!$A$1:$F$1,0),0)</f>
        <v>7946.6428283753548</v>
      </c>
    </row>
    <row r="2110" spans="1:10">
      <c r="A2110">
        <v>2109</v>
      </c>
      <c r="B2110" s="4">
        <v>46001</v>
      </c>
      <c r="C2110" s="10">
        <f>DATE(YEAR(orders[[#This Row],[order_date]]), MONTH(orders[[#This Row],[order_date]]), 1)</f>
        <v>45992</v>
      </c>
      <c r="D2110" t="s">
        <v>1413</v>
      </c>
      <c r="E2110" t="s">
        <v>632</v>
      </c>
      <c r="F2110" t="str">
        <f>VLOOKUP(orders[[#This Row],[product_id]],Products!A:C,3,0)</f>
        <v>Electronics</v>
      </c>
      <c r="G2110">
        <v>1</v>
      </c>
      <c r="H2110" s="6">
        <v>0.11917444831382956</v>
      </c>
      <c r="I2110" s="2">
        <f>VLOOKUP($E2110,
Products!$A$1:$F$201,MATCH(Orders!I$1,Products!$A$1:$F$1,0),0)</f>
        <v>23049.571773693999</v>
      </c>
      <c r="J2110" s="2">
        <f>VLOOKUP($E2110,
Products!$A$1:$F$201,MATCH(Orders!J$1,Products!$A$1:$F$1,0),0)</f>
        <v>15791.461375569639</v>
      </c>
    </row>
    <row r="2111" spans="1:10">
      <c r="A2111">
        <v>2110</v>
      </c>
      <c r="B2111" s="4">
        <v>45294</v>
      </c>
      <c r="C2111" s="10">
        <f>DATE(YEAR(orders[[#This Row],[order_date]]), MONTH(orders[[#This Row],[order_date]]), 1)</f>
        <v>45292</v>
      </c>
      <c r="D2111" t="s">
        <v>2900</v>
      </c>
      <c r="E2111" t="s">
        <v>701</v>
      </c>
      <c r="F2111" t="str">
        <f>VLOOKUP(orders[[#This Row],[product_id]],Products!A:C,3,0)</f>
        <v>Electronics</v>
      </c>
      <c r="G2111">
        <v>1</v>
      </c>
      <c r="H2111" s="6">
        <v>0.17878829274125546</v>
      </c>
      <c r="I2111" s="2">
        <f>VLOOKUP($E2111,
Products!$A$1:$F$201,MATCH(Orders!I$1,Products!$A$1:$F$1,0),0)</f>
        <v>19562.35470664543</v>
      </c>
      <c r="J2111" s="2">
        <f>VLOOKUP($E2111,
Products!$A$1:$F$201,MATCH(Orders!J$1,Products!$A$1:$F$1,0),0)</f>
        <v>13782.49498098754</v>
      </c>
    </row>
    <row r="2112" spans="1:10">
      <c r="A2112">
        <v>2111</v>
      </c>
      <c r="B2112" s="4">
        <v>45144</v>
      </c>
      <c r="C2112" s="10">
        <f>DATE(YEAR(orders[[#This Row],[order_date]]), MONTH(orders[[#This Row],[order_date]]), 1)</f>
        <v>45139</v>
      </c>
      <c r="D2112" t="s">
        <v>2073</v>
      </c>
      <c r="E2112" t="s">
        <v>555</v>
      </c>
      <c r="F2112" t="str">
        <f>VLOOKUP(orders[[#This Row],[product_id]],Products!A:C,3,0)</f>
        <v>Electronics</v>
      </c>
      <c r="G2112">
        <v>1</v>
      </c>
      <c r="H2112" s="6">
        <v>0.11744731705250944</v>
      </c>
      <c r="I2112" s="2">
        <f>VLOOKUP($E2112,
Products!$A$1:$F$201,MATCH(Orders!I$1,Products!$A$1:$F$1,0),0)</f>
        <v>32397.674936233889</v>
      </c>
      <c r="J2112" s="2">
        <f>VLOOKUP($E2112,
Products!$A$1:$F$201,MATCH(Orders!J$1,Products!$A$1:$F$1,0),0)</f>
        <v>24559.251285382288</v>
      </c>
    </row>
    <row r="2113" spans="1:10">
      <c r="A2113">
        <v>2112</v>
      </c>
      <c r="B2113" s="4">
        <v>45542</v>
      </c>
      <c r="C2113" s="10">
        <f>DATE(YEAR(orders[[#This Row],[order_date]]), MONTH(orders[[#This Row],[order_date]]), 1)</f>
        <v>45536</v>
      </c>
      <c r="D2113" t="s">
        <v>4286</v>
      </c>
      <c r="E2113" t="s">
        <v>676</v>
      </c>
      <c r="F2113" t="str">
        <f>VLOOKUP(orders[[#This Row],[product_id]],Products!A:C,3,0)</f>
        <v>Electronics</v>
      </c>
      <c r="G2113">
        <v>1</v>
      </c>
      <c r="H2113" s="6">
        <v>0.21667986566788797</v>
      </c>
      <c r="I2113" s="2">
        <f>VLOOKUP($E2113,
Products!$A$1:$F$201,MATCH(Orders!I$1,Products!$A$1:$F$1,0),0)</f>
        <v>30008.64884218746</v>
      </c>
      <c r="J2113" s="2">
        <f>VLOOKUP($E2113,
Products!$A$1:$F$201,MATCH(Orders!J$1,Products!$A$1:$F$1,0),0)</f>
        <v>19907.2372539471</v>
      </c>
    </row>
    <row r="2114" spans="1:10">
      <c r="A2114">
        <v>2113</v>
      </c>
      <c r="B2114" s="4">
        <v>45368</v>
      </c>
      <c r="C2114" s="10">
        <f>DATE(YEAR(orders[[#This Row],[order_date]]), MONTH(orders[[#This Row],[order_date]]), 1)</f>
        <v>45352</v>
      </c>
      <c r="D2114" t="s">
        <v>2234</v>
      </c>
      <c r="E2114" t="s">
        <v>623</v>
      </c>
      <c r="F2114" t="str">
        <f>VLOOKUP(orders[[#This Row],[product_id]],Products!A:C,3,0)</f>
        <v>Electronics</v>
      </c>
      <c r="G2114">
        <v>1</v>
      </c>
      <c r="H2114" s="6">
        <v>0.17808343419526135</v>
      </c>
      <c r="I2114" s="2">
        <f>VLOOKUP($E2114,
Products!$A$1:$F$201,MATCH(Orders!I$1,Products!$A$1:$F$1,0),0)</f>
        <v>27422.76406600175</v>
      </c>
      <c r="J2114" s="2">
        <f>VLOOKUP($E2114,
Products!$A$1:$F$201,MATCH(Orders!J$1,Products!$A$1:$F$1,0),0)</f>
        <v>18707.390708641691</v>
      </c>
    </row>
    <row r="2115" spans="1:10">
      <c r="A2115">
        <v>2114</v>
      </c>
      <c r="B2115" s="4">
        <v>45767</v>
      </c>
      <c r="C2115" s="10">
        <f>DATE(YEAR(orders[[#This Row],[order_date]]), MONTH(orders[[#This Row],[order_date]]), 1)</f>
        <v>45748</v>
      </c>
      <c r="D2115" t="s">
        <v>1257</v>
      </c>
      <c r="E2115" t="s">
        <v>681</v>
      </c>
      <c r="F2115" t="str">
        <f>VLOOKUP(orders[[#This Row],[product_id]],Products!A:C,3,0)</f>
        <v>Appliances</v>
      </c>
      <c r="G2115">
        <v>3</v>
      </c>
      <c r="H2115" s="6">
        <v>9.1886156166953309E-2</v>
      </c>
      <c r="I2115" s="2">
        <f>VLOOKUP($E2115,
Products!$A$1:$F$201,MATCH(Orders!I$1,Products!$A$1:$F$1,0),0)</f>
        <v>2080.3641662770501</v>
      </c>
      <c r="J2115" s="2">
        <f>VLOOKUP($E2115,
Products!$A$1:$F$201,MATCH(Orders!J$1,Products!$A$1:$F$1,0),0)</f>
        <v>1566.754559891986</v>
      </c>
    </row>
    <row r="2116" spans="1:10">
      <c r="A2116">
        <v>2115</v>
      </c>
      <c r="B2116" s="4">
        <v>45882</v>
      </c>
      <c r="C2116" s="10">
        <f>DATE(YEAR(orders[[#This Row],[order_date]]), MONTH(orders[[#This Row],[order_date]]), 1)</f>
        <v>45870</v>
      </c>
      <c r="D2116" t="s">
        <v>839</v>
      </c>
      <c r="E2116" t="s">
        <v>573</v>
      </c>
      <c r="F2116" t="str">
        <f>VLOOKUP(orders[[#This Row],[product_id]],Products!A:C,3,0)</f>
        <v>Electronics</v>
      </c>
      <c r="G2116">
        <v>1</v>
      </c>
      <c r="H2116" s="6">
        <v>0.21985950427116308</v>
      </c>
      <c r="I2116" s="2">
        <f>VLOOKUP($E2116,
Products!$A$1:$F$201,MATCH(Orders!I$1,Products!$A$1:$F$1,0),0)</f>
        <v>30443.851050190449</v>
      </c>
      <c r="J2116" s="2">
        <f>VLOOKUP($E2116,
Products!$A$1:$F$201,MATCH(Orders!J$1,Products!$A$1:$F$1,0),0)</f>
        <v>21165.126268210519</v>
      </c>
    </row>
    <row r="2117" spans="1:10">
      <c r="A2117">
        <v>2116</v>
      </c>
      <c r="B2117" s="4">
        <v>45625</v>
      </c>
      <c r="C2117" s="10">
        <f>DATE(YEAR(orders[[#This Row],[order_date]]), MONTH(orders[[#This Row],[order_date]]), 1)</f>
        <v>45597</v>
      </c>
      <c r="D2117" t="s">
        <v>3217</v>
      </c>
      <c r="E2117" t="s">
        <v>652</v>
      </c>
      <c r="F2117" t="str">
        <f>VLOOKUP(orders[[#This Row],[product_id]],Products!A:C,3,0)</f>
        <v>Appliances</v>
      </c>
      <c r="G2117">
        <v>1</v>
      </c>
      <c r="H2117" s="6">
        <v>7.8632447744485856E-2</v>
      </c>
      <c r="I2117" s="2">
        <f>VLOOKUP($E2117,
Products!$A$1:$F$201,MATCH(Orders!I$1,Products!$A$1:$F$1,0),0)</f>
        <v>6387.3122916387983</v>
      </c>
      <c r="J2117" s="2">
        <f>VLOOKUP($E2117,
Products!$A$1:$F$201,MATCH(Orders!J$1,Products!$A$1:$F$1,0),0)</f>
        <v>4880.3517286187262</v>
      </c>
    </row>
    <row r="2118" spans="1:10">
      <c r="A2118">
        <v>2117</v>
      </c>
      <c r="B2118" s="4">
        <v>45802</v>
      </c>
      <c r="C2118" s="10">
        <f>DATE(YEAR(orders[[#This Row],[order_date]]), MONTH(orders[[#This Row],[order_date]]), 1)</f>
        <v>45778</v>
      </c>
      <c r="D2118" t="s">
        <v>3617</v>
      </c>
      <c r="E2118" t="s">
        <v>658</v>
      </c>
      <c r="F2118" t="str">
        <f>VLOOKUP(orders[[#This Row],[product_id]],Products!A:C,3,0)</f>
        <v>Electronics</v>
      </c>
      <c r="G2118">
        <v>3</v>
      </c>
      <c r="H2118" s="6">
        <v>0.17453167247859872</v>
      </c>
      <c r="I2118" s="2">
        <f>VLOOKUP($E2118,
Products!$A$1:$F$201,MATCH(Orders!I$1,Products!$A$1:$F$1,0),0)</f>
        <v>2455.4664524813788</v>
      </c>
      <c r="J2118" s="2">
        <f>VLOOKUP($E2118,
Products!$A$1:$F$201,MATCH(Orders!J$1,Products!$A$1:$F$1,0),0)</f>
        <v>1763.2139459131699</v>
      </c>
    </row>
    <row r="2119" spans="1:10">
      <c r="A2119">
        <v>2118</v>
      </c>
      <c r="B2119" s="4">
        <v>45702</v>
      </c>
      <c r="C2119" s="10">
        <f>DATE(YEAR(orders[[#This Row],[order_date]]), MONTH(orders[[#This Row],[order_date]]), 1)</f>
        <v>45689</v>
      </c>
      <c r="D2119" t="s">
        <v>2719</v>
      </c>
      <c r="E2119" t="s">
        <v>705</v>
      </c>
      <c r="F2119" t="str">
        <f>VLOOKUP(orders[[#This Row],[product_id]],Products!A:C,3,0)</f>
        <v>Electronics</v>
      </c>
      <c r="G2119">
        <v>2</v>
      </c>
      <c r="H2119" s="6">
        <v>0.10423995272138153</v>
      </c>
      <c r="I2119" s="2">
        <f>VLOOKUP($E2119,
Products!$A$1:$F$201,MATCH(Orders!I$1,Products!$A$1:$F$1,0),0)</f>
        <v>11719.594724541899</v>
      </c>
      <c r="J2119" s="2">
        <f>VLOOKUP($E2119,
Products!$A$1:$F$201,MATCH(Orders!J$1,Products!$A$1:$F$1,0),0)</f>
        <v>7926.6332911718628</v>
      </c>
    </row>
    <row r="2120" spans="1:10">
      <c r="A2120">
        <v>2119</v>
      </c>
      <c r="B2120" s="4">
        <v>45688</v>
      </c>
      <c r="C2120" s="10">
        <f>DATE(YEAR(orders[[#This Row],[order_date]]), MONTH(orders[[#This Row],[order_date]]), 1)</f>
        <v>45658</v>
      </c>
      <c r="D2120" t="s">
        <v>3968</v>
      </c>
      <c r="E2120" t="s">
        <v>651</v>
      </c>
      <c r="F2120" t="str">
        <f>VLOOKUP(orders[[#This Row],[product_id]],Products!A:C,3,0)</f>
        <v>Electronics</v>
      </c>
      <c r="G2120">
        <v>1</v>
      </c>
      <c r="H2120" s="6">
        <v>0.17852713496943654</v>
      </c>
      <c r="I2120" s="2">
        <f>VLOOKUP($E2120,
Products!$A$1:$F$201,MATCH(Orders!I$1,Products!$A$1:$F$1,0),0)</f>
        <v>28622.091542973511</v>
      </c>
      <c r="J2120" s="2">
        <f>VLOOKUP($E2120,
Products!$A$1:$F$201,MATCH(Orders!J$1,Products!$A$1:$F$1,0),0)</f>
        <v>19327.527634039769</v>
      </c>
    </row>
    <row r="2121" spans="1:10">
      <c r="A2121">
        <v>2120</v>
      </c>
      <c r="B2121" s="4">
        <v>45871</v>
      </c>
      <c r="C2121" s="10">
        <f>DATE(YEAR(orders[[#This Row],[order_date]]), MONTH(orders[[#This Row],[order_date]]), 1)</f>
        <v>45870</v>
      </c>
      <c r="D2121" t="s">
        <v>1892</v>
      </c>
      <c r="E2121" t="s">
        <v>556</v>
      </c>
      <c r="F2121" t="str">
        <f>VLOOKUP(orders[[#This Row],[product_id]],Products!A:C,3,0)</f>
        <v>Appliances</v>
      </c>
      <c r="G2121">
        <v>2</v>
      </c>
      <c r="H2121" s="6">
        <v>0.11414933748527605</v>
      </c>
      <c r="I2121" s="2">
        <f>VLOOKUP($E2121,
Products!$A$1:$F$201,MATCH(Orders!I$1,Products!$A$1:$F$1,0),0)</f>
        <v>27054.121101651981</v>
      </c>
      <c r="J2121" s="2">
        <f>VLOOKUP($E2121,
Products!$A$1:$F$201,MATCH(Orders!J$1,Products!$A$1:$F$1,0),0)</f>
        <v>19388.930988794411</v>
      </c>
    </row>
    <row r="2122" spans="1:10">
      <c r="A2122">
        <v>2121</v>
      </c>
      <c r="B2122" s="4">
        <v>45849</v>
      </c>
      <c r="C2122" s="10">
        <f>DATE(YEAR(orders[[#This Row],[order_date]]), MONTH(orders[[#This Row],[order_date]]), 1)</f>
        <v>45839</v>
      </c>
      <c r="D2122" t="s">
        <v>3209</v>
      </c>
      <c r="E2122" t="s">
        <v>651</v>
      </c>
      <c r="F2122" t="str">
        <f>VLOOKUP(orders[[#This Row],[product_id]],Products!A:C,3,0)</f>
        <v>Electronics</v>
      </c>
      <c r="G2122">
        <v>2</v>
      </c>
      <c r="H2122" s="6">
        <v>0.13504830680163607</v>
      </c>
      <c r="I2122" s="2">
        <f>VLOOKUP($E2122,
Products!$A$1:$F$201,MATCH(Orders!I$1,Products!$A$1:$F$1,0),0)</f>
        <v>28622.091542973511</v>
      </c>
      <c r="J2122" s="2">
        <f>VLOOKUP($E2122,
Products!$A$1:$F$201,MATCH(Orders!J$1,Products!$A$1:$F$1,0),0)</f>
        <v>19327.527634039769</v>
      </c>
    </row>
    <row r="2123" spans="1:10">
      <c r="A2123">
        <v>2122</v>
      </c>
      <c r="B2123" s="4">
        <v>45861</v>
      </c>
      <c r="C2123" s="10">
        <f>DATE(YEAR(orders[[#This Row],[order_date]]), MONTH(orders[[#This Row],[order_date]]), 1)</f>
        <v>45839</v>
      </c>
      <c r="D2123" t="s">
        <v>1790</v>
      </c>
      <c r="E2123" t="s">
        <v>617</v>
      </c>
      <c r="F2123" t="str">
        <f>VLOOKUP(orders[[#This Row],[product_id]],Products!A:C,3,0)</f>
        <v>Electronics</v>
      </c>
      <c r="G2123">
        <v>1</v>
      </c>
      <c r="H2123" s="6">
        <v>0.24797929179702707</v>
      </c>
      <c r="I2123" s="2">
        <f>VLOOKUP($E2123,
Products!$A$1:$F$201,MATCH(Orders!I$1,Products!$A$1:$F$1,0),0)</f>
        <v>19466.867434847129</v>
      </c>
      <c r="J2123" s="2">
        <f>VLOOKUP($E2123,
Products!$A$1:$F$201,MATCH(Orders!J$1,Products!$A$1:$F$1,0),0)</f>
        <v>13371.790482684521</v>
      </c>
    </row>
    <row r="2124" spans="1:10">
      <c r="A2124">
        <v>2123</v>
      </c>
      <c r="B2124" s="4">
        <v>44951</v>
      </c>
      <c r="C2124" s="10">
        <f>DATE(YEAR(orders[[#This Row],[order_date]]), MONTH(orders[[#This Row],[order_date]]), 1)</f>
        <v>44927</v>
      </c>
      <c r="D2124" t="s">
        <v>1734</v>
      </c>
      <c r="E2124" t="s">
        <v>691</v>
      </c>
      <c r="F2124" t="str">
        <f>VLOOKUP(orders[[#This Row],[product_id]],Products!A:C,3,0)</f>
        <v>Appliances</v>
      </c>
      <c r="G2124">
        <v>2</v>
      </c>
      <c r="H2124" s="6">
        <v>0.12865532221327064</v>
      </c>
      <c r="I2124" s="2">
        <f>VLOOKUP($E2124,
Products!$A$1:$F$201,MATCH(Orders!I$1,Products!$A$1:$F$1,0),0)</f>
        <v>2337.6024778940591</v>
      </c>
      <c r="J2124" s="2">
        <f>VLOOKUP($E2124,
Products!$A$1:$F$201,MATCH(Orders!J$1,Products!$A$1:$F$1,0),0)</f>
        <v>1616.9957885138581</v>
      </c>
    </row>
    <row r="2125" spans="1:10">
      <c r="A2125">
        <v>2124</v>
      </c>
      <c r="B2125" s="4">
        <v>45732</v>
      </c>
      <c r="C2125" s="10">
        <f>DATE(YEAR(orders[[#This Row],[order_date]]), MONTH(orders[[#This Row],[order_date]]), 1)</f>
        <v>45717</v>
      </c>
      <c r="D2125" t="s">
        <v>1766</v>
      </c>
      <c r="E2125" t="s">
        <v>569</v>
      </c>
      <c r="F2125" t="str">
        <f>VLOOKUP(orders[[#This Row],[product_id]],Products!A:C,3,0)</f>
        <v>Electronics</v>
      </c>
      <c r="G2125">
        <v>1</v>
      </c>
      <c r="H2125" s="6">
        <v>0.14242444710742441</v>
      </c>
      <c r="I2125" s="2">
        <f>VLOOKUP($E2125,
Products!$A$1:$F$201,MATCH(Orders!I$1,Products!$A$1:$F$1,0),0)</f>
        <v>30739.034547193129</v>
      </c>
      <c r="J2125" s="2">
        <f>VLOOKUP($E2125,
Products!$A$1:$F$201,MATCH(Orders!J$1,Products!$A$1:$F$1,0),0)</f>
        <v>22938.60345365321</v>
      </c>
    </row>
    <row r="2126" spans="1:10">
      <c r="A2126">
        <v>2125</v>
      </c>
      <c r="B2126" s="4">
        <v>45690</v>
      </c>
      <c r="C2126" s="10">
        <f>DATE(YEAR(orders[[#This Row],[order_date]]), MONTH(orders[[#This Row],[order_date]]), 1)</f>
        <v>45689</v>
      </c>
      <c r="D2126" t="s">
        <v>3213</v>
      </c>
      <c r="E2126" t="s">
        <v>704</v>
      </c>
      <c r="F2126" t="str">
        <f>VLOOKUP(orders[[#This Row],[product_id]],Products!A:C,3,0)</f>
        <v>Electronics</v>
      </c>
      <c r="G2126">
        <v>2</v>
      </c>
      <c r="H2126" s="6">
        <v>0.20694624401792469</v>
      </c>
      <c r="I2126" s="2">
        <f>VLOOKUP($E2126,
Products!$A$1:$F$201,MATCH(Orders!I$1,Products!$A$1:$F$1,0),0)</f>
        <v>2453.3182634424861</v>
      </c>
      <c r="J2126" s="2">
        <f>VLOOKUP($E2126,
Products!$A$1:$F$201,MATCH(Orders!J$1,Products!$A$1:$F$1,0),0)</f>
        <v>1951.860511286576</v>
      </c>
    </row>
    <row r="2127" spans="1:10">
      <c r="A2127">
        <v>2126</v>
      </c>
      <c r="B2127" s="4">
        <v>46010</v>
      </c>
      <c r="C2127" s="10">
        <f>DATE(YEAR(orders[[#This Row],[order_date]]), MONTH(orders[[#This Row],[order_date]]), 1)</f>
        <v>45992</v>
      </c>
      <c r="D2127" t="s">
        <v>3994</v>
      </c>
      <c r="E2127" t="s">
        <v>690</v>
      </c>
      <c r="F2127" t="str">
        <f>VLOOKUP(orders[[#This Row],[product_id]],Products!A:C,3,0)</f>
        <v>Electronics</v>
      </c>
      <c r="G2127">
        <v>1</v>
      </c>
      <c r="H2127" s="6">
        <v>0.10449892125847536</v>
      </c>
      <c r="I2127" s="2">
        <f>VLOOKUP($E2127,
Products!$A$1:$F$201,MATCH(Orders!I$1,Products!$A$1:$F$1,0),0)</f>
        <v>2338.2059552139431</v>
      </c>
      <c r="J2127" s="2">
        <f>VLOOKUP($E2127,
Products!$A$1:$F$201,MATCH(Orders!J$1,Products!$A$1:$F$1,0),0)</f>
        <v>1708.028418793489</v>
      </c>
    </row>
    <row r="2128" spans="1:10">
      <c r="A2128">
        <v>2127</v>
      </c>
      <c r="B2128" s="4">
        <v>45360</v>
      </c>
      <c r="C2128" s="10">
        <f>DATE(YEAR(orders[[#This Row],[order_date]]), MONTH(orders[[#This Row],[order_date]]), 1)</f>
        <v>45352</v>
      </c>
      <c r="D2128" t="s">
        <v>2466</v>
      </c>
      <c r="E2128" t="s">
        <v>650</v>
      </c>
      <c r="F2128" t="str">
        <f>VLOOKUP(orders[[#This Row],[product_id]],Products!A:C,3,0)</f>
        <v>Electronics</v>
      </c>
      <c r="G2128">
        <v>2</v>
      </c>
      <c r="H2128" s="6">
        <v>0.19986272038020869</v>
      </c>
      <c r="I2128" s="2">
        <f>VLOOKUP($E2128,
Products!$A$1:$F$201,MATCH(Orders!I$1,Products!$A$1:$F$1,0),0)</f>
        <v>12936.529609330941</v>
      </c>
      <c r="J2128" s="2">
        <f>VLOOKUP($E2128,
Products!$A$1:$F$201,MATCH(Orders!J$1,Products!$A$1:$F$1,0),0)</f>
        <v>9465.2602677376308</v>
      </c>
    </row>
    <row r="2129" spans="1:10">
      <c r="A2129">
        <v>2128</v>
      </c>
      <c r="B2129" s="4">
        <v>45805</v>
      </c>
      <c r="C2129" s="10">
        <f>DATE(YEAR(orders[[#This Row],[order_date]]), MONTH(orders[[#This Row],[order_date]]), 1)</f>
        <v>45778</v>
      </c>
      <c r="D2129" t="s">
        <v>2728</v>
      </c>
      <c r="E2129" t="s">
        <v>564</v>
      </c>
      <c r="F2129" t="str">
        <f>VLOOKUP(orders[[#This Row],[product_id]],Products!A:C,3,0)</f>
        <v>Electronics</v>
      </c>
      <c r="G2129">
        <v>1</v>
      </c>
      <c r="H2129" s="6">
        <v>0.19360242424945454</v>
      </c>
      <c r="I2129" s="2">
        <f>VLOOKUP($E2129,
Products!$A$1:$F$201,MATCH(Orders!I$1,Products!$A$1:$F$1,0),0)</f>
        <v>21989.290766910399</v>
      </c>
      <c r="J2129" s="2">
        <f>VLOOKUP($E2129,
Products!$A$1:$F$201,MATCH(Orders!J$1,Products!$A$1:$F$1,0),0)</f>
        <v>15566.99865864101</v>
      </c>
    </row>
    <row r="2130" spans="1:10">
      <c r="A2130">
        <v>2129</v>
      </c>
      <c r="B2130" s="4">
        <v>46016</v>
      </c>
      <c r="C2130" s="10">
        <f>DATE(YEAR(orders[[#This Row],[order_date]]), MONTH(orders[[#This Row],[order_date]]), 1)</f>
        <v>45992</v>
      </c>
      <c r="D2130" t="s">
        <v>2457</v>
      </c>
      <c r="E2130" t="s">
        <v>700</v>
      </c>
      <c r="F2130" t="str">
        <f>VLOOKUP(orders[[#This Row],[product_id]],Products!A:C,3,0)</f>
        <v>Electronics</v>
      </c>
      <c r="G2130">
        <v>1</v>
      </c>
      <c r="H2130" s="6">
        <v>0.22332352806136171</v>
      </c>
      <c r="I2130" s="2">
        <f>VLOOKUP($E2130,
Products!$A$1:$F$201,MATCH(Orders!I$1,Products!$A$1:$F$1,0),0)</f>
        <v>11070.26215043813</v>
      </c>
      <c r="J2130" s="2">
        <f>VLOOKUP($E2130,
Products!$A$1:$F$201,MATCH(Orders!J$1,Products!$A$1:$F$1,0),0)</f>
        <v>7867.3909748932683</v>
      </c>
    </row>
    <row r="2131" spans="1:10">
      <c r="A2131">
        <v>2130</v>
      </c>
      <c r="B2131" s="4">
        <v>45836</v>
      </c>
      <c r="C2131" s="10">
        <f>DATE(YEAR(orders[[#This Row],[order_date]]), MONTH(orders[[#This Row],[order_date]]), 1)</f>
        <v>45809</v>
      </c>
      <c r="D2131" t="s">
        <v>2892</v>
      </c>
      <c r="E2131" t="s">
        <v>648</v>
      </c>
      <c r="F2131" t="str">
        <f>VLOOKUP(orders[[#This Row],[product_id]],Products!A:C,3,0)</f>
        <v>Electronics</v>
      </c>
      <c r="G2131">
        <v>1</v>
      </c>
      <c r="H2131" s="6">
        <v>0.14565452152086075</v>
      </c>
      <c r="I2131" s="2">
        <f>VLOOKUP($E2131,
Products!$A$1:$F$201,MATCH(Orders!I$1,Products!$A$1:$F$1,0),0)</f>
        <v>11049.50250218974</v>
      </c>
      <c r="J2131" s="2">
        <f>VLOOKUP($E2131,
Products!$A$1:$F$201,MATCH(Orders!J$1,Products!$A$1:$F$1,0),0)</f>
        <v>7252.1207539007246</v>
      </c>
    </row>
    <row r="2132" spans="1:10">
      <c r="A2132">
        <v>2131</v>
      </c>
      <c r="B2132" s="4">
        <v>45491</v>
      </c>
      <c r="C2132" s="10">
        <f>DATE(YEAR(orders[[#This Row],[order_date]]), MONTH(orders[[#This Row],[order_date]]), 1)</f>
        <v>45474</v>
      </c>
      <c r="D2132" t="s">
        <v>3371</v>
      </c>
      <c r="E2132" t="s">
        <v>605</v>
      </c>
      <c r="F2132" t="str">
        <f>VLOOKUP(orders[[#This Row],[product_id]],Products!A:C,3,0)</f>
        <v>Electronics</v>
      </c>
      <c r="G2132">
        <v>1</v>
      </c>
      <c r="H2132" s="6">
        <v>0.231701809091685</v>
      </c>
      <c r="I2132" s="2">
        <f>VLOOKUP($E2132,
Products!$A$1:$F$201,MATCH(Orders!I$1,Products!$A$1:$F$1,0),0)</f>
        <v>2690.742909794456</v>
      </c>
      <c r="J2132" s="2">
        <f>VLOOKUP($E2132,
Products!$A$1:$F$201,MATCH(Orders!J$1,Products!$A$1:$F$1,0),0)</f>
        <v>2067.549626292313</v>
      </c>
    </row>
    <row r="2133" spans="1:10">
      <c r="A2133">
        <v>2132</v>
      </c>
      <c r="B2133" s="4">
        <v>45032</v>
      </c>
      <c r="C2133" s="10">
        <f>DATE(YEAR(orders[[#This Row],[order_date]]), MONTH(orders[[#This Row],[order_date]]), 1)</f>
        <v>45017</v>
      </c>
      <c r="D2133" t="s">
        <v>3876</v>
      </c>
      <c r="E2133" t="s">
        <v>531</v>
      </c>
      <c r="F2133" t="str">
        <f>VLOOKUP(orders[[#This Row],[product_id]],Products!A:C,3,0)</f>
        <v>Electronics</v>
      </c>
      <c r="G2133">
        <v>3</v>
      </c>
      <c r="H2133" s="6">
        <v>0.2286962775887173</v>
      </c>
      <c r="I2133" s="2">
        <f>VLOOKUP($E2133,
Products!$A$1:$F$201,MATCH(Orders!I$1,Products!$A$1:$F$1,0),0)</f>
        <v>29674.378925417219</v>
      </c>
      <c r="J2133" s="2">
        <f>VLOOKUP($E2133,
Products!$A$1:$F$201,MATCH(Orders!J$1,Products!$A$1:$F$1,0),0)</f>
        <v>20795.30337605517</v>
      </c>
    </row>
    <row r="2134" spans="1:10">
      <c r="A2134">
        <v>2133</v>
      </c>
      <c r="B2134" s="4">
        <v>45022</v>
      </c>
      <c r="C2134" s="10">
        <f>DATE(YEAR(orders[[#This Row],[order_date]]), MONTH(orders[[#This Row],[order_date]]), 1)</f>
        <v>45017</v>
      </c>
      <c r="D2134" t="s">
        <v>3433</v>
      </c>
      <c r="E2134" t="s">
        <v>681</v>
      </c>
      <c r="F2134" t="str">
        <f>VLOOKUP(orders[[#This Row],[product_id]],Products!A:C,3,0)</f>
        <v>Appliances</v>
      </c>
      <c r="G2134">
        <v>1</v>
      </c>
      <c r="H2134" s="6">
        <v>5.6244960327978141E-2</v>
      </c>
      <c r="I2134" s="2">
        <f>VLOOKUP($E2134,
Products!$A$1:$F$201,MATCH(Orders!I$1,Products!$A$1:$F$1,0),0)</f>
        <v>2080.3641662770501</v>
      </c>
      <c r="J2134" s="2">
        <f>VLOOKUP($E2134,
Products!$A$1:$F$201,MATCH(Orders!J$1,Products!$A$1:$F$1,0),0)</f>
        <v>1566.754559891986</v>
      </c>
    </row>
    <row r="2135" spans="1:10">
      <c r="A2135">
        <v>2134</v>
      </c>
      <c r="B2135" s="4">
        <v>45094</v>
      </c>
      <c r="C2135" s="10">
        <f>DATE(YEAR(orders[[#This Row],[order_date]]), MONTH(orders[[#This Row],[order_date]]), 1)</f>
        <v>45078</v>
      </c>
      <c r="D2135" t="s">
        <v>3714</v>
      </c>
      <c r="E2135" t="s">
        <v>519</v>
      </c>
      <c r="F2135" t="str">
        <f>VLOOKUP(orders[[#This Row],[product_id]],Products!A:C,3,0)</f>
        <v>Electronics</v>
      </c>
      <c r="G2135">
        <v>3</v>
      </c>
      <c r="H2135" s="6">
        <v>0.17085016554408466</v>
      </c>
      <c r="I2135" s="2">
        <f>VLOOKUP($E2135,
Products!$A$1:$F$201,MATCH(Orders!I$1,Products!$A$1:$F$1,0),0)</f>
        <v>13103.02115426216</v>
      </c>
      <c r="J2135" s="2">
        <f>VLOOKUP($E2135,
Products!$A$1:$F$201,MATCH(Orders!J$1,Products!$A$1:$F$1,0),0)</f>
        <v>8775.5491996797755</v>
      </c>
    </row>
    <row r="2136" spans="1:10">
      <c r="A2136">
        <v>2135</v>
      </c>
      <c r="B2136" s="4">
        <v>44968</v>
      </c>
      <c r="C2136" s="10">
        <f>DATE(YEAR(orders[[#This Row],[order_date]]), MONTH(orders[[#This Row],[order_date]]), 1)</f>
        <v>44958</v>
      </c>
      <c r="D2136" t="s">
        <v>4041</v>
      </c>
      <c r="E2136" t="s">
        <v>627</v>
      </c>
      <c r="F2136" t="str">
        <f>VLOOKUP(orders[[#This Row],[product_id]],Products!A:C,3,0)</f>
        <v>Electronics</v>
      </c>
      <c r="G2136">
        <v>2</v>
      </c>
      <c r="H2136" s="6">
        <v>0.19276020786048156</v>
      </c>
      <c r="I2136" s="2">
        <f>VLOOKUP($E2136,
Products!$A$1:$F$201,MATCH(Orders!I$1,Products!$A$1:$F$1,0),0)</f>
        <v>21043.736386381101</v>
      </c>
      <c r="J2136" s="2">
        <f>VLOOKUP($E2136,
Products!$A$1:$F$201,MATCH(Orders!J$1,Products!$A$1:$F$1,0),0)</f>
        <v>14357.858783760659</v>
      </c>
    </row>
    <row r="2137" spans="1:10">
      <c r="A2137">
        <v>2136</v>
      </c>
      <c r="B2137" s="4">
        <v>45030</v>
      </c>
      <c r="C2137" s="10">
        <f>DATE(YEAR(orders[[#This Row],[order_date]]), MONTH(orders[[#This Row],[order_date]]), 1)</f>
        <v>45017</v>
      </c>
      <c r="D2137" t="s">
        <v>3352</v>
      </c>
      <c r="E2137" t="s">
        <v>514</v>
      </c>
      <c r="F2137" t="str">
        <f>VLOOKUP(orders[[#This Row],[product_id]],Products!A:C,3,0)</f>
        <v>Electronics</v>
      </c>
      <c r="G2137">
        <v>2</v>
      </c>
      <c r="H2137" s="6">
        <v>0.20949380962307862</v>
      </c>
      <c r="I2137" s="2">
        <f>VLOOKUP($E2137,
Products!$A$1:$F$201,MATCH(Orders!I$1,Products!$A$1:$F$1,0),0)</f>
        <v>16482.730474054071</v>
      </c>
      <c r="J2137" s="2">
        <f>VLOOKUP($E2137,
Products!$A$1:$F$201,MATCH(Orders!J$1,Products!$A$1:$F$1,0),0)</f>
        <v>12480.81165565178</v>
      </c>
    </row>
    <row r="2138" spans="1:10">
      <c r="A2138">
        <v>2137</v>
      </c>
      <c r="B2138" s="4">
        <v>45446</v>
      </c>
      <c r="C2138" s="10">
        <f>DATE(YEAR(orders[[#This Row],[order_date]]), MONTH(orders[[#This Row],[order_date]]), 1)</f>
        <v>45444</v>
      </c>
      <c r="D2138" t="s">
        <v>1301</v>
      </c>
      <c r="E2138" t="s">
        <v>512</v>
      </c>
      <c r="F2138" t="str">
        <f>VLOOKUP(orders[[#This Row],[product_id]],Products!A:C,3,0)</f>
        <v>Electronics</v>
      </c>
      <c r="G2138">
        <v>1</v>
      </c>
      <c r="H2138" s="6">
        <v>0.2462875679826963</v>
      </c>
      <c r="I2138" s="2">
        <f>VLOOKUP($E2138,
Products!$A$1:$F$201,MATCH(Orders!I$1,Products!$A$1:$F$1,0),0)</f>
        <v>12877.548087294561</v>
      </c>
      <c r="J2138" s="2">
        <f>VLOOKUP($E2138,
Products!$A$1:$F$201,MATCH(Orders!J$1,Products!$A$1:$F$1,0),0)</f>
        <v>9551.9000631411909</v>
      </c>
    </row>
    <row r="2139" spans="1:10">
      <c r="A2139">
        <v>2138</v>
      </c>
      <c r="B2139" s="4">
        <v>45208</v>
      </c>
      <c r="C2139" s="10">
        <f>DATE(YEAR(orders[[#This Row],[order_date]]), MONTH(orders[[#This Row],[order_date]]), 1)</f>
        <v>45200</v>
      </c>
      <c r="D2139" t="s">
        <v>4001</v>
      </c>
      <c r="E2139" t="s">
        <v>688</v>
      </c>
      <c r="F2139" t="str">
        <f>VLOOKUP(orders[[#This Row],[product_id]],Products!A:C,3,0)</f>
        <v>Appliances</v>
      </c>
      <c r="G2139">
        <v>3</v>
      </c>
      <c r="H2139" s="6">
        <v>0.11409633824388668</v>
      </c>
      <c r="I2139" s="2">
        <f>VLOOKUP($E2139,
Products!$A$1:$F$201,MATCH(Orders!I$1,Products!$A$1:$F$1,0),0)</f>
        <v>5983.6860426434141</v>
      </c>
      <c r="J2139" s="2">
        <f>VLOOKUP($E2139,
Products!$A$1:$F$201,MATCH(Orders!J$1,Products!$A$1:$F$1,0),0)</f>
        <v>3911.563059036529</v>
      </c>
    </row>
    <row r="2140" spans="1:10">
      <c r="A2140">
        <v>2139</v>
      </c>
      <c r="B2140" s="4">
        <v>45993</v>
      </c>
      <c r="C2140" s="10">
        <f>DATE(YEAR(orders[[#This Row],[order_date]]), MONTH(orders[[#This Row],[order_date]]), 1)</f>
        <v>45992</v>
      </c>
      <c r="D2140" t="s">
        <v>716</v>
      </c>
      <c r="E2140" t="s">
        <v>645</v>
      </c>
      <c r="F2140" t="str">
        <f>VLOOKUP(orders[[#This Row],[product_id]],Products!A:C,3,0)</f>
        <v>Electronics</v>
      </c>
      <c r="G2140">
        <v>2</v>
      </c>
      <c r="H2140" s="6">
        <v>0.14696084530310291</v>
      </c>
      <c r="I2140" s="2">
        <f>VLOOKUP($E2140,
Products!$A$1:$F$201,MATCH(Orders!I$1,Products!$A$1:$F$1,0),0)</f>
        <v>29658.239859810968</v>
      </c>
      <c r="J2140" s="2">
        <f>VLOOKUP($E2140,
Products!$A$1:$F$201,MATCH(Orders!J$1,Products!$A$1:$F$1,0),0)</f>
        <v>22421.521919652871</v>
      </c>
    </row>
    <row r="2141" spans="1:10">
      <c r="A2141">
        <v>2140</v>
      </c>
      <c r="B2141" s="4">
        <v>45873</v>
      </c>
      <c r="C2141" s="10">
        <f>DATE(YEAR(orders[[#This Row],[order_date]]), MONTH(orders[[#This Row],[order_date]]), 1)</f>
        <v>45870</v>
      </c>
      <c r="D2141" t="s">
        <v>3080</v>
      </c>
      <c r="E2141" t="s">
        <v>650</v>
      </c>
      <c r="F2141" t="str">
        <f>VLOOKUP(orders[[#This Row],[product_id]],Products!A:C,3,0)</f>
        <v>Electronics</v>
      </c>
      <c r="G2141">
        <v>1</v>
      </c>
      <c r="H2141" s="6">
        <v>0.21710768535436126</v>
      </c>
      <c r="I2141" s="2">
        <f>VLOOKUP($E2141,
Products!$A$1:$F$201,MATCH(Orders!I$1,Products!$A$1:$F$1,0),0)</f>
        <v>12936.529609330941</v>
      </c>
      <c r="J2141" s="2">
        <f>VLOOKUP($E2141,
Products!$A$1:$F$201,MATCH(Orders!J$1,Products!$A$1:$F$1,0),0)</f>
        <v>9465.2602677376308</v>
      </c>
    </row>
    <row r="2142" spans="1:10">
      <c r="A2142">
        <v>2141</v>
      </c>
      <c r="B2142" s="4">
        <v>45675</v>
      </c>
      <c r="C2142" s="10">
        <f>DATE(YEAR(orders[[#This Row],[order_date]]), MONTH(orders[[#This Row],[order_date]]), 1)</f>
        <v>45658</v>
      </c>
      <c r="D2142" t="s">
        <v>2427</v>
      </c>
      <c r="E2142" t="s">
        <v>613</v>
      </c>
      <c r="F2142" t="str">
        <f>VLOOKUP(orders[[#This Row],[product_id]],Products!A:C,3,0)</f>
        <v>Appliances</v>
      </c>
      <c r="G2142">
        <v>1</v>
      </c>
      <c r="H2142" s="6">
        <v>0.14189860567293539</v>
      </c>
      <c r="I2142" s="2">
        <f>VLOOKUP($E2142,
Products!$A$1:$F$201,MATCH(Orders!I$1,Products!$A$1:$F$1,0),0)</f>
        <v>6365.2492969652412</v>
      </c>
      <c r="J2142" s="2">
        <f>VLOOKUP($E2142,
Products!$A$1:$F$201,MATCH(Orders!J$1,Products!$A$1:$F$1,0),0)</f>
        <v>4174.927496964433</v>
      </c>
    </row>
    <row r="2143" spans="1:10">
      <c r="A2143">
        <v>2142</v>
      </c>
      <c r="B2143" s="4">
        <v>45757</v>
      </c>
      <c r="C2143" s="10">
        <f>DATE(YEAR(orders[[#This Row],[order_date]]), MONTH(orders[[#This Row],[order_date]]), 1)</f>
        <v>45748</v>
      </c>
      <c r="D2143" t="s">
        <v>4127</v>
      </c>
      <c r="E2143" t="s">
        <v>641</v>
      </c>
      <c r="F2143" t="str">
        <f>VLOOKUP(orders[[#This Row],[product_id]],Products!A:C,3,0)</f>
        <v>Appliances</v>
      </c>
      <c r="G2143">
        <v>2</v>
      </c>
      <c r="H2143" s="6">
        <v>7.0330256589599932E-2</v>
      </c>
      <c r="I2143" s="2">
        <f>VLOOKUP($E2143,
Products!$A$1:$F$201,MATCH(Orders!I$1,Products!$A$1:$F$1,0),0)</f>
        <v>27167.965718506261</v>
      </c>
      <c r="J2143" s="2">
        <f>VLOOKUP($E2143,
Products!$A$1:$F$201,MATCH(Orders!J$1,Products!$A$1:$F$1,0),0)</f>
        <v>19748.025676381669</v>
      </c>
    </row>
    <row r="2144" spans="1:10">
      <c r="A2144">
        <v>2143</v>
      </c>
      <c r="B2144" s="4">
        <v>44975</v>
      </c>
      <c r="C2144" s="10">
        <f>DATE(YEAR(orders[[#This Row],[order_date]]), MONTH(orders[[#This Row],[order_date]]), 1)</f>
        <v>44958</v>
      </c>
      <c r="D2144" t="s">
        <v>3132</v>
      </c>
      <c r="E2144" t="s">
        <v>596</v>
      </c>
      <c r="F2144" t="str">
        <f>VLOOKUP(orders[[#This Row],[product_id]],Products!A:C,3,0)</f>
        <v>Electronics</v>
      </c>
      <c r="G2144">
        <v>1</v>
      </c>
      <c r="H2144" s="6">
        <v>0.11996770805051857</v>
      </c>
      <c r="I2144" s="2">
        <f>VLOOKUP($E2144,
Products!$A$1:$F$201,MATCH(Orders!I$1,Products!$A$1:$F$1,0),0)</f>
        <v>12935.39757670891</v>
      </c>
      <c r="J2144" s="2">
        <f>VLOOKUP($E2144,
Products!$A$1:$F$201,MATCH(Orders!J$1,Products!$A$1:$F$1,0),0)</f>
        <v>9648.6160598594815</v>
      </c>
    </row>
    <row r="2145" spans="1:10">
      <c r="A2145">
        <v>2144</v>
      </c>
      <c r="B2145" s="4">
        <v>45041</v>
      </c>
      <c r="C2145" s="10">
        <f>DATE(YEAR(orders[[#This Row],[order_date]]), MONTH(orders[[#This Row],[order_date]]), 1)</f>
        <v>45017</v>
      </c>
      <c r="D2145" t="s">
        <v>2984</v>
      </c>
      <c r="E2145" t="s">
        <v>629</v>
      </c>
      <c r="F2145" t="str">
        <f>VLOOKUP(orders[[#This Row],[product_id]],Products!A:C,3,0)</f>
        <v>Electronics</v>
      </c>
      <c r="G2145">
        <v>3</v>
      </c>
      <c r="H2145" s="6">
        <v>0.20637416088831528</v>
      </c>
      <c r="I2145" s="2">
        <f>VLOOKUP($E2145,
Products!$A$1:$F$201,MATCH(Orders!I$1,Products!$A$1:$F$1,0),0)</f>
        <v>12411.13061655427</v>
      </c>
      <c r="J2145" s="2">
        <f>VLOOKUP($E2145,
Products!$A$1:$F$201,MATCH(Orders!J$1,Products!$A$1:$F$1,0),0)</f>
        <v>9821.2729118635452</v>
      </c>
    </row>
    <row r="2146" spans="1:10">
      <c r="A2146">
        <v>2145</v>
      </c>
      <c r="B2146" s="4">
        <v>45429</v>
      </c>
      <c r="C2146" s="10">
        <f>DATE(YEAR(orders[[#This Row],[order_date]]), MONTH(orders[[#This Row],[order_date]]), 1)</f>
        <v>45413</v>
      </c>
      <c r="D2146" t="s">
        <v>1870</v>
      </c>
      <c r="E2146" t="s">
        <v>675</v>
      </c>
      <c r="F2146" t="str">
        <f>VLOOKUP(orders[[#This Row],[product_id]],Products!A:C,3,0)</f>
        <v>Appliances</v>
      </c>
      <c r="G2146">
        <v>1</v>
      </c>
      <c r="H2146" s="6">
        <v>0.10863494430736451</v>
      </c>
      <c r="I2146" s="2">
        <f>VLOOKUP($E2146,
Products!$A$1:$F$201,MATCH(Orders!I$1,Products!$A$1:$F$1,0),0)</f>
        <v>23552.642442203069</v>
      </c>
      <c r="J2146" s="2">
        <f>VLOOKUP($E2146,
Products!$A$1:$F$201,MATCH(Orders!J$1,Products!$A$1:$F$1,0),0)</f>
        <v>17389.42325132497</v>
      </c>
    </row>
    <row r="2147" spans="1:10">
      <c r="A2147">
        <v>2146</v>
      </c>
      <c r="B2147" s="4">
        <v>45912</v>
      </c>
      <c r="C2147" s="10">
        <f>DATE(YEAR(orders[[#This Row],[order_date]]), MONTH(orders[[#This Row],[order_date]]), 1)</f>
        <v>45901</v>
      </c>
      <c r="D2147" t="s">
        <v>1323</v>
      </c>
      <c r="E2147" t="s">
        <v>670</v>
      </c>
      <c r="F2147" t="str">
        <f>VLOOKUP(orders[[#This Row],[product_id]],Products!A:C,3,0)</f>
        <v>Electronics</v>
      </c>
      <c r="G2147">
        <v>1</v>
      </c>
      <c r="H2147" s="6">
        <v>0.18787267136845845</v>
      </c>
      <c r="I2147" s="2">
        <f>VLOOKUP($E2147,
Products!$A$1:$F$201,MATCH(Orders!I$1,Products!$A$1:$F$1,0),0)</f>
        <v>2624.8628733917722</v>
      </c>
      <c r="J2147" s="2">
        <f>VLOOKUP($E2147,
Products!$A$1:$F$201,MATCH(Orders!J$1,Products!$A$1:$F$1,0),0)</f>
        <v>1944.041928611671</v>
      </c>
    </row>
    <row r="2148" spans="1:10">
      <c r="A2148">
        <v>2147</v>
      </c>
      <c r="B2148" s="4">
        <v>44997</v>
      </c>
      <c r="C2148" s="10">
        <f>DATE(YEAR(orders[[#This Row],[order_date]]), MONTH(orders[[#This Row],[order_date]]), 1)</f>
        <v>44986</v>
      </c>
      <c r="D2148" t="s">
        <v>1470</v>
      </c>
      <c r="E2148" t="s">
        <v>653</v>
      </c>
      <c r="F2148" t="str">
        <f>VLOOKUP(orders[[#This Row],[product_id]],Products!A:C,3,0)</f>
        <v>Electronics</v>
      </c>
      <c r="G2148">
        <v>2</v>
      </c>
      <c r="H2148" s="6">
        <v>0.21478563468975478</v>
      </c>
      <c r="I2148" s="2">
        <f>VLOOKUP($E2148,
Products!$A$1:$F$201,MATCH(Orders!I$1,Products!$A$1:$F$1,0),0)</f>
        <v>18065.96612294337</v>
      </c>
      <c r="J2148" s="2">
        <f>VLOOKUP($E2148,
Products!$A$1:$F$201,MATCH(Orders!J$1,Products!$A$1:$F$1,0),0)</f>
        <v>14411.932365903909</v>
      </c>
    </row>
    <row r="2149" spans="1:10">
      <c r="A2149">
        <v>2148</v>
      </c>
      <c r="B2149" s="4">
        <v>45938</v>
      </c>
      <c r="C2149" s="10">
        <f>DATE(YEAR(orders[[#This Row],[order_date]]), MONTH(orders[[#This Row],[order_date]]), 1)</f>
        <v>45931</v>
      </c>
      <c r="D2149" t="s">
        <v>754</v>
      </c>
      <c r="E2149" t="s">
        <v>506</v>
      </c>
      <c r="F2149" t="str">
        <f>VLOOKUP(orders[[#This Row],[product_id]],Products!A:C,3,0)</f>
        <v>Electronics</v>
      </c>
      <c r="G2149">
        <v>1</v>
      </c>
      <c r="H2149" s="6">
        <v>0.23201491438946689</v>
      </c>
      <c r="I2149" s="2">
        <f>VLOOKUP($E2149,
Products!$A$1:$F$201,MATCH(Orders!I$1,Products!$A$1:$F$1,0),0)</f>
        <v>2354.115904304108</v>
      </c>
      <c r="J2149" s="2">
        <f>VLOOKUP($E2149,
Products!$A$1:$F$201,MATCH(Orders!J$1,Products!$A$1:$F$1,0),0)</f>
        <v>1810.784620830796</v>
      </c>
    </row>
    <row r="2150" spans="1:10">
      <c r="A2150">
        <v>2149</v>
      </c>
      <c r="B2150" s="4">
        <v>44993</v>
      </c>
      <c r="C2150" s="10">
        <f>DATE(YEAR(orders[[#This Row],[order_date]]), MONTH(orders[[#This Row],[order_date]]), 1)</f>
        <v>44986</v>
      </c>
      <c r="D2150" t="s">
        <v>1156</v>
      </c>
      <c r="E2150" t="s">
        <v>514</v>
      </c>
      <c r="F2150" t="str">
        <f>VLOOKUP(orders[[#This Row],[product_id]],Products!A:C,3,0)</f>
        <v>Electronics</v>
      </c>
      <c r="G2150">
        <v>2</v>
      </c>
      <c r="H2150" s="6">
        <v>0.22439546686892375</v>
      </c>
      <c r="I2150" s="2">
        <f>VLOOKUP($E2150,
Products!$A$1:$F$201,MATCH(Orders!I$1,Products!$A$1:$F$1,0),0)</f>
        <v>16482.730474054071</v>
      </c>
      <c r="J2150" s="2">
        <f>VLOOKUP($E2150,
Products!$A$1:$F$201,MATCH(Orders!J$1,Products!$A$1:$F$1,0),0)</f>
        <v>12480.81165565178</v>
      </c>
    </row>
    <row r="2151" spans="1:10">
      <c r="A2151">
        <v>2150</v>
      </c>
      <c r="B2151" s="4">
        <v>45893</v>
      </c>
      <c r="C2151" s="10">
        <f>DATE(YEAR(orders[[#This Row],[order_date]]), MONTH(orders[[#This Row],[order_date]]), 1)</f>
        <v>45870</v>
      </c>
      <c r="D2151" t="s">
        <v>2504</v>
      </c>
      <c r="E2151" t="s">
        <v>616</v>
      </c>
      <c r="F2151" t="str">
        <f>VLOOKUP(orders[[#This Row],[product_id]],Products!A:C,3,0)</f>
        <v>Electronics</v>
      </c>
      <c r="G2151">
        <v>1</v>
      </c>
      <c r="H2151" s="6">
        <v>0.11913604931047253</v>
      </c>
      <c r="I2151" s="2">
        <f>VLOOKUP($E2151,
Products!$A$1:$F$201,MATCH(Orders!I$1,Products!$A$1:$F$1,0),0)</f>
        <v>12172.554053901489</v>
      </c>
      <c r="J2151" s="2">
        <f>VLOOKUP($E2151,
Products!$A$1:$F$201,MATCH(Orders!J$1,Products!$A$1:$F$1,0),0)</f>
        <v>9644.7702288148557</v>
      </c>
    </row>
    <row r="2152" spans="1:10">
      <c r="A2152">
        <v>2151</v>
      </c>
      <c r="B2152" s="4">
        <v>45107</v>
      </c>
      <c r="C2152" s="10">
        <f>DATE(YEAR(orders[[#This Row],[order_date]]), MONTH(orders[[#This Row],[order_date]]), 1)</f>
        <v>45078</v>
      </c>
      <c r="D2152" t="s">
        <v>1196</v>
      </c>
      <c r="E2152" t="s">
        <v>529</v>
      </c>
      <c r="F2152" t="str">
        <f>VLOOKUP(orders[[#This Row],[product_id]],Products!A:C,3,0)</f>
        <v>Electronics</v>
      </c>
      <c r="G2152">
        <v>1</v>
      </c>
      <c r="H2152" s="6">
        <v>0.21165885389709205</v>
      </c>
      <c r="I2152" s="2">
        <f>VLOOKUP($E2152,
Products!$A$1:$F$201,MATCH(Orders!I$1,Products!$A$1:$F$1,0),0)</f>
        <v>18308.801775351771</v>
      </c>
      <c r="J2152" s="2">
        <f>VLOOKUP($E2152,
Products!$A$1:$F$201,MATCH(Orders!J$1,Products!$A$1:$F$1,0),0)</f>
        <v>12027.24184831013</v>
      </c>
    </row>
    <row r="2153" spans="1:10">
      <c r="A2153">
        <v>2152</v>
      </c>
      <c r="B2153" s="4">
        <v>45539</v>
      </c>
      <c r="C2153" s="10">
        <f>DATE(YEAR(orders[[#This Row],[order_date]]), MONTH(orders[[#This Row],[order_date]]), 1)</f>
        <v>45536</v>
      </c>
      <c r="D2153" t="s">
        <v>3982</v>
      </c>
      <c r="E2153" t="s">
        <v>630</v>
      </c>
      <c r="F2153" t="str">
        <f>VLOOKUP(orders[[#This Row],[product_id]],Products!A:C,3,0)</f>
        <v>Electronics</v>
      </c>
      <c r="G2153">
        <v>1</v>
      </c>
      <c r="H2153" s="6">
        <v>0.16746445552114056</v>
      </c>
      <c r="I2153" s="2">
        <f>VLOOKUP($E2153,
Products!$A$1:$F$201,MATCH(Orders!I$1,Products!$A$1:$F$1,0),0)</f>
        <v>20513.60683859466</v>
      </c>
      <c r="J2153" s="2">
        <f>VLOOKUP($E2153,
Products!$A$1:$F$201,MATCH(Orders!J$1,Products!$A$1:$F$1,0),0)</f>
        <v>14929.268600567289</v>
      </c>
    </row>
    <row r="2154" spans="1:10">
      <c r="A2154">
        <v>2153</v>
      </c>
      <c r="B2154" s="4">
        <v>45623</v>
      </c>
      <c r="C2154" s="10">
        <f>DATE(YEAR(orders[[#This Row],[order_date]]), MONTH(orders[[#This Row],[order_date]]), 1)</f>
        <v>45597</v>
      </c>
      <c r="D2154" t="s">
        <v>2598</v>
      </c>
      <c r="E2154" t="s">
        <v>667</v>
      </c>
      <c r="F2154" t="str">
        <f>VLOOKUP(orders[[#This Row],[product_id]],Products!A:C,3,0)</f>
        <v>Electronics</v>
      </c>
      <c r="G2154">
        <v>2</v>
      </c>
      <c r="H2154" s="6">
        <v>0.1500818546895856</v>
      </c>
      <c r="I2154" s="2">
        <f>VLOOKUP($E2154,
Products!$A$1:$F$201,MATCH(Orders!I$1,Products!$A$1:$F$1,0),0)</f>
        <v>2491.507056421975</v>
      </c>
      <c r="J2154" s="2">
        <f>VLOOKUP($E2154,
Products!$A$1:$F$201,MATCH(Orders!J$1,Products!$A$1:$F$1,0),0)</f>
        <v>1871.4408177277719</v>
      </c>
    </row>
    <row r="2155" spans="1:10">
      <c r="A2155">
        <v>2154</v>
      </c>
      <c r="B2155" s="4">
        <v>45529</v>
      </c>
      <c r="C2155" s="10">
        <f>DATE(YEAR(orders[[#This Row],[order_date]]), MONTH(orders[[#This Row],[order_date]]), 1)</f>
        <v>45505</v>
      </c>
      <c r="D2155" t="s">
        <v>2138</v>
      </c>
      <c r="E2155" t="s">
        <v>541</v>
      </c>
      <c r="F2155" t="str">
        <f>VLOOKUP(orders[[#This Row],[product_id]],Products!A:C,3,0)</f>
        <v>Appliances</v>
      </c>
      <c r="G2155">
        <v>1</v>
      </c>
      <c r="H2155" s="6">
        <v>0.10077958113011759</v>
      </c>
      <c r="I2155" s="2">
        <f>VLOOKUP($E2155,
Products!$A$1:$F$201,MATCH(Orders!I$1,Products!$A$1:$F$1,0),0)</f>
        <v>2390.3651642386908</v>
      </c>
      <c r="J2155" s="2">
        <f>VLOOKUP($E2155,
Products!$A$1:$F$201,MATCH(Orders!J$1,Products!$A$1:$F$1,0),0)</f>
        <v>1655.7504783617919</v>
      </c>
    </row>
    <row r="2156" spans="1:10">
      <c r="A2156">
        <v>2155</v>
      </c>
      <c r="B2156" s="4">
        <v>45174</v>
      </c>
      <c r="C2156" s="10">
        <f>DATE(YEAR(orders[[#This Row],[order_date]]), MONTH(orders[[#This Row],[order_date]]), 1)</f>
        <v>45170</v>
      </c>
      <c r="D2156" t="s">
        <v>3160</v>
      </c>
      <c r="E2156" t="s">
        <v>509</v>
      </c>
      <c r="F2156" t="str">
        <f>VLOOKUP(orders[[#This Row],[product_id]],Products!A:C,3,0)</f>
        <v>Appliances</v>
      </c>
      <c r="G2156">
        <v>2</v>
      </c>
      <c r="H2156" s="6">
        <v>0.12906466393205582</v>
      </c>
      <c r="I2156" s="2">
        <f>VLOOKUP($E2156,
Products!$A$1:$F$201,MATCH(Orders!I$1,Products!$A$1:$F$1,0),0)</f>
        <v>23898.369282732219</v>
      </c>
      <c r="J2156" s="2">
        <f>VLOOKUP($E2156,
Products!$A$1:$F$201,MATCH(Orders!J$1,Products!$A$1:$F$1,0),0)</f>
        <v>16491.822147524919</v>
      </c>
    </row>
    <row r="2157" spans="1:10">
      <c r="A2157">
        <v>2156</v>
      </c>
      <c r="B2157" s="4">
        <v>45285</v>
      </c>
      <c r="C2157" s="10">
        <f>DATE(YEAR(orders[[#This Row],[order_date]]), MONTH(orders[[#This Row],[order_date]]), 1)</f>
        <v>45261</v>
      </c>
      <c r="D2157" t="s">
        <v>1780</v>
      </c>
      <c r="E2157" t="s">
        <v>662</v>
      </c>
      <c r="F2157" t="str">
        <f>VLOOKUP(orders[[#This Row],[product_id]],Products!A:C,3,0)</f>
        <v>Electronics</v>
      </c>
      <c r="G2157">
        <v>1</v>
      </c>
      <c r="H2157" s="6">
        <v>0.17518504014424732</v>
      </c>
      <c r="I2157" s="2">
        <f>VLOOKUP($E2157,
Products!$A$1:$F$201,MATCH(Orders!I$1,Products!$A$1:$F$1,0),0)</f>
        <v>20028.650831777191</v>
      </c>
      <c r="J2157" s="2">
        <f>VLOOKUP($E2157,
Products!$A$1:$F$201,MATCH(Orders!J$1,Products!$A$1:$F$1,0),0)</f>
        <v>14139.84905320309</v>
      </c>
    </row>
    <row r="2158" spans="1:10">
      <c r="A2158">
        <v>2157</v>
      </c>
      <c r="B2158" s="4">
        <v>45175</v>
      </c>
      <c r="C2158" s="10">
        <f>DATE(YEAR(orders[[#This Row],[order_date]]), MONTH(orders[[#This Row],[order_date]]), 1)</f>
        <v>45170</v>
      </c>
      <c r="D2158" t="s">
        <v>2928</v>
      </c>
      <c r="E2158" t="s">
        <v>592</v>
      </c>
      <c r="F2158" t="str">
        <f>VLOOKUP(orders[[#This Row],[product_id]],Products!A:C,3,0)</f>
        <v>Electronics</v>
      </c>
      <c r="G2158">
        <v>1</v>
      </c>
      <c r="H2158" s="6">
        <v>0.21769013949794153</v>
      </c>
      <c r="I2158" s="2">
        <f>VLOOKUP($E2158,
Products!$A$1:$F$201,MATCH(Orders!I$1,Products!$A$1:$F$1,0),0)</f>
        <v>12221.95918536383</v>
      </c>
      <c r="J2158" s="2">
        <f>VLOOKUP($E2158,
Products!$A$1:$F$201,MATCH(Orders!J$1,Products!$A$1:$F$1,0),0)</f>
        <v>9737.7215556427309</v>
      </c>
    </row>
    <row r="2159" spans="1:10">
      <c r="A2159">
        <v>2158</v>
      </c>
      <c r="B2159" s="4">
        <v>45564</v>
      </c>
      <c r="C2159" s="10">
        <f>DATE(YEAR(orders[[#This Row],[order_date]]), MONTH(orders[[#This Row],[order_date]]), 1)</f>
        <v>45536</v>
      </c>
      <c r="D2159" t="s">
        <v>4514</v>
      </c>
      <c r="E2159" t="s">
        <v>649</v>
      </c>
      <c r="F2159" t="str">
        <f>VLOOKUP(orders[[#This Row],[product_id]],Products!A:C,3,0)</f>
        <v>Electronics</v>
      </c>
      <c r="G2159">
        <v>1</v>
      </c>
      <c r="H2159" s="6">
        <v>0.18299612141567162</v>
      </c>
      <c r="I2159" s="2">
        <f>VLOOKUP($E2159,
Products!$A$1:$F$201,MATCH(Orders!I$1,Products!$A$1:$F$1,0),0)</f>
        <v>13109.676759490871</v>
      </c>
      <c r="J2159" s="2">
        <f>VLOOKUP($E2159,
Products!$A$1:$F$201,MATCH(Orders!J$1,Products!$A$1:$F$1,0),0)</f>
        <v>9497.2301945627187</v>
      </c>
    </row>
    <row r="2160" spans="1:10">
      <c r="A2160">
        <v>2159</v>
      </c>
      <c r="B2160" s="4">
        <v>45876</v>
      </c>
      <c r="C2160" s="10">
        <f>DATE(YEAR(orders[[#This Row],[order_date]]), MONTH(orders[[#This Row],[order_date]]), 1)</f>
        <v>45870</v>
      </c>
      <c r="D2160" t="s">
        <v>1990</v>
      </c>
      <c r="E2160" t="s">
        <v>513</v>
      </c>
      <c r="F2160" t="str">
        <f>VLOOKUP(orders[[#This Row],[product_id]],Products!A:C,3,0)</f>
        <v>Electronics</v>
      </c>
      <c r="G2160">
        <v>2</v>
      </c>
      <c r="H2160" s="6">
        <v>0.22870070079883814</v>
      </c>
      <c r="I2160" s="2">
        <f>VLOOKUP($E2160,
Products!$A$1:$F$201,MATCH(Orders!I$1,Products!$A$1:$F$1,0),0)</f>
        <v>2370.6748519187499</v>
      </c>
      <c r="J2160" s="2">
        <f>VLOOKUP($E2160,
Products!$A$1:$F$201,MATCH(Orders!J$1,Products!$A$1:$F$1,0),0)</f>
        <v>1742.1190905744229</v>
      </c>
    </row>
    <row r="2161" spans="1:10">
      <c r="A2161">
        <v>2160</v>
      </c>
      <c r="B2161" s="4">
        <v>45589</v>
      </c>
      <c r="C2161" s="10">
        <f>DATE(YEAR(orders[[#This Row],[order_date]]), MONTH(orders[[#This Row],[order_date]]), 1)</f>
        <v>45566</v>
      </c>
      <c r="D2161" t="s">
        <v>3233</v>
      </c>
      <c r="E2161" t="s">
        <v>596</v>
      </c>
      <c r="F2161" t="str">
        <f>VLOOKUP(orders[[#This Row],[product_id]],Products!A:C,3,0)</f>
        <v>Electronics</v>
      </c>
      <c r="G2161">
        <v>1</v>
      </c>
      <c r="H2161" s="6">
        <v>0.11543518404788819</v>
      </c>
      <c r="I2161" s="2">
        <f>VLOOKUP($E2161,
Products!$A$1:$F$201,MATCH(Orders!I$1,Products!$A$1:$F$1,0),0)</f>
        <v>12935.39757670891</v>
      </c>
      <c r="J2161" s="2">
        <f>VLOOKUP($E2161,
Products!$A$1:$F$201,MATCH(Orders!J$1,Products!$A$1:$F$1,0),0)</f>
        <v>9648.6160598594815</v>
      </c>
    </row>
    <row r="2162" spans="1:10">
      <c r="A2162">
        <v>2161</v>
      </c>
      <c r="B2162" s="4">
        <v>45102</v>
      </c>
      <c r="C2162" s="10">
        <f>DATE(YEAR(orders[[#This Row],[order_date]]), MONTH(orders[[#This Row],[order_date]]), 1)</f>
        <v>45078</v>
      </c>
      <c r="D2162" t="s">
        <v>2463</v>
      </c>
      <c r="E2162" t="s">
        <v>544</v>
      </c>
      <c r="F2162" t="str">
        <f>VLOOKUP(orders[[#This Row],[product_id]],Products!A:C,3,0)</f>
        <v>Electronics</v>
      </c>
      <c r="G2162">
        <v>1</v>
      </c>
      <c r="H2162" s="6">
        <v>0.21641987826708994</v>
      </c>
      <c r="I2162" s="2">
        <f>VLOOKUP($E2162,
Products!$A$1:$F$201,MATCH(Orders!I$1,Products!$A$1:$F$1,0),0)</f>
        <v>16273.22789477584</v>
      </c>
      <c r="J2162" s="2">
        <f>VLOOKUP($E2162,
Products!$A$1:$F$201,MATCH(Orders!J$1,Products!$A$1:$F$1,0),0)</f>
        <v>12683.607953986329</v>
      </c>
    </row>
    <row r="2163" spans="1:10">
      <c r="A2163">
        <v>2162</v>
      </c>
      <c r="B2163" s="4">
        <v>45649</v>
      </c>
      <c r="C2163" s="10">
        <f>DATE(YEAR(orders[[#This Row],[order_date]]), MONTH(orders[[#This Row],[order_date]]), 1)</f>
        <v>45627</v>
      </c>
      <c r="D2163" t="s">
        <v>928</v>
      </c>
      <c r="E2163" t="s">
        <v>563</v>
      </c>
      <c r="F2163" t="str">
        <f>VLOOKUP(orders[[#This Row],[product_id]],Products!A:C,3,0)</f>
        <v>Electronics</v>
      </c>
      <c r="G2163">
        <v>1</v>
      </c>
      <c r="H2163" s="6">
        <v>0.12457496448075014</v>
      </c>
      <c r="I2163" s="2">
        <f>VLOOKUP($E2163,
Products!$A$1:$F$201,MATCH(Orders!I$1,Products!$A$1:$F$1,0),0)</f>
        <v>2267.1489506516559</v>
      </c>
      <c r="J2163" s="2">
        <f>VLOOKUP($E2163,
Products!$A$1:$F$201,MATCH(Orders!J$1,Products!$A$1:$F$1,0),0)</f>
        <v>1538.7671398485211</v>
      </c>
    </row>
    <row r="2164" spans="1:10">
      <c r="A2164">
        <v>2163</v>
      </c>
      <c r="B2164" s="4">
        <v>45352</v>
      </c>
      <c r="C2164" s="10">
        <f>DATE(YEAR(orders[[#This Row],[order_date]]), MONTH(orders[[#This Row],[order_date]]), 1)</f>
        <v>45352</v>
      </c>
      <c r="D2164" t="s">
        <v>974</v>
      </c>
      <c r="E2164" t="s">
        <v>645</v>
      </c>
      <c r="F2164" t="str">
        <f>VLOOKUP(orders[[#This Row],[product_id]],Products!A:C,3,0)</f>
        <v>Electronics</v>
      </c>
      <c r="G2164">
        <v>2</v>
      </c>
      <c r="H2164" s="6">
        <v>0.1337847430850635</v>
      </c>
      <c r="I2164" s="2">
        <f>VLOOKUP($E2164,
Products!$A$1:$F$201,MATCH(Orders!I$1,Products!$A$1:$F$1,0),0)</f>
        <v>29658.239859810968</v>
      </c>
      <c r="J2164" s="2">
        <f>VLOOKUP($E2164,
Products!$A$1:$F$201,MATCH(Orders!J$1,Products!$A$1:$F$1,0),0)</f>
        <v>22421.521919652871</v>
      </c>
    </row>
    <row r="2165" spans="1:10">
      <c r="A2165">
        <v>2164</v>
      </c>
      <c r="B2165" s="4">
        <v>45697</v>
      </c>
      <c r="C2165" s="10">
        <f>DATE(YEAR(orders[[#This Row],[order_date]]), MONTH(orders[[#This Row],[order_date]]), 1)</f>
        <v>45689</v>
      </c>
      <c r="D2165" t="s">
        <v>3563</v>
      </c>
      <c r="E2165" t="s">
        <v>677</v>
      </c>
      <c r="F2165" t="str">
        <f>VLOOKUP(orders[[#This Row],[product_id]],Products!A:C,3,0)</f>
        <v>Electronics</v>
      </c>
      <c r="G2165">
        <v>2</v>
      </c>
      <c r="H2165" s="6">
        <v>0.12691780189541935</v>
      </c>
      <c r="I2165" s="2">
        <f>VLOOKUP($E2165,
Products!$A$1:$F$201,MATCH(Orders!I$1,Products!$A$1:$F$1,0),0)</f>
        <v>11360.699432756561</v>
      </c>
      <c r="J2165" s="2">
        <f>VLOOKUP($E2165,
Products!$A$1:$F$201,MATCH(Orders!J$1,Products!$A$1:$F$1,0),0)</f>
        <v>8118.8949869342459</v>
      </c>
    </row>
    <row r="2166" spans="1:10">
      <c r="A2166">
        <v>2165</v>
      </c>
      <c r="B2166" s="4">
        <v>45629</v>
      </c>
      <c r="C2166" s="10">
        <f>DATE(YEAR(orders[[#This Row],[order_date]]), MONTH(orders[[#This Row],[order_date]]), 1)</f>
        <v>45627</v>
      </c>
      <c r="D2166" t="s">
        <v>3646</v>
      </c>
      <c r="E2166" t="s">
        <v>509</v>
      </c>
      <c r="F2166" t="str">
        <f>VLOOKUP(orders[[#This Row],[product_id]],Products!A:C,3,0)</f>
        <v>Appliances</v>
      </c>
      <c r="G2166">
        <v>1</v>
      </c>
      <c r="H2166" s="6">
        <v>0.13801904058714509</v>
      </c>
      <c r="I2166" s="2">
        <f>VLOOKUP($E2166,
Products!$A$1:$F$201,MATCH(Orders!I$1,Products!$A$1:$F$1,0),0)</f>
        <v>23898.369282732219</v>
      </c>
      <c r="J2166" s="2">
        <f>VLOOKUP($E2166,
Products!$A$1:$F$201,MATCH(Orders!J$1,Products!$A$1:$F$1,0),0)</f>
        <v>16491.822147524919</v>
      </c>
    </row>
    <row r="2167" spans="1:10">
      <c r="A2167">
        <v>2166</v>
      </c>
      <c r="B2167" s="4">
        <v>45007</v>
      </c>
      <c r="C2167" s="10">
        <f>DATE(YEAR(orders[[#This Row],[order_date]]), MONTH(orders[[#This Row],[order_date]]), 1)</f>
        <v>44986</v>
      </c>
      <c r="D2167" t="s">
        <v>1606</v>
      </c>
      <c r="E2167" t="s">
        <v>530</v>
      </c>
      <c r="F2167" t="str">
        <f>VLOOKUP(orders[[#This Row],[product_id]],Products!A:C,3,0)</f>
        <v>Electronics</v>
      </c>
      <c r="G2167">
        <v>2</v>
      </c>
      <c r="H2167" s="6">
        <v>0.20977465835514206</v>
      </c>
      <c r="I2167" s="2">
        <f>VLOOKUP($E2167,
Products!$A$1:$F$201,MATCH(Orders!I$1,Products!$A$1:$F$1,0),0)</f>
        <v>30520.607447067548</v>
      </c>
      <c r="J2167" s="2">
        <f>VLOOKUP($E2167,
Products!$A$1:$F$201,MATCH(Orders!J$1,Products!$A$1:$F$1,0),0)</f>
        <v>22328.317520226748</v>
      </c>
    </row>
    <row r="2168" spans="1:10">
      <c r="A2168">
        <v>2167</v>
      </c>
      <c r="B2168" s="4">
        <v>45853</v>
      </c>
      <c r="C2168" s="10">
        <f>DATE(YEAR(orders[[#This Row],[order_date]]), MONTH(orders[[#This Row],[order_date]]), 1)</f>
        <v>45839</v>
      </c>
      <c r="D2168" t="s">
        <v>1624</v>
      </c>
      <c r="E2168" t="s">
        <v>703</v>
      </c>
      <c r="F2168" t="str">
        <f>VLOOKUP(orders[[#This Row],[product_id]],Products!A:C,3,0)</f>
        <v>Appliances</v>
      </c>
      <c r="G2168">
        <v>2</v>
      </c>
      <c r="H2168" s="6">
        <v>7.894603080738663E-2</v>
      </c>
      <c r="I2168" s="2">
        <f>VLOOKUP($E2168,
Products!$A$1:$F$201,MATCH(Orders!I$1,Products!$A$1:$F$1,0),0)</f>
        <v>23763.82929975582</v>
      </c>
      <c r="J2168" s="2">
        <f>VLOOKUP($E2168,
Products!$A$1:$F$201,MATCH(Orders!J$1,Products!$A$1:$F$1,0),0)</f>
        <v>17833.36818447417</v>
      </c>
    </row>
    <row r="2169" spans="1:10">
      <c r="A2169">
        <v>2168</v>
      </c>
      <c r="B2169" s="4">
        <v>45064</v>
      </c>
      <c r="C2169" s="10">
        <f>DATE(YEAR(orders[[#This Row],[order_date]]), MONTH(orders[[#This Row],[order_date]]), 1)</f>
        <v>45047</v>
      </c>
      <c r="D2169" t="s">
        <v>3071</v>
      </c>
      <c r="E2169" t="s">
        <v>572</v>
      </c>
      <c r="F2169" t="str">
        <f>VLOOKUP(orders[[#This Row],[product_id]],Products!A:C,3,0)</f>
        <v>Electronics</v>
      </c>
      <c r="G2169">
        <v>1</v>
      </c>
      <c r="H2169" s="6">
        <v>0.13446730893146813</v>
      </c>
      <c r="I2169" s="2">
        <f>VLOOKUP($E2169,
Products!$A$1:$F$201,MATCH(Orders!I$1,Products!$A$1:$F$1,0),0)</f>
        <v>28095.750781518611</v>
      </c>
      <c r="J2169" s="2">
        <f>VLOOKUP($E2169,
Products!$A$1:$F$201,MATCH(Orders!J$1,Products!$A$1:$F$1,0),0)</f>
        <v>21949.841961937182</v>
      </c>
    </row>
    <row r="2170" spans="1:10">
      <c r="A2170">
        <v>2169</v>
      </c>
      <c r="B2170" s="4">
        <v>45396</v>
      </c>
      <c r="C2170" s="10">
        <f>DATE(YEAR(orders[[#This Row],[order_date]]), MONTH(orders[[#This Row],[order_date]]), 1)</f>
        <v>45383</v>
      </c>
      <c r="D2170" t="s">
        <v>1090</v>
      </c>
      <c r="E2170" t="s">
        <v>672</v>
      </c>
      <c r="F2170" t="str">
        <f>VLOOKUP(orders[[#This Row],[product_id]],Products!A:C,3,0)</f>
        <v>Electronics</v>
      </c>
      <c r="G2170">
        <v>3</v>
      </c>
      <c r="H2170" s="6">
        <v>0.14052626578077093</v>
      </c>
      <c r="I2170" s="2">
        <f>VLOOKUP($E2170,
Products!$A$1:$F$201,MATCH(Orders!I$1,Products!$A$1:$F$1,0),0)</f>
        <v>29856.340212906369</v>
      </c>
      <c r="J2170" s="2">
        <f>VLOOKUP($E2170,
Products!$A$1:$F$201,MATCH(Orders!J$1,Products!$A$1:$F$1,0),0)</f>
        <v>19759.064823078941</v>
      </c>
    </row>
    <row r="2171" spans="1:10">
      <c r="A2171">
        <v>2170</v>
      </c>
      <c r="B2171" s="4">
        <v>45276</v>
      </c>
      <c r="C2171" s="10">
        <f>DATE(YEAR(orders[[#This Row],[order_date]]), MONTH(orders[[#This Row],[order_date]]), 1)</f>
        <v>45261</v>
      </c>
      <c r="D2171" t="s">
        <v>2315</v>
      </c>
      <c r="E2171" t="s">
        <v>623</v>
      </c>
      <c r="F2171" t="str">
        <f>VLOOKUP(orders[[#This Row],[product_id]],Products!A:C,3,0)</f>
        <v>Electronics</v>
      </c>
      <c r="G2171">
        <v>2</v>
      </c>
      <c r="H2171" s="6">
        <v>0.11489414387319913</v>
      </c>
      <c r="I2171" s="2">
        <f>VLOOKUP($E2171,
Products!$A$1:$F$201,MATCH(Orders!I$1,Products!$A$1:$F$1,0),0)</f>
        <v>27422.76406600175</v>
      </c>
      <c r="J2171" s="2">
        <f>VLOOKUP($E2171,
Products!$A$1:$F$201,MATCH(Orders!J$1,Products!$A$1:$F$1,0),0)</f>
        <v>18707.390708641691</v>
      </c>
    </row>
    <row r="2172" spans="1:10">
      <c r="A2172">
        <v>2171</v>
      </c>
      <c r="B2172" s="4">
        <v>45236</v>
      </c>
      <c r="C2172" s="10">
        <f>DATE(YEAR(orders[[#This Row],[order_date]]), MONTH(orders[[#This Row],[order_date]]), 1)</f>
        <v>45231</v>
      </c>
      <c r="D2172" t="s">
        <v>1331</v>
      </c>
      <c r="E2172" t="s">
        <v>529</v>
      </c>
      <c r="F2172" t="str">
        <f>VLOOKUP(orders[[#This Row],[product_id]],Products!A:C,3,0)</f>
        <v>Electronics</v>
      </c>
      <c r="G2172">
        <v>3</v>
      </c>
      <c r="H2172" s="6">
        <v>0.16216535466184478</v>
      </c>
      <c r="I2172" s="2">
        <f>VLOOKUP($E2172,
Products!$A$1:$F$201,MATCH(Orders!I$1,Products!$A$1:$F$1,0),0)</f>
        <v>18308.801775351771</v>
      </c>
      <c r="J2172" s="2">
        <f>VLOOKUP($E2172,
Products!$A$1:$F$201,MATCH(Orders!J$1,Products!$A$1:$F$1,0),0)</f>
        <v>12027.24184831013</v>
      </c>
    </row>
    <row r="2173" spans="1:10">
      <c r="A2173">
        <v>2172</v>
      </c>
      <c r="B2173" s="4">
        <v>45970</v>
      </c>
      <c r="C2173" s="10">
        <f>DATE(YEAR(orders[[#This Row],[order_date]]), MONTH(orders[[#This Row],[order_date]]), 1)</f>
        <v>45962</v>
      </c>
      <c r="D2173" t="s">
        <v>3996</v>
      </c>
      <c r="E2173" t="s">
        <v>511</v>
      </c>
      <c r="F2173" t="str">
        <f>VLOOKUP(orders[[#This Row],[product_id]],Products!A:C,3,0)</f>
        <v>Appliances</v>
      </c>
      <c r="G2173">
        <v>2</v>
      </c>
      <c r="H2173" s="6">
        <v>5.850511314877966E-2</v>
      </c>
      <c r="I2173" s="2">
        <f>VLOOKUP($E2173,
Products!$A$1:$F$201,MATCH(Orders!I$1,Products!$A$1:$F$1,0),0)</f>
        <v>6005.1161529516376</v>
      </c>
      <c r="J2173" s="2">
        <f>VLOOKUP($E2173,
Products!$A$1:$F$201,MATCH(Orders!J$1,Products!$A$1:$F$1,0),0)</f>
        <v>4036.1471846213158</v>
      </c>
    </row>
    <row r="2174" spans="1:10">
      <c r="A2174">
        <v>2173</v>
      </c>
      <c r="B2174" s="4">
        <v>45928</v>
      </c>
      <c r="C2174" s="10">
        <f>DATE(YEAR(orders[[#This Row],[order_date]]), MONTH(orders[[#This Row],[order_date]]), 1)</f>
        <v>45901</v>
      </c>
      <c r="D2174" t="s">
        <v>3831</v>
      </c>
      <c r="E2174" t="s">
        <v>602</v>
      </c>
      <c r="F2174" t="str">
        <f>VLOOKUP(orders[[#This Row],[product_id]],Products!A:C,3,0)</f>
        <v>Appliances</v>
      </c>
      <c r="G2174">
        <v>1</v>
      </c>
      <c r="H2174" s="6">
        <v>5.2725305353776723E-2</v>
      </c>
      <c r="I2174" s="2">
        <f>VLOOKUP($E2174,
Products!$A$1:$F$201,MATCH(Orders!I$1,Products!$A$1:$F$1,0),0)</f>
        <v>22834.95547197924</v>
      </c>
      <c r="J2174" s="2">
        <f>VLOOKUP($E2174,
Products!$A$1:$F$201,MATCH(Orders!J$1,Products!$A$1:$F$1,0),0)</f>
        <v>17972.460052660601</v>
      </c>
    </row>
    <row r="2175" spans="1:10">
      <c r="A2175">
        <v>2174</v>
      </c>
      <c r="B2175" s="4">
        <v>45195</v>
      </c>
      <c r="C2175" s="10">
        <f>DATE(YEAR(orders[[#This Row],[order_date]]), MONTH(orders[[#This Row],[order_date]]), 1)</f>
        <v>45170</v>
      </c>
      <c r="D2175" t="s">
        <v>1929</v>
      </c>
      <c r="E2175" t="s">
        <v>577</v>
      </c>
      <c r="F2175" t="str">
        <f>VLOOKUP(orders[[#This Row],[product_id]],Products!A:C,3,0)</f>
        <v>Appliances</v>
      </c>
      <c r="G2175">
        <v>2</v>
      </c>
      <c r="H2175" s="6">
        <v>8.8141737363832046E-2</v>
      </c>
      <c r="I2175" s="2">
        <f>VLOOKUP($E2175,
Products!$A$1:$F$201,MATCH(Orders!I$1,Products!$A$1:$F$1,0),0)</f>
        <v>24178.046221204509</v>
      </c>
      <c r="J2175" s="2">
        <f>VLOOKUP($E2175,
Products!$A$1:$F$201,MATCH(Orders!J$1,Products!$A$1:$F$1,0),0)</f>
        <v>17784.08636999697</v>
      </c>
    </row>
    <row r="2176" spans="1:10">
      <c r="A2176">
        <v>2175</v>
      </c>
      <c r="B2176" s="4">
        <v>45953</v>
      </c>
      <c r="C2176" s="10">
        <f>DATE(YEAR(orders[[#This Row],[order_date]]), MONTH(orders[[#This Row],[order_date]]), 1)</f>
        <v>45931</v>
      </c>
      <c r="D2176" t="s">
        <v>2613</v>
      </c>
      <c r="E2176" t="s">
        <v>666</v>
      </c>
      <c r="F2176" t="str">
        <f>VLOOKUP(orders[[#This Row],[product_id]],Products!A:C,3,0)</f>
        <v>Electronics</v>
      </c>
      <c r="G2176">
        <v>1</v>
      </c>
      <c r="H2176" s="6">
        <v>0.2278891465322937</v>
      </c>
      <c r="I2176" s="2">
        <f>VLOOKUP($E2176,
Products!$A$1:$F$201,MATCH(Orders!I$1,Products!$A$1:$F$1,0),0)</f>
        <v>28450.587044878092</v>
      </c>
      <c r="J2176" s="2">
        <f>VLOOKUP($E2176,
Products!$A$1:$F$201,MATCH(Orders!J$1,Products!$A$1:$F$1,0),0)</f>
        <v>22337.584649075441</v>
      </c>
    </row>
    <row r="2177" spans="1:10">
      <c r="A2177">
        <v>2176</v>
      </c>
      <c r="B2177" s="4">
        <v>45696</v>
      </c>
      <c r="C2177" s="10">
        <f>DATE(YEAR(orders[[#This Row],[order_date]]), MONTH(orders[[#This Row],[order_date]]), 1)</f>
        <v>45689</v>
      </c>
      <c r="D2177" t="s">
        <v>3396</v>
      </c>
      <c r="E2177" t="s">
        <v>681</v>
      </c>
      <c r="F2177" t="str">
        <f>VLOOKUP(orders[[#This Row],[product_id]],Products!A:C,3,0)</f>
        <v>Appliances</v>
      </c>
      <c r="G2177">
        <v>1</v>
      </c>
      <c r="H2177" s="6">
        <v>0.11847925665874755</v>
      </c>
      <c r="I2177" s="2">
        <f>VLOOKUP($E2177,
Products!$A$1:$F$201,MATCH(Orders!I$1,Products!$A$1:$F$1,0),0)</f>
        <v>2080.3641662770501</v>
      </c>
      <c r="J2177" s="2">
        <f>VLOOKUP($E2177,
Products!$A$1:$F$201,MATCH(Orders!J$1,Products!$A$1:$F$1,0),0)</f>
        <v>1566.754559891986</v>
      </c>
    </row>
    <row r="2178" spans="1:10">
      <c r="A2178">
        <v>2177</v>
      </c>
      <c r="B2178" s="4">
        <v>44942</v>
      </c>
      <c r="C2178" s="10">
        <f>DATE(YEAR(orders[[#This Row],[order_date]]), MONTH(orders[[#This Row],[order_date]]), 1)</f>
        <v>44927</v>
      </c>
      <c r="D2178" t="s">
        <v>2068</v>
      </c>
      <c r="E2178" t="s">
        <v>700</v>
      </c>
      <c r="F2178" t="str">
        <f>VLOOKUP(orders[[#This Row],[product_id]],Products!A:C,3,0)</f>
        <v>Electronics</v>
      </c>
      <c r="G2178">
        <v>1</v>
      </c>
      <c r="H2178" s="6">
        <v>0.13995513195129544</v>
      </c>
      <c r="I2178" s="2">
        <f>VLOOKUP($E2178,
Products!$A$1:$F$201,MATCH(Orders!I$1,Products!$A$1:$F$1,0),0)</f>
        <v>11070.26215043813</v>
      </c>
      <c r="J2178" s="2">
        <f>VLOOKUP($E2178,
Products!$A$1:$F$201,MATCH(Orders!J$1,Products!$A$1:$F$1,0),0)</f>
        <v>7867.3909748932683</v>
      </c>
    </row>
    <row r="2179" spans="1:10">
      <c r="A2179">
        <v>2178</v>
      </c>
      <c r="B2179" s="4">
        <v>45532</v>
      </c>
      <c r="C2179" s="10">
        <f>DATE(YEAR(orders[[#This Row],[order_date]]), MONTH(orders[[#This Row],[order_date]]), 1)</f>
        <v>45505</v>
      </c>
      <c r="D2179" t="s">
        <v>3457</v>
      </c>
      <c r="E2179" t="s">
        <v>629</v>
      </c>
      <c r="F2179" t="str">
        <f>VLOOKUP(orders[[#This Row],[product_id]],Products!A:C,3,0)</f>
        <v>Electronics</v>
      </c>
      <c r="G2179">
        <v>1</v>
      </c>
      <c r="H2179" s="6">
        <v>0.21041354576647167</v>
      </c>
      <c r="I2179" s="2">
        <f>VLOOKUP($E2179,
Products!$A$1:$F$201,MATCH(Orders!I$1,Products!$A$1:$F$1,0),0)</f>
        <v>12411.13061655427</v>
      </c>
      <c r="J2179" s="2">
        <f>VLOOKUP($E2179,
Products!$A$1:$F$201,MATCH(Orders!J$1,Products!$A$1:$F$1,0),0)</f>
        <v>9821.2729118635452</v>
      </c>
    </row>
    <row r="2180" spans="1:10">
      <c r="A2180">
        <v>2179</v>
      </c>
      <c r="B2180" s="4">
        <v>45739</v>
      </c>
      <c r="C2180" s="10">
        <f>DATE(YEAR(orders[[#This Row],[order_date]]), MONTH(orders[[#This Row],[order_date]]), 1)</f>
        <v>45717</v>
      </c>
      <c r="D2180" t="s">
        <v>2420</v>
      </c>
      <c r="E2180" t="s">
        <v>507</v>
      </c>
      <c r="F2180" t="str">
        <f>VLOOKUP(orders[[#This Row],[product_id]],Products!A:C,3,0)</f>
        <v>Electronics</v>
      </c>
      <c r="G2180">
        <v>2</v>
      </c>
      <c r="H2180" s="6">
        <v>0.23049498593593798</v>
      </c>
      <c r="I2180" s="2">
        <f>VLOOKUP($E2180,
Products!$A$1:$F$201,MATCH(Orders!I$1,Products!$A$1:$F$1,0),0)</f>
        <v>28502.89768049858</v>
      </c>
      <c r="J2180" s="2">
        <f>VLOOKUP($E2180,
Products!$A$1:$F$201,MATCH(Orders!J$1,Products!$A$1:$F$1,0),0)</f>
        <v>20477.83623923226</v>
      </c>
    </row>
    <row r="2181" spans="1:10">
      <c r="A2181">
        <v>2180</v>
      </c>
      <c r="B2181" s="4">
        <v>45408</v>
      </c>
      <c r="C2181" s="10">
        <f>DATE(YEAR(orders[[#This Row],[order_date]]), MONTH(orders[[#This Row],[order_date]]), 1)</f>
        <v>45383</v>
      </c>
      <c r="D2181" t="s">
        <v>4675</v>
      </c>
      <c r="E2181" t="s">
        <v>543</v>
      </c>
      <c r="F2181" t="str">
        <f>VLOOKUP(orders[[#This Row],[product_id]],Products!A:C,3,0)</f>
        <v>Appliances</v>
      </c>
      <c r="G2181">
        <v>3</v>
      </c>
      <c r="H2181" s="6">
        <v>9.7436345208215563E-2</v>
      </c>
      <c r="I2181" s="2">
        <f>VLOOKUP($E2181,
Products!$A$1:$F$201,MATCH(Orders!I$1,Products!$A$1:$F$1,0),0)</f>
        <v>2300.989425669633</v>
      </c>
      <c r="J2181" s="2">
        <f>VLOOKUP($E2181,
Products!$A$1:$F$201,MATCH(Orders!J$1,Products!$A$1:$F$1,0),0)</f>
        <v>1726.390958088811</v>
      </c>
    </row>
    <row r="2182" spans="1:10">
      <c r="A2182">
        <v>2181</v>
      </c>
      <c r="B2182" s="4">
        <v>45821</v>
      </c>
      <c r="C2182" s="10">
        <f>DATE(YEAR(orders[[#This Row],[order_date]]), MONTH(orders[[#This Row],[order_date]]), 1)</f>
        <v>45809</v>
      </c>
      <c r="D2182" t="s">
        <v>3058</v>
      </c>
      <c r="E2182" t="s">
        <v>545</v>
      </c>
      <c r="F2182" t="str">
        <f>VLOOKUP(orders[[#This Row],[product_id]],Products!A:C,3,0)</f>
        <v>Electronics</v>
      </c>
      <c r="G2182">
        <v>2</v>
      </c>
      <c r="H2182" s="6">
        <v>0.23535549873644429</v>
      </c>
      <c r="I2182" s="2">
        <f>VLOOKUP($E2182,
Products!$A$1:$F$201,MATCH(Orders!I$1,Products!$A$1:$F$1,0),0)</f>
        <v>11292.44914297154</v>
      </c>
      <c r="J2182" s="2">
        <f>VLOOKUP($E2182,
Products!$A$1:$F$201,MATCH(Orders!J$1,Products!$A$1:$F$1,0),0)</f>
        <v>7616.0274340726546</v>
      </c>
    </row>
    <row r="2183" spans="1:10">
      <c r="A2183">
        <v>2182</v>
      </c>
      <c r="B2183" s="4">
        <v>45195</v>
      </c>
      <c r="C2183" s="10">
        <f>DATE(YEAR(orders[[#This Row],[order_date]]), MONTH(orders[[#This Row],[order_date]]), 1)</f>
        <v>45170</v>
      </c>
      <c r="D2183" t="s">
        <v>4576</v>
      </c>
      <c r="E2183" t="s">
        <v>561</v>
      </c>
      <c r="F2183" t="str">
        <f>VLOOKUP(orders[[#This Row],[product_id]],Products!A:C,3,0)</f>
        <v>Appliances</v>
      </c>
      <c r="G2183">
        <v>2</v>
      </c>
      <c r="H2183" s="6">
        <v>6.8137336196091219E-2</v>
      </c>
      <c r="I2183" s="2">
        <f>VLOOKUP($E2183,
Products!$A$1:$F$201,MATCH(Orders!I$1,Products!$A$1:$F$1,0),0)</f>
        <v>23155.073093252329</v>
      </c>
      <c r="J2183" s="2">
        <f>VLOOKUP($E2183,
Products!$A$1:$F$201,MATCH(Orders!J$1,Products!$A$1:$F$1,0),0)</f>
        <v>17849.867849807979</v>
      </c>
    </row>
    <row r="2184" spans="1:10">
      <c r="A2184">
        <v>2183</v>
      </c>
      <c r="B2184" s="4">
        <v>45340</v>
      </c>
      <c r="C2184" s="10">
        <f>DATE(YEAR(orders[[#This Row],[order_date]]), MONTH(orders[[#This Row],[order_date]]), 1)</f>
        <v>45323</v>
      </c>
      <c r="D2184" t="s">
        <v>2481</v>
      </c>
      <c r="E2184" t="s">
        <v>608</v>
      </c>
      <c r="F2184" t="str">
        <f>VLOOKUP(orders[[#This Row],[product_id]],Products!A:C,3,0)</f>
        <v>Electronics</v>
      </c>
      <c r="G2184">
        <v>2</v>
      </c>
      <c r="H2184" s="6">
        <v>0.19506756469347483</v>
      </c>
      <c r="I2184" s="2">
        <f>VLOOKUP($E2184,
Products!$A$1:$F$201,MATCH(Orders!I$1,Products!$A$1:$F$1,0),0)</f>
        <v>32509.710212279751</v>
      </c>
      <c r="J2184" s="2">
        <f>VLOOKUP($E2184,
Products!$A$1:$F$201,MATCH(Orders!J$1,Products!$A$1:$F$1,0),0)</f>
        <v>23699.228985408761</v>
      </c>
    </row>
    <row r="2185" spans="1:10">
      <c r="A2185">
        <v>2184</v>
      </c>
      <c r="B2185" s="4">
        <v>44951</v>
      </c>
      <c r="C2185" s="10">
        <f>DATE(YEAR(orders[[#This Row],[order_date]]), MONTH(orders[[#This Row],[order_date]]), 1)</f>
        <v>44927</v>
      </c>
      <c r="D2185" t="s">
        <v>1974</v>
      </c>
      <c r="E2185" t="s">
        <v>608</v>
      </c>
      <c r="F2185" t="str">
        <f>VLOOKUP(orders[[#This Row],[product_id]],Products!A:C,3,0)</f>
        <v>Electronics</v>
      </c>
      <c r="G2185">
        <v>1</v>
      </c>
      <c r="H2185" s="6">
        <v>0.10331128693762896</v>
      </c>
      <c r="I2185" s="2">
        <f>VLOOKUP($E2185,
Products!$A$1:$F$201,MATCH(Orders!I$1,Products!$A$1:$F$1,0),0)</f>
        <v>32509.710212279751</v>
      </c>
      <c r="J2185" s="2">
        <f>VLOOKUP($E2185,
Products!$A$1:$F$201,MATCH(Orders!J$1,Products!$A$1:$F$1,0),0)</f>
        <v>23699.228985408761</v>
      </c>
    </row>
    <row r="2186" spans="1:10">
      <c r="A2186">
        <v>2185</v>
      </c>
      <c r="B2186" s="4">
        <v>45242</v>
      </c>
      <c r="C2186" s="10">
        <f>DATE(YEAR(orders[[#This Row],[order_date]]), MONTH(orders[[#This Row],[order_date]]), 1)</f>
        <v>45231</v>
      </c>
      <c r="D2186" t="s">
        <v>1547</v>
      </c>
      <c r="E2186" t="s">
        <v>526</v>
      </c>
      <c r="F2186" t="str">
        <f>VLOOKUP(orders[[#This Row],[product_id]],Products!A:C,3,0)</f>
        <v>Electronics</v>
      </c>
      <c r="G2186">
        <v>1</v>
      </c>
      <c r="H2186" s="6">
        <v>0.23924019820664127</v>
      </c>
      <c r="I2186" s="2">
        <f>VLOOKUP($E2186,
Products!$A$1:$F$201,MATCH(Orders!I$1,Products!$A$1:$F$1,0),0)</f>
        <v>11165.347713400481</v>
      </c>
      <c r="J2186" s="2">
        <f>VLOOKUP($E2186,
Products!$A$1:$F$201,MATCH(Orders!J$1,Products!$A$1:$F$1,0),0)</f>
        <v>7966.5169511049389</v>
      </c>
    </row>
    <row r="2187" spans="1:10">
      <c r="A2187">
        <v>2186</v>
      </c>
      <c r="B2187" s="4">
        <v>45497</v>
      </c>
      <c r="C2187" s="10">
        <f>DATE(YEAR(orders[[#This Row],[order_date]]), MONTH(orders[[#This Row],[order_date]]), 1)</f>
        <v>45474</v>
      </c>
      <c r="D2187" t="s">
        <v>2358</v>
      </c>
      <c r="E2187" t="s">
        <v>620</v>
      </c>
      <c r="F2187" t="str">
        <f>VLOOKUP(orders[[#This Row],[product_id]],Products!A:C,3,0)</f>
        <v>Electronics</v>
      </c>
      <c r="G2187">
        <v>1</v>
      </c>
      <c r="H2187" s="6">
        <v>0.1530534741951983</v>
      </c>
      <c r="I2187" s="2">
        <f>VLOOKUP($E2187,
Products!$A$1:$F$201,MATCH(Orders!I$1,Products!$A$1:$F$1,0),0)</f>
        <v>23669.635851452331</v>
      </c>
      <c r="J2187" s="2">
        <f>VLOOKUP($E2187,
Products!$A$1:$F$201,MATCH(Orders!J$1,Products!$A$1:$F$1,0),0)</f>
        <v>17880.752220874681</v>
      </c>
    </row>
    <row r="2188" spans="1:10">
      <c r="A2188">
        <v>2187</v>
      </c>
      <c r="B2188" s="4">
        <v>45651</v>
      </c>
      <c r="C2188" s="10">
        <f>DATE(YEAR(orders[[#This Row],[order_date]]), MONTH(orders[[#This Row],[order_date]]), 1)</f>
        <v>45627</v>
      </c>
      <c r="D2188" t="s">
        <v>1937</v>
      </c>
      <c r="E2188" t="s">
        <v>540</v>
      </c>
      <c r="F2188" t="str">
        <f>VLOOKUP(orders[[#This Row],[product_id]],Products!A:C,3,0)</f>
        <v>Electronics</v>
      </c>
      <c r="G2188">
        <v>2</v>
      </c>
      <c r="H2188" s="6">
        <v>0.19732049027404708</v>
      </c>
      <c r="I2188" s="2">
        <f>VLOOKUP($E2188,
Products!$A$1:$F$201,MATCH(Orders!I$1,Products!$A$1:$F$1,0),0)</f>
        <v>27903.66571841111</v>
      </c>
      <c r="J2188" s="2">
        <f>VLOOKUP($E2188,
Products!$A$1:$F$201,MATCH(Orders!J$1,Products!$A$1:$F$1,0),0)</f>
        <v>20363.814715502049</v>
      </c>
    </row>
    <row r="2189" spans="1:10">
      <c r="A2189">
        <v>2188</v>
      </c>
      <c r="B2189" s="4">
        <v>45934</v>
      </c>
      <c r="C2189" s="10">
        <f>DATE(YEAR(orders[[#This Row],[order_date]]), MONTH(orders[[#This Row],[order_date]]), 1)</f>
        <v>45931</v>
      </c>
      <c r="D2189" t="s">
        <v>2453</v>
      </c>
      <c r="E2189" t="s">
        <v>572</v>
      </c>
      <c r="F2189" t="str">
        <f>VLOOKUP(orders[[#This Row],[product_id]],Products!A:C,3,0)</f>
        <v>Electronics</v>
      </c>
      <c r="G2189">
        <v>1</v>
      </c>
      <c r="H2189" s="6">
        <v>0.12769333084915993</v>
      </c>
      <c r="I2189" s="2">
        <f>VLOOKUP($E2189,
Products!$A$1:$F$201,MATCH(Orders!I$1,Products!$A$1:$F$1,0),0)</f>
        <v>28095.750781518611</v>
      </c>
      <c r="J2189" s="2">
        <f>VLOOKUP($E2189,
Products!$A$1:$F$201,MATCH(Orders!J$1,Products!$A$1:$F$1,0),0)</f>
        <v>21949.841961937182</v>
      </c>
    </row>
    <row r="2190" spans="1:10">
      <c r="A2190">
        <v>2189</v>
      </c>
      <c r="B2190" s="4">
        <v>45315</v>
      </c>
      <c r="C2190" s="10">
        <f>DATE(YEAR(orders[[#This Row],[order_date]]), MONTH(orders[[#This Row],[order_date]]), 1)</f>
        <v>45292</v>
      </c>
      <c r="D2190" t="s">
        <v>3264</v>
      </c>
      <c r="E2190" t="s">
        <v>693</v>
      </c>
      <c r="F2190" t="str">
        <f>VLOOKUP(orders[[#This Row],[product_id]],Products!A:C,3,0)</f>
        <v>Appliances</v>
      </c>
      <c r="G2190">
        <v>1</v>
      </c>
      <c r="H2190" s="6">
        <v>8.2716816219440908E-2</v>
      </c>
      <c r="I2190" s="2">
        <f>VLOOKUP($E2190,
Products!$A$1:$F$201,MATCH(Orders!I$1,Products!$A$1:$F$1,0),0)</f>
        <v>2037.67513915007</v>
      </c>
      <c r="J2190" s="2">
        <f>VLOOKUP($E2190,
Products!$A$1:$F$201,MATCH(Orders!J$1,Products!$A$1:$F$1,0),0)</f>
        <v>1374.1566876520769</v>
      </c>
    </row>
    <row r="2191" spans="1:10">
      <c r="A2191">
        <v>2190</v>
      </c>
      <c r="B2191" s="4">
        <v>45648</v>
      </c>
      <c r="C2191" s="10">
        <f>DATE(YEAR(orders[[#This Row],[order_date]]), MONTH(orders[[#This Row],[order_date]]), 1)</f>
        <v>45627</v>
      </c>
      <c r="D2191" t="s">
        <v>1988</v>
      </c>
      <c r="E2191" t="s">
        <v>656</v>
      </c>
      <c r="F2191" t="str">
        <f>VLOOKUP(orders[[#This Row],[product_id]],Products!A:C,3,0)</f>
        <v>Electronics</v>
      </c>
      <c r="G2191">
        <v>2</v>
      </c>
      <c r="H2191" s="6">
        <v>0.21209473120972164</v>
      </c>
      <c r="I2191" s="2">
        <f>VLOOKUP($E2191,
Products!$A$1:$F$201,MATCH(Orders!I$1,Products!$A$1:$F$1,0),0)</f>
        <v>30485.811519789549</v>
      </c>
      <c r="J2191" s="2">
        <f>VLOOKUP($E2191,
Products!$A$1:$F$201,MATCH(Orders!J$1,Products!$A$1:$F$1,0),0)</f>
        <v>23818.70129930825</v>
      </c>
    </row>
    <row r="2192" spans="1:10">
      <c r="A2192">
        <v>2191</v>
      </c>
      <c r="B2192" s="4">
        <v>45370</v>
      </c>
      <c r="C2192" s="10">
        <f>DATE(YEAR(orders[[#This Row],[order_date]]), MONTH(orders[[#This Row],[order_date]]), 1)</f>
        <v>45352</v>
      </c>
      <c r="D2192" t="s">
        <v>4157</v>
      </c>
      <c r="E2192" t="s">
        <v>698</v>
      </c>
      <c r="F2192" t="str">
        <f>VLOOKUP(orders[[#This Row],[product_id]],Products!A:C,3,0)</f>
        <v>Appliances</v>
      </c>
      <c r="G2192">
        <v>1</v>
      </c>
      <c r="H2192" s="6">
        <v>0.10383595755603388</v>
      </c>
      <c r="I2192" s="2">
        <f>VLOOKUP($E2192,
Products!$A$1:$F$201,MATCH(Orders!I$1,Products!$A$1:$F$1,0),0)</f>
        <v>5562.620248272905</v>
      </c>
      <c r="J2192" s="2">
        <f>VLOOKUP($E2192,
Products!$A$1:$F$201,MATCH(Orders!J$1,Products!$A$1:$F$1,0),0)</f>
        <v>4191.9477694447714</v>
      </c>
    </row>
    <row r="2193" spans="1:10">
      <c r="A2193">
        <v>2192</v>
      </c>
      <c r="B2193" s="4">
        <v>45925</v>
      </c>
      <c r="C2193" s="10">
        <f>DATE(YEAR(orders[[#This Row],[order_date]]), MONTH(orders[[#This Row],[order_date]]), 1)</f>
        <v>45901</v>
      </c>
      <c r="D2193" t="s">
        <v>2916</v>
      </c>
      <c r="E2193" t="s">
        <v>696</v>
      </c>
      <c r="F2193" t="str">
        <f>VLOOKUP(orders[[#This Row],[product_id]],Products!A:C,3,0)</f>
        <v>Electronics</v>
      </c>
      <c r="G2193">
        <v>2</v>
      </c>
      <c r="H2193" s="6">
        <v>0.24880735105816223</v>
      </c>
      <c r="I2193" s="2">
        <f>VLOOKUP($E2193,
Products!$A$1:$F$201,MATCH(Orders!I$1,Products!$A$1:$F$1,0),0)</f>
        <v>2723.6534496184809</v>
      </c>
      <c r="J2193" s="2">
        <f>VLOOKUP($E2193,
Products!$A$1:$F$201,MATCH(Orders!J$1,Products!$A$1:$F$1,0),0)</f>
        <v>1872.4715951823</v>
      </c>
    </row>
    <row r="2194" spans="1:10">
      <c r="A2194">
        <v>2193</v>
      </c>
      <c r="B2194" s="4">
        <v>46007</v>
      </c>
      <c r="C2194" s="10">
        <f>DATE(YEAR(orders[[#This Row],[order_date]]), MONTH(orders[[#This Row],[order_date]]), 1)</f>
        <v>45992</v>
      </c>
      <c r="D2194" t="s">
        <v>1443</v>
      </c>
      <c r="E2194" t="s">
        <v>656</v>
      </c>
      <c r="F2194" t="str">
        <f>VLOOKUP(orders[[#This Row],[product_id]],Products!A:C,3,0)</f>
        <v>Electronics</v>
      </c>
      <c r="G2194">
        <v>2</v>
      </c>
      <c r="H2194" s="6">
        <v>0.22145187099964742</v>
      </c>
      <c r="I2194" s="2">
        <f>VLOOKUP($E2194,
Products!$A$1:$F$201,MATCH(Orders!I$1,Products!$A$1:$F$1,0),0)</f>
        <v>30485.811519789549</v>
      </c>
      <c r="J2194" s="2">
        <f>VLOOKUP($E2194,
Products!$A$1:$F$201,MATCH(Orders!J$1,Products!$A$1:$F$1,0),0)</f>
        <v>23818.70129930825</v>
      </c>
    </row>
    <row r="2195" spans="1:10">
      <c r="A2195">
        <v>2194</v>
      </c>
      <c r="B2195" s="4">
        <v>45623</v>
      </c>
      <c r="C2195" s="10">
        <f>DATE(YEAR(orders[[#This Row],[order_date]]), MONTH(orders[[#This Row],[order_date]]), 1)</f>
        <v>45597</v>
      </c>
      <c r="D2195" t="s">
        <v>1046</v>
      </c>
      <c r="E2195" t="s">
        <v>628</v>
      </c>
      <c r="F2195" t="str">
        <f>VLOOKUP(orders[[#This Row],[product_id]],Products!A:C,3,0)</f>
        <v>Electronics</v>
      </c>
      <c r="G2195">
        <v>1</v>
      </c>
      <c r="H2195" s="6">
        <v>0.22707716331840583</v>
      </c>
      <c r="I2195" s="2">
        <f>VLOOKUP($E2195,
Products!$A$1:$F$201,MATCH(Orders!I$1,Products!$A$1:$F$1,0),0)</f>
        <v>2480.4343676348258</v>
      </c>
      <c r="J2195" s="2">
        <f>VLOOKUP($E2195,
Products!$A$1:$F$201,MATCH(Orders!J$1,Products!$A$1:$F$1,0),0)</f>
        <v>1932.862959692628</v>
      </c>
    </row>
    <row r="2196" spans="1:10">
      <c r="A2196">
        <v>2195</v>
      </c>
      <c r="B2196" s="4">
        <v>45897</v>
      </c>
      <c r="C2196" s="10">
        <f>DATE(YEAR(orders[[#This Row],[order_date]]), MONTH(orders[[#This Row],[order_date]]), 1)</f>
        <v>45870</v>
      </c>
      <c r="D2196" t="s">
        <v>3685</v>
      </c>
      <c r="E2196" t="s">
        <v>547</v>
      </c>
      <c r="F2196" t="str">
        <f>VLOOKUP(orders[[#This Row],[product_id]],Products!A:C,3,0)</f>
        <v>Appliances</v>
      </c>
      <c r="G2196">
        <v>1</v>
      </c>
      <c r="H2196" s="6">
        <v>0.11482269719588536</v>
      </c>
      <c r="I2196" s="2">
        <f>VLOOKUP($E2196,
Products!$A$1:$F$201,MATCH(Orders!I$1,Products!$A$1:$F$1,0),0)</f>
        <v>2366.4310858022332</v>
      </c>
      <c r="J2196" s="2">
        <f>VLOOKUP($E2196,
Products!$A$1:$F$201,MATCH(Orders!J$1,Products!$A$1:$F$1,0),0)</f>
        <v>1841.1055346213741</v>
      </c>
    </row>
    <row r="2197" spans="1:10">
      <c r="A2197">
        <v>2196</v>
      </c>
      <c r="B2197" s="4">
        <v>45647</v>
      </c>
      <c r="C2197" s="10">
        <f>DATE(YEAR(orders[[#This Row],[order_date]]), MONTH(orders[[#This Row],[order_date]]), 1)</f>
        <v>45627</v>
      </c>
      <c r="D2197" t="s">
        <v>4353</v>
      </c>
      <c r="E2197" t="s">
        <v>697</v>
      </c>
      <c r="F2197" t="str">
        <f>VLOOKUP(orders[[#This Row],[product_id]],Products!A:C,3,0)</f>
        <v>Electronics</v>
      </c>
      <c r="G2197">
        <v>1</v>
      </c>
      <c r="H2197" s="6">
        <v>0.10604751319451929</v>
      </c>
      <c r="I2197" s="2">
        <f>VLOOKUP($E2197,
Products!$A$1:$F$201,MATCH(Orders!I$1,Products!$A$1:$F$1,0),0)</f>
        <v>17528.463836680221</v>
      </c>
      <c r="J2197" s="2">
        <f>VLOOKUP($E2197,
Products!$A$1:$F$201,MATCH(Orders!J$1,Products!$A$1:$F$1,0),0)</f>
        <v>11565.98358924177</v>
      </c>
    </row>
    <row r="2198" spans="1:10">
      <c r="A2198">
        <v>2197</v>
      </c>
      <c r="B2198" s="4">
        <v>45294</v>
      </c>
      <c r="C2198" s="10">
        <f>DATE(YEAR(orders[[#This Row],[order_date]]), MONTH(orders[[#This Row],[order_date]]), 1)</f>
        <v>45292</v>
      </c>
      <c r="D2198" t="s">
        <v>2657</v>
      </c>
      <c r="E2198" t="s">
        <v>699</v>
      </c>
      <c r="F2198" t="str">
        <f>VLOOKUP(orders[[#This Row],[product_id]],Products!A:C,3,0)</f>
        <v>Appliances</v>
      </c>
      <c r="G2198">
        <v>1</v>
      </c>
      <c r="H2198" s="6">
        <v>0.14563806280416805</v>
      </c>
      <c r="I2198" s="2">
        <f>VLOOKUP($E2198,
Products!$A$1:$F$201,MATCH(Orders!I$1,Products!$A$1:$F$1,0),0)</f>
        <v>25091.998133165329</v>
      </c>
      <c r="J2198" s="2">
        <f>VLOOKUP($E2198,
Products!$A$1:$F$201,MATCH(Orders!J$1,Products!$A$1:$F$1,0),0)</f>
        <v>18464.226825266349</v>
      </c>
    </row>
    <row r="2199" spans="1:10">
      <c r="A2199">
        <v>2198</v>
      </c>
      <c r="B2199" s="4">
        <v>45268</v>
      </c>
      <c r="C2199" s="10">
        <f>DATE(YEAR(orders[[#This Row],[order_date]]), MONTH(orders[[#This Row],[order_date]]), 1)</f>
        <v>45261</v>
      </c>
      <c r="D2199" t="s">
        <v>2487</v>
      </c>
      <c r="E2199" t="s">
        <v>586</v>
      </c>
      <c r="F2199" t="str">
        <f>VLOOKUP(orders[[#This Row],[product_id]],Products!A:C,3,0)</f>
        <v>Appliances</v>
      </c>
      <c r="G2199">
        <v>2</v>
      </c>
      <c r="H2199" s="6">
        <v>0.10712996909122531</v>
      </c>
      <c r="I2199" s="2">
        <f>VLOOKUP($E2199,
Products!$A$1:$F$201,MATCH(Orders!I$1,Products!$A$1:$F$1,0),0)</f>
        <v>22928.971424497449</v>
      </c>
      <c r="J2199" s="2">
        <f>VLOOKUP($E2199,
Products!$A$1:$F$201,MATCH(Orders!J$1,Products!$A$1:$F$1,0),0)</f>
        <v>17801.356740692991</v>
      </c>
    </row>
    <row r="2200" spans="1:10">
      <c r="A2200">
        <v>2199</v>
      </c>
      <c r="B2200" s="4">
        <v>45230</v>
      </c>
      <c r="C2200" s="10">
        <f>DATE(YEAR(orders[[#This Row],[order_date]]), MONTH(orders[[#This Row],[order_date]]), 1)</f>
        <v>45200</v>
      </c>
      <c r="D2200" t="s">
        <v>1235</v>
      </c>
      <c r="E2200" t="s">
        <v>546</v>
      </c>
      <c r="F2200" t="str">
        <f>VLOOKUP(orders[[#This Row],[product_id]],Products!A:C,3,0)</f>
        <v>Electronics</v>
      </c>
      <c r="G2200">
        <v>1</v>
      </c>
      <c r="H2200" s="6">
        <v>0.17517437963874377</v>
      </c>
      <c r="I2200" s="2">
        <f>VLOOKUP($E2200,
Products!$A$1:$F$201,MATCH(Orders!I$1,Products!$A$1:$F$1,0),0)</f>
        <v>21943.16319502375</v>
      </c>
      <c r="J2200" s="2">
        <f>VLOOKUP($E2200,
Products!$A$1:$F$201,MATCH(Orders!J$1,Products!$A$1:$F$1,0),0)</f>
        <v>16937.09489743154</v>
      </c>
    </row>
    <row r="2201" spans="1:10">
      <c r="A2201">
        <v>2200</v>
      </c>
      <c r="B2201" s="4">
        <v>45690</v>
      </c>
      <c r="C2201" s="10">
        <f>DATE(YEAR(orders[[#This Row],[order_date]]), MONTH(orders[[#This Row],[order_date]]), 1)</f>
        <v>45689</v>
      </c>
      <c r="D2201" t="s">
        <v>739</v>
      </c>
      <c r="E2201" t="s">
        <v>619</v>
      </c>
      <c r="F2201" t="str">
        <f>VLOOKUP(orders[[#This Row],[product_id]],Products!A:C,3,0)</f>
        <v>Appliances</v>
      </c>
      <c r="G2201">
        <v>1</v>
      </c>
      <c r="H2201" s="6">
        <v>8.5756238193766279E-2</v>
      </c>
      <c r="I2201" s="2">
        <f>VLOOKUP($E2201,
Products!$A$1:$F$201,MATCH(Orders!I$1,Products!$A$1:$F$1,0),0)</f>
        <v>6040.8433358455886</v>
      </c>
      <c r="J2201" s="2">
        <f>VLOOKUP($E2201,
Products!$A$1:$F$201,MATCH(Orders!J$1,Products!$A$1:$F$1,0),0)</f>
        <v>4363.6239115177623</v>
      </c>
    </row>
    <row r="2202" spans="1:10">
      <c r="A2202">
        <v>2201</v>
      </c>
      <c r="B2202" s="4">
        <v>45742</v>
      </c>
      <c r="C2202" s="10">
        <f>DATE(YEAR(orders[[#This Row],[order_date]]), MONTH(orders[[#This Row],[order_date]]), 1)</f>
        <v>45717</v>
      </c>
      <c r="D2202" t="s">
        <v>4601</v>
      </c>
      <c r="E2202" t="s">
        <v>525</v>
      </c>
      <c r="F2202" t="str">
        <f>VLOOKUP(orders[[#This Row],[product_id]],Products!A:C,3,0)</f>
        <v>Electronics</v>
      </c>
      <c r="G2202">
        <v>2</v>
      </c>
      <c r="H2202" s="6">
        <v>0.18736634319526638</v>
      </c>
      <c r="I2202" s="2">
        <f>VLOOKUP($E2202,
Products!$A$1:$F$201,MATCH(Orders!I$1,Products!$A$1:$F$1,0),0)</f>
        <v>2441.7405612875209</v>
      </c>
      <c r="J2202" s="2">
        <f>VLOOKUP($E2202,
Products!$A$1:$F$201,MATCH(Orders!J$1,Products!$A$1:$F$1,0),0)</f>
        <v>1934.1373706011941</v>
      </c>
    </row>
    <row r="2203" spans="1:10">
      <c r="A2203">
        <v>2202</v>
      </c>
      <c r="B2203" s="4">
        <v>45038</v>
      </c>
      <c r="C2203" s="10">
        <f>DATE(YEAR(orders[[#This Row],[order_date]]), MONTH(orders[[#This Row],[order_date]]), 1)</f>
        <v>45017</v>
      </c>
      <c r="D2203" t="s">
        <v>3751</v>
      </c>
      <c r="E2203" t="s">
        <v>514</v>
      </c>
      <c r="F2203" t="str">
        <f>VLOOKUP(orders[[#This Row],[product_id]],Products!A:C,3,0)</f>
        <v>Electronics</v>
      </c>
      <c r="G2203">
        <v>1</v>
      </c>
      <c r="H2203" s="6">
        <v>0.18331064775682435</v>
      </c>
      <c r="I2203" s="2">
        <f>VLOOKUP($E2203,
Products!$A$1:$F$201,MATCH(Orders!I$1,Products!$A$1:$F$1,0),0)</f>
        <v>16482.730474054071</v>
      </c>
      <c r="J2203" s="2">
        <f>VLOOKUP($E2203,
Products!$A$1:$F$201,MATCH(Orders!J$1,Products!$A$1:$F$1,0),0)</f>
        <v>12480.81165565178</v>
      </c>
    </row>
    <row r="2204" spans="1:10">
      <c r="A2204">
        <v>2203</v>
      </c>
      <c r="B2204" s="4">
        <v>45804</v>
      </c>
      <c r="C2204" s="10">
        <f>DATE(YEAR(orders[[#This Row],[order_date]]), MONTH(orders[[#This Row],[order_date]]), 1)</f>
        <v>45778</v>
      </c>
      <c r="D2204" t="s">
        <v>1028</v>
      </c>
      <c r="E2204" t="s">
        <v>562</v>
      </c>
      <c r="F2204" t="str">
        <f>VLOOKUP(orders[[#This Row],[product_id]],Products!A:C,3,0)</f>
        <v>Electronics</v>
      </c>
      <c r="G2204">
        <v>2</v>
      </c>
      <c r="H2204" s="6">
        <v>0.22400305595988451</v>
      </c>
      <c r="I2204" s="2">
        <f>VLOOKUP($E2204,
Products!$A$1:$F$201,MATCH(Orders!I$1,Products!$A$1:$F$1,0),0)</f>
        <v>2550.478597498749</v>
      </c>
      <c r="J2204" s="2">
        <f>VLOOKUP($E2204,
Products!$A$1:$F$201,MATCH(Orders!J$1,Products!$A$1:$F$1,0),0)</f>
        <v>1688.129752018375</v>
      </c>
    </row>
    <row r="2205" spans="1:10">
      <c r="A2205">
        <v>2204</v>
      </c>
      <c r="B2205" s="4">
        <v>45956</v>
      </c>
      <c r="C2205" s="10">
        <f>DATE(YEAR(orders[[#This Row],[order_date]]), MONTH(orders[[#This Row],[order_date]]), 1)</f>
        <v>45931</v>
      </c>
      <c r="D2205" t="s">
        <v>1910</v>
      </c>
      <c r="E2205" t="s">
        <v>629</v>
      </c>
      <c r="F2205" t="str">
        <f>VLOOKUP(orders[[#This Row],[product_id]],Products!A:C,3,0)</f>
        <v>Electronics</v>
      </c>
      <c r="G2205">
        <v>3</v>
      </c>
      <c r="H2205" s="6">
        <v>0.23934241704280038</v>
      </c>
      <c r="I2205" s="2">
        <f>VLOOKUP($E2205,
Products!$A$1:$F$201,MATCH(Orders!I$1,Products!$A$1:$F$1,0),0)</f>
        <v>12411.13061655427</v>
      </c>
      <c r="J2205" s="2">
        <f>VLOOKUP($E2205,
Products!$A$1:$F$201,MATCH(Orders!J$1,Products!$A$1:$F$1,0),0)</f>
        <v>9821.2729118635452</v>
      </c>
    </row>
    <row r="2206" spans="1:10">
      <c r="A2206">
        <v>2205</v>
      </c>
      <c r="B2206" s="4">
        <v>45856</v>
      </c>
      <c r="C2206" s="10">
        <f>DATE(YEAR(orders[[#This Row],[order_date]]), MONTH(orders[[#This Row],[order_date]]), 1)</f>
        <v>45839</v>
      </c>
      <c r="D2206" t="s">
        <v>2692</v>
      </c>
      <c r="E2206" t="s">
        <v>650</v>
      </c>
      <c r="F2206" t="str">
        <f>VLOOKUP(orders[[#This Row],[product_id]],Products!A:C,3,0)</f>
        <v>Electronics</v>
      </c>
      <c r="G2206">
        <v>1</v>
      </c>
      <c r="H2206" s="6">
        <v>0.20478366919124708</v>
      </c>
      <c r="I2206" s="2">
        <f>VLOOKUP($E2206,
Products!$A$1:$F$201,MATCH(Orders!I$1,Products!$A$1:$F$1,0),0)</f>
        <v>12936.529609330941</v>
      </c>
      <c r="J2206" s="2">
        <f>VLOOKUP($E2206,
Products!$A$1:$F$201,MATCH(Orders!J$1,Products!$A$1:$F$1,0),0)</f>
        <v>9465.2602677376308</v>
      </c>
    </row>
    <row r="2207" spans="1:10">
      <c r="A2207">
        <v>2206</v>
      </c>
      <c r="B2207" s="4">
        <v>45629</v>
      </c>
      <c r="C2207" s="10">
        <f>DATE(YEAR(orders[[#This Row],[order_date]]), MONTH(orders[[#This Row],[order_date]]), 1)</f>
        <v>45627</v>
      </c>
      <c r="D2207" t="s">
        <v>1052</v>
      </c>
      <c r="E2207" t="s">
        <v>583</v>
      </c>
      <c r="F2207" t="str">
        <f>VLOOKUP(orders[[#This Row],[product_id]],Products!A:C,3,0)</f>
        <v>Electronics</v>
      </c>
      <c r="G2207">
        <v>2</v>
      </c>
      <c r="H2207" s="6">
        <v>0.23430658259343165</v>
      </c>
      <c r="I2207" s="2">
        <f>VLOOKUP($E2207,
Products!$A$1:$F$201,MATCH(Orders!I$1,Products!$A$1:$F$1,0),0)</f>
        <v>22677.574574249091</v>
      </c>
      <c r="J2207" s="2">
        <f>VLOOKUP($E2207,
Products!$A$1:$F$201,MATCH(Orders!J$1,Products!$A$1:$F$1,0),0)</f>
        <v>16593.91273362303</v>
      </c>
    </row>
    <row r="2208" spans="1:10">
      <c r="A2208">
        <v>2207</v>
      </c>
      <c r="B2208" s="4">
        <v>45772</v>
      </c>
      <c r="C2208" s="10">
        <f>DATE(YEAR(orders[[#This Row],[order_date]]), MONTH(orders[[#This Row],[order_date]]), 1)</f>
        <v>45748</v>
      </c>
      <c r="D2208" t="s">
        <v>2435</v>
      </c>
      <c r="E2208" t="s">
        <v>523</v>
      </c>
      <c r="F2208" t="str">
        <f>VLOOKUP(orders[[#This Row],[product_id]],Products!A:C,3,0)</f>
        <v>Electronics</v>
      </c>
      <c r="G2208">
        <v>2</v>
      </c>
      <c r="H2208" s="6">
        <v>0.12628240285094053</v>
      </c>
      <c r="I2208" s="2">
        <f>VLOOKUP($E2208,
Products!$A$1:$F$201,MATCH(Orders!I$1,Products!$A$1:$F$1,0),0)</f>
        <v>27240.414518089601</v>
      </c>
      <c r="J2208" s="2">
        <f>VLOOKUP($E2208,
Products!$A$1:$F$201,MATCH(Orders!J$1,Products!$A$1:$F$1,0),0)</f>
        <v>21217.524617692769</v>
      </c>
    </row>
    <row r="2209" spans="1:10">
      <c r="A2209">
        <v>2208</v>
      </c>
      <c r="B2209" s="4">
        <v>45870</v>
      </c>
      <c r="C2209" s="10">
        <f>DATE(YEAR(orders[[#This Row],[order_date]]), MONTH(orders[[#This Row],[order_date]]), 1)</f>
        <v>45870</v>
      </c>
      <c r="D2209" t="s">
        <v>1921</v>
      </c>
      <c r="E2209" t="s">
        <v>568</v>
      </c>
      <c r="F2209" t="str">
        <f>VLOOKUP(orders[[#This Row],[product_id]],Products!A:C,3,0)</f>
        <v>Electronics</v>
      </c>
      <c r="G2209">
        <v>1</v>
      </c>
      <c r="H2209" s="6">
        <v>0.17551115158939112</v>
      </c>
      <c r="I2209" s="2">
        <f>VLOOKUP($E2209,
Products!$A$1:$F$201,MATCH(Orders!I$1,Products!$A$1:$F$1,0),0)</f>
        <v>21702.72353355262</v>
      </c>
      <c r="J2209" s="2">
        <f>VLOOKUP($E2209,
Products!$A$1:$F$201,MATCH(Orders!J$1,Products!$A$1:$F$1,0),0)</f>
        <v>17244.710704747551</v>
      </c>
    </row>
    <row r="2210" spans="1:10">
      <c r="A2210">
        <v>2209</v>
      </c>
      <c r="B2210" s="4">
        <v>45205</v>
      </c>
      <c r="C2210" s="10">
        <f>DATE(YEAR(orders[[#This Row],[order_date]]), MONTH(orders[[#This Row],[order_date]]), 1)</f>
        <v>45200</v>
      </c>
      <c r="D2210" t="s">
        <v>2308</v>
      </c>
      <c r="E2210" t="s">
        <v>705</v>
      </c>
      <c r="F2210" t="str">
        <f>VLOOKUP(orders[[#This Row],[product_id]],Products!A:C,3,0)</f>
        <v>Electronics</v>
      </c>
      <c r="G2210">
        <v>3</v>
      </c>
      <c r="H2210" s="6">
        <v>0.15469078717687462</v>
      </c>
      <c r="I2210" s="2">
        <f>VLOOKUP($E2210,
Products!$A$1:$F$201,MATCH(Orders!I$1,Products!$A$1:$F$1,0),0)</f>
        <v>11719.594724541899</v>
      </c>
      <c r="J2210" s="2">
        <f>VLOOKUP($E2210,
Products!$A$1:$F$201,MATCH(Orders!J$1,Products!$A$1:$F$1,0),0)</f>
        <v>7926.6332911718628</v>
      </c>
    </row>
    <row r="2211" spans="1:10">
      <c r="A2211">
        <v>2210</v>
      </c>
      <c r="B2211" s="4">
        <v>45308</v>
      </c>
      <c r="C2211" s="10">
        <f>DATE(YEAR(orders[[#This Row],[order_date]]), MONTH(orders[[#This Row],[order_date]]), 1)</f>
        <v>45292</v>
      </c>
      <c r="D2211" t="s">
        <v>3474</v>
      </c>
      <c r="E2211" t="s">
        <v>598</v>
      </c>
      <c r="F2211" t="str">
        <f>VLOOKUP(orders[[#This Row],[product_id]],Products!A:C,3,0)</f>
        <v>Appliances</v>
      </c>
      <c r="G2211">
        <v>2</v>
      </c>
      <c r="H2211" s="6">
        <v>5.7340200389808346E-2</v>
      </c>
      <c r="I2211" s="2">
        <f>VLOOKUP($E2211,
Products!$A$1:$F$201,MATCH(Orders!I$1,Products!$A$1:$F$1,0),0)</f>
        <v>5641.6789233526652</v>
      </c>
      <c r="J2211" s="2">
        <f>VLOOKUP($E2211,
Products!$A$1:$F$201,MATCH(Orders!J$1,Products!$A$1:$F$1,0),0)</f>
        <v>4031.2473685481059</v>
      </c>
    </row>
    <row r="2212" spans="1:10">
      <c r="A2212">
        <v>2211</v>
      </c>
      <c r="B2212" s="4">
        <v>44939</v>
      </c>
      <c r="C2212" s="10">
        <f>DATE(YEAR(orders[[#This Row],[order_date]]), MONTH(orders[[#This Row],[order_date]]), 1)</f>
        <v>44927</v>
      </c>
      <c r="D2212" t="s">
        <v>4655</v>
      </c>
      <c r="E2212" t="s">
        <v>705</v>
      </c>
      <c r="F2212" t="str">
        <f>VLOOKUP(orders[[#This Row],[product_id]],Products!A:C,3,0)</f>
        <v>Electronics</v>
      </c>
      <c r="G2212">
        <v>1</v>
      </c>
      <c r="H2212" s="6">
        <v>0.13213767509870375</v>
      </c>
      <c r="I2212" s="2">
        <f>VLOOKUP($E2212,
Products!$A$1:$F$201,MATCH(Orders!I$1,Products!$A$1:$F$1,0),0)</f>
        <v>11719.594724541899</v>
      </c>
      <c r="J2212" s="2">
        <f>VLOOKUP($E2212,
Products!$A$1:$F$201,MATCH(Orders!J$1,Products!$A$1:$F$1,0),0)</f>
        <v>7926.6332911718628</v>
      </c>
    </row>
    <row r="2213" spans="1:10">
      <c r="A2213">
        <v>2212</v>
      </c>
      <c r="B2213" s="4">
        <v>45229</v>
      </c>
      <c r="C2213" s="10">
        <f>DATE(YEAR(orders[[#This Row],[order_date]]), MONTH(orders[[#This Row],[order_date]]), 1)</f>
        <v>45200</v>
      </c>
      <c r="D2213" t="s">
        <v>2408</v>
      </c>
      <c r="E2213" t="s">
        <v>531</v>
      </c>
      <c r="F2213" t="str">
        <f>VLOOKUP(orders[[#This Row],[product_id]],Products!A:C,3,0)</f>
        <v>Electronics</v>
      </c>
      <c r="G2213">
        <v>1</v>
      </c>
      <c r="H2213" s="6">
        <v>0.23409959202380609</v>
      </c>
      <c r="I2213" s="2">
        <f>VLOOKUP($E2213,
Products!$A$1:$F$201,MATCH(Orders!I$1,Products!$A$1:$F$1,0),0)</f>
        <v>29674.378925417219</v>
      </c>
      <c r="J2213" s="2">
        <f>VLOOKUP($E2213,
Products!$A$1:$F$201,MATCH(Orders!J$1,Products!$A$1:$F$1,0),0)</f>
        <v>20795.30337605517</v>
      </c>
    </row>
    <row r="2214" spans="1:10">
      <c r="A2214">
        <v>2213</v>
      </c>
      <c r="B2214" s="4">
        <v>45086</v>
      </c>
      <c r="C2214" s="10">
        <f>DATE(YEAR(orders[[#This Row],[order_date]]), MONTH(orders[[#This Row],[order_date]]), 1)</f>
        <v>45078</v>
      </c>
      <c r="D2214" t="s">
        <v>4023</v>
      </c>
      <c r="E2214" t="s">
        <v>705</v>
      </c>
      <c r="F2214" t="str">
        <f>VLOOKUP(orders[[#This Row],[product_id]],Products!A:C,3,0)</f>
        <v>Electronics</v>
      </c>
      <c r="G2214">
        <v>3</v>
      </c>
      <c r="H2214" s="6">
        <v>0.16755528208564033</v>
      </c>
      <c r="I2214" s="2">
        <f>VLOOKUP($E2214,
Products!$A$1:$F$201,MATCH(Orders!I$1,Products!$A$1:$F$1,0),0)</f>
        <v>11719.594724541899</v>
      </c>
      <c r="J2214" s="2">
        <f>VLOOKUP($E2214,
Products!$A$1:$F$201,MATCH(Orders!J$1,Products!$A$1:$F$1,0),0)</f>
        <v>7926.6332911718628</v>
      </c>
    </row>
    <row r="2215" spans="1:10">
      <c r="A2215">
        <v>2214</v>
      </c>
      <c r="B2215" s="4">
        <v>45080</v>
      </c>
      <c r="C2215" s="10">
        <f>DATE(YEAR(orders[[#This Row],[order_date]]), MONTH(orders[[#This Row],[order_date]]), 1)</f>
        <v>45078</v>
      </c>
      <c r="D2215" t="s">
        <v>950</v>
      </c>
      <c r="E2215" t="s">
        <v>589</v>
      </c>
      <c r="F2215" t="str">
        <f>VLOOKUP(orders[[#This Row],[product_id]],Products!A:C,3,0)</f>
        <v>Appliances</v>
      </c>
      <c r="G2215">
        <v>2</v>
      </c>
      <c r="H2215" s="6">
        <v>0.12716361158298917</v>
      </c>
      <c r="I2215" s="2">
        <f>VLOOKUP($E2215,
Products!$A$1:$F$201,MATCH(Orders!I$1,Products!$A$1:$F$1,0),0)</f>
        <v>6227.1351854710047</v>
      </c>
      <c r="J2215" s="2">
        <f>VLOOKUP($E2215,
Products!$A$1:$F$201,MATCH(Orders!J$1,Products!$A$1:$F$1,0),0)</f>
        <v>4146.7707671772396</v>
      </c>
    </row>
    <row r="2216" spans="1:10">
      <c r="A2216">
        <v>2215</v>
      </c>
      <c r="B2216" s="4">
        <v>45680</v>
      </c>
      <c r="C2216" s="10">
        <f>DATE(YEAR(orders[[#This Row],[order_date]]), MONTH(orders[[#This Row],[order_date]]), 1)</f>
        <v>45658</v>
      </c>
      <c r="D2216" t="s">
        <v>3431</v>
      </c>
      <c r="E2216" t="s">
        <v>705</v>
      </c>
      <c r="F2216" t="str">
        <f>VLOOKUP(orders[[#This Row],[product_id]],Products!A:C,3,0)</f>
        <v>Electronics</v>
      </c>
      <c r="G2216">
        <v>1</v>
      </c>
      <c r="H2216" s="6">
        <v>0.14144687072912387</v>
      </c>
      <c r="I2216" s="2">
        <f>VLOOKUP($E2216,
Products!$A$1:$F$201,MATCH(Orders!I$1,Products!$A$1:$F$1,0),0)</f>
        <v>11719.594724541899</v>
      </c>
      <c r="J2216" s="2">
        <f>VLOOKUP($E2216,
Products!$A$1:$F$201,MATCH(Orders!J$1,Products!$A$1:$F$1,0),0)</f>
        <v>7926.6332911718628</v>
      </c>
    </row>
    <row r="2217" spans="1:10">
      <c r="A2217">
        <v>2216</v>
      </c>
      <c r="B2217" s="4">
        <v>45107</v>
      </c>
      <c r="C2217" s="10">
        <f>DATE(YEAR(orders[[#This Row],[order_date]]), MONTH(orders[[#This Row],[order_date]]), 1)</f>
        <v>45078</v>
      </c>
      <c r="D2217" t="s">
        <v>2537</v>
      </c>
      <c r="E2217" t="s">
        <v>518</v>
      </c>
      <c r="F2217" t="str">
        <f>VLOOKUP(orders[[#This Row],[product_id]],Products!A:C,3,0)</f>
        <v>Electronics</v>
      </c>
      <c r="G2217">
        <v>1</v>
      </c>
      <c r="H2217" s="6">
        <v>0.24442748931758759</v>
      </c>
      <c r="I2217" s="2">
        <f>VLOOKUP($E2217,
Products!$A$1:$F$201,MATCH(Orders!I$1,Products!$A$1:$F$1,0),0)</f>
        <v>23393.890826127132</v>
      </c>
      <c r="J2217" s="2">
        <f>VLOOKUP($E2217,
Products!$A$1:$F$201,MATCH(Orders!J$1,Products!$A$1:$F$1,0),0)</f>
        <v>16064.756531016081</v>
      </c>
    </row>
    <row r="2218" spans="1:10">
      <c r="A2218">
        <v>2217</v>
      </c>
      <c r="B2218" s="4">
        <v>45303</v>
      </c>
      <c r="C2218" s="10">
        <f>DATE(YEAR(orders[[#This Row],[order_date]]), MONTH(orders[[#This Row],[order_date]]), 1)</f>
        <v>45292</v>
      </c>
      <c r="D2218" t="s">
        <v>3668</v>
      </c>
      <c r="E2218" t="s">
        <v>624</v>
      </c>
      <c r="F2218" t="str">
        <f>VLOOKUP(orders[[#This Row],[product_id]],Products!A:C,3,0)</f>
        <v>Appliances</v>
      </c>
      <c r="G2218">
        <v>1</v>
      </c>
      <c r="H2218" s="6">
        <v>9.1448599777442671E-2</v>
      </c>
      <c r="I2218" s="2">
        <f>VLOOKUP($E2218,
Products!$A$1:$F$201,MATCH(Orders!I$1,Products!$A$1:$F$1,0),0)</f>
        <v>2102.383201797521</v>
      </c>
      <c r="J2218" s="2">
        <f>VLOOKUP($E2218,
Products!$A$1:$F$201,MATCH(Orders!J$1,Products!$A$1:$F$1,0),0)</f>
        <v>1599.330443274388</v>
      </c>
    </row>
    <row r="2219" spans="1:10">
      <c r="A2219">
        <v>2218</v>
      </c>
      <c r="B2219" s="4">
        <v>45702</v>
      </c>
      <c r="C2219" s="10">
        <f>DATE(YEAR(orders[[#This Row],[order_date]]), MONTH(orders[[#This Row],[order_date]]), 1)</f>
        <v>45689</v>
      </c>
      <c r="D2219" t="s">
        <v>3476</v>
      </c>
      <c r="E2219" t="s">
        <v>650</v>
      </c>
      <c r="F2219" t="str">
        <f>VLOOKUP(orders[[#This Row],[product_id]],Products!A:C,3,0)</f>
        <v>Electronics</v>
      </c>
      <c r="G2219">
        <v>1</v>
      </c>
      <c r="H2219" s="6">
        <v>0.10010412677183024</v>
      </c>
      <c r="I2219" s="2">
        <f>VLOOKUP($E2219,
Products!$A$1:$F$201,MATCH(Orders!I$1,Products!$A$1:$F$1,0),0)</f>
        <v>12936.529609330941</v>
      </c>
      <c r="J2219" s="2">
        <f>VLOOKUP($E2219,
Products!$A$1:$F$201,MATCH(Orders!J$1,Products!$A$1:$F$1,0),0)</f>
        <v>9465.2602677376308</v>
      </c>
    </row>
    <row r="2220" spans="1:10">
      <c r="A2220">
        <v>2219</v>
      </c>
      <c r="B2220" s="4">
        <v>44942</v>
      </c>
      <c r="C2220" s="10">
        <f>DATE(YEAR(orders[[#This Row],[order_date]]), MONTH(orders[[#This Row],[order_date]]), 1)</f>
        <v>44927</v>
      </c>
      <c r="D2220" t="s">
        <v>3757</v>
      </c>
      <c r="E2220" t="s">
        <v>620</v>
      </c>
      <c r="F2220" t="str">
        <f>VLOOKUP(orders[[#This Row],[product_id]],Products!A:C,3,0)</f>
        <v>Electronics</v>
      </c>
      <c r="G2220">
        <v>1</v>
      </c>
      <c r="H2220" s="6">
        <v>0.1401838211970805</v>
      </c>
      <c r="I2220" s="2">
        <f>VLOOKUP($E2220,
Products!$A$1:$F$201,MATCH(Orders!I$1,Products!$A$1:$F$1,0),0)</f>
        <v>23669.635851452331</v>
      </c>
      <c r="J2220" s="2">
        <f>VLOOKUP($E2220,
Products!$A$1:$F$201,MATCH(Orders!J$1,Products!$A$1:$F$1,0),0)</f>
        <v>17880.752220874681</v>
      </c>
    </row>
    <row r="2221" spans="1:10">
      <c r="A2221">
        <v>2220</v>
      </c>
      <c r="B2221" s="4">
        <v>45179</v>
      </c>
      <c r="C2221" s="10">
        <f>DATE(YEAR(orders[[#This Row],[order_date]]), MONTH(orders[[#This Row],[order_date]]), 1)</f>
        <v>45170</v>
      </c>
      <c r="D2221" t="s">
        <v>838</v>
      </c>
      <c r="E2221" t="s">
        <v>531</v>
      </c>
      <c r="F2221" t="str">
        <f>VLOOKUP(orders[[#This Row],[product_id]],Products!A:C,3,0)</f>
        <v>Electronics</v>
      </c>
      <c r="G2221">
        <v>2</v>
      </c>
      <c r="H2221" s="6">
        <v>0.24990211315419253</v>
      </c>
      <c r="I2221" s="2">
        <f>VLOOKUP($E2221,
Products!$A$1:$F$201,MATCH(Orders!I$1,Products!$A$1:$F$1,0),0)</f>
        <v>29674.378925417219</v>
      </c>
      <c r="J2221" s="2">
        <f>VLOOKUP($E2221,
Products!$A$1:$F$201,MATCH(Orders!J$1,Products!$A$1:$F$1,0),0)</f>
        <v>20795.30337605517</v>
      </c>
    </row>
    <row r="2222" spans="1:10">
      <c r="A2222">
        <v>2221</v>
      </c>
      <c r="B2222" s="4">
        <v>46010</v>
      </c>
      <c r="C2222" s="10">
        <f>DATE(YEAR(orders[[#This Row],[order_date]]), MONTH(orders[[#This Row],[order_date]]), 1)</f>
        <v>45992</v>
      </c>
      <c r="D2222" t="s">
        <v>3974</v>
      </c>
      <c r="E2222" t="s">
        <v>639</v>
      </c>
      <c r="F2222" t="str">
        <f>VLOOKUP(orders[[#This Row],[product_id]],Products!A:C,3,0)</f>
        <v>Appliances</v>
      </c>
      <c r="G2222">
        <v>1</v>
      </c>
      <c r="H2222" s="6">
        <v>9.7149496145936376E-2</v>
      </c>
      <c r="I2222" s="2">
        <f>VLOOKUP($E2222,
Products!$A$1:$F$201,MATCH(Orders!I$1,Products!$A$1:$F$1,0),0)</f>
        <v>2320.8560923599921</v>
      </c>
      <c r="J2222" s="2">
        <f>VLOOKUP($E2222,
Products!$A$1:$F$201,MATCH(Orders!J$1,Products!$A$1:$F$1,0),0)</f>
        <v>1750.110004830213</v>
      </c>
    </row>
    <row r="2223" spans="1:10">
      <c r="A2223">
        <v>2222</v>
      </c>
      <c r="B2223" s="4">
        <v>44957</v>
      </c>
      <c r="C2223" s="10">
        <f>DATE(YEAR(orders[[#This Row],[order_date]]), MONTH(orders[[#This Row],[order_date]]), 1)</f>
        <v>44927</v>
      </c>
      <c r="D2223" t="s">
        <v>3663</v>
      </c>
      <c r="E2223" t="s">
        <v>586</v>
      </c>
      <c r="F2223" t="str">
        <f>VLOOKUP(orders[[#This Row],[product_id]],Products!A:C,3,0)</f>
        <v>Appliances</v>
      </c>
      <c r="G2223">
        <v>1</v>
      </c>
      <c r="H2223" s="6">
        <v>0.10535448604637729</v>
      </c>
      <c r="I2223" s="2">
        <f>VLOOKUP($E2223,
Products!$A$1:$F$201,MATCH(Orders!I$1,Products!$A$1:$F$1,0),0)</f>
        <v>22928.971424497449</v>
      </c>
      <c r="J2223" s="2">
        <f>VLOOKUP($E2223,
Products!$A$1:$F$201,MATCH(Orders!J$1,Products!$A$1:$F$1,0),0)</f>
        <v>17801.356740692991</v>
      </c>
    </row>
    <row r="2224" spans="1:10">
      <c r="A2224">
        <v>2223</v>
      </c>
      <c r="B2224" s="4">
        <v>45971</v>
      </c>
      <c r="C2224" s="10">
        <f>DATE(YEAR(orders[[#This Row],[order_date]]), MONTH(orders[[#This Row],[order_date]]), 1)</f>
        <v>45962</v>
      </c>
      <c r="D2224" t="s">
        <v>2076</v>
      </c>
      <c r="E2224" t="s">
        <v>637</v>
      </c>
      <c r="F2224" t="str">
        <f>VLOOKUP(orders[[#This Row],[product_id]],Products!A:C,3,0)</f>
        <v>Electronics</v>
      </c>
      <c r="G2224">
        <v>1</v>
      </c>
      <c r="H2224" s="6">
        <v>0.18461646387955316</v>
      </c>
      <c r="I2224" s="2">
        <f>VLOOKUP($E2224,
Products!$A$1:$F$201,MATCH(Orders!I$1,Products!$A$1:$F$1,0),0)</f>
        <v>2722.8882486231741</v>
      </c>
      <c r="J2224" s="2">
        <f>VLOOKUP($E2224,
Products!$A$1:$F$201,MATCH(Orders!J$1,Products!$A$1:$F$1,0),0)</f>
        <v>2155.455197032014</v>
      </c>
    </row>
    <row r="2225" spans="1:10">
      <c r="A2225">
        <v>2224</v>
      </c>
      <c r="B2225" s="4">
        <v>45657</v>
      </c>
      <c r="C2225" s="10">
        <f>DATE(YEAR(orders[[#This Row],[order_date]]), MONTH(orders[[#This Row],[order_date]]), 1)</f>
        <v>45627</v>
      </c>
      <c r="D2225" t="s">
        <v>2802</v>
      </c>
      <c r="E2225" t="s">
        <v>594</v>
      </c>
      <c r="F2225" t="str">
        <f>VLOOKUP(orders[[#This Row],[product_id]],Products!A:C,3,0)</f>
        <v>Electronics</v>
      </c>
      <c r="G2225">
        <v>1</v>
      </c>
      <c r="H2225" s="6">
        <v>0.23523832402716971</v>
      </c>
      <c r="I2225" s="2">
        <f>VLOOKUP($E2225,
Products!$A$1:$F$201,MATCH(Orders!I$1,Products!$A$1:$F$1,0),0)</f>
        <v>19992.108086337241</v>
      </c>
      <c r="J2225" s="2">
        <f>VLOOKUP($E2225,
Products!$A$1:$F$201,MATCH(Orders!J$1,Products!$A$1:$F$1,0),0)</f>
        <v>14456.6967044005</v>
      </c>
    </row>
    <row r="2226" spans="1:10">
      <c r="A2226">
        <v>2225</v>
      </c>
      <c r="B2226" s="4">
        <v>45215</v>
      </c>
      <c r="C2226" s="10">
        <f>DATE(YEAR(orders[[#This Row],[order_date]]), MONTH(orders[[#This Row],[order_date]]), 1)</f>
        <v>45200</v>
      </c>
      <c r="D2226" t="s">
        <v>1793</v>
      </c>
      <c r="E2226" t="s">
        <v>512</v>
      </c>
      <c r="F2226" t="str">
        <f>VLOOKUP(orders[[#This Row],[product_id]],Products!A:C,3,0)</f>
        <v>Electronics</v>
      </c>
      <c r="G2226">
        <v>3</v>
      </c>
      <c r="H2226" s="6">
        <v>0.20628487001762963</v>
      </c>
      <c r="I2226" s="2">
        <f>VLOOKUP($E2226,
Products!$A$1:$F$201,MATCH(Orders!I$1,Products!$A$1:$F$1,0),0)</f>
        <v>12877.548087294561</v>
      </c>
      <c r="J2226" s="2">
        <f>VLOOKUP($E2226,
Products!$A$1:$F$201,MATCH(Orders!J$1,Products!$A$1:$F$1,0),0)</f>
        <v>9551.9000631411909</v>
      </c>
    </row>
    <row r="2227" spans="1:10">
      <c r="A2227">
        <v>2226</v>
      </c>
      <c r="B2227" s="4">
        <v>45424</v>
      </c>
      <c r="C2227" s="10">
        <f>DATE(YEAR(orders[[#This Row],[order_date]]), MONTH(orders[[#This Row],[order_date]]), 1)</f>
        <v>45413</v>
      </c>
      <c r="D2227" t="s">
        <v>2353</v>
      </c>
      <c r="E2227" t="s">
        <v>522</v>
      </c>
      <c r="F2227" t="str">
        <f>VLOOKUP(orders[[#This Row],[product_id]],Products!A:C,3,0)</f>
        <v>Appliances</v>
      </c>
      <c r="G2227">
        <v>1</v>
      </c>
      <c r="H2227" s="6">
        <v>0.11060288791807099</v>
      </c>
      <c r="I2227" s="2">
        <f>VLOOKUP($E2227,
Products!$A$1:$F$201,MATCH(Orders!I$1,Products!$A$1:$F$1,0),0)</f>
        <v>24966.707940261898</v>
      </c>
      <c r="J2227" s="2">
        <f>VLOOKUP($E2227,
Products!$A$1:$F$201,MATCH(Orders!J$1,Products!$A$1:$F$1,0),0)</f>
        <v>19868.70644165645</v>
      </c>
    </row>
    <row r="2228" spans="1:10">
      <c r="A2228">
        <v>2227</v>
      </c>
      <c r="B2228" s="4">
        <v>45474</v>
      </c>
      <c r="C2228" s="10">
        <f>DATE(YEAR(orders[[#This Row],[order_date]]), MONTH(orders[[#This Row],[order_date]]), 1)</f>
        <v>45474</v>
      </c>
      <c r="D2228" t="s">
        <v>2597</v>
      </c>
      <c r="E2228" t="s">
        <v>591</v>
      </c>
      <c r="F2228" t="str">
        <f>VLOOKUP(orders[[#This Row],[product_id]],Products!A:C,3,0)</f>
        <v>Appliances</v>
      </c>
      <c r="G2228">
        <v>1</v>
      </c>
      <c r="H2228" s="6">
        <v>0.1252027300717094</v>
      </c>
      <c r="I2228" s="2">
        <f>VLOOKUP($E2228,
Products!$A$1:$F$201,MATCH(Orders!I$1,Products!$A$1:$F$1,0),0)</f>
        <v>5828.0678031706884</v>
      </c>
      <c r="J2228" s="2">
        <f>VLOOKUP($E2228,
Products!$A$1:$F$201,MATCH(Orders!J$1,Products!$A$1:$F$1,0),0)</f>
        <v>3928.741316454903</v>
      </c>
    </row>
    <row r="2229" spans="1:10">
      <c r="A2229">
        <v>2228</v>
      </c>
      <c r="B2229" s="4">
        <v>45887</v>
      </c>
      <c r="C2229" s="10">
        <f>DATE(YEAR(orders[[#This Row],[order_date]]), MONTH(orders[[#This Row],[order_date]]), 1)</f>
        <v>45870</v>
      </c>
      <c r="D2229" t="s">
        <v>2426</v>
      </c>
      <c r="E2229" t="s">
        <v>633</v>
      </c>
      <c r="F2229" t="str">
        <f>VLOOKUP(orders[[#This Row],[product_id]],Products!A:C,3,0)</f>
        <v>Appliances</v>
      </c>
      <c r="G2229">
        <v>1</v>
      </c>
      <c r="H2229" s="6">
        <v>0.13899709291887519</v>
      </c>
      <c r="I2229" s="2">
        <f>VLOOKUP($E2229,
Products!$A$1:$F$201,MATCH(Orders!I$1,Products!$A$1:$F$1,0),0)</f>
        <v>2361.4162937319088</v>
      </c>
      <c r="J2229" s="2">
        <f>VLOOKUP($E2229,
Products!$A$1:$F$201,MATCH(Orders!J$1,Products!$A$1:$F$1,0),0)</f>
        <v>1552.5536411429621</v>
      </c>
    </row>
    <row r="2230" spans="1:10">
      <c r="A2230">
        <v>2229</v>
      </c>
      <c r="B2230" s="4">
        <v>45058</v>
      </c>
      <c r="C2230" s="10">
        <f>DATE(YEAR(orders[[#This Row],[order_date]]), MONTH(orders[[#This Row],[order_date]]), 1)</f>
        <v>45047</v>
      </c>
      <c r="D2230" t="s">
        <v>1833</v>
      </c>
      <c r="E2230" t="s">
        <v>623</v>
      </c>
      <c r="F2230" t="str">
        <f>VLOOKUP(orders[[#This Row],[product_id]],Products!A:C,3,0)</f>
        <v>Electronics</v>
      </c>
      <c r="G2230">
        <v>3</v>
      </c>
      <c r="H2230" s="6">
        <v>0.18093252700778581</v>
      </c>
      <c r="I2230" s="2">
        <f>VLOOKUP($E2230,
Products!$A$1:$F$201,MATCH(Orders!I$1,Products!$A$1:$F$1,0),0)</f>
        <v>27422.76406600175</v>
      </c>
      <c r="J2230" s="2">
        <f>VLOOKUP($E2230,
Products!$A$1:$F$201,MATCH(Orders!J$1,Products!$A$1:$F$1,0),0)</f>
        <v>18707.390708641691</v>
      </c>
    </row>
    <row r="2231" spans="1:10">
      <c r="A2231">
        <v>2230</v>
      </c>
      <c r="B2231" s="4">
        <v>45784</v>
      </c>
      <c r="C2231" s="10">
        <f>DATE(YEAR(orders[[#This Row],[order_date]]), MONTH(orders[[#This Row],[order_date]]), 1)</f>
        <v>45778</v>
      </c>
      <c r="D2231" t="s">
        <v>2966</v>
      </c>
      <c r="E2231" t="s">
        <v>597</v>
      </c>
      <c r="F2231" t="str">
        <f>VLOOKUP(orders[[#This Row],[product_id]],Products!A:C,3,0)</f>
        <v>Appliances</v>
      </c>
      <c r="G2231">
        <v>1</v>
      </c>
      <c r="H2231" s="6">
        <v>7.1395027842097405E-2</v>
      </c>
      <c r="I2231" s="2">
        <f>VLOOKUP($E2231,
Products!$A$1:$F$201,MATCH(Orders!I$1,Products!$A$1:$F$1,0),0)</f>
        <v>22545.827750919081</v>
      </c>
      <c r="J2231" s="2">
        <f>VLOOKUP($E2231,
Products!$A$1:$F$201,MATCH(Orders!J$1,Products!$A$1:$F$1,0),0)</f>
        <v>15091.172935360129</v>
      </c>
    </row>
    <row r="2232" spans="1:10">
      <c r="A2232">
        <v>2231</v>
      </c>
      <c r="B2232" s="4">
        <v>45447</v>
      </c>
      <c r="C2232" s="10">
        <f>DATE(YEAR(orders[[#This Row],[order_date]]), MONTH(orders[[#This Row],[order_date]]), 1)</f>
        <v>45444</v>
      </c>
      <c r="D2232" t="s">
        <v>2246</v>
      </c>
      <c r="E2232" t="s">
        <v>555</v>
      </c>
      <c r="F2232" t="str">
        <f>VLOOKUP(orders[[#This Row],[product_id]],Products!A:C,3,0)</f>
        <v>Electronics</v>
      </c>
      <c r="G2232">
        <v>2</v>
      </c>
      <c r="H2232" s="6">
        <v>0.11238507106347473</v>
      </c>
      <c r="I2232" s="2">
        <f>VLOOKUP($E2232,
Products!$A$1:$F$201,MATCH(Orders!I$1,Products!$A$1:$F$1,0),0)</f>
        <v>32397.674936233889</v>
      </c>
      <c r="J2232" s="2">
        <f>VLOOKUP($E2232,
Products!$A$1:$F$201,MATCH(Orders!J$1,Products!$A$1:$F$1,0),0)</f>
        <v>24559.251285382288</v>
      </c>
    </row>
    <row r="2233" spans="1:10">
      <c r="A2233">
        <v>2232</v>
      </c>
      <c r="B2233" s="4">
        <v>44956</v>
      </c>
      <c r="C2233" s="10">
        <f>DATE(YEAR(orders[[#This Row],[order_date]]), MONTH(orders[[#This Row],[order_date]]), 1)</f>
        <v>44927</v>
      </c>
      <c r="D2233" t="s">
        <v>824</v>
      </c>
      <c r="E2233" t="s">
        <v>633</v>
      </c>
      <c r="F2233" t="str">
        <f>VLOOKUP(orders[[#This Row],[product_id]],Products!A:C,3,0)</f>
        <v>Appliances</v>
      </c>
      <c r="G2233">
        <v>2</v>
      </c>
      <c r="H2233" s="6">
        <v>0.14050466276560217</v>
      </c>
      <c r="I2233" s="2">
        <f>VLOOKUP($E2233,
Products!$A$1:$F$201,MATCH(Orders!I$1,Products!$A$1:$F$1,0),0)</f>
        <v>2361.4162937319088</v>
      </c>
      <c r="J2233" s="2">
        <f>VLOOKUP($E2233,
Products!$A$1:$F$201,MATCH(Orders!J$1,Products!$A$1:$F$1,0),0)</f>
        <v>1552.5536411429621</v>
      </c>
    </row>
    <row r="2234" spans="1:10">
      <c r="A2234">
        <v>2233</v>
      </c>
      <c r="B2234" s="4">
        <v>45553</v>
      </c>
      <c r="C2234" s="10">
        <f>DATE(YEAR(orders[[#This Row],[order_date]]), MONTH(orders[[#This Row],[order_date]]), 1)</f>
        <v>45536</v>
      </c>
      <c r="D2234" t="s">
        <v>3609</v>
      </c>
      <c r="E2234" t="s">
        <v>511</v>
      </c>
      <c r="F2234" t="str">
        <f>VLOOKUP(orders[[#This Row],[product_id]],Products!A:C,3,0)</f>
        <v>Appliances</v>
      </c>
      <c r="G2234">
        <v>2</v>
      </c>
      <c r="H2234" s="6">
        <v>6.0636628955298831E-2</v>
      </c>
      <c r="I2234" s="2">
        <f>VLOOKUP($E2234,
Products!$A$1:$F$201,MATCH(Orders!I$1,Products!$A$1:$F$1,0),0)</f>
        <v>6005.1161529516376</v>
      </c>
      <c r="J2234" s="2">
        <f>VLOOKUP($E2234,
Products!$A$1:$F$201,MATCH(Orders!J$1,Products!$A$1:$F$1,0),0)</f>
        <v>4036.1471846213158</v>
      </c>
    </row>
    <row r="2235" spans="1:10">
      <c r="A2235">
        <v>2234</v>
      </c>
      <c r="B2235" s="4">
        <v>44930</v>
      </c>
      <c r="C2235" s="10">
        <f>DATE(YEAR(orders[[#This Row],[order_date]]), MONTH(orders[[#This Row],[order_date]]), 1)</f>
        <v>44927</v>
      </c>
      <c r="D2235" t="s">
        <v>3514</v>
      </c>
      <c r="E2235" t="s">
        <v>663</v>
      </c>
      <c r="F2235" t="str">
        <f>VLOOKUP(orders[[#This Row],[product_id]],Products!A:C,3,0)</f>
        <v>Electronics</v>
      </c>
      <c r="G2235">
        <v>2</v>
      </c>
      <c r="H2235" s="6">
        <v>0.16589555433750186</v>
      </c>
      <c r="I2235" s="2">
        <f>VLOOKUP($E2235,
Products!$A$1:$F$201,MATCH(Orders!I$1,Products!$A$1:$F$1,0),0)</f>
        <v>12863.39473364416</v>
      </c>
      <c r="J2235" s="2">
        <f>VLOOKUP($E2235,
Products!$A$1:$F$201,MATCH(Orders!J$1,Products!$A$1:$F$1,0),0)</f>
        <v>9312.9321574947517</v>
      </c>
    </row>
    <row r="2236" spans="1:10">
      <c r="A2236">
        <v>2235</v>
      </c>
      <c r="B2236" s="4">
        <v>45435</v>
      </c>
      <c r="C2236" s="10">
        <f>DATE(YEAR(orders[[#This Row],[order_date]]), MONTH(orders[[#This Row],[order_date]]), 1)</f>
        <v>45413</v>
      </c>
      <c r="D2236" t="s">
        <v>3432</v>
      </c>
      <c r="E2236" t="s">
        <v>579</v>
      </c>
      <c r="F2236" t="str">
        <f>VLOOKUP(orders[[#This Row],[product_id]],Products!A:C,3,0)</f>
        <v>Appliances</v>
      </c>
      <c r="G2236">
        <v>3</v>
      </c>
      <c r="H2236" s="6">
        <v>0.13714637239203248</v>
      </c>
      <c r="I2236" s="2">
        <f>VLOOKUP($E2236,
Products!$A$1:$F$201,MATCH(Orders!I$1,Products!$A$1:$F$1,0),0)</f>
        <v>5919.3204980498322</v>
      </c>
      <c r="J2236" s="2">
        <f>VLOOKUP($E2236,
Products!$A$1:$F$201,MATCH(Orders!J$1,Products!$A$1:$F$1,0),0)</f>
        <v>3972.3071240281379</v>
      </c>
    </row>
    <row r="2237" spans="1:10">
      <c r="A2237">
        <v>2236</v>
      </c>
      <c r="B2237" s="4">
        <v>44942</v>
      </c>
      <c r="C2237" s="10">
        <f>DATE(YEAR(orders[[#This Row],[order_date]]), MONTH(orders[[#This Row],[order_date]]), 1)</f>
        <v>44927</v>
      </c>
      <c r="D2237" t="s">
        <v>1600</v>
      </c>
      <c r="E2237" t="s">
        <v>561</v>
      </c>
      <c r="F2237" t="str">
        <f>VLOOKUP(orders[[#This Row],[product_id]],Products!A:C,3,0)</f>
        <v>Appliances</v>
      </c>
      <c r="G2237">
        <v>2</v>
      </c>
      <c r="H2237" s="6">
        <v>9.8441494475966521E-2</v>
      </c>
      <c r="I2237" s="2">
        <f>VLOOKUP($E2237,
Products!$A$1:$F$201,MATCH(Orders!I$1,Products!$A$1:$F$1,0),0)</f>
        <v>23155.073093252329</v>
      </c>
      <c r="J2237" s="2">
        <f>VLOOKUP($E2237,
Products!$A$1:$F$201,MATCH(Orders!J$1,Products!$A$1:$F$1,0),0)</f>
        <v>17849.867849807979</v>
      </c>
    </row>
    <row r="2238" spans="1:10">
      <c r="A2238">
        <v>2237</v>
      </c>
      <c r="B2238" s="4">
        <v>45923</v>
      </c>
      <c r="C2238" s="10">
        <f>DATE(YEAR(orders[[#This Row],[order_date]]), MONTH(orders[[#This Row],[order_date]]), 1)</f>
        <v>45901</v>
      </c>
      <c r="D2238" t="s">
        <v>1971</v>
      </c>
      <c r="E2238" t="s">
        <v>544</v>
      </c>
      <c r="F2238" t="str">
        <f>VLOOKUP(orders[[#This Row],[product_id]],Products!A:C,3,0)</f>
        <v>Electronics</v>
      </c>
      <c r="G2238">
        <v>1</v>
      </c>
      <c r="H2238" s="6">
        <v>0.24535636235278069</v>
      </c>
      <c r="I2238" s="2">
        <f>VLOOKUP($E2238,
Products!$A$1:$F$201,MATCH(Orders!I$1,Products!$A$1:$F$1,0),0)</f>
        <v>16273.22789477584</v>
      </c>
      <c r="J2238" s="2">
        <f>VLOOKUP($E2238,
Products!$A$1:$F$201,MATCH(Orders!J$1,Products!$A$1:$F$1,0),0)</f>
        <v>12683.607953986329</v>
      </c>
    </row>
    <row r="2239" spans="1:10">
      <c r="A2239">
        <v>2238</v>
      </c>
      <c r="B2239" s="4">
        <v>45882</v>
      </c>
      <c r="C2239" s="10">
        <f>DATE(YEAR(orders[[#This Row],[order_date]]), MONTH(orders[[#This Row],[order_date]]), 1)</f>
        <v>45870</v>
      </c>
      <c r="D2239" t="s">
        <v>3033</v>
      </c>
      <c r="E2239" t="s">
        <v>647</v>
      </c>
      <c r="F2239" t="str">
        <f>VLOOKUP(orders[[#This Row],[product_id]],Products!A:C,3,0)</f>
        <v>Electronics</v>
      </c>
      <c r="G2239">
        <v>1</v>
      </c>
      <c r="H2239" s="6">
        <v>0.17149344087199916</v>
      </c>
      <c r="I2239" s="2">
        <f>VLOOKUP($E2239,
Products!$A$1:$F$201,MATCH(Orders!I$1,Products!$A$1:$F$1,0),0)</f>
        <v>23187.883920109041</v>
      </c>
      <c r="J2239" s="2">
        <f>VLOOKUP($E2239,
Products!$A$1:$F$201,MATCH(Orders!J$1,Products!$A$1:$F$1,0),0)</f>
        <v>16217.564081273829</v>
      </c>
    </row>
    <row r="2240" spans="1:10">
      <c r="A2240">
        <v>2239</v>
      </c>
      <c r="B2240" s="4">
        <v>45189</v>
      </c>
      <c r="C2240" s="10">
        <f>DATE(YEAR(orders[[#This Row],[order_date]]), MONTH(orders[[#This Row],[order_date]]), 1)</f>
        <v>45170</v>
      </c>
      <c r="D2240" t="s">
        <v>3177</v>
      </c>
      <c r="E2240" t="s">
        <v>559</v>
      </c>
      <c r="F2240" t="str">
        <f>VLOOKUP(orders[[#This Row],[product_id]],Products!A:C,3,0)</f>
        <v>Electronics</v>
      </c>
      <c r="G2240">
        <v>1</v>
      </c>
      <c r="H2240" s="6">
        <v>0.11893159088786559</v>
      </c>
      <c r="I2240" s="2">
        <f>VLOOKUP($E2240,
Products!$A$1:$F$201,MATCH(Orders!I$1,Products!$A$1:$F$1,0),0)</f>
        <v>2588.546892391822</v>
      </c>
      <c r="J2240" s="2">
        <f>VLOOKUP($E2240,
Products!$A$1:$F$201,MATCH(Orders!J$1,Products!$A$1:$F$1,0),0)</f>
        <v>1942.6863840762869</v>
      </c>
    </row>
    <row r="2241" spans="1:10">
      <c r="A2241">
        <v>2240</v>
      </c>
      <c r="B2241" s="4">
        <v>46015</v>
      </c>
      <c r="C2241" s="10">
        <f>DATE(YEAR(orders[[#This Row],[order_date]]), MONTH(orders[[#This Row],[order_date]]), 1)</f>
        <v>45992</v>
      </c>
      <c r="D2241" t="s">
        <v>1068</v>
      </c>
      <c r="E2241" t="s">
        <v>527</v>
      </c>
      <c r="F2241" t="str">
        <f>VLOOKUP(orders[[#This Row],[product_id]],Products!A:C,3,0)</f>
        <v>Appliances</v>
      </c>
      <c r="G2241">
        <v>2</v>
      </c>
      <c r="H2241" s="6">
        <v>0.14679596261899333</v>
      </c>
      <c r="I2241" s="2">
        <f>VLOOKUP($E2241,
Products!$A$1:$F$201,MATCH(Orders!I$1,Products!$A$1:$F$1,0),0)</f>
        <v>25833.54427698228</v>
      </c>
      <c r="J2241" s="2">
        <f>VLOOKUP($E2241,
Products!$A$1:$F$201,MATCH(Orders!J$1,Products!$A$1:$F$1,0),0)</f>
        <v>16827.881451334611</v>
      </c>
    </row>
    <row r="2242" spans="1:10">
      <c r="A2242">
        <v>2241</v>
      </c>
      <c r="B2242" s="4">
        <v>45191</v>
      </c>
      <c r="C2242" s="10">
        <f>DATE(YEAR(orders[[#This Row],[order_date]]), MONTH(orders[[#This Row],[order_date]]), 1)</f>
        <v>45170</v>
      </c>
      <c r="D2242" t="s">
        <v>3774</v>
      </c>
      <c r="E2242" t="s">
        <v>690</v>
      </c>
      <c r="F2242" t="str">
        <f>VLOOKUP(orders[[#This Row],[product_id]],Products!A:C,3,0)</f>
        <v>Electronics</v>
      </c>
      <c r="G2242">
        <v>2</v>
      </c>
      <c r="H2242" s="6">
        <v>0.21587063315550231</v>
      </c>
      <c r="I2242" s="2">
        <f>VLOOKUP($E2242,
Products!$A$1:$F$201,MATCH(Orders!I$1,Products!$A$1:$F$1,0),0)</f>
        <v>2338.2059552139431</v>
      </c>
      <c r="J2242" s="2">
        <f>VLOOKUP($E2242,
Products!$A$1:$F$201,MATCH(Orders!J$1,Products!$A$1:$F$1,0),0)</f>
        <v>1708.028418793489</v>
      </c>
    </row>
    <row r="2243" spans="1:10">
      <c r="A2243">
        <v>2242</v>
      </c>
      <c r="B2243" s="4">
        <v>45304</v>
      </c>
      <c r="C2243" s="10">
        <f>DATE(YEAR(orders[[#This Row],[order_date]]), MONTH(orders[[#This Row],[order_date]]), 1)</f>
        <v>45292</v>
      </c>
      <c r="D2243" t="s">
        <v>2479</v>
      </c>
      <c r="E2243" t="s">
        <v>546</v>
      </c>
      <c r="F2243" t="str">
        <f>VLOOKUP(orders[[#This Row],[product_id]],Products!A:C,3,0)</f>
        <v>Electronics</v>
      </c>
      <c r="G2243">
        <v>1</v>
      </c>
      <c r="H2243" s="6">
        <v>0.18215104014294661</v>
      </c>
      <c r="I2243" s="2">
        <f>VLOOKUP($E2243,
Products!$A$1:$F$201,MATCH(Orders!I$1,Products!$A$1:$F$1,0),0)</f>
        <v>21943.16319502375</v>
      </c>
      <c r="J2243" s="2">
        <f>VLOOKUP($E2243,
Products!$A$1:$F$201,MATCH(Orders!J$1,Products!$A$1:$F$1,0),0)</f>
        <v>16937.09489743154</v>
      </c>
    </row>
    <row r="2244" spans="1:10">
      <c r="A2244">
        <v>2243</v>
      </c>
      <c r="B2244" s="4">
        <v>45889</v>
      </c>
      <c r="C2244" s="10">
        <f>DATE(YEAR(orders[[#This Row],[order_date]]), MONTH(orders[[#This Row],[order_date]]), 1)</f>
        <v>45870</v>
      </c>
      <c r="D2244" t="s">
        <v>4083</v>
      </c>
      <c r="E2244" t="s">
        <v>595</v>
      </c>
      <c r="F2244" t="str">
        <f>VLOOKUP(orders[[#This Row],[product_id]],Products!A:C,3,0)</f>
        <v>Electronics</v>
      </c>
      <c r="G2244">
        <v>2</v>
      </c>
      <c r="H2244" s="6">
        <v>0.10041520776433632</v>
      </c>
      <c r="I2244" s="2">
        <f>VLOOKUP($E2244,
Products!$A$1:$F$201,MATCH(Orders!I$1,Products!$A$1:$F$1,0),0)</f>
        <v>2368.316565735005</v>
      </c>
      <c r="J2244" s="2">
        <f>VLOOKUP($E2244,
Products!$A$1:$F$201,MATCH(Orders!J$1,Products!$A$1:$F$1,0),0)</f>
        <v>1668.7588573553539</v>
      </c>
    </row>
    <row r="2245" spans="1:10">
      <c r="A2245">
        <v>2244</v>
      </c>
      <c r="B2245" s="4">
        <v>45402</v>
      </c>
      <c r="C2245" s="10">
        <f>DATE(YEAR(orders[[#This Row],[order_date]]), MONTH(orders[[#This Row],[order_date]]), 1)</f>
        <v>45383</v>
      </c>
      <c r="D2245" t="s">
        <v>2446</v>
      </c>
      <c r="E2245" t="s">
        <v>515</v>
      </c>
      <c r="F2245" t="str">
        <f>VLOOKUP(orders[[#This Row],[product_id]],Products!A:C,3,0)</f>
        <v>Appliances</v>
      </c>
      <c r="G2245">
        <v>3</v>
      </c>
      <c r="H2245" s="6">
        <v>5.4972703366122685E-2</v>
      </c>
      <c r="I2245" s="2">
        <f>VLOOKUP($E2245,
Products!$A$1:$F$201,MATCH(Orders!I$1,Products!$A$1:$F$1,0),0)</f>
        <v>2136.8180837738519</v>
      </c>
      <c r="J2245" s="2">
        <f>VLOOKUP($E2245,
Products!$A$1:$F$201,MATCH(Orders!J$1,Products!$A$1:$F$1,0),0)</f>
        <v>1689.48738136013</v>
      </c>
    </row>
    <row r="2246" spans="1:10">
      <c r="A2246">
        <v>2245</v>
      </c>
      <c r="B2246" s="4">
        <v>45255</v>
      </c>
      <c r="C2246" s="10">
        <f>DATE(YEAR(orders[[#This Row],[order_date]]), MONTH(orders[[#This Row],[order_date]]), 1)</f>
        <v>45231</v>
      </c>
      <c r="D2246" t="s">
        <v>4263</v>
      </c>
      <c r="E2246" t="s">
        <v>507</v>
      </c>
      <c r="F2246" t="str">
        <f>VLOOKUP(orders[[#This Row],[product_id]],Products!A:C,3,0)</f>
        <v>Electronics</v>
      </c>
      <c r="G2246">
        <v>3</v>
      </c>
      <c r="H2246" s="6">
        <v>0.23710735457225449</v>
      </c>
      <c r="I2246" s="2">
        <f>VLOOKUP($E2246,
Products!$A$1:$F$201,MATCH(Orders!I$1,Products!$A$1:$F$1,0),0)</f>
        <v>28502.89768049858</v>
      </c>
      <c r="J2246" s="2">
        <f>VLOOKUP($E2246,
Products!$A$1:$F$201,MATCH(Orders!J$1,Products!$A$1:$F$1,0),0)</f>
        <v>20477.83623923226</v>
      </c>
    </row>
    <row r="2247" spans="1:10">
      <c r="A2247">
        <v>2246</v>
      </c>
      <c r="B2247" s="4">
        <v>45364</v>
      </c>
      <c r="C2247" s="10">
        <f>DATE(YEAR(orders[[#This Row],[order_date]]), MONTH(orders[[#This Row],[order_date]]), 1)</f>
        <v>45352</v>
      </c>
      <c r="D2247" t="s">
        <v>1019</v>
      </c>
      <c r="E2247" t="s">
        <v>700</v>
      </c>
      <c r="F2247" t="str">
        <f>VLOOKUP(orders[[#This Row],[product_id]],Products!A:C,3,0)</f>
        <v>Electronics</v>
      </c>
      <c r="G2247">
        <v>1</v>
      </c>
      <c r="H2247" s="6">
        <v>0.24216319031739469</v>
      </c>
      <c r="I2247" s="2">
        <f>VLOOKUP($E2247,
Products!$A$1:$F$201,MATCH(Orders!I$1,Products!$A$1:$F$1,0),0)</f>
        <v>11070.26215043813</v>
      </c>
      <c r="J2247" s="2">
        <f>VLOOKUP($E2247,
Products!$A$1:$F$201,MATCH(Orders!J$1,Products!$A$1:$F$1,0),0)</f>
        <v>7867.3909748932683</v>
      </c>
    </row>
    <row r="2248" spans="1:10">
      <c r="A2248">
        <v>2247</v>
      </c>
      <c r="B2248" s="4">
        <v>44942</v>
      </c>
      <c r="C2248" s="10">
        <f>DATE(YEAR(orders[[#This Row],[order_date]]), MONTH(orders[[#This Row],[order_date]]), 1)</f>
        <v>44927</v>
      </c>
      <c r="D2248" t="s">
        <v>2242</v>
      </c>
      <c r="E2248" t="s">
        <v>553</v>
      </c>
      <c r="F2248" t="str">
        <f>VLOOKUP(orders[[#This Row],[product_id]],Products!A:C,3,0)</f>
        <v>Electronics</v>
      </c>
      <c r="G2248">
        <v>2</v>
      </c>
      <c r="H2248" s="6">
        <v>0.10803390608214991</v>
      </c>
      <c r="I2248" s="2">
        <f>VLOOKUP($E2248,
Products!$A$1:$F$201,MATCH(Orders!I$1,Products!$A$1:$F$1,0),0)</f>
        <v>19089.562478947992</v>
      </c>
      <c r="J2248" s="2">
        <f>VLOOKUP($E2248,
Products!$A$1:$F$201,MATCH(Orders!J$1,Products!$A$1:$F$1,0),0)</f>
        <v>12552.840439332171</v>
      </c>
    </row>
    <row r="2249" spans="1:10">
      <c r="A2249">
        <v>2248</v>
      </c>
      <c r="B2249" s="4">
        <v>45794</v>
      </c>
      <c r="C2249" s="10">
        <f>DATE(YEAR(orders[[#This Row],[order_date]]), MONTH(orders[[#This Row],[order_date]]), 1)</f>
        <v>45778</v>
      </c>
      <c r="D2249" t="s">
        <v>2412</v>
      </c>
      <c r="E2249" t="s">
        <v>547</v>
      </c>
      <c r="F2249" t="str">
        <f>VLOOKUP(orders[[#This Row],[product_id]],Products!A:C,3,0)</f>
        <v>Appliances</v>
      </c>
      <c r="G2249">
        <v>1</v>
      </c>
      <c r="H2249" s="6">
        <v>0.11963585235951385</v>
      </c>
      <c r="I2249" s="2">
        <f>VLOOKUP($E2249,
Products!$A$1:$F$201,MATCH(Orders!I$1,Products!$A$1:$F$1,0),0)</f>
        <v>2366.4310858022332</v>
      </c>
      <c r="J2249" s="2">
        <f>VLOOKUP($E2249,
Products!$A$1:$F$201,MATCH(Orders!J$1,Products!$A$1:$F$1,0),0)</f>
        <v>1841.1055346213741</v>
      </c>
    </row>
    <row r="2250" spans="1:10">
      <c r="A2250">
        <v>2249</v>
      </c>
      <c r="B2250" s="4">
        <v>45437</v>
      </c>
      <c r="C2250" s="10">
        <f>DATE(YEAR(orders[[#This Row],[order_date]]), MONTH(orders[[#This Row],[order_date]]), 1)</f>
        <v>45413</v>
      </c>
      <c r="D2250" t="s">
        <v>3944</v>
      </c>
      <c r="E2250" t="s">
        <v>644</v>
      </c>
      <c r="F2250" t="str">
        <f>VLOOKUP(orders[[#This Row],[product_id]],Products!A:C,3,0)</f>
        <v>Appliances</v>
      </c>
      <c r="G2250">
        <v>2</v>
      </c>
      <c r="H2250" s="6">
        <v>0.10260134497696284</v>
      </c>
      <c r="I2250" s="2">
        <f>VLOOKUP($E2250,
Products!$A$1:$F$201,MATCH(Orders!I$1,Products!$A$1:$F$1,0),0)</f>
        <v>2076.3860361463489</v>
      </c>
      <c r="J2250" s="2">
        <f>VLOOKUP($E2250,
Products!$A$1:$F$201,MATCH(Orders!J$1,Products!$A$1:$F$1,0),0)</f>
        <v>1496.280632568785</v>
      </c>
    </row>
    <row r="2251" spans="1:10">
      <c r="A2251">
        <v>2250</v>
      </c>
      <c r="B2251" s="4">
        <v>45910</v>
      </c>
      <c r="C2251" s="10">
        <f>DATE(YEAR(orders[[#This Row],[order_date]]), MONTH(orders[[#This Row],[order_date]]), 1)</f>
        <v>45901</v>
      </c>
      <c r="D2251" t="s">
        <v>4171</v>
      </c>
      <c r="E2251" t="s">
        <v>645</v>
      </c>
      <c r="F2251" t="str">
        <f>VLOOKUP(orders[[#This Row],[product_id]],Products!A:C,3,0)</f>
        <v>Electronics</v>
      </c>
      <c r="G2251">
        <v>2</v>
      </c>
      <c r="H2251" s="6">
        <v>0.23030109110606992</v>
      </c>
      <c r="I2251" s="2">
        <f>VLOOKUP($E2251,
Products!$A$1:$F$201,MATCH(Orders!I$1,Products!$A$1:$F$1,0),0)</f>
        <v>29658.239859810968</v>
      </c>
      <c r="J2251" s="2">
        <f>VLOOKUP($E2251,
Products!$A$1:$F$201,MATCH(Orders!J$1,Products!$A$1:$F$1,0),0)</f>
        <v>22421.521919652871</v>
      </c>
    </row>
    <row r="2252" spans="1:10">
      <c r="A2252">
        <v>2251</v>
      </c>
      <c r="B2252" s="4">
        <v>45507</v>
      </c>
      <c r="C2252" s="10">
        <f>DATE(YEAR(orders[[#This Row],[order_date]]), MONTH(orders[[#This Row],[order_date]]), 1)</f>
        <v>45505</v>
      </c>
      <c r="D2252" t="s">
        <v>3523</v>
      </c>
      <c r="E2252" t="s">
        <v>647</v>
      </c>
      <c r="F2252" t="str">
        <f>VLOOKUP(orders[[#This Row],[product_id]],Products!A:C,3,0)</f>
        <v>Electronics</v>
      </c>
      <c r="G2252">
        <v>1</v>
      </c>
      <c r="H2252" s="6">
        <v>0.11063277739523618</v>
      </c>
      <c r="I2252" s="2">
        <f>VLOOKUP($E2252,
Products!$A$1:$F$201,MATCH(Orders!I$1,Products!$A$1:$F$1,0),0)</f>
        <v>23187.883920109041</v>
      </c>
      <c r="J2252" s="2">
        <f>VLOOKUP($E2252,
Products!$A$1:$F$201,MATCH(Orders!J$1,Products!$A$1:$F$1,0),0)</f>
        <v>16217.564081273829</v>
      </c>
    </row>
    <row r="2253" spans="1:10">
      <c r="A2253">
        <v>2252</v>
      </c>
      <c r="B2253" s="4">
        <v>44932</v>
      </c>
      <c r="C2253" s="10">
        <f>DATE(YEAR(orders[[#This Row],[order_date]]), MONTH(orders[[#This Row],[order_date]]), 1)</f>
        <v>44927</v>
      </c>
      <c r="D2253" t="s">
        <v>1792</v>
      </c>
      <c r="E2253" t="s">
        <v>535</v>
      </c>
      <c r="F2253" t="str">
        <f>VLOOKUP(orders[[#This Row],[product_id]],Products!A:C,3,0)</f>
        <v>Appliances</v>
      </c>
      <c r="G2253">
        <v>2</v>
      </c>
      <c r="H2253" s="6">
        <v>0.11177677905408179</v>
      </c>
      <c r="I2253" s="2">
        <f>VLOOKUP($E2253,
Products!$A$1:$F$201,MATCH(Orders!I$1,Products!$A$1:$F$1,0),0)</f>
        <v>25188.460642954858</v>
      </c>
      <c r="J2253" s="2">
        <f>VLOOKUP($E2253,
Products!$A$1:$F$201,MATCH(Orders!J$1,Products!$A$1:$F$1,0),0)</f>
        <v>18873.341689191599</v>
      </c>
    </row>
    <row r="2254" spans="1:10">
      <c r="A2254">
        <v>2253</v>
      </c>
      <c r="B2254" s="4">
        <v>45945</v>
      </c>
      <c r="C2254" s="10">
        <f>DATE(YEAR(orders[[#This Row],[order_date]]), MONTH(orders[[#This Row],[order_date]]), 1)</f>
        <v>45931</v>
      </c>
      <c r="D2254" t="s">
        <v>977</v>
      </c>
      <c r="E2254" t="s">
        <v>565</v>
      </c>
      <c r="F2254" t="str">
        <f>VLOOKUP(orders[[#This Row],[product_id]],Products!A:C,3,0)</f>
        <v>Electronics</v>
      </c>
      <c r="G2254">
        <v>2</v>
      </c>
      <c r="H2254" s="6">
        <v>0.13414416827995909</v>
      </c>
      <c r="I2254" s="2">
        <f>VLOOKUP($E2254,
Products!$A$1:$F$201,MATCH(Orders!I$1,Products!$A$1:$F$1,0),0)</f>
        <v>2327.4213408101141</v>
      </c>
      <c r="J2254" s="2">
        <f>VLOOKUP($E2254,
Products!$A$1:$F$201,MATCH(Orders!J$1,Products!$A$1:$F$1,0),0)</f>
        <v>1682.0944582406071</v>
      </c>
    </row>
    <row r="2255" spans="1:10">
      <c r="A2255">
        <v>2254</v>
      </c>
      <c r="B2255" s="4">
        <v>45733</v>
      </c>
      <c r="C2255" s="10">
        <f>DATE(YEAR(orders[[#This Row],[order_date]]), MONTH(orders[[#This Row],[order_date]]), 1)</f>
        <v>45717</v>
      </c>
      <c r="D2255" t="s">
        <v>1766</v>
      </c>
      <c r="E2255" t="s">
        <v>663</v>
      </c>
      <c r="F2255" t="str">
        <f>VLOOKUP(orders[[#This Row],[product_id]],Products!A:C,3,0)</f>
        <v>Electronics</v>
      </c>
      <c r="G2255">
        <v>1</v>
      </c>
      <c r="H2255" s="6">
        <v>0.23758736035726033</v>
      </c>
      <c r="I2255" s="2">
        <f>VLOOKUP($E2255,
Products!$A$1:$F$201,MATCH(Orders!I$1,Products!$A$1:$F$1,0),0)</f>
        <v>12863.39473364416</v>
      </c>
      <c r="J2255" s="2">
        <f>VLOOKUP($E2255,
Products!$A$1:$F$201,MATCH(Orders!J$1,Products!$A$1:$F$1,0),0)</f>
        <v>9312.9321574947517</v>
      </c>
    </row>
    <row r="2256" spans="1:10">
      <c r="A2256">
        <v>2255</v>
      </c>
      <c r="B2256" s="4">
        <v>45545</v>
      </c>
      <c r="C2256" s="10">
        <f>DATE(YEAR(orders[[#This Row],[order_date]]), MONTH(orders[[#This Row],[order_date]]), 1)</f>
        <v>45536</v>
      </c>
      <c r="D2256" t="s">
        <v>3793</v>
      </c>
      <c r="E2256" t="s">
        <v>543</v>
      </c>
      <c r="F2256" t="str">
        <f>VLOOKUP(orders[[#This Row],[product_id]],Products!A:C,3,0)</f>
        <v>Appliances</v>
      </c>
      <c r="G2256">
        <v>2</v>
      </c>
      <c r="H2256" s="6">
        <v>0.10437901075104002</v>
      </c>
      <c r="I2256" s="2">
        <f>VLOOKUP($E2256,
Products!$A$1:$F$201,MATCH(Orders!I$1,Products!$A$1:$F$1,0),0)</f>
        <v>2300.989425669633</v>
      </c>
      <c r="J2256" s="2">
        <f>VLOOKUP($E2256,
Products!$A$1:$F$201,MATCH(Orders!J$1,Products!$A$1:$F$1,0),0)</f>
        <v>1726.390958088811</v>
      </c>
    </row>
    <row r="2257" spans="1:10">
      <c r="A2257">
        <v>2256</v>
      </c>
      <c r="B2257" s="4">
        <v>45331</v>
      </c>
      <c r="C2257" s="10">
        <f>DATE(YEAR(orders[[#This Row],[order_date]]), MONTH(orders[[#This Row],[order_date]]), 1)</f>
        <v>45323</v>
      </c>
      <c r="D2257" t="s">
        <v>2495</v>
      </c>
      <c r="E2257" t="s">
        <v>580</v>
      </c>
      <c r="F2257" t="str">
        <f>VLOOKUP(orders[[#This Row],[product_id]],Products!A:C,3,0)</f>
        <v>Electronics</v>
      </c>
      <c r="G2257">
        <v>1</v>
      </c>
      <c r="H2257" s="6">
        <v>0.19253233241859746</v>
      </c>
      <c r="I2257" s="2">
        <f>VLOOKUP($E2257,
Products!$A$1:$F$201,MATCH(Orders!I$1,Products!$A$1:$F$1,0),0)</f>
        <v>29905.106989935579</v>
      </c>
      <c r="J2257" s="2">
        <f>VLOOKUP($E2257,
Products!$A$1:$F$201,MATCH(Orders!J$1,Products!$A$1:$F$1,0),0)</f>
        <v>22230.930488499071</v>
      </c>
    </row>
    <row r="2258" spans="1:10">
      <c r="A2258">
        <v>2257</v>
      </c>
      <c r="B2258" s="4">
        <v>45923</v>
      </c>
      <c r="C2258" s="10">
        <f>DATE(YEAR(orders[[#This Row],[order_date]]), MONTH(orders[[#This Row],[order_date]]), 1)</f>
        <v>45901</v>
      </c>
      <c r="D2258" t="s">
        <v>3096</v>
      </c>
      <c r="E2258" t="s">
        <v>570</v>
      </c>
      <c r="F2258" t="str">
        <f>VLOOKUP(orders[[#This Row],[product_id]],Products!A:C,3,0)</f>
        <v>Electronics</v>
      </c>
      <c r="G2258">
        <v>2</v>
      </c>
      <c r="H2258" s="6">
        <v>0.21769841873998891</v>
      </c>
      <c r="I2258" s="2">
        <f>VLOOKUP($E2258,
Products!$A$1:$F$201,MATCH(Orders!I$1,Products!$A$1:$F$1,0),0)</f>
        <v>10978.62820425244</v>
      </c>
      <c r="J2258" s="2">
        <f>VLOOKUP($E2258,
Products!$A$1:$F$201,MATCH(Orders!J$1,Products!$A$1:$F$1,0),0)</f>
        <v>7174.697588469895</v>
      </c>
    </row>
    <row r="2259" spans="1:10">
      <c r="A2259">
        <v>2258</v>
      </c>
      <c r="B2259" s="4">
        <v>45520</v>
      </c>
      <c r="C2259" s="10">
        <f>DATE(YEAR(orders[[#This Row],[order_date]]), MONTH(orders[[#This Row],[order_date]]), 1)</f>
        <v>45505</v>
      </c>
      <c r="D2259" t="s">
        <v>3099</v>
      </c>
      <c r="E2259" t="s">
        <v>680</v>
      </c>
      <c r="F2259" t="str">
        <f>VLOOKUP(orders[[#This Row],[product_id]],Products!A:C,3,0)</f>
        <v>Electronics</v>
      </c>
      <c r="G2259">
        <v>1</v>
      </c>
      <c r="H2259" s="6">
        <v>0.20399275393216676</v>
      </c>
      <c r="I2259" s="2">
        <f>VLOOKUP($E2259,
Products!$A$1:$F$201,MATCH(Orders!I$1,Products!$A$1:$F$1,0),0)</f>
        <v>31627.348891742429</v>
      </c>
      <c r="J2259" s="2">
        <f>VLOOKUP($E2259,
Products!$A$1:$F$201,MATCH(Orders!J$1,Products!$A$1:$F$1,0),0)</f>
        <v>23219.930812036979</v>
      </c>
    </row>
    <row r="2260" spans="1:10">
      <c r="A2260">
        <v>2259</v>
      </c>
      <c r="B2260" s="4">
        <v>45492</v>
      </c>
      <c r="C2260" s="10">
        <f>DATE(YEAR(orders[[#This Row],[order_date]]), MONTH(orders[[#This Row],[order_date]]), 1)</f>
        <v>45474</v>
      </c>
      <c r="D2260" t="s">
        <v>4625</v>
      </c>
      <c r="E2260" t="s">
        <v>544</v>
      </c>
      <c r="F2260" t="str">
        <f>VLOOKUP(orders[[#This Row],[product_id]],Products!A:C,3,0)</f>
        <v>Electronics</v>
      </c>
      <c r="G2260">
        <v>1</v>
      </c>
      <c r="H2260" s="6">
        <v>0.21188912379866212</v>
      </c>
      <c r="I2260" s="2">
        <f>VLOOKUP($E2260,
Products!$A$1:$F$201,MATCH(Orders!I$1,Products!$A$1:$F$1,0),0)</f>
        <v>16273.22789477584</v>
      </c>
      <c r="J2260" s="2">
        <f>VLOOKUP($E2260,
Products!$A$1:$F$201,MATCH(Orders!J$1,Products!$A$1:$F$1,0),0)</f>
        <v>12683.607953986329</v>
      </c>
    </row>
    <row r="2261" spans="1:10">
      <c r="A2261">
        <v>2260</v>
      </c>
      <c r="B2261" s="4">
        <v>45678</v>
      </c>
      <c r="C2261" s="10">
        <f>DATE(YEAR(orders[[#This Row],[order_date]]), MONTH(orders[[#This Row],[order_date]]), 1)</f>
        <v>45658</v>
      </c>
      <c r="D2261" t="s">
        <v>4316</v>
      </c>
      <c r="E2261" t="s">
        <v>682</v>
      </c>
      <c r="F2261" t="str">
        <f>VLOOKUP(orders[[#This Row],[product_id]],Products!A:C,3,0)</f>
        <v>Electronics</v>
      </c>
      <c r="G2261">
        <v>2</v>
      </c>
      <c r="H2261" s="6">
        <v>0.11104838944028711</v>
      </c>
      <c r="I2261" s="2">
        <f>VLOOKUP($E2261,
Products!$A$1:$F$201,MATCH(Orders!I$1,Products!$A$1:$F$1,0),0)</f>
        <v>32533.33990892916</v>
      </c>
      <c r="J2261" s="2">
        <f>VLOOKUP($E2261,
Products!$A$1:$F$201,MATCH(Orders!J$1,Products!$A$1:$F$1,0),0)</f>
        <v>22734.712471507952</v>
      </c>
    </row>
    <row r="2262" spans="1:10">
      <c r="A2262">
        <v>2261</v>
      </c>
      <c r="B2262" s="4">
        <v>44938</v>
      </c>
      <c r="C2262" s="10">
        <f>DATE(YEAR(orders[[#This Row],[order_date]]), MONTH(orders[[#This Row],[order_date]]), 1)</f>
        <v>44927</v>
      </c>
      <c r="D2262" t="s">
        <v>4400</v>
      </c>
      <c r="E2262" t="s">
        <v>578</v>
      </c>
      <c r="F2262" t="str">
        <f>VLOOKUP(orders[[#This Row],[product_id]],Products!A:C,3,0)</f>
        <v>Electronics</v>
      </c>
      <c r="G2262">
        <v>1</v>
      </c>
      <c r="H2262" s="6">
        <v>0.18846342096413565</v>
      </c>
      <c r="I2262" s="2">
        <f>VLOOKUP($E2262,
Products!$A$1:$F$201,MATCH(Orders!I$1,Products!$A$1:$F$1,0),0)</f>
        <v>2632.553295816565</v>
      </c>
      <c r="J2262" s="2">
        <f>VLOOKUP($E2262,
Products!$A$1:$F$201,MATCH(Orders!J$1,Products!$A$1:$F$1,0),0)</f>
        <v>1732.316114566717</v>
      </c>
    </row>
    <row r="2263" spans="1:10">
      <c r="A2263">
        <v>2262</v>
      </c>
      <c r="B2263" s="4">
        <v>45091</v>
      </c>
      <c r="C2263" s="10">
        <f>DATE(YEAR(orders[[#This Row],[order_date]]), MONTH(orders[[#This Row],[order_date]]), 1)</f>
        <v>45078</v>
      </c>
      <c r="D2263" t="s">
        <v>2986</v>
      </c>
      <c r="E2263" t="s">
        <v>563</v>
      </c>
      <c r="F2263" t="str">
        <f>VLOOKUP(orders[[#This Row],[product_id]],Products!A:C,3,0)</f>
        <v>Electronics</v>
      </c>
      <c r="G2263">
        <v>1</v>
      </c>
      <c r="H2263" s="6">
        <v>0.21298115408835824</v>
      </c>
      <c r="I2263" s="2">
        <f>VLOOKUP($E2263,
Products!$A$1:$F$201,MATCH(Orders!I$1,Products!$A$1:$F$1,0),0)</f>
        <v>2267.1489506516559</v>
      </c>
      <c r="J2263" s="2">
        <f>VLOOKUP($E2263,
Products!$A$1:$F$201,MATCH(Orders!J$1,Products!$A$1:$F$1,0),0)</f>
        <v>1538.7671398485211</v>
      </c>
    </row>
    <row r="2264" spans="1:10">
      <c r="A2264">
        <v>2263</v>
      </c>
      <c r="B2264" s="4">
        <v>45804</v>
      </c>
      <c r="C2264" s="10">
        <f>DATE(YEAR(orders[[#This Row],[order_date]]), MONTH(orders[[#This Row],[order_date]]), 1)</f>
        <v>45778</v>
      </c>
      <c r="D2264" t="s">
        <v>1695</v>
      </c>
      <c r="E2264" t="s">
        <v>612</v>
      </c>
      <c r="F2264" t="str">
        <f>VLOOKUP(orders[[#This Row],[product_id]],Products!A:C,3,0)</f>
        <v>Electronics</v>
      </c>
      <c r="G2264">
        <v>2</v>
      </c>
      <c r="H2264" s="6">
        <v>0.18484921052386363</v>
      </c>
      <c r="I2264" s="2">
        <f>VLOOKUP($E2264,
Products!$A$1:$F$201,MATCH(Orders!I$1,Products!$A$1:$F$1,0),0)</f>
        <v>2704.041843529928</v>
      </c>
      <c r="J2264" s="2">
        <f>VLOOKUP($E2264,
Products!$A$1:$F$201,MATCH(Orders!J$1,Products!$A$1:$F$1,0),0)</f>
        <v>2158.9135708713038</v>
      </c>
    </row>
    <row r="2265" spans="1:10">
      <c r="A2265">
        <v>2264</v>
      </c>
      <c r="B2265" s="4">
        <v>45004</v>
      </c>
      <c r="C2265" s="10">
        <f>DATE(YEAR(orders[[#This Row],[order_date]]), MONTH(orders[[#This Row],[order_date]]), 1)</f>
        <v>44986</v>
      </c>
      <c r="D2265" t="s">
        <v>3329</v>
      </c>
      <c r="E2265" t="s">
        <v>594</v>
      </c>
      <c r="F2265" t="str">
        <f>VLOOKUP(orders[[#This Row],[product_id]],Products!A:C,3,0)</f>
        <v>Electronics</v>
      </c>
      <c r="G2265">
        <v>2</v>
      </c>
      <c r="H2265" s="6">
        <v>0.10176915767029328</v>
      </c>
      <c r="I2265" s="2">
        <f>VLOOKUP($E2265,
Products!$A$1:$F$201,MATCH(Orders!I$1,Products!$A$1:$F$1,0),0)</f>
        <v>19992.108086337241</v>
      </c>
      <c r="J2265" s="2">
        <f>VLOOKUP($E2265,
Products!$A$1:$F$201,MATCH(Orders!J$1,Products!$A$1:$F$1,0),0)</f>
        <v>14456.6967044005</v>
      </c>
    </row>
    <row r="2266" spans="1:10">
      <c r="A2266">
        <v>2265</v>
      </c>
      <c r="B2266" s="4">
        <v>45540</v>
      </c>
      <c r="C2266" s="10">
        <f>DATE(YEAR(orders[[#This Row],[order_date]]), MONTH(orders[[#This Row],[order_date]]), 1)</f>
        <v>45536</v>
      </c>
      <c r="D2266" t="s">
        <v>4386</v>
      </c>
      <c r="E2266" t="s">
        <v>522</v>
      </c>
      <c r="F2266" t="str">
        <f>VLOOKUP(orders[[#This Row],[product_id]],Products!A:C,3,0)</f>
        <v>Appliances</v>
      </c>
      <c r="G2266">
        <v>1</v>
      </c>
      <c r="H2266" s="6">
        <v>0.11810808245346373</v>
      </c>
      <c r="I2266" s="2">
        <f>VLOOKUP($E2266,
Products!$A$1:$F$201,MATCH(Orders!I$1,Products!$A$1:$F$1,0),0)</f>
        <v>24966.707940261898</v>
      </c>
      <c r="J2266" s="2">
        <f>VLOOKUP($E2266,
Products!$A$1:$F$201,MATCH(Orders!J$1,Products!$A$1:$F$1,0),0)</f>
        <v>19868.70644165645</v>
      </c>
    </row>
    <row r="2267" spans="1:10">
      <c r="A2267">
        <v>2266</v>
      </c>
      <c r="B2267" s="4">
        <v>45795</v>
      </c>
      <c r="C2267" s="10">
        <f>DATE(YEAR(orders[[#This Row],[order_date]]), MONTH(orders[[#This Row],[order_date]]), 1)</f>
        <v>45778</v>
      </c>
      <c r="D2267" t="s">
        <v>3169</v>
      </c>
      <c r="E2267" t="s">
        <v>639</v>
      </c>
      <c r="F2267" t="str">
        <f>VLOOKUP(orders[[#This Row],[product_id]],Products!A:C,3,0)</f>
        <v>Appliances</v>
      </c>
      <c r="G2267">
        <v>3</v>
      </c>
      <c r="H2267" s="6">
        <v>0.11301289534068316</v>
      </c>
      <c r="I2267" s="2">
        <f>VLOOKUP($E2267,
Products!$A$1:$F$201,MATCH(Orders!I$1,Products!$A$1:$F$1,0),0)</f>
        <v>2320.8560923599921</v>
      </c>
      <c r="J2267" s="2">
        <f>VLOOKUP($E2267,
Products!$A$1:$F$201,MATCH(Orders!J$1,Products!$A$1:$F$1,0),0)</f>
        <v>1750.110004830213</v>
      </c>
    </row>
    <row r="2268" spans="1:10">
      <c r="A2268">
        <v>2267</v>
      </c>
      <c r="B2268" s="4">
        <v>45738</v>
      </c>
      <c r="C2268" s="10">
        <f>DATE(YEAR(orders[[#This Row],[order_date]]), MONTH(orders[[#This Row],[order_date]]), 1)</f>
        <v>45717</v>
      </c>
      <c r="D2268" t="s">
        <v>1610</v>
      </c>
      <c r="E2268" t="s">
        <v>648</v>
      </c>
      <c r="F2268" t="str">
        <f>VLOOKUP(orders[[#This Row],[product_id]],Products!A:C,3,0)</f>
        <v>Electronics</v>
      </c>
      <c r="G2268">
        <v>2</v>
      </c>
      <c r="H2268" s="6">
        <v>0.20570428393039061</v>
      </c>
      <c r="I2268" s="2">
        <f>VLOOKUP($E2268,
Products!$A$1:$F$201,MATCH(Orders!I$1,Products!$A$1:$F$1,0),0)</f>
        <v>11049.50250218974</v>
      </c>
      <c r="J2268" s="2">
        <f>VLOOKUP($E2268,
Products!$A$1:$F$201,MATCH(Orders!J$1,Products!$A$1:$F$1,0),0)</f>
        <v>7252.1207539007246</v>
      </c>
    </row>
    <row r="2269" spans="1:10">
      <c r="A2269">
        <v>2268</v>
      </c>
      <c r="B2269" s="4">
        <v>45998</v>
      </c>
      <c r="C2269" s="10">
        <f>DATE(YEAR(orders[[#This Row],[order_date]]), MONTH(orders[[#This Row],[order_date]]), 1)</f>
        <v>45992</v>
      </c>
      <c r="D2269" t="s">
        <v>3020</v>
      </c>
      <c r="E2269" t="s">
        <v>700</v>
      </c>
      <c r="F2269" t="str">
        <f>VLOOKUP(orders[[#This Row],[product_id]],Products!A:C,3,0)</f>
        <v>Electronics</v>
      </c>
      <c r="G2269">
        <v>1</v>
      </c>
      <c r="H2269" s="6">
        <v>0.20327612566166184</v>
      </c>
      <c r="I2269" s="2">
        <f>VLOOKUP($E2269,
Products!$A$1:$F$201,MATCH(Orders!I$1,Products!$A$1:$F$1,0),0)</f>
        <v>11070.26215043813</v>
      </c>
      <c r="J2269" s="2">
        <f>VLOOKUP($E2269,
Products!$A$1:$F$201,MATCH(Orders!J$1,Products!$A$1:$F$1,0),0)</f>
        <v>7867.3909748932683</v>
      </c>
    </row>
    <row r="2270" spans="1:10">
      <c r="A2270">
        <v>2269</v>
      </c>
      <c r="B2270" s="4">
        <v>45693</v>
      </c>
      <c r="C2270" s="10">
        <f>DATE(YEAR(orders[[#This Row],[order_date]]), MONTH(orders[[#This Row],[order_date]]), 1)</f>
        <v>45689</v>
      </c>
      <c r="D2270" t="s">
        <v>3750</v>
      </c>
      <c r="E2270" t="s">
        <v>600</v>
      </c>
      <c r="F2270" t="str">
        <f>VLOOKUP(orders[[#This Row],[product_id]],Products!A:C,3,0)</f>
        <v>Electronics</v>
      </c>
      <c r="G2270">
        <v>2</v>
      </c>
      <c r="H2270" s="6">
        <v>0.1990377503172803</v>
      </c>
      <c r="I2270" s="2">
        <f>VLOOKUP($E2270,
Products!$A$1:$F$201,MATCH(Orders!I$1,Products!$A$1:$F$1,0),0)</f>
        <v>2556.7009232610858</v>
      </c>
      <c r="J2270" s="2">
        <f>VLOOKUP($E2270,
Products!$A$1:$F$201,MATCH(Orders!J$1,Products!$A$1:$F$1,0),0)</f>
        <v>2002.3128715328869</v>
      </c>
    </row>
    <row r="2271" spans="1:10">
      <c r="A2271">
        <v>2270</v>
      </c>
      <c r="B2271" s="4">
        <v>45008</v>
      </c>
      <c r="C2271" s="10">
        <f>DATE(YEAR(orders[[#This Row],[order_date]]), MONTH(orders[[#This Row],[order_date]]), 1)</f>
        <v>44986</v>
      </c>
      <c r="D2271" t="s">
        <v>4103</v>
      </c>
      <c r="E2271" t="s">
        <v>661</v>
      </c>
      <c r="F2271" t="str">
        <f>VLOOKUP(orders[[#This Row],[product_id]],Products!A:C,3,0)</f>
        <v>Electronics</v>
      </c>
      <c r="G2271">
        <v>2</v>
      </c>
      <c r="H2271" s="6">
        <v>0.1191711304368374</v>
      </c>
      <c r="I2271" s="2">
        <f>VLOOKUP($E2271,
Products!$A$1:$F$201,MATCH(Orders!I$1,Products!$A$1:$F$1,0),0)</f>
        <v>18760.038541255031</v>
      </c>
      <c r="J2271" s="2">
        <f>VLOOKUP($E2271,
Products!$A$1:$F$201,MATCH(Orders!J$1,Products!$A$1:$F$1,0),0)</f>
        <v>13545.127547708629</v>
      </c>
    </row>
    <row r="2272" spans="1:10">
      <c r="A2272">
        <v>2271</v>
      </c>
      <c r="B2272" s="4">
        <v>45135</v>
      </c>
      <c r="C2272" s="10">
        <f>DATE(YEAR(orders[[#This Row],[order_date]]), MONTH(orders[[#This Row],[order_date]]), 1)</f>
        <v>45108</v>
      </c>
      <c r="D2272" t="s">
        <v>4703</v>
      </c>
      <c r="E2272" t="s">
        <v>677</v>
      </c>
      <c r="F2272" t="str">
        <f>VLOOKUP(orders[[#This Row],[product_id]],Products!A:C,3,0)</f>
        <v>Electronics</v>
      </c>
      <c r="G2272">
        <v>1</v>
      </c>
      <c r="H2272" s="6">
        <v>0.10061264332936015</v>
      </c>
      <c r="I2272" s="2">
        <f>VLOOKUP($E2272,
Products!$A$1:$F$201,MATCH(Orders!I$1,Products!$A$1:$F$1,0),0)</f>
        <v>11360.699432756561</v>
      </c>
      <c r="J2272" s="2">
        <f>VLOOKUP($E2272,
Products!$A$1:$F$201,MATCH(Orders!J$1,Products!$A$1:$F$1,0),0)</f>
        <v>8118.8949869342459</v>
      </c>
    </row>
    <row r="2273" spans="1:10">
      <c r="A2273">
        <v>2272</v>
      </c>
      <c r="B2273" s="4">
        <v>45448</v>
      </c>
      <c r="C2273" s="10">
        <f>DATE(YEAR(orders[[#This Row],[order_date]]), MONTH(orders[[#This Row],[order_date]]), 1)</f>
        <v>45444</v>
      </c>
      <c r="D2273" t="s">
        <v>1449</v>
      </c>
      <c r="E2273" t="s">
        <v>651</v>
      </c>
      <c r="F2273" t="str">
        <f>VLOOKUP(orders[[#This Row],[product_id]],Products!A:C,3,0)</f>
        <v>Electronics</v>
      </c>
      <c r="G2273">
        <v>3</v>
      </c>
      <c r="H2273" s="6">
        <v>0.16609780803505783</v>
      </c>
      <c r="I2273" s="2">
        <f>VLOOKUP($E2273,
Products!$A$1:$F$201,MATCH(Orders!I$1,Products!$A$1:$F$1,0),0)</f>
        <v>28622.091542973511</v>
      </c>
      <c r="J2273" s="2">
        <f>VLOOKUP($E2273,
Products!$A$1:$F$201,MATCH(Orders!J$1,Products!$A$1:$F$1,0),0)</f>
        <v>19327.527634039769</v>
      </c>
    </row>
    <row r="2274" spans="1:10">
      <c r="A2274">
        <v>2273</v>
      </c>
      <c r="B2274" s="4">
        <v>45979</v>
      </c>
      <c r="C2274" s="10">
        <f>DATE(YEAR(orders[[#This Row],[order_date]]), MONTH(orders[[#This Row],[order_date]]), 1)</f>
        <v>45962</v>
      </c>
      <c r="D2274" t="s">
        <v>1616</v>
      </c>
      <c r="E2274" t="s">
        <v>665</v>
      </c>
      <c r="F2274" t="str">
        <f>VLOOKUP(orders[[#This Row],[product_id]],Products!A:C,3,0)</f>
        <v>Electronics</v>
      </c>
      <c r="G2274">
        <v>3</v>
      </c>
      <c r="H2274" s="6">
        <v>0.16664930567147349</v>
      </c>
      <c r="I2274" s="2">
        <f>VLOOKUP($E2274,
Products!$A$1:$F$201,MATCH(Orders!I$1,Products!$A$1:$F$1,0),0)</f>
        <v>2381.208040848107</v>
      </c>
      <c r="J2274" s="2">
        <f>VLOOKUP($E2274,
Products!$A$1:$F$201,MATCH(Orders!J$1,Products!$A$1:$F$1,0),0)</f>
        <v>1615.320210979525</v>
      </c>
    </row>
    <row r="2275" spans="1:10">
      <c r="A2275">
        <v>2274</v>
      </c>
      <c r="B2275" s="4">
        <v>45920</v>
      </c>
      <c r="C2275" s="10">
        <f>DATE(YEAR(orders[[#This Row],[order_date]]), MONTH(orders[[#This Row],[order_date]]), 1)</f>
        <v>45901</v>
      </c>
      <c r="D2275" t="s">
        <v>3196</v>
      </c>
      <c r="E2275" t="s">
        <v>702</v>
      </c>
      <c r="F2275" t="str">
        <f>VLOOKUP(orders[[#This Row],[product_id]],Products!A:C,3,0)</f>
        <v>Electronics</v>
      </c>
      <c r="G2275">
        <v>2</v>
      </c>
      <c r="H2275" s="6">
        <v>0.22177081050003447</v>
      </c>
      <c r="I2275" s="2">
        <f>VLOOKUP($E2275,
Products!$A$1:$F$201,MATCH(Orders!I$1,Products!$A$1:$F$1,0),0)</f>
        <v>11240.591105652349</v>
      </c>
      <c r="J2275" s="2">
        <f>VLOOKUP($E2275,
Products!$A$1:$F$201,MATCH(Orders!J$1,Products!$A$1:$F$1,0),0)</f>
        <v>7671.9523119121068</v>
      </c>
    </row>
    <row r="2276" spans="1:10">
      <c r="A2276">
        <v>2275</v>
      </c>
      <c r="B2276" s="4">
        <v>45391</v>
      </c>
      <c r="C2276" s="10">
        <f>DATE(YEAR(orders[[#This Row],[order_date]]), MONTH(orders[[#This Row],[order_date]]), 1)</f>
        <v>45383</v>
      </c>
      <c r="D2276" t="s">
        <v>3313</v>
      </c>
      <c r="E2276" t="s">
        <v>677</v>
      </c>
      <c r="F2276" t="str">
        <f>VLOOKUP(orders[[#This Row],[product_id]],Products!A:C,3,0)</f>
        <v>Electronics</v>
      </c>
      <c r="G2276">
        <v>2</v>
      </c>
      <c r="H2276" s="6">
        <v>0.1272351239072671</v>
      </c>
      <c r="I2276" s="2">
        <f>VLOOKUP($E2276,
Products!$A$1:$F$201,MATCH(Orders!I$1,Products!$A$1:$F$1,0),0)</f>
        <v>11360.699432756561</v>
      </c>
      <c r="J2276" s="2">
        <f>VLOOKUP($E2276,
Products!$A$1:$F$201,MATCH(Orders!J$1,Products!$A$1:$F$1,0),0)</f>
        <v>8118.8949869342459</v>
      </c>
    </row>
    <row r="2277" spans="1:10">
      <c r="A2277">
        <v>2276</v>
      </c>
      <c r="B2277" s="4">
        <v>45554</v>
      </c>
      <c r="C2277" s="10">
        <f>DATE(YEAR(orders[[#This Row],[order_date]]), MONTH(orders[[#This Row],[order_date]]), 1)</f>
        <v>45536</v>
      </c>
      <c r="D2277" t="s">
        <v>2591</v>
      </c>
      <c r="E2277" t="s">
        <v>575</v>
      </c>
      <c r="F2277" t="str">
        <f>VLOOKUP(orders[[#This Row],[product_id]],Products!A:C,3,0)</f>
        <v>Appliances</v>
      </c>
      <c r="G2277">
        <v>2</v>
      </c>
      <c r="H2277" s="6">
        <v>7.8358074371495848E-2</v>
      </c>
      <c r="I2277" s="2">
        <f>VLOOKUP($E2277,
Products!$A$1:$F$201,MATCH(Orders!I$1,Products!$A$1:$F$1,0),0)</f>
        <v>25283.54628276427</v>
      </c>
      <c r="J2277" s="2">
        <f>VLOOKUP($E2277,
Products!$A$1:$F$201,MATCH(Orders!J$1,Products!$A$1:$F$1,0),0)</f>
        <v>19310.503554692368</v>
      </c>
    </row>
    <row r="2278" spans="1:10">
      <c r="A2278">
        <v>2277</v>
      </c>
      <c r="B2278" s="4">
        <v>45707</v>
      </c>
      <c r="C2278" s="10">
        <f>DATE(YEAR(orders[[#This Row],[order_date]]), MONTH(orders[[#This Row],[order_date]]), 1)</f>
        <v>45689</v>
      </c>
      <c r="D2278" t="s">
        <v>2451</v>
      </c>
      <c r="E2278" t="s">
        <v>568</v>
      </c>
      <c r="F2278" t="str">
        <f>VLOOKUP(orders[[#This Row],[product_id]],Products!A:C,3,0)</f>
        <v>Electronics</v>
      </c>
      <c r="G2278">
        <v>1</v>
      </c>
      <c r="H2278" s="6">
        <v>0.11173620657568427</v>
      </c>
      <c r="I2278" s="2">
        <f>VLOOKUP($E2278,
Products!$A$1:$F$201,MATCH(Orders!I$1,Products!$A$1:$F$1,0),0)</f>
        <v>21702.72353355262</v>
      </c>
      <c r="J2278" s="2">
        <f>VLOOKUP($E2278,
Products!$A$1:$F$201,MATCH(Orders!J$1,Products!$A$1:$F$1,0),0)</f>
        <v>17244.710704747551</v>
      </c>
    </row>
    <row r="2279" spans="1:10">
      <c r="A2279">
        <v>2278</v>
      </c>
      <c r="B2279" s="4">
        <v>45485</v>
      </c>
      <c r="C2279" s="10">
        <f>DATE(YEAR(orders[[#This Row],[order_date]]), MONTH(orders[[#This Row],[order_date]]), 1)</f>
        <v>45474</v>
      </c>
      <c r="D2279" t="s">
        <v>2829</v>
      </c>
      <c r="E2279" t="s">
        <v>563</v>
      </c>
      <c r="F2279" t="str">
        <f>VLOOKUP(orders[[#This Row],[product_id]],Products!A:C,3,0)</f>
        <v>Electronics</v>
      </c>
      <c r="G2279">
        <v>1</v>
      </c>
      <c r="H2279" s="6">
        <v>0.15998066642059297</v>
      </c>
      <c r="I2279" s="2">
        <f>VLOOKUP($E2279,
Products!$A$1:$F$201,MATCH(Orders!I$1,Products!$A$1:$F$1,0),0)</f>
        <v>2267.1489506516559</v>
      </c>
      <c r="J2279" s="2">
        <f>VLOOKUP($E2279,
Products!$A$1:$F$201,MATCH(Orders!J$1,Products!$A$1:$F$1,0),0)</f>
        <v>1538.7671398485211</v>
      </c>
    </row>
    <row r="2280" spans="1:10">
      <c r="A2280">
        <v>2279</v>
      </c>
      <c r="B2280" s="4">
        <v>45886</v>
      </c>
      <c r="C2280" s="10">
        <f>DATE(YEAR(orders[[#This Row],[order_date]]), MONTH(orders[[#This Row],[order_date]]), 1)</f>
        <v>45870</v>
      </c>
      <c r="D2280" t="s">
        <v>952</v>
      </c>
      <c r="E2280" t="s">
        <v>680</v>
      </c>
      <c r="F2280" t="str">
        <f>VLOOKUP(orders[[#This Row],[product_id]],Products!A:C,3,0)</f>
        <v>Electronics</v>
      </c>
      <c r="G2280">
        <v>1</v>
      </c>
      <c r="H2280" s="6">
        <v>0.13839857444209736</v>
      </c>
      <c r="I2280" s="2">
        <f>VLOOKUP($E2280,
Products!$A$1:$F$201,MATCH(Orders!I$1,Products!$A$1:$F$1,0),0)</f>
        <v>31627.348891742429</v>
      </c>
      <c r="J2280" s="2">
        <f>VLOOKUP($E2280,
Products!$A$1:$F$201,MATCH(Orders!J$1,Products!$A$1:$F$1,0),0)</f>
        <v>23219.930812036979</v>
      </c>
    </row>
    <row r="2281" spans="1:10">
      <c r="A2281">
        <v>2280</v>
      </c>
      <c r="B2281" s="4">
        <v>45017</v>
      </c>
      <c r="C2281" s="10">
        <f>DATE(YEAR(orders[[#This Row],[order_date]]), MONTH(orders[[#This Row],[order_date]]), 1)</f>
        <v>45017</v>
      </c>
      <c r="D2281" t="s">
        <v>2557</v>
      </c>
      <c r="E2281" t="s">
        <v>631</v>
      </c>
      <c r="F2281" t="str">
        <f>VLOOKUP(orders[[#This Row],[product_id]],Products!A:C,3,0)</f>
        <v>Appliances</v>
      </c>
      <c r="G2281">
        <v>2</v>
      </c>
      <c r="H2281" s="6">
        <v>0.10242773511572673</v>
      </c>
      <c r="I2281" s="2">
        <f>VLOOKUP($E2281,
Products!$A$1:$F$201,MATCH(Orders!I$1,Products!$A$1:$F$1,0),0)</f>
        <v>5983.7308645702497</v>
      </c>
      <c r="J2281" s="2">
        <f>VLOOKUP($E2281,
Products!$A$1:$F$201,MATCH(Orders!J$1,Products!$A$1:$F$1,0),0)</f>
        <v>4205.6432936163774</v>
      </c>
    </row>
    <row r="2282" spans="1:10">
      <c r="A2282">
        <v>2281</v>
      </c>
      <c r="B2282" s="4">
        <v>46003</v>
      </c>
      <c r="C2282" s="10">
        <f>DATE(YEAR(orders[[#This Row],[order_date]]), MONTH(orders[[#This Row],[order_date]]), 1)</f>
        <v>45992</v>
      </c>
      <c r="D2282" t="s">
        <v>3333</v>
      </c>
      <c r="E2282" t="s">
        <v>650</v>
      </c>
      <c r="F2282" t="str">
        <f>VLOOKUP(orders[[#This Row],[product_id]],Products!A:C,3,0)</f>
        <v>Electronics</v>
      </c>
      <c r="G2282">
        <v>2</v>
      </c>
      <c r="H2282" s="6">
        <v>0.13810813672248864</v>
      </c>
      <c r="I2282" s="2">
        <f>VLOOKUP($E2282,
Products!$A$1:$F$201,MATCH(Orders!I$1,Products!$A$1:$F$1,0),0)</f>
        <v>12936.529609330941</v>
      </c>
      <c r="J2282" s="2">
        <f>VLOOKUP($E2282,
Products!$A$1:$F$201,MATCH(Orders!J$1,Products!$A$1:$F$1,0),0)</f>
        <v>9465.2602677376308</v>
      </c>
    </row>
    <row r="2283" spans="1:10">
      <c r="A2283">
        <v>2282</v>
      </c>
      <c r="B2283" s="4">
        <v>45786</v>
      </c>
      <c r="C2283" s="10">
        <f>DATE(YEAR(orders[[#This Row],[order_date]]), MONTH(orders[[#This Row],[order_date]]), 1)</f>
        <v>45778</v>
      </c>
      <c r="D2283" t="s">
        <v>3066</v>
      </c>
      <c r="E2283" t="s">
        <v>672</v>
      </c>
      <c r="F2283" t="str">
        <f>VLOOKUP(orders[[#This Row],[product_id]],Products!A:C,3,0)</f>
        <v>Electronics</v>
      </c>
      <c r="G2283">
        <v>1</v>
      </c>
      <c r="H2283" s="6">
        <v>0.13472783239056049</v>
      </c>
      <c r="I2283" s="2">
        <f>VLOOKUP($E2283,
Products!$A$1:$F$201,MATCH(Orders!I$1,Products!$A$1:$F$1,0),0)</f>
        <v>29856.340212906369</v>
      </c>
      <c r="J2283" s="2">
        <f>VLOOKUP($E2283,
Products!$A$1:$F$201,MATCH(Orders!J$1,Products!$A$1:$F$1,0),0)</f>
        <v>19759.064823078941</v>
      </c>
    </row>
    <row r="2284" spans="1:10">
      <c r="A2284">
        <v>2283</v>
      </c>
      <c r="B2284" s="4">
        <v>45482</v>
      </c>
      <c r="C2284" s="10">
        <f>DATE(YEAR(orders[[#This Row],[order_date]]), MONTH(orders[[#This Row],[order_date]]), 1)</f>
        <v>45474</v>
      </c>
      <c r="D2284" t="s">
        <v>1281</v>
      </c>
      <c r="E2284" t="s">
        <v>692</v>
      </c>
      <c r="F2284" t="str">
        <f>VLOOKUP(orders[[#This Row],[product_id]],Products!A:C,3,0)</f>
        <v>Electronics</v>
      </c>
      <c r="G2284">
        <v>2</v>
      </c>
      <c r="H2284" s="6">
        <v>0.14796887669579642</v>
      </c>
      <c r="I2284" s="2">
        <f>VLOOKUP($E2284,
Products!$A$1:$F$201,MATCH(Orders!I$1,Products!$A$1:$F$1,0),0)</f>
        <v>18150.337151787651</v>
      </c>
      <c r="J2284" s="2">
        <f>VLOOKUP($E2284,
Products!$A$1:$F$201,MATCH(Orders!J$1,Products!$A$1:$F$1,0),0)</f>
        <v>11965.45000430708</v>
      </c>
    </row>
    <row r="2285" spans="1:10">
      <c r="A2285">
        <v>2284</v>
      </c>
      <c r="B2285" s="4">
        <v>45082</v>
      </c>
      <c r="C2285" s="10">
        <f>DATE(YEAR(orders[[#This Row],[order_date]]), MONTH(orders[[#This Row],[order_date]]), 1)</f>
        <v>45078</v>
      </c>
      <c r="D2285" t="s">
        <v>4471</v>
      </c>
      <c r="E2285" t="s">
        <v>640</v>
      </c>
      <c r="F2285" t="str">
        <f>VLOOKUP(orders[[#This Row],[product_id]],Products!A:C,3,0)</f>
        <v>Electronics</v>
      </c>
      <c r="G2285">
        <v>3</v>
      </c>
      <c r="H2285" s="6">
        <v>0.1805035185050152</v>
      </c>
      <c r="I2285" s="2">
        <f>VLOOKUP($E2285,
Products!$A$1:$F$201,MATCH(Orders!I$1,Products!$A$1:$F$1,0),0)</f>
        <v>28588.897930669911</v>
      </c>
      <c r="J2285" s="2">
        <f>VLOOKUP($E2285,
Products!$A$1:$F$201,MATCH(Orders!J$1,Products!$A$1:$F$1,0),0)</f>
        <v>20681.16336734363</v>
      </c>
    </row>
    <row r="2286" spans="1:10">
      <c r="A2286">
        <v>2285</v>
      </c>
      <c r="B2286" s="4">
        <v>44928</v>
      </c>
      <c r="C2286" s="10">
        <f>DATE(YEAR(orders[[#This Row],[order_date]]), MONTH(orders[[#This Row],[order_date]]), 1)</f>
        <v>44927</v>
      </c>
      <c r="D2286" t="s">
        <v>2321</v>
      </c>
      <c r="E2286" t="s">
        <v>568</v>
      </c>
      <c r="F2286" t="str">
        <f>VLOOKUP(orders[[#This Row],[product_id]],Products!A:C,3,0)</f>
        <v>Electronics</v>
      </c>
      <c r="G2286">
        <v>1</v>
      </c>
      <c r="H2286" s="6">
        <v>0.16565662804678805</v>
      </c>
      <c r="I2286" s="2">
        <f>VLOOKUP($E2286,
Products!$A$1:$F$201,MATCH(Orders!I$1,Products!$A$1:$F$1,0),0)</f>
        <v>21702.72353355262</v>
      </c>
      <c r="J2286" s="2">
        <f>VLOOKUP($E2286,
Products!$A$1:$F$201,MATCH(Orders!J$1,Products!$A$1:$F$1,0),0)</f>
        <v>17244.710704747551</v>
      </c>
    </row>
    <row r="2287" spans="1:10">
      <c r="A2287">
        <v>2286</v>
      </c>
      <c r="B2287" s="4">
        <v>45751</v>
      </c>
      <c r="C2287" s="10">
        <f>DATE(YEAR(orders[[#This Row],[order_date]]), MONTH(orders[[#This Row],[order_date]]), 1)</f>
        <v>45748</v>
      </c>
      <c r="D2287" t="s">
        <v>3096</v>
      </c>
      <c r="E2287" t="s">
        <v>622</v>
      </c>
      <c r="F2287" t="str">
        <f>VLOOKUP(orders[[#This Row],[product_id]],Products!A:C,3,0)</f>
        <v>Electronics</v>
      </c>
      <c r="G2287">
        <v>1</v>
      </c>
      <c r="H2287" s="6">
        <v>0.10951703932721454</v>
      </c>
      <c r="I2287" s="2">
        <f>VLOOKUP($E2287,
Products!$A$1:$F$201,MATCH(Orders!I$1,Products!$A$1:$F$1,0),0)</f>
        <v>29891.969506397199</v>
      </c>
      <c r="J2287" s="2">
        <f>VLOOKUP($E2287,
Products!$A$1:$F$201,MATCH(Orders!J$1,Products!$A$1:$F$1,0),0)</f>
        <v>20298.690993957589</v>
      </c>
    </row>
    <row r="2288" spans="1:10">
      <c r="A2288">
        <v>2287</v>
      </c>
      <c r="B2288" s="4">
        <v>45728</v>
      </c>
      <c r="C2288" s="10">
        <f>DATE(YEAR(orders[[#This Row],[order_date]]), MONTH(orders[[#This Row],[order_date]]), 1)</f>
        <v>45717</v>
      </c>
      <c r="D2288" t="s">
        <v>3468</v>
      </c>
      <c r="E2288" t="s">
        <v>690</v>
      </c>
      <c r="F2288" t="str">
        <f>VLOOKUP(orders[[#This Row],[product_id]],Products!A:C,3,0)</f>
        <v>Electronics</v>
      </c>
      <c r="G2288">
        <v>2</v>
      </c>
      <c r="H2288" s="6">
        <v>0.16387991791122566</v>
      </c>
      <c r="I2288" s="2">
        <f>VLOOKUP($E2288,
Products!$A$1:$F$201,MATCH(Orders!I$1,Products!$A$1:$F$1,0),0)</f>
        <v>2338.2059552139431</v>
      </c>
      <c r="J2288" s="2">
        <f>VLOOKUP($E2288,
Products!$A$1:$F$201,MATCH(Orders!J$1,Products!$A$1:$F$1,0),0)</f>
        <v>1708.028418793489</v>
      </c>
    </row>
    <row r="2289" spans="1:10">
      <c r="A2289">
        <v>2288</v>
      </c>
      <c r="B2289" s="4">
        <v>45909</v>
      </c>
      <c r="C2289" s="10">
        <f>DATE(YEAR(orders[[#This Row],[order_date]]), MONTH(orders[[#This Row],[order_date]]), 1)</f>
        <v>45901</v>
      </c>
      <c r="D2289" t="s">
        <v>1911</v>
      </c>
      <c r="E2289" t="s">
        <v>667</v>
      </c>
      <c r="F2289" t="str">
        <f>VLOOKUP(orders[[#This Row],[product_id]],Products!A:C,3,0)</f>
        <v>Electronics</v>
      </c>
      <c r="G2289">
        <v>1</v>
      </c>
      <c r="H2289" s="6">
        <v>0.22694296552063856</v>
      </c>
      <c r="I2289" s="2">
        <f>VLOOKUP($E2289,
Products!$A$1:$F$201,MATCH(Orders!I$1,Products!$A$1:$F$1,0),0)</f>
        <v>2491.507056421975</v>
      </c>
      <c r="J2289" s="2">
        <f>VLOOKUP($E2289,
Products!$A$1:$F$201,MATCH(Orders!J$1,Products!$A$1:$F$1,0),0)</f>
        <v>1871.4408177277719</v>
      </c>
    </row>
    <row r="2290" spans="1:10">
      <c r="A2290">
        <v>2289</v>
      </c>
      <c r="B2290" s="4">
        <v>46008</v>
      </c>
      <c r="C2290" s="10">
        <f>DATE(YEAR(orders[[#This Row],[order_date]]), MONTH(orders[[#This Row],[order_date]]), 1)</f>
        <v>45992</v>
      </c>
      <c r="D2290" t="s">
        <v>1689</v>
      </c>
      <c r="E2290" t="s">
        <v>558</v>
      </c>
      <c r="F2290" t="str">
        <f>VLOOKUP(orders[[#This Row],[product_id]],Products!A:C,3,0)</f>
        <v>Electronics</v>
      </c>
      <c r="G2290">
        <v>1</v>
      </c>
      <c r="H2290" s="6">
        <v>0.11510560479662478</v>
      </c>
      <c r="I2290" s="2">
        <f>VLOOKUP($E2290,
Products!$A$1:$F$201,MATCH(Orders!I$1,Products!$A$1:$F$1,0),0)</f>
        <v>30121.382934618541</v>
      </c>
      <c r="J2290" s="2">
        <f>VLOOKUP($E2290,
Products!$A$1:$F$201,MATCH(Orders!J$1,Products!$A$1:$F$1,0),0)</f>
        <v>20439.226581954921</v>
      </c>
    </row>
    <row r="2291" spans="1:10">
      <c r="A2291">
        <v>2290</v>
      </c>
      <c r="B2291" s="4">
        <v>45419</v>
      </c>
      <c r="C2291" s="10">
        <f>DATE(YEAR(orders[[#This Row],[order_date]]), MONTH(orders[[#This Row],[order_date]]), 1)</f>
        <v>45413</v>
      </c>
      <c r="D2291" t="s">
        <v>3479</v>
      </c>
      <c r="E2291" t="s">
        <v>699</v>
      </c>
      <c r="F2291" t="str">
        <f>VLOOKUP(orders[[#This Row],[product_id]],Products!A:C,3,0)</f>
        <v>Appliances</v>
      </c>
      <c r="G2291">
        <v>1</v>
      </c>
      <c r="H2291" s="6">
        <v>0.10261079991859552</v>
      </c>
      <c r="I2291" s="2">
        <f>VLOOKUP($E2291,
Products!$A$1:$F$201,MATCH(Orders!I$1,Products!$A$1:$F$1,0),0)</f>
        <v>25091.998133165329</v>
      </c>
      <c r="J2291" s="2">
        <f>VLOOKUP($E2291,
Products!$A$1:$F$201,MATCH(Orders!J$1,Products!$A$1:$F$1,0),0)</f>
        <v>18464.226825266349</v>
      </c>
    </row>
    <row r="2292" spans="1:10">
      <c r="A2292">
        <v>2291</v>
      </c>
      <c r="B2292" s="4">
        <v>45595</v>
      </c>
      <c r="C2292" s="10">
        <f>DATE(YEAR(orders[[#This Row],[order_date]]), MONTH(orders[[#This Row],[order_date]]), 1)</f>
        <v>45566</v>
      </c>
      <c r="D2292" t="s">
        <v>3385</v>
      </c>
      <c r="E2292" t="s">
        <v>587</v>
      </c>
      <c r="F2292" t="str">
        <f>VLOOKUP(orders[[#This Row],[product_id]],Products!A:C,3,0)</f>
        <v>Electronics</v>
      </c>
      <c r="G2292">
        <v>2</v>
      </c>
      <c r="H2292" s="6">
        <v>0.14628857151577027</v>
      </c>
      <c r="I2292" s="2">
        <f>VLOOKUP($E2292,
Products!$A$1:$F$201,MATCH(Orders!I$1,Products!$A$1:$F$1,0),0)</f>
        <v>16527.367619686949</v>
      </c>
      <c r="J2292" s="2">
        <f>VLOOKUP($E2292,
Products!$A$1:$F$201,MATCH(Orders!J$1,Products!$A$1:$F$1,0),0)</f>
        <v>12533.62883070202</v>
      </c>
    </row>
    <row r="2293" spans="1:10">
      <c r="A2293">
        <v>2292</v>
      </c>
      <c r="B2293" s="4">
        <v>45985</v>
      </c>
      <c r="C2293" s="10">
        <f>DATE(YEAR(orders[[#This Row],[order_date]]), MONTH(orders[[#This Row],[order_date]]), 1)</f>
        <v>45962</v>
      </c>
      <c r="D2293" t="s">
        <v>3152</v>
      </c>
      <c r="E2293" t="s">
        <v>681</v>
      </c>
      <c r="F2293" t="str">
        <f>VLOOKUP(orders[[#This Row],[product_id]],Products!A:C,3,0)</f>
        <v>Appliances</v>
      </c>
      <c r="G2293">
        <v>3</v>
      </c>
      <c r="H2293" s="6">
        <v>0.11028357617338709</v>
      </c>
      <c r="I2293" s="2">
        <f>VLOOKUP($E2293,
Products!$A$1:$F$201,MATCH(Orders!I$1,Products!$A$1:$F$1,0),0)</f>
        <v>2080.3641662770501</v>
      </c>
      <c r="J2293" s="2">
        <f>VLOOKUP($E2293,
Products!$A$1:$F$201,MATCH(Orders!J$1,Products!$A$1:$F$1,0),0)</f>
        <v>1566.754559891986</v>
      </c>
    </row>
    <row r="2294" spans="1:10">
      <c r="A2294">
        <v>2293</v>
      </c>
      <c r="B2294" s="4">
        <v>45001</v>
      </c>
      <c r="C2294" s="10">
        <f>DATE(YEAR(orders[[#This Row],[order_date]]), MONTH(orders[[#This Row],[order_date]]), 1)</f>
        <v>44986</v>
      </c>
      <c r="D2294" t="s">
        <v>4018</v>
      </c>
      <c r="E2294" t="s">
        <v>693</v>
      </c>
      <c r="F2294" t="str">
        <f>VLOOKUP(orders[[#This Row],[product_id]],Products!A:C,3,0)</f>
        <v>Appliances</v>
      </c>
      <c r="G2294">
        <v>2</v>
      </c>
      <c r="H2294" s="6">
        <v>0.11748683359794809</v>
      </c>
      <c r="I2294" s="2">
        <f>VLOOKUP($E2294,
Products!$A$1:$F$201,MATCH(Orders!I$1,Products!$A$1:$F$1,0),0)</f>
        <v>2037.67513915007</v>
      </c>
      <c r="J2294" s="2">
        <f>VLOOKUP($E2294,
Products!$A$1:$F$201,MATCH(Orders!J$1,Products!$A$1:$F$1,0),0)</f>
        <v>1374.1566876520769</v>
      </c>
    </row>
    <row r="2295" spans="1:10">
      <c r="A2295">
        <v>2294</v>
      </c>
      <c r="B2295" s="4">
        <v>45870</v>
      </c>
      <c r="C2295" s="10">
        <f>DATE(YEAR(orders[[#This Row],[order_date]]), MONTH(orders[[#This Row],[order_date]]), 1)</f>
        <v>45870</v>
      </c>
      <c r="D2295" t="s">
        <v>4624</v>
      </c>
      <c r="E2295" t="s">
        <v>548</v>
      </c>
      <c r="F2295" t="str">
        <f>VLOOKUP(orders[[#This Row],[product_id]],Products!A:C,3,0)</f>
        <v>Appliances</v>
      </c>
      <c r="G2295">
        <v>2</v>
      </c>
      <c r="H2295" s="6">
        <v>7.3045011271113194E-2</v>
      </c>
      <c r="I2295" s="2">
        <f>VLOOKUP($E2295,
Products!$A$1:$F$201,MATCH(Orders!I$1,Products!$A$1:$F$1,0),0)</f>
        <v>2211.9922659782978</v>
      </c>
      <c r="J2295" s="2">
        <f>VLOOKUP($E2295,
Products!$A$1:$F$201,MATCH(Orders!J$1,Products!$A$1:$F$1,0),0)</f>
        <v>1741.1720710333091</v>
      </c>
    </row>
    <row r="2296" spans="1:10">
      <c r="A2296">
        <v>2295</v>
      </c>
      <c r="B2296" s="4">
        <v>45297</v>
      </c>
      <c r="C2296" s="10">
        <f>DATE(YEAR(orders[[#This Row],[order_date]]), MONTH(orders[[#This Row],[order_date]]), 1)</f>
        <v>45292</v>
      </c>
      <c r="D2296" t="s">
        <v>3467</v>
      </c>
      <c r="E2296" t="s">
        <v>509</v>
      </c>
      <c r="F2296" t="str">
        <f>VLOOKUP(orders[[#This Row],[product_id]],Products!A:C,3,0)</f>
        <v>Appliances</v>
      </c>
      <c r="G2296">
        <v>1</v>
      </c>
      <c r="H2296" s="6">
        <v>0.12308413035216549</v>
      </c>
      <c r="I2296" s="2">
        <f>VLOOKUP($E2296,
Products!$A$1:$F$201,MATCH(Orders!I$1,Products!$A$1:$F$1,0),0)</f>
        <v>23898.369282732219</v>
      </c>
      <c r="J2296" s="2">
        <f>VLOOKUP($E2296,
Products!$A$1:$F$201,MATCH(Orders!J$1,Products!$A$1:$F$1,0),0)</f>
        <v>16491.822147524919</v>
      </c>
    </row>
    <row r="2297" spans="1:10">
      <c r="A2297">
        <v>2296</v>
      </c>
      <c r="B2297" s="4">
        <v>45513</v>
      </c>
      <c r="C2297" s="10">
        <f>DATE(YEAR(orders[[#This Row],[order_date]]), MONTH(orders[[#This Row],[order_date]]), 1)</f>
        <v>45505</v>
      </c>
      <c r="D2297" t="s">
        <v>1629</v>
      </c>
      <c r="E2297" t="s">
        <v>580</v>
      </c>
      <c r="F2297" t="str">
        <f>VLOOKUP(orders[[#This Row],[product_id]],Products!A:C,3,0)</f>
        <v>Electronics</v>
      </c>
      <c r="G2297">
        <v>2</v>
      </c>
      <c r="H2297" s="6">
        <v>0.14744872845577803</v>
      </c>
      <c r="I2297" s="2">
        <f>VLOOKUP($E2297,
Products!$A$1:$F$201,MATCH(Orders!I$1,Products!$A$1:$F$1,0),0)</f>
        <v>29905.106989935579</v>
      </c>
      <c r="J2297" s="2">
        <f>VLOOKUP($E2297,
Products!$A$1:$F$201,MATCH(Orders!J$1,Products!$A$1:$F$1,0),0)</f>
        <v>22230.930488499071</v>
      </c>
    </row>
    <row r="2298" spans="1:10">
      <c r="A2298">
        <v>2297</v>
      </c>
      <c r="B2298" s="4">
        <v>45255</v>
      </c>
      <c r="C2298" s="10">
        <f>DATE(YEAR(orders[[#This Row],[order_date]]), MONTH(orders[[#This Row],[order_date]]), 1)</f>
        <v>45231</v>
      </c>
      <c r="D2298" t="s">
        <v>997</v>
      </c>
      <c r="E2298" t="s">
        <v>599</v>
      </c>
      <c r="F2298" t="str">
        <f>VLOOKUP(orders[[#This Row],[product_id]],Products!A:C,3,0)</f>
        <v>Electronics</v>
      </c>
      <c r="G2298">
        <v>3</v>
      </c>
      <c r="H2298" s="6">
        <v>0.22103142799799988</v>
      </c>
      <c r="I2298" s="2">
        <f>VLOOKUP($E2298,
Products!$A$1:$F$201,MATCH(Orders!I$1,Products!$A$1:$F$1,0),0)</f>
        <v>24019.70637428105</v>
      </c>
      <c r="J2298" s="2">
        <f>VLOOKUP($E2298,
Products!$A$1:$F$201,MATCH(Orders!J$1,Products!$A$1:$F$1,0),0)</f>
        <v>16602.559277417411</v>
      </c>
    </row>
    <row r="2299" spans="1:10">
      <c r="A2299">
        <v>2298</v>
      </c>
      <c r="B2299" s="4">
        <v>45516</v>
      </c>
      <c r="C2299" s="10">
        <f>DATE(YEAR(orders[[#This Row],[order_date]]), MONTH(orders[[#This Row],[order_date]]), 1)</f>
        <v>45505</v>
      </c>
      <c r="D2299" t="s">
        <v>2807</v>
      </c>
      <c r="E2299" t="s">
        <v>612</v>
      </c>
      <c r="F2299" t="str">
        <f>VLOOKUP(orders[[#This Row],[product_id]],Products!A:C,3,0)</f>
        <v>Electronics</v>
      </c>
      <c r="G2299">
        <v>2</v>
      </c>
      <c r="H2299" s="6">
        <v>0.20989320167438388</v>
      </c>
      <c r="I2299" s="2">
        <f>VLOOKUP($E2299,
Products!$A$1:$F$201,MATCH(Orders!I$1,Products!$A$1:$F$1,0),0)</f>
        <v>2704.041843529928</v>
      </c>
      <c r="J2299" s="2">
        <f>VLOOKUP($E2299,
Products!$A$1:$F$201,MATCH(Orders!J$1,Products!$A$1:$F$1,0),0)</f>
        <v>2158.9135708713038</v>
      </c>
    </row>
    <row r="2300" spans="1:10">
      <c r="A2300">
        <v>2299</v>
      </c>
      <c r="B2300" s="4">
        <v>45703</v>
      </c>
      <c r="C2300" s="10">
        <f>DATE(YEAR(orders[[#This Row],[order_date]]), MONTH(orders[[#This Row],[order_date]]), 1)</f>
        <v>45689</v>
      </c>
      <c r="D2300" t="s">
        <v>3922</v>
      </c>
      <c r="E2300" t="s">
        <v>596</v>
      </c>
      <c r="F2300" t="str">
        <f>VLOOKUP(orders[[#This Row],[product_id]],Products!A:C,3,0)</f>
        <v>Electronics</v>
      </c>
      <c r="G2300">
        <v>2</v>
      </c>
      <c r="H2300" s="6">
        <v>0.17028931557281424</v>
      </c>
      <c r="I2300" s="2">
        <f>VLOOKUP($E2300,
Products!$A$1:$F$201,MATCH(Orders!I$1,Products!$A$1:$F$1,0),0)</f>
        <v>12935.39757670891</v>
      </c>
      <c r="J2300" s="2">
        <f>VLOOKUP($E2300,
Products!$A$1:$F$201,MATCH(Orders!J$1,Products!$A$1:$F$1,0),0)</f>
        <v>9648.6160598594815</v>
      </c>
    </row>
    <row r="2301" spans="1:10">
      <c r="A2301">
        <v>2300</v>
      </c>
      <c r="B2301" s="4">
        <v>45230</v>
      </c>
      <c r="C2301" s="10">
        <f>DATE(YEAR(orders[[#This Row],[order_date]]), MONTH(orders[[#This Row],[order_date]]), 1)</f>
        <v>45200</v>
      </c>
      <c r="D2301" t="s">
        <v>2085</v>
      </c>
      <c r="E2301" t="s">
        <v>598</v>
      </c>
      <c r="F2301" t="str">
        <f>VLOOKUP(orders[[#This Row],[product_id]],Products!A:C,3,0)</f>
        <v>Appliances</v>
      </c>
      <c r="G2301">
        <v>3</v>
      </c>
      <c r="H2301" s="6">
        <v>0.10256698544200868</v>
      </c>
      <c r="I2301" s="2">
        <f>VLOOKUP($E2301,
Products!$A$1:$F$201,MATCH(Orders!I$1,Products!$A$1:$F$1,0),0)</f>
        <v>5641.6789233526652</v>
      </c>
      <c r="J2301" s="2">
        <f>VLOOKUP($E2301,
Products!$A$1:$F$201,MATCH(Orders!J$1,Products!$A$1:$F$1,0),0)</f>
        <v>4031.2473685481059</v>
      </c>
    </row>
    <row r="2302" spans="1:10">
      <c r="A2302">
        <v>2301</v>
      </c>
      <c r="B2302" s="4">
        <v>45505</v>
      </c>
      <c r="C2302" s="10">
        <f>DATE(YEAR(orders[[#This Row],[order_date]]), MONTH(orders[[#This Row],[order_date]]), 1)</f>
        <v>45505</v>
      </c>
      <c r="D2302" t="s">
        <v>4375</v>
      </c>
      <c r="E2302" t="s">
        <v>685</v>
      </c>
      <c r="F2302" t="str">
        <f>VLOOKUP(orders[[#This Row],[product_id]],Products!A:C,3,0)</f>
        <v>Electronics</v>
      </c>
      <c r="G2302">
        <v>1</v>
      </c>
      <c r="H2302" s="6">
        <v>0.19131560530492528</v>
      </c>
      <c r="I2302" s="2">
        <f>VLOOKUP($E2302,
Products!$A$1:$F$201,MATCH(Orders!I$1,Products!$A$1:$F$1,0),0)</f>
        <v>30011.61348468516</v>
      </c>
      <c r="J2302" s="2">
        <f>VLOOKUP($E2302,
Products!$A$1:$F$201,MATCH(Orders!J$1,Products!$A$1:$F$1,0),0)</f>
        <v>20796.213094008199</v>
      </c>
    </row>
    <row r="2303" spans="1:10">
      <c r="A2303">
        <v>2302</v>
      </c>
      <c r="B2303" s="4">
        <v>45147</v>
      </c>
      <c r="C2303" s="10">
        <f>DATE(YEAR(orders[[#This Row],[order_date]]), MONTH(orders[[#This Row],[order_date]]), 1)</f>
        <v>45139</v>
      </c>
      <c r="D2303" t="s">
        <v>3736</v>
      </c>
      <c r="E2303" t="s">
        <v>665</v>
      </c>
      <c r="F2303" t="str">
        <f>VLOOKUP(orders[[#This Row],[product_id]],Products!A:C,3,0)</f>
        <v>Electronics</v>
      </c>
      <c r="G2303">
        <v>2</v>
      </c>
      <c r="H2303" s="6">
        <v>0.14060510222397529</v>
      </c>
      <c r="I2303" s="2">
        <f>VLOOKUP($E2303,
Products!$A$1:$F$201,MATCH(Orders!I$1,Products!$A$1:$F$1,0),0)</f>
        <v>2381.208040848107</v>
      </c>
      <c r="J2303" s="2">
        <f>VLOOKUP($E2303,
Products!$A$1:$F$201,MATCH(Orders!J$1,Products!$A$1:$F$1,0),0)</f>
        <v>1615.320210979525</v>
      </c>
    </row>
    <row r="2304" spans="1:10">
      <c r="A2304">
        <v>2303</v>
      </c>
      <c r="B2304" s="4">
        <v>45905</v>
      </c>
      <c r="C2304" s="10">
        <f>DATE(YEAR(orders[[#This Row],[order_date]]), MONTH(orders[[#This Row],[order_date]]), 1)</f>
        <v>45901</v>
      </c>
      <c r="D2304" t="s">
        <v>3230</v>
      </c>
      <c r="E2304" t="s">
        <v>618</v>
      </c>
      <c r="F2304" t="str">
        <f>VLOOKUP(orders[[#This Row],[product_id]],Products!A:C,3,0)</f>
        <v>Appliances</v>
      </c>
      <c r="G2304">
        <v>1</v>
      </c>
      <c r="H2304" s="6">
        <v>9.2417894519322669E-2</v>
      </c>
      <c r="I2304" s="2">
        <f>VLOOKUP($E2304,
Products!$A$1:$F$201,MATCH(Orders!I$1,Products!$A$1:$F$1,0),0)</f>
        <v>5546.9777002203573</v>
      </c>
      <c r="J2304" s="2">
        <f>VLOOKUP($E2304,
Products!$A$1:$F$201,MATCH(Orders!J$1,Products!$A$1:$F$1,0),0)</f>
        <v>4048.2565671880161</v>
      </c>
    </row>
    <row r="2305" spans="1:10">
      <c r="A2305">
        <v>2304</v>
      </c>
      <c r="B2305" s="4">
        <v>45301</v>
      </c>
      <c r="C2305" s="10">
        <f>DATE(YEAR(orders[[#This Row],[order_date]]), MONTH(orders[[#This Row],[order_date]]), 1)</f>
        <v>45292</v>
      </c>
      <c r="D2305" t="s">
        <v>727</v>
      </c>
      <c r="E2305" t="s">
        <v>595</v>
      </c>
      <c r="F2305" t="str">
        <f>VLOOKUP(orders[[#This Row],[product_id]],Products!A:C,3,0)</f>
        <v>Electronics</v>
      </c>
      <c r="G2305">
        <v>2</v>
      </c>
      <c r="H2305" s="6">
        <v>0.15647823663513821</v>
      </c>
      <c r="I2305" s="2">
        <f>VLOOKUP($E2305,
Products!$A$1:$F$201,MATCH(Orders!I$1,Products!$A$1:$F$1,0),0)</f>
        <v>2368.316565735005</v>
      </c>
      <c r="J2305" s="2">
        <f>VLOOKUP($E2305,
Products!$A$1:$F$201,MATCH(Orders!J$1,Products!$A$1:$F$1,0),0)</f>
        <v>1668.7588573553539</v>
      </c>
    </row>
    <row r="2306" spans="1:10">
      <c r="A2306">
        <v>2305</v>
      </c>
      <c r="B2306" s="4">
        <v>45114</v>
      </c>
      <c r="C2306" s="10">
        <f>DATE(YEAR(orders[[#This Row],[order_date]]), MONTH(orders[[#This Row],[order_date]]), 1)</f>
        <v>45108</v>
      </c>
      <c r="D2306" t="s">
        <v>4108</v>
      </c>
      <c r="E2306" t="s">
        <v>599</v>
      </c>
      <c r="F2306" t="str">
        <f>VLOOKUP(orders[[#This Row],[product_id]],Products!A:C,3,0)</f>
        <v>Electronics</v>
      </c>
      <c r="G2306">
        <v>2</v>
      </c>
      <c r="H2306" s="6">
        <v>0.11422870693114892</v>
      </c>
      <c r="I2306" s="2">
        <f>VLOOKUP($E2306,
Products!$A$1:$F$201,MATCH(Orders!I$1,Products!$A$1:$F$1,0),0)</f>
        <v>24019.70637428105</v>
      </c>
      <c r="J2306" s="2">
        <f>VLOOKUP($E2306,
Products!$A$1:$F$201,MATCH(Orders!J$1,Products!$A$1:$F$1,0),0)</f>
        <v>16602.559277417411</v>
      </c>
    </row>
    <row r="2307" spans="1:10">
      <c r="A2307">
        <v>2306</v>
      </c>
      <c r="B2307" s="4">
        <v>45400</v>
      </c>
      <c r="C2307" s="10">
        <f>DATE(YEAR(orders[[#This Row],[order_date]]), MONTH(orders[[#This Row],[order_date]]), 1)</f>
        <v>45383</v>
      </c>
      <c r="D2307" t="s">
        <v>2021</v>
      </c>
      <c r="E2307" t="s">
        <v>684</v>
      </c>
      <c r="F2307" t="str">
        <f>VLOOKUP(orders[[#This Row],[product_id]],Products!A:C,3,0)</f>
        <v>Appliances</v>
      </c>
      <c r="G2307">
        <v>1</v>
      </c>
      <c r="H2307" s="6">
        <v>0.10515252553953157</v>
      </c>
      <c r="I2307" s="2">
        <f>VLOOKUP($E2307,
Products!$A$1:$F$201,MATCH(Orders!I$1,Products!$A$1:$F$1,0),0)</f>
        <v>2147.166688023286</v>
      </c>
      <c r="J2307" s="2">
        <f>VLOOKUP($E2307,
Products!$A$1:$F$201,MATCH(Orders!J$1,Products!$A$1:$F$1,0),0)</f>
        <v>1709.9619584723389</v>
      </c>
    </row>
    <row r="2308" spans="1:10">
      <c r="A2308">
        <v>2307</v>
      </c>
      <c r="B2308" s="4">
        <v>45770</v>
      </c>
      <c r="C2308" s="10">
        <f>DATE(YEAR(orders[[#This Row],[order_date]]), MONTH(orders[[#This Row],[order_date]]), 1)</f>
        <v>45748</v>
      </c>
      <c r="D2308" t="s">
        <v>4013</v>
      </c>
      <c r="E2308" t="s">
        <v>643</v>
      </c>
      <c r="F2308" t="str">
        <f>VLOOKUP(orders[[#This Row],[product_id]],Products!A:C,3,0)</f>
        <v>Appliances</v>
      </c>
      <c r="G2308">
        <v>3</v>
      </c>
      <c r="H2308" s="6">
        <v>5.5404197642995465E-2</v>
      </c>
      <c r="I2308" s="2">
        <f>VLOOKUP($E2308,
Products!$A$1:$F$201,MATCH(Orders!I$1,Products!$A$1:$F$1,0),0)</f>
        <v>26269.068564891841</v>
      </c>
      <c r="J2308" s="2">
        <f>VLOOKUP($E2308,
Products!$A$1:$F$201,MATCH(Orders!J$1,Products!$A$1:$F$1,0),0)</f>
        <v>18867.564539756699</v>
      </c>
    </row>
    <row r="2309" spans="1:10">
      <c r="A2309">
        <v>2308</v>
      </c>
      <c r="B2309" s="4">
        <v>45457</v>
      </c>
      <c r="C2309" s="10">
        <f>DATE(YEAR(orders[[#This Row],[order_date]]), MONTH(orders[[#This Row],[order_date]]), 1)</f>
        <v>45444</v>
      </c>
      <c r="D2309" t="s">
        <v>1758</v>
      </c>
      <c r="E2309" t="s">
        <v>645</v>
      </c>
      <c r="F2309" t="str">
        <f>VLOOKUP(orders[[#This Row],[product_id]],Products!A:C,3,0)</f>
        <v>Electronics</v>
      </c>
      <c r="G2309">
        <v>1</v>
      </c>
      <c r="H2309" s="6">
        <v>0.18101681102373479</v>
      </c>
      <c r="I2309" s="2">
        <f>VLOOKUP($E2309,
Products!$A$1:$F$201,MATCH(Orders!I$1,Products!$A$1:$F$1,0),0)</f>
        <v>29658.239859810968</v>
      </c>
      <c r="J2309" s="2">
        <f>VLOOKUP($E2309,
Products!$A$1:$F$201,MATCH(Orders!J$1,Products!$A$1:$F$1,0),0)</f>
        <v>22421.521919652871</v>
      </c>
    </row>
    <row r="2310" spans="1:10">
      <c r="A2310">
        <v>2309</v>
      </c>
      <c r="B2310" s="4">
        <v>45997</v>
      </c>
      <c r="C2310" s="10">
        <f>DATE(YEAR(orders[[#This Row],[order_date]]), MONTH(orders[[#This Row],[order_date]]), 1)</f>
        <v>45992</v>
      </c>
      <c r="D2310" t="s">
        <v>3448</v>
      </c>
      <c r="E2310" t="s">
        <v>672</v>
      </c>
      <c r="F2310" t="str">
        <f>VLOOKUP(orders[[#This Row],[product_id]],Products!A:C,3,0)</f>
        <v>Electronics</v>
      </c>
      <c r="G2310">
        <v>2</v>
      </c>
      <c r="H2310" s="6">
        <v>0.11809200239739569</v>
      </c>
      <c r="I2310" s="2">
        <f>VLOOKUP($E2310,
Products!$A$1:$F$201,MATCH(Orders!I$1,Products!$A$1:$F$1,0),0)</f>
        <v>29856.340212906369</v>
      </c>
      <c r="J2310" s="2">
        <f>VLOOKUP($E2310,
Products!$A$1:$F$201,MATCH(Orders!J$1,Products!$A$1:$F$1,0),0)</f>
        <v>19759.064823078941</v>
      </c>
    </row>
    <row r="2311" spans="1:10">
      <c r="A2311">
        <v>2310</v>
      </c>
      <c r="B2311" s="4">
        <v>46015</v>
      </c>
      <c r="C2311" s="10">
        <f>DATE(YEAR(orders[[#This Row],[order_date]]), MONTH(orders[[#This Row],[order_date]]), 1)</f>
        <v>45992</v>
      </c>
      <c r="D2311" t="s">
        <v>2667</v>
      </c>
      <c r="E2311" t="s">
        <v>701</v>
      </c>
      <c r="F2311" t="str">
        <f>VLOOKUP(orders[[#This Row],[product_id]],Products!A:C,3,0)</f>
        <v>Electronics</v>
      </c>
      <c r="G2311">
        <v>1</v>
      </c>
      <c r="H2311" s="6">
        <v>0.10125110344344911</v>
      </c>
      <c r="I2311" s="2">
        <f>VLOOKUP($E2311,
Products!$A$1:$F$201,MATCH(Orders!I$1,Products!$A$1:$F$1,0),0)</f>
        <v>19562.35470664543</v>
      </c>
      <c r="J2311" s="2">
        <f>VLOOKUP($E2311,
Products!$A$1:$F$201,MATCH(Orders!J$1,Products!$A$1:$F$1,0),0)</f>
        <v>13782.49498098754</v>
      </c>
    </row>
    <row r="2312" spans="1:10">
      <c r="A2312">
        <v>2311</v>
      </c>
      <c r="B2312" s="4">
        <v>45889</v>
      </c>
      <c r="C2312" s="10">
        <f>DATE(YEAR(orders[[#This Row],[order_date]]), MONTH(orders[[#This Row],[order_date]]), 1)</f>
        <v>45870</v>
      </c>
      <c r="D2312" t="s">
        <v>2913</v>
      </c>
      <c r="E2312" t="s">
        <v>643</v>
      </c>
      <c r="F2312" t="str">
        <f>VLOOKUP(orders[[#This Row],[product_id]],Products!A:C,3,0)</f>
        <v>Appliances</v>
      </c>
      <c r="G2312">
        <v>2</v>
      </c>
      <c r="H2312" s="6">
        <v>0.13491799266673363</v>
      </c>
      <c r="I2312" s="2">
        <f>VLOOKUP($E2312,
Products!$A$1:$F$201,MATCH(Orders!I$1,Products!$A$1:$F$1,0),0)</f>
        <v>26269.068564891841</v>
      </c>
      <c r="J2312" s="2">
        <f>VLOOKUP($E2312,
Products!$A$1:$F$201,MATCH(Orders!J$1,Products!$A$1:$F$1,0),0)</f>
        <v>18867.564539756699</v>
      </c>
    </row>
    <row r="2313" spans="1:10">
      <c r="A2313">
        <v>2312</v>
      </c>
      <c r="B2313" s="4">
        <v>45401</v>
      </c>
      <c r="C2313" s="10">
        <f>DATE(YEAR(orders[[#This Row],[order_date]]), MONTH(orders[[#This Row],[order_date]]), 1)</f>
        <v>45383</v>
      </c>
      <c r="D2313" t="s">
        <v>1615</v>
      </c>
      <c r="E2313" t="s">
        <v>597</v>
      </c>
      <c r="F2313" t="str">
        <f>VLOOKUP(orders[[#This Row],[product_id]],Products!A:C,3,0)</f>
        <v>Appliances</v>
      </c>
      <c r="G2313">
        <v>1</v>
      </c>
      <c r="H2313" s="6">
        <v>0.14628161079007423</v>
      </c>
      <c r="I2313" s="2">
        <f>VLOOKUP($E2313,
Products!$A$1:$F$201,MATCH(Orders!I$1,Products!$A$1:$F$1,0),0)</f>
        <v>22545.827750919081</v>
      </c>
      <c r="J2313" s="2">
        <f>VLOOKUP($E2313,
Products!$A$1:$F$201,MATCH(Orders!J$1,Products!$A$1:$F$1,0),0)</f>
        <v>15091.172935360129</v>
      </c>
    </row>
    <row r="2314" spans="1:10">
      <c r="A2314">
        <v>2313</v>
      </c>
      <c r="B2314" s="4">
        <v>45872</v>
      </c>
      <c r="C2314" s="10">
        <f>DATE(YEAR(orders[[#This Row],[order_date]]), MONTH(orders[[#This Row],[order_date]]), 1)</f>
        <v>45870</v>
      </c>
      <c r="D2314" t="s">
        <v>1235</v>
      </c>
      <c r="E2314" t="s">
        <v>610</v>
      </c>
      <c r="F2314" t="str">
        <f>VLOOKUP(orders[[#This Row],[product_id]],Products!A:C,3,0)</f>
        <v>Appliances</v>
      </c>
      <c r="G2314">
        <v>2</v>
      </c>
      <c r="H2314" s="6">
        <v>0.12815145054342755</v>
      </c>
      <c r="I2314" s="2">
        <f>VLOOKUP($E2314,
Products!$A$1:$F$201,MATCH(Orders!I$1,Products!$A$1:$F$1,0),0)</f>
        <v>23456.386855186989</v>
      </c>
      <c r="J2314" s="2">
        <f>VLOOKUP($E2314,
Products!$A$1:$F$201,MATCH(Orders!J$1,Products!$A$1:$F$1,0),0)</f>
        <v>16522.385271144129</v>
      </c>
    </row>
    <row r="2315" spans="1:10">
      <c r="A2315">
        <v>2314</v>
      </c>
      <c r="B2315" s="4">
        <v>46016</v>
      </c>
      <c r="C2315" s="10">
        <f>DATE(YEAR(orders[[#This Row],[order_date]]), MONTH(orders[[#This Row],[order_date]]), 1)</f>
        <v>45992</v>
      </c>
      <c r="D2315" t="s">
        <v>4327</v>
      </c>
      <c r="E2315" t="s">
        <v>578</v>
      </c>
      <c r="F2315" t="str">
        <f>VLOOKUP(orders[[#This Row],[product_id]],Products!A:C,3,0)</f>
        <v>Electronics</v>
      </c>
      <c r="G2315">
        <v>1</v>
      </c>
      <c r="H2315" s="6">
        <v>0.15846212901479184</v>
      </c>
      <c r="I2315" s="2">
        <f>VLOOKUP($E2315,
Products!$A$1:$F$201,MATCH(Orders!I$1,Products!$A$1:$F$1,0),0)</f>
        <v>2632.553295816565</v>
      </c>
      <c r="J2315" s="2">
        <f>VLOOKUP($E2315,
Products!$A$1:$F$201,MATCH(Orders!J$1,Products!$A$1:$F$1,0),0)</f>
        <v>1732.316114566717</v>
      </c>
    </row>
    <row r="2316" spans="1:10">
      <c r="A2316">
        <v>2315</v>
      </c>
      <c r="B2316" s="4">
        <v>45443</v>
      </c>
      <c r="C2316" s="10">
        <f>DATE(YEAR(orders[[#This Row],[order_date]]), MONTH(orders[[#This Row],[order_date]]), 1)</f>
        <v>45413</v>
      </c>
      <c r="D2316" t="s">
        <v>806</v>
      </c>
      <c r="E2316" t="s">
        <v>515</v>
      </c>
      <c r="F2316" t="str">
        <f>VLOOKUP(orders[[#This Row],[product_id]],Products!A:C,3,0)</f>
        <v>Appliances</v>
      </c>
      <c r="G2316">
        <v>3</v>
      </c>
      <c r="H2316" s="6">
        <v>9.2327310483182115E-2</v>
      </c>
      <c r="I2316" s="2">
        <f>VLOOKUP($E2316,
Products!$A$1:$F$201,MATCH(Orders!I$1,Products!$A$1:$F$1,0),0)</f>
        <v>2136.8180837738519</v>
      </c>
      <c r="J2316" s="2">
        <f>VLOOKUP($E2316,
Products!$A$1:$F$201,MATCH(Orders!J$1,Products!$A$1:$F$1,0),0)</f>
        <v>1689.48738136013</v>
      </c>
    </row>
    <row r="2317" spans="1:10">
      <c r="A2317">
        <v>2316</v>
      </c>
      <c r="B2317" s="4">
        <v>45352</v>
      </c>
      <c r="C2317" s="10">
        <f>DATE(YEAR(orders[[#This Row],[order_date]]), MONTH(orders[[#This Row],[order_date]]), 1)</f>
        <v>45352</v>
      </c>
      <c r="D2317" t="s">
        <v>2019</v>
      </c>
      <c r="E2317" t="s">
        <v>609</v>
      </c>
      <c r="F2317" t="str">
        <f>VLOOKUP(orders[[#This Row],[product_id]],Products!A:C,3,0)</f>
        <v>Appliances</v>
      </c>
      <c r="G2317">
        <v>2</v>
      </c>
      <c r="H2317" s="6">
        <v>6.2314259934000374E-2</v>
      </c>
      <c r="I2317" s="2">
        <f>VLOOKUP($E2317,
Products!$A$1:$F$201,MATCH(Orders!I$1,Products!$A$1:$F$1,0),0)</f>
        <v>2159.5378031052392</v>
      </c>
      <c r="J2317" s="2">
        <f>VLOOKUP($E2317,
Products!$A$1:$F$201,MATCH(Orders!J$1,Products!$A$1:$F$1,0),0)</f>
        <v>1501.9415981313371</v>
      </c>
    </row>
    <row r="2318" spans="1:10">
      <c r="A2318">
        <v>2317</v>
      </c>
      <c r="B2318" s="4">
        <v>45059</v>
      </c>
      <c r="C2318" s="10">
        <f>DATE(YEAR(orders[[#This Row],[order_date]]), MONTH(orders[[#This Row],[order_date]]), 1)</f>
        <v>45047</v>
      </c>
      <c r="D2318" t="s">
        <v>4154</v>
      </c>
      <c r="E2318" t="s">
        <v>656</v>
      </c>
      <c r="F2318" t="str">
        <f>VLOOKUP(orders[[#This Row],[product_id]],Products!A:C,3,0)</f>
        <v>Electronics</v>
      </c>
      <c r="G2318">
        <v>1</v>
      </c>
      <c r="H2318" s="6">
        <v>0.15946303403615475</v>
      </c>
      <c r="I2318" s="2">
        <f>VLOOKUP($E2318,
Products!$A$1:$F$201,MATCH(Orders!I$1,Products!$A$1:$F$1,0),0)</f>
        <v>30485.811519789549</v>
      </c>
      <c r="J2318" s="2">
        <f>VLOOKUP($E2318,
Products!$A$1:$F$201,MATCH(Orders!J$1,Products!$A$1:$F$1,0),0)</f>
        <v>23818.70129930825</v>
      </c>
    </row>
    <row r="2319" spans="1:10">
      <c r="A2319">
        <v>2318</v>
      </c>
      <c r="B2319" s="4">
        <v>45240</v>
      </c>
      <c r="C2319" s="10">
        <f>DATE(YEAR(orders[[#This Row],[order_date]]), MONTH(orders[[#This Row],[order_date]]), 1)</f>
        <v>45231</v>
      </c>
      <c r="D2319" t="s">
        <v>3950</v>
      </c>
      <c r="E2319" t="s">
        <v>646</v>
      </c>
      <c r="F2319" t="str">
        <f>VLOOKUP(orders[[#This Row],[product_id]],Products!A:C,3,0)</f>
        <v>Electronics</v>
      </c>
      <c r="G2319">
        <v>1</v>
      </c>
      <c r="H2319" s="6">
        <v>0.11298608305555233</v>
      </c>
      <c r="I2319" s="2">
        <f>VLOOKUP($E2319,
Products!$A$1:$F$201,MATCH(Orders!I$1,Products!$A$1:$F$1,0),0)</f>
        <v>18424.12750052143</v>
      </c>
      <c r="J2319" s="2">
        <f>VLOOKUP($E2319,
Products!$A$1:$F$201,MATCH(Orders!J$1,Products!$A$1:$F$1,0),0)</f>
        <v>14575.25356690323</v>
      </c>
    </row>
    <row r="2320" spans="1:10">
      <c r="A2320">
        <v>2319</v>
      </c>
      <c r="B2320" s="4">
        <v>45517</v>
      </c>
      <c r="C2320" s="10">
        <f>DATE(YEAR(orders[[#This Row],[order_date]]), MONTH(orders[[#This Row],[order_date]]), 1)</f>
        <v>45505</v>
      </c>
      <c r="D2320" t="s">
        <v>3096</v>
      </c>
      <c r="E2320" t="s">
        <v>553</v>
      </c>
      <c r="F2320" t="str">
        <f>VLOOKUP(orders[[#This Row],[product_id]],Products!A:C,3,0)</f>
        <v>Electronics</v>
      </c>
      <c r="G2320">
        <v>1</v>
      </c>
      <c r="H2320" s="6">
        <v>0.13214655929290944</v>
      </c>
      <c r="I2320" s="2">
        <f>VLOOKUP($E2320,
Products!$A$1:$F$201,MATCH(Orders!I$1,Products!$A$1:$F$1,0),0)</f>
        <v>19089.562478947992</v>
      </c>
      <c r="J2320" s="2">
        <f>VLOOKUP($E2320,
Products!$A$1:$F$201,MATCH(Orders!J$1,Products!$A$1:$F$1,0),0)</f>
        <v>12552.840439332171</v>
      </c>
    </row>
    <row r="2321" spans="1:10">
      <c r="A2321">
        <v>2320</v>
      </c>
      <c r="B2321" s="4">
        <v>45935</v>
      </c>
      <c r="C2321" s="10">
        <f>DATE(YEAR(orders[[#This Row],[order_date]]), MONTH(orders[[#This Row],[order_date]]), 1)</f>
        <v>45931</v>
      </c>
      <c r="D2321" t="s">
        <v>2657</v>
      </c>
      <c r="E2321" t="s">
        <v>614</v>
      </c>
      <c r="F2321" t="str">
        <f>VLOOKUP(orders[[#This Row],[product_id]],Products!A:C,3,0)</f>
        <v>Electronics</v>
      </c>
      <c r="G2321">
        <v>1</v>
      </c>
      <c r="H2321" s="6">
        <v>0.16085392839030774</v>
      </c>
      <c r="I2321" s="2">
        <f>VLOOKUP($E2321,
Products!$A$1:$F$201,MATCH(Orders!I$1,Products!$A$1:$F$1,0),0)</f>
        <v>27394.979060178921</v>
      </c>
      <c r="J2321" s="2">
        <f>VLOOKUP($E2321,
Products!$A$1:$F$201,MATCH(Orders!J$1,Products!$A$1:$F$1,0),0)</f>
        <v>20497.911427865951</v>
      </c>
    </row>
    <row r="2322" spans="1:10">
      <c r="A2322">
        <v>2321</v>
      </c>
      <c r="B2322" s="4">
        <v>45085</v>
      </c>
      <c r="C2322" s="10">
        <f>DATE(YEAR(orders[[#This Row],[order_date]]), MONTH(orders[[#This Row],[order_date]]), 1)</f>
        <v>45078</v>
      </c>
      <c r="D2322" t="s">
        <v>2607</v>
      </c>
      <c r="E2322" t="s">
        <v>594</v>
      </c>
      <c r="F2322" t="str">
        <f>VLOOKUP(orders[[#This Row],[product_id]],Products!A:C,3,0)</f>
        <v>Electronics</v>
      </c>
      <c r="G2322">
        <v>3</v>
      </c>
      <c r="H2322" s="6">
        <v>0.11422440579076737</v>
      </c>
      <c r="I2322" s="2">
        <f>VLOOKUP($E2322,
Products!$A$1:$F$201,MATCH(Orders!I$1,Products!$A$1:$F$1,0),0)</f>
        <v>19992.108086337241</v>
      </c>
      <c r="J2322" s="2">
        <f>VLOOKUP($E2322,
Products!$A$1:$F$201,MATCH(Orders!J$1,Products!$A$1:$F$1,0),0)</f>
        <v>14456.6967044005</v>
      </c>
    </row>
    <row r="2323" spans="1:10">
      <c r="A2323">
        <v>2322</v>
      </c>
      <c r="B2323" s="4">
        <v>45587</v>
      </c>
      <c r="C2323" s="10">
        <f>DATE(YEAR(orders[[#This Row],[order_date]]), MONTH(orders[[#This Row],[order_date]]), 1)</f>
        <v>45566</v>
      </c>
      <c r="D2323" t="s">
        <v>1284</v>
      </c>
      <c r="E2323" t="s">
        <v>549</v>
      </c>
      <c r="F2323" t="str">
        <f>VLOOKUP(orders[[#This Row],[product_id]],Products!A:C,3,0)</f>
        <v>Electronics</v>
      </c>
      <c r="G2323">
        <v>1</v>
      </c>
      <c r="H2323" s="6">
        <v>0.22612202949169363</v>
      </c>
      <c r="I2323" s="2">
        <f>VLOOKUP($E2323,
Products!$A$1:$F$201,MATCH(Orders!I$1,Products!$A$1:$F$1,0),0)</f>
        <v>32579.222893763279</v>
      </c>
      <c r="J2323" s="2">
        <f>VLOOKUP($E2323,
Products!$A$1:$F$201,MATCH(Orders!J$1,Products!$A$1:$F$1,0),0)</f>
        <v>22472.912188105081</v>
      </c>
    </row>
    <row r="2324" spans="1:10">
      <c r="A2324">
        <v>2323</v>
      </c>
      <c r="B2324" s="4">
        <v>45674</v>
      </c>
      <c r="C2324" s="10">
        <f>DATE(YEAR(orders[[#This Row],[order_date]]), MONTH(orders[[#This Row],[order_date]]), 1)</f>
        <v>45658</v>
      </c>
      <c r="D2324" t="s">
        <v>1920</v>
      </c>
      <c r="E2324" t="s">
        <v>598</v>
      </c>
      <c r="F2324" t="str">
        <f>VLOOKUP(orders[[#This Row],[product_id]],Products!A:C,3,0)</f>
        <v>Appliances</v>
      </c>
      <c r="G2324">
        <v>1</v>
      </c>
      <c r="H2324" s="6">
        <v>7.7464528899543847E-2</v>
      </c>
      <c r="I2324" s="2">
        <f>VLOOKUP($E2324,
Products!$A$1:$F$201,MATCH(Orders!I$1,Products!$A$1:$F$1,0),0)</f>
        <v>5641.6789233526652</v>
      </c>
      <c r="J2324" s="2">
        <f>VLOOKUP($E2324,
Products!$A$1:$F$201,MATCH(Orders!J$1,Products!$A$1:$F$1,0),0)</f>
        <v>4031.2473685481059</v>
      </c>
    </row>
    <row r="2325" spans="1:10">
      <c r="A2325">
        <v>2324</v>
      </c>
      <c r="B2325" s="4">
        <v>45727</v>
      </c>
      <c r="C2325" s="10">
        <f>DATE(YEAR(orders[[#This Row],[order_date]]), MONTH(orders[[#This Row],[order_date]]), 1)</f>
        <v>45717</v>
      </c>
      <c r="D2325" t="s">
        <v>4216</v>
      </c>
      <c r="E2325" t="s">
        <v>569</v>
      </c>
      <c r="F2325" t="str">
        <f>VLOOKUP(orders[[#This Row],[product_id]],Products!A:C,3,0)</f>
        <v>Electronics</v>
      </c>
      <c r="G2325">
        <v>2</v>
      </c>
      <c r="H2325" s="6">
        <v>0.15746786037045499</v>
      </c>
      <c r="I2325" s="2">
        <f>VLOOKUP($E2325,
Products!$A$1:$F$201,MATCH(Orders!I$1,Products!$A$1:$F$1,0),0)</f>
        <v>30739.034547193129</v>
      </c>
      <c r="J2325" s="2">
        <f>VLOOKUP($E2325,
Products!$A$1:$F$201,MATCH(Orders!J$1,Products!$A$1:$F$1,0),0)</f>
        <v>22938.60345365321</v>
      </c>
    </row>
    <row r="2326" spans="1:10">
      <c r="A2326">
        <v>2325</v>
      </c>
      <c r="B2326" s="4">
        <v>45336</v>
      </c>
      <c r="C2326" s="10">
        <f>DATE(YEAR(orders[[#This Row],[order_date]]), MONTH(orders[[#This Row],[order_date]]), 1)</f>
        <v>45323</v>
      </c>
      <c r="D2326" t="s">
        <v>4332</v>
      </c>
      <c r="E2326" t="s">
        <v>545</v>
      </c>
      <c r="F2326" t="str">
        <f>VLOOKUP(orders[[#This Row],[product_id]],Products!A:C,3,0)</f>
        <v>Electronics</v>
      </c>
      <c r="G2326">
        <v>1</v>
      </c>
      <c r="H2326" s="6">
        <v>0.12255977268327185</v>
      </c>
      <c r="I2326" s="2">
        <f>VLOOKUP($E2326,
Products!$A$1:$F$201,MATCH(Orders!I$1,Products!$A$1:$F$1,0),0)</f>
        <v>11292.44914297154</v>
      </c>
      <c r="J2326" s="2">
        <f>VLOOKUP($E2326,
Products!$A$1:$F$201,MATCH(Orders!J$1,Products!$A$1:$F$1,0),0)</f>
        <v>7616.0274340726546</v>
      </c>
    </row>
    <row r="2327" spans="1:10">
      <c r="A2327">
        <v>2326</v>
      </c>
      <c r="B2327" s="4">
        <v>45606</v>
      </c>
      <c r="C2327" s="10">
        <f>DATE(YEAR(orders[[#This Row],[order_date]]), MONTH(orders[[#This Row],[order_date]]), 1)</f>
        <v>45597</v>
      </c>
      <c r="D2327" t="s">
        <v>4412</v>
      </c>
      <c r="E2327" t="s">
        <v>639</v>
      </c>
      <c r="F2327" t="str">
        <f>VLOOKUP(orders[[#This Row],[product_id]],Products!A:C,3,0)</f>
        <v>Appliances</v>
      </c>
      <c r="G2327">
        <v>1</v>
      </c>
      <c r="H2327" s="6">
        <v>0.14395550034309373</v>
      </c>
      <c r="I2327" s="2">
        <f>VLOOKUP($E2327,
Products!$A$1:$F$201,MATCH(Orders!I$1,Products!$A$1:$F$1,0),0)</f>
        <v>2320.8560923599921</v>
      </c>
      <c r="J2327" s="2">
        <f>VLOOKUP($E2327,
Products!$A$1:$F$201,MATCH(Orders!J$1,Products!$A$1:$F$1,0),0)</f>
        <v>1750.110004830213</v>
      </c>
    </row>
    <row r="2328" spans="1:10">
      <c r="A2328">
        <v>2327</v>
      </c>
      <c r="B2328" s="4">
        <v>45040</v>
      </c>
      <c r="C2328" s="10">
        <f>DATE(YEAR(orders[[#This Row],[order_date]]), MONTH(orders[[#This Row],[order_date]]), 1)</f>
        <v>45017</v>
      </c>
      <c r="D2328" t="s">
        <v>1495</v>
      </c>
      <c r="E2328" t="s">
        <v>625</v>
      </c>
      <c r="F2328" t="str">
        <f>VLOOKUP(orders[[#This Row],[product_id]],Products!A:C,3,0)</f>
        <v>Electronics</v>
      </c>
      <c r="G2328">
        <v>1</v>
      </c>
      <c r="H2328" s="6">
        <v>0.11801379389360137</v>
      </c>
      <c r="I2328" s="2">
        <f>VLOOKUP($E2328,
Products!$A$1:$F$201,MATCH(Orders!I$1,Products!$A$1:$F$1,0),0)</f>
        <v>11578.815958005471</v>
      </c>
      <c r="J2328" s="2">
        <f>VLOOKUP($E2328,
Products!$A$1:$F$201,MATCH(Orders!J$1,Products!$A$1:$F$1,0),0)</f>
        <v>7854.7306959992193</v>
      </c>
    </row>
    <row r="2329" spans="1:10">
      <c r="A2329">
        <v>2328</v>
      </c>
      <c r="B2329" s="4">
        <v>45823</v>
      </c>
      <c r="C2329" s="10">
        <f>DATE(YEAR(orders[[#This Row],[order_date]]), MONTH(orders[[#This Row],[order_date]]), 1)</f>
        <v>45809</v>
      </c>
      <c r="D2329" t="s">
        <v>2072</v>
      </c>
      <c r="E2329" t="s">
        <v>577</v>
      </c>
      <c r="F2329" t="str">
        <f>VLOOKUP(orders[[#This Row],[product_id]],Products!A:C,3,0)</f>
        <v>Appliances</v>
      </c>
      <c r="G2329">
        <v>3</v>
      </c>
      <c r="H2329" s="6">
        <v>0.11053953555833901</v>
      </c>
      <c r="I2329" s="2">
        <f>VLOOKUP($E2329,
Products!$A$1:$F$201,MATCH(Orders!I$1,Products!$A$1:$F$1,0),0)</f>
        <v>24178.046221204509</v>
      </c>
      <c r="J2329" s="2">
        <f>VLOOKUP($E2329,
Products!$A$1:$F$201,MATCH(Orders!J$1,Products!$A$1:$F$1,0),0)</f>
        <v>17784.08636999697</v>
      </c>
    </row>
    <row r="2330" spans="1:10">
      <c r="A2330">
        <v>2329</v>
      </c>
      <c r="B2330" s="4">
        <v>46005</v>
      </c>
      <c r="C2330" s="10">
        <f>DATE(YEAR(orders[[#This Row],[order_date]]), MONTH(orders[[#This Row],[order_date]]), 1)</f>
        <v>45992</v>
      </c>
      <c r="D2330" t="s">
        <v>4485</v>
      </c>
      <c r="E2330" t="s">
        <v>603</v>
      </c>
      <c r="F2330" t="str">
        <f>VLOOKUP(orders[[#This Row],[product_id]],Products!A:C,3,0)</f>
        <v>Electronics</v>
      </c>
      <c r="G2330">
        <v>1</v>
      </c>
      <c r="H2330" s="6">
        <v>0.16337740856012523</v>
      </c>
      <c r="I2330" s="2">
        <f>VLOOKUP($E2330,
Products!$A$1:$F$201,MATCH(Orders!I$1,Products!$A$1:$F$1,0),0)</f>
        <v>10867.659217073329</v>
      </c>
      <c r="J2330" s="2">
        <f>VLOOKUP($E2330,
Products!$A$1:$F$201,MATCH(Orders!J$1,Products!$A$1:$F$1,0),0)</f>
        <v>8421.8829552397037</v>
      </c>
    </row>
    <row r="2331" spans="1:10">
      <c r="A2331">
        <v>2330</v>
      </c>
      <c r="B2331" s="4">
        <v>44991</v>
      </c>
      <c r="C2331" s="10">
        <f>DATE(YEAR(orders[[#This Row],[order_date]]), MONTH(orders[[#This Row],[order_date]]), 1)</f>
        <v>44986</v>
      </c>
      <c r="D2331" t="s">
        <v>3598</v>
      </c>
      <c r="E2331" t="s">
        <v>676</v>
      </c>
      <c r="F2331" t="str">
        <f>VLOOKUP(orders[[#This Row],[product_id]],Products!A:C,3,0)</f>
        <v>Electronics</v>
      </c>
      <c r="G2331">
        <v>2</v>
      </c>
      <c r="H2331" s="6">
        <v>0.13684971361411841</v>
      </c>
      <c r="I2331" s="2">
        <f>VLOOKUP($E2331,
Products!$A$1:$F$201,MATCH(Orders!I$1,Products!$A$1:$F$1,0),0)</f>
        <v>30008.64884218746</v>
      </c>
      <c r="J2331" s="2">
        <f>VLOOKUP($E2331,
Products!$A$1:$F$201,MATCH(Orders!J$1,Products!$A$1:$F$1,0),0)</f>
        <v>19907.2372539471</v>
      </c>
    </row>
    <row r="2332" spans="1:10">
      <c r="A2332">
        <v>2331</v>
      </c>
      <c r="B2332" s="4">
        <v>45610</v>
      </c>
      <c r="C2332" s="10">
        <f>DATE(YEAR(orders[[#This Row],[order_date]]), MONTH(orders[[#This Row],[order_date]]), 1)</f>
        <v>45597</v>
      </c>
      <c r="D2332" t="s">
        <v>2878</v>
      </c>
      <c r="E2332" t="s">
        <v>537</v>
      </c>
      <c r="F2332" t="str">
        <f>VLOOKUP(orders[[#This Row],[product_id]],Products!A:C,3,0)</f>
        <v>Electronics</v>
      </c>
      <c r="G2332">
        <v>3</v>
      </c>
      <c r="H2332" s="6">
        <v>0.23268681028986013</v>
      </c>
      <c r="I2332" s="2">
        <f>VLOOKUP($E2332,
Products!$A$1:$F$201,MATCH(Orders!I$1,Products!$A$1:$F$1,0),0)</f>
        <v>31703.831103033539</v>
      </c>
      <c r="J2332" s="2">
        <f>VLOOKUP($E2332,
Products!$A$1:$F$201,MATCH(Orders!J$1,Products!$A$1:$F$1,0),0)</f>
        <v>24504.340558054781</v>
      </c>
    </row>
    <row r="2333" spans="1:10">
      <c r="A2333">
        <v>2332</v>
      </c>
      <c r="B2333" s="4">
        <v>45072</v>
      </c>
      <c r="C2333" s="10">
        <f>DATE(YEAR(orders[[#This Row],[order_date]]), MONTH(orders[[#This Row],[order_date]]), 1)</f>
        <v>45047</v>
      </c>
      <c r="D2333" t="s">
        <v>2337</v>
      </c>
      <c r="E2333" t="s">
        <v>682</v>
      </c>
      <c r="F2333" t="str">
        <f>VLOOKUP(orders[[#This Row],[product_id]],Products!A:C,3,0)</f>
        <v>Electronics</v>
      </c>
      <c r="G2333">
        <v>3</v>
      </c>
      <c r="H2333" s="6">
        <v>0.24413929491717229</v>
      </c>
      <c r="I2333" s="2">
        <f>VLOOKUP($E2333,
Products!$A$1:$F$201,MATCH(Orders!I$1,Products!$A$1:$F$1,0),0)</f>
        <v>32533.33990892916</v>
      </c>
      <c r="J2333" s="2">
        <f>VLOOKUP($E2333,
Products!$A$1:$F$201,MATCH(Orders!J$1,Products!$A$1:$F$1,0),0)</f>
        <v>22734.712471507952</v>
      </c>
    </row>
    <row r="2334" spans="1:10">
      <c r="A2334">
        <v>2333</v>
      </c>
      <c r="B2334" s="4">
        <v>45869</v>
      </c>
      <c r="C2334" s="10">
        <f>DATE(YEAR(orders[[#This Row],[order_date]]), MONTH(orders[[#This Row],[order_date]]), 1)</f>
        <v>45839</v>
      </c>
      <c r="D2334" t="s">
        <v>3643</v>
      </c>
      <c r="E2334" t="s">
        <v>579</v>
      </c>
      <c r="F2334" t="str">
        <f>VLOOKUP(orders[[#This Row],[product_id]],Products!A:C,3,0)</f>
        <v>Appliances</v>
      </c>
      <c r="G2334">
        <v>2</v>
      </c>
      <c r="H2334" s="6">
        <v>9.0659054561549823E-2</v>
      </c>
      <c r="I2334" s="2">
        <f>VLOOKUP($E2334,
Products!$A$1:$F$201,MATCH(Orders!I$1,Products!$A$1:$F$1,0),0)</f>
        <v>5919.3204980498322</v>
      </c>
      <c r="J2334" s="2">
        <f>VLOOKUP($E2334,
Products!$A$1:$F$201,MATCH(Orders!J$1,Products!$A$1:$F$1,0),0)</f>
        <v>3972.3071240281379</v>
      </c>
    </row>
    <row r="2335" spans="1:10">
      <c r="A2335">
        <v>2334</v>
      </c>
      <c r="B2335" s="4">
        <v>45960</v>
      </c>
      <c r="C2335" s="10">
        <f>DATE(YEAR(orders[[#This Row],[order_date]]), MONTH(orders[[#This Row],[order_date]]), 1)</f>
        <v>45931</v>
      </c>
      <c r="D2335" t="s">
        <v>3422</v>
      </c>
      <c r="E2335" t="s">
        <v>628</v>
      </c>
      <c r="F2335" t="str">
        <f>VLOOKUP(orders[[#This Row],[product_id]],Products!A:C,3,0)</f>
        <v>Electronics</v>
      </c>
      <c r="G2335">
        <v>2</v>
      </c>
      <c r="H2335" s="6">
        <v>0.22131405981261515</v>
      </c>
      <c r="I2335" s="2">
        <f>VLOOKUP($E2335,
Products!$A$1:$F$201,MATCH(Orders!I$1,Products!$A$1:$F$1,0),0)</f>
        <v>2480.4343676348258</v>
      </c>
      <c r="J2335" s="2">
        <f>VLOOKUP($E2335,
Products!$A$1:$F$201,MATCH(Orders!J$1,Products!$A$1:$F$1,0),0)</f>
        <v>1932.862959692628</v>
      </c>
    </row>
    <row r="2336" spans="1:10">
      <c r="A2336">
        <v>2335</v>
      </c>
      <c r="B2336" s="4">
        <v>45665</v>
      </c>
      <c r="C2336" s="10">
        <f>DATE(YEAR(orders[[#This Row],[order_date]]), MONTH(orders[[#This Row],[order_date]]), 1)</f>
        <v>45658</v>
      </c>
      <c r="D2336" t="s">
        <v>4329</v>
      </c>
      <c r="E2336" t="s">
        <v>652</v>
      </c>
      <c r="F2336" t="str">
        <f>VLOOKUP(orders[[#This Row],[product_id]],Products!A:C,3,0)</f>
        <v>Appliances</v>
      </c>
      <c r="G2336">
        <v>2</v>
      </c>
      <c r="H2336" s="6">
        <v>9.0149811643586111E-2</v>
      </c>
      <c r="I2336" s="2">
        <f>VLOOKUP($E2336,
Products!$A$1:$F$201,MATCH(Orders!I$1,Products!$A$1:$F$1,0),0)</f>
        <v>6387.3122916387983</v>
      </c>
      <c r="J2336" s="2">
        <f>VLOOKUP($E2336,
Products!$A$1:$F$201,MATCH(Orders!J$1,Products!$A$1:$F$1,0),0)</f>
        <v>4880.3517286187262</v>
      </c>
    </row>
    <row r="2337" spans="1:10">
      <c r="A2337">
        <v>2336</v>
      </c>
      <c r="B2337" s="4">
        <v>45112</v>
      </c>
      <c r="C2337" s="10">
        <f>DATE(YEAR(orders[[#This Row],[order_date]]), MONTH(orders[[#This Row],[order_date]]), 1)</f>
        <v>45108</v>
      </c>
      <c r="D2337" t="s">
        <v>2089</v>
      </c>
      <c r="E2337" t="s">
        <v>589</v>
      </c>
      <c r="F2337" t="str">
        <f>VLOOKUP(orders[[#This Row],[product_id]],Products!A:C,3,0)</f>
        <v>Appliances</v>
      </c>
      <c r="G2337">
        <v>1</v>
      </c>
      <c r="H2337" s="6">
        <v>0.10321921410983199</v>
      </c>
      <c r="I2337" s="2">
        <f>VLOOKUP($E2337,
Products!$A$1:$F$201,MATCH(Orders!I$1,Products!$A$1:$F$1,0),0)</f>
        <v>6227.1351854710047</v>
      </c>
      <c r="J2337" s="2">
        <f>VLOOKUP($E2337,
Products!$A$1:$F$201,MATCH(Orders!J$1,Products!$A$1:$F$1,0),0)</f>
        <v>4146.7707671772396</v>
      </c>
    </row>
    <row r="2338" spans="1:10">
      <c r="A2338">
        <v>2337</v>
      </c>
      <c r="B2338" s="4">
        <v>45761</v>
      </c>
      <c r="C2338" s="10">
        <f>DATE(YEAR(orders[[#This Row],[order_date]]), MONTH(orders[[#This Row],[order_date]]), 1)</f>
        <v>45748</v>
      </c>
      <c r="D2338" t="s">
        <v>1208</v>
      </c>
      <c r="E2338" t="s">
        <v>557</v>
      </c>
      <c r="F2338" t="str">
        <f>VLOOKUP(orders[[#This Row],[product_id]],Products!A:C,3,0)</f>
        <v>Electronics</v>
      </c>
      <c r="G2338">
        <v>1</v>
      </c>
      <c r="H2338" s="6">
        <v>0.10869973444019783</v>
      </c>
      <c r="I2338" s="2">
        <f>VLOOKUP($E2338,
Products!$A$1:$F$201,MATCH(Orders!I$1,Products!$A$1:$F$1,0),0)</f>
        <v>23950.56449224626</v>
      </c>
      <c r="J2338" s="2">
        <f>VLOOKUP($E2338,
Products!$A$1:$F$201,MATCH(Orders!J$1,Products!$A$1:$F$1,0),0)</f>
        <v>16488.618979732779</v>
      </c>
    </row>
    <row r="2339" spans="1:10">
      <c r="A2339">
        <v>2338</v>
      </c>
      <c r="B2339" s="4">
        <v>45735</v>
      </c>
      <c r="C2339" s="10">
        <f>DATE(YEAR(orders[[#This Row],[order_date]]), MONTH(orders[[#This Row],[order_date]]), 1)</f>
        <v>45717</v>
      </c>
      <c r="D2339" t="s">
        <v>878</v>
      </c>
      <c r="E2339" t="s">
        <v>685</v>
      </c>
      <c r="F2339" t="str">
        <f>VLOOKUP(orders[[#This Row],[product_id]],Products!A:C,3,0)</f>
        <v>Electronics</v>
      </c>
      <c r="G2339">
        <v>1</v>
      </c>
      <c r="H2339" s="6">
        <v>0.24403253106459336</v>
      </c>
      <c r="I2339" s="2">
        <f>VLOOKUP($E2339,
Products!$A$1:$F$201,MATCH(Orders!I$1,Products!$A$1:$F$1,0),0)</f>
        <v>30011.61348468516</v>
      </c>
      <c r="J2339" s="2">
        <f>VLOOKUP($E2339,
Products!$A$1:$F$201,MATCH(Orders!J$1,Products!$A$1:$F$1,0),0)</f>
        <v>20796.213094008199</v>
      </c>
    </row>
    <row r="2340" spans="1:10">
      <c r="A2340">
        <v>2339</v>
      </c>
      <c r="B2340" s="4">
        <v>45097</v>
      </c>
      <c r="C2340" s="10">
        <f>DATE(YEAR(orders[[#This Row],[order_date]]), MONTH(orders[[#This Row],[order_date]]), 1)</f>
        <v>45078</v>
      </c>
      <c r="D2340" t="s">
        <v>1592</v>
      </c>
      <c r="E2340" t="s">
        <v>539</v>
      </c>
      <c r="F2340" t="str">
        <f>VLOOKUP(orders[[#This Row],[product_id]],Products!A:C,3,0)</f>
        <v>Appliances</v>
      </c>
      <c r="G2340">
        <v>3</v>
      </c>
      <c r="H2340" s="6">
        <v>0.12104967951136524</v>
      </c>
      <c r="I2340" s="2">
        <f>VLOOKUP($E2340,
Products!$A$1:$F$201,MATCH(Orders!I$1,Products!$A$1:$F$1,0),0)</f>
        <v>25730.234720482978</v>
      </c>
      <c r="J2340" s="2">
        <f>VLOOKUP($E2340,
Products!$A$1:$F$201,MATCH(Orders!J$1,Products!$A$1:$F$1,0),0)</f>
        <v>17186.87037527658</v>
      </c>
    </row>
    <row r="2341" spans="1:10">
      <c r="A2341">
        <v>2340</v>
      </c>
      <c r="B2341" s="4">
        <v>45139</v>
      </c>
      <c r="C2341" s="10">
        <f>DATE(YEAR(orders[[#This Row],[order_date]]), MONTH(orders[[#This Row],[order_date]]), 1)</f>
        <v>45139</v>
      </c>
      <c r="D2341" t="s">
        <v>2123</v>
      </c>
      <c r="E2341" t="s">
        <v>692</v>
      </c>
      <c r="F2341" t="str">
        <f>VLOOKUP(orders[[#This Row],[product_id]],Products!A:C,3,0)</f>
        <v>Electronics</v>
      </c>
      <c r="G2341">
        <v>1</v>
      </c>
      <c r="H2341" s="6">
        <v>0.14752783805651079</v>
      </c>
      <c r="I2341" s="2">
        <f>VLOOKUP($E2341,
Products!$A$1:$F$201,MATCH(Orders!I$1,Products!$A$1:$F$1,0),0)</f>
        <v>18150.337151787651</v>
      </c>
      <c r="J2341" s="2">
        <f>VLOOKUP($E2341,
Products!$A$1:$F$201,MATCH(Orders!J$1,Products!$A$1:$F$1,0),0)</f>
        <v>11965.45000430708</v>
      </c>
    </row>
    <row r="2342" spans="1:10">
      <c r="A2342">
        <v>2341</v>
      </c>
      <c r="B2342" s="4">
        <v>44953</v>
      </c>
      <c r="C2342" s="10">
        <f>DATE(YEAR(orders[[#This Row],[order_date]]), MONTH(orders[[#This Row],[order_date]]), 1)</f>
        <v>44927</v>
      </c>
      <c r="D2342" t="s">
        <v>4238</v>
      </c>
      <c r="E2342" t="s">
        <v>586</v>
      </c>
      <c r="F2342" t="str">
        <f>VLOOKUP(orders[[#This Row],[product_id]],Products!A:C,3,0)</f>
        <v>Appliances</v>
      </c>
      <c r="G2342">
        <v>2</v>
      </c>
      <c r="H2342" s="6">
        <v>0.12202706123182866</v>
      </c>
      <c r="I2342" s="2">
        <f>VLOOKUP($E2342,
Products!$A$1:$F$201,MATCH(Orders!I$1,Products!$A$1:$F$1,0),0)</f>
        <v>22928.971424497449</v>
      </c>
      <c r="J2342" s="2">
        <f>VLOOKUP($E2342,
Products!$A$1:$F$201,MATCH(Orders!J$1,Products!$A$1:$F$1,0),0)</f>
        <v>17801.356740692991</v>
      </c>
    </row>
    <row r="2343" spans="1:10">
      <c r="A2343">
        <v>2342</v>
      </c>
      <c r="B2343" s="4">
        <v>45940</v>
      </c>
      <c r="C2343" s="10">
        <f>DATE(YEAR(orders[[#This Row],[order_date]]), MONTH(orders[[#This Row],[order_date]]), 1)</f>
        <v>45931</v>
      </c>
      <c r="D2343" t="s">
        <v>4462</v>
      </c>
      <c r="E2343" t="s">
        <v>613</v>
      </c>
      <c r="F2343" t="str">
        <f>VLOOKUP(orders[[#This Row],[product_id]],Products!A:C,3,0)</f>
        <v>Appliances</v>
      </c>
      <c r="G2343">
        <v>2</v>
      </c>
      <c r="H2343" s="6">
        <v>0.10018225056857222</v>
      </c>
      <c r="I2343" s="2">
        <f>VLOOKUP($E2343,
Products!$A$1:$F$201,MATCH(Orders!I$1,Products!$A$1:$F$1,0),0)</f>
        <v>6365.2492969652412</v>
      </c>
      <c r="J2343" s="2">
        <f>VLOOKUP($E2343,
Products!$A$1:$F$201,MATCH(Orders!J$1,Products!$A$1:$F$1,0),0)</f>
        <v>4174.927496964433</v>
      </c>
    </row>
    <row r="2344" spans="1:10">
      <c r="A2344">
        <v>2343</v>
      </c>
      <c r="B2344" s="4">
        <v>46018</v>
      </c>
      <c r="C2344" s="10">
        <f>DATE(YEAR(orders[[#This Row],[order_date]]), MONTH(orders[[#This Row],[order_date]]), 1)</f>
        <v>45992</v>
      </c>
      <c r="D2344" t="s">
        <v>2873</v>
      </c>
      <c r="E2344" t="s">
        <v>631</v>
      </c>
      <c r="F2344" t="str">
        <f>VLOOKUP(orders[[#This Row],[product_id]],Products!A:C,3,0)</f>
        <v>Appliances</v>
      </c>
      <c r="G2344">
        <v>1</v>
      </c>
      <c r="H2344" s="6">
        <v>0.13204136647892917</v>
      </c>
      <c r="I2344" s="2">
        <f>VLOOKUP($E2344,
Products!$A$1:$F$201,MATCH(Orders!I$1,Products!$A$1:$F$1,0),0)</f>
        <v>5983.7308645702497</v>
      </c>
      <c r="J2344" s="2">
        <f>VLOOKUP($E2344,
Products!$A$1:$F$201,MATCH(Orders!J$1,Products!$A$1:$F$1,0),0)</f>
        <v>4205.6432936163774</v>
      </c>
    </row>
    <row r="2345" spans="1:10">
      <c r="A2345">
        <v>2344</v>
      </c>
      <c r="B2345" s="4">
        <v>45716</v>
      </c>
      <c r="C2345" s="10">
        <f>DATE(YEAR(orders[[#This Row],[order_date]]), MONTH(orders[[#This Row],[order_date]]), 1)</f>
        <v>45689</v>
      </c>
      <c r="D2345" t="s">
        <v>978</v>
      </c>
      <c r="E2345" t="s">
        <v>510</v>
      </c>
      <c r="F2345" t="str">
        <f>VLOOKUP(orders[[#This Row],[product_id]],Products!A:C,3,0)</f>
        <v>Appliances</v>
      </c>
      <c r="G2345">
        <v>1</v>
      </c>
      <c r="H2345" s="6">
        <v>7.1636890664952532E-2</v>
      </c>
      <c r="I2345" s="2">
        <f>VLOOKUP($E2345,
Products!$A$1:$F$201,MATCH(Orders!I$1,Products!$A$1:$F$1,0),0)</f>
        <v>23457.606610250739</v>
      </c>
      <c r="J2345" s="2">
        <f>VLOOKUP($E2345,
Products!$A$1:$F$201,MATCH(Orders!J$1,Products!$A$1:$F$1,0),0)</f>
        <v>17038.831523124281</v>
      </c>
    </row>
    <row r="2346" spans="1:10">
      <c r="A2346">
        <v>2345</v>
      </c>
      <c r="B2346" s="4">
        <v>45334</v>
      </c>
      <c r="C2346" s="10">
        <f>DATE(YEAR(orders[[#This Row],[order_date]]), MONTH(orders[[#This Row],[order_date]]), 1)</f>
        <v>45323</v>
      </c>
      <c r="D2346" t="s">
        <v>4135</v>
      </c>
      <c r="E2346" t="s">
        <v>699</v>
      </c>
      <c r="F2346" t="str">
        <f>VLOOKUP(orders[[#This Row],[product_id]],Products!A:C,3,0)</f>
        <v>Appliances</v>
      </c>
      <c r="G2346">
        <v>1</v>
      </c>
      <c r="H2346" s="6">
        <v>0.1014861385883087</v>
      </c>
      <c r="I2346" s="2">
        <f>VLOOKUP($E2346,
Products!$A$1:$F$201,MATCH(Orders!I$1,Products!$A$1:$F$1,0),0)</f>
        <v>25091.998133165329</v>
      </c>
      <c r="J2346" s="2">
        <f>VLOOKUP($E2346,
Products!$A$1:$F$201,MATCH(Orders!J$1,Products!$A$1:$F$1,0),0)</f>
        <v>18464.226825266349</v>
      </c>
    </row>
    <row r="2347" spans="1:10">
      <c r="A2347">
        <v>2346</v>
      </c>
      <c r="B2347" s="4">
        <v>45000</v>
      </c>
      <c r="C2347" s="10">
        <f>DATE(YEAR(orders[[#This Row],[order_date]]), MONTH(orders[[#This Row],[order_date]]), 1)</f>
        <v>44986</v>
      </c>
      <c r="D2347" t="s">
        <v>2115</v>
      </c>
      <c r="E2347" t="s">
        <v>546</v>
      </c>
      <c r="F2347" t="str">
        <f>VLOOKUP(orders[[#This Row],[product_id]],Products!A:C,3,0)</f>
        <v>Electronics</v>
      </c>
      <c r="G2347">
        <v>1</v>
      </c>
      <c r="H2347" s="6">
        <v>0.2001871818096026</v>
      </c>
      <c r="I2347" s="2">
        <f>VLOOKUP($E2347,
Products!$A$1:$F$201,MATCH(Orders!I$1,Products!$A$1:$F$1,0),0)</f>
        <v>21943.16319502375</v>
      </c>
      <c r="J2347" s="2">
        <f>VLOOKUP($E2347,
Products!$A$1:$F$201,MATCH(Orders!J$1,Products!$A$1:$F$1,0),0)</f>
        <v>16937.09489743154</v>
      </c>
    </row>
    <row r="2348" spans="1:10">
      <c r="A2348">
        <v>2347</v>
      </c>
      <c r="B2348" s="4">
        <v>45504</v>
      </c>
      <c r="C2348" s="10">
        <f>DATE(YEAR(orders[[#This Row],[order_date]]), MONTH(orders[[#This Row],[order_date]]), 1)</f>
        <v>45474</v>
      </c>
      <c r="D2348" t="s">
        <v>3666</v>
      </c>
      <c r="E2348" t="s">
        <v>539</v>
      </c>
      <c r="F2348" t="str">
        <f>VLOOKUP(orders[[#This Row],[product_id]],Products!A:C,3,0)</f>
        <v>Appliances</v>
      </c>
      <c r="G2348">
        <v>1</v>
      </c>
      <c r="H2348" s="6">
        <v>7.8591587755327014E-2</v>
      </c>
      <c r="I2348" s="2">
        <f>VLOOKUP($E2348,
Products!$A$1:$F$201,MATCH(Orders!I$1,Products!$A$1:$F$1,0),0)</f>
        <v>25730.234720482978</v>
      </c>
      <c r="J2348" s="2">
        <f>VLOOKUP($E2348,
Products!$A$1:$F$201,MATCH(Orders!J$1,Products!$A$1:$F$1,0),0)</f>
        <v>17186.87037527658</v>
      </c>
    </row>
    <row r="2349" spans="1:10">
      <c r="A2349">
        <v>2348</v>
      </c>
      <c r="B2349" s="4">
        <v>45606</v>
      </c>
      <c r="C2349" s="10">
        <f>DATE(YEAR(orders[[#This Row],[order_date]]), MONTH(orders[[#This Row],[order_date]]), 1)</f>
        <v>45597</v>
      </c>
      <c r="D2349" t="s">
        <v>3629</v>
      </c>
      <c r="E2349" t="s">
        <v>687</v>
      </c>
      <c r="F2349" t="str">
        <f>VLOOKUP(orders[[#This Row],[product_id]],Products!A:C,3,0)</f>
        <v>Electronics</v>
      </c>
      <c r="G2349">
        <v>2</v>
      </c>
      <c r="H2349" s="6">
        <v>0.15885472125160538</v>
      </c>
      <c r="I2349" s="2">
        <f>VLOOKUP($E2349,
Products!$A$1:$F$201,MATCH(Orders!I$1,Products!$A$1:$F$1,0),0)</f>
        <v>12143.737276429891</v>
      </c>
      <c r="J2349" s="2">
        <f>VLOOKUP($E2349,
Products!$A$1:$F$201,MATCH(Orders!J$1,Products!$A$1:$F$1,0),0)</f>
        <v>9077.1957392673976</v>
      </c>
    </row>
    <row r="2350" spans="1:10">
      <c r="A2350">
        <v>2349</v>
      </c>
      <c r="B2350" s="4">
        <v>45712</v>
      </c>
      <c r="C2350" s="10">
        <f>DATE(YEAR(orders[[#This Row],[order_date]]), MONTH(orders[[#This Row],[order_date]]), 1)</f>
        <v>45689</v>
      </c>
      <c r="D2350" t="s">
        <v>1563</v>
      </c>
      <c r="E2350" t="s">
        <v>525</v>
      </c>
      <c r="F2350" t="str">
        <f>VLOOKUP(orders[[#This Row],[product_id]],Products!A:C,3,0)</f>
        <v>Electronics</v>
      </c>
      <c r="G2350">
        <v>2</v>
      </c>
      <c r="H2350" s="6">
        <v>0.21188983309806977</v>
      </c>
      <c r="I2350" s="2">
        <f>VLOOKUP($E2350,
Products!$A$1:$F$201,MATCH(Orders!I$1,Products!$A$1:$F$1,0),0)</f>
        <v>2441.7405612875209</v>
      </c>
      <c r="J2350" s="2">
        <f>VLOOKUP($E2350,
Products!$A$1:$F$201,MATCH(Orders!J$1,Products!$A$1:$F$1,0),0)</f>
        <v>1934.1373706011941</v>
      </c>
    </row>
    <row r="2351" spans="1:10">
      <c r="A2351">
        <v>2350</v>
      </c>
      <c r="B2351" s="4">
        <v>45775</v>
      </c>
      <c r="C2351" s="10">
        <f>DATE(YEAR(orders[[#This Row],[order_date]]), MONTH(orders[[#This Row],[order_date]]), 1)</f>
        <v>45748</v>
      </c>
      <c r="D2351" t="s">
        <v>2616</v>
      </c>
      <c r="E2351" t="s">
        <v>687</v>
      </c>
      <c r="F2351" t="str">
        <f>VLOOKUP(orders[[#This Row],[product_id]],Products!A:C,3,0)</f>
        <v>Electronics</v>
      </c>
      <c r="G2351">
        <v>3</v>
      </c>
      <c r="H2351" s="6">
        <v>0.23653097350640656</v>
      </c>
      <c r="I2351" s="2">
        <f>VLOOKUP($E2351,
Products!$A$1:$F$201,MATCH(Orders!I$1,Products!$A$1:$F$1,0),0)</f>
        <v>12143.737276429891</v>
      </c>
      <c r="J2351" s="2">
        <f>VLOOKUP($E2351,
Products!$A$1:$F$201,MATCH(Orders!J$1,Products!$A$1:$F$1,0),0)</f>
        <v>9077.1957392673976</v>
      </c>
    </row>
    <row r="2352" spans="1:10">
      <c r="A2352">
        <v>2351</v>
      </c>
      <c r="B2352" s="4">
        <v>45796</v>
      </c>
      <c r="C2352" s="10">
        <f>DATE(YEAR(orders[[#This Row],[order_date]]), MONTH(orders[[#This Row],[order_date]]), 1)</f>
        <v>45778</v>
      </c>
      <c r="D2352" t="s">
        <v>2663</v>
      </c>
      <c r="E2352" t="s">
        <v>571</v>
      </c>
      <c r="F2352" t="str">
        <f>VLOOKUP(orders[[#This Row],[product_id]],Products!A:C,3,0)</f>
        <v>Electronics</v>
      </c>
      <c r="G2352">
        <v>1</v>
      </c>
      <c r="H2352" s="6">
        <v>0.12500770028354222</v>
      </c>
      <c r="I2352" s="2">
        <f>VLOOKUP($E2352,
Products!$A$1:$F$201,MATCH(Orders!I$1,Products!$A$1:$F$1,0),0)</f>
        <v>30022.150567424669</v>
      </c>
      <c r="J2352" s="2">
        <f>VLOOKUP($E2352,
Products!$A$1:$F$201,MATCH(Orders!J$1,Products!$A$1:$F$1,0),0)</f>
        <v>21451.61875289512</v>
      </c>
    </row>
    <row r="2353" spans="1:10">
      <c r="A2353">
        <v>2352</v>
      </c>
      <c r="B2353" s="4">
        <v>45163</v>
      </c>
      <c r="C2353" s="10">
        <f>DATE(YEAR(orders[[#This Row],[order_date]]), MONTH(orders[[#This Row],[order_date]]), 1)</f>
        <v>45139</v>
      </c>
      <c r="D2353" t="s">
        <v>4096</v>
      </c>
      <c r="E2353" t="s">
        <v>597</v>
      </c>
      <c r="F2353" t="str">
        <f>VLOOKUP(orders[[#This Row],[product_id]],Products!A:C,3,0)</f>
        <v>Appliances</v>
      </c>
      <c r="G2353">
        <v>2</v>
      </c>
      <c r="H2353" s="6">
        <v>0.12287572807731875</v>
      </c>
      <c r="I2353" s="2">
        <f>VLOOKUP($E2353,
Products!$A$1:$F$201,MATCH(Orders!I$1,Products!$A$1:$F$1,0),0)</f>
        <v>22545.827750919081</v>
      </c>
      <c r="J2353" s="2">
        <f>VLOOKUP($E2353,
Products!$A$1:$F$201,MATCH(Orders!J$1,Products!$A$1:$F$1,0),0)</f>
        <v>15091.172935360129</v>
      </c>
    </row>
    <row r="2354" spans="1:10">
      <c r="A2354">
        <v>2353</v>
      </c>
      <c r="B2354" s="4">
        <v>45653</v>
      </c>
      <c r="C2354" s="10">
        <f>DATE(YEAR(orders[[#This Row],[order_date]]), MONTH(orders[[#This Row],[order_date]]), 1)</f>
        <v>45627</v>
      </c>
      <c r="D2354" t="s">
        <v>966</v>
      </c>
      <c r="E2354" t="s">
        <v>651</v>
      </c>
      <c r="F2354" t="str">
        <f>VLOOKUP(orders[[#This Row],[product_id]],Products!A:C,3,0)</f>
        <v>Electronics</v>
      </c>
      <c r="G2354">
        <v>1</v>
      </c>
      <c r="H2354" s="6">
        <v>0.17316763845012439</v>
      </c>
      <c r="I2354" s="2">
        <f>VLOOKUP($E2354,
Products!$A$1:$F$201,MATCH(Orders!I$1,Products!$A$1:$F$1,0),0)</f>
        <v>28622.091542973511</v>
      </c>
      <c r="J2354" s="2">
        <f>VLOOKUP($E2354,
Products!$A$1:$F$201,MATCH(Orders!J$1,Products!$A$1:$F$1,0),0)</f>
        <v>19327.527634039769</v>
      </c>
    </row>
    <row r="2355" spans="1:10">
      <c r="A2355">
        <v>2354</v>
      </c>
      <c r="B2355" s="4">
        <v>45304</v>
      </c>
      <c r="C2355" s="10">
        <f>DATE(YEAR(orders[[#This Row],[order_date]]), MONTH(orders[[#This Row],[order_date]]), 1)</f>
        <v>45292</v>
      </c>
      <c r="D2355" t="s">
        <v>4058</v>
      </c>
      <c r="E2355" t="s">
        <v>549</v>
      </c>
      <c r="F2355" t="str">
        <f>VLOOKUP(orders[[#This Row],[product_id]],Products!A:C,3,0)</f>
        <v>Electronics</v>
      </c>
      <c r="G2355">
        <v>2</v>
      </c>
      <c r="H2355" s="6">
        <v>0.19207241438524003</v>
      </c>
      <c r="I2355" s="2">
        <f>VLOOKUP($E2355,
Products!$A$1:$F$201,MATCH(Orders!I$1,Products!$A$1:$F$1,0),0)</f>
        <v>32579.222893763279</v>
      </c>
      <c r="J2355" s="2">
        <f>VLOOKUP($E2355,
Products!$A$1:$F$201,MATCH(Orders!J$1,Products!$A$1:$F$1,0),0)</f>
        <v>22472.912188105081</v>
      </c>
    </row>
    <row r="2356" spans="1:10">
      <c r="A2356">
        <v>2355</v>
      </c>
      <c r="B2356" s="4">
        <v>45587</v>
      </c>
      <c r="C2356" s="10">
        <f>DATE(YEAR(orders[[#This Row],[order_date]]), MONTH(orders[[#This Row],[order_date]]), 1)</f>
        <v>45566</v>
      </c>
      <c r="D2356" t="s">
        <v>2058</v>
      </c>
      <c r="E2356" t="s">
        <v>608</v>
      </c>
      <c r="F2356" t="str">
        <f>VLOOKUP(orders[[#This Row],[product_id]],Products!A:C,3,0)</f>
        <v>Electronics</v>
      </c>
      <c r="G2356">
        <v>1</v>
      </c>
      <c r="H2356" s="6">
        <v>0.17016792717858123</v>
      </c>
      <c r="I2356" s="2">
        <f>VLOOKUP($E2356,
Products!$A$1:$F$201,MATCH(Orders!I$1,Products!$A$1:$F$1,0),0)</f>
        <v>32509.710212279751</v>
      </c>
      <c r="J2356" s="2">
        <f>VLOOKUP($E2356,
Products!$A$1:$F$201,MATCH(Orders!J$1,Products!$A$1:$F$1,0),0)</f>
        <v>23699.228985408761</v>
      </c>
    </row>
    <row r="2357" spans="1:10">
      <c r="A2357">
        <v>2356</v>
      </c>
      <c r="B2357" s="4">
        <v>45756</v>
      </c>
      <c r="C2357" s="10">
        <f>DATE(YEAR(orders[[#This Row],[order_date]]), MONTH(orders[[#This Row],[order_date]]), 1)</f>
        <v>45748</v>
      </c>
      <c r="D2357" t="s">
        <v>1853</v>
      </c>
      <c r="E2357" t="s">
        <v>553</v>
      </c>
      <c r="F2357" t="str">
        <f>VLOOKUP(orders[[#This Row],[product_id]],Products!A:C,3,0)</f>
        <v>Electronics</v>
      </c>
      <c r="G2357">
        <v>3</v>
      </c>
      <c r="H2357" s="6">
        <v>0.22082922738445326</v>
      </c>
      <c r="I2357" s="2">
        <f>VLOOKUP($E2357,
Products!$A$1:$F$201,MATCH(Orders!I$1,Products!$A$1:$F$1,0),0)</f>
        <v>19089.562478947992</v>
      </c>
      <c r="J2357" s="2">
        <f>VLOOKUP($E2357,
Products!$A$1:$F$201,MATCH(Orders!J$1,Products!$A$1:$F$1,0),0)</f>
        <v>12552.840439332171</v>
      </c>
    </row>
    <row r="2358" spans="1:10">
      <c r="A2358">
        <v>2357</v>
      </c>
      <c r="B2358" s="4">
        <v>45832</v>
      </c>
      <c r="C2358" s="10">
        <f>DATE(YEAR(orders[[#This Row],[order_date]]), MONTH(orders[[#This Row],[order_date]]), 1)</f>
        <v>45809</v>
      </c>
      <c r="D2358" t="s">
        <v>2205</v>
      </c>
      <c r="E2358" t="s">
        <v>540</v>
      </c>
      <c r="F2358" t="str">
        <f>VLOOKUP(orders[[#This Row],[product_id]],Products!A:C,3,0)</f>
        <v>Electronics</v>
      </c>
      <c r="G2358">
        <v>3</v>
      </c>
      <c r="H2358" s="6">
        <v>0.2152142563370924</v>
      </c>
      <c r="I2358" s="2">
        <f>VLOOKUP($E2358,
Products!$A$1:$F$201,MATCH(Orders!I$1,Products!$A$1:$F$1,0),0)</f>
        <v>27903.66571841111</v>
      </c>
      <c r="J2358" s="2">
        <f>VLOOKUP($E2358,
Products!$A$1:$F$201,MATCH(Orders!J$1,Products!$A$1:$F$1,0),0)</f>
        <v>20363.814715502049</v>
      </c>
    </row>
    <row r="2359" spans="1:10">
      <c r="A2359">
        <v>2358</v>
      </c>
      <c r="B2359" s="4">
        <v>45302</v>
      </c>
      <c r="C2359" s="10">
        <f>DATE(YEAR(orders[[#This Row],[order_date]]), MONTH(orders[[#This Row],[order_date]]), 1)</f>
        <v>45292</v>
      </c>
      <c r="D2359" t="s">
        <v>983</v>
      </c>
      <c r="E2359" t="s">
        <v>616</v>
      </c>
      <c r="F2359" t="str">
        <f>VLOOKUP(orders[[#This Row],[product_id]],Products!A:C,3,0)</f>
        <v>Electronics</v>
      </c>
      <c r="G2359">
        <v>2</v>
      </c>
      <c r="H2359" s="6">
        <v>0.1607863059250654</v>
      </c>
      <c r="I2359" s="2">
        <f>VLOOKUP($E2359,
Products!$A$1:$F$201,MATCH(Orders!I$1,Products!$A$1:$F$1,0),0)</f>
        <v>12172.554053901489</v>
      </c>
      <c r="J2359" s="2">
        <f>VLOOKUP($E2359,
Products!$A$1:$F$201,MATCH(Orders!J$1,Products!$A$1:$F$1,0),0)</f>
        <v>9644.7702288148557</v>
      </c>
    </row>
    <row r="2360" spans="1:10">
      <c r="A2360">
        <v>2359</v>
      </c>
      <c r="B2360" s="4">
        <v>45545</v>
      </c>
      <c r="C2360" s="10">
        <f>DATE(YEAR(orders[[#This Row],[order_date]]), MONTH(orders[[#This Row],[order_date]]), 1)</f>
        <v>45536</v>
      </c>
      <c r="D2360" t="s">
        <v>2846</v>
      </c>
      <c r="E2360" t="s">
        <v>544</v>
      </c>
      <c r="F2360" t="str">
        <f>VLOOKUP(orders[[#This Row],[product_id]],Products!A:C,3,0)</f>
        <v>Electronics</v>
      </c>
      <c r="G2360">
        <v>2</v>
      </c>
      <c r="H2360" s="6">
        <v>0.10609173614254122</v>
      </c>
      <c r="I2360" s="2">
        <f>VLOOKUP($E2360,
Products!$A$1:$F$201,MATCH(Orders!I$1,Products!$A$1:$F$1,0),0)</f>
        <v>16273.22789477584</v>
      </c>
      <c r="J2360" s="2">
        <f>VLOOKUP($E2360,
Products!$A$1:$F$201,MATCH(Orders!J$1,Products!$A$1:$F$1,0),0)</f>
        <v>12683.607953986329</v>
      </c>
    </row>
    <row r="2361" spans="1:10">
      <c r="A2361">
        <v>2360</v>
      </c>
      <c r="B2361" s="4">
        <v>45579</v>
      </c>
      <c r="C2361" s="10">
        <f>DATE(YEAR(orders[[#This Row],[order_date]]), MONTH(orders[[#This Row],[order_date]]), 1)</f>
        <v>45566</v>
      </c>
      <c r="D2361" t="s">
        <v>3712</v>
      </c>
      <c r="E2361" t="s">
        <v>508</v>
      </c>
      <c r="F2361" t="str">
        <f>VLOOKUP(orders[[#This Row],[product_id]],Products!A:C,3,0)</f>
        <v>Electronics</v>
      </c>
      <c r="G2361">
        <v>1</v>
      </c>
      <c r="H2361" s="6">
        <v>0.12917467001947022</v>
      </c>
      <c r="I2361" s="2">
        <f>VLOOKUP($E2361,
Products!$A$1:$F$201,MATCH(Orders!I$1,Products!$A$1:$F$1,0),0)</f>
        <v>23345.985707147142</v>
      </c>
      <c r="J2361" s="2">
        <f>VLOOKUP($E2361,
Products!$A$1:$F$201,MATCH(Orders!J$1,Products!$A$1:$F$1,0),0)</f>
        <v>15772.90371323649</v>
      </c>
    </row>
    <row r="2362" spans="1:10">
      <c r="A2362">
        <v>2361</v>
      </c>
      <c r="B2362" s="4">
        <v>45959</v>
      </c>
      <c r="C2362" s="10">
        <f>DATE(YEAR(orders[[#This Row],[order_date]]), MONTH(orders[[#This Row],[order_date]]), 1)</f>
        <v>45931</v>
      </c>
      <c r="D2362" t="s">
        <v>4324</v>
      </c>
      <c r="E2362" t="s">
        <v>524</v>
      </c>
      <c r="F2362" t="str">
        <f>VLOOKUP(orders[[#This Row],[product_id]],Products!A:C,3,0)</f>
        <v>Electronics</v>
      </c>
      <c r="G2362">
        <v>3</v>
      </c>
      <c r="H2362" s="6">
        <v>0.17304301512150333</v>
      </c>
      <c r="I2362" s="2">
        <f>VLOOKUP($E2362,
Products!$A$1:$F$201,MATCH(Orders!I$1,Products!$A$1:$F$1,0),0)</f>
        <v>13162.372749153699</v>
      </c>
      <c r="J2362" s="2">
        <f>VLOOKUP($E2362,
Products!$A$1:$F$201,MATCH(Orders!J$1,Products!$A$1:$F$1,0),0)</f>
        <v>8772.7564251238819</v>
      </c>
    </row>
    <row r="2363" spans="1:10">
      <c r="A2363">
        <v>2362</v>
      </c>
      <c r="B2363" s="4">
        <v>45122</v>
      </c>
      <c r="C2363" s="10">
        <f>DATE(YEAR(orders[[#This Row],[order_date]]), MONTH(orders[[#This Row],[order_date]]), 1)</f>
        <v>45108</v>
      </c>
      <c r="D2363" t="s">
        <v>1528</v>
      </c>
      <c r="E2363" t="s">
        <v>630</v>
      </c>
      <c r="F2363" t="str">
        <f>VLOOKUP(orders[[#This Row],[product_id]],Products!A:C,3,0)</f>
        <v>Electronics</v>
      </c>
      <c r="G2363">
        <v>2</v>
      </c>
      <c r="H2363" s="6">
        <v>0.23912713344836897</v>
      </c>
      <c r="I2363" s="2">
        <f>VLOOKUP($E2363,
Products!$A$1:$F$201,MATCH(Orders!I$1,Products!$A$1:$F$1,0),0)</f>
        <v>20513.60683859466</v>
      </c>
      <c r="J2363" s="2">
        <f>VLOOKUP($E2363,
Products!$A$1:$F$201,MATCH(Orders!J$1,Products!$A$1:$F$1,0),0)</f>
        <v>14929.268600567289</v>
      </c>
    </row>
    <row r="2364" spans="1:10">
      <c r="A2364">
        <v>2363</v>
      </c>
      <c r="B2364" s="4">
        <v>45733</v>
      </c>
      <c r="C2364" s="10">
        <f>DATE(YEAR(orders[[#This Row],[order_date]]), MONTH(orders[[#This Row],[order_date]]), 1)</f>
        <v>45717</v>
      </c>
      <c r="D2364" t="s">
        <v>2881</v>
      </c>
      <c r="E2364" t="s">
        <v>651</v>
      </c>
      <c r="F2364" t="str">
        <f>VLOOKUP(orders[[#This Row],[product_id]],Products!A:C,3,0)</f>
        <v>Electronics</v>
      </c>
      <c r="G2364">
        <v>2</v>
      </c>
      <c r="H2364" s="6">
        <v>0.185135492004282</v>
      </c>
      <c r="I2364" s="2">
        <f>VLOOKUP($E2364,
Products!$A$1:$F$201,MATCH(Orders!I$1,Products!$A$1:$F$1,0),0)</f>
        <v>28622.091542973511</v>
      </c>
      <c r="J2364" s="2">
        <f>VLOOKUP($E2364,
Products!$A$1:$F$201,MATCH(Orders!J$1,Products!$A$1:$F$1,0),0)</f>
        <v>19327.527634039769</v>
      </c>
    </row>
    <row r="2365" spans="1:10">
      <c r="A2365">
        <v>2364</v>
      </c>
      <c r="B2365" s="4">
        <v>45819</v>
      </c>
      <c r="C2365" s="10">
        <f>DATE(YEAR(orders[[#This Row],[order_date]]), MONTH(orders[[#This Row],[order_date]]), 1)</f>
        <v>45809</v>
      </c>
      <c r="D2365" t="s">
        <v>1237</v>
      </c>
      <c r="E2365" t="s">
        <v>588</v>
      </c>
      <c r="F2365" t="str">
        <f>VLOOKUP(orders[[#This Row],[product_id]],Products!A:C,3,0)</f>
        <v>Electronics</v>
      </c>
      <c r="G2365">
        <v>3</v>
      </c>
      <c r="H2365" s="6">
        <v>0.17955925210375659</v>
      </c>
      <c r="I2365" s="2">
        <f>VLOOKUP($E2365,
Products!$A$1:$F$201,MATCH(Orders!I$1,Products!$A$1:$F$1,0),0)</f>
        <v>32539.342481911372</v>
      </c>
      <c r="J2365" s="2">
        <f>VLOOKUP($E2365,
Products!$A$1:$F$201,MATCH(Orders!J$1,Products!$A$1:$F$1,0),0)</f>
        <v>21531.252982830021</v>
      </c>
    </row>
    <row r="2366" spans="1:10">
      <c r="A2366">
        <v>2365</v>
      </c>
      <c r="B2366" s="4">
        <v>46011</v>
      </c>
      <c r="C2366" s="10">
        <f>DATE(YEAR(orders[[#This Row],[order_date]]), MONTH(orders[[#This Row],[order_date]]), 1)</f>
        <v>45992</v>
      </c>
      <c r="D2366" t="s">
        <v>3526</v>
      </c>
      <c r="E2366" t="s">
        <v>510</v>
      </c>
      <c r="F2366" t="str">
        <f>VLOOKUP(orders[[#This Row],[product_id]],Products!A:C,3,0)</f>
        <v>Appliances</v>
      </c>
      <c r="G2366">
        <v>2</v>
      </c>
      <c r="H2366" s="6">
        <v>9.2962595725646816E-2</v>
      </c>
      <c r="I2366" s="2">
        <f>VLOOKUP($E2366,
Products!$A$1:$F$201,MATCH(Orders!I$1,Products!$A$1:$F$1,0),0)</f>
        <v>23457.606610250739</v>
      </c>
      <c r="J2366" s="2">
        <f>VLOOKUP($E2366,
Products!$A$1:$F$201,MATCH(Orders!J$1,Products!$A$1:$F$1,0),0)</f>
        <v>17038.831523124281</v>
      </c>
    </row>
    <row r="2367" spans="1:10">
      <c r="A2367">
        <v>2366</v>
      </c>
      <c r="B2367" s="4">
        <v>45863</v>
      </c>
      <c r="C2367" s="10">
        <f>DATE(YEAR(orders[[#This Row],[order_date]]), MONTH(orders[[#This Row],[order_date]]), 1)</f>
        <v>45839</v>
      </c>
      <c r="D2367" t="s">
        <v>872</v>
      </c>
      <c r="E2367" t="s">
        <v>560</v>
      </c>
      <c r="F2367" t="str">
        <f>VLOOKUP(orders[[#This Row],[product_id]],Products!A:C,3,0)</f>
        <v>Appliances</v>
      </c>
      <c r="G2367">
        <v>1</v>
      </c>
      <c r="H2367" s="6">
        <v>6.703904557781358E-2</v>
      </c>
      <c r="I2367" s="2">
        <f>VLOOKUP($E2367,
Products!$A$1:$F$201,MATCH(Orders!I$1,Products!$A$1:$F$1,0),0)</f>
        <v>6334.2190560739964</v>
      </c>
      <c r="J2367" s="2">
        <f>VLOOKUP($E2367,
Products!$A$1:$F$201,MATCH(Orders!J$1,Products!$A$1:$F$1,0),0)</f>
        <v>4117.6239066206717</v>
      </c>
    </row>
    <row r="2368" spans="1:10">
      <c r="A2368">
        <v>2367</v>
      </c>
      <c r="B2368" s="4">
        <v>45773</v>
      </c>
      <c r="C2368" s="10">
        <f>DATE(YEAR(orders[[#This Row],[order_date]]), MONTH(orders[[#This Row],[order_date]]), 1)</f>
        <v>45748</v>
      </c>
      <c r="D2368" t="s">
        <v>1536</v>
      </c>
      <c r="E2368" t="s">
        <v>518</v>
      </c>
      <c r="F2368" t="str">
        <f>VLOOKUP(orders[[#This Row],[product_id]],Products!A:C,3,0)</f>
        <v>Electronics</v>
      </c>
      <c r="G2368">
        <v>3</v>
      </c>
      <c r="H2368" s="6">
        <v>0.12203770154719928</v>
      </c>
      <c r="I2368" s="2">
        <f>VLOOKUP($E2368,
Products!$A$1:$F$201,MATCH(Orders!I$1,Products!$A$1:$F$1,0),0)</f>
        <v>23393.890826127132</v>
      </c>
      <c r="J2368" s="2">
        <f>VLOOKUP($E2368,
Products!$A$1:$F$201,MATCH(Orders!J$1,Products!$A$1:$F$1,0),0)</f>
        <v>16064.756531016081</v>
      </c>
    </row>
    <row r="2369" spans="1:10">
      <c r="A2369">
        <v>2368</v>
      </c>
      <c r="B2369" s="4">
        <v>45744</v>
      </c>
      <c r="C2369" s="10">
        <f>DATE(YEAR(orders[[#This Row],[order_date]]), MONTH(orders[[#This Row],[order_date]]), 1)</f>
        <v>45717</v>
      </c>
      <c r="D2369" t="s">
        <v>941</v>
      </c>
      <c r="E2369" t="s">
        <v>667</v>
      </c>
      <c r="F2369" t="str">
        <f>VLOOKUP(orders[[#This Row],[product_id]],Products!A:C,3,0)</f>
        <v>Electronics</v>
      </c>
      <c r="G2369">
        <v>2</v>
      </c>
      <c r="H2369" s="6">
        <v>0.15180972457014791</v>
      </c>
      <c r="I2369" s="2">
        <f>VLOOKUP($E2369,
Products!$A$1:$F$201,MATCH(Orders!I$1,Products!$A$1:$F$1,0),0)</f>
        <v>2491.507056421975</v>
      </c>
      <c r="J2369" s="2">
        <f>VLOOKUP($E2369,
Products!$A$1:$F$201,MATCH(Orders!J$1,Products!$A$1:$F$1,0),0)</f>
        <v>1871.4408177277719</v>
      </c>
    </row>
    <row r="2370" spans="1:10">
      <c r="A2370">
        <v>2369</v>
      </c>
      <c r="B2370" s="4">
        <v>45490</v>
      </c>
      <c r="C2370" s="10">
        <f>DATE(YEAR(orders[[#This Row],[order_date]]), MONTH(orders[[#This Row],[order_date]]), 1)</f>
        <v>45474</v>
      </c>
      <c r="D2370" t="s">
        <v>1761</v>
      </c>
      <c r="E2370" t="s">
        <v>523</v>
      </c>
      <c r="F2370" t="str">
        <f>VLOOKUP(orders[[#This Row],[product_id]],Products!A:C,3,0)</f>
        <v>Electronics</v>
      </c>
      <c r="G2370">
        <v>2</v>
      </c>
      <c r="H2370" s="6">
        <v>0.24922785207587672</v>
      </c>
      <c r="I2370" s="2">
        <f>VLOOKUP($E2370,
Products!$A$1:$F$201,MATCH(Orders!I$1,Products!$A$1:$F$1,0),0)</f>
        <v>27240.414518089601</v>
      </c>
      <c r="J2370" s="2">
        <f>VLOOKUP($E2370,
Products!$A$1:$F$201,MATCH(Orders!J$1,Products!$A$1:$F$1,0),0)</f>
        <v>21217.524617692769</v>
      </c>
    </row>
    <row r="2371" spans="1:10">
      <c r="A2371">
        <v>2370</v>
      </c>
      <c r="B2371" s="4">
        <v>45560</v>
      </c>
      <c r="C2371" s="10">
        <f>DATE(YEAR(orders[[#This Row],[order_date]]), MONTH(orders[[#This Row],[order_date]]), 1)</f>
        <v>45536</v>
      </c>
      <c r="D2371" t="s">
        <v>1960</v>
      </c>
      <c r="E2371" t="s">
        <v>573</v>
      </c>
      <c r="F2371" t="str">
        <f>VLOOKUP(orders[[#This Row],[product_id]],Products!A:C,3,0)</f>
        <v>Electronics</v>
      </c>
      <c r="G2371">
        <v>1</v>
      </c>
      <c r="H2371" s="6">
        <v>0.23139122538690554</v>
      </c>
      <c r="I2371" s="2">
        <f>VLOOKUP($E2371,
Products!$A$1:$F$201,MATCH(Orders!I$1,Products!$A$1:$F$1,0),0)</f>
        <v>30443.851050190449</v>
      </c>
      <c r="J2371" s="2">
        <f>VLOOKUP($E2371,
Products!$A$1:$F$201,MATCH(Orders!J$1,Products!$A$1:$F$1,0),0)</f>
        <v>21165.126268210519</v>
      </c>
    </row>
    <row r="2372" spans="1:10">
      <c r="A2372">
        <v>2371</v>
      </c>
      <c r="B2372" s="4">
        <v>45605</v>
      </c>
      <c r="C2372" s="10">
        <f>DATE(YEAR(orders[[#This Row],[order_date]]), MONTH(orders[[#This Row],[order_date]]), 1)</f>
        <v>45597</v>
      </c>
      <c r="D2372" t="s">
        <v>896</v>
      </c>
      <c r="E2372" t="s">
        <v>605</v>
      </c>
      <c r="F2372" t="str">
        <f>VLOOKUP(orders[[#This Row],[product_id]],Products!A:C,3,0)</f>
        <v>Electronics</v>
      </c>
      <c r="G2372">
        <v>3</v>
      </c>
      <c r="H2372" s="6">
        <v>0.20201731822390648</v>
      </c>
      <c r="I2372" s="2">
        <f>VLOOKUP($E2372,
Products!$A$1:$F$201,MATCH(Orders!I$1,Products!$A$1:$F$1,0),0)</f>
        <v>2690.742909794456</v>
      </c>
      <c r="J2372" s="2">
        <f>VLOOKUP($E2372,
Products!$A$1:$F$201,MATCH(Orders!J$1,Products!$A$1:$F$1,0),0)</f>
        <v>2067.549626292313</v>
      </c>
    </row>
    <row r="2373" spans="1:10">
      <c r="A2373">
        <v>2372</v>
      </c>
      <c r="B2373" s="4">
        <v>45944</v>
      </c>
      <c r="C2373" s="10">
        <f>DATE(YEAR(orders[[#This Row],[order_date]]), MONTH(orders[[#This Row],[order_date]]), 1)</f>
        <v>45931</v>
      </c>
      <c r="D2373" t="s">
        <v>4619</v>
      </c>
      <c r="E2373" t="s">
        <v>705</v>
      </c>
      <c r="F2373" t="str">
        <f>VLOOKUP(orders[[#This Row],[product_id]],Products!A:C,3,0)</f>
        <v>Electronics</v>
      </c>
      <c r="G2373">
        <v>1</v>
      </c>
      <c r="H2373" s="6">
        <v>0.15867357564044848</v>
      </c>
      <c r="I2373" s="2">
        <f>VLOOKUP($E2373,
Products!$A$1:$F$201,MATCH(Orders!I$1,Products!$A$1:$F$1,0),0)</f>
        <v>11719.594724541899</v>
      </c>
      <c r="J2373" s="2">
        <f>VLOOKUP($E2373,
Products!$A$1:$F$201,MATCH(Orders!J$1,Products!$A$1:$F$1,0),0)</f>
        <v>7926.6332911718628</v>
      </c>
    </row>
    <row r="2374" spans="1:10">
      <c r="A2374">
        <v>2373</v>
      </c>
      <c r="B2374" s="4">
        <v>44934</v>
      </c>
      <c r="C2374" s="10">
        <f>DATE(YEAR(orders[[#This Row],[order_date]]), MONTH(orders[[#This Row],[order_date]]), 1)</f>
        <v>44927</v>
      </c>
      <c r="D2374" t="s">
        <v>3410</v>
      </c>
      <c r="E2374" t="s">
        <v>676</v>
      </c>
      <c r="F2374" t="str">
        <f>VLOOKUP(orders[[#This Row],[product_id]],Products!A:C,3,0)</f>
        <v>Electronics</v>
      </c>
      <c r="G2374">
        <v>2</v>
      </c>
      <c r="H2374" s="6">
        <v>0.18320101744371822</v>
      </c>
      <c r="I2374" s="2">
        <f>VLOOKUP($E2374,
Products!$A$1:$F$201,MATCH(Orders!I$1,Products!$A$1:$F$1,0),0)</f>
        <v>30008.64884218746</v>
      </c>
      <c r="J2374" s="2">
        <f>VLOOKUP($E2374,
Products!$A$1:$F$201,MATCH(Orders!J$1,Products!$A$1:$F$1,0),0)</f>
        <v>19907.2372539471</v>
      </c>
    </row>
    <row r="2375" spans="1:10">
      <c r="A2375">
        <v>2374</v>
      </c>
      <c r="B2375" s="4">
        <v>45995</v>
      </c>
      <c r="C2375" s="10">
        <f>DATE(YEAR(orders[[#This Row],[order_date]]), MONTH(orders[[#This Row],[order_date]]), 1)</f>
        <v>45992</v>
      </c>
      <c r="D2375" t="s">
        <v>1318</v>
      </c>
      <c r="E2375" t="s">
        <v>698</v>
      </c>
      <c r="F2375" t="str">
        <f>VLOOKUP(orders[[#This Row],[product_id]],Products!A:C,3,0)</f>
        <v>Appliances</v>
      </c>
      <c r="G2375">
        <v>1</v>
      </c>
      <c r="H2375" s="6">
        <v>0.11287666099352166</v>
      </c>
      <c r="I2375" s="2">
        <f>VLOOKUP($E2375,
Products!$A$1:$F$201,MATCH(Orders!I$1,Products!$A$1:$F$1,0),0)</f>
        <v>5562.620248272905</v>
      </c>
      <c r="J2375" s="2">
        <f>VLOOKUP($E2375,
Products!$A$1:$F$201,MATCH(Orders!J$1,Products!$A$1:$F$1,0),0)</f>
        <v>4191.9477694447714</v>
      </c>
    </row>
    <row r="2376" spans="1:10">
      <c r="A2376">
        <v>2375</v>
      </c>
      <c r="B2376" s="4">
        <v>45270</v>
      </c>
      <c r="C2376" s="10">
        <f>DATE(YEAR(orders[[#This Row],[order_date]]), MONTH(orders[[#This Row],[order_date]]), 1)</f>
        <v>45261</v>
      </c>
      <c r="D2376" t="s">
        <v>4368</v>
      </c>
      <c r="E2376" t="s">
        <v>674</v>
      </c>
      <c r="F2376" t="str">
        <f>VLOOKUP(orders[[#This Row],[product_id]],Products!A:C,3,0)</f>
        <v>Appliances</v>
      </c>
      <c r="G2376">
        <v>1</v>
      </c>
      <c r="H2376" s="6">
        <v>0.13194507920478601</v>
      </c>
      <c r="I2376" s="2">
        <f>VLOOKUP($E2376,
Products!$A$1:$F$201,MATCH(Orders!I$1,Products!$A$1:$F$1,0),0)</f>
        <v>6324.5253633508046</v>
      </c>
      <c r="J2376" s="2">
        <f>VLOOKUP($E2376,
Products!$A$1:$F$201,MATCH(Orders!J$1,Products!$A$1:$F$1,0),0)</f>
        <v>4493.055585088201</v>
      </c>
    </row>
    <row r="2377" spans="1:10">
      <c r="A2377">
        <v>2376</v>
      </c>
      <c r="B2377" s="4">
        <v>45722</v>
      </c>
      <c r="C2377" s="10">
        <f>DATE(YEAR(orders[[#This Row],[order_date]]), MONTH(orders[[#This Row],[order_date]]), 1)</f>
        <v>45717</v>
      </c>
      <c r="D2377" t="s">
        <v>2237</v>
      </c>
      <c r="E2377" t="s">
        <v>543</v>
      </c>
      <c r="F2377" t="str">
        <f>VLOOKUP(orders[[#This Row],[product_id]],Products!A:C,3,0)</f>
        <v>Appliances</v>
      </c>
      <c r="G2377">
        <v>1</v>
      </c>
      <c r="H2377" s="6">
        <v>8.7849165122161871E-2</v>
      </c>
      <c r="I2377" s="2">
        <f>VLOOKUP($E2377,
Products!$A$1:$F$201,MATCH(Orders!I$1,Products!$A$1:$F$1,0),0)</f>
        <v>2300.989425669633</v>
      </c>
      <c r="J2377" s="2">
        <f>VLOOKUP($E2377,
Products!$A$1:$F$201,MATCH(Orders!J$1,Products!$A$1:$F$1,0),0)</f>
        <v>1726.390958088811</v>
      </c>
    </row>
    <row r="2378" spans="1:10">
      <c r="A2378">
        <v>2377</v>
      </c>
      <c r="B2378" s="4">
        <v>45977</v>
      </c>
      <c r="C2378" s="10">
        <f>DATE(YEAR(orders[[#This Row],[order_date]]), MONTH(orders[[#This Row],[order_date]]), 1)</f>
        <v>45962</v>
      </c>
      <c r="D2378" t="s">
        <v>4234</v>
      </c>
      <c r="E2378" t="s">
        <v>671</v>
      </c>
      <c r="F2378" t="str">
        <f>VLOOKUP(orders[[#This Row],[product_id]],Products!A:C,3,0)</f>
        <v>Electronics</v>
      </c>
      <c r="G2378">
        <v>1</v>
      </c>
      <c r="H2378" s="6">
        <v>0.11803222163520113</v>
      </c>
      <c r="I2378" s="2">
        <f>VLOOKUP($E2378,
Products!$A$1:$F$201,MATCH(Orders!I$1,Products!$A$1:$F$1,0),0)</f>
        <v>20226.002416343759</v>
      </c>
      <c r="J2378" s="2">
        <f>VLOOKUP($E2378,
Products!$A$1:$F$201,MATCH(Orders!J$1,Products!$A$1:$F$1,0),0)</f>
        <v>13513.884167631189</v>
      </c>
    </row>
    <row r="2379" spans="1:10">
      <c r="A2379">
        <v>2378</v>
      </c>
      <c r="B2379" s="4">
        <v>45775</v>
      </c>
      <c r="C2379" s="10">
        <f>DATE(YEAR(orders[[#This Row],[order_date]]), MONTH(orders[[#This Row],[order_date]]), 1)</f>
        <v>45748</v>
      </c>
      <c r="D2379" t="s">
        <v>4449</v>
      </c>
      <c r="E2379" t="s">
        <v>646</v>
      </c>
      <c r="F2379" t="str">
        <f>VLOOKUP(orders[[#This Row],[product_id]],Products!A:C,3,0)</f>
        <v>Electronics</v>
      </c>
      <c r="G2379">
        <v>1</v>
      </c>
      <c r="H2379" s="6">
        <v>0.13226297961360906</v>
      </c>
      <c r="I2379" s="2">
        <f>VLOOKUP($E2379,
Products!$A$1:$F$201,MATCH(Orders!I$1,Products!$A$1:$F$1,0),0)</f>
        <v>18424.12750052143</v>
      </c>
      <c r="J2379" s="2">
        <f>VLOOKUP($E2379,
Products!$A$1:$F$201,MATCH(Orders!J$1,Products!$A$1:$F$1,0),0)</f>
        <v>14575.25356690323</v>
      </c>
    </row>
    <row r="2380" spans="1:10">
      <c r="A2380">
        <v>2379</v>
      </c>
      <c r="B2380" s="4">
        <v>44988</v>
      </c>
      <c r="C2380" s="10">
        <f>DATE(YEAR(orders[[#This Row],[order_date]]), MONTH(orders[[#This Row],[order_date]]), 1)</f>
        <v>44986</v>
      </c>
      <c r="D2380" t="s">
        <v>3008</v>
      </c>
      <c r="E2380" t="s">
        <v>630</v>
      </c>
      <c r="F2380" t="str">
        <f>VLOOKUP(orders[[#This Row],[product_id]],Products!A:C,3,0)</f>
        <v>Electronics</v>
      </c>
      <c r="G2380">
        <v>1</v>
      </c>
      <c r="H2380" s="6">
        <v>0.19130375418021059</v>
      </c>
      <c r="I2380" s="2">
        <f>VLOOKUP($E2380,
Products!$A$1:$F$201,MATCH(Orders!I$1,Products!$A$1:$F$1,0),0)</f>
        <v>20513.60683859466</v>
      </c>
      <c r="J2380" s="2">
        <f>VLOOKUP($E2380,
Products!$A$1:$F$201,MATCH(Orders!J$1,Products!$A$1:$F$1,0),0)</f>
        <v>14929.268600567289</v>
      </c>
    </row>
    <row r="2381" spans="1:10">
      <c r="A2381">
        <v>2380</v>
      </c>
      <c r="B2381" s="4">
        <v>46012</v>
      </c>
      <c r="C2381" s="10">
        <f>DATE(YEAR(orders[[#This Row],[order_date]]), MONTH(orders[[#This Row],[order_date]]), 1)</f>
        <v>45992</v>
      </c>
      <c r="D2381" t="s">
        <v>4056</v>
      </c>
      <c r="E2381" t="s">
        <v>527</v>
      </c>
      <c r="F2381" t="str">
        <f>VLOOKUP(orders[[#This Row],[product_id]],Products!A:C,3,0)</f>
        <v>Appliances</v>
      </c>
      <c r="G2381">
        <v>2</v>
      </c>
      <c r="H2381" s="6">
        <v>0.12176939278141768</v>
      </c>
      <c r="I2381" s="2">
        <f>VLOOKUP($E2381,
Products!$A$1:$F$201,MATCH(Orders!I$1,Products!$A$1:$F$1,0),0)</f>
        <v>25833.54427698228</v>
      </c>
      <c r="J2381" s="2">
        <f>VLOOKUP($E2381,
Products!$A$1:$F$201,MATCH(Orders!J$1,Products!$A$1:$F$1,0),0)</f>
        <v>16827.881451334611</v>
      </c>
    </row>
    <row r="2382" spans="1:10">
      <c r="A2382">
        <v>2381</v>
      </c>
      <c r="B2382" s="4">
        <v>45348</v>
      </c>
      <c r="C2382" s="10">
        <f>DATE(YEAR(orders[[#This Row],[order_date]]), MONTH(orders[[#This Row],[order_date]]), 1)</f>
        <v>45323</v>
      </c>
      <c r="D2382" t="s">
        <v>2429</v>
      </c>
      <c r="E2382" t="s">
        <v>534</v>
      </c>
      <c r="F2382" t="str">
        <f>VLOOKUP(orders[[#This Row],[product_id]],Products!A:C,3,0)</f>
        <v>Appliances</v>
      </c>
      <c r="G2382">
        <v>2</v>
      </c>
      <c r="H2382" s="6">
        <v>0.14256221025480745</v>
      </c>
      <c r="I2382" s="2">
        <f>VLOOKUP($E2382,
Products!$A$1:$F$201,MATCH(Orders!I$1,Products!$A$1:$F$1,0),0)</f>
        <v>24743.162958088669</v>
      </c>
      <c r="J2382" s="2">
        <f>VLOOKUP($E2382,
Products!$A$1:$F$201,MATCH(Orders!J$1,Products!$A$1:$F$1,0),0)</f>
        <v>19307.588986555591</v>
      </c>
    </row>
    <row r="2383" spans="1:10">
      <c r="A2383">
        <v>2382</v>
      </c>
      <c r="B2383" s="4">
        <v>45559</v>
      </c>
      <c r="C2383" s="10">
        <f>DATE(YEAR(orders[[#This Row],[order_date]]), MONTH(orders[[#This Row],[order_date]]), 1)</f>
        <v>45536</v>
      </c>
      <c r="D2383" t="s">
        <v>1678</v>
      </c>
      <c r="E2383" t="s">
        <v>642</v>
      </c>
      <c r="F2383" t="str">
        <f>VLOOKUP(orders[[#This Row],[product_id]],Products!A:C,3,0)</f>
        <v>Appliances</v>
      </c>
      <c r="G2383">
        <v>1</v>
      </c>
      <c r="H2383" s="6">
        <v>7.1373768131387558E-2</v>
      </c>
      <c r="I2383" s="2">
        <f>VLOOKUP($E2383,
Products!$A$1:$F$201,MATCH(Orders!I$1,Products!$A$1:$F$1,0),0)</f>
        <v>2296.7821973225709</v>
      </c>
      <c r="J2383" s="2">
        <f>VLOOKUP($E2383,
Products!$A$1:$F$201,MATCH(Orders!J$1,Products!$A$1:$F$1,0),0)</f>
        <v>1585.16132006212</v>
      </c>
    </row>
    <row r="2384" spans="1:10">
      <c r="A2384">
        <v>2383</v>
      </c>
      <c r="B2384" s="4">
        <v>45718</v>
      </c>
      <c r="C2384" s="10">
        <f>DATE(YEAR(orders[[#This Row],[order_date]]), MONTH(orders[[#This Row],[order_date]]), 1)</f>
        <v>45717</v>
      </c>
      <c r="D2384" t="s">
        <v>4499</v>
      </c>
      <c r="E2384" t="s">
        <v>615</v>
      </c>
      <c r="F2384" t="str">
        <f>VLOOKUP(orders[[#This Row],[product_id]],Products!A:C,3,0)</f>
        <v>Electronics</v>
      </c>
      <c r="G2384">
        <v>1</v>
      </c>
      <c r="H2384" s="6">
        <v>0.22365213637113546</v>
      </c>
      <c r="I2384" s="2">
        <f>VLOOKUP($E2384,
Products!$A$1:$F$201,MATCH(Orders!I$1,Products!$A$1:$F$1,0),0)</f>
        <v>31155.43680046549</v>
      </c>
      <c r="J2384" s="2">
        <f>VLOOKUP($E2384,
Products!$A$1:$F$201,MATCH(Orders!J$1,Products!$A$1:$F$1,0),0)</f>
        <v>22320.078602545669</v>
      </c>
    </row>
    <row r="2385" spans="1:10">
      <c r="A2385">
        <v>2384</v>
      </c>
      <c r="B2385" s="4">
        <v>45477</v>
      </c>
      <c r="C2385" s="10">
        <f>DATE(YEAR(orders[[#This Row],[order_date]]), MONTH(orders[[#This Row],[order_date]]), 1)</f>
        <v>45474</v>
      </c>
      <c r="D2385" t="s">
        <v>4530</v>
      </c>
      <c r="E2385" t="s">
        <v>613</v>
      </c>
      <c r="F2385" t="str">
        <f>VLOOKUP(orders[[#This Row],[product_id]],Products!A:C,3,0)</f>
        <v>Appliances</v>
      </c>
      <c r="G2385">
        <v>2</v>
      </c>
      <c r="H2385" s="6">
        <v>0.14666511183546152</v>
      </c>
      <c r="I2385" s="2">
        <f>VLOOKUP($E2385,
Products!$A$1:$F$201,MATCH(Orders!I$1,Products!$A$1:$F$1,0),0)</f>
        <v>6365.2492969652412</v>
      </c>
      <c r="J2385" s="2">
        <f>VLOOKUP($E2385,
Products!$A$1:$F$201,MATCH(Orders!J$1,Products!$A$1:$F$1,0),0)</f>
        <v>4174.927496964433</v>
      </c>
    </row>
    <row r="2386" spans="1:10">
      <c r="A2386">
        <v>2385</v>
      </c>
      <c r="B2386" s="4">
        <v>45532</v>
      </c>
      <c r="C2386" s="10">
        <f>DATE(YEAR(orders[[#This Row],[order_date]]), MONTH(orders[[#This Row],[order_date]]), 1)</f>
        <v>45505</v>
      </c>
      <c r="D2386" t="s">
        <v>3833</v>
      </c>
      <c r="E2386" t="s">
        <v>573</v>
      </c>
      <c r="F2386" t="str">
        <f>VLOOKUP(orders[[#This Row],[product_id]],Products!A:C,3,0)</f>
        <v>Electronics</v>
      </c>
      <c r="G2386">
        <v>1</v>
      </c>
      <c r="H2386" s="6">
        <v>0.20253843673832542</v>
      </c>
      <c r="I2386" s="2">
        <f>VLOOKUP($E2386,
Products!$A$1:$F$201,MATCH(Orders!I$1,Products!$A$1:$F$1,0),0)</f>
        <v>30443.851050190449</v>
      </c>
      <c r="J2386" s="2">
        <f>VLOOKUP($E2386,
Products!$A$1:$F$201,MATCH(Orders!J$1,Products!$A$1:$F$1,0),0)</f>
        <v>21165.126268210519</v>
      </c>
    </row>
    <row r="2387" spans="1:10">
      <c r="A2387">
        <v>2386</v>
      </c>
      <c r="B2387" s="4">
        <v>45451</v>
      </c>
      <c r="C2387" s="10">
        <f>DATE(YEAR(orders[[#This Row],[order_date]]), MONTH(orders[[#This Row],[order_date]]), 1)</f>
        <v>45444</v>
      </c>
      <c r="D2387" t="s">
        <v>1354</v>
      </c>
      <c r="E2387" t="s">
        <v>609</v>
      </c>
      <c r="F2387" t="str">
        <f>VLOOKUP(orders[[#This Row],[product_id]],Products!A:C,3,0)</f>
        <v>Appliances</v>
      </c>
      <c r="G2387">
        <v>3</v>
      </c>
      <c r="H2387" s="6">
        <v>0.11202860151469651</v>
      </c>
      <c r="I2387" s="2">
        <f>VLOOKUP($E2387,
Products!$A$1:$F$201,MATCH(Orders!I$1,Products!$A$1:$F$1,0),0)</f>
        <v>2159.5378031052392</v>
      </c>
      <c r="J2387" s="2">
        <f>VLOOKUP($E2387,
Products!$A$1:$F$201,MATCH(Orders!J$1,Products!$A$1:$F$1,0),0)</f>
        <v>1501.9415981313371</v>
      </c>
    </row>
    <row r="2388" spans="1:10">
      <c r="A2388">
        <v>2387</v>
      </c>
      <c r="B2388" s="4">
        <v>45825</v>
      </c>
      <c r="C2388" s="10">
        <f>DATE(YEAR(orders[[#This Row],[order_date]]), MONTH(orders[[#This Row],[order_date]]), 1)</f>
        <v>45809</v>
      </c>
      <c r="D2388" t="s">
        <v>811</v>
      </c>
      <c r="E2388" t="s">
        <v>650</v>
      </c>
      <c r="F2388" t="str">
        <f>VLOOKUP(orders[[#This Row],[product_id]],Products!A:C,3,0)</f>
        <v>Electronics</v>
      </c>
      <c r="G2388">
        <v>2</v>
      </c>
      <c r="H2388" s="6">
        <v>0.23794325781002082</v>
      </c>
      <c r="I2388" s="2">
        <f>VLOOKUP($E2388,
Products!$A$1:$F$201,MATCH(Orders!I$1,Products!$A$1:$F$1,0),0)</f>
        <v>12936.529609330941</v>
      </c>
      <c r="J2388" s="2">
        <f>VLOOKUP($E2388,
Products!$A$1:$F$201,MATCH(Orders!J$1,Products!$A$1:$F$1,0),0)</f>
        <v>9465.2602677376308</v>
      </c>
    </row>
    <row r="2389" spans="1:10">
      <c r="A2389">
        <v>2388</v>
      </c>
      <c r="B2389" s="4">
        <v>45089</v>
      </c>
      <c r="C2389" s="10">
        <f>DATE(YEAR(orders[[#This Row],[order_date]]), MONTH(orders[[#This Row],[order_date]]), 1)</f>
        <v>45078</v>
      </c>
      <c r="D2389" t="s">
        <v>2310</v>
      </c>
      <c r="E2389" t="s">
        <v>670</v>
      </c>
      <c r="F2389" t="str">
        <f>VLOOKUP(orders[[#This Row],[product_id]],Products!A:C,3,0)</f>
        <v>Electronics</v>
      </c>
      <c r="G2389">
        <v>3</v>
      </c>
      <c r="H2389" s="6">
        <v>0.1402854235673591</v>
      </c>
      <c r="I2389" s="2">
        <f>VLOOKUP($E2389,
Products!$A$1:$F$201,MATCH(Orders!I$1,Products!$A$1:$F$1,0),0)</f>
        <v>2624.8628733917722</v>
      </c>
      <c r="J2389" s="2">
        <f>VLOOKUP($E2389,
Products!$A$1:$F$201,MATCH(Orders!J$1,Products!$A$1:$F$1,0),0)</f>
        <v>1944.041928611671</v>
      </c>
    </row>
    <row r="2390" spans="1:10">
      <c r="A2390">
        <v>2389</v>
      </c>
      <c r="B2390" s="4">
        <v>45713</v>
      </c>
      <c r="C2390" s="10">
        <f>DATE(YEAR(orders[[#This Row],[order_date]]), MONTH(orders[[#This Row],[order_date]]), 1)</f>
        <v>45689</v>
      </c>
      <c r="D2390" t="s">
        <v>4479</v>
      </c>
      <c r="E2390" t="s">
        <v>697</v>
      </c>
      <c r="F2390" t="str">
        <f>VLOOKUP(orders[[#This Row],[product_id]],Products!A:C,3,0)</f>
        <v>Electronics</v>
      </c>
      <c r="G2390">
        <v>1</v>
      </c>
      <c r="H2390" s="6">
        <v>0.12737567996847685</v>
      </c>
      <c r="I2390" s="2">
        <f>VLOOKUP($E2390,
Products!$A$1:$F$201,MATCH(Orders!I$1,Products!$A$1:$F$1,0),0)</f>
        <v>17528.463836680221</v>
      </c>
      <c r="J2390" s="2">
        <f>VLOOKUP($E2390,
Products!$A$1:$F$201,MATCH(Orders!J$1,Products!$A$1:$F$1,0),0)</f>
        <v>11565.98358924177</v>
      </c>
    </row>
    <row r="2391" spans="1:10">
      <c r="A2391">
        <v>2390</v>
      </c>
      <c r="B2391" s="4">
        <v>45836</v>
      </c>
      <c r="C2391" s="10">
        <f>DATE(YEAR(orders[[#This Row],[order_date]]), MONTH(orders[[#This Row],[order_date]]), 1)</f>
        <v>45809</v>
      </c>
      <c r="D2391" t="s">
        <v>897</v>
      </c>
      <c r="E2391" t="s">
        <v>700</v>
      </c>
      <c r="F2391" t="str">
        <f>VLOOKUP(orders[[#This Row],[product_id]],Products!A:C,3,0)</f>
        <v>Electronics</v>
      </c>
      <c r="G2391">
        <v>2</v>
      </c>
      <c r="H2391" s="6">
        <v>0.19577991655005414</v>
      </c>
      <c r="I2391" s="2">
        <f>VLOOKUP($E2391,
Products!$A$1:$F$201,MATCH(Orders!I$1,Products!$A$1:$F$1,0),0)</f>
        <v>11070.26215043813</v>
      </c>
      <c r="J2391" s="2">
        <f>VLOOKUP($E2391,
Products!$A$1:$F$201,MATCH(Orders!J$1,Products!$A$1:$F$1,0),0)</f>
        <v>7867.3909748932683</v>
      </c>
    </row>
    <row r="2392" spans="1:10">
      <c r="A2392">
        <v>2391</v>
      </c>
      <c r="B2392" s="4">
        <v>45908</v>
      </c>
      <c r="C2392" s="10">
        <f>DATE(YEAR(orders[[#This Row],[order_date]]), MONTH(orders[[#This Row],[order_date]]), 1)</f>
        <v>45901</v>
      </c>
      <c r="D2392" t="s">
        <v>1708</v>
      </c>
      <c r="E2392" t="s">
        <v>637</v>
      </c>
      <c r="F2392" t="str">
        <f>VLOOKUP(orders[[#This Row],[product_id]],Products!A:C,3,0)</f>
        <v>Electronics</v>
      </c>
      <c r="G2392">
        <v>2</v>
      </c>
      <c r="H2392" s="6">
        <v>0.15461523263500743</v>
      </c>
      <c r="I2392" s="2">
        <f>VLOOKUP($E2392,
Products!$A$1:$F$201,MATCH(Orders!I$1,Products!$A$1:$F$1,0),0)</f>
        <v>2722.8882486231741</v>
      </c>
      <c r="J2392" s="2">
        <f>VLOOKUP($E2392,
Products!$A$1:$F$201,MATCH(Orders!J$1,Products!$A$1:$F$1,0),0)</f>
        <v>2155.455197032014</v>
      </c>
    </row>
    <row r="2393" spans="1:10">
      <c r="A2393">
        <v>2392</v>
      </c>
      <c r="B2393" s="4">
        <v>45305</v>
      </c>
      <c r="C2393" s="10">
        <f>DATE(YEAR(orders[[#This Row],[order_date]]), MONTH(orders[[#This Row],[order_date]]), 1)</f>
        <v>45292</v>
      </c>
      <c r="D2393" t="s">
        <v>2007</v>
      </c>
      <c r="E2393" t="s">
        <v>545</v>
      </c>
      <c r="F2393" t="str">
        <f>VLOOKUP(orders[[#This Row],[product_id]],Products!A:C,3,0)</f>
        <v>Electronics</v>
      </c>
      <c r="G2393">
        <v>2</v>
      </c>
      <c r="H2393" s="6">
        <v>0.23995414685453847</v>
      </c>
      <c r="I2393" s="2">
        <f>VLOOKUP($E2393,
Products!$A$1:$F$201,MATCH(Orders!I$1,Products!$A$1:$F$1,0),0)</f>
        <v>11292.44914297154</v>
      </c>
      <c r="J2393" s="2">
        <f>VLOOKUP($E2393,
Products!$A$1:$F$201,MATCH(Orders!J$1,Products!$A$1:$F$1,0),0)</f>
        <v>7616.0274340726546</v>
      </c>
    </row>
    <row r="2394" spans="1:10">
      <c r="A2394">
        <v>2393</v>
      </c>
      <c r="B2394" s="4">
        <v>45099</v>
      </c>
      <c r="C2394" s="10">
        <f>DATE(YEAR(orders[[#This Row],[order_date]]), MONTH(orders[[#This Row],[order_date]]), 1)</f>
        <v>45078</v>
      </c>
      <c r="D2394" t="s">
        <v>2273</v>
      </c>
      <c r="E2394" t="s">
        <v>649</v>
      </c>
      <c r="F2394" t="str">
        <f>VLOOKUP(orders[[#This Row],[product_id]],Products!A:C,3,0)</f>
        <v>Electronics</v>
      </c>
      <c r="G2394">
        <v>1</v>
      </c>
      <c r="H2394" s="6">
        <v>0.16903772996505692</v>
      </c>
      <c r="I2394" s="2">
        <f>VLOOKUP($E2394,
Products!$A$1:$F$201,MATCH(Orders!I$1,Products!$A$1:$F$1,0),0)</f>
        <v>13109.676759490871</v>
      </c>
      <c r="J2394" s="2">
        <f>VLOOKUP($E2394,
Products!$A$1:$F$201,MATCH(Orders!J$1,Products!$A$1:$F$1,0),0)</f>
        <v>9497.2301945627187</v>
      </c>
    </row>
    <row r="2395" spans="1:10">
      <c r="A2395">
        <v>2394</v>
      </c>
      <c r="B2395" s="4">
        <v>45926</v>
      </c>
      <c r="C2395" s="10">
        <f>DATE(YEAR(orders[[#This Row],[order_date]]), MONTH(orders[[#This Row],[order_date]]), 1)</f>
        <v>45901</v>
      </c>
      <c r="D2395" t="s">
        <v>2928</v>
      </c>
      <c r="E2395" t="s">
        <v>644</v>
      </c>
      <c r="F2395" t="str">
        <f>VLOOKUP(orders[[#This Row],[product_id]],Products!A:C,3,0)</f>
        <v>Appliances</v>
      </c>
      <c r="G2395">
        <v>2</v>
      </c>
      <c r="H2395" s="6">
        <v>9.9037460481893727E-2</v>
      </c>
      <c r="I2395" s="2">
        <f>VLOOKUP($E2395,
Products!$A$1:$F$201,MATCH(Orders!I$1,Products!$A$1:$F$1,0),0)</f>
        <v>2076.3860361463489</v>
      </c>
      <c r="J2395" s="2">
        <f>VLOOKUP($E2395,
Products!$A$1:$F$201,MATCH(Orders!J$1,Products!$A$1:$F$1,0),0)</f>
        <v>1496.280632568785</v>
      </c>
    </row>
    <row r="2396" spans="1:10">
      <c r="A2396">
        <v>2395</v>
      </c>
      <c r="B2396" s="4">
        <v>44990</v>
      </c>
      <c r="C2396" s="10">
        <f>DATE(YEAR(orders[[#This Row],[order_date]]), MONTH(orders[[#This Row],[order_date]]), 1)</f>
        <v>44986</v>
      </c>
      <c r="D2396" t="s">
        <v>2499</v>
      </c>
      <c r="E2396" t="s">
        <v>531</v>
      </c>
      <c r="F2396" t="str">
        <f>VLOOKUP(orders[[#This Row],[product_id]],Products!A:C,3,0)</f>
        <v>Electronics</v>
      </c>
      <c r="G2396">
        <v>1</v>
      </c>
      <c r="H2396" s="6">
        <v>0.24362936181985664</v>
      </c>
      <c r="I2396" s="2">
        <f>VLOOKUP($E2396,
Products!$A$1:$F$201,MATCH(Orders!I$1,Products!$A$1:$F$1,0),0)</f>
        <v>29674.378925417219</v>
      </c>
      <c r="J2396" s="2">
        <f>VLOOKUP($E2396,
Products!$A$1:$F$201,MATCH(Orders!J$1,Products!$A$1:$F$1,0),0)</f>
        <v>20795.30337605517</v>
      </c>
    </row>
    <row r="2397" spans="1:10">
      <c r="A2397">
        <v>2396</v>
      </c>
      <c r="B2397" s="4">
        <v>45901</v>
      </c>
      <c r="C2397" s="10">
        <f>DATE(YEAR(orders[[#This Row],[order_date]]), MONTH(orders[[#This Row],[order_date]]), 1)</f>
        <v>45901</v>
      </c>
      <c r="D2397" t="s">
        <v>1340</v>
      </c>
      <c r="E2397" t="s">
        <v>600</v>
      </c>
      <c r="F2397" t="str">
        <f>VLOOKUP(orders[[#This Row],[product_id]],Products!A:C,3,0)</f>
        <v>Electronics</v>
      </c>
      <c r="G2397">
        <v>1</v>
      </c>
      <c r="H2397" s="6">
        <v>0.17731444295086435</v>
      </c>
      <c r="I2397" s="2">
        <f>VLOOKUP($E2397,
Products!$A$1:$F$201,MATCH(Orders!I$1,Products!$A$1:$F$1,0),0)</f>
        <v>2556.7009232610858</v>
      </c>
      <c r="J2397" s="2">
        <f>VLOOKUP($E2397,
Products!$A$1:$F$201,MATCH(Orders!J$1,Products!$A$1:$F$1,0),0)</f>
        <v>2002.3128715328869</v>
      </c>
    </row>
    <row r="2398" spans="1:10">
      <c r="A2398">
        <v>2397</v>
      </c>
      <c r="B2398" s="4">
        <v>44992</v>
      </c>
      <c r="C2398" s="10">
        <f>DATE(YEAR(orders[[#This Row],[order_date]]), MONTH(orders[[#This Row],[order_date]]), 1)</f>
        <v>44986</v>
      </c>
      <c r="D2398" t="s">
        <v>790</v>
      </c>
      <c r="E2398" t="s">
        <v>603</v>
      </c>
      <c r="F2398" t="str">
        <f>VLOOKUP(orders[[#This Row],[product_id]],Products!A:C,3,0)</f>
        <v>Electronics</v>
      </c>
      <c r="G2398">
        <v>1</v>
      </c>
      <c r="H2398" s="6">
        <v>0.17778345468954754</v>
      </c>
      <c r="I2398" s="2">
        <f>VLOOKUP($E2398,
Products!$A$1:$F$201,MATCH(Orders!I$1,Products!$A$1:$F$1,0),0)</f>
        <v>10867.659217073329</v>
      </c>
      <c r="J2398" s="2">
        <f>VLOOKUP($E2398,
Products!$A$1:$F$201,MATCH(Orders!J$1,Products!$A$1:$F$1,0),0)</f>
        <v>8421.8829552397037</v>
      </c>
    </row>
    <row r="2399" spans="1:10">
      <c r="A2399">
        <v>2398</v>
      </c>
      <c r="B2399" s="4">
        <v>45384</v>
      </c>
      <c r="C2399" s="10">
        <f>DATE(YEAR(orders[[#This Row],[order_date]]), MONTH(orders[[#This Row],[order_date]]), 1)</f>
        <v>45383</v>
      </c>
      <c r="D2399" t="s">
        <v>2717</v>
      </c>
      <c r="E2399" t="s">
        <v>705</v>
      </c>
      <c r="F2399" t="str">
        <f>VLOOKUP(orders[[#This Row],[product_id]],Products!A:C,3,0)</f>
        <v>Electronics</v>
      </c>
      <c r="G2399">
        <v>1</v>
      </c>
      <c r="H2399" s="6">
        <v>0.1578706468514269</v>
      </c>
      <c r="I2399" s="2">
        <f>VLOOKUP($E2399,
Products!$A$1:$F$201,MATCH(Orders!I$1,Products!$A$1:$F$1,0),0)</f>
        <v>11719.594724541899</v>
      </c>
      <c r="J2399" s="2">
        <f>VLOOKUP($E2399,
Products!$A$1:$F$201,MATCH(Orders!J$1,Products!$A$1:$F$1,0),0)</f>
        <v>7926.6332911718628</v>
      </c>
    </row>
    <row r="2400" spans="1:10">
      <c r="A2400">
        <v>2399</v>
      </c>
      <c r="B2400" s="4">
        <v>45379</v>
      </c>
      <c r="C2400" s="10">
        <f>DATE(YEAR(orders[[#This Row],[order_date]]), MONTH(orders[[#This Row],[order_date]]), 1)</f>
        <v>45352</v>
      </c>
      <c r="D2400" t="s">
        <v>3701</v>
      </c>
      <c r="E2400" t="s">
        <v>608</v>
      </c>
      <c r="F2400" t="str">
        <f>VLOOKUP(orders[[#This Row],[product_id]],Products!A:C,3,0)</f>
        <v>Electronics</v>
      </c>
      <c r="G2400">
        <v>2</v>
      </c>
      <c r="H2400" s="6">
        <v>0.22539911774520077</v>
      </c>
      <c r="I2400" s="2">
        <f>VLOOKUP($E2400,
Products!$A$1:$F$201,MATCH(Orders!I$1,Products!$A$1:$F$1,0),0)</f>
        <v>32509.710212279751</v>
      </c>
      <c r="J2400" s="2">
        <f>VLOOKUP($E2400,
Products!$A$1:$F$201,MATCH(Orders!J$1,Products!$A$1:$F$1,0),0)</f>
        <v>23699.228985408761</v>
      </c>
    </row>
    <row r="2401" spans="1:10">
      <c r="A2401">
        <v>2400</v>
      </c>
      <c r="B2401" s="4">
        <v>45905</v>
      </c>
      <c r="C2401" s="10">
        <f>DATE(YEAR(orders[[#This Row],[order_date]]), MONTH(orders[[#This Row],[order_date]]), 1)</f>
        <v>45901</v>
      </c>
      <c r="D2401" t="s">
        <v>1433</v>
      </c>
      <c r="E2401" t="s">
        <v>698</v>
      </c>
      <c r="F2401" t="str">
        <f>VLOOKUP(orders[[#This Row],[product_id]],Products!A:C,3,0)</f>
        <v>Appliances</v>
      </c>
      <c r="G2401">
        <v>1</v>
      </c>
      <c r="H2401" s="6">
        <v>6.066565484220774E-2</v>
      </c>
      <c r="I2401" s="2">
        <f>VLOOKUP($E2401,
Products!$A$1:$F$201,MATCH(Orders!I$1,Products!$A$1:$F$1,0),0)</f>
        <v>5562.620248272905</v>
      </c>
      <c r="J2401" s="2">
        <f>VLOOKUP($E2401,
Products!$A$1:$F$201,MATCH(Orders!J$1,Products!$A$1:$F$1,0),0)</f>
        <v>4191.9477694447714</v>
      </c>
    </row>
    <row r="2402" spans="1:10">
      <c r="A2402">
        <v>2401</v>
      </c>
      <c r="B2402" s="4">
        <v>45104</v>
      </c>
      <c r="C2402" s="10">
        <f>DATE(YEAR(orders[[#This Row],[order_date]]), MONTH(orders[[#This Row],[order_date]]), 1)</f>
        <v>45078</v>
      </c>
      <c r="D2402" t="s">
        <v>3993</v>
      </c>
      <c r="E2402" t="s">
        <v>630</v>
      </c>
      <c r="F2402" t="str">
        <f>VLOOKUP(orders[[#This Row],[product_id]],Products!A:C,3,0)</f>
        <v>Electronics</v>
      </c>
      <c r="G2402">
        <v>1</v>
      </c>
      <c r="H2402" s="6">
        <v>0.10205665032348959</v>
      </c>
      <c r="I2402" s="2">
        <f>VLOOKUP($E2402,
Products!$A$1:$F$201,MATCH(Orders!I$1,Products!$A$1:$F$1,0),0)</f>
        <v>20513.60683859466</v>
      </c>
      <c r="J2402" s="2">
        <f>VLOOKUP($E2402,
Products!$A$1:$F$201,MATCH(Orders!J$1,Products!$A$1:$F$1,0),0)</f>
        <v>14929.268600567289</v>
      </c>
    </row>
    <row r="2403" spans="1:10">
      <c r="A2403">
        <v>2402</v>
      </c>
      <c r="B2403" s="4">
        <v>45206</v>
      </c>
      <c r="C2403" s="10">
        <f>DATE(YEAR(orders[[#This Row],[order_date]]), MONTH(orders[[#This Row],[order_date]]), 1)</f>
        <v>45200</v>
      </c>
      <c r="D2403" t="s">
        <v>3791</v>
      </c>
      <c r="E2403" t="s">
        <v>507</v>
      </c>
      <c r="F2403" t="str">
        <f>VLOOKUP(orders[[#This Row],[product_id]],Products!A:C,3,0)</f>
        <v>Electronics</v>
      </c>
      <c r="G2403">
        <v>2</v>
      </c>
      <c r="H2403" s="6">
        <v>0.1745917224200256</v>
      </c>
      <c r="I2403" s="2">
        <f>VLOOKUP($E2403,
Products!$A$1:$F$201,MATCH(Orders!I$1,Products!$A$1:$F$1,0),0)</f>
        <v>28502.89768049858</v>
      </c>
      <c r="J2403" s="2">
        <f>VLOOKUP($E2403,
Products!$A$1:$F$201,MATCH(Orders!J$1,Products!$A$1:$F$1,0),0)</f>
        <v>20477.83623923226</v>
      </c>
    </row>
    <row r="2404" spans="1:10">
      <c r="A2404">
        <v>2403</v>
      </c>
      <c r="B2404" s="4">
        <v>45270</v>
      </c>
      <c r="C2404" s="10">
        <f>DATE(YEAR(orders[[#This Row],[order_date]]), MONTH(orders[[#This Row],[order_date]]), 1)</f>
        <v>45261</v>
      </c>
      <c r="D2404" t="s">
        <v>1766</v>
      </c>
      <c r="E2404" t="s">
        <v>596</v>
      </c>
      <c r="F2404" t="str">
        <f>VLOOKUP(orders[[#This Row],[product_id]],Products!A:C,3,0)</f>
        <v>Electronics</v>
      </c>
      <c r="G2404">
        <v>2</v>
      </c>
      <c r="H2404" s="6">
        <v>0.2388828779073511</v>
      </c>
      <c r="I2404" s="2">
        <f>VLOOKUP($E2404,
Products!$A$1:$F$201,MATCH(Orders!I$1,Products!$A$1:$F$1,0),0)</f>
        <v>12935.39757670891</v>
      </c>
      <c r="J2404" s="2">
        <f>VLOOKUP($E2404,
Products!$A$1:$F$201,MATCH(Orders!J$1,Products!$A$1:$F$1,0),0)</f>
        <v>9648.6160598594815</v>
      </c>
    </row>
    <row r="2405" spans="1:10">
      <c r="A2405">
        <v>2404</v>
      </c>
      <c r="B2405" s="4">
        <v>45967</v>
      </c>
      <c r="C2405" s="10">
        <f>DATE(YEAR(orders[[#This Row],[order_date]]), MONTH(orders[[#This Row],[order_date]]), 1)</f>
        <v>45962</v>
      </c>
      <c r="D2405" t="s">
        <v>3804</v>
      </c>
      <c r="E2405" t="s">
        <v>550</v>
      </c>
      <c r="F2405" t="str">
        <f>VLOOKUP(orders[[#This Row],[product_id]],Products!A:C,3,0)</f>
        <v>Electronics</v>
      </c>
      <c r="G2405">
        <v>1</v>
      </c>
      <c r="H2405" s="6">
        <v>0.14099007717844617</v>
      </c>
      <c r="I2405" s="2">
        <f>VLOOKUP($E2405,
Products!$A$1:$F$201,MATCH(Orders!I$1,Products!$A$1:$F$1,0),0)</f>
        <v>21928.70634496431</v>
      </c>
      <c r="J2405" s="2">
        <f>VLOOKUP($E2405,
Products!$A$1:$F$201,MATCH(Orders!J$1,Products!$A$1:$F$1,0),0)</f>
        <v>17227.037321653719</v>
      </c>
    </row>
    <row r="2406" spans="1:10">
      <c r="A2406">
        <v>2405</v>
      </c>
      <c r="B2406" s="4">
        <v>45222</v>
      </c>
      <c r="C2406" s="10">
        <f>DATE(YEAR(orders[[#This Row],[order_date]]), MONTH(orders[[#This Row],[order_date]]), 1)</f>
        <v>45200</v>
      </c>
      <c r="D2406" t="s">
        <v>2393</v>
      </c>
      <c r="E2406" t="s">
        <v>676</v>
      </c>
      <c r="F2406" t="str">
        <f>VLOOKUP(orders[[#This Row],[product_id]],Products!A:C,3,0)</f>
        <v>Electronics</v>
      </c>
      <c r="G2406">
        <v>1</v>
      </c>
      <c r="H2406" s="6">
        <v>0.13994565440400797</v>
      </c>
      <c r="I2406" s="2">
        <f>VLOOKUP($E2406,
Products!$A$1:$F$201,MATCH(Orders!I$1,Products!$A$1:$F$1,0),0)</f>
        <v>30008.64884218746</v>
      </c>
      <c r="J2406" s="2">
        <f>VLOOKUP($E2406,
Products!$A$1:$F$201,MATCH(Orders!J$1,Products!$A$1:$F$1,0),0)</f>
        <v>19907.2372539471</v>
      </c>
    </row>
    <row r="2407" spans="1:10">
      <c r="A2407">
        <v>2406</v>
      </c>
      <c r="B2407" s="4">
        <v>45128</v>
      </c>
      <c r="C2407" s="10">
        <f>DATE(YEAR(orders[[#This Row],[order_date]]), MONTH(orders[[#This Row],[order_date]]), 1)</f>
        <v>45108</v>
      </c>
      <c r="D2407" t="s">
        <v>2305</v>
      </c>
      <c r="E2407" t="s">
        <v>508</v>
      </c>
      <c r="F2407" t="str">
        <f>VLOOKUP(orders[[#This Row],[product_id]],Products!A:C,3,0)</f>
        <v>Electronics</v>
      </c>
      <c r="G2407">
        <v>1</v>
      </c>
      <c r="H2407" s="6">
        <v>0.21071502663063785</v>
      </c>
      <c r="I2407" s="2">
        <f>VLOOKUP($E2407,
Products!$A$1:$F$201,MATCH(Orders!I$1,Products!$A$1:$F$1,0),0)</f>
        <v>23345.985707147142</v>
      </c>
      <c r="J2407" s="2">
        <f>VLOOKUP($E2407,
Products!$A$1:$F$201,MATCH(Orders!J$1,Products!$A$1:$F$1,0),0)</f>
        <v>15772.90371323649</v>
      </c>
    </row>
    <row r="2408" spans="1:10">
      <c r="A2408">
        <v>2407</v>
      </c>
      <c r="B2408" s="4">
        <v>45888</v>
      </c>
      <c r="C2408" s="10">
        <f>DATE(YEAR(orders[[#This Row],[order_date]]), MONTH(orders[[#This Row],[order_date]]), 1)</f>
        <v>45870</v>
      </c>
      <c r="D2408" t="s">
        <v>775</v>
      </c>
      <c r="E2408" t="s">
        <v>667</v>
      </c>
      <c r="F2408" t="str">
        <f>VLOOKUP(orders[[#This Row],[product_id]],Products!A:C,3,0)</f>
        <v>Electronics</v>
      </c>
      <c r="G2408">
        <v>1</v>
      </c>
      <c r="H2408" s="6">
        <v>0.21633091450041383</v>
      </c>
      <c r="I2408" s="2">
        <f>VLOOKUP($E2408,
Products!$A$1:$F$201,MATCH(Orders!I$1,Products!$A$1:$F$1,0),0)</f>
        <v>2491.507056421975</v>
      </c>
      <c r="J2408" s="2">
        <f>VLOOKUP($E2408,
Products!$A$1:$F$201,MATCH(Orders!J$1,Products!$A$1:$F$1,0),0)</f>
        <v>1871.4408177277719</v>
      </c>
    </row>
    <row r="2409" spans="1:10">
      <c r="A2409">
        <v>2408</v>
      </c>
      <c r="B2409" s="4">
        <v>45610</v>
      </c>
      <c r="C2409" s="10">
        <f>DATE(YEAR(orders[[#This Row],[order_date]]), MONTH(orders[[#This Row],[order_date]]), 1)</f>
        <v>45597</v>
      </c>
      <c r="D2409" t="s">
        <v>859</v>
      </c>
      <c r="E2409" t="s">
        <v>585</v>
      </c>
      <c r="F2409" t="str">
        <f>VLOOKUP(orders[[#This Row],[product_id]],Products!A:C,3,0)</f>
        <v>Appliances</v>
      </c>
      <c r="G2409">
        <v>2</v>
      </c>
      <c r="H2409" s="6">
        <v>8.2462496285689149E-2</v>
      </c>
      <c r="I2409" s="2">
        <f>VLOOKUP($E2409,
Products!$A$1:$F$201,MATCH(Orders!I$1,Products!$A$1:$F$1,0),0)</f>
        <v>24049.2355837664</v>
      </c>
      <c r="J2409" s="2">
        <f>VLOOKUP($E2409,
Products!$A$1:$F$201,MATCH(Orders!J$1,Products!$A$1:$F$1,0),0)</f>
        <v>19053.338129326308</v>
      </c>
    </row>
    <row r="2410" spans="1:10">
      <c r="A2410">
        <v>2409</v>
      </c>
      <c r="B2410" s="4">
        <v>45301</v>
      </c>
      <c r="C2410" s="10">
        <f>DATE(YEAR(orders[[#This Row],[order_date]]), MONTH(orders[[#This Row],[order_date]]), 1)</f>
        <v>45292</v>
      </c>
      <c r="D2410" t="s">
        <v>2167</v>
      </c>
      <c r="E2410" t="s">
        <v>698</v>
      </c>
      <c r="F2410" t="str">
        <f>VLOOKUP(orders[[#This Row],[product_id]],Products!A:C,3,0)</f>
        <v>Appliances</v>
      </c>
      <c r="G2410">
        <v>1</v>
      </c>
      <c r="H2410" s="6">
        <v>0.11959112258409968</v>
      </c>
      <c r="I2410" s="2">
        <f>VLOOKUP($E2410,
Products!$A$1:$F$201,MATCH(Orders!I$1,Products!$A$1:$F$1,0),0)</f>
        <v>5562.620248272905</v>
      </c>
      <c r="J2410" s="2">
        <f>VLOOKUP($E2410,
Products!$A$1:$F$201,MATCH(Orders!J$1,Products!$A$1:$F$1,0),0)</f>
        <v>4191.9477694447714</v>
      </c>
    </row>
    <row r="2411" spans="1:10">
      <c r="A2411">
        <v>2410</v>
      </c>
      <c r="B2411" s="4">
        <v>44961</v>
      </c>
      <c r="C2411" s="10">
        <f>DATE(YEAR(orders[[#This Row],[order_date]]), MONTH(orders[[#This Row],[order_date]]), 1)</f>
        <v>44958</v>
      </c>
      <c r="D2411" t="s">
        <v>3518</v>
      </c>
      <c r="E2411" t="s">
        <v>569</v>
      </c>
      <c r="F2411" t="str">
        <f>VLOOKUP(orders[[#This Row],[product_id]],Products!A:C,3,0)</f>
        <v>Electronics</v>
      </c>
      <c r="G2411">
        <v>2</v>
      </c>
      <c r="H2411" s="6">
        <v>0.12578989733927984</v>
      </c>
      <c r="I2411" s="2">
        <f>VLOOKUP($E2411,
Products!$A$1:$F$201,MATCH(Orders!I$1,Products!$A$1:$F$1,0),0)</f>
        <v>30739.034547193129</v>
      </c>
      <c r="J2411" s="2">
        <f>VLOOKUP($E2411,
Products!$A$1:$F$201,MATCH(Orders!J$1,Products!$A$1:$F$1,0),0)</f>
        <v>22938.60345365321</v>
      </c>
    </row>
    <row r="2412" spans="1:10">
      <c r="A2412">
        <v>2411</v>
      </c>
      <c r="B2412" s="4">
        <v>44955</v>
      </c>
      <c r="C2412" s="10">
        <f>DATE(YEAR(orders[[#This Row],[order_date]]), MONTH(orders[[#This Row],[order_date]]), 1)</f>
        <v>44927</v>
      </c>
      <c r="D2412" t="s">
        <v>3024</v>
      </c>
      <c r="E2412" t="s">
        <v>640</v>
      </c>
      <c r="F2412" t="str">
        <f>VLOOKUP(orders[[#This Row],[product_id]],Products!A:C,3,0)</f>
        <v>Electronics</v>
      </c>
      <c r="G2412">
        <v>1</v>
      </c>
      <c r="H2412" s="6">
        <v>0.15505389577275416</v>
      </c>
      <c r="I2412" s="2">
        <f>VLOOKUP($E2412,
Products!$A$1:$F$201,MATCH(Orders!I$1,Products!$A$1:$F$1,0),0)</f>
        <v>28588.897930669911</v>
      </c>
      <c r="J2412" s="2">
        <f>VLOOKUP($E2412,
Products!$A$1:$F$201,MATCH(Orders!J$1,Products!$A$1:$F$1,0),0)</f>
        <v>20681.16336734363</v>
      </c>
    </row>
    <row r="2413" spans="1:10">
      <c r="A2413">
        <v>2412</v>
      </c>
      <c r="B2413" s="4">
        <v>45701</v>
      </c>
      <c r="C2413" s="10">
        <f>DATE(YEAR(orders[[#This Row],[order_date]]), MONTH(orders[[#This Row],[order_date]]), 1)</f>
        <v>45689</v>
      </c>
      <c r="D2413" t="s">
        <v>3294</v>
      </c>
      <c r="E2413" t="s">
        <v>540</v>
      </c>
      <c r="F2413" t="str">
        <f>VLOOKUP(orders[[#This Row],[product_id]],Products!A:C,3,0)</f>
        <v>Electronics</v>
      </c>
      <c r="G2413">
        <v>2</v>
      </c>
      <c r="H2413" s="6">
        <v>0.16064161767256296</v>
      </c>
      <c r="I2413" s="2">
        <f>VLOOKUP($E2413,
Products!$A$1:$F$201,MATCH(Orders!I$1,Products!$A$1:$F$1,0),0)</f>
        <v>27903.66571841111</v>
      </c>
      <c r="J2413" s="2">
        <f>VLOOKUP($E2413,
Products!$A$1:$F$201,MATCH(Orders!J$1,Products!$A$1:$F$1,0),0)</f>
        <v>20363.814715502049</v>
      </c>
    </row>
    <row r="2414" spans="1:10">
      <c r="A2414">
        <v>2413</v>
      </c>
      <c r="B2414" s="4">
        <v>45147</v>
      </c>
      <c r="C2414" s="10">
        <f>DATE(YEAR(orders[[#This Row],[order_date]]), MONTH(orders[[#This Row],[order_date]]), 1)</f>
        <v>45139</v>
      </c>
      <c r="D2414" t="s">
        <v>2725</v>
      </c>
      <c r="E2414" t="s">
        <v>527</v>
      </c>
      <c r="F2414" t="str">
        <f>VLOOKUP(orders[[#This Row],[product_id]],Products!A:C,3,0)</f>
        <v>Appliances</v>
      </c>
      <c r="G2414">
        <v>2</v>
      </c>
      <c r="H2414" s="6">
        <v>6.5022823890900527E-2</v>
      </c>
      <c r="I2414" s="2">
        <f>VLOOKUP($E2414,
Products!$A$1:$F$201,MATCH(Orders!I$1,Products!$A$1:$F$1,0),0)</f>
        <v>25833.54427698228</v>
      </c>
      <c r="J2414" s="2">
        <f>VLOOKUP($E2414,
Products!$A$1:$F$201,MATCH(Orders!J$1,Products!$A$1:$F$1,0),0)</f>
        <v>16827.881451334611</v>
      </c>
    </row>
    <row r="2415" spans="1:10">
      <c r="A2415">
        <v>2414</v>
      </c>
      <c r="B2415" s="4">
        <v>44979</v>
      </c>
      <c r="C2415" s="10">
        <f>DATE(YEAR(orders[[#This Row],[order_date]]), MONTH(orders[[#This Row],[order_date]]), 1)</f>
        <v>44958</v>
      </c>
      <c r="D2415" t="s">
        <v>1803</v>
      </c>
      <c r="E2415" t="s">
        <v>681</v>
      </c>
      <c r="F2415" t="str">
        <f>VLOOKUP(orders[[#This Row],[product_id]],Products!A:C,3,0)</f>
        <v>Appliances</v>
      </c>
      <c r="G2415">
        <v>1</v>
      </c>
      <c r="H2415" s="6">
        <v>0.11041816799367454</v>
      </c>
      <c r="I2415" s="2">
        <f>VLOOKUP($E2415,
Products!$A$1:$F$201,MATCH(Orders!I$1,Products!$A$1:$F$1,0),0)</f>
        <v>2080.3641662770501</v>
      </c>
      <c r="J2415" s="2">
        <f>VLOOKUP($E2415,
Products!$A$1:$F$201,MATCH(Orders!J$1,Products!$A$1:$F$1,0),0)</f>
        <v>1566.754559891986</v>
      </c>
    </row>
    <row r="2416" spans="1:10">
      <c r="A2416">
        <v>2415</v>
      </c>
      <c r="B2416" s="4">
        <v>45717</v>
      </c>
      <c r="C2416" s="10">
        <f>DATE(YEAR(orders[[#This Row],[order_date]]), MONTH(orders[[#This Row],[order_date]]), 1)</f>
        <v>45717</v>
      </c>
      <c r="D2416" t="s">
        <v>4573</v>
      </c>
      <c r="E2416" t="s">
        <v>665</v>
      </c>
      <c r="F2416" t="str">
        <f>VLOOKUP(orders[[#This Row],[product_id]],Products!A:C,3,0)</f>
        <v>Electronics</v>
      </c>
      <c r="G2416">
        <v>2</v>
      </c>
      <c r="H2416" s="6">
        <v>0.15072181592002845</v>
      </c>
      <c r="I2416" s="2">
        <f>VLOOKUP($E2416,
Products!$A$1:$F$201,MATCH(Orders!I$1,Products!$A$1:$F$1,0),0)</f>
        <v>2381.208040848107</v>
      </c>
      <c r="J2416" s="2">
        <f>VLOOKUP($E2416,
Products!$A$1:$F$201,MATCH(Orders!J$1,Products!$A$1:$F$1,0),0)</f>
        <v>1615.320210979525</v>
      </c>
    </row>
    <row r="2417" spans="1:10">
      <c r="A2417">
        <v>2416</v>
      </c>
      <c r="B2417" s="4">
        <v>45002</v>
      </c>
      <c r="C2417" s="10">
        <f>DATE(YEAR(orders[[#This Row],[order_date]]), MONTH(orders[[#This Row],[order_date]]), 1)</f>
        <v>44986</v>
      </c>
      <c r="D2417" t="s">
        <v>1276</v>
      </c>
      <c r="E2417" t="s">
        <v>531</v>
      </c>
      <c r="F2417" t="str">
        <f>VLOOKUP(orders[[#This Row],[product_id]],Products!A:C,3,0)</f>
        <v>Electronics</v>
      </c>
      <c r="G2417">
        <v>2</v>
      </c>
      <c r="H2417" s="6">
        <v>0.10270054876833959</v>
      </c>
      <c r="I2417" s="2">
        <f>VLOOKUP($E2417,
Products!$A$1:$F$201,MATCH(Orders!I$1,Products!$A$1:$F$1,0),0)</f>
        <v>29674.378925417219</v>
      </c>
      <c r="J2417" s="2">
        <f>VLOOKUP($E2417,
Products!$A$1:$F$201,MATCH(Orders!J$1,Products!$A$1:$F$1,0),0)</f>
        <v>20795.30337605517</v>
      </c>
    </row>
    <row r="2418" spans="1:10">
      <c r="A2418">
        <v>2417</v>
      </c>
      <c r="B2418" s="4">
        <v>45420</v>
      </c>
      <c r="C2418" s="10">
        <f>DATE(YEAR(orders[[#This Row],[order_date]]), MONTH(orders[[#This Row],[order_date]]), 1)</f>
        <v>45413</v>
      </c>
      <c r="D2418" t="s">
        <v>4532</v>
      </c>
      <c r="E2418" t="s">
        <v>625</v>
      </c>
      <c r="F2418" t="str">
        <f>VLOOKUP(orders[[#This Row],[product_id]],Products!A:C,3,0)</f>
        <v>Electronics</v>
      </c>
      <c r="G2418">
        <v>3</v>
      </c>
      <c r="H2418" s="6">
        <v>0.20550258984136643</v>
      </c>
      <c r="I2418" s="2">
        <f>VLOOKUP($E2418,
Products!$A$1:$F$201,MATCH(Orders!I$1,Products!$A$1:$F$1,0),0)</f>
        <v>11578.815958005471</v>
      </c>
      <c r="J2418" s="2">
        <f>VLOOKUP($E2418,
Products!$A$1:$F$201,MATCH(Orders!J$1,Products!$A$1:$F$1,0),0)</f>
        <v>7854.7306959992193</v>
      </c>
    </row>
    <row r="2419" spans="1:10">
      <c r="A2419">
        <v>2418</v>
      </c>
      <c r="B2419" s="4">
        <v>45043</v>
      </c>
      <c r="C2419" s="10">
        <f>DATE(YEAR(orders[[#This Row],[order_date]]), MONTH(orders[[#This Row],[order_date]]), 1)</f>
        <v>45017</v>
      </c>
      <c r="D2419" t="s">
        <v>4618</v>
      </c>
      <c r="E2419" t="s">
        <v>511</v>
      </c>
      <c r="F2419" t="str">
        <f>VLOOKUP(orders[[#This Row],[product_id]],Products!A:C,3,0)</f>
        <v>Appliances</v>
      </c>
      <c r="G2419">
        <v>3</v>
      </c>
      <c r="H2419" s="6">
        <v>5.5632562550150318E-2</v>
      </c>
      <c r="I2419" s="2">
        <f>VLOOKUP($E2419,
Products!$A$1:$F$201,MATCH(Orders!I$1,Products!$A$1:$F$1,0),0)</f>
        <v>6005.1161529516376</v>
      </c>
      <c r="J2419" s="2">
        <f>VLOOKUP($E2419,
Products!$A$1:$F$201,MATCH(Orders!J$1,Products!$A$1:$F$1,0),0)</f>
        <v>4036.1471846213158</v>
      </c>
    </row>
    <row r="2420" spans="1:10">
      <c r="A2420">
        <v>2419</v>
      </c>
      <c r="B2420" s="4">
        <v>45206</v>
      </c>
      <c r="C2420" s="10">
        <f>DATE(YEAR(orders[[#This Row],[order_date]]), MONTH(orders[[#This Row],[order_date]]), 1)</f>
        <v>45200</v>
      </c>
      <c r="D2420" t="s">
        <v>854</v>
      </c>
      <c r="E2420" t="s">
        <v>679</v>
      </c>
      <c r="F2420" t="str">
        <f>VLOOKUP(orders[[#This Row],[product_id]],Products!A:C,3,0)</f>
        <v>Appliances</v>
      </c>
      <c r="G2420">
        <v>1</v>
      </c>
      <c r="H2420" s="6">
        <v>5.8536000300497118E-2</v>
      </c>
      <c r="I2420" s="2">
        <f>VLOOKUP($E2420,
Products!$A$1:$F$201,MATCH(Orders!I$1,Products!$A$1:$F$1,0),0)</f>
        <v>6336.1008284819591</v>
      </c>
      <c r="J2420" s="2">
        <f>VLOOKUP($E2420,
Products!$A$1:$F$201,MATCH(Orders!J$1,Products!$A$1:$F$1,0),0)</f>
        <v>5056.6203893460352</v>
      </c>
    </row>
    <row r="2421" spans="1:10">
      <c r="A2421">
        <v>2420</v>
      </c>
      <c r="B2421" s="4">
        <v>45672</v>
      </c>
      <c r="C2421" s="10">
        <f>DATE(YEAR(orders[[#This Row],[order_date]]), MONTH(orders[[#This Row],[order_date]]), 1)</f>
        <v>45658</v>
      </c>
      <c r="D2421" t="s">
        <v>4283</v>
      </c>
      <c r="E2421" t="s">
        <v>688</v>
      </c>
      <c r="F2421" t="str">
        <f>VLOOKUP(orders[[#This Row],[product_id]],Products!A:C,3,0)</f>
        <v>Appliances</v>
      </c>
      <c r="G2421">
        <v>2</v>
      </c>
      <c r="H2421" s="6">
        <v>5.9607906808297653E-2</v>
      </c>
      <c r="I2421" s="2">
        <f>VLOOKUP($E2421,
Products!$A$1:$F$201,MATCH(Orders!I$1,Products!$A$1:$F$1,0),0)</f>
        <v>5983.6860426434141</v>
      </c>
      <c r="J2421" s="2">
        <f>VLOOKUP($E2421,
Products!$A$1:$F$201,MATCH(Orders!J$1,Products!$A$1:$F$1,0),0)</f>
        <v>3911.563059036529</v>
      </c>
    </row>
    <row r="2422" spans="1:10">
      <c r="A2422">
        <v>2421</v>
      </c>
      <c r="B2422" s="4">
        <v>45875</v>
      </c>
      <c r="C2422" s="10">
        <f>DATE(YEAR(orders[[#This Row],[order_date]]), MONTH(orders[[#This Row],[order_date]]), 1)</f>
        <v>45870</v>
      </c>
      <c r="D2422" t="s">
        <v>2763</v>
      </c>
      <c r="E2422" t="s">
        <v>623</v>
      </c>
      <c r="F2422" t="str">
        <f>VLOOKUP(orders[[#This Row],[product_id]],Products!A:C,3,0)</f>
        <v>Electronics</v>
      </c>
      <c r="G2422">
        <v>1</v>
      </c>
      <c r="H2422" s="6">
        <v>0.16511391736814687</v>
      </c>
      <c r="I2422" s="2">
        <f>VLOOKUP($E2422,
Products!$A$1:$F$201,MATCH(Orders!I$1,Products!$A$1:$F$1,0),0)</f>
        <v>27422.76406600175</v>
      </c>
      <c r="J2422" s="2">
        <f>VLOOKUP($E2422,
Products!$A$1:$F$201,MATCH(Orders!J$1,Products!$A$1:$F$1,0),0)</f>
        <v>18707.390708641691</v>
      </c>
    </row>
    <row r="2423" spans="1:10">
      <c r="A2423">
        <v>2422</v>
      </c>
      <c r="B2423" s="4">
        <v>45690</v>
      </c>
      <c r="C2423" s="10">
        <f>DATE(YEAR(orders[[#This Row],[order_date]]), MONTH(orders[[#This Row],[order_date]]), 1)</f>
        <v>45689</v>
      </c>
      <c r="D2423" t="s">
        <v>3397</v>
      </c>
      <c r="E2423" t="s">
        <v>688</v>
      </c>
      <c r="F2423" t="str">
        <f>VLOOKUP(orders[[#This Row],[product_id]],Products!A:C,3,0)</f>
        <v>Appliances</v>
      </c>
      <c r="G2423">
        <v>2</v>
      </c>
      <c r="H2423" s="6">
        <v>5.5508427018551965E-2</v>
      </c>
      <c r="I2423" s="2">
        <f>VLOOKUP($E2423,
Products!$A$1:$F$201,MATCH(Orders!I$1,Products!$A$1:$F$1,0),0)</f>
        <v>5983.6860426434141</v>
      </c>
      <c r="J2423" s="2">
        <f>VLOOKUP($E2423,
Products!$A$1:$F$201,MATCH(Orders!J$1,Products!$A$1:$F$1,0),0)</f>
        <v>3911.563059036529</v>
      </c>
    </row>
    <row r="2424" spans="1:10">
      <c r="A2424">
        <v>2423</v>
      </c>
      <c r="B2424" s="4">
        <v>45221</v>
      </c>
      <c r="C2424" s="10">
        <f>DATE(YEAR(orders[[#This Row],[order_date]]), MONTH(orders[[#This Row],[order_date]]), 1)</f>
        <v>45200</v>
      </c>
      <c r="D2424" t="s">
        <v>4279</v>
      </c>
      <c r="E2424" t="s">
        <v>590</v>
      </c>
      <c r="F2424" t="str">
        <f>VLOOKUP(orders[[#This Row],[product_id]],Products!A:C,3,0)</f>
        <v>Appliances</v>
      </c>
      <c r="G2424">
        <v>1</v>
      </c>
      <c r="H2424" s="6">
        <v>0.11970479366244006</v>
      </c>
      <c r="I2424" s="2">
        <f>VLOOKUP($E2424,
Products!$A$1:$F$201,MATCH(Orders!I$1,Products!$A$1:$F$1,0),0)</f>
        <v>2035.9251500591261</v>
      </c>
      <c r="J2424" s="2">
        <f>VLOOKUP($E2424,
Products!$A$1:$F$201,MATCH(Orders!J$1,Products!$A$1:$F$1,0),0)</f>
        <v>1473.8412378673991</v>
      </c>
    </row>
    <row r="2425" spans="1:10">
      <c r="A2425">
        <v>2424</v>
      </c>
      <c r="B2425" s="4">
        <v>45944</v>
      </c>
      <c r="C2425" s="10">
        <f>DATE(YEAR(orders[[#This Row],[order_date]]), MONTH(orders[[#This Row],[order_date]]), 1)</f>
        <v>45931</v>
      </c>
      <c r="D2425" t="s">
        <v>2815</v>
      </c>
      <c r="E2425" t="s">
        <v>690</v>
      </c>
      <c r="F2425" t="str">
        <f>VLOOKUP(orders[[#This Row],[product_id]],Products!A:C,3,0)</f>
        <v>Electronics</v>
      </c>
      <c r="G2425">
        <v>1</v>
      </c>
      <c r="H2425" s="6">
        <v>0.20970351174866261</v>
      </c>
      <c r="I2425" s="2">
        <f>VLOOKUP($E2425,
Products!$A$1:$F$201,MATCH(Orders!I$1,Products!$A$1:$F$1,0),0)</f>
        <v>2338.2059552139431</v>
      </c>
      <c r="J2425" s="2">
        <f>VLOOKUP($E2425,
Products!$A$1:$F$201,MATCH(Orders!J$1,Products!$A$1:$F$1,0),0)</f>
        <v>1708.028418793489</v>
      </c>
    </row>
    <row r="2426" spans="1:10">
      <c r="A2426">
        <v>2425</v>
      </c>
      <c r="B2426" s="4">
        <v>45971</v>
      </c>
      <c r="C2426" s="10">
        <f>DATE(YEAR(orders[[#This Row],[order_date]]), MONTH(orders[[#This Row],[order_date]]), 1)</f>
        <v>45962</v>
      </c>
      <c r="D2426" t="s">
        <v>2117</v>
      </c>
      <c r="E2426" t="s">
        <v>626</v>
      </c>
      <c r="F2426" t="str">
        <f>VLOOKUP(orders[[#This Row],[product_id]],Products!A:C,3,0)</f>
        <v>Electronics</v>
      </c>
      <c r="G2426">
        <v>3</v>
      </c>
      <c r="H2426" s="6">
        <v>0.13442747724484974</v>
      </c>
      <c r="I2426" s="2">
        <f>VLOOKUP($E2426,
Products!$A$1:$F$201,MATCH(Orders!I$1,Products!$A$1:$F$1,0),0)</f>
        <v>19602.440815481601</v>
      </c>
      <c r="J2426" s="2">
        <f>VLOOKUP($E2426,
Products!$A$1:$F$201,MATCH(Orders!J$1,Products!$A$1:$F$1,0),0)</f>
        <v>14427.862284038891</v>
      </c>
    </row>
    <row r="2427" spans="1:10">
      <c r="A2427">
        <v>2426</v>
      </c>
      <c r="B2427" s="4">
        <v>45768</v>
      </c>
      <c r="C2427" s="10">
        <f>DATE(YEAR(orders[[#This Row],[order_date]]), MONTH(orders[[#This Row],[order_date]]), 1)</f>
        <v>45748</v>
      </c>
      <c r="D2427" t="s">
        <v>2624</v>
      </c>
      <c r="E2427" t="s">
        <v>568</v>
      </c>
      <c r="F2427" t="str">
        <f>VLOOKUP(orders[[#This Row],[product_id]],Products!A:C,3,0)</f>
        <v>Electronics</v>
      </c>
      <c r="G2427">
        <v>1</v>
      </c>
      <c r="H2427" s="6">
        <v>0.11421377580412101</v>
      </c>
      <c r="I2427" s="2">
        <f>VLOOKUP($E2427,
Products!$A$1:$F$201,MATCH(Orders!I$1,Products!$A$1:$F$1,0),0)</f>
        <v>21702.72353355262</v>
      </c>
      <c r="J2427" s="2">
        <f>VLOOKUP($E2427,
Products!$A$1:$F$201,MATCH(Orders!J$1,Products!$A$1:$F$1,0),0)</f>
        <v>17244.710704747551</v>
      </c>
    </row>
    <row r="2428" spans="1:10">
      <c r="A2428">
        <v>2427</v>
      </c>
      <c r="B2428" s="4">
        <v>45986</v>
      </c>
      <c r="C2428" s="10">
        <f>DATE(YEAR(orders[[#This Row],[order_date]]), MONTH(orders[[#This Row],[order_date]]), 1)</f>
        <v>45962</v>
      </c>
      <c r="D2428" t="s">
        <v>1479</v>
      </c>
      <c r="E2428" t="s">
        <v>634</v>
      </c>
      <c r="F2428" t="str">
        <f>VLOOKUP(orders[[#This Row],[product_id]],Products!A:C,3,0)</f>
        <v>Appliances</v>
      </c>
      <c r="G2428">
        <v>3</v>
      </c>
      <c r="H2428" s="6">
        <v>7.0427963287864423E-2</v>
      </c>
      <c r="I2428" s="2">
        <f>VLOOKUP($E2428,
Products!$A$1:$F$201,MATCH(Orders!I$1,Products!$A$1:$F$1,0),0)</f>
        <v>25631.29637331214</v>
      </c>
      <c r="J2428" s="2">
        <f>VLOOKUP($E2428,
Products!$A$1:$F$201,MATCH(Orders!J$1,Products!$A$1:$F$1,0),0)</f>
        <v>17692.643397044121</v>
      </c>
    </row>
    <row r="2429" spans="1:10">
      <c r="A2429">
        <v>2428</v>
      </c>
      <c r="B2429" s="4">
        <v>45423</v>
      </c>
      <c r="C2429" s="10">
        <f>DATE(YEAR(orders[[#This Row],[order_date]]), MONTH(orders[[#This Row],[order_date]]), 1)</f>
        <v>45413</v>
      </c>
      <c r="D2429" t="s">
        <v>2459</v>
      </c>
      <c r="E2429" t="s">
        <v>654</v>
      </c>
      <c r="F2429" t="str">
        <f>VLOOKUP(orders[[#This Row],[product_id]],Products!A:C,3,0)</f>
        <v>Electronics</v>
      </c>
      <c r="G2429">
        <v>1</v>
      </c>
      <c r="H2429" s="6">
        <v>0.17080472669566904</v>
      </c>
      <c r="I2429" s="2">
        <f>VLOOKUP($E2429,
Products!$A$1:$F$201,MATCH(Orders!I$1,Products!$A$1:$F$1,0),0)</f>
        <v>2480.90324078101</v>
      </c>
      <c r="J2429" s="2">
        <f>VLOOKUP($E2429,
Products!$A$1:$F$201,MATCH(Orders!J$1,Products!$A$1:$F$1,0),0)</f>
        <v>1964.543440578911</v>
      </c>
    </row>
    <row r="2430" spans="1:10">
      <c r="A2430">
        <v>2429</v>
      </c>
      <c r="B2430" s="4">
        <v>45132</v>
      </c>
      <c r="C2430" s="10">
        <f>DATE(YEAR(orders[[#This Row],[order_date]]), MONTH(orders[[#This Row],[order_date]]), 1)</f>
        <v>45108</v>
      </c>
      <c r="D2430" t="s">
        <v>4009</v>
      </c>
      <c r="E2430" t="s">
        <v>525</v>
      </c>
      <c r="F2430" t="str">
        <f>VLOOKUP(orders[[#This Row],[product_id]],Products!A:C,3,0)</f>
        <v>Electronics</v>
      </c>
      <c r="G2430">
        <v>2</v>
      </c>
      <c r="H2430" s="6">
        <v>0.20750361771966255</v>
      </c>
      <c r="I2430" s="2">
        <f>VLOOKUP($E2430,
Products!$A$1:$F$201,MATCH(Orders!I$1,Products!$A$1:$F$1,0),0)</f>
        <v>2441.7405612875209</v>
      </c>
      <c r="J2430" s="2">
        <f>VLOOKUP($E2430,
Products!$A$1:$F$201,MATCH(Orders!J$1,Products!$A$1:$F$1,0),0)</f>
        <v>1934.1373706011941</v>
      </c>
    </row>
    <row r="2431" spans="1:10">
      <c r="A2431">
        <v>2430</v>
      </c>
      <c r="B2431" s="4">
        <v>45352</v>
      </c>
      <c r="C2431" s="10">
        <f>DATE(YEAR(orders[[#This Row],[order_date]]), MONTH(orders[[#This Row],[order_date]]), 1)</f>
        <v>45352</v>
      </c>
      <c r="D2431" t="s">
        <v>2577</v>
      </c>
      <c r="E2431" t="s">
        <v>534</v>
      </c>
      <c r="F2431" t="str">
        <f>VLOOKUP(orders[[#This Row],[product_id]],Products!A:C,3,0)</f>
        <v>Appliances</v>
      </c>
      <c r="G2431">
        <v>2</v>
      </c>
      <c r="H2431" s="6">
        <v>0.10677717333370731</v>
      </c>
      <c r="I2431" s="2">
        <f>VLOOKUP($E2431,
Products!$A$1:$F$201,MATCH(Orders!I$1,Products!$A$1:$F$1,0),0)</f>
        <v>24743.162958088669</v>
      </c>
      <c r="J2431" s="2">
        <f>VLOOKUP($E2431,
Products!$A$1:$F$201,MATCH(Orders!J$1,Products!$A$1:$F$1,0),0)</f>
        <v>19307.588986555591</v>
      </c>
    </row>
    <row r="2432" spans="1:10">
      <c r="A2432">
        <v>2431</v>
      </c>
      <c r="B2432" s="4">
        <v>44970</v>
      </c>
      <c r="C2432" s="10">
        <f>DATE(YEAR(orders[[#This Row],[order_date]]), MONTH(orders[[#This Row],[order_date]]), 1)</f>
        <v>44958</v>
      </c>
      <c r="D2432" t="s">
        <v>4361</v>
      </c>
      <c r="E2432" t="s">
        <v>548</v>
      </c>
      <c r="F2432" t="str">
        <f>VLOOKUP(orders[[#This Row],[product_id]],Products!A:C,3,0)</f>
        <v>Appliances</v>
      </c>
      <c r="G2432">
        <v>1</v>
      </c>
      <c r="H2432" s="6">
        <v>0.14981065037921396</v>
      </c>
      <c r="I2432" s="2">
        <f>VLOOKUP($E2432,
Products!$A$1:$F$201,MATCH(Orders!I$1,Products!$A$1:$F$1,0),0)</f>
        <v>2211.9922659782978</v>
      </c>
      <c r="J2432" s="2">
        <f>VLOOKUP($E2432,
Products!$A$1:$F$201,MATCH(Orders!J$1,Products!$A$1:$F$1,0),0)</f>
        <v>1741.1720710333091</v>
      </c>
    </row>
    <row r="2433" spans="1:10">
      <c r="A2433">
        <v>2432</v>
      </c>
      <c r="B2433" s="4">
        <v>45531</v>
      </c>
      <c r="C2433" s="10">
        <f>DATE(YEAR(orders[[#This Row],[order_date]]), MONTH(orders[[#This Row],[order_date]]), 1)</f>
        <v>45505</v>
      </c>
      <c r="D2433" t="s">
        <v>3281</v>
      </c>
      <c r="E2433" t="s">
        <v>678</v>
      </c>
      <c r="F2433" t="str">
        <f>VLOOKUP(orders[[#This Row],[product_id]],Products!A:C,3,0)</f>
        <v>Appliances</v>
      </c>
      <c r="G2433">
        <v>1</v>
      </c>
      <c r="H2433" s="6">
        <v>0.13590339541259838</v>
      </c>
      <c r="I2433" s="2">
        <f>VLOOKUP($E2433,
Products!$A$1:$F$201,MATCH(Orders!I$1,Products!$A$1:$F$1,0),0)</f>
        <v>24547.80463631255</v>
      </c>
      <c r="J2433" s="2">
        <f>VLOOKUP($E2433,
Products!$A$1:$F$201,MATCH(Orders!J$1,Products!$A$1:$F$1,0),0)</f>
        <v>16599.667533695861</v>
      </c>
    </row>
    <row r="2434" spans="1:10">
      <c r="A2434">
        <v>2433</v>
      </c>
      <c r="B2434" s="4">
        <v>45380</v>
      </c>
      <c r="C2434" s="10">
        <f>DATE(YEAR(orders[[#This Row],[order_date]]), MONTH(orders[[#This Row],[order_date]]), 1)</f>
        <v>45352</v>
      </c>
      <c r="D2434" t="s">
        <v>2279</v>
      </c>
      <c r="E2434" t="s">
        <v>570</v>
      </c>
      <c r="F2434" t="str">
        <f>VLOOKUP(orders[[#This Row],[product_id]],Products!A:C,3,0)</f>
        <v>Electronics</v>
      </c>
      <c r="G2434">
        <v>2</v>
      </c>
      <c r="H2434" s="6">
        <v>0.10780035337580568</v>
      </c>
      <c r="I2434" s="2">
        <f>VLOOKUP($E2434,
Products!$A$1:$F$201,MATCH(Orders!I$1,Products!$A$1:$F$1,0),0)</f>
        <v>10978.62820425244</v>
      </c>
      <c r="J2434" s="2">
        <f>VLOOKUP($E2434,
Products!$A$1:$F$201,MATCH(Orders!J$1,Products!$A$1:$F$1,0),0)</f>
        <v>7174.697588469895</v>
      </c>
    </row>
    <row r="2435" spans="1:10">
      <c r="A2435">
        <v>2434</v>
      </c>
      <c r="B2435" s="4">
        <v>45521</v>
      </c>
      <c r="C2435" s="10">
        <f>DATE(YEAR(orders[[#This Row],[order_date]]), MONTH(orders[[#This Row],[order_date]]), 1)</f>
        <v>45505</v>
      </c>
      <c r="D2435" t="s">
        <v>2418</v>
      </c>
      <c r="E2435" t="s">
        <v>636</v>
      </c>
      <c r="F2435" t="str">
        <f>VLOOKUP(orders[[#This Row],[product_id]],Products!A:C,3,0)</f>
        <v>Appliances</v>
      </c>
      <c r="G2435">
        <v>2</v>
      </c>
      <c r="H2435" s="6">
        <v>9.2345380827309351E-2</v>
      </c>
      <c r="I2435" s="2">
        <f>VLOOKUP($E2435,
Products!$A$1:$F$201,MATCH(Orders!I$1,Products!$A$1:$F$1,0),0)</f>
        <v>2035.5647279372099</v>
      </c>
      <c r="J2435" s="2">
        <f>VLOOKUP($E2435,
Products!$A$1:$F$201,MATCH(Orders!J$1,Products!$A$1:$F$1,0),0)</f>
        <v>1486.048843699655</v>
      </c>
    </row>
    <row r="2436" spans="1:10">
      <c r="A2436">
        <v>2435</v>
      </c>
      <c r="B2436" s="4">
        <v>45433</v>
      </c>
      <c r="C2436" s="10">
        <f>DATE(YEAR(orders[[#This Row],[order_date]]), MONTH(orders[[#This Row],[order_date]]), 1)</f>
        <v>45413</v>
      </c>
      <c r="D2436" t="s">
        <v>3198</v>
      </c>
      <c r="E2436" t="s">
        <v>601</v>
      </c>
      <c r="F2436" t="str">
        <f>VLOOKUP(orders[[#This Row],[product_id]],Products!A:C,3,0)</f>
        <v>Appliances</v>
      </c>
      <c r="G2436">
        <v>3</v>
      </c>
      <c r="H2436" s="6">
        <v>6.4781811514960846E-2</v>
      </c>
      <c r="I2436" s="2">
        <f>VLOOKUP($E2436,
Products!$A$1:$F$201,MATCH(Orders!I$1,Products!$A$1:$F$1,0),0)</f>
        <v>2095.1354013205032</v>
      </c>
      <c r="J2436" s="2">
        <f>VLOOKUP($E2436,
Products!$A$1:$F$201,MATCH(Orders!J$1,Products!$A$1:$F$1,0),0)</f>
        <v>1374.592895200507</v>
      </c>
    </row>
    <row r="2437" spans="1:10">
      <c r="A2437">
        <v>2436</v>
      </c>
      <c r="B2437" s="4">
        <v>45720</v>
      </c>
      <c r="C2437" s="10">
        <f>DATE(YEAR(orders[[#This Row],[order_date]]), MONTH(orders[[#This Row],[order_date]]), 1)</f>
        <v>45717</v>
      </c>
      <c r="D2437" t="s">
        <v>2050</v>
      </c>
      <c r="E2437" t="s">
        <v>525</v>
      </c>
      <c r="F2437" t="str">
        <f>VLOOKUP(orders[[#This Row],[product_id]],Products!A:C,3,0)</f>
        <v>Electronics</v>
      </c>
      <c r="G2437">
        <v>2</v>
      </c>
      <c r="H2437" s="6">
        <v>0.12632791742516256</v>
      </c>
      <c r="I2437" s="2">
        <f>VLOOKUP($E2437,
Products!$A$1:$F$201,MATCH(Orders!I$1,Products!$A$1:$F$1,0),0)</f>
        <v>2441.7405612875209</v>
      </c>
      <c r="J2437" s="2">
        <f>VLOOKUP($E2437,
Products!$A$1:$F$201,MATCH(Orders!J$1,Products!$A$1:$F$1,0),0)</f>
        <v>1934.1373706011941</v>
      </c>
    </row>
    <row r="2438" spans="1:10">
      <c r="A2438">
        <v>2437</v>
      </c>
      <c r="B2438" s="4">
        <v>44947</v>
      </c>
      <c r="C2438" s="10">
        <f>DATE(YEAR(orders[[#This Row],[order_date]]), MONTH(orders[[#This Row],[order_date]]), 1)</f>
        <v>44927</v>
      </c>
      <c r="D2438" t="s">
        <v>4671</v>
      </c>
      <c r="E2438" t="s">
        <v>586</v>
      </c>
      <c r="F2438" t="str">
        <f>VLOOKUP(orders[[#This Row],[product_id]],Products!A:C,3,0)</f>
        <v>Appliances</v>
      </c>
      <c r="G2438">
        <v>1</v>
      </c>
      <c r="H2438" s="6">
        <v>0.10948594045164511</v>
      </c>
      <c r="I2438" s="2">
        <f>VLOOKUP($E2438,
Products!$A$1:$F$201,MATCH(Orders!I$1,Products!$A$1:$F$1,0),0)</f>
        <v>22928.971424497449</v>
      </c>
      <c r="J2438" s="2">
        <f>VLOOKUP($E2438,
Products!$A$1:$F$201,MATCH(Orders!J$1,Products!$A$1:$F$1,0),0)</f>
        <v>17801.356740692991</v>
      </c>
    </row>
    <row r="2439" spans="1:10">
      <c r="A2439">
        <v>2438</v>
      </c>
      <c r="B2439" s="4">
        <v>45546</v>
      </c>
      <c r="C2439" s="10">
        <f>DATE(YEAR(orders[[#This Row],[order_date]]), MONTH(orders[[#This Row],[order_date]]), 1)</f>
        <v>45536</v>
      </c>
      <c r="D2439" t="s">
        <v>1812</v>
      </c>
      <c r="E2439" t="s">
        <v>542</v>
      </c>
      <c r="F2439" t="str">
        <f>VLOOKUP(orders[[#This Row],[product_id]],Products!A:C,3,0)</f>
        <v>Electronics</v>
      </c>
      <c r="G2439">
        <v>1</v>
      </c>
      <c r="H2439" s="6">
        <v>0.17676386206906453</v>
      </c>
      <c r="I2439" s="2">
        <f>VLOOKUP($E2439,
Products!$A$1:$F$201,MATCH(Orders!I$1,Products!$A$1:$F$1,0),0)</f>
        <v>29298.352838526029</v>
      </c>
      <c r="J2439" s="2">
        <f>VLOOKUP($E2439,
Products!$A$1:$F$201,MATCH(Orders!J$1,Products!$A$1:$F$1,0),0)</f>
        <v>19250.751682102291</v>
      </c>
    </row>
    <row r="2440" spans="1:10">
      <c r="A2440">
        <v>2439</v>
      </c>
      <c r="B2440" s="4">
        <v>45340</v>
      </c>
      <c r="C2440" s="10">
        <f>DATE(YEAR(orders[[#This Row],[order_date]]), MONTH(orders[[#This Row],[order_date]]), 1)</f>
        <v>45323</v>
      </c>
      <c r="D2440" t="s">
        <v>4211</v>
      </c>
      <c r="E2440" t="s">
        <v>543</v>
      </c>
      <c r="F2440" t="str">
        <f>VLOOKUP(orders[[#This Row],[product_id]],Products!A:C,3,0)</f>
        <v>Appliances</v>
      </c>
      <c r="G2440">
        <v>1</v>
      </c>
      <c r="H2440" s="6">
        <v>0.10575450599004091</v>
      </c>
      <c r="I2440" s="2">
        <f>VLOOKUP($E2440,
Products!$A$1:$F$201,MATCH(Orders!I$1,Products!$A$1:$F$1,0),0)</f>
        <v>2300.989425669633</v>
      </c>
      <c r="J2440" s="2">
        <f>VLOOKUP($E2440,
Products!$A$1:$F$201,MATCH(Orders!J$1,Products!$A$1:$F$1,0),0)</f>
        <v>1726.390958088811</v>
      </c>
    </row>
    <row r="2441" spans="1:10">
      <c r="A2441">
        <v>2440</v>
      </c>
      <c r="B2441" s="4">
        <v>46021</v>
      </c>
      <c r="C2441" s="10">
        <f>DATE(YEAR(orders[[#This Row],[order_date]]), MONTH(orders[[#This Row],[order_date]]), 1)</f>
        <v>45992</v>
      </c>
      <c r="D2441" t="s">
        <v>722</v>
      </c>
      <c r="E2441" t="s">
        <v>550</v>
      </c>
      <c r="F2441" t="str">
        <f>VLOOKUP(orders[[#This Row],[product_id]],Products!A:C,3,0)</f>
        <v>Electronics</v>
      </c>
      <c r="G2441">
        <v>1</v>
      </c>
      <c r="H2441" s="6">
        <v>0.13719368359779532</v>
      </c>
      <c r="I2441" s="2">
        <f>VLOOKUP($E2441,
Products!$A$1:$F$201,MATCH(Orders!I$1,Products!$A$1:$F$1,0),0)</f>
        <v>21928.70634496431</v>
      </c>
      <c r="J2441" s="2">
        <f>VLOOKUP($E2441,
Products!$A$1:$F$201,MATCH(Orders!J$1,Products!$A$1:$F$1,0),0)</f>
        <v>17227.037321653719</v>
      </c>
    </row>
    <row r="2442" spans="1:10">
      <c r="A2442">
        <v>2441</v>
      </c>
      <c r="B2442" s="4">
        <v>45263</v>
      </c>
      <c r="C2442" s="10">
        <f>DATE(YEAR(orders[[#This Row],[order_date]]), MONTH(orders[[#This Row],[order_date]]), 1)</f>
        <v>45261</v>
      </c>
      <c r="D2442" t="s">
        <v>3122</v>
      </c>
      <c r="E2442" t="s">
        <v>675</v>
      </c>
      <c r="F2442" t="str">
        <f>VLOOKUP(orders[[#This Row],[product_id]],Products!A:C,3,0)</f>
        <v>Appliances</v>
      </c>
      <c r="G2442">
        <v>2</v>
      </c>
      <c r="H2442" s="6">
        <v>0.10100841151212549</v>
      </c>
      <c r="I2442" s="2">
        <f>VLOOKUP($E2442,
Products!$A$1:$F$201,MATCH(Orders!I$1,Products!$A$1:$F$1,0),0)</f>
        <v>23552.642442203069</v>
      </c>
      <c r="J2442" s="2">
        <f>VLOOKUP($E2442,
Products!$A$1:$F$201,MATCH(Orders!J$1,Products!$A$1:$F$1,0),0)</f>
        <v>17389.42325132497</v>
      </c>
    </row>
    <row r="2443" spans="1:10">
      <c r="A2443">
        <v>2442</v>
      </c>
      <c r="B2443" s="4">
        <v>45836</v>
      </c>
      <c r="C2443" s="10">
        <f>DATE(YEAR(orders[[#This Row],[order_date]]), MONTH(orders[[#This Row],[order_date]]), 1)</f>
        <v>45809</v>
      </c>
      <c r="D2443" t="s">
        <v>2397</v>
      </c>
      <c r="E2443" t="s">
        <v>551</v>
      </c>
      <c r="F2443" t="str">
        <f>VLOOKUP(orders[[#This Row],[product_id]],Products!A:C,3,0)</f>
        <v>Appliances</v>
      </c>
      <c r="G2443">
        <v>3</v>
      </c>
      <c r="H2443" s="6">
        <v>9.7284720279380565E-2</v>
      </c>
      <c r="I2443" s="2">
        <f>VLOOKUP($E2443,
Products!$A$1:$F$201,MATCH(Orders!I$1,Products!$A$1:$F$1,0),0)</f>
        <v>5988.538916083141</v>
      </c>
      <c r="J2443" s="2">
        <f>VLOOKUP($E2443,
Products!$A$1:$F$201,MATCH(Orders!J$1,Products!$A$1:$F$1,0),0)</f>
        <v>4180.5955033056744</v>
      </c>
    </row>
    <row r="2444" spans="1:10">
      <c r="A2444">
        <v>2443</v>
      </c>
      <c r="B2444" s="4">
        <v>45202</v>
      </c>
      <c r="C2444" s="10">
        <f>DATE(YEAR(orders[[#This Row],[order_date]]), MONTH(orders[[#This Row],[order_date]]), 1)</f>
        <v>45200</v>
      </c>
      <c r="D2444" t="s">
        <v>3437</v>
      </c>
      <c r="E2444" t="s">
        <v>565</v>
      </c>
      <c r="F2444" t="str">
        <f>VLOOKUP(orders[[#This Row],[product_id]],Products!A:C,3,0)</f>
        <v>Electronics</v>
      </c>
      <c r="G2444">
        <v>1</v>
      </c>
      <c r="H2444" s="6">
        <v>0.1124291486942023</v>
      </c>
      <c r="I2444" s="2">
        <f>VLOOKUP($E2444,
Products!$A$1:$F$201,MATCH(Orders!I$1,Products!$A$1:$F$1,0),0)</f>
        <v>2327.4213408101141</v>
      </c>
      <c r="J2444" s="2">
        <f>VLOOKUP($E2444,
Products!$A$1:$F$201,MATCH(Orders!J$1,Products!$A$1:$F$1,0),0)</f>
        <v>1682.0944582406071</v>
      </c>
    </row>
    <row r="2445" spans="1:10">
      <c r="A2445">
        <v>2444</v>
      </c>
      <c r="B2445" s="4">
        <v>45818</v>
      </c>
      <c r="C2445" s="10">
        <f>DATE(YEAR(orders[[#This Row],[order_date]]), MONTH(orders[[#This Row],[order_date]]), 1)</f>
        <v>45809</v>
      </c>
      <c r="D2445" t="s">
        <v>3661</v>
      </c>
      <c r="E2445" t="s">
        <v>601</v>
      </c>
      <c r="F2445" t="str">
        <f>VLOOKUP(orders[[#This Row],[product_id]],Products!A:C,3,0)</f>
        <v>Appliances</v>
      </c>
      <c r="G2445">
        <v>3</v>
      </c>
      <c r="H2445" s="6">
        <v>6.802424316355582E-2</v>
      </c>
      <c r="I2445" s="2">
        <f>VLOOKUP($E2445,
Products!$A$1:$F$201,MATCH(Orders!I$1,Products!$A$1:$F$1,0),0)</f>
        <v>2095.1354013205032</v>
      </c>
      <c r="J2445" s="2">
        <f>VLOOKUP($E2445,
Products!$A$1:$F$201,MATCH(Orders!J$1,Products!$A$1:$F$1,0),0)</f>
        <v>1374.592895200507</v>
      </c>
    </row>
    <row r="2446" spans="1:10">
      <c r="A2446">
        <v>2445</v>
      </c>
      <c r="B2446" s="4">
        <v>44939</v>
      </c>
      <c r="C2446" s="10">
        <f>DATE(YEAR(orders[[#This Row],[order_date]]), MONTH(orders[[#This Row],[order_date]]), 1)</f>
        <v>44927</v>
      </c>
      <c r="D2446" t="s">
        <v>4359</v>
      </c>
      <c r="E2446" t="s">
        <v>518</v>
      </c>
      <c r="F2446" t="str">
        <f>VLOOKUP(orders[[#This Row],[product_id]],Products!A:C,3,0)</f>
        <v>Electronics</v>
      </c>
      <c r="G2446">
        <v>2</v>
      </c>
      <c r="H2446" s="6">
        <v>0.18892560595623178</v>
      </c>
      <c r="I2446" s="2">
        <f>VLOOKUP($E2446,
Products!$A$1:$F$201,MATCH(Orders!I$1,Products!$A$1:$F$1,0),0)</f>
        <v>23393.890826127132</v>
      </c>
      <c r="J2446" s="2">
        <f>VLOOKUP($E2446,
Products!$A$1:$F$201,MATCH(Orders!J$1,Products!$A$1:$F$1,0),0)</f>
        <v>16064.756531016081</v>
      </c>
    </row>
    <row r="2447" spans="1:10">
      <c r="A2447">
        <v>2446</v>
      </c>
      <c r="B2447" s="4">
        <v>45953</v>
      </c>
      <c r="C2447" s="10">
        <f>DATE(YEAR(orders[[#This Row],[order_date]]), MONTH(orders[[#This Row],[order_date]]), 1)</f>
        <v>45931</v>
      </c>
      <c r="D2447" t="s">
        <v>1288</v>
      </c>
      <c r="E2447" t="s">
        <v>536</v>
      </c>
      <c r="F2447" t="str">
        <f>VLOOKUP(orders[[#This Row],[product_id]],Products!A:C,3,0)</f>
        <v>Appliances</v>
      </c>
      <c r="G2447">
        <v>1</v>
      </c>
      <c r="H2447" s="6">
        <v>8.2209692407104393E-2</v>
      </c>
      <c r="I2447" s="2">
        <f>VLOOKUP($E2447,
Products!$A$1:$F$201,MATCH(Orders!I$1,Products!$A$1:$F$1,0),0)</f>
        <v>25818.123603836499</v>
      </c>
      <c r="J2447" s="2">
        <f>VLOOKUP($E2447,
Products!$A$1:$F$201,MATCH(Orders!J$1,Products!$A$1:$F$1,0),0)</f>
        <v>18462.729442964981</v>
      </c>
    </row>
    <row r="2448" spans="1:10">
      <c r="A2448">
        <v>2447</v>
      </c>
      <c r="B2448" s="4">
        <v>45904</v>
      </c>
      <c r="C2448" s="10">
        <f>DATE(YEAR(orders[[#This Row],[order_date]]), MONTH(orders[[#This Row],[order_date]]), 1)</f>
        <v>45901</v>
      </c>
      <c r="D2448" t="s">
        <v>960</v>
      </c>
      <c r="E2448" t="s">
        <v>629</v>
      </c>
      <c r="F2448" t="str">
        <f>VLOOKUP(orders[[#This Row],[product_id]],Products!A:C,3,0)</f>
        <v>Electronics</v>
      </c>
      <c r="G2448">
        <v>1</v>
      </c>
      <c r="H2448" s="6">
        <v>0.16700170709954568</v>
      </c>
      <c r="I2448" s="2">
        <f>VLOOKUP($E2448,
Products!$A$1:$F$201,MATCH(Orders!I$1,Products!$A$1:$F$1,0),0)</f>
        <v>12411.13061655427</v>
      </c>
      <c r="J2448" s="2">
        <f>VLOOKUP($E2448,
Products!$A$1:$F$201,MATCH(Orders!J$1,Products!$A$1:$F$1,0),0)</f>
        <v>9821.2729118635452</v>
      </c>
    </row>
    <row r="2449" spans="1:10">
      <c r="A2449">
        <v>2448</v>
      </c>
      <c r="B2449" s="4">
        <v>45900</v>
      </c>
      <c r="C2449" s="10">
        <f>DATE(YEAR(orders[[#This Row],[order_date]]), MONTH(orders[[#This Row],[order_date]]), 1)</f>
        <v>45870</v>
      </c>
      <c r="D2449" t="s">
        <v>3209</v>
      </c>
      <c r="E2449" t="s">
        <v>573</v>
      </c>
      <c r="F2449" t="str">
        <f>VLOOKUP(orders[[#This Row],[product_id]],Products!A:C,3,0)</f>
        <v>Electronics</v>
      </c>
      <c r="G2449">
        <v>1</v>
      </c>
      <c r="H2449" s="6">
        <v>0.22972422209233773</v>
      </c>
      <c r="I2449" s="2">
        <f>VLOOKUP($E2449,
Products!$A$1:$F$201,MATCH(Orders!I$1,Products!$A$1:$F$1,0),0)</f>
        <v>30443.851050190449</v>
      </c>
      <c r="J2449" s="2">
        <f>VLOOKUP($E2449,
Products!$A$1:$F$201,MATCH(Orders!J$1,Products!$A$1:$F$1,0),0)</f>
        <v>21165.126268210519</v>
      </c>
    </row>
    <row r="2450" spans="1:10">
      <c r="A2450">
        <v>2449</v>
      </c>
      <c r="B2450" s="4">
        <v>45101</v>
      </c>
      <c r="C2450" s="10">
        <f>DATE(YEAR(orders[[#This Row],[order_date]]), MONTH(orders[[#This Row],[order_date]]), 1)</f>
        <v>45078</v>
      </c>
      <c r="D2450" t="s">
        <v>3396</v>
      </c>
      <c r="E2450" t="s">
        <v>621</v>
      </c>
      <c r="F2450" t="str">
        <f>VLOOKUP(orders[[#This Row],[product_id]],Products!A:C,3,0)</f>
        <v>Electronics</v>
      </c>
      <c r="G2450">
        <v>1</v>
      </c>
      <c r="H2450" s="6">
        <v>0.14797620097657627</v>
      </c>
      <c r="I2450" s="2">
        <f>VLOOKUP($E2450,
Products!$A$1:$F$201,MATCH(Orders!I$1,Products!$A$1:$F$1,0),0)</f>
        <v>11784.05708818019</v>
      </c>
      <c r="J2450" s="2">
        <f>VLOOKUP($E2450,
Products!$A$1:$F$201,MATCH(Orders!J$1,Products!$A$1:$F$1,0),0)</f>
        <v>7779.8525757032758</v>
      </c>
    </row>
    <row r="2451" spans="1:10">
      <c r="A2451">
        <v>2450</v>
      </c>
      <c r="B2451" s="4">
        <v>45167</v>
      </c>
      <c r="C2451" s="10">
        <f>DATE(YEAR(orders[[#This Row],[order_date]]), MONTH(orders[[#This Row],[order_date]]), 1)</f>
        <v>45139</v>
      </c>
      <c r="D2451" t="s">
        <v>1266</v>
      </c>
      <c r="E2451" t="s">
        <v>567</v>
      </c>
      <c r="F2451" t="str">
        <f>VLOOKUP(orders[[#This Row],[product_id]],Products!A:C,3,0)</f>
        <v>Electronics</v>
      </c>
      <c r="G2451">
        <v>1</v>
      </c>
      <c r="H2451" s="6">
        <v>0.15702598554616728</v>
      </c>
      <c r="I2451" s="2">
        <f>VLOOKUP($E2451,
Products!$A$1:$F$201,MATCH(Orders!I$1,Products!$A$1:$F$1,0),0)</f>
        <v>17514.171240093368</v>
      </c>
      <c r="J2451" s="2">
        <f>VLOOKUP($E2451,
Products!$A$1:$F$201,MATCH(Orders!J$1,Products!$A$1:$F$1,0),0)</f>
        <v>12226.76247250809</v>
      </c>
    </row>
    <row r="2452" spans="1:10">
      <c r="A2452">
        <v>2451</v>
      </c>
      <c r="B2452" s="4">
        <v>45473</v>
      </c>
      <c r="C2452" s="10">
        <f>DATE(YEAR(orders[[#This Row],[order_date]]), MONTH(orders[[#This Row],[order_date]]), 1)</f>
        <v>45444</v>
      </c>
      <c r="D2452" t="s">
        <v>3286</v>
      </c>
      <c r="E2452" t="s">
        <v>682</v>
      </c>
      <c r="F2452" t="str">
        <f>VLOOKUP(orders[[#This Row],[product_id]],Products!A:C,3,0)</f>
        <v>Electronics</v>
      </c>
      <c r="G2452">
        <v>2</v>
      </c>
      <c r="H2452" s="6">
        <v>0.21491199549668791</v>
      </c>
      <c r="I2452" s="2">
        <f>VLOOKUP($E2452,
Products!$A$1:$F$201,MATCH(Orders!I$1,Products!$A$1:$F$1,0),0)</f>
        <v>32533.33990892916</v>
      </c>
      <c r="J2452" s="2">
        <f>VLOOKUP($E2452,
Products!$A$1:$F$201,MATCH(Orders!J$1,Products!$A$1:$F$1,0),0)</f>
        <v>22734.712471507952</v>
      </c>
    </row>
    <row r="2453" spans="1:10">
      <c r="A2453">
        <v>2452</v>
      </c>
      <c r="B2453" s="4">
        <v>44940</v>
      </c>
      <c r="C2453" s="10">
        <f>DATE(YEAR(orders[[#This Row],[order_date]]), MONTH(orders[[#This Row],[order_date]]), 1)</f>
        <v>44927</v>
      </c>
      <c r="D2453" t="s">
        <v>2121</v>
      </c>
      <c r="E2453" t="s">
        <v>651</v>
      </c>
      <c r="F2453" t="str">
        <f>VLOOKUP(orders[[#This Row],[product_id]],Products!A:C,3,0)</f>
        <v>Electronics</v>
      </c>
      <c r="G2453">
        <v>1</v>
      </c>
      <c r="H2453" s="6">
        <v>0.13007854420457249</v>
      </c>
      <c r="I2453" s="2">
        <f>VLOOKUP($E2453,
Products!$A$1:$F$201,MATCH(Orders!I$1,Products!$A$1:$F$1,0),0)</f>
        <v>28622.091542973511</v>
      </c>
      <c r="J2453" s="2">
        <f>VLOOKUP($E2453,
Products!$A$1:$F$201,MATCH(Orders!J$1,Products!$A$1:$F$1,0),0)</f>
        <v>19327.527634039769</v>
      </c>
    </row>
    <row r="2454" spans="1:10">
      <c r="A2454">
        <v>2453</v>
      </c>
      <c r="B2454" s="4">
        <v>45651</v>
      </c>
      <c r="C2454" s="10">
        <f>DATE(YEAR(orders[[#This Row],[order_date]]), MONTH(orders[[#This Row],[order_date]]), 1)</f>
        <v>45627</v>
      </c>
      <c r="D2454" t="s">
        <v>1025</v>
      </c>
      <c r="E2454" t="s">
        <v>580</v>
      </c>
      <c r="F2454" t="str">
        <f>VLOOKUP(orders[[#This Row],[product_id]],Products!A:C,3,0)</f>
        <v>Electronics</v>
      </c>
      <c r="G2454">
        <v>2</v>
      </c>
      <c r="H2454" s="6">
        <v>0.19888944058958583</v>
      </c>
      <c r="I2454" s="2">
        <f>VLOOKUP($E2454,
Products!$A$1:$F$201,MATCH(Orders!I$1,Products!$A$1:$F$1,0),0)</f>
        <v>29905.106989935579</v>
      </c>
      <c r="J2454" s="2">
        <f>VLOOKUP($E2454,
Products!$A$1:$F$201,MATCH(Orders!J$1,Products!$A$1:$F$1,0),0)</f>
        <v>22230.930488499071</v>
      </c>
    </row>
    <row r="2455" spans="1:10">
      <c r="A2455">
        <v>2454</v>
      </c>
      <c r="B2455" s="4">
        <v>44929</v>
      </c>
      <c r="C2455" s="10">
        <f>DATE(YEAR(orders[[#This Row],[order_date]]), MONTH(orders[[#This Row],[order_date]]), 1)</f>
        <v>44927</v>
      </c>
      <c r="D2455" t="s">
        <v>925</v>
      </c>
      <c r="E2455" t="s">
        <v>611</v>
      </c>
      <c r="F2455" t="str">
        <f>VLOOKUP(orders[[#This Row],[product_id]],Products!A:C,3,0)</f>
        <v>Electronics</v>
      </c>
      <c r="G2455">
        <v>2</v>
      </c>
      <c r="H2455" s="6">
        <v>0.16514876563641268</v>
      </c>
      <c r="I2455" s="2">
        <f>VLOOKUP($E2455,
Products!$A$1:$F$201,MATCH(Orders!I$1,Products!$A$1:$F$1,0),0)</f>
        <v>12041.08303405661</v>
      </c>
      <c r="J2455" s="2">
        <f>VLOOKUP($E2455,
Products!$A$1:$F$201,MATCH(Orders!J$1,Products!$A$1:$F$1,0),0)</f>
        <v>7946.6428283753548</v>
      </c>
    </row>
    <row r="2456" spans="1:10">
      <c r="A2456">
        <v>2455</v>
      </c>
      <c r="B2456" s="4">
        <v>45617</v>
      </c>
      <c r="C2456" s="10">
        <f>DATE(YEAR(orders[[#This Row],[order_date]]), MONTH(orders[[#This Row],[order_date]]), 1)</f>
        <v>45597</v>
      </c>
      <c r="D2456" t="s">
        <v>1404</v>
      </c>
      <c r="E2456" t="s">
        <v>558</v>
      </c>
      <c r="F2456" t="str">
        <f>VLOOKUP(orders[[#This Row],[product_id]],Products!A:C,3,0)</f>
        <v>Electronics</v>
      </c>
      <c r="G2456">
        <v>3</v>
      </c>
      <c r="H2456" s="6">
        <v>0.17502383643683669</v>
      </c>
      <c r="I2456" s="2">
        <f>VLOOKUP($E2456,
Products!$A$1:$F$201,MATCH(Orders!I$1,Products!$A$1:$F$1,0),0)</f>
        <v>30121.382934618541</v>
      </c>
      <c r="J2456" s="2">
        <f>VLOOKUP($E2456,
Products!$A$1:$F$201,MATCH(Orders!J$1,Products!$A$1:$F$1,0),0)</f>
        <v>20439.226581954921</v>
      </c>
    </row>
    <row r="2457" spans="1:10">
      <c r="A2457">
        <v>2456</v>
      </c>
      <c r="B2457" s="4">
        <v>45673</v>
      </c>
      <c r="C2457" s="10">
        <f>DATE(YEAR(orders[[#This Row],[order_date]]), MONTH(orders[[#This Row],[order_date]]), 1)</f>
        <v>45658</v>
      </c>
      <c r="D2457" t="s">
        <v>2143</v>
      </c>
      <c r="E2457" t="s">
        <v>651</v>
      </c>
      <c r="F2457" t="str">
        <f>VLOOKUP(orders[[#This Row],[product_id]],Products!A:C,3,0)</f>
        <v>Electronics</v>
      </c>
      <c r="G2457">
        <v>1</v>
      </c>
      <c r="H2457" s="6">
        <v>0.21803193490001951</v>
      </c>
      <c r="I2457" s="2">
        <f>VLOOKUP($E2457,
Products!$A$1:$F$201,MATCH(Orders!I$1,Products!$A$1:$F$1,0),0)</f>
        <v>28622.091542973511</v>
      </c>
      <c r="J2457" s="2">
        <f>VLOOKUP($E2457,
Products!$A$1:$F$201,MATCH(Orders!J$1,Products!$A$1:$F$1,0),0)</f>
        <v>19327.527634039769</v>
      </c>
    </row>
    <row r="2458" spans="1:10">
      <c r="A2458">
        <v>2457</v>
      </c>
      <c r="B2458" s="4">
        <v>45695</v>
      </c>
      <c r="C2458" s="10">
        <f>DATE(YEAR(orders[[#This Row],[order_date]]), MONTH(orders[[#This Row],[order_date]]), 1)</f>
        <v>45689</v>
      </c>
      <c r="D2458" t="s">
        <v>737</v>
      </c>
      <c r="E2458" t="s">
        <v>556</v>
      </c>
      <c r="F2458" t="str">
        <f>VLOOKUP(orders[[#This Row],[product_id]],Products!A:C,3,0)</f>
        <v>Appliances</v>
      </c>
      <c r="G2458">
        <v>1</v>
      </c>
      <c r="H2458" s="6">
        <v>0.14451476672665831</v>
      </c>
      <c r="I2458" s="2">
        <f>VLOOKUP($E2458,
Products!$A$1:$F$201,MATCH(Orders!I$1,Products!$A$1:$F$1,0),0)</f>
        <v>27054.121101651981</v>
      </c>
      <c r="J2458" s="2">
        <f>VLOOKUP($E2458,
Products!$A$1:$F$201,MATCH(Orders!J$1,Products!$A$1:$F$1,0),0)</f>
        <v>19388.930988794411</v>
      </c>
    </row>
    <row r="2459" spans="1:10">
      <c r="A2459">
        <v>2458</v>
      </c>
      <c r="B2459" s="4">
        <v>45798</v>
      </c>
      <c r="C2459" s="10">
        <f>DATE(YEAR(orders[[#This Row],[order_date]]), MONTH(orders[[#This Row],[order_date]]), 1)</f>
        <v>45778</v>
      </c>
      <c r="D2459" t="s">
        <v>1420</v>
      </c>
      <c r="E2459" t="s">
        <v>674</v>
      </c>
      <c r="F2459" t="str">
        <f>VLOOKUP(orders[[#This Row],[product_id]],Products!A:C,3,0)</f>
        <v>Appliances</v>
      </c>
      <c r="G2459">
        <v>1</v>
      </c>
      <c r="H2459" s="6">
        <v>5.7634364487215609E-2</v>
      </c>
      <c r="I2459" s="2">
        <f>VLOOKUP($E2459,
Products!$A$1:$F$201,MATCH(Orders!I$1,Products!$A$1:$F$1,0),0)</f>
        <v>6324.5253633508046</v>
      </c>
      <c r="J2459" s="2">
        <f>VLOOKUP($E2459,
Products!$A$1:$F$201,MATCH(Orders!J$1,Products!$A$1:$F$1,0),0)</f>
        <v>4493.055585088201</v>
      </c>
    </row>
    <row r="2460" spans="1:10">
      <c r="A2460">
        <v>2459</v>
      </c>
      <c r="B2460" s="4">
        <v>45421</v>
      </c>
      <c r="C2460" s="10">
        <f>DATE(YEAR(orders[[#This Row],[order_date]]), MONTH(orders[[#This Row],[order_date]]), 1)</f>
        <v>45413</v>
      </c>
      <c r="D2460" t="s">
        <v>4565</v>
      </c>
      <c r="E2460" t="s">
        <v>606</v>
      </c>
      <c r="F2460" t="str">
        <f>VLOOKUP(orders[[#This Row],[product_id]],Products!A:C,3,0)</f>
        <v>Appliances</v>
      </c>
      <c r="G2460">
        <v>3</v>
      </c>
      <c r="H2460" s="6">
        <v>0.14529806206996893</v>
      </c>
      <c r="I2460" s="2">
        <f>VLOOKUP($E2460,
Products!$A$1:$F$201,MATCH(Orders!I$1,Products!$A$1:$F$1,0),0)</f>
        <v>2163.0020078909042</v>
      </c>
      <c r="J2460" s="2">
        <f>VLOOKUP($E2460,
Products!$A$1:$F$201,MATCH(Orders!J$1,Products!$A$1:$F$1,0),0)</f>
        <v>1416.078554182008</v>
      </c>
    </row>
    <row r="2461" spans="1:10">
      <c r="A2461">
        <v>2460</v>
      </c>
      <c r="B2461" s="4">
        <v>45343</v>
      </c>
      <c r="C2461" s="10">
        <f>DATE(YEAR(orders[[#This Row],[order_date]]), MONTH(orders[[#This Row],[order_date]]), 1)</f>
        <v>45323</v>
      </c>
      <c r="D2461" t="s">
        <v>3507</v>
      </c>
      <c r="E2461" t="s">
        <v>606</v>
      </c>
      <c r="F2461" t="str">
        <f>VLOOKUP(orders[[#This Row],[product_id]],Products!A:C,3,0)</f>
        <v>Appliances</v>
      </c>
      <c r="G2461">
        <v>1</v>
      </c>
      <c r="H2461" s="6">
        <v>9.6477025559250085E-2</v>
      </c>
      <c r="I2461" s="2">
        <f>VLOOKUP($E2461,
Products!$A$1:$F$201,MATCH(Orders!I$1,Products!$A$1:$F$1,0),0)</f>
        <v>2163.0020078909042</v>
      </c>
      <c r="J2461" s="2">
        <f>VLOOKUP($E2461,
Products!$A$1:$F$201,MATCH(Orders!J$1,Products!$A$1:$F$1,0),0)</f>
        <v>1416.078554182008</v>
      </c>
    </row>
    <row r="2462" spans="1:10">
      <c r="A2462">
        <v>2461</v>
      </c>
      <c r="B2462" s="4">
        <v>45554</v>
      </c>
      <c r="C2462" s="10">
        <f>DATE(YEAR(orders[[#This Row],[order_date]]), MONTH(orders[[#This Row],[order_date]]), 1)</f>
        <v>45536</v>
      </c>
      <c r="D2462" t="s">
        <v>1745</v>
      </c>
      <c r="E2462" t="s">
        <v>700</v>
      </c>
      <c r="F2462" t="str">
        <f>VLOOKUP(orders[[#This Row],[product_id]],Products!A:C,3,0)</f>
        <v>Electronics</v>
      </c>
      <c r="G2462">
        <v>2</v>
      </c>
      <c r="H2462" s="6">
        <v>0.16148940067595841</v>
      </c>
      <c r="I2462" s="2">
        <f>VLOOKUP($E2462,
Products!$A$1:$F$201,MATCH(Orders!I$1,Products!$A$1:$F$1,0),0)</f>
        <v>11070.26215043813</v>
      </c>
      <c r="J2462" s="2">
        <f>VLOOKUP($E2462,
Products!$A$1:$F$201,MATCH(Orders!J$1,Products!$A$1:$F$1,0),0)</f>
        <v>7867.3909748932683</v>
      </c>
    </row>
    <row r="2463" spans="1:10">
      <c r="A2463">
        <v>2462</v>
      </c>
      <c r="B2463" s="4">
        <v>46002</v>
      </c>
      <c r="C2463" s="10">
        <f>DATE(YEAR(orders[[#This Row],[order_date]]), MONTH(orders[[#This Row],[order_date]]), 1)</f>
        <v>45992</v>
      </c>
      <c r="D2463" t="s">
        <v>1114</v>
      </c>
      <c r="E2463" t="s">
        <v>698</v>
      </c>
      <c r="F2463" t="str">
        <f>VLOOKUP(orders[[#This Row],[product_id]],Products!A:C,3,0)</f>
        <v>Appliances</v>
      </c>
      <c r="G2463">
        <v>1</v>
      </c>
      <c r="H2463" s="6">
        <v>0.13031987941745166</v>
      </c>
      <c r="I2463" s="2">
        <f>VLOOKUP($E2463,
Products!$A$1:$F$201,MATCH(Orders!I$1,Products!$A$1:$F$1,0),0)</f>
        <v>5562.620248272905</v>
      </c>
      <c r="J2463" s="2">
        <f>VLOOKUP($E2463,
Products!$A$1:$F$201,MATCH(Orders!J$1,Products!$A$1:$F$1,0),0)</f>
        <v>4191.9477694447714</v>
      </c>
    </row>
    <row r="2464" spans="1:10">
      <c r="A2464">
        <v>2463</v>
      </c>
      <c r="B2464" s="4">
        <v>45947</v>
      </c>
      <c r="C2464" s="10">
        <f>DATE(YEAR(orders[[#This Row],[order_date]]), MONTH(orders[[#This Row],[order_date]]), 1)</f>
        <v>45931</v>
      </c>
      <c r="D2464" t="s">
        <v>3581</v>
      </c>
      <c r="E2464" t="s">
        <v>588</v>
      </c>
      <c r="F2464" t="str">
        <f>VLOOKUP(orders[[#This Row],[product_id]],Products!A:C,3,0)</f>
        <v>Electronics</v>
      </c>
      <c r="G2464">
        <v>3</v>
      </c>
      <c r="H2464" s="6">
        <v>0.17640563378083834</v>
      </c>
      <c r="I2464" s="2">
        <f>VLOOKUP($E2464,
Products!$A$1:$F$201,MATCH(Orders!I$1,Products!$A$1:$F$1,0),0)</f>
        <v>32539.342481911372</v>
      </c>
      <c r="J2464" s="2">
        <f>VLOOKUP($E2464,
Products!$A$1:$F$201,MATCH(Orders!J$1,Products!$A$1:$F$1,0),0)</f>
        <v>21531.252982830021</v>
      </c>
    </row>
    <row r="2465" spans="1:10">
      <c r="A2465">
        <v>2464</v>
      </c>
      <c r="B2465" s="4">
        <v>45068</v>
      </c>
      <c r="C2465" s="10">
        <f>DATE(YEAR(orders[[#This Row],[order_date]]), MONTH(orders[[#This Row],[order_date]]), 1)</f>
        <v>45047</v>
      </c>
      <c r="D2465" t="s">
        <v>2926</v>
      </c>
      <c r="E2465" t="s">
        <v>628</v>
      </c>
      <c r="F2465" t="str">
        <f>VLOOKUP(orders[[#This Row],[product_id]],Products!A:C,3,0)</f>
        <v>Electronics</v>
      </c>
      <c r="G2465">
        <v>3</v>
      </c>
      <c r="H2465" s="6">
        <v>0.2352706207218816</v>
      </c>
      <c r="I2465" s="2">
        <f>VLOOKUP($E2465,
Products!$A$1:$F$201,MATCH(Orders!I$1,Products!$A$1:$F$1,0),0)</f>
        <v>2480.4343676348258</v>
      </c>
      <c r="J2465" s="2">
        <f>VLOOKUP($E2465,
Products!$A$1:$F$201,MATCH(Orders!J$1,Products!$A$1:$F$1,0),0)</f>
        <v>1932.862959692628</v>
      </c>
    </row>
    <row r="2466" spans="1:10">
      <c r="A2466">
        <v>2465</v>
      </c>
      <c r="B2466" s="4">
        <v>44972</v>
      </c>
      <c r="C2466" s="10">
        <f>DATE(YEAR(orders[[#This Row],[order_date]]), MONTH(orders[[#This Row],[order_date]]), 1)</f>
        <v>44958</v>
      </c>
      <c r="D2466" t="s">
        <v>4426</v>
      </c>
      <c r="E2466" t="s">
        <v>639</v>
      </c>
      <c r="F2466" t="str">
        <f>VLOOKUP(orders[[#This Row],[product_id]],Products!A:C,3,0)</f>
        <v>Appliances</v>
      </c>
      <c r="G2466">
        <v>1</v>
      </c>
      <c r="H2466" s="6">
        <v>6.2847498593366219E-2</v>
      </c>
      <c r="I2466" s="2">
        <f>VLOOKUP($E2466,
Products!$A$1:$F$201,MATCH(Orders!I$1,Products!$A$1:$F$1,0),0)</f>
        <v>2320.8560923599921</v>
      </c>
      <c r="J2466" s="2">
        <f>VLOOKUP($E2466,
Products!$A$1:$F$201,MATCH(Orders!J$1,Products!$A$1:$F$1,0),0)</f>
        <v>1750.110004830213</v>
      </c>
    </row>
    <row r="2467" spans="1:10">
      <c r="A2467">
        <v>2466</v>
      </c>
      <c r="B2467" s="4">
        <v>45770</v>
      </c>
      <c r="C2467" s="10">
        <f>DATE(YEAR(orders[[#This Row],[order_date]]), MONTH(orders[[#This Row],[order_date]]), 1)</f>
        <v>45748</v>
      </c>
      <c r="D2467" t="s">
        <v>3956</v>
      </c>
      <c r="E2467" t="s">
        <v>670</v>
      </c>
      <c r="F2467" t="str">
        <f>VLOOKUP(orders[[#This Row],[product_id]],Products!A:C,3,0)</f>
        <v>Electronics</v>
      </c>
      <c r="G2467">
        <v>1</v>
      </c>
      <c r="H2467" s="6">
        <v>0.13877677332884852</v>
      </c>
      <c r="I2467" s="2">
        <f>VLOOKUP($E2467,
Products!$A$1:$F$201,MATCH(Orders!I$1,Products!$A$1:$F$1,0),0)</f>
        <v>2624.8628733917722</v>
      </c>
      <c r="J2467" s="2">
        <f>VLOOKUP($E2467,
Products!$A$1:$F$201,MATCH(Orders!J$1,Products!$A$1:$F$1,0),0)</f>
        <v>1944.041928611671</v>
      </c>
    </row>
    <row r="2468" spans="1:10">
      <c r="A2468">
        <v>2467</v>
      </c>
      <c r="B2468" s="4">
        <v>45935</v>
      </c>
      <c r="C2468" s="10">
        <f>DATE(YEAR(orders[[#This Row],[order_date]]), MONTH(orders[[#This Row],[order_date]]), 1)</f>
        <v>45931</v>
      </c>
      <c r="D2468" t="s">
        <v>4648</v>
      </c>
      <c r="E2468" t="s">
        <v>517</v>
      </c>
      <c r="F2468" t="str">
        <f>VLOOKUP(orders[[#This Row],[product_id]],Products!A:C,3,0)</f>
        <v>Electronics</v>
      </c>
      <c r="G2468">
        <v>3</v>
      </c>
      <c r="H2468" s="6">
        <v>0.13289073920892117</v>
      </c>
      <c r="I2468" s="2">
        <f>VLOOKUP($E2468,
Products!$A$1:$F$201,MATCH(Orders!I$1,Products!$A$1:$F$1,0),0)</f>
        <v>30304.143268168769</v>
      </c>
      <c r="J2468" s="2">
        <f>VLOOKUP($E2468,
Products!$A$1:$F$201,MATCH(Orders!J$1,Products!$A$1:$F$1,0),0)</f>
        <v>23998.194785181578</v>
      </c>
    </row>
    <row r="2469" spans="1:10">
      <c r="A2469">
        <v>2468</v>
      </c>
      <c r="B2469" s="4">
        <v>44936</v>
      </c>
      <c r="C2469" s="10">
        <f>DATE(YEAR(orders[[#This Row],[order_date]]), MONTH(orders[[#This Row],[order_date]]), 1)</f>
        <v>44927</v>
      </c>
      <c r="D2469" t="s">
        <v>4350</v>
      </c>
      <c r="E2469" t="s">
        <v>586</v>
      </c>
      <c r="F2469" t="str">
        <f>VLOOKUP(orders[[#This Row],[product_id]],Products!A:C,3,0)</f>
        <v>Appliances</v>
      </c>
      <c r="G2469">
        <v>2</v>
      </c>
      <c r="H2469" s="6">
        <v>5.4277620088546003E-2</v>
      </c>
      <c r="I2469" s="2">
        <f>VLOOKUP($E2469,
Products!$A$1:$F$201,MATCH(Orders!I$1,Products!$A$1:$F$1,0),0)</f>
        <v>22928.971424497449</v>
      </c>
      <c r="J2469" s="2">
        <f>VLOOKUP($E2469,
Products!$A$1:$F$201,MATCH(Orders!J$1,Products!$A$1:$F$1,0),0)</f>
        <v>17801.356740692991</v>
      </c>
    </row>
    <row r="2470" spans="1:10">
      <c r="A2470">
        <v>2469</v>
      </c>
      <c r="B2470" s="4">
        <v>45590</v>
      </c>
      <c r="C2470" s="10">
        <f>DATE(YEAR(orders[[#This Row],[order_date]]), MONTH(orders[[#This Row],[order_date]]), 1)</f>
        <v>45566</v>
      </c>
      <c r="D2470" t="s">
        <v>4274</v>
      </c>
      <c r="E2470" t="s">
        <v>507</v>
      </c>
      <c r="F2470" t="str">
        <f>VLOOKUP(orders[[#This Row],[product_id]],Products!A:C,3,0)</f>
        <v>Electronics</v>
      </c>
      <c r="G2470">
        <v>1</v>
      </c>
      <c r="H2470" s="6">
        <v>0.16971572694904274</v>
      </c>
      <c r="I2470" s="2">
        <f>VLOOKUP($E2470,
Products!$A$1:$F$201,MATCH(Orders!I$1,Products!$A$1:$F$1,0),0)</f>
        <v>28502.89768049858</v>
      </c>
      <c r="J2470" s="2">
        <f>VLOOKUP($E2470,
Products!$A$1:$F$201,MATCH(Orders!J$1,Products!$A$1:$F$1,0),0)</f>
        <v>20477.83623923226</v>
      </c>
    </row>
    <row r="2471" spans="1:10">
      <c r="A2471">
        <v>2470</v>
      </c>
      <c r="B2471" s="4">
        <v>45499</v>
      </c>
      <c r="C2471" s="10">
        <f>DATE(YEAR(orders[[#This Row],[order_date]]), MONTH(orders[[#This Row],[order_date]]), 1)</f>
        <v>45474</v>
      </c>
      <c r="D2471" t="s">
        <v>1641</v>
      </c>
      <c r="E2471" t="s">
        <v>558</v>
      </c>
      <c r="F2471" t="str">
        <f>VLOOKUP(orders[[#This Row],[product_id]],Products!A:C,3,0)</f>
        <v>Electronics</v>
      </c>
      <c r="G2471">
        <v>1</v>
      </c>
      <c r="H2471" s="6">
        <v>0.10225194529366002</v>
      </c>
      <c r="I2471" s="2">
        <f>VLOOKUP($E2471,
Products!$A$1:$F$201,MATCH(Orders!I$1,Products!$A$1:$F$1,0),0)</f>
        <v>30121.382934618541</v>
      </c>
      <c r="J2471" s="2">
        <f>VLOOKUP($E2471,
Products!$A$1:$F$201,MATCH(Orders!J$1,Products!$A$1:$F$1,0),0)</f>
        <v>20439.226581954921</v>
      </c>
    </row>
    <row r="2472" spans="1:10">
      <c r="A2472">
        <v>2471</v>
      </c>
      <c r="B2472" s="4">
        <v>45575</v>
      </c>
      <c r="C2472" s="10">
        <f>DATE(YEAR(orders[[#This Row],[order_date]]), MONTH(orders[[#This Row],[order_date]]), 1)</f>
        <v>45566</v>
      </c>
      <c r="D2472" t="s">
        <v>1833</v>
      </c>
      <c r="E2472" t="s">
        <v>658</v>
      </c>
      <c r="F2472" t="str">
        <f>VLOOKUP(orders[[#This Row],[product_id]],Products!A:C,3,0)</f>
        <v>Electronics</v>
      </c>
      <c r="G2472">
        <v>1</v>
      </c>
      <c r="H2472" s="6">
        <v>0.21601598322142926</v>
      </c>
      <c r="I2472" s="2">
        <f>VLOOKUP($E2472,
Products!$A$1:$F$201,MATCH(Orders!I$1,Products!$A$1:$F$1,0),0)</f>
        <v>2455.4664524813788</v>
      </c>
      <c r="J2472" s="2">
        <f>VLOOKUP($E2472,
Products!$A$1:$F$201,MATCH(Orders!J$1,Products!$A$1:$F$1,0),0)</f>
        <v>1763.2139459131699</v>
      </c>
    </row>
    <row r="2473" spans="1:10">
      <c r="A2473">
        <v>2472</v>
      </c>
      <c r="B2473" s="4">
        <v>45839</v>
      </c>
      <c r="C2473" s="10">
        <f>DATE(YEAR(orders[[#This Row],[order_date]]), MONTH(orders[[#This Row],[order_date]]), 1)</f>
        <v>45839</v>
      </c>
      <c r="D2473" t="s">
        <v>2046</v>
      </c>
      <c r="E2473" t="s">
        <v>661</v>
      </c>
      <c r="F2473" t="str">
        <f>VLOOKUP(orders[[#This Row],[product_id]],Products!A:C,3,0)</f>
        <v>Electronics</v>
      </c>
      <c r="G2473">
        <v>1</v>
      </c>
      <c r="H2473" s="6">
        <v>0.15427047197347526</v>
      </c>
      <c r="I2473" s="2">
        <f>VLOOKUP($E2473,
Products!$A$1:$F$201,MATCH(Orders!I$1,Products!$A$1:$F$1,0),0)</f>
        <v>18760.038541255031</v>
      </c>
      <c r="J2473" s="2">
        <f>VLOOKUP($E2473,
Products!$A$1:$F$201,MATCH(Orders!J$1,Products!$A$1:$F$1,0),0)</f>
        <v>13545.127547708629</v>
      </c>
    </row>
    <row r="2474" spans="1:10">
      <c r="A2474">
        <v>2473</v>
      </c>
      <c r="B2474" s="4">
        <v>45566</v>
      </c>
      <c r="C2474" s="10">
        <f>DATE(YEAR(orders[[#This Row],[order_date]]), MONTH(orders[[#This Row],[order_date]]), 1)</f>
        <v>45566</v>
      </c>
      <c r="D2474" t="s">
        <v>1412</v>
      </c>
      <c r="E2474" t="s">
        <v>678</v>
      </c>
      <c r="F2474" t="str">
        <f>VLOOKUP(orders[[#This Row],[product_id]],Products!A:C,3,0)</f>
        <v>Appliances</v>
      </c>
      <c r="G2474">
        <v>3</v>
      </c>
      <c r="H2474" s="6">
        <v>0.1189331066431864</v>
      </c>
      <c r="I2474" s="2">
        <f>VLOOKUP($E2474,
Products!$A$1:$F$201,MATCH(Orders!I$1,Products!$A$1:$F$1,0),0)</f>
        <v>24547.80463631255</v>
      </c>
      <c r="J2474" s="2">
        <f>VLOOKUP($E2474,
Products!$A$1:$F$201,MATCH(Orders!J$1,Products!$A$1:$F$1,0),0)</f>
        <v>16599.667533695861</v>
      </c>
    </row>
    <row r="2475" spans="1:10">
      <c r="A2475">
        <v>2474</v>
      </c>
      <c r="B2475" s="4">
        <v>45542</v>
      </c>
      <c r="C2475" s="10">
        <f>DATE(YEAR(orders[[#This Row],[order_date]]), MONTH(orders[[#This Row],[order_date]]), 1)</f>
        <v>45536</v>
      </c>
      <c r="D2475" t="s">
        <v>4545</v>
      </c>
      <c r="E2475" t="s">
        <v>542</v>
      </c>
      <c r="F2475" t="str">
        <f>VLOOKUP(orders[[#This Row],[product_id]],Products!A:C,3,0)</f>
        <v>Electronics</v>
      </c>
      <c r="G2475">
        <v>1</v>
      </c>
      <c r="H2475" s="6">
        <v>0.12740750377923959</v>
      </c>
      <c r="I2475" s="2">
        <f>VLOOKUP($E2475,
Products!$A$1:$F$201,MATCH(Orders!I$1,Products!$A$1:$F$1,0),0)</f>
        <v>29298.352838526029</v>
      </c>
      <c r="J2475" s="2">
        <f>VLOOKUP($E2475,
Products!$A$1:$F$201,MATCH(Orders!J$1,Products!$A$1:$F$1,0),0)</f>
        <v>19250.751682102291</v>
      </c>
    </row>
    <row r="2476" spans="1:10">
      <c r="A2476">
        <v>2475</v>
      </c>
      <c r="B2476" s="4">
        <v>45624</v>
      </c>
      <c r="C2476" s="10">
        <f>DATE(YEAR(orders[[#This Row],[order_date]]), MONTH(orders[[#This Row],[order_date]]), 1)</f>
        <v>45597</v>
      </c>
      <c r="D2476" t="s">
        <v>3729</v>
      </c>
      <c r="E2476" t="s">
        <v>650</v>
      </c>
      <c r="F2476" t="str">
        <f>VLOOKUP(orders[[#This Row],[product_id]],Products!A:C,3,0)</f>
        <v>Electronics</v>
      </c>
      <c r="G2476">
        <v>2</v>
      </c>
      <c r="H2476" s="6">
        <v>0.24190181559533774</v>
      </c>
      <c r="I2476" s="2">
        <f>VLOOKUP($E2476,
Products!$A$1:$F$201,MATCH(Orders!I$1,Products!$A$1:$F$1,0),0)</f>
        <v>12936.529609330941</v>
      </c>
      <c r="J2476" s="2">
        <f>VLOOKUP($E2476,
Products!$A$1:$F$201,MATCH(Orders!J$1,Products!$A$1:$F$1,0),0)</f>
        <v>9465.2602677376308</v>
      </c>
    </row>
    <row r="2477" spans="1:10">
      <c r="A2477">
        <v>2476</v>
      </c>
      <c r="B2477" s="4">
        <v>45835</v>
      </c>
      <c r="C2477" s="10">
        <f>DATE(YEAR(orders[[#This Row],[order_date]]), MONTH(orders[[#This Row],[order_date]]), 1)</f>
        <v>45809</v>
      </c>
      <c r="D2477" t="s">
        <v>4365</v>
      </c>
      <c r="E2477" t="s">
        <v>574</v>
      </c>
      <c r="F2477" t="str">
        <f>VLOOKUP(orders[[#This Row],[product_id]],Products!A:C,3,0)</f>
        <v>Electronics</v>
      </c>
      <c r="G2477">
        <v>2</v>
      </c>
      <c r="H2477" s="6">
        <v>0.2413056968573794</v>
      </c>
      <c r="I2477" s="2">
        <f>VLOOKUP($E2477,
Products!$A$1:$F$201,MATCH(Orders!I$1,Products!$A$1:$F$1,0),0)</f>
        <v>30824.427673567101</v>
      </c>
      <c r="J2477" s="2">
        <f>VLOOKUP($E2477,
Products!$A$1:$F$201,MATCH(Orders!J$1,Products!$A$1:$F$1,0),0)</f>
        <v>20473.07476940487</v>
      </c>
    </row>
    <row r="2478" spans="1:10">
      <c r="A2478">
        <v>2477</v>
      </c>
      <c r="B2478" s="4">
        <v>45104</v>
      </c>
      <c r="C2478" s="10">
        <f>DATE(YEAR(orders[[#This Row],[order_date]]), MONTH(orders[[#This Row],[order_date]]), 1)</f>
        <v>45078</v>
      </c>
      <c r="D2478" t="s">
        <v>1488</v>
      </c>
      <c r="E2478" t="s">
        <v>561</v>
      </c>
      <c r="F2478" t="str">
        <f>VLOOKUP(orders[[#This Row],[product_id]],Products!A:C,3,0)</f>
        <v>Appliances</v>
      </c>
      <c r="G2478">
        <v>3</v>
      </c>
      <c r="H2478" s="6">
        <v>6.3290378200550612E-2</v>
      </c>
      <c r="I2478" s="2">
        <f>VLOOKUP($E2478,
Products!$A$1:$F$201,MATCH(Orders!I$1,Products!$A$1:$F$1,0),0)</f>
        <v>23155.073093252329</v>
      </c>
      <c r="J2478" s="2">
        <f>VLOOKUP($E2478,
Products!$A$1:$F$201,MATCH(Orders!J$1,Products!$A$1:$F$1,0),0)</f>
        <v>17849.867849807979</v>
      </c>
    </row>
    <row r="2479" spans="1:10">
      <c r="A2479">
        <v>2478</v>
      </c>
      <c r="B2479" s="4">
        <v>45795</v>
      </c>
      <c r="C2479" s="10">
        <f>DATE(YEAR(orders[[#This Row],[order_date]]), MONTH(orders[[#This Row],[order_date]]), 1)</f>
        <v>45778</v>
      </c>
      <c r="D2479" t="s">
        <v>1910</v>
      </c>
      <c r="E2479" t="s">
        <v>626</v>
      </c>
      <c r="F2479" t="str">
        <f>VLOOKUP(orders[[#This Row],[product_id]],Products!A:C,3,0)</f>
        <v>Electronics</v>
      </c>
      <c r="G2479">
        <v>1</v>
      </c>
      <c r="H2479" s="6">
        <v>0.13491534166047806</v>
      </c>
      <c r="I2479" s="2">
        <f>VLOOKUP($E2479,
Products!$A$1:$F$201,MATCH(Orders!I$1,Products!$A$1:$F$1,0),0)</f>
        <v>19602.440815481601</v>
      </c>
      <c r="J2479" s="2">
        <f>VLOOKUP($E2479,
Products!$A$1:$F$201,MATCH(Orders!J$1,Products!$A$1:$F$1,0),0)</f>
        <v>14427.862284038891</v>
      </c>
    </row>
    <row r="2480" spans="1:10">
      <c r="A2480">
        <v>2479</v>
      </c>
      <c r="B2480" s="4">
        <v>45956</v>
      </c>
      <c r="C2480" s="10">
        <f>DATE(YEAR(orders[[#This Row],[order_date]]), MONTH(orders[[#This Row],[order_date]]), 1)</f>
        <v>45931</v>
      </c>
      <c r="D2480" t="s">
        <v>2885</v>
      </c>
      <c r="E2480" t="s">
        <v>563</v>
      </c>
      <c r="F2480" t="str">
        <f>VLOOKUP(orders[[#This Row],[product_id]],Products!A:C,3,0)</f>
        <v>Electronics</v>
      </c>
      <c r="G2480">
        <v>3</v>
      </c>
      <c r="H2480" s="6">
        <v>0.19691839532863964</v>
      </c>
      <c r="I2480" s="2">
        <f>VLOOKUP($E2480,
Products!$A$1:$F$201,MATCH(Orders!I$1,Products!$A$1:$F$1,0),0)</f>
        <v>2267.1489506516559</v>
      </c>
      <c r="J2480" s="2">
        <f>VLOOKUP($E2480,
Products!$A$1:$F$201,MATCH(Orders!J$1,Products!$A$1:$F$1,0),0)</f>
        <v>1538.7671398485211</v>
      </c>
    </row>
    <row r="2481" spans="1:10">
      <c r="A2481">
        <v>2480</v>
      </c>
      <c r="B2481" s="4">
        <v>45779</v>
      </c>
      <c r="C2481" s="10">
        <f>DATE(YEAR(orders[[#This Row],[order_date]]), MONTH(orders[[#This Row],[order_date]]), 1)</f>
        <v>45778</v>
      </c>
      <c r="D2481" t="s">
        <v>3416</v>
      </c>
      <c r="E2481" t="s">
        <v>509</v>
      </c>
      <c r="F2481" t="str">
        <f>VLOOKUP(orders[[#This Row],[product_id]],Products!A:C,3,0)</f>
        <v>Appliances</v>
      </c>
      <c r="G2481">
        <v>1</v>
      </c>
      <c r="H2481" s="6">
        <v>0.13705035524606091</v>
      </c>
      <c r="I2481" s="2">
        <f>VLOOKUP($E2481,
Products!$A$1:$F$201,MATCH(Orders!I$1,Products!$A$1:$F$1,0),0)</f>
        <v>23898.369282732219</v>
      </c>
      <c r="J2481" s="2">
        <f>VLOOKUP($E2481,
Products!$A$1:$F$201,MATCH(Orders!J$1,Products!$A$1:$F$1,0),0)</f>
        <v>16491.822147524919</v>
      </c>
    </row>
    <row r="2482" spans="1:10">
      <c r="A2482">
        <v>2481</v>
      </c>
      <c r="B2482" s="4">
        <v>45233</v>
      </c>
      <c r="C2482" s="10">
        <f>DATE(YEAR(orders[[#This Row],[order_date]]), MONTH(orders[[#This Row],[order_date]]), 1)</f>
        <v>45231</v>
      </c>
      <c r="D2482" t="s">
        <v>1884</v>
      </c>
      <c r="E2482" t="s">
        <v>608</v>
      </c>
      <c r="F2482" t="str">
        <f>VLOOKUP(orders[[#This Row],[product_id]],Products!A:C,3,0)</f>
        <v>Electronics</v>
      </c>
      <c r="G2482">
        <v>1</v>
      </c>
      <c r="H2482" s="6">
        <v>0.16265078850203618</v>
      </c>
      <c r="I2482" s="2">
        <f>VLOOKUP($E2482,
Products!$A$1:$F$201,MATCH(Orders!I$1,Products!$A$1:$F$1,0),0)</f>
        <v>32509.710212279751</v>
      </c>
      <c r="J2482" s="2">
        <f>VLOOKUP($E2482,
Products!$A$1:$F$201,MATCH(Orders!J$1,Products!$A$1:$F$1,0),0)</f>
        <v>23699.228985408761</v>
      </c>
    </row>
    <row r="2483" spans="1:10">
      <c r="A2483">
        <v>2482</v>
      </c>
      <c r="B2483" s="4">
        <v>45474</v>
      </c>
      <c r="C2483" s="10">
        <f>DATE(YEAR(orders[[#This Row],[order_date]]), MONTH(orders[[#This Row],[order_date]]), 1)</f>
        <v>45474</v>
      </c>
      <c r="D2483" t="s">
        <v>3112</v>
      </c>
      <c r="E2483" t="s">
        <v>688</v>
      </c>
      <c r="F2483" t="str">
        <f>VLOOKUP(orders[[#This Row],[product_id]],Products!A:C,3,0)</f>
        <v>Appliances</v>
      </c>
      <c r="G2483">
        <v>1</v>
      </c>
      <c r="H2483" s="6">
        <v>6.3644716197670134E-2</v>
      </c>
      <c r="I2483" s="2">
        <f>VLOOKUP($E2483,
Products!$A$1:$F$201,MATCH(Orders!I$1,Products!$A$1:$F$1,0),0)</f>
        <v>5983.6860426434141</v>
      </c>
      <c r="J2483" s="2">
        <f>VLOOKUP($E2483,
Products!$A$1:$F$201,MATCH(Orders!J$1,Products!$A$1:$F$1,0),0)</f>
        <v>3911.563059036529</v>
      </c>
    </row>
    <row r="2484" spans="1:10">
      <c r="A2484">
        <v>2483</v>
      </c>
      <c r="B2484" s="4">
        <v>45253</v>
      </c>
      <c r="C2484" s="10">
        <f>DATE(YEAR(orders[[#This Row],[order_date]]), MONTH(orders[[#This Row],[order_date]]), 1)</f>
        <v>45231</v>
      </c>
      <c r="D2484" t="s">
        <v>1964</v>
      </c>
      <c r="E2484" t="s">
        <v>554</v>
      </c>
      <c r="F2484" t="str">
        <f>VLOOKUP(orders[[#This Row],[product_id]],Products!A:C,3,0)</f>
        <v>Appliances</v>
      </c>
      <c r="G2484">
        <v>1</v>
      </c>
      <c r="H2484" s="6">
        <v>6.7066769757266553E-2</v>
      </c>
      <c r="I2484" s="2">
        <f>VLOOKUP($E2484,
Products!$A$1:$F$201,MATCH(Orders!I$1,Products!$A$1:$F$1,0),0)</f>
        <v>2088.6647814855078</v>
      </c>
      <c r="J2484" s="2">
        <f>VLOOKUP($E2484,
Products!$A$1:$F$201,MATCH(Orders!J$1,Products!$A$1:$F$1,0),0)</f>
        <v>1371.380040542937</v>
      </c>
    </row>
    <row r="2485" spans="1:10">
      <c r="A2485">
        <v>2484</v>
      </c>
      <c r="B2485" s="4">
        <v>45321</v>
      </c>
      <c r="C2485" s="10">
        <f>DATE(YEAR(orders[[#This Row],[order_date]]), MONTH(orders[[#This Row],[order_date]]), 1)</f>
        <v>45292</v>
      </c>
      <c r="D2485" t="s">
        <v>3513</v>
      </c>
      <c r="E2485" t="s">
        <v>543</v>
      </c>
      <c r="F2485" t="str">
        <f>VLOOKUP(orders[[#This Row],[product_id]],Products!A:C,3,0)</f>
        <v>Appliances</v>
      </c>
      <c r="G2485">
        <v>2</v>
      </c>
      <c r="H2485" s="6">
        <v>5.6288828864264402E-2</v>
      </c>
      <c r="I2485" s="2">
        <f>VLOOKUP($E2485,
Products!$A$1:$F$201,MATCH(Orders!I$1,Products!$A$1:$F$1,0),0)</f>
        <v>2300.989425669633</v>
      </c>
      <c r="J2485" s="2">
        <f>VLOOKUP($E2485,
Products!$A$1:$F$201,MATCH(Orders!J$1,Products!$A$1:$F$1,0),0)</f>
        <v>1726.390958088811</v>
      </c>
    </row>
    <row r="2486" spans="1:10">
      <c r="A2486">
        <v>2485</v>
      </c>
      <c r="B2486" s="4">
        <v>45226</v>
      </c>
      <c r="C2486" s="10">
        <f>DATE(YEAR(orders[[#This Row],[order_date]]), MONTH(orders[[#This Row],[order_date]]), 1)</f>
        <v>45200</v>
      </c>
      <c r="D2486" t="s">
        <v>870</v>
      </c>
      <c r="E2486" t="s">
        <v>550</v>
      </c>
      <c r="F2486" t="str">
        <f>VLOOKUP(orders[[#This Row],[product_id]],Products!A:C,3,0)</f>
        <v>Electronics</v>
      </c>
      <c r="G2486">
        <v>1</v>
      </c>
      <c r="H2486" s="6">
        <v>0.20876653314532087</v>
      </c>
      <c r="I2486" s="2">
        <f>VLOOKUP($E2486,
Products!$A$1:$F$201,MATCH(Orders!I$1,Products!$A$1:$F$1,0),0)</f>
        <v>21928.70634496431</v>
      </c>
      <c r="J2486" s="2">
        <f>VLOOKUP($E2486,
Products!$A$1:$F$201,MATCH(Orders!J$1,Products!$A$1:$F$1,0),0)</f>
        <v>17227.037321653719</v>
      </c>
    </row>
    <row r="2487" spans="1:10">
      <c r="A2487">
        <v>2486</v>
      </c>
      <c r="B2487" s="4">
        <v>45675</v>
      </c>
      <c r="C2487" s="10">
        <f>DATE(YEAR(orders[[#This Row],[order_date]]), MONTH(orders[[#This Row],[order_date]]), 1)</f>
        <v>45658</v>
      </c>
      <c r="D2487" t="s">
        <v>3470</v>
      </c>
      <c r="E2487" t="s">
        <v>613</v>
      </c>
      <c r="F2487" t="str">
        <f>VLOOKUP(orders[[#This Row],[product_id]],Products!A:C,3,0)</f>
        <v>Appliances</v>
      </c>
      <c r="G2487">
        <v>1</v>
      </c>
      <c r="H2487" s="6">
        <v>7.2960221718482682E-2</v>
      </c>
      <c r="I2487" s="2">
        <f>VLOOKUP($E2487,
Products!$A$1:$F$201,MATCH(Orders!I$1,Products!$A$1:$F$1,0),0)</f>
        <v>6365.2492969652412</v>
      </c>
      <c r="J2487" s="2">
        <f>VLOOKUP($E2487,
Products!$A$1:$F$201,MATCH(Orders!J$1,Products!$A$1:$F$1,0),0)</f>
        <v>4174.927496964433</v>
      </c>
    </row>
    <row r="2488" spans="1:10">
      <c r="A2488">
        <v>2487</v>
      </c>
      <c r="B2488" s="4">
        <v>45211</v>
      </c>
      <c r="C2488" s="10">
        <f>DATE(YEAR(orders[[#This Row],[order_date]]), MONTH(orders[[#This Row],[order_date]]), 1)</f>
        <v>45200</v>
      </c>
      <c r="D2488" t="s">
        <v>3180</v>
      </c>
      <c r="E2488" t="s">
        <v>663</v>
      </c>
      <c r="F2488" t="str">
        <f>VLOOKUP(orders[[#This Row],[product_id]],Products!A:C,3,0)</f>
        <v>Electronics</v>
      </c>
      <c r="G2488">
        <v>1</v>
      </c>
      <c r="H2488" s="6">
        <v>0.20767690452761159</v>
      </c>
      <c r="I2488" s="2">
        <f>VLOOKUP($E2488,
Products!$A$1:$F$201,MATCH(Orders!I$1,Products!$A$1:$F$1,0),0)</f>
        <v>12863.39473364416</v>
      </c>
      <c r="J2488" s="2">
        <f>VLOOKUP($E2488,
Products!$A$1:$F$201,MATCH(Orders!J$1,Products!$A$1:$F$1,0),0)</f>
        <v>9312.9321574947517</v>
      </c>
    </row>
    <row r="2489" spans="1:10">
      <c r="A2489">
        <v>2488</v>
      </c>
      <c r="B2489" s="4">
        <v>45256</v>
      </c>
      <c r="C2489" s="10">
        <f>DATE(YEAR(orders[[#This Row],[order_date]]), MONTH(orders[[#This Row],[order_date]]), 1)</f>
        <v>45231</v>
      </c>
      <c r="D2489" t="s">
        <v>3430</v>
      </c>
      <c r="E2489" t="s">
        <v>542</v>
      </c>
      <c r="F2489" t="str">
        <f>VLOOKUP(orders[[#This Row],[product_id]],Products!A:C,3,0)</f>
        <v>Electronics</v>
      </c>
      <c r="G2489">
        <v>1</v>
      </c>
      <c r="H2489" s="6">
        <v>0.11015909385035488</v>
      </c>
      <c r="I2489" s="2">
        <f>VLOOKUP($E2489,
Products!$A$1:$F$201,MATCH(Orders!I$1,Products!$A$1:$F$1,0),0)</f>
        <v>29298.352838526029</v>
      </c>
      <c r="J2489" s="2">
        <f>VLOOKUP($E2489,
Products!$A$1:$F$201,MATCH(Orders!J$1,Products!$A$1:$F$1,0),0)</f>
        <v>19250.751682102291</v>
      </c>
    </row>
    <row r="2490" spans="1:10">
      <c r="A2490">
        <v>2489</v>
      </c>
      <c r="B2490" s="4">
        <v>44976</v>
      </c>
      <c r="C2490" s="10">
        <f>DATE(YEAR(orders[[#This Row],[order_date]]), MONTH(orders[[#This Row],[order_date]]), 1)</f>
        <v>44958</v>
      </c>
      <c r="D2490" t="s">
        <v>3241</v>
      </c>
      <c r="E2490" t="s">
        <v>689</v>
      </c>
      <c r="F2490" t="str">
        <f>VLOOKUP(orders[[#This Row],[product_id]],Products!A:C,3,0)</f>
        <v>Electronics</v>
      </c>
      <c r="G2490">
        <v>2</v>
      </c>
      <c r="H2490" s="6">
        <v>0.1753760717483103</v>
      </c>
      <c r="I2490" s="2">
        <f>VLOOKUP($E2490,
Products!$A$1:$F$201,MATCH(Orders!I$1,Products!$A$1:$F$1,0),0)</f>
        <v>22021.70433799336</v>
      </c>
      <c r="J2490" s="2">
        <f>VLOOKUP($E2490,
Products!$A$1:$F$201,MATCH(Orders!J$1,Products!$A$1:$F$1,0),0)</f>
        <v>16990.60087110737</v>
      </c>
    </row>
    <row r="2491" spans="1:10">
      <c r="A2491">
        <v>2490</v>
      </c>
      <c r="B2491" s="4">
        <v>45699</v>
      </c>
      <c r="C2491" s="10">
        <f>DATE(YEAR(orders[[#This Row],[order_date]]), MONTH(orders[[#This Row],[order_date]]), 1)</f>
        <v>45689</v>
      </c>
      <c r="D2491" t="s">
        <v>918</v>
      </c>
      <c r="E2491" t="s">
        <v>660</v>
      </c>
      <c r="F2491" t="str">
        <f>VLOOKUP(orders[[#This Row],[product_id]],Products!A:C,3,0)</f>
        <v>Appliances</v>
      </c>
      <c r="G2491">
        <v>1</v>
      </c>
      <c r="H2491" s="6">
        <v>0.12688484228670152</v>
      </c>
      <c r="I2491" s="2">
        <f>VLOOKUP($E2491,
Products!$A$1:$F$201,MATCH(Orders!I$1,Products!$A$1:$F$1,0),0)</f>
        <v>25996.564605776519</v>
      </c>
      <c r="J2491" s="2">
        <f>VLOOKUP($E2491,
Products!$A$1:$F$201,MATCH(Orders!J$1,Products!$A$1:$F$1,0),0)</f>
        <v>20210.769869456319</v>
      </c>
    </row>
    <row r="2492" spans="1:10">
      <c r="A2492">
        <v>2491</v>
      </c>
      <c r="B2492" s="4">
        <v>45304</v>
      </c>
      <c r="C2492" s="10">
        <f>DATE(YEAR(orders[[#This Row],[order_date]]), MONTH(orders[[#This Row],[order_date]]), 1)</f>
        <v>45292</v>
      </c>
      <c r="D2492" t="s">
        <v>2654</v>
      </c>
      <c r="E2492" t="s">
        <v>537</v>
      </c>
      <c r="F2492" t="str">
        <f>VLOOKUP(orders[[#This Row],[product_id]],Products!A:C,3,0)</f>
        <v>Electronics</v>
      </c>
      <c r="G2492">
        <v>2</v>
      </c>
      <c r="H2492" s="6">
        <v>0.21673973652170103</v>
      </c>
      <c r="I2492" s="2">
        <f>VLOOKUP($E2492,
Products!$A$1:$F$201,MATCH(Orders!I$1,Products!$A$1:$F$1,0),0)</f>
        <v>31703.831103033539</v>
      </c>
      <c r="J2492" s="2">
        <f>VLOOKUP($E2492,
Products!$A$1:$F$201,MATCH(Orders!J$1,Products!$A$1:$F$1,0),0)</f>
        <v>24504.340558054781</v>
      </c>
    </row>
    <row r="2493" spans="1:10">
      <c r="A2493">
        <v>2492</v>
      </c>
      <c r="B2493" s="4">
        <v>45926</v>
      </c>
      <c r="C2493" s="10">
        <f>DATE(YEAR(orders[[#This Row],[order_date]]), MONTH(orders[[#This Row],[order_date]]), 1)</f>
        <v>45901</v>
      </c>
      <c r="D2493" t="s">
        <v>1471</v>
      </c>
      <c r="E2493" t="s">
        <v>644</v>
      </c>
      <c r="F2493" t="str">
        <f>VLOOKUP(orders[[#This Row],[product_id]],Products!A:C,3,0)</f>
        <v>Appliances</v>
      </c>
      <c r="G2493">
        <v>1</v>
      </c>
      <c r="H2493" s="6">
        <v>7.6344185156534697E-2</v>
      </c>
      <c r="I2493" s="2">
        <f>VLOOKUP($E2493,
Products!$A$1:$F$201,MATCH(Orders!I$1,Products!$A$1:$F$1,0),0)</f>
        <v>2076.3860361463489</v>
      </c>
      <c r="J2493" s="2">
        <f>VLOOKUP($E2493,
Products!$A$1:$F$201,MATCH(Orders!J$1,Products!$A$1:$F$1,0),0)</f>
        <v>1496.280632568785</v>
      </c>
    </row>
    <row r="2494" spans="1:10">
      <c r="A2494">
        <v>2493</v>
      </c>
      <c r="B2494" s="4">
        <v>45700</v>
      </c>
      <c r="C2494" s="10">
        <f>DATE(YEAR(orders[[#This Row],[order_date]]), MONTH(orders[[#This Row],[order_date]]), 1)</f>
        <v>45689</v>
      </c>
      <c r="D2494" t="s">
        <v>2910</v>
      </c>
      <c r="E2494" t="s">
        <v>563</v>
      </c>
      <c r="F2494" t="str">
        <f>VLOOKUP(orders[[#This Row],[product_id]],Products!A:C,3,0)</f>
        <v>Electronics</v>
      </c>
      <c r="G2494">
        <v>1</v>
      </c>
      <c r="H2494" s="6">
        <v>0.23121109878966267</v>
      </c>
      <c r="I2494" s="2">
        <f>VLOOKUP($E2494,
Products!$A$1:$F$201,MATCH(Orders!I$1,Products!$A$1:$F$1,0),0)</f>
        <v>2267.1489506516559</v>
      </c>
      <c r="J2494" s="2">
        <f>VLOOKUP($E2494,
Products!$A$1:$F$201,MATCH(Orders!J$1,Products!$A$1:$F$1,0),0)</f>
        <v>1538.7671398485211</v>
      </c>
    </row>
    <row r="2495" spans="1:10">
      <c r="A2495">
        <v>2494</v>
      </c>
      <c r="B2495" s="4">
        <v>46010</v>
      </c>
      <c r="C2495" s="10">
        <f>DATE(YEAR(orders[[#This Row],[order_date]]), MONTH(orders[[#This Row],[order_date]]), 1)</f>
        <v>45992</v>
      </c>
      <c r="D2495" t="s">
        <v>4466</v>
      </c>
      <c r="E2495" t="s">
        <v>582</v>
      </c>
      <c r="F2495" t="str">
        <f>VLOOKUP(orders[[#This Row],[product_id]],Products!A:C,3,0)</f>
        <v>Electronics</v>
      </c>
      <c r="G2495">
        <v>2</v>
      </c>
      <c r="H2495" s="6">
        <v>0.19958268788606692</v>
      </c>
      <c r="I2495" s="2">
        <f>VLOOKUP($E2495,
Products!$A$1:$F$201,MATCH(Orders!I$1,Products!$A$1:$F$1,0),0)</f>
        <v>16266.090182397211</v>
      </c>
      <c r="J2495" s="2">
        <f>VLOOKUP($E2495,
Products!$A$1:$F$201,MATCH(Orders!J$1,Products!$A$1:$F$1,0),0)</f>
        <v>11802.84602487359</v>
      </c>
    </row>
    <row r="2496" spans="1:10">
      <c r="A2496">
        <v>2495</v>
      </c>
      <c r="B2496" s="4">
        <v>45794</v>
      </c>
      <c r="C2496" s="10">
        <f>DATE(YEAR(orders[[#This Row],[order_date]]), MONTH(orders[[#This Row],[order_date]]), 1)</f>
        <v>45778</v>
      </c>
      <c r="D2496" t="s">
        <v>3852</v>
      </c>
      <c r="E2496" t="s">
        <v>668</v>
      </c>
      <c r="F2496" t="str">
        <f>VLOOKUP(orders[[#This Row],[product_id]],Products!A:C,3,0)</f>
        <v>Electronics</v>
      </c>
      <c r="G2496">
        <v>1</v>
      </c>
      <c r="H2496" s="6">
        <v>0.10467867047721939</v>
      </c>
      <c r="I2496" s="2">
        <f>VLOOKUP($E2496,
Products!$A$1:$F$201,MATCH(Orders!I$1,Products!$A$1:$F$1,0),0)</f>
        <v>23702.058773663419</v>
      </c>
      <c r="J2496" s="2">
        <f>VLOOKUP($E2496,
Products!$A$1:$F$201,MATCH(Orders!J$1,Products!$A$1:$F$1,0),0)</f>
        <v>17657.804767621328</v>
      </c>
    </row>
    <row r="2497" spans="1:10">
      <c r="A2497">
        <v>2496</v>
      </c>
      <c r="B2497" s="4">
        <v>44929</v>
      </c>
      <c r="C2497" s="10">
        <f>DATE(YEAR(orders[[#This Row],[order_date]]), MONTH(orders[[#This Row],[order_date]]), 1)</f>
        <v>44927</v>
      </c>
      <c r="D2497" t="s">
        <v>3188</v>
      </c>
      <c r="E2497" t="s">
        <v>522</v>
      </c>
      <c r="F2497" t="str">
        <f>VLOOKUP(orders[[#This Row],[product_id]],Products!A:C,3,0)</f>
        <v>Appliances</v>
      </c>
      <c r="G2497">
        <v>1</v>
      </c>
      <c r="H2497" s="6">
        <v>9.0530557949735455E-2</v>
      </c>
      <c r="I2497" s="2">
        <f>VLOOKUP($E2497,
Products!$A$1:$F$201,MATCH(Orders!I$1,Products!$A$1:$F$1,0),0)</f>
        <v>24966.707940261898</v>
      </c>
      <c r="J2497" s="2">
        <f>VLOOKUP($E2497,
Products!$A$1:$F$201,MATCH(Orders!J$1,Products!$A$1:$F$1,0),0)</f>
        <v>19868.70644165645</v>
      </c>
    </row>
    <row r="2498" spans="1:10">
      <c r="A2498">
        <v>2497</v>
      </c>
      <c r="B2498" s="4">
        <v>45674</v>
      </c>
      <c r="C2498" s="10">
        <f>DATE(YEAR(orders[[#This Row],[order_date]]), MONTH(orders[[#This Row],[order_date]]), 1)</f>
        <v>45658</v>
      </c>
      <c r="D2498" t="s">
        <v>1907</v>
      </c>
      <c r="E2498" t="s">
        <v>663</v>
      </c>
      <c r="F2498" t="str">
        <f>VLOOKUP(orders[[#This Row],[product_id]],Products!A:C,3,0)</f>
        <v>Electronics</v>
      </c>
      <c r="G2498">
        <v>1</v>
      </c>
      <c r="H2498" s="6">
        <v>0.10592771412325169</v>
      </c>
      <c r="I2498" s="2">
        <f>VLOOKUP($E2498,
Products!$A$1:$F$201,MATCH(Orders!I$1,Products!$A$1:$F$1,0),0)</f>
        <v>12863.39473364416</v>
      </c>
      <c r="J2498" s="2">
        <f>VLOOKUP($E2498,
Products!$A$1:$F$201,MATCH(Orders!J$1,Products!$A$1:$F$1,0),0)</f>
        <v>9312.9321574947517</v>
      </c>
    </row>
    <row r="2499" spans="1:10">
      <c r="A2499">
        <v>2498</v>
      </c>
      <c r="B2499" s="4">
        <v>45201</v>
      </c>
      <c r="C2499" s="10">
        <f>DATE(YEAR(orders[[#This Row],[order_date]]), MONTH(orders[[#This Row],[order_date]]), 1)</f>
        <v>45200</v>
      </c>
      <c r="D2499" t="s">
        <v>2525</v>
      </c>
      <c r="E2499" t="s">
        <v>651</v>
      </c>
      <c r="F2499" t="str">
        <f>VLOOKUP(orders[[#This Row],[product_id]],Products!A:C,3,0)</f>
        <v>Electronics</v>
      </c>
      <c r="G2499">
        <v>1</v>
      </c>
      <c r="H2499" s="6">
        <v>0.21489100441053999</v>
      </c>
      <c r="I2499" s="2">
        <f>VLOOKUP($E2499,
Products!$A$1:$F$201,MATCH(Orders!I$1,Products!$A$1:$F$1,0),0)</f>
        <v>28622.091542973511</v>
      </c>
      <c r="J2499" s="2">
        <f>VLOOKUP($E2499,
Products!$A$1:$F$201,MATCH(Orders!J$1,Products!$A$1:$F$1,0),0)</f>
        <v>19327.527634039769</v>
      </c>
    </row>
    <row r="2500" spans="1:10">
      <c r="A2500">
        <v>2499</v>
      </c>
      <c r="B2500" s="4">
        <v>45141</v>
      </c>
      <c r="C2500" s="10">
        <f>DATE(YEAR(orders[[#This Row],[order_date]]), MONTH(orders[[#This Row],[order_date]]), 1)</f>
        <v>45139</v>
      </c>
      <c r="D2500" t="s">
        <v>3595</v>
      </c>
      <c r="E2500" t="s">
        <v>535</v>
      </c>
      <c r="F2500" t="str">
        <f>VLOOKUP(orders[[#This Row],[product_id]],Products!A:C,3,0)</f>
        <v>Appliances</v>
      </c>
      <c r="G2500">
        <v>1</v>
      </c>
      <c r="H2500" s="6">
        <v>6.9739474154460662E-2</v>
      </c>
      <c r="I2500" s="2">
        <f>VLOOKUP($E2500,
Products!$A$1:$F$201,MATCH(Orders!I$1,Products!$A$1:$F$1,0),0)</f>
        <v>25188.460642954858</v>
      </c>
      <c r="J2500" s="2">
        <f>VLOOKUP($E2500,
Products!$A$1:$F$201,MATCH(Orders!J$1,Products!$A$1:$F$1,0),0)</f>
        <v>18873.341689191599</v>
      </c>
    </row>
    <row r="2501" spans="1:10">
      <c r="A2501">
        <v>2500</v>
      </c>
      <c r="B2501" s="4">
        <v>45255</v>
      </c>
      <c r="C2501" s="10">
        <f>DATE(YEAR(orders[[#This Row],[order_date]]), MONTH(orders[[#This Row],[order_date]]), 1)</f>
        <v>45231</v>
      </c>
      <c r="D2501" t="s">
        <v>1350</v>
      </c>
      <c r="E2501" t="s">
        <v>595</v>
      </c>
      <c r="F2501" t="str">
        <f>VLOOKUP(orders[[#This Row],[product_id]],Products!A:C,3,0)</f>
        <v>Electronics</v>
      </c>
      <c r="G2501">
        <v>3</v>
      </c>
      <c r="H2501" s="6">
        <v>0.10683960229846738</v>
      </c>
      <c r="I2501" s="2">
        <f>VLOOKUP($E2501,
Products!$A$1:$F$201,MATCH(Orders!I$1,Products!$A$1:$F$1,0),0)</f>
        <v>2368.316565735005</v>
      </c>
      <c r="J2501" s="2">
        <f>VLOOKUP($E2501,
Products!$A$1:$F$201,MATCH(Orders!J$1,Products!$A$1:$F$1,0),0)</f>
        <v>1668.7588573553539</v>
      </c>
    </row>
    <row r="2502" spans="1:10">
      <c r="A2502">
        <v>2501</v>
      </c>
      <c r="B2502" s="4">
        <v>45181</v>
      </c>
      <c r="C2502" s="10">
        <f>DATE(YEAR(orders[[#This Row],[order_date]]), MONTH(orders[[#This Row],[order_date]]), 1)</f>
        <v>45170</v>
      </c>
      <c r="D2502" t="s">
        <v>2366</v>
      </c>
      <c r="E2502" t="s">
        <v>624</v>
      </c>
      <c r="F2502" t="str">
        <f>VLOOKUP(orders[[#This Row],[product_id]],Products!A:C,3,0)</f>
        <v>Appliances</v>
      </c>
      <c r="G2502">
        <v>1</v>
      </c>
      <c r="H2502" s="6">
        <v>0.1058180068266289</v>
      </c>
      <c r="I2502" s="2">
        <f>VLOOKUP($E2502,
Products!$A$1:$F$201,MATCH(Orders!I$1,Products!$A$1:$F$1,0),0)</f>
        <v>2102.383201797521</v>
      </c>
      <c r="J2502" s="2">
        <f>VLOOKUP($E2502,
Products!$A$1:$F$201,MATCH(Orders!J$1,Products!$A$1:$F$1,0),0)</f>
        <v>1599.330443274388</v>
      </c>
    </row>
    <row r="2503" spans="1:10">
      <c r="A2503">
        <v>2502</v>
      </c>
      <c r="B2503" s="4">
        <v>45052</v>
      </c>
      <c r="C2503" s="10">
        <f>DATE(YEAR(orders[[#This Row],[order_date]]), MONTH(orders[[#This Row],[order_date]]), 1)</f>
        <v>45047</v>
      </c>
      <c r="D2503" t="s">
        <v>3065</v>
      </c>
      <c r="E2503" t="s">
        <v>521</v>
      </c>
      <c r="F2503" t="str">
        <f>VLOOKUP(orders[[#This Row],[product_id]],Products!A:C,3,0)</f>
        <v>Electronics</v>
      </c>
      <c r="G2503">
        <v>2</v>
      </c>
      <c r="H2503" s="6">
        <v>0.18393364646109805</v>
      </c>
      <c r="I2503" s="2">
        <f>VLOOKUP($E2503,
Products!$A$1:$F$201,MATCH(Orders!I$1,Products!$A$1:$F$1,0),0)</f>
        <v>18373.691083837519</v>
      </c>
      <c r="J2503" s="2">
        <f>VLOOKUP($E2503,
Products!$A$1:$F$201,MATCH(Orders!J$1,Products!$A$1:$F$1,0),0)</f>
        <v>14409.80197321412</v>
      </c>
    </row>
    <row r="2504" spans="1:10">
      <c r="A2504">
        <v>2503</v>
      </c>
      <c r="B2504" s="4">
        <v>45693</v>
      </c>
      <c r="C2504" s="10">
        <f>DATE(YEAR(orders[[#This Row],[order_date]]), MONTH(orders[[#This Row],[order_date]]), 1)</f>
        <v>45689</v>
      </c>
      <c r="D2504" t="s">
        <v>2561</v>
      </c>
      <c r="E2504" t="s">
        <v>580</v>
      </c>
      <c r="F2504" t="str">
        <f>VLOOKUP(orders[[#This Row],[product_id]],Products!A:C,3,0)</f>
        <v>Electronics</v>
      </c>
      <c r="G2504">
        <v>1</v>
      </c>
      <c r="H2504" s="6">
        <v>0.17432306802160782</v>
      </c>
      <c r="I2504" s="2">
        <f>VLOOKUP($E2504,
Products!$A$1:$F$201,MATCH(Orders!I$1,Products!$A$1:$F$1,0),0)</f>
        <v>29905.106989935579</v>
      </c>
      <c r="J2504" s="2">
        <f>VLOOKUP($E2504,
Products!$A$1:$F$201,MATCH(Orders!J$1,Products!$A$1:$F$1,0),0)</f>
        <v>22230.930488499071</v>
      </c>
    </row>
    <row r="2505" spans="1:10">
      <c r="A2505">
        <v>2504</v>
      </c>
      <c r="B2505" s="4">
        <v>45143</v>
      </c>
      <c r="C2505" s="10">
        <f>DATE(YEAR(orders[[#This Row],[order_date]]), MONTH(orders[[#This Row],[order_date]]), 1)</f>
        <v>45139</v>
      </c>
      <c r="D2505" t="s">
        <v>832</v>
      </c>
      <c r="E2505" t="s">
        <v>687</v>
      </c>
      <c r="F2505" t="str">
        <f>VLOOKUP(orders[[#This Row],[product_id]],Products!A:C,3,0)</f>
        <v>Electronics</v>
      </c>
      <c r="G2505">
        <v>2</v>
      </c>
      <c r="H2505" s="6">
        <v>0.13693848624571736</v>
      </c>
      <c r="I2505" s="2">
        <f>VLOOKUP($E2505,
Products!$A$1:$F$201,MATCH(Orders!I$1,Products!$A$1:$F$1,0),0)</f>
        <v>12143.737276429891</v>
      </c>
      <c r="J2505" s="2">
        <f>VLOOKUP($E2505,
Products!$A$1:$F$201,MATCH(Orders!J$1,Products!$A$1:$F$1,0),0)</f>
        <v>9077.1957392673976</v>
      </c>
    </row>
    <row r="2506" spans="1:10">
      <c r="A2506">
        <v>2505</v>
      </c>
      <c r="B2506" s="4">
        <v>45758</v>
      </c>
      <c r="C2506" s="10">
        <f>DATE(YEAR(orders[[#This Row],[order_date]]), MONTH(orders[[#This Row],[order_date]]), 1)</f>
        <v>45748</v>
      </c>
      <c r="D2506" t="s">
        <v>1082</v>
      </c>
      <c r="E2506" t="s">
        <v>509</v>
      </c>
      <c r="F2506" t="str">
        <f>VLOOKUP(orders[[#This Row],[product_id]],Products!A:C,3,0)</f>
        <v>Appliances</v>
      </c>
      <c r="G2506">
        <v>3</v>
      </c>
      <c r="H2506" s="6">
        <v>6.8851141286401768E-2</v>
      </c>
      <c r="I2506" s="2">
        <f>VLOOKUP($E2506,
Products!$A$1:$F$201,MATCH(Orders!I$1,Products!$A$1:$F$1,0),0)</f>
        <v>23898.369282732219</v>
      </c>
      <c r="J2506" s="2">
        <f>VLOOKUP($E2506,
Products!$A$1:$F$201,MATCH(Orders!J$1,Products!$A$1:$F$1,0),0)</f>
        <v>16491.822147524919</v>
      </c>
    </row>
    <row r="2507" spans="1:10">
      <c r="A2507">
        <v>2506</v>
      </c>
      <c r="B2507" s="4">
        <v>45108</v>
      </c>
      <c r="C2507" s="10">
        <f>DATE(YEAR(orders[[#This Row],[order_date]]), MONTH(orders[[#This Row],[order_date]]), 1)</f>
        <v>45108</v>
      </c>
      <c r="D2507" t="s">
        <v>4122</v>
      </c>
      <c r="E2507" t="s">
        <v>632</v>
      </c>
      <c r="F2507" t="str">
        <f>VLOOKUP(orders[[#This Row],[product_id]],Products!A:C,3,0)</f>
        <v>Electronics</v>
      </c>
      <c r="G2507">
        <v>2</v>
      </c>
      <c r="H2507" s="6">
        <v>0.22822137658989358</v>
      </c>
      <c r="I2507" s="2">
        <f>VLOOKUP($E2507,
Products!$A$1:$F$201,MATCH(Orders!I$1,Products!$A$1:$F$1,0),0)</f>
        <v>23049.571773693999</v>
      </c>
      <c r="J2507" s="2">
        <f>VLOOKUP($E2507,
Products!$A$1:$F$201,MATCH(Orders!J$1,Products!$A$1:$F$1,0),0)</f>
        <v>15791.461375569639</v>
      </c>
    </row>
    <row r="2508" spans="1:10">
      <c r="A2508">
        <v>2507</v>
      </c>
      <c r="B2508" s="4">
        <v>45260</v>
      </c>
      <c r="C2508" s="10">
        <f>DATE(YEAR(orders[[#This Row],[order_date]]), MONTH(orders[[#This Row],[order_date]]), 1)</f>
        <v>45231</v>
      </c>
      <c r="D2508" t="s">
        <v>930</v>
      </c>
      <c r="E2508" t="s">
        <v>610</v>
      </c>
      <c r="F2508" t="str">
        <f>VLOOKUP(orders[[#This Row],[product_id]],Products!A:C,3,0)</f>
        <v>Appliances</v>
      </c>
      <c r="G2508">
        <v>1</v>
      </c>
      <c r="H2508" s="6">
        <v>0.12279725849435554</v>
      </c>
      <c r="I2508" s="2">
        <f>VLOOKUP($E2508,
Products!$A$1:$F$201,MATCH(Orders!I$1,Products!$A$1:$F$1,0),0)</f>
        <v>23456.386855186989</v>
      </c>
      <c r="J2508" s="2">
        <f>VLOOKUP($E2508,
Products!$A$1:$F$201,MATCH(Orders!J$1,Products!$A$1:$F$1,0),0)</f>
        <v>16522.385271144129</v>
      </c>
    </row>
    <row r="2509" spans="1:10">
      <c r="A2509">
        <v>2508</v>
      </c>
      <c r="B2509" s="4">
        <v>45437</v>
      </c>
      <c r="C2509" s="10">
        <f>DATE(YEAR(orders[[#This Row],[order_date]]), MONTH(orders[[#This Row],[order_date]]), 1)</f>
        <v>45413</v>
      </c>
      <c r="D2509" t="s">
        <v>3794</v>
      </c>
      <c r="E2509" t="s">
        <v>648</v>
      </c>
      <c r="F2509" t="str">
        <f>VLOOKUP(orders[[#This Row],[product_id]],Products!A:C,3,0)</f>
        <v>Electronics</v>
      </c>
      <c r="G2509">
        <v>1</v>
      </c>
      <c r="H2509" s="6">
        <v>0.17118598775149807</v>
      </c>
      <c r="I2509" s="2">
        <f>VLOOKUP($E2509,
Products!$A$1:$F$201,MATCH(Orders!I$1,Products!$A$1:$F$1,0),0)</f>
        <v>11049.50250218974</v>
      </c>
      <c r="J2509" s="2">
        <f>VLOOKUP($E2509,
Products!$A$1:$F$201,MATCH(Orders!J$1,Products!$A$1:$F$1,0),0)</f>
        <v>7252.1207539007246</v>
      </c>
    </row>
    <row r="2510" spans="1:10">
      <c r="A2510">
        <v>2509</v>
      </c>
      <c r="B2510" s="4">
        <v>45309</v>
      </c>
      <c r="C2510" s="10">
        <f>DATE(YEAR(orders[[#This Row],[order_date]]), MONTH(orders[[#This Row],[order_date]]), 1)</f>
        <v>45292</v>
      </c>
      <c r="D2510" t="s">
        <v>1202</v>
      </c>
      <c r="E2510" t="s">
        <v>660</v>
      </c>
      <c r="F2510" t="str">
        <f>VLOOKUP(orders[[#This Row],[product_id]],Products!A:C,3,0)</f>
        <v>Appliances</v>
      </c>
      <c r="G2510">
        <v>1</v>
      </c>
      <c r="H2510" s="6">
        <v>8.3726832102898344E-2</v>
      </c>
      <c r="I2510" s="2">
        <f>VLOOKUP($E2510,
Products!$A$1:$F$201,MATCH(Orders!I$1,Products!$A$1:$F$1,0),0)</f>
        <v>25996.564605776519</v>
      </c>
      <c r="J2510" s="2">
        <f>VLOOKUP($E2510,
Products!$A$1:$F$201,MATCH(Orders!J$1,Products!$A$1:$F$1,0),0)</f>
        <v>20210.769869456319</v>
      </c>
    </row>
    <row r="2511" spans="1:10">
      <c r="A2511">
        <v>2510</v>
      </c>
      <c r="B2511" s="4">
        <v>45258</v>
      </c>
      <c r="C2511" s="10">
        <f>DATE(YEAR(orders[[#This Row],[order_date]]), MONTH(orders[[#This Row],[order_date]]), 1)</f>
        <v>45231</v>
      </c>
      <c r="D2511" t="s">
        <v>2722</v>
      </c>
      <c r="E2511" t="s">
        <v>509</v>
      </c>
      <c r="F2511" t="str">
        <f>VLOOKUP(orders[[#This Row],[product_id]],Products!A:C,3,0)</f>
        <v>Appliances</v>
      </c>
      <c r="G2511">
        <v>1</v>
      </c>
      <c r="H2511" s="6">
        <v>9.4047002680805639E-2</v>
      </c>
      <c r="I2511" s="2">
        <f>VLOOKUP($E2511,
Products!$A$1:$F$201,MATCH(Orders!I$1,Products!$A$1:$F$1,0),0)</f>
        <v>23898.369282732219</v>
      </c>
      <c r="J2511" s="2">
        <f>VLOOKUP($E2511,
Products!$A$1:$F$201,MATCH(Orders!J$1,Products!$A$1:$F$1,0),0)</f>
        <v>16491.822147524919</v>
      </c>
    </row>
    <row r="2512" spans="1:10">
      <c r="A2512">
        <v>2511</v>
      </c>
      <c r="B2512" s="4">
        <v>45826</v>
      </c>
      <c r="C2512" s="10">
        <f>DATE(YEAR(orders[[#This Row],[order_date]]), MONTH(orders[[#This Row],[order_date]]), 1)</f>
        <v>45809</v>
      </c>
      <c r="D2512" t="s">
        <v>1178</v>
      </c>
      <c r="E2512" t="s">
        <v>668</v>
      </c>
      <c r="F2512" t="str">
        <f>VLOOKUP(orders[[#This Row],[product_id]],Products!A:C,3,0)</f>
        <v>Electronics</v>
      </c>
      <c r="G2512">
        <v>1</v>
      </c>
      <c r="H2512" s="6">
        <v>0.16419206606323403</v>
      </c>
      <c r="I2512" s="2">
        <f>VLOOKUP($E2512,
Products!$A$1:$F$201,MATCH(Orders!I$1,Products!$A$1:$F$1,0),0)</f>
        <v>23702.058773663419</v>
      </c>
      <c r="J2512" s="2">
        <f>VLOOKUP($E2512,
Products!$A$1:$F$201,MATCH(Orders!J$1,Products!$A$1:$F$1,0),0)</f>
        <v>17657.804767621328</v>
      </c>
    </row>
    <row r="2513" spans="1:10">
      <c r="A2513">
        <v>2512</v>
      </c>
      <c r="B2513" s="4">
        <v>45568</v>
      </c>
      <c r="C2513" s="10">
        <f>DATE(YEAR(orders[[#This Row],[order_date]]), MONTH(orders[[#This Row],[order_date]]), 1)</f>
        <v>45566</v>
      </c>
      <c r="D2513" t="s">
        <v>2594</v>
      </c>
      <c r="E2513" t="s">
        <v>590</v>
      </c>
      <c r="F2513" t="str">
        <f>VLOOKUP(orders[[#This Row],[product_id]],Products!A:C,3,0)</f>
        <v>Appliances</v>
      </c>
      <c r="G2513">
        <v>3</v>
      </c>
      <c r="H2513" s="6">
        <v>0.11598494505547463</v>
      </c>
      <c r="I2513" s="2">
        <f>VLOOKUP($E2513,
Products!$A$1:$F$201,MATCH(Orders!I$1,Products!$A$1:$F$1,0),0)</f>
        <v>2035.9251500591261</v>
      </c>
      <c r="J2513" s="2">
        <f>VLOOKUP($E2513,
Products!$A$1:$F$201,MATCH(Orders!J$1,Products!$A$1:$F$1,0),0)</f>
        <v>1473.8412378673991</v>
      </c>
    </row>
    <row r="2514" spans="1:10">
      <c r="A2514">
        <v>2513</v>
      </c>
      <c r="B2514" s="4">
        <v>45560</v>
      </c>
      <c r="C2514" s="10">
        <f>DATE(YEAR(orders[[#This Row],[order_date]]), MONTH(orders[[#This Row],[order_date]]), 1)</f>
        <v>45536</v>
      </c>
      <c r="D2514" t="s">
        <v>4088</v>
      </c>
      <c r="E2514" t="s">
        <v>568</v>
      </c>
      <c r="F2514" t="str">
        <f>VLOOKUP(orders[[#This Row],[product_id]],Products!A:C,3,0)</f>
        <v>Electronics</v>
      </c>
      <c r="G2514">
        <v>1</v>
      </c>
      <c r="H2514" s="6">
        <v>0.16188475121882018</v>
      </c>
      <c r="I2514" s="2">
        <f>VLOOKUP($E2514,
Products!$A$1:$F$201,MATCH(Orders!I$1,Products!$A$1:$F$1,0),0)</f>
        <v>21702.72353355262</v>
      </c>
      <c r="J2514" s="2">
        <f>VLOOKUP($E2514,
Products!$A$1:$F$201,MATCH(Orders!J$1,Products!$A$1:$F$1,0),0)</f>
        <v>17244.710704747551</v>
      </c>
    </row>
    <row r="2515" spans="1:10">
      <c r="A2515">
        <v>2514</v>
      </c>
      <c r="B2515" s="4">
        <v>45377</v>
      </c>
      <c r="C2515" s="10">
        <f>DATE(YEAR(orders[[#This Row],[order_date]]), MONTH(orders[[#This Row],[order_date]]), 1)</f>
        <v>45352</v>
      </c>
      <c r="D2515" t="s">
        <v>4535</v>
      </c>
      <c r="E2515" t="s">
        <v>605</v>
      </c>
      <c r="F2515" t="str">
        <f>VLOOKUP(orders[[#This Row],[product_id]],Products!A:C,3,0)</f>
        <v>Electronics</v>
      </c>
      <c r="G2515">
        <v>2</v>
      </c>
      <c r="H2515" s="6">
        <v>0.21442219466596057</v>
      </c>
      <c r="I2515" s="2">
        <f>VLOOKUP($E2515,
Products!$A$1:$F$201,MATCH(Orders!I$1,Products!$A$1:$F$1,0),0)</f>
        <v>2690.742909794456</v>
      </c>
      <c r="J2515" s="2">
        <f>VLOOKUP($E2515,
Products!$A$1:$F$201,MATCH(Orders!J$1,Products!$A$1:$F$1,0),0)</f>
        <v>2067.549626292313</v>
      </c>
    </row>
    <row r="2516" spans="1:10">
      <c r="A2516">
        <v>2515</v>
      </c>
      <c r="B2516" s="4">
        <v>45122</v>
      </c>
      <c r="C2516" s="10">
        <f>DATE(YEAR(orders[[#This Row],[order_date]]), MONTH(orders[[#This Row],[order_date]]), 1)</f>
        <v>45108</v>
      </c>
      <c r="D2516" t="s">
        <v>1866</v>
      </c>
      <c r="E2516" t="s">
        <v>571</v>
      </c>
      <c r="F2516" t="str">
        <f>VLOOKUP(orders[[#This Row],[product_id]],Products!A:C,3,0)</f>
        <v>Electronics</v>
      </c>
      <c r="G2516">
        <v>2</v>
      </c>
      <c r="H2516" s="6">
        <v>0.18339009351228799</v>
      </c>
      <c r="I2516" s="2">
        <f>VLOOKUP($E2516,
Products!$A$1:$F$201,MATCH(Orders!I$1,Products!$A$1:$F$1,0),0)</f>
        <v>30022.150567424669</v>
      </c>
      <c r="J2516" s="2">
        <f>VLOOKUP($E2516,
Products!$A$1:$F$201,MATCH(Orders!J$1,Products!$A$1:$F$1,0),0)</f>
        <v>21451.61875289512</v>
      </c>
    </row>
    <row r="2517" spans="1:10">
      <c r="A2517">
        <v>2516</v>
      </c>
      <c r="B2517" s="4">
        <v>45384</v>
      </c>
      <c r="C2517" s="10">
        <f>DATE(YEAR(orders[[#This Row],[order_date]]), MONTH(orders[[#This Row],[order_date]]), 1)</f>
        <v>45383</v>
      </c>
      <c r="D2517" t="s">
        <v>3228</v>
      </c>
      <c r="E2517" t="s">
        <v>544</v>
      </c>
      <c r="F2517" t="str">
        <f>VLOOKUP(orders[[#This Row],[product_id]],Products!A:C,3,0)</f>
        <v>Electronics</v>
      </c>
      <c r="G2517">
        <v>3</v>
      </c>
      <c r="H2517" s="6">
        <v>0.22416716320333832</v>
      </c>
      <c r="I2517" s="2">
        <f>VLOOKUP($E2517,
Products!$A$1:$F$201,MATCH(Orders!I$1,Products!$A$1:$F$1,0),0)</f>
        <v>16273.22789477584</v>
      </c>
      <c r="J2517" s="2">
        <f>VLOOKUP($E2517,
Products!$A$1:$F$201,MATCH(Orders!J$1,Products!$A$1:$F$1,0),0)</f>
        <v>12683.607953986329</v>
      </c>
    </row>
    <row r="2518" spans="1:10">
      <c r="A2518">
        <v>2517</v>
      </c>
      <c r="B2518" s="4">
        <v>45756</v>
      </c>
      <c r="C2518" s="10">
        <f>DATE(YEAR(orders[[#This Row],[order_date]]), MONTH(orders[[#This Row],[order_date]]), 1)</f>
        <v>45748</v>
      </c>
      <c r="D2518" t="s">
        <v>922</v>
      </c>
      <c r="E2518" t="s">
        <v>661</v>
      </c>
      <c r="F2518" t="str">
        <f>VLOOKUP(orders[[#This Row],[product_id]],Products!A:C,3,0)</f>
        <v>Electronics</v>
      </c>
      <c r="G2518">
        <v>1</v>
      </c>
      <c r="H2518" s="6">
        <v>0.10806054558693784</v>
      </c>
      <c r="I2518" s="2">
        <f>VLOOKUP($E2518,
Products!$A$1:$F$201,MATCH(Orders!I$1,Products!$A$1:$F$1,0),0)</f>
        <v>18760.038541255031</v>
      </c>
      <c r="J2518" s="2">
        <f>VLOOKUP($E2518,
Products!$A$1:$F$201,MATCH(Orders!J$1,Products!$A$1:$F$1,0),0)</f>
        <v>13545.127547708629</v>
      </c>
    </row>
    <row r="2519" spans="1:10">
      <c r="A2519">
        <v>2518</v>
      </c>
      <c r="B2519" s="4">
        <v>45183</v>
      </c>
      <c r="C2519" s="10">
        <f>DATE(YEAR(orders[[#This Row],[order_date]]), MONTH(orders[[#This Row],[order_date]]), 1)</f>
        <v>45170</v>
      </c>
      <c r="D2519" t="s">
        <v>901</v>
      </c>
      <c r="E2519" t="s">
        <v>667</v>
      </c>
      <c r="F2519" t="str">
        <f>VLOOKUP(orders[[#This Row],[product_id]],Products!A:C,3,0)</f>
        <v>Electronics</v>
      </c>
      <c r="G2519">
        <v>1</v>
      </c>
      <c r="H2519" s="6">
        <v>0.23564452626642046</v>
      </c>
      <c r="I2519" s="2">
        <f>VLOOKUP($E2519,
Products!$A$1:$F$201,MATCH(Orders!I$1,Products!$A$1:$F$1,0),0)</f>
        <v>2491.507056421975</v>
      </c>
      <c r="J2519" s="2">
        <f>VLOOKUP($E2519,
Products!$A$1:$F$201,MATCH(Orders!J$1,Products!$A$1:$F$1,0),0)</f>
        <v>1871.4408177277719</v>
      </c>
    </row>
    <row r="2520" spans="1:10">
      <c r="A2520">
        <v>2519</v>
      </c>
      <c r="B2520" s="4">
        <v>44935</v>
      </c>
      <c r="C2520" s="10">
        <f>DATE(YEAR(orders[[#This Row],[order_date]]), MONTH(orders[[#This Row],[order_date]]), 1)</f>
        <v>44927</v>
      </c>
      <c r="D2520" t="s">
        <v>2954</v>
      </c>
      <c r="E2520" t="s">
        <v>666</v>
      </c>
      <c r="F2520" t="str">
        <f>VLOOKUP(orders[[#This Row],[product_id]],Products!A:C,3,0)</f>
        <v>Electronics</v>
      </c>
      <c r="G2520">
        <v>2</v>
      </c>
      <c r="H2520" s="6">
        <v>0.22290858146428713</v>
      </c>
      <c r="I2520" s="2">
        <f>VLOOKUP($E2520,
Products!$A$1:$F$201,MATCH(Orders!I$1,Products!$A$1:$F$1,0),0)</f>
        <v>28450.587044878092</v>
      </c>
      <c r="J2520" s="2">
        <f>VLOOKUP($E2520,
Products!$A$1:$F$201,MATCH(Orders!J$1,Products!$A$1:$F$1,0),0)</f>
        <v>22337.584649075441</v>
      </c>
    </row>
    <row r="2521" spans="1:10">
      <c r="A2521">
        <v>2520</v>
      </c>
      <c r="B2521" s="4">
        <v>45687</v>
      </c>
      <c r="C2521" s="10">
        <f>DATE(YEAR(orders[[#This Row],[order_date]]), MONTH(orders[[#This Row],[order_date]]), 1)</f>
        <v>45658</v>
      </c>
      <c r="D2521" t="s">
        <v>1071</v>
      </c>
      <c r="E2521" t="s">
        <v>683</v>
      </c>
      <c r="F2521" t="str">
        <f>VLOOKUP(orders[[#This Row],[product_id]],Products!A:C,3,0)</f>
        <v>Electronics</v>
      </c>
      <c r="G2521">
        <v>2</v>
      </c>
      <c r="H2521" s="6">
        <v>0.22277577690032949</v>
      </c>
      <c r="I2521" s="2">
        <f>VLOOKUP($E2521,
Products!$A$1:$F$201,MATCH(Orders!I$1,Products!$A$1:$F$1,0),0)</f>
        <v>30555.409096588959</v>
      </c>
      <c r="J2521" s="2">
        <f>VLOOKUP($E2521,
Products!$A$1:$F$201,MATCH(Orders!J$1,Products!$A$1:$F$1,0),0)</f>
        <v>20295.233857550291</v>
      </c>
    </row>
    <row r="2522" spans="1:10">
      <c r="A2522">
        <v>2521</v>
      </c>
      <c r="B2522" s="4">
        <v>45875</v>
      </c>
      <c r="C2522" s="10">
        <f>DATE(YEAR(orders[[#This Row],[order_date]]), MONTH(orders[[#This Row],[order_date]]), 1)</f>
        <v>45870</v>
      </c>
      <c r="D2522" t="s">
        <v>3472</v>
      </c>
      <c r="E2522" t="s">
        <v>693</v>
      </c>
      <c r="F2522" t="str">
        <f>VLOOKUP(orders[[#This Row],[product_id]],Products!A:C,3,0)</f>
        <v>Appliances</v>
      </c>
      <c r="G2522">
        <v>2</v>
      </c>
      <c r="H2522" s="6">
        <v>0.11225047388829852</v>
      </c>
      <c r="I2522" s="2">
        <f>VLOOKUP($E2522,
Products!$A$1:$F$201,MATCH(Orders!I$1,Products!$A$1:$F$1,0),0)</f>
        <v>2037.67513915007</v>
      </c>
      <c r="J2522" s="2">
        <f>VLOOKUP($E2522,
Products!$A$1:$F$201,MATCH(Orders!J$1,Products!$A$1:$F$1,0),0)</f>
        <v>1374.1566876520769</v>
      </c>
    </row>
    <row r="2523" spans="1:10">
      <c r="A2523">
        <v>2522</v>
      </c>
      <c r="B2523" s="4">
        <v>46009</v>
      </c>
      <c r="C2523" s="10">
        <f>DATE(YEAR(orders[[#This Row],[order_date]]), MONTH(orders[[#This Row],[order_date]]), 1)</f>
        <v>45992</v>
      </c>
      <c r="D2523" t="s">
        <v>2257</v>
      </c>
      <c r="E2523" t="s">
        <v>577</v>
      </c>
      <c r="F2523" t="str">
        <f>VLOOKUP(orders[[#This Row],[product_id]],Products!A:C,3,0)</f>
        <v>Appliances</v>
      </c>
      <c r="G2523">
        <v>2</v>
      </c>
      <c r="H2523" s="6">
        <v>6.6753739538495865E-2</v>
      </c>
      <c r="I2523" s="2">
        <f>VLOOKUP($E2523,
Products!$A$1:$F$201,MATCH(Orders!I$1,Products!$A$1:$F$1,0),0)</f>
        <v>24178.046221204509</v>
      </c>
      <c r="J2523" s="2">
        <f>VLOOKUP($E2523,
Products!$A$1:$F$201,MATCH(Orders!J$1,Products!$A$1:$F$1,0),0)</f>
        <v>17784.08636999697</v>
      </c>
    </row>
    <row r="2524" spans="1:10">
      <c r="A2524">
        <v>2523</v>
      </c>
      <c r="B2524" s="4">
        <v>45813</v>
      </c>
      <c r="C2524" s="10">
        <f>DATE(YEAR(orders[[#This Row],[order_date]]), MONTH(orders[[#This Row],[order_date]]), 1)</f>
        <v>45809</v>
      </c>
      <c r="D2524" t="s">
        <v>3153</v>
      </c>
      <c r="E2524" t="s">
        <v>577</v>
      </c>
      <c r="F2524" t="str">
        <f>VLOOKUP(orders[[#This Row],[product_id]],Products!A:C,3,0)</f>
        <v>Appliances</v>
      </c>
      <c r="G2524">
        <v>3</v>
      </c>
      <c r="H2524" s="6">
        <v>9.0350421480741086E-2</v>
      </c>
      <c r="I2524" s="2">
        <f>VLOOKUP($E2524,
Products!$A$1:$F$201,MATCH(Orders!I$1,Products!$A$1:$F$1,0),0)</f>
        <v>24178.046221204509</v>
      </c>
      <c r="J2524" s="2">
        <f>VLOOKUP($E2524,
Products!$A$1:$F$201,MATCH(Orders!J$1,Products!$A$1:$F$1,0),0)</f>
        <v>17784.08636999697</v>
      </c>
    </row>
    <row r="2525" spans="1:10">
      <c r="A2525">
        <v>2524</v>
      </c>
      <c r="B2525" s="4">
        <v>45319</v>
      </c>
      <c r="C2525" s="10">
        <f>DATE(YEAR(orders[[#This Row],[order_date]]), MONTH(orders[[#This Row],[order_date]]), 1)</f>
        <v>45292</v>
      </c>
      <c r="D2525" t="s">
        <v>2254</v>
      </c>
      <c r="E2525" t="s">
        <v>547</v>
      </c>
      <c r="F2525" t="str">
        <f>VLOOKUP(orders[[#This Row],[product_id]],Products!A:C,3,0)</f>
        <v>Appliances</v>
      </c>
      <c r="G2525">
        <v>1</v>
      </c>
      <c r="H2525" s="6">
        <v>0.10101709761768142</v>
      </c>
      <c r="I2525" s="2">
        <f>VLOOKUP($E2525,
Products!$A$1:$F$201,MATCH(Orders!I$1,Products!$A$1:$F$1,0),0)</f>
        <v>2366.4310858022332</v>
      </c>
      <c r="J2525" s="2">
        <f>VLOOKUP($E2525,
Products!$A$1:$F$201,MATCH(Orders!J$1,Products!$A$1:$F$1,0),0)</f>
        <v>1841.1055346213741</v>
      </c>
    </row>
    <row r="2526" spans="1:10">
      <c r="A2526">
        <v>2525</v>
      </c>
      <c r="B2526" s="4">
        <v>45325</v>
      </c>
      <c r="C2526" s="10">
        <f>DATE(YEAR(orders[[#This Row],[order_date]]), MONTH(orders[[#This Row],[order_date]]), 1)</f>
        <v>45323</v>
      </c>
      <c r="D2526" t="s">
        <v>3343</v>
      </c>
      <c r="E2526" t="s">
        <v>591</v>
      </c>
      <c r="F2526" t="str">
        <f>VLOOKUP(orders[[#This Row],[product_id]],Products!A:C,3,0)</f>
        <v>Appliances</v>
      </c>
      <c r="G2526">
        <v>2</v>
      </c>
      <c r="H2526" s="6">
        <v>8.4414769459673591E-2</v>
      </c>
      <c r="I2526" s="2">
        <f>VLOOKUP($E2526,
Products!$A$1:$F$201,MATCH(Orders!I$1,Products!$A$1:$F$1,0),0)</f>
        <v>5828.0678031706884</v>
      </c>
      <c r="J2526" s="2">
        <f>VLOOKUP($E2526,
Products!$A$1:$F$201,MATCH(Orders!J$1,Products!$A$1:$F$1,0),0)</f>
        <v>3928.741316454903</v>
      </c>
    </row>
    <row r="2527" spans="1:10">
      <c r="A2527">
        <v>2526</v>
      </c>
      <c r="B2527" s="4">
        <v>45257</v>
      </c>
      <c r="C2527" s="10">
        <f>DATE(YEAR(orders[[#This Row],[order_date]]), MONTH(orders[[#This Row],[order_date]]), 1)</f>
        <v>45231</v>
      </c>
      <c r="D2527" t="s">
        <v>919</v>
      </c>
      <c r="E2527" t="s">
        <v>596</v>
      </c>
      <c r="F2527" t="str">
        <f>VLOOKUP(orders[[#This Row],[product_id]],Products!A:C,3,0)</f>
        <v>Electronics</v>
      </c>
      <c r="G2527">
        <v>2</v>
      </c>
      <c r="H2527" s="6">
        <v>0.1649354020506896</v>
      </c>
      <c r="I2527" s="2">
        <f>VLOOKUP($E2527,
Products!$A$1:$F$201,MATCH(Orders!I$1,Products!$A$1:$F$1,0),0)</f>
        <v>12935.39757670891</v>
      </c>
      <c r="J2527" s="2">
        <f>VLOOKUP($E2527,
Products!$A$1:$F$201,MATCH(Orders!J$1,Products!$A$1:$F$1,0),0)</f>
        <v>9648.6160598594815</v>
      </c>
    </row>
    <row r="2528" spans="1:10">
      <c r="A2528">
        <v>2527</v>
      </c>
      <c r="B2528" s="4">
        <v>45406</v>
      </c>
      <c r="C2528" s="10">
        <f>DATE(YEAR(orders[[#This Row],[order_date]]), MONTH(orders[[#This Row],[order_date]]), 1)</f>
        <v>45383</v>
      </c>
      <c r="D2528" t="s">
        <v>3094</v>
      </c>
      <c r="E2528" t="s">
        <v>533</v>
      </c>
      <c r="F2528" t="str">
        <f>VLOOKUP(orders[[#This Row],[product_id]],Products!A:C,3,0)</f>
        <v>Electronics</v>
      </c>
      <c r="G2528">
        <v>2</v>
      </c>
      <c r="H2528" s="6">
        <v>0.12339154900154505</v>
      </c>
      <c r="I2528" s="2">
        <f>VLOOKUP($E2528,
Products!$A$1:$F$201,MATCH(Orders!I$1,Products!$A$1:$F$1,0),0)</f>
        <v>28589.802369332661</v>
      </c>
      <c r="J2528" s="2">
        <f>VLOOKUP($E2528,
Products!$A$1:$F$201,MATCH(Orders!J$1,Products!$A$1:$F$1,0),0)</f>
        <v>21212.93445492295</v>
      </c>
    </row>
    <row r="2529" spans="1:10">
      <c r="A2529">
        <v>2528</v>
      </c>
      <c r="B2529" s="4">
        <v>45060</v>
      </c>
      <c r="C2529" s="10">
        <f>DATE(YEAR(orders[[#This Row],[order_date]]), MONTH(orders[[#This Row],[order_date]]), 1)</f>
        <v>45047</v>
      </c>
      <c r="D2529" t="s">
        <v>4106</v>
      </c>
      <c r="E2529" t="s">
        <v>660</v>
      </c>
      <c r="F2529" t="str">
        <f>VLOOKUP(orders[[#This Row],[product_id]],Products!A:C,3,0)</f>
        <v>Appliances</v>
      </c>
      <c r="G2529">
        <v>3</v>
      </c>
      <c r="H2529" s="6">
        <v>0.10852062094029384</v>
      </c>
      <c r="I2529" s="2">
        <f>VLOOKUP($E2529,
Products!$A$1:$F$201,MATCH(Orders!I$1,Products!$A$1:$F$1,0),0)</f>
        <v>25996.564605776519</v>
      </c>
      <c r="J2529" s="2">
        <f>VLOOKUP($E2529,
Products!$A$1:$F$201,MATCH(Orders!J$1,Products!$A$1:$F$1,0),0)</f>
        <v>20210.769869456319</v>
      </c>
    </row>
    <row r="2530" spans="1:10">
      <c r="A2530">
        <v>2529</v>
      </c>
      <c r="B2530" s="4">
        <v>45842</v>
      </c>
      <c r="C2530" s="10">
        <f>DATE(YEAR(orders[[#This Row],[order_date]]), MONTH(orders[[#This Row],[order_date]]), 1)</f>
        <v>45839</v>
      </c>
      <c r="D2530" t="s">
        <v>3712</v>
      </c>
      <c r="E2530" t="s">
        <v>624</v>
      </c>
      <c r="F2530" t="str">
        <f>VLOOKUP(orders[[#This Row],[product_id]],Products!A:C,3,0)</f>
        <v>Appliances</v>
      </c>
      <c r="G2530">
        <v>2</v>
      </c>
      <c r="H2530" s="6">
        <v>0.11881040515660314</v>
      </c>
      <c r="I2530" s="2">
        <f>VLOOKUP($E2530,
Products!$A$1:$F$201,MATCH(Orders!I$1,Products!$A$1:$F$1,0),0)</f>
        <v>2102.383201797521</v>
      </c>
      <c r="J2530" s="2">
        <f>VLOOKUP($E2530,
Products!$A$1:$F$201,MATCH(Orders!J$1,Products!$A$1:$F$1,0),0)</f>
        <v>1599.330443274388</v>
      </c>
    </row>
    <row r="2531" spans="1:10">
      <c r="A2531">
        <v>2530</v>
      </c>
      <c r="B2531" s="4">
        <v>45861</v>
      </c>
      <c r="C2531" s="10">
        <f>DATE(YEAR(orders[[#This Row],[order_date]]), MONTH(orders[[#This Row],[order_date]]), 1)</f>
        <v>45839</v>
      </c>
      <c r="D2531" t="s">
        <v>824</v>
      </c>
      <c r="E2531" t="s">
        <v>634</v>
      </c>
      <c r="F2531" t="str">
        <f>VLOOKUP(orders[[#This Row],[product_id]],Products!A:C,3,0)</f>
        <v>Appliances</v>
      </c>
      <c r="G2531">
        <v>2</v>
      </c>
      <c r="H2531" s="6">
        <v>9.6897166800582815E-2</v>
      </c>
      <c r="I2531" s="2">
        <f>VLOOKUP($E2531,
Products!$A$1:$F$201,MATCH(Orders!I$1,Products!$A$1:$F$1,0),0)</f>
        <v>25631.29637331214</v>
      </c>
      <c r="J2531" s="2">
        <f>VLOOKUP($E2531,
Products!$A$1:$F$201,MATCH(Orders!J$1,Products!$A$1:$F$1,0),0)</f>
        <v>17692.643397044121</v>
      </c>
    </row>
    <row r="2532" spans="1:10">
      <c r="A2532">
        <v>2531</v>
      </c>
      <c r="B2532" s="4">
        <v>45281</v>
      </c>
      <c r="C2532" s="10">
        <f>DATE(YEAR(orders[[#This Row],[order_date]]), MONTH(orders[[#This Row],[order_date]]), 1)</f>
        <v>45261</v>
      </c>
      <c r="D2532" t="s">
        <v>4202</v>
      </c>
      <c r="E2532" t="s">
        <v>596</v>
      </c>
      <c r="F2532" t="str">
        <f>VLOOKUP(orders[[#This Row],[product_id]],Products!A:C,3,0)</f>
        <v>Electronics</v>
      </c>
      <c r="G2532">
        <v>2</v>
      </c>
      <c r="H2532" s="6">
        <v>0.18692197017226717</v>
      </c>
      <c r="I2532" s="2">
        <f>VLOOKUP($E2532,
Products!$A$1:$F$201,MATCH(Orders!I$1,Products!$A$1:$F$1,0),0)</f>
        <v>12935.39757670891</v>
      </c>
      <c r="J2532" s="2">
        <f>VLOOKUP($E2532,
Products!$A$1:$F$201,MATCH(Orders!J$1,Products!$A$1:$F$1,0),0)</f>
        <v>9648.6160598594815</v>
      </c>
    </row>
    <row r="2533" spans="1:10">
      <c r="A2533">
        <v>2532</v>
      </c>
      <c r="B2533" s="4">
        <v>45510</v>
      </c>
      <c r="C2533" s="10">
        <f>DATE(YEAR(orders[[#This Row],[order_date]]), MONTH(orders[[#This Row],[order_date]]), 1)</f>
        <v>45505</v>
      </c>
      <c r="D2533" t="s">
        <v>2422</v>
      </c>
      <c r="E2533" t="s">
        <v>513</v>
      </c>
      <c r="F2533" t="str">
        <f>VLOOKUP(orders[[#This Row],[product_id]],Products!A:C,3,0)</f>
        <v>Electronics</v>
      </c>
      <c r="G2533">
        <v>1</v>
      </c>
      <c r="H2533" s="6">
        <v>0.13611735904602221</v>
      </c>
      <c r="I2533" s="2">
        <f>VLOOKUP($E2533,
Products!$A$1:$F$201,MATCH(Orders!I$1,Products!$A$1:$F$1,0),0)</f>
        <v>2370.6748519187499</v>
      </c>
      <c r="J2533" s="2">
        <f>VLOOKUP($E2533,
Products!$A$1:$F$201,MATCH(Orders!J$1,Products!$A$1:$F$1,0),0)</f>
        <v>1742.1190905744229</v>
      </c>
    </row>
    <row r="2534" spans="1:10">
      <c r="A2534">
        <v>2533</v>
      </c>
      <c r="B2534" s="4">
        <v>45551</v>
      </c>
      <c r="C2534" s="10">
        <f>DATE(YEAR(orders[[#This Row],[order_date]]), MONTH(orders[[#This Row],[order_date]]), 1)</f>
        <v>45536</v>
      </c>
      <c r="D2534" t="s">
        <v>3589</v>
      </c>
      <c r="E2534" t="s">
        <v>626</v>
      </c>
      <c r="F2534" t="str">
        <f>VLOOKUP(orders[[#This Row],[product_id]],Products!A:C,3,0)</f>
        <v>Electronics</v>
      </c>
      <c r="G2534">
        <v>1</v>
      </c>
      <c r="H2534" s="6">
        <v>0.24883584885753732</v>
      </c>
      <c r="I2534" s="2">
        <f>VLOOKUP($E2534,
Products!$A$1:$F$201,MATCH(Orders!I$1,Products!$A$1:$F$1,0),0)</f>
        <v>19602.440815481601</v>
      </c>
      <c r="J2534" s="2">
        <f>VLOOKUP($E2534,
Products!$A$1:$F$201,MATCH(Orders!J$1,Products!$A$1:$F$1,0),0)</f>
        <v>14427.862284038891</v>
      </c>
    </row>
    <row r="2535" spans="1:10">
      <c r="A2535">
        <v>2534</v>
      </c>
      <c r="B2535" s="4">
        <v>45216</v>
      </c>
      <c r="C2535" s="10">
        <f>DATE(YEAR(orders[[#This Row],[order_date]]), MONTH(orders[[#This Row],[order_date]]), 1)</f>
        <v>45200</v>
      </c>
      <c r="D2535" t="s">
        <v>1547</v>
      </c>
      <c r="E2535" t="s">
        <v>551</v>
      </c>
      <c r="F2535" t="str">
        <f>VLOOKUP(orders[[#This Row],[product_id]],Products!A:C,3,0)</f>
        <v>Appliances</v>
      </c>
      <c r="G2535">
        <v>2</v>
      </c>
      <c r="H2535" s="6">
        <v>9.7566369391175911E-2</v>
      </c>
      <c r="I2535" s="2">
        <f>VLOOKUP($E2535,
Products!$A$1:$F$201,MATCH(Orders!I$1,Products!$A$1:$F$1,0),0)</f>
        <v>5988.538916083141</v>
      </c>
      <c r="J2535" s="2">
        <f>VLOOKUP($E2535,
Products!$A$1:$F$201,MATCH(Orders!J$1,Products!$A$1:$F$1,0),0)</f>
        <v>4180.5955033056744</v>
      </c>
    </row>
    <row r="2536" spans="1:10">
      <c r="A2536">
        <v>2535</v>
      </c>
      <c r="B2536" s="4">
        <v>45751</v>
      </c>
      <c r="C2536" s="10">
        <f>DATE(YEAR(orders[[#This Row],[order_date]]), MONTH(orders[[#This Row],[order_date]]), 1)</f>
        <v>45748</v>
      </c>
      <c r="D2536" t="s">
        <v>3620</v>
      </c>
      <c r="E2536" t="s">
        <v>529</v>
      </c>
      <c r="F2536" t="str">
        <f>VLOOKUP(orders[[#This Row],[product_id]],Products!A:C,3,0)</f>
        <v>Electronics</v>
      </c>
      <c r="G2536">
        <v>3</v>
      </c>
      <c r="H2536" s="6">
        <v>0.15386406501266203</v>
      </c>
      <c r="I2536" s="2">
        <f>VLOOKUP($E2536,
Products!$A$1:$F$201,MATCH(Orders!I$1,Products!$A$1:$F$1,0),0)</f>
        <v>18308.801775351771</v>
      </c>
      <c r="J2536" s="2">
        <f>VLOOKUP($E2536,
Products!$A$1:$F$201,MATCH(Orders!J$1,Products!$A$1:$F$1,0),0)</f>
        <v>12027.24184831013</v>
      </c>
    </row>
    <row r="2537" spans="1:10">
      <c r="A2537">
        <v>2536</v>
      </c>
      <c r="B2537" s="4">
        <v>45555</v>
      </c>
      <c r="C2537" s="10">
        <f>DATE(YEAR(orders[[#This Row],[order_date]]), MONTH(orders[[#This Row],[order_date]]), 1)</f>
        <v>45536</v>
      </c>
      <c r="D2537" t="s">
        <v>4150</v>
      </c>
      <c r="E2537" t="s">
        <v>620</v>
      </c>
      <c r="F2537" t="str">
        <f>VLOOKUP(orders[[#This Row],[product_id]],Products!A:C,3,0)</f>
        <v>Electronics</v>
      </c>
      <c r="G2537">
        <v>2</v>
      </c>
      <c r="H2537" s="6">
        <v>0.23697428364348222</v>
      </c>
      <c r="I2537" s="2">
        <f>VLOOKUP($E2537,
Products!$A$1:$F$201,MATCH(Orders!I$1,Products!$A$1:$F$1,0),0)</f>
        <v>23669.635851452331</v>
      </c>
      <c r="J2537" s="2">
        <f>VLOOKUP($E2537,
Products!$A$1:$F$201,MATCH(Orders!J$1,Products!$A$1:$F$1,0),0)</f>
        <v>17880.752220874681</v>
      </c>
    </row>
    <row r="2538" spans="1:10">
      <c r="A2538">
        <v>2537</v>
      </c>
      <c r="B2538" s="4">
        <v>45945</v>
      </c>
      <c r="C2538" s="10">
        <f>DATE(YEAR(orders[[#This Row],[order_date]]), MONTH(orders[[#This Row],[order_date]]), 1)</f>
        <v>45931</v>
      </c>
      <c r="D2538" t="s">
        <v>2378</v>
      </c>
      <c r="E2538" t="s">
        <v>673</v>
      </c>
      <c r="F2538" t="str">
        <f>VLOOKUP(orders[[#This Row],[product_id]],Products!A:C,3,0)</f>
        <v>Electronics</v>
      </c>
      <c r="G2538">
        <v>3</v>
      </c>
      <c r="H2538" s="6">
        <v>0.19311194377713345</v>
      </c>
      <c r="I2538" s="2">
        <f>VLOOKUP($E2538,
Products!$A$1:$F$201,MATCH(Orders!I$1,Products!$A$1:$F$1,0),0)</f>
        <v>19770.070105413852</v>
      </c>
      <c r="J2538" s="2">
        <f>VLOOKUP($E2538,
Products!$A$1:$F$201,MATCH(Orders!J$1,Products!$A$1:$F$1,0),0)</f>
        <v>14414.291574648811</v>
      </c>
    </row>
    <row r="2539" spans="1:10">
      <c r="A2539">
        <v>2538</v>
      </c>
      <c r="B2539" s="4">
        <v>45558</v>
      </c>
      <c r="C2539" s="10">
        <f>DATE(YEAR(orders[[#This Row],[order_date]]), MONTH(orders[[#This Row],[order_date]]), 1)</f>
        <v>45536</v>
      </c>
      <c r="D2539" t="s">
        <v>1908</v>
      </c>
      <c r="E2539" t="s">
        <v>684</v>
      </c>
      <c r="F2539" t="str">
        <f>VLOOKUP(orders[[#This Row],[product_id]],Products!A:C,3,0)</f>
        <v>Appliances</v>
      </c>
      <c r="G2539">
        <v>1</v>
      </c>
      <c r="H2539" s="6">
        <v>0.1036528748519716</v>
      </c>
      <c r="I2539" s="2">
        <f>VLOOKUP($E2539,
Products!$A$1:$F$201,MATCH(Orders!I$1,Products!$A$1:$F$1,0),0)</f>
        <v>2147.166688023286</v>
      </c>
      <c r="J2539" s="2">
        <f>VLOOKUP($E2539,
Products!$A$1:$F$201,MATCH(Orders!J$1,Products!$A$1:$F$1,0),0)</f>
        <v>1709.9619584723389</v>
      </c>
    </row>
    <row r="2540" spans="1:10">
      <c r="A2540">
        <v>2539</v>
      </c>
      <c r="B2540" s="4">
        <v>45253</v>
      </c>
      <c r="C2540" s="10">
        <f>DATE(YEAR(orders[[#This Row],[order_date]]), MONTH(orders[[#This Row],[order_date]]), 1)</f>
        <v>45231</v>
      </c>
      <c r="D2540" t="s">
        <v>2161</v>
      </c>
      <c r="E2540" t="s">
        <v>624</v>
      </c>
      <c r="F2540" t="str">
        <f>VLOOKUP(orders[[#This Row],[product_id]],Products!A:C,3,0)</f>
        <v>Appliances</v>
      </c>
      <c r="G2540">
        <v>1</v>
      </c>
      <c r="H2540" s="6">
        <v>0.10678833421426014</v>
      </c>
      <c r="I2540" s="2">
        <f>VLOOKUP($E2540,
Products!$A$1:$F$201,MATCH(Orders!I$1,Products!$A$1:$F$1,0),0)</f>
        <v>2102.383201797521</v>
      </c>
      <c r="J2540" s="2">
        <f>VLOOKUP($E2540,
Products!$A$1:$F$201,MATCH(Orders!J$1,Products!$A$1:$F$1,0),0)</f>
        <v>1599.330443274388</v>
      </c>
    </row>
    <row r="2541" spans="1:10">
      <c r="A2541">
        <v>2540</v>
      </c>
      <c r="B2541" s="4">
        <v>45136</v>
      </c>
      <c r="C2541" s="10">
        <f>DATE(YEAR(orders[[#This Row],[order_date]]), MONTH(orders[[#This Row],[order_date]]), 1)</f>
        <v>45108</v>
      </c>
      <c r="D2541" t="s">
        <v>2449</v>
      </c>
      <c r="E2541" t="s">
        <v>529</v>
      </c>
      <c r="F2541" t="str">
        <f>VLOOKUP(orders[[#This Row],[product_id]],Products!A:C,3,0)</f>
        <v>Electronics</v>
      </c>
      <c r="G2541">
        <v>1</v>
      </c>
      <c r="H2541" s="6">
        <v>0.16616161108345109</v>
      </c>
      <c r="I2541" s="2">
        <f>VLOOKUP($E2541,
Products!$A$1:$F$201,MATCH(Orders!I$1,Products!$A$1:$F$1,0),0)</f>
        <v>18308.801775351771</v>
      </c>
      <c r="J2541" s="2">
        <f>VLOOKUP($E2541,
Products!$A$1:$F$201,MATCH(Orders!J$1,Products!$A$1:$F$1,0),0)</f>
        <v>12027.24184831013</v>
      </c>
    </row>
    <row r="2542" spans="1:10">
      <c r="A2542">
        <v>2541</v>
      </c>
      <c r="B2542" s="4">
        <v>45562</v>
      </c>
      <c r="C2542" s="10">
        <f>DATE(YEAR(orders[[#This Row],[order_date]]), MONTH(orders[[#This Row],[order_date]]), 1)</f>
        <v>45536</v>
      </c>
      <c r="D2542" t="s">
        <v>1650</v>
      </c>
      <c r="E2542" t="s">
        <v>527</v>
      </c>
      <c r="F2542" t="str">
        <f>VLOOKUP(orders[[#This Row],[product_id]],Products!A:C,3,0)</f>
        <v>Appliances</v>
      </c>
      <c r="G2542">
        <v>2</v>
      </c>
      <c r="H2542" s="6">
        <v>8.6614131456737825E-2</v>
      </c>
      <c r="I2542" s="2">
        <f>VLOOKUP($E2542,
Products!$A$1:$F$201,MATCH(Orders!I$1,Products!$A$1:$F$1,0),0)</f>
        <v>25833.54427698228</v>
      </c>
      <c r="J2542" s="2">
        <f>VLOOKUP($E2542,
Products!$A$1:$F$201,MATCH(Orders!J$1,Products!$A$1:$F$1,0),0)</f>
        <v>16827.881451334611</v>
      </c>
    </row>
    <row r="2543" spans="1:10">
      <c r="A2543">
        <v>2542</v>
      </c>
      <c r="B2543" s="4">
        <v>45794</v>
      </c>
      <c r="C2543" s="10">
        <f>DATE(YEAR(orders[[#This Row],[order_date]]), MONTH(orders[[#This Row],[order_date]]), 1)</f>
        <v>45778</v>
      </c>
      <c r="D2543" t="s">
        <v>3155</v>
      </c>
      <c r="E2543" t="s">
        <v>573</v>
      </c>
      <c r="F2543" t="str">
        <f>VLOOKUP(orders[[#This Row],[product_id]],Products!A:C,3,0)</f>
        <v>Electronics</v>
      </c>
      <c r="G2543">
        <v>1</v>
      </c>
      <c r="H2543" s="6">
        <v>0.20406649571888297</v>
      </c>
      <c r="I2543" s="2">
        <f>VLOOKUP($E2543,
Products!$A$1:$F$201,MATCH(Orders!I$1,Products!$A$1:$F$1,0),0)</f>
        <v>30443.851050190449</v>
      </c>
      <c r="J2543" s="2">
        <f>VLOOKUP($E2543,
Products!$A$1:$F$201,MATCH(Orders!J$1,Products!$A$1:$F$1,0),0)</f>
        <v>21165.126268210519</v>
      </c>
    </row>
    <row r="2544" spans="1:10">
      <c r="A2544">
        <v>2543</v>
      </c>
      <c r="B2544" s="4">
        <v>45354</v>
      </c>
      <c r="C2544" s="10">
        <f>DATE(YEAR(orders[[#This Row],[order_date]]), MONTH(orders[[#This Row],[order_date]]), 1)</f>
        <v>45352</v>
      </c>
      <c r="D2544" t="s">
        <v>4171</v>
      </c>
      <c r="E2544" t="s">
        <v>641</v>
      </c>
      <c r="F2544" t="str">
        <f>VLOOKUP(orders[[#This Row],[product_id]],Products!A:C,3,0)</f>
        <v>Appliances</v>
      </c>
      <c r="G2544">
        <v>2</v>
      </c>
      <c r="H2544" s="6">
        <v>0.10050734119338148</v>
      </c>
      <c r="I2544" s="2">
        <f>VLOOKUP($E2544,
Products!$A$1:$F$201,MATCH(Orders!I$1,Products!$A$1:$F$1,0),0)</f>
        <v>27167.965718506261</v>
      </c>
      <c r="J2544" s="2">
        <f>VLOOKUP($E2544,
Products!$A$1:$F$201,MATCH(Orders!J$1,Products!$A$1:$F$1,0),0)</f>
        <v>19748.025676381669</v>
      </c>
    </row>
    <row r="2545" spans="1:10">
      <c r="A2545">
        <v>2544</v>
      </c>
      <c r="B2545" s="4">
        <v>45319</v>
      </c>
      <c r="C2545" s="10">
        <f>DATE(YEAR(orders[[#This Row],[order_date]]), MONTH(orders[[#This Row],[order_date]]), 1)</f>
        <v>45292</v>
      </c>
      <c r="D2545" t="s">
        <v>3636</v>
      </c>
      <c r="E2545" t="s">
        <v>563</v>
      </c>
      <c r="F2545" t="str">
        <f>VLOOKUP(orders[[#This Row],[product_id]],Products!A:C,3,0)</f>
        <v>Electronics</v>
      </c>
      <c r="G2545">
        <v>2</v>
      </c>
      <c r="H2545" s="6">
        <v>0.17042109204555972</v>
      </c>
      <c r="I2545" s="2">
        <f>VLOOKUP($E2545,
Products!$A$1:$F$201,MATCH(Orders!I$1,Products!$A$1:$F$1,0),0)</f>
        <v>2267.1489506516559</v>
      </c>
      <c r="J2545" s="2">
        <f>VLOOKUP($E2545,
Products!$A$1:$F$201,MATCH(Orders!J$1,Products!$A$1:$F$1,0),0)</f>
        <v>1538.7671398485211</v>
      </c>
    </row>
    <row r="2546" spans="1:10">
      <c r="A2546">
        <v>2545</v>
      </c>
      <c r="B2546" s="4">
        <v>45752</v>
      </c>
      <c r="C2546" s="10">
        <f>DATE(YEAR(orders[[#This Row],[order_date]]), MONTH(orders[[#This Row],[order_date]]), 1)</f>
        <v>45748</v>
      </c>
      <c r="D2546" t="s">
        <v>1271</v>
      </c>
      <c r="E2546" t="s">
        <v>520</v>
      </c>
      <c r="F2546" t="str">
        <f>VLOOKUP(orders[[#This Row],[product_id]],Products!A:C,3,0)</f>
        <v>Electronics</v>
      </c>
      <c r="G2546">
        <v>1</v>
      </c>
      <c r="H2546" s="6">
        <v>0.17781798096695872</v>
      </c>
      <c r="I2546" s="2">
        <f>VLOOKUP($E2546,
Products!$A$1:$F$201,MATCH(Orders!I$1,Products!$A$1:$F$1,0),0)</f>
        <v>19053.584916305819</v>
      </c>
      <c r="J2546" s="2">
        <f>VLOOKUP($E2546,
Products!$A$1:$F$201,MATCH(Orders!J$1,Products!$A$1:$F$1,0),0)</f>
        <v>13248.74841276826</v>
      </c>
    </row>
    <row r="2547" spans="1:10">
      <c r="A2547">
        <v>2546</v>
      </c>
      <c r="B2547" s="4">
        <v>45842</v>
      </c>
      <c r="C2547" s="10">
        <f>DATE(YEAR(orders[[#This Row],[order_date]]), MONTH(orders[[#This Row],[order_date]]), 1)</f>
        <v>45839</v>
      </c>
      <c r="D2547" t="s">
        <v>3856</v>
      </c>
      <c r="E2547" t="s">
        <v>513</v>
      </c>
      <c r="F2547" t="str">
        <f>VLOOKUP(orders[[#This Row],[product_id]],Products!A:C,3,0)</f>
        <v>Electronics</v>
      </c>
      <c r="G2547">
        <v>2</v>
      </c>
      <c r="H2547" s="6">
        <v>0.16336909284988432</v>
      </c>
      <c r="I2547" s="2">
        <f>VLOOKUP($E2547,
Products!$A$1:$F$201,MATCH(Orders!I$1,Products!$A$1:$F$1,0),0)</f>
        <v>2370.6748519187499</v>
      </c>
      <c r="J2547" s="2">
        <f>VLOOKUP($E2547,
Products!$A$1:$F$201,MATCH(Orders!J$1,Products!$A$1:$F$1,0),0)</f>
        <v>1742.1190905744229</v>
      </c>
    </row>
    <row r="2548" spans="1:10">
      <c r="A2548">
        <v>2547</v>
      </c>
      <c r="B2548" s="4">
        <v>45274</v>
      </c>
      <c r="C2548" s="10">
        <f>DATE(YEAR(orders[[#This Row],[order_date]]), MONTH(orders[[#This Row],[order_date]]), 1)</f>
        <v>45261</v>
      </c>
      <c r="D2548" t="s">
        <v>4560</v>
      </c>
      <c r="E2548" t="s">
        <v>675</v>
      </c>
      <c r="F2548" t="str">
        <f>VLOOKUP(orders[[#This Row],[product_id]],Products!A:C,3,0)</f>
        <v>Appliances</v>
      </c>
      <c r="G2548">
        <v>1</v>
      </c>
      <c r="H2548" s="6">
        <v>0.13232952555740787</v>
      </c>
      <c r="I2548" s="2">
        <f>VLOOKUP($E2548,
Products!$A$1:$F$201,MATCH(Orders!I$1,Products!$A$1:$F$1,0),0)</f>
        <v>23552.642442203069</v>
      </c>
      <c r="J2548" s="2">
        <f>VLOOKUP($E2548,
Products!$A$1:$F$201,MATCH(Orders!J$1,Products!$A$1:$F$1,0),0)</f>
        <v>17389.42325132497</v>
      </c>
    </row>
    <row r="2549" spans="1:10">
      <c r="A2549">
        <v>2548</v>
      </c>
      <c r="B2549" s="4">
        <v>44976</v>
      </c>
      <c r="C2549" s="10">
        <f>DATE(YEAR(orders[[#This Row],[order_date]]), MONTH(orders[[#This Row],[order_date]]), 1)</f>
        <v>44958</v>
      </c>
      <c r="D2549" t="s">
        <v>4684</v>
      </c>
      <c r="E2549" t="s">
        <v>672</v>
      </c>
      <c r="F2549" t="str">
        <f>VLOOKUP(orders[[#This Row],[product_id]],Products!A:C,3,0)</f>
        <v>Electronics</v>
      </c>
      <c r="G2549">
        <v>1</v>
      </c>
      <c r="H2549" s="6">
        <v>0.23581691358663109</v>
      </c>
      <c r="I2549" s="2">
        <f>VLOOKUP($E2549,
Products!$A$1:$F$201,MATCH(Orders!I$1,Products!$A$1:$F$1,0),0)</f>
        <v>29856.340212906369</v>
      </c>
      <c r="J2549" s="2">
        <f>VLOOKUP($E2549,
Products!$A$1:$F$201,MATCH(Orders!J$1,Products!$A$1:$F$1,0),0)</f>
        <v>19759.064823078941</v>
      </c>
    </row>
    <row r="2550" spans="1:10">
      <c r="A2550">
        <v>2549</v>
      </c>
      <c r="B2550" s="4">
        <v>45842</v>
      </c>
      <c r="C2550" s="10">
        <f>DATE(YEAR(orders[[#This Row],[order_date]]), MONTH(orders[[#This Row],[order_date]]), 1)</f>
        <v>45839</v>
      </c>
      <c r="D2550" t="s">
        <v>3177</v>
      </c>
      <c r="E2550" t="s">
        <v>540</v>
      </c>
      <c r="F2550" t="str">
        <f>VLOOKUP(orders[[#This Row],[product_id]],Products!A:C,3,0)</f>
        <v>Electronics</v>
      </c>
      <c r="G2550">
        <v>2</v>
      </c>
      <c r="H2550" s="6">
        <v>0.20088400056704744</v>
      </c>
      <c r="I2550" s="2">
        <f>VLOOKUP($E2550,
Products!$A$1:$F$201,MATCH(Orders!I$1,Products!$A$1:$F$1,0),0)</f>
        <v>27903.66571841111</v>
      </c>
      <c r="J2550" s="2">
        <f>VLOOKUP($E2550,
Products!$A$1:$F$201,MATCH(Orders!J$1,Products!$A$1:$F$1,0),0)</f>
        <v>20363.814715502049</v>
      </c>
    </row>
    <row r="2551" spans="1:10">
      <c r="A2551">
        <v>2550</v>
      </c>
      <c r="B2551" s="4">
        <v>45977</v>
      </c>
      <c r="C2551" s="10">
        <f>DATE(YEAR(orders[[#This Row],[order_date]]), MONTH(orders[[#This Row],[order_date]]), 1)</f>
        <v>45962</v>
      </c>
      <c r="D2551" t="s">
        <v>823</v>
      </c>
      <c r="E2551" t="s">
        <v>674</v>
      </c>
      <c r="F2551" t="str">
        <f>VLOOKUP(orders[[#This Row],[product_id]],Products!A:C,3,0)</f>
        <v>Appliances</v>
      </c>
      <c r="G2551">
        <v>1</v>
      </c>
      <c r="H2551" s="6">
        <v>0.10811246073298</v>
      </c>
      <c r="I2551" s="2">
        <f>VLOOKUP($E2551,
Products!$A$1:$F$201,MATCH(Orders!I$1,Products!$A$1:$F$1,0),0)</f>
        <v>6324.5253633508046</v>
      </c>
      <c r="J2551" s="2">
        <f>VLOOKUP($E2551,
Products!$A$1:$F$201,MATCH(Orders!J$1,Products!$A$1:$F$1,0),0)</f>
        <v>4493.055585088201</v>
      </c>
    </row>
    <row r="2552" spans="1:10">
      <c r="A2552">
        <v>2551</v>
      </c>
      <c r="B2552" s="4">
        <v>45894</v>
      </c>
      <c r="C2552" s="10">
        <f>DATE(YEAR(orders[[#This Row],[order_date]]), MONTH(orders[[#This Row],[order_date]]), 1)</f>
        <v>45870</v>
      </c>
      <c r="D2552" t="s">
        <v>1073</v>
      </c>
      <c r="E2552" t="s">
        <v>553</v>
      </c>
      <c r="F2552" t="str">
        <f>VLOOKUP(orders[[#This Row],[product_id]],Products!A:C,3,0)</f>
        <v>Electronics</v>
      </c>
      <c r="G2552">
        <v>2</v>
      </c>
      <c r="H2552" s="6">
        <v>0.18543798496711708</v>
      </c>
      <c r="I2552" s="2">
        <f>VLOOKUP($E2552,
Products!$A$1:$F$201,MATCH(Orders!I$1,Products!$A$1:$F$1,0),0)</f>
        <v>19089.562478947992</v>
      </c>
      <c r="J2552" s="2">
        <f>VLOOKUP($E2552,
Products!$A$1:$F$201,MATCH(Orders!J$1,Products!$A$1:$F$1,0),0)</f>
        <v>12552.840439332171</v>
      </c>
    </row>
    <row r="2553" spans="1:10">
      <c r="A2553">
        <v>2552</v>
      </c>
      <c r="B2553" s="4">
        <v>45726</v>
      </c>
      <c r="C2553" s="10">
        <f>DATE(YEAR(orders[[#This Row],[order_date]]), MONTH(orders[[#This Row],[order_date]]), 1)</f>
        <v>45717</v>
      </c>
      <c r="D2553" t="s">
        <v>1835</v>
      </c>
      <c r="E2553" t="s">
        <v>601</v>
      </c>
      <c r="F2553" t="str">
        <f>VLOOKUP(orders[[#This Row],[product_id]],Products!A:C,3,0)</f>
        <v>Appliances</v>
      </c>
      <c r="G2553">
        <v>2</v>
      </c>
      <c r="H2553" s="6">
        <v>0.14237265993023479</v>
      </c>
      <c r="I2553" s="2">
        <f>VLOOKUP($E2553,
Products!$A$1:$F$201,MATCH(Orders!I$1,Products!$A$1:$F$1,0),0)</f>
        <v>2095.1354013205032</v>
      </c>
      <c r="J2553" s="2">
        <f>VLOOKUP($E2553,
Products!$A$1:$F$201,MATCH(Orders!J$1,Products!$A$1:$F$1,0),0)</f>
        <v>1374.592895200507</v>
      </c>
    </row>
    <row r="2554" spans="1:10">
      <c r="A2554">
        <v>2553</v>
      </c>
      <c r="B2554" s="4">
        <v>45943</v>
      </c>
      <c r="C2554" s="10">
        <f>DATE(YEAR(orders[[#This Row],[order_date]]), MONTH(orders[[#This Row],[order_date]]), 1)</f>
        <v>45931</v>
      </c>
      <c r="D2554" t="s">
        <v>3882</v>
      </c>
      <c r="E2554" t="s">
        <v>576</v>
      </c>
      <c r="F2554" t="str">
        <f>VLOOKUP(orders[[#This Row],[product_id]],Products!A:C,3,0)</f>
        <v>Electronics</v>
      </c>
      <c r="G2554">
        <v>1</v>
      </c>
      <c r="H2554" s="6">
        <v>0.17958370201113447</v>
      </c>
      <c r="I2554" s="2">
        <f>VLOOKUP($E2554,
Products!$A$1:$F$201,MATCH(Orders!I$1,Products!$A$1:$F$1,0),0)</f>
        <v>12571.90922514794</v>
      </c>
      <c r="J2554" s="2">
        <f>VLOOKUP($E2554,
Products!$A$1:$F$201,MATCH(Orders!J$1,Products!$A$1:$F$1,0),0)</f>
        <v>9314.5536289888332</v>
      </c>
    </row>
    <row r="2555" spans="1:10">
      <c r="A2555">
        <v>2554</v>
      </c>
      <c r="B2555" s="4">
        <v>45575</v>
      </c>
      <c r="C2555" s="10">
        <f>DATE(YEAR(orders[[#This Row],[order_date]]), MONTH(orders[[#This Row],[order_date]]), 1)</f>
        <v>45566</v>
      </c>
      <c r="D2555" t="s">
        <v>4080</v>
      </c>
      <c r="E2555" t="s">
        <v>549</v>
      </c>
      <c r="F2555" t="str">
        <f>VLOOKUP(orders[[#This Row],[product_id]],Products!A:C,3,0)</f>
        <v>Electronics</v>
      </c>
      <c r="G2555">
        <v>1</v>
      </c>
      <c r="H2555" s="6">
        <v>0.21190407219079455</v>
      </c>
      <c r="I2555" s="2">
        <f>VLOOKUP($E2555,
Products!$A$1:$F$201,MATCH(Orders!I$1,Products!$A$1:$F$1,0),0)</f>
        <v>32579.222893763279</v>
      </c>
      <c r="J2555" s="2">
        <f>VLOOKUP($E2555,
Products!$A$1:$F$201,MATCH(Orders!J$1,Products!$A$1:$F$1,0),0)</f>
        <v>22472.912188105081</v>
      </c>
    </row>
    <row r="2556" spans="1:10">
      <c r="A2556">
        <v>2555</v>
      </c>
      <c r="B2556" s="4">
        <v>45227</v>
      </c>
      <c r="C2556" s="10">
        <f>DATE(YEAR(orders[[#This Row],[order_date]]), MONTH(orders[[#This Row],[order_date]]), 1)</f>
        <v>45200</v>
      </c>
      <c r="D2556" t="s">
        <v>3383</v>
      </c>
      <c r="E2556" t="s">
        <v>602</v>
      </c>
      <c r="F2556" t="str">
        <f>VLOOKUP(orders[[#This Row],[product_id]],Products!A:C,3,0)</f>
        <v>Appliances</v>
      </c>
      <c r="G2556">
        <v>1</v>
      </c>
      <c r="H2556" s="6">
        <v>7.8146419080594318E-2</v>
      </c>
      <c r="I2556" s="2">
        <f>VLOOKUP($E2556,
Products!$A$1:$F$201,MATCH(Orders!I$1,Products!$A$1:$F$1,0),0)</f>
        <v>22834.95547197924</v>
      </c>
      <c r="J2556" s="2">
        <f>VLOOKUP($E2556,
Products!$A$1:$F$201,MATCH(Orders!J$1,Products!$A$1:$F$1,0),0)</f>
        <v>17972.460052660601</v>
      </c>
    </row>
    <row r="2557" spans="1:10">
      <c r="A2557">
        <v>2556</v>
      </c>
      <c r="B2557" s="4">
        <v>45092</v>
      </c>
      <c r="C2557" s="10">
        <f>DATE(YEAR(orders[[#This Row],[order_date]]), MONTH(orders[[#This Row],[order_date]]), 1)</f>
        <v>45078</v>
      </c>
      <c r="D2557" t="s">
        <v>2623</v>
      </c>
      <c r="E2557" t="s">
        <v>540</v>
      </c>
      <c r="F2557" t="str">
        <f>VLOOKUP(orders[[#This Row],[product_id]],Products!A:C,3,0)</f>
        <v>Electronics</v>
      </c>
      <c r="G2557">
        <v>1</v>
      </c>
      <c r="H2557" s="6">
        <v>0.17209996881633544</v>
      </c>
      <c r="I2557" s="2">
        <f>VLOOKUP($E2557,
Products!$A$1:$F$201,MATCH(Orders!I$1,Products!$A$1:$F$1,0),0)</f>
        <v>27903.66571841111</v>
      </c>
      <c r="J2557" s="2">
        <f>VLOOKUP($E2557,
Products!$A$1:$F$201,MATCH(Orders!J$1,Products!$A$1:$F$1,0),0)</f>
        <v>20363.814715502049</v>
      </c>
    </row>
    <row r="2558" spans="1:10">
      <c r="A2558">
        <v>2557</v>
      </c>
      <c r="B2558" s="4">
        <v>45242</v>
      </c>
      <c r="C2558" s="10">
        <f>DATE(YEAR(orders[[#This Row],[order_date]]), MONTH(orders[[#This Row],[order_date]]), 1)</f>
        <v>45231</v>
      </c>
      <c r="D2558" t="s">
        <v>4518</v>
      </c>
      <c r="E2558" t="s">
        <v>532</v>
      </c>
      <c r="F2558" t="str">
        <f>VLOOKUP(orders[[#This Row],[product_id]],Products!A:C,3,0)</f>
        <v>Electronics</v>
      </c>
      <c r="G2558">
        <v>1</v>
      </c>
      <c r="H2558" s="6">
        <v>0.16935905385748104</v>
      </c>
      <c r="I2558" s="2">
        <f>VLOOKUP($E2558,
Products!$A$1:$F$201,MATCH(Orders!I$1,Products!$A$1:$F$1,0),0)</f>
        <v>2668.0593077725212</v>
      </c>
      <c r="J2558" s="2">
        <f>VLOOKUP($E2558,
Products!$A$1:$F$201,MATCH(Orders!J$1,Products!$A$1:$F$1,0),0)</f>
        <v>1923.7114222321791</v>
      </c>
    </row>
    <row r="2559" spans="1:10">
      <c r="A2559">
        <v>2558</v>
      </c>
      <c r="B2559" s="4">
        <v>44927</v>
      </c>
      <c r="C2559" s="10">
        <f>DATE(YEAR(orders[[#This Row],[order_date]]), MONTH(orders[[#This Row],[order_date]]), 1)</f>
        <v>44927</v>
      </c>
      <c r="D2559" t="s">
        <v>2901</v>
      </c>
      <c r="E2559" t="s">
        <v>698</v>
      </c>
      <c r="F2559" t="str">
        <f>VLOOKUP(orders[[#This Row],[product_id]],Products!A:C,3,0)</f>
        <v>Appliances</v>
      </c>
      <c r="G2559">
        <v>2</v>
      </c>
      <c r="H2559" s="6">
        <v>5.095350524566216E-2</v>
      </c>
      <c r="I2559" s="2">
        <f>VLOOKUP($E2559,
Products!$A$1:$F$201,MATCH(Orders!I$1,Products!$A$1:$F$1,0),0)</f>
        <v>5562.620248272905</v>
      </c>
      <c r="J2559" s="2">
        <f>VLOOKUP($E2559,
Products!$A$1:$F$201,MATCH(Orders!J$1,Products!$A$1:$F$1,0),0)</f>
        <v>4191.9477694447714</v>
      </c>
    </row>
    <row r="2560" spans="1:10">
      <c r="A2560">
        <v>2559</v>
      </c>
      <c r="B2560" s="4">
        <v>45946</v>
      </c>
      <c r="C2560" s="10">
        <f>DATE(YEAR(orders[[#This Row],[order_date]]), MONTH(orders[[#This Row],[order_date]]), 1)</f>
        <v>45931</v>
      </c>
      <c r="D2560" t="s">
        <v>2595</v>
      </c>
      <c r="E2560" t="s">
        <v>575</v>
      </c>
      <c r="F2560" t="str">
        <f>VLOOKUP(orders[[#This Row],[product_id]],Products!A:C,3,0)</f>
        <v>Appliances</v>
      </c>
      <c r="G2560">
        <v>3</v>
      </c>
      <c r="H2560" s="6">
        <v>5.7502877579233044E-2</v>
      </c>
      <c r="I2560" s="2">
        <f>VLOOKUP($E2560,
Products!$A$1:$F$201,MATCH(Orders!I$1,Products!$A$1:$F$1,0),0)</f>
        <v>25283.54628276427</v>
      </c>
      <c r="J2560" s="2">
        <f>VLOOKUP($E2560,
Products!$A$1:$F$201,MATCH(Orders!J$1,Products!$A$1:$F$1,0),0)</f>
        <v>19310.503554692368</v>
      </c>
    </row>
    <row r="2561" spans="1:10">
      <c r="A2561">
        <v>2560</v>
      </c>
      <c r="B2561" s="4">
        <v>44989</v>
      </c>
      <c r="C2561" s="10">
        <f>DATE(YEAR(orders[[#This Row],[order_date]]), MONTH(orders[[#This Row],[order_date]]), 1)</f>
        <v>44986</v>
      </c>
      <c r="D2561" t="s">
        <v>2903</v>
      </c>
      <c r="E2561" t="s">
        <v>571</v>
      </c>
      <c r="F2561" t="str">
        <f>VLOOKUP(orders[[#This Row],[product_id]],Products!A:C,3,0)</f>
        <v>Electronics</v>
      </c>
      <c r="G2561">
        <v>1</v>
      </c>
      <c r="H2561" s="6">
        <v>0.21251042578284174</v>
      </c>
      <c r="I2561" s="2">
        <f>VLOOKUP($E2561,
Products!$A$1:$F$201,MATCH(Orders!I$1,Products!$A$1:$F$1,0),0)</f>
        <v>30022.150567424669</v>
      </c>
      <c r="J2561" s="2">
        <f>VLOOKUP($E2561,
Products!$A$1:$F$201,MATCH(Orders!J$1,Products!$A$1:$F$1,0),0)</f>
        <v>21451.61875289512</v>
      </c>
    </row>
    <row r="2562" spans="1:10">
      <c r="A2562">
        <v>2561</v>
      </c>
      <c r="B2562" s="4">
        <v>45409</v>
      </c>
      <c r="C2562" s="10">
        <f>DATE(YEAR(orders[[#This Row],[order_date]]), MONTH(orders[[#This Row],[order_date]]), 1)</f>
        <v>45383</v>
      </c>
      <c r="D2562" t="s">
        <v>1521</v>
      </c>
      <c r="E2562" t="s">
        <v>576</v>
      </c>
      <c r="F2562" t="str">
        <f>VLOOKUP(orders[[#This Row],[product_id]],Products!A:C,3,0)</f>
        <v>Electronics</v>
      </c>
      <c r="G2562">
        <v>1</v>
      </c>
      <c r="H2562" s="6">
        <v>0.1369251057394382</v>
      </c>
      <c r="I2562" s="2">
        <f>VLOOKUP($E2562,
Products!$A$1:$F$201,MATCH(Orders!I$1,Products!$A$1:$F$1,0),0)</f>
        <v>12571.90922514794</v>
      </c>
      <c r="J2562" s="2">
        <f>VLOOKUP($E2562,
Products!$A$1:$F$201,MATCH(Orders!J$1,Products!$A$1:$F$1,0),0)</f>
        <v>9314.5536289888332</v>
      </c>
    </row>
    <row r="2563" spans="1:10">
      <c r="A2563">
        <v>2562</v>
      </c>
      <c r="B2563" s="4">
        <v>45148</v>
      </c>
      <c r="C2563" s="10">
        <f>DATE(YEAR(orders[[#This Row],[order_date]]), MONTH(orders[[#This Row],[order_date]]), 1)</f>
        <v>45139</v>
      </c>
      <c r="D2563" t="s">
        <v>3009</v>
      </c>
      <c r="E2563" t="s">
        <v>705</v>
      </c>
      <c r="F2563" t="str">
        <f>VLOOKUP(orders[[#This Row],[product_id]],Products!A:C,3,0)</f>
        <v>Electronics</v>
      </c>
      <c r="G2563">
        <v>1</v>
      </c>
      <c r="H2563" s="6">
        <v>0.19268413738498696</v>
      </c>
      <c r="I2563" s="2">
        <f>VLOOKUP($E2563,
Products!$A$1:$F$201,MATCH(Orders!I$1,Products!$A$1:$F$1,0),0)</f>
        <v>11719.594724541899</v>
      </c>
      <c r="J2563" s="2">
        <f>VLOOKUP($E2563,
Products!$A$1:$F$201,MATCH(Orders!J$1,Products!$A$1:$F$1,0),0)</f>
        <v>7926.6332911718628</v>
      </c>
    </row>
    <row r="2564" spans="1:10">
      <c r="A2564">
        <v>2563</v>
      </c>
      <c r="B2564" s="4">
        <v>45078</v>
      </c>
      <c r="C2564" s="10">
        <f>DATE(YEAR(orders[[#This Row],[order_date]]), MONTH(orders[[#This Row],[order_date]]), 1)</f>
        <v>45078</v>
      </c>
      <c r="D2564" t="s">
        <v>2835</v>
      </c>
      <c r="E2564" t="s">
        <v>696</v>
      </c>
      <c r="F2564" t="str">
        <f>VLOOKUP(orders[[#This Row],[product_id]],Products!A:C,3,0)</f>
        <v>Electronics</v>
      </c>
      <c r="G2564">
        <v>3</v>
      </c>
      <c r="H2564" s="6">
        <v>0.21683620093055297</v>
      </c>
      <c r="I2564" s="2">
        <f>VLOOKUP($E2564,
Products!$A$1:$F$201,MATCH(Orders!I$1,Products!$A$1:$F$1,0),0)</f>
        <v>2723.6534496184809</v>
      </c>
      <c r="J2564" s="2">
        <f>VLOOKUP($E2564,
Products!$A$1:$F$201,MATCH(Orders!J$1,Products!$A$1:$F$1,0),0)</f>
        <v>1872.4715951823</v>
      </c>
    </row>
    <row r="2565" spans="1:10">
      <c r="A2565">
        <v>2564</v>
      </c>
      <c r="B2565" s="4">
        <v>45570</v>
      </c>
      <c r="C2565" s="10">
        <f>DATE(YEAR(orders[[#This Row],[order_date]]), MONTH(orders[[#This Row],[order_date]]), 1)</f>
        <v>45566</v>
      </c>
      <c r="D2565" t="s">
        <v>2769</v>
      </c>
      <c r="E2565" t="s">
        <v>585</v>
      </c>
      <c r="F2565" t="str">
        <f>VLOOKUP(orders[[#This Row],[product_id]],Products!A:C,3,0)</f>
        <v>Appliances</v>
      </c>
      <c r="G2565">
        <v>3</v>
      </c>
      <c r="H2565" s="6">
        <v>0.13953929311576782</v>
      </c>
      <c r="I2565" s="2">
        <f>VLOOKUP($E2565,
Products!$A$1:$F$201,MATCH(Orders!I$1,Products!$A$1:$F$1,0),0)</f>
        <v>24049.2355837664</v>
      </c>
      <c r="J2565" s="2">
        <f>VLOOKUP($E2565,
Products!$A$1:$F$201,MATCH(Orders!J$1,Products!$A$1:$F$1,0),0)</f>
        <v>19053.338129326308</v>
      </c>
    </row>
    <row r="2566" spans="1:10">
      <c r="A2566">
        <v>2565</v>
      </c>
      <c r="B2566" s="4">
        <v>45552</v>
      </c>
      <c r="C2566" s="10">
        <f>DATE(YEAR(orders[[#This Row],[order_date]]), MONTH(orders[[#This Row],[order_date]]), 1)</f>
        <v>45536</v>
      </c>
      <c r="D2566" t="s">
        <v>1606</v>
      </c>
      <c r="E2566" t="s">
        <v>534</v>
      </c>
      <c r="F2566" t="str">
        <f>VLOOKUP(orders[[#This Row],[product_id]],Products!A:C,3,0)</f>
        <v>Appliances</v>
      </c>
      <c r="G2566">
        <v>2</v>
      </c>
      <c r="H2566" s="6">
        <v>0.13283103722701603</v>
      </c>
      <c r="I2566" s="2">
        <f>VLOOKUP($E2566,
Products!$A$1:$F$201,MATCH(Orders!I$1,Products!$A$1:$F$1,0),0)</f>
        <v>24743.162958088669</v>
      </c>
      <c r="J2566" s="2">
        <f>VLOOKUP($E2566,
Products!$A$1:$F$201,MATCH(Orders!J$1,Products!$A$1:$F$1,0),0)</f>
        <v>19307.588986555591</v>
      </c>
    </row>
    <row r="2567" spans="1:10">
      <c r="A2567">
        <v>2566</v>
      </c>
      <c r="B2567" s="4">
        <v>45143</v>
      </c>
      <c r="C2567" s="10">
        <f>DATE(YEAR(orders[[#This Row],[order_date]]), MONTH(orders[[#This Row],[order_date]]), 1)</f>
        <v>45139</v>
      </c>
      <c r="D2567" t="s">
        <v>898</v>
      </c>
      <c r="E2567" t="s">
        <v>536</v>
      </c>
      <c r="F2567" t="str">
        <f>VLOOKUP(orders[[#This Row],[product_id]],Products!A:C,3,0)</f>
        <v>Appliances</v>
      </c>
      <c r="G2567">
        <v>1</v>
      </c>
      <c r="H2567" s="6">
        <v>0.12628222135846923</v>
      </c>
      <c r="I2567" s="2">
        <f>VLOOKUP($E2567,
Products!$A$1:$F$201,MATCH(Orders!I$1,Products!$A$1:$F$1,0),0)</f>
        <v>25818.123603836499</v>
      </c>
      <c r="J2567" s="2">
        <f>VLOOKUP($E2567,
Products!$A$1:$F$201,MATCH(Orders!J$1,Products!$A$1:$F$1,0),0)</f>
        <v>18462.729442964981</v>
      </c>
    </row>
    <row r="2568" spans="1:10">
      <c r="A2568">
        <v>2567</v>
      </c>
      <c r="B2568" s="4">
        <v>45122</v>
      </c>
      <c r="C2568" s="10">
        <f>DATE(YEAR(orders[[#This Row],[order_date]]), MONTH(orders[[#This Row],[order_date]]), 1)</f>
        <v>45108</v>
      </c>
      <c r="D2568" t="s">
        <v>3476</v>
      </c>
      <c r="E2568" t="s">
        <v>697</v>
      </c>
      <c r="F2568" t="str">
        <f>VLOOKUP(orders[[#This Row],[product_id]],Products!A:C,3,0)</f>
        <v>Electronics</v>
      </c>
      <c r="G2568">
        <v>2</v>
      </c>
      <c r="H2568" s="6">
        <v>0.12608349599781982</v>
      </c>
      <c r="I2568" s="2">
        <f>VLOOKUP($E2568,
Products!$A$1:$F$201,MATCH(Orders!I$1,Products!$A$1:$F$1,0),0)</f>
        <v>17528.463836680221</v>
      </c>
      <c r="J2568" s="2">
        <f>VLOOKUP($E2568,
Products!$A$1:$F$201,MATCH(Orders!J$1,Products!$A$1:$F$1,0),0)</f>
        <v>11565.98358924177</v>
      </c>
    </row>
    <row r="2569" spans="1:10">
      <c r="A2569">
        <v>2568</v>
      </c>
      <c r="B2569" s="4">
        <v>45921</v>
      </c>
      <c r="C2569" s="10">
        <f>DATE(YEAR(orders[[#This Row],[order_date]]), MONTH(orders[[#This Row],[order_date]]), 1)</f>
        <v>45901</v>
      </c>
      <c r="D2569" t="s">
        <v>1803</v>
      </c>
      <c r="E2569" t="s">
        <v>686</v>
      </c>
      <c r="F2569" t="str">
        <f>VLOOKUP(orders[[#This Row],[product_id]],Products!A:C,3,0)</f>
        <v>Appliances</v>
      </c>
      <c r="G2569">
        <v>1</v>
      </c>
      <c r="H2569" s="6">
        <v>9.2514673459642358E-2</v>
      </c>
      <c r="I2569" s="2">
        <f>VLOOKUP($E2569,
Products!$A$1:$F$201,MATCH(Orders!I$1,Products!$A$1:$F$1,0),0)</f>
        <v>25525.356267188719</v>
      </c>
      <c r="J2569" s="2">
        <f>VLOOKUP($E2569,
Products!$A$1:$F$201,MATCH(Orders!J$1,Products!$A$1:$F$1,0),0)</f>
        <v>18214.15981099859</v>
      </c>
    </row>
    <row r="2570" spans="1:10">
      <c r="A2570">
        <v>2569</v>
      </c>
      <c r="B2570" s="4">
        <v>45941</v>
      </c>
      <c r="C2570" s="10">
        <f>DATE(YEAR(orders[[#This Row],[order_date]]), MONTH(orders[[#This Row],[order_date]]), 1)</f>
        <v>45931</v>
      </c>
      <c r="D2570" t="s">
        <v>4054</v>
      </c>
      <c r="E2570" t="s">
        <v>573</v>
      </c>
      <c r="F2570" t="str">
        <f>VLOOKUP(orders[[#This Row],[product_id]],Products!A:C,3,0)</f>
        <v>Electronics</v>
      </c>
      <c r="G2570">
        <v>1</v>
      </c>
      <c r="H2570" s="6">
        <v>0.1901963713609674</v>
      </c>
      <c r="I2570" s="2">
        <f>VLOOKUP($E2570,
Products!$A$1:$F$201,MATCH(Orders!I$1,Products!$A$1:$F$1,0),0)</f>
        <v>30443.851050190449</v>
      </c>
      <c r="J2570" s="2">
        <f>VLOOKUP($E2570,
Products!$A$1:$F$201,MATCH(Orders!J$1,Products!$A$1:$F$1,0),0)</f>
        <v>21165.126268210519</v>
      </c>
    </row>
    <row r="2571" spans="1:10">
      <c r="A2571">
        <v>2570</v>
      </c>
      <c r="B2571" s="4">
        <v>45573</v>
      </c>
      <c r="C2571" s="10">
        <f>DATE(YEAR(orders[[#This Row],[order_date]]), MONTH(orders[[#This Row],[order_date]]), 1)</f>
        <v>45566</v>
      </c>
      <c r="D2571" t="s">
        <v>1790</v>
      </c>
      <c r="E2571" t="s">
        <v>530</v>
      </c>
      <c r="F2571" t="str">
        <f>VLOOKUP(orders[[#This Row],[product_id]],Products!A:C,3,0)</f>
        <v>Electronics</v>
      </c>
      <c r="G2571">
        <v>1</v>
      </c>
      <c r="H2571" s="6">
        <v>0.14345160094186343</v>
      </c>
      <c r="I2571" s="2">
        <f>VLOOKUP($E2571,
Products!$A$1:$F$201,MATCH(Orders!I$1,Products!$A$1:$F$1,0),0)</f>
        <v>30520.607447067548</v>
      </c>
      <c r="J2571" s="2">
        <f>VLOOKUP($E2571,
Products!$A$1:$F$201,MATCH(Orders!J$1,Products!$A$1:$F$1,0),0)</f>
        <v>22328.317520226748</v>
      </c>
    </row>
    <row r="2572" spans="1:10">
      <c r="A2572">
        <v>2571</v>
      </c>
      <c r="B2572" s="4">
        <v>45634</v>
      </c>
      <c r="C2572" s="10">
        <f>DATE(YEAR(orders[[#This Row],[order_date]]), MONTH(orders[[#This Row],[order_date]]), 1)</f>
        <v>45627</v>
      </c>
      <c r="D2572" t="s">
        <v>3726</v>
      </c>
      <c r="E2572" t="s">
        <v>622</v>
      </c>
      <c r="F2572" t="str">
        <f>VLOOKUP(orders[[#This Row],[product_id]],Products!A:C,3,0)</f>
        <v>Electronics</v>
      </c>
      <c r="G2572">
        <v>2</v>
      </c>
      <c r="H2572" s="6">
        <v>0.24120775977832259</v>
      </c>
      <c r="I2572" s="2">
        <f>VLOOKUP($E2572,
Products!$A$1:$F$201,MATCH(Orders!I$1,Products!$A$1:$F$1,0),0)</f>
        <v>29891.969506397199</v>
      </c>
      <c r="J2572" s="2">
        <f>VLOOKUP($E2572,
Products!$A$1:$F$201,MATCH(Orders!J$1,Products!$A$1:$F$1,0),0)</f>
        <v>20298.690993957589</v>
      </c>
    </row>
    <row r="2573" spans="1:10">
      <c r="A2573">
        <v>2572</v>
      </c>
      <c r="B2573" s="4">
        <v>46007</v>
      </c>
      <c r="C2573" s="10">
        <f>DATE(YEAR(orders[[#This Row],[order_date]]), MONTH(orders[[#This Row],[order_date]]), 1)</f>
        <v>45992</v>
      </c>
      <c r="D2573" t="s">
        <v>1656</v>
      </c>
      <c r="E2573" t="s">
        <v>646</v>
      </c>
      <c r="F2573" t="str">
        <f>VLOOKUP(orders[[#This Row],[product_id]],Products!A:C,3,0)</f>
        <v>Electronics</v>
      </c>
      <c r="G2573">
        <v>2</v>
      </c>
      <c r="H2573" s="6">
        <v>0.12912008994361732</v>
      </c>
      <c r="I2573" s="2">
        <f>VLOOKUP($E2573,
Products!$A$1:$F$201,MATCH(Orders!I$1,Products!$A$1:$F$1,0),0)</f>
        <v>18424.12750052143</v>
      </c>
      <c r="J2573" s="2">
        <f>VLOOKUP($E2573,
Products!$A$1:$F$201,MATCH(Orders!J$1,Products!$A$1:$F$1,0),0)</f>
        <v>14575.25356690323</v>
      </c>
    </row>
    <row r="2574" spans="1:10">
      <c r="A2574">
        <v>2573</v>
      </c>
      <c r="B2574" s="4">
        <v>45648</v>
      </c>
      <c r="C2574" s="10">
        <f>DATE(YEAR(orders[[#This Row],[order_date]]), MONTH(orders[[#This Row],[order_date]]), 1)</f>
        <v>45627</v>
      </c>
      <c r="D2574" t="s">
        <v>3289</v>
      </c>
      <c r="E2574" t="s">
        <v>586</v>
      </c>
      <c r="F2574" t="str">
        <f>VLOOKUP(orders[[#This Row],[product_id]],Products!A:C,3,0)</f>
        <v>Appliances</v>
      </c>
      <c r="G2574">
        <v>1</v>
      </c>
      <c r="H2574" s="6">
        <v>0.1158782899943465</v>
      </c>
      <c r="I2574" s="2">
        <f>VLOOKUP($E2574,
Products!$A$1:$F$201,MATCH(Orders!I$1,Products!$A$1:$F$1,0),0)</f>
        <v>22928.971424497449</v>
      </c>
      <c r="J2574" s="2">
        <f>VLOOKUP($E2574,
Products!$A$1:$F$201,MATCH(Orders!J$1,Products!$A$1:$F$1,0),0)</f>
        <v>17801.356740692991</v>
      </c>
    </row>
    <row r="2575" spans="1:10">
      <c r="A2575">
        <v>2574</v>
      </c>
      <c r="B2575" s="4">
        <v>45566</v>
      </c>
      <c r="C2575" s="10">
        <f>DATE(YEAR(orders[[#This Row],[order_date]]), MONTH(orders[[#This Row],[order_date]]), 1)</f>
        <v>45566</v>
      </c>
      <c r="D2575" t="s">
        <v>4312</v>
      </c>
      <c r="E2575" t="s">
        <v>673</v>
      </c>
      <c r="F2575" t="str">
        <f>VLOOKUP(orders[[#This Row],[product_id]],Products!A:C,3,0)</f>
        <v>Electronics</v>
      </c>
      <c r="G2575">
        <v>1</v>
      </c>
      <c r="H2575" s="6">
        <v>0.24914580341579881</v>
      </c>
      <c r="I2575" s="2">
        <f>VLOOKUP($E2575,
Products!$A$1:$F$201,MATCH(Orders!I$1,Products!$A$1:$F$1,0),0)</f>
        <v>19770.070105413852</v>
      </c>
      <c r="J2575" s="2">
        <f>VLOOKUP($E2575,
Products!$A$1:$F$201,MATCH(Orders!J$1,Products!$A$1:$F$1,0),0)</f>
        <v>14414.291574648811</v>
      </c>
    </row>
    <row r="2576" spans="1:10">
      <c r="A2576">
        <v>2575</v>
      </c>
      <c r="B2576" s="4">
        <v>45032</v>
      </c>
      <c r="C2576" s="10">
        <f>DATE(YEAR(orders[[#This Row],[order_date]]), MONTH(orders[[#This Row],[order_date]]), 1)</f>
        <v>45017</v>
      </c>
      <c r="D2576" t="s">
        <v>3096</v>
      </c>
      <c r="E2576" t="s">
        <v>705</v>
      </c>
      <c r="F2576" t="str">
        <f>VLOOKUP(orders[[#This Row],[product_id]],Products!A:C,3,0)</f>
        <v>Electronics</v>
      </c>
      <c r="G2576">
        <v>1</v>
      </c>
      <c r="H2576" s="6">
        <v>0.12837730615798318</v>
      </c>
      <c r="I2576" s="2">
        <f>VLOOKUP($E2576,
Products!$A$1:$F$201,MATCH(Orders!I$1,Products!$A$1:$F$1,0),0)</f>
        <v>11719.594724541899</v>
      </c>
      <c r="J2576" s="2">
        <f>VLOOKUP($E2576,
Products!$A$1:$F$201,MATCH(Orders!J$1,Products!$A$1:$F$1,0),0)</f>
        <v>7926.6332911718628</v>
      </c>
    </row>
    <row r="2577" spans="1:10">
      <c r="A2577">
        <v>2576</v>
      </c>
      <c r="B2577" s="4">
        <v>45091</v>
      </c>
      <c r="C2577" s="10">
        <f>DATE(YEAR(orders[[#This Row],[order_date]]), MONTH(orders[[#This Row],[order_date]]), 1)</f>
        <v>45078</v>
      </c>
      <c r="D2577" t="s">
        <v>3148</v>
      </c>
      <c r="E2577" t="s">
        <v>592</v>
      </c>
      <c r="F2577" t="str">
        <f>VLOOKUP(orders[[#This Row],[product_id]],Products!A:C,3,0)</f>
        <v>Electronics</v>
      </c>
      <c r="G2577">
        <v>3</v>
      </c>
      <c r="H2577" s="6">
        <v>0.16732260098274274</v>
      </c>
      <c r="I2577" s="2">
        <f>VLOOKUP($E2577,
Products!$A$1:$F$201,MATCH(Orders!I$1,Products!$A$1:$F$1,0),0)</f>
        <v>12221.95918536383</v>
      </c>
      <c r="J2577" s="2">
        <f>VLOOKUP($E2577,
Products!$A$1:$F$201,MATCH(Orders!J$1,Products!$A$1:$F$1,0),0)</f>
        <v>9737.7215556427309</v>
      </c>
    </row>
    <row r="2578" spans="1:10">
      <c r="A2578">
        <v>2577</v>
      </c>
      <c r="B2578" s="4">
        <v>45141</v>
      </c>
      <c r="C2578" s="10">
        <f>DATE(YEAR(orders[[#This Row],[order_date]]), MONTH(orders[[#This Row],[order_date]]), 1)</f>
        <v>45139</v>
      </c>
      <c r="D2578" t="s">
        <v>1648</v>
      </c>
      <c r="E2578" t="s">
        <v>640</v>
      </c>
      <c r="F2578" t="str">
        <f>VLOOKUP(orders[[#This Row],[product_id]],Products!A:C,3,0)</f>
        <v>Electronics</v>
      </c>
      <c r="G2578">
        <v>2</v>
      </c>
      <c r="H2578" s="6">
        <v>0.14706740393407944</v>
      </c>
      <c r="I2578" s="2">
        <f>VLOOKUP($E2578,
Products!$A$1:$F$201,MATCH(Orders!I$1,Products!$A$1:$F$1,0),0)</f>
        <v>28588.897930669911</v>
      </c>
      <c r="J2578" s="2">
        <f>VLOOKUP($E2578,
Products!$A$1:$F$201,MATCH(Orders!J$1,Products!$A$1:$F$1,0),0)</f>
        <v>20681.16336734363</v>
      </c>
    </row>
    <row r="2579" spans="1:10">
      <c r="A2579">
        <v>2578</v>
      </c>
      <c r="B2579" s="4">
        <v>46021</v>
      </c>
      <c r="C2579" s="10">
        <f>DATE(YEAR(orders[[#This Row],[order_date]]), MONTH(orders[[#This Row],[order_date]]), 1)</f>
        <v>45992</v>
      </c>
      <c r="D2579" t="s">
        <v>963</v>
      </c>
      <c r="E2579" t="s">
        <v>665</v>
      </c>
      <c r="F2579" t="str">
        <f>VLOOKUP(orders[[#This Row],[product_id]],Products!A:C,3,0)</f>
        <v>Electronics</v>
      </c>
      <c r="G2579">
        <v>1</v>
      </c>
      <c r="H2579" s="6">
        <v>0.22147161900737089</v>
      </c>
      <c r="I2579" s="2">
        <f>VLOOKUP($E2579,
Products!$A$1:$F$201,MATCH(Orders!I$1,Products!$A$1:$F$1,0),0)</f>
        <v>2381.208040848107</v>
      </c>
      <c r="J2579" s="2">
        <f>VLOOKUP($E2579,
Products!$A$1:$F$201,MATCH(Orders!J$1,Products!$A$1:$F$1,0),0)</f>
        <v>1615.320210979525</v>
      </c>
    </row>
    <row r="2580" spans="1:10">
      <c r="A2580">
        <v>2579</v>
      </c>
      <c r="B2580" s="4">
        <v>45016</v>
      </c>
      <c r="C2580" s="10">
        <f>DATE(YEAR(orders[[#This Row],[order_date]]), MONTH(orders[[#This Row],[order_date]]), 1)</f>
        <v>44986</v>
      </c>
      <c r="D2580" t="s">
        <v>1927</v>
      </c>
      <c r="E2580" t="s">
        <v>529</v>
      </c>
      <c r="F2580" t="str">
        <f>VLOOKUP(orders[[#This Row],[product_id]],Products!A:C,3,0)</f>
        <v>Electronics</v>
      </c>
      <c r="G2580">
        <v>1</v>
      </c>
      <c r="H2580" s="6">
        <v>0.14562230957076241</v>
      </c>
      <c r="I2580" s="2">
        <f>VLOOKUP($E2580,
Products!$A$1:$F$201,MATCH(Orders!I$1,Products!$A$1:$F$1,0),0)</f>
        <v>18308.801775351771</v>
      </c>
      <c r="J2580" s="2">
        <f>VLOOKUP($E2580,
Products!$A$1:$F$201,MATCH(Orders!J$1,Products!$A$1:$F$1,0),0)</f>
        <v>12027.24184831013</v>
      </c>
    </row>
    <row r="2581" spans="1:10">
      <c r="A2581">
        <v>2580</v>
      </c>
      <c r="B2581" s="4">
        <v>45800</v>
      </c>
      <c r="C2581" s="10">
        <f>DATE(YEAR(orders[[#This Row],[order_date]]), MONTH(orders[[#This Row],[order_date]]), 1)</f>
        <v>45778</v>
      </c>
      <c r="D2581" t="s">
        <v>2806</v>
      </c>
      <c r="E2581" t="s">
        <v>506</v>
      </c>
      <c r="F2581" t="str">
        <f>VLOOKUP(orders[[#This Row],[product_id]],Products!A:C,3,0)</f>
        <v>Electronics</v>
      </c>
      <c r="G2581">
        <v>1</v>
      </c>
      <c r="H2581" s="6">
        <v>0.12421223588242922</v>
      </c>
      <c r="I2581" s="2">
        <f>VLOOKUP($E2581,
Products!$A$1:$F$201,MATCH(Orders!I$1,Products!$A$1:$F$1,0),0)</f>
        <v>2354.115904304108</v>
      </c>
      <c r="J2581" s="2">
        <f>VLOOKUP($E2581,
Products!$A$1:$F$201,MATCH(Orders!J$1,Products!$A$1:$F$1,0),0)</f>
        <v>1810.784620830796</v>
      </c>
    </row>
    <row r="2582" spans="1:10">
      <c r="A2582">
        <v>2581</v>
      </c>
      <c r="B2582" s="4">
        <v>45534</v>
      </c>
      <c r="C2582" s="10">
        <f>DATE(YEAR(orders[[#This Row],[order_date]]), MONTH(orders[[#This Row],[order_date]]), 1)</f>
        <v>45505</v>
      </c>
      <c r="D2582" t="s">
        <v>1356</v>
      </c>
      <c r="E2582" t="s">
        <v>616</v>
      </c>
      <c r="F2582" t="str">
        <f>VLOOKUP(orders[[#This Row],[product_id]],Products!A:C,3,0)</f>
        <v>Electronics</v>
      </c>
      <c r="G2582">
        <v>1</v>
      </c>
      <c r="H2582" s="6">
        <v>0.2399701810372129</v>
      </c>
      <c r="I2582" s="2">
        <f>VLOOKUP($E2582,
Products!$A$1:$F$201,MATCH(Orders!I$1,Products!$A$1:$F$1,0),0)</f>
        <v>12172.554053901489</v>
      </c>
      <c r="J2582" s="2">
        <f>VLOOKUP($E2582,
Products!$A$1:$F$201,MATCH(Orders!J$1,Products!$A$1:$F$1,0),0)</f>
        <v>9644.7702288148557</v>
      </c>
    </row>
    <row r="2583" spans="1:10">
      <c r="A2583">
        <v>2582</v>
      </c>
      <c r="B2583" s="4">
        <v>45275</v>
      </c>
      <c r="C2583" s="10">
        <f>DATE(YEAR(orders[[#This Row],[order_date]]), MONTH(orders[[#This Row],[order_date]]), 1)</f>
        <v>45261</v>
      </c>
      <c r="D2583" t="s">
        <v>3024</v>
      </c>
      <c r="E2583" t="s">
        <v>552</v>
      </c>
      <c r="F2583" t="str">
        <f>VLOOKUP(orders[[#This Row],[product_id]],Products!A:C,3,0)</f>
        <v>Electronics</v>
      </c>
      <c r="G2583">
        <v>2</v>
      </c>
      <c r="H2583" s="6">
        <v>0.14761041210530598</v>
      </c>
      <c r="I2583" s="2">
        <f>VLOOKUP($E2583,
Products!$A$1:$F$201,MATCH(Orders!I$1,Products!$A$1:$F$1,0),0)</f>
        <v>20326.88586940234</v>
      </c>
      <c r="J2583" s="2">
        <f>VLOOKUP($E2583,
Products!$A$1:$F$201,MATCH(Orders!J$1,Products!$A$1:$F$1,0),0)</f>
        <v>14896.572579237891</v>
      </c>
    </row>
    <row r="2584" spans="1:10">
      <c r="A2584">
        <v>2583</v>
      </c>
      <c r="B2584" s="4">
        <v>45820</v>
      </c>
      <c r="C2584" s="10">
        <f>DATE(YEAR(orders[[#This Row],[order_date]]), MONTH(orders[[#This Row],[order_date]]), 1)</f>
        <v>45809</v>
      </c>
      <c r="D2584" t="s">
        <v>2954</v>
      </c>
      <c r="E2584" t="s">
        <v>684</v>
      </c>
      <c r="F2584" t="str">
        <f>VLOOKUP(orders[[#This Row],[product_id]],Products!A:C,3,0)</f>
        <v>Appliances</v>
      </c>
      <c r="G2584">
        <v>3</v>
      </c>
      <c r="H2584" s="6">
        <v>5.2025148904254616E-2</v>
      </c>
      <c r="I2584" s="2">
        <f>VLOOKUP($E2584,
Products!$A$1:$F$201,MATCH(Orders!I$1,Products!$A$1:$F$1,0),0)</f>
        <v>2147.166688023286</v>
      </c>
      <c r="J2584" s="2">
        <f>VLOOKUP($E2584,
Products!$A$1:$F$201,MATCH(Orders!J$1,Products!$A$1:$F$1,0),0)</f>
        <v>1709.9619584723389</v>
      </c>
    </row>
    <row r="2585" spans="1:10">
      <c r="A2585">
        <v>2584</v>
      </c>
      <c r="B2585" s="4">
        <v>45172</v>
      </c>
      <c r="C2585" s="10">
        <f>DATE(YEAR(orders[[#This Row],[order_date]]), MONTH(orders[[#This Row],[order_date]]), 1)</f>
        <v>45170</v>
      </c>
      <c r="D2585" t="s">
        <v>1101</v>
      </c>
      <c r="E2585" t="s">
        <v>541</v>
      </c>
      <c r="F2585" t="str">
        <f>VLOOKUP(orders[[#This Row],[product_id]],Products!A:C,3,0)</f>
        <v>Appliances</v>
      </c>
      <c r="G2585">
        <v>2</v>
      </c>
      <c r="H2585" s="6">
        <v>0.10732251450029211</v>
      </c>
      <c r="I2585" s="2">
        <f>VLOOKUP($E2585,
Products!$A$1:$F$201,MATCH(Orders!I$1,Products!$A$1:$F$1,0),0)</f>
        <v>2390.3651642386908</v>
      </c>
      <c r="J2585" s="2">
        <f>VLOOKUP($E2585,
Products!$A$1:$F$201,MATCH(Orders!J$1,Products!$A$1:$F$1,0),0)</f>
        <v>1655.7504783617919</v>
      </c>
    </row>
    <row r="2586" spans="1:10">
      <c r="A2586">
        <v>2585</v>
      </c>
      <c r="B2586" s="4">
        <v>45198</v>
      </c>
      <c r="C2586" s="10">
        <f>DATE(YEAR(orders[[#This Row],[order_date]]), MONTH(orders[[#This Row],[order_date]]), 1)</f>
        <v>45170</v>
      </c>
      <c r="D2586" t="s">
        <v>3131</v>
      </c>
      <c r="E2586" t="s">
        <v>660</v>
      </c>
      <c r="F2586" t="str">
        <f>VLOOKUP(orders[[#This Row],[product_id]],Products!A:C,3,0)</f>
        <v>Appliances</v>
      </c>
      <c r="G2586">
        <v>1</v>
      </c>
      <c r="H2586" s="6">
        <v>8.9412968030533696E-2</v>
      </c>
      <c r="I2586" s="2">
        <f>VLOOKUP($E2586,
Products!$A$1:$F$201,MATCH(Orders!I$1,Products!$A$1:$F$1,0),0)</f>
        <v>25996.564605776519</v>
      </c>
      <c r="J2586" s="2">
        <f>VLOOKUP($E2586,
Products!$A$1:$F$201,MATCH(Orders!J$1,Products!$A$1:$F$1,0),0)</f>
        <v>20210.769869456319</v>
      </c>
    </row>
    <row r="2587" spans="1:10">
      <c r="A2587">
        <v>2586</v>
      </c>
      <c r="B2587" s="4">
        <v>45329</v>
      </c>
      <c r="C2587" s="10">
        <f>DATE(YEAR(orders[[#This Row],[order_date]]), MONTH(orders[[#This Row],[order_date]]), 1)</f>
        <v>45323</v>
      </c>
      <c r="D2587" t="s">
        <v>2620</v>
      </c>
      <c r="E2587" t="s">
        <v>703</v>
      </c>
      <c r="F2587" t="str">
        <f>VLOOKUP(orders[[#This Row],[product_id]],Products!A:C,3,0)</f>
        <v>Appliances</v>
      </c>
      <c r="G2587">
        <v>2</v>
      </c>
      <c r="H2587" s="6">
        <v>0.13760177110991115</v>
      </c>
      <c r="I2587" s="2">
        <f>VLOOKUP($E2587,
Products!$A$1:$F$201,MATCH(Orders!I$1,Products!$A$1:$F$1,0),0)</f>
        <v>23763.82929975582</v>
      </c>
      <c r="J2587" s="2">
        <f>VLOOKUP($E2587,
Products!$A$1:$F$201,MATCH(Orders!J$1,Products!$A$1:$F$1,0),0)</f>
        <v>17833.36818447417</v>
      </c>
    </row>
    <row r="2588" spans="1:10">
      <c r="A2588">
        <v>2587</v>
      </c>
      <c r="B2588" s="4">
        <v>45966</v>
      </c>
      <c r="C2588" s="10">
        <f>DATE(YEAR(orders[[#This Row],[order_date]]), MONTH(orders[[#This Row],[order_date]]), 1)</f>
        <v>45962</v>
      </c>
      <c r="D2588" t="s">
        <v>3429</v>
      </c>
      <c r="E2588" t="s">
        <v>547</v>
      </c>
      <c r="F2588" t="str">
        <f>VLOOKUP(orders[[#This Row],[product_id]],Products!A:C,3,0)</f>
        <v>Appliances</v>
      </c>
      <c r="G2588">
        <v>3</v>
      </c>
      <c r="H2588" s="6">
        <v>0.11457760237631515</v>
      </c>
      <c r="I2588" s="2">
        <f>VLOOKUP($E2588,
Products!$A$1:$F$201,MATCH(Orders!I$1,Products!$A$1:$F$1,0),0)</f>
        <v>2366.4310858022332</v>
      </c>
      <c r="J2588" s="2">
        <f>VLOOKUP($E2588,
Products!$A$1:$F$201,MATCH(Orders!J$1,Products!$A$1:$F$1,0),0)</f>
        <v>1841.1055346213741</v>
      </c>
    </row>
    <row r="2589" spans="1:10">
      <c r="A2589">
        <v>2588</v>
      </c>
      <c r="B2589" s="4">
        <v>45887</v>
      </c>
      <c r="C2589" s="10">
        <f>DATE(YEAR(orders[[#This Row],[order_date]]), MONTH(orders[[#This Row],[order_date]]), 1)</f>
        <v>45870</v>
      </c>
      <c r="D2589" t="s">
        <v>4381</v>
      </c>
      <c r="E2589" t="s">
        <v>581</v>
      </c>
      <c r="F2589" t="str">
        <f>VLOOKUP(orders[[#This Row],[product_id]],Products!A:C,3,0)</f>
        <v>Appliances</v>
      </c>
      <c r="G2589">
        <v>2</v>
      </c>
      <c r="H2589" s="6">
        <v>0.11472512628277842</v>
      </c>
      <c r="I2589" s="2">
        <f>VLOOKUP($E2589,
Products!$A$1:$F$201,MATCH(Orders!I$1,Products!$A$1:$F$1,0),0)</f>
        <v>6177.7225527132859</v>
      </c>
      <c r="J2589" s="2">
        <f>VLOOKUP($E2589,
Products!$A$1:$F$201,MATCH(Orders!J$1,Products!$A$1:$F$1,0),0)</f>
        <v>4208.1013641193986</v>
      </c>
    </row>
    <row r="2590" spans="1:10">
      <c r="A2590">
        <v>2589</v>
      </c>
      <c r="B2590" s="4">
        <v>45824</v>
      </c>
      <c r="C2590" s="10">
        <f>DATE(YEAR(orders[[#This Row],[order_date]]), MONTH(orders[[#This Row],[order_date]]), 1)</f>
        <v>45809</v>
      </c>
      <c r="D2590" t="s">
        <v>3288</v>
      </c>
      <c r="E2590" t="s">
        <v>595</v>
      </c>
      <c r="F2590" t="str">
        <f>VLOOKUP(orders[[#This Row],[product_id]],Products!A:C,3,0)</f>
        <v>Electronics</v>
      </c>
      <c r="G2590">
        <v>1</v>
      </c>
      <c r="H2590" s="6">
        <v>0.21701068490415093</v>
      </c>
      <c r="I2590" s="2">
        <f>VLOOKUP($E2590,
Products!$A$1:$F$201,MATCH(Orders!I$1,Products!$A$1:$F$1,0),0)</f>
        <v>2368.316565735005</v>
      </c>
      <c r="J2590" s="2">
        <f>VLOOKUP($E2590,
Products!$A$1:$F$201,MATCH(Orders!J$1,Products!$A$1:$F$1,0),0)</f>
        <v>1668.7588573553539</v>
      </c>
    </row>
    <row r="2591" spans="1:10">
      <c r="A2591">
        <v>2590</v>
      </c>
      <c r="B2591" s="4">
        <v>46006</v>
      </c>
      <c r="C2591" s="10">
        <f>DATE(YEAR(orders[[#This Row],[order_date]]), MONTH(orders[[#This Row],[order_date]]), 1)</f>
        <v>45992</v>
      </c>
      <c r="D2591" t="s">
        <v>1628</v>
      </c>
      <c r="E2591" t="s">
        <v>594</v>
      </c>
      <c r="F2591" t="str">
        <f>VLOOKUP(orders[[#This Row],[product_id]],Products!A:C,3,0)</f>
        <v>Electronics</v>
      </c>
      <c r="G2591">
        <v>2</v>
      </c>
      <c r="H2591" s="6">
        <v>0.17682052261491404</v>
      </c>
      <c r="I2591" s="2">
        <f>VLOOKUP($E2591,
Products!$A$1:$F$201,MATCH(Orders!I$1,Products!$A$1:$F$1,0),0)</f>
        <v>19992.108086337241</v>
      </c>
      <c r="J2591" s="2">
        <f>VLOOKUP($E2591,
Products!$A$1:$F$201,MATCH(Orders!J$1,Products!$A$1:$F$1,0),0)</f>
        <v>14456.6967044005</v>
      </c>
    </row>
    <row r="2592" spans="1:10">
      <c r="A2592">
        <v>2591</v>
      </c>
      <c r="B2592" s="4">
        <v>45210</v>
      </c>
      <c r="C2592" s="10">
        <f>DATE(YEAR(orders[[#This Row],[order_date]]), MONTH(orders[[#This Row],[order_date]]), 1)</f>
        <v>45200</v>
      </c>
      <c r="D2592" t="s">
        <v>3865</v>
      </c>
      <c r="E2592" t="s">
        <v>573</v>
      </c>
      <c r="F2592" t="str">
        <f>VLOOKUP(orders[[#This Row],[product_id]],Products!A:C,3,0)</f>
        <v>Electronics</v>
      </c>
      <c r="G2592">
        <v>3</v>
      </c>
      <c r="H2592" s="6">
        <v>0.20343604547454003</v>
      </c>
      <c r="I2592" s="2">
        <f>VLOOKUP($E2592,
Products!$A$1:$F$201,MATCH(Orders!I$1,Products!$A$1:$F$1,0),0)</f>
        <v>30443.851050190449</v>
      </c>
      <c r="J2592" s="2">
        <f>VLOOKUP($E2592,
Products!$A$1:$F$201,MATCH(Orders!J$1,Products!$A$1:$F$1,0),0)</f>
        <v>21165.126268210519</v>
      </c>
    </row>
    <row r="2593" spans="1:10">
      <c r="A2593">
        <v>2592</v>
      </c>
      <c r="B2593" s="4">
        <v>45443</v>
      </c>
      <c r="C2593" s="10">
        <f>DATE(YEAR(orders[[#This Row],[order_date]]), MONTH(orders[[#This Row],[order_date]]), 1)</f>
        <v>45413</v>
      </c>
      <c r="D2593" t="s">
        <v>1103</v>
      </c>
      <c r="E2593" t="s">
        <v>575</v>
      </c>
      <c r="F2593" t="str">
        <f>VLOOKUP(orders[[#This Row],[product_id]],Products!A:C,3,0)</f>
        <v>Appliances</v>
      </c>
      <c r="G2593">
        <v>1</v>
      </c>
      <c r="H2593" s="6">
        <v>7.2132286333711521E-2</v>
      </c>
      <c r="I2593" s="2">
        <f>VLOOKUP($E2593,
Products!$A$1:$F$201,MATCH(Orders!I$1,Products!$A$1:$F$1,0),0)</f>
        <v>25283.54628276427</v>
      </c>
      <c r="J2593" s="2">
        <f>VLOOKUP($E2593,
Products!$A$1:$F$201,MATCH(Orders!J$1,Products!$A$1:$F$1,0),0)</f>
        <v>19310.503554692368</v>
      </c>
    </row>
    <row r="2594" spans="1:10">
      <c r="A2594">
        <v>2593</v>
      </c>
      <c r="B2594" s="4">
        <v>45544</v>
      </c>
      <c r="C2594" s="10">
        <f>DATE(YEAR(orders[[#This Row],[order_date]]), MONTH(orders[[#This Row],[order_date]]), 1)</f>
        <v>45536</v>
      </c>
      <c r="D2594" t="s">
        <v>1911</v>
      </c>
      <c r="E2594" t="s">
        <v>615</v>
      </c>
      <c r="F2594" t="str">
        <f>VLOOKUP(orders[[#This Row],[product_id]],Products!A:C,3,0)</f>
        <v>Electronics</v>
      </c>
      <c r="G2594">
        <v>1</v>
      </c>
      <c r="H2594" s="6">
        <v>0.21247142328304949</v>
      </c>
      <c r="I2594" s="2">
        <f>VLOOKUP($E2594,
Products!$A$1:$F$201,MATCH(Orders!I$1,Products!$A$1:$F$1,0),0)</f>
        <v>31155.43680046549</v>
      </c>
      <c r="J2594" s="2">
        <f>VLOOKUP($E2594,
Products!$A$1:$F$201,MATCH(Orders!J$1,Products!$A$1:$F$1,0),0)</f>
        <v>22320.078602545669</v>
      </c>
    </row>
    <row r="2595" spans="1:10">
      <c r="A2595">
        <v>2594</v>
      </c>
      <c r="B2595" s="4">
        <v>45538</v>
      </c>
      <c r="C2595" s="10">
        <f>DATE(YEAR(orders[[#This Row],[order_date]]), MONTH(orders[[#This Row],[order_date]]), 1)</f>
        <v>45536</v>
      </c>
      <c r="D2595" t="s">
        <v>3620</v>
      </c>
      <c r="E2595" t="s">
        <v>631</v>
      </c>
      <c r="F2595" t="str">
        <f>VLOOKUP(orders[[#This Row],[product_id]],Products!A:C,3,0)</f>
        <v>Appliances</v>
      </c>
      <c r="G2595">
        <v>1</v>
      </c>
      <c r="H2595" s="6">
        <v>0.14108421971291835</v>
      </c>
      <c r="I2595" s="2">
        <f>VLOOKUP($E2595,
Products!$A$1:$F$201,MATCH(Orders!I$1,Products!$A$1:$F$1,0),0)</f>
        <v>5983.7308645702497</v>
      </c>
      <c r="J2595" s="2">
        <f>VLOOKUP($E2595,
Products!$A$1:$F$201,MATCH(Orders!J$1,Products!$A$1:$F$1,0),0)</f>
        <v>4205.6432936163774</v>
      </c>
    </row>
    <row r="2596" spans="1:10">
      <c r="A2596">
        <v>2595</v>
      </c>
      <c r="B2596" s="4">
        <v>45676</v>
      </c>
      <c r="C2596" s="10">
        <f>DATE(YEAR(orders[[#This Row],[order_date]]), MONTH(orders[[#This Row],[order_date]]), 1)</f>
        <v>45658</v>
      </c>
      <c r="D2596" t="s">
        <v>2012</v>
      </c>
      <c r="E2596" t="s">
        <v>646</v>
      </c>
      <c r="F2596" t="str">
        <f>VLOOKUP(orders[[#This Row],[product_id]],Products!A:C,3,0)</f>
        <v>Electronics</v>
      </c>
      <c r="G2596">
        <v>1</v>
      </c>
      <c r="H2596" s="6">
        <v>0.22130545937030693</v>
      </c>
      <c r="I2596" s="2">
        <f>VLOOKUP($E2596,
Products!$A$1:$F$201,MATCH(Orders!I$1,Products!$A$1:$F$1,0),0)</f>
        <v>18424.12750052143</v>
      </c>
      <c r="J2596" s="2">
        <f>VLOOKUP($E2596,
Products!$A$1:$F$201,MATCH(Orders!J$1,Products!$A$1:$F$1,0),0)</f>
        <v>14575.25356690323</v>
      </c>
    </row>
    <row r="2597" spans="1:10">
      <c r="A2597">
        <v>2596</v>
      </c>
      <c r="B2597" s="4">
        <v>45326</v>
      </c>
      <c r="C2597" s="10">
        <f>DATE(YEAR(orders[[#This Row],[order_date]]), MONTH(orders[[#This Row],[order_date]]), 1)</f>
        <v>45323</v>
      </c>
      <c r="D2597" t="s">
        <v>4310</v>
      </c>
      <c r="E2597" t="s">
        <v>658</v>
      </c>
      <c r="F2597" t="str">
        <f>VLOOKUP(orders[[#This Row],[product_id]],Products!A:C,3,0)</f>
        <v>Electronics</v>
      </c>
      <c r="G2597">
        <v>2</v>
      </c>
      <c r="H2597" s="6">
        <v>0.18462683517499126</v>
      </c>
      <c r="I2597" s="2">
        <f>VLOOKUP($E2597,
Products!$A$1:$F$201,MATCH(Orders!I$1,Products!$A$1:$F$1,0),0)</f>
        <v>2455.4664524813788</v>
      </c>
      <c r="J2597" s="2">
        <f>VLOOKUP($E2597,
Products!$A$1:$F$201,MATCH(Orders!J$1,Products!$A$1:$F$1,0),0)</f>
        <v>1763.2139459131699</v>
      </c>
    </row>
    <row r="2598" spans="1:10">
      <c r="A2598">
        <v>2597</v>
      </c>
      <c r="B2598" s="4">
        <v>45012</v>
      </c>
      <c r="C2598" s="10">
        <f>DATE(YEAR(orders[[#This Row],[order_date]]), MONTH(orders[[#This Row],[order_date]]), 1)</f>
        <v>44986</v>
      </c>
      <c r="D2598" t="s">
        <v>1266</v>
      </c>
      <c r="E2598" t="s">
        <v>600</v>
      </c>
      <c r="F2598" t="str">
        <f>VLOOKUP(orders[[#This Row],[product_id]],Products!A:C,3,0)</f>
        <v>Electronics</v>
      </c>
      <c r="G2598">
        <v>1</v>
      </c>
      <c r="H2598" s="6">
        <v>0.2108733153318238</v>
      </c>
      <c r="I2598" s="2">
        <f>VLOOKUP($E2598,
Products!$A$1:$F$201,MATCH(Orders!I$1,Products!$A$1:$F$1,0),0)</f>
        <v>2556.7009232610858</v>
      </c>
      <c r="J2598" s="2">
        <f>VLOOKUP($E2598,
Products!$A$1:$F$201,MATCH(Orders!J$1,Products!$A$1:$F$1,0),0)</f>
        <v>2002.3128715328869</v>
      </c>
    </row>
    <row r="2599" spans="1:10">
      <c r="A2599">
        <v>2598</v>
      </c>
      <c r="B2599" s="4">
        <v>45246</v>
      </c>
      <c r="C2599" s="10">
        <f>DATE(YEAR(orders[[#This Row],[order_date]]), MONTH(orders[[#This Row],[order_date]]), 1)</f>
        <v>45231</v>
      </c>
      <c r="D2599" t="s">
        <v>895</v>
      </c>
      <c r="E2599" t="s">
        <v>527</v>
      </c>
      <c r="F2599" t="str">
        <f>VLOOKUP(orders[[#This Row],[product_id]],Products!A:C,3,0)</f>
        <v>Appliances</v>
      </c>
      <c r="G2599">
        <v>3</v>
      </c>
      <c r="H2599" s="6">
        <v>0.14538307093023961</v>
      </c>
      <c r="I2599" s="2">
        <f>VLOOKUP($E2599,
Products!$A$1:$F$201,MATCH(Orders!I$1,Products!$A$1:$F$1,0),0)</f>
        <v>25833.54427698228</v>
      </c>
      <c r="J2599" s="2">
        <f>VLOOKUP($E2599,
Products!$A$1:$F$201,MATCH(Orders!J$1,Products!$A$1:$F$1,0),0)</f>
        <v>16827.881451334611</v>
      </c>
    </row>
    <row r="2600" spans="1:10">
      <c r="A2600">
        <v>2599</v>
      </c>
      <c r="B2600" s="4">
        <v>45982</v>
      </c>
      <c r="C2600" s="10">
        <f>DATE(YEAR(orders[[#This Row],[order_date]]), MONTH(orders[[#This Row],[order_date]]), 1)</f>
        <v>45962</v>
      </c>
      <c r="D2600" t="s">
        <v>910</v>
      </c>
      <c r="E2600" t="s">
        <v>526</v>
      </c>
      <c r="F2600" t="str">
        <f>VLOOKUP(orders[[#This Row],[product_id]],Products!A:C,3,0)</f>
        <v>Electronics</v>
      </c>
      <c r="G2600">
        <v>1</v>
      </c>
      <c r="H2600" s="6">
        <v>0.15931344420784346</v>
      </c>
      <c r="I2600" s="2">
        <f>VLOOKUP($E2600,
Products!$A$1:$F$201,MATCH(Orders!I$1,Products!$A$1:$F$1,0),0)</f>
        <v>11165.347713400481</v>
      </c>
      <c r="J2600" s="2">
        <f>VLOOKUP($E2600,
Products!$A$1:$F$201,MATCH(Orders!J$1,Products!$A$1:$F$1,0),0)</f>
        <v>7966.5169511049389</v>
      </c>
    </row>
    <row r="2601" spans="1:10">
      <c r="A2601">
        <v>2600</v>
      </c>
      <c r="B2601" s="4">
        <v>45262</v>
      </c>
      <c r="C2601" s="10">
        <f>DATE(YEAR(orders[[#This Row],[order_date]]), MONTH(orders[[#This Row],[order_date]]), 1)</f>
        <v>45261</v>
      </c>
      <c r="D2601" t="s">
        <v>3721</v>
      </c>
      <c r="E2601" t="s">
        <v>648</v>
      </c>
      <c r="F2601" t="str">
        <f>VLOOKUP(orders[[#This Row],[product_id]],Products!A:C,3,0)</f>
        <v>Electronics</v>
      </c>
      <c r="G2601">
        <v>1</v>
      </c>
      <c r="H2601" s="6">
        <v>0.22031037139614004</v>
      </c>
      <c r="I2601" s="2">
        <f>VLOOKUP($E2601,
Products!$A$1:$F$201,MATCH(Orders!I$1,Products!$A$1:$F$1,0),0)</f>
        <v>11049.50250218974</v>
      </c>
      <c r="J2601" s="2">
        <f>VLOOKUP($E2601,
Products!$A$1:$F$201,MATCH(Orders!J$1,Products!$A$1:$F$1,0),0)</f>
        <v>7252.1207539007246</v>
      </c>
    </row>
    <row r="2602" spans="1:10">
      <c r="A2602">
        <v>2601</v>
      </c>
      <c r="B2602" s="4">
        <v>44977</v>
      </c>
      <c r="C2602" s="10">
        <f>DATE(YEAR(orders[[#This Row],[order_date]]), MONTH(orders[[#This Row],[order_date]]), 1)</f>
        <v>44958</v>
      </c>
      <c r="D2602" t="s">
        <v>749</v>
      </c>
      <c r="E2602" t="s">
        <v>700</v>
      </c>
      <c r="F2602" t="str">
        <f>VLOOKUP(orders[[#This Row],[product_id]],Products!A:C,3,0)</f>
        <v>Electronics</v>
      </c>
      <c r="G2602">
        <v>2</v>
      </c>
      <c r="H2602" s="6">
        <v>0.23662086447486064</v>
      </c>
      <c r="I2602" s="2">
        <f>VLOOKUP($E2602,
Products!$A$1:$F$201,MATCH(Orders!I$1,Products!$A$1:$F$1,0),0)</f>
        <v>11070.26215043813</v>
      </c>
      <c r="J2602" s="2">
        <f>VLOOKUP($E2602,
Products!$A$1:$F$201,MATCH(Orders!J$1,Products!$A$1:$F$1,0),0)</f>
        <v>7867.3909748932683</v>
      </c>
    </row>
    <row r="2603" spans="1:10">
      <c r="A2603">
        <v>2602</v>
      </c>
      <c r="B2603" s="4">
        <v>45100</v>
      </c>
      <c r="C2603" s="10">
        <f>DATE(YEAR(orders[[#This Row],[order_date]]), MONTH(orders[[#This Row],[order_date]]), 1)</f>
        <v>45078</v>
      </c>
      <c r="D2603" t="s">
        <v>1709</v>
      </c>
      <c r="E2603" t="s">
        <v>670</v>
      </c>
      <c r="F2603" t="str">
        <f>VLOOKUP(orders[[#This Row],[product_id]],Products!A:C,3,0)</f>
        <v>Electronics</v>
      </c>
      <c r="G2603">
        <v>1</v>
      </c>
      <c r="H2603" s="6">
        <v>0.13398414201560035</v>
      </c>
      <c r="I2603" s="2">
        <f>VLOOKUP($E2603,
Products!$A$1:$F$201,MATCH(Orders!I$1,Products!$A$1:$F$1,0),0)</f>
        <v>2624.8628733917722</v>
      </c>
      <c r="J2603" s="2">
        <f>VLOOKUP($E2603,
Products!$A$1:$F$201,MATCH(Orders!J$1,Products!$A$1:$F$1,0),0)</f>
        <v>1944.041928611671</v>
      </c>
    </row>
    <row r="2604" spans="1:10">
      <c r="A2604">
        <v>2603</v>
      </c>
      <c r="B2604" s="4">
        <v>45427</v>
      </c>
      <c r="C2604" s="10">
        <f>DATE(YEAR(orders[[#This Row],[order_date]]), MONTH(orders[[#This Row],[order_date]]), 1)</f>
        <v>45413</v>
      </c>
      <c r="D2604" t="s">
        <v>4077</v>
      </c>
      <c r="E2604" t="s">
        <v>550</v>
      </c>
      <c r="F2604" t="str">
        <f>VLOOKUP(orders[[#This Row],[product_id]],Products!A:C,3,0)</f>
        <v>Electronics</v>
      </c>
      <c r="G2604">
        <v>1</v>
      </c>
      <c r="H2604" s="6">
        <v>0.21900927142940482</v>
      </c>
      <c r="I2604" s="2">
        <f>VLOOKUP($E2604,
Products!$A$1:$F$201,MATCH(Orders!I$1,Products!$A$1:$F$1,0),0)</f>
        <v>21928.70634496431</v>
      </c>
      <c r="J2604" s="2">
        <f>VLOOKUP($E2604,
Products!$A$1:$F$201,MATCH(Orders!J$1,Products!$A$1:$F$1,0),0)</f>
        <v>17227.037321653719</v>
      </c>
    </row>
    <row r="2605" spans="1:10">
      <c r="A2605">
        <v>2604</v>
      </c>
      <c r="B2605" s="4">
        <v>45002</v>
      </c>
      <c r="C2605" s="10">
        <f>DATE(YEAR(orders[[#This Row],[order_date]]), MONTH(orders[[#This Row],[order_date]]), 1)</f>
        <v>44986</v>
      </c>
      <c r="D2605" t="s">
        <v>3772</v>
      </c>
      <c r="E2605" t="s">
        <v>659</v>
      </c>
      <c r="F2605" t="str">
        <f>VLOOKUP(orders[[#This Row],[product_id]],Products!A:C,3,0)</f>
        <v>Appliances</v>
      </c>
      <c r="G2605">
        <v>2</v>
      </c>
      <c r="H2605" s="6">
        <v>9.0363851213806121E-2</v>
      </c>
      <c r="I2605" s="2">
        <f>VLOOKUP($E2605,
Products!$A$1:$F$201,MATCH(Orders!I$1,Products!$A$1:$F$1,0),0)</f>
        <v>25646.095965041459</v>
      </c>
      <c r="J2605" s="2">
        <f>VLOOKUP($E2605,
Products!$A$1:$F$201,MATCH(Orders!J$1,Products!$A$1:$F$1,0),0)</f>
        <v>18749.646593308222</v>
      </c>
    </row>
    <row r="2606" spans="1:10">
      <c r="A2606">
        <v>2605</v>
      </c>
      <c r="B2606" s="4">
        <v>45242</v>
      </c>
      <c r="C2606" s="10">
        <f>DATE(YEAR(orders[[#This Row],[order_date]]), MONTH(orders[[#This Row],[order_date]]), 1)</f>
        <v>45231</v>
      </c>
      <c r="D2606" t="s">
        <v>3393</v>
      </c>
      <c r="E2606" t="s">
        <v>616</v>
      </c>
      <c r="F2606" t="str">
        <f>VLOOKUP(orders[[#This Row],[product_id]],Products!A:C,3,0)</f>
        <v>Electronics</v>
      </c>
      <c r="G2606">
        <v>3</v>
      </c>
      <c r="H2606" s="6">
        <v>0.16386235168896426</v>
      </c>
      <c r="I2606" s="2">
        <f>VLOOKUP($E2606,
Products!$A$1:$F$201,MATCH(Orders!I$1,Products!$A$1:$F$1,0),0)</f>
        <v>12172.554053901489</v>
      </c>
      <c r="J2606" s="2">
        <f>VLOOKUP($E2606,
Products!$A$1:$F$201,MATCH(Orders!J$1,Products!$A$1:$F$1,0),0)</f>
        <v>9644.7702288148557</v>
      </c>
    </row>
    <row r="2607" spans="1:10">
      <c r="A2607">
        <v>2606</v>
      </c>
      <c r="B2607" s="4">
        <v>45623</v>
      </c>
      <c r="C2607" s="10">
        <f>DATE(YEAR(orders[[#This Row],[order_date]]), MONTH(orders[[#This Row],[order_date]]), 1)</f>
        <v>45597</v>
      </c>
      <c r="D2607" t="s">
        <v>3747</v>
      </c>
      <c r="E2607" t="s">
        <v>688</v>
      </c>
      <c r="F2607" t="str">
        <f>VLOOKUP(orders[[#This Row],[product_id]],Products!A:C,3,0)</f>
        <v>Appliances</v>
      </c>
      <c r="G2607">
        <v>1</v>
      </c>
      <c r="H2607" s="6">
        <v>5.4204047085451068E-2</v>
      </c>
      <c r="I2607" s="2">
        <f>VLOOKUP($E2607,
Products!$A$1:$F$201,MATCH(Orders!I$1,Products!$A$1:$F$1,0),0)</f>
        <v>5983.6860426434141</v>
      </c>
      <c r="J2607" s="2">
        <f>VLOOKUP($E2607,
Products!$A$1:$F$201,MATCH(Orders!J$1,Products!$A$1:$F$1,0),0)</f>
        <v>3911.563059036529</v>
      </c>
    </row>
    <row r="2608" spans="1:10">
      <c r="A2608">
        <v>2607</v>
      </c>
      <c r="B2608" s="4">
        <v>45936</v>
      </c>
      <c r="C2608" s="10">
        <f>DATE(YEAR(orders[[#This Row],[order_date]]), MONTH(orders[[#This Row],[order_date]]), 1)</f>
        <v>45931</v>
      </c>
      <c r="D2608" t="s">
        <v>3454</v>
      </c>
      <c r="E2608" t="s">
        <v>683</v>
      </c>
      <c r="F2608" t="str">
        <f>VLOOKUP(orders[[#This Row],[product_id]],Products!A:C,3,0)</f>
        <v>Electronics</v>
      </c>
      <c r="G2608">
        <v>1</v>
      </c>
      <c r="H2608" s="6">
        <v>0.24177061340097356</v>
      </c>
      <c r="I2608" s="2">
        <f>VLOOKUP($E2608,
Products!$A$1:$F$201,MATCH(Orders!I$1,Products!$A$1:$F$1,0),0)</f>
        <v>30555.409096588959</v>
      </c>
      <c r="J2608" s="2">
        <f>VLOOKUP($E2608,
Products!$A$1:$F$201,MATCH(Orders!J$1,Products!$A$1:$F$1,0),0)</f>
        <v>20295.233857550291</v>
      </c>
    </row>
    <row r="2609" spans="1:10">
      <c r="A2609">
        <v>2608</v>
      </c>
      <c r="B2609" s="4">
        <v>45658</v>
      </c>
      <c r="C2609" s="10">
        <f>DATE(YEAR(orders[[#This Row],[order_date]]), MONTH(orders[[#This Row],[order_date]]), 1)</f>
        <v>45658</v>
      </c>
      <c r="D2609" t="s">
        <v>2411</v>
      </c>
      <c r="E2609" t="s">
        <v>668</v>
      </c>
      <c r="F2609" t="str">
        <f>VLOOKUP(orders[[#This Row],[product_id]],Products!A:C,3,0)</f>
        <v>Electronics</v>
      </c>
      <c r="G2609">
        <v>1</v>
      </c>
      <c r="H2609" s="6">
        <v>0.1445022153014697</v>
      </c>
      <c r="I2609" s="2">
        <f>VLOOKUP($E2609,
Products!$A$1:$F$201,MATCH(Orders!I$1,Products!$A$1:$F$1,0),0)</f>
        <v>23702.058773663419</v>
      </c>
      <c r="J2609" s="2">
        <f>VLOOKUP($E2609,
Products!$A$1:$F$201,MATCH(Orders!J$1,Products!$A$1:$F$1,0),0)</f>
        <v>17657.804767621328</v>
      </c>
    </row>
    <row r="2610" spans="1:10">
      <c r="A2610">
        <v>2609</v>
      </c>
      <c r="B2610" s="4">
        <v>46021</v>
      </c>
      <c r="C2610" s="10">
        <f>DATE(YEAR(orders[[#This Row],[order_date]]), MONTH(orders[[#This Row],[order_date]]), 1)</f>
        <v>45992</v>
      </c>
      <c r="D2610" t="s">
        <v>2008</v>
      </c>
      <c r="E2610" t="s">
        <v>674</v>
      </c>
      <c r="F2610" t="str">
        <f>VLOOKUP(orders[[#This Row],[product_id]],Products!A:C,3,0)</f>
        <v>Appliances</v>
      </c>
      <c r="G2610">
        <v>2</v>
      </c>
      <c r="H2610" s="6">
        <v>7.8921337384842111E-2</v>
      </c>
      <c r="I2610" s="2">
        <f>VLOOKUP($E2610,
Products!$A$1:$F$201,MATCH(Orders!I$1,Products!$A$1:$F$1,0),0)</f>
        <v>6324.5253633508046</v>
      </c>
      <c r="J2610" s="2">
        <f>VLOOKUP($E2610,
Products!$A$1:$F$201,MATCH(Orders!J$1,Products!$A$1:$F$1,0),0)</f>
        <v>4493.055585088201</v>
      </c>
    </row>
    <row r="2611" spans="1:10">
      <c r="A2611">
        <v>2610</v>
      </c>
      <c r="B2611" s="4">
        <v>45895</v>
      </c>
      <c r="C2611" s="10">
        <f>DATE(YEAR(orders[[#This Row],[order_date]]), MONTH(orders[[#This Row],[order_date]]), 1)</f>
        <v>45870</v>
      </c>
      <c r="D2611" t="s">
        <v>1418</v>
      </c>
      <c r="E2611" t="s">
        <v>577</v>
      </c>
      <c r="F2611" t="str">
        <f>VLOOKUP(orders[[#This Row],[product_id]],Products!A:C,3,0)</f>
        <v>Appliances</v>
      </c>
      <c r="G2611">
        <v>2</v>
      </c>
      <c r="H2611" s="6">
        <v>0.1457843188714196</v>
      </c>
      <c r="I2611" s="2">
        <f>VLOOKUP($E2611,
Products!$A$1:$F$201,MATCH(Orders!I$1,Products!$A$1:$F$1,0),0)</f>
        <v>24178.046221204509</v>
      </c>
      <c r="J2611" s="2">
        <f>VLOOKUP($E2611,
Products!$A$1:$F$201,MATCH(Orders!J$1,Products!$A$1:$F$1,0),0)</f>
        <v>17784.08636999697</v>
      </c>
    </row>
    <row r="2612" spans="1:10">
      <c r="A2612">
        <v>2611</v>
      </c>
      <c r="B2612" s="4">
        <v>45780</v>
      </c>
      <c r="C2612" s="10">
        <f>DATE(YEAR(orders[[#This Row],[order_date]]), MONTH(orders[[#This Row],[order_date]]), 1)</f>
        <v>45778</v>
      </c>
      <c r="D2612" t="s">
        <v>4162</v>
      </c>
      <c r="E2612" t="s">
        <v>621</v>
      </c>
      <c r="F2612" t="str">
        <f>VLOOKUP(orders[[#This Row],[product_id]],Products!A:C,3,0)</f>
        <v>Electronics</v>
      </c>
      <c r="G2612">
        <v>1</v>
      </c>
      <c r="H2612" s="6">
        <v>0.17213087010878064</v>
      </c>
      <c r="I2612" s="2">
        <f>VLOOKUP($E2612,
Products!$A$1:$F$201,MATCH(Orders!I$1,Products!$A$1:$F$1,0),0)</f>
        <v>11784.05708818019</v>
      </c>
      <c r="J2612" s="2">
        <f>VLOOKUP($E2612,
Products!$A$1:$F$201,MATCH(Orders!J$1,Products!$A$1:$F$1,0),0)</f>
        <v>7779.8525757032758</v>
      </c>
    </row>
    <row r="2613" spans="1:10">
      <c r="A2613">
        <v>2612</v>
      </c>
      <c r="B2613" s="4">
        <v>45592</v>
      </c>
      <c r="C2613" s="10">
        <f>DATE(YEAR(orders[[#This Row],[order_date]]), MONTH(orders[[#This Row],[order_date]]), 1)</f>
        <v>45566</v>
      </c>
      <c r="D2613" t="s">
        <v>3390</v>
      </c>
      <c r="E2613" t="s">
        <v>516</v>
      </c>
      <c r="F2613" t="str">
        <f>VLOOKUP(orders[[#This Row],[product_id]],Products!A:C,3,0)</f>
        <v>Electronics</v>
      </c>
      <c r="G2613">
        <v>3</v>
      </c>
      <c r="H2613" s="6">
        <v>0.11381148664623264</v>
      </c>
      <c r="I2613" s="2">
        <f>VLOOKUP($E2613,
Products!$A$1:$F$201,MATCH(Orders!I$1,Products!$A$1:$F$1,0),0)</f>
        <v>12594.36437895595</v>
      </c>
      <c r="J2613" s="2">
        <f>VLOOKUP($E2613,
Products!$A$1:$F$201,MATCH(Orders!J$1,Products!$A$1:$F$1,0),0)</f>
        <v>9909.7267986522402</v>
      </c>
    </row>
    <row r="2614" spans="1:10">
      <c r="A2614">
        <v>2613</v>
      </c>
      <c r="B2614" s="4">
        <v>45578</v>
      </c>
      <c r="C2614" s="10">
        <f>DATE(YEAR(orders[[#This Row],[order_date]]), MONTH(orders[[#This Row],[order_date]]), 1)</f>
        <v>45566</v>
      </c>
      <c r="D2614" t="s">
        <v>3557</v>
      </c>
      <c r="E2614" t="s">
        <v>593</v>
      </c>
      <c r="F2614" t="str">
        <f>VLOOKUP(orders[[#This Row],[product_id]],Products!A:C,3,0)</f>
        <v>Electronics</v>
      </c>
      <c r="G2614">
        <v>2</v>
      </c>
      <c r="H2614" s="6">
        <v>0.15352806508409256</v>
      </c>
      <c r="I2614" s="2">
        <f>VLOOKUP($E2614,
Products!$A$1:$F$201,MATCH(Orders!I$1,Products!$A$1:$F$1,0),0)</f>
        <v>2667.7858525453248</v>
      </c>
      <c r="J2614" s="2">
        <f>VLOOKUP($E2614,
Products!$A$1:$F$201,MATCH(Orders!J$1,Products!$A$1:$F$1,0),0)</f>
        <v>1797.4955098065359</v>
      </c>
    </row>
    <row r="2615" spans="1:10">
      <c r="A2615">
        <v>2614</v>
      </c>
      <c r="B2615" s="4">
        <v>46021</v>
      </c>
      <c r="C2615" s="10">
        <f>DATE(YEAR(orders[[#This Row],[order_date]]), MONTH(orders[[#This Row],[order_date]]), 1)</f>
        <v>45992</v>
      </c>
      <c r="D2615" t="s">
        <v>1016</v>
      </c>
      <c r="E2615" t="s">
        <v>641</v>
      </c>
      <c r="F2615" t="str">
        <f>VLOOKUP(orders[[#This Row],[product_id]],Products!A:C,3,0)</f>
        <v>Appliances</v>
      </c>
      <c r="G2615">
        <v>1</v>
      </c>
      <c r="H2615" s="6">
        <v>9.7364301302771114E-2</v>
      </c>
      <c r="I2615" s="2">
        <f>VLOOKUP($E2615,
Products!$A$1:$F$201,MATCH(Orders!I$1,Products!$A$1:$F$1,0),0)</f>
        <v>27167.965718506261</v>
      </c>
      <c r="J2615" s="2">
        <f>VLOOKUP($E2615,
Products!$A$1:$F$201,MATCH(Orders!J$1,Products!$A$1:$F$1,0),0)</f>
        <v>19748.025676381669</v>
      </c>
    </row>
    <row r="2616" spans="1:10">
      <c r="A2616">
        <v>2615</v>
      </c>
      <c r="B2616" s="4">
        <v>44972</v>
      </c>
      <c r="C2616" s="10">
        <f>DATE(YEAR(orders[[#This Row],[order_date]]), MONTH(orders[[#This Row],[order_date]]), 1)</f>
        <v>44958</v>
      </c>
      <c r="D2616" t="s">
        <v>1583</v>
      </c>
      <c r="E2616" t="s">
        <v>559</v>
      </c>
      <c r="F2616" t="str">
        <f>VLOOKUP(orders[[#This Row],[product_id]],Products!A:C,3,0)</f>
        <v>Electronics</v>
      </c>
      <c r="G2616">
        <v>1</v>
      </c>
      <c r="H2616" s="6">
        <v>0.13890804955353028</v>
      </c>
      <c r="I2616" s="2">
        <f>VLOOKUP($E2616,
Products!$A$1:$F$201,MATCH(Orders!I$1,Products!$A$1:$F$1,0),0)</f>
        <v>2588.546892391822</v>
      </c>
      <c r="J2616" s="2">
        <f>VLOOKUP($E2616,
Products!$A$1:$F$201,MATCH(Orders!J$1,Products!$A$1:$F$1,0),0)</f>
        <v>1942.6863840762869</v>
      </c>
    </row>
    <row r="2617" spans="1:10">
      <c r="A2617">
        <v>2616</v>
      </c>
      <c r="B2617" s="4">
        <v>45997</v>
      </c>
      <c r="C2617" s="10">
        <f>DATE(YEAR(orders[[#This Row],[order_date]]), MONTH(orders[[#This Row],[order_date]]), 1)</f>
        <v>45992</v>
      </c>
      <c r="D2617" t="s">
        <v>4305</v>
      </c>
      <c r="E2617" t="s">
        <v>634</v>
      </c>
      <c r="F2617" t="str">
        <f>VLOOKUP(orders[[#This Row],[product_id]],Products!A:C,3,0)</f>
        <v>Appliances</v>
      </c>
      <c r="G2617">
        <v>1</v>
      </c>
      <c r="H2617" s="6">
        <v>8.8753216648403063E-2</v>
      </c>
      <c r="I2617" s="2">
        <f>VLOOKUP($E2617,
Products!$A$1:$F$201,MATCH(Orders!I$1,Products!$A$1:$F$1,0),0)</f>
        <v>25631.29637331214</v>
      </c>
      <c r="J2617" s="2">
        <f>VLOOKUP($E2617,
Products!$A$1:$F$201,MATCH(Orders!J$1,Products!$A$1:$F$1,0),0)</f>
        <v>17692.643397044121</v>
      </c>
    </row>
    <row r="2618" spans="1:10">
      <c r="A2618">
        <v>2617</v>
      </c>
      <c r="B2618" s="4">
        <v>45075</v>
      </c>
      <c r="C2618" s="10">
        <f>DATE(YEAR(orders[[#This Row],[order_date]]), MONTH(orders[[#This Row],[order_date]]), 1)</f>
        <v>45047</v>
      </c>
      <c r="D2618" t="s">
        <v>1562</v>
      </c>
      <c r="E2618" t="s">
        <v>525</v>
      </c>
      <c r="F2618" t="str">
        <f>VLOOKUP(orders[[#This Row],[product_id]],Products!A:C,3,0)</f>
        <v>Electronics</v>
      </c>
      <c r="G2618">
        <v>1</v>
      </c>
      <c r="H2618" s="6">
        <v>0.16704477390707159</v>
      </c>
      <c r="I2618" s="2">
        <f>VLOOKUP($E2618,
Products!$A$1:$F$201,MATCH(Orders!I$1,Products!$A$1:$F$1,0),0)</f>
        <v>2441.7405612875209</v>
      </c>
      <c r="J2618" s="2">
        <f>VLOOKUP($E2618,
Products!$A$1:$F$201,MATCH(Orders!J$1,Products!$A$1:$F$1,0),0)</f>
        <v>1934.1373706011941</v>
      </c>
    </row>
    <row r="2619" spans="1:10">
      <c r="A2619">
        <v>2618</v>
      </c>
      <c r="B2619" s="4">
        <v>45836</v>
      </c>
      <c r="C2619" s="10">
        <f>DATE(YEAR(orders[[#This Row],[order_date]]), MONTH(orders[[#This Row],[order_date]]), 1)</f>
        <v>45809</v>
      </c>
      <c r="D2619" t="s">
        <v>3027</v>
      </c>
      <c r="E2619" t="s">
        <v>605</v>
      </c>
      <c r="F2619" t="str">
        <f>VLOOKUP(orders[[#This Row],[product_id]],Products!A:C,3,0)</f>
        <v>Electronics</v>
      </c>
      <c r="G2619">
        <v>3</v>
      </c>
      <c r="H2619" s="6">
        <v>0.1110622642216042</v>
      </c>
      <c r="I2619" s="2">
        <f>VLOOKUP($E2619,
Products!$A$1:$F$201,MATCH(Orders!I$1,Products!$A$1:$F$1,0),0)</f>
        <v>2690.742909794456</v>
      </c>
      <c r="J2619" s="2">
        <f>VLOOKUP($E2619,
Products!$A$1:$F$201,MATCH(Orders!J$1,Products!$A$1:$F$1,0),0)</f>
        <v>2067.549626292313</v>
      </c>
    </row>
    <row r="2620" spans="1:10">
      <c r="A2620">
        <v>2619</v>
      </c>
      <c r="B2620" s="4">
        <v>45382</v>
      </c>
      <c r="C2620" s="10">
        <f>DATE(YEAR(orders[[#This Row],[order_date]]), MONTH(orders[[#This Row],[order_date]]), 1)</f>
        <v>45352</v>
      </c>
      <c r="D2620" t="s">
        <v>4259</v>
      </c>
      <c r="E2620" t="s">
        <v>539</v>
      </c>
      <c r="F2620" t="str">
        <f>VLOOKUP(orders[[#This Row],[product_id]],Products!A:C,3,0)</f>
        <v>Appliances</v>
      </c>
      <c r="G2620">
        <v>1</v>
      </c>
      <c r="H2620" s="6">
        <v>0.11071566314675758</v>
      </c>
      <c r="I2620" s="2">
        <f>VLOOKUP($E2620,
Products!$A$1:$F$201,MATCH(Orders!I$1,Products!$A$1:$F$1,0),0)</f>
        <v>25730.234720482978</v>
      </c>
      <c r="J2620" s="2">
        <f>VLOOKUP($E2620,
Products!$A$1:$F$201,MATCH(Orders!J$1,Products!$A$1:$F$1,0),0)</f>
        <v>17186.87037527658</v>
      </c>
    </row>
    <row r="2621" spans="1:10">
      <c r="A2621">
        <v>2620</v>
      </c>
      <c r="B2621" s="4">
        <v>45803</v>
      </c>
      <c r="C2621" s="10">
        <f>DATE(YEAR(orders[[#This Row],[order_date]]), MONTH(orders[[#This Row],[order_date]]), 1)</f>
        <v>45778</v>
      </c>
      <c r="D2621" t="s">
        <v>4583</v>
      </c>
      <c r="E2621" t="s">
        <v>562</v>
      </c>
      <c r="F2621" t="str">
        <f>VLOOKUP(orders[[#This Row],[product_id]],Products!A:C,3,0)</f>
        <v>Electronics</v>
      </c>
      <c r="G2621">
        <v>2</v>
      </c>
      <c r="H2621" s="6">
        <v>0.24334452389001254</v>
      </c>
      <c r="I2621" s="2">
        <f>VLOOKUP($E2621,
Products!$A$1:$F$201,MATCH(Orders!I$1,Products!$A$1:$F$1,0),0)</f>
        <v>2550.478597498749</v>
      </c>
      <c r="J2621" s="2">
        <f>VLOOKUP($E2621,
Products!$A$1:$F$201,MATCH(Orders!J$1,Products!$A$1:$F$1,0),0)</f>
        <v>1688.129752018375</v>
      </c>
    </row>
    <row r="2622" spans="1:10">
      <c r="A2622">
        <v>2621</v>
      </c>
      <c r="B2622" s="4">
        <v>45892</v>
      </c>
      <c r="C2622" s="10">
        <f>DATE(YEAR(orders[[#This Row],[order_date]]), MONTH(orders[[#This Row],[order_date]]), 1)</f>
        <v>45870</v>
      </c>
      <c r="D2622" t="s">
        <v>4228</v>
      </c>
      <c r="E2622" t="s">
        <v>646</v>
      </c>
      <c r="F2622" t="str">
        <f>VLOOKUP(orders[[#This Row],[product_id]],Products!A:C,3,0)</f>
        <v>Electronics</v>
      </c>
      <c r="G2622">
        <v>2</v>
      </c>
      <c r="H2622" s="6">
        <v>0.1695111478093935</v>
      </c>
      <c r="I2622" s="2">
        <f>VLOOKUP($E2622,
Products!$A$1:$F$201,MATCH(Orders!I$1,Products!$A$1:$F$1,0),0)</f>
        <v>18424.12750052143</v>
      </c>
      <c r="J2622" s="2">
        <f>VLOOKUP($E2622,
Products!$A$1:$F$201,MATCH(Orders!J$1,Products!$A$1:$F$1,0),0)</f>
        <v>14575.25356690323</v>
      </c>
    </row>
    <row r="2623" spans="1:10">
      <c r="A2623">
        <v>2622</v>
      </c>
      <c r="B2623" s="4">
        <v>45795</v>
      </c>
      <c r="C2623" s="10">
        <f>DATE(YEAR(orders[[#This Row],[order_date]]), MONTH(orders[[#This Row],[order_date]]), 1)</f>
        <v>45778</v>
      </c>
      <c r="D2623" t="s">
        <v>2261</v>
      </c>
      <c r="E2623" t="s">
        <v>630</v>
      </c>
      <c r="F2623" t="str">
        <f>VLOOKUP(orders[[#This Row],[product_id]],Products!A:C,3,0)</f>
        <v>Electronics</v>
      </c>
      <c r="G2623">
        <v>3</v>
      </c>
      <c r="H2623" s="6">
        <v>0.19364317700222308</v>
      </c>
      <c r="I2623" s="2">
        <f>VLOOKUP($E2623,
Products!$A$1:$F$201,MATCH(Orders!I$1,Products!$A$1:$F$1,0),0)</f>
        <v>20513.60683859466</v>
      </c>
      <c r="J2623" s="2">
        <f>VLOOKUP($E2623,
Products!$A$1:$F$201,MATCH(Orders!J$1,Products!$A$1:$F$1,0),0)</f>
        <v>14929.268600567289</v>
      </c>
    </row>
    <row r="2624" spans="1:10">
      <c r="A2624">
        <v>2623</v>
      </c>
      <c r="B2624" s="4">
        <v>45855</v>
      </c>
      <c r="C2624" s="10">
        <f>DATE(YEAR(orders[[#This Row],[order_date]]), MONTH(orders[[#This Row],[order_date]]), 1)</f>
        <v>45839</v>
      </c>
      <c r="D2624" t="s">
        <v>1236</v>
      </c>
      <c r="E2624" t="s">
        <v>687</v>
      </c>
      <c r="F2624" t="str">
        <f>VLOOKUP(orders[[#This Row],[product_id]],Products!A:C,3,0)</f>
        <v>Electronics</v>
      </c>
      <c r="G2624">
        <v>2</v>
      </c>
      <c r="H2624" s="6">
        <v>0.23791275570557918</v>
      </c>
      <c r="I2624" s="2">
        <f>VLOOKUP($E2624,
Products!$A$1:$F$201,MATCH(Orders!I$1,Products!$A$1:$F$1,0),0)</f>
        <v>12143.737276429891</v>
      </c>
      <c r="J2624" s="2">
        <f>VLOOKUP($E2624,
Products!$A$1:$F$201,MATCH(Orders!J$1,Products!$A$1:$F$1,0),0)</f>
        <v>9077.1957392673976</v>
      </c>
    </row>
    <row r="2625" spans="1:10">
      <c r="A2625">
        <v>2624</v>
      </c>
      <c r="B2625" s="4">
        <v>45950</v>
      </c>
      <c r="C2625" s="10">
        <f>DATE(YEAR(orders[[#This Row],[order_date]]), MONTH(orders[[#This Row],[order_date]]), 1)</f>
        <v>45931</v>
      </c>
      <c r="D2625" t="s">
        <v>4302</v>
      </c>
      <c r="E2625" t="s">
        <v>558</v>
      </c>
      <c r="F2625" t="str">
        <f>VLOOKUP(orders[[#This Row],[product_id]],Products!A:C,3,0)</f>
        <v>Electronics</v>
      </c>
      <c r="G2625">
        <v>3</v>
      </c>
      <c r="H2625" s="6">
        <v>0.16286492148501325</v>
      </c>
      <c r="I2625" s="2">
        <f>VLOOKUP($E2625,
Products!$A$1:$F$201,MATCH(Orders!I$1,Products!$A$1:$F$1,0),0)</f>
        <v>30121.382934618541</v>
      </c>
      <c r="J2625" s="2">
        <f>VLOOKUP($E2625,
Products!$A$1:$F$201,MATCH(Orders!J$1,Products!$A$1:$F$1,0),0)</f>
        <v>20439.226581954921</v>
      </c>
    </row>
    <row r="2626" spans="1:10">
      <c r="A2626">
        <v>2625</v>
      </c>
      <c r="B2626" s="4">
        <v>45927</v>
      </c>
      <c r="C2626" s="10">
        <f>DATE(YEAR(orders[[#This Row],[order_date]]), MONTH(orders[[#This Row],[order_date]]), 1)</f>
        <v>45901</v>
      </c>
      <c r="D2626" t="s">
        <v>722</v>
      </c>
      <c r="E2626" t="s">
        <v>557</v>
      </c>
      <c r="F2626" t="str">
        <f>VLOOKUP(orders[[#This Row],[product_id]],Products!A:C,3,0)</f>
        <v>Electronics</v>
      </c>
      <c r="G2626">
        <v>2</v>
      </c>
      <c r="H2626" s="6">
        <v>0.19968798654195935</v>
      </c>
      <c r="I2626" s="2">
        <f>VLOOKUP($E2626,
Products!$A$1:$F$201,MATCH(Orders!I$1,Products!$A$1:$F$1,0),0)</f>
        <v>23950.56449224626</v>
      </c>
      <c r="J2626" s="2">
        <f>VLOOKUP($E2626,
Products!$A$1:$F$201,MATCH(Orders!J$1,Products!$A$1:$F$1,0),0)</f>
        <v>16488.618979732779</v>
      </c>
    </row>
    <row r="2627" spans="1:10">
      <c r="A2627">
        <v>2626</v>
      </c>
      <c r="B2627" s="4">
        <v>45700</v>
      </c>
      <c r="C2627" s="10">
        <f>DATE(YEAR(orders[[#This Row],[order_date]]), MONTH(orders[[#This Row],[order_date]]), 1)</f>
        <v>45689</v>
      </c>
      <c r="D2627" t="s">
        <v>3471</v>
      </c>
      <c r="E2627" t="s">
        <v>639</v>
      </c>
      <c r="F2627" t="str">
        <f>VLOOKUP(orders[[#This Row],[product_id]],Products!A:C,3,0)</f>
        <v>Appliances</v>
      </c>
      <c r="G2627">
        <v>2</v>
      </c>
      <c r="H2627" s="6">
        <v>5.0343491948779025E-2</v>
      </c>
      <c r="I2627" s="2">
        <f>VLOOKUP($E2627,
Products!$A$1:$F$201,MATCH(Orders!I$1,Products!$A$1:$F$1,0),0)</f>
        <v>2320.8560923599921</v>
      </c>
      <c r="J2627" s="2">
        <f>VLOOKUP($E2627,
Products!$A$1:$F$201,MATCH(Orders!J$1,Products!$A$1:$F$1,0),0)</f>
        <v>1750.110004830213</v>
      </c>
    </row>
    <row r="2628" spans="1:10">
      <c r="A2628">
        <v>2627</v>
      </c>
      <c r="B2628" s="4">
        <v>45170</v>
      </c>
      <c r="C2628" s="10">
        <f>DATE(YEAR(orders[[#This Row],[order_date]]), MONTH(orders[[#This Row],[order_date]]), 1)</f>
        <v>45170</v>
      </c>
      <c r="D2628" t="s">
        <v>3807</v>
      </c>
      <c r="E2628" t="s">
        <v>541</v>
      </c>
      <c r="F2628" t="str">
        <f>VLOOKUP(orders[[#This Row],[product_id]],Products!A:C,3,0)</f>
        <v>Appliances</v>
      </c>
      <c r="G2628">
        <v>2</v>
      </c>
      <c r="H2628" s="6">
        <v>0.10129205513129814</v>
      </c>
      <c r="I2628" s="2">
        <f>VLOOKUP($E2628,
Products!$A$1:$F$201,MATCH(Orders!I$1,Products!$A$1:$F$1,0),0)</f>
        <v>2390.3651642386908</v>
      </c>
      <c r="J2628" s="2">
        <f>VLOOKUP($E2628,
Products!$A$1:$F$201,MATCH(Orders!J$1,Products!$A$1:$F$1,0),0)</f>
        <v>1655.7504783617919</v>
      </c>
    </row>
    <row r="2629" spans="1:10">
      <c r="A2629">
        <v>2628</v>
      </c>
      <c r="B2629" s="4">
        <v>45400</v>
      </c>
      <c r="C2629" s="10">
        <f>DATE(YEAR(orders[[#This Row],[order_date]]), MONTH(orders[[#This Row],[order_date]]), 1)</f>
        <v>45383</v>
      </c>
      <c r="D2629" t="s">
        <v>1175</v>
      </c>
      <c r="E2629" t="s">
        <v>658</v>
      </c>
      <c r="F2629" t="str">
        <f>VLOOKUP(orders[[#This Row],[product_id]],Products!A:C,3,0)</f>
        <v>Electronics</v>
      </c>
      <c r="G2629">
        <v>1</v>
      </c>
      <c r="H2629" s="6">
        <v>0.17557152921569771</v>
      </c>
      <c r="I2629" s="2">
        <f>VLOOKUP($E2629,
Products!$A$1:$F$201,MATCH(Orders!I$1,Products!$A$1:$F$1,0),0)</f>
        <v>2455.4664524813788</v>
      </c>
      <c r="J2629" s="2">
        <f>VLOOKUP($E2629,
Products!$A$1:$F$201,MATCH(Orders!J$1,Products!$A$1:$F$1,0),0)</f>
        <v>1763.2139459131699</v>
      </c>
    </row>
    <row r="2630" spans="1:10">
      <c r="A2630">
        <v>2629</v>
      </c>
      <c r="B2630" s="4">
        <v>45308</v>
      </c>
      <c r="C2630" s="10">
        <f>DATE(YEAR(orders[[#This Row],[order_date]]), MONTH(orders[[#This Row],[order_date]]), 1)</f>
        <v>45292</v>
      </c>
      <c r="D2630" t="s">
        <v>1516</v>
      </c>
      <c r="E2630" t="s">
        <v>596</v>
      </c>
      <c r="F2630" t="str">
        <f>VLOOKUP(orders[[#This Row],[product_id]],Products!A:C,3,0)</f>
        <v>Electronics</v>
      </c>
      <c r="G2630">
        <v>1</v>
      </c>
      <c r="H2630" s="6">
        <v>0.23284788752247407</v>
      </c>
      <c r="I2630" s="2">
        <f>VLOOKUP($E2630,
Products!$A$1:$F$201,MATCH(Orders!I$1,Products!$A$1:$F$1,0),0)</f>
        <v>12935.39757670891</v>
      </c>
      <c r="J2630" s="2">
        <f>VLOOKUP($E2630,
Products!$A$1:$F$201,MATCH(Orders!J$1,Products!$A$1:$F$1,0),0)</f>
        <v>9648.6160598594815</v>
      </c>
    </row>
    <row r="2631" spans="1:10">
      <c r="A2631">
        <v>2630</v>
      </c>
      <c r="B2631" s="4">
        <v>45415</v>
      </c>
      <c r="C2631" s="10">
        <f>DATE(YEAR(orders[[#This Row],[order_date]]), MONTH(orders[[#This Row],[order_date]]), 1)</f>
        <v>45413</v>
      </c>
      <c r="D2631" t="s">
        <v>2033</v>
      </c>
      <c r="E2631" t="s">
        <v>691</v>
      </c>
      <c r="F2631" t="str">
        <f>VLOOKUP(orders[[#This Row],[product_id]],Products!A:C,3,0)</f>
        <v>Appliances</v>
      </c>
      <c r="G2631">
        <v>3</v>
      </c>
      <c r="H2631" s="6">
        <v>0.1002636970499005</v>
      </c>
      <c r="I2631" s="2">
        <f>VLOOKUP($E2631,
Products!$A$1:$F$201,MATCH(Orders!I$1,Products!$A$1:$F$1,0),0)</f>
        <v>2337.6024778940591</v>
      </c>
      <c r="J2631" s="2">
        <f>VLOOKUP($E2631,
Products!$A$1:$F$201,MATCH(Orders!J$1,Products!$A$1:$F$1,0),0)</f>
        <v>1616.9957885138581</v>
      </c>
    </row>
    <row r="2632" spans="1:10">
      <c r="A2632">
        <v>2631</v>
      </c>
      <c r="B2632" s="4">
        <v>45987</v>
      </c>
      <c r="C2632" s="10">
        <f>DATE(YEAR(orders[[#This Row],[order_date]]), MONTH(orders[[#This Row],[order_date]]), 1)</f>
        <v>45962</v>
      </c>
      <c r="D2632" t="s">
        <v>1260</v>
      </c>
      <c r="E2632" t="s">
        <v>688</v>
      </c>
      <c r="F2632" t="str">
        <f>VLOOKUP(orders[[#This Row],[product_id]],Products!A:C,3,0)</f>
        <v>Appliances</v>
      </c>
      <c r="G2632">
        <v>1</v>
      </c>
      <c r="H2632" s="6">
        <v>5.2116704950354309E-2</v>
      </c>
      <c r="I2632" s="2">
        <f>VLOOKUP($E2632,
Products!$A$1:$F$201,MATCH(Orders!I$1,Products!$A$1:$F$1,0),0)</f>
        <v>5983.6860426434141</v>
      </c>
      <c r="J2632" s="2">
        <f>VLOOKUP($E2632,
Products!$A$1:$F$201,MATCH(Orders!J$1,Products!$A$1:$F$1,0),0)</f>
        <v>3911.563059036529</v>
      </c>
    </row>
    <row r="2633" spans="1:10">
      <c r="A2633">
        <v>2632</v>
      </c>
      <c r="B2633" s="4">
        <v>45323</v>
      </c>
      <c r="C2633" s="10">
        <f>DATE(YEAR(orders[[#This Row],[order_date]]), MONTH(orders[[#This Row],[order_date]]), 1)</f>
        <v>45323</v>
      </c>
      <c r="D2633" t="s">
        <v>2846</v>
      </c>
      <c r="E2633" t="s">
        <v>600</v>
      </c>
      <c r="F2633" t="str">
        <f>VLOOKUP(orders[[#This Row],[product_id]],Products!A:C,3,0)</f>
        <v>Electronics</v>
      </c>
      <c r="G2633">
        <v>2</v>
      </c>
      <c r="H2633" s="6">
        <v>0.15792030906963037</v>
      </c>
      <c r="I2633" s="2">
        <f>VLOOKUP($E2633,
Products!$A$1:$F$201,MATCH(Orders!I$1,Products!$A$1:$F$1,0),0)</f>
        <v>2556.7009232610858</v>
      </c>
      <c r="J2633" s="2">
        <f>VLOOKUP($E2633,
Products!$A$1:$F$201,MATCH(Orders!J$1,Products!$A$1:$F$1,0),0)</f>
        <v>2002.3128715328869</v>
      </c>
    </row>
    <row r="2634" spans="1:10">
      <c r="A2634">
        <v>2633</v>
      </c>
      <c r="B2634" s="4">
        <v>45222</v>
      </c>
      <c r="C2634" s="10">
        <f>DATE(YEAR(orders[[#This Row],[order_date]]), MONTH(orders[[#This Row],[order_date]]), 1)</f>
        <v>45200</v>
      </c>
      <c r="D2634" t="s">
        <v>1587</v>
      </c>
      <c r="E2634" t="s">
        <v>508</v>
      </c>
      <c r="F2634" t="str">
        <f>VLOOKUP(orders[[#This Row],[product_id]],Products!A:C,3,0)</f>
        <v>Electronics</v>
      </c>
      <c r="G2634">
        <v>1</v>
      </c>
      <c r="H2634" s="6">
        <v>0.23763314471239491</v>
      </c>
      <c r="I2634" s="2">
        <f>VLOOKUP($E2634,
Products!$A$1:$F$201,MATCH(Orders!I$1,Products!$A$1:$F$1,0),0)</f>
        <v>23345.985707147142</v>
      </c>
      <c r="J2634" s="2">
        <f>VLOOKUP($E2634,
Products!$A$1:$F$201,MATCH(Orders!J$1,Products!$A$1:$F$1,0),0)</f>
        <v>15772.90371323649</v>
      </c>
    </row>
    <row r="2635" spans="1:10">
      <c r="A2635">
        <v>2634</v>
      </c>
      <c r="B2635" s="4">
        <v>45033</v>
      </c>
      <c r="C2635" s="10">
        <f>DATE(YEAR(orders[[#This Row],[order_date]]), MONTH(orders[[#This Row],[order_date]]), 1)</f>
        <v>45017</v>
      </c>
      <c r="D2635" t="s">
        <v>3331</v>
      </c>
      <c r="E2635" t="s">
        <v>533</v>
      </c>
      <c r="F2635" t="str">
        <f>VLOOKUP(orders[[#This Row],[product_id]],Products!A:C,3,0)</f>
        <v>Electronics</v>
      </c>
      <c r="G2635">
        <v>3</v>
      </c>
      <c r="H2635" s="6">
        <v>0.19704135273687892</v>
      </c>
      <c r="I2635" s="2">
        <f>VLOOKUP($E2635,
Products!$A$1:$F$201,MATCH(Orders!I$1,Products!$A$1:$F$1,0),0)</f>
        <v>28589.802369332661</v>
      </c>
      <c r="J2635" s="2">
        <f>VLOOKUP($E2635,
Products!$A$1:$F$201,MATCH(Orders!J$1,Products!$A$1:$F$1,0),0)</f>
        <v>21212.93445492295</v>
      </c>
    </row>
    <row r="2636" spans="1:10">
      <c r="A2636">
        <v>2635</v>
      </c>
      <c r="B2636" s="4">
        <v>45786</v>
      </c>
      <c r="C2636" s="10">
        <f>DATE(YEAR(orders[[#This Row],[order_date]]), MONTH(orders[[#This Row],[order_date]]), 1)</f>
        <v>45778</v>
      </c>
      <c r="D2636" t="s">
        <v>3384</v>
      </c>
      <c r="E2636" t="s">
        <v>627</v>
      </c>
      <c r="F2636" t="str">
        <f>VLOOKUP(orders[[#This Row],[product_id]],Products!A:C,3,0)</f>
        <v>Electronics</v>
      </c>
      <c r="G2636">
        <v>3</v>
      </c>
      <c r="H2636" s="6">
        <v>0.10298678081090359</v>
      </c>
      <c r="I2636" s="2">
        <f>VLOOKUP($E2636,
Products!$A$1:$F$201,MATCH(Orders!I$1,Products!$A$1:$F$1,0),0)</f>
        <v>21043.736386381101</v>
      </c>
      <c r="J2636" s="2">
        <f>VLOOKUP($E2636,
Products!$A$1:$F$201,MATCH(Orders!J$1,Products!$A$1:$F$1,0),0)</f>
        <v>14357.858783760659</v>
      </c>
    </row>
    <row r="2637" spans="1:10">
      <c r="A2637">
        <v>2636</v>
      </c>
      <c r="B2637" s="4">
        <v>45880</v>
      </c>
      <c r="C2637" s="10">
        <f>DATE(YEAR(orders[[#This Row],[order_date]]), MONTH(orders[[#This Row],[order_date]]), 1)</f>
        <v>45870</v>
      </c>
      <c r="D2637" t="s">
        <v>1526</v>
      </c>
      <c r="E2637" t="s">
        <v>701</v>
      </c>
      <c r="F2637" t="str">
        <f>VLOOKUP(orders[[#This Row],[product_id]],Products!A:C,3,0)</f>
        <v>Electronics</v>
      </c>
      <c r="G2637">
        <v>2</v>
      </c>
      <c r="H2637" s="6">
        <v>0.10234606365254519</v>
      </c>
      <c r="I2637" s="2">
        <f>VLOOKUP($E2637,
Products!$A$1:$F$201,MATCH(Orders!I$1,Products!$A$1:$F$1,0),0)</f>
        <v>19562.35470664543</v>
      </c>
      <c r="J2637" s="2">
        <f>VLOOKUP($E2637,
Products!$A$1:$F$201,MATCH(Orders!J$1,Products!$A$1:$F$1,0),0)</f>
        <v>13782.49498098754</v>
      </c>
    </row>
    <row r="2638" spans="1:10">
      <c r="A2638">
        <v>2637</v>
      </c>
      <c r="B2638" s="4">
        <v>45456</v>
      </c>
      <c r="C2638" s="10">
        <f>DATE(YEAR(orders[[#This Row],[order_date]]), MONTH(orders[[#This Row],[order_date]]), 1)</f>
        <v>45444</v>
      </c>
      <c r="D2638" t="s">
        <v>1289</v>
      </c>
      <c r="E2638" t="s">
        <v>671</v>
      </c>
      <c r="F2638" t="str">
        <f>VLOOKUP(orders[[#This Row],[product_id]],Products!A:C,3,0)</f>
        <v>Electronics</v>
      </c>
      <c r="G2638">
        <v>3</v>
      </c>
      <c r="H2638" s="6">
        <v>0.2014266874295732</v>
      </c>
      <c r="I2638" s="2">
        <f>VLOOKUP($E2638,
Products!$A$1:$F$201,MATCH(Orders!I$1,Products!$A$1:$F$1,0),0)</f>
        <v>20226.002416343759</v>
      </c>
      <c r="J2638" s="2">
        <f>VLOOKUP($E2638,
Products!$A$1:$F$201,MATCH(Orders!J$1,Products!$A$1:$F$1,0),0)</f>
        <v>13513.884167631189</v>
      </c>
    </row>
    <row r="2639" spans="1:10">
      <c r="A2639">
        <v>2638</v>
      </c>
      <c r="B2639" s="4">
        <v>45860</v>
      </c>
      <c r="C2639" s="10">
        <f>DATE(YEAR(orders[[#This Row],[order_date]]), MONTH(orders[[#This Row],[order_date]]), 1)</f>
        <v>45839</v>
      </c>
      <c r="D2639" t="s">
        <v>1551</v>
      </c>
      <c r="E2639" t="s">
        <v>539</v>
      </c>
      <c r="F2639" t="str">
        <f>VLOOKUP(orders[[#This Row],[product_id]],Products!A:C,3,0)</f>
        <v>Appliances</v>
      </c>
      <c r="G2639">
        <v>2</v>
      </c>
      <c r="H2639" s="6">
        <v>9.8484332829764182E-2</v>
      </c>
      <c r="I2639" s="2">
        <f>VLOOKUP($E2639,
Products!$A$1:$F$201,MATCH(Orders!I$1,Products!$A$1:$F$1,0),0)</f>
        <v>25730.234720482978</v>
      </c>
      <c r="J2639" s="2">
        <f>VLOOKUP($E2639,
Products!$A$1:$F$201,MATCH(Orders!J$1,Products!$A$1:$F$1,0),0)</f>
        <v>17186.87037527658</v>
      </c>
    </row>
    <row r="2640" spans="1:10">
      <c r="A2640">
        <v>2639</v>
      </c>
      <c r="B2640" s="4">
        <v>45214</v>
      </c>
      <c r="C2640" s="10">
        <f>DATE(YEAR(orders[[#This Row],[order_date]]), MONTH(orders[[#This Row],[order_date]]), 1)</f>
        <v>45200</v>
      </c>
      <c r="D2640" t="s">
        <v>3939</v>
      </c>
      <c r="E2640" t="s">
        <v>589</v>
      </c>
      <c r="F2640" t="str">
        <f>VLOOKUP(orders[[#This Row],[product_id]],Products!A:C,3,0)</f>
        <v>Appliances</v>
      </c>
      <c r="G2640">
        <v>2</v>
      </c>
      <c r="H2640" s="6">
        <v>0.11758135614404823</v>
      </c>
      <c r="I2640" s="2">
        <f>VLOOKUP($E2640,
Products!$A$1:$F$201,MATCH(Orders!I$1,Products!$A$1:$F$1,0),0)</f>
        <v>6227.1351854710047</v>
      </c>
      <c r="J2640" s="2">
        <f>VLOOKUP($E2640,
Products!$A$1:$F$201,MATCH(Orders!J$1,Products!$A$1:$F$1,0),0)</f>
        <v>4146.7707671772396</v>
      </c>
    </row>
    <row r="2641" spans="1:10">
      <c r="A2641">
        <v>2640</v>
      </c>
      <c r="B2641" s="4">
        <v>45632</v>
      </c>
      <c r="C2641" s="10">
        <f>DATE(YEAR(orders[[#This Row],[order_date]]), MONTH(orders[[#This Row],[order_date]]), 1)</f>
        <v>45627</v>
      </c>
      <c r="D2641" t="s">
        <v>2702</v>
      </c>
      <c r="E2641" t="s">
        <v>646</v>
      </c>
      <c r="F2641" t="str">
        <f>VLOOKUP(orders[[#This Row],[product_id]],Products!A:C,3,0)</f>
        <v>Electronics</v>
      </c>
      <c r="G2641">
        <v>1</v>
      </c>
      <c r="H2641" s="6">
        <v>0.14830227373983765</v>
      </c>
      <c r="I2641" s="2">
        <f>VLOOKUP($E2641,
Products!$A$1:$F$201,MATCH(Orders!I$1,Products!$A$1:$F$1,0),0)</f>
        <v>18424.12750052143</v>
      </c>
      <c r="J2641" s="2">
        <f>VLOOKUP($E2641,
Products!$A$1:$F$201,MATCH(Orders!J$1,Products!$A$1:$F$1,0),0)</f>
        <v>14575.25356690323</v>
      </c>
    </row>
    <row r="2642" spans="1:10">
      <c r="A2642">
        <v>2641</v>
      </c>
      <c r="B2642" s="4">
        <v>45141</v>
      </c>
      <c r="C2642" s="10">
        <f>DATE(YEAR(orders[[#This Row],[order_date]]), MONTH(orders[[#This Row],[order_date]]), 1)</f>
        <v>45139</v>
      </c>
      <c r="D2642" t="s">
        <v>1547</v>
      </c>
      <c r="E2642" t="s">
        <v>616</v>
      </c>
      <c r="F2642" t="str">
        <f>VLOOKUP(orders[[#This Row],[product_id]],Products!A:C,3,0)</f>
        <v>Electronics</v>
      </c>
      <c r="G2642">
        <v>1</v>
      </c>
      <c r="H2642" s="6">
        <v>0.18083797288987702</v>
      </c>
      <c r="I2642" s="2">
        <f>VLOOKUP($E2642,
Products!$A$1:$F$201,MATCH(Orders!I$1,Products!$A$1:$F$1,0),0)</f>
        <v>12172.554053901489</v>
      </c>
      <c r="J2642" s="2">
        <f>VLOOKUP($E2642,
Products!$A$1:$F$201,MATCH(Orders!J$1,Products!$A$1:$F$1,0),0)</f>
        <v>9644.7702288148557</v>
      </c>
    </row>
    <row r="2643" spans="1:10">
      <c r="A2643">
        <v>2642</v>
      </c>
      <c r="B2643" s="4">
        <v>45658</v>
      </c>
      <c r="C2643" s="10">
        <f>DATE(YEAR(orders[[#This Row],[order_date]]), MONTH(orders[[#This Row],[order_date]]), 1)</f>
        <v>45658</v>
      </c>
      <c r="D2643" t="s">
        <v>3081</v>
      </c>
      <c r="E2643" t="s">
        <v>510</v>
      </c>
      <c r="F2643" t="str">
        <f>VLOOKUP(orders[[#This Row],[product_id]],Products!A:C,3,0)</f>
        <v>Appliances</v>
      </c>
      <c r="G2643">
        <v>1</v>
      </c>
      <c r="H2643" s="6">
        <v>7.4927507703703142E-2</v>
      </c>
      <c r="I2643" s="2">
        <f>VLOOKUP($E2643,
Products!$A$1:$F$201,MATCH(Orders!I$1,Products!$A$1:$F$1,0),0)</f>
        <v>23457.606610250739</v>
      </c>
      <c r="J2643" s="2">
        <f>VLOOKUP($E2643,
Products!$A$1:$F$201,MATCH(Orders!J$1,Products!$A$1:$F$1,0),0)</f>
        <v>17038.831523124281</v>
      </c>
    </row>
    <row r="2644" spans="1:10">
      <c r="A2644">
        <v>2643</v>
      </c>
      <c r="B2644" s="4">
        <v>45270</v>
      </c>
      <c r="C2644" s="10">
        <f>DATE(YEAR(orders[[#This Row],[order_date]]), MONTH(orders[[#This Row],[order_date]]), 1)</f>
        <v>45261</v>
      </c>
      <c r="D2644" t="s">
        <v>2510</v>
      </c>
      <c r="E2644" t="s">
        <v>633</v>
      </c>
      <c r="F2644" t="str">
        <f>VLOOKUP(orders[[#This Row],[product_id]],Products!A:C,3,0)</f>
        <v>Appliances</v>
      </c>
      <c r="G2644">
        <v>1</v>
      </c>
      <c r="H2644" s="6">
        <v>5.6296723433675373E-2</v>
      </c>
      <c r="I2644" s="2">
        <f>VLOOKUP($E2644,
Products!$A$1:$F$201,MATCH(Orders!I$1,Products!$A$1:$F$1,0),0)</f>
        <v>2361.4162937319088</v>
      </c>
      <c r="J2644" s="2">
        <f>VLOOKUP($E2644,
Products!$A$1:$F$201,MATCH(Orders!J$1,Products!$A$1:$F$1,0),0)</f>
        <v>1552.5536411429621</v>
      </c>
    </row>
    <row r="2645" spans="1:10">
      <c r="A2645">
        <v>2644</v>
      </c>
      <c r="B2645" s="4">
        <v>45120</v>
      </c>
      <c r="C2645" s="10">
        <f>DATE(YEAR(orders[[#This Row],[order_date]]), MONTH(orders[[#This Row],[order_date]]), 1)</f>
        <v>45108</v>
      </c>
      <c r="D2645" t="s">
        <v>1435</v>
      </c>
      <c r="E2645" t="s">
        <v>693</v>
      </c>
      <c r="F2645" t="str">
        <f>VLOOKUP(orders[[#This Row],[product_id]],Products!A:C,3,0)</f>
        <v>Appliances</v>
      </c>
      <c r="G2645">
        <v>1</v>
      </c>
      <c r="H2645" s="6">
        <v>0.10613566208115387</v>
      </c>
      <c r="I2645" s="2">
        <f>VLOOKUP($E2645,
Products!$A$1:$F$201,MATCH(Orders!I$1,Products!$A$1:$F$1,0),0)</f>
        <v>2037.67513915007</v>
      </c>
      <c r="J2645" s="2">
        <f>VLOOKUP($E2645,
Products!$A$1:$F$201,MATCH(Orders!J$1,Products!$A$1:$F$1,0),0)</f>
        <v>1374.1566876520769</v>
      </c>
    </row>
    <row r="2646" spans="1:10">
      <c r="A2646">
        <v>2645</v>
      </c>
      <c r="B2646" s="4">
        <v>45084</v>
      </c>
      <c r="C2646" s="10">
        <f>DATE(YEAR(orders[[#This Row],[order_date]]), MONTH(orders[[#This Row],[order_date]]), 1)</f>
        <v>45078</v>
      </c>
      <c r="D2646" t="s">
        <v>959</v>
      </c>
      <c r="E2646" t="s">
        <v>593</v>
      </c>
      <c r="F2646" t="str">
        <f>VLOOKUP(orders[[#This Row],[product_id]],Products!A:C,3,0)</f>
        <v>Electronics</v>
      </c>
      <c r="G2646">
        <v>1</v>
      </c>
      <c r="H2646" s="6">
        <v>0.19982113612732083</v>
      </c>
      <c r="I2646" s="2">
        <f>VLOOKUP($E2646,
Products!$A$1:$F$201,MATCH(Orders!I$1,Products!$A$1:$F$1,0),0)</f>
        <v>2667.7858525453248</v>
      </c>
      <c r="J2646" s="2">
        <f>VLOOKUP($E2646,
Products!$A$1:$F$201,MATCH(Orders!J$1,Products!$A$1:$F$1,0),0)</f>
        <v>1797.4955098065359</v>
      </c>
    </row>
    <row r="2647" spans="1:10">
      <c r="A2647">
        <v>2646</v>
      </c>
      <c r="B2647" s="4">
        <v>45391</v>
      </c>
      <c r="C2647" s="10">
        <f>DATE(YEAR(orders[[#This Row],[order_date]]), MONTH(orders[[#This Row],[order_date]]), 1)</f>
        <v>45383</v>
      </c>
      <c r="D2647" t="s">
        <v>2169</v>
      </c>
      <c r="E2647" t="s">
        <v>620</v>
      </c>
      <c r="F2647" t="str">
        <f>VLOOKUP(orders[[#This Row],[product_id]],Products!A:C,3,0)</f>
        <v>Electronics</v>
      </c>
      <c r="G2647">
        <v>3</v>
      </c>
      <c r="H2647" s="6">
        <v>0.12335973473883591</v>
      </c>
      <c r="I2647" s="2">
        <f>VLOOKUP($E2647,
Products!$A$1:$F$201,MATCH(Orders!I$1,Products!$A$1:$F$1,0),0)</f>
        <v>23669.635851452331</v>
      </c>
      <c r="J2647" s="2">
        <f>VLOOKUP($E2647,
Products!$A$1:$F$201,MATCH(Orders!J$1,Products!$A$1:$F$1,0),0)</f>
        <v>17880.752220874681</v>
      </c>
    </row>
    <row r="2648" spans="1:10">
      <c r="A2648">
        <v>2647</v>
      </c>
      <c r="B2648" s="4">
        <v>45030</v>
      </c>
      <c r="C2648" s="10">
        <f>DATE(YEAR(orders[[#This Row],[order_date]]), MONTH(orders[[#This Row],[order_date]]), 1)</f>
        <v>45017</v>
      </c>
      <c r="D2648" t="s">
        <v>3324</v>
      </c>
      <c r="E2648" t="s">
        <v>607</v>
      </c>
      <c r="F2648" t="str">
        <f>VLOOKUP(orders[[#This Row],[product_id]],Products!A:C,3,0)</f>
        <v>Appliances</v>
      </c>
      <c r="G2648">
        <v>3</v>
      </c>
      <c r="H2648" s="6">
        <v>9.518442775692483E-2</v>
      </c>
      <c r="I2648" s="2">
        <f>VLOOKUP($E2648,
Products!$A$1:$F$201,MATCH(Orders!I$1,Products!$A$1:$F$1,0),0)</f>
        <v>6264.400042999192</v>
      </c>
      <c r="J2648" s="2">
        <f>VLOOKUP($E2648,
Products!$A$1:$F$201,MATCH(Orders!J$1,Products!$A$1:$F$1,0),0)</f>
        <v>4980.3849171743304</v>
      </c>
    </row>
    <row r="2649" spans="1:10">
      <c r="A2649">
        <v>2648</v>
      </c>
      <c r="B2649" s="4">
        <v>44960</v>
      </c>
      <c r="C2649" s="10">
        <f>DATE(YEAR(orders[[#This Row],[order_date]]), MONTH(orders[[#This Row],[order_date]]), 1)</f>
        <v>44958</v>
      </c>
      <c r="D2649" t="s">
        <v>3297</v>
      </c>
      <c r="E2649" t="s">
        <v>522</v>
      </c>
      <c r="F2649" t="str">
        <f>VLOOKUP(orders[[#This Row],[product_id]],Products!A:C,3,0)</f>
        <v>Appliances</v>
      </c>
      <c r="G2649">
        <v>1</v>
      </c>
      <c r="H2649" s="6">
        <v>7.5039929352429757E-2</v>
      </c>
      <c r="I2649" s="2">
        <f>VLOOKUP($E2649,
Products!$A$1:$F$201,MATCH(Orders!I$1,Products!$A$1:$F$1,0),0)</f>
        <v>24966.707940261898</v>
      </c>
      <c r="J2649" s="2">
        <f>VLOOKUP($E2649,
Products!$A$1:$F$201,MATCH(Orders!J$1,Products!$A$1:$F$1,0),0)</f>
        <v>19868.70644165645</v>
      </c>
    </row>
    <row r="2650" spans="1:10">
      <c r="A2650">
        <v>2649</v>
      </c>
      <c r="B2650" s="4">
        <v>45565</v>
      </c>
      <c r="C2650" s="10">
        <f>DATE(YEAR(orders[[#This Row],[order_date]]), MONTH(orders[[#This Row],[order_date]]), 1)</f>
        <v>45536</v>
      </c>
      <c r="D2650" t="s">
        <v>1556</v>
      </c>
      <c r="E2650" t="s">
        <v>690</v>
      </c>
      <c r="F2650" t="str">
        <f>VLOOKUP(orders[[#This Row],[product_id]],Products!A:C,3,0)</f>
        <v>Electronics</v>
      </c>
      <c r="G2650">
        <v>2</v>
      </c>
      <c r="H2650" s="6">
        <v>0.22940023687986946</v>
      </c>
      <c r="I2650" s="2">
        <f>VLOOKUP($E2650,
Products!$A$1:$F$201,MATCH(Orders!I$1,Products!$A$1:$F$1,0),0)</f>
        <v>2338.2059552139431</v>
      </c>
      <c r="J2650" s="2">
        <f>VLOOKUP($E2650,
Products!$A$1:$F$201,MATCH(Orders!J$1,Products!$A$1:$F$1,0),0)</f>
        <v>1708.028418793489</v>
      </c>
    </row>
    <row r="2651" spans="1:10">
      <c r="A2651">
        <v>2650</v>
      </c>
      <c r="B2651" s="4">
        <v>45251</v>
      </c>
      <c r="C2651" s="10">
        <f>DATE(YEAR(orders[[#This Row],[order_date]]), MONTH(orders[[#This Row],[order_date]]), 1)</f>
        <v>45231</v>
      </c>
      <c r="D2651" t="s">
        <v>2873</v>
      </c>
      <c r="E2651" t="s">
        <v>536</v>
      </c>
      <c r="F2651" t="str">
        <f>VLOOKUP(orders[[#This Row],[product_id]],Products!A:C,3,0)</f>
        <v>Appliances</v>
      </c>
      <c r="G2651">
        <v>1</v>
      </c>
      <c r="H2651" s="6">
        <v>6.1662110865540722E-2</v>
      </c>
      <c r="I2651" s="2">
        <f>VLOOKUP($E2651,
Products!$A$1:$F$201,MATCH(Orders!I$1,Products!$A$1:$F$1,0),0)</f>
        <v>25818.123603836499</v>
      </c>
      <c r="J2651" s="2">
        <f>VLOOKUP($E2651,
Products!$A$1:$F$201,MATCH(Orders!J$1,Products!$A$1:$F$1,0),0)</f>
        <v>18462.729442964981</v>
      </c>
    </row>
    <row r="2652" spans="1:10">
      <c r="A2652">
        <v>2651</v>
      </c>
      <c r="B2652" s="4">
        <v>45617</v>
      </c>
      <c r="C2652" s="10">
        <f>DATE(YEAR(orders[[#This Row],[order_date]]), MONTH(orders[[#This Row],[order_date]]), 1)</f>
        <v>45597</v>
      </c>
      <c r="D2652" t="s">
        <v>3728</v>
      </c>
      <c r="E2652" t="s">
        <v>597</v>
      </c>
      <c r="F2652" t="str">
        <f>VLOOKUP(orders[[#This Row],[product_id]],Products!A:C,3,0)</f>
        <v>Appliances</v>
      </c>
      <c r="G2652">
        <v>1</v>
      </c>
      <c r="H2652" s="6">
        <v>0.12614218610288394</v>
      </c>
      <c r="I2652" s="2">
        <f>VLOOKUP($E2652,
Products!$A$1:$F$201,MATCH(Orders!I$1,Products!$A$1:$F$1,0),0)</f>
        <v>22545.827750919081</v>
      </c>
      <c r="J2652" s="2">
        <f>VLOOKUP($E2652,
Products!$A$1:$F$201,MATCH(Orders!J$1,Products!$A$1:$F$1,0),0)</f>
        <v>15091.172935360129</v>
      </c>
    </row>
    <row r="2653" spans="1:10">
      <c r="A2653">
        <v>2652</v>
      </c>
      <c r="B2653" s="4">
        <v>45518</v>
      </c>
      <c r="C2653" s="10">
        <f>DATE(YEAR(orders[[#This Row],[order_date]]), MONTH(orders[[#This Row],[order_date]]), 1)</f>
        <v>45505</v>
      </c>
      <c r="D2653" t="s">
        <v>1527</v>
      </c>
      <c r="E2653" t="s">
        <v>698</v>
      </c>
      <c r="F2653" t="str">
        <f>VLOOKUP(orders[[#This Row],[product_id]],Products!A:C,3,0)</f>
        <v>Appliances</v>
      </c>
      <c r="G2653">
        <v>2</v>
      </c>
      <c r="H2653" s="6">
        <v>9.5217716895998797E-2</v>
      </c>
      <c r="I2653" s="2">
        <f>VLOOKUP($E2653,
Products!$A$1:$F$201,MATCH(Orders!I$1,Products!$A$1:$F$1,0),0)</f>
        <v>5562.620248272905</v>
      </c>
      <c r="J2653" s="2">
        <f>VLOOKUP($E2653,
Products!$A$1:$F$201,MATCH(Orders!J$1,Products!$A$1:$F$1,0),0)</f>
        <v>4191.9477694447714</v>
      </c>
    </row>
    <row r="2654" spans="1:10">
      <c r="A2654">
        <v>2653</v>
      </c>
      <c r="B2654" s="4">
        <v>45067</v>
      </c>
      <c r="C2654" s="10">
        <f>DATE(YEAR(orders[[#This Row],[order_date]]), MONTH(orders[[#This Row],[order_date]]), 1)</f>
        <v>45047</v>
      </c>
      <c r="D2654" t="s">
        <v>3267</v>
      </c>
      <c r="E2654" t="s">
        <v>699</v>
      </c>
      <c r="F2654" t="str">
        <f>VLOOKUP(orders[[#This Row],[product_id]],Products!A:C,3,0)</f>
        <v>Appliances</v>
      </c>
      <c r="G2654">
        <v>3</v>
      </c>
      <c r="H2654" s="6">
        <v>0.13126455623502409</v>
      </c>
      <c r="I2654" s="2">
        <f>VLOOKUP($E2654,
Products!$A$1:$F$201,MATCH(Orders!I$1,Products!$A$1:$F$1,0),0)</f>
        <v>25091.998133165329</v>
      </c>
      <c r="J2654" s="2">
        <f>VLOOKUP($E2654,
Products!$A$1:$F$201,MATCH(Orders!J$1,Products!$A$1:$F$1,0),0)</f>
        <v>18464.226825266349</v>
      </c>
    </row>
    <row r="2655" spans="1:10">
      <c r="A2655">
        <v>2654</v>
      </c>
      <c r="B2655" s="4">
        <v>45400</v>
      </c>
      <c r="C2655" s="10">
        <f>DATE(YEAR(orders[[#This Row],[order_date]]), MONTH(orders[[#This Row],[order_date]]), 1)</f>
        <v>45383</v>
      </c>
      <c r="D2655" t="s">
        <v>4407</v>
      </c>
      <c r="E2655" t="s">
        <v>666</v>
      </c>
      <c r="F2655" t="str">
        <f>VLOOKUP(orders[[#This Row],[product_id]],Products!A:C,3,0)</f>
        <v>Electronics</v>
      </c>
      <c r="G2655">
        <v>2</v>
      </c>
      <c r="H2655" s="6">
        <v>0.23983389127390281</v>
      </c>
      <c r="I2655" s="2">
        <f>VLOOKUP($E2655,
Products!$A$1:$F$201,MATCH(Orders!I$1,Products!$A$1:$F$1,0),0)</f>
        <v>28450.587044878092</v>
      </c>
      <c r="J2655" s="2">
        <f>VLOOKUP($E2655,
Products!$A$1:$F$201,MATCH(Orders!J$1,Products!$A$1:$F$1,0),0)</f>
        <v>22337.584649075441</v>
      </c>
    </row>
    <row r="2656" spans="1:10">
      <c r="A2656">
        <v>2655</v>
      </c>
      <c r="B2656" s="4">
        <v>45981</v>
      </c>
      <c r="C2656" s="10">
        <f>DATE(YEAR(orders[[#This Row],[order_date]]), MONTH(orders[[#This Row],[order_date]]), 1)</f>
        <v>45962</v>
      </c>
      <c r="D2656" t="s">
        <v>2278</v>
      </c>
      <c r="E2656" t="s">
        <v>609</v>
      </c>
      <c r="F2656" t="str">
        <f>VLOOKUP(orders[[#This Row],[product_id]],Products!A:C,3,0)</f>
        <v>Appliances</v>
      </c>
      <c r="G2656">
        <v>3</v>
      </c>
      <c r="H2656" s="6">
        <v>8.8254995919009663E-2</v>
      </c>
      <c r="I2656" s="2">
        <f>VLOOKUP($E2656,
Products!$A$1:$F$201,MATCH(Orders!I$1,Products!$A$1:$F$1,0),0)</f>
        <v>2159.5378031052392</v>
      </c>
      <c r="J2656" s="2">
        <f>VLOOKUP($E2656,
Products!$A$1:$F$201,MATCH(Orders!J$1,Products!$A$1:$F$1,0),0)</f>
        <v>1501.9415981313371</v>
      </c>
    </row>
    <row r="2657" spans="1:10">
      <c r="A2657">
        <v>2656</v>
      </c>
      <c r="B2657" s="4">
        <v>45810</v>
      </c>
      <c r="C2657" s="10">
        <f>DATE(YEAR(orders[[#This Row],[order_date]]), MONTH(orders[[#This Row],[order_date]]), 1)</f>
        <v>45809</v>
      </c>
      <c r="D2657" t="s">
        <v>1684</v>
      </c>
      <c r="E2657" t="s">
        <v>598</v>
      </c>
      <c r="F2657" t="str">
        <f>VLOOKUP(orders[[#This Row],[product_id]],Products!A:C,3,0)</f>
        <v>Appliances</v>
      </c>
      <c r="G2657">
        <v>3</v>
      </c>
      <c r="H2657" s="6">
        <v>6.8002806471660987E-2</v>
      </c>
      <c r="I2657" s="2">
        <f>VLOOKUP($E2657,
Products!$A$1:$F$201,MATCH(Orders!I$1,Products!$A$1:$F$1,0),0)</f>
        <v>5641.6789233526652</v>
      </c>
      <c r="J2657" s="2">
        <f>VLOOKUP($E2657,
Products!$A$1:$F$201,MATCH(Orders!J$1,Products!$A$1:$F$1,0),0)</f>
        <v>4031.2473685481059</v>
      </c>
    </row>
    <row r="2658" spans="1:10">
      <c r="A2658">
        <v>2657</v>
      </c>
      <c r="B2658" s="4">
        <v>44989</v>
      </c>
      <c r="C2658" s="10">
        <f>DATE(YEAR(orders[[#This Row],[order_date]]), MONTH(orders[[#This Row],[order_date]]), 1)</f>
        <v>44986</v>
      </c>
      <c r="D2658" t="s">
        <v>2850</v>
      </c>
      <c r="E2658" t="s">
        <v>637</v>
      </c>
      <c r="F2658" t="str">
        <f>VLOOKUP(orders[[#This Row],[product_id]],Products!A:C,3,0)</f>
        <v>Electronics</v>
      </c>
      <c r="G2658">
        <v>1</v>
      </c>
      <c r="H2658" s="6">
        <v>0.20131564351830325</v>
      </c>
      <c r="I2658" s="2">
        <f>VLOOKUP($E2658,
Products!$A$1:$F$201,MATCH(Orders!I$1,Products!$A$1:$F$1,0),0)</f>
        <v>2722.8882486231741</v>
      </c>
      <c r="J2658" s="2">
        <f>VLOOKUP($E2658,
Products!$A$1:$F$201,MATCH(Orders!J$1,Products!$A$1:$F$1,0),0)</f>
        <v>2155.455197032014</v>
      </c>
    </row>
    <row r="2659" spans="1:10">
      <c r="A2659">
        <v>2658</v>
      </c>
      <c r="B2659" s="4">
        <v>45230</v>
      </c>
      <c r="C2659" s="10">
        <f>DATE(YEAR(orders[[#This Row],[order_date]]), MONTH(orders[[#This Row],[order_date]]), 1)</f>
        <v>45200</v>
      </c>
      <c r="D2659" t="s">
        <v>1576</v>
      </c>
      <c r="E2659" t="s">
        <v>587</v>
      </c>
      <c r="F2659" t="str">
        <f>VLOOKUP(orders[[#This Row],[product_id]],Products!A:C,3,0)</f>
        <v>Electronics</v>
      </c>
      <c r="G2659">
        <v>1</v>
      </c>
      <c r="H2659" s="6">
        <v>0.13022339972859917</v>
      </c>
      <c r="I2659" s="2">
        <f>VLOOKUP($E2659,
Products!$A$1:$F$201,MATCH(Orders!I$1,Products!$A$1:$F$1,0),0)</f>
        <v>16527.367619686949</v>
      </c>
      <c r="J2659" s="2">
        <f>VLOOKUP($E2659,
Products!$A$1:$F$201,MATCH(Orders!J$1,Products!$A$1:$F$1,0),0)</f>
        <v>12533.62883070202</v>
      </c>
    </row>
    <row r="2660" spans="1:10">
      <c r="A2660">
        <v>2659</v>
      </c>
      <c r="B2660" s="4">
        <v>46011</v>
      </c>
      <c r="C2660" s="10">
        <f>DATE(YEAR(orders[[#This Row],[order_date]]), MONTH(orders[[#This Row],[order_date]]), 1)</f>
        <v>45992</v>
      </c>
      <c r="D2660" t="s">
        <v>2099</v>
      </c>
      <c r="E2660" t="s">
        <v>560</v>
      </c>
      <c r="F2660" t="str">
        <f>VLOOKUP(orders[[#This Row],[product_id]],Products!A:C,3,0)</f>
        <v>Appliances</v>
      </c>
      <c r="G2660">
        <v>1</v>
      </c>
      <c r="H2660" s="6">
        <v>0.12266547669438908</v>
      </c>
      <c r="I2660" s="2">
        <f>VLOOKUP($E2660,
Products!$A$1:$F$201,MATCH(Orders!I$1,Products!$A$1:$F$1,0),0)</f>
        <v>6334.2190560739964</v>
      </c>
      <c r="J2660" s="2">
        <f>VLOOKUP($E2660,
Products!$A$1:$F$201,MATCH(Orders!J$1,Products!$A$1:$F$1,0),0)</f>
        <v>4117.6239066206717</v>
      </c>
    </row>
    <row r="2661" spans="1:10">
      <c r="A2661">
        <v>2660</v>
      </c>
      <c r="B2661" s="4">
        <v>45322</v>
      </c>
      <c r="C2661" s="10">
        <f>DATE(YEAR(orders[[#This Row],[order_date]]), MONTH(orders[[#This Row],[order_date]]), 1)</f>
        <v>45292</v>
      </c>
      <c r="D2661" t="s">
        <v>4194</v>
      </c>
      <c r="E2661" t="s">
        <v>657</v>
      </c>
      <c r="F2661" t="str">
        <f>VLOOKUP(orders[[#This Row],[product_id]],Products!A:C,3,0)</f>
        <v>Appliances</v>
      </c>
      <c r="G2661">
        <v>1</v>
      </c>
      <c r="H2661" s="6">
        <v>8.2560705134591059E-2</v>
      </c>
      <c r="I2661" s="2">
        <f>VLOOKUP($E2661,
Products!$A$1:$F$201,MATCH(Orders!I$1,Products!$A$1:$F$1,0),0)</f>
        <v>6275.8669412443169</v>
      </c>
      <c r="J2661" s="2">
        <f>VLOOKUP($E2661,
Products!$A$1:$F$201,MATCH(Orders!J$1,Products!$A$1:$F$1,0),0)</f>
        <v>4742.5097602697688</v>
      </c>
    </row>
    <row r="2662" spans="1:10">
      <c r="A2662">
        <v>2661</v>
      </c>
      <c r="B2662" s="4">
        <v>45260</v>
      </c>
      <c r="C2662" s="10">
        <f>DATE(YEAR(orders[[#This Row],[order_date]]), MONTH(orders[[#This Row],[order_date]]), 1)</f>
        <v>45231</v>
      </c>
      <c r="D2662" t="s">
        <v>962</v>
      </c>
      <c r="E2662" t="s">
        <v>665</v>
      </c>
      <c r="F2662" t="str">
        <f>VLOOKUP(orders[[#This Row],[product_id]],Products!A:C,3,0)</f>
        <v>Electronics</v>
      </c>
      <c r="G2662">
        <v>3</v>
      </c>
      <c r="H2662" s="6">
        <v>0.12360532761142931</v>
      </c>
      <c r="I2662" s="2">
        <f>VLOOKUP($E2662,
Products!$A$1:$F$201,MATCH(Orders!I$1,Products!$A$1:$F$1,0),0)</f>
        <v>2381.208040848107</v>
      </c>
      <c r="J2662" s="2">
        <f>VLOOKUP($E2662,
Products!$A$1:$F$201,MATCH(Orders!J$1,Products!$A$1:$F$1,0),0)</f>
        <v>1615.320210979525</v>
      </c>
    </row>
    <row r="2663" spans="1:10">
      <c r="A2663">
        <v>2662</v>
      </c>
      <c r="B2663" s="4">
        <v>45712</v>
      </c>
      <c r="C2663" s="10">
        <f>DATE(YEAR(orders[[#This Row],[order_date]]), MONTH(orders[[#This Row],[order_date]]), 1)</f>
        <v>45689</v>
      </c>
      <c r="D2663" t="s">
        <v>833</v>
      </c>
      <c r="E2663" t="s">
        <v>578</v>
      </c>
      <c r="F2663" t="str">
        <f>VLOOKUP(orders[[#This Row],[product_id]],Products!A:C,3,0)</f>
        <v>Electronics</v>
      </c>
      <c r="G2663">
        <v>1</v>
      </c>
      <c r="H2663" s="6">
        <v>0.10311662082259898</v>
      </c>
      <c r="I2663" s="2">
        <f>VLOOKUP($E2663,
Products!$A$1:$F$201,MATCH(Orders!I$1,Products!$A$1:$F$1,0),0)</f>
        <v>2632.553295816565</v>
      </c>
      <c r="J2663" s="2">
        <f>VLOOKUP($E2663,
Products!$A$1:$F$201,MATCH(Orders!J$1,Products!$A$1:$F$1,0),0)</f>
        <v>1732.316114566717</v>
      </c>
    </row>
    <row r="2664" spans="1:10">
      <c r="A2664">
        <v>2663</v>
      </c>
      <c r="B2664" s="4">
        <v>45337</v>
      </c>
      <c r="C2664" s="10">
        <f>DATE(YEAR(orders[[#This Row],[order_date]]), MONTH(orders[[#This Row],[order_date]]), 1)</f>
        <v>45323</v>
      </c>
      <c r="D2664" t="s">
        <v>2088</v>
      </c>
      <c r="E2664" t="s">
        <v>552</v>
      </c>
      <c r="F2664" t="str">
        <f>VLOOKUP(orders[[#This Row],[product_id]],Products!A:C,3,0)</f>
        <v>Electronics</v>
      </c>
      <c r="G2664">
        <v>2</v>
      </c>
      <c r="H2664" s="6">
        <v>0.14906292185961337</v>
      </c>
      <c r="I2664" s="2">
        <f>VLOOKUP($E2664,
Products!$A$1:$F$201,MATCH(Orders!I$1,Products!$A$1:$F$1,0),0)</f>
        <v>20326.88586940234</v>
      </c>
      <c r="J2664" s="2">
        <f>VLOOKUP($E2664,
Products!$A$1:$F$201,MATCH(Orders!J$1,Products!$A$1:$F$1,0),0)</f>
        <v>14896.572579237891</v>
      </c>
    </row>
    <row r="2665" spans="1:10">
      <c r="A2665">
        <v>2664</v>
      </c>
      <c r="B2665" s="4">
        <v>45210</v>
      </c>
      <c r="C2665" s="10">
        <f>DATE(YEAR(orders[[#This Row],[order_date]]), MONTH(orders[[#This Row],[order_date]]), 1)</f>
        <v>45200</v>
      </c>
      <c r="D2665" t="s">
        <v>1885</v>
      </c>
      <c r="E2665" t="s">
        <v>649</v>
      </c>
      <c r="F2665" t="str">
        <f>VLOOKUP(orders[[#This Row],[product_id]],Products!A:C,3,0)</f>
        <v>Electronics</v>
      </c>
      <c r="G2665">
        <v>3</v>
      </c>
      <c r="H2665" s="6">
        <v>0.22364726355367429</v>
      </c>
      <c r="I2665" s="2">
        <f>VLOOKUP($E2665,
Products!$A$1:$F$201,MATCH(Orders!I$1,Products!$A$1:$F$1,0),0)</f>
        <v>13109.676759490871</v>
      </c>
      <c r="J2665" s="2">
        <f>VLOOKUP($E2665,
Products!$A$1:$F$201,MATCH(Orders!J$1,Products!$A$1:$F$1,0),0)</f>
        <v>9497.2301945627187</v>
      </c>
    </row>
    <row r="2666" spans="1:10">
      <c r="A2666">
        <v>2665</v>
      </c>
      <c r="B2666" s="4">
        <v>45392</v>
      </c>
      <c r="C2666" s="10">
        <f>DATE(YEAR(orders[[#This Row],[order_date]]), MONTH(orders[[#This Row],[order_date]]), 1)</f>
        <v>45383</v>
      </c>
      <c r="D2666" t="s">
        <v>4434</v>
      </c>
      <c r="E2666" t="s">
        <v>654</v>
      </c>
      <c r="F2666" t="str">
        <f>VLOOKUP(orders[[#This Row],[product_id]],Products!A:C,3,0)</f>
        <v>Electronics</v>
      </c>
      <c r="G2666">
        <v>2</v>
      </c>
      <c r="H2666" s="6">
        <v>0.10230749665194391</v>
      </c>
      <c r="I2666" s="2">
        <f>VLOOKUP($E2666,
Products!$A$1:$F$201,MATCH(Orders!I$1,Products!$A$1:$F$1,0),0)</f>
        <v>2480.90324078101</v>
      </c>
      <c r="J2666" s="2">
        <f>VLOOKUP($E2666,
Products!$A$1:$F$201,MATCH(Orders!J$1,Products!$A$1:$F$1,0),0)</f>
        <v>1964.543440578911</v>
      </c>
    </row>
    <row r="2667" spans="1:10">
      <c r="A2667">
        <v>2666</v>
      </c>
      <c r="B2667" s="4">
        <v>45006</v>
      </c>
      <c r="C2667" s="10">
        <f>DATE(YEAR(orders[[#This Row],[order_date]]), MONTH(orders[[#This Row],[order_date]]), 1)</f>
        <v>44986</v>
      </c>
      <c r="D2667" t="s">
        <v>2810</v>
      </c>
      <c r="E2667" t="s">
        <v>599</v>
      </c>
      <c r="F2667" t="str">
        <f>VLOOKUP(orders[[#This Row],[product_id]],Products!A:C,3,0)</f>
        <v>Electronics</v>
      </c>
      <c r="G2667">
        <v>2</v>
      </c>
      <c r="H2667" s="6">
        <v>0.11641503673808738</v>
      </c>
      <c r="I2667" s="2">
        <f>VLOOKUP($E2667,
Products!$A$1:$F$201,MATCH(Orders!I$1,Products!$A$1:$F$1,0),0)</f>
        <v>24019.70637428105</v>
      </c>
      <c r="J2667" s="2">
        <f>VLOOKUP($E2667,
Products!$A$1:$F$201,MATCH(Orders!J$1,Products!$A$1:$F$1,0),0)</f>
        <v>16602.559277417411</v>
      </c>
    </row>
    <row r="2668" spans="1:10">
      <c r="A2668">
        <v>2667</v>
      </c>
      <c r="B2668" s="4">
        <v>45710</v>
      </c>
      <c r="C2668" s="10">
        <f>DATE(YEAR(orders[[#This Row],[order_date]]), MONTH(orders[[#This Row],[order_date]]), 1)</f>
        <v>45689</v>
      </c>
      <c r="D2668" t="s">
        <v>3335</v>
      </c>
      <c r="E2668" t="s">
        <v>572</v>
      </c>
      <c r="F2668" t="str">
        <f>VLOOKUP(orders[[#This Row],[product_id]],Products!A:C,3,0)</f>
        <v>Electronics</v>
      </c>
      <c r="G2668">
        <v>1</v>
      </c>
      <c r="H2668" s="6">
        <v>0.22102808528914294</v>
      </c>
      <c r="I2668" s="2">
        <f>VLOOKUP($E2668,
Products!$A$1:$F$201,MATCH(Orders!I$1,Products!$A$1:$F$1,0),0)</f>
        <v>28095.750781518611</v>
      </c>
      <c r="J2668" s="2">
        <f>VLOOKUP($E2668,
Products!$A$1:$F$201,MATCH(Orders!J$1,Products!$A$1:$F$1,0),0)</f>
        <v>21949.841961937182</v>
      </c>
    </row>
    <row r="2669" spans="1:10">
      <c r="A2669">
        <v>2668</v>
      </c>
      <c r="B2669" s="4">
        <v>45659</v>
      </c>
      <c r="C2669" s="10">
        <f>DATE(YEAR(orders[[#This Row],[order_date]]), MONTH(orders[[#This Row],[order_date]]), 1)</f>
        <v>45658</v>
      </c>
      <c r="D2669" t="s">
        <v>2677</v>
      </c>
      <c r="E2669" t="s">
        <v>602</v>
      </c>
      <c r="F2669" t="str">
        <f>VLOOKUP(orders[[#This Row],[product_id]],Products!A:C,3,0)</f>
        <v>Appliances</v>
      </c>
      <c r="G2669">
        <v>2</v>
      </c>
      <c r="H2669" s="6">
        <v>0.1068193455859005</v>
      </c>
      <c r="I2669" s="2">
        <f>VLOOKUP($E2669,
Products!$A$1:$F$201,MATCH(Orders!I$1,Products!$A$1:$F$1,0),0)</f>
        <v>22834.95547197924</v>
      </c>
      <c r="J2669" s="2">
        <f>VLOOKUP($E2669,
Products!$A$1:$F$201,MATCH(Orders!J$1,Products!$A$1:$F$1,0),0)</f>
        <v>17972.460052660601</v>
      </c>
    </row>
    <row r="2670" spans="1:10">
      <c r="A2670">
        <v>2669</v>
      </c>
      <c r="B2670" s="4">
        <v>45003</v>
      </c>
      <c r="C2670" s="10">
        <f>DATE(YEAR(orders[[#This Row],[order_date]]), MONTH(orders[[#This Row],[order_date]]), 1)</f>
        <v>44986</v>
      </c>
      <c r="D2670" t="s">
        <v>1261</v>
      </c>
      <c r="E2670" t="s">
        <v>664</v>
      </c>
      <c r="F2670" t="str">
        <f>VLOOKUP(orders[[#This Row],[product_id]],Products!A:C,3,0)</f>
        <v>Appliances</v>
      </c>
      <c r="G2670">
        <v>2</v>
      </c>
      <c r="H2670" s="6">
        <v>0.12344660641517659</v>
      </c>
      <c r="I2670" s="2">
        <f>VLOOKUP($E2670,
Products!$A$1:$F$201,MATCH(Orders!I$1,Products!$A$1:$F$1,0),0)</f>
        <v>2181.6314584966208</v>
      </c>
      <c r="J2670" s="2">
        <f>VLOOKUP($E2670,
Products!$A$1:$F$201,MATCH(Orders!J$1,Products!$A$1:$F$1,0),0)</f>
        <v>1607.5776178781809</v>
      </c>
    </row>
    <row r="2671" spans="1:10">
      <c r="A2671">
        <v>2670</v>
      </c>
      <c r="B2671" s="4">
        <v>45435</v>
      </c>
      <c r="C2671" s="10">
        <f>DATE(YEAR(orders[[#This Row],[order_date]]), MONTH(orders[[#This Row],[order_date]]), 1)</f>
        <v>45413</v>
      </c>
      <c r="D2671" t="s">
        <v>3477</v>
      </c>
      <c r="E2671" t="s">
        <v>625</v>
      </c>
      <c r="F2671" t="str">
        <f>VLOOKUP(orders[[#This Row],[product_id]],Products!A:C,3,0)</f>
        <v>Electronics</v>
      </c>
      <c r="G2671">
        <v>3</v>
      </c>
      <c r="H2671" s="6">
        <v>0.15703649434116065</v>
      </c>
      <c r="I2671" s="2">
        <f>VLOOKUP($E2671,
Products!$A$1:$F$201,MATCH(Orders!I$1,Products!$A$1:$F$1,0),0)</f>
        <v>11578.815958005471</v>
      </c>
      <c r="J2671" s="2">
        <f>VLOOKUP($E2671,
Products!$A$1:$F$201,MATCH(Orders!J$1,Products!$A$1:$F$1,0),0)</f>
        <v>7854.7306959992193</v>
      </c>
    </row>
    <row r="2672" spans="1:10">
      <c r="A2672">
        <v>2671</v>
      </c>
      <c r="B2672" s="4">
        <v>45959</v>
      </c>
      <c r="C2672" s="10">
        <f>DATE(YEAR(orders[[#This Row],[order_date]]), MONTH(orders[[#This Row],[order_date]]), 1)</f>
        <v>45931</v>
      </c>
      <c r="D2672" t="s">
        <v>4464</v>
      </c>
      <c r="E2672" t="s">
        <v>647</v>
      </c>
      <c r="F2672" t="str">
        <f>VLOOKUP(orders[[#This Row],[product_id]],Products!A:C,3,0)</f>
        <v>Electronics</v>
      </c>
      <c r="G2672">
        <v>1</v>
      </c>
      <c r="H2672" s="6">
        <v>0.21950558393066447</v>
      </c>
      <c r="I2672" s="2">
        <f>VLOOKUP($E2672,
Products!$A$1:$F$201,MATCH(Orders!I$1,Products!$A$1:$F$1,0),0)</f>
        <v>23187.883920109041</v>
      </c>
      <c r="J2672" s="2">
        <f>VLOOKUP($E2672,
Products!$A$1:$F$201,MATCH(Orders!J$1,Products!$A$1:$F$1,0),0)</f>
        <v>16217.564081273829</v>
      </c>
    </row>
    <row r="2673" spans="1:10">
      <c r="A2673">
        <v>2672</v>
      </c>
      <c r="B2673" s="4">
        <v>45388</v>
      </c>
      <c r="C2673" s="10">
        <f>DATE(YEAR(orders[[#This Row],[order_date]]), MONTH(orders[[#This Row],[order_date]]), 1)</f>
        <v>45383</v>
      </c>
      <c r="D2673" t="s">
        <v>3406</v>
      </c>
      <c r="E2673" t="s">
        <v>639</v>
      </c>
      <c r="F2673" t="str">
        <f>VLOOKUP(orders[[#This Row],[product_id]],Products!A:C,3,0)</f>
        <v>Appliances</v>
      </c>
      <c r="G2673">
        <v>3</v>
      </c>
      <c r="H2673" s="6">
        <v>6.2670839643528833E-2</v>
      </c>
      <c r="I2673" s="2">
        <f>VLOOKUP($E2673,
Products!$A$1:$F$201,MATCH(Orders!I$1,Products!$A$1:$F$1,0),0)</f>
        <v>2320.8560923599921</v>
      </c>
      <c r="J2673" s="2">
        <f>VLOOKUP($E2673,
Products!$A$1:$F$201,MATCH(Orders!J$1,Products!$A$1:$F$1,0),0)</f>
        <v>1750.110004830213</v>
      </c>
    </row>
    <row r="2674" spans="1:10">
      <c r="A2674">
        <v>2673</v>
      </c>
      <c r="B2674" s="4">
        <v>45171</v>
      </c>
      <c r="C2674" s="10">
        <f>DATE(YEAR(orders[[#This Row],[order_date]]), MONTH(orders[[#This Row],[order_date]]), 1)</f>
        <v>45170</v>
      </c>
      <c r="D2674" t="s">
        <v>3853</v>
      </c>
      <c r="E2674" t="s">
        <v>702</v>
      </c>
      <c r="F2674" t="str">
        <f>VLOOKUP(orders[[#This Row],[product_id]],Products!A:C,3,0)</f>
        <v>Electronics</v>
      </c>
      <c r="G2674">
        <v>1</v>
      </c>
      <c r="H2674" s="6">
        <v>0.10927450242206055</v>
      </c>
      <c r="I2674" s="2">
        <f>VLOOKUP($E2674,
Products!$A$1:$F$201,MATCH(Orders!I$1,Products!$A$1:$F$1,0),0)</f>
        <v>11240.591105652349</v>
      </c>
      <c r="J2674" s="2">
        <f>VLOOKUP($E2674,
Products!$A$1:$F$201,MATCH(Orders!J$1,Products!$A$1:$F$1,0),0)</f>
        <v>7671.9523119121068</v>
      </c>
    </row>
    <row r="2675" spans="1:10">
      <c r="A2675">
        <v>2674</v>
      </c>
      <c r="B2675" s="4">
        <v>45048</v>
      </c>
      <c r="C2675" s="10">
        <f>DATE(YEAR(orders[[#This Row],[order_date]]), MONTH(orders[[#This Row],[order_date]]), 1)</f>
        <v>45047</v>
      </c>
      <c r="D2675" t="s">
        <v>2911</v>
      </c>
      <c r="E2675" t="s">
        <v>662</v>
      </c>
      <c r="F2675" t="str">
        <f>VLOOKUP(orders[[#This Row],[product_id]],Products!A:C,3,0)</f>
        <v>Electronics</v>
      </c>
      <c r="G2675">
        <v>3</v>
      </c>
      <c r="H2675" s="6">
        <v>0.2322331496880933</v>
      </c>
      <c r="I2675" s="2">
        <f>VLOOKUP($E2675,
Products!$A$1:$F$201,MATCH(Orders!I$1,Products!$A$1:$F$1,0),0)</f>
        <v>20028.650831777191</v>
      </c>
      <c r="J2675" s="2">
        <f>VLOOKUP($E2675,
Products!$A$1:$F$201,MATCH(Orders!J$1,Products!$A$1:$F$1,0),0)</f>
        <v>14139.84905320309</v>
      </c>
    </row>
    <row r="2676" spans="1:10">
      <c r="A2676">
        <v>2675</v>
      </c>
      <c r="B2676" s="4">
        <v>45111</v>
      </c>
      <c r="C2676" s="10">
        <f>DATE(YEAR(orders[[#This Row],[order_date]]), MONTH(orders[[#This Row],[order_date]]), 1)</f>
        <v>45108</v>
      </c>
      <c r="D2676" t="s">
        <v>790</v>
      </c>
      <c r="E2676" t="s">
        <v>688</v>
      </c>
      <c r="F2676" t="str">
        <f>VLOOKUP(orders[[#This Row],[product_id]],Products!A:C,3,0)</f>
        <v>Appliances</v>
      </c>
      <c r="G2676">
        <v>1</v>
      </c>
      <c r="H2676" s="6">
        <v>0.13631397004908127</v>
      </c>
      <c r="I2676" s="2">
        <f>VLOOKUP($E2676,
Products!$A$1:$F$201,MATCH(Orders!I$1,Products!$A$1:$F$1,0),0)</f>
        <v>5983.6860426434141</v>
      </c>
      <c r="J2676" s="2">
        <f>VLOOKUP($E2676,
Products!$A$1:$F$201,MATCH(Orders!J$1,Products!$A$1:$F$1,0),0)</f>
        <v>3911.563059036529</v>
      </c>
    </row>
    <row r="2677" spans="1:10">
      <c r="A2677">
        <v>2676</v>
      </c>
      <c r="B2677" s="4">
        <v>44958</v>
      </c>
      <c r="C2677" s="10">
        <f>DATE(YEAR(orders[[#This Row],[order_date]]), MONTH(orders[[#This Row],[order_date]]), 1)</f>
        <v>44958</v>
      </c>
      <c r="D2677" t="s">
        <v>1027</v>
      </c>
      <c r="E2677" t="s">
        <v>542</v>
      </c>
      <c r="F2677" t="str">
        <f>VLOOKUP(orders[[#This Row],[product_id]],Products!A:C,3,0)</f>
        <v>Electronics</v>
      </c>
      <c r="G2677">
        <v>2</v>
      </c>
      <c r="H2677" s="6">
        <v>0.20621500578200952</v>
      </c>
      <c r="I2677" s="2">
        <f>VLOOKUP($E2677,
Products!$A$1:$F$201,MATCH(Orders!I$1,Products!$A$1:$F$1,0),0)</f>
        <v>29298.352838526029</v>
      </c>
      <c r="J2677" s="2">
        <f>VLOOKUP($E2677,
Products!$A$1:$F$201,MATCH(Orders!J$1,Products!$A$1:$F$1,0),0)</f>
        <v>19250.751682102291</v>
      </c>
    </row>
    <row r="2678" spans="1:10">
      <c r="A2678">
        <v>2677</v>
      </c>
      <c r="B2678" s="4">
        <v>45924</v>
      </c>
      <c r="C2678" s="10">
        <f>DATE(YEAR(orders[[#This Row],[order_date]]), MONTH(orders[[#This Row],[order_date]]), 1)</f>
        <v>45901</v>
      </c>
      <c r="D2678" t="s">
        <v>3062</v>
      </c>
      <c r="E2678" t="s">
        <v>692</v>
      </c>
      <c r="F2678" t="str">
        <f>VLOOKUP(orders[[#This Row],[product_id]],Products!A:C,3,0)</f>
        <v>Electronics</v>
      </c>
      <c r="G2678">
        <v>2</v>
      </c>
      <c r="H2678" s="6">
        <v>0.21551004630317533</v>
      </c>
      <c r="I2678" s="2">
        <f>VLOOKUP($E2678,
Products!$A$1:$F$201,MATCH(Orders!I$1,Products!$A$1:$F$1,0),0)</f>
        <v>18150.337151787651</v>
      </c>
      <c r="J2678" s="2">
        <f>VLOOKUP($E2678,
Products!$A$1:$F$201,MATCH(Orders!J$1,Products!$A$1:$F$1,0),0)</f>
        <v>11965.45000430708</v>
      </c>
    </row>
    <row r="2679" spans="1:10">
      <c r="A2679">
        <v>2678</v>
      </c>
      <c r="B2679" s="4">
        <v>45688</v>
      </c>
      <c r="C2679" s="10">
        <f>DATE(YEAR(orders[[#This Row],[order_date]]), MONTH(orders[[#This Row],[order_date]]), 1)</f>
        <v>45658</v>
      </c>
      <c r="D2679" t="s">
        <v>2259</v>
      </c>
      <c r="E2679" t="s">
        <v>669</v>
      </c>
      <c r="F2679" t="str">
        <f>VLOOKUP(orders[[#This Row],[product_id]],Products!A:C,3,0)</f>
        <v>Electronics</v>
      </c>
      <c r="G2679">
        <v>2</v>
      </c>
      <c r="H2679" s="6">
        <v>0.10106905909109833</v>
      </c>
      <c r="I2679" s="2">
        <f>VLOOKUP($E2679,
Products!$A$1:$F$201,MATCH(Orders!I$1,Products!$A$1:$F$1,0),0)</f>
        <v>11708.03419603835</v>
      </c>
      <c r="J2679" s="2">
        <f>VLOOKUP($E2679,
Products!$A$1:$F$201,MATCH(Orders!J$1,Products!$A$1:$F$1,0),0)</f>
        <v>7784.9580101998827</v>
      </c>
    </row>
    <row r="2680" spans="1:10">
      <c r="A2680">
        <v>2679</v>
      </c>
      <c r="B2680" s="4">
        <v>45495</v>
      </c>
      <c r="C2680" s="10">
        <f>DATE(YEAR(orders[[#This Row],[order_date]]), MONTH(orders[[#This Row],[order_date]]), 1)</f>
        <v>45474</v>
      </c>
      <c r="D2680" t="s">
        <v>989</v>
      </c>
      <c r="E2680" t="s">
        <v>615</v>
      </c>
      <c r="F2680" t="str">
        <f>VLOOKUP(orders[[#This Row],[product_id]],Products!A:C,3,0)</f>
        <v>Electronics</v>
      </c>
      <c r="G2680">
        <v>1</v>
      </c>
      <c r="H2680" s="6">
        <v>0.21307356537850936</v>
      </c>
      <c r="I2680" s="2">
        <f>VLOOKUP($E2680,
Products!$A$1:$F$201,MATCH(Orders!I$1,Products!$A$1:$F$1,0),0)</f>
        <v>31155.43680046549</v>
      </c>
      <c r="J2680" s="2">
        <f>VLOOKUP($E2680,
Products!$A$1:$F$201,MATCH(Orders!J$1,Products!$A$1:$F$1,0),0)</f>
        <v>22320.078602545669</v>
      </c>
    </row>
    <row r="2681" spans="1:10">
      <c r="A2681">
        <v>2680</v>
      </c>
      <c r="B2681" s="4">
        <v>45236</v>
      </c>
      <c r="C2681" s="10">
        <f>DATE(YEAR(orders[[#This Row],[order_date]]), MONTH(orders[[#This Row],[order_date]]), 1)</f>
        <v>45231</v>
      </c>
      <c r="D2681" t="s">
        <v>4677</v>
      </c>
      <c r="E2681" t="s">
        <v>692</v>
      </c>
      <c r="F2681" t="str">
        <f>VLOOKUP(orders[[#This Row],[product_id]],Products!A:C,3,0)</f>
        <v>Electronics</v>
      </c>
      <c r="G2681">
        <v>3</v>
      </c>
      <c r="H2681" s="6">
        <v>0.17082951723725692</v>
      </c>
      <c r="I2681" s="2">
        <f>VLOOKUP($E2681,
Products!$A$1:$F$201,MATCH(Orders!I$1,Products!$A$1:$F$1,0),0)</f>
        <v>18150.337151787651</v>
      </c>
      <c r="J2681" s="2">
        <f>VLOOKUP($E2681,
Products!$A$1:$F$201,MATCH(Orders!J$1,Products!$A$1:$F$1,0),0)</f>
        <v>11965.45000430708</v>
      </c>
    </row>
    <row r="2682" spans="1:10">
      <c r="A2682">
        <v>2681</v>
      </c>
      <c r="B2682" s="4">
        <v>45756</v>
      </c>
      <c r="C2682" s="10">
        <f>DATE(YEAR(orders[[#This Row],[order_date]]), MONTH(orders[[#This Row],[order_date]]), 1)</f>
        <v>45748</v>
      </c>
      <c r="D2682" t="s">
        <v>3819</v>
      </c>
      <c r="E2682" t="s">
        <v>583</v>
      </c>
      <c r="F2682" t="str">
        <f>VLOOKUP(orders[[#This Row],[product_id]],Products!A:C,3,0)</f>
        <v>Electronics</v>
      </c>
      <c r="G2682">
        <v>2</v>
      </c>
      <c r="H2682" s="6">
        <v>0.16791853059647988</v>
      </c>
      <c r="I2682" s="2">
        <f>VLOOKUP($E2682,
Products!$A$1:$F$201,MATCH(Orders!I$1,Products!$A$1:$F$1,0),0)</f>
        <v>22677.574574249091</v>
      </c>
      <c r="J2682" s="2">
        <f>VLOOKUP($E2682,
Products!$A$1:$F$201,MATCH(Orders!J$1,Products!$A$1:$F$1,0),0)</f>
        <v>16593.91273362303</v>
      </c>
    </row>
    <row r="2683" spans="1:10">
      <c r="A2683">
        <v>2682</v>
      </c>
      <c r="B2683" s="4">
        <v>45918</v>
      </c>
      <c r="C2683" s="10">
        <f>DATE(YEAR(orders[[#This Row],[order_date]]), MONTH(orders[[#This Row],[order_date]]), 1)</f>
        <v>45901</v>
      </c>
      <c r="D2683" t="s">
        <v>3756</v>
      </c>
      <c r="E2683" t="s">
        <v>697</v>
      </c>
      <c r="F2683" t="str">
        <f>VLOOKUP(orders[[#This Row],[product_id]],Products!A:C,3,0)</f>
        <v>Electronics</v>
      </c>
      <c r="G2683">
        <v>2</v>
      </c>
      <c r="H2683" s="6">
        <v>0.18101044276113329</v>
      </c>
      <c r="I2683" s="2">
        <f>VLOOKUP($E2683,
Products!$A$1:$F$201,MATCH(Orders!I$1,Products!$A$1:$F$1,0),0)</f>
        <v>17528.463836680221</v>
      </c>
      <c r="J2683" s="2">
        <f>VLOOKUP($E2683,
Products!$A$1:$F$201,MATCH(Orders!J$1,Products!$A$1:$F$1,0),0)</f>
        <v>11565.98358924177</v>
      </c>
    </row>
    <row r="2684" spans="1:10">
      <c r="A2684">
        <v>2683</v>
      </c>
      <c r="B2684" s="4">
        <v>46006</v>
      </c>
      <c r="C2684" s="10">
        <f>DATE(YEAR(orders[[#This Row],[order_date]]), MONTH(orders[[#This Row],[order_date]]), 1)</f>
        <v>45992</v>
      </c>
      <c r="D2684" t="s">
        <v>2623</v>
      </c>
      <c r="E2684" t="s">
        <v>676</v>
      </c>
      <c r="F2684" t="str">
        <f>VLOOKUP(orders[[#This Row],[product_id]],Products!A:C,3,0)</f>
        <v>Electronics</v>
      </c>
      <c r="G2684">
        <v>1</v>
      </c>
      <c r="H2684" s="6">
        <v>0.1406814422802338</v>
      </c>
      <c r="I2684" s="2">
        <f>VLOOKUP($E2684,
Products!$A$1:$F$201,MATCH(Orders!I$1,Products!$A$1:$F$1,0),0)</f>
        <v>30008.64884218746</v>
      </c>
      <c r="J2684" s="2">
        <f>VLOOKUP($E2684,
Products!$A$1:$F$201,MATCH(Orders!J$1,Products!$A$1:$F$1,0),0)</f>
        <v>19907.2372539471</v>
      </c>
    </row>
    <row r="2685" spans="1:10">
      <c r="A2685">
        <v>2684</v>
      </c>
      <c r="B2685" s="4">
        <v>45717</v>
      </c>
      <c r="C2685" s="10">
        <f>DATE(YEAR(orders[[#This Row],[order_date]]), MONTH(orders[[#This Row],[order_date]]), 1)</f>
        <v>45717</v>
      </c>
      <c r="D2685" t="s">
        <v>4662</v>
      </c>
      <c r="E2685" t="s">
        <v>623</v>
      </c>
      <c r="F2685" t="str">
        <f>VLOOKUP(orders[[#This Row],[product_id]],Products!A:C,3,0)</f>
        <v>Electronics</v>
      </c>
      <c r="G2685">
        <v>2</v>
      </c>
      <c r="H2685" s="6">
        <v>0.20444328611464493</v>
      </c>
      <c r="I2685" s="2">
        <f>VLOOKUP($E2685,
Products!$A$1:$F$201,MATCH(Orders!I$1,Products!$A$1:$F$1,0),0)</f>
        <v>27422.76406600175</v>
      </c>
      <c r="J2685" s="2">
        <f>VLOOKUP($E2685,
Products!$A$1:$F$201,MATCH(Orders!J$1,Products!$A$1:$F$1,0),0)</f>
        <v>18707.390708641691</v>
      </c>
    </row>
    <row r="2686" spans="1:10">
      <c r="A2686">
        <v>2685</v>
      </c>
      <c r="B2686" s="4">
        <v>45390</v>
      </c>
      <c r="C2686" s="10">
        <f>DATE(YEAR(orders[[#This Row],[order_date]]), MONTH(orders[[#This Row],[order_date]]), 1)</f>
        <v>45383</v>
      </c>
      <c r="D2686" t="s">
        <v>2887</v>
      </c>
      <c r="E2686" t="s">
        <v>547</v>
      </c>
      <c r="F2686" t="str">
        <f>VLOOKUP(orders[[#This Row],[product_id]],Products!A:C,3,0)</f>
        <v>Appliances</v>
      </c>
      <c r="G2686">
        <v>3</v>
      </c>
      <c r="H2686" s="6">
        <v>0.1204190289094048</v>
      </c>
      <c r="I2686" s="2">
        <f>VLOOKUP($E2686,
Products!$A$1:$F$201,MATCH(Orders!I$1,Products!$A$1:$F$1,0),0)</f>
        <v>2366.4310858022332</v>
      </c>
      <c r="J2686" s="2">
        <f>VLOOKUP($E2686,
Products!$A$1:$F$201,MATCH(Orders!J$1,Products!$A$1:$F$1,0),0)</f>
        <v>1841.1055346213741</v>
      </c>
    </row>
    <row r="2687" spans="1:10">
      <c r="A2687">
        <v>2686</v>
      </c>
      <c r="B2687" s="4">
        <v>45604</v>
      </c>
      <c r="C2687" s="10">
        <f>DATE(YEAR(orders[[#This Row],[order_date]]), MONTH(orders[[#This Row],[order_date]]), 1)</f>
        <v>45597</v>
      </c>
      <c r="D2687" t="s">
        <v>1319</v>
      </c>
      <c r="E2687" t="s">
        <v>579</v>
      </c>
      <c r="F2687" t="str">
        <f>VLOOKUP(orders[[#This Row],[product_id]],Products!A:C,3,0)</f>
        <v>Appliances</v>
      </c>
      <c r="G2687">
        <v>2</v>
      </c>
      <c r="H2687" s="6">
        <v>7.3795632479085035E-2</v>
      </c>
      <c r="I2687" s="2">
        <f>VLOOKUP($E2687,
Products!$A$1:$F$201,MATCH(Orders!I$1,Products!$A$1:$F$1,0),0)</f>
        <v>5919.3204980498322</v>
      </c>
      <c r="J2687" s="2">
        <f>VLOOKUP($E2687,
Products!$A$1:$F$201,MATCH(Orders!J$1,Products!$A$1:$F$1,0),0)</f>
        <v>3972.3071240281379</v>
      </c>
    </row>
    <row r="2688" spans="1:10">
      <c r="A2688">
        <v>2687</v>
      </c>
      <c r="B2688" s="4">
        <v>45905</v>
      </c>
      <c r="C2688" s="10">
        <f>DATE(YEAR(orders[[#This Row],[order_date]]), MONTH(orders[[#This Row],[order_date]]), 1)</f>
        <v>45901</v>
      </c>
      <c r="D2688" t="s">
        <v>3402</v>
      </c>
      <c r="E2688" t="s">
        <v>630</v>
      </c>
      <c r="F2688" t="str">
        <f>VLOOKUP(orders[[#This Row],[product_id]],Products!A:C,3,0)</f>
        <v>Electronics</v>
      </c>
      <c r="G2688">
        <v>1</v>
      </c>
      <c r="H2688" s="6">
        <v>0.12053901683188339</v>
      </c>
      <c r="I2688" s="2">
        <f>VLOOKUP($E2688,
Products!$A$1:$F$201,MATCH(Orders!I$1,Products!$A$1:$F$1,0),0)</f>
        <v>20513.60683859466</v>
      </c>
      <c r="J2688" s="2">
        <f>VLOOKUP($E2688,
Products!$A$1:$F$201,MATCH(Orders!J$1,Products!$A$1:$F$1,0),0)</f>
        <v>14929.268600567289</v>
      </c>
    </row>
    <row r="2689" spans="1:10">
      <c r="A2689">
        <v>2688</v>
      </c>
      <c r="B2689" s="4">
        <v>45596</v>
      </c>
      <c r="C2689" s="10">
        <f>DATE(YEAR(orders[[#This Row],[order_date]]), MONTH(orders[[#This Row],[order_date]]), 1)</f>
        <v>45566</v>
      </c>
      <c r="D2689" t="s">
        <v>2133</v>
      </c>
      <c r="E2689" t="s">
        <v>565</v>
      </c>
      <c r="F2689" t="str">
        <f>VLOOKUP(orders[[#This Row],[product_id]],Products!A:C,3,0)</f>
        <v>Electronics</v>
      </c>
      <c r="G2689">
        <v>1</v>
      </c>
      <c r="H2689" s="6">
        <v>0.20126136672655728</v>
      </c>
      <c r="I2689" s="2">
        <f>VLOOKUP($E2689,
Products!$A$1:$F$201,MATCH(Orders!I$1,Products!$A$1:$F$1,0),0)</f>
        <v>2327.4213408101141</v>
      </c>
      <c r="J2689" s="2">
        <f>VLOOKUP($E2689,
Products!$A$1:$F$201,MATCH(Orders!J$1,Products!$A$1:$F$1,0),0)</f>
        <v>1682.0944582406071</v>
      </c>
    </row>
    <row r="2690" spans="1:10">
      <c r="A2690">
        <v>2689</v>
      </c>
      <c r="B2690" s="4">
        <v>45624</v>
      </c>
      <c r="C2690" s="10">
        <f>DATE(YEAR(orders[[#This Row],[order_date]]), MONTH(orders[[#This Row],[order_date]]), 1)</f>
        <v>45597</v>
      </c>
      <c r="D2690" t="s">
        <v>2222</v>
      </c>
      <c r="E2690" t="s">
        <v>695</v>
      </c>
      <c r="F2690" t="str">
        <f>VLOOKUP(orders[[#This Row],[product_id]],Products!A:C,3,0)</f>
        <v>Electronics</v>
      </c>
      <c r="G2690">
        <v>3</v>
      </c>
      <c r="H2690" s="6">
        <v>0.12844188290032754</v>
      </c>
      <c r="I2690" s="2">
        <f>VLOOKUP($E2690,
Products!$A$1:$F$201,MATCH(Orders!I$1,Products!$A$1:$F$1,0),0)</f>
        <v>2716.2219891886762</v>
      </c>
      <c r="J2690" s="2">
        <f>VLOOKUP($E2690,
Products!$A$1:$F$201,MATCH(Orders!J$1,Products!$A$1:$F$1,0),0)</f>
        <v>2045.0534052982539</v>
      </c>
    </row>
    <row r="2691" spans="1:10">
      <c r="A2691">
        <v>2690</v>
      </c>
      <c r="B2691" s="4">
        <v>45920</v>
      </c>
      <c r="C2691" s="10">
        <f>DATE(YEAR(orders[[#This Row],[order_date]]), MONTH(orders[[#This Row],[order_date]]), 1)</f>
        <v>45901</v>
      </c>
      <c r="D2691" t="s">
        <v>3999</v>
      </c>
      <c r="E2691" t="s">
        <v>569</v>
      </c>
      <c r="F2691" t="str">
        <f>VLOOKUP(orders[[#This Row],[product_id]],Products!A:C,3,0)</f>
        <v>Electronics</v>
      </c>
      <c r="G2691">
        <v>1</v>
      </c>
      <c r="H2691" s="6">
        <v>0.12556217385664237</v>
      </c>
      <c r="I2691" s="2">
        <f>VLOOKUP($E2691,
Products!$A$1:$F$201,MATCH(Orders!I$1,Products!$A$1:$F$1,0),0)</f>
        <v>30739.034547193129</v>
      </c>
      <c r="J2691" s="2">
        <f>VLOOKUP($E2691,
Products!$A$1:$F$201,MATCH(Orders!J$1,Products!$A$1:$F$1,0),0)</f>
        <v>22938.60345365321</v>
      </c>
    </row>
    <row r="2692" spans="1:10">
      <c r="A2692">
        <v>2691</v>
      </c>
      <c r="B2692" s="4">
        <v>45004</v>
      </c>
      <c r="C2692" s="10">
        <f>DATE(YEAR(orders[[#This Row],[order_date]]), MONTH(orders[[#This Row],[order_date]]), 1)</f>
        <v>44986</v>
      </c>
      <c r="D2692" t="s">
        <v>934</v>
      </c>
      <c r="E2692" t="s">
        <v>563</v>
      </c>
      <c r="F2692" t="str">
        <f>VLOOKUP(orders[[#This Row],[product_id]],Products!A:C,3,0)</f>
        <v>Electronics</v>
      </c>
      <c r="G2692">
        <v>1</v>
      </c>
      <c r="H2692" s="6">
        <v>0.10364118331636817</v>
      </c>
      <c r="I2692" s="2">
        <f>VLOOKUP($E2692,
Products!$A$1:$F$201,MATCH(Orders!I$1,Products!$A$1:$F$1,0),0)</f>
        <v>2267.1489506516559</v>
      </c>
      <c r="J2692" s="2">
        <f>VLOOKUP($E2692,
Products!$A$1:$F$201,MATCH(Orders!J$1,Products!$A$1:$F$1,0),0)</f>
        <v>1538.7671398485211</v>
      </c>
    </row>
    <row r="2693" spans="1:10">
      <c r="A2693">
        <v>2692</v>
      </c>
      <c r="B2693" s="4">
        <v>45460</v>
      </c>
      <c r="C2693" s="10">
        <f>DATE(YEAR(orders[[#This Row],[order_date]]), MONTH(orders[[#This Row],[order_date]]), 1)</f>
        <v>45444</v>
      </c>
      <c r="D2693" t="s">
        <v>2535</v>
      </c>
      <c r="E2693" t="s">
        <v>507</v>
      </c>
      <c r="F2693" t="str">
        <f>VLOOKUP(orders[[#This Row],[product_id]],Products!A:C,3,0)</f>
        <v>Electronics</v>
      </c>
      <c r="G2693">
        <v>3</v>
      </c>
      <c r="H2693" s="6">
        <v>0.11826785839297517</v>
      </c>
      <c r="I2693" s="2">
        <f>VLOOKUP($E2693,
Products!$A$1:$F$201,MATCH(Orders!I$1,Products!$A$1:$F$1,0),0)</f>
        <v>28502.89768049858</v>
      </c>
      <c r="J2693" s="2">
        <f>VLOOKUP($E2693,
Products!$A$1:$F$201,MATCH(Orders!J$1,Products!$A$1:$F$1,0),0)</f>
        <v>20477.83623923226</v>
      </c>
    </row>
    <row r="2694" spans="1:10">
      <c r="A2694">
        <v>2693</v>
      </c>
      <c r="B2694" s="4">
        <v>45034</v>
      </c>
      <c r="C2694" s="10">
        <f>DATE(YEAR(orders[[#This Row],[order_date]]), MONTH(orders[[#This Row],[order_date]]), 1)</f>
        <v>45017</v>
      </c>
      <c r="D2694" t="s">
        <v>4229</v>
      </c>
      <c r="E2694" t="s">
        <v>583</v>
      </c>
      <c r="F2694" t="str">
        <f>VLOOKUP(orders[[#This Row],[product_id]],Products!A:C,3,0)</f>
        <v>Electronics</v>
      </c>
      <c r="G2694">
        <v>3</v>
      </c>
      <c r="H2694" s="6">
        <v>0.13488553004870688</v>
      </c>
      <c r="I2694" s="2">
        <f>VLOOKUP($E2694,
Products!$A$1:$F$201,MATCH(Orders!I$1,Products!$A$1:$F$1,0),0)</f>
        <v>22677.574574249091</v>
      </c>
      <c r="J2694" s="2">
        <f>VLOOKUP($E2694,
Products!$A$1:$F$201,MATCH(Orders!J$1,Products!$A$1:$F$1,0),0)</f>
        <v>16593.91273362303</v>
      </c>
    </row>
    <row r="2695" spans="1:10">
      <c r="A2695">
        <v>2694</v>
      </c>
      <c r="B2695" s="4">
        <v>45690</v>
      </c>
      <c r="C2695" s="10">
        <f>DATE(YEAR(orders[[#This Row],[order_date]]), MONTH(orders[[#This Row],[order_date]]), 1)</f>
        <v>45689</v>
      </c>
      <c r="D2695" t="s">
        <v>3751</v>
      </c>
      <c r="E2695" t="s">
        <v>576</v>
      </c>
      <c r="F2695" t="str">
        <f>VLOOKUP(orders[[#This Row],[product_id]],Products!A:C,3,0)</f>
        <v>Electronics</v>
      </c>
      <c r="G2695">
        <v>2</v>
      </c>
      <c r="H2695" s="6">
        <v>0.13334649256348516</v>
      </c>
      <c r="I2695" s="2">
        <f>VLOOKUP($E2695,
Products!$A$1:$F$201,MATCH(Orders!I$1,Products!$A$1:$F$1,0),0)</f>
        <v>12571.90922514794</v>
      </c>
      <c r="J2695" s="2">
        <f>VLOOKUP($E2695,
Products!$A$1:$F$201,MATCH(Orders!J$1,Products!$A$1:$F$1,0),0)</f>
        <v>9314.5536289888332</v>
      </c>
    </row>
    <row r="2696" spans="1:10">
      <c r="A2696">
        <v>2695</v>
      </c>
      <c r="B2696" s="4">
        <v>44941</v>
      </c>
      <c r="C2696" s="10">
        <f>DATE(YEAR(orders[[#This Row],[order_date]]), MONTH(orders[[#This Row],[order_date]]), 1)</f>
        <v>44927</v>
      </c>
      <c r="D2696" t="s">
        <v>2035</v>
      </c>
      <c r="E2696" t="s">
        <v>625</v>
      </c>
      <c r="F2696" t="str">
        <f>VLOOKUP(orders[[#This Row],[product_id]],Products!A:C,3,0)</f>
        <v>Electronics</v>
      </c>
      <c r="G2696">
        <v>2</v>
      </c>
      <c r="H2696" s="6">
        <v>0.14915082908852847</v>
      </c>
      <c r="I2696" s="2">
        <f>VLOOKUP($E2696,
Products!$A$1:$F$201,MATCH(Orders!I$1,Products!$A$1:$F$1,0),0)</f>
        <v>11578.815958005471</v>
      </c>
      <c r="J2696" s="2">
        <f>VLOOKUP($E2696,
Products!$A$1:$F$201,MATCH(Orders!J$1,Products!$A$1:$F$1,0),0)</f>
        <v>7854.7306959992193</v>
      </c>
    </row>
    <row r="2697" spans="1:10">
      <c r="A2697">
        <v>2696</v>
      </c>
      <c r="B2697" s="4">
        <v>45296</v>
      </c>
      <c r="C2697" s="10">
        <f>DATE(YEAR(orders[[#This Row],[order_date]]), MONTH(orders[[#This Row],[order_date]]), 1)</f>
        <v>45292</v>
      </c>
      <c r="D2697" t="s">
        <v>4605</v>
      </c>
      <c r="E2697" t="s">
        <v>513</v>
      </c>
      <c r="F2697" t="str">
        <f>VLOOKUP(orders[[#This Row],[product_id]],Products!A:C,3,0)</f>
        <v>Electronics</v>
      </c>
      <c r="G2697">
        <v>1</v>
      </c>
      <c r="H2697" s="6">
        <v>0.10816329358387622</v>
      </c>
      <c r="I2697" s="2">
        <f>VLOOKUP($E2697,
Products!$A$1:$F$201,MATCH(Orders!I$1,Products!$A$1:$F$1,0),0)</f>
        <v>2370.6748519187499</v>
      </c>
      <c r="J2697" s="2">
        <f>VLOOKUP($E2697,
Products!$A$1:$F$201,MATCH(Orders!J$1,Products!$A$1:$F$1,0),0)</f>
        <v>1742.1190905744229</v>
      </c>
    </row>
    <row r="2698" spans="1:10">
      <c r="A2698">
        <v>2697</v>
      </c>
      <c r="B2698" s="4">
        <v>45131</v>
      </c>
      <c r="C2698" s="10">
        <f>DATE(YEAR(orders[[#This Row],[order_date]]), MONTH(orders[[#This Row],[order_date]]), 1)</f>
        <v>45108</v>
      </c>
      <c r="D2698" t="s">
        <v>2638</v>
      </c>
      <c r="E2698" t="s">
        <v>689</v>
      </c>
      <c r="F2698" t="str">
        <f>VLOOKUP(orders[[#This Row],[product_id]],Products!A:C,3,0)</f>
        <v>Electronics</v>
      </c>
      <c r="G2698">
        <v>1</v>
      </c>
      <c r="H2698" s="6">
        <v>0.24027976757779659</v>
      </c>
      <c r="I2698" s="2">
        <f>VLOOKUP($E2698,
Products!$A$1:$F$201,MATCH(Orders!I$1,Products!$A$1:$F$1,0),0)</f>
        <v>22021.70433799336</v>
      </c>
      <c r="J2698" s="2">
        <f>VLOOKUP($E2698,
Products!$A$1:$F$201,MATCH(Orders!J$1,Products!$A$1:$F$1,0),0)</f>
        <v>16990.60087110737</v>
      </c>
    </row>
    <row r="2699" spans="1:10">
      <c r="A2699">
        <v>2698</v>
      </c>
      <c r="B2699" s="4">
        <v>45791</v>
      </c>
      <c r="C2699" s="10">
        <f>DATE(YEAR(orders[[#This Row],[order_date]]), MONTH(orders[[#This Row],[order_date]]), 1)</f>
        <v>45778</v>
      </c>
      <c r="D2699" t="s">
        <v>824</v>
      </c>
      <c r="E2699" t="s">
        <v>669</v>
      </c>
      <c r="F2699" t="str">
        <f>VLOOKUP(orders[[#This Row],[product_id]],Products!A:C,3,0)</f>
        <v>Electronics</v>
      </c>
      <c r="G2699">
        <v>3</v>
      </c>
      <c r="H2699" s="6">
        <v>0.11787632124161243</v>
      </c>
      <c r="I2699" s="2">
        <f>VLOOKUP($E2699,
Products!$A$1:$F$201,MATCH(Orders!I$1,Products!$A$1:$F$1,0),0)</f>
        <v>11708.03419603835</v>
      </c>
      <c r="J2699" s="2">
        <f>VLOOKUP($E2699,
Products!$A$1:$F$201,MATCH(Orders!J$1,Products!$A$1:$F$1,0),0)</f>
        <v>7784.9580101998827</v>
      </c>
    </row>
    <row r="2700" spans="1:10">
      <c r="A2700">
        <v>2699</v>
      </c>
      <c r="B2700" s="4">
        <v>45367</v>
      </c>
      <c r="C2700" s="10">
        <f>DATE(YEAR(orders[[#This Row],[order_date]]), MONTH(orders[[#This Row],[order_date]]), 1)</f>
        <v>45352</v>
      </c>
      <c r="D2700" t="s">
        <v>4388</v>
      </c>
      <c r="E2700" t="s">
        <v>702</v>
      </c>
      <c r="F2700" t="str">
        <f>VLOOKUP(orders[[#This Row],[product_id]],Products!A:C,3,0)</f>
        <v>Electronics</v>
      </c>
      <c r="G2700">
        <v>1</v>
      </c>
      <c r="H2700" s="6">
        <v>0.20529436382038704</v>
      </c>
      <c r="I2700" s="2">
        <f>VLOOKUP($E2700,
Products!$A$1:$F$201,MATCH(Orders!I$1,Products!$A$1:$F$1,0),0)</f>
        <v>11240.591105652349</v>
      </c>
      <c r="J2700" s="2">
        <f>VLOOKUP($E2700,
Products!$A$1:$F$201,MATCH(Orders!J$1,Products!$A$1:$F$1,0),0)</f>
        <v>7671.9523119121068</v>
      </c>
    </row>
    <row r="2701" spans="1:10">
      <c r="A2701">
        <v>2700</v>
      </c>
      <c r="B2701" s="4">
        <v>45785</v>
      </c>
      <c r="C2701" s="10">
        <f>DATE(YEAR(orders[[#This Row],[order_date]]), MONTH(orders[[#This Row],[order_date]]), 1)</f>
        <v>45778</v>
      </c>
      <c r="D2701" t="s">
        <v>4639</v>
      </c>
      <c r="E2701" t="s">
        <v>518</v>
      </c>
      <c r="F2701" t="str">
        <f>VLOOKUP(orders[[#This Row],[product_id]],Products!A:C,3,0)</f>
        <v>Electronics</v>
      </c>
      <c r="G2701">
        <v>1</v>
      </c>
      <c r="H2701" s="6">
        <v>0.18026116439298301</v>
      </c>
      <c r="I2701" s="2">
        <f>VLOOKUP($E2701,
Products!$A$1:$F$201,MATCH(Orders!I$1,Products!$A$1:$F$1,0),0)</f>
        <v>23393.890826127132</v>
      </c>
      <c r="J2701" s="2">
        <f>VLOOKUP($E2701,
Products!$A$1:$F$201,MATCH(Orders!J$1,Products!$A$1:$F$1,0),0)</f>
        <v>16064.756531016081</v>
      </c>
    </row>
    <row r="2702" spans="1:10">
      <c r="A2702">
        <v>2701</v>
      </c>
      <c r="B2702" s="4">
        <v>45153</v>
      </c>
      <c r="C2702" s="10">
        <f>DATE(YEAR(orders[[#This Row],[order_date]]), MONTH(orders[[#This Row],[order_date]]), 1)</f>
        <v>45139</v>
      </c>
      <c r="D2702" t="s">
        <v>3691</v>
      </c>
      <c r="E2702" t="s">
        <v>544</v>
      </c>
      <c r="F2702" t="str">
        <f>VLOOKUP(orders[[#This Row],[product_id]],Products!A:C,3,0)</f>
        <v>Electronics</v>
      </c>
      <c r="G2702">
        <v>1</v>
      </c>
      <c r="H2702" s="6">
        <v>0.18291822736382829</v>
      </c>
      <c r="I2702" s="2">
        <f>VLOOKUP($E2702,
Products!$A$1:$F$201,MATCH(Orders!I$1,Products!$A$1:$F$1,0),0)</f>
        <v>16273.22789477584</v>
      </c>
      <c r="J2702" s="2">
        <f>VLOOKUP($E2702,
Products!$A$1:$F$201,MATCH(Orders!J$1,Products!$A$1:$F$1,0),0)</f>
        <v>12683.607953986329</v>
      </c>
    </row>
    <row r="2703" spans="1:10">
      <c r="A2703">
        <v>2702</v>
      </c>
      <c r="B2703" s="4">
        <v>45454</v>
      </c>
      <c r="C2703" s="10">
        <f>DATE(YEAR(orders[[#This Row],[order_date]]), MONTH(orders[[#This Row],[order_date]]), 1)</f>
        <v>45444</v>
      </c>
      <c r="D2703" t="s">
        <v>3077</v>
      </c>
      <c r="E2703" t="s">
        <v>607</v>
      </c>
      <c r="F2703" t="str">
        <f>VLOOKUP(orders[[#This Row],[product_id]],Products!A:C,3,0)</f>
        <v>Appliances</v>
      </c>
      <c r="G2703">
        <v>3</v>
      </c>
      <c r="H2703" s="6">
        <v>0.1367627643167707</v>
      </c>
      <c r="I2703" s="2">
        <f>VLOOKUP($E2703,
Products!$A$1:$F$201,MATCH(Orders!I$1,Products!$A$1:$F$1,0),0)</f>
        <v>6264.400042999192</v>
      </c>
      <c r="J2703" s="2">
        <f>VLOOKUP($E2703,
Products!$A$1:$F$201,MATCH(Orders!J$1,Products!$A$1:$F$1,0),0)</f>
        <v>4980.3849171743304</v>
      </c>
    </row>
    <row r="2704" spans="1:10">
      <c r="A2704">
        <v>2703</v>
      </c>
      <c r="B2704" s="4">
        <v>45280</v>
      </c>
      <c r="C2704" s="10">
        <f>DATE(YEAR(orders[[#This Row],[order_date]]), MONTH(orders[[#This Row],[order_date]]), 1)</f>
        <v>45261</v>
      </c>
      <c r="D2704" t="s">
        <v>1626</v>
      </c>
      <c r="E2704" t="s">
        <v>586</v>
      </c>
      <c r="F2704" t="str">
        <f>VLOOKUP(orders[[#This Row],[product_id]],Products!A:C,3,0)</f>
        <v>Appliances</v>
      </c>
      <c r="G2704">
        <v>2</v>
      </c>
      <c r="H2704" s="6">
        <v>8.0429251092776391E-2</v>
      </c>
      <c r="I2704" s="2">
        <f>VLOOKUP($E2704,
Products!$A$1:$F$201,MATCH(Orders!I$1,Products!$A$1:$F$1,0),0)</f>
        <v>22928.971424497449</v>
      </c>
      <c r="J2704" s="2">
        <f>VLOOKUP($E2704,
Products!$A$1:$F$201,MATCH(Orders!J$1,Products!$A$1:$F$1,0),0)</f>
        <v>17801.356740692991</v>
      </c>
    </row>
    <row r="2705" spans="1:10">
      <c r="A2705">
        <v>2704</v>
      </c>
      <c r="B2705" s="4">
        <v>45549</v>
      </c>
      <c r="C2705" s="10">
        <f>DATE(YEAR(orders[[#This Row],[order_date]]), MONTH(orders[[#This Row],[order_date]]), 1)</f>
        <v>45536</v>
      </c>
      <c r="D2705" t="s">
        <v>2912</v>
      </c>
      <c r="E2705" t="s">
        <v>511</v>
      </c>
      <c r="F2705" t="str">
        <f>VLOOKUP(orders[[#This Row],[product_id]],Products!A:C,3,0)</f>
        <v>Appliances</v>
      </c>
      <c r="G2705">
        <v>2</v>
      </c>
      <c r="H2705" s="6">
        <v>0.12892589923001865</v>
      </c>
      <c r="I2705" s="2">
        <f>VLOOKUP($E2705,
Products!$A$1:$F$201,MATCH(Orders!I$1,Products!$A$1:$F$1,0),0)</f>
        <v>6005.1161529516376</v>
      </c>
      <c r="J2705" s="2">
        <f>VLOOKUP($E2705,
Products!$A$1:$F$201,MATCH(Orders!J$1,Products!$A$1:$F$1,0),0)</f>
        <v>4036.1471846213158</v>
      </c>
    </row>
    <row r="2706" spans="1:10">
      <c r="A2706">
        <v>2705</v>
      </c>
      <c r="B2706" s="4">
        <v>45951</v>
      </c>
      <c r="C2706" s="10">
        <f>DATE(YEAR(orders[[#This Row],[order_date]]), MONTH(orders[[#This Row],[order_date]]), 1)</f>
        <v>45931</v>
      </c>
      <c r="D2706" t="s">
        <v>2992</v>
      </c>
      <c r="E2706" t="s">
        <v>524</v>
      </c>
      <c r="F2706" t="str">
        <f>VLOOKUP(orders[[#This Row],[product_id]],Products!A:C,3,0)</f>
        <v>Electronics</v>
      </c>
      <c r="G2706">
        <v>3</v>
      </c>
      <c r="H2706" s="6">
        <v>0.16955301620245428</v>
      </c>
      <c r="I2706" s="2">
        <f>VLOOKUP($E2706,
Products!$A$1:$F$201,MATCH(Orders!I$1,Products!$A$1:$F$1,0),0)</f>
        <v>13162.372749153699</v>
      </c>
      <c r="J2706" s="2">
        <f>VLOOKUP($E2706,
Products!$A$1:$F$201,MATCH(Orders!J$1,Products!$A$1:$F$1,0),0)</f>
        <v>8772.7564251238819</v>
      </c>
    </row>
    <row r="2707" spans="1:10">
      <c r="A2707">
        <v>2706</v>
      </c>
      <c r="B2707" s="4">
        <v>45853</v>
      </c>
      <c r="C2707" s="10">
        <f>DATE(YEAR(orders[[#This Row],[order_date]]), MONTH(orders[[#This Row],[order_date]]), 1)</f>
        <v>45839</v>
      </c>
      <c r="D2707" t="s">
        <v>3149</v>
      </c>
      <c r="E2707" t="s">
        <v>658</v>
      </c>
      <c r="F2707" t="str">
        <f>VLOOKUP(orders[[#This Row],[product_id]],Products!A:C,3,0)</f>
        <v>Electronics</v>
      </c>
      <c r="G2707">
        <v>2</v>
      </c>
      <c r="H2707" s="6">
        <v>0.16856064133221496</v>
      </c>
      <c r="I2707" s="2">
        <f>VLOOKUP($E2707,
Products!$A$1:$F$201,MATCH(Orders!I$1,Products!$A$1:$F$1,0),0)</f>
        <v>2455.4664524813788</v>
      </c>
      <c r="J2707" s="2">
        <f>VLOOKUP($E2707,
Products!$A$1:$F$201,MATCH(Orders!J$1,Products!$A$1:$F$1,0),0)</f>
        <v>1763.2139459131699</v>
      </c>
    </row>
    <row r="2708" spans="1:10">
      <c r="A2708">
        <v>2707</v>
      </c>
      <c r="B2708" s="4">
        <v>45087</v>
      </c>
      <c r="C2708" s="10">
        <f>DATE(YEAR(orders[[#This Row],[order_date]]), MONTH(orders[[#This Row],[order_date]]), 1)</f>
        <v>45078</v>
      </c>
      <c r="D2708" t="s">
        <v>1025</v>
      </c>
      <c r="E2708" t="s">
        <v>636</v>
      </c>
      <c r="F2708" t="str">
        <f>VLOOKUP(orders[[#This Row],[product_id]],Products!A:C,3,0)</f>
        <v>Appliances</v>
      </c>
      <c r="G2708">
        <v>1</v>
      </c>
      <c r="H2708" s="6">
        <v>7.312467049418804E-2</v>
      </c>
      <c r="I2708" s="2">
        <f>VLOOKUP($E2708,
Products!$A$1:$F$201,MATCH(Orders!I$1,Products!$A$1:$F$1,0),0)</f>
        <v>2035.5647279372099</v>
      </c>
      <c r="J2708" s="2">
        <f>VLOOKUP($E2708,
Products!$A$1:$F$201,MATCH(Orders!J$1,Products!$A$1:$F$1,0),0)</f>
        <v>1486.048843699655</v>
      </c>
    </row>
    <row r="2709" spans="1:10">
      <c r="A2709">
        <v>2708</v>
      </c>
      <c r="B2709" s="4">
        <v>45797</v>
      </c>
      <c r="C2709" s="10">
        <f>DATE(YEAR(orders[[#This Row],[order_date]]), MONTH(orders[[#This Row],[order_date]]), 1)</f>
        <v>45778</v>
      </c>
      <c r="D2709" t="s">
        <v>4624</v>
      </c>
      <c r="E2709" t="s">
        <v>610</v>
      </c>
      <c r="F2709" t="str">
        <f>VLOOKUP(orders[[#This Row],[product_id]],Products!A:C,3,0)</f>
        <v>Appliances</v>
      </c>
      <c r="G2709">
        <v>3</v>
      </c>
      <c r="H2709" s="6">
        <v>0.12014993403428273</v>
      </c>
      <c r="I2709" s="2">
        <f>VLOOKUP($E2709,
Products!$A$1:$F$201,MATCH(Orders!I$1,Products!$A$1:$F$1,0),0)</f>
        <v>23456.386855186989</v>
      </c>
      <c r="J2709" s="2">
        <f>VLOOKUP($E2709,
Products!$A$1:$F$201,MATCH(Orders!J$1,Products!$A$1:$F$1,0),0)</f>
        <v>16522.385271144129</v>
      </c>
    </row>
    <row r="2710" spans="1:10">
      <c r="A2710">
        <v>2709</v>
      </c>
      <c r="B2710" s="4">
        <v>45370</v>
      </c>
      <c r="C2710" s="10">
        <f>DATE(YEAR(orders[[#This Row],[order_date]]), MONTH(orders[[#This Row],[order_date]]), 1)</f>
        <v>45352</v>
      </c>
      <c r="D2710" t="s">
        <v>3966</v>
      </c>
      <c r="E2710" t="s">
        <v>558</v>
      </c>
      <c r="F2710" t="str">
        <f>VLOOKUP(orders[[#This Row],[product_id]],Products!A:C,3,0)</f>
        <v>Electronics</v>
      </c>
      <c r="G2710">
        <v>2</v>
      </c>
      <c r="H2710" s="6">
        <v>0.22092046751120634</v>
      </c>
      <c r="I2710" s="2">
        <f>VLOOKUP($E2710,
Products!$A$1:$F$201,MATCH(Orders!I$1,Products!$A$1:$F$1,0),0)</f>
        <v>30121.382934618541</v>
      </c>
      <c r="J2710" s="2">
        <f>VLOOKUP($E2710,
Products!$A$1:$F$201,MATCH(Orders!J$1,Products!$A$1:$F$1,0),0)</f>
        <v>20439.226581954921</v>
      </c>
    </row>
    <row r="2711" spans="1:10">
      <c r="A2711">
        <v>2710</v>
      </c>
      <c r="B2711" s="4">
        <v>45389</v>
      </c>
      <c r="C2711" s="10">
        <f>DATE(YEAR(orders[[#This Row],[order_date]]), MONTH(orders[[#This Row],[order_date]]), 1)</f>
        <v>45383</v>
      </c>
      <c r="D2711" t="s">
        <v>3062</v>
      </c>
      <c r="E2711" t="s">
        <v>533</v>
      </c>
      <c r="F2711" t="str">
        <f>VLOOKUP(orders[[#This Row],[product_id]],Products!A:C,3,0)</f>
        <v>Electronics</v>
      </c>
      <c r="G2711">
        <v>1</v>
      </c>
      <c r="H2711" s="6">
        <v>0.21230576978422391</v>
      </c>
      <c r="I2711" s="2">
        <f>VLOOKUP($E2711,
Products!$A$1:$F$201,MATCH(Orders!I$1,Products!$A$1:$F$1,0),0)</f>
        <v>28589.802369332661</v>
      </c>
      <c r="J2711" s="2">
        <f>VLOOKUP($E2711,
Products!$A$1:$F$201,MATCH(Orders!J$1,Products!$A$1:$F$1,0),0)</f>
        <v>21212.93445492295</v>
      </c>
    </row>
    <row r="2712" spans="1:10">
      <c r="A2712">
        <v>2711</v>
      </c>
      <c r="B2712" s="4">
        <v>45980</v>
      </c>
      <c r="C2712" s="10">
        <f>DATE(YEAR(orders[[#This Row],[order_date]]), MONTH(orders[[#This Row],[order_date]]), 1)</f>
        <v>45962</v>
      </c>
      <c r="D2712" t="s">
        <v>3002</v>
      </c>
      <c r="E2712" t="s">
        <v>659</v>
      </c>
      <c r="F2712" t="str">
        <f>VLOOKUP(orders[[#This Row],[product_id]],Products!A:C,3,0)</f>
        <v>Appliances</v>
      </c>
      <c r="G2712">
        <v>3</v>
      </c>
      <c r="H2712" s="6">
        <v>0.10659998063876519</v>
      </c>
      <c r="I2712" s="2">
        <f>VLOOKUP($E2712,
Products!$A$1:$F$201,MATCH(Orders!I$1,Products!$A$1:$F$1,0),0)</f>
        <v>25646.095965041459</v>
      </c>
      <c r="J2712" s="2">
        <f>VLOOKUP($E2712,
Products!$A$1:$F$201,MATCH(Orders!J$1,Products!$A$1:$F$1,0),0)</f>
        <v>18749.646593308222</v>
      </c>
    </row>
    <row r="2713" spans="1:10">
      <c r="A2713">
        <v>2712</v>
      </c>
      <c r="B2713" s="4">
        <v>45399</v>
      </c>
      <c r="C2713" s="10">
        <f>DATE(YEAR(orders[[#This Row],[order_date]]), MONTH(orders[[#This Row],[order_date]]), 1)</f>
        <v>45383</v>
      </c>
      <c r="D2713" t="s">
        <v>3291</v>
      </c>
      <c r="E2713" t="s">
        <v>552</v>
      </c>
      <c r="F2713" t="str">
        <f>VLOOKUP(orders[[#This Row],[product_id]],Products!A:C,3,0)</f>
        <v>Electronics</v>
      </c>
      <c r="G2713">
        <v>1</v>
      </c>
      <c r="H2713" s="6">
        <v>0.22181213733220848</v>
      </c>
      <c r="I2713" s="2">
        <f>VLOOKUP($E2713,
Products!$A$1:$F$201,MATCH(Orders!I$1,Products!$A$1:$F$1,0),0)</f>
        <v>20326.88586940234</v>
      </c>
      <c r="J2713" s="2">
        <f>VLOOKUP($E2713,
Products!$A$1:$F$201,MATCH(Orders!J$1,Products!$A$1:$F$1,0),0)</f>
        <v>14896.572579237891</v>
      </c>
    </row>
    <row r="2714" spans="1:10">
      <c r="A2714">
        <v>2713</v>
      </c>
      <c r="B2714" s="4">
        <v>45483</v>
      </c>
      <c r="C2714" s="10">
        <f>DATE(YEAR(orders[[#This Row],[order_date]]), MONTH(orders[[#This Row],[order_date]]), 1)</f>
        <v>45474</v>
      </c>
      <c r="D2714" t="s">
        <v>1406</v>
      </c>
      <c r="E2714" t="s">
        <v>641</v>
      </c>
      <c r="F2714" t="str">
        <f>VLOOKUP(orders[[#This Row],[product_id]],Products!A:C,3,0)</f>
        <v>Appliances</v>
      </c>
      <c r="G2714">
        <v>1</v>
      </c>
      <c r="H2714" s="6">
        <v>6.9651884119943663E-2</v>
      </c>
      <c r="I2714" s="2">
        <f>VLOOKUP($E2714,
Products!$A$1:$F$201,MATCH(Orders!I$1,Products!$A$1:$F$1,0),0)</f>
        <v>27167.965718506261</v>
      </c>
      <c r="J2714" s="2">
        <f>VLOOKUP($E2714,
Products!$A$1:$F$201,MATCH(Orders!J$1,Products!$A$1:$F$1,0),0)</f>
        <v>19748.025676381669</v>
      </c>
    </row>
    <row r="2715" spans="1:10">
      <c r="A2715">
        <v>2714</v>
      </c>
      <c r="B2715" s="4">
        <v>45006</v>
      </c>
      <c r="C2715" s="10">
        <f>DATE(YEAR(orders[[#This Row],[order_date]]), MONTH(orders[[#This Row],[order_date]]), 1)</f>
        <v>44986</v>
      </c>
      <c r="D2715" t="s">
        <v>4283</v>
      </c>
      <c r="E2715" t="s">
        <v>562</v>
      </c>
      <c r="F2715" t="str">
        <f>VLOOKUP(orders[[#This Row],[product_id]],Products!A:C,3,0)</f>
        <v>Electronics</v>
      </c>
      <c r="G2715">
        <v>2</v>
      </c>
      <c r="H2715" s="6">
        <v>0.19415963752279355</v>
      </c>
      <c r="I2715" s="2">
        <f>VLOOKUP($E2715,
Products!$A$1:$F$201,MATCH(Orders!I$1,Products!$A$1:$F$1,0),0)</f>
        <v>2550.478597498749</v>
      </c>
      <c r="J2715" s="2">
        <f>VLOOKUP($E2715,
Products!$A$1:$F$201,MATCH(Orders!J$1,Products!$A$1:$F$1,0),0)</f>
        <v>1688.129752018375</v>
      </c>
    </row>
    <row r="2716" spans="1:10">
      <c r="A2716">
        <v>2715</v>
      </c>
      <c r="B2716" s="4">
        <v>45989</v>
      </c>
      <c r="C2716" s="10">
        <f>DATE(YEAR(orders[[#This Row],[order_date]]), MONTH(orders[[#This Row],[order_date]]), 1)</f>
        <v>45962</v>
      </c>
      <c r="D2716" t="s">
        <v>3147</v>
      </c>
      <c r="E2716" t="s">
        <v>560</v>
      </c>
      <c r="F2716" t="str">
        <f>VLOOKUP(orders[[#This Row],[product_id]],Products!A:C,3,0)</f>
        <v>Appliances</v>
      </c>
      <c r="G2716">
        <v>1</v>
      </c>
      <c r="H2716" s="6">
        <v>7.6729269338095707E-2</v>
      </c>
      <c r="I2716" s="2">
        <f>VLOOKUP($E2716,
Products!$A$1:$F$201,MATCH(Orders!I$1,Products!$A$1:$F$1,0),0)</f>
        <v>6334.2190560739964</v>
      </c>
      <c r="J2716" s="2">
        <f>VLOOKUP($E2716,
Products!$A$1:$F$201,MATCH(Orders!J$1,Products!$A$1:$F$1,0),0)</f>
        <v>4117.6239066206717</v>
      </c>
    </row>
    <row r="2717" spans="1:10">
      <c r="A2717">
        <v>2716</v>
      </c>
      <c r="B2717" s="4">
        <v>45166</v>
      </c>
      <c r="C2717" s="10">
        <f>DATE(YEAR(orders[[#This Row],[order_date]]), MONTH(orders[[#This Row],[order_date]]), 1)</f>
        <v>45139</v>
      </c>
      <c r="D2717" t="s">
        <v>3405</v>
      </c>
      <c r="E2717" t="s">
        <v>584</v>
      </c>
      <c r="F2717" t="str">
        <f>VLOOKUP(orders[[#This Row],[product_id]],Products!A:C,3,0)</f>
        <v>Electronics</v>
      </c>
      <c r="G2717">
        <v>1</v>
      </c>
      <c r="H2717" s="6">
        <v>0.1713990153518288</v>
      </c>
      <c r="I2717" s="2">
        <f>VLOOKUP($E2717,
Products!$A$1:$F$201,MATCH(Orders!I$1,Products!$A$1:$F$1,0),0)</f>
        <v>22521.77465591731</v>
      </c>
      <c r="J2717" s="2">
        <f>VLOOKUP($E2717,
Products!$A$1:$F$201,MATCH(Orders!J$1,Products!$A$1:$F$1,0),0)</f>
        <v>15596.91628423841</v>
      </c>
    </row>
    <row r="2718" spans="1:10">
      <c r="A2718">
        <v>2717</v>
      </c>
      <c r="B2718" s="4">
        <v>45483</v>
      </c>
      <c r="C2718" s="10">
        <f>DATE(YEAR(orders[[#This Row],[order_date]]), MONTH(orders[[#This Row],[order_date]]), 1)</f>
        <v>45474</v>
      </c>
      <c r="D2718" t="s">
        <v>1723</v>
      </c>
      <c r="E2718" t="s">
        <v>506</v>
      </c>
      <c r="F2718" t="str">
        <f>VLOOKUP(orders[[#This Row],[product_id]],Products!A:C,3,0)</f>
        <v>Electronics</v>
      </c>
      <c r="G2718">
        <v>1</v>
      </c>
      <c r="H2718" s="6">
        <v>0.21343893861867028</v>
      </c>
      <c r="I2718" s="2">
        <f>VLOOKUP($E2718,
Products!$A$1:$F$201,MATCH(Orders!I$1,Products!$A$1:$F$1,0),0)</f>
        <v>2354.115904304108</v>
      </c>
      <c r="J2718" s="2">
        <f>VLOOKUP($E2718,
Products!$A$1:$F$201,MATCH(Orders!J$1,Products!$A$1:$F$1,0),0)</f>
        <v>1810.784620830796</v>
      </c>
    </row>
    <row r="2719" spans="1:10">
      <c r="A2719">
        <v>2718</v>
      </c>
      <c r="B2719" s="4">
        <v>45516</v>
      </c>
      <c r="C2719" s="10">
        <f>DATE(YEAR(orders[[#This Row],[order_date]]), MONTH(orders[[#This Row],[order_date]]), 1)</f>
        <v>45505</v>
      </c>
      <c r="D2719" t="s">
        <v>1111</v>
      </c>
      <c r="E2719" t="s">
        <v>673</v>
      </c>
      <c r="F2719" t="str">
        <f>VLOOKUP(orders[[#This Row],[product_id]],Products!A:C,3,0)</f>
        <v>Electronics</v>
      </c>
      <c r="G2719">
        <v>2</v>
      </c>
      <c r="H2719" s="6">
        <v>0.19421301894870668</v>
      </c>
      <c r="I2719" s="2">
        <f>VLOOKUP($E2719,
Products!$A$1:$F$201,MATCH(Orders!I$1,Products!$A$1:$F$1,0),0)</f>
        <v>19770.070105413852</v>
      </c>
      <c r="J2719" s="2">
        <f>VLOOKUP($E2719,
Products!$A$1:$F$201,MATCH(Orders!J$1,Products!$A$1:$F$1,0),0)</f>
        <v>14414.291574648811</v>
      </c>
    </row>
    <row r="2720" spans="1:10">
      <c r="A2720">
        <v>2719</v>
      </c>
      <c r="B2720" s="4">
        <v>45195</v>
      </c>
      <c r="C2720" s="10">
        <f>DATE(YEAR(orders[[#This Row],[order_date]]), MONTH(orders[[#This Row],[order_date]]), 1)</f>
        <v>45170</v>
      </c>
      <c r="D2720" t="s">
        <v>3753</v>
      </c>
      <c r="E2720" t="s">
        <v>528</v>
      </c>
      <c r="F2720" t="str">
        <f>VLOOKUP(orders[[#This Row],[product_id]],Products!A:C,3,0)</f>
        <v>Appliances</v>
      </c>
      <c r="G2720">
        <v>1</v>
      </c>
      <c r="H2720" s="6">
        <v>0.14204307076329709</v>
      </c>
      <c r="I2720" s="2">
        <f>VLOOKUP($E2720,
Products!$A$1:$F$201,MATCH(Orders!I$1,Products!$A$1:$F$1,0),0)</f>
        <v>5741.145946914552</v>
      </c>
      <c r="J2720" s="2">
        <f>VLOOKUP($E2720,
Products!$A$1:$F$201,MATCH(Orders!J$1,Products!$A$1:$F$1,0),0)</f>
        <v>4112.7219202399874</v>
      </c>
    </row>
    <row r="2721" spans="1:10">
      <c r="A2721">
        <v>2720</v>
      </c>
      <c r="B2721" s="4">
        <v>45261</v>
      </c>
      <c r="C2721" s="10">
        <f>DATE(YEAR(orders[[#This Row],[order_date]]), MONTH(orders[[#This Row],[order_date]]), 1)</f>
        <v>45261</v>
      </c>
      <c r="D2721" t="s">
        <v>1910</v>
      </c>
      <c r="E2721" t="s">
        <v>687</v>
      </c>
      <c r="F2721" t="str">
        <f>VLOOKUP(orders[[#This Row],[product_id]],Products!A:C,3,0)</f>
        <v>Electronics</v>
      </c>
      <c r="G2721">
        <v>1</v>
      </c>
      <c r="H2721" s="6">
        <v>0.2183569966674673</v>
      </c>
      <c r="I2721" s="2">
        <f>VLOOKUP($E2721,
Products!$A$1:$F$201,MATCH(Orders!I$1,Products!$A$1:$F$1,0),0)</f>
        <v>12143.737276429891</v>
      </c>
      <c r="J2721" s="2">
        <f>VLOOKUP($E2721,
Products!$A$1:$F$201,MATCH(Orders!J$1,Products!$A$1:$F$1,0),0)</f>
        <v>9077.1957392673976</v>
      </c>
    </row>
    <row r="2722" spans="1:10">
      <c r="A2722">
        <v>2721</v>
      </c>
      <c r="B2722" s="4">
        <v>45238</v>
      </c>
      <c r="C2722" s="10">
        <f>DATE(YEAR(orders[[#This Row],[order_date]]), MONTH(orders[[#This Row],[order_date]]), 1)</f>
        <v>45231</v>
      </c>
      <c r="D2722" t="s">
        <v>2774</v>
      </c>
      <c r="E2722" t="s">
        <v>547</v>
      </c>
      <c r="F2722" t="str">
        <f>VLOOKUP(orders[[#This Row],[product_id]],Products!A:C,3,0)</f>
        <v>Appliances</v>
      </c>
      <c r="G2722">
        <v>1</v>
      </c>
      <c r="H2722" s="6">
        <v>0.12331227465306678</v>
      </c>
      <c r="I2722" s="2">
        <f>VLOOKUP($E2722,
Products!$A$1:$F$201,MATCH(Orders!I$1,Products!$A$1:$F$1,0),0)</f>
        <v>2366.4310858022332</v>
      </c>
      <c r="J2722" s="2">
        <f>VLOOKUP($E2722,
Products!$A$1:$F$201,MATCH(Orders!J$1,Products!$A$1:$F$1,0),0)</f>
        <v>1841.1055346213741</v>
      </c>
    </row>
    <row r="2723" spans="1:10">
      <c r="A2723">
        <v>2722</v>
      </c>
      <c r="B2723" s="4">
        <v>46003</v>
      </c>
      <c r="C2723" s="10">
        <f>DATE(YEAR(orders[[#This Row],[order_date]]), MONTH(orders[[#This Row],[order_date]]), 1)</f>
        <v>45992</v>
      </c>
      <c r="D2723" t="s">
        <v>2404</v>
      </c>
      <c r="E2723" t="s">
        <v>683</v>
      </c>
      <c r="F2723" t="str">
        <f>VLOOKUP(orders[[#This Row],[product_id]],Products!A:C,3,0)</f>
        <v>Electronics</v>
      </c>
      <c r="G2723">
        <v>1</v>
      </c>
      <c r="H2723" s="6">
        <v>0.18718289720553891</v>
      </c>
      <c r="I2723" s="2">
        <f>VLOOKUP($E2723,
Products!$A$1:$F$201,MATCH(Orders!I$1,Products!$A$1:$F$1,0),0)</f>
        <v>30555.409096588959</v>
      </c>
      <c r="J2723" s="2">
        <f>VLOOKUP($E2723,
Products!$A$1:$F$201,MATCH(Orders!J$1,Products!$A$1:$F$1,0),0)</f>
        <v>20295.233857550291</v>
      </c>
    </row>
    <row r="2724" spans="1:10">
      <c r="A2724">
        <v>2723</v>
      </c>
      <c r="B2724" s="4">
        <v>46018</v>
      </c>
      <c r="C2724" s="10">
        <f>DATE(YEAR(orders[[#This Row],[order_date]]), MONTH(orders[[#This Row],[order_date]]), 1)</f>
        <v>45992</v>
      </c>
      <c r="D2724" t="s">
        <v>2312</v>
      </c>
      <c r="E2724" t="s">
        <v>509</v>
      </c>
      <c r="F2724" t="str">
        <f>VLOOKUP(orders[[#This Row],[product_id]],Products!A:C,3,0)</f>
        <v>Appliances</v>
      </c>
      <c r="G2724">
        <v>1</v>
      </c>
      <c r="H2724" s="6">
        <v>0.12023623729323711</v>
      </c>
      <c r="I2724" s="2">
        <f>VLOOKUP($E2724,
Products!$A$1:$F$201,MATCH(Orders!I$1,Products!$A$1:$F$1,0),0)</f>
        <v>23898.369282732219</v>
      </c>
      <c r="J2724" s="2">
        <f>VLOOKUP($E2724,
Products!$A$1:$F$201,MATCH(Orders!J$1,Products!$A$1:$F$1,0),0)</f>
        <v>16491.822147524919</v>
      </c>
    </row>
    <row r="2725" spans="1:10">
      <c r="A2725">
        <v>2724</v>
      </c>
      <c r="B2725" s="4">
        <v>45620</v>
      </c>
      <c r="C2725" s="10">
        <f>DATE(YEAR(orders[[#This Row],[order_date]]), MONTH(orders[[#This Row],[order_date]]), 1)</f>
        <v>45597</v>
      </c>
      <c r="D2725" t="s">
        <v>4371</v>
      </c>
      <c r="E2725" t="s">
        <v>513</v>
      </c>
      <c r="F2725" t="str">
        <f>VLOOKUP(orders[[#This Row],[product_id]],Products!A:C,3,0)</f>
        <v>Electronics</v>
      </c>
      <c r="G2725">
        <v>3</v>
      </c>
      <c r="H2725" s="6">
        <v>0.12342477069901792</v>
      </c>
      <c r="I2725" s="2">
        <f>VLOOKUP($E2725,
Products!$A$1:$F$201,MATCH(Orders!I$1,Products!$A$1:$F$1,0),0)</f>
        <v>2370.6748519187499</v>
      </c>
      <c r="J2725" s="2">
        <f>VLOOKUP($E2725,
Products!$A$1:$F$201,MATCH(Orders!J$1,Products!$A$1:$F$1,0),0)</f>
        <v>1742.1190905744229</v>
      </c>
    </row>
    <row r="2726" spans="1:10">
      <c r="A2726">
        <v>2725</v>
      </c>
      <c r="B2726" s="4">
        <v>44960</v>
      </c>
      <c r="C2726" s="10">
        <f>DATE(YEAR(orders[[#This Row],[order_date]]), MONTH(orders[[#This Row],[order_date]]), 1)</f>
        <v>44958</v>
      </c>
      <c r="D2726" t="s">
        <v>860</v>
      </c>
      <c r="E2726" t="s">
        <v>669</v>
      </c>
      <c r="F2726" t="str">
        <f>VLOOKUP(orders[[#This Row],[product_id]],Products!A:C,3,0)</f>
        <v>Electronics</v>
      </c>
      <c r="G2726">
        <v>1</v>
      </c>
      <c r="H2726" s="6">
        <v>0.18983118453412484</v>
      </c>
      <c r="I2726" s="2">
        <f>VLOOKUP($E2726,
Products!$A$1:$F$201,MATCH(Orders!I$1,Products!$A$1:$F$1,0),0)</f>
        <v>11708.03419603835</v>
      </c>
      <c r="J2726" s="2">
        <f>VLOOKUP($E2726,
Products!$A$1:$F$201,MATCH(Orders!J$1,Products!$A$1:$F$1,0),0)</f>
        <v>7784.9580101998827</v>
      </c>
    </row>
    <row r="2727" spans="1:10">
      <c r="A2727">
        <v>2726</v>
      </c>
      <c r="B2727" s="4">
        <v>45312</v>
      </c>
      <c r="C2727" s="10">
        <f>DATE(YEAR(orders[[#This Row],[order_date]]), MONTH(orders[[#This Row],[order_date]]), 1)</f>
        <v>45292</v>
      </c>
      <c r="D2727" t="s">
        <v>2557</v>
      </c>
      <c r="E2727" t="s">
        <v>515</v>
      </c>
      <c r="F2727" t="str">
        <f>VLOOKUP(orders[[#This Row],[product_id]],Products!A:C,3,0)</f>
        <v>Appliances</v>
      </c>
      <c r="G2727">
        <v>1</v>
      </c>
      <c r="H2727" s="6">
        <v>0.10765071755371058</v>
      </c>
      <c r="I2727" s="2">
        <f>VLOOKUP($E2727,
Products!$A$1:$F$201,MATCH(Orders!I$1,Products!$A$1:$F$1,0),0)</f>
        <v>2136.8180837738519</v>
      </c>
      <c r="J2727" s="2">
        <f>VLOOKUP($E2727,
Products!$A$1:$F$201,MATCH(Orders!J$1,Products!$A$1:$F$1,0),0)</f>
        <v>1689.48738136013</v>
      </c>
    </row>
    <row r="2728" spans="1:10">
      <c r="A2728">
        <v>2727</v>
      </c>
      <c r="B2728" s="4">
        <v>45175</v>
      </c>
      <c r="C2728" s="10">
        <f>DATE(YEAR(orders[[#This Row],[order_date]]), MONTH(orders[[#This Row],[order_date]]), 1)</f>
        <v>45170</v>
      </c>
      <c r="D2728" t="s">
        <v>1572</v>
      </c>
      <c r="E2728" t="s">
        <v>621</v>
      </c>
      <c r="F2728" t="str">
        <f>VLOOKUP(orders[[#This Row],[product_id]],Products!A:C,3,0)</f>
        <v>Electronics</v>
      </c>
      <c r="G2728">
        <v>2</v>
      </c>
      <c r="H2728" s="6">
        <v>0.13937135467947986</v>
      </c>
      <c r="I2728" s="2">
        <f>VLOOKUP($E2728,
Products!$A$1:$F$201,MATCH(Orders!I$1,Products!$A$1:$F$1,0),0)</f>
        <v>11784.05708818019</v>
      </c>
      <c r="J2728" s="2">
        <f>VLOOKUP($E2728,
Products!$A$1:$F$201,MATCH(Orders!J$1,Products!$A$1:$F$1,0),0)</f>
        <v>7779.8525757032758</v>
      </c>
    </row>
    <row r="2729" spans="1:10">
      <c r="A2729">
        <v>2728</v>
      </c>
      <c r="B2729" s="4">
        <v>45997</v>
      </c>
      <c r="C2729" s="10">
        <f>DATE(YEAR(orders[[#This Row],[order_date]]), MONTH(orders[[#This Row],[order_date]]), 1)</f>
        <v>45992</v>
      </c>
      <c r="D2729" t="s">
        <v>1264</v>
      </c>
      <c r="E2729" t="s">
        <v>663</v>
      </c>
      <c r="F2729" t="str">
        <f>VLOOKUP(orders[[#This Row],[product_id]],Products!A:C,3,0)</f>
        <v>Electronics</v>
      </c>
      <c r="G2729">
        <v>1</v>
      </c>
      <c r="H2729" s="6">
        <v>0.24337587898253818</v>
      </c>
      <c r="I2729" s="2">
        <f>VLOOKUP($E2729,
Products!$A$1:$F$201,MATCH(Orders!I$1,Products!$A$1:$F$1,0),0)</f>
        <v>12863.39473364416</v>
      </c>
      <c r="J2729" s="2">
        <f>VLOOKUP($E2729,
Products!$A$1:$F$201,MATCH(Orders!J$1,Products!$A$1:$F$1,0),0)</f>
        <v>9312.9321574947517</v>
      </c>
    </row>
    <row r="2730" spans="1:10">
      <c r="A2730">
        <v>2729</v>
      </c>
      <c r="B2730" s="4">
        <v>45720</v>
      </c>
      <c r="C2730" s="10">
        <f>DATE(YEAR(orders[[#This Row],[order_date]]), MONTH(orders[[#This Row],[order_date]]), 1)</f>
        <v>45717</v>
      </c>
      <c r="D2730" t="s">
        <v>899</v>
      </c>
      <c r="E2730" t="s">
        <v>605</v>
      </c>
      <c r="F2730" t="str">
        <f>VLOOKUP(orders[[#This Row],[product_id]],Products!A:C,3,0)</f>
        <v>Electronics</v>
      </c>
      <c r="G2730">
        <v>1</v>
      </c>
      <c r="H2730" s="6">
        <v>0.15488659228013577</v>
      </c>
      <c r="I2730" s="2">
        <f>VLOOKUP($E2730,
Products!$A$1:$F$201,MATCH(Orders!I$1,Products!$A$1:$F$1,0),0)</f>
        <v>2690.742909794456</v>
      </c>
      <c r="J2730" s="2">
        <f>VLOOKUP($E2730,
Products!$A$1:$F$201,MATCH(Orders!J$1,Products!$A$1:$F$1,0),0)</f>
        <v>2067.549626292313</v>
      </c>
    </row>
    <row r="2731" spans="1:10">
      <c r="A2731">
        <v>2730</v>
      </c>
      <c r="B2731" s="4">
        <v>45778</v>
      </c>
      <c r="C2731" s="10">
        <f>DATE(YEAR(orders[[#This Row],[order_date]]), MONTH(orders[[#This Row],[order_date]]), 1)</f>
        <v>45778</v>
      </c>
      <c r="D2731" t="s">
        <v>4001</v>
      </c>
      <c r="E2731" t="s">
        <v>521</v>
      </c>
      <c r="F2731" t="str">
        <f>VLOOKUP(orders[[#This Row],[product_id]],Products!A:C,3,0)</f>
        <v>Electronics</v>
      </c>
      <c r="G2731">
        <v>1</v>
      </c>
      <c r="H2731" s="6">
        <v>0.18471138893727207</v>
      </c>
      <c r="I2731" s="2">
        <f>VLOOKUP($E2731,
Products!$A$1:$F$201,MATCH(Orders!I$1,Products!$A$1:$F$1,0),0)</f>
        <v>18373.691083837519</v>
      </c>
      <c r="J2731" s="2">
        <f>VLOOKUP($E2731,
Products!$A$1:$F$201,MATCH(Orders!J$1,Products!$A$1:$F$1,0),0)</f>
        <v>14409.80197321412</v>
      </c>
    </row>
    <row r="2732" spans="1:10">
      <c r="A2732">
        <v>2731</v>
      </c>
      <c r="B2732" s="4">
        <v>45800</v>
      </c>
      <c r="C2732" s="10">
        <f>DATE(YEAR(orders[[#This Row],[order_date]]), MONTH(orders[[#This Row],[order_date]]), 1)</f>
        <v>45778</v>
      </c>
      <c r="D2732" t="s">
        <v>3152</v>
      </c>
      <c r="E2732" t="s">
        <v>663</v>
      </c>
      <c r="F2732" t="str">
        <f>VLOOKUP(orders[[#This Row],[product_id]],Products!A:C,3,0)</f>
        <v>Electronics</v>
      </c>
      <c r="G2732">
        <v>3</v>
      </c>
      <c r="H2732" s="6">
        <v>0.18013725883775455</v>
      </c>
      <c r="I2732" s="2">
        <f>VLOOKUP($E2732,
Products!$A$1:$F$201,MATCH(Orders!I$1,Products!$A$1:$F$1,0),0)</f>
        <v>12863.39473364416</v>
      </c>
      <c r="J2732" s="2">
        <f>VLOOKUP($E2732,
Products!$A$1:$F$201,MATCH(Orders!J$1,Products!$A$1:$F$1,0),0)</f>
        <v>9312.9321574947517</v>
      </c>
    </row>
    <row r="2733" spans="1:10">
      <c r="A2733">
        <v>2732</v>
      </c>
      <c r="B2733" s="4">
        <v>45302</v>
      </c>
      <c r="C2733" s="10">
        <f>DATE(YEAR(orders[[#This Row],[order_date]]), MONTH(orders[[#This Row],[order_date]]), 1)</f>
        <v>45292</v>
      </c>
      <c r="D2733" t="s">
        <v>4526</v>
      </c>
      <c r="E2733" t="s">
        <v>569</v>
      </c>
      <c r="F2733" t="str">
        <f>VLOOKUP(orders[[#This Row],[product_id]],Products!A:C,3,0)</f>
        <v>Electronics</v>
      </c>
      <c r="G2733">
        <v>2</v>
      </c>
      <c r="H2733" s="6">
        <v>0.10930271719632778</v>
      </c>
      <c r="I2733" s="2">
        <f>VLOOKUP($E2733,
Products!$A$1:$F$201,MATCH(Orders!I$1,Products!$A$1:$F$1,0),0)</f>
        <v>30739.034547193129</v>
      </c>
      <c r="J2733" s="2">
        <f>VLOOKUP($E2733,
Products!$A$1:$F$201,MATCH(Orders!J$1,Products!$A$1:$F$1,0),0)</f>
        <v>22938.60345365321</v>
      </c>
    </row>
    <row r="2734" spans="1:10">
      <c r="A2734">
        <v>2733</v>
      </c>
      <c r="B2734" s="4">
        <v>45650</v>
      </c>
      <c r="C2734" s="10">
        <f>DATE(YEAR(orders[[#This Row],[order_date]]), MONTH(orders[[#This Row],[order_date]]), 1)</f>
        <v>45627</v>
      </c>
      <c r="D2734" t="s">
        <v>3033</v>
      </c>
      <c r="E2734" t="s">
        <v>613</v>
      </c>
      <c r="F2734" t="str">
        <f>VLOOKUP(orders[[#This Row],[product_id]],Products!A:C,3,0)</f>
        <v>Appliances</v>
      </c>
      <c r="G2734">
        <v>2</v>
      </c>
      <c r="H2734" s="6">
        <v>0.12170772327320371</v>
      </c>
      <c r="I2734" s="2">
        <f>VLOOKUP($E2734,
Products!$A$1:$F$201,MATCH(Orders!I$1,Products!$A$1:$F$1,0),0)</f>
        <v>6365.2492969652412</v>
      </c>
      <c r="J2734" s="2">
        <f>VLOOKUP($E2734,
Products!$A$1:$F$201,MATCH(Orders!J$1,Products!$A$1:$F$1,0),0)</f>
        <v>4174.927496964433</v>
      </c>
    </row>
    <row r="2735" spans="1:10">
      <c r="A2735">
        <v>2734</v>
      </c>
      <c r="B2735" s="4">
        <v>45128</v>
      </c>
      <c r="C2735" s="10">
        <f>DATE(YEAR(orders[[#This Row],[order_date]]), MONTH(orders[[#This Row],[order_date]]), 1)</f>
        <v>45108</v>
      </c>
      <c r="D2735" t="s">
        <v>3733</v>
      </c>
      <c r="E2735" t="s">
        <v>626</v>
      </c>
      <c r="F2735" t="str">
        <f>VLOOKUP(orders[[#This Row],[product_id]],Products!A:C,3,0)</f>
        <v>Electronics</v>
      </c>
      <c r="G2735">
        <v>1</v>
      </c>
      <c r="H2735" s="6">
        <v>0.17693510887994934</v>
      </c>
      <c r="I2735" s="2">
        <f>VLOOKUP($E2735,
Products!$A$1:$F$201,MATCH(Orders!I$1,Products!$A$1:$F$1,0),0)</f>
        <v>19602.440815481601</v>
      </c>
      <c r="J2735" s="2">
        <f>VLOOKUP($E2735,
Products!$A$1:$F$201,MATCH(Orders!J$1,Products!$A$1:$F$1,0),0)</f>
        <v>14427.862284038891</v>
      </c>
    </row>
    <row r="2736" spans="1:10">
      <c r="A2736">
        <v>2735</v>
      </c>
      <c r="B2736" s="4">
        <v>45371</v>
      </c>
      <c r="C2736" s="10">
        <f>DATE(YEAR(orders[[#This Row],[order_date]]), MONTH(orders[[#This Row],[order_date]]), 1)</f>
        <v>45352</v>
      </c>
      <c r="D2736" t="s">
        <v>1739</v>
      </c>
      <c r="E2736" t="s">
        <v>644</v>
      </c>
      <c r="F2736" t="str">
        <f>VLOOKUP(orders[[#This Row],[product_id]],Products!A:C,3,0)</f>
        <v>Appliances</v>
      </c>
      <c r="G2736">
        <v>1</v>
      </c>
      <c r="H2736" s="6">
        <v>6.3923566085205955E-2</v>
      </c>
      <c r="I2736" s="2">
        <f>VLOOKUP($E2736,
Products!$A$1:$F$201,MATCH(Orders!I$1,Products!$A$1:$F$1,0),0)</f>
        <v>2076.3860361463489</v>
      </c>
      <c r="J2736" s="2">
        <f>VLOOKUP($E2736,
Products!$A$1:$F$201,MATCH(Orders!J$1,Products!$A$1:$F$1,0),0)</f>
        <v>1496.280632568785</v>
      </c>
    </row>
    <row r="2737" spans="1:10">
      <c r="A2737">
        <v>2736</v>
      </c>
      <c r="B2737" s="4">
        <v>45223</v>
      </c>
      <c r="C2737" s="10">
        <f>DATE(YEAR(orders[[#This Row],[order_date]]), MONTH(orders[[#This Row],[order_date]]), 1)</f>
        <v>45200</v>
      </c>
      <c r="D2737" t="s">
        <v>2105</v>
      </c>
      <c r="E2737" t="s">
        <v>667</v>
      </c>
      <c r="F2737" t="str">
        <f>VLOOKUP(orders[[#This Row],[product_id]],Products!A:C,3,0)</f>
        <v>Electronics</v>
      </c>
      <c r="G2737">
        <v>2</v>
      </c>
      <c r="H2737" s="6">
        <v>0.10990336121834508</v>
      </c>
      <c r="I2737" s="2">
        <f>VLOOKUP($E2737,
Products!$A$1:$F$201,MATCH(Orders!I$1,Products!$A$1:$F$1,0),0)</f>
        <v>2491.507056421975</v>
      </c>
      <c r="J2737" s="2">
        <f>VLOOKUP($E2737,
Products!$A$1:$F$201,MATCH(Orders!J$1,Products!$A$1:$F$1,0),0)</f>
        <v>1871.4408177277719</v>
      </c>
    </row>
    <row r="2738" spans="1:10">
      <c r="A2738">
        <v>2737</v>
      </c>
      <c r="B2738" s="4">
        <v>45419</v>
      </c>
      <c r="C2738" s="10">
        <f>DATE(YEAR(orders[[#This Row],[order_date]]), MONTH(orders[[#This Row],[order_date]]), 1)</f>
        <v>45413</v>
      </c>
      <c r="D2738" t="s">
        <v>3225</v>
      </c>
      <c r="E2738" t="s">
        <v>560</v>
      </c>
      <c r="F2738" t="str">
        <f>VLOOKUP(orders[[#This Row],[product_id]],Products!A:C,3,0)</f>
        <v>Appliances</v>
      </c>
      <c r="G2738">
        <v>3</v>
      </c>
      <c r="H2738" s="6">
        <v>7.4675346054920891E-2</v>
      </c>
      <c r="I2738" s="2">
        <f>VLOOKUP($E2738,
Products!$A$1:$F$201,MATCH(Orders!I$1,Products!$A$1:$F$1,0),0)</f>
        <v>6334.2190560739964</v>
      </c>
      <c r="J2738" s="2">
        <f>VLOOKUP($E2738,
Products!$A$1:$F$201,MATCH(Orders!J$1,Products!$A$1:$F$1,0),0)</f>
        <v>4117.6239066206717</v>
      </c>
    </row>
    <row r="2739" spans="1:10">
      <c r="A2739">
        <v>2738</v>
      </c>
      <c r="B2739" s="4">
        <v>45264</v>
      </c>
      <c r="C2739" s="10">
        <f>DATE(YEAR(orders[[#This Row],[order_date]]), MONTH(orders[[#This Row],[order_date]]), 1)</f>
        <v>45261</v>
      </c>
      <c r="D2739" t="s">
        <v>2905</v>
      </c>
      <c r="E2739" t="s">
        <v>588</v>
      </c>
      <c r="F2739" t="str">
        <f>VLOOKUP(orders[[#This Row],[product_id]],Products!A:C,3,0)</f>
        <v>Electronics</v>
      </c>
      <c r="G2739">
        <v>2</v>
      </c>
      <c r="H2739" s="6">
        <v>0.23261425777757103</v>
      </c>
      <c r="I2739" s="2">
        <f>VLOOKUP($E2739,
Products!$A$1:$F$201,MATCH(Orders!I$1,Products!$A$1:$F$1,0),0)</f>
        <v>32539.342481911372</v>
      </c>
      <c r="J2739" s="2">
        <f>VLOOKUP($E2739,
Products!$A$1:$F$201,MATCH(Orders!J$1,Products!$A$1:$F$1,0),0)</f>
        <v>21531.252982830021</v>
      </c>
    </row>
    <row r="2740" spans="1:10">
      <c r="A2740">
        <v>2739</v>
      </c>
      <c r="B2740" s="4">
        <v>45849</v>
      </c>
      <c r="C2740" s="10">
        <f>DATE(YEAR(orders[[#This Row],[order_date]]), MONTH(orders[[#This Row],[order_date]]), 1)</f>
        <v>45839</v>
      </c>
      <c r="D2740" t="s">
        <v>4633</v>
      </c>
      <c r="E2740" t="s">
        <v>509</v>
      </c>
      <c r="F2740" t="str">
        <f>VLOOKUP(orders[[#This Row],[product_id]],Products!A:C,3,0)</f>
        <v>Appliances</v>
      </c>
      <c r="G2740">
        <v>2</v>
      </c>
      <c r="H2740" s="6">
        <v>0.11070357850364315</v>
      </c>
      <c r="I2740" s="2">
        <f>VLOOKUP($E2740,
Products!$A$1:$F$201,MATCH(Orders!I$1,Products!$A$1:$F$1,0),0)</f>
        <v>23898.369282732219</v>
      </c>
      <c r="J2740" s="2">
        <f>VLOOKUP($E2740,
Products!$A$1:$F$201,MATCH(Orders!J$1,Products!$A$1:$F$1,0),0)</f>
        <v>16491.822147524919</v>
      </c>
    </row>
    <row r="2741" spans="1:10">
      <c r="A2741">
        <v>2740</v>
      </c>
      <c r="B2741" s="4">
        <v>46016</v>
      </c>
      <c r="C2741" s="10">
        <f>DATE(YEAR(orders[[#This Row],[order_date]]), MONTH(orders[[#This Row],[order_date]]), 1)</f>
        <v>45992</v>
      </c>
      <c r="D2741" t="s">
        <v>4393</v>
      </c>
      <c r="E2741" t="s">
        <v>682</v>
      </c>
      <c r="F2741" t="str">
        <f>VLOOKUP(orders[[#This Row],[product_id]],Products!A:C,3,0)</f>
        <v>Electronics</v>
      </c>
      <c r="G2741">
        <v>2</v>
      </c>
      <c r="H2741" s="6">
        <v>0.132899973138427</v>
      </c>
      <c r="I2741" s="2">
        <f>VLOOKUP($E2741,
Products!$A$1:$F$201,MATCH(Orders!I$1,Products!$A$1:$F$1,0),0)</f>
        <v>32533.33990892916</v>
      </c>
      <c r="J2741" s="2">
        <f>VLOOKUP($E2741,
Products!$A$1:$F$201,MATCH(Orders!J$1,Products!$A$1:$F$1,0),0)</f>
        <v>22734.712471507952</v>
      </c>
    </row>
    <row r="2742" spans="1:10">
      <c r="A2742">
        <v>2741</v>
      </c>
      <c r="B2742" s="4">
        <v>45718</v>
      </c>
      <c r="C2742" s="10">
        <f>DATE(YEAR(orders[[#This Row],[order_date]]), MONTH(orders[[#This Row],[order_date]]), 1)</f>
        <v>45717</v>
      </c>
      <c r="D2742" t="s">
        <v>3901</v>
      </c>
      <c r="E2742" t="s">
        <v>549</v>
      </c>
      <c r="F2742" t="str">
        <f>VLOOKUP(orders[[#This Row],[product_id]],Products!A:C,3,0)</f>
        <v>Electronics</v>
      </c>
      <c r="G2742">
        <v>1</v>
      </c>
      <c r="H2742" s="6">
        <v>0.13079409579212911</v>
      </c>
      <c r="I2742" s="2">
        <f>VLOOKUP($E2742,
Products!$A$1:$F$201,MATCH(Orders!I$1,Products!$A$1:$F$1,0),0)</f>
        <v>32579.222893763279</v>
      </c>
      <c r="J2742" s="2">
        <f>VLOOKUP($E2742,
Products!$A$1:$F$201,MATCH(Orders!J$1,Products!$A$1:$F$1,0),0)</f>
        <v>22472.912188105081</v>
      </c>
    </row>
    <row r="2743" spans="1:10">
      <c r="A2743">
        <v>2742</v>
      </c>
      <c r="B2743" s="4">
        <v>45888</v>
      </c>
      <c r="C2743" s="10">
        <f>DATE(YEAR(orders[[#This Row],[order_date]]), MONTH(orders[[#This Row],[order_date]]), 1)</f>
        <v>45870</v>
      </c>
      <c r="D2743" t="s">
        <v>4474</v>
      </c>
      <c r="E2743" t="s">
        <v>664</v>
      </c>
      <c r="F2743" t="str">
        <f>VLOOKUP(orders[[#This Row],[product_id]],Products!A:C,3,0)</f>
        <v>Appliances</v>
      </c>
      <c r="G2743">
        <v>1</v>
      </c>
      <c r="H2743" s="6">
        <v>0.11823720225310436</v>
      </c>
      <c r="I2743" s="2">
        <f>VLOOKUP($E2743,
Products!$A$1:$F$201,MATCH(Orders!I$1,Products!$A$1:$F$1,0),0)</f>
        <v>2181.6314584966208</v>
      </c>
      <c r="J2743" s="2">
        <f>VLOOKUP($E2743,
Products!$A$1:$F$201,MATCH(Orders!J$1,Products!$A$1:$F$1,0),0)</f>
        <v>1607.5776178781809</v>
      </c>
    </row>
    <row r="2744" spans="1:10">
      <c r="A2744">
        <v>2743</v>
      </c>
      <c r="B2744" s="4">
        <v>45243</v>
      </c>
      <c r="C2744" s="10">
        <f>DATE(YEAR(orders[[#This Row],[order_date]]), MONTH(orders[[#This Row],[order_date]]), 1)</f>
        <v>45231</v>
      </c>
      <c r="D2744" t="s">
        <v>2737</v>
      </c>
      <c r="E2744" t="s">
        <v>553</v>
      </c>
      <c r="F2744" t="str">
        <f>VLOOKUP(orders[[#This Row],[product_id]],Products!A:C,3,0)</f>
        <v>Electronics</v>
      </c>
      <c r="G2744">
        <v>1</v>
      </c>
      <c r="H2744" s="6">
        <v>0.20499946000939781</v>
      </c>
      <c r="I2744" s="2">
        <f>VLOOKUP($E2744,
Products!$A$1:$F$201,MATCH(Orders!I$1,Products!$A$1:$F$1,0),0)</f>
        <v>19089.562478947992</v>
      </c>
      <c r="J2744" s="2">
        <f>VLOOKUP($E2744,
Products!$A$1:$F$201,MATCH(Orders!J$1,Products!$A$1:$F$1,0),0)</f>
        <v>12552.840439332171</v>
      </c>
    </row>
    <row r="2745" spans="1:10">
      <c r="A2745">
        <v>2744</v>
      </c>
      <c r="B2745" s="4">
        <v>45868</v>
      </c>
      <c r="C2745" s="10">
        <f>DATE(YEAR(orders[[#This Row],[order_date]]), MONTH(orders[[#This Row],[order_date]]), 1)</f>
        <v>45839</v>
      </c>
      <c r="D2745" t="s">
        <v>1507</v>
      </c>
      <c r="E2745" t="s">
        <v>604</v>
      </c>
      <c r="F2745" t="str">
        <f>VLOOKUP(orders[[#This Row],[product_id]],Products!A:C,3,0)</f>
        <v>Appliances</v>
      </c>
      <c r="G2745">
        <v>1</v>
      </c>
      <c r="H2745" s="6">
        <v>7.4441205908068089E-2</v>
      </c>
      <c r="I2745" s="2">
        <f>VLOOKUP($E2745,
Products!$A$1:$F$201,MATCH(Orders!I$1,Products!$A$1:$F$1,0),0)</f>
        <v>2087.687835040248</v>
      </c>
      <c r="J2745" s="2">
        <f>VLOOKUP($E2745,
Products!$A$1:$F$201,MATCH(Orders!J$1,Products!$A$1:$F$1,0),0)</f>
        <v>1450.1823074928161</v>
      </c>
    </row>
    <row r="2746" spans="1:10">
      <c r="A2746">
        <v>2745</v>
      </c>
      <c r="B2746" s="4">
        <v>45552</v>
      </c>
      <c r="C2746" s="10">
        <f>DATE(YEAR(orders[[#This Row],[order_date]]), MONTH(orders[[#This Row],[order_date]]), 1)</f>
        <v>45536</v>
      </c>
      <c r="D2746" t="s">
        <v>1258</v>
      </c>
      <c r="E2746" t="s">
        <v>603</v>
      </c>
      <c r="F2746" t="str">
        <f>VLOOKUP(orders[[#This Row],[product_id]],Products!A:C,3,0)</f>
        <v>Electronics</v>
      </c>
      <c r="G2746">
        <v>1</v>
      </c>
      <c r="H2746" s="6">
        <v>0.2370620893184211</v>
      </c>
      <c r="I2746" s="2">
        <f>VLOOKUP($E2746,
Products!$A$1:$F$201,MATCH(Orders!I$1,Products!$A$1:$F$1,0),0)</f>
        <v>10867.659217073329</v>
      </c>
      <c r="J2746" s="2">
        <f>VLOOKUP($E2746,
Products!$A$1:$F$201,MATCH(Orders!J$1,Products!$A$1:$F$1,0),0)</f>
        <v>8421.8829552397037</v>
      </c>
    </row>
    <row r="2747" spans="1:10">
      <c r="A2747">
        <v>2746</v>
      </c>
      <c r="B2747" s="4">
        <v>45001</v>
      </c>
      <c r="C2747" s="10">
        <f>DATE(YEAR(orders[[#This Row],[order_date]]), MONTH(orders[[#This Row],[order_date]]), 1)</f>
        <v>44986</v>
      </c>
      <c r="D2747" t="s">
        <v>2153</v>
      </c>
      <c r="E2747" t="s">
        <v>531</v>
      </c>
      <c r="F2747" t="str">
        <f>VLOOKUP(orders[[#This Row],[product_id]],Products!A:C,3,0)</f>
        <v>Electronics</v>
      </c>
      <c r="G2747">
        <v>1</v>
      </c>
      <c r="H2747" s="6">
        <v>0.23919523363369613</v>
      </c>
      <c r="I2747" s="2">
        <f>VLOOKUP($E2747,
Products!$A$1:$F$201,MATCH(Orders!I$1,Products!$A$1:$F$1,0),0)</f>
        <v>29674.378925417219</v>
      </c>
      <c r="J2747" s="2">
        <f>VLOOKUP($E2747,
Products!$A$1:$F$201,MATCH(Orders!J$1,Products!$A$1:$F$1,0),0)</f>
        <v>20795.30337605517</v>
      </c>
    </row>
    <row r="2748" spans="1:10">
      <c r="A2748">
        <v>2747</v>
      </c>
      <c r="B2748" s="4">
        <v>45865</v>
      </c>
      <c r="C2748" s="10">
        <f>DATE(YEAR(orders[[#This Row],[order_date]]), MONTH(orders[[#This Row],[order_date]]), 1)</f>
        <v>45839</v>
      </c>
      <c r="D2748" t="s">
        <v>2252</v>
      </c>
      <c r="E2748" t="s">
        <v>608</v>
      </c>
      <c r="F2748" t="str">
        <f>VLOOKUP(orders[[#This Row],[product_id]],Products!A:C,3,0)</f>
        <v>Electronics</v>
      </c>
      <c r="G2748">
        <v>1</v>
      </c>
      <c r="H2748" s="6">
        <v>0.17285727751203872</v>
      </c>
      <c r="I2748" s="2">
        <f>VLOOKUP($E2748,
Products!$A$1:$F$201,MATCH(Orders!I$1,Products!$A$1:$F$1,0),0)</f>
        <v>32509.710212279751</v>
      </c>
      <c r="J2748" s="2">
        <f>VLOOKUP($E2748,
Products!$A$1:$F$201,MATCH(Orders!J$1,Products!$A$1:$F$1,0),0)</f>
        <v>23699.228985408761</v>
      </c>
    </row>
    <row r="2749" spans="1:10">
      <c r="A2749">
        <v>2748</v>
      </c>
      <c r="B2749" s="4">
        <v>44985</v>
      </c>
      <c r="C2749" s="10">
        <f>DATE(YEAR(orders[[#This Row],[order_date]]), MONTH(orders[[#This Row],[order_date]]), 1)</f>
        <v>44958</v>
      </c>
      <c r="D2749" t="s">
        <v>1435</v>
      </c>
      <c r="E2749" t="s">
        <v>703</v>
      </c>
      <c r="F2749" t="str">
        <f>VLOOKUP(orders[[#This Row],[product_id]],Products!A:C,3,0)</f>
        <v>Appliances</v>
      </c>
      <c r="G2749">
        <v>1</v>
      </c>
      <c r="H2749" s="6">
        <v>6.0395569329171513E-2</v>
      </c>
      <c r="I2749" s="2">
        <f>VLOOKUP($E2749,
Products!$A$1:$F$201,MATCH(Orders!I$1,Products!$A$1:$F$1,0),0)</f>
        <v>23763.82929975582</v>
      </c>
      <c r="J2749" s="2">
        <f>VLOOKUP($E2749,
Products!$A$1:$F$201,MATCH(Orders!J$1,Products!$A$1:$F$1,0),0)</f>
        <v>17833.36818447417</v>
      </c>
    </row>
    <row r="2750" spans="1:10">
      <c r="A2750">
        <v>2749</v>
      </c>
      <c r="B2750" s="4">
        <v>45312</v>
      </c>
      <c r="C2750" s="10">
        <f>DATE(YEAR(orders[[#This Row],[order_date]]), MONTH(orders[[#This Row],[order_date]]), 1)</f>
        <v>45292</v>
      </c>
      <c r="D2750" t="s">
        <v>3266</v>
      </c>
      <c r="E2750" t="s">
        <v>602</v>
      </c>
      <c r="F2750" t="str">
        <f>VLOOKUP(orders[[#This Row],[product_id]],Products!A:C,3,0)</f>
        <v>Appliances</v>
      </c>
      <c r="G2750">
        <v>1</v>
      </c>
      <c r="H2750" s="6">
        <v>0.13258839079915122</v>
      </c>
      <c r="I2750" s="2">
        <f>VLOOKUP($E2750,
Products!$A$1:$F$201,MATCH(Orders!I$1,Products!$A$1:$F$1,0),0)</f>
        <v>22834.95547197924</v>
      </c>
      <c r="J2750" s="2">
        <f>VLOOKUP($E2750,
Products!$A$1:$F$201,MATCH(Orders!J$1,Products!$A$1:$F$1,0),0)</f>
        <v>17972.460052660601</v>
      </c>
    </row>
    <row r="2751" spans="1:10">
      <c r="A2751">
        <v>2750</v>
      </c>
      <c r="B2751" s="4">
        <v>44941</v>
      </c>
      <c r="C2751" s="10">
        <f>DATE(YEAR(orders[[#This Row],[order_date]]), MONTH(orders[[#This Row],[order_date]]), 1)</f>
        <v>44927</v>
      </c>
      <c r="D2751" t="s">
        <v>4703</v>
      </c>
      <c r="E2751" t="s">
        <v>517</v>
      </c>
      <c r="F2751" t="str">
        <f>VLOOKUP(orders[[#This Row],[product_id]],Products!A:C,3,0)</f>
        <v>Electronics</v>
      </c>
      <c r="G2751">
        <v>2</v>
      </c>
      <c r="H2751" s="6">
        <v>0.1497889235749478</v>
      </c>
      <c r="I2751" s="2">
        <f>VLOOKUP($E2751,
Products!$A$1:$F$201,MATCH(Orders!I$1,Products!$A$1:$F$1,0),0)</f>
        <v>30304.143268168769</v>
      </c>
      <c r="J2751" s="2">
        <f>VLOOKUP($E2751,
Products!$A$1:$F$201,MATCH(Orders!J$1,Products!$A$1:$F$1,0),0)</f>
        <v>23998.194785181578</v>
      </c>
    </row>
    <row r="2752" spans="1:10">
      <c r="A2752">
        <v>2751</v>
      </c>
      <c r="B2752" s="4">
        <v>45125</v>
      </c>
      <c r="C2752" s="10">
        <f>DATE(YEAR(orders[[#This Row],[order_date]]), MONTH(orders[[#This Row],[order_date]]), 1)</f>
        <v>45108</v>
      </c>
      <c r="D2752" t="s">
        <v>1718</v>
      </c>
      <c r="E2752" t="s">
        <v>550</v>
      </c>
      <c r="F2752" t="str">
        <f>VLOOKUP(orders[[#This Row],[product_id]],Products!A:C,3,0)</f>
        <v>Electronics</v>
      </c>
      <c r="G2752">
        <v>1</v>
      </c>
      <c r="H2752" s="6">
        <v>0.10333167695140147</v>
      </c>
      <c r="I2752" s="2">
        <f>VLOOKUP($E2752,
Products!$A$1:$F$201,MATCH(Orders!I$1,Products!$A$1:$F$1,0),0)</f>
        <v>21928.70634496431</v>
      </c>
      <c r="J2752" s="2">
        <f>VLOOKUP($E2752,
Products!$A$1:$F$201,MATCH(Orders!J$1,Products!$A$1:$F$1,0),0)</f>
        <v>17227.037321653719</v>
      </c>
    </row>
    <row r="2753" spans="1:10">
      <c r="A2753">
        <v>2752</v>
      </c>
      <c r="B2753" s="4">
        <v>44961</v>
      </c>
      <c r="C2753" s="10">
        <f>DATE(YEAR(orders[[#This Row],[order_date]]), MONTH(orders[[#This Row],[order_date]]), 1)</f>
        <v>44958</v>
      </c>
      <c r="D2753" t="s">
        <v>876</v>
      </c>
      <c r="E2753" t="s">
        <v>641</v>
      </c>
      <c r="F2753" t="str">
        <f>VLOOKUP(orders[[#This Row],[product_id]],Products!A:C,3,0)</f>
        <v>Appliances</v>
      </c>
      <c r="G2753">
        <v>1</v>
      </c>
      <c r="H2753" s="6">
        <v>6.6841589054384448E-2</v>
      </c>
      <c r="I2753" s="2">
        <f>VLOOKUP($E2753,
Products!$A$1:$F$201,MATCH(Orders!I$1,Products!$A$1:$F$1,0),0)</f>
        <v>27167.965718506261</v>
      </c>
      <c r="J2753" s="2">
        <f>VLOOKUP($E2753,
Products!$A$1:$F$201,MATCH(Orders!J$1,Products!$A$1:$F$1,0),0)</f>
        <v>19748.025676381669</v>
      </c>
    </row>
    <row r="2754" spans="1:10">
      <c r="A2754">
        <v>2753</v>
      </c>
      <c r="B2754" s="4">
        <v>45088</v>
      </c>
      <c r="C2754" s="10">
        <f>DATE(YEAR(orders[[#This Row],[order_date]]), MONTH(orders[[#This Row],[order_date]]), 1)</f>
        <v>45078</v>
      </c>
      <c r="D2754" t="s">
        <v>1555</v>
      </c>
      <c r="E2754" t="s">
        <v>514</v>
      </c>
      <c r="F2754" t="str">
        <f>VLOOKUP(orders[[#This Row],[product_id]],Products!A:C,3,0)</f>
        <v>Electronics</v>
      </c>
      <c r="G2754">
        <v>1</v>
      </c>
      <c r="H2754" s="6">
        <v>0.20745227894022428</v>
      </c>
      <c r="I2754" s="2">
        <f>VLOOKUP($E2754,
Products!$A$1:$F$201,MATCH(Orders!I$1,Products!$A$1:$F$1,0),0)</f>
        <v>16482.730474054071</v>
      </c>
      <c r="J2754" s="2">
        <f>VLOOKUP($E2754,
Products!$A$1:$F$201,MATCH(Orders!J$1,Products!$A$1:$F$1,0),0)</f>
        <v>12480.81165565178</v>
      </c>
    </row>
    <row r="2755" spans="1:10">
      <c r="A2755">
        <v>2754</v>
      </c>
      <c r="B2755" s="4">
        <v>45908</v>
      </c>
      <c r="C2755" s="10">
        <f>DATE(YEAR(orders[[#This Row],[order_date]]), MONTH(orders[[#This Row],[order_date]]), 1)</f>
        <v>45901</v>
      </c>
      <c r="D2755" t="s">
        <v>1499</v>
      </c>
      <c r="E2755" t="s">
        <v>506</v>
      </c>
      <c r="F2755" t="str">
        <f>VLOOKUP(orders[[#This Row],[product_id]],Products!A:C,3,0)</f>
        <v>Electronics</v>
      </c>
      <c r="G2755">
        <v>2</v>
      </c>
      <c r="H2755" s="6">
        <v>0.118541317141516</v>
      </c>
      <c r="I2755" s="2">
        <f>VLOOKUP($E2755,
Products!$A$1:$F$201,MATCH(Orders!I$1,Products!$A$1:$F$1,0),0)</f>
        <v>2354.115904304108</v>
      </c>
      <c r="J2755" s="2">
        <f>VLOOKUP($E2755,
Products!$A$1:$F$201,MATCH(Orders!J$1,Products!$A$1:$F$1,0),0)</f>
        <v>1810.784620830796</v>
      </c>
    </row>
    <row r="2756" spans="1:10">
      <c r="A2756">
        <v>2755</v>
      </c>
      <c r="B2756" s="4">
        <v>45725</v>
      </c>
      <c r="C2756" s="10">
        <f>DATE(YEAR(orders[[#This Row],[order_date]]), MONTH(orders[[#This Row],[order_date]]), 1)</f>
        <v>45717</v>
      </c>
      <c r="D2756" t="s">
        <v>2294</v>
      </c>
      <c r="E2756" t="s">
        <v>638</v>
      </c>
      <c r="F2756" t="str">
        <f>VLOOKUP(orders[[#This Row],[product_id]],Products!A:C,3,0)</f>
        <v>Electronics</v>
      </c>
      <c r="G2756">
        <v>2</v>
      </c>
      <c r="H2756" s="6">
        <v>0.21771733161671064</v>
      </c>
      <c r="I2756" s="2">
        <f>VLOOKUP($E2756,
Products!$A$1:$F$201,MATCH(Orders!I$1,Products!$A$1:$F$1,0),0)</f>
        <v>11118.17778596276</v>
      </c>
      <c r="J2756" s="2">
        <f>VLOOKUP($E2756,
Products!$A$1:$F$201,MATCH(Orders!J$1,Products!$A$1:$F$1,0),0)</f>
        <v>7887.697719413397</v>
      </c>
    </row>
    <row r="2757" spans="1:10">
      <c r="A2757">
        <v>2756</v>
      </c>
      <c r="B2757" s="4">
        <v>45821</v>
      </c>
      <c r="C2757" s="10">
        <f>DATE(YEAR(orders[[#This Row],[order_date]]), MONTH(orders[[#This Row],[order_date]]), 1)</f>
        <v>45809</v>
      </c>
      <c r="D2757" t="s">
        <v>830</v>
      </c>
      <c r="E2757" t="s">
        <v>576</v>
      </c>
      <c r="F2757" t="str">
        <f>VLOOKUP(orders[[#This Row],[product_id]],Products!A:C,3,0)</f>
        <v>Electronics</v>
      </c>
      <c r="G2757">
        <v>2</v>
      </c>
      <c r="H2757" s="6">
        <v>0.22232104527203264</v>
      </c>
      <c r="I2757" s="2">
        <f>VLOOKUP($E2757,
Products!$A$1:$F$201,MATCH(Orders!I$1,Products!$A$1:$F$1,0),0)</f>
        <v>12571.90922514794</v>
      </c>
      <c r="J2757" s="2">
        <f>VLOOKUP($E2757,
Products!$A$1:$F$201,MATCH(Orders!J$1,Products!$A$1:$F$1,0),0)</f>
        <v>9314.5536289888332</v>
      </c>
    </row>
    <row r="2758" spans="1:10">
      <c r="A2758">
        <v>2757</v>
      </c>
      <c r="B2758" s="4">
        <v>45397</v>
      </c>
      <c r="C2758" s="10">
        <f>DATE(YEAR(orders[[#This Row],[order_date]]), MONTH(orders[[#This Row],[order_date]]), 1)</f>
        <v>45383</v>
      </c>
      <c r="D2758" t="s">
        <v>880</v>
      </c>
      <c r="E2758" t="s">
        <v>559</v>
      </c>
      <c r="F2758" t="str">
        <f>VLOOKUP(orders[[#This Row],[product_id]],Products!A:C,3,0)</f>
        <v>Electronics</v>
      </c>
      <c r="G2758">
        <v>1</v>
      </c>
      <c r="H2758" s="6">
        <v>0.11513795669531431</v>
      </c>
      <c r="I2758" s="2">
        <f>VLOOKUP($E2758,
Products!$A$1:$F$201,MATCH(Orders!I$1,Products!$A$1:$F$1,0),0)</f>
        <v>2588.546892391822</v>
      </c>
      <c r="J2758" s="2">
        <f>VLOOKUP($E2758,
Products!$A$1:$F$201,MATCH(Orders!J$1,Products!$A$1:$F$1,0),0)</f>
        <v>1942.6863840762869</v>
      </c>
    </row>
    <row r="2759" spans="1:10">
      <c r="A2759">
        <v>2758</v>
      </c>
      <c r="B2759" s="4">
        <v>45457</v>
      </c>
      <c r="C2759" s="10">
        <f>DATE(YEAR(orders[[#This Row],[order_date]]), MONTH(orders[[#This Row],[order_date]]), 1)</f>
        <v>45444</v>
      </c>
      <c r="D2759" t="s">
        <v>3257</v>
      </c>
      <c r="E2759" t="s">
        <v>609</v>
      </c>
      <c r="F2759" t="str">
        <f>VLOOKUP(orders[[#This Row],[product_id]],Products!A:C,3,0)</f>
        <v>Appliances</v>
      </c>
      <c r="G2759">
        <v>2</v>
      </c>
      <c r="H2759" s="6">
        <v>7.5738428734525534E-2</v>
      </c>
      <c r="I2759" s="2">
        <f>VLOOKUP($E2759,
Products!$A$1:$F$201,MATCH(Orders!I$1,Products!$A$1:$F$1,0),0)</f>
        <v>2159.5378031052392</v>
      </c>
      <c r="J2759" s="2">
        <f>VLOOKUP($E2759,
Products!$A$1:$F$201,MATCH(Orders!J$1,Products!$A$1:$F$1,0),0)</f>
        <v>1501.9415981313371</v>
      </c>
    </row>
    <row r="2760" spans="1:10">
      <c r="A2760">
        <v>2759</v>
      </c>
      <c r="B2760" s="4">
        <v>45718</v>
      </c>
      <c r="C2760" s="10">
        <f>DATE(YEAR(orders[[#This Row],[order_date]]), MONTH(orders[[#This Row],[order_date]]), 1)</f>
        <v>45717</v>
      </c>
      <c r="D2760" t="s">
        <v>4554</v>
      </c>
      <c r="E2760" t="s">
        <v>657</v>
      </c>
      <c r="F2760" t="str">
        <f>VLOOKUP(orders[[#This Row],[product_id]],Products!A:C,3,0)</f>
        <v>Appliances</v>
      </c>
      <c r="G2760">
        <v>1</v>
      </c>
      <c r="H2760" s="6">
        <v>0.11388546103533075</v>
      </c>
      <c r="I2760" s="2">
        <f>VLOOKUP($E2760,
Products!$A$1:$F$201,MATCH(Orders!I$1,Products!$A$1:$F$1,0),0)</f>
        <v>6275.8669412443169</v>
      </c>
      <c r="J2760" s="2">
        <f>VLOOKUP($E2760,
Products!$A$1:$F$201,MATCH(Orders!J$1,Products!$A$1:$F$1,0),0)</f>
        <v>4742.5097602697688</v>
      </c>
    </row>
    <row r="2761" spans="1:10">
      <c r="A2761">
        <v>2760</v>
      </c>
      <c r="B2761" s="4">
        <v>45778</v>
      </c>
      <c r="C2761" s="10">
        <f>DATE(YEAR(orders[[#This Row],[order_date]]), MONTH(orders[[#This Row],[order_date]]), 1)</f>
        <v>45778</v>
      </c>
      <c r="D2761" t="s">
        <v>2506</v>
      </c>
      <c r="E2761" t="s">
        <v>659</v>
      </c>
      <c r="F2761" t="str">
        <f>VLOOKUP(orders[[#This Row],[product_id]],Products!A:C,3,0)</f>
        <v>Appliances</v>
      </c>
      <c r="G2761">
        <v>3</v>
      </c>
      <c r="H2761" s="6">
        <v>0.10708322508073509</v>
      </c>
      <c r="I2761" s="2">
        <f>VLOOKUP($E2761,
Products!$A$1:$F$201,MATCH(Orders!I$1,Products!$A$1:$F$1,0),0)</f>
        <v>25646.095965041459</v>
      </c>
      <c r="J2761" s="2">
        <f>VLOOKUP($E2761,
Products!$A$1:$F$201,MATCH(Orders!J$1,Products!$A$1:$F$1,0),0)</f>
        <v>18749.646593308222</v>
      </c>
    </row>
    <row r="2762" spans="1:10">
      <c r="A2762">
        <v>2761</v>
      </c>
      <c r="B2762" s="4">
        <v>45274</v>
      </c>
      <c r="C2762" s="10">
        <f>DATE(YEAR(orders[[#This Row],[order_date]]), MONTH(orders[[#This Row],[order_date]]), 1)</f>
        <v>45261</v>
      </c>
      <c r="D2762" t="s">
        <v>4162</v>
      </c>
      <c r="E2762" t="s">
        <v>515</v>
      </c>
      <c r="F2762" t="str">
        <f>VLOOKUP(orders[[#This Row],[product_id]],Products!A:C,3,0)</f>
        <v>Appliances</v>
      </c>
      <c r="G2762">
        <v>2</v>
      </c>
      <c r="H2762" s="6">
        <v>6.4074242463445133E-2</v>
      </c>
      <c r="I2762" s="2">
        <f>VLOOKUP($E2762,
Products!$A$1:$F$201,MATCH(Orders!I$1,Products!$A$1:$F$1,0),0)</f>
        <v>2136.8180837738519</v>
      </c>
      <c r="J2762" s="2">
        <f>VLOOKUP($E2762,
Products!$A$1:$F$201,MATCH(Orders!J$1,Products!$A$1:$F$1,0),0)</f>
        <v>1689.48738136013</v>
      </c>
    </row>
    <row r="2763" spans="1:10">
      <c r="A2763">
        <v>2762</v>
      </c>
      <c r="B2763" s="4">
        <v>45620</v>
      </c>
      <c r="C2763" s="10">
        <f>DATE(YEAR(orders[[#This Row],[order_date]]), MONTH(orders[[#This Row],[order_date]]), 1)</f>
        <v>45597</v>
      </c>
      <c r="D2763" t="s">
        <v>3464</v>
      </c>
      <c r="E2763" t="s">
        <v>694</v>
      </c>
      <c r="F2763" t="str">
        <f>VLOOKUP(orders[[#This Row],[product_id]],Products!A:C,3,0)</f>
        <v>Appliances</v>
      </c>
      <c r="G2763">
        <v>1</v>
      </c>
      <c r="H2763" s="6">
        <v>8.8578190446780836E-2</v>
      </c>
      <c r="I2763" s="2">
        <f>VLOOKUP($E2763,
Products!$A$1:$F$201,MATCH(Orders!I$1,Products!$A$1:$F$1,0),0)</f>
        <v>6319.3885218993337</v>
      </c>
      <c r="J2763" s="2">
        <f>VLOOKUP($E2763,
Products!$A$1:$F$201,MATCH(Orders!J$1,Products!$A$1:$F$1,0),0)</f>
        <v>4956.0125433870189</v>
      </c>
    </row>
    <row r="2764" spans="1:10">
      <c r="A2764">
        <v>2763</v>
      </c>
      <c r="B2764" s="4">
        <v>45861</v>
      </c>
      <c r="C2764" s="10">
        <f>DATE(YEAR(orders[[#This Row],[order_date]]), MONTH(orders[[#This Row],[order_date]]), 1)</f>
        <v>45839</v>
      </c>
      <c r="D2764" t="s">
        <v>4545</v>
      </c>
      <c r="E2764" t="s">
        <v>545</v>
      </c>
      <c r="F2764" t="str">
        <f>VLOOKUP(orders[[#This Row],[product_id]],Products!A:C,3,0)</f>
        <v>Electronics</v>
      </c>
      <c r="G2764">
        <v>2</v>
      </c>
      <c r="H2764" s="6">
        <v>0.22797534595073343</v>
      </c>
      <c r="I2764" s="2">
        <f>VLOOKUP($E2764,
Products!$A$1:$F$201,MATCH(Orders!I$1,Products!$A$1:$F$1,0),0)</f>
        <v>11292.44914297154</v>
      </c>
      <c r="J2764" s="2">
        <f>VLOOKUP($E2764,
Products!$A$1:$F$201,MATCH(Orders!J$1,Products!$A$1:$F$1,0),0)</f>
        <v>7616.0274340726546</v>
      </c>
    </row>
    <row r="2765" spans="1:10">
      <c r="A2765">
        <v>2764</v>
      </c>
      <c r="B2765" s="4">
        <v>45839</v>
      </c>
      <c r="C2765" s="10">
        <f>DATE(YEAR(orders[[#This Row],[order_date]]), MONTH(orders[[#This Row],[order_date]]), 1)</f>
        <v>45839</v>
      </c>
      <c r="D2765" t="s">
        <v>4461</v>
      </c>
      <c r="E2765" t="s">
        <v>549</v>
      </c>
      <c r="F2765" t="str">
        <f>VLOOKUP(orders[[#This Row],[product_id]],Products!A:C,3,0)</f>
        <v>Electronics</v>
      </c>
      <c r="G2765">
        <v>2</v>
      </c>
      <c r="H2765" s="6">
        <v>0.12133484622669534</v>
      </c>
      <c r="I2765" s="2">
        <f>VLOOKUP($E2765,
Products!$A$1:$F$201,MATCH(Orders!I$1,Products!$A$1:$F$1,0),0)</f>
        <v>32579.222893763279</v>
      </c>
      <c r="J2765" s="2">
        <f>VLOOKUP($E2765,
Products!$A$1:$F$201,MATCH(Orders!J$1,Products!$A$1:$F$1,0),0)</f>
        <v>22472.912188105081</v>
      </c>
    </row>
    <row r="2766" spans="1:10">
      <c r="A2766">
        <v>2765</v>
      </c>
      <c r="B2766" s="4">
        <v>45073</v>
      </c>
      <c r="C2766" s="10">
        <f>DATE(YEAR(orders[[#This Row],[order_date]]), MONTH(orders[[#This Row],[order_date]]), 1)</f>
        <v>45047</v>
      </c>
      <c r="D2766" t="s">
        <v>4348</v>
      </c>
      <c r="E2766" t="s">
        <v>617</v>
      </c>
      <c r="F2766" t="str">
        <f>VLOOKUP(orders[[#This Row],[product_id]],Products!A:C,3,0)</f>
        <v>Electronics</v>
      </c>
      <c r="G2766">
        <v>3</v>
      </c>
      <c r="H2766" s="6">
        <v>0.20463590319976321</v>
      </c>
      <c r="I2766" s="2">
        <f>VLOOKUP($E2766,
Products!$A$1:$F$201,MATCH(Orders!I$1,Products!$A$1:$F$1,0),0)</f>
        <v>19466.867434847129</v>
      </c>
      <c r="J2766" s="2">
        <f>VLOOKUP($E2766,
Products!$A$1:$F$201,MATCH(Orders!J$1,Products!$A$1:$F$1,0),0)</f>
        <v>13371.790482684521</v>
      </c>
    </row>
    <row r="2767" spans="1:10">
      <c r="A2767">
        <v>2766</v>
      </c>
      <c r="B2767" s="4">
        <v>45601</v>
      </c>
      <c r="C2767" s="10">
        <f>DATE(YEAR(orders[[#This Row],[order_date]]), MONTH(orders[[#This Row],[order_date]]), 1)</f>
        <v>45597</v>
      </c>
      <c r="D2767" t="s">
        <v>811</v>
      </c>
      <c r="E2767" t="s">
        <v>517</v>
      </c>
      <c r="F2767" t="str">
        <f>VLOOKUP(orders[[#This Row],[product_id]],Products!A:C,3,0)</f>
        <v>Electronics</v>
      </c>
      <c r="G2767">
        <v>3</v>
      </c>
      <c r="H2767" s="6">
        <v>0.18233293330345413</v>
      </c>
      <c r="I2767" s="2">
        <f>VLOOKUP($E2767,
Products!$A$1:$F$201,MATCH(Orders!I$1,Products!$A$1:$F$1,0),0)</f>
        <v>30304.143268168769</v>
      </c>
      <c r="J2767" s="2">
        <f>VLOOKUP($E2767,
Products!$A$1:$F$201,MATCH(Orders!J$1,Products!$A$1:$F$1,0),0)</f>
        <v>23998.194785181578</v>
      </c>
    </row>
    <row r="2768" spans="1:10">
      <c r="A2768">
        <v>2767</v>
      </c>
      <c r="B2768" s="4">
        <v>45613</v>
      </c>
      <c r="C2768" s="10">
        <f>DATE(YEAR(orders[[#This Row],[order_date]]), MONTH(orders[[#This Row],[order_date]]), 1)</f>
        <v>45597</v>
      </c>
      <c r="D2768" t="s">
        <v>2676</v>
      </c>
      <c r="E2768" t="s">
        <v>527</v>
      </c>
      <c r="F2768" t="str">
        <f>VLOOKUP(orders[[#This Row],[product_id]],Products!A:C,3,0)</f>
        <v>Appliances</v>
      </c>
      <c r="G2768">
        <v>1</v>
      </c>
      <c r="H2768" s="6">
        <v>8.1698429660714861E-2</v>
      </c>
      <c r="I2768" s="2">
        <f>VLOOKUP($E2768,
Products!$A$1:$F$201,MATCH(Orders!I$1,Products!$A$1:$F$1,0),0)</f>
        <v>25833.54427698228</v>
      </c>
      <c r="J2768" s="2">
        <f>VLOOKUP($E2768,
Products!$A$1:$F$201,MATCH(Orders!J$1,Products!$A$1:$F$1,0),0)</f>
        <v>16827.881451334611</v>
      </c>
    </row>
    <row r="2769" spans="1:10">
      <c r="A2769">
        <v>2768</v>
      </c>
      <c r="B2769" s="4">
        <v>45886</v>
      </c>
      <c r="C2769" s="10">
        <f>DATE(YEAR(orders[[#This Row],[order_date]]), MONTH(orders[[#This Row],[order_date]]), 1)</f>
        <v>45870</v>
      </c>
      <c r="D2769" t="s">
        <v>2366</v>
      </c>
      <c r="E2769" t="s">
        <v>660</v>
      </c>
      <c r="F2769" t="str">
        <f>VLOOKUP(orders[[#This Row],[product_id]],Products!A:C,3,0)</f>
        <v>Appliances</v>
      </c>
      <c r="G2769">
        <v>2</v>
      </c>
      <c r="H2769" s="6">
        <v>5.034184400308029E-2</v>
      </c>
      <c r="I2769" s="2">
        <f>VLOOKUP($E2769,
Products!$A$1:$F$201,MATCH(Orders!I$1,Products!$A$1:$F$1,0),0)</f>
        <v>25996.564605776519</v>
      </c>
      <c r="J2769" s="2">
        <f>VLOOKUP($E2769,
Products!$A$1:$F$201,MATCH(Orders!J$1,Products!$A$1:$F$1,0),0)</f>
        <v>20210.769869456319</v>
      </c>
    </row>
    <row r="2770" spans="1:10">
      <c r="A2770">
        <v>2769</v>
      </c>
      <c r="B2770" s="4">
        <v>45612</v>
      </c>
      <c r="C2770" s="10">
        <f>DATE(YEAR(orders[[#This Row],[order_date]]), MONTH(orders[[#This Row],[order_date]]), 1)</f>
        <v>45597</v>
      </c>
      <c r="D2770" t="s">
        <v>3281</v>
      </c>
      <c r="E2770" t="s">
        <v>700</v>
      </c>
      <c r="F2770" t="str">
        <f>VLOOKUP(orders[[#This Row],[product_id]],Products!A:C,3,0)</f>
        <v>Electronics</v>
      </c>
      <c r="G2770">
        <v>3</v>
      </c>
      <c r="H2770" s="6">
        <v>0.17070688790555955</v>
      </c>
      <c r="I2770" s="2">
        <f>VLOOKUP($E2770,
Products!$A$1:$F$201,MATCH(Orders!I$1,Products!$A$1:$F$1,0),0)</f>
        <v>11070.26215043813</v>
      </c>
      <c r="J2770" s="2">
        <f>VLOOKUP($E2770,
Products!$A$1:$F$201,MATCH(Orders!J$1,Products!$A$1:$F$1,0),0)</f>
        <v>7867.3909748932683</v>
      </c>
    </row>
    <row r="2771" spans="1:10">
      <c r="A2771">
        <v>2770</v>
      </c>
      <c r="B2771" s="4">
        <v>45047</v>
      </c>
      <c r="C2771" s="10">
        <f>DATE(YEAR(orders[[#This Row],[order_date]]), MONTH(orders[[#This Row],[order_date]]), 1)</f>
        <v>45047</v>
      </c>
      <c r="D2771" t="s">
        <v>743</v>
      </c>
      <c r="E2771" t="s">
        <v>587</v>
      </c>
      <c r="F2771" t="str">
        <f>VLOOKUP(orders[[#This Row],[product_id]],Products!A:C,3,0)</f>
        <v>Electronics</v>
      </c>
      <c r="G2771">
        <v>2</v>
      </c>
      <c r="H2771" s="6">
        <v>0.10428884016271719</v>
      </c>
      <c r="I2771" s="2">
        <f>VLOOKUP($E2771,
Products!$A$1:$F$201,MATCH(Orders!I$1,Products!$A$1:$F$1,0),0)</f>
        <v>16527.367619686949</v>
      </c>
      <c r="J2771" s="2">
        <f>VLOOKUP($E2771,
Products!$A$1:$F$201,MATCH(Orders!J$1,Products!$A$1:$F$1,0),0)</f>
        <v>12533.62883070202</v>
      </c>
    </row>
    <row r="2772" spans="1:10">
      <c r="A2772">
        <v>2771</v>
      </c>
      <c r="B2772" s="4">
        <v>45345</v>
      </c>
      <c r="C2772" s="10">
        <f>DATE(YEAR(orders[[#This Row],[order_date]]), MONTH(orders[[#This Row],[order_date]]), 1)</f>
        <v>45323</v>
      </c>
      <c r="D2772" t="s">
        <v>1100</v>
      </c>
      <c r="E2772" t="s">
        <v>702</v>
      </c>
      <c r="F2772" t="str">
        <f>VLOOKUP(orders[[#This Row],[product_id]],Products!A:C,3,0)</f>
        <v>Electronics</v>
      </c>
      <c r="G2772">
        <v>1</v>
      </c>
      <c r="H2772" s="6">
        <v>0.11741553336428423</v>
      </c>
      <c r="I2772" s="2">
        <f>VLOOKUP($E2772,
Products!$A$1:$F$201,MATCH(Orders!I$1,Products!$A$1:$F$1,0),0)</f>
        <v>11240.591105652349</v>
      </c>
      <c r="J2772" s="2">
        <f>VLOOKUP($E2772,
Products!$A$1:$F$201,MATCH(Orders!J$1,Products!$A$1:$F$1,0),0)</f>
        <v>7671.9523119121068</v>
      </c>
    </row>
    <row r="2773" spans="1:10">
      <c r="A2773">
        <v>2772</v>
      </c>
      <c r="B2773" s="4">
        <v>45276</v>
      </c>
      <c r="C2773" s="10">
        <f>DATE(YEAR(orders[[#This Row],[order_date]]), MONTH(orders[[#This Row],[order_date]]), 1)</f>
        <v>45261</v>
      </c>
      <c r="D2773" t="s">
        <v>4532</v>
      </c>
      <c r="E2773" t="s">
        <v>647</v>
      </c>
      <c r="F2773" t="str">
        <f>VLOOKUP(orders[[#This Row],[product_id]],Products!A:C,3,0)</f>
        <v>Electronics</v>
      </c>
      <c r="G2773">
        <v>1</v>
      </c>
      <c r="H2773" s="6">
        <v>0.15624927278758616</v>
      </c>
      <c r="I2773" s="2">
        <f>VLOOKUP($E2773,
Products!$A$1:$F$201,MATCH(Orders!I$1,Products!$A$1:$F$1,0),0)</f>
        <v>23187.883920109041</v>
      </c>
      <c r="J2773" s="2">
        <f>VLOOKUP($E2773,
Products!$A$1:$F$201,MATCH(Orders!J$1,Products!$A$1:$F$1,0),0)</f>
        <v>16217.564081273829</v>
      </c>
    </row>
    <row r="2774" spans="1:10">
      <c r="A2774">
        <v>2773</v>
      </c>
      <c r="B2774" s="4">
        <v>44968</v>
      </c>
      <c r="C2774" s="10">
        <f>DATE(YEAR(orders[[#This Row],[order_date]]), MONTH(orders[[#This Row],[order_date]]), 1)</f>
        <v>44958</v>
      </c>
      <c r="D2774" t="s">
        <v>1626</v>
      </c>
      <c r="E2774" t="s">
        <v>658</v>
      </c>
      <c r="F2774" t="str">
        <f>VLOOKUP(orders[[#This Row],[product_id]],Products!A:C,3,0)</f>
        <v>Electronics</v>
      </c>
      <c r="G2774">
        <v>1</v>
      </c>
      <c r="H2774" s="6">
        <v>0.17218724351649692</v>
      </c>
      <c r="I2774" s="2">
        <f>VLOOKUP($E2774,
Products!$A$1:$F$201,MATCH(Orders!I$1,Products!$A$1:$F$1,0),0)</f>
        <v>2455.4664524813788</v>
      </c>
      <c r="J2774" s="2">
        <f>VLOOKUP($E2774,
Products!$A$1:$F$201,MATCH(Orders!J$1,Products!$A$1:$F$1,0),0)</f>
        <v>1763.2139459131699</v>
      </c>
    </row>
    <row r="2775" spans="1:10">
      <c r="A2775">
        <v>2774</v>
      </c>
      <c r="B2775" s="4">
        <v>44955</v>
      </c>
      <c r="C2775" s="10">
        <f>DATE(YEAR(orders[[#This Row],[order_date]]), MONTH(orders[[#This Row],[order_date]]), 1)</f>
        <v>44927</v>
      </c>
      <c r="D2775" t="s">
        <v>3230</v>
      </c>
      <c r="E2775" t="s">
        <v>557</v>
      </c>
      <c r="F2775" t="str">
        <f>VLOOKUP(orders[[#This Row],[product_id]],Products!A:C,3,0)</f>
        <v>Electronics</v>
      </c>
      <c r="G2775">
        <v>2</v>
      </c>
      <c r="H2775" s="6">
        <v>0.11286205804773843</v>
      </c>
      <c r="I2775" s="2">
        <f>VLOOKUP($E2775,
Products!$A$1:$F$201,MATCH(Orders!I$1,Products!$A$1:$F$1,0),0)</f>
        <v>23950.56449224626</v>
      </c>
      <c r="J2775" s="2">
        <f>VLOOKUP($E2775,
Products!$A$1:$F$201,MATCH(Orders!J$1,Products!$A$1:$F$1,0),0)</f>
        <v>16488.618979732779</v>
      </c>
    </row>
    <row r="2776" spans="1:10">
      <c r="A2776">
        <v>2775</v>
      </c>
      <c r="B2776" s="4">
        <v>45892</v>
      </c>
      <c r="C2776" s="10">
        <f>DATE(YEAR(orders[[#This Row],[order_date]]), MONTH(orders[[#This Row],[order_date]]), 1)</f>
        <v>45870</v>
      </c>
      <c r="D2776" t="s">
        <v>2196</v>
      </c>
      <c r="E2776" t="s">
        <v>617</v>
      </c>
      <c r="F2776" t="str">
        <f>VLOOKUP(orders[[#This Row],[product_id]],Products!A:C,3,0)</f>
        <v>Electronics</v>
      </c>
      <c r="G2776">
        <v>1</v>
      </c>
      <c r="H2776" s="6">
        <v>0.22374837731740094</v>
      </c>
      <c r="I2776" s="2">
        <f>VLOOKUP($E2776,
Products!$A$1:$F$201,MATCH(Orders!I$1,Products!$A$1:$F$1,0),0)</f>
        <v>19466.867434847129</v>
      </c>
      <c r="J2776" s="2">
        <f>VLOOKUP($E2776,
Products!$A$1:$F$201,MATCH(Orders!J$1,Products!$A$1:$F$1,0),0)</f>
        <v>13371.790482684521</v>
      </c>
    </row>
    <row r="2777" spans="1:10">
      <c r="A2777">
        <v>2776</v>
      </c>
      <c r="B2777" s="4">
        <v>45711</v>
      </c>
      <c r="C2777" s="10">
        <f>DATE(YEAR(orders[[#This Row],[order_date]]), MONTH(orders[[#This Row],[order_date]]), 1)</f>
        <v>45689</v>
      </c>
      <c r="D2777" t="s">
        <v>1427</v>
      </c>
      <c r="E2777" t="s">
        <v>623</v>
      </c>
      <c r="F2777" t="str">
        <f>VLOOKUP(orders[[#This Row],[product_id]],Products!A:C,3,0)</f>
        <v>Electronics</v>
      </c>
      <c r="G2777">
        <v>2</v>
      </c>
      <c r="H2777" s="6">
        <v>0.24190778085074369</v>
      </c>
      <c r="I2777" s="2">
        <f>VLOOKUP($E2777,
Products!$A$1:$F$201,MATCH(Orders!I$1,Products!$A$1:$F$1,0),0)</f>
        <v>27422.76406600175</v>
      </c>
      <c r="J2777" s="2">
        <f>VLOOKUP($E2777,
Products!$A$1:$F$201,MATCH(Orders!J$1,Products!$A$1:$F$1,0),0)</f>
        <v>18707.390708641691</v>
      </c>
    </row>
    <row r="2778" spans="1:10">
      <c r="A2778">
        <v>2777</v>
      </c>
      <c r="B2778" s="4">
        <v>44940</v>
      </c>
      <c r="C2778" s="10">
        <f>DATE(YEAR(orders[[#This Row],[order_date]]), MONTH(orders[[#This Row],[order_date]]), 1)</f>
        <v>44927</v>
      </c>
      <c r="D2778" t="s">
        <v>4282</v>
      </c>
      <c r="E2778" t="s">
        <v>564</v>
      </c>
      <c r="F2778" t="str">
        <f>VLOOKUP(orders[[#This Row],[product_id]],Products!A:C,3,0)</f>
        <v>Electronics</v>
      </c>
      <c r="G2778">
        <v>1</v>
      </c>
      <c r="H2778" s="6">
        <v>0.18945949845136156</v>
      </c>
      <c r="I2778" s="2">
        <f>VLOOKUP($E2778,
Products!$A$1:$F$201,MATCH(Orders!I$1,Products!$A$1:$F$1,0),0)</f>
        <v>21989.290766910399</v>
      </c>
      <c r="J2778" s="2">
        <f>VLOOKUP($E2778,
Products!$A$1:$F$201,MATCH(Orders!J$1,Products!$A$1:$F$1,0),0)</f>
        <v>15566.99865864101</v>
      </c>
    </row>
    <row r="2779" spans="1:10">
      <c r="A2779">
        <v>2778</v>
      </c>
      <c r="B2779" s="4">
        <v>45846</v>
      </c>
      <c r="C2779" s="10">
        <f>DATE(YEAR(orders[[#This Row],[order_date]]), MONTH(orders[[#This Row],[order_date]]), 1)</f>
        <v>45839</v>
      </c>
      <c r="D2779" t="s">
        <v>2736</v>
      </c>
      <c r="E2779" t="s">
        <v>543</v>
      </c>
      <c r="F2779" t="str">
        <f>VLOOKUP(orders[[#This Row],[product_id]],Products!A:C,3,0)</f>
        <v>Appliances</v>
      </c>
      <c r="G2779">
        <v>2</v>
      </c>
      <c r="H2779" s="6">
        <v>0.10467670877275111</v>
      </c>
      <c r="I2779" s="2">
        <f>VLOOKUP($E2779,
Products!$A$1:$F$201,MATCH(Orders!I$1,Products!$A$1:$F$1,0),0)</f>
        <v>2300.989425669633</v>
      </c>
      <c r="J2779" s="2">
        <f>VLOOKUP($E2779,
Products!$A$1:$F$201,MATCH(Orders!J$1,Products!$A$1:$F$1,0),0)</f>
        <v>1726.390958088811</v>
      </c>
    </row>
    <row r="2780" spans="1:10">
      <c r="A2780">
        <v>2779</v>
      </c>
      <c r="B2780" s="4">
        <v>45744</v>
      </c>
      <c r="C2780" s="10">
        <f>DATE(YEAR(orders[[#This Row],[order_date]]), MONTH(orders[[#This Row],[order_date]]), 1)</f>
        <v>45717</v>
      </c>
      <c r="D2780" t="s">
        <v>3068</v>
      </c>
      <c r="E2780" t="s">
        <v>525</v>
      </c>
      <c r="F2780" t="str">
        <f>VLOOKUP(orders[[#This Row],[product_id]],Products!A:C,3,0)</f>
        <v>Electronics</v>
      </c>
      <c r="G2780">
        <v>1</v>
      </c>
      <c r="H2780" s="6">
        <v>0.21082501890723326</v>
      </c>
      <c r="I2780" s="2">
        <f>VLOOKUP($E2780,
Products!$A$1:$F$201,MATCH(Orders!I$1,Products!$A$1:$F$1,0),0)</f>
        <v>2441.7405612875209</v>
      </c>
      <c r="J2780" s="2">
        <f>VLOOKUP($E2780,
Products!$A$1:$F$201,MATCH(Orders!J$1,Products!$A$1:$F$1,0),0)</f>
        <v>1934.1373706011941</v>
      </c>
    </row>
    <row r="2781" spans="1:10">
      <c r="A2781">
        <v>2780</v>
      </c>
      <c r="B2781" s="4">
        <v>45751</v>
      </c>
      <c r="C2781" s="10">
        <f>DATE(YEAR(orders[[#This Row],[order_date]]), MONTH(orders[[#This Row],[order_date]]), 1)</f>
        <v>45748</v>
      </c>
      <c r="D2781" t="s">
        <v>2014</v>
      </c>
      <c r="E2781" t="s">
        <v>583</v>
      </c>
      <c r="F2781" t="str">
        <f>VLOOKUP(orders[[#This Row],[product_id]],Products!A:C,3,0)</f>
        <v>Electronics</v>
      </c>
      <c r="G2781">
        <v>1</v>
      </c>
      <c r="H2781" s="6">
        <v>0.13257458332488148</v>
      </c>
      <c r="I2781" s="2">
        <f>VLOOKUP($E2781,
Products!$A$1:$F$201,MATCH(Orders!I$1,Products!$A$1:$F$1,0),0)</f>
        <v>22677.574574249091</v>
      </c>
      <c r="J2781" s="2">
        <f>VLOOKUP($E2781,
Products!$A$1:$F$201,MATCH(Orders!J$1,Products!$A$1:$F$1,0),0)</f>
        <v>16593.91273362303</v>
      </c>
    </row>
    <row r="2782" spans="1:10">
      <c r="A2782">
        <v>2781</v>
      </c>
      <c r="B2782" s="4">
        <v>45798</v>
      </c>
      <c r="C2782" s="10">
        <f>DATE(YEAR(orders[[#This Row],[order_date]]), MONTH(orders[[#This Row],[order_date]]), 1)</f>
        <v>45778</v>
      </c>
      <c r="D2782" t="s">
        <v>4241</v>
      </c>
      <c r="E2782" t="s">
        <v>525</v>
      </c>
      <c r="F2782" t="str">
        <f>VLOOKUP(orders[[#This Row],[product_id]],Products!A:C,3,0)</f>
        <v>Electronics</v>
      </c>
      <c r="G2782">
        <v>3</v>
      </c>
      <c r="H2782" s="6">
        <v>0.21004825060648205</v>
      </c>
      <c r="I2782" s="2">
        <f>VLOOKUP($E2782,
Products!$A$1:$F$201,MATCH(Orders!I$1,Products!$A$1:$F$1,0),0)</f>
        <v>2441.7405612875209</v>
      </c>
      <c r="J2782" s="2">
        <f>VLOOKUP($E2782,
Products!$A$1:$F$201,MATCH(Orders!J$1,Products!$A$1:$F$1,0),0)</f>
        <v>1934.1373706011941</v>
      </c>
    </row>
    <row r="2783" spans="1:10">
      <c r="A2783">
        <v>2782</v>
      </c>
      <c r="B2783" s="4">
        <v>45221</v>
      </c>
      <c r="C2783" s="10">
        <f>DATE(YEAR(orders[[#This Row],[order_date]]), MONTH(orders[[#This Row],[order_date]]), 1)</f>
        <v>45200</v>
      </c>
      <c r="D2783" t="s">
        <v>2735</v>
      </c>
      <c r="E2783" t="s">
        <v>689</v>
      </c>
      <c r="F2783" t="str">
        <f>VLOOKUP(orders[[#This Row],[product_id]],Products!A:C,3,0)</f>
        <v>Electronics</v>
      </c>
      <c r="G2783">
        <v>1</v>
      </c>
      <c r="H2783" s="6">
        <v>0.16515206744127056</v>
      </c>
      <c r="I2783" s="2">
        <f>VLOOKUP($E2783,
Products!$A$1:$F$201,MATCH(Orders!I$1,Products!$A$1:$F$1,0),0)</f>
        <v>22021.70433799336</v>
      </c>
      <c r="J2783" s="2">
        <f>VLOOKUP($E2783,
Products!$A$1:$F$201,MATCH(Orders!J$1,Products!$A$1:$F$1,0),0)</f>
        <v>16990.60087110737</v>
      </c>
    </row>
    <row r="2784" spans="1:10">
      <c r="A2784">
        <v>2783</v>
      </c>
      <c r="B2784" s="4">
        <v>45790</v>
      </c>
      <c r="C2784" s="10">
        <f>DATE(YEAR(orders[[#This Row],[order_date]]), MONTH(orders[[#This Row],[order_date]]), 1)</f>
        <v>45778</v>
      </c>
      <c r="D2784" t="s">
        <v>2409</v>
      </c>
      <c r="E2784" t="s">
        <v>606</v>
      </c>
      <c r="F2784" t="str">
        <f>VLOOKUP(orders[[#This Row],[product_id]],Products!A:C,3,0)</f>
        <v>Appliances</v>
      </c>
      <c r="G2784">
        <v>1</v>
      </c>
      <c r="H2784" s="6">
        <v>0.13826154525469297</v>
      </c>
      <c r="I2784" s="2">
        <f>VLOOKUP($E2784,
Products!$A$1:$F$201,MATCH(Orders!I$1,Products!$A$1:$F$1,0),0)</f>
        <v>2163.0020078909042</v>
      </c>
      <c r="J2784" s="2">
        <f>VLOOKUP($E2784,
Products!$A$1:$F$201,MATCH(Orders!J$1,Products!$A$1:$F$1,0),0)</f>
        <v>1416.078554182008</v>
      </c>
    </row>
    <row r="2785" spans="1:10">
      <c r="A2785">
        <v>2784</v>
      </c>
      <c r="B2785" s="4">
        <v>45474</v>
      </c>
      <c r="C2785" s="10">
        <f>DATE(YEAR(orders[[#This Row],[order_date]]), MONTH(orders[[#This Row],[order_date]]), 1)</f>
        <v>45474</v>
      </c>
      <c r="D2785" t="s">
        <v>4041</v>
      </c>
      <c r="E2785" t="s">
        <v>615</v>
      </c>
      <c r="F2785" t="str">
        <f>VLOOKUP(orders[[#This Row],[product_id]],Products!A:C,3,0)</f>
        <v>Electronics</v>
      </c>
      <c r="G2785">
        <v>1</v>
      </c>
      <c r="H2785" s="6">
        <v>0.1418124877624565</v>
      </c>
      <c r="I2785" s="2">
        <f>VLOOKUP($E2785,
Products!$A$1:$F$201,MATCH(Orders!I$1,Products!$A$1:$F$1,0),0)</f>
        <v>31155.43680046549</v>
      </c>
      <c r="J2785" s="2">
        <f>VLOOKUP($E2785,
Products!$A$1:$F$201,MATCH(Orders!J$1,Products!$A$1:$F$1,0),0)</f>
        <v>22320.078602545669</v>
      </c>
    </row>
    <row r="2786" spans="1:10">
      <c r="A2786">
        <v>2785</v>
      </c>
      <c r="B2786" s="4">
        <v>45987</v>
      </c>
      <c r="C2786" s="10">
        <f>DATE(YEAR(orders[[#This Row],[order_date]]), MONTH(orders[[#This Row],[order_date]]), 1)</f>
        <v>45962</v>
      </c>
      <c r="D2786" t="s">
        <v>2339</v>
      </c>
      <c r="E2786" t="s">
        <v>535</v>
      </c>
      <c r="F2786" t="str">
        <f>VLOOKUP(orders[[#This Row],[product_id]],Products!A:C,3,0)</f>
        <v>Appliances</v>
      </c>
      <c r="G2786">
        <v>1</v>
      </c>
      <c r="H2786" s="6">
        <v>0.14289519518560642</v>
      </c>
      <c r="I2786" s="2">
        <f>VLOOKUP($E2786,
Products!$A$1:$F$201,MATCH(Orders!I$1,Products!$A$1:$F$1,0),0)</f>
        <v>25188.460642954858</v>
      </c>
      <c r="J2786" s="2">
        <f>VLOOKUP($E2786,
Products!$A$1:$F$201,MATCH(Orders!J$1,Products!$A$1:$F$1,0),0)</f>
        <v>18873.341689191599</v>
      </c>
    </row>
    <row r="2787" spans="1:10">
      <c r="A2787">
        <v>2786</v>
      </c>
      <c r="B2787" s="4">
        <v>45934</v>
      </c>
      <c r="C2787" s="10">
        <f>DATE(YEAR(orders[[#This Row],[order_date]]), MONTH(orders[[#This Row],[order_date]]), 1)</f>
        <v>45931</v>
      </c>
      <c r="D2787" t="s">
        <v>4423</v>
      </c>
      <c r="E2787" t="s">
        <v>612</v>
      </c>
      <c r="F2787" t="str">
        <f>VLOOKUP(orders[[#This Row],[product_id]],Products!A:C,3,0)</f>
        <v>Electronics</v>
      </c>
      <c r="G2787">
        <v>1</v>
      </c>
      <c r="H2787" s="6">
        <v>0.21043683231512908</v>
      </c>
      <c r="I2787" s="2">
        <f>VLOOKUP($E2787,
Products!$A$1:$F$201,MATCH(Orders!I$1,Products!$A$1:$F$1,0),0)</f>
        <v>2704.041843529928</v>
      </c>
      <c r="J2787" s="2">
        <f>VLOOKUP($E2787,
Products!$A$1:$F$201,MATCH(Orders!J$1,Products!$A$1:$F$1,0),0)</f>
        <v>2158.9135708713038</v>
      </c>
    </row>
    <row r="2788" spans="1:10">
      <c r="A2788">
        <v>2787</v>
      </c>
      <c r="B2788" s="4">
        <v>45964</v>
      </c>
      <c r="C2788" s="10">
        <f>DATE(YEAR(orders[[#This Row],[order_date]]), MONTH(orders[[#This Row],[order_date]]), 1)</f>
        <v>45962</v>
      </c>
      <c r="D2788" t="s">
        <v>2158</v>
      </c>
      <c r="E2788" t="s">
        <v>546</v>
      </c>
      <c r="F2788" t="str">
        <f>VLOOKUP(orders[[#This Row],[product_id]],Products!A:C,3,0)</f>
        <v>Electronics</v>
      </c>
      <c r="G2788">
        <v>1</v>
      </c>
      <c r="H2788" s="6">
        <v>0.1199603711007788</v>
      </c>
      <c r="I2788" s="2">
        <f>VLOOKUP($E2788,
Products!$A$1:$F$201,MATCH(Orders!I$1,Products!$A$1:$F$1,0),0)</f>
        <v>21943.16319502375</v>
      </c>
      <c r="J2788" s="2">
        <f>VLOOKUP($E2788,
Products!$A$1:$F$201,MATCH(Orders!J$1,Products!$A$1:$F$1,0),0)</f>
        <v>16937.09489743154</v>
      </c>
    </row>
    <row r="2789" spans="1:10">
      <c r="A2789">
        <v>2788</v>
      </c>
      <c r="B2789" s="4">
        <v>45561</v>
      </c>
      <c r="C2789" s="10">
        <f>DATE(YEAR(orders[[#This Row],[order_date]]), MONTH(orders[[#This Row],[order_date]]), 1)</f>
        <v>45536</v>
      </c>
      <c r="D2789" t="s">
        <v>1070</v>
      </c>
      <c r="E2789" t="s">
        <v>589</v>
      </c>
      <c r="F2789" t="str">
        <f>VLOOKUP(orders[[#This Row],[product_id]],Products!A:C,3,0)</f>
        <v>Appliances</v>
      </c>
      <c r="G2789">
        <v>1</v>
      </c>
      <c r="H2789" s="6">
        <v>0.13604008500996184</v>
      </c>
      <c r="I2789" s="2">
        <f>VLOOKUP($E2789,
Products!$A$1:$F$201,MATCH(Orders!I$1,Products!$A$1:$F$1,0),0)</f>
        <v>6227.1351854710047</v>
      </c>
      <c r="J2789" s="2">
        <f>VLOOKUP($E2789,
Products!$A$1:$F$201,MATCH(Orders!J$1,Products!$A$1:$F$1,0),0)</f>
        <v>4146.7707671772396</v>
      </c>
    </row>
    <row r="2790" spans="1:10">
      <c r="A2790">
        <v>2789</v>
      </c>
      <c r="B2790" s="4">
        <v>45521</v>
      </c>
      <c r="C2790" s="10">
        <f>DATE(YEAR(orders[[#This Row],[order_date]]), MONTH(orders[[#This Row],[order_date]]), 1)</f>
        <v>45505</v>
      </c>
      <c r="D2790" t="s">
        <v>2934</v>
      </c>
      <c r="E2790" t="s">
        <v>576</v>
      </c>
      <c r="F2790" t="str">
        <f>VLOOKUP(orders[[#This Row],[product_id]],Products!A:C,3,0)</f>
        <v>Electronics</v>
      </c>
      <c r="G2790">
        <v>1</v>
      </c>
      <c r="H2790" s="6">
        <v>0.11253024299364939</v>
      </c>
      <c r="I2790" s="2">
        <f>VLOOKUP($E2790,
Products!$A$1:$F$201,MATCH(Orders!I$1,Products!$A$1:$F$1,0),0)</f>
        <v>12571.90922514794</v>
      </c>
      <c r="J2790" s="2">
        <f>VLOOKUP($E2790,
Products!$A$1:$F$201,MATCH(Orders!J$1,Products!$A$1:$F$1,0),0)</f>
        <v>9314.5536289888332</v>
      </c>
    </row>
    <row r="2791" spans="1:10">
      <c r="A2791">
        <v>2790</v>
      </c>
      <c r="B2791" s="4">
        <v>45540</v>
      </c>
      <c r="C2791" s="10">
        <f>DATE(YEAR(orders[[#This Row],[order_date]]), MONTH(orders[[#This Row],[order_date]]), 1)</f>
        <v>45536</v>
      </c>
      <c r="D2791" t="s">
        <v>1439</v>
      </c>
      <c r="E2791" t="s">
        <v>568</v>
      </c>
      <c r="F2791" t="str">
        <f>VLOOKUP(orders[[#This Row],[product_id]],Products!A:C,3,0)</f>
        <v>Electronics</v>
      </c>
      <c r="G2791">
        <v>1</v>
      </c>
      <c r="H2791" s="6">
        <v>0.19237124748630927</v>
      </c>
      <c r="I2791" s="2">
        <f>VLOOKUP($E2791,
Products!$A$1:$F$201,MATCH(Orders!I$1,Products!$A$1:$F$1,0),0)</f>
        <v>21702.72353355262</v>
      </c>
      <c r="J2791" s="2">
        <f>VLOOKUP($E2791,
Products!$A$1:$F$201,MATCH(Orders!J$1,Products!$A$1:$F$1,0),0)</f>
        <v>17244.710704747551</v>
      </c>
    </row>
    <row r="2792" spans="1:10">
      <c r="A2792">
        <v>2791</v>
      </c>
      <c r="B2792" s="4">
        <v>45972</v>
      </c>
      <c r="C2792" s="10">
        <f>DATE(YEAR(orders[[#This Row],[order_date]]), MONTH(orders[[#This Row],[order_date]]), 1)</f>
        <v>45962</v>
      </c>
      <c r="D2792" t="s">
        <v>3629</v>
      </c>
      <c r="E2792" t="s">
        <v>702</v>
      </c>
      <c r="F2792" t="str">
        <f>VLOOKUP(orders[[#This Row],[product_id]],Products!A:C,3,0)</f>
        <v>Electronics</v>
      </c>
      <c r="G2792">
        <v>1</v>
      </c>
      <c r="H2792" s="6">
        <v>0.17114046600562263</v>
      </c>
      <c r="I2792" s="2">
        <f>VLOOKUP($E2792,
Products!$A$1:$F$201,MATCH(Orders!I$1,Products!$A$1:$F$1,0),0)</f>
        <v>11240.591105652349</v>
      </c>
      <c r="J2792" s="2">
        <f>VLOOKUP($E2792,
Products!$A$1:$F$201,MATCH(Orders!J$1,Products!$A$1:$F$1,0),0)</f>
        <v>7671.9523119121068</v>
      </c>
    </row>
    <row r="2793" spans="1:10">
      <c r="A2793">
        <v>2792</v>
      </c>
      <c r="B2793" s="4">
        <v>45391</v>
      </c>
      <c r="C2793" s="10">
        <f>DATE(YEAR(orders[[#This Row],[order_date]]), MONTH(orders[[#This Row],[order_date]]), 1)</f>
        <v>45383</v>
      </c>
      <c r="D2793" t="s">
        <v>3747</v>
      </c>
      <c r="E2793" t="s">
        <v>600</v>
      </c>
      <c r="F2793" t="str">
        <f>VLOOKUP(orders[[#This Row],[product_id]],Products!A:C,3,0)</f>
        <v>Electronics</v>
      </c>
      <c r="G2793">
        <v>3</v>
      </c>
      <c r="H2793" s="6">
        <v>0.23935011760629607</v>
      </c>
      <c r="I2793" s="2">
        <f>VLOOKUP($E2793,
Products!$A$1:$F$201,MATCH(Orders!I$1,Products!$A$1:$F$1,0),0)</f>
        <v>2556.7009232610858</v>
      </c>
      <c r="J2793" s="2">
        <f>VLOOKUP($E2793,
Products!$A$1:$F$201,MATCH(Orders!J$1,Products!$A$1:$F$1,0),0)</f>
        <v>2002.3128715328869</v>
      </c>
    </row>
    <row r="2794" spans="1:10">
      <c r="A2794">
        <v>2793</v>
      </c>
      <c r="B2794" s="4">
        <v>45881</v>
      </c>
      <c r="C2794" s="10">
        <f>DATE(YEAR(orders[[#This Row],[order_date]]), MONTH(orders[[#This Row],[order_date]]), 1)</f>
        <v>45870</v>
      </c>
      <c r="D2794" t="s">
        <v>3414</v>
      </c>
      <c r="E2794" t="s">
        <v>534</v>
      </c>
      <c r="F2794" t="str">
        <f>VLOOKUP(orders[[#This Row],[product_id]],Products!A:C,3,0)</f>
        <v>Appliances</v>
      </c>
      <c r="G2794">
        <v>2</v>
      </c>
      <c r="H2794" s="6">
        <v>0.13143933964743301</v>
      </c>
      <c r="I2794" s="2">
        <f>VLOOKUP($E2794,
Products!$A$1:$F$201,MATCH(Orders!I$1,Products!$A$1:$F$1,0),0)</f>
        <v>24743.162958088669</v>
      </c>
      <c r="J2794" s="2">
        <f>VLOOKUP($E2794,
Products!$A$1:$F$201,MATCH(Orders!J$1,Products!$A$1:$F$1,0),0)</f>
        <v>19307.588986555591</v>
      </c>
    </row>
    <row r="2795" spans="1:10">
      <c r="A2795">
        <v>2794</v>
      </c>
      <c r="B2795" s="4">
        <v>45856</v>
      </c>
      <c r="C2795" s="10">
        <f>DATE(YEAR(orders[[#This Row],[order_date]]), MONTH(orders[[#This Row],[order_date]]), 1)</f>
        <v>45839</v>
      </c>
      <c r="D2795" t="s">
        <v>949</v>
      </c>
      <c r="E2795" t="s">
        <v>582</v>
      </c>
      <c r="F2795" t="str">
        <f>VLOOKUP(orders[[#This Row],[product_id]],Products!A:C,3,0)</f>
        <v>Electronics</v>
      </c>
      <c r="G2795">
        <v>2</v>
      </c>
      <c r="H2795" s="6">
        <v>0.21668298653687687</v>
      </c>
      <c r="I2795" s="2">
        <f>VLOOKUP($E2795,
Products!$A$1:$F$201,MATCH(Orders!I$1,Products!$A$1:$F$1,0),0)</f>
        <v>16266.090182397211</v>
      </c>
      <c r="J2795" s="2">
        <f>VLOOKUP($E2795,
Products!$A$1:$F$201,MATCH(Orders!J$1,Products!$A$1:$F$1,0),0)</f>
        <v>11802.84602487359</v>
      </c>
    </row>
    <row r="2796" spans="1:10">
      <c r="A2796">
        <v>2795</v>
      </c>
      <c r="B2796" s="4">
        <v>45725</v>
      </c>
      <c r="C2796" s="10">
        <f>DATE(YEAR(orders[[#This Row],[order_date]]), MONTH(orders[[#This Row],[order_date]]), 1)</f>
        <v>45717</v>
      </c>
      <c r="D2796" t="s">
        <v>1018</v>
      </c>
      <c r="E2796" t="s">
        <v>677</v>
      </c>
      <c r="F2796" t="str">
        <f>VLOOKUP(orders[[#This Row],[product_id]],Products!A:C,3,0)</f>
        <v>Electronics</v>
      </c>
      <c r="G2796">
        <v>2</v>
      </c>
      <c r="H2796" s="6">
        <v>0.12465869803021193</v>
      </c>
      <c r="I2796" s="2">
        <f>VLOOKUP($E2796,
Products!$A$1:$F$201,MATCH(Orders!I$1,Products!$A$1:$F$1,0),0)</f>
        <v>11360.699432756561</v>
      </c>
      <c r="J2796" s="2">
        <f>VLOOKUP($E2796,
Products!$A$1:$F$201,MATCH(Orders!J$1,Products!$A$1:$F$1,0),0)</f>
        <v>8118.8949869342459</v>
      </c>
    </row>
    <row r="2797" spans="1:10">
      <c r="A2797">
        <v>2796</v>
      </c>
      <c r="B2797" s="4">
        <v>45321</v>
      </c>
      <c r="C2797" s="10">
        <f>DATE(YEAR(orders[[#This Row],[order_date]]), MONTH(orders[[#This Row],[order_date]]), 1)</f>
        <v>45292</v>
      </c>
      <c r="D2797" t="s">
        <v>781</v>
      </c>
      <c r="E2797" t="s">
        <v>584</v>
      </c>
      <c r="F2797" t="str">
        <f>VLOOKUP(orders[[#This Row],[product_id]],Products!A:C,3,0)</f>
        <v>Electronics</v>
      </c>
      <c r="G2797">
        <v>1</v>
      </c>
      <c r="H2797" s="6">
        <v>0.13999340851994607</v>
      </c>
      <c r="I2797" s="2">
        <f>VLOOKUP($E2797,
Products!$A$1:$F$201,MATCH(Orders!I$1,Products!$A$1:$F$1,0),0)</f>
        <v>22521.77465591731</v>
      </c>
      <c r="J2797" s="2">
        <f>VLOOKUP($E2797,
Products!$A$1:$F$201,MATCH(Orders!J$1,Products!$A$1:$F$1,0),0)</f>
        <v>15596.91628423841</v>
      </c>
    </row>
    <row r="2798" spans="1:10">
      <c r="A2798">
        <v>2797</v>
      </c>
      <c r="B2798" s="4">
        <v>45172</v>
      </c>
      <c r="C2798" s="10">
        <f>DATE(YEAR(orders[[#This Row],[order_date]]), MONTH(orders[[#This Row],[order_date]]), 1)</f>
        <v>45170</v>
      </c>
      <c r="D2798" t="s">
        <v>4658</v>
      </c>
      <c r="E2798" t="s">
        <v>588</v>
      </c>
      <c r="F2798" t="str">
        <f>VLOOKUP(orders[[#This Row],[product_id]],Products!A:C,3,0)</f>
        <v>Electronics</v>
      </c>
      <c r="G2798">
        <v>2</v>
      </c>
      <c r="H2798" s="6">
        <v>0.17697100066484636</v>
      </c>
      <c r="I2798" s="2">
        <f>VLOOKUP($E2798,
Products!$A$1:$F$201,MATCH(Orders!I$1,Products!$A$1:$F$1,0),0)</f>
        <v>32539.342481911372</v>
      </c>
      <c r="J2798" s="2">
        <f>VLOOKUP($E2798,
Products!$A$1:$F$201,MATCH(Orders!J$1,Products!$A$1:$F$1,0),0)</f>
        <v>21531.252982830021</v>
      </c>
    </row>
    <row r="2799" spans="1:10">
      <c r="A2799">
        <v>2798</v>
      </c>
      <c r="B2799" s="4">
        <v>45494</v>
      </c>
      <c r="C2799" s="10">
        <f>DATE(YEAR(orders[[#This Row],[order_date]]), MONTH(orders[[#This Row],[order_date]]), 1)</f>
        <v>45474</v>
      </c>
      <c r="D2799" t="s">
        <v>3015</v>
      </c>
      <c r="E2799" t="s">
        <v>562</v>
      </c>
      <c r="F2799" t="str">
        <f>VLOOKUP(orders[[#This Row],[product_id]],Products!A:C,3,0)</f>
        <v>Electronics</v>
      </c>
      <c r="G2799">
        <v>1</v>
      </c>
      <c r="H2799" s="6">
        <v>0.10202398885259716</v>
      </c>
      <c r="I2799" s="2">
        <f>VLOOKUP($E2799,
Products!$A$1:$F$201,MATCH(Orders!I$1,Products!$A$1:$F$1,0),0)</f>
        <v>2550.478597498749</v>
      </c>
      <c r="J2799" s="2">
        <f>VLOOKUP($E2799,
Products!$A$1:$F$201,MATCH(Orders!J$1,Products!$A$1:$F$1,0),0)</f>
        <v>1688.129752018375</v>
      </c>
    </row>
    <row r="2800" spans="1:10">
      <c r="A2800">
        <v>2799</v>
      </c>
      <c r="B2800" s="4">
        <v>44964</v>
      </c>
      <c r="C2800" s="10">
        <f>DATE(YEAR(orders[[#This Row],[order_date]]), MONTH(orders[[#This Row],[order_date]]), 1)</f>
        <v>44958</v>
      </c>
      <c r="D2800" t="s">
        <v>936</v>
      </c>
      <c r="E2800" t="s">
        <v>657</v>
      </c>
      <c r="F2800" t="str">
        <f>VLOOKUP(orders[[#This Row],[product_id]],Products!A:C,3,0)</f>
        <v>Appliances</v>
      </c>
      <c r="G2800">
        <v>1</v>
      </c>
      <c r="H2800" s="6">
        <v>7.7958950465414803E-2</v>
      </c>
      <c r="I2800" s="2">
        <f>VLOOKUP($E2800,
Products!$A$1:$F$201,MATCH(Orders!I$1,Products!$A$1:$F$1,0),0)</f>
        <v>6275.8669412443169</v>
      </c>
      <c r="J2800" s="2">
        <f>VLOOKUP($E2800,
Products!$A$1:$F$201,MATCH(Orders!J$1,Products!$A$1:$F$1,0),0)</f>
        <v>4742.5097602697688</v>
      </c>
    </row>
    <row r="2801" spans="1:10">
      <c r="A2801">
        <v>2800</v>
      </c>
      <c r="B2801" s="4">
        <v>45171</v>
      </c>
      <c r="C2801" s="10">
        <f>DATE(YEAR(orders[[#This Row],[order_date]]), MONTH(orders[[#This Row],[order_date]]), 1)</f>
        <v>45170</v>
      </c>
      <c r="D2801" t="s">
        <v>3456</v>
      </c>
      <c r="E2801" t="s">
        <v>652</v>
      </c>
      <c r="F2801" t="str">
        <f>VLOOKUP(orders[[#This Row],[product_id]],Products!A:C,3,0)</f>
        <v>Appliances</v>
      </c>
      <c r="G2801">
        <v>2</v>
      </c>
      <c r="H2801" s="6">
        <v>0.12289284822154882</v>
      </c>
      <c r="I2801" s="2">
        <f>VLOOKUP($E2801,
Products!$A$1:$F$201,MATCH(Orders!I$1,Products!$A$1:$F$1,0),0)</f>
        <v>6387.3122916387983</v>
      </c>
      <c r="J2801" s="2">
        <f>VLOOKUP($E2801,
Products!$A$1:$F$201,MATCH(Orders!J$1,Products!$A$1:$F$1,0),0)</f>
        <v>4880.3517286187262</v>
      </c>
    </row>
    <row r="2802" spans="1:10">
      <c r="A2802">
        <v>2801</v>
      </c>
      <c r="B2802" s="4">
        <v>44947</v>
      </c>
      <c r="C2802" s="10">
        <f>DATE(YEAR(orders[[#This Row],[order_date]]), MONTH(orders[[#This Row],[order_date]]), 1)</f>
        <v>44927</v>
      </c>
      <c r="D2802" t="s">
        <v>4157</v>
      </c>
      <c r="E2802" t="s">
        <v>522</v>
      </c>
      <c r="F2802" t="str">
        <f>VLOOKUP(orders[[#This Row],[product_id]],Products!A:C,3,0)</f>
        <v>Appliances</v>
      </c>
      <c r="G2802">
        <v>1</v>
      </c>
      <c r="H2802" s="6">
        <v>6.4191082133641872E-2</v>
      </c>
      <c r="I2802" s="2">
        <f>VLOOKUP($E2802,
Products!$A$1:$F$201,MATCH(Orders!I$1,Products!$A$1:$F$1,0),0)</f>
        <v>24966.707940261898</v>
      </c>
      <c r="J2802" s="2">
        <f>VLOOKUP($E2802,
Products!$A$1:$F$201,MATCH(Orders!J$1,Products!$A$1:$F$1,0),0)</f>
        <v>19868.70644165645</v>
      </c>
    </row>
    <row r="2803" spans="1:10">
      <c r="A2803">
        <v>2802</v>
      </c>
      <c r="B2803" s="4">
        <v>45320</v>
      </c>
      <c r="C2803" s="10">
        <f>DATE(YEAR(orders[[#This Row],[order_date]]), MONTH(orders[[#This Row],[order_date]]), 1)</f>
        <v>45292</v>
      </c>
      <c r="D2803" t="s">
        <v>3399</v>
      </c>
      <c r="E2803" t="s">
        <v>617</v>
      </c>
      <c r="F2803" t="str">
        <f>VLOOKUP(orders[[#This Row],[product_id]],Products!A:C,3,0)</f>
        <v>Electronics</v>
      </c>
      <c r="G2803">
        <v>2</v>
      </c>
      <c r="H2803" s="6">
        <v>0.22735501820274026</v>
      </c>
      <c r="I2803" s="2">
        <f>VLOOKUP($E2803,
Products!$A$1:$F$201,MATCH(Orders!I$1,Products!$A$1:$F$1,0),0)</f>
        <v>19466.867434847129</v>
      </c>
      <c r="J2803" s="2">
        <f>VLOOKUP($E2803,
Products!$A$1:$F$201,MATCH(Orders!J$1,Products!$A$1:$F$1,0),0)</f>
        <v>13371.790482684521</v>
      </c>
    </row>
    <row r="2804" spans="1:10">
      <c r="A2804">
        <v>2803</v>
      </c>
      <c r="B2804" s="4">
        <v>45913</v>
      </c>
      <c r="C2804" s="10">
        <f>DATE(YEAR(orders[[#This Row],[order_date]]), MONTH(orders[[#This Row],[order_date]]), 1)</f>
        <v>45901</v>
      </c>
      <c r="D2804" t="s">
        <v>4086</v>
      </c>
      <c r="E2804" t="s">
        <v>702</v>
      </c>
      <c r="F2804" t="str">
        <f>VLOOKUP(orders[[#This Row],[product_id]],Products!A:C,3,0)</f>
        <v>Electronics</v>
      </c>
      <c r="G2804">
        <v>2</v>
      </c>
      <c r="H2804" s="6">
        <v>0.10067308643857355</v>
      </c>
      <c r="I2804" s="2">
        <f>VLOOKUP($E2804,
Products!$A$1:$F$201,MATCH(Orders!I$1,Products!$A$1:$F$1,0),0)</f>
        <v>11240.591105652349</v>
      </c>
      <c r="J2804" s="2">
        <f>VLOOKUP($E2804,
Products!$A$1:$F$201,MATCH(Orders!J$1,Products!$A$1:$F$1,0),0)</f>
        <v>7671.9523119121068</v>
      </c>
    </row>
    <row r="2805" spans="1:10">
      <c r="A2805">
        <v>2804</v>
      </c>
      <c r="B2805" s="4">
        <v>44934</v>
      </c>
      <c r="C2805" s="10">
        <f>DATE(YEAR(orders[[#This Row],[order_date]]), MONTH(orders[[#This Row],[order_date]]), 1)</f>
        <v>44927</v>
      </c>
      <c r="D2805" t="s">
        <v>4541</v>
      </c>
      <c r="E2805" t="s">
        <v>694</v>
      </c>
      <c r="F2805" t="str">
        <f>VLOOKUP(orders[[#This Row],[product_id]],Products!A:C,3,0)</f>
        <v>Appliances</v>
      </c>
      <c r="G2805">
        <v>2</v>
      </c>
      <c r="H2805" s="6">
        <v>5.0247741359723014E-2</v>
      </c>
      <c r="I2805" s="2">
        <f>VLOOKUP($E2805,
Products!$A$1:$F$201,MATCH(Orders!I$1,Products!$A$1:$F$1,0),0)</f>
        <v>6319.3885218993337</v>
      </c>
      <c r="J2805" s="2">
        <f>VLOOKUP($E2805,
Products!$A$1:$F$201,MATCH(Orders!J$1,Products!$A$1:$F$1,0),0)</f>
        <v>4956.0125433870189</v>
      </c>
    </row>
    <row r="2806" spans="1:10">
      <c r="A2806">
        <v>2805</v>
      </c>
      <c r="B2806" s="4">
        <v>45254</v>
      </c>
      <c r="C2806" s="10">
        <f>DATE(YEAR(orders[[#This Row],[order_date]]), MONTH(orders[[#This Row],[order_date]]), 1)</f>
        <v>45231</v>
      </c>
      <c r="D2806" t="s">
        <v>2117</v>
      </c>
      <c r="E2806" t="s">
        <v>637</v>
      </c>
      <c r="F2806" t="str">
        <f>VLOOKUP(orders[[#This Row],[product_id]],Products!A:C,3,0)</f>
        <v>Electronics</v>
      </c>
      <c r="G2806">
        <v>3</v>
      </c>
      <c r="H2806" s="6">
        <v>0.10830411426143395</v>
      </c>
      <c r="I2806" s="2">
        <f>VLOOKUP($E2806,
Products!$A$1:$F$201,MATCH(Orders!I$1,Products!$A$1:$F$1,0),0)</f>
        <v>2722.8882486231741</v>
      </c>
      <c r="J2806" s="2">
        <f>VLOOKUP($E2806,
Products!$A$1:$F$201,MATCH(Orders!J$1,Products!$A$1:$F$1,0),0)</f>
        <v>2155.455197032014</v>
      </c>
    </row>
    <row r="2807" spans="1:10">
      <c r="A2807">
        <v>2806</v>
      </c>
      <c r="B2807" s="4">
        <v>45216</v>
      </c>
      <c r="C2807" s="10">
        <f>DATE(YEAR(orders[[#This Row],[order_date]]), MONTH(orders[[#This Row],[order_date]]), 1)</f>
        <v>45200</v>
      </c>
      <c r="D2807" t="s">
        <v>3510</v>
      </c>
      <c r="E2807" t="s">
        <v>655</v>
      </c>
      <c r="F2807" t="str">
        <f>VLOOKUP(orders[[#This Row],[product_id]],Products!A:C,3,0)</f>
        <v>Appliances</v>
      </c>
      <c r="G2807">
        <v>1</v>
      </c>
      <c r="H2807" s="6">
        <v>9.8098341283747281E-2</v>
      </c>
      <c r="I2807" s="2">
        <f>VLOOKUP($E2807,
Products!$A$1:$F$201,MATCH(Orders!I$1,Products!$A$1:$F$1,0),0)</f>
        <v>24072.170529057032</v>
      </c>
      <c r="J2807" s="2">
        <f>VLOOKUP($E2807,
Products!$A$1:$F$201,MATCH(Orders!J$1,Products!$A$1:$F$1,0),0)</f>
        <v>16358.626370717549</v>
      </c>
    </row>
    <row r="2808" spans="1:10">
      <c r="A2808">
        <v>2807</v>
      </c>
      <c r="B2808" s="4">
        <v>45437</v>
      </c>
      <c r="C2808" s="10">
        <f>DATE(YEAR(orders[[#This Row],[order_date]]), MONTH(orders[[#This Row],[order_date]]), 1)</f>
        <v>45413</v>
      </c>
      <c r="D2808" t="s">
        <v>4554</v>
      </c>
      <c r="E2808" t="s">
        <v>511</v>
      </c>
      <c r="F2808" t="str">
        <f>VLOOKUP(orders[[#This Row],[product_id]],Products!A:C,3,0)</f>
        <v>Appliances</v>
      </c>
      <c r="G2808">
        <v>3</v>
      </c>
      <c r="H2808" s="6">
        <v>9.1663505913943497E-2</v>
      </c>
      <c r="I2808" s="2">
        <f>VLOOKUP($E2808,
Products!$A$1:$F$201,MATCH(Orders!I$1,Products!$A$1:$F$1,0),0)</f>
        <v>6005.1161529516376</v>
      </c>
      <c r="J2808" s="2">
        <f>VLOOKUP($E2808,
Products!$A$1:$F$201,MATCH(Orders!J$1,Products!$A$1:$F$1,0),0)</f>
        <v>4036.1471846213158</v>
      </c>
    </row>
    <row r="2809" spans="1:10">
      <c r="A2809">
        <v>2808</v>
      </c>
      <c r="B2809" s="4">
        <v>45838</v>
      </c>
      <c r="C2809" s="10">
        <f>DATE(YEAR(orders[[#This Row],[order_date]]), MONTH(orders[[#This Row],[order_date]]), 1)</f>
        <v>45809</v>
      </c>
      <c r="D2809" t="s">
        <v>2054</v>
      </c>
      <c r="E2809" t="s">
        <v>663</v>
      </c>
      <c r="F2809" t="str">
        <f>VLOOKUP(orders[[#This Row],[product_id]],Products!A:C,3,0)</f>
        <v>Electronics</v>
      </c>
      <c r="G2809">
        <v>3</v>
      </c>
      <c r="H2809" s="6">
        <v>0.12678094446312024</v>
      </c>
      <c r="I2809" s="2">
        <f>VLOOKUP($E2809,
Products!$A$1:$F$201,MATCH(Orders!I$1,Products!$A$1:$F$1,0),0)</f>
        <v>12863.39473364416</v>
      </c>
      <c r="J2809" s="2">
        <f>VLOOKUP($E2809,
Products!$A$1:$F$201,MATCH(Orders!J$1,Products!$A$1:$F$1,0),0)</f>
        <v>9312.9321574947517</v>
      </c>
    </row>
    <row r="2810" spans="1:10">
      <c r="A2810">
        <v>2809</v>
      </c>
      <c r="B2810" s="4">
        <v>45287</v>
      </c>
      <c r="C2810" s="10">
        <f>DATE(YEAR(orders[[#This Row],[order_date]]), MONTH(orders[[#This Row],[order_date]]), 1)</f>
        <v>45261</v>
      </c>
      <c r="D2810" t="s">
        <v>1547</v>
      </c>
      <c r="E2810" t="s">
        <v>598</v>
      </c>
      <c r="F2810" t="str">
        <f>VLOOKUP(orders[[#This Row],[product_id]],Products!A:C,3,0)</f>
        <v>Appliances</v>
      </c>
      <c r="G2810">
        <v>1</v>
      </c>
      <c r="H2810" s="6">
        <v>0.10882044305264388</v>
      </c>
      <c r="I2810" s="2">
        <f>VLOOKUP($E2810,
Products!$A$1:$F$201,MATCH(Orders!I$1,Products!$A$1:$F$1,0),0)</f>
        <v>5641.6789233526652</v>
      </c>
      <c r="J2810" s="2">
        <f>VLOOKUP($E2810,
Products!$A$1:$F$201,MATCH(Orders!J$1,Products!$A$1:$F$1,0),0)</f>
        <v>4031.2473685481059</v>
      </c>
    </row>
    <row r="2811" spans="1:10">
      <c r="A2811">
        <v>2810</v>
      </c>
      <c r="B2811" s="4">
        <v>45642</v>
      </c>
      <c r="C2811" s="10">
        <f>DATE(YEAR(orders[[#This Row],[order_date]]), MONTH(orders[[#This Row],[order_date]]), 1)</f>
        <v>45627</v>
      </c>
      <c r="D2811" t="s">
        <v>3632</v>
      </c>
      <c r="E2811" t="s">
        <v>580</v>
      </c>
      <c r="F2811" t="str">
        <f>VLOOKUP(orders[[#This Row],[product_id]],Products!A:C,3,0)</f>
        <v>Electronics</v>
      </c>
      <c r="G2811">
        <v>2</v>
      </c>
      <c r="H2811" s="6">
        <v>0.12773871704540687</v>
      </c>
      <c r="I2811" s="2">
        <f>VLOOKUP($E2811,
Products!$A$1:$F$201,MATCH(Orders!I$1,Products!$A$1:$F$1,0),0)</f>
        <v>29905.106989935579</v>
      </c>
      <c r="J2811" s="2">
        <f>VLOOKUP($E2811,
Products!$A$1:$F$201,MATCH(Orders!J$1,Products!$A$1:$F$1,0),0)</f>
        <v>22230.930488499071</v>
      </c>
    </row>
    <row r="2812" spans="1:10">
      <c r="A2812">
        <v>2811</v>
      </c>
      <c r="B2812" s="4">
        <v>45145</v>
      </c>
      <c r="C2812" s="10">
        <f>DATE(YEAR(orders[[#This Row],[order_date]]), MONTH(orders[[#This Row],[order_date]]), 1)</f>
        <v>45139</v>
      </c>
      <c r="D2812" t="s">
        <v>2185</v>
      </c>
      <c r="E2812" t="s">
        <v>644</v>
      </c>
      <c r="F2812" t="str">
        <f>VLOOKUP(orders[[#This Row],[product_id]],Products!A:C,3,0)</f>
        <v>Appliances</v>
      </c>
      <c r="G2812">
        <v>1</v>
      </c>
      <c r="H2812" s="6">
        <v>5.6723556193140651E-2</v>
      </c>
      <c r="I2812" s="2">
        <f>VLOOKUP($E2812,
Products!$A$1:$F$201,MATCH(Orders!I$1,Products!$A$1:$F$1,0),0)</f>
        <v>2076.3860361463489</v>
      </c>
      <c r="J2812" s="2">
        <f>VLOOKUP($E2812,
Products!$A$1:$F$201,MATCH(Orders!J$1,Products!$A$1:$F$1,0),0)</f>
        <v>1496.280632568785</v>
      </c>
    </row>
    <row r="2813" spans="1:10">
      <c r="A2813">
        <v>2812</v>
      </c>
      <c r="B2813" s="4">
        <v>45332</v>
      </c>
      <c r="C2813" s="10">
        <f>DATE(YEAR(orders[[#This Row],[order_date]]), MONTH(orders[[#This Row],[order_date]]), 1)</f>
        <v>45323</v>
      </c>
      <c r="D2813" t="s">
        <v>4289</v>
      </c>
      <c r="E2813" t="s">
        <v>553</v>
      </c>
      <c r="F2813" t="str">
        <f>VLOOKUP(orders[[#This Row],[product_id]],Products!A:C,3,0)</f>
        <v>Electronics</v>
      </c>
      <c r="G2813">
        <v>2</v>
      </c>
      <c r="H2813" s="6">
        <v>0.22802120293748504</v>
      </c>
      <c r="I2813" s="2">
        <f>VLOOKUP($E2813,
Products!$A$1:$F$201,MATCH(Orders!I$1,Products!$A$1:$F$1,0),0)</f>
        <v>19089.562478947992</v>
      </c>
      <c r="J2813" s="2">
        <f>VLOOKUP($E2813,
Products!$A$1:$F$201,MATCH(Orders!J$1,Products!$A$1:$F$1,0),0)</f>
        <v>12552.840439332171</v>
      </c>
    </row>
    <row r="2814" spans="1:10">
      <c r="A2814">
        <v>2813</v>
      </c>
      <c r="B2814" s="4">
        <v>45679</v>
      </c>
      <c r="C2814" s="10">
        <f>DATE(YEAR(orders[[#This Row],[order_date]]), MONTH(orders[[#This Row],[order_date]]), 1)</f>
        <v>45658</v>
      </c>
      <c r="D2814" t="s">
        <v>4120</v>
      </c>
      <c r="E2814" t="s">
        <v>551</v>
      </c>
      <c r="F2814" t="str">
        <f>VLOOKUP(orders[[#This Row],[product_id]],Products!A:C,3,0)</f>
        <v>Appliances</v>
      </c>
      <c r="G2814">
        <v>2</v>
      </c>
      <c r="H2814" s="6">
        <v>8.1155855678713043E-2</v>
      </c>
      <c r="I2814" s="2">
        <f>VLOOKUP($E2814,
Products!$A$1:$F$201,MATCH(Orders!I$1,Products!$A$1:$F$1,0),0)</f>
        <v>5988.538916083141</v>
      </c>
      <c r="J2814" s="2">
        <f>VLOOKUP($E2814,
Products!$A$1:$F$201,MATCH(Orders!J$1,Products!$A$1:$F$1,0),0)</f>
        <v>4180.5955033056744</v>
      </c>
    </row>
    <row r="2815" spans="1:10">
      <c r="A2815">
        <v>2814</v>
      </c>
      <c r="B2815" s="4">
        <v>45849</v>
      </c>
      <c r="C2815" s="10">
        <f>DATE(YEAR(orders[[#This Row],[order_date]]), MONTH(orders[[#This Row],[order_date]]), 1)</f>
        <v>45839</v>
      </c>
      <c r="D2815" t="s">
        <v>1221</v>
      </c>
      <c r="E2815" t="s">
        <v>660</v>
      </c>
      <c r="F2815" t="str">
        <f>VLOOKUP(orders[[#This Row],[product_id]],Products!A:C,3,0)</f>
        <v>Appliances</v>
      </c>
      <c r="G2815">
        <v>1</v>
      </c>
      <c r="H2815" s="6">
        <v>0.13918762170583032</v>
      </c>
      <c r="I2815" s="2">
        <f>VLOOKUP($E2815,
Products!$A$1:$F$201,MATCH(Orders!I$1,Products!$A$1:$F$1,0),0)</f>
        <v>25996.564605776519</v>
      </c>
      <c r="J2815" s="2">
        <f>VLOOKUP($E2815,
Products!$A$1:$F$201,MATCH(Orders!J$1,Products!$A$1:$F$1,0),0)</f>
        <v>20210.769869456319</v>
      </c>
    </row>
    <row r="2816" spans="1:10">
      <c r="A2816">
        <v>2815</v>
      </c>
      <c r="B2816" s="4">
        <v>45758</v>
      </c>
      <c r="C2816" s="10">
        <f>DATE(YEAR(orders[[#This Row],[order_date]]), MONTH(orders[[#This Row],[order_date]]), 1)</f>
        <v>45748</v>
      </c>
      <c r="D2816" t="s">
        <v>3195</v>
      </c>
      <c r="E2816" t="s">
        <v>652</v>
      </c>
      <c r="F2816" t="str">
        <f>VLOOKUP(orders[[#This Row],[product_id]],Products!A:C,3,0)</f>
        <v>Appliances</v>
      </c>
      <c r="G2816">
        <v>1</v>
      </c>
      <c r="H2816" s="6">
        <v>7.6265254892526418E-2</v>
      </c>
      <c r="I2816" s="2">
        <f>VLOOKUP($E2816,
Products!$A$1:$F$201,MATCH(Orders!I$1,Products!$A$1:$F$1,0),0)</f>
        <v>6387.3122916387983</v>
      </c>
      <c r="J2816" s="2">
        <f>VLOOKUP($E2816,
Products!$A$1:$F$201,MATCH(Orders!J$1,Products!$A$1:$F$1,0),0)</f>
        <v>4880.3517286187262</v>
      </c>
    </row>
    <row r="2817" spans="1:10">
      <c r="A2817">
        <v>2816</v>
      </c>
      <c r="B2817" s="4">
        <v>45720</v>
      </c>
      <c r="C2817" s="10">
        <f>DATE(YEAR(orders[[#This Row],[order_date]]), MONTH(orders[[#This Row],[order_date]]), 1)</f>
        <v>45717</v>
      </c>
      <c r="D2817" t="s">
        <v>2278</v>
      </c>
      <c r="E2817" t="s">
        <v>591</v>
      </c>
      <c r="F2817" t="str">
        <f>VLOOKUP(orders[[#This Row],[product_id]],Products!A:C,3,0)</f>
        <v>Appliances</v>
      </c>
      <c r="G2817">
        <v>1</v>
      </c>
      <c r="H2817" s="6">
        <v>0.14442865601907751</v>
      </c>
      <c r="I2817" s="2">
        <f>VLOOKUP($E2817,
Products!$A$1:$F$201,MATCH(Orders!I$1,Products!$A$1:$F$1,0),0)</f>
        <v>5828.0678031706884</v>
      </c>
      <c r="J2817" s="2">
        <f>VLOOKUP($E2817,
Products!$A$1:$F$201,MATCH(Orders!J$1,Products!$A$1:$F$1,0),0)</f>
        <v>3928.741316454903</v>
      </c>
    </row>
    <row r="2818" spans="1:10">
      <c r="A2818">
        <v>2817</v>
      </c>
      <c r="B2818" s="4">
        <v>45521</v>
      </c>
      <c r="C2818" s="10">
        <f>DATE(YEAR(orders[[#This Row],[order_date]]), MONTH(orders[[#This Row],[order_date]]), 1)</f>
        <v>45505</v>
      </c>
      <c r="D2818" t="s">
        <v>3336</v>
      </c>
      <c r="E2818" t="s">
        <v>597</v>
      </c>
      <c r="F2818" t="str">
        <f>VLOOKUP(orders[[#This Row],[product_id]],Products!A:C,3,0)</f>
        <v>Appliances</v>
      </c>
      <c r="G2818">
        <v>2</v>
      </c>
      <c r="H2818" s="6">
        <v>0.13284032119325975</v>
      </c>
      <c r="I2818" s="2">
        <f>VLOOKUP($E2818,
Products!$A$1:$F$201,MATCH(Orders!I$1,Products!$A$1:$F$1,0),0)</f>
        <v>22545.827750919081</v>
      </c>
      <c r="J2818" s="2">
        <f>VLOOKUP($E2818,
Products!$A$1:$F$201,MATCH(Orders!J$1,Products!$A$1:$F$1,0),0)</f>
        <v>15091.172935360129</v>
      </c>
    </row>
    <row r="2819" spans="1:10">
      <c r="A2819">
        <v>2818</v>
      </c>
      <c r="B2819" s="4">
        <v>45033</v>
      </c>
      <c r="C2819" s="10">
        <f>DATE(YEAR(orders[[#This Row],[order_date]]), MONTH(orders[[#This Row],[order_date]]), 1)</f>
        <v>45017</v>
      </c>
      <c r="D2819" t="s">
        <v>3015</v>
      </c>
      <c r="E2819" t="s">
        <v>564</v>
      </c>
      <c r="F2819" t="str">
        <f>VLOOKUP(orders[[#This Row],[product_id]],Products!A:C,3,0)</f>
        <v>Electronics</v>
      </c>
      <c r="G2819">
        <v>3</v>
      </c>
      <c r="H2819" s="6">
        <v>0.16039898864348726</v>
      </c>
      <c r="I2819" s="2">
        <f>VLOOKUP($E2819,
Products!$A$1:$F$201,MATCH(Orders!I$1,Products!$A$1:$F$1,0),0)</f>
        <v>21989.290766910399</v>
      </c>
      <c r="J2819" s="2">
        <f>VLOOKUP($E2819,
Products!$A$1:$F$201,MATCH(Orders!J$1,Products!$A$1:$F$1,0),0)</f>
        <v>15566.99865864101</v>
      </c>
    </row>
    <row r="2820" spans="1:10">
      <c r="A2820">
        <v>2819</v>
      </c>
      <c r="B2820" s="4">
        <v>45507</v>
      </c>
      <c r="C2820" s="10">
        <f>DATE(YEAR(orders[[#This Row],[order_date]]), MONTH(orders[[#This Row],[order_date]]), 1)</f>
        <v>45505</v>
      </c>
      <c r="D2820" t="s">
        <v>3502</v>
      </c>
      <c r="E2820" t="s">
        <v>629</v>
      </c>
      <c r="F2820" t="str">
        <f>VLOOKUP(orders[[#This Row],[product_id]],Products!A:C,3,0)</f>
        <v>Electronics</v>
      </c>
      <c r="G2820">
        <v>2</v>
      </c>
      <c r="H2820" s="6">
        <v>0.20117224426513894</v>
      </c>
      <c r="I2820" s="2">
        <f>VLOOKUP($E2820,
Products!$A$1:$F$201,MATCH(Orders!I$1,Products!$A$1:$F$1,0),0)</f>
        <v>12411.13061655427</v>
      </c>
      <c r="J2820" s="2">
        <f>VLOOKUP($E2820,
Products!$A$1:$F$201,MATCH(Orders!J$1,Products!$A$1:$F$1,0),0)</f>
        <v>9821.2729118635452</v>
      </c>
    </row>
    <row r="2821" spans="1:10">
      <c r="A2821">
        <v>2820</v>
      </c>
      <c r="B2821" s="4">
        <v>45535</v>
      </c>
      <c r="C2821" s="10">
        <f>DATE(YEAR(orders[[#This Row],[order_date]]), MONTH(orders[[#This Row],[order_date]]), 1)</f>
        <v>45505</v>
      </c>
      <c r="D2821" t="s">
        <v>1524</v>
      </c>
      <c r="E2821" t="s">
        <v>701</v>
      </c>
      <c r="F2821" t="str">
        <f>VLOOKUP(orders[[#This Row],[product_id]],Products!A:C,3,0)</f>
        <v>Electronics</v>
      </c>
      <c r="G2821">
        <v>1</v>
      </c>
      <c r="H2821" s="6">
        <v>0.12551352006545044</v>
      </c>
      <c r="I2821" s="2">
        <f>VLOOKUP($E2821,
Products!$A$1:$F$201,MATCH(Orders!I$1,Products!$A$1:$F$1,0),0)</f>
        <v>19562.35470664543</v>
      </c>
      <c r="J2821" s="2">
        <f>VLOOKUP($E2821,
Products!$A$1:$F$201,MATCH(Orders!J$1,Products!$A$1:$F$1,0),0)</f>
        <v>13782.49498098754</v>
      </c>
    </row>
    <row r="2822" spans="1:10">
      <c r="A2822">
        <v>2821</v>
      </c>
      <c r="B2822" s="4">
        <v>44934</v>
      </c>
      <c r="C2822" s="10">
        <f>DATE(YEAR(orders[[#This Row],[order_date]]), MONTH(orders[[#This Row],[order_date]]), 1)</f>
        <v>44927</v>
      </c>
      <c r="D2822" t="s">
        <v>3755</v>
      </c>
      <c r="E2822" t="s">
        <v>687</v>
      </c>
      <c r="F2822" t="str">
        <f>VLOOKUP(orders[[#This Row],[product_id]],Products!A:C,3,0)</f>
        <v>Electronics</v>
      </c>
      <c r="G2822">
        <v>1</v>
      </c>
      <c r="H2822" s="6">
        <v>0.18431887556925464</v>
      </c>
      <c r="I2822" s="2">
        <f>VLOOKUP($E2822,
Products!$A$1:$F$201,MATCH(Orders!I$1,Products!$A$1:$F$1,0),0)</f>
        <v>12143.737276429891</v>
      </c>
      <c r="J2822" s="2">
        <f>VLOOKUP($E2822,
Products!$A$1:$F$201,MATCH(Orders!J$1,Products!$A$1:$F$1,0),0)</f>
        <v>9077.1957392673976</v>
      </c>
    </row>
    <row r="2823" spans="1:10">
      <c r="A2823">
        <v>2822</v>
      </c>
      <c r="B2823" s="4">
        <v>45732</v>
      </c>
      <c r="C2823" s="10">
        <f>DATE(YEAR(orders[[#This Row],[order_date]]), MONTH(orders[[#This Row],[order_date]]), 1)</f>
        <v>45717</v>
      </c>
      <c r="D2823" t="s">
        <v>4240</v>
      </c>
      <c r="E2823" t="s">
        <v>588</v>
      </c>
      <c r="F2823" t="str">
        <f>VLOOKUP(orders[[#This Row],[product_id]],Products!A:C,3,0)</f>
        <v>Electronics</v>
      </c>
      <c r="G2823">
        <v>2</v>
      </c>
      <c r="H2823" s="6">
        <v>0.20400258559895998</v>
      </c>
      <c r="I2823" s="2">
        <f>VLOOKUP($E2823,
Products!$A$1:$F$201,MATCH(Orders!I$1,Products!$A$1:$F$1,0),0)</f>
        <v>32539.342481911372</v>
      </c>
      <c r="J2823" s="2">
        <f>VLOOKUP($E2823,
Products!$A$1:$F$201,MATCH(Orders!J$1,Products!$A$1:$F$1,0),0)</f>
        <v>21531.252982830021</v>
      </c>
    </row>
    <row r="2824" spans="1:10">
      <c r="A2824">
        <v>2823</v>
      </c>
      <c r="B2824" s="4">
        <v>45115</v>
      </c>
      <c r="C2824" s="10">
        <f>DATE(YEAR(orders[[#This Row],[order_date]]), MONTH(orders[[#This Row],[order_date]]), 1)</f>
        <v>45108</v>
      </c>
      <c r="D2824" t="s">
        <v>3620</v>
      </c>
      <c r="E2824" t="s">
        <v>650</v>
      </c>
      <c r="F2824" t="str">
        <f>VLOOKUP(orders[[#This Row],[product_id]],Products!A:C,3,0)</f>
        <v>Electronics</v>
      </c>
      <c r="G2824">
        <v>1</v>
      </c>
      <c r="H2824" s="6">
        <v>0.14484487390253883</v>
      </c>
      <c r="I2824" s="2">
        <f>VLOOKUP($E2824,
Products!$A$1:$F$201,MATCH(Orders!I$1,Products!$A$1:$F$1,0),0)</f>
        <v>12936.529609330941</v>
      </c>
      <c r="J2824" s="2">
        <f>VLOOKUP($E2824,
Products!$A$1:$F$201,MATCH(Orders!J$1,Products!$A$1:$F$1,0),0)</f>
        <v>9465.2602677376308</v>
      </c>
    </row>
    <row r="2825" spans="1:10">
      <c r="A2825">
        <v>2824</v>
      </c>
      <c r="B2825" s="4">
        <v>45007</v>
      </c>
      <c r="C2825" s="10">
        <f>DATE(YEAR(orders[[#This Row],[order_date]]), MONTH(orders[[#This Row],[order_date]]), 1)</f>
        <v>44986</v>
      </c>
      <c r="D2825" t="s">
        <v>4467</v>
      </c>
      <c r="E2825" t="s">
        <v>555</v>
      </c>
      <c r="F2825" t="str">
        <f>VLOOKUP(orders[[#This Row],[product_id]],Products!A:C,3,0)</f>
        <v>Electronics</v>
      </c>
      <c r="G2825">
        <v>2</v>
      </c>
      <c r="H2825" s="6">
        <v>0.21700214641443816</v>
      </c>
      <c r="I2825" s="2">
        <f>VLOOKUP($E2825,
Products!$A$1:$F$201,MATCH(Orders!I$1,Products!$A$1:$F$1,0),0)</f>
        <v>32397.674936233889</v>
      </c>
      <c r="J2825" s="2">
        <f>VLOOKUP($E2825,
Products!$A$1:$F$201,MATCH(Orders!J$1,Products!$A$1:$F$1,0),0)</f>
        <v>24559.251285382288</v>
      </c>
    </row>
    <row r="2826" spans="1:10">
      <c r="A2826">
        <v>2825</v>
      </c>
      <c r="B2826" s="4">
        <v>45034</v>
      </c>
      <c r="C2826" s="10">
        <f>DATE(YEAR(orders[[#This Row],[order_date]]), MONTH(orders[[#This Row],[order_date]]), 1)</f>
        <v>45017</v>
      </c>
      <c r="D2826" t="s">
        <v>1313</v>
      </c>
      <c r="E2826" t="s">
        <v>673</v>
      </c>
      <c r="F2826" t="str">
        <f>VLOOKUP(orders[[#This Row],[product_id]],Products!A:C,3,0)</f>
        <v>Electronics</v>
      </c>
      <c r="G2826">
        <v>3</v>
      </c>
      <c r="H2826" s="6">
        <v>0.16477635044439853</v>
      </c>
      <c r="I2826" s="2">
        <f>VLOOKUP($E2826,
Products!$A$1:$F$201,MATCH(Orders!I$1,Products!$A$1:$F$1,0),0)</f>
        <v>19770.070105413852</v>
      </c>
      <c r="J2826" s="2">
        <f>VLOOKUP($E2826,
Products!$A$1:$F$201,MATCH(Orders!J$1,Products!$A$1:$F$1,0),0)</f>
        <v>14414.291574648811</v>
      </c>
    </row>
    <row r="2827" spans="1:10">
      <c r="A2827">
        <v>2826</v>
      </c>
      <c r="B2827" s="4">
        <v>45612</v>
      </c>
      <c r="C2827" s="10">
        <f>DATE(YEAR(orders[[#This Row],[order_date]]), MONTH(orders[[#This Row],[order_date]]), 1)</f>
        <v>45597</v>
      </c>
      <c r="D2827" t="s">
        <v>3663</v>
      </c>
      <c r="E2827" t="s">
        <v>605</v>
      </c>
      <c r="F2827" t="str">
        <f>VLOOKUP(orders[[#This Row],[product_id]],Products!A:C,3,0)</f>
        <v>Electronics</v>
      </c>
      <c r="G2827">
        <v>1</v>
      </c>
      <c r="H2827" s="6">
        <v>0.12439315505826912</v>
      </c>
      <c r="I2827" s="2">
        <f>VLOOKUP($E2827,
Products!$A$1:$F$201,MATCH(Orders!I$1,Products!$A$1:$F$1,0),0)</f>
        <v>2690.742909794456</v>
      </c>
      <c r="J2827" s="2">
        <f>VLOOKUP($E2827,
Products!$A$1:$F$201,MATCH(Orders!J$1,Products!$A$1:$F$1,0),0)</f>
        <v>2067.549626292313</v>
      </c>
    </row>
    <row r="2828" spans="1:10">
      <c r="A2828">
        <v>2827</v>
      </c>
      <c r="B2828" s="4">
        <v>45272</v>
      </c>
      <c r="C2828" s="10">
        <f>DATE(YEAR(orders[[#This Row],[order_date]]), MONTH(orders[[#This Row],[order_date]]), 1)</f>
        <v>45261</v>
      </c>
      <c r="D2828" t="s">
        <v>4004</v>
      </c>
      <c r="E2828" t="s">
        <v>592</v>
      </c>
      <c r="F2828" t="str">
        <f>VLOOKUP(orders[[#This Row],[product_id]],Products!A:C,3,0)</f>
        <v>Electronics</v>
      </c>
      <c r="G2828">
        <v>1</v>
      </c>
      <c r="H2828" s="6">
        <v>0.12921578087834101</v>
      </c>
      <c r="I2828" s="2">
        <f>VLOOKUP($E2828,
Products!$A$1:$F$201,MATCH(Orders!I$1,Products!$A$1:$F$1,0),0)</f>
        <v>12221.95918536383</v>
      </c>
      <c r="J2828" s="2">
        <f>VLOOKUP($E2828,
Products!$A$1:$F$201,MATCH(Orders!J$1,Products!$A$1:$F$1,0),0)</f>
        <v>9737.7215556427309</v>
      </c>
    </row>
    <row r="2829" spans="1:10">
      <c r="A2829">
        <v>2828</v>
      </c>
      <c r="B2829" s="4">
        <v>45254</v>
      </c>
      <c r="C2829" s="10">
        <f>DATE(YEAR(orders[[#This Row],[order_date]]), MONTH(orders[[#This Row],[order_date]]), 1)</f>
        <v>45231</v>
      </c>
      <c r="D2829" t="s">
        <v>1228</v>
      </c>
      <c r="E2829" t="s">
        <v>619</v>
      </c>
      <c r="F2829" t="str">
        <f>VLOOKUP(orders[[#This Row],[product_id]],Products!A:C,3,0)</f>
        <v>Appliances</v>
      </c>
      <c r="G2829">
        <v>2</v>
      </c>
      <c r="H2829" s="6">
        <v>0.11519583629503143</v>
      </c>
      <c r="I2829" s="2">
        <f>VLOOKUP($E2829,
Products!$A$1:$F$201,MATCH(Orders!I$1,Products!$A$1:$F$1,0),0)</f>
        <v>6040.8433358455886</v>
      </c>
      <c r="J2829" s="2">
        <f>VLOOKUP($E2829,
Products!$A$1:$F$201,MATCH(Orders!J$1,Products!$A$1:$F$1,0),0)</f>
        <v>4363.6239115177623</v>
      </c>
    </row>
    <row r="2830" spans="1:10">
      <c r="A2830">
        <v>2829</v>
      </c>
      <c r="B2830" s="4">
        <v>45481</v>
      </c>
      <c r="C2830" s="10">
        <f>DATE(YEAR(orders[[#This Row],[order_date]]), MONTH(orders[[#This Row],[order_date]]), 1)</f>
        <v>45474</v>
      </c>
      <c r="D2830" t="s">
        <v>2507</v>
      </c>
      <c r="E2830" t="s">
        <v>644</v>
      </c>
      <c r="F2830" t="str">
        <f>VLOOKUP(orders[[#This Row],[product_id]],Products!A:C,3,0)</f>
        <v>Appliances</v>
      </c>
      <c r="G2830">
        <v>1</v>
      </c>
      <c r="H2830" s="6">
        <v>0.11591775123218732</v>
      </c>
      <c r="I2830" s="2">
        <f>VLOOKUP($E2830,
Products!$A$1:$F$201,MATCH(Orders!I$1,Products!$A$1:$F$1,0),0)</f>
        <v>2076.3860361463489</v>
      </c>
      <c r="J2830" s="2">
        <f>VLOOKUP($E2830,
Products!$A$1:$F$201,MATCH(Orders!J$1,Products!$A$1:$F$1,0),0)</f>
        <v>1496.280632568785</v>
      </c>
    </row>
    <row r="2831" spans="1:10">
      <c r="A2831">
        <v>2830</v>
      </c>
      <c r="B2831" s="4">
        <v>45228</v>
      </c>
      <c r="C2831" s="10">
        <f>DATE(YEAR(orders[[#This Row],[order_date]]), MONTH(orders[[#This Row],[order_date]]), 1)</f>
        <v>45200</v>
      </c>
      <c r="D2831" t="s">
        <v>1918</v>
      </c>
      <c r="E2831" t="s">
        <v>627</v>
      </c>
      <c r="F2831" t="str">
        <f>VLOOKUP(orders[[#This Row],[product_id]],Products!A:C,3,0)</f>
        <v>Electronics</v>
      </c>
      <c r="G2831">
        <v>2</v>
      </c>
      <c r="H2831" s="6">
        <v>0.18443801655450515</v>
      </c>
      <c r="I2831" s="2">
        <f>VLOOKUP($E2831,
Products!$A$1:$F$201,MATCH(Orders!I$1,Products!$A$1:$F$1,0),0)</f>
        <v>21043.736386381101</v>
      </c>
      <c r="J2831" s="2">
        <f>VLOOKUP($E2831,
Products!$A$1:$F$201,MATCH(Orders!J$1,Products!$A$1:$F$1,0),0)</f>
        <v>14357.858783760659</v>
      </c>
    </row>
    <row r="2832" spans="1:10">
      <c r="A2832">
        <v>2831</v>
      </c>
      <c r="B2832" s="4">
        <v>45126</v>
      </c>
      <c r="C2832" s="10">
        <f>DATE(YEAR(orders[[#This Row],[order_date]]), MONTH(orders[[#This Row],[order_date]]), 1)</f>
        <v>45108</v>
      </c>
      <c r="D2832" t="s">
        <v>3986</v>
      </c>
      <c r="E2832" t="s">
        <v>519</v>
      </c>
      <c r="F2832" t="str">
        <f>VLOOKUP(orders[[#This Row],[product_id]],Products!A:C,3,0)</f>
        <v>Electronics</v>
      </c>
      <c r="G2832">
        <v>1</v>
      </c>
      <c r="H2832" s="6">
        <v>0.24237082140151905</v>
      </c>
      <c r="I2832" s="2">
        <f>VLOOKUP($E2832,
Products!$A$1:$F$201,MATCH(Orders!I$1,Products!$A$1:$F$1,0),0)</f>
        <v>13103.02115426216</v>
      </c>
      <c r="J2832" s="2">
        <f>VLOOKUP($E2832,
Products!$A$1:$F$201,MATCH(Orders!J$1,Products!$A$1:$F$1,0),0)</f>
        <v>8775.5491996797755</v>
      </c>
    </row>
    <row r="2833" spans="1:10">
      <c r="A2833">
        <v>2832</v>
      </c>
      <c r="B2833" s="4">
        <v>45819</v>
      </c>
      <c r="C2833" s="10">
        <f>DATE(YEAR(orders[[#This Row],[order_date]]), MONTH(orders[[#This Row],[order_date]]), 1)</f>
        <v>45809</v>
      </c>
      <c r="D2833" t="s">
        <v>1742</v>
      </c>
      <c r="E2833" t="s">
        <v>518</v>
      </c>
      <c r="F2833" t="str">
        <f>VLOOKUP(orders[[#This Row],[product_id]],Products!A:C,3,0)</f>
        <v>Electronics</v>
      </c>
      <c r="G2833">
        <v>1</v>
      </c>
      <c r="H2833" s="6">
        <v>0.23441077163083615</v>
      </c>
      <c r="I2833" s="2">
        <f>VLOOKUP($E2833,
Products!$A$1:$F$201,MATCH(Orders!I$1,Products!$A$1:$F$1,0),0)</f>
        <v>23393.890826127132</v>
      </c>
      <c r="J2833" s="2">
        <f>VLOOKUP($E2833,
Products!$A$1:$F$201,MATCH(Orders!J$1,Products!$A$1:$F$1,0),0)</f>
        <v>16064.756531016081</v>
      </c>
    </row>
    <row r="2834" spans="1:10">
      <c r="A2834">
        <v>2833</v>
      </c>
      <c r="B2834" s="4">
        <v>45989</v>
      </c>
      <c r="C2834" s="10">
        <f>DATE(YEAR(orders[[#This Row],[order_date]]), MONTH(orders[[#This Row],[order_date]]), 1)</f>
        <v>45962</v>
      </c>
      <c r="D2834" t="s">
        <v>4666</v>
      </c>
      <c r="E2834" t="s">
        <v>593</v>
      </c>
      <c r="F2834" t="str">
        <f>VLOOKUP(orders[[#This Row],[product_id]],Products!A:C,3,0)</f>
        <v>Electronics</v>
      </c>
      <c r="G2834">
        <v>1</v>
      </c>
      <c r="H2834" s="6">
        <v>0.14856139956730896</v>
      </c>
      <c r="I2834" s="2">
        <f>VLOOKUP($E2834,
Products!$A$1:$F$201,MATCH(Orders!I$1,Products!$A$1:$F$1,0),0)</f>
        <v>2667.7858525453248</v>
      </c>
      <c r="J2834" s="2">
        <f>VLOOKUP($E2834,
Products!$A$1:$F$201,MATCH(Orders!J$1,Products!$A$1:$F$1,0),0)</f>
        <v>1797.4955098065359</v>
      </c>
    </row>
    <row r="2835" spans="1:10">
      <c r="A2835">
        <v>2834</v>
      </c>
      <c r="B2835" s="4">
        <v>45233</v>
      </c>
      <c r="C2835" s="10">
        <f>DATE(YEAR(orders[[#This Row],[order_date]]), MONTH(orders[[#This Row],[order_date]]), 1)</f>
        <v>45231</v>
      </c>
      <c r="D2835" t="s">
        <v>867</v>
      </c>
      <c r="E2835" t="s">
        <v>585</v>
      </c>
      <c r="F2835" t="str">
        <f>VLOOKUP(orders[[#This Row],[product_id]],Products!A:C,3,0)</f>
        <v>Appliances</v>
      </c>
      <c r="G2835">
        <v>3</v>
      </c>
      <c r="H2835" s="6">
        <v>8.8678078459989151E-2</v>
      </c>
      <c r="I2835" s="2">
        <f>VLOOKUP($E2835,
Products!$A$1:$F$201,MATCH(Orders!I$1,Products!$A$1:$F$1,0),0)</f>
        <v>24049.2355837664</v>
      </c>
      <c r="J2835" s="2">
        <f>VLOOKUP($E2835,
Products!$A$1:$F$201,MATCH(Orders!J$1,Products!$A$1:$F$1,0),0)</f>
        <v>19053.338129326308</v>
      </c>
    </row>
    <row r="2836" spans="1:10">
      <c r="A2836">
        <v>2835</v>
      </c>
      <c r="B2836" s="4">
        <v>45954</v>
      </c>
      <c r="C2836" s="10">
        <f>DATE(YEAR(orders[[#This Row],[order_date]]), MONTH(orders[[#This Row],[order_date]]), 1)</f>
        <v>45931</v>
      </c>
      <c r="D2836" t="s">
        <v>4349</v>
      </c>
      <c r="E2836" t="s">
        <v>661</v>
      </c>
      <c r="F2836" t="str">
        <f>VLOOKUP(orders[[#This Row],[product_id]],Products!A:C,3,0)</f>
        <v>Electronics</v>
      </c>
      <c r="G2836">
        <v>3</v>
      </c>
      <c r="H2836" s="6">
        <v>0.24310344512196813</v>
      </c>
      <c r="I2836" s="2">
        <f>VLOOKUP($E2836,
Products!$A$1:$F$201,MATCH(Orders!I$1,Products!$A$1:$F$1,0),0)</f>
        <v>18760.038541255031</v>
      </c>
      <c r="J2836" s="2">
        <f>VLOOKUP($E2836,
Products!$A$1:$F$201,MATCH(Orders!J$1,Products!$A$1:$F$1,0),0)</f>
        <v>13545.127547708629</v>
      </c>
    </row>
    <row r="2837" spans="1:10">
      <c r="A2837">
        <v>2836</v>
      </c>
      <c r="B2837" s="4">
        <v>45394</v>
      </c>
      <c r="C2837" s="10">
        <f>DATE(YEAR(orders[[#This Row],[order_date]]), MONTH(orders[[#This Row],[order_date]]), 1)</f>
        <v>45383</v>
      </c>
      <c r="D2837" t="s">
        <v>2222</v>
      </c>
      <c r="E2837" t="s">
        <v>677</v>
      </c>
      <c r="F2837" t="str">
        <f>VLOOKUP(orders[[#This Row],[product_id]],Products!A:C,3,0)</f>
        <v>Electronics</v>
      </c>
      <c r="G2837">
        <v>3</v>
      </c>
      <c r="H2837" s="6">
        <v>0.14412492907601826</v>
      </c>
      <c r="I2837" s="2">
        <f>VLOOKUP($E2837,
Products!$A$1:$F$201,MATCH(Orders!I$1,Products!$A$1:$F$1,0),0)</f>
        <v>11360.699432756561</v>
      </c>
      <c r="J2837" s="2">
        <f>VLOOKUP($E2837,
Products!$A$1:$F$201,MATCH(Orders!J$1,Products!$A$1:$F$1,0),0)</f>
        <v>8118.8949869342459</v>
      </c>
    </row>
    <row r="2838" spans="1:10">
      <c r="A2838">
        <v>2837</v>
      </c>
      <c r="B2838" s="4">
        <v>45105</v>
      </c>
      <c r="C2838" s="10">
        <f>DATE(YEAR(orders[[#This Row],[order_date]]), MONTH(orders[[#This Row],[order_date]]), 1)</f>
        <v>45078</v>
      </c>
      <c r="D2838" t="s">
        <v>4212</v>
      </c>
      <c r="E2838" t="s">
        <v>568</v>
      </c>
      <c r="F2838" t="str">
        <f>VLOOKUP(orders[[#This Row],[product_id]],Products!A:C,3,0)</f>
        <v>Electronics</v>
      </c>
      <c r="G2838">
        <v>3</v>
      </c>
      <c r="H2838" s="6">
        <v>0.23579267944974147</v>
      </c>
      <c r="I2838" s="2">
        <f>VLOOKUP($E2838,
Products!$A$1:$F$201,MATCH(Orders!I$1,Products!$A$1:$F$1,0),0)</f>
        <v>21702.72353355262</v>
      </c>
      <c r="J2838" s="2">
        <f>VLOOKUP($E2838,
Products!$A$1:$F$201,MATCH(Orders!J$1,Products!$A$1:$F$1,0),0)</f>
        <v>17244.710704747551</v>
      </c>
    </row>
    <row r="2839" spans="1:10">
      <c r="A2839">
        <v>2838</v>
      </c>
      <c r="B2839" s="4">
        <v>45571</v>
      </c>
      <c r="C2839" s="10">
        <f>DATE(YEAR(orders[[#This Row],[order_date]]), MONTH(orders[[#This Row],[order_date]]), 1)</f>
        <v>45566</v>
      </c>
      <c r="D2839" t="s">
        <v>2758</v>
      </c>
      <c r="E2839" t="s">
        <v>608</v>
      </c>
      <c r="F2839" t="str">
        <f>VLOOKUP(orders[[#This Row],[product_id]],Products!A:C,3,0)</f>
        <v>Electronics</v>
      </c>
      <c r="G2839">
        <v>1</v>
      </c>
      <c r="H2839" s="6">
        <v>0.24961434436086724</v>
      </c>
      <c r="I2839" s="2">
        <f>VLOOKUP($E2839,
Products!$A$1:$F$201,MATCH(Orders!I$1,Products!$A$1:$F$1,0),0)</f>
        <v>32509.710212279751</v>
      </c>
      <c r="J2839" s="2">
        <f>VLOOKUP($E2839,
Products!$A$1:$F$201,MATCH(Orders!J$1,Products!$A$1:$F$1,0),0)</f>
        <v>23699.228985408761</v>
      </c>
    </row>
    <row r="2840" spans="1:10">
      <c r="A2840">
        <v>2839</v>
      </c>
      <c r="B2840" s="4">
        <v>45202</v>
      </c>
      <c r="C2840" s="10">
        <f>DATE(YEAR(orders[[#This Row],[order_date]]), MONTH(orders[[#This Row],[order_date]]), 1)</f>
        <v>45200</v>
      </c>
      <c r="D2840" t="s">
        <v>2737</v>
      </c>
      <c r="E2840" t="s">
        <v>611</v>
      </c>
      <c r="F2840" t="str">
        <f>VLOOKUP(orders[[#This Row],[product_id]],Products!A:C,3,0)</f>
        <v>Electronics</v>
      </c>
      <c r="G2840">
        <v>1</v>
      </c>
      <c r="H2840" s="6">
        <v>0.21965050755978083</v>
      </c>
      <c r="I2840" s="2">
        <f>VLOOKUP($E2840,
Products!$A$1:$F$201,MATCH(Orders!I$1,Products!$A$1:$F$1,0),0)</f>
        <v>12041.08303405661</v>
      </c>
      <c r="J2840" s="2">
        <f>VLOOKUP($E2840,
Products!$A$1:$F$201,MATCH(Orders!J$1,Products!$A$1:$F$1,0),0)</f>
        <v>7946.6428283753548</v>
      </c>
    </row>
    <row r="2841" spans="1:10">
      <c r="A2841">
        <v>2840</v>
      </c>
      <c r="B2841" s="4">
        <v>45547</v>
      </c>
      <c r="C2841" s="10">
        <f>DATE(YEAR(orders[[#This Row],[order_date]]), MONTH(orders[[#This Row],[order_date]]), 1)</f>
        <v>45536</v>
      </c>
      <c r="D2841" t="s">
        <v>907</v>
      </c>
      <c r="E2841" t="s">
        <v>694</v>
      </c>
      <c r="F2841" t="str">
        <f>VLOOKUP(orders[[#This Row],[product_id]],Products!A:C,3,0)</f>
        <v>Appliances</v>
      </c>
      <c r="G2841">
        <v>2</v>
      </c>
      <c r="H2841" s="6">
        <v>7.6640326563500241E-2</v>
      </c>
      <c r="I2841" s="2">
        <f>VLOOKUP($E2841,
Products!$A$1:$F$201,MATCH(Orders!I$1,Products!$A$1:$F$1,0),0)</f>
        <v>6319.3885218993337</v>
      </c>
      <c r="J2841" s="2">
        <f>VLOOKUP($E2841,
Products!$A$1:$F$201,MATCH(Orders!J$1,Products!$A$1:$F$1,0),0)</f>
        <v>4956.0125433870189</v>
      </c>
    </row>
    <row r="2842" spans="1:10">
      <c r="A2842">
        <v>2841</v>
      </c>
      <c r="B2842" s="4">
        <v>45564</v>
      </c>
      <c r="C2842" s="10">
        <f>DATE(YEAR(orders[[#This Row],[order_date]]), MONTH(orders[[#This Row],[order_date]]), 1)</f>
        <v>45536</v>
      </c>
      <c r="D2842" t="s">
        <v>3169</v>
      </c>
      <c r="E2842" t="s">
        <v>522</v>
      </c>
      <c r="F2842" t="str">
        <f>VLOOKUP(orders[[#This Row],[product_id]],Products!A:C,3,0)</f>
        <v>Appliances</v>
      </c>
      <c r="G2842">
        <v>2</v>
      </c>
      <c r="H2842" s="6">
        <v>0.12457709712638124</v>
      </c>
      <c r="I2842" s="2">
        <f>VLOOKUP($E2842,
Products!$A$1:$F$201,MATCH(Orders!I$1,Products!$A$1:$F$1,0),0)</f>
        <v>24966.707940261898</v>
      </c>
      <c r="J2842" s="2">
        <f>VLOOKUP($E2842,
Products!$A$1:$F$201,MATCH(Orders!J$1,Products!$A$1:$F$1,0),0)</f>
        <v>19868.70644165645</v>
      </c>
    </row>
    <row r="2843" spans="1:10">
      <c r="A2843">
        <v>2842</v>
      </c>
      <c r="B2843" s="4">
        <v>45856</v>
      </c>
      <c r="C2843" s="10">
        <f>DATE(YEAR(orders[[#This Row],[order_date]]), MONTH(orders[[#This Row],[order_date]]), 1)</f>
        <v>45839</v>
      </c>
      <c r="D2843" t="s">
        <v>1741</v>
      </c>
      <c r="E2843" t="s">
        <v>555</v>
      </c>
      <c r="F2843" t="str">
        <f>VLOOKUP(orders[[#This Row],[product_id]],Products!A:C,3,0)</f>
        <v>Electronics</v>
      </c>
      <c r="G2843">
        <v>2</v>
      </c>
      <c r="H2843" s="6">
        <v>0.15462807160884326</v>
      </c>
      <c r="I2843" s="2">
        <f>VLOOKUP($E2843,
Products!$A$1:$F$201,MATCH(Orders!I$1,Products!$A$1:$F$1,0),0)</f>
        <v>32397.674936233889</v>
      </c>
      <c r="J2843" s="2">
        <f>VLOOKUP($E2843,
Products!$A$1:$F$201,MATCH(Orders!J$1,Products!$A$1:$F$1,0),0)</f>
        <v>24559.251285382288</v>
      </c>
    </row>
    <row r="2844" spans="1:10">
      <c r="A2844">
        <v>2843</v>
      </c>
      <c r="B2844" s="4">
        <v>45109</v>
      </c>
      <c r="C2844" s="10">
        <f>DATE(YEAR(orders[[#This Row],[order_date]]), MONTH(orders[[#This Row],[order_date]]), 1)</f>
        <v>45108</v>
      </c>
      <c r="D2844" t="s">
        <v>1653</v>
      </c>
      <c r="E2844" t="s">
        <v>659</v>
      </c>
      <c r="F2844" t="str">
        <f>VLOOKUP(orders[[#This Row],[product_id]],Products!A:C,3,0)</f>
        <v>Appliances</v>
      </c>
      <c r="G2844">
        <v>1</v>
      </c>
      <c r="H2844" s="6">
        <v>0.11365745507516227</v>
      </c>
      <c r="I2844" s="2">
        <f>VLOOKUP($E2844,
Products!$A$1:$F$201,MATCH(Orders!I$1,Products!$A$1:$F$1,0),0)</f>
        <v>25646.095965041459</v>
      </c>
      <c r="J2844" s="2">
        <f>VLOOKUP($E2844,
Products!$A$1:$F$201,MATCH(Orders!J$1,Products!$A$1:$F$1,0),0)</f>
        <v>18749.646593308222</v>
      </c>
    </row>
    <row r="2845" spans="1:10">
      <c r="A2845">
        <v>2844</v>
      </c>
      <c r="B2845" s="4">
        <v>44998</v>
      </c>
      <c r="C2845" s="10">
        <f>DATE(YEAR(orders[[#This Row],[order_date]]), MONTH(orders[[#This Row],[order_date]]), 1)</f>
        <v>44986</v>
      </c>
      <c r="D2845" t="s">
        <v>2126</v>
      </c>
      <c r="E2845" t="s">
        <v>640</v>
      </c>
      <c r="F2845" t="str">
        <f>VLOOKUP(orders[[#This Row],[product_id]],Products!A:C,3,0)</f>
        <v>Electronics</v>
      </c>
      <c r="G2845">
        <v>1</v>
      </c>
      <c r="H2845" s="6">
        <v>0.11017808408140307</v>
      </c>
      <c r="I2845" s="2">
        <f>VLOOKUP($E2845,
Products!$A$1:$F$201,MATCH(Orders!I$1,Products!$A$1:$F$1,0),0)</f>
        <v>28588.897930669911</v>
      </c>
      <c r="J2845" s="2">
        <f>VLOOKUP($E2845,
Products!$A$1:$F$201,MATCH(Orders!J$1,Products!$A$1:$F$1,0),0)</f>
        <v>20681.16336734363</v>
      </c>
    </row>
    <row r="2846" spans="1:10">
      <c r="A2846">
        <v>2845</v>
      </c>
      <c r="B2846" s="4">
        <v>45645</v>
      </c>
      <c r="C2846" s="10">
        <f>DATE(YEAR(orders[[#This Row],[order_date]]), MONTH(orders[[#This Row],[order_date]]), 1)</f>
        <v>45627</v>
      </c>
      <c r="D2846" t="s">
        <v>2070</v>
      </c>
      <c r="E2846" t="s">
        <v>628</v>
      </c>
      <c r="F2846" t="str">
        <f>VLOOKUP(orders[[#This Row],[product_id]],Products!A:C,3,0)</f>
        <v>Electronics</v>
      </c>
      <c r="G2846">
        <v>1</v>
      </c>
      <c r="H2846" s="6">
        <v>0.23396305404095954</v>
      </c>
      <c r="I2846" s="2">
        <f>VLOOKUP($E2846,
Products!$A$1:$F$201,MATCH(Orders!I$1,Products!$A$1:$F$1,0),0)</f>
        <v>2480.4343676348258</v>
      </c>
      <c r="J2846" s="2">
        <f>VLOOKUP($E2846,
Products!$A$1:$F$201,MATCH(Orders!J$1,Products!$A$1:$F$1,0),0)</f>
        <v>1932.862959692628</v>
      </c>
    </row>
    <row r="2847" spans="1:10">
      <c r="A2847">
        <v>2846</v>
      </c>
      <c r="B2847" s="4">
        <v>45652</v>
      </c>
      <c r="C2847" s="10">
        <f>DATE(YEAR(orders[[#This Row],[order_date]]), MONTH(orders[[#This Row],[order_date]]), 1)</f>
        <v>45627</v>
      </c>
      <c r="D2847" t="s">
        <v>1457</v>
      </c>
      <c r="E2847" t="s">
        <v>584</v>
      </c>
      <c r="F2847" t="str">
        <f>VLOOKUP(orders[[#This Row],[product_id]],Products!A:C,3,0)</f>
        <v>Electronics</v>
      </c>
      <c r="G2847">
        <v>2</v>
      </c>
      <c r="H2847" s="6">
        <v>0.11118217983510907</v>
      </c>
      <c r="I2847" s="2">
        <f>VLOOKUP($E2847,
Products!$A$1:$F$201,MATCH(Orders!I$1,Products!$A$1:$F$1,0),0)</f>
        <v>22521.77465591731</v>
      </c>
      <c r="J2847" s="2">
        <f>VLOOKUP($E2847,
Products!$A$1:$F$201,MATCH(Orders!J$1,Products!$A$1:$F$1,0),0)</f>
        <v>15596.91628423841</v>
      </c>
    </row>
    <row r="2848" spans="1:10">
      <c r="A2848">
        <v>2847</v>
      </c>
      <c r="B2848" s="4">
        <v>45195</v>
      </c>
      <c r="C2848" s="10">
        <f>DATE(YEAR(orders[[#This Row],[order_date]]), MONTH(orders[[#This Row],[order_date]]), 1)</f>
        <v>45170</v>
      </c>
      <c r="D2848" t="s">
        <v>1655</v>
      </c>
      <c r="E2848" t="s">
        <v>521</v>
      </c>
      <c r="F2848" t="str">
        <f>VLOOKUP(orders[[#This Row],[product_id]],Products!A:C,3,0)</f>
        <v>Electronics</v>
      </c>
      <c r="G2848">
        <v>2</v>
      </c>
      <c r="H2848" s="6">
        <v>0.10632975111454621</v>
      </c>
      <c r="I2848" s="2">
        <f>VLOOKUP($E2848,
Products!$A$1:$F$201,MATCH(Orders!I$1,Products!$A$1:$F$1,0),0)</f>
        <v>18373.691083837519</v>
      </c>
      <c r="J2848" s="2">
        <f>VLOOKUP($E2848,
Products!$A$1:$F$201,MATCH(Orders!J$1,Products!$A$1:$F$1,0),0)</f>
        <v>14409.80197321412</v>
      </c>
    </row>
    <row r="2849" spans="1:10">
      <c r="A2849">
        <v>2848</v>
      </c>
      <c r="B2849" s="4">
        <v>45970</v>
      </c>
      <c r="C2849" s="10">
        <f>DATE(YEAR(orders[[#This Row],[order_date]]), MONTH(orders[[#This Row],[order_date]]), 1)</f>
        <v>45962</v>
      </c>
      <c r="D2849" t="s">
        <v>3126</v>
      </c>
      <c r="E2849" t="s">
        <v>522</v>
      </c>
      <c r="F2849" t="str">
        <f>VLOOKUP(orders[[#This Row],[product_id]],Products!A:C,3,0)</f>
        <v>Appliances</v>
      </c>
      <c r="G2849">
        <v>1</v>
      </c>
      <c r="H2849" s="6">
        <v>0.12104839801992323</v>
      </c>
      <c r="I2849" s="2">
        <f>VLOOKUP($E2849,
Products!$A$1:$F$201,MATCH(Orders!I$1,Products!$A$1:$F$1,0),0)</f>
        <v>24966.707940261898</v>
      </c>
      <c r="J2849" s="2">
        <f>VLOOKUP($E2849,
Products!$A$1:$F$201,MATCH(Orders!J$1,Products!$A$1:$F$1,0),0)</f>
        <v>19868.70644165645</v>
      </c>
    </row>
    <row r="2850" spans="1:10">
      <c r="A2850">
        <v>2849</v>
      </c>
      <c r="B2850" s="4">
        <v>45504</v>
      </c>
      <c r="C2850" s="10">
        <f>DATE(YEAR(orders[[#This Row],[order_date]]), MONTH(orders[[#This Row],[order_date]]), 1)</f>
        <v>45474</v>
      </c>
      <c r="D2850" t="s">
        <v>4155</v>
      </c>
      <c r="E2850" t="s">
        <v>595</v>
      </c>
      <c r="F2850" t="str">
        <f>VLOOKUP(orders[[#This Row],[product_id]],Products!A:C,3,0)</f>
        <v>Electronics</v>
      </c>
      <c r="G2850">
        <v>2</v>
      </c>
      <c r="H2850" s="6">
        <v>0.23009170643996293</v>
      </c>
      <c r="I2850" s="2">
        <f>VLOOKUP($E2850,
Products!$A$1:$F$201,MATCH(Orders!I$1,Products!$A$1:$F$1,0),0)</f>
        <v>2368.316565735005</v>
      </c>
      <c r="J2850" s="2">
        <f>VLOOKUP($E2850,
Products!$A$1:$F$201,MATCH(Orders!J$1,Products!$A$1:$F$1,0),0)</f>
        <v>1668.7588573553539</v>
      </c>
    </row>
    <row r="2851" spans="1:10">
      <c r="A2851">
        <v>2850</v>
      </c>
      <c r="B2851" s="4">
        <v>45921</v>
      </c>
      <c r="C2851" s="10">
        <f>DATE(YEAR(orders[[#This Row],[order_date]]), MONTH(orders[[#This Row],[order_date]]), 1)</f>
        <v>45901</v>
      </c>
      <c r="D2851" t="s">
        <v>1954</v>
      </c>
      <c r="E2851" t="s">
        <v>668</v>
      </c>
      <c r="F2851" t="str">
        <f>VLOOKUP(orders[[#This Row],[product_id]],Products!A:C,3,0)</f>
        <v>Electronics</v>
      </c>
      <c r="G2851">
        <v>2</v>
      </c>
      <c r="H2851" s="6">
        <v>0.15423428128791933</v>
      </c>
      <c r="I2851" s="2">
        <f>VLOOKUP($E2851,
Products!$A$1:$F$201,MATCH(Orders!I$1,Products!$A$1:$F$1,0),0)</f>
        <v>23702.058773663419</v>
      </c>
      <c r="J2851" s="2">
        <f>VLOOKUP($E2851,
Products!$A$1:$F$201,MATCH(Orders!J$1,Products!$A$1:$F$1,0),0)</f>
        <v>17657.804767621328</v>
      </c>
    </row>
    <row r="2852" spans="1:10">
      <c r="A2852">
        <v>2851</v>
      </c>
      <c r="B2852" s="4">
        <v>45741</v>
      </c>
      <c r="C2852" s="10">
        <f>DATE(YEAR(orders[[#This Row],[order_date]]), MONTH(orders[[#This Row],[order_date]]), 1)</f>
        <v>45717</v>
      </c>
      <c r="D2852" t="s">
        <v>1911</v>
      </c>
      <c r="E2852" t="s">
        <v>589</v>
      </c>
      <c r="F2852" t="str">
        <f>VLOOKUP(orders[[#This Row],[product_id]],Products!A:C,3,0)</f>
        <v>Appliances</v>
      </c>
      <c r="G2852">
        <v>1</v>
      </c>
      <c r="H2852" s="6">
        <v>0.13336951507616618</v>
      </c>
      <c r="I2852" s="2">
        <f>VLOOKUP($E2852,
Products!$A$1:$F$201,MATCH(Orders!I$1,Products!$A$1:$F$1,0),0)</f>
        <v>6227.1351854710047</v>
      </c>
      <c r="J2852" s="2">
        <f>VLOOKUP($E2852,
Products!$A$1:$F$201,MATCH(Orders!J$1,Products!$A$1:$F$1,0),0)</f>
        <v>4146.7707671772396</v>
      </c>
    </row>
    <row r="2853" spans="1:10">
      <c r="A2853">
        <v>2852</v>
      </c>
      <c r="B2853" s="4">
        <v>45073</v>
      </c>
      <c r="C2853" s="10">
        <f>DATE(YEAR(orders[[#This Row],[order_date]]), MONTH(orders[[#This Row],[order_date]]), 1)</f>
        <v>45047</v>
      </c>
      <c r="D2853" t="s">
        <v>2026</v>
      </c>
      <c r="E2853" t="s">
        <v>589</v>
      </c>
      <c r="F2853" t="str">
        <f>VLOOKUP(orders[[#This Row],[product_id]],Products!A:C,3,0)</f>
        <v>Appliances</v>
      </c>
      <c r="G2853">
        <v>3</v>
      </c>
      <c r="H2853" s="6">
        <v>6.3775715183861284E-2</v>
      </c>
      <c r="I2853" s="2">
        <f>VLOOKUP($E2853,
Products!$A$1:$F$201,MATCH(Orders!I$1,Products!$A$1:$F$1,0),0)</f>
        <v>6227.1351854710047</v>
      </c>
      <c r="J2853" s="2">
        <f>VLOOKUP($E2853,
Products!$A$1:$F$201,MATCH(Orders!J$1,Products!$A$1:$F$1,0),0)</f>
        <v>4146.7707671772396</v>
      </c>
    </row>
    <row r="2854" spans="1:10">
      <c r="A2854">
        <v>2853</v>
      </c>
      <c r="B2854" s="4">
        <v>45816</v>
      </c>
      <c r="C2854" s="10">
        <f>DATE(YEAR(orders[[#This Row],[order_date]]), MONTH(orders[[#This Row],[order_date]]), 1)</f>
        <v>45809</v>
      </c>
      <c r="D2854" t="s">
        <v>4593</v>
      </c>
      <c r="E2854" t="s">
        <v>656</v>
      </c>
      <c r="F2854" t="str">
        <f>VLOOKUP(orders[[#This Row],[product_id]],Products!A:C,3,0)</f>
        <v>Electronics</v>
      </c>
      <c r="G2854">
        <v>1</v>
      </c>
      <c r="H2854" s="6">
        <v>0.23529732824542235</v>
      </c>
      <c r="I2854" s="2">
        <f>VLOOKUP($E2854,
Products!$A$1:$F$201,MATCH(Orders!I$1,Products!$A$1:$F$1,0),0)</f>
        <v>30485.811519789549</v>
      </c>
      <c r="J2854" s="2">
        <f>VLOOKUP($E2854,
Products!$A$1:$F$201,MATCH(Orders!J$1,Products!$A$1:$F$1,0),0)</f>
        <v>23818.70129930825</v>
      </c>
    </row>
    <row r="2855" spans="1:10">
      <c r="A2855">
        <v>2854</v>
      </c>
      <c r="B2855" s="4">
        <v>45236</v>
      </c>
      <c r="C2855" s="10">
        <f>DATE(YEAR(orders[[#This Row],[order_date]]), MONTH(orders[[#This Row],[order_date]]), 1)</f>
        <v>45231</v>
      </c>
      <c r="D2855" t="s">
        <v>2036</v>
      </c>
      <c r="E2855" t="s">
        <v>702</v>
      </c>
      <c r="F2855" t="str">
        <f>VLOOKUP(orders[[#This Row],[product_id]],Products!A:C,3,0)</f>
        <v>Electronics</v>
      </c>
      <c r="G2855">
        <v>3</v>
      </c>
      <c r="H2855" s="6">
        <v>0.18926733004253324</v>
      </c>
      <c r="I2855" s="2">
        <f>VLOOKUP($E2855,
Products!$A$1:$F$201,MATCH(Orders!I$1,Products!$A$1:$F$1,0),0)</f>
        <v>11240.591105652349</v>
      </c>
      <c r="J2855" s="2">
        <f>VLOOKUP($E2855,
Products!$A$1:$F$201,MATCH(Orders!J$1,Products!$A$1:$F$1,0),0)</f>
        <v>7671.9523119121068</v>
      </c>
    </row>
    <row r="2856" spans="1:10">
      <c r="A2856">
        <v>2855</v>
      </c>
      <c r="B2856" s="4">
        <v>45444</v>
      </c>
      <c r="C2856" s="10">
        <f>DATE(YEAR(orders[[#This Row],[order_date]]), MONTH(orders[[#This Row],[order_date]]), 1)</f>
        <v>45444</v>
      </c>
      <c r="D2856" t="s">
        <v>1136</v>
      </c>
      <c r="E2856" t="s">
        <v>514</v>
      </c>
      <c r="F2856" t="str">
        <f>VLOOKUP(orders[[#This Row],[product_id]],Products!A:C,3,0)</f>
        <v>Electronics</v>
      </c>
      <c r="G2856">
        <v>3</v>
      </c>
      <c r="H2856" s="6">
        <v>0.24374925863512928</v>
      </c>
      <c r="I2856" s="2">
        <f>VLOOKUP($E2856,
Products!$A$1:$F$201,MATCH(Orders!I$1,Products!$A$1:$F$1,0),0)</f>
        <v>16482.730474054071</v>
      </c>
      <c r="J2856" s="2">
        <f>VLOOKUP($E2856,
Products!$A$1:$F$201,MATCH(Orders!J$1,Products!$A$1:$F$1,0),0)</f>
        <v>12480.81165565178</v>
      </c>
    </row>
    <row r="2857" spans="1:10">
      <c r="A2857">
        <v>2856</v>
      </c>
      <c r="B2857" s="4">
        <v>44940</v>
      </c>
      <c r="C2857" s="10">
        <f>DATE(YEAR(orders[[#This Row],[order_date]]), MONTH(orders[[#This Row],[order_date]]), 1)</f>
        <v>44927</v>
      </c>
      <c r="D2857" t="s">
        <v>3443</v>
      </c>
      <c r="E2857" t="s">
        <v>523</v>
      </c>
      <c r="F2857" t="str">
        <f>VLOOKUP(orders[[#This Row],[product_id]],Products!A:C,3,0)</f>
        <v>Electronics</v>
      </c>
      <c r="G2857">
        <v>2</v>
      </c>
      <c r="H2857" s="6">
        <v>0.22143734251893585</v>
      </c>
      <c r="I2857" s="2">
        <f>VLOOKUP($E2857,
Products!$A$1:$F$201,MATCH(Orders!I$1,Products!$A$1:$F$1,0),0)</f>
        <v>27240.414518089601</v>
      </c>
      <c r="J2857" s="2">
        <f>VLOOKUP($E2857,
Products!$A$1:$F$201,MATCH(Orders!J$1,Products!$A$1:$F$1,0),0)</f>
        <v>21217.524617692769</v>
      </c>
    </row>
    <row r="2858" spans="1:10">
      <c r="A2858">
        <v>2857</v>
      </c>
      <c r="B2858" s="4">
        <v>45058</v>
      </c>
      <c r="C2858" s="10">
        <f>DATE(YEAR(orders[[#This Row],[order_date]]), MONTH(orders[[#This Row],[order_date]]), 1)</f>
        <v>45047</v>
      </c>
      <c r="D2858" t="s">
        <v>2871</v>
      </c>
      <c r="E2858" t="s">
        <v>580</v>
      </c>
      <c r="F2858" t="str">
        <f>VLOOKUP(orders[[#This Row],[product_id]],Products!A:C,3,0)</f>
        <v>Electronics</v>
      </c>
      <c r="G2858">
        <v>2</v>
      </c>
      <c r="H2858" s="6">
        <v>0.24099295155257108</v>
      </c>
      <c r="I2858" s="2">
        <f>VLOOKUP($E2858,
Products!$A$1:$F$201,MATCH(Orders!I$1,Products!$A$1:$F$1,0),0)</f>
        <v>29905.106989935579</v>
      </c>
      <c r="J2858" s="2">
        <f>VLOOKUP($E2858,
Products!$A$1:$F$201,MATCH(Orders!J$1,Products!$A$1:$F$1,0),0)</f>
        <v>22230.930488499071</v>
      </c>
    </row>
    <row r="2859" spans="1:10">
      <c r="A2859">
        <v>2858</v>
      </c>
      <c r="B2859" s="4">
        <v>45681</v>
      </c>
      <c r="C2859" s="10">
        <f>DATE(YEAR(orders[[#This Row],[order_date]]), MONTH(orders[[#This Row],[order_date]]), 1)</f>
        <v>45658</v>
      </c>
      <c r="D2859" t="s">
        <v>4129</v>
      </c>
      <c r="E2859" t="s">
        <v>681</v>
      </c>
      <c r="F2859" t="str">
        <f>VLOOKUP(orders[[#This Row],[product_id]],Products!A:C,3,0)</f>
        <v>Appliances</v>
      </c>
      <c r="G2859">
        <v>1</v>
      </c>
      <c r="H2859" s="6">
        <v>8.4711130318772643E-2</v>
      </c>
      <c r="I2859" s="2">
        <f>VLOOKUP($E2859,
Products!$A$1:$F$201,MATCH(Orders!I$1,Products!$A$1:$F$1,0),0)</f>
        <v>2080.3641662770501</v>
      </c>
      <c r="J2859" s="2">
        <f>VLOOKUP($E2859,
Products!$A$1:$F$201,MATCH(Orders!J$1,Products!$A$1:$F$1,0),0)</f>
        <v>1566.754559891986</v>
      </c>
    </row>
    <row r="2860" spans="1:10">
      <c r="A2860">
        <v>2859</v>
      </c>
      <c r="B2860" s="4">
        <v>45365</v>
      </c>
      <c r="C2860" s="10">
        <f>DATE(YEAR(orders[[#This Row],[order_date]]), MONTH(orders[[#This Row],[order_date]]), 1)</f>
        <v>45352</v>
      </c>
      <c r="D2860" t="s">
        <v>1293</v>
      </c>
      <c r="E2860" t="s">
        <v>577</v>
      </c>
      <c r="F2860" t="str">
        <f>VLOOKUP(orders[[#This Row],[product_id]],Products!A:C,3,0)</f>
        <v>Appliances</v>
      </c>
      <c r="G2860">
        <v>2</v>
      </c>
      <c r="H2860" s="6">
        <v>5.7325351573877137E-2</v>
      </c>
      <c r="I2860" s="2">
        <f>VLOOKUP($E2860,
Products!$A$1:$F$201,MATCH(Orders!I$1,Products!$A$1:$F$1,0),0)</f>
        <v>24178.046221204509</v>
      </c>
      <c r="J2860" s="2">
        <f>VLOOKUP($E2860,
Products!$A$1:$F$201,MATCH(Orders!J$1,Products!$A$1:$F$1,0),0)</f>
        <v>17784.08636999697</v>
      </c>
    </row>
    <row r="2861" spans="1:10">
      <c r="A2861">
        <v>2860</v>
      </c>
      <c r="B2861" s="4">
        <v>45669</v>
      </c>
      <c r="C2861" s="10">
        <f>DATE(YEAR(orders[[#This Row],[order_date]]), MONTH(orders[[#This Row],[order_date]]), 1)</f>
        <v>45658</v>
      </c>
      <c r="D2861" t="s">
        <v>3823</v>
      </c>
      <c r="E2861" t="s">
        <v>596</v>
      </c>
      <c r="F2861" t="str">
        <f>VLOOKUP(orders[[#This Row],[product_id]],Products!A:C,3,0)</f>
        <v>Electronics</v>
      </c>
      <c r="G2861">
        <v>2</v>
      </c>
      <c r="H2861" s="6">
        <v>0.23014947799984378</v>
      </c>
      <c r="I2861" s="2">
        <f>VLOOKUP($E2861,
Products!$A$1:$F$201,MATCH(Orders!I$1,Products!$A$1:$F$1,0),0)</f>
        <v>12935.39757670891</v>
      </c>
      <c r="J2861" s="2">
        <f>VLOOKUP($E2861,
Products!$A$1:$F$201,MATCH(Orders!J$1,Products!$A$1:$F$1,0),0)</f>
        <v>9648.6160598594815</v>
      </c>
    </row>
    <row r="2862" spans="1:10">
      <c r="A2862">
        <v>2861</v>
      </c>
      <c r="B2862" s="4">
        <v>45666</v>
      </c>
      <c r="C2862" s="10">
        <f>DATE(YEAR(orders[[#This Row],[order_date]]), MONTH(orders[[#This Row],[order_date]]), 1)</f>
        <v>45658</v>
      </c>
      <c r="D2862" t="s">
        <v>2980</v>
      </c>
      <c r="E2862" t="s">
        <v>571</v>
      </c>
      <c r="F2862" t="str">
        <f>VLOOKUP(orders[[#This Row],[product_id]],Products!A:C,3,0)</f>
        <v>Electronics</v>
      </c>
      <c r="G2862">
        <v>1</v>
      </c>
      <c r="H2862" s="6">
        <v>0.18695929152025043</v>
      </c>
      <c r="I2862" s="2">
        <f>VLOOKUP($E2862,
Products!$A$1:$F$201,MATCH(Orders!I$1,Products!$A$1:$F$1,0),0)</f>
        <v>30022.150567424669</v>
      </c>
      <c r="J2862" s="2">
        <f>VLOOKUP($E2862,
Products!$A$1:$F$201,MATCH(Orders!J$1,Products!$A$1:$F$1,0),0)</f>
        <v>21451.61875289512</v>
      </c>
    </row>
    <row r="2863" spans="1:10">
      <c r="A2863">
        <v>2862</v>
      </c>
      <c r="B2863" s="4">
        <v>45721</v>
      </c>
      <c r="C2863" s="10">
        <f>DATE(YEAR(orders[[#This Row],[order_date]]), MONTH(orders[[#This Row],[order_date]]), 1)</f>
        <v>45717</v>
      </c>
      <c r="D2863" t="s">
        <v>4133</v>
      </c>
      <c r="E2863" t="s">
        <v>528</v>
      </c>
      <c r="F2863" t="str">
        <f>VLOOKUP(orders[[#This Row],[product_id]],Products!A:C,3,0)</f>
        <v>Appliances</v>
      </c>
      <c r="G2863">
        <v>2</v>
      </c>
      <c r="H2863" s="6">
        <v>0.1167867889441723</v>
      </c>
      <c r="I2863" s="2">
        <f>VLOOKUP($E2863,
Products!$A$1:$F$201,MATCH(Orders!I$1,Products!$A$1:$F$1,0),0)</f>
        <v>5741.145946914552</v>
      </c>
      <c r="J2863" s="2">
        <f>VLOOKUP($E2863,
Products!$A$1:$F$201,MATCH(Orders!J$1,Products!$A$1:$F$1,0),0)</f>
        <v>4112.7219202399874</v>
      </c>
    </row>
    <row r="2864" spans="1:10">
      <c r="A2864">
        <v>2863</v>
      </c>
      <c r="B2864" s="4">
        <v>45189</v>
      </c>
      <c r="C2864" s="10">
        <f>DATE(YEAR(orders[[#This Row],[order_date]]), MONTH(orders[[#This Row],[order_date]]), 1)</f>
        <v>45170</v>
      </c>
      <c r="D2864" t="s">
        <v>4071</v>
      </c>
      <c r="E2864" t="s">
        <v>643</v>
      </c>
      <c r="F2864" t="str">
        <f>VLOOKUP(orders[[#This Row],[product_id]],Products!A:C,3,0)</f>
        <v>Appliances</v>
      </c>
      <c r="G2864">
        <v>2</v>
      </c>
      <c r="H2864" s="6">
        <v>0.10396048086949916</v>
      </c>
      <c r="I2864" s="2">
        <f>VLOOKUP($E2864,
Products!$A$1:$F$201,MATCH(Orders!I$1,Products!$A$1:$F$1,0),0)</f>
        <v>26269.068564891841</v>
      </c>
      <c r="J2864" s="2">
        <f>VLOOKUP($E2864,
Products!$A$1:$F$201,MATCH(Orders!J$1,Products!$A$1:$F$1,0),0)</f>
        <v>18867.564539756699</v>
      </c>
    </row>
    <row r="2865" spans="1:10">
      <c r="A2865">
        <v>2864</v>
      </c>
      <c r="B2865" s="4">
        <v>45569</v>
      </c>
      <c r="C2865" s="10">
        <f>DATE(YEAR(orders[[#This Row],[order_date]]), MONTH(orders[[#This Row],[order_date]]), 1)</f>
        <v>45566</v>
      </c>
      <c r="D2865" t="s">
        <v>1969</v>
      </c>
      <c r="E2865" t="s">
        <v>543</v>
      </c>
      <c r="F2865" t="str">
        <f>VLOOKUP(orders[[#This Row],[product_id]],Products!A:C,3,0)</f>
        <v>Appliances</v>
      </c>
      <c r="G2865">
        <v>1</v>
      </c>
      <c r="H2865" s="6">
        <v>6.6362756080707019E-2</v>
      </c>
      <c r="I2865" s="2">
        <f>VLOOKUP($E2865,
Products!$A$1:$F$201,MATCH(Orders!I$1,Products!$A$1:$F$1,0),0)</f>
        <v>2300.989425669633</v>
      </c>
      <c r="J2865" s="2">
        <f>VLOOKUP($E2865,
Products!$A$1:$F$201,MATCH(Orders!J$1,Products!$A$1:$F$1,0),0)</f>
        <v>1726.390958088811</v>
      </c>
    </row>
    <row r="2866" spans="1:10">
      <c r="A2866">
        <v>2865</v>
      </c>
      <c r="B2866" s="4">
        <v>45184</v>
      </c>
      <c r="C2866" s="10">
        <f>DATE(YEAR(orders[[#This Row],[order_date]]), MONTH(orders[[#This Row],[order_date]]), 1)</f>
        <v>45170</v>
      </c>
      <c r="D2866" t="s">
        <v>3101</v>
      </c>
      <c r="E2866" t="s">
        <v>633</v>
      </c>
      <c r="F2866" t="str">
        <f>VLOOKUP(orders[[#This Row],[product_id]],Products!A:C,3,0)</f>
        <v>Appliances</v>
      </c>
      <c r="G2866">
        <v>2</v>
      </c>
      <c r="H2866" s="6">
        <v>0.1125172214256623</v>
      </c>
      <c r="I2866" s="2">
        <f>VLOOKUP($E2866,
Products!$A$1:$F$201,MATCH(Orders!I$1,Products!$A$1:$F$1,0),0)</f>
        <v>2361.4162937319088</v>
      </c>
      <c r="J2866" s="2">
        <f>VLOOKUP($E2866,
Products!$A$1:$F$201,MATCH(Orders!J$1,Products!$A$1:$F$1,0),0)</f>
        <v>1552.5536411429621</v>
      </c>
    </row>
    <row r="2867" spans="1:10">
      <c r="A2867">
        <v>2866</v>
      </c>
      <c r="B2867" s="4">
        <v>45335</v>
      </c>
      <c r="C2867" s="10">
        <f>DATE(YEAR(orders[[#This Row],[order_date]]), MONTH(orders[[#This Row],[order_date]]), 1)</f>
        <v>45323</v>
      </c>
      <c r="D2867" t="s">
        <v>846</v>
      </c>
      <c r="E2867" t="s">
        <v>564</v>
      </c>
      <c r="F2867" t="str">
        <f>VLOOKUP(orders[[#This Row],[product_id]],Products!A:C,3,0)</f>
        <v>Electronics</v>
      </c>
      <c r="G2867">
        <v>2</v>
      </c>
      <c r="H2867" s="6">
        <v>0.11780484543403807</v>
      </c>
      <c r="I2867" s="2">
        <f>VLOOKUP($E2867,
Products!$A$1:$F$201,MATCH(Orders!I$1,Products!$A$1:$F$1,0),0)</f>
        <v>21989.290766910399</v>
      </c>
      <c r="J2867" s="2">
        <f>VLOOKUP($E2867,
Products!$A$1:$F$201,MATCH(Orders!J$1,Products!$A$1:$F$1,0),0)</f>
        <v>15566.99865864101</v>
      </c>
    </row>
    <row r="2868" spans="1:10">
      <c r="A2868">
        <v>2867</v>
      </c>
      <c r="B2868" s="4">
        <v>45901</v>
      </c>
      <c r="C2868" s="10">
        <f>DATE(YEAR(orders[[#This Row],[order_date]]), MONTH(orders[[#This Row],[order_date]]), 1)</f>
        <v>45901</v>
      </c>
      <c r="D2868" t="s">
        <v>909</v>
      </c>
      <c r="E2868" t="s">
        <v>573</v>
      </c>
      <c r="F2868" t="str">
        <f>VLOOKUP(orders[[#This Row],[product_id]],Products!A:C,3,0)</f>
        <v>Electronics</v>
      </c>
      <c r="G2868">
        <v>2</v>
      </c>
      <c r="H2868" s="6">
        <v>0.14091203484498599</v>
      </c>
      <c r="I2868" s="2">
        <f>VLOOKUP($E2868,
Products!$A$1:$F$201,MATCH(Orders!I$1,Products!$A$1:$F$1,0),0)</f>
        <v>30443.851050190449</v>
      </c>
      <c r="J2868" s="2">
        <f>VLOOKUP($E2868,
Products!$A$1:$F$201,MATCH(Orders!J$1,Products!$A$1:$F$1,0),0)</f>
        <v>21165.126268210519</v>
      </c>
    </row>
    <row r="2869" spans="1:10">
      <c r="A2869">
        <v>2868</v>
      </c>
      <c r="B2869" s="4">
        <v>45974</v>
      </c>
      <c r="C2869" s="10">
        <f>DATE(YEAR(orders[[#This Row],[order_date]]), MONTH(orders[[#This Row],[order_date]]), 1)</f>
        <v>45962</v>
      </c>
      <c r="D2869" t="s">
        <v>4439</v>
      </c>
      <c r="E2869" t="s">
        <v>590</v>
      </c>
      <c r="F2869" t="str">
        <f>VLOOKUP(orders[[#This Row],[product_id]],Products!A:C,3,0)</f>
        <v>Appliances</v>
      </c>
      <c r="G2869">
        <v>2</v>
      </c>
      <c r="H2869" s="6">
        <v>0.13923154296304446</v>
      </c>
      <c r="I2869" s="2">
        <f>VLOOKUP($E2869,
Products!$A$1:$F$201,MATCH(Orders!I$1,Products!$A$1:$F$1,0),0)</f>
        <v>2035.9251500591261</v>
      </c>
      <c r="J2869" s="2">
        <f>VLOOKUP($E2869,
Products!$A$1:$F$201,MATCH(Orders!J$1,Products!$A$1:$F$1,0),0)</f>
        <v>1473.8412378673991</v>
      </c>
    </row>
    <row r="2870" spans="1:10">
      <c r="A2870">
        <v>2869</v>
      </c>
      <c r="B2870" s="4">
        <v>45197</v>
      </c>
      <c r="C2870" s="10">
        <f>DATE(YEAR(orders[[#This Row],[order_date]]), MONTH(orders[[#This Row],[order_date]]), 1)</f>
        <v>45170</v>
      </c>
      <c r="D2870" t="s">
        <v>1709</v>
      </c>
      <c r="E2870" t="s">
        <v>624</v>
      </c>
      <c r="F2870" t="str">
        <f>VLOOKUP(orders[[#This Row],[product_id]],Products!A:C,3,0)</f>
        <v>Appliances</v>
      </c>
      <c r="G2870">
        <v>1</v>
      </c>
      <c r="H2870" s="6">
        <v>0.12163339194365776</v>
      </c>
      <c r="I2870" s="2">
        <f>VLOOKUP($E2870,
Products!$A$1:$F$201,MATCH(Orders!I$1,Products!$A$1:$F$1,0),0)</f>
        <v>2102.383201797521</v>
      </c>
      <c r="J2870" s="2">
        <f>VLOOKUP($E2870,
Products!$A$1:$F$201,MATCH(Orders!J$1,Products!$A$1:$F$1,0),0)</f>
        <v>1599.330443274388</v>
      </c>
    </row>
    <row r="2871" spans="1:10">
      <c r="A2871">
        <v>2870</v>
      </c>
      <c r="B2871" s="4">
        <v>45068</v>
      </c>
      <c r="C2871" s="10">
        <f>DATE(YEAR(orders[[#This Row],[order_date]]), MONTH(orders[[#This Row],[order_date]]), 1)</f>
        <v>45047</v>
      </c>
      <c r="D2871" t="s">
        <v>2371</v>
      </c>
      <c r="E2871" t="s">
        <v>676</v>
      </c>
      <c r="F2871" t="str">
        <f>VLOOKUP(orders[[#This Row],[product_id]],Products!A:C,3,0)</f>
        <v>Electronics</v>
      </c>
      <c r="G2871">
        <v>1</v>
      </c>
      <c r="H2871" s="6">
        <v>0.12845796624407443</v>
      </c>
      <c r="I2871" s="2">
        <f>VLOOKUP($E2871,
Products!$A$1:$F$201,MATCH(Orders!I$1,Products!$A$1:$F$1,0),0)</f>
        <v>30008.64884218746</v>
      </c>
      <c r="J2871" s="2">
        <f>VLOOKUP($E2871,
Products!$A$1:$F$201,MATCH(Orders!J$1,Products!$A$1:$F$1,0),0)</f>
        <v>19907.2372539471</v>
      </c>
    </row>
    <row r="2872" spans="1:10">
      <c r="A2872">
        <v>2871</v>
      </c>
      <c r="B2872" s="4">
        <v>45828</v>
      </c>
      <c r="C2872" s="10">
        <f>DATE(YEAR(orders[[#This Row],[order_date]]), MONTH(orders[[#This Row],[order_date]]), 1)</f>
        <v>45809</v>
      </c>
      <c r="D2872" t="s">
        <v>1566</v>
      </c>
      <c r="E2872" t="s">
        <v>517</v>
      </c>
      <c r="F2872" t="str">
        <f>VLOOKUP(orders[[#This Row],[product_id]],Products!A:C,3,0)</f>
        <v>Electronics</v>
      </c>
      <c r="G2872">
        <v>1</v>
      </c>
      <c r="H2872" s="6">
        <v>0.149035396250386</v>
      </c>
      <c r="I2872" s="2">
        <f>VLOOKUP($E2872,
Products!$A$1:$F$201,MATCH(Orders!I$1,Products!$A$1:$F$1,0),0)</f>
        <v>30304.143268168769</v>
      </c>
      <c r="J2872" s="2">
        <f>VLOOKUP($E2872,
Products!$A$1:$F$201,MATCH(Orders!J$1,Products!$A$1:$F$1,0),0)</f>
        <v>23998.194785181578</v>
      </c>
    </row>
    <row r="2873" spans="1:10">
      <c r="A2873">
        <v>2872</v>
      </c>
      <c r="B2873" s="4">
        <v>45900</v>
      </c>
      <c r="C2873" s="10">
        <f>DATE(YEAR(orders[[#This Row],[order_date]]), MONTH(orders[[#This Row],[order_date]]), 1)</f>
        <v>45870</v>
      </c>
      <c r="D2873" t="s">
        <v>1550</v>
      </c>
      <c r="E2873" t="s">
        <v>617</v>
      </c>
      <c r="F2873" t="str">
        <f>VLOOKUP(orders[[#This Row],[product_id]],Products!A:C,3,0)</f>
        <v>Electronics</v>
      </c>
      <c r="G2873">
        <v>2</v>
      </c>
      <c r="H2873" s="6">
        <v>0.23128374480736563</v>
      </c>
      <c r="I2873" s="2">
        <f>VLOOKUP($E2873,
Products!$A$1:$F$201,MATCH(Orders!I$1,Products!$A$1:$F$1,0),0)</f>
        <v>19466.867434847129</v>
      </c>
      <c r="J2873" s="2">
        <f>VLOOKUP($E2873,
Products!$A$1:$F$201,MATCH(Orders!J$1,Products!$A$1:$F$1,0),0)</f>
        <v>13371.790482684521</v>
      </c>
    </row>
    <row r="2874" spans="1:10">
      <c r="A2874">
        <v>2873</v>
      </c>
      <c r="B2874" s="4">
        <v>45200</v>
      </c>
      <c r="C2874" s="10">
        <f>DATE(YEAR(orders[[#This Row],[order_date]]), MONTH(orders[[#This Row],[order_date]]), 1)</f>
        <v>45200</v>
      </c>
      <c r="D2874" t="s">
        <v>3748</v>
      </c>
      <c r="E2874" t="s">
        <v>621</v>
      </c>
      <c r="F2874" t="str">
        <f>VLOOKUP(orders[[#This Row],[product_id]],Products!A:C,3,0)</f>
        <v>Electronics</v>
      </c>
      <c r="G2874">
        <v>1</v>
      </c>
      <c r="H2874" s="6">
        <v>0.1076505307558641</v>
      </c>
      <c r="I2874" s="2">
        <f>VLOOKUP($E2874,
Products!$A$1:$F$201,MATCH(Orders!I$1,Products!$A$1:$F$1,0),0)</f>
        <v>11784.05708818019</v>
      </c>
      <c r="J2874" s="2">
        <f>VLOOKUP($E2874,
Products!$A$1:$F$201,MATCH(Orders!J$1,Products!$A$1:$F$1,0),0)</f>
        <v>7779.8525757032758</v>
      </c>
    </row>
    <row r="2875" spans="1:10">
      <c r="A2875">
        <v>2874</v>
      </c>
      <c r="B2875" s="4">
        <v>45202</v>
      </c>
      <c r="C2875" s="10">
        <f>DATE(YEAR(orders[[#This Row],[order_date]]), MONTH(orders[[#This Row],[order_date]]), 1)</f>
        <v>45200</v>
      </c>
      <c r="D2875" t="s">
        <v>4046</v>
      </c>
      <c r="E2875" t="s">
        <v>686</v>
      </c>
      <c r="F2875" t="str">
        <f>VLOOKUP(orders[[#This Row],[product_id]],Products!A:C,3,0)</f>
        <v>Appliances</v>
      </c>
      <c r="G2875">
        <v>3</v>
      </c>
      <c r="H2875" s="6">
        <v>0.12783706650399096</v>
      </c>
      <c r="I2875" s="2">
        <f>VLOOKUP($E2875,
Products!$A$1:$F$201,MATCH(Orders!I$1,Products!$A$1:$F$1,0),0)</f>
        <v>25525.356267188719</v>
      </c>
      <c r="J2875" s="2">
        <f>VLOOKUP($E2875,
Products!$A$1:$F$201,MATCH(Orders!J$1,Products!$A$1:$F$1,0),0)</f>
        <v>18214.15981099859</v>
      </c>
    </row>
    <row r="2876" spans="1:10">
      <c r="A2876">
        <v>2875</v>
      </c>
      <c r="B2876" s="4">
        <v>45391</v>
      </c>
      <c r="C2876" s="10">
        <f>DATE(YEAR(orders[[#This Row],[order_date]]), MONTH(orders[[#This Row],[order_date]]), 1)</f>
        <v>45383</v>
      </c>
      <c r="D2876" t="s">
        <v>3066</v>
      </c>
      <c r="E2876" t="s">
        <v>647</v>
      </c>
      <c r="F2876" t="str">
        <f>VLOOKUP(orders[[#This Row],[product_id]],Products!A:C,3,0)</f>
        <v>Electronics</v>
      </c>
      <c r="G2876">
        <v>3</v>
      </c>
      <c r="H2876" s="6">
        <v>0.18276743210382912</v>
      </c>
      <c r="I2876" s="2">
        <f>VLOOKUP($E2876,
Products!$A$1:$F$201,MATCH(Orders!I$1,Products!$A$1:$F$1,0),0)</f>
        <v>23187.883920109041</v>
      </c>
      <c r="J2876" s="2">
        <f>VLOOKUP($E2876,
Products!$A$1:$F$201,MATCH(Orders!J$1,Products!$A$1:$F$1,0),0)</f>
        <v>16217.564081273829</v>
      </c>
    </row>
    <row r="2877" spans="1:10">
      <c r="A2877">
        <v>2876</v>
      </c>
      <c r="B2877" s="4">
        <v>45989</v>
      </c>
      <c r="C2877" s="10">
        <f>DATE(YEAR(orders[[#This Row],[order_date]]), MONTH(orders[[#This Row],[order_date]]), 1)</f>
        <v>45962</v>
      </c>
      <c r="D2877" t="s">
        <v>4195</v>
      </c>
      <c r="E2877" t="s">
        <v>557</v>
      </c>
      <c r="F2877" t="str">
        <f>VLOOKUP(orders[[#This Row],[product_id]],Products!A:C,3,0)</f>
        <v>Electronics</v>
      </c>
      <c r="G2877">
        <v>3</v>
      </c>
      <c r="H2877" s="6">
        <v>0.12666493383272004</v>
      </c>
      <c r="I2877" s="2">
        <f>VLOOKUP($E2877,
Products!$A$1:$F$201,MATCH(Orders!I$1,Products!$A$1:$F$1,0),0)</f>
        <v>23950.56449224626</v>
      </c>
      <c r="J2877" s="2">
        <f>VLOOKUP($E2877,
Products!$A$1:$F$201,MATCH(Orders!J$1,Products!$A$1:$F$1,0),0)</f>
        <v>16488.618979732779</v>
      </c>
    </row>
    <row r="2878" spans="1:10">
      <c r="A2878">
        <v>2877</v>
      </c>
      <c r="B2878" s="4">
        <v>45214</v>
      </c>
      <c r="C2878" s="10">
        <f>DATE(YEAR(orders[[#This Row],[order_date]]), MONTH(orders[[#This Row],[order_date]]), 1)</f>
        <v>45200</v>
      </c>
      <c r="D2878" t="s">
        <v>2644</v>
      </c>
      <c r="E2878" t="s">
        <v>589</v>
      </c>
      <c r="F2878" t="str">
        <f>VLOOKUP(orders[[#This Row],[product_id]],Products!A:C,3,0)</f>
        <v>Appliances</v>
      </c>
      <c r="G2878">
        <v>1</v>
      </c>
      <c r="H2878" s="6">
        <v>6.4111343034831403E-2</v>
      </c>
      <c r="I2878" s="2">
        <f>VLOOKUP($E2878,
Products!$A$1:$F$201,MATCH(Orders!I$1,Products!$A$1:$F$1,0),0)</f>
        <v>6227.1351854710047</v>
      </c>
      <c r="J2878" s="2">
        <f>VLOOKUP($E2878,
Products!$A$1:$F$201,MATCH(Orders!J$1,Products!$A$1:$F$1,0),0)</f>
        <v>4146.7707671772396</v>
      </c>
    </row>
    <row r="2879" spans="1:10">
      <c r="A2879">
        <v>2878</v>
      </c>
      <c r="B2879" s="4">
        <v>45802</v>
      </c>
      <c r="C2879" s="10">
        <f>DATE(YEAR(orders[[#This Row],[order_date]]), MONTH(orders[[#This Row],[order_date]]), 1)</f>
        <v>45778</v>
      </c>
      <c r="D2879" t="s">
        <v>842</v>
      </c>
      <c r="E2879" t="s">
        <v>616</v>
      </c>
      <c r="F2879" t="str">
        <f>VLOOKUP(orders[[#This Row],[product_id]],Products!A:C,3,0)</f>
        <v>Electronics</v>
      </c>
      <c r="G2879">
        <v>3</v>
      </c>
      <c r="H2879" s="6">
        <v>0.12763549811487848</v>
      </c>
      <c r="I2879" s="2">
        <f>VLOOKUP($E2879,
Products!$A$1:$F$201,MATCH(Orders!I$1,Products!$A$1:$F$1,0),0)</f>
        <v>12172.554053901489</v>
      </c>
      <c r="J2879" s="2">
        <f>VLOOKUP($E2879,
Products!$A$1:$F$201,MATCH(Orders!J$1,Products!$A$1:$F$1,0),0)</f>
        <v>9644.7702288148557</v>
      </c>
    </row>
    <row r="2880" spans="1:10">
      <c r="A2880">
        <v>2879</v>
      </c>
      <c r="B2880" s="4">
        <v>45804</v>
      </c>
      <c r="C2880" s="10">
        <f>DATE(YEAR(orders[[#This Row],[order_date]]), MONTH(orders[[#This Row],[order_date]]), 1)</f>
        <v>45778</v>
      </c>
      <c r="D2880" t="s">
        <v>2357</v>
      </c>
      <c r="E2880" t="s">
        <v>705</v>
      </c>
      <c r="F2880" t="str">
        <f>VLOOKUP(orders[[#This Row],[product_id]],Products!A:C,3,0)</f>
        <v>Electronics</v>
      </c>
      <c r="G2880">
        <v>3</v>
      </c>
      <c r="H2880" s="6">
        <v>0.18724111640181101</v>
      </c>
      <c r="I2880" s="2">
        <f>VLOOKUP($E2880,
Products!$A$1:$F$201,MATCH(Orders!I$1,Products!$A$1:$F$1,0),0)</f>
        <v>11719.594724541899</v>
      </c>
      <c r="J2880" s="2">
        <f>VLOOKUP($E2880,
Products!$A$1:$F$201,MATCH(Orders!J$1,Products!$A$1:$F$1,0),0)</f>
        <v>7926.6332911718628</v>
      </c>
    </row>
    <row r="2881" spans="1:10">
      <c r="A2881">
        <v>2880</v>
      </c>
      <c r="B2881" s="4">
        <v>45106</v>
      </c>
      <c r="C2881" s="10">
        <f>DATE(YEAR(orders[[#This Row],[order_date]]), MONTH(orders[[#This Row],[order_date]]), 1)</f>
        <v>45078</v>
      </c>
      <c r="D2881" t="s">
        <v>3104</v>
      </c>
      <c r="E2881" t="s">
        <v>566</v>
      </c>
      <c r="F2881" t="str">
        <f>VLOOKUP(orders[[#This Row],[product_id]],Products!A:C,3,0)</f>
        <v>Electronics</v>
      </c>
      <c r="G2881">
        <v>3</v>
      </c>
      <c r="H2881" s="6">
        <v>0.10833215048203823</v>
      </c>
      <c r="I2881" s="2">
        <f>VLOOKUP($E2881,
Products!$A$1:$F$201,MATCH(Orders!I$1,Products!$A$1:$F$1,0),0)</f>
        <v>16858.5225334635</v>
      </c>
      <c r="J2881" s="2">
        <f>VLOOKUP($E2881,
Products!$A$1:$F$201,MATCH(Orders!J$1,Products!$A$1:$F$1,0),0)</f>
        <v>11855.743620634101</v>
      </c>
    </row>
    <row r="2882" spans="1:10">
      <c r="A2882">
        <v>2881</v>
      </c>
      <c r="B2882" s="4">
        <v>45373</v>
      </c>
      <c r="C2882" s="10">
        <f>DATE(YEAR(orders[[#This Row],[order_date]]), MONTH(orders[[#This Row],[order_date]]), 1)</f>
        <v>45352</v>
      </c>
      <c r="D2882" t="s">
        <v>3938</v>
      </c>
      <c r="E2882" t="s">
        <v>674</v>
      </c>
      <c r="F2882" t="str">
        <f>VLOOKUP(orders[[#This Row],[product_id]],Products!A:C,3,0)</f>
        <v>Appliances</v>
      </c>
      <c r="G2882">
        <v>1</v>
      </c>
      <c r="H2882" s="6">
        <v>6.4441199392086895E-2</v>
      </c>
      <c r="I2882" s="2">
        <f>VLOOKUP($E2882,
Products!$A$1:$F$201,MATCH(Orders!I$1,Products!$A$1:$F$1,0),0)</f>
        <v>6324.5253633508046</v>
      </c>
      <c r="J2882" s="2">
        <f>VLOOKUP($E2882,
Products!$A$1:$F$201,MATCH(Orders!J$1,Products!$A$1:$F$1,0),0)</f>
        <v>4493.055585088201</v>
      </c>
    </row>
    <row r="2883" spans="1:10">
      <c r="A2883">
        <v>2882</v>
      </c>
      <c r="B2883" s="4">
        <v>45711</v>
      </c>
      <c r="C2883" s="10">
        <f>DATE(YEAR(orders[[#This Row],[order_date]]), MONTH(orders[[#This Row],[order_date]]), 1)</f>
        <v>45689</v>
      </c>
      <c r="D2883" t="s">
        <v>2396</v>
      </c>
      <c r="E2883" t="s">
        <v>526</v>
      </c>
      <c r="F2883" t="str">
        <f>VLOOKUP(orders[[#This Row],[product_id]],Products!A:C,3,0)</f>
        <v>Electronics</v>
      </c>
      <c r="G2883">
        <v>2</v>
      </c>
      <c r="H2883" s="6">
        <v>0.11847056034022457</v>
      </c>
      <c r="I2883" s="2">
        <f>VLOOKUP($E2883,
Products!$A$1:$F$201,MATCH(Orders!I$1,Products!$A$1:$F$1,0),0)</f>
        <v>11165.347713400481</v>
      </c>
      <c r="J2883" s="2">
        <f>VLOOKUP($E2883,
Products!$A$1:$F$201,MATCH(Orders!J$1,Products!$A$1:$F$1,0),0)</f>
        <v>7966.5169511049389</v>
      </c>
    </row>
    <row r="2884" spans="1:10">
      <c r="A2884">
        <v>2883</v>
      </c>
      <c r="B2884" s="4">
        <v>45487</v>
      </c>
      <c r="C2884" s="10">
        <f>DATE(YEAR(orders[[#This Row],[order_date]]), MONTH(orders[[#This Row],[order_date]]), 1)</f>
        <v>45474</v>
      </c>
      <c r="D2884" t="s">
        <v>2926</v>
      </c>
      <c r="E2884" t="s">
        <v>681</v>
      </c>
      <c r="F2884" t="str">
        <f>VLOOKUP(orders[[#This Row],[product_id]],Products!A:C,3,0)</f>
        <v>Appliances</v>
      </c>
      <c r="G2884">
        <v>1</v>
      </c>
      <c r="H2884" s="6">
        <v>6.3017812998871325E-2</v>
      </c>
      <c r="I2884" s="2">
        <f>VLOOKUP($E2884,
Products!$A$1:$F$201,MATCH(Orders!I$1,Products!$A$1:$F$1,0),0)</f>
        <v>2080.3641662770501</v>
      </c>
      <c r="J2884" s="2">
        <f>VLOOKUP($E2884,
Products!$A$1:$F$201,MATCH(Orders!J$1,Products!$A$1:$F$1,0),0)</f>
        <v>1566.754559891986</v>
      </c>
    </row>
    <row r="2885" spans="1:10">
      <c r="A2885">
        <v>2884</v>
      </c>
      <c r="B2885" s="4">
        <v>45410</v>
      </c>
      <c r="C2885" s="10">
        <f>DATE(YEAR(orders[[#This Row],[order_date]]), MONTH(orders[[#This Row],[order_date]]), 1)</f>
        <v>45383</v>
      </c>
      <c r="D2885" t="s">
        <v>1859</v>
      </c>
      <c r="E2885" t="s">
        <v>561</v>
      </c>
      <c r="F2885" t="str">
        <f>VLOOKUP(orders[[#This Row],[product_id]],Products!A:C,3,0)</f>
        <v>Appliances</v>
      </c>
      <c r="G2885">
        <v>1</v>
      </c>
      <c r="H2885" s="6">
        <v>8.5967338214971101E-2</v>
      </c>
      <c r="I2885" s="2">
        <f>VLOOKUP($E2885,
Products!$A$1:$F$201,MATCH(Orders!I$1,Products!$A$1:$F$1,0),0)</f>
        <v>23155.073093252329</v>
      </c>
      <c r="J2885" s="2">
        <f>VLOOKUP($E2885,
Products!$A$1:$F$201,MATCH(Orders!J$1,Products!$A$1:$F$1,0),0)</f>
        <v>17849.867849807979</v>
      </c>
    </row>
    <row r="2886" spans="1:10">
      <c r="A2886">
        <v>2885</v>
      </c>
      <c r="B2886" s="4">
        <v>45775</v>
      </c>
      <c r="C2886" s="10">
        <f>DATE(YEAR(orders[[#This Row],[order_date]]), MONTH(orders[[#This Row],[order_date]]), 1)</f>
        <v>45748</v>
      </c>
      <c r="D2886" t="s">
        <v>784</v>
      </c>
      <c r="E2886" t="s">
        <v>540</v>
      </c>
      <c r="F2886" t="str">
        <f>VLOOKUP(orders[[#This Row],[product_id]],Products!A:C,3,0)</f>
        <v>Electronics</v>
      </c>
      <c r="G2886">
        <v>3</v>
      </c>
      <c r="H2886" s="6">
        <v>0.22420244218565821</v>
      </c>
      <c r="I2886" s="2">
        <f>VLOOKUP($E2886,
Products!$A$1:$F$201,MATCH(Orders!I$1,Products!$A$1:$F$1,0),0)</f>
        <v>27903.66571841111</v>
      </c>
      <c r="J2886" s="2">
        <f>VLOOKUP($E2886,
Products!$A$1:$F$201,MATCH(Orders!J$1,Products!$A$1:$F$1,0),0)</f>
        <v>20363.814715502049</v>
      </c>
    </row>
    <row r="2887" spans="1:10">
      <c r="A2887">
        <v>2886</v>
      </c>
      <c r="B2887" s="4">
        <v>45648</v>
      </c>
      <c r="C2887" s="10">
        <f>DATE(YEAR(orders[[#This Row],[order_date]]), MONTH(orders[[#This Row],[order_date]]), 1)</f>
        <v>45627</v>
      </c>
      <c r="D2887" t="s">
        <v>1684</v>
      </c>
      <c r="E2887" t="s">
        <v>549</v>
      </c>
      <c r="F2887" t="str">
        <f>VLOOKUP(orders[[#This Row],[product_id]],Products!A:C,3,0)</f>
        <v>Electronics</v>
      </c>
      <c r="G2887">
        <v>2</v>
      </c>
      <c r="H2887" s="6">
        <v>0.12592120485431638</v>
      </c>
      <c r="I2887" s="2">
        <f>VLOOKUP($E2887,
Products!$A$1:$F$201,MATCH(Orders!I$1,Products!$A$1:$F$1,0),0)</f>
        <v>32579.222893763279</v>
      </c>
      <c r="J2887" s="2">
        <f>VLOOKUP($E2887,
Products!$A$1:$F$201,MATCH(Orders!J$1,Products!$A$1:$F$1,0),0)</f>
        <v>22472.912188105081</v>
      </c>
    </row>
    <row r="2888" spans="1:10">
      <c r="A2888">
        <v>2887</v>
      </c>
      <c r="B2888" s="4">
        <v>45042</v>
      </c>
      <c r="C2888" s="10">
        <f>DATE(YEAR(orders[[#This Row],[order_date]]), MONTH(orders[[#This Row],[order_date]]), 1)</f>
        <v>45017</v>
      </c>
      <c r="D2888" t="s">
        <v>1274</v>
      </c>
      <c r="E2888" t="s">
        <v>544</v>
      </c>
      <c r="F2888" t="str">
        <f>VLOOKUP(orders[[#This Row],[product_id]],Products!A:C,3,0)</f>
        <v>Electronics</v>
      </c>
      <c r="G2888">
        <v>1</v>
      </c>
      <c r="H2888" s="6">
        <v>0.20044701770858669</v>
      </c>
      <c r="I2888" s="2">
        <f>VLOOKUP($E2888,
Products!$A$1:$F$201,MATCH(Orders!I$1,Products!$A$1:$F$1,0),0)</f>
        <v>16273.22789477584</v>
      </c>
      <c r="J2888" s="2">
        <f>VLOOKUP($E2888,
Products!$A$1:$F$201,MATCH(Orders!J$1,Products!$A$1:$F$1,0),0)</f>
        <v>12683.607953986329</v>
      </c>
    </row>
    <row r="2889" spans="1:10">
      <c r="A2889">
        <v>2888</v>
      </c>
      <c r="B2889" s="4">
        <v>45461</v>
      </c>
      <c r="C2889" s="10">
        <f>DATE(YEAR(orders[[#This Row],[order_date]]), MONTH(orders[[#This Row],[order_date]]), 1)</f>
        <v>45444</v>
      </c>
      <c r="D2889" t="s">
        <v>3616</v>
      </c>
      <c r="E2889" t="s">
        <v>648</v>
      </c>
      <c r="F2889" t="str">
        <f>VLOOKUP(orders[[#This Row],[product_id]],Products!A:C,3,0)</f>
        <v>Electronics</v>
      </c>
      <c r="G2889">
        <v>1</v>
      </c>
      <c r="H2889" s="6">
        <v>0.22256115146475139</v>
      </c>
      <c r="I2889" s="2">
        <f>VLOOKUP($E2889,
Products!$A$1:$F$201,MATCH(Orders!I$1,Products!$A$1:$F$1,0),0)</f>
        <v>11049.50250218974</v>
      </c>
      <c r="J2889" s="2">
        <f>VLOOKUP($E2889,
Products!$A$1:$F$201,MATCH(Orders!J$1,Products!$A$1:$F$1,0),0)</f>
        <v>7252.1207539007246</v>
      </c>
    </row>
    <row r="2890" spans="1:10">
      <c r="A2890">
        <v>2889</v>
      </c>
      <c r="B2890" s="4">
        <v>45333</v>
      </c>
      <c r="C2890" s="10">
        <f>DATE(YEAR(orders[[#This Row],[order_date]]), MONTH(orders[[#This Row],[order_date]]), 1)</f>
        <v>45323</v>
      </c>
      <c r="D2890" t="s">
        <v>2810</v>
      </c>
      <c r="E2890" t="s">
        <v>645</v>
      </c>
      <c r="F2890" t="str">
        <f>VLOOKUP(orders[[#This Row],[product_id]],Products!A:C,3,0)</f>
        <v>Electronics</v>
      </c>
      <c r="G2890">
        <v>1</v>
      </c>
      <c r="H2890" s="6">
        <v>0.18370543989641624</v>
      </c>
      <c r="I2890" s="2">
        <f>VLOOKUP($E2890,
Products!$A$1:$F$201,MATCH(Orders!I$1,Products!$A$1:$F$1,0),0)</f>
        <v>29658.239859810968</v>
      </c>
      <c r="J2890" s="2">
        <f>VLOOKUP($E2890,
Products!$A$1:$F$201,MATCH(Orders!J$1,Products!$A$1:$F$1,0),0)</f>
        <v>22421.521919652871</v>
      </c>
    </row>
    <row r="2891" spans="1:10">
      <c r="A2891">
        <v>2890</v>
      </c>
      <c r="B2891" s="4">
        <v>45620</v>
      </c>
      <c r="C2891" s="10">
        <f>DATE(YEAR(orders[[#This Row],[order_date]]), MONTH(orders[[#This Row],[order_date]]), 1)</f>
        <v>45597</v>
      </c>
      <c r="D2891" t="s">
        <v>4177</v>
      </c>
      <c r="E2891" t="s">
        <v>622</v>
      </c>
      <c r="F2891" t="str">
        <f>VLOOKUP(orders[[#This Row],[product_id]],Products!A:C,3,0)</f>
        <v>Electronics</v>
      </c>
      <c r="G2891">
        <v>1</v>
      </c>
      <c r="H2891" s="6">
        <v>0.18266109895607519</v>
      </c>
      <c r="I2891" s="2">
        <f>VLOOKUP($E2891,
Products!$A$1:$F$201,MATCH(Orders!I$1,Products!$A$1:$F$1,0),0)</f>
        <v>29891.969506397199</v>
      </c>
      <c r="J2891" s="2">
        <f>VLOOKUP($E2891,
Products!$A$1:$F$201,MATCH(Orders!J$1,Products!$A$1:$F$1,0),0)</f>
        <v>20298.690993957589</v>
      </c>
    </row>
    <row r="2892" spans="1:10">
      <c r="A2892">
        <v>2891</v>
      </c>
      <c r="B2892" s="4">
        <v>45421</v>
      </c>
      <c r="C2892" s="10">
        <f>DATE(YEAR(orders[[#This Row],[order_date]]), MONTH(orders[[#This Row],[order_date]]), 1)</f>
        <v>45413</v>
      </c>
      <c r="D2892" t="s">
        <v>3116</v>
      </c>
      <c r="E2892" t="s">
        <v>513</v>
      </c>
      <c r="F2892" t="str">
        <f>VLOOKUP(orders[[#This Row],[product_id]],Products!A:C,3,0)</f>
        <v>Electronics</v>
      </c>
      <c r="G2892">
        <v>3</v>
      </c>
      <c r="H2892" s="6">
        <v>0.12391267677594386</v>
      </c>
      <c r="I2892" s="2">
        <f>VLOOKUP($E2892,
Products!$A$1:$F$201,MATCH(Orders!I$1,Products!$A$1:$F$1,0),0)</f>
        <v>2370.6748519187499</v>
      </c>
      <c r="J2892" s="2">
        <f>VLOOKUP($E2892,
Products!$A$1:$F$201,MATCH(Orders!J$1,Products!$A$1:$F$1,0),0)</f>
        <v>1742.1190905744229</v>
      </c>
    </row>
    <row r="2893" spans="1:10">
      <c r="A2893">
        <v>2892</v>
      </c>
      <c r="B2893" s="4">
        <v>45874</v>
      </c>
      <c r="C2893" s="10">
        <f>DATE(YEAR(orders[[#This Row],[order_date]]), MONTH(orders[[#This Row],[order_date]]), 1)</f>
        <v>45870</v>
      </c>
      <c r="D2893" t="s">
        <v>4112</v>
      </c>
      <c r="E2893" t="s">
        <v>629</v>
      </c>
      <c r="F2893" t="str">
        <f>VLOOKUP(orders[[#This Row],[product_id]],Products!A:C,3,0)</f>
        <v>Electronics</v>
      </c>
      <c r="G2893">
        <v>2</v>
      </c>
      <c r="H2893" s="6">
        <v>0.16213470490077497</v>
      </c>
      <c r="I2893" s="2">
        <f>VLOOKUP($E2893,
Products!$A$1:$F$201,MATCH(Orders!I$1,Products!$A$1:$F$1,0),0)</f>
        <v>12411.13061655427</v>
      </c>
      <c r="J2893" s="2">
        <f>VLOOKUP($E2893,
Products!$A$1:$F$201,MATCH(Orders!J$1,Products!$A$1:$F$1,0),0)</f>
        <v>9821.2729118635452</v>
      </c>
    </row>
    <row r="2894" spans="1:10">
      <c r="A2894">
        <v>2893</v>
      </c>
      <c r="B2894" s="4">
        <v>44949</v>
      </c>
      <c r="C2894" s="10">
        <f>DATE(YEAR(orders[[#This Row],[order_date]]), MONTH(orders[[#This Row],[order_date]]), 1)</f>
        <v>44927</v>
      </c>
      <c r="D2894" t="s">
        <v>839</v>
      </c>
      <c r="E2894" t="s">
        <v>606</v>
      </c>
      <c r="F2894" t="str">
        <f>VLOOKUP(orders[[#This Row],[product_id]],Products!A:C,3,0)</f>
        <v>Appliances</v>
      </c>
      <c r="G2894">
        <v>1</v>
      </c>
      <c r="H2894" s="6">
        <v>8.691161603835261E-2</v>
      </c>
      <c r="I2894" s="2">
        <f>VLOOKUP($E2894,
Products!$A$1:$F$201,MATCH(Orders!I$1,Products!$A$1:$F$1,0),0)</f>
        <v>2163.0020078909042</v>
      </c>
      <c r="J2894" s="2">
        <f>VLOOKUP($E2894,
Products!$A$1:$F$201,MATCH(Orders!J$1,Products!$A$1:$F$1,0),0)</f>
        <v>1416.078554182008</v>
      </c>
    </row>
    <row r="2895" spans="1:10">
      <c r="A2895">
        <v>2894</v>
      </c>
      <c r="B2895" s="4">
        <v>45484</v>
      </c>
      <c r="C2895" s="10">
        <f>DATE(YEAR(orders[[#This Row],[order_date]]), MONTH(orders[[#This Row],[order_date]]), 1)</f>
        <v>45474</v>
      </c>
      <c r="D2895" t="s">
        <v>2767</v>
      </c>
      <c r="E2895" t="s">
        <v>572</v>
      </c>
      <c r="F2895" t="str">
        <f>VLOOKUP(orders[[#This Row],[product_id]],Products!A:C,3,0)</f>
        <v>Electronics</v>
      </c>
      <c r="G2895">
        <v>1</v>
      </c>
      <c r="H2895" s="6">
        <v>0.24592864784895171</v>
      </c>
      <c r="I2895" s="2">
        <f>VLOOKUP($E2895,
Products!$A$1:$F$201,MATCH(Orders!I$1,Products!$A$1:$F$1,0),0)</f>
        <v>28095.750781518611</v>
      </c>
      <c r="J2895" s="2">
        <f>VLOOKUP($E2895,
Products!$A$1:$F$201,MATCH(Orders!J$1,Products!$A$1:$F$1,0),0)</f>
        <v>21949.841961937182</v>
      </c>
    </row>
    <row r="2896" spans="1:10">
      <c r="A2896">
        <v>2895</v>
      </c>
      <c r="B2896" s="4">
        <v>45867</v>
      </c>
      <c r="C2896" s="10">
        <f>DATE(YEAR(orders[[#This Row],[order_date]]), MONTH(orders[[#This Row],[order_date]]), 1)</f>
        <v>45839</v>
      </c>
      <c r="D2896" t="s">
        <v>988</v>
      </c>
      <c r="E2896" t="s">
        <v>599</v>
      </c>
      <c r="F2896" t="str">
        <f>VLOOKUP(orders[[#This Row],[product_id]],Products!A:C,3,0)</f>
        <v>Electronics</v>
      </c>
      <c r="G2896">
        <v>1</v>
      </c>
      <c r="H2896" s="6">
        <v>0.20272770716356234</v>
      </c>
      <c r="I2896" s="2">
        <f>VLOOKUP($E2896,
Products!$A$1:$F$201,MATCH(Orders!I$1,Products!$A$1:$F$1,0),0)</f>
        <v>24019.70637428105</v>
      </c>
      <c r="J2896" s="2">
        <f>VLOOKUP($E2896,
Products!$A$1:$F$201,MATCH(Orders!J$1,Products!$A$1:$F$1,0),0)</f>
        <v>16602.559277417411</v>
      </c>
    </row>
    <row r="2897" spans="1:10">
      <c r="A2897">
        <v>2896</v>
      </c>
      <c r="B2897" s="4">
        <v>45781</v>
      </c>
      <c r="C2897" s="10">
        <f>DATE(YEAR(orders[[#This Row],[order_date]]), MONTH(orders[[#This Row],[order_date]]), 1)</f>
        <v>45778</v>
      </c>
      <c r="D2897" t="s">
        <v>3559</v>
      </c>
      <c r="E2897" t="s">
        <v>598</v>
      </c>
      <c r="F2897" t="str">
        <f>VLOOKUP(orders[[#This Row],[product_id]],Products!A:C,3,0)</f>
        <v>Appliances</v>
      </c>
      <c r="G2897">
        <v>3</v>
      </c>
      <c r="H2897" s="6">
        <v>9.6261533852751408E-2</v>
      </c>
      <c r="I2897" s="2">
        <f>VLOOKUP($E2897,
Products!$A$1:$F$201,MATCH(Orders!I$1,Products!$A$1:$F$1,0),0)</f>
        <v>5641.6789233526652</v>
      </c>
      <c r="J2897" s="2">
        <f>VLOOKUP($E2897,
Products!$A$1:$F$201,MATCH(Orders!J$1,Products!$A$1:$F$1,0),0)</f>
        <v>4031.2473685481059</v>
      </c>
    </row>
    <row r="2898" spans="1:10">
      <c r="A2898">
        <v>2897</v>
      </c>
      <c r="B2898" s="4">
        <v>45965</v>
      </c>
      <c r="C2898" s="10">
        <f>DATE(YEAR(orders[[#This Row],[order_date]]), MONTH(orders[[#This Row],[order_date]]), 1)</f>
        <v>45962</v>
      </c>
      <c r="D2898" t="s">
        <v>4436</v>
      </c>
      <c r="E2898" t="s">
        <v>634</v>
      </c>
      <c r="F2898" t="str">
        <f>VLOOKUP(orders[[#This Row],[product_id]],Products!A:C,3,0)</f>
        <v>Appliances</v>
      </c>
      <c r="G2898">
        <v>1</v>
      </c>
      <c r="H2898" s="6">
        <v>0.14454555657425161</v>
      </c>
      <c r="I2898" s="2">
        <f>VLOOKUP($E2898,
Products!$A$1:$F$201,MATCH(Orders!I$1,Products!$A$1:$F$1,0),0)</f>
        <v>25631.29637331214</v>
      </c>
      <c r="J2898" s="2">
        <f>VLOOKUP($E2898,
Products!$A$1:$F$201,MATCH(Orders!J$1,Products!$A$1:$F$1,0),0)</f>
        <v>17692.643397044121</v>
      </c>
    </row>
    <row r="2899" spans="1:10">
      <c r="A2899">
        <v>2898</v>
      </c>
      <c r="B2899" s="4">
        <v>45817</v>
      </c>
      <c r="C2899" s="10">
        <f>DATE(YEAR(orders[[#This Row],[order_date]]), MONTH(orders[[#This Row],[order_date]]), 1)</f>
        <v>45809</v>
      </c>
      <c r="D2899" t="s">
        <v>4198</v>
      </c>
      <c r="E2899" t="s">
        <v>585</v>
      </c>
      <c r="F2899" t="str">
        <f>VLOOKUP(orders[[#This Row],[product_id]],Products!A:C,3,0)</f>
        <v>Appliances</v>
      </c>
      <c r="G2899">
        <v>2</v>
      </c>
      <c r="H2899" s="6">
        <v>7.8621417858133869E-2</v>
      </c>
      <c r="I2899" s="2">
        <f>VLOOKUP($E2899,
Products!$A$1:$F$201,MATCH(Orders!I$1,Products!$A$1:$F$1,0),0)</f>
        <v>24049.2355837664</v>
      </c>
      <c r="J2899" s="2">
        <f>VLOOKUP($E2899,
Products!$A$1:$F$201,MATCH(Orders!J$1,Products!$A$1:$F$1,0),0)</f>
        <v>19053.338129326308</v>
      </c>
    </row>
    <row r="2900" spans="1:10">
      <c r="A2900">
        <v>2899</v>
      </c>
      <c r="B2900" s="4">
        <v>45004</v>
      </c>
      <c r="C2900" s="10">
        <f>DATE(YEAR(orders[[#This Row],[order_date]]), MONTH(orders[[#This Row],[order_date]]), 1)</f>
        <v>44986</v>
      </c>
      <c r="D2900" t="s">
        <v>832</v>
      </c>
      <c r="E2900" t="s">
        <v>547</v>
      </c>
      <c r="F2900" t="str">
        <f>VLOOKUP(orders[[#This Row],[product_id]],Products!A:C,3,0)</f>
        <v>Appliances</v>
      </c>
      <c r="G2900">
        <v>1</v>
      </c>
      <c r="H2900" s="6">
        <v>0.11518611365248943</v>
      </c>
      <c r="I2900" s="2">
        <f>VLOOKUP($E2900,
Products!$A$1:$F$201,MATCH(Orders!I$1,Products!$A$1:$F$1,0),0)</f>
        <v>2366.4310858022332</v>
      </c>
      <c r="J2900" s="2">
        <f>VLOOKUP($E2900,
Products!$A$1:$F$201,MATCH(Orders!J$1,Products!$A$1:$F$1,0),0)</f>
        <v>1841.1055346213741</v>
      </c>
    </row>
    <row r="2901" spans="1:10">
      <c r="A2901">
        <v>2900</v>
      </c>
      <c r="B2901" s="4">
        <v>45733</v>
      </c>
      <c r="C2901" s="10">
        <f>DATE(YEAR(orders[[#This Row],[order_date]]), MONTH(orders[[#This Row],[order_date]]), 1)</f>
        <v>45717</v>
      </c>
      <c r="D2901" t="s">
        <v>2732</v>
      </c>
      <c r="E2901" t="s">
        <v>536</v>
      </c>
      <c r="F2901" t="str">
        <f>VLOOKUP(orders[[#This Row],[product_id]],Products!A:C,3,0)</f>
        <v>Appliances</v>
      </c>
      <c r="G2901">
        <v>1</v>
      </c>
      <c r="H2901" s="6">
        <v>9.8693461968760679E-2</v>
      </c>
      <c r="I2901" s="2">
        <f>VLOOKUP($E2901,
Products!$A$1:$F$201,MATCH(Orders!I$1,Products!$A$1:$F$1,0),0)</f>
        <v>25818.123603836499</v>
      </c>
      <c r="J2901" s="2">
        <f>VLOOKUP($E2901,
Products!$A$1:$F$201,MATCH(Orders!J$1,Products!$A$1:$F$1,0),0)</f>
        <v>18462.729442964981</v>
      </c>
    </row>
    <row r="2902" spans="1:10">
      <c r="A2902">
        <v>2901</v>
      </c>
      <c r="B2902" s="4">
        <v>45968</v>
      </c>
      <c r="C2902" s="10">
        <f>DATE(YEAR(orders[[#This Row],[order_date]]), MONTH(orders[[#This Row],[order_date]]), 1)</f>
        <v>45962</v>
      </c>
      <c r="D2902" t="s">
        <v>2501</v>
      </c>
      <c r="E2902" t="s">
        <v>627</v>
      </c>
      <c r="F2902" t="str">
        <f>VLOOKUP(orders[[#This Row],[product_id]],Products!A:C,3,0)</f>
        <v>Electronics</v>
      </c>
      <c r="G2902">
        <v>1</v>
      </c>
      <c r="H2902" s="6">
        <v>0.1265958644931561</v>
      </c>
      <c r="I2902" s="2">
        <f>VLOOKUP($E2902,
Products!$A$1:$F$201,MATCH(Orders!I$1,Products!$A$1:$F$1,0),0)</f>
        <v>21043.736386381101</v>
      </c>
      <c r="J2902" s="2">
        <f>VLOOKUP($E2902,
Products!$A$1:$F$201,MATCH(Orders!J$1,Products!$A$1:$F$1,0),0)</f>
        <v>14357.858783760659</v>
      </c>
    </row>
    <row r="2903" spans="1:10">
      <c r="A2903">
        <v>2902</v>
      </c>
      <c r="B2903" s="4">
        <v>45694</v>
      </c>
      <c r="C2903" s="10">
        <f>DATE(YEAR(orders[[#This Row],[order_date]]), MONTH(orders[[#This Row],[order_date]]), 1)</f>
        <v>45689</v>
      </c>
      <c r="D2903" t="s">
        <v>2555</v>
      </c>
      <c r="E2903" t="s">
        <v>579</v>
      </c>
      <c r="F2903" t="str">
        <f>VLOOKUP(orders[[#This Row],[product_id]],Products!A:C,3,0)</f>
        <v>Appliances</v>
      </c>
      <c r="G2903">
        <v>1</v>
      </c>
      <c r="H2903" s="6">
        <v>9.7229065428981756E-2</v>
      </c>
      <c r="I2903" s="2">
        <f>VLOOKUP($E2903,
Products!$A$1:$F$201,MATCH(Orders!I$1,Products!$A$1:$F$1,0),0)</f>
        <v>5919.3204980498322</v>
      </c>
      <c r="J2903" s="2">
        <f>VLOOKUP($E2903,
Products!$A$1:$F$201,MATCH(Orders!J$1,Products!$A$1:$F$1,0),0)</f>
        <v>3972.3071240281379</v>
      </c>
    </row>
    <row r="2904" spans="1:10">
      <c r="A2904">
        <v>2903</v>
      </c>
      <c r="B2904" s="4">
        <v>45380</v>
      </c>
      <c r="C2904" s="10">
        <f>DATE(YEAR(orders[[#This Row],[order_date]]), MONTH(orders[[#This Row],[order_date]]), 1)</f>
        <v>45352</v>
      </c>
      <c r="D2904" t="s">
        <v>923</v>
      </c>
      <c r="E2904" t="s">
        <v>663</v>
      </c>
      <c r="F2904" t="str">
        <f>VLOOKUP(orders[[#This Row],[product_id]],Products!A:C,3,0)</f>
        <v>Electronics</v>
      </c>
      <c r="G2904">
        <v>1</v>
      </c>
      <c r="H2904" s="6">
        <v>0.19383296957207202</v>
      </c>
      <c r="I2904" s="2">
        <f>VLOOKUP($E2904,
Products!$A$1:$F$201,MATCH(Orders!I$1,Products!$A$1:$F$1,0),0)</f>
        <v>12863.39473364416</v>
      </c>
      <c r="J2904" s="2">
        <f>VLOOKUP($E2904,
Products!$A$1:$F$201,MATCH(Orders!J$1,Products!$A$1:$F$1,0),0)</f>
        <v>9312.9321574947517</v>
      </c>
    </row>
    <row r="2905" spans="1:10">
      <c r="A2905">
        <v>2904</v>
      </c>
      <c r="B2905" s="4">
        <v>45854</v>
      </c>
      <c r="C2905" s="10">
        <f>DATE(YEAR(orders[[#This Row],[order_date]]), MONTH(orders[[#This Row],[order_date]]), 1)</f>
        <v>45839</v>
      </c>
      <c r="D2905" t="s">
        <v>4682</v>
      </c>
      <c r="E2905" t="s">
        <v>548</v>
      </c>
      <c r="F2905" t="str">
        <f>VLOOKUP(orders[[#This Row],[product_id]],Products!A:C,3,0)</f>
        <v>Appliances</v>
      </c>
      <c r="G2905">
        <v>1</v>
      </c>
      <c r="H2905" s="6">
        <v>0.13724279450214788</v>
      </c>
      <c r="I2905" s="2">
        <f>VLOOKUP($E2905,
Products!$A$1:$F$201,MATCH(Orders!I$1,Products!$A$1:$F$1,0),0)</f>
        <v>2211.9922659782978</v>
      </c>
      <c r="J2905" s="2">
        <f>VLOOKUP($E2905,
Products!$A$1:$F$201,MATCH(Orders!J$1,Products!$A$1:$F$1,0),0)</f>
        <v>1741.1720710333091</v>
      </c>
    </row>
    <row r="2906" spans="1:10">
      <c r="A2906">
        <v>2905</v>
      </c>
      <c r="B2906" s="4">
        <v>45203</v>
      </c>
      <c r="C2906" s="10">
        <f>DATE(YEAR(orders[[#This Row],[order_date]]), MONTH(orders[[#This Row],[order_date]]), 1)</f>
        <v>45200</v>
      </c>
      <c r="D2906" t="s">
        <v>1450</v>
      </c>
      <c r="E2906" t="s">
        <v>531</v>
      </c>
      <c r="F2906" t="str">
        <f>VLOOKUP(orders[[#This Row],[product_id]],Products!A:C,3,0)</f>
        <v>Electronics</v>
      </c>
      <c r="G2906">
        <v>3</v>
      </c>
      <c r="H2906" s="6">
        <v>0.15713263435277691</v>
      </c>
      <c r="I2906" s="2">
        <f>VLOOKUP($E2906,
Products!$A$1:$F$201,MATCH(Orders!I$1,Products!$A$1:$F$1,0),0)</f>
        <v>29674.378925417219</v>
      </c>
      <c r="J2906" s="2">
        <f>VLOOKUP($E2906,
Products!$A$1:$F$201,MATCH(Orders!J$1,Products!$A$1:$F$1,0),0)</f>
        <v>20795.30337605517</v>
      </c>
    </row>
    <row r="2907" spans="1:10">
      <c r="A2907">
        <v>2906</v>
      </c>
      <c r="B2907" s="4">
        <v>45977</v>
      </c>
      <c r="C2907" s="10">
        <f>DATE(YEAR(orders[[#This Row],[order_date]]), MONTH(orders[[#This Row],[order_date]]), 1)</f>
        <v>45962</v>
      </c>
      <c r="D2907" t="s">
        <v>4658</v>
      </c>
      <c r="E2907" t="s">
        <v>517</v>
      </c>
      <c r="F2907" t="str">
        <f>VLOOKUP(orders[[#This Row],[product_id]],Products!A:C,3,0)</f>
        <v>Electronics</v>
      </c>
      <c r="G2907">
        <v>3</v>
      </c>
      <c r="H2907" s="6">
        <v>0.22654228958886688</v>
      </c>
      <c r="I2907" s="2">
        <f>VLOOKUP($E2907,
Products!$A$1:$F$201,MATCH(Orders!I$1,Products!$A$1:$F$1,0),0)</f>
        <v>30304.143268168769</v>
      </c>
      <c r="J2907" s="2">
        <f>VLOOKUP($E2907,
Products!$A$1:$F$201,MATCH(Orders!J$1,Products!$A$1:$F$1,0),0)</f>
        <v>23998.194785181578</v>
      </c>
    </row>
    <row r="2908" spans="1:10">
      <c r="A2908">
        <v>2907</v>
      </c>
      <c r="B2908" s="4">
        <v>45440</v>
      </c>
      <c r="C2908" s="10">
        <f>DATE(YEAR(orders[[#This Row],[order_date]]), MONTH(orders[[#This Row],[order_date]]), 1)</f>
        <v>45413</v>
      </c>
      <c r="D2908" t="s">
        <v>3433</v>
      </c>
      <c r="E2908" t="s">
        <v>632</v>
      </c>
      <c r="F2908" t="str">
        <f>VLOOKUP(orders[[#This Row],[product_id]],Products!A:C,3,0)</f>
        <v>Electronics</v>
      </c>
      <c r="G2908">
        <v>3</v>
      </c>
      <c r="H2908" s="6">
        <v>0.14638970446517915</v>
      </c>
      <c r="I2908" s="2">
        <f>VLOOKUP($E2908,
Products!$A$1:$F$201,MATCH(Orders!I$1,Products!$A$1:$F$1,0),0)</f>
        <v>23049.571773693999</v>
      </c>
      <c r="J2908" s="2">
        <f>VLOOKUP($E2908,
Products!$A$1:$F$201,MATCH(Orders!J$1,Products!$A$1:$F$1,0),0)</f>
        <v>15791.461375569639</v>
      </c>
    </row>
    <row r="2909" spans="1:10">
      <c r="A2909">
        <v>2908</v>
      </c>
      <c r="B2909" s="4">
        <v>45390</v>
      </c>
      <c r="C2909" s="10">
        <f>DATE(YEAR(orders[[#This Row],[order_date]]), MONTH(orders[[#This Row],[order_date]]), 1)</f>
        <v>45383</v>
      </c>
      <c r="D2909" t="s">
        <v>4432</v>
      </c>
      <c r="E2909" t="s">
        <v>609</v>
      </c>
      <c r="F2909" t="str">
        <f>VLOOKUP(orders[[#This Row],[product_id]],Products!A:C,3,0)</f>
        <v>Appliances</v>
      </c>
      <c r="G2909">
        <v>2</v>
      </c>
      <c r="H2909" s="6">
        <v>0.14761955060087673</v>
      </c>
      <c r="I2909" s="2">
        <f>VLOOKUP($E2909,
Products!$A$1:$F$201,MATCH(Orders!I$1,Products!$A$1:$F$1,0),0)</f>
        <v>2159.5378031052392</v>
      </c>
      <c r="J2909" s="2">
        <f>VLOOKUP($E2909,
Products!$A$1:$F$201,MATCH(Orders!J$1,Products!$A$1:$F$1,0),0)</f>
        <v>1501.9415981313371</v>
      </c>
    </row>
    <row r="2910" spans="1:10">
      <c r="A2910">
        <v>2909</v>
      </c>
      <c r="B2910" s="4">
        <v>45733</v>
      </c>
      <c r="C2910" s="10">
        <f>DATE(YEAR(orders[[#This Row],[order_date]]), MONTH(orders[[#This Row],[order_date]]), 1)</f>
        <v>45717</v>
      </c>
      <c r="D2910" t="s">
        <v>4266</v>
      </c>
      <c r="E2910" t="s">
        <v>692</v>
      </c>
      <c r="F2910" t="str">
        <f>VLOOKUP(orders[[#This Row],[product_id]],Products!A:C,3,0)</f>
        <v>Electronics</v>
      </c>
      <c r="G2910">
        <v>2</v>
      </c>
      <c r="H2910" s="6">
        <v>0.2273729113397509</v>
      </c>
      <c r="I2910" s="2">
        <f>VLOOKUP($E2910,
Products!$A$1:$F$201,MATCH(Orders!I$1,Products!$A$1:$F$1,0),0)</f>
        <v>18150.337151787651</v>
      </c>
      <c r="J2910" s="2">
        <f>VLOOKUP($E2910,
Products!$A$1:$F$201,MATCH(Orders!J$1,Products!$A$1:$F$1,0),0)</f>
        <v>11965.45000430708</v>
      </c>
    </row>
    <row r="2911" spans="1:10">
      <c r="A2911">
        <v>2910</v>
      </c>
      <c r="B2911" s="4">
        <v>45750</v>
      </c>
      <c r="C2911" s="10">
        <f>DATE(YEAR(orders[[#This Row],[order_date]]), MONTH(orders[[#This Row],[order_date]]), 1)</f>
        <v>45748</v>
      </c>
      <c r="D2911" t="s">
        <v>3750</v>
      </c>
      <c r="E2911" t="s">
        <v>574</v>
      </c>
      <c r="F2911" t="str">
        <f>VLOOKUP(orders[[#This Row],[product_id]],Products!A:C,3,0)</f>
        <v>Electronics</v>
      </c>
      <c r="G2911">
        <v>2</v>
      </c>
      <c r="H2911" s="6">
        <v>0.12289733454641018</v>
      </c>
      <c r="I2911" s="2">
        <f>VLOOKUP($E2911,
Products!$A$1:$F$201,MATCH(Orders!I$1,Products!$A$1:$F$1,0),0)</f>
        <v>30824.427673567101</v>
      </c>
      <c r="J2911" s="2">
        <f>VLOOKUP($E2911,
Products!$A$1:$F$201,MATCH(Orders!J$1,Products!$A$1:$F$1,0),0)</f>
        <v>20473.07476940487</v>
      </c>
    </row>
    <row r="2912" spans="1:10">
      <c r="A2912">
        <v>2911</v>
      </c>
      <c r="B2912" s="4">
        <v>45289</v>
      </c>
      <c r="C2912" s="10">
        <f>DATE(YEAR(orders[[#This Row],[order_date]]), MONTH(orders[[#This Row],[order_date]]), 1)</f>
        <v>45261</v>
      </c>
      <c r="D2912" t="s">
        <v>965</v>
      </c>
      <c r="E2912" t="s">
        <v>578</v>
      </c>
      <c r="F2912" t="str">
        <f>VLOOKUP(orders[[#This Row],[product_id]],Products!A:C,3,0)</f>
        <v>Electronics</v>
      </c>
      <c r="G2912">
        <v>2</v>
      </c>
      <c r="H2912" s="6">
        <v>0.10688862422924603</v>
      </c>
      <c r="I2912" s="2">
        <f>VLOOKUP($E2912,
Products!$A$1:$F$201,MATCH(Orders!I$1,Products!$A$1:$F$1,0),0)</f>
        <v>2632.553295816565</v>
      </c>
      <c r="J2912" s="2">
        <f>VLOOKUP($E2912,
Products!$A$1:$F$201,MATCH(Orders!J$1,Products!$A$1:$F$1,0),0)</f>
        <v>1732.316114566717</v>
      </c>
    </row>
    <row r="2913" spans="1:10">
      <c r="A2913">
        <v>2912</v>
      </c>
      <c r="B2913" s="4">
        <v>45677</v>
      </c>
      <c r="C2913" s="10">
        <f>DATE(YEAR(orders[[#This Row],[order_date]]), MONTH(orders[[#This Row],[order_date]]), 1)</f>
        <v>45658</v>
      </c>
      <c r="D2913" t="s">
        <v>1947</v>
      </c>
      <c r="E2913" t="s">
        <v>516</v>
      </c>
      <c r="F2913" t="str">
        <f>VLOOKUP(orders[[#This Row],[product_id]],Products!A:C,3,0)</f>
        <v>Electronics</v>
      </c>
      <c r="G2913">
        <v>1</v>
      </c>
      <c r="H2913" s="6">
        <v>0.22383027163405686</v>
      </c>
      <c r="I2913" s="2">
        <f>VLOOKUP($E2913,
Products!$A$1:$F$201,MATCH(Orders!I$1,Products!$A$1:$F$1,0),0)</f>
        <v>12594.36437895595</v>
      </c>
      <c r="J2913" s="2">
        <f>VLOOKUP($E2913,
Products!$A$1:$F$201,MATCH(Orders!J$1,Products!$A$1:$F$1,0),0)</f>
        <v>9909.7267986522402</v>
      </c>
    </row>
    <row r="2914" spans="1:10">
      <c r="A2914">
        <v>2913</v>
      </c>
      <c r="B2914" s="4">
        <v>45451</v>
      </c>
      <c r="C2914" s="10">
        <f>DATE(YEAR(orders[[#This Row],[order_date]]), MONTH(orders[[#This Row],[order_date]]), 1)</f>
        <v>45444</v>
      </c>
      <c r="D2914" t="s">
        <v>2549</v>
      </c>
      <c r="E2914" t="s">
        <v>552</v>
      </c>
      <c r="F2914" t="str">
        <f>VLOOKUP(orders[[#This Row],[product_id]],Products!A:C,3,0)</f>
        <v>Electronics</v>
      </c>
      <c r="G2914">
        <v>3</v>
      </c>
      <c r="H2914" s="6">
        <v>0.18266956174150581</v>
      </c>
      <c r="I2914" s="2">
        <f>VLOOKUP($E2914,
Products!$A$1:$F$201,MATCH(Orders!I$1,Products!$A$1:$F$1,0),0)</f>
        <v>20326.88586940234</v>
      </c>
      <c r="J2914" s="2">
        <f>VLOOKUP($E2914,
Products!$A$1:$F$201,MATCH(Orders!J$1,Products!$A$1:$F$1,0),0)</f>
        <v>14896.572579237891</v>
      </c>
    </row>
    <row r="2915" spans="1:10">
      <c r="A2915">
        <v>2914</v>
      </c>
      <c r="B2915" s="4">
        <v>44982</v>
      </c>
      <c r="C2915" s="10">
        <f>DATE(YEAR(orders[[#This Row],[order_date]]), MONTH(orders[[#This Row],[order_date]]), 1)</f>
        <v>44958</v>
      </c>
      <c r="D2915" t="s">
        <v>2387</v>
      </c>
      <c r="E2915" t="s">
        <v>528</v>
      </c>
      <c r="F2915" t="str">
        <f>VLOOKUP(orders[[#This Row],[product_id]],Products!A:C,3,0)</f>
        <v>Appliances</v>
      </c>
      <c r="G2915">
        <v>2</v>
      </c>
      <c r="H2915" s="6">
        <v>8.5441130487829545E-2</v>
      </c>
      <c r="I2915" s="2">
        <f>VLOOKUP($E2915,
Products!$A$1:$F$201,MATCH(Orders!I$1,Products!$A$1:$F$1,0),0)</f>
        <v>5741.145946914552</v>
      </c>
      <c r="J2915" s="2">
        <f>VLOOKUP($E2915,
Products!$A$1:$F$201,MATCH(Orders!J$1,Products!$A$1:$F$1,0),0)</f>
        <v>4112.7219202399874</v>
      </c>
    </row>
    <row r="2916" spans="1:10">
      <c r="A2916">
        <v>2915</v>
      </c>
      <c r="B2916" s="4">
        <v>45415</v>
      </c>
      <c r="C2916" s="10">
        <f>DATE(YEAR(orders[[#This Row],[order_date]]), MONTH(orders[[#This Row],[order_date]]), 1)</f>
        <v>45413</v>
      </c>
      <c r="D2916" t="s">
        <v>2218</v>
      </c>
      <c r="E2916" t="s">
        <v>586</v>
      </c>
      <c r="F2916" t="str">
        <f>VLOOKUP(orders[[#This Row],[product_id]],Products!A:C,3,0)</f>
        <v>Appliances</v>
      </c>
      <c r="G2916">
        <v>1</v>
      </c>
      <c r="H2916" s="6">
        <v>0.13086326222179265</v>
      </c>
      <c r="I2916" s="2">
        <f>VLOOKUP($E2916,
Products!$A$1:$F$201,MATCH(Orders!I$1,Products!$A$1:$F$1,0),0)</f>
        <v>22928.971424497449</v>
      </c>
      <c r="J2916" s="2">
        <f>VLOOKUP($E2916,
Products!$A$1:$F$201,MATCH(Orders!J$1,Products!$A$1:$F$1,0),0)</f>
        <v>17801.356740692991</v>
      </c>
    </row>
    <row r="2917" spans="1:10">
      <c r="A2917">
        <v>2916</v>
      </c>
      <c r="B2917" s="4">
        <v>45978</v>
      </c>
      <c r="C2917" s="10">
        <f>DATE(YEAR(orders[[#This Row],[order_date]]), MONTH(orders[[#This Row],[order_date]]), 1)</f>
        <v>45962</v>
      </c>
      <c r="D2917" t="s">
        <v>2172</v>
      </c>
      <c r="E2917" t="s">
        <v>676</v>
      </c>
      <c r="F2917" t="str">
        <f>VLOOKUP(orders[[#This Row],[product_id]],Products!A:C,3,0)</f>
        <v>Electronics</v>
      </c>
      <c r="G2917">
        <v>3</v>
      </c>
      <c r="H2917" s="6">
        <v>0.22489483067002528</v>
      </c>
      <c r="I2917" s="2">
        <f>VLOOKUP($E2917,
Products!$A$1:$F$201,MATCH(Orders!I$1,Products!$A$1:$F$1,0),0)</f>
        <v>30008.64884218746</v>
      </c>
      <c r="J2917" s="2">
        <f>VLOOKUP($E2917,
Products!$A$1:$F$201,MATCH(Orders!J$1,Products!$A$1:$F$1,0),0)</f>
        <v>19907.2372539471</v>
      </c>
    </row>
    <row r="2918" spans="1:10">
      <c r="A2918">
        <v>2917</v>
      </c>
      <c r="B2918" s="4">
        <v>45648</v>
      </c>
      <c r="C2918" s="10">
        <f>DATE(YEAR(orders[[#This Row],[order_date]]), MONTH(orders[[#This Row],[order_date]]), 1)</f>
        <v>45627</v>
      </c>
      <c r="D2918" t="s">
        <v>804</v>
      </c>
      <c r="E2918" t="s">
        <v>582</v>
      </c>
      <c r="F2918" t="str">
        <f>VLOOKUP(orders[[#This Row],[product_id]],Products!A:C,3,0)</f>
        <v>Electronics</v>
      </c>
      <c r="G2918">
        <v>2</v>
      </c>
      <c r="H2918" s="6">
        <v>0.11429667357998177</v>
      </c>
      <c r="I2918" s="2">
        <f>VLOOKUP($E2918,
Products!$A$1:$F$201,MATCH(Orders!I$1,Products!$A$1:$F$1,0),0)</f>
        <v>16266.090182397211</v>
      </c>
      <c r="J2918" s="2">
        <f>VLOOKUP($E2918,
Products!$A$1:$F$201,MATCH(Orders!J$1,Products!$A$1:$F$1,0),0)</f>
        <v>11802.84602487359</v>
      </c>
    </row>
    <row r="2919" spans="1:10">
      <c r="A2919">
        <v>2918</v>
      </c>
      <c r="B2919" s="4">
        <v>44967</v>
      </c>
      <c r="C2919" s="10">
        <f>DATE(YEAR(orders[[#This Row],[order_date]]), MONTH(orders[[#This Row],[order_date]]), 1)</f>
        <v>44958</v>
      </c>
      <c r="D2919" t="s">
        <v>887</v>
      </c>
      <c r="E2919" t="s">
        <v>628</v>
      </c>
      <c r="F2919" t="str">
        <f>VLOOKUP(orders[[#This Row],[product_id]],Products!A:C,3,0)</f>
        <v>Electronics</v>
      </c>
      <c r="G2919">
        <v>2</v>
      </c>
      <c r="H2919" s="6">
        <v>0.23248145870106579</v>
      </c>
      <c r="I2919" s="2">
        <f>VLOOKUP($E2919,
Products!$A$1:$F$201,MATCH(Orders!I$1,Products!$A$1:$F$1,0),0)</f>
        <v>2480.4343676348258</v>
      </c>
      <c r="J2919" s="2">
        <f>VLOOKUP($E2919,
Products!$A$1:$F$201,MATCH(Orders!J$1,Products!$A$1:$F$1,0),0)</f>
        <v>1932.862959692628</v>
      </c>
    </row>
    <row r="2920" spans="1:10">
      <c r="A2920">
        <v>2919</v>
      </c>
      <c r="B2920" s="4">
        <v>45930</v>
      </c>
      <c r="C2920" s="10">
        <f>DATE(YEAR(orders[[#This Row],[order_date]]), MONTH(orders[[#This Row],[order_date]]), 1)</f>
        <v>45901</v>
      </c>
      <c r="D2920" t="s">
        <v>2922</v>
      </c>
      <c r="E2920" t="s">
        <v>672</v>
      </c>
      <c r="F2920" t="str">
        <f>VLOOKUP(orders[[#This Row],[product_id]],Products!A:C,3,0)</f>
        <v>Electronics</v>
      </c>
      <c r="G2920">
        <v>2</v>
      </c>
      <c r="H2920" s="6">
        <v>0.22338002422403316</v>
      </c>
      <c r="I2920" s="2">
        <f>VLOOKUP($E2920,
Products!$A$1:$F$201,MATCH(Orders!I$1,Products!$A$1:$F$1,0),0)</f>
        <v>29856.340212906369</v>
      </c>
      <c r="J2920" s="2">
        <f>VLOOKUP($E2920,
Products!$A$1:$F$201,MATCH(Orders!J$1,Products!$A$1:$F$1,0),0)</f>
        <v>19759.064823078941</v>
      </c>
    </row>
    <row r="2921" spans="1:10">
      <c r="A2921">
        <v>2920</v>
      </c>
      <c r="B2921" s="4">
        <v>45186</v>
      </c>
      <c r="C2921" s="10">
        <f>DATE(YEAR(orders[[#This Row],[order_date]]), MONTH(orders[[#This Row],[order_date]]), 1)</f>
        <v>45170</v>
      </c>
      <c r="D2921" t="s">
        <v>2986</v>
      </c>
      <c r="E2921" t="s">
        <v>578</v>
      </c>
      <c r="F2921" t="str">
        <f>VLOOKUP(orders[[#This Row],[product_id]],Products!A:C,3,0)</f>
        <v>Electronics</v>
      </c>
      <c r="G2921">
        <v>1</v>
      </c>
      <c r="H2921" s="6">
        <v>0.18510166566213904</v>
      </c>
      <c r="I2921" s="2">
        <f>VLOOKUP($E2921,
Products!$A$1:$F$201,MATCH(Orders!I$1,Products!$A$1:$F$1,0),0)</f>
        <v>2632.553295816565</v>
      </c>
      <c r="J2921" s="2">
        <f>VLOOKUP($E2921,
Products!$A$1:$F$201,MATCH(Orders!J$1,Products!$A$1:$F$1,0),0)</f>
        <v>1732.316114566717</v>
      </c>
    </row>
    <row r="2922" spans="1:10">
      <c r="A2922">
        <v>2921</v>
      </c>
      <c r="B2922" s="4">
        <v>45367</v>
      </c>
      <c r="C2922" s="10">
        <f>DATE(YEAR(orders[[#This Row],[order_date]]), MONTH(orders[[#This Row],[order_date]]), 1)</f>
        <v>45352</v>
      </c>
      <c r="D2922" t="s">
        <v>1661</v>
      </c>
      <c r="E2922" t="s">
        <v>560</v>
      </c>
      <c r="F2922" t="str">
        <f>VLOOKUP(orders[[#This Row],[product_id]],Products!A:C,3,0)</f>
        <v>Appliances</v>
      </c>
      <c r="G2922">
        <v>1</v>
      </c>
      <c r="H2922" s="6">
        <v>0.14713258126213952</v>
      </c>
      <c r="I2922" s="2">
        <f>VLOOKUP($E2922,
Products!$A$1:$F$201,MATCH(Orders!I$1,Products!$A$1:$F$1,0),0)</f>
        <v>6334.2190560739964</v>
      </c>
      <c r="J2922" s="2">
        <f>VLOOKUP($E2922,
Products!$A$1:$F$201,MATCH(Orders!J$1,Products!$A$1:$F$1,0),0)</f>
        <v>4117.6239066206717</v>
      </c>
    </row>
    <row r="2923" spans="1:10">
      <c r="A2923">
        <v>2922</v>
      </c>
      <c r="B2923" s="4">
        <v>45852</v>
      </c>
      <c r="C2923" s="10">
        <f>DATE(YEAR(orders[[#This Row],[order_date]]), MONTH(orders[[#This Row],[order_date]]), 1)</f>
        <v>45839</v>
      </c>
      <c r="D2923" t="s">
        <v>1822</v>
      </c>
      <c r="E2923" t="s">
        <v>523</v>
      </c>
      <c r="F2923" t="str">
        <f>VLOOKUP(orders[[#This Row],[product_id]],Products!A:C,3,0)</f>
        <v>Electronics</v>
      </c>
      <c r="G2923">
        <v>1</v>
      </c>
      <c r="H2923" s="6">
        <v>0.15187654348110652</v>
      </c>
      <c r="I2923" s="2">
        <f>VLOOKUP($E2923,
Products!$A$1:$F$201,MATCH(Orders!I$1,Products!$A$1:$F$1,0),0)</f>
        <v>27240.414518089601</v>
      </c>
      <c r="J2923" s="2">
        <f>VLOOKUP($E2923,
Products!$A$1:$F$201,MATCH(Orders!J$1,Products!$A$1:$F$1,0),0)</f>
        <v>21217.524617692769</v>
      </c>
    </row>
    <row r="2924" spans="1:10">
      <c r="A2924">
        <v>2923</v>
      </c>
      <c r="B2924" s="4">
        <v>45782</v>
      </c>
      <c r="C2924" s="10">
        <f>DATE(YEAR(orders[[#This Row],[order_date]]), MONTH(orders[[#This Row],[order_date]]), 1)</f>
        <v>45778</v>
      </c>
      <c r="D2924" t="s">
        <v>4406</v>
      </c>
      <c r="E2924" t="s">
        <v>599</v>
      </c>
      <c r="F2924" t="str">
        <f>VLOOKUP(orders[[#This Row],[product_id]],Products!A:C,3,0)</f>
        <v>Electronics</v>
      </c>
      <c r="G2924">
        <v>1</v>
      </c>
      <c r="H2924" s="6">
        <v>0.13024222491535922</v>
      </c>
      <c r="I2924" s="2">
        <f>VLOOKUP($E2924,
Products!$A$1:$F$201,MATCH(Orders!I$1,Products!$A$1:$F$1,0),0)</f>
        <v>24019.70637428105</v>
      </c>
      <c r="J2924" s="2">
        <f>VLOOKUP($E2924,
Products!$A$1:$F$201,MATCH(Orders!J$1,Products!$A$1:$F$1,0),0)</f>
        <v>16602.559277417411</v>
      </c>
    </row>
    <row r="2925" spans="1:10">
      <c r="A2925">
        <v>2924</v>
      </c>
      <c r="B2925" s="4">
        <v>45010</v>
      </c>
      <c r="C2925" s="10">
        <f>DATE(YEAR(orders[[#This Row],[order_date]]), MONTH(orders[[#This Row],[order_date]]), 1)</f>
        <v>44986</v>
      </c>
      <c r="D2925" t="s">
        <v>1177</v>
      </c>
      <c r="E2925" t="s">
        <v>675</v>
      </c>
      <c r="F2925" t="str">
        <f>VLOOKUP(orders[[#This Row],[product_id]],Products!A:C,3,0)</f>
        <v>Appliances</v>
      </c>
      <c r="G2925">
        <v>1</v>
      </c>
      <c r="H2925" s="6">
        <v>0.11329132204795664</v>
      </c>
      <c r="I2925" s="2">
        <f>VLOOKUP($E2925,
Products!$A$1:$F$201,MATCH(Orders!I$1,Products!$A$1:$F$1,0),0)</f>
        <v>23552.642442203069</v>
      </c>
      <c r="J2925" s="2">
        <f>VLOOKUP($E2925,
Products!$A$1:$F$201,MATCH(Orders!J$1,Products!$A$1:$F$1,0),0)</f>
        <v>17389.42325132497</v>
      </c>
    </row>
    <row r="2926" spans="1:10">
      <c r="A2926">
        <v>2925</v>
      </c>
      <c r="B2926" s="4">
        <v>44972</v>
      </c>
      <c r="C2926" s="10">
        <f>DATE(YEAR(orders[[#This Row],[order_date]]), MONTH(orders[[#This Row],[order_date]]), 1)</f>
        <v>44958</v>
      </c>
      <c r="D2926" t="s">
        <v>2245</v>
      </c>
      <c r="E2926" t="s">
        <v>659</v>
      </c>
      <c r="F2926" t="str">
        <f>VLOOKUP(orders[[#This Row],[product_id]],Products!A:C,3,0)</f>
        <v>Appliances</v>
      </c>
      <c r="G2926">
        <v>2</v>
      </c>
      <c r="H2926" s="6">
        <v>0.11188934970497999</v>
      </c>
      <c r="I2926" s="2">
        <f>VLOOKUP($E2926,
Products!$A$1:$F$201,MATCH(Orders!I$1,Products!$A$1:$F$1,0),0)</f>
        <v>25646.095965041459</v>
      </c>
      <c r="J2926" s="2">
        <f>VLOOKUP($E2926,
Products!$A$1:$F$201,MATCH(Orders!J$1,Products!$A$1:$F$1,0),0)</f>
        <v>18749.646593308222</v>
      </c>
    </row>
    <row r="2927" spans="1:10">
      <c r="A2927">
        <v>2926</v>
      </c>
      <c r="B2927" s="4">
        <v>45366</v>
      </c>
      <c r="C2927" s="10">
        <f>DATE(YEAR(orders[[#This Row],[order_date]]), MONTH(orders[[#This Row],[order_date]]), 1)</f>
        <v>45352</v>
      </c>
      <c r="D2927" t="s">
        <v>1814</v>
      </c>
      <c r="E2927" t="s">
        <v>523</v>
      </c>
      <c r="F2927" t="str">
        <f>VLOOKUP(orders[[#This Row],[product_id]],Products!A:C,3,0)</f>
        <v>Electronics</v>
      </c>
      <c r="G2927">
        <v>1</v>
      </c>
      <c r="H2927" s="6">
        <v>0.24976969405079227</v>
      </c>
      <c r="I2927" s="2">
        <f>VLOOKUP($E2927,
Products!$A$1:$F$201,MATCH(Orders!I$1,Products!$A$1:$F$1,0),0)</f>
        <v>27240.414518089601</v>
      </c>
      <c r="J2927" s="2">
        <f>VLOOKUP($E2927,
Products!$A$1:$F$201,MATCH(Orders!J$1,Products!$A$1:$F$1,0),0)</f>
        <v>21217.524617692769</v>
      </c>
    </row>
    <row r="2928" spans="1:10">
      <c r="A2928">
        <v>2927</v>
      </c>
      <c r="B2928" s="4">
        <v>45912</v>
      </c>
      <c r="C2928" s="10">
        <f>DATE(YEAR(orders[[#This Row],[order_date]]), MONTH(orders[[#This Row],[order_date]]), 1)</f>
        <v>45901</v>
      </c>
      <c r="D2928" t="s">
        <v>1384</v>
      </c>
      <c r="E2928" t="s">
        <v>633</v>
      </c>
      <c r="F2928" t="str">
        <f>VLOOKUP(orders[[#This Row],[product_id]],Products!A:C,3,0)</f>
        <v>Appliances</v>
      </c>
      <c r="G2928">
        <v>1</v>
      </c>
      <c r="H2928" s="6">
        <v>9.8390106232737598E-2</v>
      </c>
      <c r="I2928" s="2">
        <f>VLOOKUP($E2928,
Products!$A$1:$F$201,MATCH(Orders!I$1,Products!$A$1:$F$1,0),0)</f>
        <v>2361.4162937319088</v>
      </c>
      <c r="J2928" s="2">
        <f>VLOOKUP($E2928,
Products!$A$1:$F$201,MATCH(Orders!J$1,Products!$A$1:$F$1,0),0)</f>
        <v>1552.5536411429621</v>
      </c>
    </row>
    <row r="2929" spans="1:10">
      <c r="A2929">
        <v>2928</v>
      </c>
      <c r="B2929" s="4">
        <v>45062</v>
      </c>
      <c r="C2929" s="10">
        <f>DATE(YEAR(orders[[#This Row],[order_date]]), MONTH(orders[[#This Row],[order_date]]), 1)</f>
        <v>45047</v>
      </c>
      <c r="D2929" t="s">
        <v>2248</v>
      </c>
      <c r="E2929" t="s">
        <v>546</v>
      </c>
      <c r="F2929" t="str">
        <f>VLOOKUP(orders[[#This Row],[product_id]],Products!A:C,3,0)</f>
        <v>Electronics</v>
      </c>
      <c r="G2929">
        <v>1</v>
      </c>
      <c r="H2929" s="6">
        <v>0.16514619919619469</v>
      </c>
      <c r="I2929" s="2">
        <f>VLOOKUP($E2929,
Products!$A$1:$F$201,MATCH(Orders!I$1,Products!$A$1:$F$1,0),0)</f>
        <v>21943.16319502375</v>
      </c>
      <c r="J2929" s="2">
        <f>VLOOKUP($E2929,
Products!$A$1:$F$201,MATCH(Orders!J$1,Products!$A$1:$F$1,0),0)</f>
        <v>16937.09489743154</v>
      </c>
    </row>
    <row r="2930" spans="1:10">
      <c r="A2930">
        <v>2929</v>
      </c>
      <c r="B2930" s="4">
        <v>45835</v>
      </c>
      <c r="C2930" s="10">
        <f>DATE(YEAR(orders[[#This Row],[order_date]]), MONTH(orders[[#This Row],[order_date]]), 1)</f>
        <v>45809</v>
      </c>
      <c r="D2930" t="s">
        <v>1086</v>
      </c>
      <c r="E2930" t="s">
        <v>675</v>
      </c>
      <c r="F2930" t="str">
        <f>VLOOKUP(orders[[#This Row],[product_id]],Products!A:C,3,0)</f>
        <v>Appliances</v>
      </c>
      <c r="G2930">
        <v>2</v>
      </c>
      <c r="H2930" s="6">
        <v>0.12012367643854739</v>
      </c>
      <c r="I2930" s="2">
        <f>VLOOKUP($E2930,
Products!$A$1:$F$201,MATCH(Orders!I$1,Products!$A$1:$F$1,0),0)</f>
        <v>23552.642442203069</v>
      </c>
      <c r="J2930" s="2">
        <f>VLOOKUP($E2930,
Products!$A$1:$F$201,MATCH(Orders!J$1,Products!$A$1:$F$1,0),0)</f>
        <v>17389.42325132497</v>
      </c>
    </row>
    <row r="2931" spans="1:10">
      <c r="A2931">
        <v>2930</v>
      </c>
      <c r="B2931" s="4">
        <v>45787</v>
      </c>
      <c r="C2931" s="10">
        <f>DATE(YEAR(orders[[#This Row],[order_date]]), MONTH(orders[[#This Row],[order_date]]), 1)</f>
        <v>45778</v>
      </c>
      <c r="D2931" t="s">
        <v>4184</v>
      </c>
      <c r="E2931" t="s">
        <v>538</v>
      </c>
      <c r="F2931" t="str">
        <f>VLOOKUP(orders[[#This Row],[product_id]],Products!A:C,3,0)</f>
        <v>Electronics</v>
      </c>
      <c r="G2931">
        <v>1</v>
      </c>
      <c r="H2931" s="6">
        <v>0.11620716277356533</v>
      </c>
      <c r="I2931" s="2">
        <f>VLOOKUP($E2931,
Products!$A$1:$F$201,MATCH(Orders!I$1,Products!$A$1:$F$1,0),0)</f>
        <v>29368.843697269542</v>
      </c>
      <c r="J2931" s="2">
        <f>VLOOKUP($E2931,
Products!$A$1:$F$201,MATCH(Orders!J$1,Products!$A$1:$F$1,0),0)</f>
        <v>23079.13344123889</v>
      </c>
    </row>
    <row r="2932" spans="1:10">
      <c r="A2932">
        <v>2931</v>
      </c>
      <c r="B2932" s="4">
        <v>45714</v>
      </c>
      <c r="C2932" s="10">
        <f>DATE(YEAR(orders[[#This Row],[order_date]]), MONTH(orders[[#This Row],[order_date]]), 1)</f>
        <v>45689</v>
      </c>
      <c r="D2932" t="s">
        <v>1961</v>
      </c>
      <c r="E2932" t="s">
        <v>548</v>
      </c>
      <c r="F2932" t="str">
        <f>VLOOKUP(orders[[#This Row],[product_id]],Products!A:C,3,0)</f>
        <v>Appliances</v>
      </c>
      <c r="G2932">
        <v>1</v>
      </c>
      <c r="H2932" s="6">
        <v>5.7586096461175303E-2</v>
      </c>
      <c r="I2932" s="2">
        <f>VLOOKUP($E2932,
Products!$A$1:$F$201,MATCH(Orders!I$1,Products!$A$1:$F$1,0),0)</f>
        <v>2211.9922659782978</v>
      </c>
      <c r="J2932" s="2">
        <f>VLOOKUP($E2932,
Products!$A$1:$F$201,MATCH(Orders!J$1,Products!$A$1:$F$1,0),0)</f>
        <v>1741.1720710333091</v>
      </c>
    </row>
    <row r="2933" spans="1:10">
      <c r="A2933">
        <v>2932</v>
      </c>
      <c r="B2933" s="4">
        <v>45516</v>
      </c>
      <c r="C2933" s="10">
        <f>DATE(YEAR(orders[[#This Row],[order_date]]), MONTH(orders[[#This Row],[order_date]]), 1)</f>
        <v>45505</v>
      </c>
      <c r="D2933" t="s">
        <v>3004</v>
      </c>
      <c r="E2933" t="s">
        <v>519</v>
      </c>
      <c r="F2933" t="str">
        <f>VLOOKUP(orders[[#This Row],[product_id]],Products!A:C,3,0)</f>
        <v>Electronics</v>
      </c>
      <c r="G2933">
        <v>2</v>
      </c>
      <c r="H2933" s="6">
        <v>0.16373857408465831</v>
      </c>
      <c r="I2933" s="2">
        <f>VLOOKUP($E2933,
Products!$A$1:$F$201,MATCH(Orders!I$1,Products!$A$1:$F$1,0),0)</f>
        <v>13103.02115426216</v>
      </c>
      <c r="J2933" s="2">
        <f>VLOOKUP($E2933,
Products!$A$1:$F$201,MATCH(Orders!J$1,Products!$A$1:$F$1,0),0)</f>
        <v>8775.5491996797755</v>
      </c>
    </row>
    <row r="2934" spans="1:10">
      <c r="A2934">
        <v>2933</v>
      </c>
      <c r="B2934" s="4">
        <v>45882</v>
      </c>
      <c r="C2934" s="10">
        <f>DATE(YEAR(orders[[#This Row],[order_date]]), MONTH(orders[[#This Row],[order_date]]), 1)</f>
        <v>45870</v>
      </c>
      <c r="D2934" t="s">
        <v>3862</v>
      </c>
      <c r="E2934" t="s">
        <v>688</v>
      </c>
      <c r="F2934" t="str">
        <f>VLOOKUP(orders[[#This Row],[product_id]],Products!A:C,3,0)</f>
        <v>Appliances</v>
      </c>
      <c r="G2934">
        <v>2</v>
      </c>
      <c r="H2934" s="6">
        <v>7.8721543316785783E-2</v>
      </c>
      <c r="I2934" s="2">
        <f>VLOOKUP($E2934,
Products!$A$1:$F$201,MATCH(Orders!I$1,Products!$A$1:$F$1,0),0)</f>
        <v>5983.6860426434141</v>
      </c>
      <c r="J2934" s="2">
        <f>VLOOKUP($E2934,
Products!$A$1:$F$201,MATCH(Orders!J$1,Products!$A$1:$F$1,0),0)</f>
        <v>3911.563059036529</v>
      </c>
    </row>
    <row r="2935" spans="1:10">
      <c r="A2935">
        <v>2934</v>
      </c>
      <c r="B2935" s="4">
        <v>45616</v>
      </c>
      <c r="C2935" s="10">
        <f>DATE(YEAR(orders[[#This Row],[order_date]]), MONTH(orders[[#This Row],[order_date]]), 1)</f>
        <v>45597</v>
      </c>
      <c r="D2935" t="s">
        <v>3072</v>
      </c>
      <c r="E2935" t="s">
        <v>563</v>
      </c>
      <c r="F2935" t="str">
        <f>VLOOKUP(orders[[#This Row],[product_id]],Products!A:C,3,0)</f>
        <v>Electronics</v>
      </c>
      <c r="G2935">
        <v>1</v>
      </c>
      <c r="H2935" s="6">
        <v>0.15865300773317642</v>
      </c>
      <c r="I2935" s="2">
        <f>VLOOKUP($E2935,
Products!$A$1:$F$201,MATCH(Orders!I$1,Products!$A$1:$F$1,0),0)</f>
        <v>2267.1489506516559</v>
      </c>
      <c r="J2935" s="2">
        <f>VLOOKUP($E2935,
Products!$A$1:$F$201,MATCH(Orders!J$1,Products!$A$1:$F$1,0),0)</f>
        <v>1538.7671398485211</v>
      </c>
    </row>
    <row r="2936" spans="1:10">
      <c r="A2936">
        <v>2935</v>
      </c>
      <c r="B2936" s="4">
        <v>45465</v>
      </c>
      <c r="C2936" s="10">
        <f>DATE(YEAR(orders[[#This Row],[order_date]]), MONTH(orders[[#This Row],[order_date]]), 1)</f>
        <v>45444</v>
      </c>
      <c r="D2936" t="s">
        <v>2946</v>
      </c>
      <c r="E2936" t="s">
        <v>643</v>
      </c>
      <c r="F2936" t="str">
        <f>VLOOKUP(orders[[#This Row],[product_id]],Products!A:C,3,0)</f>
        <v>Appliances</v>
      </c>
      <c r="G2936">
        <v>2</v>
      </c>
      <c r="H2936" s="6">
        <v>0.13613234862766913</v>
      </c>
      <c r="I2936" s="2">
        <f>VLOOKUP($E2936,
Products!$A$1:$F$201,MATCH(Orders!I$1,Products!$A$1:$F$1,0),0)</f>
        <v>26269.068564891841</v>
      </c>
      <c r="J2936" s="2">
        <f>VLOOKUP($E2936,
Products!$A$1:$F$201,MATCH(Orders!J$1,Products!$A$1:$F$1,0),0)</f>
        <v>18867.564539756699</v>
      </c>
    </row>
    <row r="2937" spans="1:10">
      <c r="A2937">
        <v>2936</v>
      </c>
      <c r="B2937" s="4">
        <v>45634</v>
      </c>
      <c r="C2937" s="10">
        <f>DATE(YEAR(orders[[#This Row],[order_date]]), MONTH(orders[[#This Row],[order_date]]), 1)</f>
        <v>45627</v>
      </c>
      <c r="D2937" t="s">
        <v>2364</v>
      </c>
      <c r="E2937" t="s">
        <v>533</v>
      </c>
      <c r="F2937" t="str">
        <f>VLOOKUP(orders[[#This Row],[product_id]],Products!A:C,3,0)</f>
        <v>Electronics</v>
      </c>
      <c r="G2937">
        <v>1</v>
      </c>
      <c r="H2937" s="6">
        <v>0.1100843566297609</v>
      </c>
      <c r="I2937" s="2">
        <f>VLOOKUP($E2937,
Products!$A$1:$F$201,MATCH(Orders!I$1,Products!$A$1:$F$1,0),0)</f>
        <v>28589.802369332661</v>
      </c>
      <c r="J2937" s="2">
        <f>VLOOKUP($E2937,
Products!$A$1:$F$201,MATCH(Orders!J$1,Products!$A$1:$F$1,0),0)</f>
        <v>21212.93445492295</v>
      </c>
    </row>
    <row r="2938" spans="1:10">
      <c r="A2938">
        <v>2937</v>
      </c>
      <c r="B2938" s="4">
        <v>45221</v>
      </c>
      <c r="C2938" s="10">
        <f>DATE(YEAR(orders[[#This Row],[order_date]]), MONTH(orders[[#This Row],[order_date]]), 1)</f>
        <v>45200</v>
      </c>
      <c r="D2938" t="s">
        <v>3690</v>
      </c>
      <c r="E2938" t="s">
        <v>519</v>
      </c>
      <c r="F2938" t="str">
        <f>VLOOKUP(orders[[#This Row],[product_id]],Products!A:C,3,0)</f>
        <v>Electronics</v>
      </c>
      <c r="G2938">
        <v>3</v>
      </c>
      <c r="H2938" s="6">
        <v>0.2047576129006419</v>
      </c>
      <c r="I2938" s="2">
        <f>VLOOKUP($E2938,
Products!$A$1:$F$201,MATCH(Orders!I$1,Products!$A$1:$F$1,0),0)</f>
        <v>13103.02115426216</v>
      </c>
      <c r="J2938" s="2">
        <f>VLOOKUP($E2938,
Products!$A$1:$F$201,MATCH(Orders!J$1,Products!$A$1:$F$1,0),0)</f>
        <v>8775.5491996797755</v>
      </c>
    </row>
    <row r="2939" spans="1:10">
      <c r="A2939">
        <v>2938</v>
      </c>
      <c r="B2939" s="4">
        <v>44979</v>
      </c>
      <c r="C2939" s="10">
        <f>DATE(YEAR(orders[[#This Row],[order_date]]), MONTH(orders[[#This Row],[order_date]]), 1)</f>
        <v>44958</v>
      </c>
      <c r="D2939" t="s">
        <v>3354</v>
      </c>
      <c r="E2939" t="s">
        <v>659</v>
      </c>
      <c r="F2939" t="str">
        <f>VLOOKUP(orders[[#This Row],[product_id]],Products!A:C,3,0)</f>
        <v>Appliances</v>
      </c>
      <c r="G2939">
        <v>1</v>
      </c>
      <c r="H2939" s="6">
        <v>6.9125920858150933E-2</v>
      </c>
      <c r="I2939" s="2">
        <f>VLOOKUP($E2939,
Products!$A$1:$F$201,MATCH(Orders!I$1,Products!$A$1:$F$1,0),0)</f>
        <v>25646.095965041459</v>
      </c>
      <c r="J2939" s="2">
        <f>VLOOKUP($E2939,
Products!$A$1:$F$201,MATCH(Orders!J$1,Products!$A$1:$F$1,0),0)</f>
        <v>18749.646593308222</v>
      </c>
    </row>
    <row r="2940" spans="1:10">
      <c r="A2940">
        <v>2939</v>
      </c>
      <c r="B2940" s="4">
        <v>45732</v>
      </c>
      <c r="C2940" s="10">
        <f>DATE(YEAR(orders[[#This Row],[order_date]]), MONTH(orders[[#This Row],[order_date]]), 1)</f>
        <v>45717</v>
      </c>
      <c r="D2940" t="s">
        <v>3360</v>
      </c>
      <c r="E2940" t="s">
        <v>579</v>
      </c>
      <c r="F2940" t="str">
        <f>VLOOKUP(orders[[#This Row],[product_id]],Products!A:C,3,0)</f>
        <v>Appliances</v>
      </c>
      <c r="G2940">
        <v>2</v>
      </c>
      <c r="H2940" s="6">
        <v>0.14592637791526594</v>
      </c>
      <c r="I2940" s="2">
        <f>VLOOKUP($E2940,
Products!$A$1:$F$201,MATCH(Orders!I$1,Products!$A$1:$F$1,0),0)</f>
        <v>5919.3204980498322</v>
      </c>
      <c r="J2940" s="2">
        <f>VLOOKUP($E2940,
Products!$A$1:$F$201,MATCH(Orders!J$1,Products!$A$1:$F$1,0),0)</f>
        <v>3972.3071240281379</v>
      </c>
    </row>
    <row r="2941" spans="1:10">
      <c r="A2941">
        <v>2940</v>
      </c>
      <c r="B2941" s="4">
        <v>44978</v>
      </c>
      <c r="C2941" s="10">
        <f>DATE(YEAR(orders[[#This Row],[order_date]]), MONTH(orders[[#This Row],[order_date]]), 1)</f>
        <v>44958</v>
      </c>
      <c r="D2941" t="s">
        <v>4664</v>
      </c>
      <c r="E2941" t="s">
        <v>650</v>
      </c>
      <c r="F2941" t="str">
        <f>VLOOKUP(orders[[#This Row],[product_id]],Products!A:C,3,0)</f>
        <v>Electronics</v>
      </c>
      <c r="G2941">
        <v>2</v>
      </c>
      <c r="H2941" s="6">
        <v>0.17244230619554651</v>
      </c>
      <c r="I2941" s="2">
        <f>VLOOKUP($E2941,
Products!$A$1:$F$201,MATCH(Orders!I$1,Products!$A$1:$F$1,0),0)</f>
        <v>12936.529609330941</v>
      </c>
      <c r="J2941" s="2">
        <f>VLOOKUP($E2941,
Products!$A$1:$F$201,MATCH(Orders!J$1,Products!$A$1:$F$1,0),0)</f>
        <v>9465.2602677376308</v>
      </c>
    </row>
    <row r="2942" spans="1:10">
      <c r="A2942">
        <v>2941</v>
      </c>
      <c r="B2942" s="4">
        <v>45654</v>
      </c>
      <c r="C2942" s="10">
        <f>DATE(YEAR(orders[[#This Row],[order_date]]), MONTH(orders[[#This Row],[order_date]]), 1)</f>
        <v>45627</v>
      </c>
      <c r="D2942" t="s">
        <v>4077</v>
      </c>
      <c r="E2942" t="s">
        <v>667</v>
      </c>
      <c r="F2942" t="str">
        <f>VLOOKUP(orders[[#This Row],[product_id]],Products!A:C,3,0)</f>
        <v>Electronics</v>
      </c>
      <c r="G2942">
        <v>1</v>
      </c>
      <c r="H2942" s="6">
        <v>0.14955606850061076</v>
      </c>
      <c r="I2942" s="2">
        <f>VLOOKUP($E2942,
Products!$A$1:$F$201,MATCH(Orders!I$1,Products!$A$1:$F$1,0),0)</f>
        <v>2491.507056421975</v>
      </c>
      <c r="J2942" s="2">
        <f>VLOOKUP($E2942,
Products!$A$1:$F$201,MATCH(Orders!J$1,Products!$A$1:$F$1,0),0)</f>
        <v>1871.4408177277719</v>
      </c>
    </row>
    <row r="2943" spans="1:10">
      <c r="A2943">
        <v>2942</v>
      </c>
      <c r="B2943" s="4">
        <v>44998</v>
      </c>
      <c r="C2943" s="10">
        <f>DATE(YEAR(orders[[#This Row],[order_date]]), MONTH(orders[[#This Row],[order_date]]), 1)</f>
        <v>44986</v>
      </c>
      <c r="D2943" t="s">
        <v>4135</v>
      </c>
      <c r="E2943" t="s">
        <v>519</v>
      </c>
      <c r="F2943" t="str">
        <f>VLOOKUP(orders[[#This Row],[product_id]],Products!A:C,3,0)</f>
        <v>Electronics</v>
      </c>
      <c r="G2943">
        <v>2</v>
      </c>
      <c r="H2943" s="6">
        <v>0.21386708965881995</v>
      </c>
      <c r="I2943" s="2">
        <f>VLOOKUP($E2943,
Products!$A$1:$F$201,MATCH(Orders!I$1,Products!$A$1:$F$1,0),0)</f>
        <v>13103.02115426216</v>
      </c>
      <c r="J2943" s="2">
        <f>VLOOKUP($E2943,
Products!$A$1:$F$201,MATCH(Orders!J$1,Products!$A$1:$F$1,0),0)</f>
        <v>8775.5491996797755</v>
      </c>
    </row>
    <row r="2944" spans="1:10">
      <c r="A2944">
        <v>2943</v>
      </c>
      <c r="B2944" s="4">
        <v>44954</v>
      </c>
      <c r="C2944" s="10">
        <f>DATE(YEAR(orders[[#This Row],[order_date]]), MONTH(orders[[#This Row],[order_date]]), 1)</f>
        <v>44927</v>
      </c>
      <c r="D2944" t="s">
        <v>2286</v>
      </c>
      <c r="E2944" t="s">
        <v>659</v>
      </c>
      <c r="F2944" t="str">
        <f>VLOOKUP(orders[[#This Row],[product_id]],Products!A:C,3,0)</f>
        <v>Appliances</v>
      </c>
      <c r="G2944">
        <v>2</v>
      </c>
      <c r="H2944" s="6">
        <v>0.10616274709847826</v>
      </c>
      <c r="I2944" s="2">
        <f>VLOOKUP($E2944,
Products!$A$1:$F$201,MATCH(Orders!I$1,Products!$A$1:$F$1,0),0)</f>
        <v>25646.095965041459</v>
      </c>
      <c r="J2944" s="2">
        <f>VLOOKUP($E2944,
Products!$A$1:$F$201,MATCH(Orders!J$1,Products!$A$1:$F$1,0),0)</f>
        <v>18749.646593308222</v>
      </c>
    </row>
    <row r="2945" spans="1:10">
      <c r="A2945">
        <v>2944</v>
      </c>
      <c r="B2945" s="4">
        <v>45395</v>
      </c>
      <c r="C2945" s="10">
        <f>DATE(YEAR(orders[[#This Row],[order_date]]), MONTH(orders[[#This Row],[order_date]]), 1)</f>
        <v>45383</v>
      </c>
      <c r="D2945" t="s">
        <v>1470</v>
      </c>
      <c r="E2945" t="s">
        <v>667</v>
      </c>
      <c r="F2945" t="str">
        <f>VLOOKUP(orders[[#This Row],[product_id]],Products!A:C,3,0)</f>
        <v>Electronics</v>
      </c>
      <c r="G2945">
        <v>1</v>
      </c>
      <c r="H2945" s="6">
        <v>0.21060747094714588</v>
      </c>
      <c r="I2945" s="2">
        <f>VLOOKUP($E2945,
Products!$A$1:$F$201,MATCH(Orders!I$1,Products!$A$1:$F$1,0),0)</f>
        <v>2491.507056421975</v>
      </c>
      <c r="J2945" s="2">
        <f>VLOOKUP($E2945,
Products!$A$1:$F$201,MATCH(Orders!J$1,Products!$A$1:$F$1,0),0)</f>
        <v>1871.4408177277719</v>
      </c>
    </row>
    <row r="2946" spans="1:10">
      <c r="A2946">
        <v>2945</v>
      </c>
      <c r="B2946" s="4">
        <v>45690</v>
      </c>
      <c r="C2946" s="10">
        <f>DATE(YEAR(orders[[#This Row],[order_date]]), MONTH(orders[[#This Row],[order_date]]), 1)</f>
        <v>45689</v>
      </c>
      <c r="D2946" t="s">
        <v>4230</v>
      </c>
      <c r="E2946" t="s">
        <v>529</v>
      </c>
      <c r="F2946" t="str">
        <f>VLOOKUP(orders[[#This Row],[product_id]],Products!A:C,3,0)</f>
        <v>Electronics</v>
      </c>
      <c r="G2946">
        <v>2</v>
      </c>
      <c r="H2946" s="6">
        <v>0.20711377219152527</v>
      </c>
      <c r="I2946" s="2">
        <f>VLOOKUP($E2946,
Products!$A$1:$F$201,MATCH(Orders!I$1,Products!$A$1:$F$1,0),0)</f>
        <v>18308.801775351771</v>
      </c>
      <c r="J2946" s="2">
        <f>VLOOKUP($E2946,
Products!$A$1:$F$201,MATCH(Orders!J$1,Products!$A$1:$F$1,0),0)</f>
        <v>12027.24184831013</v>
      </c>
    </row>
    <row r="2947" spans="1:10">
      <c r="A2947">
        <v>2946</v>
      </c>
      <c r="B2947" s="4">
        <v>45812</v>
      </c>
      <c r="C2947" s="10">
        <f>DATE(YEAR(orders[[#This Row],[order_date]]), MONTH(orders[[#This Row],[order_date]]), 1)</f>
        <v>45809</v>
      </c>
      <c r="D2947" t="s">
        <v>3638</v>
      </c>
      <c r="E2947" t="s">
        <v>609</v>
      </c>
      <c r="F2947" t="str">
        <f>VLOOKUP(orders[[#This Row],[product_id]],Products!A:C,3,0)</f>
        <v>Appliances</v>
      </c>
      <c r="G2947">
        <v>3</v>
      </c>
      <c r="H2947" s="6">
        <v>5.7212859694177949E-2</v>
      </c>
      <c r="I2947" s="2">
        <f>VLOOKUP($E2947,
Products!$A$1:$F$201,MATCH(Orders!I$1,Products!$A$1:$F$1,0),0)</f>
        <v>2159.5378031052392</v>
      </c>
      <c r="J2947" s="2">
        <f>VLOOKUP($E2947,
Products!$A$1:$F$201,MATCH(Orders!J$1,Products!$A$1:$F$1,0),0)</f>
        <v>1501.9415981313371</v>
      </c>
    </row>
    <row r="2948" spans="1:10">
      <c r="A2948">
        <v>2947</v>
      </c>
      <c r="B2948" s="4">
        <v>45838</v>
      </c>
      <c r="C2948" s="10">
        <f>DATE(YEAR(orders[[#This Row],[order_date]]), MONTH(orders[[#This Row],[order_date]]), 1)</f>
        <v>45809</v>
      </c>
      <c r="D2948" t="s">
        <v>1696</v>
      </c>
      <c r="E2948" t="s">
        <v>575</v>
      </c>
      <c r="F2948" t="str">
        <f>VLOOKUP(orders[[#This Row],[product_id]],Products!A:C,3,0)</f>
        <v>Appliances</v>
      </c>
      <c r="G2948">
        <v>2</v>
      </c>
      <c r="H2948" s="6">
        <v>6.4004470808873989E-2</v>
      </c>
      <c r="I2948" s="2">
        <f>VLOOKUP($E2948,
Products!$A$1:$F$201,MATCH(Orders!I$1,Products!$A$1:$F$1,0),0)</f>
        <v>25283.54628276427</v>
      </c>
      <c r="J2948" s="2">
        <f>VLOOKUP($E2948,
Products!$A$1:$F$201,MATCH(Orders!J$1,Products!$A$1:$F$1,0),0)</f>
        <v>19310.503554692368</v>
      </c>
    </row>
    <row r="2949" spans="1:10">
      <c r="A2949">
        <v>2948</v>
      </c>
      <c r="B2949" s="4">
        <v>45473</v>
      </c>
      <c r="C2949" s="10">
        <f>DATE(YEAR(orders[[#This Row],[order_date]]), MONTH(orders[[#This Row],[order_date]]), 1)</f>
        <v>45444</v>
      </c>
      <c r="D2949" t="s">
        <v>2292</v>
      </c>
      <c r="E2949" t="s">
        <v>525</v>
      </c>
      <c r="F2949" t="str">
        <f>VLOOKUP(orders[[#This Row],[product_id]],Products!A:C,3,0)</f>
        <v>Electronics</v>
      </c>
      <c r="G2949">
        <v>1</v>
      </c>
      <c r="H2949" s="6">
        <v>0.22726001639887489</v>
      </c>
      <c r="I2949" s="2">
        <f>VLOOKUP($E2949,
Products!$A$1:$F$201,MATCH(Orders!I$1,Products!$A$1:$F$1,0),0)</f>
        <v>2441.7405612875209</v>
      </c>
      <c r="J2949" s="2">
        <f>VLOOKUP($E2949,
Products!$A$1:$F$201,MATCH(Orders!J$1,Products!$A$1:$F$1,0),0)</f>
        <v>1934.1373706011941</v>
      </c>
    </row>
    <row r="2950" spans="1:10">
      <c r="A2950">
        <v>2949</v>
      </c>
      <c r="B2950" s="4">
        <v>45127</v>
      </c>
      <c r="C2950" s="10">
        <f>DATE(YEAR(orders[[#This Row],[order_date]]), MONTH(orders[[#This Row],[order_date]]), 1)</f>
        <v>45108</v>
      </c>
      <c r="D2950" t="s">
        <v>3259</v>
      </c>
      <c r="E2950" t="s">
        <v>672</v>
      </c>
      <c r="F2950" t="str">
        <f>VLOOKUP(orders[[#This Row],[product_id]],Products!A:C,3,0)</f>
        <v>Electronics</v>
      </c>
      <c r="G2950">
        <v>2</v>
      </c>
      <c r="H2950" s="6">
        <v>0.19969125343174884</v>
      </c>
      <c r="I2950" s="2">
        <f>VLOOKUP($E2950,
Products!$A$1:$F$201,MATCH(Orders!I$1,Products!$A$1:$F$1,0),0)</f>
        <v>29856.340212906369</v>
      </c>
      <c r="J2950" s="2">
        <f>VLOOKUP($E2950,
Products!$A$1:$F$201,MATCH(Orders!J$1,Products!$A$1:$F$1,0),0)</f>
        <v>19759.064823078941</v>
      </c>
    </row>
    <row r="2951" spans="1:10">
      <c r="A2951">
        <v>2950</v>
      </c>
      <c r="B2951" s="4">
        <v>45746</v>
      </c>
      <c r="C2951" s="10">
        <f>DATE(YEAR(orders[[#This Row],[order_date]]), MONTH(orders[[#This Row],[order_date]]), 1)</f>
        <v>45717</v>
      </c>
      <c r="D2951" t="s">
        <v>2818</v>
      </c>
      <c r="E2951" t="s">
        <v>626</v>
      </c>
      <c r="F2951" t="str">
        <f>VLOOKUP(orders[[#This Row],[product_id]],Products!A:C,3,0)</f>
        <v>Electronics</v>
      </c>
      <c r="G2951">
        <v>1</v>
      </c>
      <c r="H2951" s="6">
        <v>0.24354416090008274</v>
      </c>
      <c r="I2951" s="2">
        <f>VLOOKUP($E2951,
Products!$A$1:$F$201,MATCH(Orders!I$1,Products!$A$1:$F$1,0),0)</f>
        <v>19602.440815481601</v>
      </c>
      <c r="J2951" s="2">
        <f>VLOOKUP($E2951,
Products!$A$1:$F$201,MATCH(Orders!J$1,Products!$A$1:$F$1,0),0)</f>
        <v>14427.862284038891</v>
      </c>
    </row>
    <row r="2952" spans="1:10">
      <c r="A2952">
        <v>2951</v>
      </c>
      <c r="B2952" s="4">
        <v>45486</v>
      </c>
      <c r="C2952" s="10">
        <f>DATE(YEAR(orders[[#This Row],[order_date]]), MONTH(orders[[#This Row],[order_date]]), 1)</f>
        <v>45474</v>
      </c>
      <c r="D2952" t="s">
        <v>4343</v>
      </c>
      <c r="E2952" t="s">
        <v>678</v>
      </c>
      <c r="F2952" t="str">
        <f>VLOOKUP(orders[[#This Row],[product_id]],Products!A:C,3,0)</f>
        <v>Appliances</v>
      </c>
      <c r="G2952">
        <v>1</v>
      </c>
      <c r="H2952" s="6">
        <v>0.13091842825105501</v>
      </c>
      <c r="I2952" s="2">
        <f>VLOOKUP($E2952,
Products!$A$1:$F$201,MATCH(Orders!I$1,Products!$A$1:$F$1,0),0)</f>
        <v>24547.80463631255</v>
      </c>
      <c r="J2952" s="2">
        <f>VLOOKUP($E2952,
Products!$A$1:$F$201,MATCH(Orders!J$1,Products!$A$1:$F$1,0),0)</f>
        <v>16599.667533695861</v>
      </c>
    </row>
    <row r="2953" spans="1:10">
      <c r="A2953">
        <v>2952</v>
      </c>
      <c r="B2953" s="4">
        <v>45305</v>
      </c>
      <c r="C2953" s="10">
        <f>DATE(YEAR(orders[[#This Row],[order_date]]), MONTH(orders[[#This Row],[order_date]]), 1)</f>
        <v>45292</v>
      </c>
      <c r="D2953" t="s">
        <v>2975</v>
      </c>
      <c r="E2953" t="s">
        <v>539</v>
      </c>
      <c r="F2953" t="str">
        <f>VLOOKUP(orders[[#This Row],[product_id]],Products!A:C,3,0)</f>
        <v>Appliances</v>
      </c>
      <c r="G2953">
        <v>1</v>
      </c>
      <c r="H2953" s="6">
        <v>5.8704089426652818E-2</v>
      </c>
      <c r="I2953" s="2">
        <f>VLOOKUP($E2953,
Products!$A$1:$F$201,MATCH(Orders!I$1,Products!$A$1:$F$1,0),0)</f>
        <v>25730.234720482978</v>
      </c>
      <c r="J2953" s="2">
        <f>VLOOKUP($E2953,
Products!$A$1:$F$201,MATCH(Orders!J$1,Products!$A$1:$F$1,0),0)</f>
        <v>17186.87037527658</v>
      </c>
    </row>
    <row r="2954" spans="1:10">
      <c r="A2954">
        <v>2953</v>
      </c>
      <c r="B2954" s="4">
        <v>46002</v>
      </c>
      <c r="C2954" s="10">
        <f>DATE(YEAR(orders[[#This Row],[order_date]]), MONTH(orders[[#This Row],[order_date]]), 1)</f>
        <v>45992</v>
      </c>
      <c r="D2954" t="s">
        <v>1171</v>
      </c>
      <c r="E2954" t="s">
        <v>655</v>
      </c>
      <c r="F2954" t="str">
        <f>VLOOKUP(orders[[#This Row],[product_id]],Products!A:C,3,0)</f>
        <v>Appliances</v>
      </c>
      <c r="G2954">
        <v>1</v>
      </c>
      <c r="H2954" s="6">
        <v>0.12081544522499381</v>
      </c>
      <c r="I2954" s="2">
        <f>VLOOKUP($E2954,
Products!$A$1:$F$201,MATCH(Orders!I$1,Products!$A$1:$F$1,0),0)</f>
        <v>24072.170529057032</v>
      </c>
      <c r="J2954" s="2">
        <f>VLOOKUP($E2954,
Products!$A$1:$F$201,MATCH(Orders!J$1,Products!$A$1:$F$1,0),0)</f>
        <v>16358.626370717549</v>
      </c>
    </row>
    <row r="2955" spans="1:10">
      <c r="A2955">
        <v>2954</v>
      </c>
      <c r="B2955" s="4">
        <v>45005</v>
      </c>
      <c r="C2955" s="10">
        <f>DATE(YEAR(orders[[#This Row],[order_date]]), MONTH(orders[[#This Row],[order_date]]), 1)</f>
        <v>44986</v>
      </c>
      <c r="D2955" t="s">
        <v>2825</v>
      </c>
      <c r="E2955" t="s">
        <v>576</v>
      </c>
      <c r="F2955" t="str">
        <f>VLOOKUP(orders[[#This Row],[product_id]],Products!A:C,3,0)</f>
        <v>Electronics</v>
      </c>
      <c r="G2955">
        <v>2</v>
      </c>
      <c r="H2955" s="6">
        <v>0.13174649691924653</v>
      </c>
      <c r="I2955" s="2">
        <f>VLOOKUP($E2955,
Products!$A$1:$F$201,MATCH(Orders!I$1,Products!$A$1:$F$1,0),0)</f>
        <v>12571.90922514794</v>
      </c>
      <c r="J2955" s="2">
        <f>VLOOKUP($E2955,
Products!$A$1:$F$201,MATCH(Orders!J$1,Products!$A$1:$F$1,0),0)</f>
        <v>9314.5536289888332</v>
      </c>
    </row>
    <row r="2956" spans="1:10">
      <c r="A2956">
        <v>2955</v>
      </c>
      <c r="B2956" s="4">
        <v>45760</v>
      </c>
      <c r="C2956" s="10">
        <f>DATE(YEAR(orders[[#This Row],[order_date]]), MONTH(orders[[#This Row],[order_date]]), 1)</f>
        <v>45748</v>
      </c>
      <c r="D2956" t="s">
        <v>1593</v>
      </c>
      <c r="E2956" t="s">
        <v>538</v>
      </c>
      <c r="F2956" t="str">
        <f>VLOOKUP(orders[[#This Row],[product_id]],Products!A:C,3,0)</f>
        <v>Electronics</v>
      </c>
      <c r="G2956">
        <v>2</v>
      </c>
      <c r="H2956" s="6">
        <v>0.2226098877909799</v>
      </c>
      <c r="I2956" s="2">
        <f>VLOOKUP($E2956,
Products!$A$1:$F$201,MATCH(Orders!I$1,Products!$A$1:$F$1,0),0)</f>
        <v>29368.843697269542</v>
      </c>
      <c r="J2956" s="2">
        <f>VLOOKUP($E2956,
Products!$A$1:$F$201,MATCH(Orders!J$1,Products!$A$1:$F$1,0),0)</f>
        <v>23079.13344123889</v>
      </c>
    </row>
    <row r="2957" spans="1:10">
      <c r="A2957">
        <v>2956</v>
      </c>
      <c r="B2957" s="4">
        <v>45958</v>
      </c>
      <c r="C2957" s="10">
        <f>DATE(YEAR(orders[[#This Row],[order_date]]), MONTH(orders[[#This Row],[order_date]]), 1)</f>
        <v>45931</v>
      </c>
      <c r="D2957" t="s">
        <v>3227</v>
      </c>
      <c r="E2957" t="s">
        <v>511</v>
      </c>
      <c r="F2957" t="str">
        <f>VLOOKUP(orders[[#This Row],[product_id]],Products!A:C,3,0)</f>
        <v>Appliances</v>
      </c>
      <c r="G2957">
        <v>1</v>
      </c>
      <c r="H2957" s="6">
        <v>0.10309375942640253</v>
      </c>
      <c r="I2957" s="2">
        <f>VLOOKUP($E2957,
Products!$A$1:$F$201,MATCH(Orders!I$1,Products!$A$1:$F$1,0),0)</f>
        <v>6005.1161529516376</v>
      </c>
      <c r="J2957" s="2">
        <f>VLOOKUP($E2957,
Products!$A$1:$F$201,MATCH(Orders!J$1,Products!$A$1:$F$1,0),0)</f>
        <v>4036.1471846213158</v>
      </c>
    </row>
    <row r="2958" spans="1:10">
      <c r="A2958">
        <v>2957</v>
      </c>
      <c r="B2958" s="4">
        <v>44951</v>
      </c>
      <c r="C2958" s="10">
        <f>DATE(YEAR(orders[[#This Row],[order_date]]), MONTH(orders[[#This Row],[order_date]]), 1)</f>
        <v>44927</v>
      </c>
      <c r="D2958" t="s">
        <v>4457</v>
      </c>
      <c r="E2958" t="s">
        <v>521</v>
      </c>
      <c r="F2958" t="str">
        <f>VLOOKUP(orders[[#This Row],[product_id]],Products!A:C,3,0)</f>
        <v>Electronics</v>
      </c>
      <c r="G2958">
        <v>1</v>
      </c>
      <c r="H2958" s="6">
        <v>0.16379670183131365</v>
      </c>
      <c r="I2958" s="2">
        <f>VLOOKUP($E2958,
Products!$A$1:$F$201,MATCH(Orders!I$1,Products!$A$1:$F$1,0),0)</f>
        <v>18373.691083837519</v>
      </c>
      <c r="J2958" s="2">
        <f>VLOOKUP($E2958,
Products!$A$1:$F$201,MATCH(Orders!J$1,Products!$A$1:$F$1,0),0)</f>
        <v>14409.80197321412</v>
      </c>
    </row>
    <row r="2959" spans="1:10">
      <c r="A2959">
        <v>2958</v>
      </c>
      <c r="B2959" s="4">
        <v>45376</v>
      </c>
      <c r="C2959" s="10">
        <f>DATE(YEAR(orders[[#This Row],[order_date]]), MONTH(orders[[#This Row],[order_date]]), 1)</f>
        <v>45352</v>
      </c>
      <c r="D2959" t="s">
        <v>4475</v>
      </c>
      <c r="E2959" t="s">
        <v>705</v>
      </c>
      <c r="F2959" t="str">
        <f>VLOOKUP(orders[[#This Row],[product_id]],Products!A:C,3,0)</f>
        <v>Electronics</v>
      </c>
      <c r="G2959">
        <v>1</v>
      </c>
      <c r="H2959" s="6">
        <v>0.13918399384444247</v>
      </c>
      <c r="I2959" s="2">
        <f>VLOOKUP($E2959,
Products!$A$1:$F$201,MATCH(Orders!I$1,Products!$A$1:$F$1,0),0)</f>
        <v>11719.594724541899</v>
      </c>
      <c r="J2959" s="2">
        <f>VLOOKUP($E2959,
Products!$A$1:$F$201,MATCH(Orders!J$1,Products!$A$1:$F$1,0),0)</f>
        <v>7926.6332911718628</v>
      </c>
    </row>
    <row r="2960" spans="1:10">
      <c r="A2960">
        <v>2959</v>
      </c>
      <c r="B2960" s="4">
        <v>45694</v>
      </c>
      <c r="C2960" s="10">
        <f>DATE(YEAR(orders[[#This Row],[order_date]]), MONTH(orders[[#This Row],[order_date]]), 1)</f>
        <v>45689</v>
      </c>
      <c r="D2960" t="s">
        <v>3408</v>
      </c>
      <c r="E2960" t="s">
        <v>614</v>
      </c>
      <c r="F2960" t="str">
        <f>VLOOKUP(orders[[#This Row],[product_id]],Products!A:C,3,0)</f>
        <v>Electronics</v>
      </c>
      <c r="G2960">
        <v>2</v>
      </c>
      <c r="H2960" s="6">
        <v>0.1336660996146819</v>
      </c>
      <c r="I2960" s="2">
        <f>VLOOKUP($E2960,
Products!$A$1:$F$201,MATCH(Orders!I$1,Products!$A$1:$F$1,0),0)</f>
        <v>27394.979060178921</v>
      </c>
      <c r="J2960" s="2">
        <f>VLOOKUP($E2960,
Products!$A$1:$F$201,MATCH(Orders!J$1,Products!$A$1:$F$1,0),0)</f>
        <v>20497.911427865951</v>
      </c>
    </row>
    <row r="2961" spans="1:10">
      <c r="A2961">
        <v>2960</v>
      </c>
      <c r="B2961" s="4">
        <v>45681</v>
      </c>
      <c r="C2961" s="10">
        <f>DATE(YEAR(orders[[#This Row],[order_date]]), MONTH(orders[[#This Row],[order_date]]), 1)</f>
        <v>45658</v>
      </c>
      <c r="D2961" t="s">
        <v>724</v>
      </c>
      <c r="E2961" t="s">
        <v>528</v>
      </c>
      <c r="F2961" t="str">
        <f>VLOOKUP(orders[[#This Row],[product_id]],Products!A:C,3,0)</f>
        <v>Appliances</v>
      </c>
      <c r="G2961">
        <v>2</v>
      </c>
      <c r="H2961" s="6">
        <v>7.5544151639811125E-2</v>
      </c>
      <c r="I2961" s="2">
        <f>VLOOKUP($E2961,
Products!$A$1:$F$201,MATCH(Orders!I$1,Products!$A$1:$F$1,0),0)</f>
        <v>5741.145946914552</v>
      </c>
      <c r="J2961" s="2">
        <f>VLOOKUP($E2961,
Products!$A$1:$F$201,MATCH(Orders!J$1,Products!$A$1:$F$1,0),0)</f>
        <v>4112.7219202399874</v>
      </c>
    </row>
    <row r="2962" spans="1:10">
      <c r="A2962">
        <v>2961</v>
      </c>
      <c r="B2962" s="4">
        <v>45124</v>
      </c>
      <c r="C2962" s="10">
        <f>DATE(YEAR(orders[[#This Row],[order_date]]), MONTH(orders[[#This Row],[order_date]]), 1)</f>
        <v>45108</v>
      </c>
      <c r="D2962" t="s">
        <v>3275</v>
      </c>
      <c r="E2962" t="s">
        <v>651</v>
      </c>
      <c r="F2962" t="str">
        <f>VLOOKUP(orders[[#This Row],[product_id]],Products!A:C,3,0)</f>
        <v>Electronics</v>
      </c>
      <c r="G2962">
        <v>2</v>
      </c>
      <c r="H2962" s="6">
        <v>0.12951569225590157</v>
      </c>
      <c r="I2962" s="2">
        <f>VLOOKUP($E2962,
Products!$A$1:$F$201,MATCH(Orders!I$1,Products!$A$1:$F$1,0),0)</f>
        <v>28622.091542973511</v>
      </c>
      <c r="J2962" s="2">
        <f>VLOOKUP($E2962,
Products!$A$1:$F$201,MATCH(Orders!J$1,Products!$A$1:$F$1,0),0)</f>
        <v>19327.527634039769</v>
      </c>
    </row>
    <row r="2963" spans="1:10">
      <c r="A2963">
        <v>2962</v>
      </c>
      <c r="B2963" s="4">
        <v>45363</v>
      </c>
      <c r="C2963" s="10">
        <f>DATE(YEAR(orders[[#This Row],[order_date]]), MONTH(orders[[#This Row],[order_date]]), 1)</f>
        <v>45352</v>
      </c>
      <c r="D2963" t="s">
        <v>1489</v>
      </c>
      <c r="E2963" t="s">
        <v>519</v>
      </c>
      <c r="F2963" t="str">
        <f>VLOOKUP(orders[[#This Row],[product_id]],Products!A:C,3,0)</f>
        <v>Electronics</v>
      </c>
      <c r="G2963">
        <v>2</v>
      </c>
      <c r="H2963" s="6">
        <v>0.18501191224982871</v>
      </c>
      <c r="I2963" s="2">
        <f>VLOOKUP($E2963,
Products!$A$1:$F$201,MATCH(Orders!I$1,Products!$A$1:$F$1,0),0)</f>
        <v>13103.02115426216</v>
      </c>
      <c r="J2963" s="2">
        <f>VLOOKUP($E2963,
Products!$A$1:$F$201,MATCH(Orders!J$1,Products!$A$1:$F$1,0),0)</f>
        <v>8775.5491996797755</v>
      </c>
    </row>
    <row r="2964" spans="1:10">
      <c r="A2964">
        <v>2963</v>
      </c>
      <c r="B2964" s="4">
        <v>45616</v>
      </c>
      <c r="C2964" s="10">
        <f>DATE(YEAR(orders[[#This Row],[order_date]]), MONTH(orders[[#This Row],[order_date]]), 1)</f>
        <v>45597</v>
      </c>
      <c r="D2964" t="s">
        <v>2412</v>
      </c>
      <c r="E2964" t="s">
        <v>555</v>
      </c>
      <c r="F2964" t="str">
        <f>VLOOKUP(orders[[#This Row],[product_id]],Products!A:C,3,0)</f>
        <v>Electronics</v>
      </c>
      <c r="G2964">
        <v>2</v>
      </c>
      <c r="H2964" s="6">
        <v>0.20599132540021053</v>
      </c>
      <c r="I2964" s="2">
        <f>VLOOKUP($E2964,
Products!$A$1:$F$201,MATCH(Orders!I$1,Products!$A$1:$F$1,0),0)</f>
        <v>32397.674936233889</v>
      </c>
      <c r="J2964" s="2">
        <f>VLOOKUP($E2964,
Products!$A$1:$F$201,MATCH(Orders!J$1,Products!$A$1:$F$1,0),0)</f>
        <v>24559.251285382288</v>
      </c>
    </row>
    <row r="2965" spans="1:10">
      <c r="A2965">
        <v>2964</v>
      </c>
      <c r="B2965" s="4">
        <v>45513</v>
      </c>
      <c r="C2965" s="10">
        <f>DATE(YEAR(orders[[#This Row],[order_date]]), MONTH(orders[[#This Row],[order_date]]), 1)</f>
        <v>45505</v>
      </c>
      <c r="D2965" t="s">
        <v>1120</v>
      </c>
      <c r="E2965" t="s">
        <v>566</v>
      </c>
      <c r="F2965" t="str">
        <f>VLOOKUP(orders[[#This Row],[product_id]],Products!A:C,3,0)</f>
        <v>Electronics</v>
      </c>
      <c r="G2965">
        <v>1</v>
      </c>
      <c r="H2965" s="6">
        <v>0.21082571102805919</v>
      </c>
      <c r="I2965" s="2">
        <f>VLOOKUP($E2965,
Products!$A$1:$F$201,MATCH(Orders!I$1,Products!$A$1:$F$1,0),0)</f>
        <v>16858.5225334635</v>
      </c>
      <c r="J2965" s="2">
        <f>VLOOKUP($E2965,
Products!$A$1:$F$201,MATCH(Orders!J$1,Products!$A$1:$F$1,0),0)</f>
        <v>11855.743620634101</v>
      </c>
    </row>
    <row r="2966" spans="1:10">
      <c r="A2966">
        <v>2965</v>
      </c>
      <c r="B2966" s="4">
        <v>45030</v>
      </c>
      <c r="C2966" s="10">
        <f>DATE(YEAR(orders[[#This Row],[order_date]]), MONTH(orders[[#This Row],[order_date]]), 1)</f>
        <v>45017</v>
      </c>
      <c r="D2966" t="s">
        <v>1069</v>
      </c>
      <c r="E2966" t="s">
        <v>541</v>
      </c>
      <c r="F2966" t="str">
        <f>VLOOKUP(orders[[#This Row],[product_id]],Products!A:C,3,0)</f>
        <v>Appliances</v>
      </c>
      <c r="G2966">
        <v>3</v>
      </c>
      <c r="H2966" s="6">
        <v>0.14328633624300322</v>
      </c>
      <c r="I2966" s="2">
        <f>VLOOKUP($E2966,
Products!$A$1:$F$201,MATCH(Orders!I$1,Products!$A$1:$F$1,0),0)</f>
        <v>2390.3651642386908</v>
      </c>
      <c r="J2966" s="2">
        <f>VLOOKUP($E2966,
Products!$A$1:$F$201,MATCH(Orders!J$1,Products!$A$1:$F$1,0),0)</f>
        <v>1655.7504783617919</v>
      </c>
    </row>
    <row r="2967" spans="1:10">
      <c r="A2967">
        <v>2966</v>
      </c>
      <c r="B2967" s="4">
        <v>45553</v>
      </c>
      <c r="C2967" s="10">
        <f>DATE(YEAR(orders[[#This Row],[order_date]]), MONTH(orders[[#This Row],[order_date]]), 1)</f>
        <v>45536</v>
      </c>
      <c r="D2967" t="s">
        <v>3281</v>
      </c>
      <c r="E2967" t="s">
        <v>520</v>
      </c>
      <c r="F2967" t="str">
        <f>VLOOKUP(orders[[#This Row],[product_id]],Products!A:C,3,0)</f>
        <v>Electronics</v>
      </c>
      <c r="G2967">
        <v>1</v>
      </c>
      <c r="H2967" s="6">
        <v>0.23829321463355876</v>
      </c>
      <c r="I2967" s="2">
        <f>VLOOKUP($E2967,
Products!$A$1:$F$201,MATCH(Orders!I$1,Products!$A$1:$F$1,0),0)</f>
        <v>19053.584916305819</v>
      </c>
      <c r="J2967" s="2">
        <f>VLOOKUP($E2967,
Products!$A$1:$F$201,MATCH(Orders!J$1,Products!$A$1:$F$1,0),0)</f>
        <v>13248.74841276826</v>
      </c>
    </row>
    <row r="2968" spans="1:10">
      <c r="A2968">
        <v>2967</v>
      </c>
      <c r="B2968" s="4">
        <v>45989</v>
      </c>
      <c r="C2968" s="10">
        <f>DATE(YEAR(orders[[#This Row],[order_date]]), MONTH(orders[[#This Row],[order_date]]), 1)</f>
        <v>45962</v>
      </c>
      <c r="D2968" t="s">
        <v>1809</v>
      </c>
      <c r="E2968" t="s">
        <v>510</v>
      </c>
      <c r="F2968" t="str">
        <f>VLOOKUP(orders[[#This Row],[product_id]],Products!A:C,3,0)</f>
        <v>Appliances</v>
      </c>
      <c r="G2968">
        <v>3</v>
      </c>
      <c r="H2968" s="6">
        <v>5.2459458195346545E-2</v>
      </c>
      <c r="I2968" s="2">
        <f>VLOOKUP($E2968,
Products!$A$1:$F$201,MATCH(Orders!I$1,Products!$A$1:$F$1,0),0)</f>
        <v>23457.606610250739</v>
      </c>
      <c r="J2968" s="2">
        <f>VLOOKUP($E2968,
Products!$A$1:$F$201,MATCH(Orders!J$1,Products!$A$1:$F$1,0),0)</f>
        <v>17038.831523124281</v>
      </c>
    </row>
    <row r="2969" spans="1:10">
      <c r="A2969">
        <v>2968</v>
      </c>
      <c r="B2969" s="4">
        <v>45384</v>
      </c>
      <c r="C2969" s="10">
        <f>DATE(YEAR(orders[[#This Row],[order_date]]), MONTH(orders[[#This Row],[order_date]]), 1)</f>
        <v>45383</v>
      </c>
      <c r="D2969" t="s">
        <v>1501</v>
      </c>
      <c r="E2969" t="s">
        <v>558</v>
      </c>
      <c r="F2969" t="str">
        <f>VLOOKUP(orders[[#This Row],[product_id]],Products!A:C,3,0)</f>
        <v>Electronics</v>
      </c>
      <c r="G2969">
        <v>1</v>
      </c>
      <c r="H2969" s="6">
        <v>0.11667060598207242</v>
      </c>
      <c r="I2969" s="2">
        <f>VLOOKUP($E2969,
Products!$A$1:$F$201,MATCH(Orders!I$1,Products!$A$1:$F$1,0),0)</f>
        <v>30121.382934618541</v>
      </c>
      <c r="J2969" s="2">
        <f>VLOOKUP($E2969,
Products!$A$1:$F$201,MATCH(Orders!J$1,Products!$A$1:$F$1,0),0)</f>
        <v>20439.226581954921</v>
      </c>
    </row>
    <row r="2970" spans="1:10">
      <c r="A2970">
        <v>2969</v>
      </c>
      <c r="B2970" s="4">
        <v>45290</v>
      </c>
      <c r="C2970" s="10">
        <f>DATE(YEAR(orders[[#This Row],[order_date]]), MONTH(orders[[#This Row],[order_date]]), 1)</f>
        <v>45261</v>
      </c>
      <c r="D2970" t="s">
        <v>1919</v>
      </c>
      <c r="E2970" t="s">
        <v>553</v>
      </c>
      <c r="F2970" t="str">
        <f>VLOOKUP(orders[[#This Row],[product_id]],Products!A:C,3,0)</f>
        <v>Electronics</v>
      </c>
      <c r="G2970">
        <v>2</v>
      </c>
      <c r="H2970" s="6">
        <v>0.24178343558633295</v>
      </c>
      <c r="I2970" s="2">
        <f>VLOOKUP($E2970,
Products!$A$1:$F$201,MATCH(Orders!I$1,Products!$A$1:$F$1,0),0)</f>
        <v>19089.562478947992</v>
      </c>
      <c r="J2970" s="2">
        <f>VLOOKUP($E2970,
Products!$A$1:$F$201,MATCH(Orders!J$1,Products!$A$1:$F$1,0),0)</f>
        <v>12552.840439332171</v>
      </c>
    </row>
    <row r="2971" spans="1:10">
      <c r="A2971">
        <v>2970</v>
      </c>
      <c r="B2971" s="4">
        <v>45061</v>
      </c>
      <c r="C2971" s="10">
        <f>DATE(YEAR(orders[[#This Row],[order_date]]), MONTH(orders[[#This Row],[order_date]]), 1)</f>
        <v>45047</v>
      </c>
      <c r="D2971" t="s">
        <v>1877</v>
      </c>
      <c r="E2971" t="s">
        <v>516</v>
      </c>
      <c r="F2971" t="str">
        <f>VLOOKUP(orders[[#This Row],[product_id]],Products!A:C,3,0)</f>
        <v>Electronics</v>
      </c>
      <c r="G2971">
        <v>1</v>
      </c>
      <c r="H2971" s="6">
        <v>0.18110163652332562</v>
      </c>
      <c r="I2971" s="2">
        <f>VLOOKUP($E2971,
Products!$A$1:$F$201,MATCH(Orders!I$1,Products!$A$1:$F$1,0),0)</f>
        <v>12594.36437895595</v>
      </c>
      <c r="J2971" s="2">
        <f>VLOOKUP($E2971,
Products!$A$1:$F$201,MATCH(Orders!J$1,Products!$A$1:$F$1,0),0)</f>
        <v>9909.7267986522402</v>
      </c>
    </row>
    <row r="2972" spans="1:10">
      <c r="A2972">
        <v>2971</v>
      </c>
      <c r="B2972" s="4">
        <v>45300</v>
      </c>
      <c r="C2972" s="10">
        <f>DATE(YEAR(orders[[#This Row],[order_date]]), MONTH(orders[[#This Row],[order_date]]), 1)</f>
        <v>45292</v>
      </c>
      <c r="D2972" t="s">
        <v>2404</v>
      </c>
      <c r="E2972" t="s">
        <v>507</v>
      </c>
      <c r="F2972" t="str">
        <f>VLOOKUP(orders[[#This Row],[product_id]],Products!A:C,3,0)</f>
        <v>Electronics</v>
      </c>
      <c r="G2972">
        <v>2</v>
      </c>
      <c r="H2972" s="6">
        <v>0.24570642179976054</v>
      </c>
      <c r="I2972" s="2">
        <f>VLOOKUP($E2972,
Products!$A$1:$F$201,MATCH(Orders!I$1,Products!$A$1:$F$1,0),0)</f>
        <v>28502.89768049858</v>
      </c>
      <c r="J2972" s="2">
        <f>VLOOKUP($E2972,
Products!$A$1:$F$201,MATCH(Orders!J$1,Products!$A$1:$F$1,0),0)</f>
        <v>20477.83623923226</v>
      </c>
    </row>
    <row r="2973" spans="1:10">
      <c r="A2973">
        <v>2972</v>
      </c>
      <c r="B2973" s="4">
        <v>44965</v>
      </c>
      <c r="C2973" s="10">
        <f>DATE(YEAR(orders[[#This Row],[order_date]]), MONTH(orders[[#This Row],[order_date]]), 1)</f>
        <v>44958</v>
      </c>
      <c r="D2973" t="s">
        <v>1148</v>
      </c>
      <c r="E2973" t="s">
        <v>592</v>
      </c>
      <c r="F2973" t="str">
        <f>VLOOKUP(orders[[#This Row],[product_id]],Products!A:C,3,0)</f>
        <v>Electronics</v>
      </c>
      <c r="G2973">
        <v>1</v>
      </c>
      <c r="H2973" s="6">
        <v>0.15904978657823368</v>
      </c>
      <c r="I2973" s="2">
        <f>VLOOKUP($E2973,
Products!$A$1:$F$201,MATCH(Orders!I$1,Products!$A$1:$F$1,0),0)</f>
        <v>12221.95918536383</v>
      </c>
      <c r="J2973" s="2">
        <f>VLOOKUP($E2973,
Products!$A$1:$F$201,MATCH(Orders!J$1,Products!$A$1:$F$1,0),0)</f>
        <v>9737.7215556427309</v>
      </c>
    </row>
    <row r="2974" spans="1:10">
      <c r="A2974">
        <v>2973</v>
      </c>
      <c r="B2974" s="4">
        <v>45745</v>
      </c>
      <c r="C2974" s="10">
        <f>DATE(YEAR(orders[[#This Row],[order_date]]), MONTH(orders[[#This Row],[order_date]]), 1)</f>
        <v>45717</v>
      </c>
      <c r="D2974" t="s">
        <v>3018</v>
      </c>
      <c r="E2974" t="s">
        <v>529</v>
      </c>
      <c r="F2974" t="str">
        <f>VLOOKUP(orders[[#This Row],[product_id]],Products!A:C,3,0)</f>
        <v>Electronics</v>
      </c>
      <c r="G2974">
        <v>2</v>
      </c>
      <c r="H2974" s="6">
        <v>0.21360900882465636</v>
      </c>
      <c r="I2974" s="2">
        <f>VLOOKUP($E2974,
Products!$A$1:$F$201,MATCH(Orders!I$1,Products!$A$1:$F$1,0),0)</f>
        <v>18308.801775351771</v>
      </c>
      <c r="J2974" s="2">
        <f>VLOOKUP($E2974,
Products!$A$1:$F$201,MATCH(Orders!J$1,Products!$A$1:$F$1,0),0)</f>
        <v>12027.24184831013</v>
      </c>
    </row>
    <row r="2975" spans="1:10">
      <c r="A2975">
        <v>2974</v>
      </c>
      <c r="B2975" s="4">
        <v>44973</v>
      </c>
      <c r="C2975" s="10">
        <f>DATE(YEAR(orders[[#This Row],[order_date]]), MONTH(orders[[#This Row],[order_date]]), 1)</f>
        <v>44958</v>
      </c>
      <c r="D2975" t="s">
        <v>4649</v>
      </c>
      <c r="E2975" t="s">
        <v>573</v>
      </c>
      <c r="F2975" t="str">
        <f>VLOOKUP(orders[[#This Row],[product_id]],Products!A:C,3,0)</f>
        <v>Electronics</v>
      </c>
      <c r="G2975">
        <v>1</v>
      </c>
      <c r="H2975" s="6">
        <v>0.11649051869795607</v>
      </c>
      <c r="I2975" s="2">
        <f>VLOOKUP($E2975,
Products!$A$1:$F$201,MATCH(Orders!I$1,Products!$A$1:$F$1,0),0)</f>
        <v>30443.851050190449</v>
      </c>
      <c r="J2975" s="2">
        <f>VLOOKUP($E2975,
Products!$A$1:$F$201,MATCH(Orders!J$1,Products!$A$1:$F$1,0),0)</f>
        <v>21165.126268210519</v>
      </c>
    </row>
    <row r="2976" spans="1:10">
      <c r="A2976">
        <v>2975</v>
      </c>
      <c r="B2976" s="4">
        <v>44962</v>
      </c>
      <c r="C2976" s="10">
        <f>DATE(YEAR(orders[[#This Row],[order_date]]), MONTH(orders[[#This Row],[order_date]]), 1)</f>
        <v>44958</v>
      </c>
      <c r="D2976" t="s">
        <v>1355</v>
      </c>
      <c r="E2976" t="s">
        <v>584</v>
      </c>
      <c r="F2976" t="str">
        <f>VLOOKUP(orders[[#This Row],[product_id]],Products!A:C,3,0)</f>
        <v>Electronics</v>
      </c>
      <c r="G2976">
        <v>2</v>
      </c>
      <c r="H2976" s="6">
        <v>0.22811190851917129</v>
      </c>
      <c r="I2976" s="2">
        <f>VLOOKUP($E2976,
Products!$A$1:$F$201,MATCH(Orders!I$1,Products!$A$1:$F$1,0),0)</f>
        <v>22521.77465591731</v>
      </c>
      <c r="J2976" s="2">
        <f>VLOOKUP($E2976,
Products!$A$1:$F$201,MATCH(Orders!J$1,Products!$A$1:$F$1,0),0)</f>
        <v>15596.91628423841</v>
      </c>
    </row>
    <row r="2977" spans="1:10">
      <c r="A2977">
        <v>2976</v>
      </c>
      <c r="B2977" s="4">
        <v>45021</v>
      </c>
      <c r="C2977" s="10">
        <f>DATE(YEAR(orders[[#This Row],[order_date]]), MONTH(orders[[#This Row],[order_date]]), 1)</f>
        <v>45017</v>
      </c>
      <c r="D2977" t="s">
        <v>1214</v>
      </c>
      <c r="E2977" t="s">
        <v>517</v>
      </c>
      <c r="F2977" t="str">
        <f>VLOOKUP(orders[[#This Row],[product_id]],Products!A:C,3,0)</f>
        <v>Electronics</v>
      </c>
      <c r="G2977">
        <v>2</v>
      </c>
      <c r="H2977" s="6">
        <v>0.125604936800776</v>
      </c>
      <c r="I2977" s="2">
        <f>VLOOKUP($E2977,
Products!$A$1:$F$201,MATCH(Orders!I$1,Products!$A$1:$F$1,0),0)</f>
        <v>30304.143268168769</v>
      </c>
      <c r="J2977" s="2">
        <f>VLOOKUP($E2977,
Products!$A$1:$F$201,MATCH(Orders!J$1,Products!$A$1:$F$1,0),0)</f>
        <v>23998.194785181578</v>
      </c>
    </row>
    <row r="2978" spans="1:10">
      <c r="A2978">
        <v>2977</v>
      </c>
      <c r="B2978" s="4">
        <v>45911</v>
      </c>
      <c r="C2978" s="10">
        <f>DATE(YEAR(orders[[#This Row],[order_date]]), MONTH(orders[[#This Row],[order_date]]), 1)</f>
        <v>45901</v>
      </c>
      <c r="D2978" t="s">
        <v>4078</v>
      </c>
      <c r="E2978" t="s">
        <v>692</v>
      </c>
      <c r="F2978" t="str">
        <f>VLOOKUP(orders[[#This Row],[product_id]],Products!A:C,3,0)</f>
        <v>Electronics</v>
      </c>
      <c r="G2978">
        <v>1</v>
      </c>
      <c r="H2978" s="6">
        <v>0.11030208327578192</v>
      </c>
      <c r="I2978" s="2">
        <f>VLOOKUP($E2978,
Products!$A$1:$F$201,MATCH(Orders!I$1,Products!$A$1:$F$1,0),0)</f>
        <v>18150.337151787651</v>
      </c>
      <c r="J2978" s="2">
        <f>VLOOKUP($E2978,
Products!$A$1:$F$201,MATCH(Orders!J$1,Products!$A$1:$F$1,0),0)</f>
        <v>11965.45000430708</v>
      </c>
    </row>
    <row r="2979" spans="1:10">
      <c r="A2979">
        <v>2978</v>
      </c>
      <c r="B2979" s="4">
        <v>45294</v>
      </c>
      <c r="C2979" s="10">
        <f>DATE(YEAR(orders[[#This Row],[order_date]]), MONTH(orders[[#This Row],[order_date]]), 1)</f>
        <v>45292</v>
      </c>
      <c r="D2979" t="s">
        <v>1171</v>
      </c>
      <c r="E2979" t="s">
        <v>572</v>
      </c>
      <c r="F2979" t="str">
        <f>VLOOKUP(orders[[#This Row],[product_id]],Products!A:C,3,0)</f>
        <v>Electronics</v>
      </c>
      <c r="G2979">
        <v>2</v>
      </c>
      <c r="H2979" s="6">
        <v>0.11466306862741439</v>
      </c>
      <c r="I2979" s="2">
        <f>VLOOKUP($E2979,
Products!$A$1:$F$201,MATCH(Orders!I$1,Products!$A$1:$F$1,0),0)</f>
        <v>28095.750781518611</v>
      </c>
      <c r="J2979" s="2">
        <f>VLOOKUP($E2979,
Products!$A$1:$F$201,MATCH(Orders!J$1,Products!$A$1:$F$1,0),0)</f>
        <v>21949.841961937182</v>
      </c>
    </row>
    <row r="2980" spans="1:10">
      <c r="A2980">
        <v>2979</v>
      </c>
      <c r="B2980" s="4">
        <v>44991</v>
      </c>
      <c r="C2980" s="10">
        <f>DATE(YEAR(orders[[#This Row],[order_date]]), MONTH(orders[[#This Row],[order_date]]), 1)</f>
        <v>44986</v>
      </c>
      <c r="D2980" t="s">
        <v>3118</v>
      </c>
      <c r="E2980" t="s">
        <v>665</v>
      </c>
      <c r="F2980" t="str">
        <f>VLOOKUP(orders[[#This Row],[product_id]],Products!A:C,3,0)</f>
        <v>Electronics</v>
      </c>
      <c r="G2980">
        <v>1</v>
      </c>
      <c r="H2980" s="6">
        <v>0.18360428509399956</v>
      </c>
      <c r="I2980" s="2">
        <f>VLOOKUP($E2980,
Products!$A$1:$F$201,MATCH(Orders!I$1,Products!$A$1:$F$1,0),0)</f>
        <v>2381.208040848107</v>
      </c>
      <c r="J2980" s="2">
        <f>VLOOKUP($E2980,
Products!$A$1:$F$201,MATCH(Orders!J$1,Products!$A$1:$F$1,0),0)</f>
        <v>1615.320210979525</v>
      </c>
    </row>
    <row r="2981" spans="1:10">
      <c r="A2981">
        <v>2980</v>
      </c>
      <c r="B2981" s="4">
        <v>45680</v>
      </c>
      <c r="C2981" s="10">
        <f>DATE(YEAR(orders[[#This Row],[order_date]]), MONTH(orders[[#This Row],[order_date]]), 1)</f>
        <v>45658</v>
      </c>
      <c r="D2981" t="s">
        <v>2128</v>
      </c>
      <c r="E2981" t="s">
        <v>541</v>
      </c>
      <c r="F2981" t="str">
        <f>VLOOKUP(orders[[#This Row],[product_id]],Products!A:C,3,0)</f>
        <v>Appliances</v>
      </c>
      <c r="G2981">
        <v>2</v>
      </c>
      <c r="H2981" s="6">
        <v>9.5152825770216873E-2</v>
      </c>
      <c r="I2981" s="2">
        <f>VLOOKUP($E2981,
Products!$A$1:$F$201,MATCH(Orders!I$1,Products!$A$1:$F$1,0),0)</f>
        <v>2390.3651642386908</v>
      </c>
      <c r="J2981" s="2">
        <f>VLOOKUP($E2981,
Products!$A$1:$F$201,MATCH(Orders!J$1,Products!$A$1:$F$1,0),0)</f>
        <v>1655.7504783617919</v>
      </c>
    </row>
    <row r="2982" spans="1:10">
      <c r="A2982">
        <v>2981</v>
      </c>
      <c r="B2982" s="4">
        <v>45742</v>
      </c>
      <c r="C2982" s="10">
        <f>DATE(YEAR(orders[[#This Row],[order_date]]), MONTH(orders[[#This Row],[order_date]]), 1)</f>
        <v>45717</v>
      </c>
      <c r="D2982" t="s">
        <v>3246</v>
      </c>
      <c r="E2982" t="s">
        <v>654</v>
      </c>
      <c r="F2982" t="str">
        <f>VLOOKUP(orders[[#This Row],[product_id]],Products!A:C,3,0)</f>
        <v>Electronics</v>
      </c>
      <c r="G2982">
        <v>1</v>
      </c>
      <c r="H2982" s="6">
        <v>0.24414495093703065</v>
      </c>
      <c r="I2982" s="2">
        <f>VLOOKUP($E2982,
Products!$A$1:$F$201,MATCH(Orders!I$1,Products!$A$1:$F$1,0),0)</f>
        <v>2480.90324078101</v>
      </c>
      <c r="J2982" s="2">
        <f>VLOOKUP($E2982,
Products!$A$1:$F$201,MATCH(Orders!J$1,Products!$A$1:$F$1,0),0)</f>
        <v>1964.543440578911</v>
      </c>
    </row>
    <row r="2983" spans="1:10">
      <c r="A2983">
        <v>2982</v>
      </c>
      <c r="B2983" s="4">
        <v>45682</v>
      </c>
      <c r="C2983" s="10">
        <f>DATE(YEAR(orders[[#This Row],[order_date]]), MONTH(orders[[#This Row],[order_date]]), 1)</f>
        <v>45658</v>
      </c>
      <c r="D2983" t="s">
        <v>3295</v>
      </c>
      <c r="E2983" t="s">
        <v>617</v>
      </c>
      <c r="F2983" t="str">
        <f>VLOOKUP(orders[[#This Row],[product_id]],Products!A:C,3,0)</f>
        <v>Electronics</v>
      </c>
      <c r="G2983">
        <v>1</v>
      </c>
      <c r="H2983" s="6">
        <v>0.22790158790819542</v>
      </c>
      <c r="I2983" s="2">
        <f>VLOOKUP($E2983,
Products!$A$1:$F$201,MATCH(Orders!I$1,Products!$A$1:$F$1,0),0)</f>
        <v>19466.867434847129</v>
      </c>
      <c r="J2983" s="2">
        <f>VLOOKUP($E2983,
Products!$A$1:$F$201,MATCH(Orders!J$1,Products!$A$1:$F$1,0),0)</f>
        <v>13371.790482684521</v>
      </c>
    </row>
    <row r="2984" spans="1:10">
      <c r="A2984">
        <v>2983</v>
      </c>
      <c r="B2984" s="4">
        <v>45107</v>
      </c>
      <c r="C2984" s="10">
        <f>DATE(YEAR(orders[[#This Row],[order_date]]), MONTH(orders[[#This Row],[order_date]]), 1)</f>
        <v>45078</v>
      </c>
      <c r="D2984" t="s">
        <v>2545</v>
      </c>
      <c r="E2984" t="s">
        <v>703</v>
      </c>
      <c r="F2984" t="str">
        <f>VLOOKUP(orders[[#This Row],[product_id]],Products!A:C,3,0)</f>
        <v>Appliances</v>
      </c>
      <c r="G2984">
        <v>3</v>
      </c>
      <c r="H2984" s="6">
        <v>0.14578177993261929</v>
      </c>
      <c r="I2984" s="2">
        <f>VLOOKUP($E2984,
Products!$A$1:$F$201,MATCH(Orders!I$1,Products!$A$1:$F$1,0),0)</f>
        <v>23763.82929975582</v>
      </c>
      <c r="J2984" s="2">
        <f>VLOOKUP($E2984,
Products!$A$1:$F$201,MATCH(Orders!J$1,Products!$A$1:$F$1,0),0)</f>
        <v>17833.36818447417</v>
      </c>
    </row>
    <row r="2985" spans="1:10">
      <c r="A2985">
        <v>2984</v>
      </c>
      <c r="B2985" s="4">
        <v>45523</v>
      </c>
      <c r="C2985" s="10">
        <f>DATE(YEAR(orders[[#This Row],[order_date]]), MONTH(orders[[#This Row],[order_date]]), 1)</f>
        <v>45505</v>
      </c>
      <c r="D2985" t="s">
        <v>2209</v>
      </c>
      <c r="E2985" t="s">
        <v>699</v>
      </c>
      <c r="F2985" t="str">
        <f>VLOOKUP(orders[[#This Row],[product_id]],Products!A:C,3,0)</f>
        <v>Appliances</v>
      </c>
      <c r="G2985">
        <v>1</v>
      </c>
      <c r="H2985" s="6">
        <v>9.9638936155325222E-2</v>
      </c>
      <c r="I2985" s="2">
        <f>VLOOKUP($E2985,
Products!$A$1:$F$201,MATCH(Orders!I$1,Products!$A$1:$F$1,0),0)</f>
        <v>25091.998133165329</v>
      </c>
      <c r="J2985" s="2">
        <f>VLOOKUP($E2985,
Products!$A$1:$F$201,MATCH(Orders!J$1,Products!$A$1:$F$1,0),0)</f>
        <v>18464.226825266349</v>
      </c>
    </row>
    <row r="2986" spans="1:10">
      <c r="A2986">
        <v>2985</v>
      </c>
      <c r="B2986" s="4">
        <v>45713</v>
      </c>
      <c r="C2986" s="10">
        <f>DATE(YEAR(orders[[#This Row],[order_date]]), MONTH(orders[[#This Row],[order_date]]), 1)</f>
        <v>45689</v>
      </c>
      <c r="D2986" t="s">
        <v>3945</v>
      </c>
      <c r="E2986" t="s">
        <v>627</v>
      </c>
      <c r="F2986" t="str">
        <f>VLOOKUP(orders[[#This Row],[product_id]],Products!A:C,3,0)</f>
        <v>Electronics</v>
      </c>
      <c r="G2986">
        <v>1</v>
      </c>
      <c r="H2986" s="6">
        <v>0.2336015767229149</v>
      </c>
      <c r="I2986" s="2">
        <f>VLOOKUP($E2986,
Products!$A$1:$F$201,MATCH(Orders!I$1,Products!$A$1:$F$1,0),0)</f>
        <v>21043.736386381101</v>
      </c>
      <c r="J2986" s="2">
        <f>VLOOKUP($E2986,
Products!$A$1:$F$201,MATCH(Orders!J$1,Products!$A$1:$F$1,0),0)</f>
        <v>14357.858783760659</v>
      </c>
    </row>
    <row r="2987" spans="1:10">
      <c r="A2987">
        <v>2986</v>
      </c>
      <c r="B2987" s="4">
        <v>45553</v>
      </c>
      <c r="C2987" s="10">
        <f>DATE(YEAR(orders[[#This Row],[order_date]]), MONTH(orders[[#This Row],[order_date]]), 1)</f>
        <v>45536</v>
      </c>
      <c r="D2987" t="s">
        <v>2332</v>
      </c>
      <c r="E2987" t="s">
        <v>642</v>
      </c>
      <c r="F2987" t="str">
        <f>VLOOKUP(orders[[#This Row],[product_id]],Products!A:C,3,0)</f>
        <v>Appliances</v>
      </c>
      <c r="G2987">
        <v>1</v>
      </c>
      <c r="H2987" s="6">
        <v>8.1509687866022473E-2</v>
      </c>
      <c r="I2987" s="2">
        <f>VLOOKUP($E2987,
Products!$A$1:$F$201,MATCH(Orders!I$1,Products!$A$1:$F$1,0),0)</f>
        <v>2296.7821973225709</v>
      </c>
      <c r="J2987" s="2">
        <f>VLOOKUP($E2987,
Products!$A$1:$F$201,MATCH(Orders!J$1,Products!$A$1:$F$1,0),0)</f>
        <v>1585.16132006212</v>
      </c>
    </row>
    <row r="2988" spans="1:10">
      <c r="A2988">
        <v>2987</v>
      </c>
      <c r="B2988" s="4">
        <v>45542</v>
      </c>
      <c r="C2988" s="10">
        <f>DATE(YEAR(orders[[#This Row],[order_date]]), MONTH(orders[[#This Row],[order_date]]), 1)</f>
        <v>45536</v>
      </c>
      <c r="D2988" t="s">
        <v>1820</v>
      </c>
      <c r="E2988" t="s">
        <v>549</v>
      </c>
      <c r="F2988" t="str">
        <f>VLOOKUP(orders[[#This Row],[product_id]],Products!A:C,3,0)</f>
        <v>Electronics</v>
      </c>
      <c r="G2988">
        <v>2</v>
      </c>
      <c r="H2988" s="6">
        <v>0.23923115125904423</v>
      </c>
      <c r="I2988" s="2">
        <f>VLOOKUP($E2988,
Products!$A$1:$F$201,MATCH(Orders!I$1,Products!$A$1:$F$1,0),0)</f>
        <v>32579.222893763279</v>
      </c>
      <c r="J2988" s="2">
        <f>VLOOKUP($E2988,
Products!$A$1:$F$201,MATCH(Orders!J$1,Products!$A$1:$F$1,0),0)</f>
        <v>22472.912188105081</v>
      </c>
    </row>
    <row r="2989" spans="1:10">
      <c r="A2989">
        <v>2988</v>
      </c>
      <c r="B2989" s="4">
        <v>45038</v>
      </c>
      <c r="C2989" s="10">
        <f>DATE(YEAR(orders[[#This Row],[order_date]]), MONTH(orders[[#This Row],[order_date]]), 1)</f>
        <v>45017</v>
      </c>
      <c r="D2989" t="s">
        <v>1428</v>
      </c>
      <c r="E2989" t="s">
        <v>564</v>
      </c>
      <c r="F2989" t="str">
        <f>VLOOKUP(orders[[#This Row],[product_id]],Products!A:C,3,0)</f>
        <v>Electronics</v>
      </c>
      <c r="G2989">
        <v>3</v>
      </c>
      <c r="H2989" s="6">
        <v>0.24015493371952215</v>
      </c>
      <c r="I2989" s="2">
        <f>VLOOKUP($E2989,
Products!$A$1:$F$201,MATCH(Orders!I$1,Products!$A$1:$F$1,0),0)</f>
        <v>21989.290766910399</v>
      </c>
      <c r="J2989" s="2">
        <f>VLOOKUP($E2989,
Products!$A$1:$F$201,MATCH(Orders!J$1,Products!$A$1:$F$1,0),0)</f>
        <v>15566.99865864101</v>
      </c>
    </row>
    <row r="2990" spans="1:10">
      <c r="A2990">
        <v>2989</v>
      </c>
      <c r="B2990" s="4">
        <v>45379</v>
      </c>
      <c r="C2990" s="10">
        <f>DATE(YEAR(orders[[#This Row],[order_date]]), MONTH(orders[[#This Row],[order_date]]), 1)</f>
        <v>45352</v>
      </c>
      <c r="D2990" t="s">
        <v>1547</v>
      </c>
      <c r="E2990" t="s">
        <v>657</v>
      </c>
      <c r="F2990" t="str">
        <f>VLOOKUP(orders[[#This Row],[product_id]],Products!A:C,3,0)</f>
        <v>Appliances</v>
      </c>
      <c r="G2990">
        <v>1</v>
      </c>
      <c r="H2990" s="6">
        <v>0.12491341950671889</v>
      </c>
      <c r="I2990" s="2">
        <f>VLOOKUP($E2990,
Products!$A$1:$F$201,MATCH(Orders!I$1,Products!$A$1:$F$1,0),0)</f>
        <v>6275.8669412443169</v>
      </c>
      <c r="J2990" s="2">
        <f>VLOOKUP($E2990,
Products!$A$1:$F$201,MATCH(Orders!J$1,Products!$A$1:$F$1,0),0)</f>
        <v>4742.5097602697688</v>
      </c>
    </row>
    <row r="2991" spans="1:10">
      <c r="A2991">
        <v>2990</v>
      </c>
      <c r="B2991" s="4">
        <v>45682</v>
      </c>
      <c r="C2991" s="10">
        <f>DATE(YEAR(orders[[#This Row],[order_date]]), MONTH(orders[[#This Row],[order_date]]), 1)</f>
        <v>45658</v>
      </c>
      <c r="D2991" t="s">
        <v>3053</v>
      </c>
      <c r="E2991" t="s">
        <v>632</v>
      </c>
      <c r="F2991" t="str">
        <f>VLOOKUP(orders[[#This Row],[product_id]],Products!A:C,3,0)</f>
        <v>Electronics</v>
      </c>
      <c r="G2991">
        <v>2</v>
      </c>
      <c r="H2991" s="6">
        <v>0.13293457379963028</v>
      </c>
      <c r="I2991" s="2">
        <f>VLOOKUP($E2991,
Products!$A$1:$F$201,MATCH(Orders!I$1,Products!$A$1:$F$1,0),0)</f>
        <v>23049.571773693999</v>
      </c>
      <c r="J2991" s="2">
        <f>VLOOKUP($E2991,
Products!$A$1:$F$201,MATCH(Orders!J$1,Products!$A$1:$F$1,0),0)</f>
        <v>15791.461375569639</v>
      </c>
    </row>
    <row r="2992" spans="1:10">
      <c r="A2992">
        <v>2991</v>
      </c>
      <c r="B2992" s="4">
        <v>45510</v>
      </c>
      <c r="C2992" s="10">
        <f>DATE(YEAR(orders[[#This Row],[order_date]]), MONTH(orders[[#This Row],[order_date]]), 1)</f>
        <v>45505</v>
      </c>
      <c r="D2992" t="s">
        <v>2927</v>
      </c>
      <c r="E2992" t="s">
        <v>568</v>
      </c>
      <c r="F2992" t="str">
        <f>VLOOKUP(orders[[#This Row],[product_id]],Products!A:C,3,0)</f>
        <v>Electronics</v>
      </c>
      <c r="G2992">
        <v>2</v>
      </c>
      <c r="H2992" s="6">
        <v>0.19646474293459495</v>
      </c>
      <c r="I2992" s="2">
        <f>VLOOKUP($E2992,
Products!$A$1:$F$201,MATCH(Orders!I$1,Products!$A$1:$F$1,0),0)</f>
        <v>21702.72353355262</v>
      </c>
      <c r="J2992" s="2">
        <f>VLOOKUP($E2992,
Products!$A$1:$F$201,MATCH(Orders!J$1,Products!$A$1:$F$1,0),0)</f>
        <v>17244.710704747551</v>
      </c>
    </row>
    <row r="2993" spans="1:10">
      <c r="A2993">
        <v>2992</v>
      </c>
      <c r="B2993" s="4">
        <v>45065</v>
      </c>
      <c r="C2993" s="10">
        <f>DATE(YEAR(orders[[#This Row],[order_date]]), MONTH(orders[[#This Row],[order_date]]), 1)</f>
        <v>45047</v>
      </c>
      <c r="D2993" t="s">
        <v>1351</v>
      </c>
      <c r="E2993" t="s">
        <v>546</v>
      </c>
      <c r="F2993" t="str">
        <f>VLOOKUP(orders[[#This Row],[product_id]],Products!A:C,3,0)</f>
        <v>Electronics</v>
      </c>
      <c r="G2993">
        <v>3</v>
      </c>
      <c r="H2993" s="6">
        <v>0.11849962758588746</v>
      </c>
      <c r="I2993" s="2">
        <f>VLOOKUP($E2993,
Products!$A$1:$F$201,MATCH(Orders!I$1,Products!$A$1:$F$1,0),0)</f>
        <v>21943.16319502375</v>
      </c>
      <c r="J2993" s="2">
        <f>VLOOKUP($E2993,
Products!$A$1:$F$201,MATCH(Orders!J$1,Products!$A$1:$F$1,0),0)</f>
        <v>16937.09489743154</v>
      </c>
    </row>
    <row r="2994" spans="1:10">
      <c r="A2994">
        <v>2993</v>
      </c>
      <c r="B2994" s="4">
        <v>45157</v>
      </c>
      <c r="C2994" s="10">
        <f>DATE(YEAR(orders[[#This Row],[order_date]]), MONTH(orders[[#This Row],[order_date]]), 1)</f>
        <v>45139</v>
      </c>
      <c r="D2994" t="s">
        <v>4150</v>
      </c>
      <c r="E2994" t="s">
        <v>581</v>
      </c>
      <c r="F2994" t="str">
        <f>VLOOKUP(orders[[#This Row],[product_id]],Products!A:C,3,0)</f>
        <v>Appliances</v>
      </c>
      <c r="G2994">
        <v>1</v>
      </c>
      <c r="H2994" s="6">
        <v>5.0144692863220777E-2</v>
      </c>
      <c r="I2994" s="2">
        <f>VLOOKUP($E2994,
Products!$A$1:$F$201,MATCH(Orders!I$1,Products!$A$1:$F$1,0),0)</f>
        <v>6177.7225527132859</v>
      </c>
      <c r="J2994" s="2">
        <f>VLOOKUP($E2994,
Products!$A$1:$F$201,MATCH(Orders!J$1,Products!$A$1:$F$1,0),0)</f>
        <v>4208.1013641193986</v>
      </c>
    </row>
    <row r="2995" spans="1:10">
      <c r="A2995">
        <v>2994</v>
      </c>
      <c r="B2995" s="4">
        <v>45910</v>
      </c>
      <c r="C2995" s="10">
        <f>DATE(YEAR(orders[[#This Row],[order_date]]), MONTH(orders[[#This Row],[order_date]]), 1)</f>
        <v>45901</v>
      </c>
      <c r="D2995" t="s">
        <v>729</v>
      </c>
      <c r="E2995" t="s">
        <v>612</v>
      </c>
      <c r="F2995" t="str">
        <f>VLOOKUP(orders[[#This Row],[product_id]],Products!A:C,3,0)</f>
        <v>Electronics</v>
      </c>
      <c r="G2995">
        <v>2</v>
      </c>
      <c r="H2995" s="6">
        <v>0.21594340390743927</v>
      </c>
      <c r="I2995" s="2">
        <f>VLOOKUP($E2995,
Products!$A$1:$F$201,MATCH(Orders!I$1,Products!$A$1:$F$1,0),0)</f>
        <v>2704.041843529928</v>
      </c>
      <c r="J2995" s="2">
        <f>VLOOKUP($E2995,
Products!$A$1:$F$201,MATCH(Orders!J$1,Products!$A$1:$F$1,0),0)</f>
        <v>2158.9135708713038</v>
      </c>
    </row>
    <row r="2996" spans="1:10">
      <c r="A2996">
        <v>2995</v>
      </c>
      <c r="B2996" s="4">
        <v>45179</v>
      </c>
      <c r="C2996" s="10">
        <f>DATE(YEAR(orders[[#This Row],[order_date]]), MONTH(orders[[#This Row],[order_date]]), 1)</f>
        <v>45170</v>
      </c>
      <c r="D2996" t="s">
        <v>3978</v>
      </c>
      <c r="E2996" t="s">
        <v>635</v>
      </c>
      <c r="F2996" t="str">
        <f>VLOOKUP(orders[[#This Row],[product_id]],Products!A:C,3,0)</f>
        <v>Electronics</v>
      </c>
      <c r="G2996">
        <v>1</v>
      </c>
      <c r="H2996" s="6">
        <v>0.19740041969187613</v>
      </c>
      <c r="I2996" s="2">
        <f>VLOOKUP($E2996,
Products!$A$1:$F$201,MATCH(Orders!I$1,Products!$A$1:$F$1,0),0)</f>
        <v>31014.321091901689</v>
      </c>
      <c r="J2996" s="2">
        <f>VLOOKUP($E2996,
Products!$A$1:$F$201,MATCH(Orders!J$1,Products!$A$1:$F$1,0),0)</f>
        <v>23202.91049209132</v>
      </c>
    </row>
    <row r="2997" spans="1:10">
      <c r="A2997">
        <v>2996</v>
      </c>
      <c r="B2997" s="4">
        <v>45487</v>
      </c>
      <c r="C2997" s="10">
        <f>DATE(YEAR(orders[[#This Row],[order_date]]), MONTH(orders[[#This Row],[order_date]]), 1)</f>
        <v>45474</v>
      </c>
      <c r="D2997" t="s">
        <v>1436</v>
      </c>
      <c r="E2997" t="s">
        <v>600</v>
      </c>
      <c r="F2997" t="str">
        <f>VLOOKUP(orders[[#This Row],[product_id]],Products!A:C,3,0)</f>
        <v>Electronics</v>
      </c>
      <c r="G2997">
        <v>2</v>
      </c>
      <c r="H2997" s="6">
        <v>0.19762773009661178</v>
      </c>
      <c r="I2997" s="2">
        <f>VLOOKUP($E2997,
Products!$A$1:$F$201,MATCH(Orders!I$1,Products!$A$1:$F$1,0),0)</f>
        <v>2556.7009232610858</v>
      </c>
      <c r="J2997" s="2">
        <f>VLOOKUP($E2997,
Products!$A$1:$F$201,MATCH(Orders!J$1,Products!$A$1:$F$1,0),0)</f>
        <v>2002.3128715328869</v>
      </c>
    </row>
    <row r="2998" spans="1:10">
      <c r="A2998">
        <v>2997</v>
      </c>
      <c r="B2998" s="4">
        <v>44998</v>
      </c>
      <c r="C2998" s="10">
        <f>DATE(YEAR(orders[[#This Row],[order_date]]), MONTH(orders[[#This Row],[order_date]]), 1)</f>
        <v>44986</v>
      </c>
      <c r="D2998" t="s">
        <v>712</v>
      </c>
      <c r="E2998" t="s">
        <v>533</v>
      </c>
      <c r="F2998" t="str">
        <f>VLOOKUP(orders[[#This Row],[product_id]],Products!A:C,3,0)</f>
        <v>Electronics</v>
      </c>
      <c r="G2998">
        <v>1</v>
      </c>
      <c r="H2998" s="6">
        <v>0.24259594069246776</v>
      </c>
      <c r="I2998" s="2">
        <f>VLOOKUP($E2998,
Products!$A$1:$F$201,MATCH(Orders!I$1,Products!$A$1:$F$1,0),0)</f>
        <v>28589.802369332661</v>
      </c>
      <c r="J2998" s="2">
        <f>VLOOKUP($E2998,
Products!$A$1:$F$201,MATCH(Orders!J$1,Products!$A$1:$F$1,0),0)</f>
        <v>21212.93445492295</v>
      </c>
    </row>
    <row r="2999" spans="1:10">
      <c r="A2999">
        <v>2998</v>
      </c>
      <c r="B2999" s="4">
        <v>45148</v>
      </c>
      <c r="C2999" s="10">
        <f>DATE(YEAR(orders[[#This Row],[order_date]]), MONTH(orders[[#This Row],[order_date]]), 1)</f>
        <v>45139</v>
      </c>
      <c r="D2999" t="s">
        <v>3783</v>
      </c>
      <c r="E2999" t="s">
        <v>649</v>
      </c>
      <c r="F2999" t="str">
        <f>VLOOKUP(orders[[#This Row],[product_id]],Products!A:C,3,0)</f>
        <v>Electronics</v>
      </c>
      <c r="G2999">
        <v>1</v>
      </c>
      <c r="H2999" s="6">
        <v>0.2001437600740584</v>
      </c>
      <c r="I2999" s="2">
        <f>VLOOKUP($E2999,
Products!$A$1:$F$201,MATCH(Orders!I$1,Products!$A$1:$F$1,0),0)</f>
        <v>13109.676759490871</v>
      </c>
      <c r="J2999" s="2">
        <f>VLOOKUP($E2999,
Products!$A$1:$F$201,MATCH(Orders!J$1,Products!$A$1:$F$1,0),0)</f>
        <v>9497.2301945627187</v>
      </c>
    </row>
    <row r="3000" spans="1:10">
      <c r="A3000">
        <v>2999</v>
      </c>
      <c r="B3000" s="4">
        <v>44988</v>
      </c>
      <c r="C3000" s="10">
        <f>DATE(YEAR(orders[[#This Row],[order_date]]), MONTH(orders[[#This Row],[order_date]]), 1)</f>
        <v>44986</v>
      </c>
      <c r="D3000" t="s">
        <v>4407</v>
      </c>
      <c r="E3000" t="s">
        <v>564</v>
      </c>
      <c r="F3000" t="str">
        <f>VLOOKUP(orders[[#This Row],[product_id]],Products!A:C,3,0)</f>
        <v>Electronics</v>
      </c>
      <c r="G3000">
        <v>1</v>
      </c>
      <c r="H3000" s="6">
        <v>0.16462104386955695</v>
      </c>
      <c r="I3000" s="2">
        <f>VLOOKUP($E3000,
Products!$A$1:$F$201,MATCH(Orders!I$1,Products!$A$1:$F$1,0),0)</f>
        <v>21989.290766910399</v>
      </c>
      <c r="J3000" s="2">
        <f>VLOOKUP($E3000,
Products!$A$1:$F$201,MATCH(Orders!J$1,Products!$A$1:$F$1,0),0)</f>
        <v>15566.99865864101</v>
      </c>
    </row>
    <row r="3001" spans="1:10">
      <c r="A3001">
        <v>3000</v>
      </c>
      <c r="B3001" s="4">
        <v>45732</v>
      </c>
      <c r="C3001" s="10">
        <f>DATE(YEAR(orders[[#This Row],[order_date]]), MONTH(orders[[#This Row],[order_date]]), 1)</f>
        <v>45717</v>
      </c>
      <c r="D3001" t="s">
        <v>3938</v>
      </c>
      <c r="E3001" t="s">
        <v>634</v>
      </c>
      <c r="F3001" t="str">
        <f>VLOOKUP(orders[[#This Row],[product_id]],Products!A:C,3,0)</f>
        <v>Appliances</v>
      </c>
      <c r="G3001">
        <v>1</v>
      </c>
      <c r="H3001" s="6">
        <v>8.9664212317912495E-2</v>
      </c>
      <c r="I3001" s="2">
        <f>VLOOKUP($E3001,
Products!$A$1:$F$201,MATCH(Orders!I$1,Products!$A$1:$F$1,0),0)</f>
        <v>25631.29637331214</v>
      </c>
      <c r="J3001" s="2">
        <f>VLOOKUP($E3001,
Products!$A$1:$F$201,MATCH(Orders!J$1,Products!$A$1:$F$1,0),0)</f>
        <v>17692.643397044121</v>
      </c>
    </row>
    <row r="3002" spans="1:10">
      <c r="A3002">
        <v>3001</v>
      </c>
      <c r="B3002" s="4">
        <v>45051</v>
      </c>
      <c r="C3002" s="10">
        <f>DATE(YEAR(orders[[#This Row],[order_date]]), MONTH(orders[[#This Row],[order_date]]), 1)</f>
        <v>45047</v>
      </c>
      <c r="D3002" t="s">
        <v>2326</v>
      </c>
      <c r="E3002" t="s">
        <v>591</v>
      </c>
      <c r="F3002" t="str">
        <f>VLOOKUP(orders[[#This Row],[product_id]],Products!A:C,3,0)</f>
        <v>Appliances</v>
      </c>
      <c r="G3002">
        <v>3</v>
      </c>
      <c r="H3002" s="6">
        <v>0.13201516511437192</v>
      </c>
      <c r="I3002" s="2">
        <f>VLOOKUP($E3002,
Products!$A$1:$F$201,MATCH(Orders!I$1,Products!$A$1:$F$1,0),0)</f>
        <v>5828.0678031706884</v>
      </c>
      <c r="J3002" s="2">
        <f>VLOOKUP($E3002,
Products!$A$1:$F$201,MATCH(Orders!J$1,Products!$A$1:$F$1,0),0)</f>
        <v>3928.741316454903</v>
      </c>
    </row>
    <row r="3003" spans="1:10">
      <c r="A3003">
        <v>3002</v>
      </c>
      <c r="B3003" s="4">
        <v>45667</v>
      </c>
      <c r="C3003" s="10">
        <f>DATE(YEAR(orders[[#This Row],[order_date]]), MONTH(orders[[#This Row],[order_date]]), 1)</f>
        <v>45658</v>
      </c>
      <c r="D3003" t="s">
        <v>3631</v>
      </c>
      <c r="E3003" t="s">
        <v>506</v>
      </c>
      <c r="F3003" t="str">
        <f>VLOOKUP(orders[[#This Row],[product_id]],Products!A:C,3,0)</f>
        <v>Electronics</v>
      </c>
      <c r="G3003">
        <v>2</v>
      </c>
      <c r="H3003" s="6">
        <v>0.14167101942186985</v>
      </c>
      <c r="I3003" s="2">
        <f>VLOOKUP($E3003,
Products!$A$1:$F$201,MATCH(Orders!I$1,Products!$A$1:$F$1,0),0)</f>
        <v>2354.115904304108</v>
      </c>
      <c r="J3003" s="2">
        <f>VLOOKUP($E3003,
Products!$A$1:$F$201,MATCH(Orders!J$1,Products!$A$1:$F$1,0),0)</f>
        <v>1810.784620830796</v>
      </c>
    </row>
    <row r="3004" spans="1:10">
      <c r="A3004">
        <v>3003</v>
      </c>
      <c r="B3004" s="4">
        <v>45087</v>
      </c>
      <c r="C3004" s="10">
        <f>DATE(YEAR(orders[[#This Row],[order_date]]), MONTH(orders[[#This Row],[order_date]]), 1)</f>
        <v>45078</v>
      </c>
      <c r="D3004" t="s">
        <v>1977</v>
      </c>
      <c r="E3004" t="s">
        <v>536</v>
      </c>
      <c r="F3004" t="str">
        <f>VLOOKUP(orders[[#This Row],[product_id]],Products!A:C,3,0)</f>
        <v>Appliances</v>
      </c>
      <c r="G3004">
        <v>3</v>
      </c>
      <c r="H3004" s="6">
        <v>5.4560510345944689E-2</v>
      </c>
      <c r="I3004" s="2">
        <f>VLOOKUP($E3004,
Products!$A$1:$F$201,MATCH(Orders!I$1,Products!$A$1:$F$1,0),0)</f>
        <v>25818.123603836499</v>
      </c>
      <c r="J3004" s="2">
        <f>VLOOKUP($E3004,
Products!$A$1:$F$201,MATCH(Orders!J$1,Products!$A$1:$F$1,0),0)</f>
        <v>18462.729442964981</v>
      </c>
    </row>
    <row r="3005" spans="1:10">
      <c r="A3005">
        <v>3004</v>
      </c>
      <c r="B3005" s="4">
        <v>45467</v>
      </c>
      <c r="C3005" s="10">
        <f>DATE(YEAR(orders[[#This Row],[order_date]]), MONTH(orders[[#This Row],[order_date]]), 1)</f>
        <v>45444</v>
      </c>
      <c r="D3005" t="s">
        <v>871</v>
      </c>
      <c r="E3005" t="s">
        <v>527</v>
      </c>
      <c r="F3005" t="str">
        <f>VLOOKUP(orders[[#This Row],[product_id]],Products!A:C,3,0)</f>
        <v>Appliances</v>
      </c>
      <c r="G3005">
        <v>3</v>
      </c>
      <c r="H3005" s="6">
        <v>5.082913333872803E-2</v>
      </c>
      <c r="I3005" s="2">
        <f>VLOOKUP($E3005,
Products!$A$1:$F$201,MATCH(Orders!I$1,Products!$A$1:$F$1,0),0)</f>
        <v>25833.54427698228</v>
      </c>
      <c r="J3005" s="2">
        <f>VLOOKUP($E3005,
Products!$A$1:$F$201,MATCH(Orders!J$1,Products!$A$1:$F$1,0),0)</f>
        <v>16827.881451334611</v>
      </c>
    </row>
    <row r="3006" spans="1:10">
      <c r="A3006">
        <v>3005</v>
      </c>
      <c r="B3006" s="4">
        <v>45552</v>
      </c>
      <c r="C3006" s="10">
        <f>DATE(YEAR(orders[[#This Row],[order_date]]), MONTH(orders[[#This Row],[order_date]]), 1)</f>
        <v>45536</v>
      </c>
      <c r="D3006" t="s">
        <v>1133</v>
      </c>
      <c r="E3006" t="s">
        <v>692</v>
      </c>
      <c r="F3006" t="str">
        <f>VLOOKUP(orders[[#This Row],[product_id]],Products!A:C,3,0)</f>
        <v>Electronics</v>
      </c>
      <c r="G3006">
        <v>2</v>
      </c>
      <c r="H3006" s="6">
        <v>0.2253054566315443</v>
      </c>
      <c r="I3006" s="2">
        <f>VLOOKUP($E3006,
Products!$A$1:$F$201,MATCH(Orders!I$1,Products!$A$1:$F$1,0),0)</f>
        <v>18150.337151787651</v>
      </c>
      <c r="J3006" s="2">
        <f>VLOOKUP($E3006,
Products!$A$1:$F$201,MATCH(Orders!J$1,Products!$A$1:$F$1,0),0)</f>
        <v>11965.45000430708</v>
      </c>
    </row>
    <row r="3007" spans="1:10">
      <c r="A3007">
        <v>3006</v>
      </c>
      <c r="B3007" s="4">
        <v>45032</v>
      </c>
      <c r="C3007" s="10">
        <f>DATE(YEAR(orders[[#This Row],[order_date]]), MONTH(orders[[#This Row],[order_date]]), 1)</f>
        <v>45017</v>
      </c>
      <c r="D3007" t="s">
        <v>2898</v>
      </c>
      <c r="E3007" t="s">
        <v>624</v>
      </c>
      <c r="F3007" t="str">
        <f>VLOOKUP(orders[[#This Row],[product_id]],Products!A:C,3,0)</f>
        <v>Appliances</v>
      </c>
      <c r="G3007">
        <v>1</v>
      </c>
      <c r="H3007" s="6">
        <v>0.14844582078717405</v>
      </c>
      <c r="I3007" s="2">
        <f>VLOOKUP($E3007,
Products!$A$1:$F$201,MATCH(Orders!I$1,Products!$A$1:$F$1,0),0)</f>
        <v>2102.383201797521</v>
      </c>
      <c r="J3007" s="2">
        <f>VLOOKUP($E3007,
Products!$A$1:$F$201,MATCH(Orders!J$1,Products!$A$1:$F$1,0),0)</f>
        <v>1599.330443274388</v>
      </c>
    </row>
    <row r="3008" spans="1:10">
      <c r="A3008">
        <v>3007</v>
      </c>
      <c r="B3008" s="4">
        <v>45702</v>
      </c>
      <c r="C3008" s="10">
        <f>DATE(YEAR(orders[[#This Row],[order_date]]), MONTH(orders[[#This Row],[order_date]]), 1)</f>
        <v>45689</v>
      </c>
      <c r="D3008" t="s">
        <v>2240</v>
      </c>
      <c r="E3008" t="s">
        <v>533</v>
      </c>
      <c r="F3008" t="str">
        <f>VLOOKUP(orders[[#This Row],[product_id]],Products!A:C,3,0)</f>
        <v>Electronics</v>
      </c>
      <c r="G3008">
        <v>1</v>
      </c>
      <c r="H3008" s="6">
        <v>0.19327590756371432</v>
      </c>
      <c r="I3008" s="2">
        <f>VLOOKUP($E3008,
Products!$A$1:$F$201,MATCH(Orders!I$1,Products!$A$1:$F$1,0),0)</f>
        <v>28589.802369332661</v>
      </c>
      <c r="J3008" s="2">
        <f>VLOOKUP($E3008,
Products!$A$1:$F$201,MATCH(Orders!J$1,Products!$A$1:$F$1,0),0)</f>
        <v>21212.93445492295</v>
      </c>
    </row>
    <row r="3009" spans="1:10">
      <c r="A3009">
        <v>3008</v>
      </c>
      <c r="B3009" s="4">
        <v>44928</v>
      </c>
      <c r="C3009" s="10">
        <f>DATE(YEAR(orders[[#This Row],[order_date]]), MONTH(orders[[#This Row],[order_date]]), 1)</f>
        <v>44927</v>
      </c>
      <c r="D3009" t="s">
        <v>4320</v>
      </c>
      <c r="E3009" t="s">
        <v>621</v>
      </c>
      <c r="F3009" t="str">
        <f>VLOOKUP(orders[[#This Row],[product_id]],Products!A:C,3,0)</f>
        <v>Electronics</v>
      </c>
      <c r="G3009">
        <v>2</v>
      </c>
      <c r="H3009" s="6">
        <v>0.23533066576718842</v>
      </c>
      <c r="I3009" s="2">
        <f>VLOOKUP($E3009,
Products!$A$1:$F$201,MATCH(Orders!I$1,Products!$A$1:$F$1,0),0)</f>
        <v>11784.05708818019</v>
      </c>
      <c r="J3009" s="2">
        <f>VLOOKUP($E3009,
Products!$A$1:$F$201,MATCH(Orders!J$1,Products!$A$1:$F$1,0),0)</f>
        <v>7779.8525757032758</v>
      </c>
    </row>
    <row r="3010" spans="1:10">
      <c r="A3010">
        <v>3009</v>
      </c>
      <c r="B3010" s="4">
        <v>45159</v>
      </c>
      <c r="C3010" s="10">
        <f>DATE(YEAR(orders[[#This Row],[order_date]]), MONTH(orders[[#This Row],[order_date]]), 1)</f>
        <v>45139</v>
      </c>
      <c r="D3010" t="s">
        <v>1638</v>
      </c>
      <c r="E3010" t="s">
        <v>581</v>
      </c>
      <c r="F3010" t="str">
        <f>VLOOKUP(orders[[#This Row],[product_id]],Products!A:C,3,0)</f>
        <v>Appliances</v>
      </c>
      <c r="G3010">
        <v>2</v>
      </c>
      <c r="H3010" s="6">
        <v>0.14144047301318696</v>
      </c>
      <c r="I3010" s="2">
        <f>VLOOKUP($E3010,
Products!$A$1:$F$201,MATCH(Orders!I$1,Products!$A$1:$F$1,0),0)</f>
        <v>6177.7225527132859</v>
      </c>
      <c r="J3010" s="2">
        <f>VLOOKUP($E3010,
Products!$A$1:$F$201,MATCH(Orders!J$1,Products!$A$1:$F$1,0),0)</f>
        <v>4208.1013641193986</v>
      </c>
    </row>
    <row r="3011" spans="1:10">
      <c r="A3011">
        <v>3010</v>
      </c>
      <c r="B3011" s="4">
        <v>45295</v>
      </c>
      <c r="C3011" s="10">
        <f>DATE(YEAR(orders[[#This Row],[order_date]]), MONTH(orders[[#This Row],[order_date]]), 1)</f>
        <v>45292</v>
      </c>
      <c r="D3011" t="s">
        <v>3262</v>
      </c>
      <c r="E3011" t="s">
        <v>532</v>
      </c>
      <c r="F3011" t="str">
        <f>VLOOKUP(orders[[#This Row],[product_id]],Products!A:C,3,0)</f>
        <v>Electronics</v>
      </c>
      <c r="G3011">
        <v>2</v>
      </c>
      <c r="H3011" s="6">
        <v>0.18665252250924083</v>
      </c>
      <c r="I3011" s="2">
        <f>VLOOKUP($E3011,
Products!$A$1:$F$201,MATCH(Orders!I$1,Products!$A$1:$F$1,0),0)</f>
        <v>2668.0593077725212</v>
      </c>
      <c r="J3011" s="2">
        <f>VLOOKUP($E3011,
Products!$A$1:$F$201,MATCH(Orders!J$1,Products!$A$1:$F$1,0),0)</f>
        <v>1923.7114222321791</v>
      </c>
    </row>
    <row r="3012" spans="1:10">
      <c r="A3012">
        <v>3011</v>
      </c>
      <c r="B3012" s="4">
        <v>45872</v>
      </c>
      <c r="C3012" s="10">
        <f>DATE(YEAR(orders[[#This Row],[order_date]]), MONTH(orders[[#This Row],[order_date]]), 1)</f>
        <v>45870</v>
      </c>
      <c r="D3012" t="s">
        <v>3660</v>
      </c>
      <c r="E3012" t="s">
        <v>592</v>
      </c>
      <c r="F3012" t="str">
        <f>VLOOKUP(orders[[#This Row],[product_id]],Products!A:C,3,0)</f>
        <v>Electronics</v>
      </c>
      <c r="G3012">
        <v>1</v>
      </c>
      <c r="H3012" s="6">
        <v>0.10469925325330788</v>
      </c>
      <c r="I3012" s="2">
        <f>VLOOKUP($E3012,
Products!$A$1:$F$201,MATCH(Orders!I$1,Products!$A$1:$F$1,0),0)</f>
        <v>12221.95918536383</v>
      </c>
      <c r="J3012" s="2">
        <f>VLOOKUP($E3012,
Products!$A$1:$F$201,MATCH(Orders!J$1,Products!$A$1:$F$1,0),0)</f>
        <v>9737.7215556427309</v>
      </c>
    </row>
    <row r="3013" spans="1:10">
      <c r="A3013">
        <v>3012</v>
      </c>
      <c r="B3013" s="4">
        <v>45106</v>
      </c>
      <c r="C3013" s="10">
        <f>DATE(YEAR(orders[[#This Row],[order_date]]), MONTH(orders[[#This Row],[order_date]]), 1)</f>
        <v>45078</v>
      </c>
      <c r="D3013" t="s">
        <v>3997</v>
      </c>
      <c r="E3013" t="s">
        <v>634</v>
      </c>
      <c r="F3013" t="str">
        <f>VLOOKUP(orders[[#This Row],[product_id]],Products!A:C,3,0)</f>
        <v>Appliances</v>
      </c>
      <c r="G3013">
        <v>1</v>
      </c>
      <c r="H3013" s="6">
        <v>0.13016469988126769</v>
      </c>
      <c r="I3013" s="2">
        <f>VLOOKUP($E3013,
Products!$A$1:$F$201,MATCH(Orders!I$1,Products!$A$1:$F$1,0),0)</f>
        <v>25631.29637331214</v>
      </c>
      <c r="J3013" s="2">
        <f>VLOOKUP($E3013,
Products!$A$1:$F$201,MATCH(Orders!J$1,Products!$A$1:$F$1,0),0)</f>
        <v>17692.643397044121</v>
      </c>
    </row>
    <row r="3014" spans="1:10">
      <c r="A3014">
        <v>3013</v>
      </c>
      <c r="B3014" s="4">
        <v>45219</v>
      </c>
      <c r="C3014" s="10">
        <f>DATE(YEAR(orders[[#This Row],[order_date]]), MONTH(orders[[#This Row],[order_date]]), 1)</f>
        <v>45200</v>
      </c>
      <c r="D3014" t="s">
        <v>3398</v>
      </c>
      <c r="E3014" t="s">
        <v>629</v>
      </c>
      <c r="F3014" t="str">
        <f>VLOOKUP(orders[[#This Row],[product_id]],Products!A:C,3,0)</f>
        <v>Electronics</v>
      </c>
      <c r="G3014">
        <v>1</v>
      </c>
      <c r="H3014" s="6">
        <v>0.16716043558777643</v>
      </c>
      <c r="I3014" s="2">
        <f>VLOOKUP($E3014,
Products!$A$1:$F$201,MATCH(Orders!I$1,Products!$A$1:$F$1,0),0)</f>
        <v>12411.13061655427</v>
      </c>
      <c r="J3014" s="2">
        <f>VLOOKUP($E3014,
Products!$A$1:$F$201,MATCH(Orders!J$1,Products!$A$1:$F$1,0),0)</f>
        <v>9821.2729118635452</v>
      </c>
    </row>
    <row r="3015" spans="1:10">
      <c r="A3015">
        <v>3014</v>
      </c>
      <c r="B3015" s="4">
        <v>45510</v>
      </c>
      <c r="C3015" s="10">
        <f>DATE(YEAR(orders[[#This Row],[order_date]]), MONTH(orders[[#This Row],[order_date]]), 1)</f>
        <v>45505</v>
      </c>
      <c r="D3015" t="s">
        <v>2305</v>
      </c>
      <c r="E3015" t="s">
        <v>612</v>
      </c>
      <c r="F3015" t="str">
        <f>VLOOKUP(orders[[#This Row],[product_id]],Products!A:C,3,0)</f>
        <v>Electronics</v>
      </c>
      <c r="G3015">
        <v>2</v>
      </c>
      <c r="H3015" s="6">
        <v>0.12668073196412749</v>
      </c>
      <c r="I3015" s="2">
        <f>VLOOKUP($E3015,
Products!$A$1:$F$201,MATCH(Orders!I$1,Products!$A$1:$F$1,0),0)</f>
        <v>2704.041843529928</v>
      </c>
      <c r="J3015" s="2">
        <f>VLOOKUP($E3015,
Products!$A$1:$F$201,MATCH(Orders!J$1,Products!$A$1:$F$1,0),0)</f>
        <v>2158.9135708713038</v>
      </c>
    </row>
    <row r="3016" spans="1:10">
      <c r="A3016">
        <v>3015</v>
      </c>
      <c r="B3016" s="4">
        <v>45721</v>
      </c>
      <c r="C3016" s="10">
        <f>DATE(YEAR(orders[[#This Row],[order_date]]), MONTH(orders[[#This Row],[order_date]]), 1)</f>
        <v>45717</v>
      </c>
      <c r="D3016" t="s">
        <v>2829</v>
      </c>
      <c r="E3016" t="s">
        <v>635</v>
      </c>
      <c r="F3016" t="str">
        <f>VLOOKUP(orders[[#This Row],[product_id]],Products!A:C,3,0)</f>
        <v>Electronics</v>
      </c>
      <c r="G3016">
        <v>1</v>
      </c>
      <c r="H3016" s="6">
        <v>0.13589754189720249</v>
      </c>
      <c r="I3016" s="2">
        <f>VLOOKUP($E3016,
Products!$A$1:$F$201,MATCH(Orders!I$1,Products!$A$1:$F$1,0),0)</f>
        <v>31014.321091901689</v>
      </c>
      <c r="J3016" s="2">
        <f>VLOOKUP($E3016,
Products!$A$1:$F$201,MATCH(Orders!J$1,Products!$A$1:$F$1,0),0)</f>
        <v>23202.91049209132</v>
      </c>
    </row>
    <row r="3017" spans="1:10">
      <c r="A3017">
        <v>3016</v>
      </c>
      <c r="B3017" s="4">
        <v>45101</v>
      </c>
      <c r="C3017" s="10">
        <f>DATE(YEAR(orders[[#This Row],[order_date]]), MONTH(orders[[#This Row],[order_date]]), 1)</f>
        <v>45078</v>
      </c>
      <c r="D3017" t="s">
        <v>2372</v>
      </c>
      <c r="E3017" t="s">
        <v>600</v>
      </c>
      <c r="F3017" t="str">
        <f>VLOOKUP(orders[[#This Row],[product_id]],Products!A:C,3,0)</f>
        <v>Electronics</v>
      </c>
      <c r="G3017">
        <v>3</v>
      </c>
      <c r="H3017" s="6">
        <v>0.22723554720365913</v>
      </c>
      <c r="I3017" s="2">
        <f>VLOOKUP($E3017,
Products!$A$1:$F$201,MATCH(Orders!I$1,Products!$A$1:$F$1,0),0)</f>
        <v>2556.7009232610858</v>
      </c>
      <c r="J3017" s="2">
        <f>VLOOKUP($E3017,
Products!$A$1:$F$201,MATCH(Orders!J$1,Products!$A$1:$F$1,0),0)</f>
        <v>2002.3128715328869</v>
      </c>
    </row>
    <row r="3018" spans="1:10">
      <c r="A3018">
        <v>3017</v>
      </c>
      <c r="B3018" s="4">
        <v>45049</v>
      </c>
      <c r="C3018" s="10">
        <f>DATE(YEAR(orders[[#This Row],[order_date]]), MONTH(orders[[#This Row],[order_date]]), 1)</f>
        <v>45047</v>
      </c>
      <c r="D3018" t="s">
        <v>1529</v>
      </c>
      <c r="E3018" t="s">
        <v>571</v>
      </c>
      <c r="F3018" t="str">
        <f>VLOOKUP(orders[[#This Row],[product_id]],Products!A:C,3,0)</f>
        <v>Electronics</v>
      </c>
      <c r="G3018">
        <v>3</v>
      </c>
      <c r="H3018" s="6">
        <v>0.11632089198575019</v>
      </c>
      <c r="I3018" s="2">
        <f>VLOOKUP($E3018,
Products!$A$1:$F$201,MATCH(Orders!I$1,Products!$A$1:$F$1,0),0)</f>
        <v>30022.150567424669</v>
      </c>
      <c r="J3018" s="2">
        <f>VLOOKUP($E3018,
Products!$A$1:$F$201,MATCH(Orders!J$1,Products!$A$1:$F$1,0),0)</f>
        <v>21451.61875289512</v>
      </c>
    </row>
    <row r="3019" spans="1:10">
      <c r="A3019">
        <v>3018</v>
      </c>
      <c r="B3019" s="4">
        <v>45153</v>
      </c>
      <c r="C3019" s="10">
        <f>DATE(YEAR(orders[[#This Row],[order_date]]), MONTH(orders[[#This Row],[order_date]]), 1)</f>
        <v>45139</v>
      </c>
      <c r="D3019" t="s">
        <v>2048</v>
      </c>
      <c r="E3019" t="s">
        <v>682</v>
      </c>
      <c r="F3019" t="str">
        <f>VLOOKUP(orders[[#This Row],[product_id]],Products!A:C,3,0)</f>
        <v>Electronics</v>
      </c>
      <c r="G3019">
        <v>1</v>
      </c>
      <c r="H3019" s="6">
        <v>0.23878027960688697</v>
      </c>
      <c r="I3019" s="2">
        <f>VLOOKUP($E3019,
Products!$A$1:$F$201,MATCH(Orders!I$1,Products!$A$1:$F$1,0),0)</f>
        <v>32533.33990892916</v>
      </c>
      <c r="J3019" s="2">
        <f>VLOOKUP($E3019,
Products!$A$1:$F$201,MATCH(Orders!J$1,Products!$A$1:$F$1,0),0)</f>
        <v>22734.712471507952</v>
      </c>
    </row>
    <row r="3020" spans="1:10">
      <c r="A3020">
        <v>3019</v>
      </c>
      <c r="B3020" s="4">
        <v>45370</v>
      </c>
      <c r="C3020" s="10">
        <f>DATE(YEAR(orders[[#This Row],[order_date]]), MONTH(orders[[#This Row],[order_date]]), 1)</f>
        <v>45352</v>
      </c>
      <c r="D3020" t="s">
        <v>4650</v>
      </c>
      <c r="E3020" t="s">
        <v>524</v>
      </c>
      <c r="F3020" t="str">
        <f>VLOOKUP(orders[[#This Row],[product_id]],Products!A:C,3,0)</f>
        <v>Electronics</v>
      </c>
      <c r="G3020">
        <v>2</v>
      </c>
      <c r="H3020" s="6">
        <v>0.15601936209655204</v>
      </c>
      <c r="I3020" s="2">
        <f>VLOOKUP($E3020,
Products!$A$1:$F$201,MATCH(Orders!I$1,Products!$A$1:$F$1,0),0)</f>
        <v>13162.372749153699</v>
      </c>
      <c r="J3020" s="2">
        <f>VLOOKUP($E3020,
Products!$A$1:$F$201,MATCH(Orders!J$1,Products!$A$1:$F$1,0),0)</f>
        <v>8772.7564251238819</v>
      </c>
    </row>
    <row r="3021" spans="1:10">
      <c r="A3021">
        <v>3020</v>
      </c>
      <c r="B3021" s="4">
        <v>45354</v>
      </c>
      <c r="C3021" s="10">
        <f>DATE(YEAR(orders[[#This Row],[order_date]]), MONTH(orders[[#This Row],[order_date]]), 1)</f>
        <v>45352</v>
      </c>
      <c r="D3021" t="s">
        <v>1767</v>
      </c>
      <c r="E3021" t="s">
        <v>661</v>
      </c>
      <c r="F3021" t="str">
        <f>VLOOKUP(orders[[#This Row],[product_id]],Products!A:C,3,0)</f>
        <v>Electronics</v>
      </c>
      <c r="G3021">
        <v>2</v>
      </c>
      <c r="H3021" s="6">
        <v>0.13766283018666062</v>
      </c>
      <c r="I3021" s="2">
        <f>VLOOKUP($E3021,
Products!$A$1:$F$201,MATCH(Orders!I$1,Products!$A$1:$F$1,0),0)</f>
        <v>18760.038541255031</v>
      </c>
      <c r="J3021" s="2">
        <f>VLOOKUP($E3021,
Products!$A$1:$F$201,MATCH(Orders!J$1,Products!$A$1:$F$1,0),0)</f>
        <v>13545.127547708629</v>
      </c>
    </row>
    <row r="3022" spans="1:10">
      <c r="A3022">
        <v>3021</v>
      </c>
      <c r="B3022" s="4">
        <v>45691</v>
      </c>
      <c r="C3022" s="10">
        <f>DATE(YEAR(orders[[#This Row],[order_date]]), MONTH(orders[[#This Row],[order_date]]), 1)</f>
        <v>45689</v>
      </c>
      <c r="D3022" t="s">
        <v>1271</v>
      </c>
      <c r="E3022" t="s">
        <v>703</v>
      </c>
      <c r="F3022" t="str">
        <f>VLOOKUP(orders[[#This Row],[product_id]],Products!A:C,3,0)</f>
        <v>Appliances</v>
      </c>
      <c r="G3022">
        <v>1</v>
      </c>
      <c r="H3022" s="6">
        <v>7.3300055223755475E-2</v>
      </c>
      <c r="I3022" s="2">
        <f>VLOOKUP($E3022,
Products!$A$1:$F$201,MATCH(Orders!I$1,Products!$A$1:$F$1,0),0)</f>
        <v>23763.82929975582</v>
      </c>
      <c r="J3022" s="2">
        <f>VLOOKUP($E3022,
Products!$A$1:$F$201,MATCH(Orders!J$1,Products!$A$1:$F$1,0),0)</f>
        <v>17833.36818447417</v>
      </c>
    </row>
    <row r="3023" spans="1:10">
      <c r="A3023">
        <v>3022</v>
      </c>
      <c r="B3023" s="4">
        <v>45558</v>
      </c>
      <c r="C3023" s="10">
        <f>DATE(YEAR(orders[[#This Row],[order_date]]), MONTH(orders[[#This Row],[order_date]]), 1)</f>
        <v>45536</v>
      </c>
      <c r="D3023" t="s">
        <v>2371</v>
      </c>
      <c r="E3023" t="s">
        <v>672</v>
      </c>
      <c r="F3023" t="str">
        <f>VLOOKUP(orders[[#This Row],[product_id]],Products!A:C,3,0)</f>
        <v>Electronics</v>
      </c>
      <c r="G3023">
        <v>1</v>
      </c>
      <c r="H3023" s="6">
        <v>0.16134763891515369</v>
      </c>
      <c r="I3023" s="2">
        <f>VLOOKUP($E3023,
Products!$A$1:$F$201,MATCH(Orders!I$1,Products!$A$1:$F$1,0),0)</f>
        <v>29856.340212906369</v>
      </c>
      <c r="J3023" s="2">
        <f>VLOOKUP($E3023,
Products!$A$1:$F$201,MATCH(Orders!J$1,Products!$A$1:$F$1,0),0)</f>
        <v>19759.064823078941</v>
      </c>
    </row>
    <row r="3024" spans="1:10">
      <c r="A3024">
        <v>3023</v>
      </c>
      <c r="B3024" s="4">
        <v>44991</v>
      </c>
      <c r="C3024" s="10">
        <f>DATE(YEAR(orders[[#This Row],[order_date]]), MONTH(orders[[#This Row],[order_date]]), 1)</f>
        <v>44986</v>
      </c>
      <c r="D3024" t="s">
        <v>4507</v>
      </c>
      <c r="E3024" t="s">
        <v>524</v>
      </c>
      <c r="F3024" t="str">
        <f>VLOOKUP(orders[[#This Row],[product_id]],Products!A:C,3,0)</f>
        <v>Electronics</v>
      </c>
      <c r="G3024">
        <v>2</v>
      </c>
      <c r="H3024" s="6">
        <v>0.1822171462325598</v>
      </c>
      <c r="I3024" s="2">
        <f>VLOOKUP($E3024,
Products!$A$1:$F$201,MATCH(Orders!I$1,Products!$A$1:$F$1,0),0)</f>
        <v>13162.372749153699</v>
      </c>
      <c r="J3024" s="2">
        <f>VLOOKUP($E3024,
Products!$A$1:$F$201,MATCH(Orders!J$1,Products!$A$1:$F$1,0),0)</f>
        <v>8772.7564251238819</v>
      </c>
    </row>
    <row r="3025" spans="1:10">
      <c r="A3025">
        <v>3024</v>
      </c>
      <c r="B3025" s="4">
        <v>45354</v>
      </c>
      <c r="C3025" s="10">
        <f>DATE(YEAR(orders[[#This Row],[order_date]]), MONTH(orders[[#This Row],[order_date]]), 1)</f>
        <v>45352</v>
      </c>
      <c r="D3025" t="s">
        <v>2243</v>
      </c>
      <c r="E3025" t="s">
        <v>632</v>
      </c>
      <c r="F3025" t="str">
        <f>VLOOKUP(orders[[#This Row],[product_id]],Products!A:C,3,0)</f>
        <v>Electronics</v>
      </c>
      <c r="G3025">
        <v>2</v>
      </c>
      <c r="H3025" s="6">
        <v>0.18802106358201773</v>
      </c>
      <c r="I3025" s="2">
        <f>VLOOKUP($E3025,
Products!$A$1:$F$201,MATCH(Orders!I$1,Products!$A$1:$F$1,0),0)</f>
        <v>23049.571773693999</v>
      </c>
      <c r="J3025" s="2">
        <f>VLOOKUP($E3025,
Products!$A$1:$F$201,MATCH(Orders!J$1,Products!$A$1:$F$1,0),0)</f>
        <v>15791.461375569639</v>
      </c>
    </row>
    <row r="3026" spans="1:10">
      <c r="A3026">
        <v>3025</v>
      </c>
      <c r="B3026" s="4">
        <v>45544</v>
      </c>
      <c r="C3026" s="10">
        <f>DATE(YEAR(orders[[#This Row],[order_date]]), MONTH(orders[[#This Row],[order_date]]), 1)</f>
        <v>45536</v>
      </c>
      <c r="D3026" t="s">
        <v>4023</v>
      </c>
      <c r="E3026" t="s">
        <v>621</v>
      </c>
      <c r="F3026" t="str">
        <f>VLOOKUP(orders[[#This Row],[product_id]],Products!A:C,3,0)</f>
        <v>Electronics</v>
      </c>
      <c r="G3026">
        <v>2</v>
      </c>
      <c r="H3026" s="6">
        <v>0.16717290023789444</v>
      </c>
      <c r="I3026" s="2">
        <f>VLOOKUP($E3026,
Products!$A$1:$F$201,MATCH(Orders!I$1,Products!$A$1:$F$1,0),0)</f>
        <v>11784.05708818019</v>
      </c>
      <c r="J3026" s="2">
        <f>VLOOKUP($E3026,
Products!$A$1:$F$201,MATCH(Orders!J$1,Products!$A$1:$F$1,0),0)</f>
        <v>7779.8525757032758</v>
      </c>
    </row>
    <row r="3027" spans="1:10">
      <c r="A3027">
        <v>3026</v>
      </c>
      <c r="B3027" s="4">
        <v>45851</v>
      </c>
      <c r="C3027" s="10">
        <f>DATE(YEAR(orders[[#This Row],[order_date]]), MONTH(orders[[#This Row],[order_date]]), 1)</f>
        <v>45839</v>
      </c>
      <c r="D3027" t="s">
        <v>1869</v>
      </c>
      <c r="E3027" t="s">
        <v>569</v>
      </c>
      <c r="F3027" t="str">
        <f>VLOOKUP(orders[[#This Row],[product_id]],Products!A:C,3,0)</f>
        <v>Electronics</v>
      </c>
      <c r="G3027">
        <v>2</v>
      </c>
      <c r="H3027" s="6">
        <v>0.16695465799750109</v>
      </c>
      <c r="I3027" s="2">
        <f>VLOOKUP($E3027,
Products!$A$1:$F$201,MATCH(Orders!I$1,Products!$A$1:$F$1,0),0)</f>
        <v>30739.034547193129</v>
      </c>
      <c r="J3027" s="2">
        <f>VLOOKUP($E3027,
Products!$A$1:$F$201,MATCH(Orders!J$1,Products!$A$1:$F$1,0),0)</f>
        <v>22938.60345365321</v>
      </c>
    </row>
    <row r="3028" spans="1:10">
      <c r="A3028">
        <v>3027</v>
      </c>
      <c r="B3028" s="4">
        <v>45738</v>
      </c>
      <c r="C3028" s="10">
        <f>DATE(YEAR(orders[[#This Row],[order_date]]), MONTH(orders[[#This Row],[order_date]]), 1)</f>
        <v>45717</v>
      </c>
      <c r="D3028" t="s">
        <v>4585</v>
      </c>
      <c r="E3028" t="s">
        <v>563</v>
      </c>
      <c r="F3028" t="str">
        <f>VLOOKUP(orders[[#This Row],[product_id]],Products!A:C,3,0)</f>
        <v>Electronics</v>
      </c>
      <c r="G3028">
        <v>2</v>
      </c>
      <c r="H3028" s="6">
        <v>0.14279388211654445</v>
      </c>
      <c r="I3028" s="2">
        <f>VLOOKUP($E3028,
Products!$A$1:$F$201,MATCH(Orders!I$1,Products!$A$1:$F$1,0),0)</f>
        <v>2267.1489506516559</v>
      </c>
      <c r="J3028" s="2">
        <f>VLOOKUP($E3028,
Products!$A$1:$F$201,MATCH(Orders!J$1,Products!$A$1:$F$1,0),0)</f>
        <v>1538.7671398485211</v>
      </c>
    </row>
    <row r="3029" spans="1:10">
      <c r="A3029">
        <v>3028</v>
      </c>
      <c r="B3029" s="4">
        <v>45033</v>
      </c>
      <c r="C3029" s="10">
        <f>DATE(YEAR(orders[[#This Row],[order_date]]), MONTH(orders[[#This Row],[order_date]]), 1)</f>
        <v>45017</v>
      </c>
      <c r="D3029" t="s">
        <v>1987</v>
      </c>
      <c r="E3029" t="s">
        <v>522</v>
      </c>
      <c r="F3029" t="str">
        <f>VLOOKUP(orders[[#This Row],[product_id]],Products!A:C,3,0)</f>
        <v>Appliances</v>
      </c>
      <c r="G3029">
        <v>3</v>
      </c>
      <c r="H3029" s="6">
        <v>0.1092676431294336</v>
      </c>
      <c r="I3029" s="2">
        <f>VLOOKUP($E3029,
Products!$A$1:$F$201,MATCH(Orders!I$1,Products!$A$1:$F$1,0),0)</f>
        <v>24966.707940261898</v>
      </c>
      <c r="J3029" s="2">
        <f>VLOOKUP($E3029,
Products!$A$1:$F$201,MATCH(Orders!J$1,Products!$A$1:$F$1,0),0)</f>
        <v>19868.70644165645</v>
      </c>
    </row>
    <row r="3030" spans="1:10">
      <c r="A3030">
        <v>3029</v>
      </c>
      <c r="B3030" s="4">
        <v>45585</v>
      </c>
      <c r="C3030" s="10">
        <f>DATE(YEAR(orders[[#This Row],[order_date]]), MONTH(orders[[#This Row],[order_date]]), 1)</f>
        <v>45566</v>
      </c>
      <c r="D3030" t="s">
        <v>3370</v>
      </c>
      <c r="E3030" t="s">
        <v>703</v>
      </c>
      <c r="F3030" t="str">
        <f>VLOOKUP(orders[[#This Row],[product_id]],Products!A:C,3,0)</f>
        <v>Appliances</v>
      </c>
      <c r="G3030">
        <v>2</v>
      </c>
      <c r="H3030" s="6">
        <v>6.3240859923844095E-2</v>
      </c>
      <c r="I3030" s="2">
        <f>VLOOKUP($E3030,
Products!$A$1:$F$201,MATCH(Orders!I$1,Products!$A$1:$F$1,0),0)</f>
        <v>23763.82929975582</v>
      </c>
      <c r="J3030" s="2">
        <f>VLOOKUP($E3030,
Products!$A$1:$F$201,MATCH(Orders!J$1,Products!$A$1:$F$1,0),0)</f>
        <v>17833.36818447417</v>
      </c>
    </row>
    <row r="3031" spans="1:10">
      <c r="A3031">
        <v>3030</v>
      </c>
      <c r="B3031" s="4">
        <v>45191</v>
      </c>
      <c r="C3031" s="10">
        <f>DATE(YEAR(orders[[#This Row],[order_date]]), MONTH(orders[[#This Row],[order_date]]), 1)</f>
        <v>45170</v>
      </c>
      <c r="D3031" t="s">
        <v>3134</v>
      </c>
      <c r="E3031" t="s">
        <v>584</v>
      </c>
      <c r="F3031" t="str">
        <f>VLOOKUP(orders[[#This Row],[product_id]],Products!A:C,3,0)</f>
        <v>Electronics</v>
      </c>
      <c r="G3031">
        <v>2</v>
      </c>
      <c r="H3031" s="6">
        <v>0.18963825299077181</v>
      </c>
      <c r="I3031" s="2">
        <f>VLOOKUP($E3031,
Products!$A$1:$F$201,MATCH(Orders!I$1,Products!$A$1:$F$1,0),0)</f>
        <v>22521.77465591731</v>
      </c>
      <c r="J3031" s="2">
        <f>VLOOKUP($E3031,
Products!$A$1:$F$201,MATCH(Orders!J$1,Products!$A$1:$F$1,0),0)</f>
        <v>15596.91628423841</v>
      </c>
    </row>
    <row r="3032" spans="1:10">
      <c r="A3032">
        <v>3031</v>
      </c>
      <c r="B3032" s="4">
        <v>45081</v>
      </c>
      <c r="C3032" s="10">
        <f>DATE(YEAR(orders[[#This Row],[order_date]]), MONTH(orders[[#This Row],[order_date]]), 1)</f>
        <v>45078</v>
      </c>
      <c r="D3032" t="s">
        <v>3601</v>
      </c>
      <c r="E3032" t="s">
        <v>546</v>
      </c>
      <c r="F3032" t="str">
        <f>VLOOKUP(orders[[#This Row],[product_id]],Products!A:C,3,0)</f>
        <v>Electronics</v>
      </c>
      <c r="G3032">
        <v>3</v>
      </c>
      <c r="H3032" s="6">
        <v>0.11960490730867754</v>
      </c>
      <c r="I3032" s="2">
        <f>VLOOKUP($E3032,
Products!$A$1:$F$201,MATCH(Orders!I$1,Products!$A$1:$F$1,0),0)</f>
        <v>21943.16319502375</v>
      </c>
      <c r="J3032" s="2">
        <f>VLOOKUP($E3032,
Products!$A$1:$F$201,MATCH(Orders!J$1,Products!$A$1:$F$1,0),0)</f>
        <v>16937.09489743154</v>
      </c>
    </row>
    <row r="3033" spans="1:10">
      <c r="A3033">
        <v>3032</v>
      </c>
      <c r="B3033" s="4">
        <v>45963</v>
      </c>
      <c r="C3033" s="10">
        <f>DATE(YEAR(orders[[#This Row],[order_date]]), MONTH(orders[[#This Row],[order_date]]), 1)</f>
        <v>45962</v>
      </c>
      <c r="D3033" t="s">
        <v>4255</v>
      </c>
      <c r="E3033" t="s">
        <v>510</v>
      </c>
      <c r="F3033" t="str">
        <f>VLOOKUP(orders[[#This Row],[product_id]],Products!A:C,3,0)</f>
        <v>Appliances</v>
      </c>
      <c r="G3033">
        <v>1</v>
      </c>
      <c r="H3033" s="6">
        <v>0.12011711368578884</v>
      </c>
      <c r="I3033" s="2">
        <f>VLOOKUP($E3033,
Products!$A$1:$F$201,MATCH(Orders!I$1,Products!$A$1:$F$1,0),0)</f>
        <v>23457.606610250739</v>
      </c>
      <c r="J3033" s="2">
        <f>VLOOKUP($E3033,
Products!$A$1:$F$201,MATCH(Orders!J$1,Products!$A$1:$F$1,0),0)</f>
        <v>17038.831523124281</v>
      </c>
    </row>
    <row r="3034" spans="1:10">
      <c r="A3034">
        <v>3033</v>
      </c>
      <c r="B3034" s="4">
        <v>45822</v>
      </c>
      <c r="C3034" s="10">
        <f>DATE(YEAR(orders[[#This Row],[order_date]]), MONTH(orders[[#This Row],[order_date]]), 1)</f>
        <v>45809</v>
      </c>
      <c r="D3034" t="s">
        <v>1914</v>
      </c>
      <c r="E3034" t="s">
        <v>528</v>
      </c>
      <c r="F3034" t="str">
        <f>VLOOKUP(orders[[#This Row],[product_id]],Products!A:C,3,0)</f>
        <v>Appliances</v>
      </c>
      <c r="G3034">
        <v>3</v>
      </c>
      <c r="H3034" s="6">
        <v>0.12787458696485796</v>
      </c>
      <c r="I3034" s="2">
        <f>VLOOKUP($E3034,
Products!$A$1:$F$201,MATCH(Orders!I$1,Products!$A$1:$F$1,0),0)</f>
        <v>5741.145946914552</v>
      </c>
      <c r="J3034" s="2">
        <f>VLOOKUP($E3034,
Products!$A$1:$F$201,MATCH(Orders!J$1,Products!$A$1:$F$1,0),0)</f>
        <v>4112.7219202399874</v>
      </c>
    </row>
    <row r="3035" spans="1:10">
      <c r="A3035">
        <v>3034</v>
      </c>
      <c r="B3035" s="4">
        <v>45919</v>
      </c>
      <c r="C3035" s="10">
        <f>DATE(YEAR(orders[[#This Row],[order_date]]), MONTH(orders[[#This Row],[order_date]]), 1)</f>
        <v>45901</v>
      </c>
      <c r="D3035" t="s">
        <v>1008</v>
      </c>
      <c r="E3035" t="s">
        <v>702</v>
      </c>
      <c r="F3035" t="str">
        <f>VLOOKUP(orders[[#This Row],[product_id]],Products!A:C,3,0)</f>
        <v>Electronics</v>
      </c>
      <c r="G3035">
        <v>1</v>
      </c>
      <c r="H3035" s="6">
        <v>0.14481533797465981</v>
      </c>
      <c r="I3035" s="2">
        <f>VLOOKUP($E3035,
Products!$A$1:$F$201,MATCH(Orders!I$1,Products!$A$1:$F$1,0),0)</f>
        <v>11240.591105652349</v>
      </c>
      <c r="J3035" s="2">
        <f>VLOOKUP($E3035,
Products!$A$1:$F$201,MATCH(Orders!J$1,Products!$A$1:$F$1,0),0)</f>
        <v>7671.9523119121068</v>
      </c>
    </row>
    <row r="3036" spans="1:10">
      <c r="A3036">
        <v>3035</v>
      </c>
      <c r="B3036" s="4">
        <v>45171</v>
      </c>
      <c r="C3036" s="10">
        <f>DATE(YEAR(orders[[#This Row],[order_date]]), MONTH(orders[[#This Row],[order_date]]), 1)</f>
        <v>45170</v>
      </c>
      <c r="D3036" t="s">
        <v>2223</v>
      </c>
      <c r="E3036" t="s">
        <v>631</v>
      </c>
      <c r="F3036" t="str">
        <f>VLOOKUP(orders[[#This Row],[product_id]],Products!A:C,3,0)</f>
        <v>Appliances</v>
      </c>
      <c r="G3036">
        <v>2</v>
      </c>
      <c r="H3036" s="6">
        <v>9.3731655499562846E-2</v>
      </c>
      <c r="I3036" s="2">
        <f>VLOOKUP($E3036,
Products!$A$1:$F$201,MATCH(Orders!I$1,Products!$A$1:$F$1,0),0)</f>
        <v>5983.7308645702497</v>
      </c>
      <c r="J3036" s="2">
        <f>VLOOKUP($E3036,
Products!$A$1:$F$201,MATCH(Orders!J$1,Products!$A$1:$F$1,0),0)</f>
        <v>4205.6432936163774</v>
      </c>
    </row>
    <row r="3037" spans="1:10">
      <c r="A3037">
        <v>3036</v>
      </c>
      <c r="B3037" s="4">
        <v>45312</v>
      </c>
      <c r="C3037" s="10">
        <f>DATE(YEAR(orders[[#This Row],[order_date]]), MONTH(orders[[#This Row],[order_date]]), 1)</f>
        <v>45292</v>
      </c>
      <c r="D3037" t="s">
        <v>1461</v>
      </c>
      <c r="E3037" t="s">
        <v>515</v>
      </c>
      <c r="F3037" t="str">
        <f>VLOOKUP(orders[[#This Row],[product_id]],Products!A:C,3,0)</f>
        <v>Appliances</v>
      </c>
      <c r="G3037">
        <v>1</v>
      </c>
      <c r="H3037" s="6">
        <v>0.10412678631352695</v>
      </c>
      <c r="I3037" s="2">
        <f>VLOOKUP($E3037,
Products!$A$1:$F$201,MATCH(Orders!I$1,Products!$A$1:$F$1,0),0)</f>
        <v>2136.8180837738519</v>
      </c>
      <c r="J3037" s="2">
        <f>VLOOKUP($E3037,
Products!$A$1:$F$201,MATCH(Orders!J$1,Products!$A$1:$F$1,0),0)</f>
        <v>1689.48738136013</v>
      </c>
    </row>
    <row r="3038" spans="1:10">
      <c r="A3038">
        <v>3037</v>
      </c>
      <c r="B3038" s="4">
        <v>45685</v>
      </c>
      <c r="C3038" s="10">
        <f>DATE(YEAR(orders[[#This Row],[order_date]]), MONTH(orders[[#This Row],[order_date]]), 1)</f>
        <v>45658</v>
      </c>
      <c r="D3038" t="s">
        <v>869</v>
      </c>
      <c r="E3038" t="s">
        <v>573</v>
      </c>
      <c r="F3038" t="str">
        <f>VLOOKUP(orders[[#This Row],[product_id]],Products!A:C,3,0)</f>
        <v>Electronics</v>
      </c>
      <c r="G3038">
        <v>1</v>
      </c>
      <c r="H3038" s="6">
        <v>0.10307171700540724</v>
      </c>
      <c r="I3038" s="2">
        <f>VLOOKUP($E3038,
Products!$A$1:$F$201,MATCH(Orders!I$1,Products!$A$1:$F$1,0),0)</f>
        <v>30443.851050190449</v>
      </c>
      <c r="J3038" s="2">
        <f>VLOOKUP($E3038,
Products!$A$1:$F$201,MATCH(Orders!J$1,Products!$A$1:$F$1,0),0)</f>
        <v>21165.126268210519</v>
      </c>
    </row>
    <row r="3039" spans="1:10">
      <c r="A3039">
        <v>3038</v>
      </c>
      <c r="B3039" s="4">
        <v>45340</v>
      </c>
      <c r="C3039" s="10">
        <f>DATE(YEAR(orders[[#This Row],[order_date]]), MONTH(orders[[#This Row],[order_date]]), 1)</f>
        <v>45323</v>
      </c>
      <c r="D3039" t="s">
        <v>2373</v>
      </c>
      <c r="E3039" t="s">
        <v>645</v>
      </c>
      <c r="F3039" t="str">
        <f>VLOOKUP(orders[[#This Row],[product_id]],Products!A:C,3,0)</f>
        <v>Electronics</v>
      </c>
      <c r="G3039">
        <v>2</v>
      </c>
      <c r="H3039" s="6">
        <v>0.22170280606941953</v>
      </c>
      <c r="I3039" s="2">
        <f>VLOOKUP($E3039,
Products!$A$1:$F$201,MATCH(Orders!I$1,Products!$A$1:$F$1,0),0)</f>
        <v>29658.239859810968</v>
      </c>
      <c r="J3039" s="2">
        <f>VLOOKUP($E3039,
Products!$A$1:$F$201,MATCH(Orders!J$1,Products!$A$1:$F$1,0),0)</f>
        <v>22421.521919652871</v>
      </c>
    </row>
    <row r="3040" spans="1:10">
      <c r="A3040">
        <v>3039</v>
      </c>
      <c r="B3040" s="4">
        <v>45641</v>
      </c>
      <c r="C3040" s="10">
        <f>DATE(YEAR(orders[[#This Row],[order_date]]), MONTH(orders[[#This Row],[order_date]]), 1)</f>
        <v>45627</v>
      </c>
      <c r="D3040" t="s">
        <v>1932</v>
      </c>
      <c r="E3040" t="s">
        <v>616</v>
      </c>
      <c r="F3040" t="str">
        <f>VLOOKUP(orders[[#This Row],[product_id]],Products!A:C,3,0)</f>
        <v>Electronics</v>
      </c>
      <c r="G3040">
        <v>1</v>
      </c>
      <c r="H3040" s="6">
        <v>0.17675830318538444</v>
      </c>
      <c r="I3040" s="2">
        <f>VLOOKUP($E3040,
Products!$A$1:$F$201,MATCH(Orders!I$1,Products!$A$1:$F$1,0),0)</f>
        <v>12172.554053901489</v>
      </c>
      <c r="J3040" s="2">
        <f>VLOOKUP($E3040,
Products!$A$1:$F$201,MATCH(Orders!J$1,Products!$A$1:$F$1,0),0)</f>
        <v>9644.7702288148557</v>
      </c>
    </row>
    <row r="3041" spans="1:10">
      <c r="A3041">
        <v>3040</v>
      </c>
      <c r="B3041" s="4">
        <v>45685</v>
      </c>
      <c r="C3041" s="10">
        <f>DATE(YEAR(orders[[#This Row],[order_date]]), MONTH(orders[[#This Row],[order_date]]), 1)</f>
        <v>45658</v>
      </c>
      <c r="D3041" t="s">
        <v>4185</v>
      </c>
      <c r="E3041" t="s">
        <v>643</v>
      </c>
      <c r="F3041" t="str">
        <f>VLOOKUP(orders[[#This Row],[product_id]],Products!A:C,3,0)</f>
        <v>Appliances</v>
      </c>
      <c r="G3041">
        <v>1</v>
      </c>
      <c r="H3041" s="6">
        <v>0.12537330708412045</v>
      </c>
      <c r="I3041" s="2">
        <f>VLOOKUP($E3041,
Products!$A$1:$F$201,MATCH(Orders!I$1,Products!$A$1:$F$1,0),0)</f>
        <v>26269.068564891841</v>
      </c>
      <c r="J3041" s="2">
        <f>VLOOKUP($E3041,
Products!$A$1:$F$201,MATCH(Orders!J$1,Products!$A$1:$F$1,0),0)</f>
        <v>18867.564539756699</v>
      </c>
    </row>
    <row r="3042" spans="1:10">
      <c r="A3042">
        <v>3041</v>
      </c>
      <c r="B3042" s="4">
        <v>45673</v>
      </c>
      <c r="C3042" s="10">
        <f>DATE(YEAR(orders[[#This Row],[order_date]]), MONTH(orders[[#This Row],[order_date]]), 1)</f>
        <v>45658</v>
      </c>
      <c r="D3042" t="s">
        <v>1939</v>
      </c>
      <c r="E3042" t="s">
        <v>565</v>
      </c>
      <c r="F3042" t="str">
        <f>VLOOKUP(orders[[#This Row],[product_id]],Products!A:C,3,0)</f>
        <v>Electronics</v>
      </c>
      <c r="G3042">
        <v>1</v>
      </c>
      <c r="H3042" s="6">
        <v>0.20267924493457068</v>
      </c>
      <c r="I3042" s="2">
        <f>VLOOKUP($E3042,
Products!$A$1:$F$201,MATCH(Orders!I$1,Products!$A$1:$F$1,0),0)</f>
        <v>2327.4213408101141</v>
      </c>
      <c r="J3042" s="2">
        <f>VLOOKUP($E3042,
Products!$A$1:$F$201,MATCH(Orders!J$1,Products!$A$1:$F$1,0),0)</f>
        <v>1682.0944582406071</v>
      </c>
    </row>
    <row r="3043" spans="1:10">
      <c r="A3043">
        <v>3042</v>
      </c>
      <c r="B3043" s="4">
        <v>45519</v>
      </c>
      <c r="C3043" s="10">
        <f>DATE(YEAR(orders[[#This Row],[order_date]]), MONTH(orders[[#This Row],[order_date]]), 1)</f>
        <v>45505</v>
      </c>
      <c r="D3043" t="s">
        <v>2588</v>
      </c>
      <c r="E3043" t="s">
        <v>632</v>
      </c>
      <c r="F3043" t="str">
        <f>VLOOKUP(orders[[#This Row],[product_id]],Products!A:C,3,0)</f>
        <v>Electronics</v>
      </c>
      <c r="G3043">
        <v>1</v>
      </c>
      <c r="H3043" s="6">
        <v>0.16840312861820769</v>
      </c>
      <c r="I3043" s="2">
        <f>VLOOKUP($E3043,
Products!$A$1:$F$201,MATCH(Orders!I$1,Products!$A$1:$F$1,0),0)</f>
        <v>23049.571773693999</v>
      </c>
      <c r="J3043" s="2">
        <f>VLOOKUP($E3043,
Products!$A$1:$F$201,MATCH(Orders!J$1,Products!$A$1:$F$1,0),0)</f>
        <v>15791.461375569639</v>
      </c>
    </row>
    <row r="3044" spans="1:10">
      <c r="A3044">
        <v>3043</v>
      </c>
      <c r="B3044" s="4">
        <v>45765</v>
      </c>
      <c r="C3044" s="10">
        <f>DATE(YEAR(orders[[#This Row],[order_date]]), MONTH(orders[[#This Row],[order_date]]), 1)</f>
        <v>45748</v>
      </c>
      <c r="D3044" t="s">
        <v>2854</v>
      </c>
      <c r="E3044" t="s">
        <v>535</v>
      </c>
      <c r="F3044" t="str">
        <f>VLOOKUP(orders[[#This Row],[product_id]],Products!A:C,3,0)</f>
        <v>Appliances</v>
      </c>
      <c r="G3044">
        <v>3</v>
      </c>
      <c r="H3044" s="6">
        <v>8.1172751906081267E-2</v>
      </c>
      <c r="I3044" s="2">
        <f>VLOOKUP($E3044,
Products!$A$1:$F$201,MATCH(Orders!I$1,Products!$A$1:$F$1,0),0)</f>
        <v>25188.460642954858</v>
      </c>
      <c r="J3044" s="2">
        <f>VLOOKUP($E3044,
Products!$A$1:$F$201,MATCH(Orders!J$1,Products!$A$1:$F$1,0),0)</f>
        <v>18873.341689191599</v>
      </c>
    </row>
    <row r="3045" spans="1:10">
      <c r="A3045">
        <v>3044</v>
      </c>
      <c r="B3045" s="4">
        <v>44942</v>
      </c>
      <c r="C3045" s="10">
        <f>DATE(YEAR(orders[[#This Row],[order_date]]), MONTH(orders[[#This Row],[order_date]]), 1)</f>
        <v>44927</v>
      </c>
      <c r="D3045" t="s">
        <v>4223</v>
      </c>
      <c r="E3045" t="s">
        <v>619</v>
      </c>
      <c r="F3045" t="str">
        <f>VLOOKUP(orders[[#This Row],[product_id]],Products!A:C,3,0)</f>
        <v>Appliances</v>
      </c>
      <c r="G3045">
        <v>1</v>
      </c>
      <c r="H3045" s="6">
        <v>8.2700373478576478E-2</v>
      </c>
      <c r="I3045" s="2">
        <f>VLOOKUP($E3045,
Products!$A$1:$F$201,MATCH(Orders!I$1,Products!$A$1:$F$1,0),0)</f>
        <v>6040.8433358455886</v>
      </c>
      <c r="J3045" s="2">
        <f>VLOOKUP($E3045,
Products!$A$1:$F$201,MATCH(Orders!J$1,Products!$A$1:$F$1,0),0)</f>
        <v>4363.6239115177623</v>
      </c>
    </row>
    <row r="3046" spans="1:10">
      <c r="A3046">
        <v>3045</v>
      </c>
      <c r="B3046" s="4">
        <v>45919</v>
      </c>
      <c r="C3046" s="10">
        <f>DATE(YEAR(orders[[#This Row],[order_date]]), MONTH(orders[[#This Row],[order_date]]), 1)</f>
        <v>45901</v>
      </c>
      <c r="D3046" t="s">
        <v>1603</v>
      </c>
      <c r="E3046" t="s">
        <v>657</v>
      </c>
      <c r="F3046" t="str">
        <f>VLOOKUP(orders[[#This Row],[product_id]],Products!A:C,3,0)</f>
        <v>Appliances</v>
      </c>
      <c r="G3046">
        <v>2</v>
      </c>
      <c r="H3046" s="6">
        <v>0.10277942570148083</v>
      </c>
      <c r="I3046" s="2">
        <f>VLOOKUP($E3046,
Products!$A$1:$F$201,MATCH(Orders!I$1,Products!$A$1:$F$1,0),0)</f>
        <v>6275.8669412443169</v>
      </c>
      <c r="J3046" s="2">
        <f>VLOOKUP($E3046,
Products!$A$1:$F$201,MATCH(Orders!J$1,Products!$A$1:$F$1,0),0)</f>
        <v>4742.5097602697688</v>
      </c>
    </row>
    <row r="3047" spans="1:10">
      <c r="A3047">
        <v>3046</v>
      </c>
      <c r="B3047" s="4">
        <v>45995</v>
      </c>
      <c r="C3047" s="10">
        <f>DATE(YEAR(orders[[#This Row],[order_date]]), MONTH(orders[[#This Row],[order_date]]), 1)</f>
        <v>45992</v>
      </c>
      <c r="D3047" t="s">
        <v>1488</v>
      </c>
      <c r="E3047" t="s">
        <v>574</v>
      </c>
      <c r="F3047" t="str">
        <f>VLOOKUP(orders[[#This Row],[product_id]],Products!A:C,3,0)</f>
        <v>Electronics</v>
      </c>
      <c r="G3047">
        <v>1</v>
      </c>
      <c r="H3047" s="6">
        <v>0.1839385327780807</v>
      </c>
      <c r="I3047" s="2">
        <f>VLOOKUP($E3047,
Products!$A$1:$F$201,MATCH(Orders!I$1,Products!$A$1:$F$1,0),0)</f>
        <v>30824.427673567101</v>
      </c>
      <c r="J3047" s="2">
        <f>VLOOKUP($E3047,
Products!$A$1:$F$201,MATCH(Orders!J$1,Products!$A$1:$F$1,0),0)</f>
        <v>20473.07476940487</v>
      </c>
    </row>
    <row r="3048" spans="1:10">
      <c r="A3048">
        <v>3047</v>
      </c>
      <c r="B3048" s="4">
        <v>45577</v>
      </c>
      <c r="C3048" s="10">
        <f>DATE(YEAR(orders[[#This Row],[order_date]]), MONTH(orders[[#This Row],[order_date]]), 1)</f>
        <v>45566</v>
      </c>
      <c r="D3048" t="s">
        <v>2700</v>
      </c>
      <c r="E3048" t="s">
        <v>518</v>
      </c>
      <c r="F3048" t="str">
        <f>VLOOKUP(orders[[#This Row],[product_id]],Products!A:C,3,0)</f>
        <v>Electronics</v>
      </c>
      <c r="G3048">
        <v>1</v>
      </c>
      <c r="H3048" s="6">
        <v>0.16726845607186278</v>
      </c>
      <c r="I3048" s="2">
        <f>VLOOKUP($E3048,
Products!$A$1:$F$201,MATCH(Orders!I$1,Products!$A$1:$F$1,0),0)</f>
        <v>23393.890826127132</v>
      </c>
      <c r="J3048" s="2">
        <f>VLOOKUP($E3048,
Products!$A$1:$F$201,MATCH(Orders!J$1,Products!$A$1:$F$1,0),0)</f>
        <v>16064.756531016081</v>
      </c>
    </row>
    <row r="3049" spans="1:10">
      <c r="A3049">
        <v>3048</v>
      </c>
      <c r="B3049" s="4">
        <v>45074</v>
      </c>
      <c r="C3049" s="10">
        <f>DATE(YEAR(orders[[#This Row],[order_date]]), MONTH(orders[[#This Row],[order_date]]), 1)</f>
        <v>45047</v>
      </c>
      <c r="D3049" t="s">
        <v>2290</v>
      </c>
      <c r="E3049" t="s">
        <v>514</v>
      </c>
      <c r="F3049" t="str">
        <f>VLOOKUP(orders[[#This Row],[product_id]],Products!A:C,3,0)</f>
        <v>Electronics</v>
      </c>
      <c r="G3049">
        <v>3</v>
      </c>
      <c r="H3049" s="6">
        <v>0.17489982446807614</v>
      </c>
      <c r="I3049" s="2">
        <f>VLOOKUP($E3049,
Products!$A$1:$F$201,MATCH(Orders!I$1,Products!$A$1:$F$1,0),0)</f>
        <v>16482.730474054071</v>
      </c>
      <c r="J3049" s="2">
        <f>VLOOKUP($E3049,
Products!$A$1:$F$201,MATCH(Orders!J$1,Products!$A$1:$F$1,0),0)</f>
        <v>12480.81165565178</v>
      </c>
    </row>
    <row r="3050" spans="1:10">
      <c r="A3050">
        <v>3049</v>
      </c>
      <c r="B3050" s="4">
        <v>45281</v>
      </c>
      <c r="C3050" s="10">
        <f>DATE(YEAR(orders[[#This Row],[order_date]]), MONTH(orders[[#This Row],[order_date]]), 1)</f>
        <v>45261</v>
      </c>
      <c r="D3050" t="s">
        <v>3121</v>
      </c>
      <c r="E3050" t="s">
        <v>651</v>
      </c>
      <c r="F3050" t="str">
        <f>VLOOKUP(orders[[#This Row],[product_id]],Products!A:C,3,0)</f>
        <v>Electronics</v>
      </c>
      <c r="G3050">
        <v>1</v>
      </c>
      <c r="H3050" s="6">
        <v>0.22353083422971012</v>
      </c>
      <c r="I3050" s="2">
        <f>VLOOKUP($E3050,
Products!$A$1:$F$201,MATCH(Orders!I$1,Products!$A$1:$F$1,0),0)</f>
        <v>28622.091542973511</v>
      </c>
      <c r="J3050" s="2">
        <f>VLOOKUP($E3050,
Products!$A$1:$F$201,MATCH(Orders!J$1,Products!$A$1:$F$1,0),0)</f>
        <v>19327.527634039769</v>
      </c>
    </row>
    <row r="3051" spans="1:10">
      <c r="A3051">
        <v>3050</v>
      </c>
      <c r="B3051" s="4">
        <v>45629</v>
      </c>
      <c r="C3051" s="10">
        <f>DATE(YEAR(orders[[#This Row],[order_date]]), MONTH(orders[[#This Row],[order_date]]), 1)</f>
        <v>45627</v>
      </c>
      <c r="D3051" t="s">
        <v>4016</v>
      </c>
      <c r="E3051" t="s">
        <v>668</v>
      </c>
      <c r="F3051" t="str">
        <f>VLOOKUP(orders[[#This Row],[product_id]],Products!A:C,3,0)</f>
        <v>Electronics</v>
      </c>
      <c r="G3051">
        <v>2</v>
      </c>
      <c r="H3051" s="6">
        <v>0.10187553845251</v>
      </c>
      <c r="I3051" s="2">
        <f>VLOOKUP($E3051,
Products!$A$1:$F$201,MATCH(Orders!I$1,Products!$A$1:$F$1,0),0)</f>
        <v>23702.058773663419</v>
      </c>
      <c r="J3051" s="2">
        <f>VLOOKUP($E3051,
Products!$A$1:$F$201,MATCH(Orders!J$1,Products!$A$1:$F$1,0),0)</f>
        <v>17657.804767621328</v>
      </c>
    </row>
    <row r="3052" spans="1:10">
      <c r="A3052">
        <v>3051</v>
      </c>
      <c r="B3052" s="4">
        <v>45539</v>
      </c>
      <c r="C3052" s="10">
        <f>DATE(YEAR(orders[[#This Row],[order_date]]), MONTH(orders[[#This Row],[order_date]]), 1)</f>
        <v>45536</v>
      </c>
      <c r="D3052" t="s">
        <v>1432</v>
      </c>
      <c r="E3052" t="s">
        <v>637</v>
      </c>
      <c r="F3052" t="str">
        <f>VLOOKUP(orders[[#This Row],[product_id]],Products!A:C,3,0)</f>
        <v>Electronics</v>
      </c>
      <c r="G3052">
        <v>2</v>
      </c>
      <c r="H3052" s="6">
        <v>0.22980010300327042</v>
      </c>
      <c r="I3052" s="2">
        <f>VLOOKUP($E3052,
Products!$A$1:$F$201,MATCH(Orders!I$1,Products!$A$1:$F$1,0),0)</f>
        <v>2722.8882486231741</v>
      </c>
      <c r="J3052" s="2">
        <f>VLOOKUP($E3052,
Products!$A$1:$F$201,MATCH(Orders!J$1,Products!$A$1:$F$1,0),0)</f>
        <v>2155.455197032014</v>
      </c>
    </row>
    <row r="3053" spans="1:10">
      <c r="A3053">
        <v>3052</v>
      </c>
      <c r="B3053" s="4">
        <v>45031</v>
      </c>
      <c r="C3053" s="10">
        <f>DATE(YEAR(orders[[#This Row],[order_date]]), MONTH(orders[[#This Row],[order_date]]), 1)</f>
        <v>45017</v>
      </c>
      <c r="D3053" t="s">
        <v>4068</v>
      </c>
      <c r="E3053" t="s">
        <v>674</v>
      </c>
      <c r="F3053" t="str">
        <f>VLOOKUP(orders[[#This Row],[product_id]],Products!A:C,3,0)</f>
        <v>Appliances</v>
      </c>
      <c r="G3053">
        <v>3</v>
      </c>
      <c r="H3053" s="6">
        <v>0.11785759254800672</v>
      </c>
      <c r="I3053" s="2">
        <f>VLOOKUP($E3053,
Products!$A$1:$F$201,MATCH(Orders!I$1,Products!$A$1:$F$1,0),0)</f>
        <v>6324.5253633508046</v>
      </c>
      <c r="J3053" s="2">
        <f>VLOOKUP($E3053,
Products!$A$1:$F$201,MATCH(Orders!J$1,Products!$A$1:$F$1,0),0)</f>
        <v>4493.055585088201</v>
      </c>
    </row>
    <row r="3054" spans="1:10">
      <c r="A3054">
        <v>3053</v>
      </c>
      <c r="B3054" s="4">
        <v>45322</v>
      </c>
      <c r="C3054" s="10">
        <f>DATE(YEAR(orders[[#This Row],[order_date]]), MONTH(orders[[#This Row],[order_date]]), 1)</f>
        <v>45292</v>
      </c>
      <c r="D3054" t="s">
        <v>3125</v>
      </c>
      <c r="E3054" t="s">
        <v>531</v>
      </c>
      <c r="F3054" t="str">
        <f>VLOOKUP(orders[[#This Row],[product_id]],Products!A:C,3,0)</f>
        <v>Electronics</v>
      </c>
      <c r="G3054">
        <v>1</v>
      </c>
      <c r="H3054" s="6">
        <v>0.19238684032271561</v>
      </c>
      <c r="I3054" s="2">
        <f>VLOOKUP($E3054,
Products!$A$1:$F$201,MATCH(Orders!I$1,Products!$A$1:$F$1,0),0)</f>
        <v>29674.378925417219</v>
      </c>
      <c r="J3054" s="2">
        <f>VLOOKUP($E3054,
Products!$A$1:$F$201,MATCH(Orders!J$1,Products!$A$1:$F$1,0),0)</f>
        <v>20795.30337605517</v>
      </c>
    </row>
    <row r="3055" spans="1:10">
      <c r="A3055">
        <v>3054</v>
      </c>
      <c r="B3055" s="4">
        <v>45532</v>
      </c>
      <c r="C3055" s="10">
        <f>DATE(YEAR(orders[[#This Row],[order_date]]), MONTH(orders[[#This Row],[order_date]]), 1)</f>
        <v>45505</v>
      </c>
      <c r="D3055" t="s">
        <v>3615</v>
      </c>
      <c r="E3055" t="s">
        <v>630</v>
      </c>
      <c r="F3055" t="str">
        <f>VLOOKUP(orders[[#This Row],[product_id]],Products!A:C,3,0)</f>
        <v>Electronics</v>
      </c>
      <c r="G3055">
        <v>1</v>
      </c>
      <c r="H3055" s="6">
        <v>0.14996826370933589</v>
      </c>
      <c r="I3055" s="2">
        <f>VLOOKUP($E3055,
Products!$A$1:$F$201,MATCH(Orders!I$1,Products!$A$1:$F$1,0),0)</f>
        <v>20513.60683859466</v>
      </c>
      <c r="J3055" s="2">
        <f>VLOOKUP($E3055,
Products!$A$1:$F$201,MATCH(Orders!J$1,Products!$A$1:$F$1,0),0)</f>
        <v>14929.268600567289</v>
      </c>
    </row>
    <row r="3056" spans="1:10">
      <c r="A3056">
        <v>3055</v>
      </c>
      <c r="B3056" s="4">
        <v>45777</v>
      </c>
      <c r="C3056" s="10">
        <f>DATE(YEAR(orders[[#This Row],[order_date]]), MONTH(orders[[#This Row],[order_date]]), 1)</f>
        <v>45748</v>
      </c>
      <c r="D3056" t="s">
        <v>2160</v>
      </c>
      <c r="E3056" t="s">
        <v>549</v>
      </c>
      <c r="F3056" t="str">
        <f>VLOOKUP(orders[[#This Row],[product_id]],Products!A:C,3,0)</f>
        <v>Electronics</v>
      </c>
      <c r="G3056">
        <v>3</v>
      </c>
      <c r="H3056" s="6">
        <v>0.20173542367063338</v>
      </c>
      <c r="I3056" s="2">
        <f>VLOOKUP($E3056,
Products!$A$1:$F$201,MATCH(Orders!I$1,Products!$A$1:$F$1,0),0)</f>
        <v>32579.222893763279</v>
      </c>
      <c r="J3056" s="2">
        <f>VLOOKUP($E3056,
Products!$A$1:$F$201,MATCH(Orders!J$1,Products!$A$1:$F$1,0),0)</f>
        <v>22472.912188105081</v>
      </c>
    </row>
    <row r="3057" spans="1:10">
      <c r="A3057">
        <v>3056</v>
      </c>
      <c r="B3057" s="4">
        <v>45368</v>
      </c>
      <c r="C3057" s="10">
        <f>DATE(YEAR(orders[[#This Row],[order_date]]), MONTH(orders[[#This Row],[order_date]]), 1)</f>
        <v>45352</v>
      </c>
      <c r="D3057" t="s">
        <v>3033</v>
      </c>
      <c r="E3057" t="s">
        <v>675</v>
      </c>
      <c r="F3057" t="str">
        <f>VLOOKUP(orders[[#This Row],[product_id]],Products!A:C,3,0)</f>
        <v>Appliances</v>
      </c>
      <c r="G3057">
        <v>2</v>
      </c>
      <c r="H3057" s="6">
        <v>0.12974170552194611</v>
      </c>
      <c r="I3057" s="2">
        <f>VLOOKUP($E3057,
Products!$A$1:$F$201,MATCH(Orders!I$1,Products!$A$1:$F$1,0),0)</f>
        <v>23552.642442203069</v>
      </c>
      <c r="J3057" s="2">
        <f>VLOOKUP($E3057,
Products!$A$1:$F$201,MATCH(Orders!J$1,Products!$A$1:$F$1,0),0)</f>
        <v>17389.42325132497</v>
      </c>
    </row>
    <row r="3058" spans="1:10">
      <c r="A3058">
        <v>3057</v>
      </c>
      <c r="B3058" s="4">
        <v>45799</v>
      </c>
      <c r="C3058" s="10">
        <f>DATE(YEAR(orders[[#This Row],[order_date]]), MONTH(orders[[#This Row],[order_date]]), 1)</f>
        <v>45778</v>
      </c>
      <c r="D3058" t="s">
        <v>4244</v>
      </c>
      <c r="E3058" t="s">
        <v>515</v>
      </c>
      <c r="F3058" t="str">
        <f>VLOOKUP(orders[[#This Row],[product_id]],Products!A:C,3,0)</f>
        <v>Appliances</v>
      </c>
      <c r="G3058">
        <v>1</v>
      </c>
      <c r="H3058" s="6">
        <v>9.7036805133077803E-2</v>
      </c>
      <c r="I3058" s="2">
        <f>VLOOKUP($E3058,
Products!$A$1:$F$201,MATCH(Orders!I$1,Products!$A$1:$F$1,0),0)</f>
        <v>2136.8180837738519</v>
      </c>
      <c r="J3058" s="2">
        <f>VLOOKUP($E3058,
Products!$A$1:$F$201,MATCH(Orders!J$1,Products!$A$1:$F$1,0),0)</f>
        <v>1689.48738136013</v>
      </c>
    </row>
    <row r="3059" spans="1:10">
      <c r="A3059">
        <v>3058</v>
      </c>
      <c r="B3059" s="4">
        <v>45593</v>
      </c>
      <c r="C3059" s="10">
        <f>DATE(YEAR(orders[[#This Row],[order_date]]), MONTH(orders[[#This Row],[order_date]]), 1)</f>
        <v>45566</v>
      </c>
      <c r="D3059" t="s">
        <v>3069</v>
      </c>
      <c r="E3059" t="s">
        <v>610</v>
      </c>
      <c r="F3059" t="str">
        <f>VLOOKUP(orders[[#This Row],[product_id]],Products!A:C,3,0)</f>
        <v>Appliances</v>
      </c>
      <c r="G3059">
        <v>1</v>
      </c>
      <c r="H3059" s="6">
        <v>8.2863998279009685E-2</v>
      </c>
      <c r="I3059" s="2">
        <f>VLOOKUP($E3059,
Products!$A$1:$F$201,MATCH(Orders!I$1,Products!$A$1:$F$1,0),0)</f>
        <v>23456.386855186989</v>
      </c>
      <c r="J3059" s="2">
        <f>VLOOKUP($E3059,
Products!$A$1:$F$201,MATCH(Orders!J$1,Products!$A$1:$F$1,0),0)</f>
        <v>16522.385271144129</v>
      </c>
    </row>
    <row r="3060" spans="1:10">
      <c r="A3060">
        <v>3059</v>
      </c>
      <c r="B3060" s="4">
        <v>45978</v>
      </c>
      <c r="C3060" s="10">
        <f>DATE(YEAR(orders[[#This Row],[order_date]]), MONTH(orders[[#This Row],[order_date]]), 1)</f>
        <v>45962</v>
      </c>
      <c r="D3060" t="s">
        <v>2718</v>
      </c>
      <c r="E3060" t="s">
        <v>611</v>
      </c>
      <c r="F3060" t="str">
        <f>VLOOKUP(orders[[#This Row],[product_id]],Products!A:C,3,0)</f>
        <v>Electronics</v>
      </c>
      <c r="G3060">
        <v>2</v>
      </c>
      <c r="H3060" s="6">
        <v>0.17419570931181894</v>
      </c>
      <c r="I3060" s="2">
        <f>VLOOKUP($E3060,
Products!$A$1:$F$201,MATCH(Orders!I$1,Products!$A$1:$F$1,0),0)</f>
        <v>12041.08303405661</v>
      </c>
      <c r="J3060" s="2">
        <f>VLOOKUP($E3060,
Products!$A$1:$F$201,MATCH(Orders!J$1,Products!$A$1:$F$1,0),0)</f>
        <v>7946.6428283753548</v>
      </c>
    </row>
    <row r="3061" spans="1:10">
      <c r="A3061">
        <v>3060</v>
      </c>
      <c r="B3061" s="4">
        <v>45720</v>
      </c>
      <c r="C3061" s="10">
        <f>DATE(YEAR(orders[[#This Row],[order_date]]), MONTH(orders[[#This Row],[order_date]]), 1)</f>
        <v>45717</v>
      </c>
      <c r="D3061" t="s">
        <v>1806</v>
      </c>
      <c r="E3061" t="s">
        <v>506</v>
      </c>
      <c r="F3061" t="str">
        <f>VLOOKUP(orders[[#This Row],[product_id]],Products!A:C,3,0)</f>
        <v>Electronics</v>
      </c>
      <c r="G3061">
        <v>1</v>
      </c>
      <c r="H3061" s="6">
        <v>0.11265375656106229</v>
      </c>
      <c r="I3061" s="2">
        <f>VLOOKUP($E3061,
Products!$A$1:$F$201,MATCH(Orders!I$1,Products!$A$1:$F$1,0),0)</f>
        <v>2354.115904304108</v>
      </c>
      <c r="J3061" s="2">
        <f>VLOOKUP($E3061,
Products!$A$1:$F$201,MATCH(Orders!J$1,Products!$A$1:$F$1,0),0)</f>
        <v>1810.784620830796</v>
      </c>
    </row>
    <row r="3062" spans="1:10">
      <c r="A3062">
        <v>3061</v>
      </c>
      <c r="B3062" s="4">
        <v>45401</v>
      </c>
      <c r="C3062" s="10">
        <f>DATE(YEAR(orders[[#This Row],[order_date]]), MONTH(orders[[#This Row],[order_date]]), 1)</f>
        <v>45383</v>
      </c>
      <c r="D3062" t="s">
        <v>1521</v>
      </c>
      <c r="E3062" t="s">
        <v>687</v>
      </c>
      <c r="F3062" t="str">
        <f>VLOOKUP(orders[[#This Row],[product_id]],Products!A:C,3,0)</f>
        <v>Electronics</v>
      </c>
      <c r="G3062">
        <v>3</v>
      </c>
      <c r="H3062" s="6">
        <v>0.10560669839993669</v>
      </c>
      <c r="I3062" s="2">
        <f>VLOOKUP($E3062,
Products!$A$1:$F$201,MATCH(Orders!I$1,Products!$A$1:$F$1,0),0)</f>
        <v>12143.737276429891</v>
      </c>
      <c r="J3062" s="2">
        <f>VLOOKUP($E3062,
Products!$A$1:$F$201,MATCH(Orders!J$1,Products!$A$1:$F$1,0),0)</f>
        <v>9077.1957392673976</v>
      </c>
    </row>
    <row r="3063" spans="1:10">
      <c r="A3063">
        <v>3062</v>
      </c>
      <c r="B3063" s="4">
        <v>45554</v>
      </c>
      <c r="C3063" s="10">
        <f>DATE(YEAR(orders[[#This Row],[order_date]]), MONTH(orders[[#This Row],[order_date]]), 1)</f>
        <v>45536</v>
      </c>
      <c r="D3063" t="s">
        <v>856</v>
      </c>
      <c r="E3063" t="s">
        <v>649</v>
      </c>
      <c r="F3063" t="str">
        <f>VLOOKUP(orders[[#This Row],[product_id]],Products!A:C,3,0)</f>
        <v>Electronics</v>
      </c>
      <c r="G3063">
        <v>1</v>
      </c>
      <c r="H3063" s="6">
        <v>0.19318020165268773</v>
      </c>
      <c r="I3063" s="2">
        <f>VLOOKUP($E3063,
Products!$A$1:$F$201,MATCH(Orders!I$1,Products!$A$1:$F$1,0),0)</f>
        <v>13109.676759490871</v>
      </c>
      <c r="J3063" s="2">
        <f>VLOOKUP($E3063,
Products!$A$1:$F$201,MATCH(Orders!J$1,Products!$A$1:$F$1,0),0)</f>
        <v>9497.2301945627187</v>
      </c>
    </row>
    <row r="3064" spans="1:10">
      <c r="A3064">
        <v>3063</v>
      </c>
      <c r="B3064" s="4">
        <v>45428</v>
      </c>
      <c r="C3064" s="10">
        <f>DATE(YEAR(orders[[#This Row],[order_date]]), MONTH(orders[[#This Row],[order_date]]), 1)</f>
        <v>45413</v>
      </c>
      <c r="D3064" t="s">
        <v>4173</v>
      </c>
      <c r="E3064" t="s">
        <v>551</v>
      </c>
      <c r="F3064" t="str">
        <f>VLOOKUP(orders[[#This Row],[product_id]],Products!A:C,3,0)</f>
        <v>Appliances</v>
      </c>
      <c r="G3064">
        <v>3</v>
      </c>
      <c r="H3064" s="6">
        <v>0.14756242644763751</v>
      </c>
      <c r="I3064" s="2">
        <f>VLOOKUP($E3064,
Products!$A$1:$F$201,MATCH(Orders!I$1,Products!$A$1:$F$1,0),0)</f>
        <v>5988.538916083141</v>
      </c>
      <c r="J3064" s="2">
        <f>VLOOKUP($E3064,
Products!$A$1:$F$201,MATCH(Orders!J$1,Products!$A$1:$F$1,0),0)</f>
        <v>4180.5955033056744</v>
      </c>
    </row>
    <row r="3065" spans="1:10">
      <c r="A3065">
        <v>3064</v>
      </c>
      <c r="B3065" s="4">
        <v>45274</v>
      </c>
      <c r="C3065" s="10">
        <f>DATE(YEAR(orders[[#This Row],[order_date]]), MONTH(orders[[#This Row],[order_date]]), 1)</f>
        <v>45261</v>
      </c>
      <c r="D3065" t="s">
        <v>1714</v>
      </c>
      <c r="E3065" t="s">
        <v>646</v>
      </c>
      <c r="F3065" t="str">
        <f>VLOOKUP(orders[[#This Row],[product_id]],Products!A:C,3,0)</f>
        <v>Electronics</v>
      </c>
      <c r="G3065">
        <v>1</v>
      </c>
      <c r="H3065" s="6">
        <v>0.11069343717591409</v>
      </c>
      <c r="I3065" s="2">
        <f>VLOOKUP($E3065,
Products!$A$1:$F$201,MATCH(Orders!I$1,Products!$A$1:$F$1,0),0)</f>
        <v>18424.12750052143</v>
      </c>
      <c r="J3065" s="2">
        <f>VLOOKUP($E3065,
Products!$A$1:$F$201,MATCH(Orders!J$1,Products!$A$1:$F$1,0),0)</f>
        <v>14575.25356690323</v>
      </c>
    </row>
    <row r="3066" spans="1:10">
      <c r="A3066">
        <v>3065</v>
      </c>
      <c r="B3066" s="4">
        <v>45944</v>
      </c>
      <c r="C3066" s="10">
        <f>DATE(YEAR(orders[[#This Row],[order_date]]), MONTH(orders[[#This Row],[order_date]]), 1)</f>
        <v>45931</v>
      </c>
      <c r="D3066" t="s">
        <v>2225</v>
      </c>
      <c r="E3066" t="s">
        <v>569</v>
      </c>
      <c r="F3066" t="str">
        <f>VLOOKUP(orders[[#This Row],[product_id]],Products!A:C,3,0)</f>
        <v>Electronics</v>
      </c>
      <c r="G3066">
        <v>1</v>
      </c>
      <c r="H3066" s="6">
        <v>0.16381581510860463</v>
      </c>
      <c r="I3066" s="2">
        <f>VLOOKUP($E3066,
Products!$A$1:$F$201,MATCH(Orders!I$1,Products!$A$1:$F$1,0),0)</f>
        <v>30739.034547193129</v>
      </c>
      <c r="J3066" s="2">
        <f>VLOOKUP($E3066,
Products!$A$1:$F$201,MATCH(Orders!J$1,Products!$A$1:$F$1,0),0)</f>
        <v>22938.60345365321</v>
      </c>
    </row>
    <row r="3067" spans="1:10">
      <c r="A3067">
        <v>3066</v>
      </c>
      <c r="B3067" s="4">
        <v>45496</v>
      </c>
      <c r="C3067" s="10">
        <f>DATE(YEAR(orders[[#This Row],[order_date]]), MONTH(orders[[#This Row],[order_date]]), 1)</f>
        <v>45474</v>
      </c>
      <c r="D3067" t="s">
        <v>2026</v>
      </c>
      <c r="E3067" t="s">
        <v>583</v>
      </c>
      <c r="F3067" t="str">
        <f>VLOOKUP(orders[[#This Row],[product_id]],Products!A:C,3,0)</f>
        <v>Electronics</v>
      </c>
      <c r="G3067">
        <v>1</v>
      </c>
      <c r="H3067" s="6">
        <v>0.13142631237929417</v>
      </c>
      <c r="I3067" s="2">
        <f>VLOOKUP($E3067,
Products!$A$1:$F$201,MATCH(Orders!I$1,Products!$A$1:$F$1,0),0)</f>
        <v>22677.574574249091</v>
      </c>
      <c r="J3067" s="2">
        <f>VLOOKUP($E3067,
Products!$A$1:$F$201,MATCH(Orders!J$1,Products!$A$1:$F$1,0),0)</f>
        <v>16593.91273362303</v>
      </c>
    </row>
    <row r="3068" spans="1:10">
      <c r="A3068">
        <v>3067</v>
      </c>
      <c r="B3068" s="4">
        <v>45621</v>
      </c>
      <c r="C3068" s="10">
        <f>DATE(YEAR(orders[[#This Row],[order_date]]), MONTH(orders[[#This Row],[order_date]]), 1)</f>
        <v>45597</v>
      </c>
      <c r="D3068" t="s">
        <v>1374</v>
      </c>
      <c r="E3068" t="s">
        <v>592</v>
      </c>
      <c r="F3068" t="str">
        <f>VLOOKUP(orders[[#This Row],[product_id]],Products!A:C,3,0)</f>
        <v>Electronics</v>
      </c>
      <c r="G3068">
        <v>1</v>
      </c>
      <c r="H3068" s="6">
        <v>0.13062962948787438</v>
      </c>
      <c r="I3068" s="2">
        <f>VLOOKUP($E3068,
Products!$A$1:$F$201,MATCH(Orders!I$1,Products!$A$1:$F$1,0),0)</f>
        <v>12221.95918536383</v>
      </c>
      <c r="J3068" s="2">
        <f>VLOOKUP($E3068,
Products!$A$1:$F$201,MATCH(Orders!J$1,Products!$A$1:$F$1,0),0)</f>
        <v>9737.7215556427309</v>
      </c>
    </row>
    <row r="3069" spans="1:10">
      <c r="A3069">
        <v>3068</v>
      </c>
      <c r="B3069" s="4">
        <v>44952</v>
      </c>
      <c r="C3069" s="10">
        <f>DATE(YEAR(orders[[#This Row],[order_date]]), MONTH(orders[[#This Row],[order_date]]), 1)</f>
        <v>44927</v>
      </c>
      <c r="D3069" t="s">
        <v>4487</v>
      </c>
      <c r="E3069" t="s">
        <v>688</v>
      </c>
      <c r="F3069" t="str">
        <f>VLOOKUP(orders[[#This Row],[product_id]],Products!A:C,3,0)</f>
        <v>Appliances</v>
      </c>
      <c r="G3069">
        <v>2</v>
      </c>
      <c r="H3069" s="6">
        <v>5.397174880140107E-2</v>
      </c>
      <c r="I3069" s="2">
        <f>VLOOKUP($E3069,
Products!$A$1:$F$201,MATCH(Orders!I$1,Products!$A$1:$F$1,0),0)</f>
        <v>5983.6860426434141</v>
      </c>
      <c r="J3069" s="2">
        <f>VLOOKUP($E3069,
Products!$A$1:$F$201,MATCH(Orders!J$1,Products!$A$1:$F$1,0),0)</f>
        <v>3911.563059036529</v>
      </c>
    </row>
    <row r="3070" spans="1:10">
      <c r="A3070">
        <v>3069</v>
      </c>
      <c r="B3070" s="4">
        <v>45143</v>
      </c>
      <c r="C3070" s="10">
        <f>DATE(YEAR(orders[[#This Row],[order_date]]), MONTH(orders[[#This Row],[order_date]]), 1)</f>
        <v>45139</v>
      </c>
      <c r="D3070" t="s">
        <v>4673</v>
      </c>
      <c r="E3070" t="s">
        <v>568</v>
      </c>
      <c r="F3070" t="str">
        <f>VLOOKUP(orders[[#This Row],[product_id]],Products!A:C,3,0)</f>
        <v>Electronics</v>
      </c>
      <c r="G3070">
        <v>1</v>
      </c>
      <c r="H3070" s="6">
        <v>0.14212041153413246</v>
      </c>
      <c r="I3070" s="2">
        <f>VLOOKUP($E3070,
Products!$A$1:$F$201,MATCH(Orders!I$1,Products!$A$1:$F$1,0),0)</f>
        <v>21702.72353355262</v>
      </c>
      <c r="J3070" s="2">
        <f>VLOOKUP($E3070,
Products!$A$1:$F$201,MATCH(Orders!J$1,Products!$A$1:$F$1,0),0)</f>
        <v>17244.710704747551</v>
      </c>
    </row>
    <row r="3071" spans="1:10">
      <c r="A3071">
        <v>3070</v>
      </c>
      <c r="B3071" s="4">
        <v>45763</v>
      </c>
      <c r="C3071" s="10">
        <f>DATE(YEAR(orders[[#This Row],[order_date]]), MONTH(orders[[#This Row],[order_date]]), 1)</f>
        <v>45748</v>
      </c>
      <c r="D3071" t="s">
        <v>1112</v>
      </c>
      <c r="E3071" t="s">
        <v>651</v>
      </c>
      <c r="F3071" t="str">
        <f>VLOOKUP(orders[[#This Row],[product_id]],Products!A:C,3,0)</f>
        <v>Electronics</v>
      </c>
      <c r="G3071">
        <v>3</v>
      </c>
      <c r="H3071" s="6">
        <v>0.13289000890410996</v>
      </c>
      <c r="I3071" s="2">
        <f>VLOOKUP($E3071,
Products!$A$1:$F$201,MATCH(Orders!I$1,Products!$A$1:$F$1,0),0)</f>
        <v>28622.091542973511</v>
      </c>
      <c r="J3071" s="2">
        <f>VLOOKUP($E3071,
Products!$A$1:$F$201,MATCH(Orders!J$1,Products!$A$1:$F$1,0),0)</f>
        <v>19327.527634039769</v>
      </c>
    </row>
    <row r="3072" spans="1:10">
      <c r="A3072">
        <v>3071</v>
      </c>
      <c r="B3072" s="4">
        <v>45700</v>
      </c>
      <c r="C3072" s="10">
        <f>DATE(YEAR(orders[[#This Row],[order_date]]), MONTH(orders[[#This Row],[order_date]]), 1)</f>
        <v>45689</v>
      </c>
      <c r="D3072" t="s">
        <v>3040</v>
      </c>
      <c r="E3072" t="s">
        <v>566</v>
      </c>
      <c r="F3072" t="str">
        <f>VLOOKUP(orders[[#This Row],[product_id]],Products!A:C,3,0)</f>
        <v>Electronics</v>
      </c>
      <c r="G3072">
        <v>2</v>
      </c>
      <c r="H3072" s="6">
        <v>0.17716202556134672</v>
      </c>
      <c r="I3072" s="2">
        <f>VLOOKUP($E3072,
Products!$A$1:$F$201,MATCH(Orders!I$1,Products!$A$1:$F$1,0),0)</f>
        <v>16858.5225334635</v>
      </c>
      <c r="J3072" s="2">
        <f>VLOOKUP($E3072,
Products!$A$1:$F$201,MATCH(Orders!J$1,Products!$A$1:$F$1,0),0)</f>
        <v>11855.743620634101</v>
      </c>
    </row>
    <row r="3073" spans="1:10">
      <c r="A3073">
        <v>3072</v>
      </c>
      <c r="B3073" s="4">
        <v>45973</v>
      </c>
      <c r="C3073" s="10">
        <f>DATE(YEAR(orders[[#This Row],[order_date]]), MONTH(orders[[#This Row],[order_date]]), 1)</f>
        <v>45962</v>
      </c>
      <c r="D3073" t="s">
        <v>4270</v>
      </c>
      <c r="E3073" t="s">
        <v>597</v>
      </c>
      <c r="F3073" t="str">
        <f>VLOOKUP(orders[[#This Row],[product_id]],Products!A:C,3,0)</f>
        <v>Appliances</v>
      </c>
      <c r="G3073">
        <v>3</v>
      </c>
      <c r="H3073" s="6">
        <v>0.12132429542557646</v>
      </c>
      <c r="I3073" s="2">
        <f>VLOOKUP($E3073,
Products!$A$1:$F$201,MATCH(Orders!I$1,Products!$A$1:$F$1,0),0)</f>
        <v>22545.827750919081</v>
      </c>
      <c r="J3073" s="2">
        <f>VLOOKUP($E3073,
Products!$A$1:$F$201,MATCH(Orders!J$1,Products!$A$1:$F$1,0),0)</f>
        <v>15091.172935360129</v>
      </c>
    </row>
    <row r="3074" spans="1:10">
      <c r="A3074">
        <v>3073</v>
      </c>
      <c r="B3074" s="4">
        <v>45596</v>
      </c>
      <c r="C3074" s="10">
        <f>DATE(YEAR(orders[[#This Row],[order_date]]), MONTH(orders[[#This Row],[order_date]]), 1)</f>
        <v>45566</v>
      </c>
      <c r="D3074" t="s">
        <v>3670</v>
      </c>
      <c r="E3074" t="s">
        <v>628</v>
      </c>
      <c r="F3074" t="str">
        <f>VLOOKUP(orders[[#This Row],[product_id]],Products!A:C,3,0)</f>
        <v>Electronics</v>
      </c>
      <c r="G3074">
        <v>1</v>
      </c>
      <c r="H3074" s="6">
        <v>0.11203279700763745</v>
      </c>
      <c r="I3074" s="2">
        <f>VLOOKUP($E3074,
Products!$A$1:$F$201,MATCH(Orders!I$1,Products!$A$1:$F$1,0),0)</f>
        <v>2480.4343676348258</v>
      </c>
      <c r="J3074" s="2">
        <f>VLOOKUP($E3074,
Products!$A$1:$F$201,MATCH(Orders!J$1,Products!$A$1:$F$1,0),0)</f>
        <v>1932.862959692628</v>
      </c>
    </row>
    <row r="3075" spans="1:10">
      <c r="A3075">
        <v>3074</v>
      </c>
      <c r="B3075" s="4">
        <v>45644</v>
      </c>
      <c r="C3075" s="10">
        <f>DATE(YEAR(orders[[#This Row],[order_date]]), MONTH(orders[[#This Row],[order_date]]), 1)</f>
        <v>45627</v>
      </c>
      <c r="D3075" t="s">
        <v>4313</v>
      </c>
      <c r="E3075" t="s">
        <v>525</v>
      </c>
      <c r="F3075" t="str">
        <f>VLOOKUP(orders[[#This Row],[product_id]],Products!A:C,3,0)</f>
        <v>Electronics</v>
      </c>
      <c r="G3075">
        <v>2</v>
      </c>
      <c r="H3075" s="6">
        <v>0.20241093908002727</v>
      </c>
      <c r="I3075" s="2">
        <f>VLOOKUP($E3075,
Products!$A$1:$F$201,MATCH(Orders!I$1,Products!$A$1:$F$1,0),0)</f>
        <v>2441.7405612875209</v>
      </c>
      <c r="J3075" s="2">
        <f>VLOOKUP($E3075,
Products!$A$1:$F$201,MATCH(Orders!J$1,Products!$A$1:$F$1,0),0)</f>
        <v>1934.1373706011941</v>
      </c>
    </row>
    <row r="3076" spans="1:10">
      <c r="A3076">
        <v>3075</v>
      </c>
      <c r="B3076" s="4">
        <v>45236</v>
      </c>
      <c r="C3076" s="10">
        <f>DATE(YEAR(orders[[#This Row],[order_date]]), MONTH(orders[[#This Row],[order_date]]), 1)</f>
        <v>45231</v>
      </c>
      <c r="D3076" t="s">
        <v>4233</v>
      </c>
      <c r="E3076" t="s">
        <v>698</v>
      </c>
      <c r="F3076" t="str">
        <f>VLOOKUP(orders[[#This Row],[product_id]],Products!A:C,3,0)</f>
        <v>Appliances</v>
      </c>
      <c r="G3076">
        <v>3</v>
      </c>
      <c r="H3076" s="6">
        <v>9.9765333942932896E-2</v>
      </c>
      <c r="I3076" s="2">
        <f>VLOOKUP($E3076,
Products!$A$1:$F$201,MATCH(Orders!I$1,Products!$A$1:$F$1,0),0)</f>
        <v>5562.620248272905</v>
      </c>
      <c r="J3076" s="2">
        <f>VLOOKUP($E3076,
Products!$A$1:$F$201,MATCH(Orders!J$1,Products!$A$1:$F$1,0),0)</f>
        <v>4191.9477694447714</v>
      </c>
    </row>
    <row r="3077" spans="1:10">
      <c r="A3077">
        <v>3076</v>
      </c>
      <c r="B3077" s="4">
        <v>45525</v>
      </c>
      <c r="C3077" s="10">
        <f>DATE(YEAR(orders[[#This Row],[order_date]]), MONTH(orders[[#This Row],[order_date]]), 1)</f>
        <v>45505</v>
      </c>
      <c r="D3077" t="s">
        <v>1197</v>
      </c>
      <c r="E3077" t="s">
        <v>569</v>
      </c>
      <c r="F3077" t="str">
        <f>VLOOKUP(orders[[#This Row],[product_id]],Products!A:C,3,0)</f>
        <v>Electronics</v>
      </c>
      <c r="G3077">
        <v>2</v>
      </c>
      <c r="H3077" s="6">
        <v>0.13181757526506294</v>
      </c>
      <c r="I3077" s="2">
        <f>VLOOKUP($E3077,
Products!$A$1:$F$201,MATCH(Orders!I$1,Products!$A$1:$F$1,0),0)</f>
        <v>30739.034547193129</v>
      </c>
      <c r="J3077" s="2">
        <f>VLOOKUP($E3077,
Products!$A$1:$F$201,MATCH(Orders!J$1,Products!$A$1:$F$1,0),0)</f>
        <v>22938.60345365321</v>
      </c>
    </row>
    <row r="3078" spans="1:10">
      <c r="A3078">
        <v>3077</v>
      </c>
      <c r="B3078" s="4">
        <v>45193</v>
      </c>
      <c r="C3078" s="10">
        <f>DATE(YEAR(orders[[#This Row],[order_date]]), MONTH(orders[[#This Row],[order_date]]), 1)</f>
        <v>45170</v>
      </c>
      <c r="D3078" t="s">
        <v>1738</v>
      </c>
      <c r="E3078" t="s">
        <v>581</v>
      </c>
      <c r="F3078" t="str">
        <f>VLOOKUP(orders[[#This Row],[product_id]],Products!A:C,3,0)</f>
        <v>Appliances</v>
      </c>
      <c r="G3078">
        <v>2</v>
      </c>
      <c r="H3078" s="6">
        <v>8.9048997475353539E-2</v>
      </c>
      <c r="I3078" s="2">
        <f>VLOOKUP($E3078,
Products!$A$1:$F$201,MATCH(Orders!I$1,Products!$A$1:$F$1,0),0)</f>
        <v>6177.7225527132859</v>
      </c>
      <c r="J3078" s="2">
        <f>VLOOKUP($E3078,
Products!$A$1:$F$201,MATCH(Orders!J$1,Products!$A$1:$F$1,0),0)</f>
        <v>4208.1013641193986</v>
      </c>
    </row>
    <row r="3079" spans="1:10">
      <c r="A3079">
        <v>3078</v>
      </c>
      <c r="B3079" s="4">
        <v>45572</v>
      </c>
      <c r="C3079" s="10">
        <f>DATE(YEAR(orders[[#This Row],[order_date]]), MONTH(orders[[#This Row],[order_date]]), 1)</f>
        <v>45566</v>
      </c>
      <c r="D3079" t="s">
        <v>2647</v>
      </c>
      <c r="E3079" t="s">
        <v>697</v>
      </c>
      <c r="F3079" t="str">
        <f>VLOOKUP(orders[[#This Row],[product_id]],Products!A:C,3,0)</f>
        <v>Electronics</v>
      </c>
      <c r="G3079">
        <v>3</v>
      </c>
      <c r="H3079" s="6">
        <v>0.24333849444777303</v>
      </c>
      <c r="I3079" s="2">
        <f>VLOOKUP($E3079,
Products!$A$1:$F$201,MATCH(Orders!I$1,Products!$A$1:$F$1,0),0)</f>
        <v>17528.463836680221</v>
      </c>
      <c r="J3079" s="2">
        <f>VLOOKUP($E3079,
Products!$A$1:$F$201,MATCH(Orders!J$1,Products!$A$1:$F$1,0),0)</f>
        <v>11565.98358924177</v>
      </c>
    </row>
    <row r="3080" spans="1:10">
      <c r="A3080">
        <v>3079</v>
      </c>
      <c r="B3080" s="4">
        <v>45949</v>
      </c>
      <c r="C3080" s="10">
        <f>DATE(YEAR(orders[[#This Row],[order_date]]), MONTH(orders[[#This Row],[order_date]]), 1)</f>
        <v>45931</v>
      </c>
      <c r="D3080" t="s">
        <v>1861</v>
      </c>
      <c r="E3080" t="s">
        <v>612</v>
      </c>
      <c r="F3080" t="str">
        <f>VLOOKUP(orders[[#This Row],[product_id]],Products!A:C,3,0)</f>
        <v>Electronics</v>
      </c>
      <c r="G3080">
        <v>1</v>
      </c>
      <c r="H3080" s="6">
        <v>0.24347256370136616</v>
      </c>
      <c r="I3080" s="2">
        <f>VLOOKUP($E3080,
Products!$A$1:$F$201,MATCH(Orders!I$1,Products!$A$1:$F$1,0),0)</f>
        <v>2704.041843529928</v>
      </c>
      <c r="J3080" s="2">
        <f>VLOOKUP($E3080,
Products!$A$1:$F$201,MATCH(Orders!J$1,Products!$A$1:$F$1,0),0)</f>
        <v>2158.9135708713038</v>
      </c>
    </row>
    <row r="3081" spans="1:10">
      <c r="A3081">
        <v>3080</v>
      </c>
      <c r="B3081" s="4">
        <v>45376</v>
      </c>
      <c r="C3081" s="10">
        <f>DATE(YEAR(orders[[#This Row],[order_date]]), MONTH(orders[[#This Row],[order_date]]), 1)</f>
        <v>45352</v>
      </c>
      <c r="D3081" t="s">
        <v>1806</v>
      </c>
      <c r="E3081" t="s">
        <v>646</v>
      </c>
      <c r="F3081" t="str">
        <f>VLOOKUP(orders[[#This Row],[product_id]],Products!A:C,3,0)</f>
        <v>Electronics</v>
      </c>
      <c r="G3081">
        <v>1</v>
      </c>
      <c r="H3081" s="6">
        <v>0.17979141752608102</v>
      </c>
      <c r="I3081" s="2">
        <f>VLOOKUP($E3081,
Products!$A$1:$F$201,MATCH(Orders!I$1,Products!$A$1:$F$1,0),0)</f>
        <v>18424.12750052143</v>
      </c>
      <c r="J3081" s="2">
        <f>VLOOKUP($E3081,
Products!$A$1:$F$201,MATCH(Orders!J$1,Products!$A$1:$F$1,0),0)</f>
        <v>14575.25356690323</v>
      </c>
    </row>
    <row r="3082" spans="1:10">
      <c r="A3082">
        <v>3081</v>
      </c>
      <c r="B3082" s="4">
        <v>45491</v>
      </c>
      <c r="C3082" s="10">
        <f>DATE(YEAR(orders[[#This Row],[order_date]]), MONTH(orders[[#This Row],[order_date]]), 1)</f>
        <v>45474</v>
      </c>
      <c r="D3082" t="s">
        <v>3491</v>
      </c>
      <c r="E3082" t="s">
        <v>701</v>
      </c>
      <c r="F3082" t="str">
        <f>VLOOKUP(orders[[#This Row],[product_id]],Products!A:C,3,0)</f>
        <v>Electronics</v>
      </c>
      <c r="G3082">
        <v>1</v>
      </c>
      <c r="H3082" s="6">
        <v>0.11470449409843995</v>
      </c>
      <c r="I3082" s="2">
        <f>VLOOKUP($E3082,
Products!$A$1:$F$201,MATCH(Orders!I$1,Products!$A$1:$F$1,0),0)</f>
        <v>19562.35470664543</v>
      </c>
      <c r="J3082" s="2">
        <f>VLOOKUP($E3082,
Products!$A$1:$F$201,MATCH(Orders!J$1,Products!$A$1:$F$1,0),0)</f>
        <v>13782.49498098754</v>
      </c>
    </row>
    <row r="3083" spans="1:10">
      <c r="A3083">
        <v>3082</v>
      </c>
      <c r="B3083" s="4">
        <v>45986</v>
      </c>
      <c r="C3083" s="10">
        <f>DATE(YEAR(orders[[#This Row],[order_date]]), MONTH(orders[[#This Row],[order_date]]), 1)</f>
        <v>45962</v>
      </c>
      <c r="D3083" t="s">
        <v>2884</v>
      </c>
      <c r="E3083" t="s">
        <v>703</v>
      </c>
      <c r="F3083" t="str">
        <f>VLOOKUP(orders[[#This Row],[product_id]],Products!A:C,3,0)</f>
        <v>Appliances</v>
      </c>
      <c r="G3083">
        <v>1</v>
      </c>
      <c r="H3083" s="6">
        <v>5.7324936264122953E-2</v>
      </c>
      <c r="I3083" s="2">
        <f>VLOOKUP($E3083,
Products!$A$1:$F$201,MATCH(Orders!I$1,Products!$A$1:$F$1,0),0)</f>
        <v>23763.82929975582</v>
      </c>
      <c r="J3083" s="2">
        <f>VLOOKUP($E3083,
Products!$A$1:$F$201,MATCH(Orders!J$1,Products!$A$1:$F$1,0),0)</f>
        <v>17833.36818447417</v>
      </c>
    </row>
    <row r="3084" spans="1:10">
      <c r="A3084">
        <v>3083</v>
      </c>
      <c r="B3084" s="4">
        <v>44954</v>
      </c>
      <c r="C3084" s="10">
        <f>DATE(YEAR(orders[[#This Row],[order_date]]), MONTH(orders[[#This Row],[order_date]]), 1)</f>
        <v>44927</v>
      </c>
      <c r="D3084" t="s">
        <v>1702</v>
      </c>
      <c r="E3084" t="s">
        <v>562</v>
      </c>
      <c r="F3084" t="str">
        <f>VLOOKUP(orders[[#This Row],[product_id]],Products!A:C,3,0)</f>
        <v>Electronics</v>
      </c>
      <c r="G3084">
        <v>1</v>
      </c>
      <c r="H3084" s="6">
        <v>0.10404713854891706</v>
      </c>
      <c r="I3084" s="2">
        <f>VLOOKUP($E3084,
Products!$A$1:$F$201,MATCH(Orders!I$1,Products!$A$1:$F$1,0),0)</f>
        <v>2550.478597498749</v>
      </c>
      <c r="J3084" s="2">
        <f>VLOOKUP($E3084,
Products!$A$1:$F$201,MATCH(Orders!J$1,Products!$A$1:$F$1,0),0)</f>
        <v>1688.129752018375</v>
      </c>
    </row>
    <row r="3085" spans="1:10">
      <c r="A3085">
        <v>3084</v>
      </c>
      <c r="B3085" s="4">
        <v>45146</v>
      </c>
      <c r="C3085" s="10">
        <f>DATE(YEAR(orders[[#This Row],[order_date]]), MONTH(orders[[#This Row],[order_date]]), 1)</f>
        <v>45139</v>
      </c>
      <c r="D3085" t="s">
        <v>2617</v>
      </c>
      <c r="E3085" t="s">
        <v>550</v>
      </c>
      <c r="F3085" t="str">
        <f>VLOOKUP(orders[[#This Row],[product_id]],Products!A:C,3,0)</f>
        <v>Electronics</v>
      </c>
      <c r="G3085">
        <v>1</v>
      </c>
      <c r="H3085" s="6">
        <v>0.16227997876478437</v>
      </c>
      <c r="I3085" s="2">
        <f>VLOOKUP($E3085,
Products!$A$1:$F$201,MATCH(Orders!I$1,Products!$A$1:$F$1,0),0)</f>
        <v>21928.70634496431</v>
      </c>
      <c r="J3085" s="2">
        <f>VLOOKUP($E3085,
Products!$A$1:$F$201,MATCH(Orders!J$1,Products!$A$1:$F$1,0),0)</f>
        <v>17227.037321653719</v>
      </c>
    </row>
    <row r="3086" spans="1:10">
      <c r="A3086">
        <v>3085</v>
      </c>
      <c r="B3086" s="4">
        <v>45332</v>
      </c>
      <c r="C3086" s="10">
        <f>DATE(YEAR(orders[[#This Row],[order_date]]), MONTH(orders[[#This Row],[order_date]]), 1)</f>
        <v>45323</v>
      </c>
      <c r="D3086" t="s">
        <v>2141</v>
      </c>
      <c r="E3086" t="s">
        <v>625</v>
      </c>
      <c r="F3086" t="str">
        <f>VLOOKUP(orders[[#This Row],[product_id]],Products!A:C,3,0)</f>
        <v>Electronics</v>
      </c>
      <c r="G3086">
        <v>2</v>
      </c>
      <c r="H3086" s="6">
        <v>0.23641277397689395</v>
      </c>
      <c r="I3086" s="2">
        <f>VLOOKUP($E3086,
Products!$A$1:$F$201,MATCH(Orders!I$1,Products!$A$1:$F$1,0),0)</f>
        <v>11578.815958005471</v>
      </c>
      <c r="J3086" s="2">
        <f>VLOOKUP($E3086,
Products!$A$1:$F$201,MATCH(Orders!J$1,Products!$A$1:$F$1,0),0)</f>
        <v>7854.7306959992193</v>
      </c>
    </row>
    <row r="3087" spans="1:10">
      <c r="A3087">
        <v>3086</v>
      </c>
      <c r="B3087" s="4">
        <v>45197</v>
      </c>
      <c r="C3087" s="10">
        <f>DATE(YEAR(orders[[#This Row],[order_date]]), MONTH(orders[[#This Row],[order_date]]), 1)</f>
        <v>45170</v>
      </c>
      <c r="D3087" t="s">
        <v>1819</v>
      </c>
      <c r="E3087" t="s">
        <v>591</v>
      </c>
      <c r="F3087" t="str">
        <f>VLOOKUP(orders[[#This Row],[product_id]],Products!A:C,3,0)</f>
        <v>Appliances</v>
      </c>
      <c r="G3087">
        <v>2</v>
      </c>
      <c r="H3087" s="6">
        <v>6.8509841251808465E-2</v>
      </c>
      <c r="I3087" s="2">
        <f>VLOOKUP($E3087,
Products!$A$1:$F$201,MATCH(Orders!I$1,Products!$A$1:$F$1,0),0)</f>
        <v>5828.0678031706884</v>
      </c>
      <c r="J3087" s="2">
        <f>VLOOKUP($E3087,
Products!$A$1:$F$201,MATCH(Orders!J$1,Products!$A$1:$F$1,0),0)</f>
        <v>3928.741316454903</v>
      </c>
    </row>
    <row r="3088" spans="1:10">
      <c r="A3088">
        <v>3087</v>
      </c>
      <c r="B3088" s="4">
        <v>45718</v>
      </c>
      <c r="C3088" s="10">
        <f>DATE(YEAR(orders[[#This Row],[order_date]]), MONTH(orders[[#This Row],[order_date]]), 1)</f>
        <v>45717</v>
      </c>
      <c r="D3088" t="s">
        <v>3251</v>
      </c>
      <c r="E3088" t="s">
        <v>543</v>
      </c>
      <c r="F3088" t="str">
        <f>VLOOKUP(orders[[#This Row],[product_id]],Products!A:C,3,0)</f>
        <v>Appliances</v>
      </c>
      <c r="G3088">
        <v>2</v>
      </c>
      <c r="H3088" s="6">
        <v>0.1238249932057305</v>
      </c>
      <c r="I3088" s="2">
        <f>VLOOKUP($E3088,
Products!$A$1:$F$201,MATCH(Orders!I$1,Products!$A$1:$F$1,0),0)</f>
        <v>2300.989425669633</v>
      </c>
      <c r="J3088" s="2">
        <f>VLOOKUP($E3088,
Products!$A$1:$F$201,MATCH(Orders!J$1,Products!$A$1:$F$1,0),0)</f>
        <v>1726.390958088811</v>
      </c>
    </row>
    <row r="3089" spans="1:10">
      <c r="A3089">
        <v>3088</v>
      </c>
      <c r="B3089" s="4">
        <v>45889</v>
      </c>
      <c r="C3089" s="10">
        <f>DATE(YEAR(orders[[#This Row],[order_date]]), MONTH(orders[[#This Row],[order_date]]), 1)</f>
        <v>45870</v>
      </c>
      <c r="D3089" t="s">
        <v>4406</v>
      </c>
      <c r="E3089" t="s">
        <v>687</v>
      </c>
      <c r="F3089" t="str">
        <f>VLOOKUP(orders[[#This Row],[product_id]],Products!A:C,3,0)</f>
        <v>Electronics</v>
      </c>
      <c r="G3089">
        <v>1</v>
      </c>
      <c r="H3089" s="6">
        <v>0.12370573949386716</v>
      </c>
      <c r="I3089" s="2">
        <f>VLOOKUP($E3089,
Products!$A$1:$F$201,MATCH(Orders!I$1,Products!$A$1:$F$1,0),0)</f>
        <v>12143.737276429891</v>
      </c>
      <c r="J3089" s="2">
        <f>VLOOKUP($E3089,
Products!$A$1:$F$201,MATCH(Orders!J$1,Products!$A$1:$F$1,0),0)</f>
        <v>9077.1957392673976</v>
      </c>
    </row>
    <row r="3090" spans="1:10">
      <c r="A3090">
        <v>3089</v>
      </c>
      <c r="B3090" s="4">
        <v>45760</v>
      </c>
      <c r="C3090" s="10">
        <f>DATE(YEAR(orders[[#This Row],[order_date]]), MONTH(orders[[#This Row],[order_date]]), 1)</f>
        <v>45748</v>
      </c>
      <c r="D3090" t="s">
        <v>3375</v>
      </c>
      <c r="E3090" t="s">
        <v>669</v>
      </c>
      <c r="F3090" t="str">
        <f>VLOOKUP(orders[[#This Row],[product_id]],Products!A:C,3,0)</f>
        <v>Electronics</v>
      </c>
      <c r="G3090">
        <v>3</v>
      </c>
      <c r="H3090" s="6">
        <v>0.10234766827085845</v>
      </c>
      <c r="I3090" s="2">
        <f>VLOOKUP($E3090,
Products!$A$1:$F$201,MATCH(Orders!I$1,Products!$A$1:$F$1,0),0)</f>
        <v>11708.03419603835</v>
      </c>
      <c r="J3090" s="2">
        <f>VLOOKUP($E3090,
Products!$A$1:$F$201,MATCH(Orders!J$1,Products!$A$1:$F$1,0),0)</f>
        <v>7784.9580101998827</v>
      </c>
    </row>
    <row r="3091" spans="1:10">
      <c r="A3091">
        <v>3090</v>
      </c>
      <c r="B3091" s="4">
        <v>45243</v>
      </c>
      <c r="C3091" s="10">
        <f>DATE(YEAR(orders[[#This Row],[order_date]]), MONTH(orders[[#This Row],[order_date]]), 1)</f>
        <v>45231</v>
      </c>
      <c r="D3091" t="s">
        <v>1594</v>
      </c>
      <c r="E3091" t="s">
        <v>572</v>
      </c>
      <c r="F3091" t="str">
        <f>VLOOKUP(orders[[#This Row],[product_id]],Products!A:C,3,0)</f>
        <v>Electronics</v>
      </c>
      <c r="G3091">
        <v>3</v>
      </c>
      <c r="H3091" s="6">
        <v>0.24900764251043517</v>
      </c>
      <c r="I3091" s="2">
        <f>VLOOKUP($E3091,
Products!$A$1:$F$201,MATCH(Orders!I$1,Products!$A$1:$F$1,0),0)</f>
        <v>28095.750781518611</v>
      </c>
      <c r="J3091" s="2">
        <f>VLOOKUP($E3091,
Products!$A$1:$F$201,MATCH(Orders!J$1,Products!$A$1:$F$1,0),0)</f>
        <v>21949.841961937182</v>
      </c>
    </row>
    <row r="3092" spans="1:10">
      <c r="A3092">
        <v>3091</v>
      </c>
      <c r="B3092" s="4">
        <v>45264</v>
      </c>
      <c r="C3092" s="10">
        <f>DATE(YEAR(orders[[#This Row],[order_date]]), MONTH(orders[[#This Row],[order_date]]), 1)</f>
        <v>45261</v>
      </c>
      <c r="D3092" t="s">
        <v>1059</v>
      </c>
      <c r="E3092" t="s">
        <v>626</v>
      </c>
      <c r="F3092" t="str">
        <f>VLOOKUP(orders[[#This Row],[product_id]],Products!A:C,3,0)</f>
        <v>Electronics</v>
      </c>
      <c r="G3092">
        <v>1</v>
      </c>
      <c r="H3092" s="6">
        <v>0.15073837119642411</v>
      </c>
      <c r="I3092" s="2">
        <f>VLOOKUP($E3092,
Products!$A$1:$F$201,MATCH(Orders!I$1,Products!$A$1:$F$1,0),0)</f>
        <v>19602.440815481601</v>
      </c>
      <c r="J3092" s="2">
        <f>VLOOKUP($E3092,
Products!$A$1:$F$201,MATCH(Orders!J$1,Products!$A$1:$F$1,0),0)</f>
        <v>14427.862284038891</v>
      </c>
    </row>
    <row r="3093" spans="1:10">
      <c r="A3093">
        <v>3092</v>
      </c>
      <c r="B3093" s="4">
        <v>45277</v>
      </c>
      <c r="C3093" s="10">
        <f>DATE(YEAR(orders[[#This Row],[order_date]]), MONTH(orders[[#This Row],[order_date]]), 1)</f>
        <v>45261</v>
      </c>
      <c r="D3093" t="s">
        <v>3024</v>
      </c>
      <c r="E3093" t="s">
        <v>631</v>
      </c>
      <c r="F3093" t="str">
        <f>VLOOKUP(orders[[#This Row],[product_id]],Products!A:C,3,0)</f>
        <v>Appliances</v>
      </c>
      <c r="G3093">
        <v>1</v>
      </c>
      <c r="H3093" s="6">
        <v>0.13876793906566109</v>
      </c>
      <c r="I3093" s="2">
        <f>VLOOKUP($E3093,
Products!$A$1:$F$201,MATCH(Orders!I$1,Products!$A$1:$F$1,0),0)</f>
        <v>5983.7308645702497</v>
      </c>
      <c r="J3093" s="2">
        <f>VLOOKUP($E3093,
Products!$A$1:$F$201,MATCH(Orders!J$1,Products!$A$1:$F$1,0),0)</f>
        <v>4205.6432936163774</v>
      </c>
    </row>
    <row r="3094" spans="1:10">
      <c r="A3094">
        <v>3093</v>
      </c>
      <c r="B3094" s="4">
        <v>45437</v>
      </c>
      <c r="C3094" s="10">
        <f>DATE(YEAR(orders[[#This Row],[order_date]]), MONTH(orders[[#This Row],[order_date]]), 1)</f>
        <v>45413</v>
      </c>
      <c r="D3094" t="s">
        <v>2121</v>
      </c>
      <c r="E3094" t="s">
        <v>516</v>
      </c>
      <c r="F3094" t="str">
        <f>VLOOKUP(orders[[#This Row],[product_id]],Products!A:C,3,0)</f>
        <v>Electronics</v>
      </c>
      <c r="G3094">
        <v>1</v>
      </c>
      <c r="H3094" s="6">
        <v>0.18569257880990991</v>
      </c>
      <c r="I3094" s="2">
        <f>VLOOKUP($E3094,
Products!$A$1:$F$201,MATCH(Orders!I$1,Products!$A$1:$F$1,0),0)</f>
        <v>12594.36437895595</v>
      </c>
      <c r="J3094" s="2">
        <f>VLOOKUP($E3094,
Products!$A$1:$F$201,MATCH(Orders!J$1,Products!$A$1:$F$1,0),0)</f>
        <v>9909.7267986522402</v>
      </c>
    </row>
    <row r="3095" spans="1:10">
      <c r="A3095">
        <v>3094</v>
      </c>
      <c r="B3095" s="4">
        <v>45451</v>
      </c>
      <c r="C3095" s="10">
        <f>DATE(YEAR(orders[[#This Row],[order_date]]), MONTH(orders[[#This Row],[order_date]]), 1)</f>
        <v>45444</v>
      </c>
      <c r="D3095" t="s">
        <v>1137</v>
      </c>
      <c r="E3095" t="s">
        <v>603</v>
      </c>
      <c r="F3095" t="str">
        <f>VLOOKUP(orders[[#This Row],[product_id]],Products!A:C,3,0)</f>
        <v>Electronics</v>
      </c>
      <c r="G3095">
        <v>1</v>
      </c>
      <c r="H3095" s="6">
        <v>0.21179813923350677</v>
      </c>
      <c r="I3095" s="2">
        <f>VLOOKUP($E3095,
Products!$A$1:$F$201,MATCH(Orders!I$1,Products!$A$1:$F$1,0),0)</f>
        <v>10867.659217073329</v>
      </c>
      <c r="J3095" s="2">
        <f>VLOOKUP($E3095,
Products!$A$1:$F$201,MATCH(Orders!J$1,Products!$A$1:$F$1,0),0)</f>
        <v>8421.8829552397037</v>
      </c>
    </row>
    <row r="3096" spans="1:10">
      <c r="A3096">
        <v>3095</v>
      </c>
      <c r="B3096" s="4">
        <v>45418</v>
      </c>
      <c r="C3096" s="10">
        <f>DATE(YEAR(orders[[#This Row],[order_date]]), MONTH(orders[[#This Row],[order_date]]), 1)</f>
        <v>45413</v>
      </c>
      <c r="D3096" t="s">
        <v>1444</v>
      </c>
      <c r="E3096" t="s">
        <v>660</v>
      </c>
      <c r="F3096" t="str">
        <f>VLOOKUP(orders[[#This Row],[product_id]],Products!A:C,3,0)</f>
        <v>Appliances</v>
      </c>
      <c r="G3096">
        <v>1</v>
      </c>
      <c r="H3096" s="6">
        <v>7.6542805950515824E-2</v>
      </c>
      <c r="I3096" s="2">
        <f>VLOOKUP($E3096,
Products!$A$1:$F$201,MATCH(Orders!I$1,Products!$A$1:$F$1,0),0)</f>
        <v>25996.564605776519</v>
      </c>
      <c r="J3096" s="2">
        <f>VLOOKUP($E3096,
Products!$A$1:$F$201,MATCH(Orders!J$1,Products!$A$1:$F$1,0),0)</f>
        <v>20210.769869456319</v>
      </c>
    </row>
    <row r="3097" spans="1:10">
      <c r="A3097">
        <v>3096</v>
      </c>
      <c r="B3097" s="4">
        <v>44935</v>
      </c>
      <c r="C3097" s="10">
        <f>DATE(YEAR(orders[[#This Row],[order_date]]), MONTH(orders[[#This Row],[order_date]]), 1)</f>
        <v>44927</v>
      </c>
      <c r="D3097" t="s">
        <v>3225</v>
      </c>
      <c r="E3097" t="s">
        <v>592</v>
      </c>
      <c r="F3097" t="str">
        <f>VLOOKUP(orders[[#This Row],[product_id]],Products!A:C,3,0)</f>
        <v>Electronics</v>
      </c>
      <c r="G3097">
        <v>2</v>
      </c>
      <c r="H3097" s="6">
        <v>0.17861866226932693</v>
      </c>
      <c r="I3097" s="2">
        <f>VLOOKUP($E3097,
Products!$A$1:$F$201,MATCH(Orders!I$1,Products!$A$1:$F$1,0),0)</f>
        <v>12221.95918536383</v>
      </c>
      <c r="J3097" s="2">
        <f>VLOOKUP($E3097,
Products!$A$1:$F$201,MATCH(Orders!J$1,Products!$A$1:$F$1,0),0)</f>
        <v>9737.7215556427309</v>
      </c>
    </row>
    <row r="3098" spans="1:10">
      <c r="A3098">
        <v>3097</v>
      </c>
      <c r="B3098" s="4">
        <v>45487</v>
      </c>
      <c r="C3098" s="10">
        <f>DATE(YEAR(orders[[#This Row],[order_date]]), MONTH(orders[[#This Row],[order_date]]), 1)</f>
        <v>45474</v>
      </c>
      <c r="D3098" t="s">
        <v>2485</v>
      </c>
      <c r="E3098" t="s">
        <v>650</v>
      </c>
      <c r="F3098" t="str">
        <f>VLOOKUP(orders[[#This Row],[product_id]],Products!A:C,3,0)</f>
        <v>Electronics</v>
      </c>
      <c r="G3098">
        <v>2</v>
      </c>
      <c r="H3098" s="6">
        <v>0.14989530102426665</v>
      </c>
      <c r="I3098" s="2">
        <f>VLOOKUP($E3098,
Products!$A$1:$F$201,MATCH(Orders!I$1,Products!$A$1:$F$1,0),0)</f>
        <v>12936.529609330941</v>
      </c>
      <c r="J3098" s="2">
        <f>VLOOKUP($E3098,
Products!$A$1:$F$201,MATCH(Orders!J$1,Products!$A$1:$F$1,0),0)</f>
        <v>9465.2602677376308</v>
      </c>
    </row>
    <row r="3099" spans="1:10">
      <c r="A3099">
        <v>3098</v>
      </c>
      <c r="B3099" s="4">
        <v>45366</v>
      </c>
      <c r="C3099" s="10">
        <f>DATE(YEAR(orders[[#This Row],[order_date]]), MONTH(orders[[#This Row],[order_date]]), 1)</f>
        <v>45352</v>
      </c>
      <c r="D3099" t="s">
        <v>2037</v>
      </c>
      <c r="E3099" t="s">
        <v>627</v>
      </c>
      <c r="F3099" t="str">
        <f>VLOOKUP(orders[[#This Row],[product_id]],Products!A:C,3,0)</f>
        <v>Electronics</v>
      </c>
      <c r="G3099">
        <v>1</v>
      </c>
      <c r="H3099" s="6">
        <v>0.17214480990858749</v>
      </c>
      <c r="I3099" s="2">
        <f>VLOOKUP($E3099,
Products!$A$1:$F$201,MATCH(Orders!I$1,Products!$A$1:$F$1,0),0)</f>
        <v>21043.736386381101</v>
      </c>
      <c r="J3099" s="2">
        <f>VLOOKUP($E3099,
Products!$A$1:$F$201,MATCH(Orders!J$1,Products!$A$1:$F$1,0),0)</f>
        <v>14357.858783760659</v>
      </c>
    </row>
    <row r="3100" spans="1:10">
      <c r="A3100">
        <v>3099</v>
      </c>
      <c r="B3100" s="4">
        <v>45718</v>
      </c>
      <c r="C3100" s="10">
        <f>DATE(YEAR(orders[[#This Row],[order_date]]), MONTH(orders[[#This Row],[order_date]]), 1)</f>
        <v>45717</v>
      </c>
      <c r="D3100" t="s">
        <v>1213</v>
      </c>
      <c r="E3100" t="s">
        <v>603</v>
      </c>
      <c r="F3100" t="str">
        <f>VLOOKUP(orders[[#This Row],[product_id]],Products!A:C,3,0)</f>
        <v>Electronics</v>
      </c>
      <c r="G3100">
        <v>1</v>
      </c>
      <c r="H3100" s="6">
        <v>0.12419693818513786</v>
      </c>
      <c r="I3100" s="2">
        <f>VLOOKUP($E3100,
Products!$A$1:$F$201,MATCH(Orders!I$1,Products!$A$1:$F$1,0),0)</f>
        <v>10867.659217073329</v>
      </c>
      <c r="J3100" s="2">
        <f>VLOOKUP($E3100,
Products!$A$1:$F$201,MATCH(Orders!J$1,Products!$A$1:$F$1,0),0)</f>
        <v>8421.8829552397037</v>
      </c>
    </row>
    <row r="3101" spans="1:10">
      <c r="A3101">
        <v>3100</v>
      </c>
      <c r="B3101" s="4">
        <v>44959</v>
      </c>
      <c r="C3101" s="10">
        <f>DATE(YEAR(orders[[#This Row],[order_date]]), MONTH(orders[[#This Row],[order_date]]), 1)</f>
        <v>44958</v>
      </c>
      <c r="D3101" t="s">
        <v>760</v>
      </c>
      <c r="E3101" t="s">
        <v>538</v>
      </c>
      <c r="F3101" t="str">
        <f>VLOOKUP(orders[[#This Row],[product_id]],Products!A:C,3,0)</f>
        <v>Electronics</v>
      </c>
      <c r="G3101">
        <v>1</v>
      </c>
      <c r="H3101" s="6">
        <v>0.17651767476572372</v>
      </c>
      <c r="I3101" s="2">
        <f>VLOOKUP($E3101,
Products!$A$1:$F$201,MATCH(Orders!I$1,Products!$A$1:$F$1,0),0)</f>
        <v>29368.843697269542</v>
      </c>
      <c r="J3101" s="2">
        <f>VLOOKUP($E3101,
Products!$A$1:$F$201,MATCH(Orders!J$1,Products!$A$1:$F$1,0),0)</f>
        <v>23079.13344123889</v>
      </c>
    </row>
    <row r="3102" spans="1:10">
      <c r="A3102">
        <v>3101</v>
      </c>
      <c r="B3102" s="4">
        <v>45973</v>
      </c>
      <c r="C3102" s="10">
        <f>DATE(YEAR(orders[[#This Row],[order_date]]), MONTH(orders[[#This Row],[order_date]]), 1)</f>
        <v>45962</v>
      </c>
      <c r="D3102" t="s">
        <v>2790</v>
      </c>
      <c r="E3102" t="s">
        <v>638</v>
      </c>
      <c r="F3102" t="str">
        <f>VLOOKUP(orders[[#This Row],[product_id]],Products!A:C,3,0)</f>
        <v>Electronics</v>
      </c>
      <c r="G3102">
        <v>1</v>
      </c>
      <c r="H3102" s="6">
        <v>0.10710208299631777</v>
      </c>
      <c r="I3102" s="2">
        <f>VLOOKUP($E3102,
Products!$A$1:$F$201,MATCH(Orders!I$1,Products!$A$1:$F$1,0),0)</f>
        <v>11118.17778596276</v>
      </c>
      <c r="J3102" s="2">
        <f>VLOOKUP($E3102,
Products!$A$1:$F$201,MATCH(Orders!J$1,Products!$A$1:$F$1,0),0)</f>
        <v>7887.697719413397</v>
      </c>
    </row>
    <row r="3103" spans="1:10">
      <c r="A3103">
        <v>3102</v>
      </c>
      <c r="B3103" s="4">
        <v>45771</v>
      </c>
      <c r="C3103" s="10">
        <f>DATE(YEAR(orders[[#This Row],[order_date]]), MONTH(orders[[#This Row],[order_date]]), 1)</f>
        <v>45748</v>
      </c>
      <c r="D3103" t="s">
        <v>1605</v>
      </c>
      <c r="E3103" t="s">
        <v>628</v>
      </c>
      <c r="F3103" t="str">
        <f>VLOOKUP(orders[[#This Row],[product_id]],Products!A:C,3,0)</f>
        <v>Electronics</v>
      </c>
      <c r="G3103">
        <v>1</v>
      </c>
      <c r="H3103" s="6">
        <v>0.22600073894901365</v>
      </c>
      <c r="I3103" s="2">
        <f>VLOOKUP($E3103,
Products!$A$1:$F$201,MATCH(Orders!I$1,Products!$A$1:$F$1,0),0)</f>
        <v>2480.4343676348258</v>
      </c>
      <c r="J3103" s="2">
        <f>VLOOKUP($E3103,
Products!$A$1:$F$201,MATCH(Orders!J$1,Products!$A$1:$F$1,0),0)</f>
        <v>1932.862959692628</v>
      </c>
    </row>
    <row r="3104" spans="1:10">
      <c r="A3104">
        <v>3103</v>
      </c>
      <c r="B3104" s="4">
        <v>45492</v>
      </c>
      <c r="C3104" s="10">
        <f>DATE(YEAR(orders[[#This Row],[order_date]]), MONTH(orders[[#This Row],[order_date]]), 1)</f>
        <v>45474</v>
      </c>
      <c r="D3104" t="s">
        <v>2808</v>
      </c>
      <c r="E3104" t="s">
        <v>586</v>
      </c>
      <c r="F3104" t="str">
        <f>VLOOKUP(orders[[#This Row],[product_id]],Products!A:C,3,0)</f>
        <v>Appliances</v>
      </c>
      <c r="G3104">
        <v>2</v>
      </c>
      <c r="H3104" s="6">
        <v>9.7527924763812765E-2</v>
      </c>
      <c r="I3104" s="2">
        <f>VLOOKUP($E3104,
Products!$A$1:$F$201,MATCH(Orders!I$1,Products!$A$1:$F$1,0),0)</f>
        <v>22928.971424497449</v>
      </c>
      <c r="J3104" s="2">
        <f>VLOOKUP($E3104,
Products!$A$1:$F$201,MATCH(Orders!J$1,Products!$A$1:$F$1,0),0)</f>
        <v>17801.356740692991</v>
      </c>
    </row>
    <row r="3105" spans="1:10">
      <c r="A3105">
        <v>3104</v>
      </c>
      <c r="B3105" s="4">
        <v>44975</v>
      </c>
      <c r="C3105" s="10">
        <f>DATE(YEAR(orders[[#This Row],[order_date]]), MONTH(orders[[#This Row],[order_date]]), 1)</f>
        <v>44958</v>
      </c>
      <c r="D3105" t="s">
        <v>1229</v>
      </c>
      <c r="E3105" t="s">
        <v>567</v>
      </c>
      <c r="F3105" t="str">
        <f>VLOOKUP(orders[[#This Row],[product_id]],Products!A:C,3,0)</f>
        <v>Electronics</v>
      </c>
      <c r="G3105">
        <v>2</v>
      </c>
      <c r="H3105" s="6">
        <v>0.24122351792065025</v>
      </c>
      <c r="I3105" s="2">
        <f>VLOOKUP($E3105,
Products!$A$1:$F$201,MATCH(Orders!I$1,Products!$A$1:$F$1,0),0)</f>
        <v>17514.171240093368</v>
      </c>
      <c r="J3105" s="2">
        <f>VLOOKUP($E3105,
Products!$A$1:$F$201,MATCH(Orders!J$1,Products!$A$1:$F$1,0),0)</f>
        <v>12226.76247250809</v>
      </c>
    </row>
    <row r="3106" spans="1:10">
      <c r="A3106">
        <v>3105</v>
      </c>
      <c r="B3106" s="4">
        <v>45388</v>
      </c>
      <c r="C3106" s="10">
        <f>DATE(YEAR(orders[[#This Row],[order_date]]), MONTH(orders[[#This Row],[order_date]]), 1)</f>
        <v>45383</v>
      </c>
      <c r="D3106" t="s">
        <v>3668</v>
      </c>
      <c r="E3106" t="s">
        <v>570</v>
      </c>
      <c r="F3106" t="str">
        <f>VLOOKUP(orders[[#This Row],[product_id]],Products!A:C,3,0)</f>
        <v>Electronics</v>
      </c>
      <c r="G3106">
        <v>1</v>
      </c>
      <c r="H3106" s="6">
        <v>0.18995998053674926</v>
      </c>
      <c r="I3106" s="2">
        <f>VLOOKUP($E3106,
Products!$A$1:$F$201,MATCH(Orders!I$1,Products!$A$1:$F$1,0),0)</f>
        <v>10978.62820425244</v>
      </c>
      <c r="J3106" s="2">
        <f>VLOOKUP($E3106,
Products!$A$1:$F$201,MATCH(Orders!J$1,Products!$A$1:$F$1,0),0)</f>
        <v>7174.697588469895</v>
      </c>
    </row>
    <row r="3107" spans="1:10">
      <c r="A3107">
        <v>3106</v>
      </c>
      <c r="B3107" s="4">
        <v>45516</v>
      </c>
      <c r="C3107" s="10">
        <f>DATE(YEAR(orders[[#This Row],[order_date]]), MONTH(orders[[#This Row],[order_date]]), 1)</f>
        <v>45505</v>
      </c>
      <c r="D3107" t="s">
        <v>1168</v>
      </c>
      <c r="E3107" t="s">
        <v>704</v>
      </c>
      <c r="F3107" t="str">
        <f>VLOOKUP(orders[[#This Row],[product_id]],Products!A:C,3,0)</f>
        <v>Electronics</v>
      </c>
      <c r="G3107">
        <v>1</v>
      </c>
      <c r="H3107" s="6">
        <v>0.1273255103729117</v>
      </c>
      <c r="I3107" s="2">
        <f>VLOOKUP($E3107,
Products!$A$1:$F$201,MATCH(Orders!I$1,Products!$A$1:$F$1,0),0)</f>
        <v>2453.3182634424861</v>
      </c>
      <c r="J3107" s="2">
        <f>VLOOKUP($E3107,
Products!$A$1:$F$201,MATCH(Orders!J$1,Products!$A$1:$F$1,0),0)</f>
        <v>1951.860511286576</v>
      </c>
    </row>
    <row r="3108" spans="1:10">
      <c r="A3108">
        <v>3107</v>
      </c>
      <c r="B3108" s="4">
        <v>45262</v>
      </c>
      <c r="C3108" s="10">
        <f>DATE(YEAR(orders[[#This Row],[order_date]]), MONTH(orders[[#This Row],[order_date]]), 1)</f>
        <v>45261</v>
      </c>
      <c r="D3108" t="s">
        <v>1402</v>
      </c>
      <c r="E3108" t="s">
        <v>630</v>
      </c>
      <c r="F3108" t="str">
        <f>VLOOKUP(orders[[#This Row],[product_id]],Products!A:C,3,0)</f>
        <v>Electronics</v>
      </c>
      <c r="G3108">
        <v>1</v>
      </c>
      <c r="H3108" s="6">
        <v>0.17260738337532514</v>
      </c>
      <c r="I3108" s="2">
        <f>VLOOKUP($E3108,
Products!$A$1:$F$201,MATCH(Orders!I$1,Products!$A$1:$F$1,0),0)</f>
        <v>20513.60683859466</v>
      </c>
      <c r="J3108" s="2">
        <f>VLOOKUP($E3108,
Products!$A$1:$F$201,MATCH(Orders!J$1,Products!$A$1:$F$1,0),0)</f>
        <v>14929.268600567289</v>
      </c>
    </row>
    <row r="3109" spans="1:10">
      <c r="A3109">
        <v>3108</v>
      </c>
      <c r="B3109" s="4">
        <v>45285</v>
      </c>
      <c r="C3109" s="10">
        <f>DATE(YEAR(orders[[#This Row],[order_date]]), MONTH(orders[[#This Row],[order_date]]), 1)</f>
        <v>45261</v>
      </c>
      <c r="D3109" t="s">
        <v>2207</v>
      </c>
      <c r="E3109" t="s">
        <v>700</v>
      </c>
      <c r="F3109" t="str">
        <f>VLOOKUP(orders[[#This Row],[product_id]],Products!A:C,3,0)</f>
        <v>Electronics</v>
      </c>
      <c r="G3109">
        <v>1</v>
      </c>
      <c r="H3109" s="6">
        <v>0.19970439452624017</v>
      </c>
      <c r="I3109" s="2">
        <f>VLOOKUP($E3109,
Products!$A$1:$F$201,MATCH(Orders!I$1,Products!$A$1:$F$1,0),0)</f>
        <v>11070.26215043813</v>
      </c>
      <c r="J3109" s="2">
        <f>VLOOKUP($E3109,
Products!$A$1:$F$201,MATCH(Orders!J$1,Products!$A$1:$F$1,0),0)</f>
        <v>7867.3909748932683</v>
      </c>
    </row>
    <row r="3110" spans="1:10">
      <c r="A3110">
        <v>3109</v>
      </c>
      <c r="B3110" s="4">
        <v>45272</v>
      </c>
      <c r="C3110" s="10">
        <f>DATE(YEAR(orders[[#This Row],[order_date]]), MONTH(orders[[#This Row],[order_date]]), 1)</f>
        <v>45261</v>
      </c>
      <c r="D3110" t="s">
        <v>2478</v>
      </c>
      <c r="E3110" t="s">
        <v>595</v>
      </c>
      <c r="F3110" t="str">
        <f>VLOOKUP(orders[[#This Row],[product_id]],Products!A:C,3,0)</f>
        <v>Electronics</v>
      </c>
      <c r="G3110">
        <v>2</v>
      </c>
      <c r="H3110" s="6">
        <v>0.15613411034231423</v>
      </c>
      <c r="I3110" s="2">
        <f>VLOOKUP($E3110,
Products!$A$1:$F$201,MATCH(Orders!I$1,Products!$A$1:$F$1,0),0)</f>
        <v>2368.316565735005</v>
      </c>
      <c r="J3110" s="2">
        <f>VLOOKUP($E3110,
Products!$A$1:$F$201,MATCH(Orders!J$1,Products!$A$1:$F$1,0),0)</f>
        <v>1668.7588573553539</v>
      </c>
    </row>
    <row r="3111" spans="1:10">
      <c r="A3111">
        <v>3110</v>
      </c>
      <c r="B3111" s="4">
        <v>45119</v>
      </c>
      <c r="C3111" s="10">
        <f>DATE(YEAR(orders[[#This Row],[order_date]]), MONTH(orders[[#This Row],[order_date]]), 1)</f>
        <v>45108</v>
      </c>
      <c r="D3111" t="s">
        <v>4582</v>
      </c>
      <c r="E3111" t="s">
        <v>549</v>
      </c>
      <c r="F3111" t="str">
        <f>VLOOKUP(orders[[#This Row],[product_id]],Products!A:C,3,0)</f>
        <v>Electronics</v>
      </c>
      <c r="G3111">
        <v>1</v>
      </c>
      <c r="H3111" s="6">
        <v>0.18289754852135165</v>
      </c>
      <c r="I3111" s="2">
        <f>VLOOKUP($E3111,
Products!$A$1:$F$201,MATCH(Orders!I$1,Products!$A$1:$F$1,0),0)</f>
        <v>32579.222893763279</v>
      </c>
      <c r="J3111" s="2">
        <f>VLOOKUP($E3111,
Products!$A$1:$F$201,MATCH(Orders!J$1,Products!$A$1:$F$1,0),0)</f>
        <v>22472.912188105081</v>
      </c>
    </row>
    <row r="3112" spans="1:10">
      <c r="A3112">
        <v>3111</v>
      </c>
      <c r="B3112" s="4">
        <v>45682</v>
      </c>
      <c r="C3112" s="10">
        <f>DATE(YEAR(orders[[#This Row],[order_date]]), MONTH(orders[[#This Row],[order_date]]), 1)</f>
        <v>45658</v>
      </c>
      <c r="D3112" t="s">
        <v>1421</v>
      </c>
      <c r="E3112" t="s">
        <v>626</v>
      </c>
      <c r="F3112" t="str">
        <f>VLOOKUP(orders[[#This Row],[product_id]],Products!A:C,3,0)</f>
        <v>Electronics</v>
      </c>
      <c r="G3112">
        <v>1</v>
      </c>
      <c r="H3112" s="6">
        <v>0.1244033854230049</v>
      </c>
      <c r="I3112" s="2">
        <f>VLOOKUP($E3112,
Products!$A$1:$F$201,MATCH(Orders!I$1,Products!$A$1:$F$1,0),0)</f>
        <v>19602.440815481601</v>
      </c>
      <c r="J3112" s="2">
        <f>VLOOKUP($E3112,
Products!$A$1:$F$201,MATCH(Orders!J$1,Products!$A$1:$F$1,0),0)</f>
        <v>14427.862284038891</v>
      </c>
    </row>
    <row r="3113" spans="1:10">
      <c r="A3113">
        <v>3112</v>
      </c>
      <c r="B3113" s="4">
        <v>45404</v>
      </c>
      <c r="C3113" s="10">
        <f>DATE(YEAR(orders[[#This Row],[order_date]]), MONTH(orders[[#This Row],[order_date]]), 1)</f>
        <v>45383</v>
      </c>
      <c r="D3113" t="s">
        <v>1940</v>
      </c>
      <c r="E3113" t="s">
        <v>647</v>
      </c>
      <c r="F3113" t="str">
        <f>VLOOKUP(orders[[#This Row],[product_id]],Products!A:C,3,0)</f>
        <v>Electronics</v>
      </c>
      <c r="G3113">
        <v>1</v>
      </c>
      <c r="H3113" s="6">
        <v>0.21656870533343542</v>
      </c>
      <c r="I3113" s="2">
        <f>VLOOKUP($E3113,
Products!$A$1:$F$201,MATCH(Orders!I$1,Products!$A$1:$F$1,0),0)</f>
        <v>23187.883920109041</v>
      </c>
      <c r="J3113" s="2">
        <f>VLOOKUP($E3113,
Products!$A$1:$F$201,MATCH(Orders!J$1,Products!$A$1:$F$1,0),0)</f>
        <v>16217.564081273829</v>
      </c>
    </row>
    <row r="3114" spans="1:10">
      <c r="A3114">
        <v>3113</v>
      </c>
      <c r="B3114" s="4">
        <v>45754</v>
      </c>
      <c r="C3114" s="10">
        <f>DATE(YEAR(orders[[#This Row],[order_date]]), MONTH(orders[[#This Row],[order_date]]), 1)</f>
        <v>45748</v>
      </c>
      <c r="D3114" t="s">
        <v>4003</v>
      </c>
      <c r="E3114" t="s">
        <v>596</v>
      </c>
      <c r="F3114" t="str">
        <f>VLOOKUP(orders[[#This Row],[product_id]],Products!A:C,3,0)</f>
        <v>Electronics</v>
      </c>
      <c r="G3114">
        <v>3</v>
      </c>
      <c r="H3114" s="6">
        <v>0.2364295323637135</v>
      </c>
      <c r="I3114" s="2">
        <f>VLOOKUP($E3114,
Products!$A$1:$F$201,MATCH(Orders!I$1,Products!$A$1:$F$1,0),0)</f>
        <v>12935.39757670891</v>
      </c>
      <c r="J3114" s="2">
        <f>VLOOKUP($E3114,
Products!$A$1:$F$201,MATCH(Orders!J$1,Products!$A$1:$F$1,0),0)</f>
        <v>9648.6160598594815</v>
      </c>
    </row>
    <row r="3115" spans="1:10">
      <c r="A3115">
        <v>3114</v>
      </c>
      <c r="B3115" s="4">
        <v>45816</v>
      </c>
      <c r="C3115" s="10">
        <f>DATE(YEAR(orders[[#This Row],[order_date]]), MONTH(orders[[#This Row],[order_date]]), 1)</f>
        <v>45809</v>
      </c>
      <c r="D3115" t="s">
        <v>3784</v>
      </c>
      <c r="E3115" t="s">
        <v>562</v>
      </c>
      <c r="F3115" t="str">
        <f>VLOOKUP(orders[[#This Row],[product_id]],Products!A:C,3,0)</f>
        <v>Electronics</v>
      </c>
      <c r="G3115">
        <v>3</v>
      </c>
      <c r="H3115" s="6">
        <v>0.14723119040021043</v>
      </c>
      <c r="I3115" s="2">
        <f>VLOOKUP($E3115,
Products!$A$1:$F$201,MATCH(Orders!I$1,Products!$A$1:$F$1,0),0)</f>
        <v>2550.478597498749</v>
      </c>
      <c r="J3115" s="2">
        <f>VLOOKUP($E3115,
Products!$A$1:$F$201,MATCH(Orders!J$1,Products!$A$1:$F$1,0),0)</f>
        <v>1688.129752018375</v>
      </c>
    </row>
    <row r="3116" spans="1:10">
      <c r="A3116">
        <v>3115</v>
      </c>
      <c r="B3116" s="4">
        <v>45579</v>
      </c>
      <c r="C3116" s="10">
        <f>DATE(YEAR(orders[[#This Row],[order_date]]), MONTH(orders[[#This Row],[order_date]]), 1)</f>
        <v>45566</v>
      </c>
      <c r="D3116" t="s">
        <v>3485</v>
      </c>
      <c r="E3116" t="s">
        <v>553</v>
      </c>
      <c r="F3116" t="str">
        <f>VLOOKUP(orders[[#This Row],[product_id]],Products!A:C,3,0)</f>
        <v>Electronics</v>
      </c>
      <c r="G3116">
        <v>1</v>
      </c>
      <c r="H3116" s="6">
        <v>0.21899978088080252</v>
      </c>
      <c r="I3116" s="2">
        <f>VLOOKUP($E3116,
Products!$A$1:$F$201,MATCH(Orders!I$1,Products!$A$1:$F$1,0),0)</f>
        <v>19089.562478947992</v>
      </c>
      <c r="J3116" s="2">
        <f>VLOOKUP($E3116,
Products!$A$1:$F$201,MATCH(Orders!J$1,Products!$A$1:$F$1,0),0)</f>
        <v>12552.840439332171</v>
      </c>
    </row>
    <row r="3117" spans="1:10">
      <c r="A3117">
        <v>3116</v>
      </c>
      <c r="B3117" s="4">
        <v>45334</v>
      </c>
      <c r="C3117" s="10">
        <f>DATE(YEAR(orders[[#This Row],[order_date]]), MONTH(orders[[#This Row],[order_date]]), 1)</f>
        <v>45323</v>
      </c>
      <c r="D3117" t="s">
        <v>2552</v>
      </c>
      <c r="E3117" t="s">
        <v>650</v>
      </c>
      <c r="F3117" t="str">
        <f>VLOOKUP(orders[[#This Row],[product_id]],Products!A:C,3,0)</f>
        <v>Electronics</v>
      </c>
      <c r="G3117">
        <v>1</v>
      </c>
      <c r="H3117" s="6">
        <v>0.11379172347259316</v>
      </c>
      <c r="I3117" s="2">
        <f>VLOOKUP($E3117,
Products!$A$1:$F$201,MATCH(Orders!I$1,Products!$A$1:$F$1,0),0)</f>
        <v>12936.529609330941</v>
      </c>
      <c r="J3117" s="2">
        <f>VLOOKUP($E3117,
Products!$A$1:$F$201,MATCH(Orders!J$1,Products!$A$1:$F$1,0),0)</f>
        <v>9465.2602677376308</v>
      </c>
    </row>
    <row r="3118" spans="1:10">
      <c r="A3118">
        <v>3117</v>
      </c>
      <c r="B3118" s="4">
        <v>45212</v>
      </c>
      <c r="C3118" s="10">
        <f>DATE(YEAR(orders[[#This Row],[order_date]]), MONTH(orders[[#This Row],[order_date]]), 1)</f>
        <v>45200</v>
      </c>
      <c r="D3118" t="s">
        <v>4317</v>
      </c>
      <c r="E3118" t="s">
        <v>549</v>
      </c>
      <c r="F3118" t="str">
        <f>VLOOKUP(orders[[#This Row],[product_id]],Products!A:C,3,0)</f>
        <v>Electronics</v>
      </c>
      <c r="G3118">
        <v>3</v>
      </c>
      <c r="H3118" s="6">
        <v>0.13700572338864678</v>
      </c>
      <c r="I3118" s="2">
        <f>VLOOKUP($E3118,
Products!$A$1:$F$201,MATCH(Orders!I$1,Products!$A$1:$F$1,0),0)</f>
        <v>32579.222893763279</v>
      </c>
      <c r="J3118" s="2">
        <f>VLOOKUP($E3118,
Products!$A$1:$F$201,MATCH(Orders!J$1,Products!$A$1:$F$1,0),0)</f>
        <v>22472.912188105081</v>
      </c>
    </row>
    <row r="3119" spans="1:10">
      <c r="A3119">
        <v>3118</v>
      </c>
      <c r="B3119" s="4">
        <v>45777</v>
      </c>
      <c r="C3119" s="10">
        <f>DATE(YEAR(orders[[#This Row],[order_date]]), MONTH(orders[[#This Row],[order_date]]), 1)</f>
        <v>45748</v>
      </c>
      <c r="D3119" t="s">
        <v>1694</v>
      </c>
      <c r="E3119" t="s">
        <v>637</v>
      </c>
      <c r="F3119" t="str">
        <f>VLOOKUP(orders[[#This Row],[product_id]],Products!A:C,3,0)</f>
        <v>Electronics</v>
      </c>
      <c r="G3119">
        <v>2</v>
      </c>
      <c r="H3119" s="6">
        <v>0.16927980802483128</v>
      </c>
      <c r="I3119" s="2">
        <f>VLOOKUP($E3119,
Products!$A$1:$F$201,MATCH(Orders!I$1,Products!$A$1:$F$1,0),0)</f>
        <v>2722.8882486231741</v>
      </c>
      <c r="J3119" s="2">
        <f>VLOOKUP($E3119,
Products!$A$1:$F$201,MATCH(Orders!J$1,Products!$A$1:$F$1,0),0)</f>
        <v>2155.455197032014</v>
      </c>
    </row>
    <row r="3120" spans="1:10">
      <c r="A3120">
        <v>3119</v>
      </c>
      <c r="B3120" s="4">
        <v>45037</v>
      </c>
      <c r="C3120" s="10">
        <f>DATE(YEAR(orders[[#This Row],[order_date]]), MONTH(orders[[#This Row],[order_date]]), 1)</f>
        <v>45017</v>
      </c>
      <c r="D3120" t="s">
        <v>2534</v>
      </c>
      <c r="E3120" t="s">
        <v>586</v>
      </c>
      <c r="F3120" t="str">
        <f>VLOOKUP(orders[[#This Row],[product_id]],Products!A:C,3,0)</f>
        <v>Appliances</v>
      </c>
      <c r="G3120">
        <v>3</v>
      </c>
      <c r="H3120" s="6">
        <v>6.825527863239661E-2</v>
      </c>
      <c r="I3120" s="2">
        <f>VLOOKUP($E3120,
Products!$A$1:$F$201,MATCH(Orders!I$1,Products!$A$1:$F$1,0),0)</f>
        <v>22928.971424497449</v>
      </c>
      <c r="J3120" s="2">
        <f>VLOOKUP($E3120,
Products!$A$1:$F$201,MATCH(Orders!J$1,Products!$A$1:$F$1,0),0)</f>
        <v>17801.356740692991</v>
      </c>
    </row>
    <row r="3121" spans="1:10">
      <c r="A3121">
        <v>3120</v>
      </c>
      <c r="B3121" s="4">
        <v>45546</v>
      </c>
      <c r="C3121" s="10">
        <f>DATE(YEAR(orders[[#This Row],[order_date]]), MONTH(orders[[#This Row],[order_date]]), 1)</f>
        <v>45536</v>
      </c>
      <c r="D3121" t="s">
        <v>917</v>
      </c>
      <c r="E3121" t="s">
        <v>602</v>
      </c>
      <c r="F3121" t="str">
        <f>VLOOKUP(orders[[#This Row],[product_id]],Products!A:C,3,0)</f>
        <v>Appliances</v>
      </c>
      <c r="G3121">
        <v>1</v>
      </c>
      <c r="H3121" s="6">
        <v>7.9629233445682499E-2</v>
      </c>
      <c r="I3121" s="2">
        <f>VLOOKUP($E3121,
Products!$A$1:$F$201,MATCH(Orders!I$1,Products!$A$1:$F$1,0),0)</f>
        <v>22834.95547197924</v>
      </c>
      <c r="J3121" s="2">
        <f>VLOOKUP($E3121,
Products!$A$1:$F$201,MATCH(Orders!J$1,Products!$A$1:$F$1,0),0)</f>
        <v>17972.460052660601</v>
      </c>
    </row>
    <row r="3122" spans="1:10">
      <c r="A3122">
        <v>3121</v>
      </c>
      <c r="B3122" s="4">
        <v>45719</v>
      </c>
      <c r="C3122" s="10">
        <f>DATE(YEAR(orders[[#This Row],[order_date]]), MONTH(orders[[#This Row],[order_date]]), 1)</f>
        <v>45717</v>
      </c>
      <c r="D3122" t="s">
        <v>3966</v>
      </c>
      <c r="E3122" t="s">
        <v>535</v>
      </c>
      <c r="F3122" t="str">
        <f>VLOOKUP(orders[[#This Row],[product_id]],Products!A:C,3,0)</f>
        <v>Appliances</v>
      </c>
      <c r="G3122">
        <v>2</v>
      </c>
      <c r="H3122" s="6">
        <v>5.0432418955912002E-2</v>
      </c>
      <c r="I3122" s="2">
        <f>VLOOKUP($E3122,
Products!$A$1:$F$201,MATCH(Orders!I$1,Products!$A$1:$F$1,0),0)</f>
        <v>25188.460642954858</v>
      </c>
      <c r="J3122" s="2">
        <f>VLOOKUP($E3122,
Products!$A$1:$F$201,MATCH(Orders!J$1,Products!$A$1:$F$1,0),0)</f>
        <v>18873.341689191599</v>
      </c>
    </row>
    <row r="3123" spans="1:10">
      <c r="A3123">
        <v>3122</v>
      </c>
      <c r="B3123" s="4">
        <v>44976</v>
      </c>
      <c r="C3123" s="10">
        <f>DATE(YEAR(orders[[#This Row],[order_date]]), MONTH(orders[[#This Row],[order_date]]), 1)</f>
        <v>44958</v>
      </c>
      <c r="D3123" t="s">
        <v>3852</v>
      </c>
      <c r="E3123" t="s">
        <v>626</v>
      </c>
      <c r="F3123" t="str">
        <f>VLOOKUP(orders[[#This Row],[product_id]],Products!A:C,3,0)</f>
        <v>Electronics</v>
      </c>
      <c r="G3123">
        <v>2</v>
      </c>
      <c r="H3123" s="6">
        <v>0.11309076358741886</v>
      </c>
      <c r="I3123" s="2">
        <f>VLOOKUP($E3123,
Products!$A$1:$F$201,MATCH(Orders!I$1,Products!$A$1:$F$1,0),0)</f>
        <v>19602.440815481601</v>
      </c>
      <c r="J3123" s="2">
        <f>VLOOKUP($E3123,
Products!$A$1:$F$201,MATCH(Orders!J$1,Products!$A$1:$F$1,0),0)</f>
        <v>14427.862284038891</v>
      </c>
    </row>
    <row r="3124" spans="1:10">
      <c r="A3124">
        <v>3123</v>
      </c>
      <c r="B3124" s="4">
        <v>45964</v>
      </c>
      <c r="C3124" s="10">
        <f>DATE(YEAR(orders[[#This Row],[order_date]]), MONTH(orders[[#This Row],[order_date]]), 1)</f>
        <v>45962</v>
      </c>
      <c r="D3124" t="s">
        <v>1459</v>
      </c>
      <c r="E3124" t="s">
        <v>590</v>
      </c>
      <c r="F3124" t="str">
        <f>VLOOKUP(orders[[#This Row],[product_id]],Products!A:C,3,0)</f>
        <v>Appliances</v>
      </c>
      <c r="G3124">
        <v>1</v>
      </c>
      <c r="H3124" s="6">
        <v>0.1447106245489643</v>
      </c>
      <c r="I3124" s="2">
        <f>VLOOKUP($E3124,
Products!$A$1:$F$201,MATCH(Orders!I$1,Products!$A$1:$F$1,0),0)</f>
        <v>2035.9251500591261</v>
      </c>
      <c r="J3124" s="2">
        <f>VLOOKUP($E3124,
Products!$A$1:$F$201,MATCH(Orders!J$1,Products!$A$1:$F$1,0),0)</f>
        <v>1473.8412378673991</v>
      </c>
    </row>
    <row r="3125" spans="1:10">
      <c r="A3125">
        <v>3124</v>
      </c>
      <c r="B3125" s="4">
        <v>45514</v>
      </c>
      <c r="C3125" s="10">
        <f>DATE(YEAR(orders[[#This Row],[order_date]]), MONTH(orders[[#This Row],[order_date]]), 1)</f>
        <v>45505</v>
      </c>
      <c r="D3125" t="s">
        <v>3891</v>
      </c>
      <c r="E3125" t="s">
        <v>688</v>
      </c>
      <c r="F3125" t="str">
        <f>VLOOKUP(orders[[#This Row],[product_id]],Products!A:C,3,0)</f>
        <v>Appliances</v>
      </c>
      <c r="G3125">
        <v>1</v>
      </c>
      <c r="H3125" s="6">
        <v>7.7945265957496387E-2</v>
      </c>
      <c r="I3125" s="2">
        <f>VLOOKUP($E3125,
Products!$A$1:$F$201,MATCH(Orders!I$1,Products!$A$1:$F$1,0),0)</f>
        <v>5983.6860426434141</v>
      </c>
      <c r="J3125" s="2">
        <f>VLOOKUP($E3125,
Products!$A$1:$F$201,MATCH(Orders!J$1,Products!$A$1:$F$1,0),0)</f>
        <v>3911.563059036529</v>
      </c>
    </row>
    <row r="3126" spans="1:10">
      <c r="A3126">
        <v>3125</v>
      </c>
      <c r="B3126" s="4">
        <v>45522</v>
      </c>
      <c r="C3126" s="10">
        <f>DATE(YEAR(orders[[#This Row],[order_date]]), MONTH(orders[[#This Row],[order_date]]), 1)</f>
        <v>45505</v>
      </c>
      <c r="D3126" t="s">
        <v>4456</v>
      </c>
      <c r="E3126" t="s">
        <v>663</v>
      </c>
      <c r="F3126" t="str">
        <f>VLOOKUP(orders[[#This Row],[product_id]],Products!A:C,3,0)</f>
        <v>Electronics</v>
      </c>
      <c r="G3126">
        <v>2</v>
      </c>
      <c r="H3126" s="6">
        <v>0.24289117023114676</v>
      </c>
      <c r="I3126" s="2">
        <f>VLOOKUP($E3126,
Products!$A$1:$F$201,MATCH(Orders!I$1,Products!$A$1:$F$1,0),0)</f>
        <v>12863.39473364416</v>
      </c>
      <c r="J3126" s="2">
        <f>VLOOKUP($E3126,
Products!$A$1:$F$201,MATCH(Orders!J$1,Products!$A$1:$F$1,0),0)</f>
        <v>9312.9321574947517</v>
      </c>
    </row>
    <row r="3127" spans="1:10">
      <c r="A3127">
        <v>3126</v>
      </c>
      <c r="B3127" s="4">
        <v>45596</v>
      </c>
      <c r="C3127" s="10">
        <f>DATE(YEAR(orders[[#This Row],[order_date]]), MONTH(orders[[#This Row],[order_date]]), 1)</f>
        <v>45566</v>
      </c>
      <c r="D3127" t="s">
        <v>4395</v>
      </c>
      <c r="E3127" t="s">
        <v>651</v>
      </c>
      <c r="F3127" t="str">
        <f>VLOOKUP(orders[[#This Row],[product_id]],Products!A:C,3,0)</f>
        <v>Electronics</v>
      </c>
      <c r="G3127">
        <v>1</v>
      </c>
      <c r="H3127" s="6">
        <v>0.19680148082619153</v>
      </c>
      <c r="I3127" s="2">
        <f>VLOOKUP($E3127,
Products!$A$1:$F$201,MATCH(Orders!I$1,Products!$A$1:$F$1,0),0)</f>
        <v>28622.091542973511</v>
      </c>
      <c r="J3127" s="2">
        <f>VLOOKUP($E3127,
Products!$A$1:$F$201,MATCH(Orders!J$1,Products!$A$1:$F$1,0),0)</f>
        <v>19327.527634039769</v>
      </c>
    </row>
    <row r="3128" spans="1:10">
      <c r="A3128">
        <v>3127</v>
      </c>
      <c r="B3128" s="4">
        <v>45240</v>
      </c>
      <c r="C3128" s="10">
        <f>DATE(YEAR(orders[[#This Row],[order_date]]), MONTH(orders[[#This Row],[order_date]]), 1)</f>
        <v>45231</v>
      </c>
      <c r="D3128" t="s">
        <v>3928</v>
      </c>
      <c r="E3128" t="s">
        <v>589</v>
      </c>
      <c r="F3128" t="str">
        <f>VLOOKUP(orders[[#This Row],[product_id]],Products!A:C,3,0)</f>
        <v>Appliances</v>
      </c>
      <c r="G3128">
        <v>1</v>
      </c>
      <c r="H3128" s="6">
        <v>9.0974418111520503E-2</v>
      </c>
      <c r="I3128" s="2">
        <f>VLOOKUP($E3128,
Products!$A$1:$F$201,MATCH(Orders!I$1,Products!$A$1:$F$1,0),0)</f>
        <v>6227.1351854710047</v>
      </c>
      <c r="J3128" s="2">
        <f>VLOOKUP($E3128,
Products!$A$1:$F$201,MATCH(Orders!J$1,Products!$A$1:$F$1,0),0)</f>
        <v>4146.7707671772396</v>
      </c>
    </row>
    <row r="3129" spans="1:10">
      <c r="A3129">
        <v>3128</v>
      </c>
      <c r="B3129" s="4">
        <v>45532</v>
      </c>
      <c r="C3129" s="10">
        <f>DATE(YEAR(orders[[#This Row],[order_date]]), MONTH(orders[[#This Row],[order_date]]), 1)</f>
        <v>45505</v>
      </c>
      <c r="D3129" t="s">
        <v>1141</v>
      </c>
      <c r="E3129" t="s">
        <v>603</v>
      </c>
      <c r="F3129" t="str">
        <f>VLOOKUP(orders[[#This Row],[product_id]],Products!A:C,3,0)</f>
        <v>Electronics</v>
      </c>
      <c r="G3129">
        <v>1</v>
      </c>
      <c r="H3129" s="6">
        <v>0.18118989201524513</v>
      </c>
      <c r="I3129" s="2">
        <f>VLOOKUP($E3129,
Products!$A$1:$F$201,MATCH(Orders!I$1,Products!$A$1:$F$1,0),0)</f>
        <v>10867.659217073329</v>
      </c>
      <c r="J3129" s="2">
        <f>VLOOKUP($E3129,
Products!$A$1:$F$201,MATCH(Orders!J$1,Products!$A$1:$F$1,0),0)</f>
        <v>8421.8829552397037</v>
      </c>
    </row>
    <row r="3130" spans="1:10">
      <c r="A3130">
        <v>3129</v>
      </c>
      <c r="B3130" s="4">
        <v>45223</v>
      </c>
      <c r="C3130" s="10">
        <f>DATE(YEAR(orders[[#This Row],[order_date]]), MONTH(orders[[#This Row],[order_date]]), 1)</f>
        <v>45200</v>
      </c>
      <c r="D3130" t="s">
        <v>2607</v>
      </c>
      <c r="E3130" t="s">
        <v>597</v>
      </c>
      <c r="F3130" t="str">
        <f>VLOOKUP(orders[[#This Row],[product_id]],Products!A:C,3,0)</f>
        <v>Appliances</v>
      </c>
      <c r="G3130">
        <v>1</v>
      </c>
      <c r="H3130" s="6">
        <v>9.7587457169777639E-2</v>
      </c>
      <c r="I3130" s="2">
        <f>VLOOKUP($E3130,
Products!$A$1:$F$201,MATCH(Orders!I$1,Products!$A$1:$F$1,0),0)</f>
        <v>22545.827750919081</v>
      </c>
      <c r="J3130" s="2">
        <f>VLOOKUP($E3130,
Products!$A$1:$F$201,MATCH(Orders!J$1,Products!$A$1:$F$1,0),0)</f>
        <v>15091.172935360129</v>
      </c>
    </row>
    <row r="3131" spans="1:10">
      <c r="A3131">
        <v>3130</v>
      </c>
      <c r="B3131" s="4">
        <v>45495</v>
      </c>
      <c r="C3131" s="10">
        <f>DATE(YEAR(orders[[#This Row],[order_date]]), MONTH(orders[[#This Row],[order_date]]), 1)</f>
        <v>45474</v>
      </c>
      <c r="D3131" t="s">
        <v>789</v>
      </c>
      <c r="E3131" t="s">
        <v>578</v>
      </c>
      <c r="F3131" t="str">
        <f>VLOOKUP(orders[[#This Row],[product_id]],Products!A:C,3,0)</f>
        <v>Electronics</v>
      </c>
      <c r="G3131">
        <v>2</v>
      </c>
      <c r="H3131" s="6">
        <v>0.19399037459623178</v>
      </c>
      <c r="I3131" s="2">
        <f>VLOOKUP($E3131,
Products!$A$1:$F$201,MATCH(Orders!I$1,Products!$A$1:$F$1,0),0)</f>
        <v>2632.553295816565</v>
      </c>
      <c r="J3131" s="2">
        <f>VLOOKUP($E3131,
Products!$A$1:$F$201,MATCH(Orders!J$1,Products!$A$1:$F$1,0),0)</f>
        <v>1732.316114566717</v>
      </c>
    </row>
    <row r="3132" spans="1:10">
      <c r="A3132">
        <v>3131</v>
      </c>
      <c r="B3132" s="4">
        <v>45758</v>
      </c>
      <c r="C3132" s="10">
        <f>DATE(YEAR(orders[[#This Row],[order_date]]), MONTH(orders[[#This Row],[order_date]]), 1)</f>
        <v>45748</v>
      </c>
      <c r="D3132" t="s">
        <v>1941</v>
      </c>
      <c r="E3132" t="s">
        <v>677</v>
      </c>
      <c r="F3132" t="str">
        <f>VLOOKUP(orders[[#This Row],[product_id]],Products!A:C,3,0)</f>
        <v>Electronics</v>
      </c>
      <c r="G3132">
        <v>3</v>
      </c>
      <c r="H3132" s="6">
        <v>0.1758007957011318</v>
      </c>
      <c r="I3132" s="2">
        <f>VLOOKUP($E3132,
Products!$A$1:$F$201,MATCH(Orders!I$1,Products!$A$1:$F$1,0),0)</f>
        <v>11360.699432756561</v>
      </c>
      <c r="J3132" s="2">
        <f>VLOOKUP($E3132,
Products!$A$1:$F$201,MATCH(Orders!J$1,Products!$A$1:$F$1,0),0)</f>
        <v>8118.8949869342459</v>
      </c>
    </row>
    <row r="3133" spans="1:10">
      <c r="A3133">
        <v>3132</v>
      </c>
      <c r="B3133" s="4">
        <v>45536</v>
      </c>
      <c r="C3133" s="10">
        <f>DATE(YEAR(orders[[#This Row],[order_date]]), MONTH(orders[[#This Row],[order_date]]), 1)</f>
        <v>45536</v>
      </c>
      <c r="D3133" t="s">
        <v>1484</v>
      </c>
      <c r="E3133" t="s">
        <v>695</v>
      </c>
      <c r="F3133" t="str">
        <f>VLOOKUP(orders[[#This Row],[product_id]],Products!A:C,3,0)</f>
        <v>Electronics</v>
      </c>
      <c r="G3133">
        <v>2</v>
      </c>
      <c r="H3133" s="6">
        <v>0.16122945832229615</v>
      </c>
      <c r="I3133" s="2">
        <f>VLOOKUP($E3133,
Products!$A$1:$F$201,MATCH(Orders!I$1,Products!$A$1:$F$1,0),0)</f>
        <v>2716.2219891886762</v>
      </c>
      <c r="J3133" s="2">
        <f>VLOOKUP($E3133,
Products!$A$1:$F$201,MATCH(Orders!J$1,Products!$A$1:$F$1,0),0)</f>
        <v>2045.0534052982539</v>
      </c>
    </row>
    <row r="3134" spans="1:10">
      <c r="A3134">
        <v>3133</v>
      </c>
      <c r="B3134" s="4">
        <v>44942</v>
      </c>
      <c r="C3134" s="10">
        <f>DATE(YEAR(orders[[#This Row],[order_date]]), MONTH(orders[[#This Row],[order_date]]), 1)</f>
        <v>44927</v>
      </c>
      <c r="D3134" t="s">
        <v>1539</v>
      </c>
      <c r="E3134" t="s">
        <v>536</v>
      </c>
      <c r="F3134" t="str">
        <f>VLOOKUP(orders[[#This Row],[product_id]],Products!A:C,3,0)</f>
        <v>Appliances</v>
      </c>
      <c r="G3134">
        <v>1</v>
      </c>
      <c r="H3134" s="6">
        <v>0.13465657122670951</v>
      </c>
      <c r="I3134" s="2">
        <f>VLOOKUP($E3134,
Products!$A$1:$F$201,MATCH(Orders!I$1,Products!$A$1:$F$1,0),0)</f>
        <v>25818.123603836499</v>
      </c>
      <c r="J3134" s="2">
        <f>VLOOKUP($E3134,
Products!$A$1:$F$201,MATCH(Orders!J$1,Products!$A$1:$F$1,0),0)</f>
        <v>18462.729442964981</v>
      </c>
    </row>
    <row r="3135" spans="1:10">
      <c r="A3135">
        <v>3134</v>
      </c>
      <c r="B3135" s="4">
        <v>44998</v>
      </c>
      <c r="C3135" s="10">
        <f>DATE(YEAR(orders[[#This Row],[order_date]]), MONTH(orders[[#This Row],[order_date]]), 1)</f>
        <v>44986</v>
      </c>
      <c r="D3135" t="s">
        <v>4558</v>
      </c>
      <c r="E3135" t="s">
        <v>614</v>
      </c>
      <c r="F3135" t="str">
        <f>VLOOKUP(orders[[#This Row],[product_id]],Products!A:C,3,0)</f>
        <v>Electronics</v>
      </c>
      <c r="G3135">
        <v>1</v>
      </c>
      <c r="H3135" s="6">
        <v>0.19751137564712054</v>
      </c>
      <c r="I3135" s="2">
        <f>VLOOKUP($E3135,
Products!$A$1:$F$201,MATCH(Orders!I$1,Products!$A$1:$F$1,0),0)</f>
        <v>27394.979060178921</v>
      </c>
      <c r="J3135" s="2">
        <f>VLOOKUP($E3135,
Products!$A$1:$F$201,MATCH(Orders!J$1,Products!$A$1:$F$1,0),0)</f>
        <v>20497.911427865951</v>
      </c>
    </row>
    <row r="3136" spans="1:10">
      <c r="A3136">
        <v>3135</v>
      </c>
      <c r="B3136" s="4">
        <v>45196</v>
      </c>
      <c r="C3136" s="10">
        <f>DATE(YEAR(orders[[#This Row],[order_date]]), MONTH(orders[[#This Row],[order_date]]), 1)</f>
        <v>45170</v>
      </c>
      <c r="D3136" t="s">
        <v>3214</v>
      </c>
      <c r="E3136" t="s">
        <v>521</v>
      </c>
      <c r="F3136" t="str">
        <f>VLOOKUP(orders[[#This Row],[product_id]],Products!A:C,3,0)</f>
        <v>Electronics</v>
      </c>
      <c r="G3136">
        <v>1</v>
      </c>
      <c r="H3136" s="6">
        <v>0.19266406427796803</v>
      </c>
      <c r="I3136" s="2">
        <f>VLOOKUP($E3136,
Products!$A$1:$F$201,MATCH(Orders!I$1,Products!$A$1:$F$1,0),0)</f>
        <v>18373.691083837519</v>
      </c>
      <c r="J3136" s="2">
        <f>VLOOKUP($E3136,
Products!$A$1:$F$201,MATCH(Orders!J$1,Products!$A$1:$F$1,0),0)</f>
        <v>14409.80197321412</v>
      </c>
    </row>
    <row r="3137" spans="1:10">
      <c r="A3137">
        <v>3136</v>
      </c>
      <c r="B3137" s="4">
        <v>45213</v>
      </c>
      <c r="C3137" s="10">
        <f>DATE(YEAR(orders[[#This Row],[order_date]]), MONTH(orders[[#This Row],[order_date]]), 1)</f>
        <v>45200</v>
      </c>
      <c r="D3137" t="s">
        <v>2666</v>
      </c>
      <c r="E3137" t="s">
        <v>600</v>
      </c>
      <c r="F3137" t="str">
        <f>VLOOKUP(orders[[#This Row],[product_id]],Products!A:C,3,0)</f>
        <v>Electronics</v>
      </c>
      <c r="G3137">
        <v>1</v>
      </c>
      <c r="H3137" s="6">
        <v>0.12273629549120138</v>
      </c>
      <c r="I3137" s="2">
        <f>VLOOKUP($E3137,
Products!$A$1:$F$201,MATCH(Orders!I$1,Products!$A$1:$F$1,0),0)</f>
        <v>2556.7009232610858</v>
      </c>
      <c r="J3137" s="2">
        <f>VLOOKUP($E3137,
Products!$A$1:$F$201,MATCH(Orders!J$1,Products!$A$1:$F$1,0),0)</f>
        <v>2002.3128715328869</v>
      </c>
    </row>
    <row r="3138" spans="1:10">
      <c r="A3138">
        <v>3137</v>
      </c>
      <c r="B3138" s="4">
        <v>44992</v>
      </c>
      <c r="C3138" s="10">
        <f>DATE(YEAR(orders[[#This Row],[order_date]]), MONTH(orders[[#This Row],[order_date]]), 1)</f>
        <v>44986</v>
      </c>
      <c r="D3138" t="s">
        <v>882</v>
      </c>
      <c r="E3138" t="s">
        <v>582</v>
      </c>
      <c r="F3138" t="str">
        <f>VLOOKUP(orders[[#This Row],[product_id]],Products!A:C,3,0)</f>
        <v>Electronics</v>
      </c>
      <c r="G3138">
        <v>2</v>
      </c>
      <c r="H3138" s="6">
        <v>0.22243329278448526</v>
      </c>
      <c r="I3138" s="2">
        <f>VLOOKUP($E3138,
Products!$A$1:$F$201,MATCH(Orders!I$1,Products!$A$1:$F$1,0),0)</f>
        <v>16266.090182397211</v>
      </c>
      <c r="J3138" s="2">
        <f>VLOOKUP($E3138,
Products!$A$1:$F$201,MATCH(Orders!J$1,Products!$A$1:$F$1,0),0)</f>
        <v>11802.84602487359</v>
      </c>
    </row>
    <row r="3139" spans="1:10">
      <c r="A3139">
        <v>3138</v>
      </c>
      <c r="B3139" s="4">
        <v>45806</v>
      </c>
      <c r="C3139" s="10">
        <f>DATE(YEAR(orders[[#This Row],[order_date]]), MONTH(orders[[#This Row],[order_date]]), 1)</f>
        <v>45778</v>
      </c>
      <c r="D3139" t="s">
        <v>2512</v>
      </c>
      <c r="E3139" t="s">
        <v>656</v>
      </c>
      <c r="F3139" t="str">
        <f>VLOOKUP(orders[[#This Row],[product_id]],Products!A:C,3,0)</f>
        <v>Electronics</v>
      </c>
      <c r="G3139">
        <v>1</v>
      </c>
      <c r="H3139" s="6">
        <v>0.19541352855681254</v>
      </c>
      <c r="I3139" s="2">
        <f>VLOOKUP($E3139,
Products!$A$1:$F$201,MATCH(Orders!I$1,Products!$A$1:$F$1,0),0)</f>
        <v>30485.811519789549</v>
      </c>
      <c r="J3139" s="2">
        <f>VLOOKUP($E3139,
Products!$A$1:$F$201,MATCH(Orders!J$1,Products!$A$1:$F$1,0),0)</f>
        <v>23818.70129930825</v>
      </c>
    </row>
    <row r="3140" spans="1:10">
      <c r="A3140">
        <v>3139</v>
      </c>
      <c r="B3140" s="4">
        <v>44994</v>
      </c>
      <c r="C3140" s="10">
        <f>DATE(YEAR(orders[[#This Row],[order_date]]), MONTH(orders[[#This Row],[order_date]]), 1)</f>
        <v>44986</v>
      </c>
      <c r="D3140" t="s">
        <v>3065</v>
      </c>
      <c r="E3140" t="s">
        <v>647</v>
      </c>
      <c r="F3140" t="str">
        <f>VLOOKUP(orders[[#This Row],[product_id]],Products!A:C,3,0)</f>
        <v>Electronics</v>
      </c>
      <c r="G3140">
        <v>2</v>
      </c>
      <c r="H3140" s="6">
        <v>0.18037135317780789</v>
      </c>
      <c r="I3140" s="2">
        <f>VLOOKUP($E3140,
Products!$A$1:$F$201,MATCH(Orders!I$1,Products!$A$1:$F$1,0),0)</f>
        <v>23187.883920109041</v>
      </c>
      <c r="J3140" s="2">
        <f>VLOOKUP($E3140,
Products!$A$1:$F$201,MATCH(Orders!J$1,Products!$A$1:$F$1,0),0)</f>
        <v>16217.564081273829</v>
      </c>
    </row>
    <row r="3141" spans="1:10">
      <c r="A3141">
        <v>3140</v>
      </c>
      <c r="B3141" s="4">
        <v>46005</v>
      </c>
      <c r="C3141" s="10">
        <f>DATE(YEAR(orders[[#This Row],[order_date]]), MONTH(orders[[#This Row],[order_date]]), 1)</f>
        <v>45992</v>
      </c>
      <c r="D3141" t="s">
        <v>2423</v>
      </c>
      <c r="E3141" t="s">
        <v>507</v>
      </c>
      <c r="F3141" t="str">
        <f>VLOOKUP(orders[[#This Row],[product_id]],Products!A:C,3,0)</f>
        <v>Electronics</v>
      </c>
      <c r="G3141">
        <v>1</v>
      </c>
      <c r="H3141" s="6">
        <v>0.2123377092337137</v>
      </c>
      <c r="I3141" s="2">
        <f>VLOOKUP($E3141,
Products!$A$1:$F$201,MATCH(Orders!I$1,Products!$A$1:$F$1,0),0)</f>
        <v>28502.89768049858</v>
      </c>
      <c r="J3141" s="2">
        <f>VLOOKUP($E3141,
Products!$A$1:$F$201,MATCH(Orders!J$1,Products!$A$1:$F$1,0),0)</f>
        <v>20477.83623923226</v>
      </c>
    </row>
    <row r="3142" spans="1:10">
      <c r="A3142">
        <v>3141</v>
      </c>
      <c r="B3142" s="4">
        <v>45906</v>
      </c>
      <c r="C3142" s="10">
        <f>DATE(YEAR(orders[[#This Row],[order_date]]), MONTH(orders[[#This Row],[order_date]]), 1)</f>
        <v>45901</v>
      </c>
      <c r="D3142" t="s">
        <v>3936</v>
      </c>
      <c r="E3142" t="s">
        <v>645</v>
      </c>
      <c r="F3142" t="str">
        <f>VLOOKUP(orders[[#This Row],[product_id]],Products!A:C,3,0)</f>
        <v>Electronics</v>
      </c>
      <c r="G3142">
        <v>2</v>
      </c>
      <c r="H3142" s="6">
        <v>0.12304995229825687</v>
      </c>
      <c r="I3142" s="2">
        <f>VLOOKUP($E3142,
Products!$A$1:$F$201,MATCH(Orders!I$1,Products!$A$1:$F$1,0),0)</f>
        <v>29658.239859810968</v>
      </c>
      <c r="J3142" s="2">
        <f>VLOOKUP($E3142,
Products!$A$1:$F$201,MATCH(Orders!J$1,Products!$A$1:$F$1,0),0)</f>
        <v>22421.521919652871</v>
      </c>
    </row>
    <row r="3143" spans="1:10">
      <c r="A3143">
        <v>3142</v>
      </c>
      <c r="B3143" s="4">
        <v>45900</v>
      </c>
      <c r="C3143" s="10">
        <f>DATE(YEAR(orders[[#This Row],[order_date]]), MONTH(orders[[#This Row],[order_date]]), 1)</f>
        <v>45870</v>
      </c>
      <c r="D3143" t="s">
        <v>2430</v>
      </c>
      <c r="E3143" t="s">
        <v>691</v>
      </c>
      <c r="F3143" t="str">
        <f>VLOOKUP(orders[[#This Row],[product_id]],Products!A:C,3,0)</f>
        <v>Appliances</v>
      </c>
      <c r="G3143">
        <v>1</v>
      </c>
      <c r="H3143" s="6">
        <v>8.5151347109848938E-2</v>
      </c>
      <c r="I3143" s="2">
        <f>VLOOKUP($E3143,
Products!$A$1:$F$201,MATCH(Orders!I$1,Products!$A$1:$F$1,0),0)</f>
        <v>2337.6024778940591</v>
      </c>
      <c r="J3143" s="2">
        <f>VLOOKUP($E3143,
Products!$A$1:$F$201,MATCH(Orders!J$1,Products!$A$1:$F$1,0),0)</f>
        <v>1616.9957885138581</v>
      </c>
    </row>
    <row r="3144" spans="1:10">
      <c r="A3144">
        <v>3143</v>
      </c>
      <c r="B3144" s="4">
        <v>45434</v>
      </c>
      <c r="C3144" s="10">
        <f>DATE(YEAR(orders[[#This Row],[order_date]]), MONTH(orders[[#This Row],[order_date]]), 1)</f>
        <v>45413</v>
      </c>
      <c r="D3144" t="s">
        <v>891</v>
      </c>
      <c r="E3144" t="s">
        <v>633</v>
      </c>
      <c r="F3144" t="str">
        <f>VLOOKUP(orders[[#This Row],[product_id]],Products!A:C,3,0)</f>
        <v>Appliances</v>
      </c>
      <c r="G3144">
        <v>3</v>
      </c>
      <c r="H3144" s="6">
        <v>0.10270813634616253</v>
      </c>
      <c r="I3144" s="2">
        <f>VLOOKUP($E3144,
Products!$A$1:$F$201,MATCH(Orders!I$1,Products!$A$1:$F$1,0),0)</f>
        <v>2361.4162937319088</v>
      </c>
      <c r="J3144" s="2">
        <f>VLOOKUP($E3144,
Products!$A$1:$F$201,MATCH(Orders!J$1,Products!$A$1:$F$1,0),0)</f>
        <v>1552.5536411429621</v>
      </c>
    </row>
    <row r="3145" spans="1:10">
      <c r="A3145">
        <v>3144</v>
      </c>
      <c r="B3145" s="4">
        <v>45763</v>
      </c>
      <c r="C3145" s="10">
        <f>DATE(YEAR(orders[[#This Row],[order_date]]), MONTH(orders[[#This Row],[order_date]]), 1)</f>
        <v>45748</v>
      </c>
      <c r="D3145" t="s">
        <v>2200</v>
      </c>
      <c r="E3145" t="s">
        <v>597</v>
      </c>
      <c r="F3145" t="str">
        <f>VLOOKUP(orders[[#This Row],[product_id]],Products!A:C,3,0)</f>
        <v>Appliances</v>
      </c>
      <c r="G3145">
        <v>1</v>
      </c>
      <c r="H3145" s="6">
        <v>0.1113940028171119</v>
      </c>
      <c r="I3145" s="2">
        <f>VLOOKUP($E3145,
Products!$A$1:$F$201,MATCH(Orders!I$1,Products!$A$1:$F$1,0),0)</f>
        <v>22545.827750919081</v>
      </c>
      <c r="J3145" s="2">
        <f>VLOOKUP($E3145,
Products!$A$1:$F$201,MATCH(Orders!J$1,Products!$A$1:$F$1,0),0)</f>
        <v>15091.172935360129</v>
      </c>
    </row>
    <row r="3146" spans="1:10">
      <c r="A3146">
        <v>3145</v>
      </c>
      <c r="B3146" s="4">
        <v>45812</v>
      </c>
      <c r="C3146" s="10">
        <f>DATE(YEAR(orders[[#This Row],[order_date]]), MONTH(orders[[#This Row],[order_date]]), 1)</f>
        <v>45809</v>
      </c>
      <c r="D3146" t="s">
        <v>2685</v>
      </c>
      <c r="E3146" t="s">
        <v>689</v>
      </c>
      <c r="F3146" t="str">
        <f>VLOOKUP(orders[[#This Row],[product_id]],Products!A:C,3,0)</f>
        <v>Electronics</v>
      </c>
      <c r="G3146">
        <v>3</v>
      </c>
      <c r="H3146" s="6">
        <v>0.22223544818417446</v>
      </c>
      <c r="I3146" s="2">
        <f>VLOOKUP($E3146,
Products!$A$1:$F$201,MATCH(Orders!I$1,Products!$A$1:$F$1,0),0)</f>
        <v>22021.70433799336</v>
      </c>
      <c r="J3146" s="2">
        <f>VLOOKUP($E3146,
Products!$A$1:$F$201,MATCH(Orders!J$1,Products!$A$1:$F$1,0),0)</f>
        <v>16990.60087110737</v>
      </c>
    </row>
    <row r="3147" spans="1:10">
      <c r="A3147">
        <v>3146</v>
      </c>
      <c r="B3147" s="4">
        <v>45720</v>
      </c>
      <c r="C3147" s="10">
        <f>DATE(YEAR(orders[[#This Row],[order_date]]), MONTH(orders[[#This Row],[order_date]]), 1)</f>
        <v>45717</v>
      </c>
      <c r="D3147" t="s">
        <v>2038</v>
      </c>
      <c r="E3147" t="s">
        <v>529</v>
      </c>
      <c r="F3147" t="str">
        <f>VLOOKUP(orders[[#This Row],[product_id]],Products!A:C,3,0)</f>
        <v>Electronics</v>
      </c>
      <c r="G3147">
        <v>1</v>
      </c>
      <c r="H3147" s="6">
        <v>0.15009884501014539</v>
      </c>
      <c r="I3147" s="2">
        <f>VLOOKUP($E3147,
Products!$A$1:$F$201,MATCH(Orders!I$1,Products!$A$1:$F$1,0),0)</f>
        <v>18308.801775351771</v>
      </c>
      <c r="J3147" s="2">
        <f>VLOOKUP($E3147,
Products!$A$1:$F$201,MATCH(Orders!J$1,Products!$A$1:$F$1,0),0)</f>
        <v>12027.24184831013</v>
      </c>
    </row>
    <row r="3148" spans="1:10">
      <c r="A3148">
        <v>3147</v>
      </c>
      <c r="B3148" s="4">
        <v>45348</v>
      </c>
      <c r="C3148" s="10">
        <f>DATE(YEAR(orders[[#This Row],[order_date]]), MONTH(orders[[#This Row],[order_date]]), 1)</f>
        <v>45323</v>
      </c>
      <c r="D3148" t="s">
        <v>951</v>
      </c>
      <c r="E3148" t="s">
        <v>542</v>
      </c>
      <c r="F3148" t="str">
        <f>VLOOKUP(orders[[#This Row],[product_id]],Products!A:C,3,0)</f>
        <v>Electronics</v>
      </c>
      <c r="G3148">
        <v>1</v>
      </c>
      <c r="H3148" s="6">
        <v>0.22460614206771437</v>
      </c>
      <c r="I3148" s="2">
        <f>VLOOKUP($E3148,
Products!$A$1:$F$201,MATCH(Orders!I$1,Products!$A$1:$F$1,0),0)</f>
        <v>29298.352838526029</v>
      </c>
      <c r="J3148" s="2">
        <f>VLOOKUP($E3148,
Products!$A$1:$F$201,MATCH(Orders!J$1,Products!$A$1:$F$1,0),0)</f>
        <v>19250.751682102291</v>
      </c>
    </row>
    <row r="3149" spans="1:10">
      <c r="A3149">
        <v>3148</v>
      </c>
      <c r="B3149" s="4">
        <v>45701</v>
      </c>
      <c r="C3149" s="10">
        <f>DATE(YEAR(orders[[#This Row],[order_date]]), MONTH(orders[[#This Row],[order_date]]), 1)</f>
        <v>45689</v>
      </c>
      <c r="D3149" t="s">
        <v>2558</v>
      </c>
      <c r="E3149" t="s">
        <v>534</v>
      </c>
      <c r="F3149" t="str">
        <f>VLOOKUP(orders[[#This Row],[product_id]],Products!A:C,3,0)</f>
        <v>Appliances</v>
      </c>
      <c r="G3149">
        <v>1</v>
      </c>
      <c r="H3149" s="6">
        <v>0.11947421617063766</v>
      </c>
      <c r="I3149" s="2">
        <f>VLOOKUP($E3149,
Products!$A$1:$F$201,MATCH(Orders!I$1,Products!$A$1:$F$1,0),0)</f>
        <v>24743.162958088669</v>
      </c>
      <c r="J3149" s="2">
        <f>VLOOKUP($E3149,
Products!$A$1:$F$201,MATCH(Orders!J$1,Products!$A$1:$F$1,0),0)</f>
        <v>19307.588986555591</v>
      </c>
    </row>
    <row r="3150" spans="1:10">
      <c r="A3150">
        <v>3149</v>
      </c>
      <c r="B3150" s="4">
        <v>45404</v>
      </c>
      <c r="C3150" s="10">
        <f>DATE(YEAR(orders[[#This Row],[order_date]]), MONTH(orders[[#This Row],[order_date]]), 1)</f>
        <v>45383</v>
      </c>
      <c r="D3150" t="s">
        <v>3770</v>
      </c>
      <c r="E3150" t="s">
        <v>547</v>
      </c>
      <c r="F3150" t="str">
        <f>VLOOKUP(orders[[#This Row],[product_id]],Products!A:C,3,0)</f>
        <v>Appliances</v>
      </c>
      <c r="G3150">
        <v>1</v>
      </c>
      <c r="H3150" s="6">
        <v>0.1015537707570851</v>
      </c>
      <c r="I3150" s="2">
        <f>VLOOKUP($E3150,
Products!$A$1:$F$201,MATCH(Orders!I$1,Products!$A$1:$F$1,0),0)</f>
        <v>2366.4310858022332</v>
      </c>
      <c r="J3150" s="2">
        <f>VLOOKUP($E3150,
Products!$A$1:$F$201,MATCH(Orders!J$1,Products!$A$1:$F$1,0),0)</f>
        <v>1841.1055346213741</v>
      </c>
    </row>
    <row r="3151" spans="1:10">
      <c r="A3151">
        <v>3150</v>
      </c>
      <c r="B3151" s="4">
        <v>45852</v>
      </c>
      <c r="C3151" s="10">
        <f>DATE(YEAR(orders[[#This Row],[order_date]]), MONTH(orders[[#This Row],[order_date]]), 1)</f>
        <v>45839</v>
      </c>
      <c r="D3151" t="s">
        <v>1089</v>
      </c>
      <c r="E3151" t="s">
        <v>523</v>
      </c>
      <c r="F3151" t="str">
        <f>VLOOKUP(orders[[#This Row],[product_id]],Products!A:C,3,0)</f>
        <v>Electronics</v>
      </c>
      <c r="G3151">
        <v>2</v>
      </c>
      <c r="H3151" s="6">
        <v>0.13462680597480095</v>
      </c>
      <c r="I3151" s="2">
        <f>VLOOKUP($E3151,
Products!$A$1:$F$201,MATCH(Orders!I$1,Products!$A$1:$F$1,0),0)</f>
        <v>27240.414518089601</v>
      </c>
      <c r="J3151" s="2">
        <f>VLOOKUP($E3151,
Products!$A$1:$F$201,MATCH(Orders!J$1,Products!$A$1:$F$1,0),0)</f>
        <v>21217.524617692769</v>
      </c>
    </row>
    <row r="3152" spans="1:10">
      <c r="A3152">
        <v>3151</v>
      </c>
      <c r="B3152" s="4">
        <v>45046</v>
      </c>
      <c r="C3152" s="10">
        <f>DATE(YEAR(orders[[#This Row],[order_date]]), MONTH(orders[[#This Row],[order_date]]), 1)</f>
        <v>45017</v>
      </c>
      <c r="D3152" t="s">
        <v>3819</v>
      </c>
      <c r="E3152" t="s">
        <v>636</v>
      </c>
      <c r="F3152" t="str">
        <f>VLOOKUP(orders[[#This Row],[product_id]],Products!A:C,3,0)</f>
        <v>Appliances</v>
      </c>
      <c r="G3152">
        <v>3</v>
      </c>
      <c r="H3152" s="6">
        <v>8.3514907517715592E-2</v>
      </c>
      <c r="I3152" s="2">
        <f>VLOOKUP($E3152,
Products!$A$1:$F$201,MATCH(Orders!I$1,Products!$A$1:$F$1,0),0)</f>
        <v>2035.5647279372099</v>
      </c>
      <c r="J3152" s="2">
        <f>VLOOKUP($E3152,
Products!$A$1:$F$201,MATCH(Orders!J$1,Products!$A$1:$F$1,0),0)</f>
        <v>1486.048843699655</v>
      </c>
    </row>
    <row r="3153" spans="1:10">
      <c r="A3153">
        <v>3152</v>
      </c>
      <c r="B3153" s="4">
        <v>45414</v>
      </c>
      <c r="C3153" s="10">
        <f>DATE(YEAR(orders[[#This Row],[order_date]]), MONTH(orders[[#This Row],[order_date]]), 1)</f>
        <v>45413</v>
      </c>
      <c r="D3153" t="s">
        <v>990</v>
      </c>
      <c r="E3153" t="s">
        <v>518</v>
      </c>
      <c r="F3153" t="str">
        <f>VLOOKUP(orders[[#This Row],[product_id]],Products!A:C,3,0)</f>
        <v>Electronics</v>
      </c>
      <c r="G3153">
        <v>3</v>
      </c>
      <c r="H3153" s="6">
        <v>0.12504119223866053</v>
      </c>
      <c r="I3153" s="2">
        <f>VLOOKUP($E3153,
Products!$A$1:$F$201,MATCH(Orders!I$1,Products!$A$1:$F$1,0),0)</f>
        <v>23393.890826127132</v>
      </c>
      <c r="J3153" s="2">
        <f>VLOOKUP($E3153,
Products!$A$1:$F$201,MATCH(Orders!J$1,Products!$A$1:$F$1,0),0)</f>
        <v>16064.756531016081</v>
      </c>
    </row>
    <row r="3154" spans="1:10">
      <c r="A3154">
        <v>3153</v>
      </c>
      <c r="B3154" s="4">
        <v>45004</v>
      </c>
      <c r="C3154" s="10">
        <f>DATE(YEAR(orders[[#This Row],[order_date]]), MONTH(orders[[#This Row],[order_date]]), 1)</f>
        <v>44986</v>
      </c>
      <c r="D3154" t="s">
        <v>3733</v>
      </c>
      <c r="E3154" t="s">
        <v>611</v>
      </c>
      <c r="F3154" t="str">
        <f>VLOOKUP(orders[[#This Row],[product_id]],Products!A:C,3,0)</f>
        <v>Electronics</v>
      </c>
      <c r="G3154">
        <v>1</v>
      </c>
      <c r="H3154" s="6">
        <v>0.23491491521149671</v>
      </c>
      <c r="I3154" s="2">
        <f>VLOOKUP($E3154,
Products!$A$1:$F$201,MATCH(Orders!I$1,Products!$A$1:$F$1,0),0)</f>
        <v>12041.08303405661</v>
      </c>
      <c r="J3154" s="2">
        <f>VLOOKUP($E3154,
Products!$A$1:$F$201,MATCH(Orders!J$1,Products!$A$1:$F$1,0),0)</f>
        <v>7946.6428283753548</v>
      </c>
    </row>
    <row r="3155" spans="1:10">
      <c r="A3155">
        <v>3154</v>
      </c>
      <c r="B3155" s="4">
        <v>45988</v>
      </c>
      <c r="C3155" s="10">
        <f>DATE(YEAR(orders[[#This Row],[order_date]]), MONTH(orders[[#This Row],[order_date]]), 1)</f>
        <v>45962</v>
      </c>
      <c r="D3155" t="s">
        <v>1693</v>
      </c>
      <c r="E3155" t="s">
        <v>662</v>
      </c>
      <c r="F3155" t="str">
        <f>VLOOKUP(orders[[#This Row],[product_id]],Products!A:C,3,0)</f>
        <v>Electronics</v>
      </c>
      <c r="G3155">
        <v>1</v>
      </c>
      <c r="H3155" s="6">
        <v>0.15574738539306829</v>
      </c>
      <c r="I3155" s="2">
        <f>VLOOKUP($E3155,
Products!$A$1:$F$201,MATCH(Orders!I$1,Products!$A$1:$F$1,0),0)</f>
        <v>20028.650831777191</v>
      </c>
      <c r="J3155" s="2">
        <f>VLOOKUP($E3155,
Products!$A$1:$F$201,MATCH(Orders!J$1,Products!$A$1:$F$1,0),0)</f>
        <v>14139.84905320309</v>
      </c>
    </row>
    <row r="3156" spans="1:10">
      <c r="A3156">
        <v>3155</v>
      </c>
      <c r="B3156" s="4">
        <v>45367</v>
      </c>
      <c r="C3156" s="10">
        <f>DATE(YEAR(orders[[#This Row],[order_date]]), MONTH(orders[[#This Row],[order_date]]), 1)</f>
        <v>45352</v>
      </c>
      <c r="D3156" t="s">
        <v>4700</v>
      </c>
      <c r="E3156" t="s">
        <v>699</v>
      </c>
      <c r="F3156" t="str">
        <f>VLOOKUP(orders[[#This Row],[product_id]],Products!A:C,3,0)</f>
        <v>Appliances</v>
      </c>
      <c r="G3156">
        <v>1</v>
      </c>
      <c r="H3156" s="6">
        <v>6.003387980524981E-2</v>
      </c>
      <c r="I3156" s="2">
        <f>VLOOKUP($E3156,
Products!$A$1:$F$201,MATCH(Orders!I$1,Products!$A$1:$F$1,0),0)</f>
        <v>25091.998133165329</v>
      </c>
      <c r="J3156" s="2">
        <f>VLOOKUP($E3156,
Products!$A$1:$F$201,MATCH(Orders!J$1,Products!$A$1:$F$1,0),0)</f>
        <v>18464.226825266349</v>
      </c>
    </row>
    <row r="3157" spans="1:10">
      <c r="A3157">
        <v>3156</v>
      </c>
      <c r="B3157" s="4">
        <v>45388</v>
      </c>
      <c r="C3157" s="10">
        <f>DATE(YEAR(orders[[#This Row],[order_date]]), MONTH(orders[[#This Row],[order_date]]), 1)</f>
        <v>45383</v>
      </c>
      <c r="D3157" t="s">
        <v>1005</v>
      </c>
      <c r="E3157" t="s">
        <v>564</v>
      </c>
      <c r="F3157" t="str">
        <f>VLOOKUP(orders[[#This Row],[product_id]],Products!A:C,3,0)</f>
        <v>Electronics</v>
      </c>
      <c r="G3157">
        <v>2</v>
      </c>
      <c r="H3157" s="6">
        <v>0.10360338694634912</v>
      </c>
      <c r="I3157" s="2">
        <f>VLOOKUP($E3157,
Products!$A$1:$F$201,MATCH(Orders!I$1,Products!$A$1:$F$1,0),0)</f>
        <v>21989.290766910399</v>
      </c>
      <c r="J3157" s="2">
        <f>VLOOKUP($E3157,
Products!$A$1:$F$201,MATCH(Orders!J$1,Products!$A$1:$F$1,0),0)</f>
        <v>15566.99865864101</v>
      </c>
    </row>
    <row r="3158" spans="1:10">
      <c r="A3158">
        <v>3157</v>
      </c>
      <c r="B3158" s="4">
        <v>45538</v>
      </c>
      <c r="C3158" s="10">
        <f>DATE(YEAR(orders[[#This Row],[order_date]]), MONTH(orders[[#This Row],[order_date]]), 1)</f>
        <v>45536</v>
      </c>
      <c r="D3158" t="s">
        <v>1606</v>
      </c>
      <c r="E3158" t="s">
        <v>597</v>
      </c>
      <c r="F3158" t="str">
        <f>VLOOKUP(orders[[#This Row],[product_id]],Products!A:C,3,0)</f>
        <v>Appliances</v>
      </c>
      <c r="G3158">
        <v>2</v>
      </c>
      <c r="H3158" s="6">
        <v>0.14808904054826261</v>
      </c>
      <c r="I3158" s="2">
        <f>VLOOKUP($E3158,
Products!$A$1:$F$201,MATCH(Orders!I$1,Products!$A$1:$F$1,0),0)</f>
        <v>22545.827750919081</v>
      </c>
      <c r="J3158" s="2">
        <f>VLOOKUP($E3158,
Products!$A$1:$F$201,MATCH(Orders!J$1,Products!$A$1:$F$1,0),0)</f>
        <v>15091.172935360129</v>
      </c>
    </row>
    <row r="3159" spans="1:10">
      <c r="A3159">
        <v>3158</v>
      </c>
      <c r="B3159" s="4">
        <v>45843</v>
      </c>
      <c r="C3159" s="10">
        <f>DATE(YEAR(orders[[#This Row],[order_date]]), MONTH(orders[[#This Row],[order_date]]), 1)</f>
        <v>45839</v>
      </c>
      <c r="D3159" t="s">
        <v>2165</v>
      </c>
      <c r="E3159" t="s">
        <v>681</v>
      </c>
      <c r="F3159" t="str">
        <f>VLOOKUP(orders[[#This Row],[product_id]],Products!A:C,3,0)</f>
        <v>Appliances</v>
      </c>
      <c r="G3159">
        <v>2</v>
      </c>
      <c r="H3159" s="6">
        <v>7.7981539304400424E-2</v>
      </c>
      <c r="I3159" s="2">
        <f>VLOOKUP($E3159,
Products!$A$1:$F$201,MATCH(Orders!I$1,Products!$A$1:$F$1,0),0)</f>
        <v>2080.3641662770501</v>
      </c>
      <c r="J3159" s="2">
        <f>VLOOKUP($E3159,
Products!$A$1:$F$201,MATCH(Orders!J$1,Products!$A$1:$F$1,0),0)</f>
        <v>1566.754559891986</v>
      </c>
    </row>
    <row r="3160" spans="1:10">
      <c r="A3160">
        <v>3159</v>
      </c>
      <c r="B3160" s="4">
        <v>45535</v>
      </c>
      <c r="C3160" s="10">
        <f>DATE(YEAR(orders[[#This Row],[order_date]]), MONTH(orders[[#This Row],[order_date]]), 1)</f>
        <v>45505</v>
      </c>
      <c r="D3160" t="s">
        <v>2098</v>
      </c>
      <c r="E3160" t="s">
        <v>509</v>
      </c>
      <c r="F3160" t="str">
        <f>VLOOKUP(orders[[#This Row],[product_id]],Products!A:C,3,0)</f>
        <v>Appliances</v>
      </c>
      <c r="G3160">
        <v>2</v>
      </c>
      <c r="H3160" s="6">
        <v>0.10181573358472336</v>
      </c>
      <c r="I3160" s="2">
        <f>VLOOKUP($E3160,
Products!$A$1:$F$201,MATCH(Orders!I$1,Products!$A$1:$F$1,0),0)</f>
        <v>23898.369282732219</v>
      </c>
      <c r="J3160" s="2">
        <f>VLOOKUP($E3160,
Products!$A$1:$F$201,MATCH(Orders!J$1,Products!$A$1:$F$1,0),0)</f>
        <v>16491.822147524919</v>
      </c>
    </row>
    <row r="3161" spans="1:10">
      <c r="A3161">
        <v>3160</v>
      </c>
      <c r="B3161" s="4">
        <v>44932</v>
      </c>
      <c r="C3161" s="10">
        <f>DATE(YEAR(orders[[#This Row],[order_date]]), MONTH(orders[[#This Row],[order_date]]), 1)</f>
        <v>44927</v>
      </c>
      <c r="D3161" t="s">
        <v>3627</v>
      </c>
      <c r="E3161" t="s">
        <v>556</v>
      </c>
      <c r="F3161" t="str">
        <f>VLOOKUP(orders[[#This Row],[product_id]],Products!A:C,3,0)</f>
        <v>Appliances</v>
      </c>
      <c r="G3161">
        <v>2</v>
      </c>
      <c r="H3161" s="6">
        <v>0.10493318150433845</v>
      </c>
      <c r="I3161" s="2">
        <f>VLOOKUP($E3161,
Products!$A$1:$F$201,MATCH(Orders!I$1,Products!$A$1:$F$1,0),0)</f>
        <v>27054.121101651981</v>
      </c>
      <c r="J3161" s="2">
        <f>VLOOKUP($E3161,
Products!$A$1:$F$201,MATCH(Orders!J$1,Products!$A$1:$F$1,0),0)</f>
        <v>19388.930988794411</v>
      </c>
    </row>
    <row r="3162" spans="1:10">
      <c r="A3162">
        <v>3161</v>
      </c>
      <c r="B3162" s="4">
        <v>45607</v>
      </c>
      <c r="C3162" s="10">
        <f>DATE(YEAR(orders[[#This Row],[order_date]]), MONTH(orders[[#This Row],[order_date]]), 1)</f>
        <v>45597</v>
      </c>
      <c r="D3162" t="s">
        <v>3239</v>
      </c>
      <c r="E3162" t="s">
        <v>638</v>
      </c>
      <c r="F3162" t="str">
        <f>VLOOKUP(orders[[#This Row],[product_id]],Products!A:C,3,0)</f>
        <v>Electronics</v>
      </c>
      <c r="G3162">
        <v>3</v>
      </c>
      <c r="H3162" s="6">
        <v>0.23965887677782499</v>
      </c>
      <c r="I3162" s="2">
        <f>VLOOKUP($E3162,
Products!$A$1:$F$201,MATCH(Orders!I$1,Products!$A$1:$F$1,0),0)</f>
        <v>11118.17778596276</v>
      </c>
      <c r="J3162" s="2">
        <f>VLOOKUP($E3162,
Products!$A$1:$F$201,MATCH(Orders!J$1,Products!$A$1:$F$1,0),0)</f>
        <v>7887.697719413397</v>
      </c>
    </row>
    <row r="3163" spans="1:10">
      <c r="A3163">
        <v>3162</v>
      </c>
      <c r="B3163" s="4">
        <v>45821</v>
      </c>
      <c r="C3163" s="10">
        <f>DATE(YEAR(orders[[#This Row],[order_date]]), MONTH(orders[[#This Row],[order_date]]), 1)</f>
        <v>45809</v>
      </c>
      <c r="D3163" t="s">
        <v>3189</v>
      </c>
      <c r="E3163" t="s">
        <v>672</v>
      </c>
      <c r="F3163" t="str">
        <f>VLOOKUP(orders[[#This Row],[product_id]],Products!A:C,3,0)</f>
        <v>Electronics</v>
      </c>
      <c r="G3163">
        <v>1</v>
      </c>
      <c r="H3163" s="6">
        <v>0.17995775643249801</v>
      </c>
      <c r="I3163" s="2">
        <f>VLOOKUP($E3163,
Products!$A$1:$F$201,MATCH(Orders!I$1,Products!$A$1:$F$1,0),0)</f>
        <v>29856.340212906369</v>
      </c>
      <c r="J3163" s="2">
        <f>VLOOKUP($E3163,
Products!$A$1:$F$201,MATCH(Orders!J$1,Products!$A$1:$F$1,0),0)</f>
        <v>19759.064823078941</v>
      </c>
    </row>
    <row r="3164" spans="1:10">
      <c r="A3164">
        <v>3163</v>
      </c>
      <c r="B3164" s="4">
        <v>45197</v>
      </c>
      <c r="C3164" s="10">
        <f>DATE(YEAR(orders[[#This Row],[order_date]]), MONTH(orders[[#This Row],[order_date]]), 1)</f>
        <v>45170</v>
      </c>
      <c r="D3164" t="s">
        <v>1511</v>
      </c>
      <c r="E3164" t="s">
        <v>546</v>
      </c>
      <c r="F3164" t="str">
        <f>VLOOKUP(orders[[#This Row],[product_id]],Products!A:C,3,0)</f>
        <v>Electronics</v>
      </c>
      <c r="G3164">
        <v>2</v>
      </c>
      <c r="H3164" s="6">
        <v>0.13507760816691097</v>
      </c>
      <c r="I3164" s="2">
        <f>VLOOKUP($E3164,
Products!$A$1:$F$201,MATCH(Orders!I$1,Products!$A$1:$F$1,0),0)</f>
        <v>21943.16319502375</v>
      </c>
      <c r="J3164" s="2">
        <f>VLOOKUP($E3164,
Products!$A$1:$F$201,MATCH(Orders!J$1,Products!$A$1:$F$1,0),0)</f>
        <v>16937.09489743154</v>
      </c>
    </row>
    <row r="3165" spans="1:10">
      <c r="A3165">
        <v>3164</v>
      </c>
      <c r="B3165" s="4">
        <v>45737</v>
      </c>
      <c r="C3165" s="10">
        <f>DATE(YEAR(orders[[#This Row],[order_date]]), MONTH(orders[[#This Row],[order_date]]), 1)</f>
        <v>45717</v>
      </c>
      <c r="D3165" t="s">
        <v>4205</v>
      </c>
      <c r="E3165" t="s">
        <v>510</v>
      </c>
      <c r="F3165" t="str">
        <f>VLOOKUP(orders[[#This Row],[product_id]],Products!A:C,3,0)</f>
        <v>Appliances</v>
      </c>
      <c r="G3165">
        <v>2</v>
      </c>
      <c r="H3165" s="6">
        <v>0.12303450424216787</v>
      </c>
      <c r="I3165" s="2">
        <f>VLOOKUP($E3165,
Products!$A$1:$F$201,MATCH(Orders!I$1,Products!$A$1:$F$1,0),0)</f>
        <v>23457.606610250739</v>
      </c>
      <c r="J3165" s="2">
        <f>VLOOKUP($E3165,
Products!$A$1:$F$201,MATCH(Orders!J$1,Products!$A$1:$F$1,0),0)</f>
        <v>17038.831523124281</v>
      </c>
    </row>
    <row r="3166" spans="1:10">
      <c r="A3166">
        <v>3165</v>
      </c>
      <c r="B3166" s="4">
        <v>45485</v>
      </c>
      <c r="C3166" s="10">
        <f>DATE(YEAR(orders[[#This Row],[order_date]]), MONTH(orders[[#This Row],[order_date]]), 1)</f>
        <v>45474</v>
      </c>
      <c r="D3166" t="s">
        <v>2934</v>
      </c>
      <c r="E3166" t="s">
        <v>641</v>
      </c>
      <c r="F3166" t="str">
        <f>VLOOKUP(orders[[#This Row],[product_id]],Products!A:C,3,0)</f>
        <v>Appliances</v>
      </c>
      <c r="G3166">
        <v>2</v>
      </c>
      <c r="H3166" s="6">
        <v>0.14771919405310019</v>
      </c>
      <c r="I3166" s="2">
        <f>VLOOKUP($E3166,
Products!$A$1:$F$201,MATCH(Orders!I$1,Products!$A$1:$F$1,0),0)</f>
        <v>27167.965718506261</v>
      </c>
      <c r="J3166" s="2">
        <f>VLOOKUP($E3166,
Products!$A$1:$F$201,MATCH(Orders!J$1,Products!$A$1:$F$1,0),0)</f>
        <v>19748.025676381669</v>
      </c>
    </row>
    <row r="3167" spans="1:10">
      <c r="A3167">
        <v>3166</v>
      </c>
      <c r="B3167" s="4">
        <v>45025</v>
      </c>
      <c r="C3167" s="10">
        <f>DATE(YEAR(orders[[#This Row],[order_date]]), MONTH(orders[[#This Row],[order_date]]), 1)</f>
        <v>45017</v>
      </c>
      <c r="D3167" t="s">
        <v>3636</v>
      </c>
      <c r="E3167" t="s">
        <v>689</v>
      </c>
      <c r="F3167" t="str">
        <f>VLOOKUP(orders[[#This Row],[product_id]],Products!A:C,3,0)</f>
        <v>Electronics</v>
      </c>
      <c r="G3167">
        <v>3</v>
      </c>
      <c r="H3167" s="6">
        <v>0.16719777649759809</v>
      </c>
      <c r="I3167" s="2">
        <f>VLOOKUP($E3167,
Products!$A$1:$F$201,MATCH(Orders!I$1,Products!$A$1:$F$1,0),0)</f>
        <v>22021.70433799336</v>
      </c>
      <c r="J3167" s="2">
        <f>VLOOKUP($E3167,
Products!$A$1:$F$201,MATCH(Orders!J$1,Products!$A$1:$F$1,0),0)</f>
        <v>16990.60087110737</v>
      </c>
    </row>
    <row r="3168" spans="1:10">
      <c r="A3168">
        <v>3167</v>
      </c>
      <c r="B3168" s="4">
        <v>45452</v>
      </c>
      <c r="C3168" s="10">
        <f>DATE(YEAR(orders[[#This Row],[order_date]]), MONTH(orders[[#This Row],[order_date]]), 1)</f>
        <v>45444</v>
      </c>
      <c r="D3168" t="s">
        <v>2627</v>
      </c>
      <c r="E3168" t="s">
        <v>658</v>
      </c>
      <c r="F3168" t="str">
        <f>VLOOKUP(orders[[#This Row],[product_id]],Products!A:C,3,0)</f>
        <v>Electronics</v>
      </c>
      <c r="G3168">
        <v>1</v>
      </c>
      <c r="H3168" s="6">
        <v>0.23670858928357028</v>
      </c>
      <c r="I3168" s="2">
        <f>VLOOKUP($E3168,
Products!$A$1:$F$201,MATCH(Orders!I$1,Products!$A$1:$F$1,0),0)</f>
        <v>2455.4664524813788</v>
      </c>
      <c r="J3168" s="2">
        <f>VLOOKUP($E3168,
Products!$A$1:$F$201,MATCH(Orders!J$1,Products!$A$1:$F$1,0),0)</f>
        <v>1763.2139459131699</v>
      </c>
    </row>
    <row r="3169" spans="1:10">
      <c r="A3169">
        <v>3168</v>
      </c>
      <c r="B3169" s="4">
        <v>45120</v>
      </c>
      <c r="C3169" s="10">
        <f>DATE(YEAR(orders[[#This Row],[order_date]]), MONTH(orders[[#This Row],[order_date]]), 1)</f>
        <v>45108</v>
      </c>
      <c r="D3169" t="s">
        <v>1582</v>
      </c>
      <c r="E3169" t="s">
        <v>596</v>
      </c>
      <c r="F3169" t="str">
        <f>VLOOKUP(orders[[#This Row],[product_id]],Products!A:C,3,0)</f>
        <v>Electronics</v>
      </c>
      <c r="G3169">
        <v>1</v>
      </c>
      <c r="H3169" s="6">
        <v>0.14227548779124896</v>
      </c>
      <c r="I3169" s="2">
        <f>VLOOKUP($E3169,
Products!$A$1:$F$201,MATCH(Orders!I$1,Products!$A$1:$F$1,0),0)</f>
        <v>12935.39757670891</v>
      </c>
      <c r="J3169" s="2">
        <f>VLOOKUP($E3169,
Products!$A$1:$F$201,MATCH(Orders!J$1,Products!$A$1:$F$1,0),0)</f>
        <v>9648.6160598594815</v>
      </c>
    </row>
    <row r="3170" spans="1:10">
      <c r="A3170">
        <v>3169</v>
      </c>
      <c r="B3170" s="4">
        <v>45322</v>
      </c>
      <c r="C3170" s="10">
        <f>DATE(YEAR(orders[[#This Row],[order_date]]), MONTH(orders[[#This Row],[order_date]]), 1)</f>
        <v>45292</v>
      </c>
      <c r="D3170" t="s">
        <v>1399</v>
      </c>
      <c r="E3170" t="s">
        <v>685</v>
      </c>
      <c r="F3170" t="str">
        <f>VLOOKUP(orders[[#This Row],[product_id]],Products!A:C,3,0)</f>
        <v>Electronics</v>
      </c>
      <c r="G3170">
        <v>1</v>
      </c>
      <c r="H3170" s="6">
        <v>0.22584490512177158</v>
      </c>
      <c r="I3170" s="2">
        <f>VLOOKUP($E3170,
Products!$A$1:$F$201,MATCH(Orders!I$1,Products!$A$1:$F$1,0),0)</f>
        <v>30011.61348468516</v>
      </c>
      <c r="J3170" s="2">
        <f>VLOOKUP($E3170,
Products!$A$1:$F$201,MATCH(Orders!J$1,Products!$A$1:$F$1,0),0)</f>
        <v>20796.213094008199</v>
      </c>
    </row>
    <row r="3171" spans="1:10">
      <c r="A3171">
        <v>3170</v>
      </c>
      <c r="B3171" s="4">
        <v>45696</v>
      </c>
      <c r="C3171" s="10">
        <f>DATE(YEAR(orders[[#This Row],[order_date]]), MONTH(orders[[#This Row],[order_date]]), 1)</f>
        <v>45689</v>
      </c>
      <c r="D3171" t="s">
        <v>3093</v>
      </c>
      <c r="E3171" t="s">
        <v>557</v>
      </c>
      <c r="F3171" t="str">
        <f>VLOOKUP(orders[[#This Row],[product_id]],Products!A:C,3,0)</f>
        <v>Electronics</v>
      </c>
      <c r="G3171">
        <v>2</v>
      </c>
      <c r="H3171" s="6">
        <v>0.24029517140872342</v>
      </c>
      <c r="I3171" s="2">
        <f>VLOOKUP($E3171,
Products!$A$1:$F$201,MATCH(Orders!I$1,Products!$A$1:$F$1,0),0)</f>
        <v>23950.56449224626</v>
      </c>
      <c r="J3171" s="2">
        <f>VLOOKUP($E3171,
Products!$A$1:$F$201,MATCH(Orders!J$1,Products!$A$1:$F$1,0),0)</f>
        <v>16488.618979732779</v>
      </c>
    </row>
    <row r="3172" spans="1:10">
      <c r="A3172">
        <v>3171</v>
      </c>
      <c r="B3172" s="4">
        <v>45950</v>
      </c>
      <c r="C3172" s="10">
        <f>DATE(YEAR(orders[[#This Row],[order_date]]), MONTH(orders[[#This Row],[order_date]]), 1)</f>
        <v>45931</v>
      </c>
      <c r="D3172" t="s">
        <v>3244</v>
      </c>
      <c r="E3172" t="s">
        <v>640</v>
      </c>
      <c r="F3172" t="str">
        <f>VLOOKUP(orders[[#This Row],[product_id]],Products!A:C,3,0)</f>
        <v>Electronics</v>
      </c>
      <c r="G3172">
        <v>3</v>
      </c>
      <c r="H3172" s="6">
        <v>0.22075795583207986</v>
      </c>
      <c r="I3172" s="2">
        <f>VLOOKUP($E3172,
Products!$A$1:$F$201,MATCH(Orders!I$1,Products!$A$1:$F$1,0),0)</f>
        <v>28588.897930669911</v>
      </c>
      <c r="J3172" s="2">
        <f>VLOOKUP($E3172,
Products!$A$1:$F$201,MATCH(Orders!J$1,Products!$A$1:$F$1,0),0)</f>
        <v>20681.16336734363</v>
      </c>
    </row>
    <row r="3173" spans="1:10">
      <c r="A3173">
        <v>3172</v>
      </c>
      <c r="B3173" s="4">
        <v>45806</v>
      </c>
      <c r="C3173" s="10">
        <f>DATE(YEAR(orders[[#This Row],[order_date]]), MONTH(orders[[#This Row],[order_date]]), 1)</f>
        <v>45778</v>
      </c>
      <c r="D3173" t="s">
        <v>3248</v>
      </c>
      <c r="E3173" t="s">
        <v>694</v>
      </c>
      <c r="F3173" t="str">
        <f>VLOOKUP(orders[[#This Row],[product_id]],Products!A:C,3,0)</f>
        <v>Appliances</v>
      </c>
      <c r="G3173">
        <v>3</v>
      </c>
      <c r="H3173" s="6">
        <v>7.8084559124141029E-2</v>
      </c>
      <c r="I3173" s="2">
        <f>VLOOKUP($E3173,
Products!$A$1:$F$201,MATCH(Orders!I$1,Products!$A$1:$F$1,0),0)</f>
        <v>6319.3885218993337</v>
      </c>
      <c r="J3173" s="2">
        <f>VLOOKUP($E3173,
Products!$A$1:$F$201,MATCH(Orders!J$1,Products!$A$1:$F$1,0),0)</f>
        <v>4956.0125433870189</v>
      </c>
    </row>
    <row r="3174" spans="1:10">
      <c r="A3174">
        <v>3173</v>
      </c>
      <c r="B3174" s="4">
        <v>45671</v>
      </c>
      <c r="C3174" s="10">
        <f>DATE(YEAR(orders[[#This Row],[order_date]]), MONTH(orders[[#This Row],[order_date]]), 1)</f>
        <v>45658</v>
      </c>
      <c r="D3174" t="s">
        <v>2702</v>
      </c>
      <c r="E3174" t="s">
        <v>552</v>
      </c>
      <c r="F3174" t="str">
        <f>VLOOKUP(orders[[#This Row],[product_id]],Products!A:C,3,0)</f>
        <v>Electronics</v>
      </c>
      <c r="G3174">
        <v>1</v>
      </c>
      <c r="H3174" s="6">
        <v>0.18459640222845045</v>
      </c>
      <c r="I3174" s="2">
        <f>VLOOKUP($E3174,
Products!$A$1:$F$201,MATCH(Orders!I$1,Products!$A$1:$F$1,0),0)</f>
        <v>20326.88586940234</v>
      </c>
      <c r="J3174" s="2">
        <f>VLOOKUP($E3174,
Products!$A$1:$F$201,MATCH(Orders!J$1,Products!$A$1:$F$1,0),0)</f>
        <v>14896.572579237891</v>
      </c>
    </row>
    <row r="3175" spans="1:10">
      <c r="A3175">
        <v>3174</v>
      </c>
      <c r="B3175" s="4">
        <v>45609</v>
      </c>
      <c r="C3175" s="10">
        <f>DATE(YEAR(orders[[#This Row],[order_date]]), MONTH(orders[[#This Row],[order_date]]), 1)</f>
        <v>45597</v>
      </c>
      <c r="D3175" t="s">
        <v>1435</v>
      </c>
      <c r="E3175" t="s">
        <v>632</v>
      </c>
      <c r="F3175" t="str">
        <f>VLOOKUP(orders[[#This Row],[product_id]],Products!A:C,3,0)</f>
        <v>Electronics</v>
      </c>
      <c r="G3175">
        <v>1</v>
      </c>
      <c r="H3175" s="6">
        <v>0.22294513973855232</v>
      </c>
      <c r="I3175" s="2">
        <f>VLOOKUP($E3175,
Products!$A$1:$F$201,MATCH(Orders!I$1,Products!$A$1:$F$1,0),0)</f>
        <v>23049.571773693999</v>
      </c>
      <c r="J3175" s="2">
        <f>VLOOKUP($E3175,
Products!$A$1:$F$201,MATCH(Orders!J$1,Products!$A$1:$F$1,0),0)</f>
        <v>15791.461375569639</v>
      </c>
    </row>
    <row r="3176" spans="1:10">
      <c r="A3176">
        <v>3175</v>
      </c>
      <c r="B3176" s="4">
        <v>44941</v>
      </c>
      <c r="C3176" s="10">
        <f>DATE(YEAR(orders[[#This Row],[order_date]]), MONTH(orders[[#This Row],[order_date]]), 1)</f>
        <v>44927</v>
      </c>
      <c r="D3176" t="s">
        <v>1892</v>
      </c>
      <c r="E3176" t="s">
        <v>587</v>
      </c>
      <c r="F3176" t="str">
        <f>VLOOKUP(orders[[#This Row],[product_id]],Products!A:C,3,0)</f>
        <v>Electronics</v>
      </c>
      <c r="G3176">
        <v>1</v>
      </c>
      <c r="H3176" s="6">
        <v>0.10667518509722571</v>
      </c>
      <c r="I3176" s="2">
        <f>VLOOKUP($E3176,
Products!$A$1:$F$201,MATCH(Orders!I$1,Products!$A$1:$F$1,0),0)</f>
        <v>16527.367619686949</v>
      </c>
      <c r="J3176" s="2">
        <f>VLOOKUP($E3176,
Products!$A$1:$F$201,MATCH(Orders!J$1,Products!$A$1:$F$1,0),0)</f>
        <v>12533.62883070202</v>
      </c>
    </row>
    <row r="3177" spans="1:10">
      <c r="A3177">
        <v>3176</v>
      </c>
      <c r="B3177" s="4">
        <v>45294</v>
      </c>
      <c r="C3177" s="10">
        <f>DATE(YEAR(orders[[#This Row],[order_date]]), MONTH(orders[[#This Row],[order_date]]), 1)</f>
        <v>45292</v>
      </c>
      <c r="D3177" t="s">
        <v>2287</v>
      </c>
      <c r="E3177" t="s">
        <v>571</v>
      </c>
      <c r="F3177" t="str">
        <f>VLOOKUP(orders[[#This Row],[product_id]],Products!A:C,3,0)</f>
        <v>Electronics</v>
      </c>
      <c r="G3177">
        <v>2</v>
      </c>
      <c r="H3177" s="6">
        <v>0.21038949177923008</v>
      </c>
      <c r="I3177" s="2">
        <f>VLOOKUP($E3177,
Products!$A$1:$F$201,MATCH(Orders!I$1,Products!$A$1:$F$1,0),0)</f>
        <v>30022.150567424669</v>
      </c>
      <c r="J3177" s="2">
        <f>VLOOKUP($E3177,
Products!$A$1:$F$201,MATCH(Orders!J$1,Products!$A$1:$F$1,0),0)</f>
        <v>21451.61875289512</v>
      </c>
    </row>
    <row r="3178" spans="1:10">
      <c r="A3178">
        <v>3177</v>
      </c>
      <c r="B3178" s="4">
        <v>45564</v>
      </c>
      <c r="C3178" s="10">
        <f>DATE(YEAR(orders[[#This Row],[order_date]]), MONTH(orders[[#This Row],[order_date]]), 1)</f>
        <v>45536</v>
      </c>
      <c r="D3178" t="s">
        <v>3209</v>
      </c>
      <c r="E3178" t="s">
        <v>692</v>
      </c>
      <c r="F3178" t="str">
        <f>VLOOKUP(orders[[#This Row],[product_id]],Products!A:C,3,0)</f>
        <v>Electronics</v>
      </c>
      <c r="G3178">
        <v>1</v>
      </c>
      <c r="H3178" s="6">
        <v>0.17933000212502503</v>
      </c>
      <c r="I3178" s="2">
        <f>VLOOKUP($E3178,
Products!$A$1:$F$201,MATCH(Orders!I$1,Products!$A$1:$F$1,0),0)</f>
        <v>18150.337151787651</v>
      </c>
      <c r="J3178" s="2">
        <f>VLOOKUP($E3178,
Products!$A$1:$F$201,MATCH(Orders!J$1,Products!$A$1:$F$1,0),0)</f>
        <v>11965.45000430708</v>
      </c>
    </row>
    <row r="3179" spans="1:10">
      <c r="A3179">
        <v>3178</v>
      </c>
      <c r="B3179" s="4">
        <v>45779</v>
      </c>
      <c r="C3179" s="10">
        <f>DATE(YEAR(orders[[#This Row],[order_date]]), MONTH(orders[[#This Row],[order_date]]), 1)</f>
        <v>45778</v>
      </c>
      <c r="D3179" t="s">
        <v>3869</v>
      </c>
      <c r="E3179" t="s">
        <v>638</v>
      </c>
      <c r="F3179" t="str">
        <f>VLOOKUP(orders[[#This Row],[product_id]],Products!A:C,3,0)</f>
        <v>Electronics</v>
      </c>
      <c r="G3179">
        <v>2</v>
      </c>
      <c r="H3179" s="6">
        <v>0.15957066294082217</v>
      </c>
      <c r="I3179" s="2">
        <f>VLOOKUP($E3179,
Products!$A$1:$F$201,MATCH(Orders!I$1,Products!$A$1:$F$1,0),0)</f>
        <v>11118.17778596276</v>
      </c>
      <c r="J3179" s="2">
        <f>VLOOKUP($E3179,
Products!$A$1:$F$201,MATCH(Orders!J$1,Products!$A$1:$F$1,0),0)</f>
        <v>7887.697719413397</v>
      </c>
    </row>
    <row r="3180" spans="1:10">
      <c r="A3180">
        <v>3179</v>
      </c>
      <c r="B3180" s="4">
        <v>45626</v>
      </c>
      <c r="C3180" s="10">
        <f>DATE(YEAR(orders[[#This Row],[order_date]]), MONTH(orders[[#This Row],[order_date]]), 1)</f>
        <v>45597</v>
      </c>
      <c r="D3180" t="s">
        <v>810</v>
      </c>
      <c r="E3180" t="s">
        <v>677</v>
      </c>
      <c r="F3180" t="str">
        <f>VLOOKUP(orders[[#This Row],[product_id]],Products!A:C,3,0)</f>
        <v>Electronics</v>
      </c>
      <c r="G3180">
        <v>1</v>
      </c>
      <c r="H3180" s="6">
        <v>0.21503957696090814</v>
      </c>
      <c r="I3180" s="2">
        <f>VLOOKUP($E3180,
Products!$A$1:$F$201,MATCH(Orders!I$1,Products!$A$1:$F$1,0),0)</f>
        <v>11360.699432756561</v>
      </c>
      <c r="J3180" s="2">
        <f>VLOOKUP($E3180,
Products!$A$1:$F$201,MATCH(Orders!J$1,Products!$A$1:$F$1,0),0)</f>
        <v>8118.8949869342459</v>
      </c>
    </row>
    <row r="3181" spans="1:10">
      <c r="A3181">
        <v>3180</v>
      </c>
      <c r="B3181" s="4">
        <v>44931</v>
      </c>
      <c r="C3181" s="10">
        <f>DATE(YEAR(orders[[#This Row],[order_date]]), MONTH(orders[[#This Row],[order_date]]), 1)</f>
        <v>44927</v>
      </c>
      <c r="D3181" t="s">
        <v>3472</v>
      </c>
      <c r="E3181" t="s">
        <v>675</v>
      </c>
      <c r="F3181" t="str">
        <f>VLOOKUP(orders[[#This Row],[product_id]],Products!A:C,3,0)</f>
        <v>Appliances</v>
      </c>
      <c r="G3181">
        <v>2</v>
      </c>
      <c r="H3181" s="6">
        <v>7.6769517663975176E-2</v>
      </c>
      <c r="I3181" s="2">
        <f>VLOOKUP($E3181,
Products!$A$1:$F$201,MATCH(Orders!I$1,Products!$A$1:$F$1,0),0)</f>
        <v>23552.642442203069</v>
      </c>
      <c r="J3181" s="2">
        <f>VLOOKUP($E3181,
Products!$A$1:$F$201,MATCH(Orders!J$1,Products!$A$1:$F$1,0),0)</f>
        <v>17389.42325132497</v>
      </c>
    </row>
    <row r="3182" spans="1:10">
      <c r="A3182">
        <v>3181</v>
      </c>
      <c r="B3182" s="4">
        <v>45157</v>
      </c>
      <c r="C3182" s="10">
        <f>DATE(YEAR(orders[[#This Row],[order_date]]), MONTH(orders[[#This Row],[order_date]]), 1)</f>
        <v>45139</v>
      </c>
      <c r="D3182" t="s">
        <v>1144</v>
      </c>
      <c r="E3182" t="s">
        <v>566</v>
      </c>
      <c r="F3182" t="str">
        <f>VLOOKUP(orders[[#This Row],[product_id]],Products!A:C,3,0)</f>
        <v>Electronics</v>
      </c>
      <c r="G3182">
        <v>2</v>
      </c>
      <c r="H3182" s="6">
        <v>0.23433014323517931</v>
      </c>
      <c r="I3182" s="2">
        <f>VLOOKUP($E3182,
Products!$A$1:$F$201,MATCH(Orders!I$1,Products!$A$1:$F$1,0),0)</f>
        <v>16858.5225334635</v>
      </c>
      <c r="J3182" s="2">
        <f>VLOOKUP($E3182,
Products!$A$1:$F$201,MATCH(Orders!J$1,Products!$A$1:$F$1,0),0)</f>
        <v>11855.743620634101</v>
      </c>
    </row>
    <row r="3183" spans="1:10">
      <c r="A3183">
        <v>3182</v>
      </c>
      <c r="B3183" s="4">
        <v>45938</v>
      </c>
      <c r="C3183" s="10">
        <f>DATE(YEAR(orders[[#This Row],[order_date]]), MONTH(orders[[#This Row],[order_date]]), 1)</f>
        <v>45931</v>
      </c>
      <c r="D3183" t="s">
        <v>2227</v>
      </c>
      <c r="E3183" t="s">
        <v>696</v>
      </c>
      <c r="F3183" t="str">
        <f>VLOOKUP(orders[[#This Row],[product_id]],Products!A:C,3,0)</f>
        <v>Electronics</v>
      </c>
      <c r="G3183">
        <v>1</v>
      </c>
      <c r="H3183" s="6">
        <v>0.20327475952476742</v>
      </c>
      <c r="I3183" s="2">
        <f>VLOOKUP($E3183,
Products!$A$1:$F$201,MATCH(Orders!I$1,Products!$A$1:$F$1,0),0)</f>
        <v>2723.6534496184809</v>
      </c>
      <c r="J3183" s="2">
        <f>VLOOKUP($E3183,
Products!$A$1:$F$201,MATCH(Orders!J$1,Products!$A$1:$F$1,0),0)</f>
        <v>1872.4715951823</v>
      </c>
    </row>
    <row r="3184" spans="1:10">
      <c r="A3184">
        <v>3183</v>
      </c>
      <c r="B3184" s="4">
        <v>45512</v>
      </c>
      <c r="C3184" s="10">
        <f>DATE(YEAR(orders[[#This Row],[order_date]]), MONTH(orders[[#This Row],[order_date]]), 1)</f>
        <v>45505</v>
      </c>
      <c r="D3184" t="s">
        <v>2057</v>
      </c>
      <c r="E3184" t="s">
        <v>555</v>
      </c>
      <c r="F3184" t="str">
        <f>VLOOKUP(orders[[#This Row],[product_id]],Products!A:C,3,0)</f>
        <v>Electronics</v>
      </c>
      <c r="G3184">
        <v>1</v>
      </c>
      <c r="H3184" s="6">
        <v>0.19152331184915883</v>
      </c>
      <c r="I3184" s="2">
        <f>VLOOKUP($E3184,
Products!$A$1:$F$201,MATCH(Orders!I$1,Products!$A$1:$F$1,0),0)</f>
        <v>32397.674936233889</v>
      </c>
      <c r="J3184" s="2">
        <f>VLOOKUP($E3184,
Products!$A$1:$F$201,MATCH(Orders!J$1,Products!$A$1:$F$1,0),0)</f>
        <v>24559.251285382288</v>
      </c>
    </row>
    <row r="3185" spans="1:10">
      <c r="A3185">
        <v>3184</v>
      </c>
      <c r="B3185" s="4">
        <v>45095</v>
      </c>
      <c r="C3185" s="10">
        <f>DATE(YEAR(orders[[#This Row],[order_date]]), MONTH(orders[[#This Row],[order_date]]), 1)</f>
        <v>45078</v>
      </c>
      <c r="D3185" t="s">
        <v>3404</v>
      </c>
      <c r="E3185" t="s">
        <v>671</v>
      </c>
      <c r="F3185" t="str">
        <f>VLOOKUP(orders[[#This Row],[product_id]],Products!A:C,3,0)</f>
        <v>Electronics</v>
      </c>
      <c r="G3185">
        <v>1</v>
      </c>
      <c r="H3185" s="6">
        <v>0.1784682867971556</v>
      </c>
      <c r="I3185" s="2">
        <f>VLOOKUP($E3185,
Products!$A$1:$F$201,MATCH(Orders!I$1,Products!$A$1:$F$1,0),0)</f>
        <v>20226.002416343759</v>
      </c>
      <c r="J3185" s="2">
        <f>VLOOKUP($E3185,
Products!$A$1:$F$201,MATCH(Orders!J$1,Products!$A$1:$F$1,0),0)</f>
        <v>13513.884167631189</v>
      </c>
    </row>
    <row r="3186" spans="1:10">
      <c r="A3186">
        <v>3185</v>
      </c>
      <c r="B3186" s="4">
        <v>45687</v>
      </c>
      <c r="C3186" s="10">
        <f>DATE(YEAR(orders[[#This Row],[order_date]]), MONTH(orders[[#This Row],[order_date]]), 1)</f>
        <v>45658</v>
      </c>
      <c r="D3186" t="s">
        <v>4318</v>
      </c>
      <c r="E3186" t="s">
        <v>687</v>
      </c>
      <c r="F3186" t="str">
        <f>VLOOKUP(orders[[#This Row],[product_id]],Products!A:C,3,0)</f>
        <v>Electronics</v>
      </c>
      <c r="G3186">
        <v>1</v>
      </c>
      <c r="H3186" s="6">
        <v>0.13191326224664052</v>
      </c>
      <c r="I3186" s="2">
        <f>VLOOKUP($E3186,
Products!$A$1:$F$201,MATCH(Orders!I$1,Products!$A$1:$F$1,0),0)</f>
        <v>12143.737276429891</v>
      </c>
      <c r="J3186" s="2">
        <f>VLOOKUP($E3186,
Products!$A$1:$F$201,MATCH(Orders!J$1,Products!$A$1:$F$1,0),0)</f>
        <v>9077.1957392673976</v>
      </c>
    </row>
    <row r="3187" spans="1:10">
      <c r="A3187">
        <v>3186</v>
      </c>
      <c r="B3187" s="4">
        <v>45718</v>
      </c>
      <c r="C3187" s="10">
        <f>DATE(YEAR(orders[[#This Row],[order_date]]), MONTH(orders[[#This Row],[order_date]]), 1)</f>
        <v>45717</v>
      </c>
      <c r="D3187" t="s">
        <v>1214</v>
      </c>
      <c r="E3187" t="s">
        <v>677</v>
      </c>
      <c r="F3187" t="str">
        <f>VLOOKUP(orders[[#This Row],[product_id]],Products!A:C,3,0)</f>
        <v>Electronics</v>
      </c>
      <c r="G3187">
        <v>2</v>
      </c>
      <c r="H3187" s="6">
        <v>0.19254184242327468</v>
      </c>
      <c r="I3187" s="2">
        <f>VLOOKUP($E3187,
Products!$A$1:$F$201,MATCH(Orders!I$1,Products!$A$1:$F$1,0),0)</f>
        <v>11360.699432756561</v>
      </c>
      <c r="J3187" s="2">
        <f>VLOOKUP($E3187,
Products!$A$1:$F$201,MATCH(Orders!J$1,Products!$A$1:$F$1,0),0)</f>
        <v>8118.8949869342459</v>
      </c>
    </row>
    <row r="3188" spans="1:10">
      <c r="A3188">
        <v>3187</v>
      </c>
      <c r="B3188" s="4">
        <v>45926</v>
      </c>
      <c r="C3188" s="10">
        <f>DATE(YEAR(orders[[#This Row],[order_date]]), MONTH(orders[[#This Row],[order_date]]), 1)</f>
        <v>45901</v>
      </c>
      <c r="D3188" t="s">
        <v>956</v>
      </c>
      <c r="E3188" t="s">
        <v>657</v>
      </c>
      <c r="F3188" t="str">
        <f>VLOOKUP(orders[[#This Row],[product_id]],Products!A:C,3,0)</f>
        <v>Appliances</v>
      </c>
      <c r="G3188">
        <v>2</v>
      </c>
      <c r="H3188" s="6">
        <v>0.11926479751841214</v>
      </c>
      <c r="I3188" s="2">
        <f>VLOOKUP($E3188,
Products!$A$1:$F$201,MATCH(Orders!I$1,Products!$A$1:$F$1,0),0)</f>
        <v>6275.8669412443169</v>
      </c>
      <c r="J3188" s="2">
        <f>VLOOKUP($E3188,
Products!$A$1:$F$201,MATCH(Orders!J$1,Products!$A$1:$F$1,0),0)</f>
        <v>4742.5097602697688</v>
      </c>
    </row>
    <row r="3189" spans="1:10">
      <c r="A3189">
        <v>3188</v>
      </c>
      <c r="B3189" s="4">
        <v>45078</v>
      </c>
      <c r="C3189" s="10">
        <f>DATE(YEAR(orders[[#This Row],[order_date]]), MONTH(orders[[#This Row],[order_date]]), 1)</f>
        <v>45078</v>
      </c>
      <c r="D3189" t="s">
        <v>3718</v>
      </c>
      <c r="E3189" t="s">
        <v>633</v>
      </c>
      <c r="F3189" t="str">
        <f>VLOOKUP(orders[[#This Row],[product_id]],Products!A:C,3,0)</f>
        <v>Appliances</v>
      </c>
      <c r="G3189">
        <v>1</v>
      </c>
      <c r="H3189" s="6">
        <v>0.10140948067295202</v>
      </c>
      <c r="I3189" s="2">
        <f>VLOOKUP($E3189,
Products!$A$1:$F$201,MATCH(Orders!I$1,Products!$A$1:$F$1,0),0)</f>
        <v>2361.4162937319088</v>
      </c>
      <c r="J3189" s="2">
        <f>VLOOKUP($E3189,
Products!$A$1:$F$201,MATCH(Orders!J$1,Products!$A$1:$F$1,0),0)</f>
        <v>1552.5536411429621</v>
      </c>
    </row>
    <row r="3190" spans="1:10">
      <c r="A3190">
        <v>3189</v>
      </c>
      <c r="B3190" s="4">
        <v>45942</v>
      </c>
      <c r="C3190" s="10">
        <f>DATE(YEAR(orders[[#This Row],[order_date]]), MONTH(orders[[#This Row],[order_date]]), 1)</f>
        <v>45931</v>
      </c>
      <c r="D3190" t="s">
        <v>1920</v>
      </c>
      <c r="E3190" t="s">
        <v>568</v>
      </c>
      <c r="F3190" t="str">
        <f>VLOOKUP(orders[[#This Row],[product_id]],Products!A:C,3,0)</f>
        <v>Electronics</v>
      </c>
      <c r="G3190">
        <v>1</v>
      </c>
      <c r="H3190" s="6">
        <v>0.15496303930705213</v>
      </c>
      <c r="I3190" s="2">
        <f>VLOOKUP($E3190,
Products!$A$1:$F$201,MATCH(Orders!I$1,Products!$A$1:$F$1,0),0)</f>
        <v>21702.72353355262</v>
      </c>
      <c r="J3190" s="2">
        <f>VLOOKUP($E3190,
Products!$A$1:$F$201,MATCH(Orders!J$1,Products!$A$1:$F$1,0),0)</f>
        <v>17244.710704747551</v>
      </c>
    </row>
    <row r="3191" spans="1:10">
      <c r="A3191">
        <v>3190</v>
      </c>
      <c r="B3191" s="4">
        <v>45150</v>
      </c>
      <c r="C3191" s="10">
        <f>DATE(YEAR(orders[[#This Row],[order_date]]), MONTH(orders[[#This Row],[order_date]]), 1)</f>
        <v>45139</v>
      </c>
      <c r="D3191" t="s">
        <v>2800</v>
      </c>
      <c r="E3191" t="s">
        <v>672</v>
      </c>
      <c r="F3191" t="str">
        <f>VLOOKUP(orders[[#This Row],[product_id]],Products!A:C,3,0)</f>
        <v>Electronics</v>
      </c>
      <c r="G3191">
        <v>1</v>
      </c>
      <c r="H3191" s="6">
        <v>0.22486949010239879</v>
      </c>
      <c r="I3191" s="2">
        <f>VLOOKUP($E3191,
Products!$A$1:$F$201,MATCH(Orders!I$1,Products!$A$1:$F$1,0),0)</f>
        <v>29856.340212906369</v>
      </c>
      <c r="J3191" s="2">
        <f>VLOOKUP($E3191,
Products!$A$1:$F$201,MATCH(Orders!J$1,Products!$A$1:$F$1,0),0)</f>
        <v>19759.064823078941</v>
      </c>
    </row>
    <row r="3192" spans="1:10">
      <c r="A3192">
        <v>3191</v>
      </c>
      <c r="B3192" s="4">
        <v>45430</v>
      </c>
      <c r="C3192" s="10">
        <f>DATE(YEAR(orders[[#This Row],[order_date]]), MONTH(orders[[#This Row],[order_date]]), 1)</f>
        <v>45413</v>
      </c>
      <c r="D3192" t="s">
        <v>1584</v>
      </c>
      <c r="E3192" t="s">
        <v>645</v>
      </c>
      <c r="F3192" t="str">
        <f>VLOOKUP(orders[[#This Row],[product_id]],Products!A:C,3,0)</f>
        <v>Electronics</v>
      </c>
      <c r="G3192">
        <v>2</v>
      </c>
      <c r="H3192" s="6">
        <v>0.19483169019177354</v>
      </c>
      <c r="I3192" s="2">
        <f>VLOOKUP($E3192,
Products!$A$1:$F$201,MATCH(Orders!I$1,Products!$A$1:$F$1,0),0)</f>
        <v>29658.239859810968</v>
      </c>
      <c r="J3192" s="2">
        <f>VLOOKUP($E3192,
Products!$A$1:$F$201,MATCH(Orders!J$1,Products!$A$1:$F$1,0),0)</f>
        <v>22421.521919652871</v>
      </c>
    </row>
    <row r="3193" spans="1:10">
      <c r="A3193">
        <v>3192</v>
      </c>
      <c r="B3193" s="4">
        <v>44970</v>
      </c>
      <c r="C3193" s="10">
        <f>DATE(YEAR(orders[[#This Row],[order_date]]), MONTH(orders[[#This Row],[order_date]]), 1)</f>
        <v>44958</v>
      </c>
      <c r="D3193" t="s">
        <v>1980</v>
      </c>
      <c r="E3193" t="s">
        <v>696</v>
      </c>
      <c r="F3193" t="str">
        <f>VLOOKUP(orders[[#This Row],[product_id]],Products!A:C,3,0)</f>
        <v>Electronics</v>
      </c>
      <c r="G3193">
        <v>1</v>
      </c>
      <c r="H3193" s="6">
        <v>0.19228951468600461</v>
      </c>
      <c r="I3193" s="2">
        <f>VLOOKUP($E3193,
Products!$A$1:$F$201,MATCH(Orders!I$1,Products!$A$1:$F$1,0),0)</f>
        <v>2723.6534496184809</v>
      </c>
      <c r="J3193" s="2">
        <f>VLOOKUP($E3193,
Products!$A$1:$F$201,MATCH(Orders!J$1,Products!$A$1:$F$1,0),0)</f>
        <v>1872.4715951823</v>
      </c>
    </row>
    <row r="3194" spans="1:10">
      <c r="A3194">
        <v>3193</v>
      </c>
      <c r="B3194" s="4">
        <v>45623</v>
      </c>
      <c r="C3194" s="10">
        <f>DATE(YEAR(orders[[#This Row],[order_date]]), MONTH(orders[[#This Row],[order_date]]), 1)</f>
        <v>45597</v>
      </c>
      <c r="D3194" t="s">
        <v>1723</v>
      </c>
      <c r="E3194" t="s">
        <v>608</v>
      </c>
      <c r="F3194" t="str">
        <f>VLOOKUP(orders[[#This Row],[product_id]],Products!A:C,3,0)</f>
        <v>Electronics</v>
      </c>
      <c r="G3194">
        <v>2</v>
      </c>
      <c r="H3194" s="6">
        <v>0.13429187684210514</v>
      </c>
      <c r="I3194" s="2">
        <f>VLOOKUP($E3194,
Products!$A$1:$F$201,MATCH(Orders!I$1,Products!$A$1:$F$1,0),0)</f>
        <v>32509.710212279751</v>
      </c>
      <c r="J3194" s="2">
        <f>VLOOKUP($E3194,
Products!$A$1:$F$201,MATCH(Orders!J$1,Products!$A$1:$F$1,0),0)</f>
        <v>23699.228985408761</v>
      </c>
    </row>
    <row r="3195" spans="1:10">
      <c r="A3195">
        <v>3194</v>
      </c>
      <c r="B3195" s="4">
        <v>45430</v>
      </c>
      <c r="C3195" s="10">
        <f>DATE(YEAR(orders[[#This Row],[order_date]]), MONTH(orders[[#This Row],[order_date]]), 1)</f>
        <v>45413</v>
      </c>
      <c r="D3195" t="s">
        <v>3528</v>
      </c>
      <c r="E3195" t="s">
        <v>514</v>
      </c>
      <c r="F3195" t="str">
        <f>VLOOKUP(orders[[#This Row],[product_id]],Products!A:C,3,0)</f>
        <v>Electronics</v>
      </c>
      <c r="G3195">
        <v>3</v>
      </c>
      <c r="H3195" s="6">
        <v>0.19481339403815898</v>
      </c>
      <c r="I3195" s="2">
        <f>VLOOKUP($E3195,
Products!$A$1:$F$201,MATCH(Orders!I$1,Products!$A$1:$F$1,0),0)</f>
        <v>16482.730474054071</v>
      </c>
      <c r="J3195" s="2">
        <f>VLOOKUP($E3195,
Products!$A$1:$F$201,MATCH(Orders!J$1,Products!$A$1:$F$1,0),0)</f>
        <v>12480.81165565178</v>
      </c>
    </row>
    <row r="3196" spans="1:10">
      <c r="A3196">
        <v>3195</v>
      </c>
      <c r="B3196" s="4">
        <v>45856</v>
      </c>
      <c r="C3196" s="10">
        <f>DATE(YEAR(orders[[#This Row],[order_date]]), MONTH(orders[[#This Row],[order_date]]), 1)</f>
        <v>45839</v>
      </c>
      <c r="D3196" t="s">
        <v>3638</v>
      </c>
      <c r="E3196" t="s">
        <v>584</v>
      </c>
      <c r="F3196" t="str">
        <f>VLOOKUP(orders[[#This Row],[product_id]],Products!A:C,3,0)</f>
        <v>Electronics</v>
      </c>
      <c r="G3196">
        <v>2</v>
      </c>
      <c r="H3196" s="6">
        <v>0.21792243617491686</v>
      </c>
      <c r="I3196" s="2">
        <f>VLOOKUP($E3196,
Products!$A$1:$F$201,MATCH(Orders!I$1,Products!$A$1:$F$1,0),0)</f>
        <v>22521.77465591731</v>
      </c>
      <c r="J3196" s="2">
        <f>VLOOKUP($E3196,
Products!$A$1:$F$201,MATCH(Orders!J$1,Products!$A$1:$F$1,0),0)</f>
        <v>15596.91628423841</v>
      </c>
    </row>
    <row r="3197" spans="1:10">
      <c r="A3197">
        <v>3196</v>
      </c>
      <c r="B3197" s="4">
        <v>45769</v>
      </c>
      <c r="C3197" s="10">
        <f>DATE(YEAR(orders[[#This Row],[order_date]]), MONTH(orders[[#This Row],[order_date]]), 1)</f>
        <v>45748</v>
      </c>
      <c r="D3197" t="s">
        <v>769</v>
      </c>
      <c r="E3197" t="s">
        <v>592</v>
      </c>
      <c r="F3197" t="str">
        <f>VLOOKUP(orders[[#This Row],[product_id]],Products!A:C,3,0)</f>
        <v>Electronics</v>
      </c>
      <c r="G3197">
        <v>2</v>
      </c>
      <c r="H3197" s="6">
        <v>0.16026358542791116</v>
      </c>
      <c r="I3197" s="2">
        <f>VLOOKUP($E3197,
Products!$A$1:$F$201,MATCH(Orders!I$1,Products!$A$1:$F$1,0),0)</f>
        <v>12221.95918536383</v>
      </c>
      <c r="J3197" s="2">
        <f>VLOOKUP($E3197,
Products!$A$1:$F$201,MATCH(Orders!J$1,Products!$A$1:$F$1,0),0)</f>
        <v>9737.7215556427309</v>
      </c>
    </row>
    <row r="3198" spans="1:10">
      <c r="A3198">
        <v>3197</v>
      </c>
      <c r="B3198" s="4">
        <v>45277</v>
      </c>
      <c r="C3198" s="10">
        <f>DATE(YEAR(orders[[#This Row],[order_date]]), MONTH(orders[[#This Row],[order_date]]), 1)</f>
        <v>45261</v>
      </c>
      <c r="D3198" t="s">
        <v>4627</v>
      </c>
      <c r="E3198" t="s">
        <v>614</v>
      </c>
      <c r="F3198" t="str">
        <f>VLOOKUP(orders[[#This Row],[product_id]],Products!A:C,3,0)</f>
        <v>Electronics</v>
      </c>
      <c r="G3198">
        <v>1</v>
      </c>
      <c r="H3198" s="6">
        <v>0.12731384069826776</v>
      </c>
      <c r="I3198" s="2">
        <f>VLOOKUP($E3198,
Products!$A$1:$F$201,MATCH(Orders!I$1,Products!$A$1:$F$1,0),0)</f>
        <v>27394.979060178921</v>
      </c>
      <c r="J3198" s="2">
        <f>VLOOKUP($E3198,
Products!$A$1:$F$201,MATCH(Orders!J$1,Products!$A$1:$F$1,0),0)</f>
        <v>20497.911427865951</v>
      </c>
    </row>
    <row r="3199" spans="1:10">
      <c r="A3199">
        <v>3198</v>
      </c>
      <c r="B3199" s="4">
        <v>44949</v>
      </c>
      <c r="C3199" s="10">
        <f>DATE(YEAR(orders[[#This Row],[order_date]]), MONTH(orders[[#This Row],[order_date]]), 1)</f>
        <v>44927</v>
      </c>
      <c r="D3199" t="s">
        <v>1025</v>
      </c>
      <c r="E3199" t="s">
        <v>527</v>
      </c>
      <c r="F3199" t="str">
        <f>VLOOKUP(orders[[#This Row],[product_id]],Products!A:C,3,0)</f>
        <v>Appliances</v>
      </c>
      <c r="G3199">
        <v>2</v>
      </c>
      <c r="H3199" s="6">
        <v>9.2850596661535473E-2</v>
      </c>
      <c r="I3199" s="2">
        <f>VLOOKUP($E3199,
Products!$A$1:$F$201,MATCH(Orders!I$1,Products!$A$1:$F$1,0),0)</f>
        <v>25833.54427698228</v>
      </c>
      <c r="J3199" s="2">
        <f>VLOOKUP($E3199,
Products!$A$1:$F$201,MATCH(Orders!J$1,Products!$A$1:$F$1,0),0)</f>
        <v>16827.881451334611</v>
      </c>
    </row>
    <row r="3200" spans="1:10">
      <c r="A3200">
        <v>3199</v>
      </c>
      <c r="B3200" s="4">
        <v>45524</v>
      </c>
      <c r="C3200" s="10">
        <f>DATE(YEAR(orders[[#This Row],[order_date]]), MONTH(orders[[#This Row],[order_date]]), 1)</f>
        <v>45505</v>
      </c>
      <c r="D3200" t="s">
        <v>1565</v>
      </c>
      <c r="E3200" t="s">
        <v>541</v>
      </c>
      <c r="F3200" t="str">
        <f>VLOOKUP(orders[[#This Row],[product_id]],Products!A:C,3,0)</f>
        <v>Appliances</v>
      </c>
      <c r="G3200">
        <v>1</v>
      </c>
      <c r="H3200" s="6">
        <v>6.8520911553764885E-2</v>
      </c>
      <c r="I3200" s="2">
        <f>VLOOKUP($E3200,
Products!$A$1:$F$201,MATCH(Orders!I$1,Products!$A$1:$F$1,0),0)</f>
        <v>2390.3651642386908</v>
      </c>
      <c r="J3200" s="2">
        <f>VLOOKUP($E3200,
Products!$A$1:$F$201,MATCH(Orders!J$1,Products!$A$1:$F$1,0),0)</f>
        <v>1655.7504783617919</v>
      </c>
    </row>
    <row r="3201" spans="1:10">
      <c r="A3201">
        <v>3200</v>
      </c>
      <c r="B3201" s="4">
        <v>45993</v>
      </c>
      <c r="C3201" s="10">
        <f>DATE(YEAR(orders[[#This Row],[order_date]]), MONTH(orders[[#This Row],[order_date]]), 1)</f>
        <v>45992</v>
      </c>
      <c r="D3201" t="s">
        <v>3533</v>
      </c>
      <c r="E3201" t="s">
        <v>579</v>
      </c>
      <c r="F3201" t="str">
        <f>VLOOKUP(orders[[#This Row],[product_id]],Products!A:C,3,0)</f>
        <v>Appliances</v>
      </c>
      <c r="G3201">
        <v>2</v>
      </c>
      <c r="H3201" s="6">
        <v>0.11821373757858468</v>
      </c>
      <c r="I3201" s="2">
        <f>VLOOKUP($E3201,
Products!$A$1:$F$201,MATCH(Orders!I$1,Products!$A$1:$F$1,0),0)</f>
        <v>5919.3204980498322</v>
      </c>
      <c r="J3201" s="2">
        <f>VLOOKUP($E3201,
Products!$A$1:$F$201,MATCH(Orders!J$1,Products!$A$1:$F$1,0),0)</f>
        <v>3972.3071240281379</v>
      </c>
    </row>
    <row r="3202" spans="1:10">
      <c r="A3202">
        <v>3201</v>
      </c>
      <c r="B3202" s="4">
        <v>45392</v>
      </c>
      <c r="C3202" s="10">
        <f>DATE(YEAR(orders[[#This Row],[order_date]]), MONTH(orders[[#This Row],[order_date]]), 1)</f>
        <v>45383</v>
      </c>
      <c r="D3202" t="s">
        <v>2253</v>
      </c>
      <c r="E3202" t="s">
        <v>661</v>
      </c>
      <c r="F3202" t="str">
        <f>VLOOKUP(orders[[#This Row],[product_id]],Products!A:C,3,0)</f>
        <v>Electronics</v>
      </c>
      <c r="G3202">
        <v>1</v>
      </c>
      <c r="H3202" s="6">
        <v>0.12439579987365418</v>
      </c>
      <c r="I3202" s="2">
        <f>VLOOKUP($E3202,
Products!$A$1:$F$201,MATCH(Orders!I$1,Products!$A$1:$F$1,0),0)</f>
        <v>18760.038541255031</v>
      </c>
      <c r="J3202" s="2">
        <f>VLOOKUP($E3202,
Products!$A$1:$F$201,MATCH(Orders!J$1,Products!$A$1:$F$1,0),0)</f>
        <v>13545.127547708629</v>
      </c>
    </row>
    <row r="3203" spans="1:10">
      <c r="A3203">
        <v>3202</v>
      </c>
      <c r="B3203" s="4">
        <v>44966</v>
      </c>
      <c r="C3203" s="10">
        <f>DATE(YEAR(orders[[#This Row],[order_date]]), MONTH(orders[[#This Row],[order_date]]), 1)</f>
        <v>44958</v>
      </c>
      <c r="D3203" t="s">
        <v>4069</v>
      </c>
      <c r="E3203" t="s">
        <v>561</v>
      </c>
      <c r="F3203" t="str">
        <f>VLOOKUP(orders[[#This Row],[product_id]],Products!A:C,3,0)</f>
        <v>Appliances</v>
      </c>
      <c r="G3203">
        <v>2</v>
      </c>
      <c r="H3203" s="6">
        <v>0.13725134821216034</v>
      </c>
      <c r="I3203" s="2">
        <f>VLOOKUP($E3203,
Products!$A$1:$F$201,MATCH(Orders!I$1,Products!$A$1:$F$1,0),0)</f>
        <v>23155.073093252329</v>
      </c>
      <c r="J3203" s="2">
        <f>VLOOKUP($E3203,
Products!$A$1:$F$201,MATCH(Orders!J$1,Products!$A$1:$F$1,0),0)</f>
        <v>17849.867849807979</v>
      </c>
    </row>
    <row r="3204" spans="1:10">
      <c r="A3204">
        <v>3203</v>
      </c>
      <c r="B3204" s="4">
        <v>45229</v>
      </c>
      <c r="C3204" s="10">
        <f>DATE(YEAR(orders[[#This Row],[order_date]]), MONTH(orders[[#This Row],[order_date]]), 1)</f>
        <v>45200</v>
      </c>
      <c r="D3204" t="s">
        <v>2782</v>
      </c>
      <c r="E3204" t="s">
        <v>604</v>
      </c>
      <c r="F3204" t="str">
        <f>VLOOKUP(orders[[#This Row],[product_id]],Products!A:C,3,0)</f>
        <v>Appliances</v>
      </c>
      <c r="G3204">
        <v>3</v>
      </c>
      <c r="H3204" s="6">
        <v>9.0896411881269068E-2</v>
      </c>
      <c r="I3204" s="2">
        <f>VLOOKUP($E3204,
Products!$A$1:$F$201,MATCH(Orders!I$1,Products!$A$1:$F$1,0),0)</f>
        <v>2087.687835040248</v>
      </c>
      <c r="J3204" s="2">
        <f>VLOOKUP($E3204,
Products!$A$1:$F$201,MATCH(Orders!J$1,Products!$A$1:$F$1,0),0)</f>
        <v>1450.1823074928161</v>
      </c>
    </row>
    <row r="3205" spans="1:10">
      <c r="A3205">
        <v>3204</v>
      </c>
      <c r="B3205" s="4">
        <v>45101</v>
      </c>
      <c r="C3205" s="10">
        <f>DATE(YEAR(orders[[#This Row],[order_date]]), MONTH(orders[[#This Row],[order_date]]), 1)</f>
        <v>45078</v>
      </c>
      <c r="D3205" t="s">
        <v>2380</v>
      </c>
      <c r="E3205" t="s">
        <v>662</v>
      </c>
      <c r="F3205" t="str">
        <f>VLOOKUP(orders[[#This Row],[product_id]],Products!A:C,3,0)</f>
        <v>Electronics</v>
      </c>
      <c r="G3205">
        <v>1</v>
      </c>
      <c r="H3205" s="6">
        <v>0.12337875480256363</v>
      </c>
      <c r="I3205" s="2">
        <f>VLOOKUP($E3205,
Products!$A$1:$F$201,MATCH(Orders!I$1,Products!$A$1:$F$1,0),0)</f>
        <v>20028.650831777191</v>
      </c>
      <c r="J3205" s="2">
        <f>VLOOKUP($E3205,
Products!$A$1:$F$201,MATCH(Orders!J$1,Products!$A$1:$F$1,0),0)</f>
        <v>14139.84905320309</v>
      </c>
    </row>
    <row r="3206" spans="1:10">
      <c r="A3206">
        <v>3205</v>
      </c>
      <c r="B3206" s="4">
        <v>45925</v>
      </c>
      <c r="C3206" s="10">
        <f>DATE(YEAR(orders[[#This Row],[order_date]]), MONTH(orders[[#This Row],[order_date]]), 1)</f>
        <v>45901</v>
      </c>
      <c r="D3206" t="s">
        <v>1142</v>
      </c>
      <c r="E3206" t="s">
        <v>510</v>
      </c>
      <c r="F3206" t="str">
        <f>VLOOKUP(orders[[#This Row],[product_id]],Products!A:C,3,0)</f>
        <v>Appliances</v>
      </c>
      <c r="G3206">
        <v>1</v>
      </c>
      <c r="H3206" s="6">
        <v>0.10495785187752719</v>
      </c>
      <c r="I3206" s="2">
        <f>VLOOKUP($E3206,
Products!$A$1:$F$201,MATCH(Orders!I$1,Products!$A$1:$F$1,0),0)</f>
        <v>23457.606610250739</v>
      </c>
      <c r="J3206" s="2">
        <f>VLOOKUP($E3206,
Products!$A$1:$F$201,MATCH(Orders!J$1,Products!$A$1:$F$1,0),0)</f>
        <v>17038.831523124281</v>
      </c>
    </row>
    <row r="3207" spans="1:10">
      <c r="A3207">
        <v>3206</v>
      </c>
      <c r="B3207" s="4">
        <v>45547</v>
      </c>
      <c r="C3207" s="10">
        <f>DATE(YEAR(orders[[#This Row],[order_date]]), MONTH(orders[[#This Row],[order_date]]), 1)</f>
        <v>45536</v>
      </c>
      <c r="D3207" t="s">
        <v>2695</v>
      </c>
      <c r="E3207" t="s">
        <v>509</v>
      </c>
      <c r="F3207" t="str">
        <f>VLOOKUP(orders[[#This Row],[product_id]],Products!A:C,3,0)</f>
        <v>Appliances</v>
      </c>
      <c r="G3207">
        <v>1</v>
      </c>
      <c r="H3207" s="6">
        <v>0.13122694535756455</v>
      </c>
      <c r="I3207" s="2">
        <f>VLOOKUP($E3207,
Products!$A$1:$F$201,MATCH(Orders!I$1,Products!$A$1:$F$1,0),0)</f>
        <v>23898.369282732219</v>
      </c>
      <c r="J3207" s="2">
        <f>VLOOKUP($E3207,
Products!$A$1:$F$201,MATCH(Orders!J$1,Products!$A$1:$F$1,0),0)</f>
        <v>16491.822147524919</v>
      </c>
    </row>
    <row r="3208" spans="1:10">
      <c r="A3208">
        <v>3207</v>
      </c>
      <c r="B3208" s="4">
        <v>45170</v>
      </c>
      <c r="C3208" s="10">
        <f>DATE(YEAR(orders[[#This Row],[order_date]]), MONTH(orders[[#This Row],[order_date]]), 1)</f>
        <v>45170</v>
      </c>
      <c r="D3208" t="s">
        <v>2326</v>
      </c>
      <c r="E3208" t="s">
        <v>684</v>
      </c>
      <c r="F3208" t="str">
        <f>VLOOKUP(orders[[#This Row],[product_id]],Products!A:C,3,0)</f>
        <v>Appliances</v>
      </c>
      <c r="G3208">
        <v>2</v>
      </c>
      <c r="H3208" s="6">
        <v>5.8537607117830293E-2</v>
      </c>
      <c r="I3208" s="2">
        <f>VLOOKUP($E3208,
Products!$A$1:$F$201,MATCH(Orders!I$1,Products!$A$1:$F$1,0),0)</f>
        <v>2147.166688023286</v>
      </c>
      <c r="J3208" s="2">
        <f>VLOOKUP($E3208,
Products!$A$1:$F$201,MATCH(Orders!J$1,Products!$A$1:$F$1,0),0)</f>
        <v>1709.9619584723389</v>
      </c>
    </row>
    <row r="3209" spans="1:10">
      <c r="A3209">
        <v>3208</v>
      </c>
      <c r="B3209" s="4">
        <v>45762</v>
      </c>
      <c r="C3209" s="10">
        <f>DATE(YEAR(orders[[#This Row],[order_date]]), MONTH(orders[[#This Row],[order_date]]), 1)</f>
        <v>45748</v>
      </c>
      <c r="D3209" t="s">
        <v>4363</v>
      </c>
      <c r="E3209" t="s">
        <v>520</v>
      </c>
      <c r="F3209" t="str">
        <f>VLOOKUP(orders[[#This Row],[product_id]],Products!A:C,3,0)</f>
        <v>Electronics</v>
      </c>
      <c r="G3209">
        <v>3</v>
      </c>
      <c r="H3209" s="6">
        <v>0.19539892447294052</v>
      </c>
      <c r="I3209" s="2">
        <f>VLOOKUP($E3209,
Products!$A$1:$F$201,MATCH(Orders!I$1,Products!$A$1:$F$1,0),0)</f>
        <v>19053.584916305819</v>
      </c>
      <c r="J3209" s="2">
        <f>VLOOKUP($E3209,
Products!$A$1:$F$201,MATCH(Orders!J$1,Products!$A$1:$F$1,0),0)</f>
        <v>13248.74841276826</v>
      </c>
    </row>
    <row r="3210" spans="1:10">
      <c r="A3210">
        <v>3209</v>
      </c>
      <c r="B3210" s="4">
        <v>45206</v>
      </c>
      <c r="C3210" s="10">
        <f>DATE(YEAR(orders[[#This Row],[order_date]]), MONTH(orders[[#This Row],[order_date]]), 1)</f>
        <v>45200</v>
      </c>
      <c r="D3210" t="s">
        <v>1468</v>
      </c>
      <c r="E3210" t="s">
        <v>693</v>
      </c>
      <c r="F3210" t="str">
        <f>VLOOKUP(orders[[#This Row],[product_id]],Products!A:C,3,0)</f>
        <v>Appliances</v>
      </c>
      <c r="G3210">
        <v>1</v>
      </c>
      <c r="H3210" s="6">
        <v>6.5054530750810358E-2</v>
      </c>
      <c r="I3210" s="2">
        <f>VLOOKUP($E3210,
Products!$A$1:$F$201,MATCH(Orders!I$1,Products!$A$1:$F$1,0),0)</f>
        <v>2037.67513915007</v>
      </c>
      <c r="J3210" s="2">
        <f>VLOOKUP($E3210,
Products!$A$1:$F$201,MATCH(Orders!J$1,Products!$A$1:$F$1,0),0)</f>
        <v>1374.1566876520769</v>
      </c>
    </row>
    <row r="3211" spans="1:10">
      <c r="A3211">
        <v>3210</v>
      </c>
      <c r="B3211" s="4">
        <v>45986</v>
      </c>
      <c r="C3211" s="10">
        <f>DATE(YEAR(orders[[#This Row],[order_date]]), MONTH(orders[[#This Row],[order_date]]), 1)</f>
        <v>45962</v>
      </c>
      <c r="D3211" t="s">
        <v>1441</v>
      </c>
      <c r="E3211" t="s">
        <v>531</v>
      </c>
      <c r="F3211" t="str">
        <f>VLOOKUP(orders[[#This Row],[product_id]],Products!A:C,3,0)</f>
        <v>Electronics</v>
      </c>
      <c r="G3211">
        <v>3</v>
      </c>
      <c r="H3211" s="6">
        <v>0.18722571011951017</v>
      </c>
      <c r="I3211" s="2">
        <f>VLOOKUP($E3211,
Products!$A$1:$F$201,MATCH(Orders!I$1,Products!$A$1:$F$1,0),0)</f>
        <v>29674.378925417219</v>
      </c>
      <c r="J3211" s="2">
        <f>VLOOKUP($E3211,
Products!$A$1:$F$201,MATCH(Orders!J$1,Products!$A$1:$F$1,0),0)</f>
        <v>20795.30337605517</v>
      </c>
    </row>
    <row r="3212" spans="1:10">
      <c r="A3212">
        <v>3211</v>
      </c>
      <c r="B3212" s="4">
        <v>45483</v>
      </c>
      <c r="C3212" s="10">
        <f>DATE(YEAR(orders[[#This Row],[order_date]]), MONTH(orders[[#This Row],[order_date]]), 1)</f>
        <v>45474</v>
      </c>
      <c r="D3212" t="s">
        <v>3824</v>
      </c>
      <c r="E3212" t="s">
        <v>528</v>
      </c>
      <c r="F3212" t="str">
        <f>VLOOKUP(orders[[#This Row],[product_id]],Products!A:C,3,0)</f>
        <v>Appliances</v>
      </c>
      <c r="G3212">
        <v>2</v>
      </c>
      <c r="H3212" s="6">
        <v>6.5267457658236216E-2</v>
      </c>
      <c r="I3212" s="2">
        <f>VLOOKUP($E3212,
Products!$A$1:$F$201,MATCH(Orders!I$1,Products!$A$1:$F$1,0),0)</f>
        <v>5741.145946914552</v>
      </c>
      <c r="J3212" s="2">
        <f>VLOOKUP($E3212,
Products!$A$1:$F$201,MATCH(Orders!J$1,Products!$A$1:$F$1,0),0)</f>
        <v>4112.7219202399874</v>
      </c>
    </row>
    <row r="3213" spans="1:10">
      <c r="A3213">
        <v>3212</v>
      </c>
      <c r="B3213" s="4">
        <v>45824</v>
      </c>
      <c r="C3213" s="10">
        <f>DATE(YEAR(orders[[#This Row],[order_date]]), MONTH(orders[[#This Row],[order_date]]), 1)</f>
        <v>45809</v>
      </c>
      <c r="D3213" t="s">
        <v>4194</v>
      </c>
      <c r="E3213" t="s">
        <v>630</v>
      </c>
      <c r="F3213" t="str">
        <f>VLOOKUP(orders[[#This Row],[product_id]],Products!A:C,3,0)</f>
        <v>Electronics</v>
      </c>
      <c r="G3213">
        <v>3</v>
      </c>
      <c r="H3213" s="6">
        <v>0.22401033792625863</v>
      </c>
      <c r="I3213" s="2">
        <f>VLOOKUP($E3213,
Products!$A$1:$F$201,MATCH(Orders!I$1,Products!$A$1:$F$1,0),0)</f>
        <v>20513.60683859466</v>
      </c>
      <c r="J3213" s="2">
        <f>VLOOKUP($E3213,
Products!$A$1:$F$201,MATCH(Orders!J$1,Products!$A$1:$F$1,0),0)</f>
        <v>14929.268600567289</v>
      </c>
    </row>
    <row r="3214" spans="1:10">
      <c r="A3214">
        <v>3213</v>
      </c>
      <c r="B3214" s="4">
        <v>45973</v>
      </c>
      <c r="C3214" s="10">
        <f>DATE(YEAR(orders[[#This Row],[order_date]]), MONTH(orders[[#This Row],[order_date]]), 1)</f>
        <v>45962</v>
      </c>
      <c r="D3214" t="s">
        <v>4370</v>
      </c>
      <c r="E3214" t="s">
        <v>608</v>
      </c>
      <c r="F3214" t="str">
        <f>VLOOKUP(orders[[#This Row],[product_id]],Products!A:C,3,0)</f>
        <v>Electronics</v>
      </c>
      <c r="G3214">
        <v>1</v>
      </c>
      <c r="H3214" s="6">
        <v>0.2194372067120231</v>
      </c>
      <c r="I3214" s="2">
        <f>VLOOKUP($E3214,
Products!$A$1:$F$201,MATCH(Orders!I$1,Products!$A$1:$F$1,0),0)</f>
        <v>32509.710212279751</v>
      </c>
      <c r="J3214" s="2">
        <f>VLOOKUP($E3214,
Products!$A$1:$F$201,MATCH(Orders!J$1,Products!$A$1:$F$1,0),0)</f>
        <v>23699.228985408761</v>
      </c>
    </row>
    <row r="3215" spans="1:10">
      <c r="A3215">
        <v>3214</v>
      </c>
      <c r="B3215" s="4">
        <v>45645</v>
      </c>
      <c r="C3215" s="10">
        <f>DATE(YEAR(orders[[#This Row],[order_date]]), MONTH(orders[[#This Row],[order_date]]), 1)</f>
        <v>45627</v>
      </c>
      <c r="D3215" t="s">
        <v>3204</v>
      </c>
      <c r="E3215" t="s">
        <v>534</v>
      </c>
      <c r="F3215" t="str">
        <f>VLOOKUP(orders[[#This Row],[product_id]],Products!A:C,3,0)</f>
        <v>Appliances</v>
      </c>
      <c r="G3215">
        <v>2</v>
      </c>
      <c r="H3215" s="6">
        <v>9.8459926248175567E-2</v>
      </c>
      <c r="I3215" s="2">
        <f>VLOOKUP($E3215,
Products!$A$1:$F$201,MATCH(Orders!I$1,Products!$A$1:$F$1,0),0)</f>
        <v>24743.162958088669</v>
      </c>
      <c r="J3215" s="2">
        <f>VLOOKUP($E3215,
Products!$A$1:$F$201,MATCH(Orders!J$1,Products!$A$1:$F$1,0),0)</f>
        <v>19307.588986555591</v>
      </c>
    </row>
    <row r="3216" spans="1:10">
      <c r="A3216">
        <v>3215</v>
      </c>
      <c r="B3216" s="4">
        <v>45858</v>
      </c>
      <c r="C3216" s="10">
        <f>DATE(YEAR(orders[[#This Row],[order_date]]), MONTH(orders[[#This Row],[order_date]]), 1)</f>
        <v>45839</v>
      </c>
      <c r="D3216" t="s">
        <v>1338</v>
      </c>
      <c r="E3216" t="s">
        <v>591</v>
      </c>
      <c r="F3216" t="str">
        <f>VLOOKUP(orders[[#This Row],[product_id]],Products!A:C,3,0)</f>
        <v>Appliances</v>
      </c>
      <c r="G3216">
        <v>1</v>
      </c>
      <c r="H3216" s="6">
        <v>0.14851920554683526</v>
      </c>
      <c r="I3216" s="2">
        <f>VLOOKUP($E3216,
Products!$A$1:$F$201,MATCH(Orders!I$1,Products!$A$1:$F$1,0),0)</f>
        <v>5828.0678031706884</v>
      </c>
      <c r="J3216" s="2">
        <f>VLOOKUP($E3216,
Products!$A$1:$F$201,MATCH(Orders!J$1,Products!$A$1:$F$1,0),0)</f>
        <v>3928.741316454903</v>
      </c>
    </row>
    <row r="3217" spans="1:10">
      <c r="A3217">
        <v>3216</v>
      </c>
      <c r="B3217" s="4">
        <v>45017</v>
      </c>
      <c r="C3217" s="10">
        <f>DATE(YEAR(orders[[#This Row],[order_date]]), MONTH(orders[[#This Row],[order_date]]), 1)</f>
        <v>45017</v>
      </c>
      <c r="D3217" t="s">
        <v>2284</v>
      </c>
      <c r="E3217" t="s">
        <v>562</v>
      </c>
      <c r="F3217" t="str">
        <f>VLOOKUP(orders[[#This Row],[product_id]],Products!A:C,3,0)</f>
        <v>Electronics</v>
      </c>
      <c r="G3217">
        <v>1</v>
      </c>
      <c r="H3217" s="6">
        <v>0.10586640494250704</v>
      </c>
      <c r="I3217" s="2">
        <f>VLOOKUP($E3217,
Products!$A$1:$F$201,MATCH(Orders!I$1,Products!$A$1:$F$1,0),0)</f>
        <v>2550.478597498749</v>
      </c>
      <c r="J3217" s="2">
        <f>VLOOKUP($E3217,
Products!$A$1:$F$201,MATCH(Orders!J$1,Products!$A$1:$F$1,0),0)</f>
        <v>1688.129752018375</v>
      </c>
    </row>
    <row r="3218" spans="1:10">
      <c r="A3218">
        <v>3217</v>
      </c>
      <c r="B3218" s="4">
        <v>45316</v>
      </c>
      <c r="C3218" s="10">
        <f>DATE(YEAR(orders[[#This Row],[order_date]]), MONTH(orders[[#This Row],[order_date]]), 1)</f>
        <v>45292</v>
      </c>
      <c r="D3218" t="s">
        <v>4435</v>
      </c>
      <c r="E3218" t="s">
        <v>567</v>
      </c>
      <c r="F3218" t="str">
        <f>VLOOKUP(orders[[#This Row],[product_id]],Products!A:C,3,0)</f>
        <v>Electronics</v>
      </c>
      <c r="G3218">
        <v>2</v>
      </c>
      <c r="H3218" s="6">
        <v>0.12934782747892803</v>
      </c>
      <c r="I3218" s="2">
        <f>VLOOKUP($E3218,
Products!$A$1:$F$201,MATCH(Orders!I$1,Products!$A$1:$F$1,0),0)</f>
        <v>17514.171240093368</v>
      </c>
      <c r="J3218" s="2">
        <f>VLOOKUP($E3218,
Products!$A$1:$F$201,MATCH(Orders!J$1,Products!$A$1:$F$1,0),0)</f>
        <v>12226.76247250809</v>
      </c>
    </row>
    <row r="3219" spans="1:10">
      <c r="A3219">
        <v>3218</v>
      </c>
      <c r="B3219" s="4">
        <v>45476</v>
      </c>
      <c r="C3219" s="10">
        <f>DATE(YEAR(orders[[#This Row],[order_date]]), MONTH(orders[[#This Row],[order_date]]), 1)</f>
        <v>45474</v>
      </c>
      <c r="D3219" t="s">
        <v>3851</v>
      </c>
      <c r="E3219" t="s">
        <v>692</v>
      </c>
      <c r="F3219" t="str">
        <f>VLOOKUP(orders[[#This Row],[product_id]],Products!A:C,3,0)</f>
        <v>Electronics</v>
      </c>
      <c r="G3219">
        <v>2</v>
      </c>
      <c r="H3219" s="6">
        <v>0.22133170124635046</v>
      </c>
      <c r="I3219" s="2">
        <f>VLOOKUP($E3219,
Products!$A$1:$F$201,MATCH(Orders!I$1,Products!$A$1:$F$1,0),0)</f>
        <v>18150.337151787651</v>
      </c>
      <c r="J3219" s="2">
        <f>VLOOKUP($E3219,
Products!$A$1:$F$201,MATCH(Orders!J$1,Products!$A$1:$F$1,0),0)</f>
        <v>11965.45000430708</v>
      </c>
    </row>
    <row r="3220" spans="1:10">
      <c r="A3220">
        <v>3219</v>
      </c>
      <c r="B3220" s="4">
        <v>45857</v>
      </c>
      <c r="C3220" s="10">
        <f>DATE(YEAR(orders[[#This Row],[order_date]]), MONTH(orders[[#This Row],[order_date]]), 1)</f>
        <v>45839</v>
      </c>
      <c r="D3220" t="s">
        <v>1782</v>
      </c>
      <c r="E3220" t="s">
        <v>553</v>
      </c>
      <c r="F3220" t="str">
        <f>VLOOKUP(orders[[#This Row],[product_id]],Products!A:C,3,0)</f>
        <v>Electronics</v>
      </c>
      <c r="G3220">
        <v>1</v>
      </c>
      <c r="H3220" s="6">
        <v>0.22394384390498565</v>
      </c>
      <c r="I3220" s="2">
        <f>VLOOKUP($E3220,
Products!$A$1:$F$201,MATCH(Orders!I$1,Products!$A$1:$F$1,0),0)</f>
        <v>19089.562478947992</v>
      </c>
      <c r="J3220" s="2">
        <f>VLOOKUP($E3220,
Products!$A$1:$F$201,MATCH(Orders!J$1,Products!$A$1:$F$1,0),0)</f>
        <v>12552.840439332171</v>
      </c>
    </row>
    <row r="3221" spans="1:10">
      <c r="A3221">
        <v>3220</v>
      </c>
      <c r="B3221" s="4">
        <v>45988</v>
      </c>
      <c r="C3221" s="10">
        <f>DATE(YEAR(orders[[#This Row],[order_date]]), MONTH(orders[[#This Row],[order_date]]), 1)</f>
        <v>45962</v>
      </c>
      <c r="D3221" t="s">
        <v>2986</v>
      </c>
      <c r="E3221" t="s">
        <v>616</v>
      </c>
      <c r="F3221" t="str">
        <f>VLOOKUP(orders[[#This Row],[product_id]],Products!A:C,3,0)</f>
        <v>Electronics</v>
      </c>
      <c r="G3221">
        <v>3</v>
      </c>
      <c r="H3221" s="6">
        <v>0.22281300385468658</v>
      </c>
      <c r="I3221" s="2">
        <f>VLOOKUP($E3221,
Products!$A$1:$F$201,MATCH(Orders!I$1,Products!$A$1:$F$1,0),0)</f>
        <v>12172.554053901489</v>
      </c>
      <c r="J3221" s="2">
        <f>VLOOKUP($E3221,
Products!$A$1:$F$201,MATCH(Orders!J$1,Products!$A$1:$F$1,0),0)</f>
        <v>9644.7702288148557</v>
      </c>
    </row>
    <row r="3222" spans="1:10">
      <c r="A3222">
        <v>3221</v>
      </c>
      <c r="B3222" s="4">
        <v>45659</v>
      </c>
      <c r="C3222" s="10">
        <f>DATE(YEAR(orders[[#This Row],[order_date]]), MONTH(orders[[#This Row],[order_date]]), 1)</f>
        <v>45658</v>
      </c>
      <c r="D3222" t="s">
        <v>2536</v>
      </c>
      <c r="E3222" t="s">
        <v>540</v>
      </c>
      <c r="F3222" t="str">
        <f>VLOOKUP(orders[[#This Row],[product_id]],Products!A:C,3,0)</f>
        <v>Electronics</v>
      </c>
      <c r="G3222">
        <v>2</v>
      </c>
      <c r="H3222" s="6">
        <v>0.23090711682905316</v>
      </c>
      <c r="I3222" s="2">
        <f>VLOOKUP($E3222,
Products!$A$1:$F$201,MATCH(Orders!I$1,Products!$A$1:$F$1,0),0)</f>
        <v>27903.66571841111</v>
      </c>
      <c r="J3222" s="2">
        <f>VLOOKUP($E3222,
Products!$A$1:$F$201,MATCH(Orders!J$1,Products!$A$1:$F$1,0),0)</f>
        <v>20363.814715502049</v>
      </c>
    </row>
    <row r="3223" spans="1:10">
      <c r="A3223">
        <v>3222</v>
      </c>
      <c r="B3223" s="4">
        <v>45426</v>
      </c>
      <c r="C3223" s="10">
        <f>DATE(YEAR(orders[[#This Row],[order_date]]), MONTH(orders[[#This Row],[order_date]]), 1)</f>
        <v>45413</v>
      </c>
      <c r="D3223" t="s">
        <v>2604</v>
      </c>
      <c r="E3223" t="s">
        <v>551</v>
      </c>
      <c r="F3223" t="str">
        <f>VLOOKUP(orders[[#This Row],[product_id]],Products!A:C,3,0)</f>
        <v>Appliances</v>
      </c>
      <c r="G3223">
        <v>2</v>
      </c>
      <c r="H3223" s="6">
        <v>0.10106889317768225</v>
      </c>
      <c r="I3223" s="2">
        <f>VLOOKUP($E3223,
Products!$A$1:$F$201,MATCH(Orders!I$1,Products!$A$1:$F$1,0),0)</f>
        <v>5988.538916083141</v>
      </c>
      <c r="J3223" s="2">
        <f>VLOOKUP($E3223,
Products!$A$1:$F$201,MATCH(Orders!J$1,Products!$A$1:$F$1,0),0)</f>
        <v>4180.5955033056744</v>
      </c>
    </row>
    <row r="3224" spans="1:10">
      <c r="A3224">
        <v>3223</v>
      </c>
      <c r="B3224" s="4">
        <v>45993</v>
      </c>
      <c r="C3224" s="10">
        <f>DATE(YEAR(orders[[#This Row],[order_date]]), MONTH(orders[[#This Row],[order_date]]), 1)</f>
        <v>45992</v>
      </c>
      <c r="D3224" t="s">
        <v>905</v>
      </c>
      <c r="E3224" t="s">
        <v>538</v>
      </c>
      <c r="F3224" t="str">
        <f>VLOOKUP(orders[[#This Row],[product_id]],Products!A:C,3,0)</f>
        <v>Electronics</v>
      </c>
      <c r="G3224">
        <v>1</v>
      </c>
      <c r="H3224" s="6">
        <v>0.23977518735797884</v>
      </c>
      <c r="I3224" s="2">
        <f>VLOOKUP($E3224,
Products!$A$1:$F$201,MATCH(Orders!I$1,Products!$A$1:$F$1,0),0)</f>
        <v>29368.843697269542</v>
      </c>
      <c r="J3224" s="2">
        <f>VLOOKUP($E3224,
Products!$A$1:$F$201,MATCH(Orders!J$1,Products!$A$1:$F$1,0),0)</f>
        <v>23079.13344123889</v>
      </c>
    </row>
    <row r="3225" spans="1:10">
      <c r="A3225">
        <v>3224</v>
      </c>
      <c r="B3225" s="4">
        <v>45797</v>
      </c>
      <c r="C3225" s="10">
        <f>DATE(YEAR(orders[[#This Row],[order_date]]), MONTH(orders[[#This Row],[order_date]]), 1)</f>
        <v>45778</v>
      </c>
      <c r="D3225" t="s">
        <v>1379</v>
      </c>
      <c r="E3225" t="s">
        <v>576</v>
      </c>
      <c r="F3225" t="str">
        <f>VLOOKUP(orders[[#This Row],[product_id]],Products!A:C,3,0)</f>
        <v>Electronics</v>
      </c>
      <c r="G3225">
        <v>3</v>
      </c>
      <c r="H3225" s="6">
        <v>0.13137569670241536</v>
      </c>
      <c r="I3225" s="2">
        <f>VLOOKUP($E3225,
Products!$A$1:$F$201,MATCH(Orders!I$1,Products!$A$1:$F$1,0),0)</f>
        <v>12571.90922514794</v>
      </c>
      <c r="J3225" s="2">
        <f>VLOOKUP($E3225,
Products!$A$1:$F$201,MATCH(Orders!J$1,Products!$A$1:$F$1,0),0)</f>
        <v>9314.5536289888332</v>
      </c>
    </row>
    <row r="3226" spans="1:10">
      <c r="A3226">
        <v>3225</v>
      </c>
      <c r="B3226" s="4">
        <v>45443</v>
      </c>
      <c r="C3226" s="10">
        <f>DATE(YEAR(orders[[#This Row],[order_date]]), MONTH(orders[[#This Row],[order_date]]), 1)</f>
        <v>45413</v>
      </c>
      <c r="D3226" t="s">
        <v>1254</v>
      </c>
      <c r="E3226" t="s">
        <v>515</v>
      </c>
      <c r="F3226" t="str">
        <f>VLOOKUP(orders[[#This Row],[product_id]],Products!A:C,3,0)</f>
        <v>Appliances</v>
      </c>
      <c r="G3226">
        <v>3</v>
      </c>
      <c r="H3226" s="6">
        <v>0.10447777548087592</v>
      </c>
      <c r="I3226" s="2">
        <f>VLOOKUP($E3226,
Products!$A$1:$F$201,MATCH(Orders!I$1,Products!$A$1:$F$1,0),0)</f>
        <v>2136.8180837738519</v>
      </c>
      <c r="J3226" s="2">
        <f>VLOOKUP($E3226,
Products!$A$1:$F$201,MATCH(Orders!J$1,Products!$A$1:$F$1,0),0)</f>
        <v>1689.48738136013</v>
      </c>
    </row>
    <row r="3227" spans="1:10">
      <c r="A3227">
        <v>3226</v>
      </c>
      <c r="B3227" s="4">
        <v>44994</v>
      </c>
      <c r="C3227" s="10">
        <f>DATE(YEAR(orders[[#This Row],[order_date]]), MONTH(orders[[#This Row],[order_date]]), 1)</f>
        <v>44986</v>
      </c>
      <c r="D3227" t="s">
        <v>1642</v>
      </c>
      <c r="E3227" t="s">
        <v>681</v>
      </c>
      <c r="F3227" t="str">
        <f>VLOOKUP(orders[[#This Row],[product_id]],Products!A:C,3,0)</f>
        <v>Appliances</v>
      </c>
      <c r="G3227">
        <v>1</v>
      </c>
      <c r="H3227" s="6">
        <v>6.8574532436452965E-2</v>
      </c>
      <c r="I3227" s="2">
        <f>VLOOKUP($E3227,
Products!$A$1:$F$201,MATCH(Orders!I$1,Products!$A$1:$F$1,0),0)</f>
        <v>2080.3641662770501</v>
      </c>
      <c r="J3227" s="2">
        <f>VLOOKUP($E3227,
Products!$A$1:$F$201,MATCH(Orders!J$1,Products!$A$1:$F$1,0),0)</f>
        <v>1566.754559891986</v>
      </c>
    </row>
    <row r="3228" spans="1:10">
      <c r="A3228">
        <v>3227</v>
      </c>
      <c r="B3228" s="4">
        <v>45049</v>
      </c>
      <c r="C3228" s="10">
        <f>DATE(YEAR(orders[[#This Row],[order_date]]), MONTH(orders[[#This Row],[order_date]]), 1)</f>
        <v>45047</v>
      </c>
      <c r="D3228" t="s">
        <v>2850</v>
      </c>
      <c r="E3228" t="s">
        <v>549</v>
      </c>
      <c r="F3228" t="str">
        <f>VLOOKUP(orders[[#This Row],[product_id]],Products!A:C,3,0)</f>
        <v>Electronics</v>
      </c>
      <c r="G3228">
        <v>3</v>
      </c>
      <c r="H3228" s="6">
        <v>0.12458257051030888</v>
      </c>
      <c r="I3228" s="2">
        <f>VLOOKUP($E3228,
Products!$A$1:$F$201,MATCH(Orders!I$1,Products!$A$1:$F$1,0),0)</f>
        <v>32579.222893763279</v>
      </c>
      <c r="J3228" s="2">
        <f>VLOOKUP($E3228,
Products!$A$1:$F$201,MATCH(Orders!J$1,Products!$A$1:$F$1,0),0)</f>
        <v>22472.912188105081</v>
      </c>
    </row>
    <row r="3229" spans="1:10">
      <c r="A3229">
        <v>3228</v>
      </c>
      <c r="B3229" s="4">
        <v>45262</v>
      </c>
      <c r="C3229" s="10">
        <f>DATE(YEAR(orders[[#This Row],[order_date]]), MONTH(orders[[#This Row],[order_date]]), 1)</f>
        <v>45261</v>
      </c>
      <c r="D3229" t="s">
        <v>754</v>
      </c>
      <c r="E3229" t="s">
        <v>631</v>
      </c>
      <c r="F3229" t="str">
        <f>VLOOKUP(orders[[#This Row],[product_id]],Products!A:C,3,0)</f>
        <v>Appliances</v>
      </c>
      <c r="G3229">
        <v>1</v>
      </c>
      <c r="H3229" s="6">
        <v>0.12604343628916995</v>
      </c>
      <c r="I3229" s="2">
        <f>VLOOKUP($E3229,
Products!$A$1:$F$201,MATCH(Orders!I$1,Products!$A$1:$F$1,0),0)</f>
        <v>5983.7308645702497</v>
      </c>
      <c r="J3229" s="2">
        <f>VLOOKUP($E3229,
Products!$A$1:$F$201,MATCH(Orders!J$1,Products!$A$1:$F$1,0),0)</f>
        <v>4205.6432936163774</v>
      </c>
    </row>
    <row r="3230" spans="1:10">
      <c r="A3230">
        <v>3229</v>
      </c>
      <c r="B3230" s="4">
        <v>45900</v>
      </c>
      <c r="C3230" s="10">
        <f>DATE(YEAR(orders[[#This Row],[order_date]]), MONTH(orders[[#This Row],[order_date]]), 1)</f>
        <v>45870</v>
      </c>
      <c r="D3230" t="s">
        <v>1601</v>
      </c>
      <c r="E3230" t="s">
        <v>619</v>
      </c>
      <c r="F3230" t="str">
        <f>VLOOKUP(orders[[#This Row],[product_id]],Products!A:C,3,0)</f>
        <v>Appliances</v>
      </c>
      <c r="G3230">
        <v>1</v>
      </c>
      <c r="H3230" s="6">
        <v>7.6300604795519186E-2</v>
      </c>
      <c r="I3230" s="2">
        <f>VLOOKUP($E3230,
Products!$A$1:$F$201,MATCH(Orders!I$1,Products!$A$1:$F$1,0),0)</f>
        <v>6040.8433358455886</v>
      </c>
      <c r="J3230" s="2">
        <f>VLOOKUP($E3230,
Products!$A$1:$F$201,MATCH(Orders!J$1,Products!$A$1:$F$1,0),0)</f>
        <v>4363.6239115177623</v>
      </c>
    </row>
    <row r="3231" spans="1:10">
      <c r="A3231">
        <v>3230</v>
      </c>
      <c r="B3231" s="4">
        <v>45705</v>
      </c>
      <c r="C3231" s="10">
        <f>DATE(YEAR(orders[[#This Row],[order_date]]), MONTH(orders[[#This Row],[order_date]]), 1)</f>
        <v>45689</v>
      </c>
      <c r="D3231" t="s">
        <v>3275</v>
      </c>
      <c r="E3231" t="s">
        <v>703</v>
      </c>
      <c r="F3231" t="str">
        <f>VLOOKUP(orders[[#This Row],[product_id]],Products!A:C,3,0)</f>
        <v>Appliances</v>
      </c>
      <c r="G3231">
        <v>1</v>
      </c>
      <c r="H3231" s="6">
        <v>9.8179042214546347E-2</v>
      </c>
      <c r="I3231" s="2">
        <f>VLOOKUP($E3231,
Products!$A$1:$F$201,MATCH(Orders!I$1,Products!$A$1:$F$1,0),0)</f>
        <v>23763.82929975582</v>
      </c>
      <c r="J3231" s="2">
        <f>VLOOKUP($E3231,
Products!$A$1:$F$201,MATCH(Orders!J$1,Products!$A$1:$F$1,0),0)</f>
        <v>17833.36818447417</v>
      </c>
    </row>
    <row r="3232" spans="1:10">
      <c r="A3232">
        <v>3231</v>
      </c>
      <c r="B3232" s="4">
        <v>45349</v>
      </c>
      <c r="C3232" s="10">
        <f>DATE(YEAR(orders[[#This Row],[order_date]]), MONTH(orders[[#This Row],[order_date]]), 1)</f>
        <v>45323</v>
      </c>
      <c r="D3232" t="s">
        <v>2793</v>
      </c>
      <c r="E3232" t="s">
        <v>628</v>
      </c>
      <c r="F3232" t="str">
        <f>VLOOKUP(orders[[#This Row],[product_id]],Products!A:C,3,0)</f>
        <v>Electronics</v>
      </c>
      <c r="G3232">
        <v>1</v>
      </c>
      <c r="H3232" s="6">
        <v>0.12581264155663544</v>
      </c>
      <c r="I3232" s="2">
        <f>VLOOKUP($E3232,
Products!$A$1:$F$201,MATCH(Orders!I$1,Products!$A$1:$F$1,0),0)</f>
        <v>2480.4343676348258</v>
      </c>
      <c r="J3232" s="2">
        <f>VLOOKUP($E3232,
Products!$A$1:$F$201,MATCH(Orders!J$1,Products!$A$1:$F$1,0),0)</f>
        <v>1932.862959692628</v>
      </c>
    </row>
    <row r="3233" spans="1:10">
      <c r="A3233">
        <v>3232</v>
      </c>
      <c r="B3233" s="4">
        <v>45865</v>
      </c>
      <c r="C3233" s="10">
        <f>DATE(YEAR(orders[[#This Row],[order_date]]), MONTH(orders[[#This Row],[order_date]]), 1)</f>
        <v>45839</v>
      </c>
      <c r="D3233" t="s">
        <v>1619</v>
      </c>
      <c r="E3233" t="s">
        <v>568</v>
      </c>
      <c r="F3233" t="str">
        <f>VLOOKUP(orders[[#This Row],[product_id]],Products!A:C,3,0)</f>
        <v>Electronics</v>
      </c>
      <c r="G3233">
        <v>1</v>
      </c>
      <c r="H3233" s="6">
        <v>0.10441085868770074</v>
      </c>
      <c r="I3233" s="2">
        <f>VLOOKUP($E3233,
Products!$A$1:$F$201,MATCH(Orders!I$1,Products!$A$1:$F$1,0),0)</f>
        <v>21702.72353355262</v>
      </c>
      <c r="J3233" s="2">
        <f>VLOOKUP($E3233,
Products!$A$1:$F$201,MATCH(Orders!J$1,Products!$A$1:$F$1,0),0)</f>
        <v>17244.710704747551</v>
      </c>
    </row>
    <row r="3234" spans="1:10">
      <c r="A3234">
        <v>3233</v>
      </c>
      <c r="B3234" s="4">
        <v>45730</v>
      </c>
      <c r="C3234" s="10">
        <f>DATE(YEAR(orders[[#This Row],[order_date]]), MONTH(orders[[#This Row],[order_date]]), 1)</f>
        <v>45717</v>
      </c>
      <c r="D3234" t="s">
        <v>1882</v>
      </c>
      <c r="E3234" t="s">
        <v>554</v>
      </c>
      <c r="F3234" t="str">
        <f>VLOOKUP(orders[[#This Row],[product_id]],Products!A:C,3,0)</f>
        <v>Appliances</v>
      </c>
      <c r="G3234">
        <v>2</v>
      </c>
      <c r="H3234" s="6">
        <v>0.10998653399834421</v>
      </c>
      <c r="I3234" s="2">
        <f>VLOOKUP($E3234,
Products!$A$1:$F$201,MATCH(Orders!I$1,Products!$A$1:$F$1,0),0)</f>
        <v>2088.6647814855078</v>
      </c>
      <c r="J3234" s="2">
        <f>VLOOKUP($E3234,
Products!$A$1:$F$201,MATCH(Orders!J$1,Products!$A$1:$F$1,0),0)</f>
        <v>1371.380040542937</v>
      </c>
    </row>
    <row r="3235" spans="1:10">
      <c r="A3235">
        <v>3234</v>
      </c>
      <c r="B3235" s="4">
        <v>45560</v>
      </c>
      <c r="C3235" s="10">
        <f>DATE(YEAR(orders[[#This Row],[order_date]]), MONTH(orders[[#This Row],[order_date]]), 1)</f>
        <v>45536</v>
      </c>
      <c r="D3235" t="s">
        <v>3883</v>
      </c>
      <c r="E3235" t="s">
        <v>705</v>
      </c>
      <c r="F3235" t="str">
        <f>VLOOKUP(orders[[#This Row],[product_id]],Products!A:C,3,0)</f>
        <v>Electronics</v>
      </c>
      <c r="G3235">
        <v>2</v>
      </c>
      <c r="H3235" s="6">
        <v>0.172975691365406</v>
      </c>
      <c r="I3235" s="2">
        <f>VLOOKUP($E3235,
Products!$A$1:$F$201,MATCH(Orders!I$1,Products!$A$1:$F$1,0),0)</f>
        <v>11719.594724541899</v>
      </c>
      <c r="J3235" s="2">
        <f>VLOOKUP($E3235,
Products!$A$1:$F$201,MATCH(Orders!J$1,Products!$A$1:$F$1,0),0)</f>
        <v>7926.6332911718628</v>
      </c>
    </row>
    <row r="3236" spans="1:10">
      <c r="A3236">
        <v>3235</v>
      </c>
      <c r="B3236" s="4">
        <v>46009</v>
      </c>
      <c r="C3236" s="10">
        <f>DATE(YEAR(orders[[#This Row],[order_date]]), MONTH(orders[[#This Row],[order_date]]), 1)</f>
        <v>45992</v>
      </c>
      <c r="D3236" t="s">
        <v>3306</v>
      </c>
      <c r="E3236" t="s">
        <v>590</v>
      </c>
      <c r="F3236" t="str">
        <f>VLOOKUP(orders[[#This Row],[product_id]],Products!A:C,3,0)</f>
        <v>Appliances</v>
      </c>
      <c r="G3236">
        <v>1</v>
      </c>
      <c r="H3236" s="6">
        <v>0.14767242302167577</v>
      </c>
      <c r="I3236" s="2">
        <f>VLOOKUP($E3236,
Products!$A$1:$F$201,MATCH(Orders!I$1,Products!$A$1:$F$1,0),0)</f>
        <v>2035.9251500591261</v>
      </c>
      <c r="J3236" s="2">
        <f>VLOOKUP($E3236,
Products!$A$1:$F$201,MATCH(Orders!J$1,Products!$A$1:$F$1,0),0)</f>
        <v>1473.8412378673991</v>
      </c>
    </row>
    <row r="3237" spans="1:10">
      <c r="A3237">
        <v>3236</v>
      </c>
      <c r="B3237" s="4">
        <v>45022</v>
      </c>
      <c r="C3237" s="10">
        <f>DATE(YEAR(orders[[#This Row],[order_date]]), MONTH(orders[[#This Row],[order_date]]), 1)</f>
        <v>45017</v>
      </c>
      <c r="D3237" t="s">
        <v>1381</v>
      </c>
      <c r="E3237" t="s">
        <v>546</v>
      </c>
      <c r="F3237" t="str">
        <f>VLOOKUP(orders[[#This Row],[product_id]],Products!A:C,3,0)</f>
        <v>Electronics</v>
      </c>
      <c r="G3237">
        <v>2</v>
      </c>
      <c r="H3237" s="6">
        <v>0.16589062240696059</v>
      </c>
      <c r="I3237" s="2">
        <f>VLOOKUP($E3237,
Products!$A$1:$F$201,MATCH(Orders!I$1,Products!$A$1:$F$1,0),0)</f>
        <v>21943.16319502375</v>
      </c>
      <c r="J3237" s="2">
        <f>VLOOKUP($E3237,
Products!$A$1:$F$201,MATCH(Orders!J$1,Products!$A$1:$F$1,0),0)</f>
        <v>16937.09489743154</v>
      </c>
    </row>
    <row r="3238" spans="1:10">
      <c r="A3238">
        <v>3237</v>
      </c>
      <c r="B3238" s="4">
        <v>45280</v>
      </c>
      <c r="C3238" s="10">
        <f>DATE(YEAR(orders[[#This Row],[order_date]]), MONTH(orders[[#This Row],[order_date]]), 1)</f>
        <v>45261</v>
      </c>
      <c r="D3238" t="s">
        <v>1475</v>
      </c>
      <c r="E3238" t="s">
        <v>603</v>
      </c>
      <c r="F3238" t="str">
        <f>VLOOKUP(orders[[#This Row],[product_id]],Products!A:C,3,0)</f>
        <v>Electronics</v>
      </c>
      <c r="G3238">
        <v>1</v>
      </c>
      <c r="H3238" s="6">
        <v>0.22650231764102904</v>
      </c>
      <c r="I3238" s="2">
        <f>VLOOKUP($E3238,
Products!$A$1:$F$201,MATCH(Orders!I$1,Products!$A$1:$F$1,0),0)</f>
        <v>10867.659217073329</v>
      </c>
      <c r="J3238" s="2">
        <f>VLOOKUP($E3238,
Products!$A$1:$F$201,MATCH(Orders!J$1,Products!$A$1:$F$1,0),0)</f>
        <v>8421.8829552397037</v>
      </c>
    </row>
    <row r="3239" spans="1:10">
      <c r="A3239">
        <v>3238</v>
      </c>
      <c r="B3239" s="4">
        <v>45893</v>
      </c>
      <c r="C3239" s="10">
        <f>DATE(YEAR(orders[[#This Row],[order_date]]), MONTH(orders[[#This Row],[order_date]]), 1)</f>
        <v>45870</v>
      </c>
      <c r="D3239" t="s">
        <v>916</v>
      </c>
      <c r="E3239" t="s">
        <v>544</v>
      </c>
      <c r="F3239" t="str">
        <f>VLOOKUP(orders[[#This Row],[product_id]],Products!A:C,3,0)</f>
        <v>Electronics</v>
      </c>
      <c r="G3239">
        <v>1</v>
      </c>
      <c r="H3239" s="6">
        <v>0.24521441141256548</v>
      </c>
      <c r="I3239" s="2">
        <f>VLOOKUP($E3239,
Products!$A$1:$F$201,MATCH(Orders!I$1,Products!$A$1:$F$1,0),0)</f>
        <v>16273.22789477584</v>
      </c>
      <c r="J3239" s="2">
        <f>VLOOKUP($E3239,
Products!$A$1:$F$201,MATCH(Orders!J$1,Products!$A$1:$F$1,0),0)</f>
        <v>12683.607953986329</v>
      </c>
    </row>
    <row r="3240" spans="1:10">
      <c r="A3240">
        <v>3239</v>
      </c>
      <c r="B3240" s="4">
        <v>45849</v>
      </c>
      <c r="C3240" s="10">
        <f>DATE(YEAR(orders[[#This Row],[order_date]]), MONTH(orders[[#This Row],[order_date]]), 1)</f>
        <v>45839</v>
      </c>
      <c r="D3240" t="s">
        <v>3979</v>
      </c>
      <c r="E3240" t="s">
        <v>612</v>
      </c>
      <c r="F3240" t="str">
        <f>VLOOKUP(orders[[#This Row],[product_id]],Products!A:C,3,0)</f>
        <v>Electronics</v>
      </c>
      <c r="G3240">
        <v>1</v>
      </c>
      <c r="H3240" s="6">
        <v>0.103367483261694</v>
      </c>
      <c r="I3240" s="2">
        <f>VLOOKUP($E3240,
Products!$A$1:$F$201,MATCH(Orders!I$1,Products!$A$1:$F$1,0),0)</f>
        <v>2704.041843529928</v>
      </c>
      <c r="J3240" s="2">
        <f>VLOOKUP($E3240,
Products!$A$1:$F$201,MATCH(Orders!J$1,Products!$A$1:$F$1,0),0)</f>
        <v>2158.9135708713038</v>
      </c>
    </row>
    <row r="3241" spans="1:10">
      <c r="A3241">
        <v>3240</v>
      </c>
      <c r="B3241" s="4">
        <v>45399</v>
      </c>
      <c r="C3241" s="10">
        <f>DATE(YEAR(orders[[#This Row],[order_date]]), MONTH(orders[[#This Row],[order_date]]), 1)</f>
        <v>45383</v>
      </c>
      <c r="D3241" t="s">
        <v>3186</v>
      </c>
      <c r="E3241" t="s">
        <v>656</v>
      </c>
      <c r="F3241" t="str">
        <f>VLOOKUP(orders[[#This Row],[product_id]],Products!A:C,3,0)</f>
        <v>Electronics</v>
      </c>
      <c r="G3241">
        <v>1</v>
      </c>
      <c r="H3241" s="6">
        <v>0.11579780310943712</v>
      </c>
      <c r="I3241" s="2">
        <f>VLOOKUP($E3241,
Products!$A$1:$F$201,MATCH(Orders!I$1,Products!$A$1:$F$1,0),0)</f>
        <v>30485.811519789549</v>
      </c>
      <c r="J3241" s="2">
        <f>VLOOKUP($E3241,
Products!$A$1:$F$201,MATCH(Orders!J$1,Products!$A$1:$F$1,0),0)</f>
        <v>23818.70129930825</v>
      </c>
    </row>
    <row r="3242" spans="1:10">
      <c r="A3242">
        <v>3241</v>
      </c>
      <c r="B3242" s="4">
        <v>45356</v>
      </c>
      <c r="C3242" s="10">
        <f>DATE(YEAR(orders[[#This Row],[order_date]]), MONTH(orders[[#This Row],[order_date]]), 1)</f>
        <v>45352</v>
      </c>
      <c r="D3242" t="s">
        <v>3460</v>
      </c>
      <c r="E3242" t="s">
        <v>518</v>
      </c>
      <c r="F3242" t="str">
        <f>VLOOKUP(orders[[#This Row],[product_id]],Products!A:C,3,0)</f>
        <v>Electronics</v>
      </c>
      <c r="G3242">
        <v>2</v>
      </c>
      <c r="H3242" s="6">
        <v>0.1521794739686477</v>
      </c>
      <c r="I3242" s="2">
        <f>VLOOKUP($E3242,
Products!$A$1:$F$201,MATCH(Orders!I$1,Products!$A$1:$F$1,0),0)</f>
        <v>23393.890826127132</v>
      </c>
      <c r="J3242" s="2">
        <f>VLOOKUP($E3242,
Products!$A$1:$F$201,MATCH(Orders!J$1,Products!$A$1:$F$1,0),0)</f>
        <v>16064.756531016081</v>
      </c>
    </row>
    <row r="3243" spans="1:10">
      <c r="A3243">
        <v>3242</v>
      </c>
      <c r="B3243" s="4">
        <v>45901</v>
      </c>
      <c r="C3243" s="10">
        <f>DATE(YEAR(orders[[#This Row],[order_date]]), MONTH(orders[[#This Row],[order_date]]), 1)</f>
        <v>45901</v>
      </c>
      <c r="D3243" t="s">
        <v>3318</v>
      </c>
      <c r="E3243" t="s">
        <v>611</v>
      </c>
      <c r="F3243" t="str">
        <f>VLOOKUP(orders[[#This Row],[product_id]],Products!A:C,3,0)</f>
        <v>Electronics</v>
      </c>
      <c r="G3243">
        <v>1</v>
      </c>
      <c r="H3243" s="6">
        <v>0.23051747024327932</v>
      </c>
      <c r="I3243" s="2">
        <f>VLOOKUP($E3243,
Products!$A$1:$F$201,MATCH(Orders!I$1,Products!$A$1:$F$1,0),0)</f>
        <v>12041.08303405661</v>
      </c>
      <c r="J3243" s="2">
        <f>VLOOKUP($E3243,
Products!$A$1:$F$201,MATCH(Orders!J$1,Products!$A$1:$F$1,0),0)</f>
        <v>7946.6428283753548</v>
      </c>
    </row>
    <row r="3244" spans="1:10">
      <c r="A3244">
        <v>3243</v>
      </c>
      <c r="B3244" s="4">
        <v>45463</v>
      </c>
      <c r="C3244" s="10">
        <f>DATE(YEAR(orders[[#This Row],[order_date]]), MONTH(orders[[#This Row],[order_date]]), 1)</f>
        <v>45444</v>
      </c>
      <c r="D3244" t="s">
        <v>852</v>
      </c>
      <c r="E3244" t="s">
        <v>616</v>
      </c>
      <c r="F3244" t="str">
        <f>VLOOKUP(orders[[#This Row],[product_id]],Products!A:C,3,0)</f>
        <v>Electronics</v>
      </c>
      <c r="G3244">
        <v>1</v>
      </c>
      <c r="H3244" s="6">
        <v>0.22569215859176772</v>
      </c>
      <c r="I3244" s="2">
        <f>VLOOKUP($E3244,
Products!$A$1:$F$201,MATCH(Orders!I$1,Products!$A$1:$F$1,0),0)</f>
        <v>12172.554053901489</v>
      </c>
      <c r="J3244" s="2">
        <f>VLOOKUP($E3244,
Products!$A$1:$F$201,MATCH(Orders!J$1,Products!$A$1:$F$1,0),0)</f>
        <v>9644.7702288148557</v>
      </c>
    </row>
    <row r="3245" spans="1:10">
      <c r="A3245">
        <v>3244</v>
      </c>
      <c r="B3245" s="4">
        <v>45013</v>
      </c>
      <c r="C3245" s="10">
        <f>DATE(YEAR(orders[[#This Row],[order_date]]), MONTH(orders[[#This Row],[order_date]]), 1)</f>
        <v>44986</v>
      </c>
      <c r="D3245" t="s">
        <v>2228</v>
      </c>
      <c r="E3245" t="s">
        <v>686</v>
      </c>
      <c r="F3245" t="str">
        <f>VLOOKUP(orders[[#This Row],[product_id]],Products!A:C,3,0)</f>
        <v>Appliances</v>
      </c>
      <c r="G3245">
        <v>2</v>
      </c>
      <c r="H3245" s="6">
        <v>0.11157160629568988</v>
      </c>
      <c r="I3245" s="2">
        <f>VLOOKUP($E3245,
Products!$A$1:$F$201,MATCH(Orders!I$1,Products!$A$1:$F$1,0),0)</f>
        <v>25525.356267188719</v>
      </c>
      <c r="J3245" s="2">
        <f>VLOOKUP($E3245,
Products!$A$1:$F$201,MATCH(Orders!J$1,Products!$A$1:$F$1,0),0)</f>
        <v>18214.15981099859</v>
      </c>
    </row>
    <row r="3246" spans="1:10">
      <c r="A3246">
        <v>3245</v>
      </c>
      <c r="B3246" s="4">
        <v>45035</v>
      </c>
      <c r="C3246" s="10">
        <f>DATE(YEAR(orders[[#This Row],[order_date]]), MONTH(orders[[#This Row],[order_date]]), 1)</f>
        <v>45017</v>
      </c>
      <c r="D3246" t="s">
        <v>3035</v>
      </c>
      <c r="E3246" t="s">
        <v>575</v>
      </c>
      <c r="F3246" t="str">
        <f>VLOOKUP(orders[[#This Row],[product_id]],Products!A:C,3,0)</f>
        <v>Appliances</v>
      </c>
      <c r="G3246">
        <v>3</v>
      </c>
      <c r="H3246" s="6">
        <v>5.3424203955682377E-2</v>
      </c>
      <c r="I3246" s="2">
        <f>VLOOKUP($E3246,
Products!$A$1:$F$201,MATCH(Orders!I$1,Products!$A$1:$F$1,0),0)</f>
        <v>25283.54628276427</v>
      </c>
      <c r="J3246" s="2">
        <f>VLOOKUP($E3246,
Products!$A$1:$F$201,MATCH(Orders!J$1,Products!$A$1:$F$1,0),0)</f>
        <v>19310.503554692368</v>
      </c>
    </row>
    <row r="3247" spans="1:10">
      <c r="A3247">
        <v>3246</v>
      </c>
      <c r="B3247" s="4">
        <v>45920</v>
      </c>
      <c r="C3247" s="10">
        <f>DATE(YEAR(orders[[#This Row],[order_date]]), MONTH(orders[[#This Row],[order_date]]), 1)</f>
        <v>45901</v>
      </c>
      <c r="D3247" t="s">
        <v>4087</v>
      </c>
      <c r="E3247" t="s">
        <v>562</v>
      </c>
      <c r="F3247" t="str">
        <f>VLOOKUP(orders[[#This Row],[product_id]],Products!A:C,3,0)</f>
        <v>Electronics</v>
      </c>
      <c r="G3247">
        <v>1</v>
      </c>
      <c r="H3247" s="6">
        <v>0.22034687942535289</v>
      </c>
      <c r="I3247" s="2">
        <f>VLOOKUP($E3247,
Products!$A$1:$F$201,MATCH(Orders!I$1,Products!$A$1:$F$1,0),0)</f>
        <v>2550.478597498749</v>
      </c>
      <c r="J3247" s="2">
        <f>VLOOKUP($E3247,
Products!$A$1:$F$201,MATCH(Orders!J$1,Products!$A$1:$F$1,0),0)</f>
        <v>1688.129752018375</v>
      </c>
    </row>
    <row r="3248" spans="1:10">
      <c r="A3248">
        <v>3247</v>
      </c>
      <c r="B3248" s="4">
        <v>45748</v>
      </c>
      <c r="C3248" s="10">
        <f>DATE(YEAR(orders[[#This Row],[order_date]]), MONTH(orders[[#This Row],[order_date]]), 1)</f>
        <v>45748</v>
      </c>
      <c r="D3248" t="s">
        <v>3508</v>
      </c>
      <c r="E3248" t="s">
        <v>581</v>
      </c>
      <c r="F3248" t="str">
        <f>VLOOKUP(orders[[#This Row],[product_id]],Products!A:C,3,0)</f>
        <v>Appliances</v>
      </c>
      <c r="G3248">
        <v>1</v>
      </c>
      <c r="H3248" s="6">
        <v>5.7998719907327807E-2</v>
      </c>
      <c r="I3248" s="2">
        <f>VLOOKUP($E3248,
Products!$A$1:$F$201,MATCH(Orders!I$1,Products!$A$1:$F$1,0),0)</f>
        <v>6177.7225527132859</v>
      </c>
      <c r="J3248" s="2">
        <f>VLOOKUP($E3248,
Products!$A$1:$F$201,MATCH(Orders!J$1,Products!$A$1:$F$1,0),0)</f>
        <v>4208.1013641193986</v>
      </c>
    </row>
    <row r="3249" spans="1:10">
      <c r="A3249">
        <v>3248</v>
      </c>
      <c r="B3249" s="4">
        <v>45863</v>
      </c>
      <c r="C3249" s="10">
        <f>DATE(YEAR(orders[[#This Row],[order_date]]), MONTH(orders[[#This Row],[order_date]]), 1)</f>
        <v>45839</v>
      </c>
      <c r="D3249" t="s">
        <v>3828</v>
      </c>
      <c r="E3249" t="s">
        <v>700</v>
      </c>
      <c r="F3249" t="str">
        <f>VLOOKUP(orders[[#This Row],[product_id]],Products!A:C,3,0)</f>
        <v>Electronics</v>
      </c>
      <c r="G3249">
        <v>1</v>
      </c>
      <c r="H3249" s="6">
        <v>0.10474006705921686</v>
      </c>
      <c r="I3249" s="2">
        <f>VLOOKUP($E3249,
Products!$A$1:$F$201,MATCH(Orders!I$1,Products!$A$1:$F$1,0),0)</f>
        <v>11070.26215043813</v>
      </c>
      <c r="J3249" s="2">
        <f>VLOOKUP($E3249,
Products!$A$1:$F$201,MATCH(Orders!J$1,Products!$A$1:$F$1,0),0)</f>
        <v>7867.3909748932683</v>
      </c>
    </row>
    <row r="3250" spans="1:10">
      <c r="A3250">
        <v>3249</v>
      </c>
      <c r="B3250" s="4">
        <v>45931</v>
      </c>
      <c r="C3250" s="10">
        <f>DATE(YEAR(orders[[#This Row],[order_date]]), MONTH(orders[[#This Row],[order_date]]), 1)</f>
        <v>45931</v>
      </c>
      <c r="D3250" t="s">
        <v>1200</v>
      </c>
      <c r="E3250" t="s">
        <v>681</v>
      </c>
      <c r="F3250" t="str">
        <f>VLOOKUP(orders[[#This Row],[product_id]],Products!A:C,3,0)</f>
        <v>Appliances</v>
      </c>
      <c r="G3250">
        <v>1</v>
      </c>
      <c r="H3250" s="6">
        <v>0.11769573999064564</v>
      </c>
      <c r="I3250" s="2">
        <f>VLOOKUP($E3250,
Products!$A$1:$F$201,MATCH(Orders!I$1,Products!$A$1:$F$1,0),0)</f>
        <v>2080.3641662770501</v>
      </c>
      <c r="J3250" s="2">
        <f>VLOOKUP($E3250,
Products!$A$1:$F$201,MATCH(Orders!J$1,Products!$A$1:$F$1,0),0)</f>
        <v>1566.754559891986</v>
      </c>
    </row>
    <row r="3251" spans="1:10">
      <c r="A3251">
        <v>3250</v>
      </c>
      <c r="B3251" s="4">
        <v>45575</v>
      </c>
      <c r="C3251" s="10">
        <f>DATE(YEAR(orders[[#This Row],[order_date]]), MONTH(orders[[#This Row],[order_date]]), 1)</f>
        <v>45566</v>
      </c>
      <c r="D3251" t="s">
        <v>3162</v>
      </c>
      <c r="E3251" t="s">
        <v>525</v>
      </c>
      <c r="F3251" t="str">
        <f>VLOOKUP(orders[[#This Row],[product_id]],Products!A:C,3,0)</f>
        <v>Electronics</v>
      </c>
      <c r="G3251">
        <v>1</v>
      </c>
      <c r="H3251" s="6">
        <v>0.24354348264028208</v>
      </c>
      <c r="I3251" s="2">
        <f>VLOOKUP($E3251,
Products!$A$1:$F$201,MATCH(Orders!I$1,Products!$A$1:$F$1,0),0)</f>
        <v>2441.7405612875209</v>
      </c>
      <c r="J3251" s="2">
        <f>VLOOKUP($E3251,
Products!$A$1:$F$201,MATCH(Orders!J$1,Products!$A$1:$F$1,0),0)</f>
        <v>1934.1373706011941</v>
      </c>
    </row>
    <row r="3252" spans="1:10">
      <c r="A3252">
        <v>3251</v>
      </c>
      <c r="B3252" s="4">
        <v>45117</v>
      </c>
      <c r="C3252" s="10">
        <f>DATE(YEAR(orders[[#This Row],[order_date]]), MONTH(orders[[#This Row],[order_date]]), 1)</f>
        <v>45108</v>
      </c>
      <c r="D3252" t="s">
        <v>2355</v>
      </c>
      <c r="E3252" t="s">
        <v>567</v>
      </c>
      <c r="F3252" t="str">
        <f>VLOOKUP(orders[[#This Row],[product_id]],Products!A:C,3,0)</f>
        <v>Electronics</v>
      </c>
      <c r="G3252">
        <v>1</v>
      </c>
      <c r="H3252" s="6">
        <v>0.1063127666433661</v>
      </c>
      <c r="I3252" s="2">
        <f>VLOOKUP($E3252,
Products!$A$1:$F$201,MATCH(Orders!I$1,Products!$A$1:$F$1,0),0)</f>
        <v>17514.171240093368</v>
      </c>
      <c r="J3252" s="2">
        <f>VLOOKUP($E3252,
Products!$A$1:$F$201,MATCH(Orders!J$1,Products!$A$1:$F$1,0),0)</f>
        <v>12226.76247250809</v>
      </c>
    </row>
    <row r="3253" spans="1:10">
      <c r="A3253">
        <v>3252</v>
      </c>
      <c r="B3253" s="4">
        <v>45859</v>
      </c>
      <c r="C3253" s="10">
        <f>DATE(YEAR(orders[[#This Row],[order_date]]), MONTH(orders[[#This Row],[order_date]]), 1)</f>
        <v>45839</v>
      </c>
      <c r="D3253" t="s">
        <v>3026</v>
      </c>
      <c r="E3253" t="s">
        <v>678</v>
      </c>
      <c r="F3253" t="str">
        <f>VLOOKUP(orders[[#This Row],[product_id]],Products!A:C,3,0)</f>
        <v>Appliances</v>
      </c>
      <c r="G3253">
        <v>2</v>
      </c>
      <c r="H3253" s="6">
        <v>5.2017075209696242E-2</v>
      </c>
      <c r="I3253" s="2">
        <f>VLOOKUP($E3253,
Products!$A$1:$F$201,MATCH(Orders!I$1,Products!$A$1:$F$1,0),0)</f>
        <v>24547.80463631255</v>
      </c>
      <c r="J3253" s="2">
        <f>VLOOKUP($E3253,
Products!$A$1:$F$201,MATCH(Orders!J$1,Products!$A$1:$F$1,0),0)</f>
        <v>16599.667533695861</v>
      </c>
    </row>
    <row r="3254" spans="1:10">
      <c r="A3254">
        <v>3253</v>
      </c>
      <c r="B3254" s="4">
        <v>45068</v>
      </c>
      <c r="C3254" s="10">
        <f>DATE(YEAR(orders[[#This Row],[order_date]]), MONTH(orders[[#This Row],[order_date]]), 1)</f>
        <v>45047</v>
      </c>
      <c r="D3254" t="s">
        <v>3211</v>
      </c>
      <c r="E3254" t="s">
        <v>568</v>
      </c>
      <c r="F3254" t="str">
        <f>VLOOKUP(orders[[#This Row],[product_id]],Products!A:C,3,0)</f>
        <v>Electronics</v>
      </c>
      <c r="G3254">
        <v>2</v>
      </c>
      <c r="H3254" s="6">
        <v>0.22291971754238399</v>
      </c>
      <c r="I3254" s="2">
        <f>VLOOKUP($E3254,
Products!$A$1:$F$201,MATCH(Orders!I$1,Products!$A$1:$F$1,0),0)</f>
        <v>21702.72353355262</v>
      </c>
      <c r="J3254" s="2">
        <f>VLOOKUP($E3254,
Products!$A$1:$F$201,MATCH(Orders!J$1,Products!$A$1:$F$1,0),0)</f>
        <v>17244.710704747551</v>
      </c>
    </row>
    <row r="3255" spans="1:10">
      <c r="A3255">
        <v>3254</v>
      </c>
      <c r="B3255" s="4">
        <v>45766</v>
      </c>
      <c r="C3255" s="10">
        <f>DATE(YEAR(orders[[#This Row],[order_date]]), MONTH(orders[[#This Row],[order_date]]), 1)</f>
        <v>45748</v>
      </c>
      <c r="D3255" t="s">
        <v>1849</v>
      </c>
      <c r="E3255" t="s">
        <v>641</v>
      </c>
      <c r="F3255" t="str">
        <f>VLOOKUP(orders[[#This Row],[product_id]],Products!A:C,3,0)</f>
        <v>Appliances</v>
      </c>
      <c r="G3255">
        <v>2</v>
      </c>
      <c r="H3255" s="6">
        <v>6.7960369912507201E-2</v>
      </c>
      <c r="I3255" s="2">
        <f>VLOOKUP($E3255,
Products!$A$1:$F$201,MATCH(Orders!I$1,Products!$A$1:$F$1,0),0)</f>
        <v>27167.965718506261</v>
      </c>
      <c r="J3255" s="2">
        <f>VLOOKUP($E3255,
Products!$A$1:$F$201,MATCH(Orders!J$1,Products!$A$1:$F$1,0),0)</f>
        <v>19748.025676381669</v>
      </c>
    </row>
    <row r="3256" spans="1:10">
      <c r="A3256">
        <v>3255</v>
      </c>
      <c r="B3256" s="4">
        <v>45094</v>
      </c>
      <c r="C3256" s="10">
        <f>DATE(YEAR(orders[[#This Row],[order_date]]), MONTH(orders[[#This Row],[order_date]]), 1)</f>
        <v>45078</v>
      </c>
      <c r="D3256" t="s">
        <v>4478</v>
      </c>
      <c r="E3256" t="s">
        <v>659</v>
      </c>
      <c r="F3256" t="str">
        <f>VLOOKUP(orders[[#This Row],[product_id]],Products!A:C,3,0)</f>
        <v>Appliances</v>
      </c>
      <c r="G3256">
        <v>3</v>
      </c>
      <c r="H3256" s="6">
        <v>6.6596491034273439E-2</v>
      </c>
      <c r="I3256" s="2">
        <f>VLOOKUP($E3256,
Products!$A$1:$F$201,MATCH(Orders!I$1,Products!$A$1:$F$1,0),0)</f>
        <v>25646.095965041459</v>
      </c>
      <c r="J3256" s="2">
        <f>VLOOKUP($E3256,
Products!$A$1:$F$201,MATCH(Orders!J$1,Products!$A$1:$F$1,0),0)</f>
        <v>18749.646593308222</v>
      </c>
    </row>
    <row r="3257" spans="1:10">
      <c r="A3257">
        <v>3256</v>
      </c>
      <c r="B3257" s="4">
        <v>45492</v>
      </c>
      <c r="C3257" s="10">
        <f>DATE(YEAR(orders[[#This Row],[order_date]]), MONTH(orders[[#This Row],[order_date]]), 1)</f>
        <v>45474</v>
      </c>
      <c r="D3257" t="s">
        <v>751</v>
      </c>
      <c r="E3257" t="s">
        <v>543</v>
      </c>
      <c r="F3257" t="str">
        <f>VLOOKUP(orders[[#This Row],[product_id]],Products!A:C,3,0)</f>
        <v>Appliances</v>
      </c>
      <c r="G3257">
        <v>1</v>
      </c>
      <c r="H3257" s="6">
        <v>7.2503592645346129E-2</v>
      </c>
      <c r="I3257" s="2">
        <f>VLOOKUP($E3257,
Products!$A$1:$F$201,MATCH(Orders!I$1,Products!$A$1:$F$1,0),0)</f>
        <v>2300.989425669633</v>
      </c>
      <c r="J3257" s="2">
        <f>VLOOKUP($E3257,
Products!$A$1:$F$201,MATCH(Orders!J$1,Products!$A$1:$F$1,0),0)</f>
        <v>1726.390958088811</v>
      </c>
    </row>
    <row r="3258" spans="1:10">
      <c r="A3258">
        <v>3257</v>
      </c>
      <c r="B3258" s="4">
        <v>45670</v>
      </c>
      <c r="C3258" s="10">
        <f>DATE(YEAR(orders[[#This Row],[order_date]]), MONTH(orders[[#This Row],[order_date]]), 1)</f>
        <v>45658</v>
      </c>
      <c r="D3258" t="s">
        <v>4020</v>
      </c>
      <c r="E3258" t="s">
        <v>597</v>
      </c>
      <c r="F3258" t="str">
        <f>VLOOKUP(orders[[#This Row],[product_id]],Products!A:C,3,0)</f>
        <v>Appliances</v>
      </c>
      <c r="G3258">
        <v>2</v>
      </c>
      <c r="H3258" s="6">
        <v>0.13053435130054289</v>
      </c>
      <c r="I3258" s="2">
        <f>VLOOKUP($E3258,
Products!$A$1:$F$201,MATCH(Orders!I$1,Products!$A$1:$F$1,0),0)</f>
        <v>22545.827750919081</v>
      </c>
      <c r="J3258" s="2">
        <f>VLOOKUP($E3258,
Products!$A$1:$F$201,MATCH(Orders!J$1,Products!$A$1:$F$1,0),0)</f>
        <v>15091.172935360129</v>
      </c>
    </row>
    <row r="3259" spans="1:10">
      <c r="A3259">
        <v>3258</v>
      </c>
      <c r="B3259" s="4">
        <v>45599</v>
      </c>
      <c r="C3259" s="10">
        <f>DATE(YEAR(orders[[#This Row],[order_date]]), MONTH(orders[[#This Row],[order_date]]), 1)</f>
        <v>45597</v>
      </c>
      <c r="D3259" t="s">
        <v>1016</v>
      </c>
      <c r="E3259" t="s">
        <v>604</v>
      </c>
      <c r="F3259" t="str">
        <f>VLOOKUP(orders[[#This Row],[product_id]],Products!A:C,3,0)</f>
        <v>Appliances</v>
      </c>
      <c r="G3259">
        <v>3</v>
      </c>
      <c r="H3259" s="6">
        <v>0.14497537814483569</v>
      </c>
      <c r="I3259" s="2">
        <f>VLOOKUP($E3259,
Products!$A$1:$F$201,MATCH(Orders!I$1,Products!$A$1:$F$1,0),0)</f>
        <v>2087.687835040248</v>
      </c>
      <c r="J3259" s="2">
        <f>VLOOKUP($E3259,
Products!$A$1:$F$201,MATCH(Orders!J$1,Products!$A$1:$F$1,0),0)</f>
        <v>1450.1823074928161</v>
      </c>
    </row>
    <row r="3260" spans="1:10">
      <c r="A3260">
        <v>3259</v>
      </c>
      <c r="B3260" s="4">
        <v>45790</v>
      </c>
      <c r="C3260" s="10">
        <f>DATE(YEAR(orders[[#This Row],[order_date]]), MONTH(orders[[#This Row],[order_date]]), 1)</f>
        <v>45778</v>
      </c>
      <c r="D3260" t="s">
        <v>3315</v>
      </c>
      <c r="E3260" t="s">
        <v>613</v>
      </c>
      <c r="F3260" t="str">
        <f>VLOOKUP(orders[[#This Row],[product_id]],Products!A:C,3,0)</f>
        <v>Appliances</v>
      </c>
      <c r="G3260">
        <v>3</v>
      </c>
      <c r="H3260" s="6">
        <v>0.12060538362564081</v>
      </c>
      <c r="I3260" s="2">
        <f>VLOOKUP($E3260,
Products!$A$1:$F$201,MATCH(Orders!I$1,Products!$A$1:$F$1,0),0)</f>
        <v>6365.2492969652412</v>
      </c>
      <c r="J3260" s="2">
        <f>VLOOKUP($E3260,
Products!$A$1:$F$201,MATCH(Orders!J$1,Products!$A$1:$F$1,0),0)</f>
        <v>4174.927496964433</v>
      </c>
    </row>
    <row r="3261" spans="1:10">
      <c r="A3261">
        <v>3260</v>
      </c>
      <c r="B3261" s="4">
        <v>45765</v>
      </c>
      <c r="C3261" s="10">
        <f>DATE(YEAR(orders[[#This Row],[order_date]]), MONTH(orders[[#This Row],[order_date]]), 1)</f>
        <v>45748</v>
      </c>
      <c r="D3261" t="s">
        <v>1036</v>
      </c>
      <c r="E3261" t="s">
        <v>610</v>
      </c>
      <c r="F3261" t="str">
        <f>VLOOKUP(orders[[#This Row],[product_id]],Products!A:C,3,0)</f>
        <v>Appliances</v>
      </c>
      <c r="G3261">
        <v>1</v>
      </c>
      <c r="H3261" s="6">
        <v>5.722535223719559E-2</v>
      </c>
      <c r="I3261" s="2">
        <f>VLOOKUP($E3261,
Products!$A$1:$F$201,MATCH(Orders!I$1,Products!$A$1:$F$1,0),0)</f>
        <v>23456.386855186989</v>
      </c>
      <c r="J3261" s="2">
        <f>VLOOKUP($E3261,
Products!$A$1:$F$201,MATCH(Orders!J$1,Products!$A$1:$F$1,0),0)</f>
        <v>16522.385271144129</v>
      </c>
    </row>
    <row r="3262" spans="1:10">
      <c r="A3262">
        <v>3261</v>
      </c>
      <c r="B3262" s="4">
        <v>45457</v>
      </c>
      <c r="C3262" s="10">
        <f>DATE(YEAR(orders[[#This Row],[order_date]]), MONTH(orders[[#This Row],[order_date]]), 1)</f>
        <v>45444</v>
      </c>
      <c r="D3262" t="s">
        <v>716</v>
      </c>
      <c r="E3262" t="s">
        <v>674</v>
      </c>
      <c r="F3262" t="str">
        <f>VLOOKUP(orders[[#This Row],[product_id]],Products!A:C,3,0)</f>
        <v>Appliances</v>
      </c>
      <c r="G3262">
        <v>3</v>
      </c>
      <c r="H3262" s="6">
        <v>0.11281637103309432</v>
      </c>
      <c r="I3262" s="2">
        <f>VLOOKUP($E3262,
Products!$A$1:$F$201,MATCH(Orders!I$1,Products!$A$1:$F$1,0),0)</f>
        <v>6324.5253633508046</v>
      </c>
      <c r="J3262" s="2">
        <f>VLOOKUP($E3262,
Products!$A$1:$F$201,MATCH(Orders!J$1,Products!$A$1:$F$1,0),0)</f>
        <v>4493.055585088201</v>
      </c>
    </row>
    <row r="3263" spans="1:10">
      <c r="A3263">
        <v>3262</v>
      </c>
      <c r="B3263" s="4">
        <v>45900</v>
      </c>
      <c r="C3263" s="10">
        <f>DATE(YEAR(orders[[#This Row],[order_date]]), MONTH(orders[[#This Row],[order_date]]), 1)</f>
        <v>45870</v>
      </c>
      <c r="D3263" t="s">
        <v>1613</v>
      </c>
      <c r="E3263" t="s">
        <v>612</v>
      </c>
      <c r="F3263" t="str">
        <f>VLOOKUP(orders[[#This Row],[product_id]],Products!A:C,3,0)</f>
        <v>Electronics</v>
      </c>
      <c r="G3263">
        <v>2</v>
      </c>
      <c r="H3263" s="6">
        <v>0.18541687925416558</v>
      </c>
      <c r="I3263" s="2">
        <f>VLOOKUP($E3263,
Products!$A$1:$F$201,MATCH(Orders!I$1,Products!$A$1:$F$1,0),0)</f>
        <v>2704.041843529928</v>
      </c>
      <c r="J3263" s="2">
        <f>VLOOKUP($E3263,
Products!$A$1:$F$201,MATCH(Orders!J$1,Products!$A$1:$F$1,0),0)</f>
        <v>2158.9135708713038</v>
      </c>
    </row>
    <row r="3264" spans="1:10">
      <c r="A3264">
        <v>3263</v>
      </c>
      <c r="B3264" s="4">
        <v>45488</v>
      </c>
      <c r="C3264" s="10">
        <f>DATE(YEAR(orders[[#This Row],[order_date]]), MONTH(orders[[#This Row],[order_date]]), 1)</f>
        <v>45474</v>
      </c>
      <c r="D3264" t="s">
        <v>4201</v>
      </c>
      <c r="E3264" t="s">
        <v>607</v>
      </c>
      <c r="F3264" t="str">
        <f>VLOOKUP(orders[[#This Row],[product_id]],Products!A:C,3,0)</f>
        <v>Appliances</v>
      </c>
      <c r="G3264">
        <v>1</v>
      </c>
      <c r="H3264" s="6">
        <v>6.1111997537231573E-2</v>
      </c>
      <c r="I3264" s="2">
        <f>VLOOKUP($E3264,
Products!$A$1:$F$201,MATCH(Orders!I$1,Products!$A$1:$F$1,0),0)</f>
        <v>6264.400042999192</v>
      </c>
      <c r="J3264" s="2">
        <f>VLOOKUP($E3264,
Products!$A$1:$F$201,MATCH(Orders!J$1,Products!$A$1:$F$1,0),0)</f>
        <v>4980.3849171743304</v>
      </c>
    </row>
    <row r="3265" spans="1:10">
      <c r="A3265">
        <v>3264</v>
      </c>
      <c r="B3265" s="4">
        <v>45101</v>
      </c>
      <c r="C3265" s="10">
        <f>DATE(YEAR(orders[[#This Row],[order_date]]), MONTH(orders[[#This Row],[order_date]]), 1)</f>
        <v>45078</v>
      </c>
      <c r="D3265" t="s">
        <v>3825</v>
      </c>
      <c r="E3265" t="s">
        <v>635</v>
      </c>
      <c r="F3265" t="str">
        <f>VLOOKUP(orders[[#This Row],[product_id]],Products!A:C,3,0)</f>
        <v>Electronics</v>
      </c>
      <c r="G3265">
        <v>3</v>
      </c>
      <c r="H3265" s="6">
        <v>0.18181686614894418</v>
      </c>
      <c r="I3265" s="2">
        <f>VLOOKUP($E3265,
Products!$A$1:$F$201,MATCH(Orders!I$1,Products!$A$1:$F$1,0),0)</f>
        <v>31014.321091901689</v>
      </c>
      <c r="J3265" s="2">
        <f>VLOOKUP($E3265,
Products!$A$1:$F$201,MATCH(Orders!J$1,Products!$A$1:$F$1,0),0)</f>
        <v>23202.91049209132</v>
      </c>
    </row>
    <row r="3266" spans="1:10">
      <c r="A3266">
        <v>3265</v>
      </c>
      <c r="B3266" s="4">
        <v>45228</v>
      </c>
      <c r="C3266" s="10">
        <f>DATE(YEAR(orders[[#This Row],[order_date]]), MONTH(orders[[#This Row],[order_date]]), 1)</f>
        <v>45200</v>
      </c>
      <c r="D3266" t="s">
        <v>2106</v>
      </c>
      <c r="E3266" t="s">
        <v>512</v>
      </c>
      <c r="F3266" t="str">
        <f>VLOOKUP(orders[[#This Row],[product_id]],Products!A:C,3,0)</f>
        <v>Electronics</v>
      </c>
      <c r="G3266">
        <v>2</v>
      </c>
      <c r="H3266" s="6">
        <v>0.13582438117437187</v>
      </c>
      <c r="I3266" s="2">
        <f>VLOOKUP($E3266,
Products!$A$1:$F$201,MATCH(Orders!I$1,Products!$A$1:$F$1,0),0)</f>
        <v>12877.548087294561</v>
      </c>
      <c r="J3266" s="2">
        <f>VLOOKUP($E3266,
Products!$A$1:$F$201,MATCH(Orders!J$1,Products!$A$1:$F$1,0),0)</f>
        <v>9551.9000631411909</v>
      </c>
    </row>
    <row r="3267" spans="1:10">
      <c r="A3267">
        <v>3266</v>
      </c>
      <c r="B3267" s="4">
        <v>45111</v>
      </c>
      <c r="C3267" s="10">
        <f>DATE(YEAR(orders[[#This Row],[order_date]]), MONTH(orders[[#This Row],[order_date]]), 1)</f>
        <v>45108</v>
      </c>
      <c r="D3267" t="s">
        <v>2297</v>
      </c>
      <c r="E3267" t="s">
        <v>632</v>
      </c>
      <c r="F3267" t="str">
        <f>VLOOKUP(orders[[#This Row],[product_id]],Products!A:C,3,0)</f>
        <v>Electronics</v>
      </c>
      <c r="G3267">
        <v>2</v>
      </c>
      <c r="H3267" s="6">
        <v>0.18349950452559549</v>
      </c>
      <c r="I3267" s="2">
        <f>VLOOKUP($E3267,
Products!$A$1:$F$201,MATCH(Orders!I$1,Products!$A$1:$F$1,0),0)</f>
        <v>23049.571773693999</v>
      </c>
      <c r="J3267" s="2">
        <f>VLOOKUP($E3267,
Products!$A$1:$F$201,MATCH(Orders!J$1,Products!$A$1:$F$1,0),0)</f>
        <v>15791.461375569639</v>
      </c>
    </row>
    <row r="3268" spans="1:10">
      <c r="A3268">
        <v>3267</v>
      </c>
      <c r="B3268" s="4">
        <v>45436</v>
      </c>
      <c r="C3268" s="10">
        <f>DATE(YEAR(orders[[#This Row],[order_date]]), MONTH(orders[[#This Row],[order_date]]), 1)</f>
        <v>45413</v>
      </c>
      <c r="D3268" t="s">
        <v>713</v>
      </c>
      <c r="E3268" t="s">
        <v>610</v>
      </c>
      <c r="F3268" t="str">
        <f>VLOOKUP(orders[[#This Row],[product_id]],Products!A:C,3,0)</f>
        <v>Appliances</v>
      </c>
      <c r="G3268">
        <v>1</v>
      </c>
      <c r="H3268" s="6">
        <v>0.1018319664808819</v>
      </c>
      <c r="I3268" s="2">
        <f>VLOOKUP($E3268,
Products!$A$1:$F$201,MATCH(Orders!I$1,Products!$A$1:$F$1,0),0)</f>
        <v>23456.386855186989</v>
      </c>
      <c r="J3268" s="2">
        <f>VLOOKUP($E3268,
Products!$A$1:$F$201,MATCH(Orders!J$1,Products!$A$1:$F$1,0),0)</f>
        <v>16522.385271144129</v>
      </c>
    </row>
    <row r="3269" spans="1:10">
      <c r="A3269">
        <v>3268</v>
      </c>
      <c r="B3269" s="4">
        <v>45745</v>
      </c>
      <c r="C3269" s="10">
        <f>DATE(YEAR(orders[[#This Row],[order_date]]), MONTH(orders[[#This Row],[order_date]]), 1)</f>
        <v>45717</v>
      </c>
      <c r="D3269" t="s">
        <v>1689</v>
      </c>
      <c r="E3269" t="s">
        <v>658</v>
      </c>
      <c r="F3269" t="str">
        <f>VLOOKUP(orders[[#This Row],[product_id]],Products!A:C,3,0)</f>
        <v>Electronics</v>
      </c>
      <c r="G3269">
        <v>2</v>
      </c>
      <c r="H3269" s="6">
        <v>0.23313085765090136</v>
      </c>
      <c r="I3269" s="2">
        <f>VLOOKUP($E3269,
Products!$A$1:$F$201,MATCH(Orders!I$1,Products!$A$1:$F$1,0),0)</f>
        <v>2455.4664524813788</v>
      </c>
      <c r="J3269" s="2">
        <f>VLOOKUP($E3269,
Products!$A$1:$F$201,MATCH(Orders!J$1,Products!$A$1:$F$1,0),0)</f>
        <v>1763.2139459131699</v>
      </c>
    </row>
    <row r="3270" spans="1:10">
      <c r="A3270">
        <v>3269</v>
      </c>
      <c r="B3270" s="4">
        <v>45082</v>
      </c>
      <c r="C3270" s="10">
        <f>DATE(YEAR(orders[[#This Row],[order_date]]), MONTH(orders[[#This Row],[order_date]]), 1)</f>
        <v>45078</v>
      </c>
      <c r="D3270" t="s">
        <v>4303</v>
      </c>
      <c r="E3270" t="s">
        <v>556</v>
      </c>
      <c r="F3270" t="str">
        <f>VLOOKUP(orders[[#This Row],[product_id]],Products!A:C,3,0)</f>
        <v>Appliances</v>
      </c>
      <c r="G3270">
        <v>3</v>
      </c>
      <c r="H3270" s="6">
        <v>9.4474947349540622E-2</v>
      </c>
      <c r="I3270" s="2">
        <f>VLOOKUP($E3270,
Products!$A$1:$F$201,MATCH(Orders!I$1,Products!$A$1:$F$1,0),0)</f>
        <v>27054.121101651981</v>
      </c>
      <c r="J3270" s="2">
        <f>VLOOKUP($E3270,
Products!$A$1:$F$201,MATCH(Orders!J$1,Products!$A$1:$F$1,0),0)</f>
        <v>19388.930988794411</v>
      </c>
    </row>
    <row r="3271" spans="1:10">
      <c r="A3271">
        <v>3270</v>
      </c>
      <c r="B3271" s="4">
        <v>45713</v>
      </c>
      <c r="C3271" s="10">
        <f>DATE(YEAR(orders[[#This Row],[order_date]]), MONTH(orders[[#This Row],[order_date]]), 1)</f>
        <v>45689</v>
      </c>
      <c r="D3271" t="s">
        <v>2456</v>
      </c>
      <c r="E3271" t="s">
        <v>555</v>
      </c>
      <c r="F3271" t="str">
        <f>VLOOKUP(orders[[#This Row],[product_id]],Products!A:C,3,0)</f>
        <v>Electronics</v>
      </c>
      <c r="G3271">
        <v>1</v>
      </c>
      <c r="H3271" s="6">
        <v>0.23062519192213859</v>
      </c>
      <c r="I3271" s="2">
        <f>VLOOKUP($E3271,
Products!$A$1:$F$201,MATCH(Orders!I$1,Products!$A$1:$F$1,0),0)</f>
        <v>32397.674936233889</v>
      </c>
      <c r="J3271" s="2">
        <f>VLOOKUP($E3271,
Products!$A$1:$F$201,MATCH(Orders!J$1,Products!$A$1:$F$1,0),0)</f>
        <v>24559.251285382288</v>
      </c>
    </row>
    <row r="3272" spans="1:10">
      <c r="A3272">
        <v>3271</v>
      </c>
      <c r="B3272" s="4">
        <v>45721</v>
      </c>
      <c r="C3272" s="10">
        <f>DATE(YEAR(orders[[#This Row],[order_date]]), MONTH(orders[[#This Row],[order_date]]), 1)</f>
        <v>45717</v>
      </c>
      <c r="D3272" t="s">
        <v>2099</v>
      </c>
      <c r="E3272" t="s">
        <v>569</v>
      </c>
      <c r="F3272" t="str">
        <f>VLOOKUP(orders[[#This Row],[product_id]],Products!A:C,3,0)</f>
        <v>Electronics</v>
      </c>
      <c r="G3272">
        <v>2</v>
      </c>
      <c r="H3272" s="6">
        <v>0.15849879710828088</v>
      </c>
      <c r="I3272" s="2">
        <f>VLOOKUP($E3272,
Products!$A$1:$F$201,MATCH(Orders!I$1,Products!$A$1:$F$1,0),0)</f>
        <v>30739.034547193129</v>
      </c>
      <c r="J3272" s="2">
        <f>VLOOKUP($E3272,
Products!$A$1:$F$201,MATCH(Orders!J$1,Products!$A$1:$F$1,0),0)</f>
        <v>22938.60345365321</v>
      </c>
    </row>
    <row r="3273" spans="1:10">
      <c r="A3273">
        <v>3272</v>
      </c>
      <c r="B3273" s="4">
        <v>45358</v>
      </c>
      <c r="C3273" s="10">
        <f>DATE(YEAR(orders[[#This Row],[order_date]]), MONTH(orders[[#This Row],[order_date]]), 1)</f>
        <v>45352</v>
      </c>
      <c r="D3273" t="s">
        <v>4217</v>
      </c>
      <c r="E3273" t="s">
        <v>645</v>
      </c>
      <c r="F3273" t="str">
        <f>VLOOKUP(orders[[#This Row],[product_id]],Products!A:C,3,0)</f>
        <v>Electronics</v>
      </c>
      <c r="G3273">
        <v>1</v>
      </c>
      <c r="H3273" s="6">
        <v>0.18672483688097385</v>
      </c>
      <c r="I3273" s="2">
        <f>VLOOKUP($E3273,
Products!$A$1:$F$201,MATCH(Orders!I$1,Products!$A$1:$F$1,0),0)</f>
        <v>29658.239859810968</v>
      </c>
      <c r="J3273" s="2">
        <f>VLOOKUP($E3273,
Products!$A$1:$F$201,MATCH(Orders!J$1,Products!$A$1:$F$1,0),0)</f>
        <v>22421.521919652871</v>
      </c>
    </row>
    <row r="3274" spans="1:10">
      <c r="A3274">
        <v>3273</v>
      </c>
      <c r="B3274" s="4">
        <v>45687</v>
      </c>
      <c r="C3274" s="10">
        <f>DATE(YEAR(orders[[#This Row],[order_date]]), MONTH(orders[[#This Row],[order_date]]), 1)</f>
        <v>45658</v>
      </c>
      <c r="D3274" t="s">
        <v>4534</v>
      </c>
      <c r="E3274" t="s">
        <v>686</v>
      </c>
      <c r="F3274" t="str">
        <f>VLOOKUP(orders[[#This Row],[product_id]],Products!A:C,3,0)</f>
        <v>Appliances</v>
      </c>
      <c r="G3274">
        <v>2</v>
      </c>
      <c r="H3274" s="6">
        <v>0.13021130695332939</v>
      </c>
      <c r="I3274" s="2">
        <f>VLOOKUP($E3274,
Products!$A$1:$F$201,MATCH(Orders!I$1,Products!$A$1:$F$1,0),0)</f>
        <v>25525.356267188719</v>
      </c>
      <c r="J3274" s="2">
        <f>VLOOKUP($E3274,
Products!$A$1:$F$201,MATCH(Orders!J$1,Products!$A$1:$F$1,0),0)</f>
        <v>18214.15981099859</v>
      </c>
    </row>
    <row r="3275" spans="1:10">
      <c r="A3275">
        <v>3274</v>
      </c>
      <c r="B3275" s="4">
        <v>45073</v>
      </c>
      <c r="C3275" s="10">
        <f>DATE(YEAR(orders[[#This Row],[order_date]]), MONTH(orders[[#This Row],[order_date]]), 1)</f>
        <v>45047</v>
      </c>
      <c r="D3275" t="s">
        <v>1271</v>
      </c>
      <c r="E3275" t="s">
        <v>580</v>
      </c>
      <c r="F3275" t="str">
        <f>VLOOKUP(orders[[#This Row],[product_id]],Products!A:C,3,0)</f>
        <v>Electronics</v>
      </c>
      <c r="G3275">
        <v>1</v>
      </c>
      <c r="H3275" s="6">
        <v>0.22136319399318294</v>
      </c>
      <c r="I3275" s="2">
        <f>VLOOKUP($E3275,
Products!$A$1:$F$201,MATCH(Orders!I$1,Products!$A$1:$F$1,0),0)</f>
        <v>29905.106989935579</v>
      </c>
      <c r="J3275" s="2">
        <f>VLOOKUP($E3275,
Products!$A$1:$F$201,MATCH(Orders!J$1,Products!$A$1:$F$1,0),0)</f>
        <v>22230.930488499071</v>
      </c>
    </row>
    <row r="3276" spans="1:10">
      <c r="A3276">
        <v>3275</v>
      </c>
      <c r="B3276" s="4">
        <v>45407</v>
      </c>
      <c r="C3276" s="10">
        <f>DATE(YEAR(orders[[#This Row],[order_date]]), MONTH(orders[[#This Row],[order_date]]), 1)</f>
        <v>45383</v>
      </c>
      <c r="D3276" t="s">
        <v>4261</v>
      </c>
      <c r="E3276" t="s">
        <v>515</v>
      </c>
      <c r="F3276" t="str">
        <f>VLOOKUP(orders[[#This Row],[product_id]],Products!A:C,3,0)</f>
        <v>Appliances</v>
      </c>
      <c r="G3276">
        <v>2</v>
      </c>
      <c r="H3276" s="6">
        <v>9.2509044874276136E-2</v>
      </c>
      <c r="I3276" s="2">
        <f>VLOOKUP($E3276,
Products!$A$1:$F$201,MATCH(Orders!I$1,Products!$A$1:$F$1,0),0)</f>
        <v>2136.8180837738519</v>
      </c>
      <c r="J3276" s="2">
        <f>VLOOKUP($E3276,
Products!$A$1:$F$201,MATCH(Orders!J$1,Products!$A$1:$F$1,0),0)</f>
        <v>1689.48738136013</v>
      </c>
    </row>
    <row r="3277" spans="1:10">
      <c r="A3277">
        <v>3276</v>
      </c>
      <c r="B3277" s="4">
        <v>45361</v>
      </c>
      <c r="C3277" s="10">
        <f>DATE(YEAR(orders[[#This Row],[order_date]]), MONTH(orders[[#This Row],[order_date]]), 1)</f>
        <v>45352</v>
      </c>
      <c r="D3277" t="s">
        <v>3026</v>
      </c>
      <c r="E3277" t="s">
        <v>694</v>
      </c>
      <c r="F3277" t="str">
        <f>VLOOKUP(orders[[#This Row],[product_id]],Products!A:C,3,0)</f>
        <v>Appliances</v>
      </c>
      <c r="G3277">
        <v>2</v>
      </c>
      <c r="H3277" s="6">
        <v>8.576225343984846E-2</v>
      </c>
      <c r="I3277" s="2">
        <f>VLOOKUP($E3277,
Products!$A$1:$F$201,MATCH(Orders!I$1,Products!$A$1:$F$1,0),0)</f>
        <v>6319.3885218993337</v>
      </c>
      <c r="J3277" s="2">
        <f>VLOOKUP($E3277,
Products!$A$1:$F$201,MATCH(Orders!J$1,Products!$A$1:$F$1,0),0)</f>
        <v>4956.0125433870189</v>
      </c>
    </row>
    <row r="3278" spans="1:10">
      <c r="A3278">
        <v>3277</v>
      </c>
      <c r="B3278" s="4">
        <v>44995</v>
      </c>
      <c r="C3278" s="10">
        <f>DATE(YEAR(orders[[#This Row],[order_date]]), MONTH(orders[[#This Row],[order_date]]), 1)</f>
        <v>44986</v>
      </c>
      <c r="D3278" t="s">
        <v>3694</v>
      </c>
      <c r="E3278" t="s">
        <v>688</v>
      </c>
      <c r="F3278" t="str">
        <f>VLOOKUP(orders[[#This Row],[product_id]],Products!A:C,3,0)</f>
        <v>Appliances</v>
      </c>
      <c r="G3278">
        <v>2</v>
      </c>
      <c r="H3278" s="6">
        <v>7.8973060523616898E-2</v>
      </c>
      <c r="I3278" s="2">
        <f>VLOOKUP($E3278,
Products!$A$1:$F$201,MATCH(Orders!I$1,Products!$A$1:$F$1,0),0)</f>
        <v>5983.6860426434141</v>
      </c>
      <c r="J3278" s="2">
        <f>VLOOKUP($E3278,
Products!$A$1:$F$201,MATCH(Orders!J$1,Products!$A$1:$F$1,0),0)</f>
        <v>3911.563059036529</v>
      </c>
    </row>
    <row r="3279" spans="1:10">
      <c r="A3279">
        <v>3278</v>
      </c>
      <c r="B3279" s="4">
        <v>45801</v>
      </c>
      <c r="C3279" s="10">
        <f>DATE(YEAR(orders[[#This Row],[order_date]]), MONTH(orders[[#This Row],[order_date]]), 1)</f>
        <v>45778</v>
      </c>
      <c r="D3279" t="s">
        <v>1606</v>
      </c>
      <c r="E3279" t="s">
        <v>604</v>
      </c>
      <c r="F3279" t="str">
        <f>VLOOKUP(orders[[#This Row],[product_id]],Products!A:C,3,0)</f>
        <v>Appliances</v>
      </c>
      <c r="G3279">
        <v>1</v>
      </c>
      <c r="H3279" s="6">
        <v>0.11019367749276794</v>
      </c>
      <c r="I3279" s="2">
        <f>VLOOKUP($E3279,
Products!$A$1:$F$201,MATCH(Orders!I$1,Products!$A$1:$F$1,0),0)</f>
        <v>2087.687835040248</v>
      </c>
      <c r="J3279" s="2">
        <f>VLOOKUP($E3279,
Products!$A$1:$F$201,MATCH(Orders!J$1,Products!$A$1:$F$1,0),0)</f>
        <v>1450.1823074928161</v>
      </c>
    </row>
    <row r="3280" spans="1:10">
      <c r="A3280">
        <v>3279</v>
      </c>
      <c r="B3280" s="4">
        <v>45112</v>
      </c>
      <c r="C3280" s="10">
        <f>DATE(YEAR(orders[[#This Row],[order_date]]), MONTH(orders[[#This Row],[order_date]]), 1)</f>
        <v>45108</v>
      </c>
      <c r="D3280" t="s">
        <v>2884</v>
      </c>
      <c r="E3280" t="s">
        <v>573</v>
      </c>
      <c r="F3280" t="str">
        <f>VLOOKUP(orders[[#This Row],[product_id]],Products!A:C,3,0)</f>
        <v>Electronics</v>
      </c>
      <c r="G3280">
        <v>2</v>
      </c>
      <c r="H3280" s="6">
        <v>0.19547329903135799</v>
      </c>
      <c r="I3280" s="2">
        <f>VLOOKUP($E3280,
Products!$A$1:$F$201,MATCH(Orders!I$1,Products!$A$1:$F$1,0),0)</f>
        <v>30443.851050190449</v>
      </c>
      <c r="J3280" s="2">
        <f>VLOOKUP($E3280,
Products!$A$1:$F$201,MATCH(Orders!J$1,Products!$A$1:$F$1,0),0)</f>
        <v>21165.126268210519</v>
      </c>
    </row>
    <row r="3281" spans="1:10">
      <c r="A3281">
        <v>3280</v>
      </c>
      <c r="B3281" s="4">
        <v>45830</v>
      </c>
      <c r="C3281" s="10">
        <f>DATE(YEAR(orders[[#This Row],[order_date]]), MONTH(orders[[#This Row],[order_date]]), 1)</f>
        <v>45809</v>
      </c>
      <c r="D3281" t="s">
        <v>4298</v>
      </c>
      <c r="E3281" t="s">
        <v>675</v>
      </c>
      <c r="F3281" t="str">
        <f>VLOOKUP(orders[[#This Row],[product_id]],Products!A:C,3,0)</f>
        <v>Appliances</v>
      </c>
      <c r="G3281">
        <v>1</v>
      </c>
      <c r="H3281" s="6">
        <v>0.12692291352597718</v>
      </c>
      <c r="I3281" s="2">
        <f>VLOOKUP($E3281,
Products!$A$1:$F$201,MATCH(Orders!I$1,Products!$A$1:$F$1,0),0)</f>
        <v>23552.642442203069</v>
      </c>
      <c r="J3281" s="2">
        <f>VLOOKUP($E3281,
Products!$A$1:$F$201,MATCH(Orders!J$1,Products!$A$1:$F$1,0),0)</f>
        <v>17389.42325132497</v>
      </c>
    </row>
    <row r="3282" spans="1:10">
      <c r="A3282">
        <v>3281</v>
      </c>
      <c r="B3282" s="4">
        <v>45608</v>
      </c>
      <c r="C3282" s="10">
        <f>DATE(YEAR(orders[[#This Row],[order_date]]), MONTH(orders[[#This Row],[order_date]]), 1)</f>
        <v>45597</v>
      </c>
      <c r="D3282" t="s">
        <v>3477</v>
      </c>
      <c r="E3282" t="s">
        <v>571</v>
      </c>
      <c r="F3282" t="str">
        <f>VLOOKUP(orders[[#This Row],[product_id]],Products!A:C,3,0)</f>
        <v>Electronics</v>
      </c>
      <c r="G3282">
        <v>3</v>
      </c>
      <c r="H3282" s="6">
        <v>0.19725779870543558</v>
      </c>
      <c r="I3282" s="2">
        <f>VLOOKUP($E3282,
Products!$A$1:$F$201,MATCH(Orders!I$1,Products!$A$1:$F$1,0),0)</f>
        <v>30022.150567424669</v>
      </c>
      <c r="J3282" s="2">
        <f>VLOOKUP($E3282,
Products!$A$1:$F$201,MATCH(Orders!J$1,Products!$A$1:$F$1,0),0)</f>
        <v>21451.61875289512</v>
      </c>
    </row>
    <row r="3283" spans="1:10">
      <c r="A3283">
        <v>3282</v>
      </c>
      <c r="B3283" s="4">
        <v>45130</v>
      </c>
      <c r="C3283" s="10">
        <f>DATE(YEAR(orders[[#This Row],[order_date]]), MONTH(orders[[#This Row],[order_date]]), 1)</f>
        <v>45108</v>
      </c>
      <c r="D3283" t="s">
        <v>3387</v>
      </c>
      <c r="E3283" t="s">
        <v>677</v>
      </c>
      <c r="F3283" t="str">
        <f>VLOOKUP(orders[[#This Row],[product_id]],Products!A:C,3,0)</f>
        <v>Electronics</v>
      </c>
      <c r="G3283">
        <v>2</v>
      </c>
      <c r="H3283" s="6">
        <v>0.24345904196929274</v>
      </c>
      <c r="I3283" s="2">
        <f>VLOOKUP($E3283,
Products!$A$1:$F$201,MATCH(Orders!I$1,Products!$A$1:$F$1,0),0)</f>
        <v>11360.699432756561</v>
      </c>
      <c r="J3283" s="2">
        <f>VLOOKUP($E3283,
Products!$A$1:$F$201,MATCH(Orders!J$1,Products!$A$1:$F$1,0),0)</f>
        <v>8118.8949869342459</v>
      </c>
    </row>
    <row r="3284" spans="1:10">
      <c r="A3284">
        <v>3283</v>
      </c>
      <c r="B3284" s="4">
        <v>45480</v>
      </c>
      <c r="C3284" s="10">
        <f>DATE(YEAR(orders[[#This Row],[order_date]]), MONTH(orders[[#This Row],[order_date]]), 1)</f>
        <v>45474</v>
      </c>
      <c r="D3284" t="s">
        <v>819</v>
      </c>
      <c r="E3284" t="s">
        <v>533</v>
      </c>
      <c r="F3284" t="str">
        <f>VLOOKUP(orders[[#This Row],[product_id]],Products!A:C,3,0)</f>
        <v>Electronics</v>
      </c>
      <c r="G3284">
        <v>1</v>
      </c>
      <c r="H3284" s="6">
        <v>0.14568691123474956</v>
      </c>
      <c r="I3284" s="2">
        <f>VLOOKUP($E3284,
Products!$A$1:$F$201,MATCH(Orders!I$1,Products!$A$1:$F$1,0),0)</f>
        <v>28589.802369332661</v>
      </c>
      <c r="J3284" s="2">
        <f>VLOOKUP($E3284,
Products!$A$1:$F$201,MATCH(Orders!J$1,Products!$A$1:$F$1,0),0)</f>
        <v>21212.93445492295</v>
      </c>
    </row>
    <row r="3285" spans="1:10">
      <c r="A3285">
        <v>3284</v>
      </c>
      <c r="B3285" s="4">
        <v>44939</v>
      </c>
      <c r="C3285" s="10">
        <f>DATE(YEAR(orders[[#This Row],[order_date]]), MONTH(orders[[#This Row],[order_date]]), 1)</f>
        <v>44927</v>
      </c>
      <c r="D3285" t="s">
        <v>1237</v>
      </c>
      <c r="E3285" t="s">
        <v>612</v>
      </c>
      <c r="F3285" t="str">
        <f>VLOOKUP(orders[[#This Row],[product_id]],Products!A:C,3,0)</f>
        <v>Electronics</v>
      </c>
      <c r="G3285">
        <v>2</v>
      </c>
      <c r="H3285" s="6">
        <v>0.22690107457769793</v>
      </c>
      <c r="I3285" s="2">
        <f>VLOOKUP($E3285,
Products!$A$1:$F$201,MATCH(Orders!I$1,Products!$A$1:$F$1,0),0)</f>
        <v>2704.041843529928</v>
      </c>
      <c r="J3285" s="2">
        <f>VLOOKUP($E3285,
Products!$A$1:$F$201,MATCH(Orders!J$1,Products!$A$1:$F$1,0),0)</f>
        <v>2158.9135708713038</v>
      </c>
    </row>
    <row r="3286" spans="1:10">
      <c r="A3286">
        <v>3285</v>
      </c>
      <c r="B3286" s="4">
        <v>45592</v>
      </c>
      <c r="C3286" s="10">
        <f>DATE(YEAR(orders[[#This Row],[order_date]]), MONTH(orders[[#This Row],[order_date]]), 1)</f>
        <v>45566</v>
      </c>
      <c r="D3286" t="s">
        <v>2228</v>
      </c>
      <c r="E3286" t="s">
        <v>615</v>
      </c>
      <c r="F3286" t="str">
        <f>VLOOKUP(orders[[#This Row],[product_id]],Products!A:C,3,0)</f>
        <v>Electronics</v>
      </c>
      <c r="G3286">
        <v>3</v>
      </c>
      <c r="H3286" s="6">
        <v>0.20777026413690397</v>
      </c>
      <c r="I3286" s="2">
        <f>VLOOKUP($E3286,
Products!$A$1:$F$201,MATCH(Orders!I$1,Products!$A$1:$F$1,0),0)</f>
        <v>31155.43680046549</v>
      </c>
      <c r="J3286" s="2">
        <f>VLOOKUP($E3286,
Products!$A$1:$F$201,MATCH(Orders!J$1,Products!$A$1:$F$1,0),0)</f>
        <v>22320.078602545669</v>
      </c>
    </row>
    <row r="3287" spans="1:10">
      <c r="A3287">
        <v>3286</v>
      </c>
      <c r="B3287" s="4">
        <v>44977</v>
      </c>
      <c r="C3287" s="10">
        <f>DATE(YEAR(orders[[#This Row],[order_date]]), MONTH(orders[[#This Row],[order_date]]), 1)</f>
        <v>44958</v>
      </c>
      <c r="D3287" t="s">
        <v>4116</v>
      </c>
      <c r="E3287" t="s">
        <v>616</v>
      </c>
      <c r="F3287" t="str">
        <f>VLOOKUP(orders[[#This Row],[product_id]],Products!A:C,3,0)</f>
        <v>Electronics</v>
      </c>
      <c r="G3287">
        <v>2</v>
      </c>
      <c r="H3287" s="6">
        <v>0.22288050543759419</v>
      </c>
      <c r="I3287" s="2">
        <f>VLOOKUP($E3287,
Products!$A$1:$F$201,MATCH(Orders!I$1,Products!$A$1:$F$1,0),0)</f>
        <v>12172.554053901489</v>
      </c>
      <c r="J3287" s="2">
        <f>VLOOKUP($E3287,
Products!$A$1:$F$201,MATCH(Orders!J$1,Products!$A$1:$F$1,0),0)</f>
        <v>9644.7702288148557</v>
      </c>
    </row>
    <row r="3288" spans="1:10">
      <c r="A3288">
        <v>3287</v>
      </c>
      <c r="B3288" s="4">
        <v>45426</v>
      </c>
      <c r="C3288" s="10">
        <f>DATE(YEAR(orders[[#This Row],[order_date]]), MONTH(orders[[#This Row],[order_date]]), 1)</f>
        <v>45413</v>
      </c>
      <c r="D3288" t="s">
        <v>1750</v>
      </c>
      <c r="E3288" t="s">
        <v>583</v>
      </c>
      <c r="F3288" t="str">
        <f>VLOOKUP(orders[[#This Row],[product_id]],Products!A:C,3,0)</f>
        <v>Electronics</v>
      </c>
      <c r="G3288">
        <v>3</v>
      </c>
      <c r="H3288" s="6">
        <v>0.20661439423305183</v>
      </c>
      <c r="I3288" s="2">
        <f>VLOOKUP($E3288,
Products!$A$1:$F$201,MATCH(Orders!I$1,Products!$A$1:$F$1,0),0)</f>
        <v>22677.574574249091</v>
      </c>
      <c r="J3288" s="2">
        <f>VLOOKUP($E3288,
Products!$A$1:$F$201,MATCH(Orders!J$1,Products!$A$1:$F$1,0),0)</f>
        <v>16593.91273362303</v>
      </c>
    </row>
    <row r="3289" spans="1:10">
      <c r="A3289">
        <v>3288</v>
      </c>
      <c r="B3289" s="4">
        <v>45295</v>
      </c>
      <c r="C3289" s="10">
        <f>DATE(YEAR(orders[[#This Row],[order_date]]), MONTH(orders[[#This Row],[order_date]]), 1)</f>
        <v>45292</v>
      </c>
      <c r="D3289" t="s">
        <v>2449</v>
      </c>
      <c r="E3289" t="s">
        <v>691</v>
      </c>
      <c r="F3289" t="str">
        <f>VLOOKUP(orders[[#This Row],[product_id]],Products!A:C,3,0)</f>
        <v>Appliances</v>
      </c>
      <c r="G3289">
        <v>1</v>
      </c>
      <c r="H3289" s="6">
        <v>9.2650483582271209E-2</v>
      </c>
      <c r="I3289" s="2">
        <f>VLOOKUP($E3289,
Products!$A$1:$F$201,MATCH(Orders!I$1,Products!$A$1:$F$1,0),0)</f>
        <v>2337.6024778940591</v>
      </c>
      <c r="J3289" s="2">
        <f>VLOOKUP($E3289,
Products!$A$1:$F$201,MATCH(Orders!J$1,Products!$A$1:$F$1,0),0)</f>
        <v>1616.9957885138581</v>
      </c>
    </row>
    <row r="3290" spans="1:10">
      <c r="A3290">
        <v>3289</v>
      </c>
      <c r="B3290" s="4">
        <v>45650</v>
      </c>
      <c r="C3290" s="10">
        <f>DATE(YEAR(orders[[#This Row],[order_date]]), MONTH(orders[[#This Row],[order_date]]), 1)</f>
        <v>45627</v>
      </c>
      <c r="D3290" t="s">
        <v>738</v>
      </c>
      <c r="E3290" t="s">
        <v>598</v>
      </c>
      <c r="F3290" t="str">
        <f>VLOOKUP(orders[[#This Row],[product_id]],Products!A:C,3,0)</f>
        <v>Appliances</v>
      </c>
      <c r="G3290">
        <v>1</v>
      </c>
      <c r="H3290" s="6">
        <v>8.7745156490724188E-2</v>
      </c>
      <c r="I3290" s="2">
        <f>VLOOKUP($E3290,
Products!$A$1:$F$201,MATCH(Orders!I$1,Products!$A$1:$F$1,0),0)</f>
        <v>5641.6789233526652</v>
      </c>
      <c r="J3290" s="2">
        <f>VLOOKUP($E3290,
Products!$A$1:$F$201,MATCH(Orders!J$1,Products!$A$1:$F$1,0),0)</f>
        <v>4031.2473685481059</v>
      </c>
    </row>
    <row r="3291" spans="1:10">
      <c r="A3291">
        <v>3290</v>
      </c>
      <c r="B3291" s="4">
        <v>45283</v>
      </c>
      <c r="C3291" s="10">
        <f>DATE(YEAR(orders[[#This Row],[order_date]]), MONTH(orders[[#This Row],[order_date]]), 1)</f>
        <v>45261</v>
      </c>
      <c r="D3291" t="s">
        <v>838</v>
      </c>
      <c r="E3291" t="s">
        <v>635</v>
      </c>
      <c r="F3291" t="str">
        <f>VLOOKUP(orders[[#This Row],[product_id]],Products!A:C,3,0)</f>
        <v>Electronics</v>
      </c>
      <c r="G3291">
        <v>1</v>
      </c>
      <c r="H3291" s="6">
        <v>0.23981340677942756</v>
      </c>
      <c r="I3291" s="2">
        <f>VLOOKUP($E3291,
Products!$A$1:$F$201,MATCH(Orders!I$1,Products!$A$1:$F$1,0),0)</f>
        <v>31014.321091901689</v>
      </c>
      <c r="J3291" s="2">
        <f>VLOOKUP($E3291,
Products!$A$1:$F$201,MATCH(Orders!J$1,Products!$A$1:$F$1,0),0)</f>
        <v>23202.91049209132</v>
      </c>
    </row>
    <row r="3292" spans="1:10">
      <c r="A3292">
        <v>3291</v>
      </c>
      <c r="B3292" s="4">
        <v>45953</v>
      </c>
      <c r="C3292" s="10">
        <f>DATE(YEAR(orders[[#This Row],[order_date]]), MONTH(orders[[#This Row],[order_date]]), 1)</f>
        <v>45931</v>
      </c>
      <c r="D3292" t="s">
        <v>3673</v>
      </c>
      <c r="E3292" t="s">
        <v>688</v>
      </c>
      <c r="F3292" t="str">
        <f>VLOOKUP(orders[[#This Row],[product_id]],Products!A:C,3,0)</f>
        <v>Appliances</v>
      </c>
      <c r="G3292">
        <v>1</v>
      </c>
      <c r="H3292" s="6">
        <v>9.9856509138644231E-2</v>
      </c>
      <c r="I3292" s="2">
        <f>VLOOKUP($E3292,
Products!$A$1:$F$201,MATCH(Orders!I$1,Products!$A$1:$F$1,0),0)</f>
        <v>5983.6860426434141</v>
      </c>
      <c r="J3292" s="2">
        <f>VLOOKUP($E3292,
Products!$A$1:$F$201,MATCH(Orders!J$1,Products!$A$1:$F$1,0),0)</f>
        <v>3911.563059036529</v>
      </c>
    </row>
    <row r="3293" spans="1:10">
      <c r="A3293">
        <v>3292</v>
      </c>
      <c r="B3293" s="4">
        <v>45773</v>
      </c>
      <c r="C3293" s="10">
        <f>DATE(YEAR(orders[[#This Row],[order_date]]), MONTH(orders[[#This Row],[order_date]]), 1)</f>
        <v>45748</v>
      </c>
      <c r="D3293" t="s">
        <v>2432</v>
      </c>
      <c r="E3293" t="s">
        <v>539</v>
      </c>
      <c r="F3293" t="str">
        <f>VLOOKUP(orders[[#This Row],[product_id]],Products!A:C,3,0)</f>
        <v>Appliances</v>
      </c>
      <c r="G3293">
        <v>3</v>
      </c>
      <c r="H3293" s="6">
        <v>0.11274285025043675</v>
      </c>
      <c r="I3293" s="2">
        <f>VLOOKUP($E3293,
Products!$A$1:$F$201,MATCH(Orders!I$1,Products!$A$1:$F$1,0),0)</f>
        <v>25730.234720482978</v>
      </c>
      <c r="J3293" s="2">
        <f>VLOOKUP($E3293,
Products!$A$1:$F$201,MATCH(Orders!J$1,Products!$A$1:$F$1,0),0)</f>
        <v>17186.87037527658</v>
      </c>
    </row>
    <row r="3294" spans="1:10">
      <c r="A3294">
        <v>3293</v>
      </c>
      <c r="B3294" s="4">
        <v>45182</v>
      </c>
      <c r="C3294" s="10">
        <f>DATE(YEAR(orders[[#This Row],[order_date]]), MONTH(orders[[#This Row],[order_date]]), 1)</f>
        <v>45170</v>
      </c>
      <c r="D3294" t="s">
        <v>1680</v>
      </c>
      <c r="E3294" t="s">
        <v>653</v>
      </c>
      <c r="F3294" t="str">
        <f>VLOOKUP(orders[[#This Row],[product_id]],Products!A:C,3,0)</f>
        <v>Electronics</v>
      </c>
      <c r="G3294">
        <v>1</v>
      </c>
      <c r="H3294" s="6">
        <v>0.10741025344532484</v>
      </c>
      <c r="I3294" s="2">
        <f>VLOOKUP($E3294,
Products!$A$1:$F$201,MATCH(Orders!I$1,Products!$A$1:$F$1,0),0)</f>
        <v>18065.96612294337</v>
      </c>
      <c r="J3294" s="2">
        <f>VLOOKUP($E3294,
Products!$A$1:$F$201,MATCH(Orders!J$1,Products!$A$1:$F$1,0),0)</f>
        <v>14411.932365903909</v>
      </c>
    </row>
    <row r="3295" spans="1:10">
      <c r="A3295">
        <v>3294</v>
      </c>
      <c r="B3295" s="4">
        <v>45205</v>
      </c>
      <c r="C3295" s="10">
        <f>DATE(YEAR(orders[[#This Row],[order_date]]), MONTH(orders[[#This Row],[order_date]]), 1)</f>
        <v>45200</v>
      </c>
      <c r="D3295" t="s">
        <v>731</v>
      </c>
      <c r="E3295" t="s">
        <v>552</v>
      </c>
      <c r="F3295" t="str">
        <f>VLOOKUP(orders[[#This Row],[product_id]],Products!A:C,3,0)</f>
        <v>Electronics</v>
      </c>
      <c r="G3295">
        <v>1</v>
      </c>
      <c r="H3295" s="6">
        <v>0.10212582553655263</v>
      </c>
      <c r="I3295" s="2">
        <f>VLOOKUP($E3295,
Products!$A$1:$F$201,MATCH(Orders!I$1,Products!$A$1:$F$1,0),0)</f>
        <v>20326.88586940234</v>
      </c>
      <c r="J3295" s="2">
        <f>VLOOKUP($E3295,
Products!$A$1:$F$201,MATCH(Orders!J$1,Products!$A$1:$F$1,0),0)</f>
        <v>14896.572579237891</v>
      </c>
    </row>
    <row r="3296" spans="1:10">
      <c r="A3296">
        <v>3295</v>
      </c>
      <c r="B3296" s="4">
        <v>46009</v>
      </c>
      <c r="C3296" s="10">
        <f>DATE(YEAR(orders[[#This Row],[order_date]]), MONTH(orders[[#This Row],[order_date]]), 1)</f>
        <v>45992</v>
      </c>
      <c r="D3296" t="s">
        <v>4141</v>
      </c>
      <c r="E3296" t="s">
        <v>623</v>
      </c>
      <c r="F3296" t="str">
        <f>VLOOKUP(orders[[#This Row],[product_id]],Products!A:C,3,0)</f>
        <v>Electronics</v>
      </c>
      <c r="G3296">
        <v>1</v>
      </c>
      <c r="H3296" s="6">
        <v>0.17407034493353962</v>
      </c>
      <c r="I3296" s="2">
        <f>VLOOKUP($E3296,
Products!$A$1:$F$201,MATCH(Orders!I$1,Products!$A$1:$F$1,0),0)</f>
        <v>27422.76406600175</v>
      </c>
      <c r="J3296" s="2">
        <f>VLOOKUP($E3296,
Products!$A$1:$F$201,MATCH(Orders!J$1,Products!$A$1:$F$1,0),0)</f>
        <v>18707.390708641691</v>
      </c>
    </row>
    <row r="3297" spans="1:10">
      <c r="A3297">
        <v>3296</v>
      </c>
      <c r="B3297" s="4">
        <v>45372</v>
      </c>
      <c r="C3297" s="10">
        <f>DATE(YEAR(orders[[#This Row],[order_date]]), MONTH(orders[[#This Row],[order_date]]), 1)</f>
        <v>45352</v>
      </c>
      <c r="D3297" t="s">
        <v>3354</v>
      </c>
      <c r="E3297" t="s">
        <v>633</v>
      </c>
      <c r="F3297" t="str">
        <f>VLOOKUP(orders[[#This Row],[product_id]],Products!A:C,3,0)</f>
        <v>Appliances</v>
      </c>
      <c r="G3297">
        <v>2</v>
      </c>
      <c r="H3297" s="6">
        <v>0.1210438840278667</v>
      </c>
      <c r="I3297" s="2">
        <f>VLOOKUP($E3297,
Products!$A$1:$F$201,MATCH(Orders!I$1,Products!$A$1:$F$1,0),0)</f>
        <v>2361.4162937319088</v>
      </c>
      <c r="J3297" s="2">
        <f>VLOOKUP($E3297,
Products!$A$1:$F$201,MATCH(Orders!J$1,Products!$A$1:$F$1,0),0)</f>
        <v>1552.5536411429621</v>
      </c>
    </row>
    <row r="3298" spans="1:10">
      <c r="A3298">
        <v>3297</v>
      </c>
      <c r="B3298" s="4">
        <v>45039</v>
      </c>
      <c r="C3298" s="10">
        <f>DATE(YEAR(orders[[#This Row],[order_date]]), MONTH(orders[[#This Row],[order_date]]), 1)</f>
        <v>45017</v>
      </c>
      <c r="D3298" t="s">
        <v>3869</v>
      </c>
      <c r="E3298" t="s">
        <v>531</v>
      </c>
      <c r="F3298" t="str">
        <f>VLOOKUP(orders[[#This Row],[product_id]],Products!A:C,3,0)</f>
        <v>Electronics</v>
      </c>
      <c r="G3298">
        <v>3</v>
      </c>
      <c r="H3298" s="6">
        <v>0.13717535061354622</v>
      </c>
      <c r="I3298" s="2">
        <f>VLOOKUP($E3298,
Products!$A$1:$F$201,MATCH(Orders!I$1,Products!$A$1:$F$1,0),0)</f>
        <v>29674.378925417219</v>
      </c>
      <c r="J3298" s="2">
        <f>VLOOKUP($E3298,
Products!$A$1:$F$201,MATCH(Orders!J$1,Products!$A$1:$F$1,0),0)</f>
        <v>20795.30337605517</v>
      </c>
    </row>
    <row r="3299" spans="1:10">
      <c r="A3299">
        <v>3298</v>
      </c>
      <c r="B3299" s="4">
        <v>45762</v>
      </c>
      <c r="C3299" s="10">
        <f>DATE(YEAR(orders[[#This Row],[order_date]]), MONTH(orders[[#This Row],[order_date]]), 1)</f>
        <v>45748</v>
      </c>
      <c r="D3299" t="s">
        <v>1250</v>
      </c>
      <c r="E3299" t="s">
        <v>589</v>
      </c>
      <c r="F3299" t="str">
        <f>VLOOKUP(orders[[#This Row],[product_id]],Products!A:C,3,0)</f>
        <v>Appliances</v>
      </c>
      <c r="G3299">
        <v>1</v>
      </c>
      <c r="H3299" s="6">
        <v>0.1225764299739168</v>
      </c>
      <c r="I3299" s="2">
        <f>VLOOKUP($E3299,
Products!$A$1:$F$201,MATCH(Orders!I$1,Products!$A$1:$F$1,0),0)</f>
        <v>6227.1351854710047</v>
      </c>
      <c r="J3299" s="2">
        <f>VLOOKUP($E3299,
Products!$A$1:$F$201,MATCH(Orders!J$1,Products!$A$1:$F$1,0),0)</f>
        <v>4146.7707671772396</v>
      </c>
    </row>
    <row r="3300" spans="1:10">
      <c r="A3300">
        <v>3299</v>
      </c>
      <c r="B3300" s="4">
        <v>45681</v>
      </c>
      <c r="C3300" s="10">
        <f>DATE(YEAR(orders[[#This Row],[order_date]]), MONTH(orders[[#This Row],[order_date]]), 1)</f>
        <v>45658</v>
      </c>
      <c r="D3300" t="s">
        <v>1967</v>
      </c>
      <c r="E3300" t="s">
        <v>506</v>
      </c>
      <c r="F3300" t="str">
        <f>VLOOKUP(orders[[#This Row],[product_id]],Products!A:C,3,0)</f>
        <v>Electronics</v>
      </c>
      <c r="G3300">
        <v>2</v>
      </c>
      <c r="H3300" s="6">
        <v>0.18203649158331386</v>
      </c>
      <c r="I3300" s="2">
        <f>VLOOKUP($E3300,
Products!$A$1:$F$201,MATCH(Orders!I$1,Products!$A$1:$F$1,0),0)</f>
        <v>2354.115904304108</v>
      </c>
      <c r="J3300" s="2">
        <f>VLOOKUP($E3300,
Products!$A$1:$F$201,MATCH(Orders!J$1,Products!$A$1:$F$1,0),0)</f>
        <v>1810.784620830796</v>
      </c>
    </row>
    <row r="3301" spans="1:10">
      <c r="A3301">
        <v>3300</v>
      </c>
      <c r="B3301" s="4">
        <v>45293</v>
      </c>
      <c r="C3301" s="10">
        <f>DATE(YEAR(orders[[#This Row],[order_date]]), MONTH(orders[[#This Row],[order_date]]), 1)</f>
        <v>45292</v>
      </c>
      <c r="D3301" t="s">
        <v>2771</v>
      </c>
      <c r="E3301" t="s">
        <v>698</v>
      </c>
      <c r="F3301" t="str">
        <f>VLOOKUP(orders[[#This Row],[product_id]],Products!A:C,3,0)</f>
        <v>Appliances</v>
      </c>
      <c r="G3301">
        <v>2</v>
      </c>
      <c r="H3301" s="6">
        <v>5.7724594825558313E-2</v>
      </c>
      <c r="I3301" s="2">
        <f>VLOOKUP($E3301,
Products!$A$1:$F$201,MATCH(Orders!I$1,Products!$A$1:$F$1,0),0)</f>
        <v>5562.620248272905</v>
      </c>
      <c r="J3301" s="2">
        <f>VLOOKUP($E3301,
Products!$A$1:$F$201,MATCH(Orders!J$1,Products!$A$1:$F$1,0),0)</f>
        <v>4191.9477694447714</v>
      </c>
    </row>
    <row r="3302" spans="1:10">
      <c r="A3302">
        <v>3301</v>
      </c>
      <c r="B3302" s="4">
        <v>46010</v>
      </c>
      <c r="C3302" s="10">
        <f>DATE(YEAR(orders[[#This Row],[order_date]]), MONTH(orders[[#This Row],[order_date]]), 1)</f>
        <v>45992</v>
      </c>
      <c r="D3302" t="s">
        <v>4051</v>
      </c>
      <c r="E3302" t="s">
        <v>602</v>
      </c>
      <c r="F3302" t="str">
        <f>VLOOKUP(orders[[#This Row],[product_id]],Products!A:C,3,0)</f>
        <v>Appliances</v>
      </c>
      <c r="G3302">
        <v>1</v>
      </c>
      <c r="H3302" s="6">
        <v>9.647533592536725E-2</v>
      </c>
      <c r="I3302" s="2">
        <f>VLOOKUP($E3302,
Products!$A$1:$F$201,MATCH(Orders!I$1,Products!$A$1:$F$1,0),0)</f>
        <v>22834.95547197924</v>
      </c>
      <c r="J3302" s="2">
        <f>VLOOKUP($E3302,
Products!$A$1:$F$201,MATCH(Orders!J$1,Products!$A$1:$F$1,0),0)</f>
        <v>17972.460052660601</v>
      </c>
    </row>
    <row r="3303" spans="1:10">
      <c r="A3303">
        <v>3302</v>
      </c>
      <c r="B3303" s="4">
        <v>45255</v>
      </c>
      <c r="C3303" s="10">
        <f>DATE(YEAR(orders[[#This Row],[order_date]]), MONTH(orders[[#This Row],[order_date]]), 1)</f>
        <v>45231</v>
      </c>
      <c r="D3303" t="s">
        <v>1639</v>
      </c>
      <c r="E3303" t="s">
        <v>592</v>
      </c>
      <c r="F3303" t="str">
        <f>VLOOKUP(orders[[#This Row],[product_id]],Products!A:C,3,0)</f>
        <v>Electronics</v>
      </c>
      <c r="G3303">
        <v>1</v>
      </c>
      <c r="H3303" s="6">
        <v>0.110991206845502</v>
      </c>
      <c r="I3303" s="2">
        <f>VLOOKUP($E3303,
Products!$A$1:$F$201,MATCH(Orders!I$1,Products!$A$1:$F$1,0),0)</f>
        <v>12221.95918536383</v>
      </c>
      <c r="J3303" s="2">
        <f>VLOOKUP($E3303,
Products!$A$1:$F$201,MATCH(Orders!J$1,Products!$A$1:$F$1,0),0)</f>
        <v>9737.7215556427309</v>
      </c>
    </row>
    <row r="3304" spans="1:10">
      <c r="A3304">
        <v>3303</v>
      </c>
      <c r="B3304" s="4">
        <v>45654</v>
      </c>
      <c r="C3304" s="10">
        <f>DATE(YEAR(orders[[#This Row],[order_date]]), MONTH(orders[[#This Row],[order_date]]), 1)</f>
        <v>45627</v>
      </c>
      <c r="D3304" t="s">
        <v>3042</v>
      </c>
      <c r="E3304" t="s">
        <v>580</v>
      </c>
      <c r="F3304" t="str">
        <f>VLOOKUP(orders[[#This Row],[product_id]],Products!A:C,3,0)</f>
        <v>Electronics</v>
      </c>
      <c r="G3304">
        <v>1</v>
      </c>
      <c r="H3304" s="6">
        <v>0.1804320580366405</v>
      </c>
      <c r="I3304" s="2">
        <f>VLOOKUP($E3304,
Products!$A$1:$F$201,MATCH(Orders!I$1,Products!$A$1:$F$1,0),0)</f>
        <v>29905.106989935579</v>
      </c>
      <c r="J3304" s="2">
        <f>VLOOKUP($E3304,
Products!$A$1:$F$201,MATCH(Orders!J$1,Products!$A$1:$F$1,0),0)</f>
        <v>22230.930488499071</v>
      </c>
    </row>
    <row r="3305" spans="1:10">
      <c r="A3305">
        <v>3304</v>
      </c>
      <c r="B3305" s="4">
        <v>45932</v>
      </c>
      <c r="C3305" s="10">
        <f>DATE(YEAR(orders[[#This Row],[order_date]]), MONTH(orders[[#This Row],[order_date]]), 1)</f>
        <v>45931</v>
      </c>
      <c r="D3305" t="s">
        <v>1756</v>
      </c>
      <c r="E3305" t="s">
        <v>613</v>
      </c>
      <c r="F3305" t="str">
        <f>VLOOKUP(orders[[#This Row],[product_id]],Products!A:C,3,0)</f>
        <v>Appliances</v>
      </c>
      <c r="G3305">
        <v>3</v>
      </c>
      <c r="H3305" s="6">
        <v>0.13023161041970316</v>
      </c>
      <c r="I3305" s="2">
        <f>VLOOKUP($E3305,
Products!$A$1:$F$201,MATCH(Orders!I$1,Products!$A$1:$F$1,0),0)</f>
        <v>6365.2492969652412</v>
      </c>
      <c r="J3305" s="2">
        <f>VLOOKUP($E3305,
Products!$A$1:$F$201,MATCH(Orders!J$1,Products!$A$1:$F$1,0),0)</f>
        <v>4174.927496964433</v>
      </c>
    </row>
    <row r="3306" spans="1:10">
      <c r="A3306">
        <v>3305</v>
      </c>
      <c r="B3306" s="4">
        <v>45646</v>
      </c>
      <c r="C3306" s="10">
        <f>DATE(YEAR(orders[[#This Row],[order_date]]), MONTH(orders[[#This Row],[order_date]]), 1)</f>
        <v>45627</v>
      </c>
      <c r="D3306" t="s">
        <v>1522</v>
      </c>
      <c r="E3306" t="s">
        <v>520</v>
      </c>
      <c r="F3306" t="str">
        <f>VLOOKUP(orders[[#This Row],[product_id]],Products!A:C,3,0)</f>
        <v>Electronics</v>
      </c>
      <c r="G3306">
        <v>1</v>
      </c>
      <c r="H3306" s="6">
        <v>0.14341343175065846</v>
      </c>
      <c r="I3306" s="2">
        <f>VLOOKUP($E3306,
Products!$A$1:$F$201,MATCH(Orders!I$1,Products!$A$1:$F$1,0),0)</f>
        <v>19053.584916305819</v>
      </c>
      <c r="J3306" s="2">
        <f>VLOOKUP($E3306,
Products!$A$1:$F$201,MATCH(Orders!J$1,Products!$A$1:$F$1,0),0)</f>
        <v>13248.74841276826</v>
      </c>
    </row>
    <row r="3307" spans="1:10">
      <c r="A3307">
        <v>3306</v>
      </c>
      <c r="B3307" s="4">
        <v>46013</v>
      </c>
      <c r="C3307" s="10">
        <f>DATE(YEAR(orders[[#This Row],[order_date]]), MONTH(orders[[#This Row],[order_date]]), 1)</f>
        <v>45992</v>
      </c>
      <c r="D3307" t="s">
        <v>4211</v>
      </c>
      <c r="E3307" t="s">
        <v>647</v>
      </c>
      <c r="F3307" t="str">
        <f>VLOOKUP(orders[[#This Row],[product_id]],Products!A:C,3,0)</f>
        <v>Electronics</v>
      </c>
      <c r="G3307">
        <v>2</v>
      </c>
      <c r="H3307" s="6">
        <v>0.24556488291982201</v>
      </c>
      <c r="I3307" s="2">
        <f>VLOOKUP($E3307,
Products!$A$1:$F$201,MATCH(Orders!I$1,Products!$A$1:$F$1,0),0)</f>
        <v>23187.883920109041</v>
      </c>
      <c r="J3307" s="2">
        <f>VLOOKUP($E3307,
Products!$A$1:$F$201,MATCH(Orders!J$1,Products!$A$1:$F$1,0),0)</f>
        <v>16217.564081273829</v>
      </c>
    </row>
    <row r="3308" spans="1:10">
      <c r="A3308">
        <v>3307</v>
      </c>
      <c r="B3308" s="4">
        <v>45110</v>
      </c>
      <c r="C3308" s="10">
        <f>DATE(YEAR(orders[[#This Row],[order_date]]), MONTH(orders[[#This Row],[order_date]]), 1)</f>
        <v>45108</v>
      </c>
      <c r="D3308" t="s">
        <v>2640</v>
      </c>
      <c r="E3308" t="s">
        <v>560</v>
      </c>
      <c r="F3308" t="str">
        <f>VLOOKUP(orders[[#This Row],[product_id]],Products!A:C,3,0)</f>
        <v>Appliances</v>
      </c>
      <c r="G3308">
        <v>2</v>
      </c>
      <c r="H3308" s="6">
        <v>8.710229234509044E-2</v>
      </c>
      <c r="I3308" s="2">
        <f>VLOOKUP($E3308,
Products!$A$1:$F$201,MATCH(Orders!I$1,Products!$A$1:$F$1,0),0)</f>
        <v>6334.2190560739964</v>
      </c>
      <c r="J3308" s="2">
        <f>VLOOKUP($E3308,
Products!$A$1:$F$201,MATCH(Orders!J$1,Products!$A$1:$F$1,0),0)</f>
        <v>4117.6239066206717</v>
      </c>
    </row>
    <row r="3309" spans="1:10">
      <c r="A3309">
        <v>3308</v>
      </c>
      <c r="B3309" s="4">
        <v>45949</v>
      </c>
      <c r="C3309" s="10">
        <f>DATE(YEAR(orders[[#This Row],[order_date]]), MONTH(orders[[#This Row],[order_date]]), 1)</f>
        <v>45931</v>
      </c>
      <c r="D3309" t="s">
        <v>813</v>
      </c>
      <c r="E3309" t="s">
        <v>634</v>
      </c>
      <c r="F3309" t="str">
        <f>VLOOKUP(orders[[#This Row],[product_id]],Products!A:C,3,0)</f>
        <v>Appliances</v>
      </c>
      <c r="G3309">
        <v>1</v>
      </c>
      <c r="H3309" s="6">
        <v>9.1716781147586621E-2</v>
      </c>
      <c r="I3309" s="2">
        <f>VLOOKUP($E3309,
Products!$A$1:$F$201,MATCH(Orders!I$1,Products!$A$1:$F$1,0),0)</f>
        <v>25631.29637331214</v>
      </c>
      <c r="J3309" s="2">
        <f>VLOOKUP($E3309,
Products!$A$1:$F$201,MATCH(Orders!J$1,Products!$A$1:$F$1,0),0)</f>
        <v>17692.643397044121</v>
      </c>
    </row>
    <row r="3310" spans="1:10">
      <c r="A3310">
        <v>3309</v>
      </c>
      <c r="B3310" s="4">
        <v>45237</v>
      </c>
      <c r="C3310" s="10">
        <f>DATE(YEAR(orders[[#This Row],[order_date]]), MONTH(orders[[#This Row],[order_date]]), 1)</f>
        <v>45231</v>
      </c>
      <c r="D3310" t="s">
        <v>3726</v>
      </c>
      <c r="E3310" t="s">
        <v>538</v>
      </c>
      <c r="F3310" t="str">
        <f>VLOOKUP(orders[[#This Row],[product_id]],Products!A:C,3,0)</f>
        <v>Electronics</v>
      </c>
      <c r="G3310">
        <v>2</v>
      </c>
      <c r="H3310" s="6">
        <v>0.17825557090239544</v>
      </c>
      <c r="I3310" s="2">
        <f>VLOOKUP($E3310,
Products!$A$1:$F$201,MATCH(Orders!I$1,Products!$A$1:$F$1,0),0)</f>
        <v>29368.843697269542</v>
      </c>
      <c r="J3310" s="2">
        <f>VLOOKUP($E3310,
Products!$A$1:$F$201,MATCH(Orders!J$1,Products!$A$1:$F$1,0),0)</f>
        <v>23079.13344123889</v>
      </c>
    </row>
    <row r="3311" spans="1:10">
      <c r="A3311">
        <v>3310</v>
      </c>
      <c r="B3311" s="4">
        <v>45103</v>
      </c>
      <c r="C3311" s="10">
        <f>DATE(YEAR(orders[[#This Row],[order_date]]), MONTH(orders[[#This Row],[order_date]]), 1)</f>
        <v>45078</v>
      </c>
      <c r="D3311" t="s">
        <v>1653</v>
      </c>
      <c r="E3311" t="s">
        <v>575</v>
      </c>
      <c r="F3311" t="str">
        <f>VLOOKUP(orders[[#This Row],[product_id]],Products!A:C,3,0)</f>
        <v>Appliances</v>
      </c>
      <c r="G3311">
        <v>3</v>
      </c>
      <c r="H3311" s="6">
        <v>6.5963979683904966E-2</v>
      </c>
      <c r="I3311" s="2">
        <f>VLOOKUP($E3311,
Products!$A$1:$F$201,MATCH(Orders!I$1,Products!$A$1:$F$1,0),0)</f>
        <v>25283.54628276427</v>
      </c>
      <c r="J3311" s="2">
        <f>VLOOKUP($E3311,
Products!$A$1:$F$201,MATCH(Orders!J$1,Products!$A$1:$F$1,0),0)</f>
        <v>19310.503554692368</v>
      </c>
    </row>
    <row r="3312" spans="1:10">
      <c r="A3312">
        <v>3311</v>
      </c>
      <c r="B3312" s="4">
        <v>45773</v>
      </c>
      <c r="C3312" s="10">
        <f>DATE(YEAR(orders[[#This Row],[order_date]]), MONTH(orders[[#This Row],[order_date]]), 1)</f>
        <v>45748</v>
      </c>
      <c r="D3312" t="s">
        <v>1443</v>
      </c>
      <c r="E3312" t="s">
        <v>561</v>
      </c>
      <c r="F3312" t="str">
        <f>VLOOKUP(orders[[#This Row],[product_id]],Products!A:C,3,0)</f>
        <v>Appliances</v>
      </c>
      <c r="G3312">
        <v>2</v>
      </c>
      <c r="H3312" s="6">
        <v>0.13610019658795028</v>
      </c>
      <c r="I3312" s="2">
        <f>VLOOKUP($E3312,
Products!$A$1:$F$201,MATCH(Orders!I$1,Products!$A$1:$F$1,0),0)</f>
        <v>23155.073093252329</v>
      </c>
      <c r="J3312" s="2">
        <f>VLOOKUP($E3312,
Products!$A$1:$F$201,MATCH(Orders!J$1,Products!$A$1:$F$1,0),0)</f>
        <v>17849.867849807979</v>
      </c>
    </row>
    <row r="3313" spans="1:10">
      <c r="A3313">
        <v>3312</v>
      </c>
      <c r="B3313" s="4">
        <v>44935</v>
      </c>
      <c r="C3313" s="10">
        <f>DATE(YEAR(orders[[#This Row],[order_date]]), MONTH(orders[[#This Row],[order_date]]), 1)</f>
        <v>44927</v>
      </c>
      <c r="D3313" t="s">
        <v>3077</v>
      </c>
      <c r="E3313" t="s">
        <v>528</v>
      </c>
      <c r="F3313" t="str">
        <f>VLOOKUP(orders[[#This Row],[product_id]],Products!A:C,3,0)</f>
        <v>Appliances</v>
      </c>
      <c r="G3313">
        <v>2</v>
      </c>
      <c r="H3313" s="6">
        <v>9.0729273356992504E-2</v>
      </c>
      <c r="I3313" s="2">
        <f>VLOOKUP($E3313,
Products!$A$1:$F$201,MATCH(Orders!I$1,Products!$A$1:$F$1,0),0)</f>
        <v>5741.145946914552</v>
      </c>
      <c r="J3313" s="2">
        <f>VLOOKUP($E3313,
Products!$A$1:$F$201,MATCH(Orders!J$1,Products!$A$1:$F$1,0),0)</f>
        <v>4112.7219202399874</v>
      </c>
    </row>
    <row r="3314" spans="1:10">
      <c r="A3314">
        <v>3313</v>
      </c>
      <c r="B3314" s="4">
        <v>45162</v>
      </c>
      <c r="C3314" s="10">
        <f>DATE(YEAR(orders[[#This Row],[order_date]]), MONTH(orders[[#This Row],[order_date]]), 1)</f>
        <v>45139</v>
      </c>
      <c r="D3314" t="s">
        <v>3620</v>
      </c>
      <c r="E3314" t="s">
        <v>559</v>
      </c>
      <c r="F3314" t="str">
        <f>VLOOKUP(orders[[#This Row],[product_id]],Products!A:C,3,0)</f>
        <v>Electronics</v>
      </c>
      <c r="G3314">
        <v>2</v>
      </c>
      <c r="H3314" s="6">
        <v>0.23474367097075646</v>
      </c>
      <c r="I3314" s="2">
        <f>VLOOKUP($E3314,
Products!$A$1:$F$201,MATCH(Orders!I$1,Products!$A$1:$F$1,0),0)</f>
        <v>2588.546892391822</v>
      </c>
      <c r="J3314" s="2">
        <f>VLOOKUP($E3314,
Products!$A$1:$F$201,MATCH(Orders!J$1,Products!$A$1:$F$1,0),0)</f>
        <v>1942.6863840762869</v>
      </c>
    </row>
    <row r="3315" spans="1:10">
      <c r="A3315">
        <v>3314</v>
      </c>
      <c r="B3315" s="4">
        <v>45636</v>
      </c>
      <c r="C3315" s="10">
        <f>DATE(YEAR(orders[[#This Row],[order_date]]), MONTH(orders[[#This Row],[order_date]]), 1)</f>
        <v>45627</v>
      </c>
      <c r="D3315" t="s">
        <v>4308</v>
      </c>
      <c r="E3315" t="s">
        <v>595</v>
      </c>
      <c r="F3315" t="str">
        <f>VLOOKUP(orders[[#This Row],[product_id]],Products!A:C,3,0)</f>
        <v>Electronics</v>
      </c>
      <c r="G3315">
        <v>2</v>
      </c>
      <c r="H3315" s="6">
        <v>0.11271508372748043</v>
      </c>
      <c r="I3315" s="2">
        <f>VLOOKUP($E3315,
Products!$A$1:$F$201,MATCH(Orders!I$1,Products!$A$1:$F$1,0),0)</f>
        <v>2368.316565735005</v>
      </c>
      <c r="J3315" s="2">
        <f>VLOOKUP($E3315,
Products!$A$1:$F$201,MATCH(Orders!J$1,Products!$A$1:$F$1,0),0)</f>
        <v>1668.7588573553539</v>
      </c>
    </row>
    <row r="3316" spans="1:10">
      <c r="A3316">
        <v>3315</v>
      </c>
      <c r="B3316" s="4">
        <v>45850</v>
      </c>
      <c r="C3316" s="10">
        <f>DATE(YEAR(orders[[#This Row],[order_date]]), MONTH(orders[[#This Row],[order_date]]), 1)</f>
        <v>45839</v>
      </c>
      <c r="D3316" t="s">
        <v>3488</v>
      </c>
      <c r="E3316" t="s">
        <v>636</v>
      </c>
      <c r="F3316" t="str">
        <f>VLOOKUP(orders[[#This Row],[product_id]],Products!A:C,3,0)</f>
        <v>Appliances</v>
      </c>
      <c r="G3316">
        <v>2</v>
      </c>
      <c r="H3316" s="6">
        <v>9.38240859545348E-2</v>
      </c>
      <c r="I3316" s="2">
        <f>VLOOKUP($E3316,
Products!$A$1:$F$201,MATCH(Orders!I$1,Products!$A$1:$F$1,0),0)</f>
        <v>2035.5647279372099</v>
      </c>
      <c r="J3316" s="2">
        <f>VLOOKUP($E3316,
Products!$A$1:$F$201,MATCH(Orders!J$1,Products!$A$1:$F$1,0),0)</f>
        <v>1486.048843699655</v>
      </c>
    </row>
    <row r="3317" spans="1:10">
      <c r="A3317">
        <v>3316</v>
      </c>
      <c r="B3317" s="4">
        <v>45611</v>
      </c>
      <c r="C3317" s="10">
        <f>DATE(YEAR(orders[[#This Row],[order_date]]), MONTH(orders[[#This Row],[order_date]]), 1)</f>
        <v>45597</v>
      </c>
      <c r="D3317" t="s">
        <v>1498</v>
      </c>
      <c r="E3317" t="s">
        <v>551</v>
      </c>
      <c r="F3317" t="str">
        <f>VLOOKUP(orders[[#This Row],[product_id]],Products!A:C,3,0)</f>
        <v>Appliances</v>
      </c>
      <c r="G3317">
        <v>3</v>
      </c>
      <c r="H3317" s="6">
        <v>0.14537825428422854</v>
      </c>
      <c r="I3317" s="2">
        <f>VLOOKUP($E3317,
Products!$A$1:$F$201,MATCH(Orders!I$1,Products!$A$1:$F$1,0),0)</f>
        <v>5988.538916083141</v>
      </c>
      <c r="J3317" s="2">
        <f>VLOOKUP($E3317,
Products!$A$1:$F$201,MATCH(Orders!J$1,Products!$A$1:$F$1,0),0)</f>
        <v>4180.5955033056744</v>
      </c>
    </row>
    <row r="3318" spans="1:10">
      <c r="A3318">
        <v>3317</v>
      </c>
      <c r="B3318" s="4">
        <v>45720</v>
      </c>
      <c r="C3318" s="10">
        <f>DATE(YEAR(orders[[#This Row],[order_date]]), MONTH(orders[[#This Row],[order_date]]), 1)</f>
        <v>45717</v>
      </c>
      <c r="D3318" t="s">
        <v>3881</v>
      </c>
      <c r="E3318" t="s">
        <v>639</v>
      </c>
      <c r="F3318" t="str">
        <f>VLOOKUP(orders[[#This Row],[product_id]],Products!A:C,3,0)</f>
        <v>Appliances</v>
      </c>
      <c r="G3318">
        <v>2</v>
      </c>
      <c r="H3318" s="6">
        <v>0.14381762018712307</v>
      </c>
      <c r="I3318" s="2">
        <f>VLOOKUP($E3318,
Products!$A$1:$F$201,MATCH(Orders!I$1,Products!$A$1:$F$1,0),0)</f>
        <v>2320.8560923599921</v>
      </c>
      <c r="J3318" s="2">
        <f>VLOOKUP($E3318,
Products!$A$1:$F$201,MATCH(Orders!J$1,Products!$A$1:$F$1,0),0)</f>
        <v>1750.110004830213</v>
      </c>
    </row>
    <row r="3319" spans="1:10">
      <c r="A3319">
        <v>3318</v>
      </c>
      <c r="B3319" s="4">
        <v>45978</v>
      </c>
      <c r="C3319" s="10">
        <f>DATE(YEAR(orders[[#This Row],[order_date]]), MONTH(orders[[#This Row],[order_date]]), 1)</f>
        <v>45962</v>
      </c>
      <c r="D3319" t="s">
        <v>2573</v>
      </c>
      <c r="E3319" t="s">
        <v>658</v>
      </c>
      <c r="F3319" t="str">
        <f>VLOOKUP(orders[[#This Row],[product_id]],Products!A:C,3,0)</f>
        <v>Electronics</v>
      </c>
      <c r="G3319">
        <v>1</v>
      </c>
      <c r="H3319" s="6">
        <v>0.18256409064232554</v>
      </c>
      <c r="I3319" s="2">
        <f>VLOOKUP($E3319,
Products!$A$1:$F$201,MATCH(Orders!I$1,Products!$A$1:$F$1,0),0)</f>
        <v>2455.4664524813788</v>
      </c>
      <c r="J3319" s="2">
        <f>VLOOKUP($E3319,
Products!$A$1:$F$201,MATCH(Orders!J$1,Products!$A$1:$F$1,0),0)</f>
        <v>1763.2139459131699</v>
      </c>
    </row>
    <row r="3320" spans="1:10">
      <c r="A3320">
        <v>3319</v>
      </c>
      <c r="B3320" s="4">
        <v>45734</v>
      </c>
      <c r="C3320" s="10">
        <f>DATE(YEAR(orders[[#This Row],[order_date]]), MONTH(orders[[#This Row],[order_date]]), 1)</f>
        <v>45717</v>
      </c>
      <c r="D3320" t="s">
        <v>2061</v>
      </c>
      <c r="E3320" t="s">
        <v>522</v>
      </c>
      <c r="F3320" t="str">
        <f>VLOOKUP(orders[[#This Row],[product_id]],Products!A:C,3,0)</f>
        <v>Appliances</v>
      </c>
      <c r="G3320">
        <v>1</v>
      </c>
      <c r="H3320" s="6">
        <v>0.14952071410183848</v>
      </c>
      <c r="I3320" s="2">
        <f>VLOOKUP($E3320,
Products!$A$1:$F$201,MATCH(Orders!I$1,Products!$A$1:$F$1,0),0)</f>
        <v>24966.707940261898</v>
      </c>
      <c r="J3320" s="2">
        <f>VLOOKUP($E3320,
Products!$A$1:$F$201,MATCH(Orders!J$1,Products!$A$1:$F$1,0),0)</f>
        <v>19868.70644165645</v>
      </c>
    </row>
    <row r="3321" spans="1:10">
      <c r="A3321">
        <v>3320</v>
      </c>
      <c r="B3321" s="4">
        <v>44953</v>
      </c>
      <c r="C3321" s="10">
        <f>DATE(YEAR(orders[[#This Row],[order_date]]), MONTH(orders[[#This Row],[order_date]]), 1)</f>
        <v>44927</v>
      </c>
      <c r="D3321" t="s">
        <v>2091</v>
      </c>
      <c r="E3321" t="s">
        <v>661</v>
      </c>
      <c r="F3321" t="str">
        <f>VLOOKUP(orders[[#This Row],[product_id]],Products!A:C,3,0)</f>
        <v>Electronics</v>
      </c>
      <c r="G3321">
        <v>1</v>
      </c>
      <c r="H3321" s="6">
        <v>0.22649473723926275</v>
      </c>
      <c r="I3321" s="2">
        <f>VLOOKUP($E3321,
Products!$A$1:$F$201,MATCH(Orders!I$1,Products!$A$1:$F$1,0),0)</f>
        <v>18760.038541255031</v>
      </c>
      <c r="J3321" s="2">
        <f>VLOOKUP($E3321,
Products!$A$1:$F$201,MATCH(Orders!J$1,Products!$A$1:$F$1,0),0)</f>
        <v>13545.127547708629</v>
      </c>
    </row>
    <row r="3322" spans="1:10">
      <c r="A3322">
        <v>3321</v>
      </c>
      <c r="B3322" s="4">
        <v>45476</v>
      </c>
      <c r="C3322" s="10">
        <f>DATE(YEAR(orders[[#This Row],[order_date]]), MONTH(orders[[#This Row],[order_date]]), 1)</f>
        <v>45474</v>
      </c>
      <c r="D3322" t="s">
        <v>4698</v>
      </c>
      <c r="E3322" t="s">
        <v>665</v>
      </c>
      <c r="F3322" t="str">
        <f>VLOOKUP(orders[[#This Row],[product_id]],Products!A:C,3,0)</f>
        <v>Electronics</v>
      </c>
      <c r="G3322">
        <v>1</v>
      </c>
      <c r="H3322" s="6">
        <v>0.11767976388161154</v>
      </c>
      <c r="I3322" s="2">
        <f>VLOOKUP($E3322,
Products!$A$1:$F$201,MATCH(Orders!I$1,Products!$A$1:$F$1,0),0)</f>
        <v>2381.208040848107</v>
      </c>
      <c r="J3322" s="2">
        <f>VLOOKUP($E3322,
Products!$A$1:$F$201,MATCH(Orders!J$1,Products!$A$1:$F$1,0),0)</f>
        <v>1615.320210979525</v>
      </c>
    </row>
    <row r="3323" spans="1:10">
      <c r="A3323">
        <v>3322</v>
      </c>
      <c r="B3323" s="4">
        <v>45011</v>
      </c>
      <c r="C3323" s="10">
        <f>DATE(YEAR(orders[[#This Row],[order_date]]), MONTH(orders[[#This Row],[order_date]]), 1)</f>
        <v>44986</v>
      </c>
      <c r="D3323" t="s">
        <v>994</v>
      </c>
      <c r="E3323" t="s">
        <v>598</v>
      </c>
      <c r="F3323" t="str">
        <f>VLOOKUP(orders[[#This Row],[product_id]],Products!A:C,3,0)</f>
        <v>Appliances</v>
      </c>
      <c r="G3323">
        <v>2</v>
      </c>
      <c r="H3323" s="6">
        <v>5.6753495608311673E-2</v>
      </c>
      <c r="I3323" s="2">
        <f>VLOOKUP($E3323,
Products!$A$1:$F$201,MATCH(Orders!I$1,Products!$A$1:$F$1,0),0)</f>
        <v>5641.6789233526652</v>
      </c>
      <c r="J3323" s="2">
        <f>VLOOKUP($E3323,
Products!$A$1:$F$201,MATCH(Orders!J$1,Products!$A$1:$F$1,0),0)</f>
        <v>4031.2473685481059</v>
      </c>
    </row>
    <row r="3324" spans="1:10">
      <c r="A3324">
        <v>3323</v>
      </c>
      <c r="B3324" s="4">
        <v>45980</v>
      </c>
      <c r="C3324" s="10">
        <f>DATE(YEAR(orders[[#This Row],[order_date]]), MONTH(orders[[#This Row],[order_date]]), 1)</f>
        <v>45962</v>
      </c>
      <c r="D3324" t="s">
        <v>2173</v>
      </c>
      <c r="E3324" t="s">
        <v>528</v>
      </c>
      <c r="F3324" t="str">
        <f>VLOOKUP(orders[[#This Row],[product_id]],Products!A:C,3,0)</f>
        <v>Appliances</v>
      </c>
      <c r="G3324">
        <v>1</v>
      </c>
      <c r="H3324" s="6">
        <v>0.14435271419034257</v>
      </c>
      <c r="I3324" s="2">
        <f>VLOOKUP($E3324,
Products!$A$1:$F$201,MATCH(Orders!I$1,Products!$A$1:$F$1,0),0)</f>
        <v>5741.145946914552</v>
      </c>
      <c r="J3324" s="2">
        <f>VLOOKUP($E3324,
Products!$A$1:$F$201,MATCH(Orders!J$1,Products!$A$1:$F$1,0),0)</f>
        <v>4112.7219202399874</v>
      </c>
    </row>
    <row r="3325" spans="1:10">
      <c r="A3325">
        <v>3324</v>
      </c>
      <c r="B3325" s="4">
        <v>45392</v>
      </c>
      <c r="C3325" s="10">
        <f>DATE(YEAR(orders[[#This Row],[order_date]]), MONTH(orders[[#This Row],[order_date]]), 1)</f>
        <v>45383</v>
      </c>
      <c r="D3325" t="s">
        <v>1766</v>
      </c>
      <c r="E3325" t="s">
        <v>649</v>
      </c>
      <c r="F3325" t="str">
        <f>VLOOKUP(orders[[#This Row],[product_id]],Products!A:C,3,0)</f>
        <v>Electronics</v>
      </c>
      <c r="G3325">
        <v>1</v>
      </c>
      <c r="H3325" s="6">
        <v>0.12350113810608386</v>
      </c>
      <c r="I3325" s="2">
        <f>VLOOKUP($E3325,
Products!$A$1:$F$201,MATCH(Orders!I$1,Products!$A$1:$F$1,0),0)</f>
        <v>13109.676759490871</v>
      </c>
      <c r="J3325" s="2">
        <f>VLOOKUP($E3325,
Products!$A$1:$F$201,MATCH(Orders!J$1,Products!$A$1:$F$1,0),0)</f>
        <v>9497.2301945627187</v>
      </c>
    </row>
    <row r="3326" spans="1:10">
      <c r="A3326">
        <v>3325</v>
      </c>
      <c r="B3326" s="4">
        <v>44938</v>
      </c>
      <c r="C3326" s="10">
        <f>DATE(YEAR(orders[[#This Row],[order_date]]), MONTH(orders[[#This Row],[order_date]]), 1)</f>
        <v>44927</v>
      </c>
      <c r="D3326" t="s">
        <v>2077</v>
      </c>
      <c r="E3326" t="s">
        <v>601</v>
      </c>
      <c r="F3326" t="str">
        <f>VLOOKUP(orders[[#This Row],[product_id]],Products!A:C,3,0)</f>
        <v>Appliances</v>
      </c>
      <c r="G3326">
        <v>1</v>
      </c>
      <c r="H3326" s="6">
        <v>0.14277358867186676</v>
      </c>
      <c r="I3326" s="2">
        <f>VLOOKUP($E3326,
Products!$A$1:$F$201,MATCH(Orders!I$1,Products!$A$1:$F$1,0),0)</f>
        <v>2095.1354013205032</v>
      </c>
      <c r="J3326" s="2">
        <f>VLOOKUP($E3326,
Products!$A$1:$F$201,MATCH(Orders!J$1,Products!$A$1:$F$1,0),0)</f>
        <v>1374.592895200507</v>
      </c>
    </row>
    <row r="3327" spans="1:10">
      <c r="A3327">
        <v>3326</v>
      </c>
      <c r="B3327" s="4">
        <v>45939</v>
      </c>
      <c r="C3327" s="10">
        <f>DATE(YEAR(orders[[#This Row],[order_date]]), MONTH(orders[[#This Row],[order_date]]), 1)</f>
        <v>45931</v>
      </c>
      <c r="D3327" t="s">
        <v>3645</v>
      </c>
      <c r="E3327" t="s">
        <v>659</v>
      </c>
      <c r="F3327" t="str">
        <f>VLOOKUP(orders[[#This Row],[product_id]],Products!A:C,3,0)</f>
        <v>Appliances</v>
      </c>
      <c r="G3327">
        <v>1</v>
      </c>
      <c r="H3327" s="6">
        <v>6.2709739610747814E-2</v>
      </c>
      <c r="I3327" s="2">
        <f>VLOOKUP($E3327,
Products!$A$1:$F$201,MATCH(Orders!I$1,Products!$A$1:$F$1,0),0)</f>
        <v>25646.095965041459</v>
      </c>
      <c r="J3327" s="2">
        <f>VLOOKUP($E3327,
Products!$A$1:$F$201,MATCH(Orders!J$1,Products!$A$1:$F$1,0),0)</f>
        <v>18749.646593308222</v>
      </c>
    </row>
    <row r="3328" spans="1:10">
      <c r="A3328">
        <v>3327</v>
      </c>
      <c r="B3328" s="4">
        <v>45980</v>
      </c>
      <c r="C3328" s="10">
        <f>DATE(YEAR(orders[[#This Row],[order_date]]), MONTH(orders[[#This Row],[order_date]]), 1)</f>
        <v>45962</v>
      </c>
      <c r="D3328" t="s">
        <v>4533</v>
      </c>
      <c r="E3328" t="s">
        <v>666</v>
      </c>
      <c r="F3328" t="str">
        <f>VLOOKUP(orders[[#This Row],[product_id]],Products!A:C,3,0)</f>
        <v>Electronics</v>
      </c>
      <c r="G3328">
        <v>1</v>
      </c>
      <c r="H3328" s="6">
        <v>0.12934179509882826</v>
      </c>
      <c r="I3328" s="2">
        <f>VLOOKUP($E3328,
Products!$A$1:$F$201,MATCH(Orders!I$1,Products!$A$1:$F$1,0),0)</f>
        <v>28450.587044878092</v>
      </c>
      <c r="J3328" s="2">
        <f>VLOOKUP($E3328,
Products!$A$1:$F$201,MATCH(Orders!J$1,Products!$A$1:$F$1,0),0)</f>
        <v>22337.584649075441</v>
      </c>
    </row>
    <row r="3329" spans="1:10">
      <c r="A3329">
        <v>3328</v>
      </c>
      <c r="B3329" s="4">
        <v>45988</v>
      </c>
      <c r="C3329" s="10">
        <f>DATE(YEAR(orders[[#This Row],[order_date]]), MONTH(orders[[#This Row],[order_date]]), 1)</f>
        <v>45962</v>
      </c>
      <c r="D3329" t="s">
        <v>748</v>
      </c>
      <c r="E3329" t="s">
        <v>691</v>
      </c>
      <c r="F3329" t="str">
        <f>VLOOKUP(orders[[#This Row],[product_id]],Products!A:C,3,0)</f>
        <v>Appliances</v>
      </c>
      <c r="G3329">
        <v>1</v>
      </c>
      <c r="H3329" s="6">
        <v>0.1043291159665911</v>
      </c>
      <c r="I3329" s="2">
        <f>VLOOKUP($E3329,
Products!$A$1:$F$201,MATCH(Orders!I$1,Products!$A$1:$F$1,0),0)</f>
        <v>2337.6024778940591</v>
      </c>
      <c r="J3329" s="2">
        <f>VLOOKUP($E3329,
Products!$A$1:$F$201,MATCH(Orders!J$1,Products!$A$1:$F$1,0),0)</f>
        <v>1616.9957885138581</v>
      </c>
    </row>
    <row r="3330" spans="1:10">
      <c r="A3330">
        <v>3329</v>
      </c>
      <c r="B3330" s="4">
        <v>45498</v>
      </c>
      <c r="C3330" s="10">
        <f>DATE(YEAR(orders[[#This Row],[order_date]]), MONTH(orders[[#This Row],[order_date]]), 1)</f>
        <v>45474</v>
      </c>
      <c r="D3330" t="s">
        <v>1855</v>
      </c>
      <c r="E3330" t="s">
        <v>681</v>
      </c>
      <c r="F3330" t="str">
        <f>VLOOKUP(orders[[#This Row],[product_id]],Products!A:C,3,0)</f>
        <v>Appliances</v>
      </c>
      <c r="G3330">
        <v>1</v>
      </c>
      <c r="H3330" s="6">
        <v>6.7521832127776168E-2</v>
      </c>
      <c r="I3330" s="2">
        <f>VLOOKUP($E3330,
Products!$A$1:$F$201,MATCH(Orders!I$1,Products!$A$1:$F$1,0),0)</f>
        <v>2080.3641662770501</v>
      </c>
      <c r="J3330" s="2">
        <f>VLOOKUP($E3330,
Products!$A$1:$F$201,MATCH(Orders!J$1,Products!$A$1:$F$1,0),0)</f>
        <v>1566.754559891986</v>
      </c>
    </row>
    <row r="3331" spans="1:10">
      <c r="A3331">
        <v>3330</v>
      </c>
      <c r="B3331" s="4">
        <v>45840</v>
      </c>
      <c r="C3331" s="10">
        <f>DATE(YEAR(orders[[#This Row],[order_date]]), MONTH(orders[[#This Row],[order_date]]), 1)</f>
        <v>45839</v>
      </c>
      <c r="D3331" t="s">
        <v>2762</v>
      </c>
      <c r="E3331" t="s">
        <v>588</v>
      </c>
      <c r="F3331" t="str">
        <f>VLOOKUP(orders[[#This Row],[product_id]],Products!A:C,3,0)</f>
        <v>Electronics</v>
      </c>
      <c r="G3331">
        <v>1</v>
      </c>
      <c r="H3331" s="6">
        <v>0.2456494013191404</v>
      </c>
      <c r="I3331" s="2">
        <f>VLOOKUP($E3331,
Products!$A$1:$F$201,MATCH(Orders!I$1,Products!$A$1:$F$1,0),0)</f>
        <v>32539.342481911372</v>
      </c>
      <c r="J3331" s="2">
        <f>VLOOKUP($E3331,
Products!$A$1:$F$201,MATCH(Orders!J$1,Products!$A$1:$F$1,0),0)</f>
        <v>21531.252982830021</v>
      </c>
    </row>
    <row r="3332" spans="1:10">
      <c r="A3332">
        <v>3331</v>
      </c>
      <c r="B3332" s="4">
        <v>45106</v>
      </c>
      <c r="C3332" s="10">
        <f>DATE(YEAR(orders[[#This Row],[order_date]]), MONTH(orders[[#This Row],[order_date]]), 1)</f>
        <v>45078</v>
      </c>
      <c r="D3332" t="s">
        <v>4303</v>
      </c>
      <c r="E3332" t="s">
        <v>560</v>
      </c>
      <c r="F3332" t="str">
        <f>VLOOKUP(orders[[#This Row],[product_id]],Products!A:C,3,0)</f>
        <v>Appliances</v>
      </c>
      <c r="G3332">
        <v>2</v>
      </c>
      <c r="H3332" s="6">
        <v>9.2040549093569166E-2</v>
      </c>
      <c r="I3332" s="2">
        <f>VLOOKUP($E3332,
Products!$A$1:$F$201,MATCH(Orders!I$1,Products!$A$1:$F$1,0),0)</f>
        <v>6334.2190560739964</v>
      </c>
      <c r="J3332" s="2">
        <f>VLOOKUP($E3332,
Products!$A$1:$F$201,MATCH(Orders!J$1,Products!$A$1:$F$1,0),0)</f>
        <v>4117.6239066206717</v>
      </c>
    </row>
    <row r="3333" spans="1:10">
      <c r="A3333">
        <v>3332</v>
      </c>
      <c r="B3333" s="4">
        <v>45723</v>
      </c>
      <c r="C3333" s="10">
        <f>DATE(YEAR(orders[[#This Row],[order_date]]), MONTH(orders[[#This Row],[order_date]]), 1)</f>
        <v>45717</v>
      </c>
      <c r="D3333" t="s">
        <v>3908</v>
      </c>
      <c r="E3333" t="s">
        <v>674</v>
      </c>
      <c r="F3333" t="str">
        <f>VLOOKUP(orders[[#This Row],[product_id]],Products!A:C,3,0)</f>
        <v>Appliances</v>
      </c>
      <c r="G3333">
        <v>1</v>
      </c>
      <c r="H3333" s="6">
        <v>0.12704510676107031</v>
      </c>
      <c r="I3333" s="2">
        <f>VLOOKUP($E3333,
Products!$A$1:$F$201,MATCH(Orders!I$1,Products!$A$1:$F$1,0),0)</f>
        <v>6324.5253633508046</v>
      </c>
      <c r="J3333" s="2">
        <f>VLOOKUP($E3333,
Products!$A$1:$F$201,MATCH(Orders!J$1,Products!$A$1:$F$1,0),0)</f>
        <v>4493.055585088201</v>
      </c>
    </row>
    <row r="3334" spans="1:10">
      <c r="A3334">
        <v>3333</v>
      </c>
      <c r="B3334" s="4">
        <v>45971</v>
      </c>
      <c r="C3334" s="10">
        <f>DATE(YEAR(orders[[#This Row],[order_date]]), MONTH(orders[[#This Row],[order_date]]), 1)</f>
        <v>45962</v>
      </c>
      <c r="D3334" t="s">
        <v>4102</v>
      </c>
      <c r="E3334" t="s">
        <v>567</v>
      </c>
      <c r="F3334" t="str">
        <f>VLOOKUP(orders[[#This Row],[product_id]],Products!A:C,3,0)</f>
        <v>Electronics</v>
      </c>
      <c r="G3334">
        <v>1</v>
      </c>
      <c r="H3334" s="6">
        <v>0.15373322340461748</v>
      </c>
      <c r="I3334" s="2">
        <f>VLOOKUP($E3334,
Products!$A$1:$F$201,MATCH(Orders!I$1,Products!$A$1:$F$1,0),0)</f>
        <v>17514.171240093368</v>
      </c>
      <c r="J3334" s="2">
        <f>VLOOKUP($E3334,
Products!$A$1:$F$201,MATCH(Orders!J$1,Products!$A$1:$F$1,0),0)</f>
        <v>12226.76247250809</v>
      </c>
    </row>
    <row r="3335" spans="1:10">
      <c r="A3335">
        <v>3334</v>
      </c>
      <c r="B3335" s="4">
        <v>45367</v>
      </c>
      <c r="C3335" s="10">
        <f>DATE(YEAR(orders[[#This Row],[order_date]]), MONTH(orders[[#This Row],[order_date]]), 1)</f>
        <v>45352</v>
      </c>
      <c r="D3335" t="s">
        <v>2937</v>
      </c>
      <c r="E3335" t="s">
        <v>650</v>
      </c>
      <c r="F3335" t="str">
        <f>VLOOKUP(orders[[#This Row],[product_id]],Products!A:C,3,0)</f>
        <v>Electronics</v>
      </c>
      <c r="G3335">
        <v>2</v>
      </c>
      <c r="H3335" s="6">
        <v>0.10638865612051734</v>
      </c>
      <c r="I3335" s="2">
        <f>VLOOKUP($E3335,
Products!$A$1:$F$201,MATCH(Orders!I$1,Products!$A$1:$F$1,0),0)</f>
        <v>12936.529609330941</v>
      </c>
      <c r="J3335" s="2">
        <f>VLOOKUP($E3335,
Products!$A$1:$F$201,MATCH(Orders!J$1,Products!$A$1:$F$1,0),0)</f>
        <v>9465.2602677376308</v>
      </c>
    </row>
    <row r="3336" spans="1:10">
      <c r="A3336">
        <v>3335</v>
      </c>
      <c r="B3336" s="4">
        <v>45813</v>
      </c>
      <c r="C3336" s="10">
        <f>DATE(YEAR(orders[[#This Row],[order_date]]), MONTH(orders[[#This Row],[order_date]]), 1)</f>
        <v>45809</v>
      </c>
      <c r="D3336" t="s">
        <v>4059</v>
      </c>
      <c r="E3336" t="s">
        <v>607</v>
      </c>
      <c r="F3336" t="str">
        <f>VLOOKUP(orders[[#This Row],[product_id]],Products!A:C,3,0)</f>
        <v>Appliances</v>
      </c>
      <c r="G3336">
        <v>1</v>
      </c>
      <c r="H3336" s="6">
        <v>0.11818370393304965</v>
      </c>
      <c r="I3336" s="2">
        <f>VLOOKUP($E3336,
Products!$A$1:$F$201,MATCH(Orders!I$1,Products!$A$1:$F$1,0),0)</f>
        <v>6264.400042999192</v>
      </c>
      <c r="J3336" s="2">
        <f>VLOOKUP($E3336,
Products!$A$1:$F$201,MATCH(Orders!J$1,Products!$A$1:$F$1,0),0)</f>
        <v>4980.3849171743304</v>
      </c>
    </row>
    <row r="3337" spans="1:10">
      <c r="A3337">
        <v>3336</v>
      </c>
      <c r="B3337" s="4">
        <v>45347</v>
      </c>
      <c r="C3337" s="10">
        <f>DATE(YEAR(orders[[#This Row],[order_date]]), MONTH(orders[[#This Row],[order_date]]), 1)</f>
        <v>45323</v>
      </c>
      <c r="D3337" t="s">
        <v>3648</v>
      </c>
      <c r="E3337" t="s">
        <v>564</v>
      </c>
      <c r="F3337" t="str">
        <f>VLOOKUP(orders[[#This Row],[product_id]],Products!A:C,3,0)</f>
        <v>Electronics</v>
      </c>
      <c r="G3337">
        <v>2</v>
      </c>
      <c r="H3337" s="6">
        <v>0.10581309896094118</v>
      </c>
      <c r="I3337" s="2">
        <f>VLOOKUP($E3337,
Products!$A$1:$F$201,MATCH(Orders!I$1,Products!$A$1:$F$1,0),0)</f>
        <v>21989.290766910399</v>
      </c>
      <c r="J3337" s="2">
        <f>VLOOKUP($E3337,
Products!$A$1:$F$201,MATCH(Orders!J$1,Products!$A$1:$F$1,0),0)</f>
        <v>15566.99865864101</v>
      </c>
    </row>
    <row r="3338" spans="1:10">
      <c r="A3338">
        <v>3337</v>
      </c>
      <c r="B3338" s="4">
        <v>45394</v>
      </c>
      <c r="C3338" s="10">
        <f>DATE(YEAR(orders[[#This Row],[order_date]]), MONTH(orders[[#This Row],[order_date]]), 1)</f>
        <v>45383</v>
      </c>
      <c r="D3338" t="s">
        <v>1782</v>
      </c>
      <c r="E3338" t="s">
        <v>647</v>
      </c>
      <c r="F3338" t="str">
        <f>VLOOKUP(orders[[#This Row],[product_id]],Products!A:C,3,0)</f>
        <v>Electronics</v>
      </c>
      <c r="G3338">
        <v>1</v>
      </c>
      <c r="H3338" s="6">
        <v>0.18291751048148489</v>
      </c>
      <c r="I3338" s="2">
        <f>VLOOKUP($E3338,
Products!$A$1:$F$201,MATCH(Orders!I$1,Products!$A$1:$F$1,0),0)</f>
        <v>23187.883920109041</v>
      </c>
      <c r="J3338" s="2">
        <f>VLOOKUP($E3338,
Products!$A$1:$F$201,MATCH(Orders!J$1,Products!$A$1:$F$1,0),0)</f>
        <v>16217.564081273829</v>
      </c>
    </row>
    <row r="3339" spans="1:10">
      <c r="A3339">
        <v>3338</v>
      </c>
      <c r="B3339" s="4">
        <v>45639</v>
      </c>
      <c r="C3339" s="10">
        <f>DATE(YEAR(orders[[#This Row],[order_date]]), MONTH(orders[[#This Row],[order_date]]), 1)</f>
        <v>45627</v>
      </c>
      <c r="D3339" t="s">
        <v>4330</v>
      </c>
      <c r="E3339" t="s">
        <v>654</v>
      </c>
      <c r="F3339" t="str">
        <f>VLOOKUP(orders[[#This Row],[product_id]],Products!A:C,3,0)</f>
        <v>Electronics</v>
      </c>
      <c r="G3339">
        <v>1</v>
      </c>
      <c r="H3339" s="6">
        <v>0.12086726925537067</v>
      </c>
      <c r="I3339" s="2">
        <f>VLOOKUP($E3339,
Products!$A$1:$F$201,MATCH(Orders!I$1,Products!$A$1:$F$1,0),0)</f>
        <v>2480.90324078101</v>
      </c>
      <c r="J3339" s="2">
        <f>VLOOKUP($E3339,
Products!$A$1:$F$201,MATCH(Orders!J$1,Products!$A$1:$F$1,0),0)</f>
        <v>1964.543440578911</v>
      </c>
    </row>
    <row r="3340" spans="1:10">
      <c r="A3340">
        <v>3339</v>
      </c>
      <c r="B3340" s="4">
        <v>45311</v>
      </c>
      <c r="C3340" s="10">
        <f>DATE(YEAR(orders[[#This Row],[order_date]]), MONTH(orders[[#This Row],[order_date]]), 1)</f>
        <v>45292</v>
      </c>
      <c r="D3340" t="s">
        <v>2579</v>
      </c>
      <c r="E3340" t="s">
        <v>696</v>
      </c>
      <c r="F3340" t="str">
        <f>VLOOKUP(orders[[#This Row],[product_id]],Products!A:C,3,0)</f>
        <v>Electronics</v>
      </c>
      <c r="G3340">
        <v>2</v>
      </c>
      <c r="H3340" s="6">
        <v>0.20062207256086162</v>
      </c>
      <c r="I3340" s="2">
        <f>VLOOKUP($E3340,
Products!$A$1:$F$201,MATCH(Orders!I$1,Products!$A$1:$F$1,0),0)</f>
        <v>2723.6534496184809</v>
      </c>
      <c r="J3340" s="2">
        <f>VLOOKUP($E3340,
Products!$A$1:$F$201,MATCH(Orders!J$1,Products!$A$1:$F$1,0),0)</f>
        <v>1872.4715951823</v>
      </c>
    </row>
    <row r="3341" spans="1:10">
      <c r="A3341">
        <v>3340</v>
      </c>
      <c r="B3341" s="4">
        <v>45240</v>
      </c>
      <c r="C3341" s="10">
        <f>DATE(YEAR(orders[[#This Row],[order_date]]), MONTH(orders[[#This Row],[order_date]]), 1)</f>
        <v>45231</v>
      </c>
      <c r="D3341" t="s">
        <v>3623</v>
      </c>
      <c r="E3341" t="s">
        <v>679</v>
      </c>
      <c r="F3341" t="str">
        <f>VLOOKUP(orders[[#This Row],[product_id]],Products!A:C,3,0)</f>
        <v>Appliances</v>
      </c>
      <c r="G3341">
        <v>3</v>
      </c>
      <c r="H3341" s="6">
        <v>0.12074197586856024</v>
      </c>
      <c r="I3341" s="2">
        <f>VLOOKUP($E3341,
Products!$A$1:$F$201,MATCH(Orders!I$1,Products!$A$1:$F$1,0),0)</f>
        <v>6336.1008284819591</v>
      </c>
      <c r="J3341" s="2">
        <f>VLOOKUP($E3341,
Products!$A$1:$F$201,MATCH(Orders!J$1,Products!$A$1:$F$1,0),0)</f>
        <v>5056.6203893460352</v>
      </c>
    </row>
    <row r="3342" spans="1:10">
      <c r="A3342">
        <v>3341</v>
      </c>
      <c r="B3342" s="4">
        <v>45697</v>
      </c>
      <c r="C3342" s="10">
        <f>DATE(YEAR(orders[[#This Row],[order_date]]), MONTH(orders[[#This Row],[order_date]]), 1)</f>
        <v>45689</v>
      </c>
      <c r="D3342" t="s">
        <v>1238</v>
      </c>
      <c r="E3342" t="s">
        <v>560</v>
      </c>
      <c r="F3342" t="str">
        <f>VLOOKUP(orders[[#This Row],[product_id]],Products!A:C,3,0)</f>
        <v>Appliances</v>
      </c>
      <c r="G3342">
        <v>2</v>
      </c>
      <c r="H3342" s="6">
        <v>0.11362489892259769</v>
      </c>
      <c r="I3342" s="2">
        <f>VLOOKUP($E3342,
Products!$A$1:$F$201,MATCH(Orders!I$1,Products!$A$1:$F$1,0),0)</f>
        <v>6334.2190560739964</v>
      </c>
      <c r="J3342" s="2">
        <f>VLOOKUP($E3342,
Products!$A$1:$F$201,MATCH(Orders!J$1,Products!$A$1:$F$1,0),0)</f>
        <v>4117.6239066206717</v>
      </c>
    </row>
    <row r="3343" spans="1:10">
      <c r="A3343">
        <v>3342</v>
      </c>
      <c r="B3343" s="4">
        <v>45885</v>
      </c>
      <c r="C3343" s="10">
        <f>DATE(YEAR(orders[[#This Row],[order_date]]), MONTH(orders[[#This Row],[order_date]]), 1)</f>
        <v>45870</v>
      </c>
      <c r="D3343" t="s">
        <v>4154</v>
      </c>
      <c r="E3343" t="s">
        <v>567</v>
      </c>
      <c r="F3343" t="str">
        <f>VLOOKUP(orders[[#This Row],[product_id]],Products!A:C,3,0)</f>
        <v>Electronics</v>
      </c>
      <c r="G3343">
        <v>2</v>
      </c>
      <c r="H3343" s="6">
        <v>0.1791663423283551</v>
      </c>
      <c r="I3343" s="2">
        <f>VLOOKUP($E3343,
Products!$A$1:$F$201,MATCH(Orders!I$1,Products!$A$1:$F$1,0),0)</f>
        <v>17514.171240093368</v>
      </c>
      <c r="J3343" s="2">
        <f>VLOOKUP($E3343,
Products!$A$1:$F$201,MATCH(Orders!J$1,Products!$A$1:$F$1,0),0)</f>
        <v>12226.76247250809</v>
      </c>
    </row>
    <row r="3344" spans="1:10">
      <c r="A3344">
        <v>3343</v>
      </c>
      <c r="B3344" s="4">
        <v>45843</v>
      </c>
      <c r="C3344" s="10">
        <f>DATE(YEAR(orders[[#This Row],[order_date]]), MONTH(orders[[#This Row],[order_date]]), 1)</f>
        <v>45839</v>
      </c>
      <c r="D3344" t="s">
        <v>2024</v>
      </c>
      <c r="E3344" t="s">
        <v>672</v>
      </c>
      <c r="F3344" t="str">
        <f>VLOOKUP(orders[[#This Row],[product_id]],Products!A:C,3,0)</f>
        <v>Electronics</v>
      </c>
      <c r="G3344">
        <v>2</v>
      </c>
      <c r="H3344" s="6">
        <v>0.17990550622403723</v>
      </c>
      <c r="I3344" s="2">
        <f>VLOOKUP($E3344,
Products!$A$1:$F$201,MATCH(Orders!I$1,Products!$A$1:$F$1,0),0)</f>
        <v>29856.340212906369</v>
      </c>
      <c r="J3344" s="2">
        <f>VLOOKUP($E3344,
Products!$A$1:$F$201,MATCH(Orders!J$1,Products!$A$1:$F$1,0),0)</f>
        <v>19759.064823078941</v>
      </c>
    </row>
    <row r="3345" spans="1:10">
      <c r="A3345">
        <v>3344</v>
      </c>
      <c r="B3345" s="4">
        <v>44949</v>
      </c>
      <c r="C3345" s="10">
        <f>DATE(YEAR(orders[[#This Row],[order_date]]), MONTH(orders[[#This Row],[order_date]]), 1)</f>
        <v>44927</v>
      </c>
      <c r="D3345" t="s">
        <v>1937</v>
      </c>
      <c r="E3345" t="s">
        <v>675</v>
      </c>
      <c r="F3345" t="str">
        <f>VLOOKUP(orders[[#This Row],[product_id]],Products!A:C,3,0)</f>
        <v>Appliances</v>
      </c>
      <c r="G3345">
        <v>2</v>
      </c>
      <c r="H3345" s="6">
        <v>7.845913699639849E-2</v>
      </c>
      <c r="I3345" s="2">
        <f>VLOOKUP($E3345,
Products!$A$1:$F$201,MATCH(Orders!I$1,Products!$A$1:$F$1,0),0)</f>
        <v>23552.642442203069</v>
      </c>
      <c r="J3345" s="2">
        <f>VLOOKUP($E3345,
Products!$A$1:$F$201,MATCH(Orders!J$1,Products!$A$1:$F$1,0),0)</f>
        <v>17389.42325132497</v>
      </c>
    </row>
    <row r="3346" spans="1:10">
      <c r="A3346">
        <v>3345</v>
      </c>
      <c r="B3346" s="4">
        <v>45265</v>
      </c>
      <c r="C3346" s="10">
        <f>DATE(YEAR(orders[[#This Row],[order_date]]), MONTH(orders[[#This Row],[order_date]]), 1)</f>
        <v>45261</v>
      </c>
      <c r="D3346" t="s">
        <v>3753</v>
      </c>
      <c r="E3346" t="s">
        <v>553</v>
      </c>
      <c r="F3346" t="str">
        <f>VLOOKUP(orders[[#This Row],[product_id]],Products!A:C,3,0)</f>
        <v>Electronics</v>
      </c>
      <c r="G3346">
        <v>2</v>
      </c>
      <c r="H3346" s="6">
        <v>0.21548136603635182</v>
      </c>
      <c r="I3346" s="2">
        <f>VLOOKUP($E3346,
Products!$A$1:$F$201,MATCH(Orders!I$1,Products!$A$1:$F$1,0),0)</f>
        <v>19089.562478947992</v>
      </c>
      <c r="J3346" s="2">
        <f>VLOOKUP($E3346,
Products!$A$1:$F$201,MATCH(Orders!J$1,Products!$A$1:$F$1,0),0)</f>
        <v>12552.840439332171</v>
      </c>
    </row>
    <row r="3347" spans="1:10">
      <c r="A3347">
        <v>3346</v>
      </c>
      <c r="B3347" s="4">
        <v>45749</v>
      </c>
      <c r="C3347" s="10">
        <f>DATE(YEAR(orders[[#This Row],[order_date]]), MONTH(orders[[#This Row],[order_date]]), 1)</f>
        <v>45748</v>
      </c>
      <c r="D3347" t="s">
        <v>3416</v>
      </c>
      <c r="E3347" t="s">
        <v>608</v>
      </c>
      <c r="F3347" t="str">
        <f>VLOOKUP(orders[[#This Row],[product_id]],Products!A:C,3,0)</f>
        <v>Electronics</v>
      </c>
      <c r="G3347">
        <v>2</v>
      </c>
      <c r="H3347" s="6">
        <v>0.24343126863710784</v>
      </c>
      <c r="I3347" s="2">
        <f>VLOOKUP($E3347,
Products!$A$1:$F$201,MATCH(Orders!I$1,Products!$A$1:$F$1,0),0)</f>
        <v>32509.710212279751</v>
      </c>
      <c r="J3347" s="2">
        <f>VLOOKUP($E3347,
Products!$A$1:$F$201,MATCH(Orders!J$1,Products!$A$1:$F$1,0),0)</f>
        <v>23699.228985408761</v>
      </c>
    </row>
    <row r="3348" spans="1:10">
      <c r="A3348">
        <v>3347</v>
      </c>
      <c r="B3348" s="4">
        <v>45292</v>
      </c>
      <c r="C3348" s="10">
        <f>DATE(YEAR(orders[[#This Row],[order_date]]), MONTH(orders[[#This Row],[order_date]]), 1)</f>
        <v>45292</v>
      </c>
      <c r="D3348" t="s">
        <v>2206</v>
      </c>
      <c r="E3348" t="s">
        <v>533</v>
      </c>
      <c r="F3348" t="str">
        <f>VLOOKUP(orders[[#This Row],[product_id]],Products!A:C,3,0)</f>
        <v>Electronics</v>
      </c>
      <c r="G3348">
        <v>2</v>
      </c>
      <c r="H3348" s="6">
        <v>0.16573514355883256</v>
      </c>
      <c r="I3348" s="2">
        <f>VLOOKUP($E3348,
Products!$A$1:$F$201,MATCH(Orders!I$1,Products!$A$1:$F$1,0),0)</f>
        <v>28589.802369332661</v>
      </c>
      <c r="J3348" s="2">
        <f>VLOOKUP($E3348,
Products!$A$1:$F$201,MATCH(Orders!J$1,Products!$A$1:$F$1,0),0)</f>
        <v>21212.93445492295</v>
      </c>
    </row>
    <row r="3349" spans="1:10">
      <c r="A3349">
        <v>3348</v>
      </c>
      <c r="B3349" s="4">
        <v>45841</v>
      </c>
      <c r="C3349" s="10">
        <f>DATE(YEAR(orders[[#This Row],[order_date]]), MONTH(orders[[#This Row],[order_date]]), 1)</f>
        <v>45839</v>
      </c>
      <c r="D3349" t="s">
        <v>2699</v>
      </c>
      <c r="E3349" t="s">
        <v>589</v>
      </c>
      <c r="F3349" t="str">
        <f>VLOOKUP(orders[[#This Row],[product_id]],Products!A:C,3,0)</f>
        <v>Appliances</v>
      </c>
      <c r="G3349">
        <v>2</v>
      </c>
      <c r="H3349" s="6">
        <v>9.7718289691180724E-2</v>
      </c>
      <c r="I3349" s="2">
        <f>VLOOKUP($E3349,
Products!$A$1:$F$201,MATCH(Orders!I$1,Products!$A$1:$F$1,0),0)</f>
        <v>6227.1351854710047</v>
      </c>
      <c r="J3349" s="2">
        <f>VLOOKUP($E3349,
Products!$A$1:$F$201,MATCH(Orders!J$1,Products!$A$1:$F$1,0),0)</f>
        <v>4146.7707671772396</v>
      </c>
    </row>
    <row r="3350" spans="1:10">
      <c r="A3350">
        <v>3349</v>
      </c>
      <c r="B3350" s="4">
        <v>45401</v>
      </c>
      <c r="C3350" s="10">
        <f>DATE(YEAR(orders[[#This Row],[order_date]]), MONTH(orders[[#This Row],[order_date]]), 1)</f>
        <v>45383</v>
      </c>
      <c r="D3350" t="s">
        <v>1659</v>
      </c>
      <c r="E3350" t="s">
        <v>639</v>
      </c>
      <c r="F3350" t="str">
        <f>VLOOKUP(orders[[#This Row],[product_id]],Products!A:C,3,0)</f>
        <v>Appliances</v>
      </c>
      <c r="G3350">
        <v>3</v>
      </c>
      <c r="H3350" s="6">
        <v>0.11371234988190922</v>
      </c>
      <c r="I3350" s="2">
        <f>VLOOKUP($E3350,
Products!$A$1:$F$201,MATCH(Orders!I$1,Products!$A$1:$F$1,0),0)</f>
        <v>2320.8560923599921</v>
      </c>
      <c r="J3350" s="2">
        <f>VLOOKUP($E3350,
Products!$A$1:$F$201,MATCH(Orders!J$1,Products!$A$1:$F$1,0),0)</f>
        <v>1750.110004830213</v>
      </c>
    </row>
    <row r="3351" spans="1:10">
      <c r="A3351">
        <v>3350</v>
      </c>
      <c r="B3351" s="4">
        <v>44953</v>
      </c>
      <c r="C3351" s="10">
        <f>DATE(YEAR(orders[[#This Row],[order_date]]), MONTH(orders[[#This Row],[order_date]]), 1)</f>
        <v>44927</v>
      </c>
      <c r="D3351" t="s">
        <v>774</v>
      </c>
      <c r="E3351" t="s">
        <v>564</v>
      </c>
      <c r="F3351" t="str">
        <f>VLOOKUP(orders[[#This Row],[product_id]],Products!A:C,3,0)</f>
        <v>Electronics</v>
      </c>
      <c r="G3351">
        <v>2</v>
      </c>
      <c r="H3351" s="6">
        <v>0.21785513915750021</v>
      </c>
      <c r="I3351" s="2">
        <f>VLOOKUP($E3351,
Products!$A$1:$F$201,MATCH(Orders!I$1,Products!$A$1:$F$1,0),0)</f>
        <v>21989.290766910399</v>
      </c>
      <c r="J3351" s="2">
        <f>VLOOKUP($E3351,
Products!$A$1:$F$201,MATCH(Orders!J$1,Products!$A$1:$F$1,0),0)</f>
        <v>15566.99865864101</v>
      </c>
    </row>
    <row r="3352" spans="1:10">
      <c r="A3352">
        <v>3351</v>
      </c>
      <c r="B3352" s="4">
        <v>45868</v>
      </c>
      <c r="C3352" s="10">
        <f>DATE(YEAR(orders[[#This Row],[order_date]]), MONTH(orders[[#This Row],[order_date]]), 1)</f>
        <v>45839</v>
      </c>
      <c r="D3352" t="s">
        <v>2572</v>
      </c>
      <c r="E3352" t="s">
        <v>595</v>
      </c>
      <c r="F3352" t="str">
        <f>VLOOKUP(orders[[#This Row],[product_id]],Products!A:C,3,0)</f>
        <v>Electronics</v>
      </c>
      <c r="G3352">
        <v>1</v>
      </c>
      <c r="H3352" s="6">
        <v>0.21380165444346108</v>
      </c>
      <c r="I3352" s="2">
        <f>VLOOKUP($E3352,
Products!$A$1:$F$201,MATCH(Orders!I$1,Products!$A$1:$F$1,0),0)</f>
        <v>2368.316565735005</v>
      </c>
      <c r="J3352" s="2">
        <f>VLOOKUP($E3352,
Products!$A$1:$F$201,MATCH(Orders!J$1,Products!$A$1:$F$1,0),0)</f>
        <v>1668.7588573553539</v>
      </c>
    </row>
    <row r="3353" spans="1:10">
      <c r="A3353">
        <v>3352</v>
      </c>
      <c r="B3353" s="4">
        <v>45728</v>
      </c>
      <c r="C3353" s="10">
        <f>DATE(YEAR(orders[[#This Row],[order_date]]), MONTH(orders[[#This Row],[order_date]]), 1)</f>
        <v>45717</v>
      </c>
      <c r="D3353" t="s">
        <v>2654</v>
      </c>
      <c r="E3353" t="s">
        <v>575</v>
      </c>
      <c r="F3353" t="str">
        <f>VLOOKUP(orders[[#This Row],[product_id]],Products!A:C,3,0)</f>
        <v>Appliances</v>
      </c>
      <c r="G3353">
        <v>2</v>
      </c>
      <c r="H3353" s="6">
        <v>9.087154840957723E-2</v>
      </c>
      <c r="I3353" s="2">
        <f>VLOOKUP($E3353,
Products!$A$1:$F$201,MATCH(Orders!I$1,Products!$A$1:$F$1,0),0)</f>
        <v>25283.54628276427</v>
      </c>
      <c r="J3353" s="2">
        <f>VLOOKUP($E3353,
Products!$A$1:$F$201,MATCH(Orders!J$1,Products!$A$1:$F$1,0),0)</f>
        <v>19310.503554692368</v>
      </c>
    </row>
    <row r="3354" spans="1:10">
      <c r="A3354">
        <v>3353</v>
      </c>
      <c r="B3354" s="4">
        <v>45727</v>
      </c>
      <c r="C3354" s="10">
        <f>DATE(YEAR(orders[[#This Row],[order_date]]), MONTH(orders[[#This Row],[order_date]]), 1)</f>
        <v>45717</v>
      </c>
      <c r="D3354" t="s">
        <v>4607</v>
      </c>
      <c r="E3354" t="s">
        <v>672</v>
      </c>
      <c r="F3354" t="str">
        <f>VLOOKUP(orders[[#This Row],[product_id]],Products!A:C,3,0)</f>
        <v>Electronics</v>
      </c>
      <c r="G3354">
        <v>2</v>
      </c>
      <c r="H3354" s="6">
        <v>0.21271378054751122</v>
      </c>
      <c r="I3354" s="2">
        <f>VLOOKUP($E3354,
Products!$A$1:$F$201,MATCH(Orders!I$1,Products!$A$1:$F$1,0),0)</f>
        <v>29856.340212906369</v>
      </c>
      <c r="J3354" s="2">
        <f>VLOOKUP($E3354,
Products!$A$1:$F$201,MATCH(Orders!J$1,Products!$A$1:$F$1,0),0)</f>
        <v>19759.064823078941</v>
      </c>
    </row>
    <row r="3355" spans="1:10">
      <c r="A3355">
        <v>3354</v>
      </c>
      <c r="B3355" s="4">
        <v>45786</v>
      </c>
      <c r="C3355" s="10">
        <f>DATE(YEAR(orders[[#This Row],[order_date]]), MONTH(orders[[#This Row],[order_date]]), 1)</f>
        <v>45778</v>
      </c>
      <c r="D3355" t="s">
        <v>4214</v>
      </c>
      <c r="E3355" t="s">
        <v>690</v>
      </c>
      <c r="F3355" t="str">
        <f>VLOOKUP(orders[[#This Row],[product_id]],Products!A:C,3,0)</f>
        <v>Electronics</v>
      </c>
      <c r="G3355">
        <v>3</v>
      </c>
      <c r="H3355" s="6">
        <v>0.12165880114153814</v>
      </c>
      <c r="I3355" s="2">
        <f>VLOOKUP($E3355,
Products!$A$1:$F$201,MATCH(Orders!I$1,Products!$A$1:$F$1,0),0)</f>
        <v>2338.2059552139431</v>
      </c>
      <c r="J3355" s="2">
        <f>VLOOKUP($E3355,
Products!$A$1:$F$201,MATCH(Orders!J$1,Products!$A$1:$F$1,0),0)</f>
        <v>1708.028418793489</v>
      </c>
    </row>
    <row r="3356" spans="1:10">
      <c r="A3356">
        <v>3355</v>
      </c>
      <c r="B3356" s="4">
        <v>45790</v>
      </c>
      <c r="C3356" s="10">
        <f>DATE(YEAR(orders[[#This Row],[order_date]]), MONTH(orders[[#This Row],[order_date]]), 1)</f>
        <v>45778</v>
      </c>
      <c r="D3356" t="s">
        <v>1006</v>
      </c>
      <c r="E3356" t="s">
        <v>687</v>
      </c>
      <c r="F3356" t="str">
        <f>VLOOKUP(orders[[#This Row],[product_id]],Products!A:C,3,0)</f>
        <v>Electronics</v>
      </c>
      <c r="G3356">
        <v>3</v>
      </c>
      <c r="H3356" s="6">
        <v>0.20687535828661865</v>
      </c>
      <c r="I3356" s="2">
        <f>VLOOKUP($E3356,
Products!$A$1:$F$201,MATCH(Orders!I$1,Products!$A$1:$F$1,0),0)</f>
        <v>12143.737276429891</v>
      </c>
      <c r="J3356" s="2">
        <f>VLOOKUP($E3356,
Products!$A$1:$F$201,MATCH(Orders!J$1,Products!$A$1:$F$1,0),0)</f>
        <v>9077.1957392673976</v>
      </c>
    </row>
    <row r="3357" spans="1:10">
      <c r="A3357">
        <v>3356</v>
      </c>
      <c r="B3357" s="4">
        <v>45616</v>
      </c>
      <c r="C3357" s="10">
        <f>DATE(YEAR(orders[[#This Row],[order_date]]), MONTH(orders[[#This Row],[order_date]]), 1)</f>
        <v>45597</v>
      </c>
      <c r="D3357" t="s">
        <v>732</v>
      </c>
      <c r="E3357" t="s">
        <v>565</v>
      </c>
      <c r="F3357" t="str">
        <f>VLOOKUP(orders[[#This Row],[product_id]],Products!A:C,3,0)</f>
        <v>Electronics</v>
      </c>
      <c r="G3357">
        <v>3</v>
      </c>
      <c r="H3357" s="6">
        <v>0.10053042934857061</v>
      </c>
      <c r="I3357" s="2">
        <f>VLOOKUP($E3357,
Products!$A$1:$F$201,MATCH(Orders!I$1,Products!$A$1:$F$1,0),0)</f>
        <v>2327.4213408101141</v>
      </c>
      <c r="J3357" s="2">
        <f>VLOOKUP($E3357,
Products!$A$1:$F$201,MATCH(Orders!J$1,Products!$A$1:$F$1,0),0)</f>
        <v>1682.0944582406071</v>
      </c>
    </row>
    <row r="3358" spans="1:10">
      <c r="A3358">
        <v>3357</v>
      </c>
      <c r="B3358" s="4">
        <v>45665</v>
      </c>
      <c r="C3358" s="10">
        <f>DATE(YEAR(orders[[#This Row],[order_date]]), MONTH(orders[[#This Row],[order_date]]), 1)</f>
        <v>45658</v>
      </c>
      <c r="D3358" t="s">
        <v>4405</v>
      </c>
      <c r="E3358" t="s">
        <v>650</v>
      </c>
      <c r="F3358" t="str">
        <f>VLOOKUP(orders[[#This Row],[product_id]],Products!A:C,3,0)</f>
        <v>Electronics</v>
      </c>
      <c r="G3358">
        <v>1</v>
      </c>
      <c r="H3358" s="6">
        <v>0.23782344205983061</v>
      </c>
      <c r="I3358" s="2">
        <f>VLOOKUP($E3358,
Products!$A$1:$F$201,MATCH(Orders!I$1,Products!$A$1:$F$1,0),0)</f>
        <v>12936.529609330941</v>
      </c>
      <c r="J3358" s="2">
        <f>VLOOKUP($E3358,
Products!$A$1:$F$201,MATCH(Orders!J$1,Products!$A$1:$F$1,0),0)</f>
        <v>9465.2602677376308</v>
      </c>
    </row>
    <row r="3359" spans="1:10">
      <c r="A3359">
        <v>3358</v>
      </c>
      <c r="B3359" s="4">
        <v>45341</v>
      </c>
      <c r="C3359" s="10">
        <f>DATE(YEAR(orders[[#This Row],[order_date]]), MONTH(orders[[#This Row],[order_date]]), 1)</f>
        <v>45323</v>
      </c>
      <c r="D3359" t="s">
        <v>3683</v>
      </c>
      <c r="E3359" t="s">
        <v>673</v>
      </c>
      <c r="F3359" t="str">
        <f>VLOOKUP(orders[[#This Row],[product_id]],Products!A:C,3,0)</f>
        <v>Electronics</v>
      </c>
      <c r="G3359">
        <v>1</v>
      </c>
      <c r="H3359" s="6">
        <v>0.22410846174929397</v>
      </c>
      <c r="I3359" s="2">
        <f>VLOOKUP($E3359,
Products!$A$1:$F$201,MATCH(Orders!I$1,Products!$A$1:$F$1,0),0)</f>
        <v>19770.070105413852</v>
      </c>
      <c r="J3359" s="2">
        <f>VLOOKUP($E3359,
Products!$A$1:$F$201,MATCH(Orders!J$1,Products!$A$1:$F$1,0),0)</f>
        <v>14414.291574648811</v>
      </c>
    </row>
    <row r="3360" spans="1:10">
      <c r="A3360">
        <v>3359</v>
      </c>
      <c r="B3360" s="4">
        <v>45908</v>
      </c>
      <c r="C3360" s="10">
        <f>DATE(YEAR(orders[[#This Row],[order_date]]), MONTH(orders[[#This Row],[order_date]]), 1)</f>
        <v>45901</v>
      </c>
      <c r="D3360" t="s">
        <v>3407</v>
      </c>
      <c r="E3360" t="s">
        <v>571</v>
      </c>
      <c r="F3360" t="str">
        <f>VLOOKUP(orders[[#This Row],[product_id]],Products!A:C,3,0)</f>
        <v>Electronics</v>
      </c>
      <c r="G3360">
        <v>1</v>
      </c>
      <c r="H3360" s="6">
        <v>0.20244452463024742</v>
      </c>
      <c r="I3360" s="2">
        <f>VLOOKUP($E3360,
Products!$A$1:$F$201,MATCH(Orders!I$1,Products!$A$1:$F$1,0),0)</f>
        <v>30022.150567424669</v>
      </c>
      <c r="J3360" s="2">
        <f>VLOOKUP($E3360,
Products!$A$1:$F$201,MATCH(Orders!J$1,Products!$A$1:$F$1,0),0)</f>
        <v>21451.61875289512</v>
      </c>
    </row>
    <row r="3361" spans="1:10">
      <c r="A3361">
        <v>3360</v>
      </c>
      <c r="B3361" s="4">
        <v>45355</v>
      </c>
      <c r="C3361" s="10">
        <f>DATE(YEAR(orders[[#This Row],[order_date]]), MONTH(orders[[#This Row],[order_date]]), 1)</f>
        <v>45352</v>
      </c>
      <c r="D3361" t="s">
        <v>3306</v>
      </c>
      <c r="E3361" t="s">
        <v>620</v>
      </c>
      <c r="F3361" t="str">
        <f>VLOOKUP(orders[[#This Row],[product_id]],Products!A:C,3,0)</f>
        <v>Electronics</v>
      </c>
      <c r="G3361">
        <v>2</v>
      </c>
      <c r="H3361" s="6">
        <v>0.11417011300721752</v>
      </c>
      <c r="I3361" s="2">
        <f>VLOOKUP($E3361,
Products!$A$1:$F$201,MATCH(Orders!I$1,Products!$A$1:$F$1,0),0)</f>
        <v>23669.635851452331</v>
      </c>
      <c r="J3361" s="2">
        <f>VLOOKUP($E3361,
Products!$A$1:$F$201,MATCH(Orders!J$1,Products!$A$1:$F$1,0),0)</f>
        <v>17880.752220874681</v>
      </c>
    </row>
    <row r="3362" spans="1:10">
      <c r="A3362">
        <v>3361</v>
      </c>
      <c r="B3362" s="4">
        <v>44967</v>
      </c>
      <c r="C3362" s="10">
        <f>DATE(YEAR(orders[[#This Row],[order_date]]), MONTH(orders[[#This Row],[order_date]]), 1)</f>
        <v>44958</v>
      </c>
      <c r="D3362" t="s">
        <v>2859</v>
      </c>
      <c r="E3362" t="s">
        <v>629</v>
      </c>
      <c r="F3362" t="str">
        <f>VLOOKUP(orders[[#This Row],[product_id]],Products!A:C,3,0)</f>
        <v>Electronics</v>
      </c>
      <c r="G3362">
        <v>2</v>
      </c>
      <c r="H3362" s="6">
        <v>0.22374835023458775</v>
      </c>
      <c r="I3362" s="2">
        <f>VLOOKUP($E3362,
Products!$A$1:$F$201,MATCH(Orders!I$1,Products!$A$1:$F$1,0),0)</f>
        <v>12411.13061655427</v>
      </c>
      <c r="J3362" s="2">
        <f>VLOOKUP($E3362,
Products!$A$1:$F$201,MATCH(Orders!J$1,Products!$A$1:$F$1,0),0)</f>
        <v>9821.2729118635452</v>
      </c>
    </row>
    <row r="3363" spans="1:10">
      <c r="A3363">
        <v>3362</v>
      </c>
      <c r="B3363" s="4">
        <v>45831</v>
      </c>
      <c r="C3363" s="10">
        <f>DATE(YEAR(orders[[#This Row],[order_date]]), MONTH(orders[[#This Row],[order_date]]), 1)</f>
        <v>45809</v>
      </c>
      <c r="D3363" t="s">
        <v>1291</v>
      </c>
      <c r="E3363" t="s">
        <v>687</v>
      </c>
      <c r="F3363" t="str">
        <f>VLOOKUP(orders[[#This Row],[product_id]],Products!A:C,3,0)</f>
        <v>Electronics</v>
      </c>
      <c r="G3363">
        <v>1</v>
      </c>
      <c r="H3363" s="6">
        <v>0.23127641318881381</v>
      </c>
      <c r="I3363" s="2">
        <f>VLOOKUP($E3363,
Products!$A$1:$F$201,MATCH(Orders!I$1,Products!$A$1:$F$1,0),0)</f>
        <v>12143.737276429891</v>
      </c>
      <c r="J3363" s="2">
        <f>VLOOKUP($E3363,
Products!$A$1:$F$201,MATCH(Orders!J$1,Products!$A$1:$F$1,0),0)</f>
        <v>9077.1957392673976</v>
      </c>
    </row>
    <row r="3364" spans="1:10">
      <c r="A3364">
        <v>3363</v>
      </c>
      <c r="B3364" s="4">
        <v>45938</v>
      </c>
      <c r="C3364" s="10">
        <f>DATE(YEAR(orders[[#This Row],[order_date]]), MONTH(orders[[#This Row],[order_date]]), 1)</f>
        <v>45931</v>
      </c>
      <c r="D3364" t="s">
        <v>3325</v>
      </c>
      <c r="E3364" t="s">
        <v>576</v>
      </c>
      <c r="F3364" t="str">
        <f>VLOOKUP(orders[[#This Row],[product_id]],Products!A:C,3,0)</f>
        <v>Electronics</v>
      </c>
      <c r="G3364">
        <v>1</v>
      </c>
      <c r="H3364" s="6">
        <v>0.20319825368210445</v>
      </c>
      <c r="I3364" s="2">
        <f>VLOOKUP($E3364,
Products!$A$1:$F$201,MATCH(Orders!I$1,Products!$A$1:$F$1,0),0)</f>
        <v>12571.90922514794</v>
      </c>
      <c r="J3364" s="2">
        <f>VLOOKUP($E3364,
Products!$A$1:$F$201,MATCH(Orders!J$1,Products!$A$1:$F$1,0),0)</f>
        <v>9314.5536289888332</v>
      </c>
    </row>
    <row r="3365" spans="1:10">
      <c r="A3365">
        <v>3364</v>
      </c>
      <c r="B3365" s="4">
        <v>45629</v>
      </c>
      <c r="C3365" s="10">
        <f>DATE(YEAR(orders[[#This Row],[order_date]]), MONTH(orders[[#This Row],[order_date]]), 1)</f>
        <v>45627</v>
      </c>
      <c r="D3365" t="s">
        <v>1515</v>
      </c>
      <c r="E3365" t="s">
        <v>549</v>
      </c>
      <c r="F3365" t="str">
        <f>VLOOKUP(orders[[#This Row],[product_id]],Products!A:C,3,0)</f>
        <v>Electronics</v>
      </c>
      <c r="G3365">
        <v>1</v>
      </c>
      <c r="H3365" s="6">
        <v>0.24638310208242023</v>
      </c>
      <c r="I3365" s="2">
        <f>VLOOKUP($E3365,
Products!$A$1:$F$201,MATCH(Orders!I$1,Products!$A$1:$F$1,0),0)</f>
        <v>32579.222893763279</v>
      </c>
      <c r="J3365" s="2">
        <f>VLOOKUP($E3365,
Products!$A$1:$F$201,MATCH(Orders!J$1,Products!$A$1:$F$1,0),0)</f>
        <v>22472.912188105081</v>
      </c>
    </row>
    <row r="3366" spans="1:10">
      <c r="A3366">
        <v>3365</v>
      </c>
      <c r="B3366" s="4">
        <v>45005</v>
      </c>
      <c r="C3366" s="10">
        <f>DATE(YEAR(orders[[#This Row],[order_date]]), MONTH(orders[[#This Row],[order_date]]), 1)</f>
        <v>44986</v>
      </c>
      <c r="D3366" t="s">
        <v>1339</v>
      </c>
      <c r="E3366" t="s">
        <v>589</v>
      </c>
      <c r="F3366" t="str">
        <f>VLOOKUP(orders[[#This Row],[product_id]],Products!A:C,3,0)</f>
        <v>Appliances</v>
      </c>
      <c r="G3366">
        <v>1</v>
      </c>
      <c r="H3366" s="6">
        <v>0.11608066606399288</v>
      </c>
      <c r="I3366" s="2">
        <f>VLOOKUP($E3366,
Products!$A$1:$F$201,MATCH(Orders!I$1,Products!$A$1:$F$1,0),0)</f>
        <v>6227.1351854710047</v>
      </c>
      <c r="J3366" s="2">
        <f>VLOOKUP($E3366,
Products!$A$1:$F$201,MATCH(Orders!J$1,Products!$A$1:$F$1,0),0)</f>
        <v>4146.7707671772396</v>
      </c>
    </row>
    <row r="3367" spans="1:10">
      <c r="A3367">
        <v>3366</v>
      </c>
      <c r="B3367" s="4">
        <v>45643</v>
      </c>
      <c r="C3367" s="10">
        <f>DATE(YEAR(orders[[#This Row],[order_date]]), MONTH(orders[[#This Row],[order_date]]), 1)</f>
        <v>45627</v>
      </c>
      <c r="D3367" t="s">
        <v>2444</v>
      </c>
      <c r="E3367" t="s">
        <v>700</v>
      </c>
      <c r="F3367" t="str">
        <f>VLOOKUP(orders[[#This Row],[product_id]],Products!A:C,3,0)</f>
        <v>Electronics</v>
      </c>
      <c r="G3367">
        <v>1</v>
      </c>
      <c r="H3367" s="6">
        <v>0.20629773432326667</v>
      </c>
      <c r="I3367" s="2">
        <f>VLOOKUP($E3367,
Products!$A$1:$F$201,MATCH(Orders!I$1,Products!$A$1:$F$1,0),0)</f>
        <v>11070.26215043813</v>
      </c>
      <c r="J3367" s="2">
        <f>VLOOKUP($E3367,
Products!$A$1:$F$201,MATCH(Orders!J$1,Products!$A$1:$F$1,0),0)</f>
        <v>7867.3909748932683</v>
      </c>
    </row>
    <row r="3368" spans="1:10">
      <c r="A3368">
        <v>3367</v>
      </c>
      <c r="B3368" s="4">
        <v>45470</v>
      </c>
      <c r="C3368" s="10">
        <f>DATE(YEAR(orders[[#This Row],[order_date]]), MONTH(orders[[#This Row],[order_date]]), 1)</f>
        <v>45444</v>
      </c>
      <c r="D3368" t="s">
        <v>3788</v>
      </c>
      <c r="E3368" t="s">
        <v>562</v>
      </c>
      <c r="F3368" t="str">
        <f>VLOOKUP(orders[[#This Row],[product_id]],Products!A:C,3,0)</f>
        <v>Electronics</v>
      </c>
      <c r="G3368">
        <v>1</v>
      </c>
      <c r="H3368" s="6">
        <v>0.17871939817374749</v>
      </c>
      <c r="I3368" s="2">
        <f>VLOOKUP($E3368,
Products!$A$1:$F$201,MATCH(Orders!I$1,Products!$A$1:$F$1,0),0)</f>
        <v>2550.478597498749</v>
      </c>
      <c r="J3368" s="2">
        <f>VLOOKUP($E3368,
Products!$A$1:$F$201,MATCH(Orders!J$1,Products!$A$1:$F$1,0),0)</f>
        <v>1688.129752018375</v>
      </c>
    </row>
    <row r="3369" spans="1:10">
      <c r="A3369">
        <v>3368</v>
      </c>
      <c r="B3369" s="4">
        <v>45400</v>
      </c>
      <c r="C3369" s="10">
        <f>DATE(YEAR(orders[[#This Row],[order_date]]), MONTH(orders[[#This Row],[order_date]]), 1)</f>
        <v>45383</v>
      </c>
      <c r="D3369" t="s">
        <v>3684</v>
      </c>
      <c r="E3369" t="s">
        <v>541</v>
      </c>
      <c r="F3369" t="str">
        <f>VLOOKUP(orders[[#This Row],[product_id]],Products!A:C,3,0)</f>
        <v>Appliances</v>
      </c>
      <c r="G3369">
        <v>1</v>
      </c>
      <c r="H3369" s="6">
        <v>8.8789781233109835E-2</v>
      </c>
      <c r="I3369" s="2">
        <f>VLOOKUP($E3369,
Products!$A$1:$F$201,MATCH(Orders!I$1,Products!$A$1:$F$1,0),0)</f>
        <v>2390.3651642386908</v>
      </c>
      <c r="J3369" s="2">
        <f>VLOOKUP($E3369,
Products!$A$1:$F$201,MATCH(Orders!J$1,Products!$A$1:$F$1,0),0)</f>
        <v>1655.7504783617919</v>
      </c>
    </row>
    <row r="3370" spans="1:10">
      <c r="A3370">
        <v>3369</v>
      </c>
      <c r="B3370" s="4">
        <v>45220</v>
      </c>
      <c r="C3370" s="10">
        <f>DATE(YEAR(orders[[#This Row],[order_date]]), MONTH(orders[[#This Row],[order_date]]), 1)</f>
        <v>45200</v>
      </c>
      <c r="D3370" t="s">
        <v>1364</v>
      </c>
      <c r="E3370" t="s">
        <v>562</v>
      </c>
      <c r="F3370" t="str">
        <f>VLOOKUP(orders[[#This Row],[product_id]],Products!A:C,3,0)</f>
        <v>Electronics</v>
      </c>
      <c r="G3370">
        <v>1</v>
      </c>
      <c r="H3370" s="6">
        <v>0.19876269516519582</v>
      </c>
      <c r="I3370" s="2">
        <f>VLOOKUP($E3370,
Products!$A$1:$F$201,MATCH(Orders!I$1,Products!$A$1:$F$1,0),0)</f>
        <v>2550.478597498749</v>
      </c>
      <c r="J3370" s="2">
        <f>VLOOKUP($E3370,
Products!$A$1:$F$201,MATCH(Orders!J$1,Products!$A$1:$F$1,0),0)</f>
        <v>1688.129752018375</v>
      </c>
    </row>
    <row r="3371" spans="1:10">
      <c r="A3371">
        <v>3370</v>
      </c>
      <c r="B3371" s="4">
        <v>45536</v>
      </c>
      <c r="C3371" s="10">
        <f>DATE(YEAR(orders[[#This Row],[order_date]]), MONTH(orders[[#This Row],[order_date]]), 1)</f>
        <v>45536</v>
      </c>
      <c r="D3371" t="s">
        <v>1945</v>
      </c>
      <c r="E3371" t="s">
        <v>626</v>
      </c>
      <c r="F3371" t="str">
        <f>VLOOKUP(orders[[#This Row],[product_id]],Products!A:C,3,0)</f>
        <v>Electronics</v>
      </c>
      <c r="G3371">
        <v>1</v>
      </c>
      <c r="H3371" s="6">
        <v>0.21992924455586893</v>
      </c>
      <c r="I3371" s="2">
        <f>VLOOKUP($E3371,
Products!$A$1:$F$201,MATCH(Orders!I$1,Products!$A$1:$F$1,0),0)</f>
        <v>19602.440815481601</v>
      </c>
      <c r="J3371" s="2">
        <f>VLOOKUP($E3371,
Products!$A$1:$F$201,MATCH(Orders!J$1,Products!$A$1:$F$1,0),0)</f>
        <v>14427.862284038891</v>
      </c>
    </row>
    <row r="3372" spans="1:10">
      <c r="A3372">
        <v>3371</v>
      </c>
      <c r="B3372" s="4">
        <v>45062</v>
      </c>
      <c r="C3372" s="10">
        <f>DATE(YEAR(orders[[#This Row],[order_date]]), MONTH(orders[[#This Row],[order_date]]), 1)</f>
        <v>45047</v>
      </c>
      <c r="D3372" t="s">
        <v>3639</v>
      </c>
      <c r="E3372" t="s">
        <v>676</v>
      </c>
      <c r="F3372" t="str">
        <f>VLOOKUP(orders[[#This Row],[product_id]],Products!A:C,3,0)</f>
        <v>Electronics</v>
      </c>
      <c r="G3372">
        <v>1</v>
      </c>
      <c r="H3372" s="6">
        <v>0.12471237941038855</v>
      </c>
      <c r="I3372" s="2">
        <f>VLOOKUP($E3372,
Products!$A$1:$F$201,MATCH(Orders!I$1,Products!$A$1:$F$1,0),0)</f>
        <v>30008.64884218746</v>
      </c>
      <c r="J3372" s="2">
        <f>VLOOKUP($E3372,
Products!$A$1:$F$201,MATCH(Orders!J$1,Products!$A$1:$F$1,0),0)</f>
        <v>19907.2372539471</v>
      </c>
    </row>
    <row r="3373" spans="1:10">
      <c r="A3373">
        <v>3372</v>
      </c>
      <c r="B3373" s="4">
        <v>45410</v>
      </c>
      <c r="C3373" s="10">
        <f>DATE(YEAR(orders[[#This Row],[order_date]]), MONTH(orders[[#This Row],[order_date]]), 1)</f>
        <v>45383</v>
      </c>
      <c r="D3373" t="s">
        <v>3074</v>
      </c>
      <c r="E3373" t="s">
        <v>549</v>
      </c>
      <c r="F3373" t="str">
        <f>VLOOKUP(orders[[#This Row],[product_id]],Products!A:C,3,0)</f>
        <v>Electronics</v>
      </c>
      <c r="G3373">
        <v>1</v>
      </c>
      <c r="H3373" s="6">
        <v>0.21902364041242953</v>
      </c>
      <c r="I3373" s="2">
        <f>VLOOKUP($E3373,
Products!$A$1:$F$201,MATCH(Orders!I$1,Products!$A$1:$F$1,0),0)</f>
        <v>32579.222893763279</v>
      </c>
      <c r="J3373" s="2">
        <f>VLOOKUP($E3373,
Products!$A$1:$F$201,MATCH(Orders!J$1,Products!$A$1:$F$1,0),0)</f>
        <v>22472.912188105081</v>
      </c>
    </row>
    <row r="3374" spans="1:10">
      <c r="A3374">
        <v>3373</v>
      </c>
      <c r="B3374" s="4">
        <v>45740</v>
      </c>
      <c r="C3374" s="10">
        <f>DATE(YEAR(orders[[#This Row],[order_date]]), MONTH(orders[[#This Row],[order_date]]), 1)</f>
        <v>45717</v>
      </c>
      <c r="D3374" t="s">
        <v>1165</v>
      </c>
      <c r="E3374" t="s">
        <v>567</v>
      </c>
      <c r="F3374" t="str">
        <f>VLOOKUP(orders[[#This Row],[product_id]],Products!A:C,3,0)</f>
        <v>Electronics</v>
      </c>
      <c r="G3374">
        <v>2</v>
      </c>
      <c r="H3374" s="6">
        <v>0.11394572844140817</v>
      </c>
      <c r="I3374" s="2">
        <f>VLOOKUP($E3374,
Products!$A$1:$F$201,MATCH(Orders!I$1,Products!$A$1:$F$1,0),0)</f>
        <v>17514.171240093368</v>
      </c>
      <c r="J3374" s="2">
        <f>VLOOKUP($E3374,
Products!$A$1:$F$201,MATCH(Orders!J$1,Products!$A$1:$F$1,0),0)</f>
        <v>12226.76247250809</v>
      </c>
    </row>
    <row r="3375" spans="1:10">
      <c r="A3375">
        <v>3374</v>
      </c>
      <c r="B3375" s="4">
        <v>45481</v>
      </c>
      <c r="C3375" s="10">
        <f>DATE(YEAR(orders[[#This Row],[order_date]]), MONTH(orders[[#This Row],[order_date]]), 1)</f>
        <v>45474</v>
      </c>
      <c r="D3375" t="s">
        <v>4592</v>
      </c>
      <c r="E3375" t="s">
        <v>620</v>
      </c>
      <c r="F3375" t="str">
        <f>VLOOKUP(orders[[#This Row],[product_id]],Products!A:C,3,0)</f>
        <v>Electronics</v>
      </c>
      <c r="G3375">
        <v>1</v>
      </c>
      <c r="H3375" s="6">
        <v>0.1887101275250895</v>
      </c>
      <c r="I3375" s="2">
        <f>VLOOKUP($E3375,
Products!$A$1:$F$201,MATCH(Orders!I$1,Products!$A$1:$F$1,0),0)</f>
        <v>23669.635851452331</v>
      </c>
      <c r="J3375" s="2">
        <f>VLOOKUP($E3375,
Products!$A$1:$F$201,MATCH(Orders!J$1,Products!$A$1:$F$1,0),0)</f>
        <v>17880.752220874681</v>
      </c>
    </row>
    <row r="3376" spans="1:10">
      <c r="A3376">
        <v>3375</v>
      </c>
      <c r="B3376" s="4">
        <v>44972</v>
      </c>
      <c r="C3376" s="10">
        <f>DATE(YEAR(orders[[#This Row],[order_date]]), MONTH(orders[[#This Row],[order_date]]), 1)</f>
        <v>44958</v>
      </c>
      <c r="D3376" t="s">
        <v>4303</v>
      </c>
      <c r="E3376" t="s">
        <v>588</v>
      </c>
      <c r="F3376" t="str">
        <f>VLOOKUP(orders[[#This Row],[product_id]],Products!A:C,3,0)</f>
        <v>Electronics</v>
      </c>
      <c r="G3376">
        <v>2</v>
      </c>
      <c r="H3376" s="6">
        <v>0.2197705747734561</v>
      </c>
      <c r="I3376" s="2">
        <f>VLOOKUP($E3376,
Products!$A$1:$F$201,MATCH(Orders!I$1,Products!$A$1:$F$1,0),0)</f>
        <v>32539.342481911372</v>
      </c>
      <c r="J3376" s="2">
        <f>VLOOKUP($E3376,
Products!$A$1:$F$201,MATCH(Orders!J$1,Products!$A$1:$F$1,0),0)</f>
        <v>21531.252982830021</v>
      </c>
    </row>
    <row r="3377" spans="1:10">
      <c r="A3377">
        <v>3376</v>
      </c>
      <c r="B3377" s="4">
        <v>45998</v>
      </c>
      <c r="C3377" s="10">
        <f>DATE(YEAR(orders[[#This Row],[order_date]]), MONTH(orders[[#This Row],[order_date]]), 1)</f>
        <v>45992</v>
      </c>
      <c r="D3377" t="s">
        <v>3332</v>
      </c>
      <c r="E3377" t="s">
        <v>566</v>
      </c>
      <c r="F3377" t="str">
        <f>VLOOKUP(orders[[#This Row],[product_id]],Products!A:C,3,0)</f>
        <v>Electronics</v>
      </c>
      <c r="G3377">
        <v>2</v>
      </c>
      <c r="H3377" s="6">
        <v>0.12189354054728199</v>
      </c>
      <c r="I3377" s="2">
        <f>VLOOKUP($E3377,
Products!$A$1:$F$201,MATCH(Orders!I$1,Products!$A$1:$F$1,0),0)</f>
        <v>16858.5225334635</v>
      </c>
      <c r="J3377" s="2">
        <f>VLOOKUP($E3377,
Products!$A$1:$F$201,MATCH(Orders!J$1,Products!$A$1:$F$1,0),0)</f>
        <v>11855.743620634101</v>
      </c>
    </row>
    <row r="3378" spans="1:10">
      <c r="A3378">
        <v>3377</v>
      </c>
      <c r="B3378" s="4">
        <v>45124</v>
      </c>
      <c r="C3378" s="10">
        <f>DATE(YEAR(orders[[#This Row],[order_date]]), MONTH(orders[[#This Row],[order_date]]), 1)</f>
        <v>45108</v>
      </c>
      <c r="D3378" t="s">
        <v>4469</v>
      </c>
      <c r="E3378" t="s">
        <v>599</v>
      </c>
      <c r="F3378" t="str">
        <f>VLOOKUP(orders[[#This Row],[product_id]],Products!A:C,3,0)</f>
        <v>Electronics</v>
      </c>
      <c r="G3378">
        <v>2</v>
      </c>
      <c r="H3378" s="6">
        <v>0.18572791567413693</v>
      </c>
      <c r="I3378" s="2">
        <f>VLOOKUP($E3378,
Products!$A$1:$F$201,MATCH(Orders!I$1,Products!$A$1:$F$1,0),0)</f>
        <v>24019.70637428105</v>
      </c>
      <c r="J3378" s="2">
        <f>VLOOKUP($E3378,
Products!$A$1:$F$201,MATCH(Orders!J$1,Products!$A$1:$F$1,0),0)</f>
        <v>16602.559277417411</v>
      </c>
    </row>
    <row r="3379" spans="1:10">
      <c r="A3379">
        <v>3378</v>
      </c>
      <c r="B3379" s="4">
        <v>45010</v>
      </c>
      <c r="C3379" s="10">
        <f>DATE(YEAR(orders[[#This Row],[order_date]]), MONTH(orders[[#This Row],[order_date]]), 1)</f>
        <v>44986</v>
      </c>
      <c r="D3379" t="s">
        <v>3630</v>
      </c>
      <c r="E3379" t="s">
        <v>516</v>
      </c>
      <c r="F3379" t="str">
        <f>VLOOKUP(orders[[#This Row],[product_id]],Products!A:C,3,0)</f>
        <v>Electronics</v>
      </c>
      <c r="G3379">
        <v>2</v>
      </c>
      <c r="H3379" s="6">
        <v>0.16373156579823711</v>
      </c>
      <c r="I3379" s="2">
        <f>VLOOKUP($E3379,
Products!$A$1:$F$201,MATCH(Orders!I$1,Products!$A$1:$F$1,0),0)</f>
        <v>12594.36437895595</v>
      </c>
      <c r="J3379" s="2">
        <f>VLOOKUP($E3379,
Products!$A$1:$F$201,MATCH(Orders!J$1,Products!$A$1:$F$1,0),0)</f>
        <v>9909.7267986522402</v>
      </c>
    </row>
    <row r="3380" spans="1:10">
      <c r="A3380">
        <v>3379</v>
      </c>
      <c r="B3380" s="4">
        <v>45469</v>
      </c>
      <c r="C3380" s="10">
        <f>DATE(YEAR(orders[[#This Row],[order_date]]), MONTH(orders[[#This Row],[order_date]]), 1)</f>
        <v>45444</v>
      </c>
      <c r="D3380" t="s">
        <v>3507</v>
      </c>
      <c r="E3380" t="s">
        <v>582</v>
      </c>
      <c r="F3380" t="str">
        <f>VLOOKUP(orders[[#This Row],[product_id]],Products!A:C,3,0)</f>
        <v>Electronics</v>
      </c>
      <c r="G3380">
        <v>3</v>
      </c>
      <c r="H3380" s="6">
        <v>0.19109140335172503</v>
      </c>
      <c r="I3380" s="2">
        <f>VLOOKUP($E3380,
Products!$A$1:$F$201,MATCH(Orders!I$1,Products!$A$1:$F$1,0),0)</f>
        <v>16266.090182397211</v>
      </c>
      <c r="J3380" s="2">
        <f>VLOOKUP($E3380,
Products!$A$1:$F$201,MATCH(Orders!J$1,Products!$A$1:$F$1,0),0)</f>
        <v>11802.84602487359</v>
      </c>
    </row>
    <row r="3381" spans="1:10">
      <c r="A3381">
        <v>3380</v>
      </c>
      <c r="B3381" s="4">
        <v>44997</v>
      </c>
      <c r="C3381" s="10">
        <f>DATE(YEAR(orders[[#This Row],[order_date]]), MONTH(orders[[#This Row],[order_date]]), 1)</f>
        <v>44986</v>
      </c>
      <c r="D3381" t="s">
        <v>865</v>
      </c>
      <c r="E3381" t="s">
        <v>625</v>
      </c>
      <c r="F3381" t="str">
        <f>VLOOKUP(orders[[#This Row],[product_id]],Products!A:C,3,0)</f>
        <v>Electronics</v>
      </c>
      <c r="G3381">
        <v>1</v>
      </c>
      <c r="H3381" s="6">
        <v>0.16363331163321915</v>
      </c>
      <c r="I3381" s="2">
        <f>VLOOKUP($E3381,
Products!$A$1:$F$201,MATCH(Orders!I$1,Products!$A$1:$F$1,0),0)</f>
        <v>11578.815958005471</v>
      </c>
      <c r="J3381" s="2">
        <f>VLOOKUP($E3381,
Products!$A$1:$F$201,MATCH(Orders!J$1,Products!$A$1:$F$1,0),0)</f>
        <v>7854.7306959992193</v>
      </c>
    </row>
    <row r="3382" spans="1:10">
      <c r="A3382">
        <v>3381</v>
      </c>
      <c r="B3382" s="4">
        <v>45446</v>
      </c>
      <c r="C3382" s="10">
        <f>DATE(YEAR(orders[[#This Row],[order_date]]), MONTH(orders[[#This Row],[order_date]]), 1)</f>
        <v>45444</v>
      </c>
      <c r="D3382" t="s">
        <v>1169</v>
      </c>
      <c r="E3382" t="s">
        <v>666</v>
      </c>
      <c r="F3382" t="str">
        <f>VLOOKUP(orders[[#This Row],[product_id]],Products!A:C,3,0)</f>
        <v>Electronics</v>
      </c>
      <c r="G3382">
        <v>3</v>
      </c>
      <c r="H3382" s="6">
        <v>0.13763676160670399</v>
      </c>
      <c r="I3382" s="2">
        <f>VLOOKUP($E3382,
Products!$A$1:$F$201,MATCH(Orders!I$1,Products!$A$1:$F$1,0),0)</f>
        <v>28450.587044878092</v>
      </c>
      <c r="J3382" s="2">
        <f>VLOOKUP($E3382,
Products!$A$1:$F$201,MATCH(Orders!J$1,Products!$A$1:$F$1,0),0)</f>
        <v>22337.584649075441</v>
      </c>
    </row>
    <row r="3383" spans="1:10">
      <c r="A3383">
        <v>3382</v>
      </c>
      <c r="B3383" s="4">
        <v>45824</v>
      </c>
      <c r="C3383" s="10">
        <f>DATE(YEAR(orders[[#This Row],[order_date]]), MONTH(orders[[#This Row],[order_date]]), 1)</f>
        <v>45809</v>
      </c>
      <c r="D3383" t="s">
        <v>1703</v>
      </c>
      <c r="E3383" t="s">
        <v>607</v>
      </c>
      <c r="F3383" t="str">
        <f>VLOOKUP(orders[[#This Row],[product_id]],Products!A:C,3,0)</f>
        <v>Appliances</v>
      </c>
      <c r="G3383">
        <v>1</v>
      </c>
      <c r="H3383" s="6">
        <v>8.852723264692558E-2</v>
      </c>
      <c r="I3383" s="2">
        <f>VLOOKUP($E3383,
Products!$A$1:$F$201,MATCH(Orders!I$1,Products!$A$1:$F$1,0),0)</f>
        <v>6264.400042999192</v>
      </c>
      <c r="J3383" s="2">
        <f>VLOOKUP($E3383,
Products!$A$1:$F$201,MATCH(Orders!J$1,Products!$A$1:$F$1,0),0)</f>
        <v>4980.3849171743304</v>
      </c>
    </row>
    <row r="3384" spans="1:10">
      <c r="A3384">
        <v>3383</v>
      </c>
      <c r="B3384" s="4">
        <v>45839</v>
      </c>
      <c r="C3384" s="10">
        <f>DATE(YEAR(orders[[#This Row],[order_date]]), MONTH(orders[[#This Row],[order_date]]), 1)</f>
        <v>45839</v>
      </c>
      <c r="D3384" t="s">
        <v>2251</v>
      </c>
      <c r="E3384" t="s">
        <v>626</v>
      </c>
      <c r="F3384" t="str">
        <f>VLOOKUP(orders[[#This Row],[product_id]],Products!A:C,3,0)</f>
        <v>Electronics</v>
      </c>
      <c r="G3384">
        <v>1</v>
      </c>
      <c r="H3384" s="6">
        <v>0.22970506797519816</v>
      </c>
      <c r="I3384" s="2">
        <f>VLOOKUP($E3384,
Products!$A$1:$F$201,MATCH(Orders!I$1,Products!$A$1:$F$1,0),0)</f>
        <v>19602.440815481601</v>
      </c>
      <c r="J3384" s="2">
        <f>VLOOKUP($E3384,
Products!$A$1:$F$201,MATCH(Orders!J$1,Products!$A$1:$F$1,0),0)</f>
        <v>14427.862284038891</v>
      </c>
    </row>
    <row r="3385" spans="1:10">
      <c r="A3385">
        <v>3384</v>
      </c>
      <c r="B3385" s="4">
        <v>46002</v>
      </c>
      <c r="C3385" s="10">
        <f>DATE(YEAR(orders[[#This Row],[order_date]]), MONTH(orders[[#This Row],[order_date]]), 1)</f>
        <v>45992</v>
      </c>
      <c r="D3385" t="s">
        <v>4413</v>
      </c>
      <c r="E3385" t="s">
        <v>617</v>
      </c>
      <c r="F3385" t="str">
        <f>VLOOKUP(orders[[#This Row],[product_id]],Products!A:C,3,0)</f>
        <v>Electronics</v>
      </c>
      <c r="G3385">
        <v>1</v>
      </c>
      <c r="H3385" s="6">
        <v>0.12346824716633586</v>
      </c>
      <c r="I3385" s="2">
        <f>VLOOKUP($E3385,
Products!$A$1:$F$201,MATCH(Orders!I$1,Products!$A$1:$F$1,0),0)</f>
        <v>19466.867434847129</v>
      </c>
      <c r="J3385" s="2">
        <f>VLOOKUP($E3385,
Products!$A$1:$F$201,MATCH(Orders!J$1,Products!$A$1:$F$1,0),0)</f>
        <v>13371.790482684521</v>
      </c>
    </row>
    <row r="3386" spans="1:10">
      <c r="A3386">
        <v>3385</v>
      </c>
      <c r="B3386" s="4">
        <v>45995</v>
      </c>
      <c r="C3386" s="10">
        <f>DATE(YEAR(orders[[#This Row],[order_date]]), MONTH(orders[[#This Row],[order_date]]), 1)</f>
        <v>45992</v>
      </c>
      <c r="D3386" t="s">
        <v>4050</v>
      </c>
      <c r="E3386" t="s">
        <v>571</v>
      </c>
      <c r="F3386" t="str">
        <f>VLOOKUP(orders[[#This Row],[product_id]],Products!A:C,3,0)</f>
        <v>Electronics</v>
      </c>
      <c r="G3386">
        <v>1</v>
      </c>
      <c r="H3386" s="6">
        <v>0.11846719614613845</v>
      </c>
      <c r="I3386" s="2">
        <f>VLOOKUP($E3386,
Products!$A$1:$F$201,MATCH(Orders!I$1,Products!$A$1:$F$1,0),0)</f>
        <v>30022.150567424669</v>
      </c>
      <c r="J3386" s="2">
        <f>VLOOKUP($E3386,
Products!$A$1:$F$201,MATCH(Orders!J$1,Products!$A$1:$F$1,0),0)</f>
        <v>21451.61875289512</v>
      </c>
    </row>
    <row r="3387" spans="1:10">
      <c r="A3387">
        <v>3386</v>
      </c>
      <c r="B3387" s="4">
        <v>45219</v>
      </c>
      <c r="C3387" s="10">
        <f>DATE(YEAR(orders[[#This Row],[order_date]]), MONTH(orders[[#This Row],[order_date]]), 1)</f>
        <v>45200</v>
      </c>
      <c r="D3387" t="s">
        <v>2994</v>
      </c>
      <c r="E3387" t="s">
        <v>615</v>
      </c>
      <c r="F3387" t="str">
        <f>VLOOKUP(orders[[#This Row],[product_id]],Products!A:C,3,0)</f>
        <v>Electronics</v>
      </c>
      <c r="G3387">
        <v>3</v>
      </c>
      <c r="H3387" s="6">
        <v>0.11456192026854649</v>
      </c>
      <c r="I3387" s="2">
        <f>VLOOKUP($E3387,
Products!$A$1:$F$201,MATCH(Orders!I$1,Products!$A$1:$F$1,0),0)</f>
        <v>31155.43680046549</v>
      </c>
      <c r="J3387" s="2">
        <f>VLOOKUP($E3387,
Products!$A$1:$F$201,MATCH(Orders!J$1,Products!$A$1:$F$1,0),0)</f>
        <v>22320.078602545669</v>
      </c>
    </row>
    <row r="3388" spans="1:10">
      <c r="A3388">
        <v>3387</v>
      </c>
      <c r="B3388" s="4">
        <v>45864</v>
      </c>
      <c r="C3388" s="10">
        <f>DATE(YEAR(orders[[#This Row],[order_date]]), MONTH(orders[[#This Row],[order_date]]), 1)</f>
        <v>45839</v>
      </c>
      <c r="D3388" t="s">
        <v>1641</v>
      </c>
      <c r="E3388" t="s">
        <v>625</v>
      </c>
      <c r="F3388" t="str">
        <f>VLOOKUP(orders[[#This Row],[product_id]],Products!A:C,3,0)</f>
        <v>Electronics</v>
      </c>
      <c r="G3388">
        <v>2</v>
      </c>
      <c r="H3388" s="6">
        <v>0.11112319296433816</v>
      </c>
      <c r="I3388" s="2">
        <f>VLOOKUP($E3388,
Products!$A$1:$F$201,MATCH(Orders!I$1,Products!$A$1:$F$1,0),0)</f>
        <v>11578.815958005471</v>
      </c>
      <c r="J3388" s="2">
        <f>VLOOKUP($E3388,
Products!$A$1:$F$201,MATCH(Orders!J$1,Products!$A$1:$F$1,0),0)</f>
        <v>7854.7306959992193</v>
      </c>
    </row>
    <row r="3389" spans="1:10">
      <c r="A3389">
        <v>3388</v>
      </c>
      <c r="B3389" s="4">
        <v>45738</v>
      </c>
      <c r="C3389" s="10">
        <f>DATE(YEAR(orders[[#This Row],[order_date]]), MONTH(orders[[#This Row],[order_date]]), 1)</f>
        <v>45717</v>
      </c>
      <c r="D3389" t="s">
        <v>3717</v>
      </c>
      <c r="E3389" t="s">
        <v>528</v>
      </c>
      <c r="F3389" t="str">
        <f>VLOOKUP(orders[[#This Row],[product_id]],Products!A:C,3,0)</f>
        <v>Appliances</v>
      </c>
      <c r="G3389">
        <v>2</v>
      </c>
      <c r="H3389" s="6">
        <v>0.1160865803033938</v>
      </c>
      <c r="I3389" s="2">
        <f>VLOOKUP($E3389,
Products!$A$1:$F$201,MATCH(Orders!I$1,Products!$A$1:$F$1,0),0)</f>
        <v>5741.145946914552</v>
      </c>
      <c r="J3389" s="2">
        <f>VLOOKUP($E3389,
Products!$A$1:$F$201,MATCH(Orders!J$1,Products!$A$1:$F$1,0),0)</f>
        <v>4112.7219202399874</v>
      </c>
    </row>
    <row r="3390" spans="1:10">
      <c r="A3390">
        <v>3389</v>
      </c>
      <c r="B3390" s="4">
        <v>45793</v>
      </c>
      <c r="C3390" s="10">
        <f>DATE(YEAR(orders[[#This Row],[order_date]]), MONTH(orders[[#This Row],[order_date]]), 1)</f>
        <v>45778</v>
      </c>
      <c r="D3390" t="s">
        <v>3712</v>
      </c>
      <c r="E3390" t="s">
        <v>682</v>
      </c>
      <c r="F3390" t="str">
        <f>VLOOKUP(orders[[#This Row],[product_id]],Products!A:C,3,0)</f>
        <v>Electronics</v>
      </c>
      <c r="G3390">
        <v>1</v>
      </c>
      <c r="H3390" s="6">
        <v>0.12406073312172422</v>
      </c>
      <c r="I3390" s="2">
        <f>VLOOKUP($E3390,
Products!$A$1:$F$201,MATCH(Orders!I$1,Products!$A$1:$F$1,0),0)</f>
        <v>32533.33990892916</v>
      </c>
      <c r="J3390" s="2">
        <f>VLOOKUP($E3390,
Products!$A$1:$F$201,MATCH(Orders!J$1,Products!$A$1:$F$1,0),0)</f>
        <v>22734.712471507952</v>
      </c>
    </row>
    <row r="3391" spans="1:10">
      <c r="A3391">
        <v>3390</v>
      </c>
      <c r="B3391" s="4">
        <v>45306</v>
      </c>
      <c r="C3391" s="10">
        <f>DATE(YEAR(orders[[#This Row],[order_date]]), MONTH(orders[[#This Row],[order_date]]), 1)</f>
        <v>45292</v>
      </c>
      <c r="D3391" t="s">
        <v>2384</v>
      </c>
      <c r="E3391" t="s">
        <v>653</v>
      </c>
      <c r="F3391" t="str">
        <f>VLOOKUP(orders[[#This Row],[product_id]],Products!A:C,3,0)</f>
        <v>Electronics</v>
      </c>
      <c r="G3391">
        <v>2</v>
      </c>
      <c r="H3391" s="6">
        <v>0.12890924206053878</v>
      </c>
      <c r="I3391" s="2">
        <f>VLOOKUP($E3391,
Products!$A$1:$F$201,MATCH(Orders!I$1,Products!$A$1:$F$1,0),0)</f>
        <v>18065.96612294337</v>
      </c>
      <c r="J3391" s="2">
        <f>VLOOKUP($E3391,
Products!$A$1:$F$201,MATCH(Orders!J$1,Products!$A$1:$F$1,0),0)</f>
        <v>14411.932365903909</v>
      </c>
    </row>
    <row r="3392" spans="1:10">
      <c r="A3392">
        <v>3391</v>
      </c>
      <c r="B3392" s="4">
        <v>45933</v>
      </c>
      <c r="C3392" s="10">
        <f>DATE(YEAR(orders[[#This Row],[order_date]]), MONTH(orders[[#This Row],[order_date]]), 1)</f>
        <v>45931</v>
      </c>
      <c r="D3392" t="s">
        <v>1570</v>
      </c>
      <c r="E3392" t="s">
        <v>520</v>
      </c>
      <c r="F3392" t="str">
        <f>VLOOKUP(orders[[#This Row],[product_id]],Products!A:C,3,0)</f>
        <v>Electronics</v>
      </c>
      <c r="G3392">
        <v>1</v>
      </c>
      <c r="H3392" s="6">
        <v>0.14045860722565165</v>
      </c>
      <c r="I3392" s="2">
        <f>VLOOKUP($E3392,
Products!$A$1:$F$201,MATCH(Orders!I$1,Products!$A$1:$F$1,0),0)</f>
        <v>19053.584916305819</v>
      </c>
      <c r="J3392" s="2">
        <f>VLOOKUP($E3392,
Products!$A$1:$F$201,MATCH(Orders!J$1,Products!$A$1:$F$1,0),0)</f>
        <v>13248.74841276826</v>
      </c>
    </row>
    <row r="3393" spans="1:10">
      <c r="A3393">
        <v>3392</v>
      </c>
      <c r="B3393" s="4">
        <v>45188</v>
      </c>
      <c r="C3393" s="10">
        <f>DATE(YEAR(orders[[#This Row],[order_date]]), MONTH(orders[[#This Row],[order_date]]), 1)</f>
        <v>45170</v>
      </c>
      <c r="D3393" t="s">
        <v>1896</v>
      </c>
      <c r="E3393" t="s">
        <v>699</v>
      </c>
      <c r="F3393" t="str">
        <f>VLOOKUP(orders[[#This Row],[product_id]],Products!A:C,3,0)</f>
        <v>Appliances</v>
      </c>
      <c r="G3393">
        <v>2</v>
      </c>
      <c r="H3393" s="6">
        <v>0.14741253288676978</v>
      </c>
      <c r="I3393" s="2">
        <f>VLOOKUP($E3393,
Products!$A$1:$F$201,MATCH(Orders!I$1,Products!$A$1:$F$1,0),0)</f>
        <v>25091.998133165329</v>
      </c>
      <c r="J3393" s="2">
        <f>VLOOKUP($E3393,
Products!$A$1:$F$201,MATCH(Orders!J$1,Products!$A$1:$F$1,0),0)</f>
        <v>18464.226825266349</v>
      </c>
    </row>
    <row r="3394" spans="1:10">
      <c r="A3394">
        <v>3393</v>
      </c>
      <c r="B3394" s="4">
        <v>45506</v>
      </c>
      <c r="C3394" s="10">
        <f>DATE(YEAR(orders[[#This Row],[order_date]]), MONTH(orders[[#This Row],[order_date]]), 1)</f>
        <v>45505</v>
      </c>
      <c r="D3394" t="s">
        <v>4346</v>
      </c>
      <c r="E3394" t="s">
        <v>535</v>
      </c>
      <c r="F3394" t="str">
        <f>VLOOKUP(orders[[#This Row],[product_id]],Products!A:C,3,0)</f>
        <v>Appliances</v>
      </c>
      <c r="G3394">
        <v>1</v>
      </c>
      <c r="H3394" s="6">
        <v>5.2218355803647955E-2</v>
      </c>
      <c r="I3394" s="2">
        <f>VLOOKUP($E3394,
Products!$A$1:$F$201,MATCH(Orders!I$1,Products!$A$1:$F$1,0),0)</f>
        <v>25188.460642954858</v>
      </c>
      <c r="J3394" s="2">
        <f>VLOOKUP($E3394,
Products!$A$1:$F$201,MATCH(Orders!J$1,Products!$A$1:$F$1,0),0)</f>
        <v>18873.341689191599</v>
      </c>
    </row>
    <row r="3395" spans="1:10">
      <c r="A3395">
        <v>3394</v>
      </c>
      <c r="B3395" s="4">
        <v>45283</v>
      </c>
      <c r="C3395" s="10">
        <f>DATE(YEAR(orders[[#This Row],[order_date]]), MONTH(orders[[#This Row],[order_date]]), 1)</f>
        <v>45261</v>
      </c>
      <c r="D3395" t="s">
        <v>3403</v>
      </c>
      <c r="E3395" t="s">
        <v>509</v>
      </c>
      <c r="F3395" t="str">
        <f>VLOOKUP(orders[[#This Row],[product_id]],Products!A:C,3,0)</f>
        <v>Appliances</v>
      </c>
      <c r="G3395">
        <v>1</v>
      </c>
      <c r="H3395" s="6">
        <v>0.10588463045586932</v>
      </c>
      <c r="I3395" s="2">
        <f>VLOOKUP($E3395,
Products!$A$1:$F$201,MATCH(Orders!I$1,Products!$A$1:$F$1,0),0)</f>
        <v>23898.369282732219</v>
      </c>
      <c r="J3395" s="2">
        <f>VLOOKUP($E3395,
Products!$A$1:$F$201,MATCH(Orders!J$1,Products!$A$1:$F$1,0),0)</f>
        <v>16491.822147524919</v>
      </c>
    </row>
    <row r="3396" spans="1:10">
      <c r="A3396">
        <v>3395</v>
      </c>
      <c r="B3396" s="4">
        <v>45624</v>
      </c>
      <c r="C3396" s="10">
        <f>DATE(YEAR(orders[[#This Row],[order_date]]), MONTH(orders[[#This Row],[order_date]]), 1)</f>
        <v>45597</v>
      </c>
      <c r="D3396" t="s">
        <v>3080</v>
      </c>
      <c r="E3396" t="s">
        <v>569</v>
      </c>
      <c r="F3396" t="str">
        <f>VLOOKUP(orders[[#This Row],[product_id]],Products!A:C,3,0)</f>
        <v>Electronics</v>
      </c>
      <c r="G3396">
        <v>3</v>
      </c>
      <c r="H3396" s="6">
        <v>0.20780299145460993</v>
      </c>
      <c r="I3396" s="2">
        <f>VLOOKUP($E3396,
Products!$A$1:$F$201,MATCH(Orders!I$1,Products!$A$1:$F$1,0),0)</f>
        <v>30739.034547193129</v>
      </c>
      <c r="J3396" s="2">
        <f>VLOOKUP($E3396,
Products!$A$1:$F$201,MATCH(Orders!J$1,Products!$A$1:$F$1,0),0)</f>
        <v>22938.60345365321</v>
      </c>
    </row>
    <row r="3397" spans="1:10">
      <c r="A3397">
        <v>3396</v>
      </c>
      <c r="B3397" s="4">
        <v>45963</v>
      </c>
      <c r="C3397" s="10">
        <f>DATE(YEAR(orders[[#This Row],[order_date]]), MONTH(orders[[#This Row],[order_date]]), 1)</f>
        <v>45962</v>
      </c>
      <c r="D3397" t="s">
        <v>1570</v>
      </c>
      <c r="E3397" t="s">
        <v>570</v>
      </c>
      <c r="F3397" t="str">
        <f>VLOOKUP(orders[[#This Row],[product_id]],Products!A:C,3,0)</f>
        <v>Electronics</v>
      </c>
      <c r="G3397">
        <v>2</v>
      </c>
      <c r="H3397" s="6">
        <v>0.19452794650362434</v>
      </c>
      <c r="I3397" s="2">
        <f>VLOOKUP($E3397,
Products!$A$1:$F$201,MATCH(Orders!I$1,Products!$A$1:$F$1,0),0)</f>
        <v>10978.62820425244</v>
      </c>
      <c r="J3397" s="2">
        <f>VLOOKUP($E3397,
Products!$A$1:$F$201,MATCH(Orders!J$1,Products!$A$1:$F$1,0),0)</f>
        <v>7174.697588469895</v>
      </c>
    </row>
    <row r="3398" spans="1:10">
      <c r="A3398">
        <v>3397</v>
      </c>
      <c r="B3398" s="4">
        <v>45369</v>
      </c>
      <c r="C3398" s="10">
        <f>DATE(YEAR(orders[[#This Row],[order_date]]), MONTH(orders[[#This Row],[order_date]]), 1)</f>
        <v>45352</v>
      </c>
      <c r="D3398" t="s">
        <v>3282</v>
      </c>
      <c r="E3398" t="s">
        <v>513</v>
      </c>
      <c r="F3398" t="str">
        <f>VLOOKUP(orders[[#This Row],[product_id]],Products!A:C,3,0)</f>
        <v>Electronics</v>
      </c>
      <c r="G3398">
        <v>1</v>
      </c>
      <c r="H3398" s="6">
        <v>0.1835047094914346</v>
      </c>
      <c r="I3398" s="2">
        <f>VLOOKUP($E3398,
Products!$A$1:$F$201,MATCH(Orders!I$1,Products!$A$1:$F$1,0),0)</f>
        <v>2370.6748519187499</v>
      </c>
      <c r="J3398" s="2">
        <f>VLOOKUP($E3398,
Products!$A$1:$F$201,MATCH(Orders!J$1,Products!$A$1:$F$1,0),0)</f>
        <v>1742.1190905744229</v>
      </c>
    </row>
    <row r="3399" spans="1:10">
      <c r="A3399">
        <v>3398</v>
      </c>
      <c r="B3399" s="4">
        <v>45652</v>
      </c>
      <c r="C3399" s="10">
        <f>DATE(YEAR(orders[[#This Row],[order_date]]), MONTH(orders[[#This Row],[order_date]]), 1)</f>
        <v>45627</v>
      </c>
      <c r="D3399" t="s">
        <v>4621</v>
      </c>
      <c r="E3399" t="s">
        <v>557</v>
      </c>
      <c r="F3399" t="str">
        <f>VLOOKUP(orders[[#This Row],[product_id]],Products!A:C,3,0)</f>
        <v>Electronics</v>
      </c>
      <c r="G3399">
        <v>2</v>
      </c>
      <c r="H3399" s="6">
        <v>0.16608460319537674</v>
      </c>
      <c r="I3399" s="2">
        <f>VLOOKUP($E3399,
Products!$A$1:$F$201,MATCH(Orders!I$1,Products!$A$1:$F$1,0),0)</f>
        <v>23950.56449224626</v>
      </c>
      <c r="J3399" s="2">
        <f>VLOOKUP($E3399,
Products!$A$1:$F$201,MATCH(Orders!J$1,Products!$A$1:$F$1,0),0)</f>
        <v>16488.618979732779</v>
      </c>
    </row>
    <row r="3400" spans="1:10">
      <c r="A3400">
        <v>3399</v>
      </c>
      <c r="B3400" s="4">
        <v>45212</v>
      </c>
      <c r="C3400" s="10">
        <f>DATE(YEAR(orders[[#This Row],[order_date]]), MONTH(orders[[#This Row],[order_date]]), 1)</f>
        <v>45200</v>
      </c>
      <c r="D3400" t="s">
        <v>2002</v>
      </c>
      <c r="E3400" t="s">
        <v>647</v>
      </c>
      <c r="F3400" t="str">
        <f>VLOOKUP(orders[[#This Row],[product_id]],Products!A:C,3,0)</f>
        <v>Electronics</v>
      </c>
      <c r="G3400">
        <v>1</v>
      </c>
      <c r="H3400" s="6">
        <v>0.19509714709572026</v>
      </c>
      <c r="I3400" s="2">
        <f>VLOOKUP($E3400,
Products!$A$1:$F$201,MATCH(Orders!I$1,Products!$A$1:$F$1,0),0)</f>
        <v>23187.883920109041</v>
      </c>
      <c r="J3400" s="2">
        <f>VLOOKUP($E3400,
Products!$A$1:$F$201,MATCH(Orders!J$1,Products!$A$1:$F$1,0),0)</f>
        <v>16217.564081273829</v>
      </c>
    </row>
    <row r="3401" spans="1:10">
      <c r="A3401">
        <v>3400</v>
      </c>
      <c r="B3401" s="4">
        <v>45496</v>
      </c>
      <c r="C3401" s="10">
        <f>DATE(YEAR(orders[[#This Row],[order_date]]), MONTH(orders[[#This Row],[order_date]]), 1)</f>
        <v>45474</v>
      </c>
      <c r="D3401" t="s">
        <v>3632</v>
      </c>
      <c r="E3401" t="s">
        <v>563</v>
      </c>
      <c r="F3401" t="str">
        <f>VLOOKUP(orders[[#This Row],[product_id]],Products!A:C,3,0)</f>
        <v>Electronics</v>
      </c>
      <c r="G3401">
        <v>2</v>
      </c>
      <c r="H3401" s="6">
        <v>0.2352800859628911</v>
      </c>
      <c r="I3401" s="2">
        <f>VLOOKUP($E3401,
Products!$A$1:$F$201,MATCH(Orders!I$1,Products!$A$1:$F$1,0),0)</f>
        <v>2267.1489506516559</v>
      </c>
      <c r="J3401" s="2">
        <f>VLOOKUP($E3401,
Products!$A$1:$F$201,MATCH(Orders!J$1,Products!$A$1:$F$1,0),0)</f>
        <v>1538.7671398485211</v>
      </c>
    </row>
    <row r="3402" spans="1:10">
      <c r="A3402">
        <v>3401</v>
      </c>
      <c r="B3402" s="4">
        <v>45766</v>
      </c>
      <c r="C3402" s="10">
        <f>DATE(YEAR(orders[[#This Row],[order_date]]), MONTH(orders[[#This Row],[order_date]]), 1)</f>
        <v>45748</v>
      </c>
      <c r="D3402" t="s">
        <v>4153</v>
      </c>
      <c r="E3402" t="s">
        <v>516</v>
      </c>
      <c r="F3402" t="str">
        <f>VLOOKUP(orders[[#This Row],[product_id]],Products!A:C,3,0)</f>
        <v>Electronics</v>
      </c>
      <c r="G3402">
        <v>1</v>
      </c>
      <c r="H3402" s="6">
        <v>0.19411301169632061</v>
      </c>
      <c r="I3402" s="2">
        <f>VLOOKUP($E3402,
Products!$A$1:$F$201,MATCH(Orders!I$1,Products!$A$1:$F$1,0),0)</f>
        <v>12594.36437895595</v>
      </c>
      <c r="J3402" s="2">
        <f>VLOOKUP($E3402,
Products!$A$1:$F$201,MATCH(Orders!J$1,Products!$A$1:$F$1,0),0)</f>
        <v>9909.7267986522402</v>
      </c>
    </row>
    <row r="3403" spans="1:10">
      <c r="A3403">
        <v>3402</v>
      </c>
      <c r="B3403" s="4">
        <v>45424</v>
      </c>
      <c r="C3403" s="10">
        <f>DATE(YEAR(orders[[#This Row],[order_date]]), MONTH(orders[[#This Row],[order_date]]), 1)</f>
        <v>45413</v>
      </c>
      <c r="D3403" t="s">
        <v>2641</v>
      </c>
      <c r="E3403" t="s">
        <v>564</v>
      </c>
      <c r="F3403" t="str">
        <f>VLOOKUP(orders[[#This Row],[product_id]],Products!A:C,3,0)</f>
        <v>Electronics</v>
      </c>
      <c r="G3403">
        <v>1</v>
      </c>
      <c r="H3403" s="6">
        <v>0.10912903128331161</v>
      </c>
      <c r="I3403" s="2">
        <f>VLOOKUP($E3403,
Products!$A$1:$F$201,MATCH(Orders!I$1,Products!$A$1:$F$1,0),0)</f>
        <v>21989.290766910399</v>
      </c>
      <c r="J3403" s="2">
        <f>VLOOKUP($E3403,
Products!$A$1:$F$201,MATCH(Orders!J$1,Products!$A$1:$F$1,0),0)</f>
        <v>15566.99865864101</v>
      </c>
    </row>
    <row r="3404" spans="1:10">
      <c r="A3404">
        <v>3403</v>
      </c>
      <c r="B3404" s="4">
        <v>45631</v>
      </c>
      <c r="C3404" s="10">
        <f>DATE(YEAR(orders[[#This Row],[order_date]]), MONTH(orders[[#This Row],[order_date]]), 1)</f>
        <v>45627</v>
      </c>
      <c r="D3404" t="s">
        <v>4152</v>
      </c>
      <c r="E3404" t="s">
        <v>529</v>
      </c>
      <c r="F3404" t="str">
        <f>VLOOKUP(orders[[#This Row],[product_id]],Products!A:C,3,0)</f>
        <v>Electronics</v>
      </c>
      <c r="G3404">
        <v>1</v>
      </c>
      <c r="H3404" s="6">
        <v>0.18556266224771689</v>
      </c>
      <c r="I3404" s="2">
        <f>VLOOKUP($E3404,
Products!$A$1:$F$201,MATCH(Orders!I$1,Products!$A$1:$F$1,0),0)</f>
        <v>18308.801775351771</v>
      </c>
      <c r="J3404" s="2">
        <f>VLOOKUP($E3404,
Products!$A$1:$F$201,MATCH(Orders!J$1,Products!$A$1:$F$1,0),0)</f>
        <v>12027.24184831013</v>
      </c>
    </row>
    <row r="3405" spans="1:10">
      <c r="A3405">
        <v>3404</v>
      </c>
      <c r="B3405" s="4">
        <v>45488</v>
      </c>
      <c r="C3405" s="10">
        <f>DATE(YEAR(orders[[#This Row],[order_date]]), MONTH(orders[[#This Row],[order_date]]), 1)</f>
        <v>45474</v>
      </c>
      <c r="D3405" t="s">
        <v>1039</v>
      </c>
      <c r="E3405" t="s">
        <v>593</v>
      </c>
      <c r="F3405" t="str">
        <f>VLOOKUP(orders[[#This Row],[product_id]],Products!A:C,3,0)</f>
        <v>Electronics</v>
      </c>
      <c r="G3405">
        <v>2</v>
      </c>
      <c r="H3405" s="6">
        <v>0.17863127939797918</v>
      </c>
      <c r="I3405" s="2">
        <f>VLOOKUP($E3405,
Products!$A$1:$F$201,MATCH(Orders!I$1,Products!$A$1:$F$1,0),0)</f>
        <v>2667.7858525453248</v>
      </c>
      <c r="J3405" s="2">
        <f>VLOOKUP($E3405,
Products!$A$1:$F$201,MATCH(Orders!J$1,Products!$A$1:$F$1,0),0)</f>
        <v>1797.4955098065359</v>
      </c>
    </row>
    <row r="3406" spans="1:10">
      <c r="A3406">
        <v>3405</v>
      </c>
      <c r="B3406" s="4">
        <v>44958</v>
      </c>
      <c r="C3406" s="10">
        <f>DATE(YEAR(orders[[#This Row],[order_date]]), MONTH(orders[[#This Row],[order_date]]), 1)</f>
        <v>44958</v>
      </c>
      <c r="D3406" t="s">
        <v>3780</v>
      </c>
      <c r="E3406" t="s">
        <v>665</v>
      </c>
      <c r="F3406" t="str">
        <f>VLOOKUP(orders[[#This Row],[product_id]],Products!A:C,3,0)</f>
        <v>Electronics</v>
      </c>
      <c r="G3406">
        <v>1</v>
      </c>
      <c r="H3406" s="6">
        <v>0.16780558151386171</v>
      </c>
      <c r="I3406" s="2">
        <f>VLOOKUP($E3406,
Products!$A$1:$F$201,MATCH(Orders!I$1,Products!$A$1:$F$1,0),0)</f>
        <v>2381.208040848107</v>
      </c>
      <c r="J3406" s="2">
        <f>VLOOKUP($E3406,
Products!$A$1:$F$201,MATCH(Orders!J$1,Products!$A$1:$F$1,0),0)</f>
        <v>1615.320210979525</v>
      </c>
    </row>
    <row r="3407" spans="1:10">
      <c r="A3407">
        <v>3406</v>
      </c>
      <c r="B3407" s="4">
        <v>44969</v>
      </c>
      <c r="C3407" s="10">
        <f>DATE(YEAR(orders[[#This Row],[order_date]]), MONTH(orders[[#This Row],[order_date]]), 1)</f>
        <v>44958</v>
      </c>
      <c r="D3407" t="s">
        <v>4020</v>
      </c>
      <c r="E3407" t="s">
        <v>551</v>
      </c>
      <c r="F3407" t="str">
        <f>VLOOKUP(orders[[#This Row],[product_id]],Products!A:C,3,0)</f>
        <v>Appliances</v>
      </c>
      <c r="G3407">
        <v>1</v>
      </c>
      <c r="H3407" s="6">
        <v>7.9523571053535483E-2</v>
      </c>
      <c r="I3407" s="2">
        <f>VLOOKUP($E3407,
Products!$A$1:$F$201,MATCH(Orders!I$1,Products!$A$1:$F$1,0),0)</f>
        <v>5988.538916083141</v>
      </c>
      <c r="J3407" s="2">
        <f>VLOOKUP($E3407,
Products!$A$1:$F$201,MATCH(Orders!J$1,Products!$A$1:$F$1,0),0)</f>
        <v>4180.5955033056744</v>
      </c>
    </row>
    <row r="3408" spans="1:10">
      <c r="A3408">
        <v>3407</v>
      </c>
      <c r="B3408" s="4">
        <v>45485</v>
      </c>
      <c r="C3408" s="10">
        <f>DATE(YEAR(orders[[#This Row],[order_date]]), MONTH(orders[[#This Row],[order_date]]), 1)</f>
        <v>45474</v>
      </c>
      <c r="D3408" t="s">
        <v>2349</v>
      </c>
      <c r="E3408" t="s">
        <v>533</v>
      </c>
      <c r="F3408" t="str">
        <f>VLOOKUP(orders[[#This Row],[product_id]],Products!A:C,3,0)</f>
        <v>Electronics</v>
      </c>
      <c r="G3408">
        <v>1</v>
      </c>
      <c r="H3408" s="6">
        <v>0.20089260939281067</v>
      </c>
      <c r="I3408" s="2">
        <f>VLOOKUP($E3408,
Products!$A$1:$F$201,MATCH(Orders!I$1,Products!$A$1:$F$1,0),0)</f>
        <v>28589.802369332661</v>
      </c>
      <c r="J3408" s="2">
        <f>VLOOKUP($E3408,
Products!$A$1:$F$201,MATCH(Orders!J$1,Products!$A$1:$F$1,0),0)</f>
        <v>21212.93445492295</v>
      </c>
    </row>
    <row r="3409" spans="1:10">
      <c r="A3409">
        <v>3408</v>
      </c>
      <c r="B3409" s="4">
        <v>45196</v>
      </c>
      <c r="C3409" s="10">
        <f>DATE(YEAR(orders[[#This Row],[order_date]]), MONTH(orders[[#This Row],[order_date]]), 1)</f>
        <v>45170</v>
      </c>
      <c r="D3409" t="s">
        <v>3828</v>
      </c>
      <c r="E3409" t="s">
        <v>521</v>
      </c>
      <c r="F3409" t="str">
        <f>VLOOKUP(orders[[#This Row],[product_id]],Products!A:C,3,0)</f>
        <v>Electronics</v>
      </c>
      <c r="G3409">
        <v>2</v>
      </c>
      <c r="H3409" s="6">
        <v>0.10558901807740637</v>
      </c>
      <c r="I3409" s="2">
        <f>VLOOKUP($E3409,
Products!$A$1:$F$201,MATCH(Orders!I$1,Products!$A$1:$F$1,0),0)</f>
        <v>18373.691083837519</v>
      </c>
      <c r="J3409" s="2">
        <f>VLOOKUP($E3409,
Products!$A$1:$F$201,MATCH(Orders!J$1,Products!$A$1:$F$1,0),0)</f>
        <v>14409.80197321412</v>
      </c>
    </row>
    <row r="3410" spans="1:10">
      <c r="A3410">
        <v>3409</v>
      </c>
      <c r="B3410" s="4">
        <v>45869</v>
      </c>
      <c r="C3410" s="10">
        <f>DATE(YEAR(orders[[#This Row],[order_date]]), MONTH(orders[[#This Row],[order_date]]), 1)</f>
        <v>45839</v>
      </c>
      <c r="D3410" t="s">
        <v>3635</v>
      </c>
      <c r="E3410" t="s">
        <v>547</v>
      </c>
      <c r="F3410" t="str">
        <f>VLOOKUP(orders[[#This Row],[product_id]],Products!A:C,3,0)</f>
        <v>Appliances</v>
      </c>
      <c r="G3410">
        <v>2</v>
      </c>
      <c r="H3410" s="6">
        <v>5.1611475496906589E-2</v>
      </c>
      <c r="I3410" s="2">
        <f>VLOOKUP($E3410,
Products!$A$1:$F$201,MATCH(Orders!I$1,Products!$A$1:$F$1,0),0)</f>
        <v>2366.4310858022332</v>
      </c>
      <c r="J3410" s="2">
        <f>VLOOKUP($E3410,
Products!$A$1:$F$201,MATCH(Orders!J$1,Products!$A$1:$F$1,0),0)</f>
        <v>1841.1055346213741</v>
      </c>
    </row>
    <row r="3411" spans="1:10">
      <c r="A3411">
        <v>3410</v>
      </c>
      <c r="B3411" s="4">
        <v>45969</v>
      </c>
      <c r="C3411" s="10">
        <f>DATE(YEAR(orders[[#This Row],[order_date]]), MONTH(orders[[#This Row],[order_date]]), 1)</f>
        <v>45962</v>
      </c>
      <c r="D3411" t="s">
        <v>3103</v>
      </c>
      <c r="E3411" t="s">
        <v>608</v>
      </c>
      <c r="F3411" t="str">
        <f>VLOOKUP(orders[[#This Row],[product_id]],Products!A:C,3,0)</f>
        <v>Electronics</v>
      </c>
      <c r="G3411">
        <v>1</v>
      </c>
      <c r="H3411" s="6">
        <v>0.22258426644685131</v>
      </c>
      <c r="I3411" s="2">
        <f>VLOOKUP($E3411,
Products!$A$1:$F$201,MATCH(Orders!I$1,Products!$A$1:$F$1,0),0)</f>
        <v>32509.710212279751</v>
      </c>
      <c r="J3411" s="2">
        <f>VLOOKUP($E3411,
Products!$A$1:$F$201,MATCH(Orders!J$1,Products!$A$1:$F$1,0),0)</f>
        <v>23699.228985408761</v>
      </c>
    </row>
    <row r="3412" spans="1:10">
      <c r="A3412">
        <v>3411</v>
      </c>
      <c r="B3412" s="4">
        <v>44963</v>
      </c>
      <c r="C3412" s="10">
        <f>DATE(YEAR(orders[[#This Row],[order_date]]), MONTH(orders[[#This Row],[order_date]]), 1)</f>
        <v>44958</v>
      </c>
      <c r="D3412" t="s">
        <v>2927</v>
      </c>
      <c r="E3412" t="s">
        <v>521</v>
      </c>
      <c r="F3412" t="str">
        <f>VLOOKUP(orders[[#This Row],[product_id]],Products!A:C,3,0)</f>
        <v>Electronics</v>
      </c>
      <c r="G3412">
        <v>2</v>
      </c>
      <c r="H3412" s="6">
        <v>0.17961660424905312</v>
      </c>
      <c r="I3412" s="2">
        <f>VLOOKUP($E3412,
Products!$A$1:$F$201,MATCH(Orders!I$1,Products!$A$1:$F$1,0),0)</f>
        <v>18373.691083837519</v>
      </c>
      <c r="J3412" s="2">
        <f>VLOOKUP($E3412,
Products!$A$1:$F$201,MATCH(Orders!J$1,Products!$A$1:$F$1,0),0)</f>
        <v>14409.80197321412</v>
      </c>
    </row>
    <row r="3413" spans="1:10">
      <c r="A3413">
        <v>3412</v>
      </c>
      <c r="B3413" s="4">
        <v>45018</v>
      </c>
      <c r="C3413" s="10">
        <f>DATE(YEAR(orders[[#This Row],[order_date]]), MONTH(orders[[#This Row],[order_date]]), 1)</f>
        <v>45017</v>
      </c>
      <c r="D3413" t="s">
        <v>2869</v>
      </c>
      <c r="E3413" t="s">
        <v>605</v>
      </c>
      <c r="F3413" t="str">
        <f>VLOOKUP(orders[[#This Row],[product_id]],Products!A:C,3,0)</f>
        <v>Electronics</v>
      </c>
      <c r="G3413">
        <v>1</v>
      </c>
      <c r="H3413" s="6">
        <v>0.11017775013765486</v>
      </c>
      <c r="I3413" s="2">
        <f>VLOOKUP($E3413,
Products!$A$1:$F$201,MATCH(Orders!I$1,Products!$A$1:$F$1,0),0)</f>
        <v>2690.742909794456</v>
      </c>
      <c r="J3413" s="2">
        <f>VLOOKUP($E3413,
Products!$A$1:$F$201,MATCH(Orders!J$1,Products!$A$1:$F$1,0),0)</f>
        <v>2067.549626292313</v>
      </c>
    </row>
    <row r="3414" spans="1:10">
      <c r="A3414">
        <v>3413</v>
      </c>
      <c r="B3414" s="4">
        <v>45111</v>
      </c>
      <c r="C3414" s="10">
        <f>DATE(YEAR(orders[[#This Row],[order_date]]), MONTH(orders[[#This Row],[order_date]]), 1)</f>
        <v>45108</v>
      </c>
      <c r="D3414" t="s">
        <v>2424</v>
      </c>
      <c r="E3414" t="s">
        <v>645</v>
      </c>
      <c r="F3414" t="str">
        <f>VLOOKUP(orders[[#This Row],[product_id]],Products!A:C,3,0)</f>
        <v>Electronics</v>
      </c>
      <c r="G3414">
        <v>1</v>
      </c>
      <c r="H3414" s="6">
        <v>0.21626064224705746</v>
      </c>
      <c r="I3414" s="2">
        <f>VLOOKUP($E3414,
Products!$A$1:$F$201,MATCH(Orders!I$1,Products!$A$1:$F$1,0),0)</f>
        <v>29658.239859810968</v>
      </c>
      <c r="J3414" s="2">
        <f>VLOOKUP($E3414,
Products!$A$1:$F$201,MATCH(Orders!J$1,Products!$A$1:$F$1,0),0)</f>
        <v>22421.521919652871</v>
      </c>
    </row>
    <row r="3415" spans="1:10">
      <c r="A3415">
        <v>3414</v>
      </c>
      <c r="B3415" s="4">
        <v>45654</v>
      </c>
      <c r="C3415" s="10">
        <f>DATE(YEAR(orders[[#This Row],[order_date]]), MONTH(orders[[#This Row],[order_date]]), 1)</f>
        <v>45627</v>
      </c>
      <c r="D3415" t="s">
        <v>3114</v>
      </c>
      <c r="E3415" t="s">
        <v>695</v>
      </c>
      <c r="F3415" t="str">
        <f>VLOOKUP(orders[[#This Row],[product_id]],Products!A:C,3,0)</f>
        <v>Electronics</v>
      </c>
      <c r="G3415">
        <v>2</v>
      </c>
      <c r="H3415" s="6">
        <v>0.24119898984975469</v>
      </c>
      <c r="I3415" s="2">
        <f>VLOOKUP($E3415,
Products!$A$1:$F$201,MATCH(Orders!I$1,Products!$A$1:$F$1,0),0)</f>
        <v>2716.2219891886762</v>
      </c>
      <c r="J3415" s="2">
        <f>VLOOKUP($E3415,
Products!$A$1:$F$201,MATCH(Orders!J$1,Products!$A$1:$F$1,0),0)</f>
        <v>2045.0534052982539</v>
      </c>
    </row>
    <row r="3416" spans="1:10">
      <c r="A3416">
        <v>3415</v>
      </c>
      <c r="B3416" s="4">
        <v>45978</v>
      </c>
      <c r="C3416" s="10">
        <f>DATE(YEAR(orders[[#This Row],[order_date]]), MONTH(orders[[#This Row],[order_date]]), 1)</f>
        <v>45962</v>
      </c>
      <c r="D3416" t="s">
        <v>4132</v>
      </c>
      <c r="E3416" t="s">
        <v>539</v>
      </c>
      <c r="F3416" t="str">
        <f>VLOOKUP(orders[[#This Row],[product_id]],Products!A:C,3,0)</f>
        <v>Appliances</v>
      </c>
      <c r="G3416">
        <v>1</v>
      </c>
      <c r="H3416" s="6">
        <v>0.12867469092166342</v>
      </c>
      <c r="I3416" s="2">
        <f>VLOOKUP($E3416,
Products!$A$1:$F$201,MATCH(Orders!I$1,Products!$A$1:$F$1,0),0)</f>
        <v>25730.234720482978</v>
      </c>
      <c r="J3416" s="2">
        <f>VLOOKUP($E3416,
Products!$A$1:$F$201,MATCH(Orders!J$1,Products!$A$1:$F$1,0),0)</f>
        <v>17186.87037527658</v>
      </c>
    </row>
    <row r="3417" spans="1:10">
      <c r="A3417">
        <v>3416</v>
      </c>
      <c r="B3417" s="4">
        <v>45298</v>
      </c>
      <c r="C3417" s="10">
        <f>DATE(YEAR(orders[[#This Row],[order_date]]), MONTH(orders[[#This Row],[order_date]]), 1)</f>
        <v>45292</v>
      </c>
      <c r="D3417" t="s">
        <v>2395</v>
      </c>
      <c r="E3417" t="s">
        <v>543</v>
      </c>
      <c r="F3417" t="str">
        <f>VLOOKUP(orders[[#This Row],[product_id]],Products!A:C,3,0)</f>
        <v>Appliances</v>
      </c>
      <c r="G3417">
        <v>1</v>
      </c>
      <c r="H3417" s="6">
        <v>7.9604885601199118E-2</v>
      </c>
      <c r="I3417" s="2">
        <f>VLOOKUP($E3417,
Products!$A$1:$F$201,MATCH(Orders!I$1,Products!$A$1:$F$1,0),0)</f>
        <v>2300.989425669633</v>
      </c>
      <c r="J3417" s="2">
        <f>VLOOKUP($E3417,
Products!$A$1:$F$201,MATCH(Orders!J$1,Products!$A$1:$F$1,0),0)</f>
        <v>1726.390958088811</v>
      </c>
    </row>
    <row r="3418" spans="1:10">
      <c r="A3418">
        <v>3417</v>
      </c>
      <c r="B3418" s="4">
        <v>45758</v>
      </c>
      <c r="C3418" s="10">
        <f>DATE(YEAR(orders[[#This Row],[order_date]]), MONTH(orders[[#This Row],[order_date]]), 1)</f>
        <v>45748</v>
      </c>
      <c r="D3418" t="s">
        <v>2488</v>
      </c>
      <c r="E3418" t="s">
        <v>632</v>
      </c>
      <c r="F3418" t="str">
        <f>VLOOKUP(orders[[#This Row],[product_id]],Products!A:C,3,0)</f>
        <v>Electronics</v>
      </c>
      <c r="G3418">
        <v>3</v>
      </c>
      <c r="H3418" s="6">
        <v>0.18022359406293303</v>
      </c>
      <c r="I3418" s="2">
        <f>VLOOKUP($E3418,
Products!$A$1:$F$201,MATCH(Orders!I$1,Products!$A$1:$F$1,0),0)</f>
        <v>23049.571773693999</v>
      </c>
      <c r="J3418" s="2">
        <f>VLOOKUP($E3418,
Products!$A$1:$F$201,MATCH(Orders!J$1,Products!$A$1:$F$1,0),0)</f>
        <v>15791.461375569639</v>
      </c>
    </row>
    <row r="3419" spans="1:10">
      <c r="A3419">
        <v>3418</v>
      </c>
      <c r="B3419" s="4">
        <v>45271</v>
      </c>
      <c r="C3419" s="10">
        <f>DATE(YEAR(orders[[#This Row],[order_date]]), MONTH(orders[[#This Row],[order_date]]), 1)</f>
        <v>45261</v>
      </c>
      <c r="D3419" t="s">
        <v>2829</v>
      </c>
      <c r="E3419" t="s">
        <v>680</v>
      </c>
      <c r="F3419" t="str">
        <f>VLOOKUP(orders[[#This Row],[product_id]],Products!A:C,3,0)</f>
        <v>Electronics</v>
      </c>
      <c r="G3419">
        <v>1</v>
      </c>
      <c r="H3419" s="6">
        <v>0.18869681491255744</v>
      </c>
      <c r="I3419" s="2">
        <f>VLOOKUP($E3419,
Products!$A$1:$F$201,MATCH(Orders!I$1,Products!$A$1:$F$1,0),0)</f>
        <v>31627.348891742429</v>
      </c>
      <c r="J3419" s="2">
        <f>VLOOKUP($E3419,
Products!$A$1:$F$201,MATCH(Orders!J$1,Products!$A$1:$F$1,0),0)</f>
        <v>23219.930812036979</v>
      </c>
    </row>
    <row r="3420" spans="1:10">
      <c r="A3420">
        <v>3419</v>
      </c>
      <c r="B3420" s="4">
        <v>45004</v>
      </c>
      <c r="C3420" s="10">
        <f>DATE(YEAR(orders[[#This Row],[order_date]]), MONTH(orders[[#This Row],[order_date]]), 1)</f>
        <v>44986</v>
      </c>
      <c r="D3420" t="s">
        <v>4704</v>
      </c>
      <c r="E3420" t="s">
        <v>527</v>
      </c>
      <c r="F3420" t="str">
        <f>VLOOKUP(orders[[#This Row],[product_id]],Products!A:C,3,0)</f>
        <v>Appliances</v>
      </c>
      <c r="G3420">
        <v>1</v>
      </c>
      <c r="H3420" s="6">
        <v>7.5856412847928184E-2</v>
      </c>
      <c r="I3420" s="2">
        <f>VLOOKUP($E3420,
Products!$A$1:$F$201,MATCH(Orders!I$1,Products!$A$1:$F$1,0),0)</f>
        <v>25833.54427698228</v>
      </c>
      <c r="J3420" s="2">
        <f>VLOOKUP($E3420,
Products!$A$1:$F$201,MATCH(Orders!J$1,Products!$A$1:$F$1,0),0)</f>
        <v>16827.881451334611</v>
      </c>
    </row>
    <row r="3421" spans="1:10">
      <c r="A3421">
        <v>3420</v>
      </c>
      <c r="B3421" s="4">
        <v>45093</v>
      </c>
      <c r="C3421" s="10">
        <f>DATE(YEAR(orders[[#This Row],[order_date]]), MONTH(orders[[#This Row],[order_date]]), 1)</f>
        <v>45078</v>
      </c>
      <c r="D3421" t="s">
        <v>3509</v>
      </c>
      <c r="E3421" t="s">
        <v>585</v>
      </c>
      <c r="F3421" t="str">
        <f>VLOOKUP(orders[[#This Row],[product_id]],Products!A:C,3,0)</f>
        <v>Appliances</v>
      </c>
      <c r="G3421">
        <v>3</v>
      </c>
      <c r="H3421" s="6">
        <v>0.14206536093145369</v>
      </c>
      <c r="I3421" s="2">
        <f>VLOOKUP($E3421,
Products!$A$1:$F$201,MATCH(Orders!I$1,Products!$A$1:$F$1,0),0)</f>
        <v>24049.2355837664</v>
      </c>
      <c r="J3421" s="2">
        <f>VLOOKUP($E3421,
Products!$A$1:$F$201,MATCH(Orders!J$1,Products!$A$1:$F$1,0),0)</f>
        <v>19053.338129326308</v>
      </c>
    </row>
    <row r="3422" spans="1:10">
      <c r="A3422">
        <v>3421</v>
      </c>
      <c r="B3422" s="4">
        <v>45190</v>
      </c>
      <c r="C3422" s="10">
        <f>DATE(YEAR(orders[[#This Row],[order_date]]), MONTH(orders[[#This Row],[order_date]]), 1)</f>
        <v>45170</v>
      </c>
      <c r="D3422" t="s">
        <v>1810</v>
      </c>
      <c r="E3422" t="s">
        <v>593</v>
      </c>
      <c r="F3422" t="str">
        <f>VLOOKUP(orders[[#This Row],[product_id]],Products!A:C,3,0)</f>
        <v>Electronics</v>
      </c>
      <c r="G3422">
        <v>1</v>
      </c>
      <c r="H3422" s="6">
        <v>0.12986049823656678</v>
      </c>
      <c r="I3422" s="2">
        <f>VLOOKUP($E3422,
Products!$A$1:$F$201,MATCH(Orders!I$1,Products!$A$1:$F$1,0),0)</f>
        <v>2667.7858525453248</v>
      </c>
      <c r="J3422" s="2">
        <f>VLOOKUP($E3422,
Products!$A$1:$F$201,MATCH(Orders!J$1,Products!$A$1:$F$1,0),0)</f>
        <v>1797.4955098065359</v>
      </c>
    </row>
    <row r="3423" spans="1:10">
      <c r="A3423">
        <v>3422</v>
      </c>
      <c r="B3423" s="4">
        <v>45650</v>
      </c>
      <c r="C3423" s="10">
        <f>DATE(YEAR(orders[[#This Row],[order_date]]), MONTH(orders[[#This Row],[order_date]]), 1)</f>
        <v>45627</v>
      </c>
      <c r="D3423" t="s">
        <v>4006</v>
      </c>
      <c r="E3423" t="s">
        <v>508</v>
      </c>
      <c r="F3423" t="str">
        <f>VLOOKUP(orders[[#This Row],[product_id]],Products!A:C,3,0)</f>
        <v>Electronics</v>
      </c>
      <c r="G3423">
        <v>1</v>
      </c>
      <c r="H3423" s="6">
        <v>0.22645563422843565</v>
      </c>
      <c r="I3423" s="2">
        <f>VLOOKUP($E3423,
Products!$A$1:$F$201,MATCH(Orders!I$1,Products!$A$1:$F$1,0),0)</f>
        <v>23345.985707147142</v>
      </c>
      <c r="J3423" s="2">
        <f>VLOOKUP($E3423,
Products!$A$1:$F$201,MATCH(Orders!J$1,Products!$A$1:$F$1,0),0)</f>
        <v>15772.90371323649</v>
      </c>
    </row>
    <row r="3424" spans="1:10">
      <c r="A3424">
        <v>3423</v>
      </c>
      <c r="B3424" s="4">
        <v>45438</v>
      </c>
      <c r="C3424" s="10">
        <f>DATE(YEAR(orders[[#This Row],[order_date]]), MONTH(orders[[#This Row],[order_date]]), 1)</f>
        <v>45413</v>
      </c>
      <c r="D3424" t="s">
        <v>777</v>
      </c>
      <c r="E3424" t="s">
        <v>506</v>
      </c>
      <c r="F3424" t="str">
        <f>VLOOKUP(orders[[#This Row],[product_id]],Products!A:C,3,0)</f>
        <v>Electronics</v>
      </c>
      <c r="G3424">
        <v>1</v>
      </c>
      <c r="H3424" s="6">
        <v>0.22737623029577606</v>
      </c>
      <c r="I3424" s="2">
        <f>VLOOKUP($E3424,
Products!$A$1:$F$201,MATCH(Orders!I$1,Products!$A$1:$F$1,0),0)</f>
        <v>2354.115904304108</v>
      </c>
      <c r="J3424" s="2">
        <f>VLOOKUP($E3424,
Products!$A$1:$F$201,MATCH(Orders!J$1,Products!$A$1:$F$1,0),0)</f>
        <v>1810.784620830796</v>
      </c>
    </row>
    <row r="3425" spans="1:10">
      <c r="A3425">
        <v>3424</v>
      </c>
      <c r="B3425" s="4">
        <v>45502</v>
      </c>
      <c r="C3425" s="10">
        <f>DATE(YEAR(orders[[#This Row],[order_date]]), MONTH(orders[[#This Row],[order_date]]), 1)</f>
        <v>45474</v>
      </c>
      <c r="D3425" t="s">
        <v>4180</v>
      </c>
      <c r="E3425" t="s">
        <v>558</v>
      </c>
      <c r="F3425" t="str">
        <f>VLOOKUP(orders[[#This Row],[product_id]],Products!A:C,3,0)</f>
        <v>Electronics</v>
      </c>
      <c r="G3425">
        <v>1</v>
      </c>
      <c r="H3425" s="6">
        <v>0.16065265032829684</v>
      </c>
      <c r="I3425" s="2">
        <f>VLOOKUP($E3425,
Products!$A$1:$F$201,MATCH(Orders!I$1,Products!$A$1:$F$1,0),0)</f>
        <v>30121.382934618541</v>
      </c>
      <c r="J3425" s="2">
        <f>VLOOKUP($E3425,
Products!$A$1:$F$201,MATCH(Orders!J$1,Products!$A$1:$F$1,0),0)</f>
        <v>20439.226581954921</v>
      </c>
    </row>
    <row r="3426" spans="1:10">
      <c r="A3426">
        <v>3425</v>
      </c>
      <c r="B3426" s="4">
        <v>45648</v>
      </c>
      <c r="C3426" s="10">
        <f>DATE(YEAR(orders[[#This Row],[order_date]]), MONTH(orders[[#This Row],[order_date]]), 1)</f>
        <v>45627</v>
      </c>
      <c r="D3426" t="s">
        <v>3995</v>
      </c>
      <c r="E3426" t="s">
        <v>697</v>
      </c>
      <c r="F3426" t="str">
        <f>VLOOKUP(orders[[#This Row],[product_id]],Products!A:C,3,0)</f>
        <v>Electronics</v>
      </c>
      <c r="G3426">
        <v>2</v>
      </c>
      <c r="H3426" s="6">
        <v>0.1196371239110916</v>
      </c>
      <c r="I3426" s="2">
        <f>VLOOKUP($E3426,
Products!$A$1:$F$201,MATCH(Orders!I$1,Products!$A$1:$F$1,0),0)</f>
        <v>17528.463836680221</v>
      </c>
      <c r="J3426" s="2">
        <f>VLOOKUP($E3426,
Products!$A$1:$F$201,MATCH(Orders!J$1,Products!$A$1:$F$1,0),0)</f>
        <v>11565.98358924177</v>
      </c>
    </row>
    <row r="3427" spans="1:10">
      <c r="A3427">
        <v>3426</v>
      </c>
      <c r="B3427" s="4">
        <v>45357</v>
      </c>
      <c r="C3427" s="10">
        <f>DATE(YEAR(orders[[#This Row],[order_date]]), MONTH(orders[[#This Row],[order_date]]), 1)</f>
        <v>45352</v>
      </c>
      <c r="D3427" t="s">
        <v>1157</v>
      </c>
      <c r="E3427" t="s">
        <v>677</v>
      </c>
      <c r="F3427" t="str">
        <f>VLOOKUP(orders[[#This Row],[product_id]],Products!A:C,3,0)</f>
        <v>Electronics</v>
      </c>
      <c r="G3427">
        <v>1</v>
      </c>
      <c r="H3427" s="6">
        <v>0.19128487756080981</v>
      </c>
      <c r="I3427" s="2">
        <f>VLOOKUP($E3427,
Products!$A$1:$F$201,MATCH(Orders!I$1,Products!$A$1:$F$1,0),0)</f>
        <v>11360.699432756561</v>
      </c>
      <c r="J3427" s="2">
        <f>VLOOKUP($E3427,
Products!$A$1:$F$201,MATCH(Orders!J$1,Products!$A$1:$F$1,0),0)</f>
        <v>8118.8949869342459</v>
      </c>
    </row>
    <row r="3428" spans="1:10">
      <c r="A3428">
        <v>3427</v>
      </c>
      <c r="B3428" s="4">
        <v>45694</v>
      </c>
      <c r="C3428" s="10">
        <f>DATE(YEAR(orders[[#This Row],[order_date]]), MONTH(orders[[#This Row],[order_date]]), 1)</f>
        <v>45689</v>
      </c>
      <c r="D3428" t="s">
        <v>3664</v>
      </c>
      <c r="E3428" t="s">
        <v>552</v>
      </c>
      <c r="F3428" t="str">
        <f>VLOOKUP(orders[[#This Row],[product_id]],Products!A:C,3,0)</f>
        <v>Electronics</v>
      </c>
      <c r="G3428">
        <v>1</v>
      </c>
      <c r="H3428" s="6">
        <v>0.15358919315326455</v>
      </c>
      <c r="I3428" s="2">
        <f>VLOOKUP($E3428,
Products!$A$1:$F$201,MATCH(Orders!I$1,Products!$A$1:$F$1,0),0)</f>
        <v>20326.88586940234</v>
      </c>
      <c r="J3428" s="2">
        <f>VLOOKUP($E3428,
Products!$A$1:$F$201,MATCH(Orders!J$1,Products!$A$1:$F$1,0),0)</f>
        <v>14896.572579237891</v>
      </c>
    </row>
    <row r="3429" spans="1:10">
      <c r="A3429">
        <v>3428</v>
      </c>
      <c r="B3429" s="4">
        <v>45389</v>
      </c>
      <c r="C3429" s="10">
        <f>DATE(YEAR(orders[[#This Row],[order_date]]), MONTH(orders[[#This Row],[order_date]]), 1)</f>
        <v>45383</v>
      </c>
      <c r="D3429" t="s">
        <v>2484</v>
      </c>
      <c r="E3429" t="s">
        <v>671</v>
      </c>
      <c r="F3429" t="str">
        <f>VLOOKUP(orders[[#This Row],[product_id]],Products!A:C,3,0)</f>
        <v>Electronics</v>
      </c>
      <c r="G3429">
        <v>3</v>
      </c>
      <c r="H3429" s="6">
        <v>0.21120865006990819</v>
      </c>
      <c r="I3429" s="2">
        <f>VLOOKUP($E3429,
Products!$A$1:$F$201,MATCH(Orders!I$1,Products!$A$1:$F$1,0),0)</f>
        <v>20226.002416343759</v>
      </c>
      <c r="J3429" s="2">
        <f>VLOOKUP($E3429,
Products!$A$1:$F$201,MATCH(Orders!J$1,Products!$A$1:$F$1,0),0)</f>
        <v>13513.884167631189</v>
      </c>
    </row>
    <row r="3430" spans="1:10">
      <c r="A3430">
        <v>3429</v>
      </c>
      <c r="B3430" s="4">
        <v>45027</v>
      </c>
      <c r="C3430" s="10">
        <f>DATE(YEAR(orders[[#This Row],[order_date]]), MONTH(orders[[#This Row],[order_date]]), 1)</f>
        <v>45017</v>
      </c>
      <c r="D3430" t="s">
        <v>3120</v>
      </c>
      <c r="E3430" t="s">
        <v>696</v>
      </c>
      <c r="F3430" t="str">
        <f>VLOOKUP(orders[[#This Row],[product_id]],Products!A:C,3,0)</f>
        <v>Electronics</v>
      </c>
      <c r="G3430">
        <v>3</v>
      </c>
      <c r="H3430" s="6">
        <v>0.14734865286289744</v>
      </c>
      <c r="I3430" s="2">
        <f>VLOOKUP($E3430,
Products!$A$1:$F$201,MATCH(Orders!I$1,Products!$A$1:$F$1,0),0)</f>
        <v>2723.6534496184809</v>
      </c>
      <c r="J3430" s="2">
        <f>VLOOKUP($E3430,
Products!$A$1:$F$201,MATCH(Orders!J$1,Products!$A$1:$F$1,0),0)</f>
        <v>1872.4715951823</v>
      </c>
    </row>
    <row r="3431" spans="1:10">
      <c r="A3431">
        <v>3430</v>
      </c>
      <c r="B3431" s="4">
        <v>45966</v>
      </c>
      <c r="C3431" s="10">
        <f>DATE(YEAR(orders[[#This Row],[order_date]]), MONTH(orders[[#This Row],[order_date]]), 1)</f>
        <v>45962</v>
      </c>
      <c r="D3431" t="s">
        <v>1531</v>
      </c>
      <c r="E3431" t="s">
        <v>620</v>
      </c>
      <c r="F3431" t="str">
        <f>VLOOKUP(orders[[#This Row],[product_id]],Products!A:C,3,0)</f>
        <v>Electronics</v>
      </c>
      <c r="G3431">
        <v>1</v>
      </c>
      <c r="H3431" s="6">
        <v>0.13944996960303774</v>
      </c>
      <c r="I3431" s="2">
        <f>VLOOKUP($E3431,
Products!$A$1:$F$201,MATCH(Orders!I$1,Products!$A$1:$F$1,0),0)</f>
        <v>23669.635851452331</v>
      </c>
      <c r="J3431" s="2">
        <f>VLOOKUP($E3431,
Products!$A$1:$F$201,MATCH(Orders!J$1,Products!$A$1:$F$1,0),0)</f>
        <v>17880.752220874681</v>
      </c>
    </row>
    <row r="3432" spans="1:10">
      <c r="A3432">
        <v>3431</v>
      </c>
      <c r="B3432" s="4">
        <v>45170</v>
      </c>
      <c r="C3432" s="10">
        <f>DATE(YEAR(orders[[#This Row],[order_date]]), MONTH(orders[[#This Row],[order_date]]), 1)</f>
        <v>45170</v>
      </c>
      <c r="D3432" t="s">
        <v>4367</v>
      </c>
      <c r="E3432" t="s">
        <v>546</v>
      </c>
      <c r="F3432" t="str">
        <f>VLOOKUP(orders[[#This Row],[product_id]],Products!A:C,3,0)</f>
        <v>Electronics</v>
      </c>
      <c r="G3432">
        <v>2</v>
      </c>
      <c r="H3432" s="6">
        <v>0.23015665312762734</v>
      </c>
      <c r="I3432" s="2">
        <f>VLOOKUP($E3432,
Products!$A$1:$F$201,MATCH(Orders!I$1,Products!$A$1:$F$1,0),0)</f>
        <v>21943.16319502375</v>
      </c>
      <c r="J3432" s="2">
        <f>VLOOKUP($E3432,
Products!$A$1:$F$201,MATCH(Orders!J$1,Products!$A$1:$F$1,0),0)</f>
        <v>16937.09489743154</v>
      </c>
    </row>
    <row r="3433" spans="1:10">
      <c r="A3433">
        <v>3432</v>
      </c>
      <c r="B3433" s="4">
        <v>45031</v>
      </c>
      <c r="C3433" s="10">
        <f>DATE(YEAR(orders[[#This Row],[order_date]]), MONTH(orders[[#This Row],[order_date]]), 1)</f>
        <v>45017</v>
      </c>
      <c r="D3433" t="s">
        <v>3423</v>
      </c>
      <c r="E3433" t="s">
        <v>654</v>
      </c>
      <c r="F3433" t="str">
        <f>VLOOKUP(orders[[#This Row],[product_id]],Products!A:C,3,0)</f>
        <v>Electronics</v>
      </c>
      <c r="G3433">
        <v>3</v>
      </c>
      <c r="H3433" s="6">
        <v>0.1923734840419469</v>
      </c>
      <c r="I3433" s="2">
        <f>VLOOKUP($E3433,
Products!$A$1:$F$201,MATCH(Orders!I$1,Products!$A$1:$F$1,0),0)</f>
        <v>2480.90324078101</v>
      </c>
      <c r="J3433" s="2">
        <f>VLOOKUP($E3433,
Products!$A$1:$F$201,MATCH(Orders!J$1,Products!$A$1:$F$1,0),0)</f>
        <v>1964.543440578911</v>
      </c>
    </row>
    <row r="3434" spans="1:10">
      <c r="A3434">
        <v>3433</v>
      </c>
      <c r="B3434" s="4">
        <v>45620</v>
      </c>
      <c r="C3434" s="10">
        <f>DATE(YEAR(orders[[#This Row],[order_date]]), MONTH(orders[[#This Row],[order_date]]), 1)</f>
        <v>45597</v>
      </c>
      <c r="D3434" t="s">
        <v>4337</v>
      </c>
      <c r="E3434" t="s">
        <v>678</v>
      </c>
      <c r="F3434" t="str">
        <f>VLOOKUP(orders[[#This Row],[product_id]],Products!A:C,3,0)</f>
        <v>Appliances</v>
      </c>
      <c r="G3434">
        <v>1</v>
      </c>
      <c r="H3434" s="6">
        <v>0.14445609505765866</v>
      </c>
      <c r="I3434" s="2">
        <f>VLOOKUP($E3434,
Products!$A$1:$F$201,MATCH(Orders!I$1,Products!$A$1:$F$1,0),0)</f>
        <v>24547.80463631255</v>
      </c>
      <c r="J3434" s="2">
        <f>VLOOKUP($E3434,
Products!$A$1:$F$201,MATCH(Orders!J$1,Products!$A$1:$F$1,0),0)</f>
        <v>16599.667533695861</v>
      </c>
    </row>
    <row r="3435" spans="1:10">
      <c r="A3435">
        <v>3434</v>
      </c>
      <c r="B3435" s="4">
        <v>45997</v>
      </c>
      <c r="C3435" s="10">
        <f>DATE(YEAR(orders[[#This Row],[order_date]]), MONTH(orders[[#This Row],[order_date]]), 1)</f>
        <v>45992</v>
      </c>
      <c r="D3435" t="s">
        <v>2041</v>
      </c>
      <c r="E3435" t="s">
        <v>646</v>
      </c>
      <c r="F3435" t="str">
        <f>VLOOKUP(orders[[#This Row],[product_id]],Products!A:C,3,0)</f>
        <v>Electronics</v>
      </c>
      <c r="G3435">
        <v>1</v>
      </c>
      <c r="H3435" s="6">
        <v>0.20340447599995923</v>
      </c>
      <c r="I3435" s="2">
        <f>VLOOKUP($E3435,
Products!$A$1:$F$201,MATCH(Orders!I$1,Products!$A$1:$F$1,0),0)</f>
        <v>18424.12750052143</v>
      </c>
      <c r="J3435" s="2">
        <f>VLOOKUP($E3435,
Products!$A$1:$F$201,MATCH(Orders!J$1,Products!$A$1:$F$1,0),0)</f>
        <v>14575.25356690323</v>
      </c>
    </row>
    <row r="3436" spans="1:10">
      <c r="A3436">
        <v>3435</v>
      </c>
      <c r="B3436" s="4">
        <v>45993</v>
      </c>
      <c r="C3436" s="10">
        <f>DATE(YEAR(orders[[#This Row],[order_date]]), MONTH(orders[[#This Row],[order_date]]), 1)</f>
        <v>45992</v>
      </c>
      <c r="D3436" t="s">
        <v>4075</v>
      </c>
      <c r="E3436" t="s">
        <v>699</v>
      </c>
      <c r="F3436" t="str">
        <f>VLOOKUP(orders[[#This Row],[product_id]],Products!A:C,3,0)</f>
        <v>Appliances</v>
      </c>
      <c r="G3436">
        <v>2</v>
      </c>
      <c r="H3436" s="6">
        <v>0.10558625048270656</v>
      </c>
      <c r="I3436" s="2">
        <f>VLOOKUP($E3436,
Products!$A$1:$F$201,MATCH(Orders!I$1,Products!$A$1:$F$1,0),0)</f>
        <v>25091.998133165329</v>
      </c>
      <c r="J3436" s="2">
        <f>VLOOKUP($E3436,
Products!$A$1:$F$201,MATCH(Orders!J$1,Products!$A$1:$F$1,0),0)</f>
        <v>18464.226825266349</v>
      </c>
    </row>
    <row r="3437" spans="1:10">
      <c r="A3437">
        <v>3436</v>
      </c>
      <c r="B3437" s="4">
        <v>45744</v>
      </c>
      <c r="C3437" s="10">
        <f>DATE(YEAR(orders[[#This Row],[order_date]]), MONTH(orders[[#This Row],[order_date]]), 1)</f>
        <v>45717</v>
      </c>
      <c r="D3437" t="s">
        <v>3801</v>
      </c>
      <c r="E3437" t="s">
        <v>571</v>
      </c>
      <c r="F3437" t="str">
        <f>VLOOKUP(orders[[#This Row],[product_id]],Products!A:C,3,0)</f>
        <v>Electronics</v>
      </c>
      <c r="G3437">
        <v>2</v>
      </c>
      <c r="H3437" s="6">
        <v>0.13528061525368576</v>
      </c>
      <c r="I3437" s="2">
        <f>VLOOKUP($E3437,
Products!$A$1:$F$201,MATCH(Orders!I$1,Products!$A$1:$F$1,0),0)</f>
        <v>30022.150567424669</v>
      </c>
      <c r="J3437" s="2">
        <f>VLOOKUP($E3437,
Products!$A$1:$F$201,MATCH(Orders!J$1,Products!$A$1:$F$1,0),0)</f>
        <v>21451.61875289512</v>
      </c>
    </row>
    <row r="3438" spans="1:10">
      <c r="A3438">
        <v>3437</v>
      </c>
      <c r="B3438" s="4">
        <v>45147</v>
      </c>
      <c r="C3438" s="10">
        <f>DATE(YEAR(orders[[#This Row],[order_date]]), MONTH(orders[[#This Row],[order_date]]), 1)</f>
        <v>45139</v>
      </c>
      <c r="D3438" t="s">
        <v>2863</v>
      </c>
      <c r="E3438" t="s">
        <v>548</v>
      </c>
      <c r="F3438" t="str">
        <f>VLOOKUP(orders[[#This Row],[product_id]],Products!A:C,3,0)</f>
        <v>Appliances</v>
      </c>
      <c r="G3438">
        <v>1</v>
      </c>
      <c r="H3438" s="6">
        <v>0.10244158783248802</v>
      </c>
      <c r="I3438" s="2">
        <f>VLOOKUP($E3438,
Products!$A$1:$F$201,MATCH(Orders!I$1,Products!$A$1:$F$1,0),0)</f>
        <v>2211.9922659782978</v>
      </c>
      <c r="J3438" s="2">
        <f>VLOOKUP($E3438,
Products!$A$1:$F$201,MATCH(Orders!J$1,Products!$A$1:$F$1,0),0)</f>
        <v>1741.1720710333091</v>
      </c>
    </row>
    <row r="3439" spans="1:10">
      <c r="A3439">
        <v>3438</v>
      </c>
      <c r="B3439" s="4">
        <v>45070</v>
      </c>
      <c r="C3439" s="10">
        <f>DATE(YEAR(orders[[#This Row],[order_date]]), MONTH(orders[[#This Row],[order_date]]), 1)</f>
        <v>45047</v>
      </c>
      <c r="D3439" t="s">
        <v>757</v>
      </c>
      <c r="E3439" t="s">
        <v>695</v>
      </c>
      <c r="F3439" t="str">
        <f>VLOOKUP(orders[[#This Row],[product_id]],Products!A:C,3,0)</f>
        <v>Electronics</v>
      </c>
      <c r="G3439">
        <v>1</v>
      </c>
      <c r="H3439" s="6">
        <v>0.1559298178447151</v>
      </c>
      <c r="I3439" s="2">
        <f>VLOOKUP($E3439,
Products!$A$1:$F$201,MATCH(Orders!I$1,Products!$A$1:$F$1,0),0)</f>
        <v>2716.2219891886762</v>
      </c>
      <c r="J3439" s="2">
        <f>VLOOKUP($E3439,
Products!$A$1:$F$201,MATCH(Orders!J$1,Products!$A$1:$F$1,0),0)</f>
        <v>2045.0534052982539</v>
      </c>
    </row>
    <row r="3440" spans="1:10">
      <c r="A3440">
        <v>3439</v>
      </c>
      <c r="B3440" s="4">
        <v>45816</v>
      </c>
      <c r="C3440" s="10">
        <f>DATE(YEAR(orders[[#This Row],[order_date]]), MONTH(orders[[#This Row],[order_date]]), 1)</f>
        <v>45809</v>
      </c>
      <c r="D3440" t="s">
        <v>2668</v>
      </c>
      <c r="E3440" t="s">
        <v>594</v>
      </c>
      <c r="F3440" t="str">
        <f>VLOOKUP(orders[[#This Row],[product_id]],Products!A:C,3,0)</f>
        <v>Electronics</v>
      </c>
      <c r="G3440">
        <v>3</v>
      </c>
      <c r="H3440" s="6">
        <v>0.24108613154677278</v>
      </c>
      <c r="I3440" s="2">
        <f>VLOOKUP($E3440,
Products!$A$1:$F$201,MATCH(Orders!I$1,Products!$A$1:$F$1,0),0)</f>
        <v>19992.108086337241</v>
      </c>
      <c r="J3440" s="2">
        <f>VLOOKUP($E3440,
Products!$A$1:$F$201,MATCH(Orders!J$1,Products!$A$1:$F$1,0),0)</f>
        <v>14456.6967044005</v>
      </c>
    </row>
    <row r="3441" spans="1:10">
      <c r="A3441">
        <v>3440</v>
      </c>
      <c r="B3441" s="4">
        <v>45978</v>
      </c>
      <c r="C3441" s="10">
        <f>DATE(YEAR(orders[[#This Row],[order_date]]), MONTH(orders[[#This Row],[order_date]]), 1)</f>
        <v>45962</v>
      </c>
      <c r="D3441" t="s">
        <v>4067</v>
      </c>
      <c r="E3441" t="s">
        <v>681</v>
      </c>
      <c r="F3441" t="str">
        <f>VLOOKUP(orders[[#This Row],[product_id]],Products!A:C,3,0)</f>
        <v>Appliances</v>
      </c>
      <c r="G3441">
        <v>3</v>
      </c>
      <c r="H3441" s="6">
        <v>9.8513201032535108E-2</v>
      </c>
      <c r="I3441" s="2">
        <f>VLOOKUP($E3441,
Products!$A$1:$F$201,MATCH(Orders!I$1,Products!$A$1:$F$1,0),0)</f>
        <v>2080.3641662770501</v>
      </c>
      <c r="J3441" s="2">
        <f>VLOOKUP($E3441,
Products!$A$1:$F$201,MATCH(Orders!J$1,Products!$A$1:$F$1,0),0)</f>
        <v>1566.754559891986</v>
      </c>
    </row>
    <row r="3442" spans="1:10">
      <c r="A3442">
        <v>3441</v>
      </c>
      <c r="B3442" s="4">
        <v>45716</v>
      </c>
      <c r="C3442" s="10">
        <f>DATE(YEAR(orders[[#This Row],[order_date]]), MONTH(orders[[#This Row],[order_date]]), 1)</f>
        <v>45689</v>
      </c>
      <c r="D3442" t="s">
        <v>4221</v>
      </c>
      <c r="E3442" t="s">
        <v>618</v>
      </c>
      <c r="F3442" t="str">
        <f>VLOOKUP(orders[[#This Row],[product_id]],Products!A:C,3,0)</f>
        <v>Appliances</v>
      </c>
      <c r="G3442">
        <v>1</v>
      </c>
      <c r="H3442" s="6">
        <v>0.12664373970208914</v>
      </c>
      <c r="I3442" s="2">
        <f>VLOOKUP($E3442,
Products!$A$1:$F$201,MATCH(Orders!I$1,Products!$A$1:$F$1,0),0)</f>
        <v>5546.9777002203573</v>
      </c>
      <c r="J3442" s="2">
        <f>VLOOKUP($E3442,
Products!$A$1:$F$201,MATCH(Orders!J$1,Products!$A$1:$F$1,0),0)</f>
        <v>4048.2565671880161</v>
      </c>
    </row>
    <row r="3443" spans="1:10">
      <c r="A3443">
        <v>3442</v>
      </c>
      <c r="B3443" s="4">
        <v>45479</v>
      </c>
      <c r="C3443" s="10">
        <f>DATE(YEAR(orders[[#This Row],[order_date]]), MONTH(orders[[#This Row],[order_date]]), 1)</f>
        <v>45474</v>
      </c>
      <c r="D3443" t="s">
        <v>1172</v>
      </c>
      <c r="E3443" t="s">
        <v>531</v>
      </c>
      <c r="F3443" t="str">
        <f>VLOOKUP(orders[[#This Row],[product_id]],Products!A:C,3,0)</f>
        <v>Electronics</v>
      </c>
      <c r="G3443">
        <v>2</v>
      </c>
      <c r="H3443" s="6">
        <v>0.17763556276101194</v>
      </c>
      <c r="I3443" s="2">
        <f>VLOOKUP($E3443,
Products!$A$1:$F$201,MATCH(Orders!I$1,Products!$A$1:$F$1,0),0)</f>
        <v>29674.378925417219</v>
      </c>
      <c r="J3443" s="2">
        <f>VLOOKUP($E3443,
Products!$A$1:$F$201,MATCH(Orders!J$1,Products!$A$1:$F$1,0),0)</f>
        <v>20795.30337605517</v>
      </c>
    </row>
    <row r="3444" spans="1:10">
      <c r="A3444">
        <v>3443</v>
      </c>
      <c r="B3444" s="4">
        <v>45770</v>
      </c>
      <c r="C3444" s="10">
        <f>DATE(YEAR(orders[[#This Row],[order_date]]), MONTH(orders[[#This Row],[order_date]]), 1)</f>
        <v>45748</v>
      </c>
      <c r="D3444" t="s">
        <v>4036</v>
      </c>
      <c r="E3444" t="s">
        <v>604</v>
      </c>
      <c r="F3444" t="str">
        <f>VLOOKUP(orders[[#This Row],[product_id]],Products!A:C,3,0)</f>
        <v>Appliances</v>
      </c>
      <c r="G3444">
        <v>3</v>
      </c>
      <c r="H3444" s="6">
        <v>6.9200958867116635E-2</v>
      </c>
      <c r="I3444" s="2">
        <f>VLOOKUP($E3444,
Products!$A$1:$F$201,MATCH(Orders!I$1,Products!$A$1:$F$1,0),0)</f>
        <v>2087.687835040248</v>
      </c>
      <c r="J3444" s="2">
        <f>VLOOKUP($E3444,
Products!$A$1:$F$201,MATCH(Orders!J$1,Products!$A$1:$F$1,0),0)</f>
        <v>1450.1823074928161</v>
      </c>
    </row>
    <row r="3445" spans="1:10">
      <c r="A3445">
        <v>3444</v>
      </c>
      <c r="B3445" s="4">
        <v>45585</v>
      </c>
      <c r="C3445" s="10">
        <f>DATE(YEAR(orders[[#This Row],[order_date]]), MONTH(orders[[#This Row],[order_date]]), 1)</f>
        <v>45566</v>
      </c>
      <c r="D3445" t="s">
        <v>4101</v>
      </c>
      <c r="E3445" t="s">
        <v>566</v>
      </c>
      <c r="F3445" t="str">
        <f>VLOOKUP(orders[[#This Row],[product_id]],Products!A:C,3,0)</f>
        <v>Electronics</v>
      </c>
      <c r="G3445">
        <v>2</v>
      </c>
      <c r="H3445" s="6">
        <v>0.16125345472023986</v>
      </c>
      <c r="I3445" s="2">
        <f>VLOOKUP($E3445,
Products!$A$1:$F$201,MATCH(Orders!I$1,Products!$A$1:$F$1,0),0)</f>
        <v>16858.5225334635</v>
      </c>
      <c r="J3445" s="2">
        <f>VLOOKUP($E3445,
Products!$A$1:$F$201,MATCH(Orders!J$1,Products!$A$1:$F$1,0),0)</f>
        <v>11855.743620634101</v>
      </c>
    </row>
    <row r="3446" spans="1:10">
      <c r="A3446">
        <v>3445</v>
      </c>
      <c r="B3446" s="4">
        <v>45763</v>
      </c>
      <c r="C3446" s="10">
        <f>DATE(YEAR(orders[[#This Row],[order_date]]), MONTH(orders[[#This Row],[order_date]]), 1)</f>
        <v>45748</v>
      </c>
      <c r="D3446" t="s">
        <v>2380</v>
      </c>
      <c r="E3446" t="s">
        <v>630</v>
      </c>
      <c r="F3446" t="str">
        <f>VLOOKUP(orders[[#This Row],[product_id]],Products!A:C,3,0)</f>
        <v>Electronics</v>
      </c>
      <c r="G3446">
        <v>1</v>
      </c>
      <c r="H3446" s="6">
        <v>0.12689382323066542</v>
      </c>
      <c r="I3446" s="2">
        <f>VLOOKUP($E3446,
Products!$A$1:$F$201,MATCH(Orders!I$1,Products!$A$1:$F$1,0),0)</f>
        <v>20513.60683859466</v>
      </c>
      <c r="J3446" s="2">
        <f>VLOOKUP($E3446,
Products!$A$1:$F$201,MATCH(Orders!J$1,Products!$A$1:$F$1,0),0)</f>
        <v>14929.268600567289</v>
      </c>
    </row>
    <row r="3447" spans="1:10">
      <c r="A3447">
        <v>3446</v>
      </c>
      <c r="B3447" s="4">
        <v>45945</v>
      </c>
      <c r="C3447" s="10">
        <f>DATE(YEAR(orders[[#This Row],[order_date]]), MONTH(orders[[#This Row],[order_date]]), 1)</f>
        <v>45931</v>
      </c>
      <c r="D3447" t="s">
        <v>2638</v>
      </c>
      <c r="E3447" t="s">
        <v>624</v>
      </c>
      <c r="F3447" t="str">
        <f>VLOOKUP(orders[[#This Row],[product_id]],Products!A:C,3,0)</f>
        <v>Appliances</v>
      </c>
      <c r="G3447">
        <v>3</v>
      </c>
      <c r="H3447" s="6">
        <v>7.9351217477399552E-2</v>
      </c>
      <c r="I3447" s="2">
        <f>VLOOKUP($E3447,
Products!$A$1:$F$201,MATCH(Orders!I$1,Products!$A$1:$F$1,0),0)</f>
        <v>2102.383201797521</v>
      </c>
      <c r="J3447" s="2">
        <f>VLOOKUP($E3447,
Products!$A$1:$F$201,MATCH(Orders!J$1,Products!$A$1:$F$1,0),0)</f>
        <v>1599.330443274388</v>
      </c>
    </row>
    <row r="3448" spans="1:10">
      <c r="A3448">
        <v>3447</v>
      </c>
      <c r="B3448" s="4">
        <v>45677</v>
      </c>
      <c r="C3448" s="10">
        <f>DATE(YEAR(orders[[#This Row],[order_date]]), MONTH(orders[[#This Row],[order_date]]), 1)</f>
        <v>45658</v>
      </c>
      <c r="D3448" t="s">
        <v>3571</v>
      </c>
      <c r="E3448" t="s">
        <v>567</v>
      </c>
      <c r="F3448" t="str">
        <f>VLOOKUP(orders[[#This Row],[product_id]],Products!A:C,3,0)</f>
        <v>Electronics</v>
      </c>
      <c r="G3448">
        <v>2</v>
      </c>
      <c r="H3448" s="6">
        <v>0.10630648601503991</v>
      </c>
      <c r="I3448" s="2">
        <f>VLOOKUP($E3448,
Products!$A$1:$F$201,MATCH(Orders!I$1,Products!$A$1:$F$1,0),0)</f>
        <v>17514.171240093368</v>
      </c>
      <c r="J3448" s="2">
        <f>VLOOKUP($E3448,
Products!$A$1:$F$201,MATCH(Orders!J$1,Products!$A$1:$F$1,0),0)</f>
        <v>12226.76247250809</v>
      </c>
    </row>
    <row r="3449" spans="1:10">
      <c r="A3449">
        <v>3448</v>
      </c>
      <c r="B3449" s="4">
        <v>45175</v>
      </c>
      <c r="C3449" s="10">
        <f>DATE(YEAR(orders[[#This Row],[order_date]]), MONTH(orders[[#This Row],[order_date]]), 1)</f>
        <v>45170</v>
      </c>
      <c r="D3449" t="s">
        <v>2067</v>
      </c>
      <c r="E3449" t="s">
        <v>587</v>
      </c>
      <c r="F3449" t="str">
        <f>VLOOKUP(orders[[#This Row],[product_id]],Products!A:C,3,0)</f>
        <v>Electronics</v>
      </c>
      <c r="G3449">
        <v>1</v>
      </c>
      <c r="H3449" s="6">
        <v>0.23274365818655762</v>
      </c>
      <c r="I3449" s="2">
        <f>VLOOKUP($E3449,
Products!$A$1:$F$201,MATCH(Orders!I$1,Products!$A$1:$F$1,0),0)</f>
        <v>16527.367619686949</v>
      </c>
      <c r="J3449" s="2">
        <f>VLOOKUP($E3449,
Products!$A$1:$F$201,MATCH(Orders!J$1,Products!$A$1:$F$1,0),0)</f>
        <v>12533.62883070202</v>
      </c>
    </row>
    <row r="3450" spans="1:10">
      <c r="A3450">
        <v>3449</v>
      </c>
      <c r="B3450" s="4">
        <v>45701</v>
      </c>
      <c r="C3450" s="10">
        <f>DATE(YEAR(orders[[#This Row],[order_date]]), MONTH(orders[[#This Row],[order_date]]), 1)</f>
        <v>45689</v>
      </c>
      <c r="D3450" t="s">
        <v>1492</v>
      </c>
      <c r="E3450" t="s">
        <v>647</v>
      </c>
      <c r="F3450" t="str">
        <f>VLOOKUP(orders[[#This Row],[product_id]],Products!A:C,3,0)</f>
        <v>Electronics</v>
      </c>
      <c r="G3450">
        <v>2</v>
      </c>
      <c r="H3450" s="6">
        <v>0.11658847393381669</v>
      </c>
      <c r="I3450" s="2">
        <f>VLOOKUP($E3450,
Products!$A$1:$F$201,MATCH(Orders!I$1,Products!$A$1:$F$1,0),0)</f>
        <v>23187.883920109041</v>
      </c>
      <c r="J3450" s="2">
        <f>VLOOKUP($E3450,
Products!$A$1:$F$201,MATCH(Orders!J$1,Products!$A$1:$F$1,0),0)</f>
        <v>16217.564081273829</v>
      </c>
    </row>
    <row r="3451" spans="1:10">
      <c r="A3451">
        <v>3450</v>
      </c>
      <c r="B3451" s="4">
        <v>45690</v>
      </c>
      <c r="C3451" s="10">
        <f>DATE(YEAR(orders[[#This Row],[order_date]]), MONTH(orders[[#This Row],[order_date]]), 1)</f>
        <v>45689</v>
      </c>
      <c r="D3451" t="s">
        <v>1261</v>
      </c>
      <c r="E3451" t="s">
        <v>687</v>
      </c>
      <c r="F3451" t="str">
        <f>VLOOKUP(orders[[#This Row],[product_id]],Products!A:C,3,0)</f>
        <v>Electronics</v>
      </c>
      <c r="G3451">
        <v>1</v>
      </c>
      <c r="H3451" s="6">
        <v>0.18580194454464788</v>
      </c>
      <c r="I3451" s="2">
        <f>VLOOKUP($E3451,
Products!$A$1:$F$201,MATCH(Orders!I$1,Products!$A$1:$F$1,0),0)</f>
        <v>12143.737276429891</v>
      </c>
      <c r="J3451" s="2">
        <f>VLOOKUP($E3451,
Products!$A$1:$F$201,MATCH(Orders!J$1,Products!$A$1:$F$1,0),0)</f>
        <v>9077.1957392673976</v>
      </c>
    </row>
    <row r="3452" spans="1:10">
      <c r="A3452">
        <v>3451</v>
      </c>
      <c r="B3452" s="4">
        <v>45618</v>
      </c>
      <c r="C3452" s="10">
        <f>DATE(YEAR(orders[[#This Row],[order_date]]), MONTH(orders[[#This Row],[order_date]]), 1)</f>
        <v>45597</v>
      </c>
      <c r="D3452" t="s">
        <v>3682</v>
      </c>
      <c r="E3452" t="s">
        <v>674</v>
      </c>
      <c r="F3452" t="str">
        <f>VLOOKUP(orders[[#This Row],[product_id]],Products!A:C,3,0)</f>
        <v>Appliances</v>
      </c>
      <c r="G3452">
        <v>1</v>
      </c>
      <c r="H3452" s="6">
        <v>8.4325695504435624E-2</v>
      </c>
      <c r="I3452" s="2">
        <f>VLOOKUP($E3452,
Products!$A$1:$F$201,MATCH(Orders!I$1,Products!$A$1:$F$1,0),0)</f>
        <v>6324.5253633508046</v>
      </c>
      <c r="J3452" s="2">
        <f>VLOOKUP($E3452,
Products!$A$1:$F$201,MATCH(Orders!J$1,Products!$A$1:$F$1,0),0)</f>
        <v>4493.055585088201</v>
      </c>
    </row>
    <row r="3453" spans="1:10">
      <c r="A3453">
        <v>3452</v>
      </c>
      <c r="B3453" s="4">
        <v>45746</v>
      </c>
      <c r="C3453" s="10">
        <f>DATE(YEAR(orders[[#This Row],[order_date]]), MONTH(orders[[#This Row],[order_date]]), 1)</f>
        <v>45717</v>
      </c>
      <c r="D3453" t="s">
        <v>2745</v>
      </c>
      <c r="E3453" t="s">
        <v>693</v>
      </c>
      <c r="F3453" t="str">
        <f>VLOOKUP(orders[[#This Row],[product_id]],Products!A:C,3,0)</f>
        <v>Appliances</v>
      </c>
      <c r="G3453">
        <v>1</v>
      </c>
      <c r="H3453" s="6">
        <v>5.013066020062823E-2</v>
      </c>
      <c r="I3453" s="2">
        <f>VLOOKUP($E3453,
Products!$A$1:$F$201,MATCH(Orders!I$1,Products!$A$1:$F$1,0),0)</f>
        <v>2037.67513915007</v>
      </c>
      <c r="J3453" s="2">
        <f>VLOOKUP($E3453,
Products!$A$1:$F$201,MATCH(Orders!J$1,Products!$A$1:$F$1,0),0)</f>
        <v>1374.1566876520769</v>
      </c>
    </row>
    <row r="3454" spans="1:10">
      <c r="A3454">
        <v>3453</v>
      </c>
      <c r="B3454" s="4">
        <v>45645</v>
      </c>
      <c r="C3454" s="10">
        <f>DATE(YEAR(orders[[#This Row],[order_date]]), MONTH(orders[[#This Row],[order_date]]), 1)</f>
        <v>45627</v>
      </c>
      <c r="D3454" t="s">
        <v>4199</v>
      </c>
      <c r="E3454" t="s">
        <v>642</v>
      </c>
      <c r="F3454" t="str">
        <f>VLOOKUP(orders[[#This Row],[product_id]],Products!A:C,3,0)</f>
        <v>Appliances</v>
      </c>
      <c r="G3454">
        <v>1</v>
      </c>
      <c r="H3454" s="6">
        <v>0.13811061421922433</v>
      </c>
      <c r="I3454" s="2">
        <f>VLOOKUP($E3454,
Products!$A$1:$F$201,MATCH(Orders!I$1,Products!$A$1:$F$1,0),0)</f>
        <v>2296.7821973225709</v>
      </c>
      <c r="J3454" s="2">
        <f>VLOOKUP($E3454,
Products!$A$1:$F$201,MATCH(Orders!J$1,Products!$A$1:$F$1,0),0)</f>
        <v>1585.16132006212</v>
      </c>
    </row>
    <row r="3455" spans="1:10">
      <c r="A3455">
        <v>3454</v>
      </c>
      <c r="B3455" s="4">
        <v>45160</v>
      </c>
      <c r="C3455" s="10">
        <f>DATE(YEAR(orders[[#This Row],[order_date]]), MONTH(orders[[#This Row],[order_date]]), 1)</f>
        <v>45139</v>
      </c>
      <c r="D3455" t="s">
        <v>3012</v>
      </c>
      <c r="E3455" t="s">
        <v>549</v>
      </c>
      <c r="F3455" t="str">
        <f>VLOOKUP(orders[[#This Row],[product_id]],Products!A:C,3,0)</f>
        <v>Electronics</v>
      </c>
      <c r="G3455">
        <v>2</v>
      </c>
      <c r="H3455" s="6">
        <v>0.18905576784580358</v>
      </c>
      <c r="I3455" s="2">
        <f>VLOOKUP($E3455,
Products!$A$1:$F$201,MATCH(Orders!I$1,Products!$A$1:$F$1,0),0)</f>
        <v>32579.222893763279</v>
      </c>
      <c r="J3455" s="2">
        <f>VLOOKUP($E3455,
Products!$A$1:$F$201,MATCH(Orders!J$1,Products!$A$1:$F$1,0),0)</f>
        <v>22472.912188105081</v>
      </c>
    </row>
    <row r="3456" spans="1:10">
      <c r="A3456">
        <v>3455</v>
      </c>
      <c r="B3456" s="4">
        <v>44950</v>
      </c>
      <c r="C3456" s="10">
        <f>DATE(YEAR(orders[[#This Row],[order_date]]), MONTH(orders[[#This Row],[order_date]]), 1)</f>
        <v>44927</v>
      </c>
      <c r="D3456" t="s">
        <v>4402</v>
      </c>
      <c r="E3456" t="s">
        <v>561</v>
      </c>
      <c r="F3456" t="str">
        <f>VLOOKUP(orders[[#This Row],[product_id]],Products!A:C,3,0)</f>
        <v>Appliances</v>
      </c>
      <c r="G3456">
        <v>1</v>
      </c>
      <c r="H3456" s="6">
        <v>8.5800204214382364E-2</v>
      </c>
      <c r="I3456" s="2">
        <f>VLOOKUP($E3456,
Products!$A$1:$F$201,MATCH(Orders!I$1,Products!$A$1:$F$1,0),0)</f>
        <v>23155.073093252329</v>
      </c>
      <c r="J3456" s="2">
        <f>VLOOKUP($E3456,
Products!$A$1:$F$201,MATCH(Orders!J$1,Products!$A$1:$F$1,0),0)</f>
        <v>17849.867849807979</v>
      </c>
    </row>
    <row r="3457" spans="1:10">
      <c r="A3457">
        <v>3456</v>
      </c>
      <c r="B3457" s="4">
        <v>45976</v>
      </c>
      <c r="C3457" s="10">
        <f>DATE(YEAR(orders[[#This Row],[order_date]]), MONTH(orders[[#This Row],[order_date]]), 1)</f>
        <v>45962</v>
      </c>
      <c r="D3457" t="s">
        <v>2468</v>
      </c>
      <c r="E3457" t="s">
        <v>508</v>
      </c>
      <c r="F3457" t="str">
        <f>VLOOKUP(orders[[#This Row],[product_id]],Products!A:C,3,0)</f>
        <v>Electronics</v>
      </c>
      <c r="G3457">
        <v>3</v>
      </c>
      <c r="H3457" s="6">
        <v>0.14880459722617204</v>
      </c>
      <c r="I3457" s="2">
        <f>VLOOKUP($E3457,
Products!$A$1:$F$201,MATCH(Orders!I$1,Products!$A$1:$F$1,0),0)</f>
        <v>23345.985707147142</v>
      </c>
      <c r="J3457" s="2">
        <f>VLOOKUP($E3457,
Products!$A$1:$F$201,MATCH(Orders!J$1,Products!$A$1:$F$1,0),0)</f>
        <v>15772.90371323649</v>
      </c>
    </row>
    <row r="3458" spans="1:10">
      <c r="A3458">
        <v>3457</v>
      </c>
      <c r="B3458" s="4">
        <v>45932</v>
      </c>
      <c r="C3458" s="10">
        <f>DATE(YEAR(orders[[#This Row],[order_date]]), MONTH(orders[[#This Row],[order_date]]), 1)</f>
        <v>45931</v>
      </c>
      <c r="D3458" t="s">
        <v>2818</v>
      </c>
      <c r="E3458" t="s">
        <v>603</v>
      </c>
      <c r="F3458" t="str">
        <f>VLOOKUP(orders[[#This Row],[product_id]],Products!A:C,3,0)</f>
        <v>Electronics</v>
      </c>
      <c r="G3458">
        <v>1</v>
      </c>
      <c r="H3458" s="6">
        <v>0.11680160139782518</v>
      </c>
      <c r="I3458" s="2">
        <f>VLOOKUP($E3458,
Products!$A$1:$F$201,MATCH(Orders!I$1,Products!$A$1:$F$1,0),0)</f>
        <v>10867.659217073329</v>
      </c>
      <c r="J3458" s="2">
        <f>VLOOKUP($E3458,
Products!$A$1:$F$201,MATCH(Orders!J$1,Products!$A$1:$F$1,0),0)</f>
        <v>8421.8829552397037</v>
      </c>
    </row>
    <row r="3459" spans="1:10">
      <c r="A3459">
        <v>3458</v>
      </c>
      <c r="B3459" s="4">
        <v>45448</v>
      </c>
      <c r="C3459" s="10">
        <f>DATE(YEAR(orders[[#This Row],[order_date]]), MONTH(orders[[#This Row],[order_date]]), 1)</f>
        <v>45444</v>
      </c>
      <c r="D3459" t="s">
        <v>2916</v>
      </c>
      <c r="E3459" t="s">
        <v>602</v>
      </c>
      <c r="F3459" t="str">
        <f>VLOOKUP(orders[[#This Row],[product_id]],Products!A:C,3,0)</f>
        <v>Appliances</v>
      </c>
      <c r="G3459">
        <v>3</v>
      </c>
      <c r="H3459" s="6">
        <v>9.9457313859017724E-2</v>
      </c>
      <c r="I3459" s="2">
        <f>VLOOKUP($E3459,
Products!$A$1:$F$201,MATCH(Orders!I$1,Products!$A$1:$F$1,0),0)</f>
        <v>22834.95547197924</v>
      </c>
      <c r="J3459" s="2">
        <f>VLOOKUP($E3459,
Products!$A$1:$F$201,MATCH(Orders!J$1,Products!$A$1:$F$1,0),0)</f>
        <v>17972.460052660601</v>
      </c>
    </row>
    <row r="3460" spans="1:10">
      <c r="A3460">
        <v>3459</v>
      </c>
      <c r="B3460" s="4">
        <v>44943</v>
      </c>
      <c r="C3460" s="10">
        <f>DATE(YEAR(orders[[#This Row],[order_date]]), MONTH(orders[[#This Row],[order_date]]), 1)</f>
        <v>44927</v>
      </c>
      <c r="D3460" t="s">
        <v>3941</v>
      </c>
      <c r="E3460" t="s">
        <v>596</v>
      </c>
      <c r="F3460" t="str">
        <f>VLOOKUP(orders[[#This Row],[product_id]],Products!A:C,3,0)</f>
        <v>Electronics</v>
      </c>
      <c r="G3460">
        <v>1</v>
      </c>
      <c r="H3460" s="6">
        <v>0.15460676706226334</v>
      </c>
      <c r="I3460" s="2">
        <f>VLOOKUP($E3460,
Products!$A$1:$F$201,MATCH(Orders!I$1,Products!$A$1:$F$1,0),0)</f>
        <v>12935.39757670891</v>
      </c>
      <c r="J3460" s="2">
        <f>VLOOKUP($E3460,
Products!$A$1:$F$201,MATCH(Orders!J$1,Products!$A$1:$F$1,0),0)</f>
        <v>9648.6160598594815</v>
      </c>
    </row>
    <row r="3461" spans="1:10">
      <c r="A3461">
        <v>3460</v>
      </c>
      <c r="B3461" s="4">
        <v>45171</v>
      </c>
      <c r="C3461" s="10">
        <f>DATE(YEAR(orders[[#This Row],[order_date]]), MONTH(orders[[#This Row],[order_date]]), 1)</f>
        <v>45170</v>
      </c>
      <c r="D3461" t="s">
        <v>2407</v>
      </c>
      <c r="E3461" t="s">
        <v>564</v>
      </c>
      <c r="F3461" t="str">
        <f>VLOOKUP(orders[[#This Row],[product_id]],Products!A:C,3,0)</f>
        <v>Electronics</v>
      </c>
      <c r="G3461">
        <v>2</v>
      </c>
      <c r="H3461" s="6">
        <v>0.14808413033948528</v>
      </c>
      <c r="I3461" s="2">
        <f>VLOOKUP($E3461,
Products!$A$1:$F$201,MATCH(Orders!I$1,Products!$A$1:$F$1,0),0)</f>
        <v>21989.290766910399</v>
      </c>
      <c r="J3461" s="2">
        <f>VLOOKUP($E3461,
Products!$A$1:$F$201,MATCH(Orders!J$1,Products!$A$1:$F$1,0),0)</f>
        <v>15566.99865864101</v>
      </c>
    </row>
    <row r="3462" spans="1:10">
      <c r="A3462">
        <v>3461</v>
      </c>
      <c r="B3462" s="4">
        <v>45644</v>
      </c>
      <c r="C3462" s="10">
        <f>DATE(YEAR(orders[[#This Row],[order_date]]), MONTH(orders[[#This Row],[order_date]]), 1)</f>
        <v>45627</v>
      </c>
      <c r="D3462" t="s">
        <v>2792</v>
      </c>
      <c r="E3462" t="s">
        <v>578</v>
      </c>
      <c r="F3462" t="str">
        <f>VLOOKUP(orders[[#This Row],[product_id]],Products!A:C,3,0)</f>
        <v>Electronics</v>
      </c>
      <c r="G3462">
        <v>1</v>
      </c>
      <c r="H3462" s="6">
        <v>0.24249081719046089</v>
      </c>
      <c r="I3462" s="2">
        <f>VLOOKUP($E3462,
Products!$A$1:$F$201,MATCH(Orders!I$1,Products!$A$1:$F$1,0),0)</f>
        <v>2632.553295816565</v>
      </c>
      <c r="J3462" s="2">
        <f>VLOOKUP($E3462,
Products!$A$1:$F$201,MATCH(Orders!J$1,Products!$A$1:$F$1,0),0)</f>
        <v>1732.316114566717</v>
      </c>
    </row>
    <row r="3463" spans="1:10">
      <c r="A3463">
        <v>3462</v>
      </c>
      <c r="B3463" s="4">
        <v>45696</v>
      </c>
      <c r="C3463" s="10">
        <f>DATE(YEAR(orders[[#This Row],[order_date]]), MONTH(orders[[#This Row],[order_date]]), 1)</f>
        <v>45689</v>
      </c>
      <c r="D3463" t="s">
        <v>3418</v>
      </c>
      <c r="E3463" t="s">
        <v>646</v>
      </c>
      <c r="F3463" t="str">
        <f>VLOOKUP(orders[[#This Row],[product_id]],Products!A:C,3,0)</f>
        <v>Electronics</v>
      </c>
      <c r="G3463">
        <v>1</v>
      </c>
      <c r="H3463" s="6">
        <v>0.14091956321549123</v>
      </c>
      <c r="I3463" s="2">
        <f>VLOOKUP($E3463,
Products!$A$1:$F$201,MATCH(Orders!I$1,Products!$A$1:$F$1,0),0)</f>
        <v>18424.12750052143</v>
      </c>
      <c r="J3463" s="2">
        <f>VLOOKUP($E3463,
Products!$A$1:$F$201,MATCH(Orders!J$1,Products!$A$1:$F$1,0),0)</f>
        <v>14575.25356690323</v>
      </c>
    </row>
    <row r="3464" spans="1:10">
      <c r="A3464">
        <v>3463</v>
      </c>
      <c r="B3464" s="4">
        <v>45643</v>
      </c>
      <c r="C3464" s="10">
        <f>DATE(YEAR(orders[[#This Row],[order_date]]), MONTH(orders[[#This Row],[order_date]]), 1)</f>
        <v>45627</v>
      </c>
      <c r="D3464" t="s">
        <v>3073</v>
      </c>
      <c r="E3464" t="s">
        <v>663</v>
      </c>
      <c r="F3464" t="str">
        <f>VLOOKUP(orders[[#This Row],[product_id]],Products!A:C,3,0)</f>
        <v>Electronics</v>
      </c>
      <c r="G3464">
        <v>1</v>
      </c>
      <c r="H3464" s="6">
        <v>0.23148477222827418</v>
      </c>
      <c r="I3464" s="2">
        <f>VLOOKUP($E3464,
Products!$A$1:$F$201,MATCH(Orders!I$1,Products!$A$1:$F$1,0),0)</f>
        <v>12863.39473364416</v>
      </c>
      <c r="J3464" s="2">
        <f>VLOOKUP($E3464,
Products!$A$1:$F$201,MATCH(Orders!J$1,Products!$A$1:$F$1,0),0)</f>
        <v>9312.9321574947517</v>
      </c>
    </row>
    <row r="3465" spans="1:10">
      <c r="A3465">
        <v>3464</v>
      </c>
      <c r="B3465" s="4">
        <v>45044</v>
      </c>
      <c r="C3465" s="10">
        <f>DATE(YEAR(orders[[#This Row],[order_date]]), MONTH(orders[[#This Row],[order_date]]), 1)</f>
        <v>45017</v>
      </c>
      <c r="D3465" t="s">
        <v>3113</v>
      </c>
      <c r="E3465" t="s">
        <v>558</v>
      </c>
      <c r="F3465" t="str">
        <f>VLOOKUP(orders[[#This Row],[product_id]],Products!A:C,3,0)</f>
        <v>Electronics</v>
      </c>
      <c r="G3465">
        <v>1</v>
      </c>
      <c r="H3465" s="6">
        <v>0.24623437828532518</v>
      </c>
      <c r="I3465" s="2">
        <f>VLOOKUP($E3465,
Products!$A$1:$F$201,MATCH(Orders!I$1,Products!$A$1:$F$1,0),0)</f>
        <v>30121.382934618541</v>
      </c>
      <c r="J3465" s="2">
        <f>VLOOKUP($E3465,
Products!$A$1:$F$201,MATCH(Orders!J$1,Products!$A$1:$F$1,0),0)</f>
        <v>20439.226581954921</v>
      </c>
    </row>
    <row r="3466" spans="1:10">
      <c r="A3466">
        <v>3465</v>
      </c>
      <c r="B3466" s="4">
        <v>44935</v>
      </c>
      <c r="C3466" s="10">
        <f>DATE(YEAR(orders[[#This Row],[order_date]]), MONTH(orders[[#This Row],[order_date]]), 1)</f>
        <v>44927</v>
      </c>
      <c r="D3466" t="s">
        <v>3022</v>
      </c>
      <c r="E3466" t="s">
        <v>684</v>
      </c>
      <c r="F3466" t="str">
        <f>VLOOKUP(orders[[#This Row],[product_id]],Products!A:C,3,0)</f>
        <v>Appliances</v>
      </c>
      <c r="G3466">
        <v>1</v>
      </c>
      <c r="H3466" s="6">
        <v>9.7193199374811065E-2</v>
      </c>
      <c r="I3466" s="2">
        <f>VLOOKUP($E3466,
Products!$A$1:$F$201,MATCH(Orders!I$1,Products!$A$1:$F$1,0),0)</f>
        <v>2147.166688023286</v>
      </c>
      <c r="J3466" s="2">
        <f>VLOOKUP($E3466,
Products!$A$1:$F$201,MATCH(Orders!J$1,Products!$A$1:$F$1,0),0)</f>
        <v>1709.9619584723389</v>
      </c>
    </row>
    <row r="3467" spans="1:10">
      <c r="A3467">
        <v>3466</v>
      </c>
      <c r="B3467" s="4">
        <v>45524</v>
      </c>
      <c r="C3467" s="10">
        <f>DATE(YEAR(orders[[#This Row],[order_date]]), MONTH(orders[[#This Row],[order_date]]), 1)</f>
        <v>45505</v>
      </c>
      <c r="D3467" t="s">
        <v>3077</v>
      </c>
      <c r="E3467" t="s">
        <v>547</v>
      </c>
      <c r="F3467" t="str">
        <f>VLOOKUP(orders[[#This Row],[product_id]],Products!A:C,3,0)</f>
        <v>Appliances</v>
      </c>
      <c r="G3467">
        <v>2</v>
      </c>
      <c r="H3467" s="6">
        <v>0.1333210174143083</v>
      </c>
      <c r="I3467" s="2">
        <f>VLOOKUP($E3467,
Products!$A$1:$F$201,MATCH(Orders!I$1,Products!$A$1:$F$1,0),0)</f>
        <v>2366.4310858022332</v>
      </c>
      <c r="J3467" s="2">
        <f>VLOOKUP($E3467,
Products!$A$1:$F$201,MATCH(Orders!J$1,Products!$A$1:$F$1,0),0)</f>
        <v>1841.1055346213741</v>
      </c>
    </row>
    <row r="3468" spans="1:10">
      <c r="A3468">
        <v>3467</v>
      </c>
      <c r="B3468" s="4">
        <v>44949</v>
      </c>
      <c r="C3468" s="10">
        <f>DATE(YEAR(orders[[#This Row],[order_date]]), MONTH(orders[[#This Row],[order_date]]), 1)</f>
        <v>44927</v>
      </c>
      <c r="D3468" t="s">
        <v>3079</v>
      </c>
      <c r="E3468" t="s">
        <v>659</v>
      </c>
      <c r="F3468" t="str">
        <f>VLOOKUP(orders[[#This Row],[product_id]],Products!A:C,3,0)</f>
        <v>Appliances</v>
      </c>
      <c r="G3468">
        <v>1</v>
      </c>
      <c r="H3468" s="6">
        <v>5.4035514874817697E-2</v>
      </c>
      <c r="I3468" s="2">
        <f>VLOOKUP($E3468,
Products!$A$1:$F$201,MATCH(Orders!I$1,Products!$A$1:$F$1,0),0)</f>
        <v>25646.095965041459</v>
      </c>
      <c r="J3468" s="2">
        <f>VLOOKUP($E3468,
Products!$A$1:$F$201,MATCH(Orders!J$1,Products!$A$1:$F$1,0),0)</f>
        <v>18749.646593308222</v>
      </c>
    </row>
    <row r="3469" spans="1:10">
      <c r="A3469">
        <v>3468</v>
      </c>
      <c r="B3469" s="4">
        <v>45166</v>
      </c>
      <c r="C3469" s="10">
        <f>DATE(YEAR(orders[[#This Row],[order_date]]), MONTH(orders[[#This Row],[order_date]]), 1)</f>
        <v>45139</v>
      </c>
      <c r="D3469" t="s">
        <v>2316</v>
      </c>
      <c r="E3469" t="s">
        <v>692</v>
      </c>
      <c r="F3469" t="str">
        <f>VLOOKUP(orders[[#This Row],[product_id]],Products!A:C,3,0)</f>
        <v>Electronics</v>
      </c>
      <c r="G3469">
        <v>1</v>
      </c>
      <c r="H3469" s="6">
        <v>0.13201242378927425</v>
      </c>
      <c r="I3469" s="2">
        <f>VLOOKUP($E3469,
Products!$A$1:$F$201,MATCH(Orders!I$1,Products!$A$1:$F$1,0),0)</f>
        <v>18150.337151787651</v>
      </c>
      <c r="J3469" s="2">
        <f>VLOOKUP($E3469,
Products!$A$1:$F$201,MATCH(Orders!J$1,Products!$A$1:$F$1,0),0)</f>
        <v>11965.45000430708</v>
      </c>
    </row>
    <row r="3470" spans="1:10">
      <c r="A3470">
        <v>3469</v>
      </c>
      <c r="B3470" s="4">
        <v>44953</v>
      </c>
      <c r="C3470" s="10">
        <f>DATE(YEAR(orders[[#This Row],[order_date]]), MONTH(orders[[#This Row],[order_date]]), 1)</f>
        <v>44927</v>
      </c>
      <c r="D3470" t="s">
        <v>962</v>
      </c>
      <c r="E3470" t="s">
        <v>574</v>
      </c>
      <c r="F3470" t="str">
        <f>VLOOKUP(orders[[#This Row],[product_id]],Products!A:C,3,0)</f>
        <v>Electronics</v>
      </c>
      <c r="G3470">
        <v>2</v>
      </c>
      <c r="H3470" s="6">
        <v>0.1529916483751623</v>
      </c>
      <c r="I3470" s="2">
        <f>VLOOKUP($E3470,
Products!$A$1:$F$201,MATCH(Orders!I$1,Products!$A$1:$F$1,0),0)</f>
        <v>30824.427673567101</v>
      </c>
      <c r="J3470" s="2">
        <f>VLOOKUP($E3470,
Products!$A$1:$F$201,MATCH(Orders!J$1,Products!$A$1:$F$1,0),0)</f>
        <v>20473.07476940487</v>
      </c>
    </row>
    <row r="3471" spans="1:10">
      <c r="A3471">
        <v>3470</v>
      </c>
      <c r="B3471" s="4">
        <v>45910</v>
      </c>
      <c r="C3471" s="10">
        <f>DATE(YEAR(orders[[#This Row],[order_date]]), MONTH(orders[[#This Row],[order_date]]), 1)</f>
        <v>45901</v>
      </c>
      <c r="D3471" t="s">
        <v>2953</v>
      </c>
      <c r="E3471" t="s">
        <v>615</v>
      </c>
      <c r="F3471" t="str">
        <f>VLOOKUP(orders[[#This Row],[product_id]],Products!A:C,3,0)</f>
        <v>Electronics</v>
      </c>
      <c r="G3471">
        <v>2</v>
      </c>
      <c r="H3471" s="6">
        <v>0.24873748519822436</v>
      </c>
      <c r="I3471" s="2">
        <f>VLOOKUP($E3471,
Products!$A$1:$F$201,MATCH(Orders!I$1,Products!$A$1:$F$1,0),0)</f>
        <v>31155.43680046549</v>
      </c>
      <c r="J3471" s="2">
        <f>VLOOKUP($E3471,
Products!$A$1:$F$201,MATCH(Orders!J$1,Products!$A$1:$F$1,0),0)</f>
        <v>22320.078602545669</v>
      </c>
    </row>
    <row r="3472" spans="1:10">
      <c r="A3472">
        <v>3471</v>
      </c>
      <c r="B3472" s="4">
        <v>45125</v>
      </c>
      <c r="C3472" s="10">
        <f>DATE(YEAR(orders[[#This Row],[order_date]]), MONTH(orders[[#This Row],[order_date]]), 1)</f>
        <v>45108</v>
      </c>
      <c r="D3472" t="s">
        <v>4215</v>
      </c>
      <c r="E3472" t="s">
        <v>597</v>
      </c>
      <c r="F3472" t="str">
        <f>VLOOKUP(orders[[#This Row],[product_id]],Products!A:C,3,0)</f>
        <v>Appliances</v>
      </c>
      <c r="G3472">
        <v>1</v>
      </c>
      <c r="H3472" s="6">
        <v>5.1693378166276893E-2</v>
      </c>
      <c r="I3472" s="2">
        <f>VLOOKUP($E3472,
Products!$A$1:$F$201,MATCH(Orders!I$1,Products!$A$1:$F$1,0),0)</f>
        <v>22545.827750919081</v>
      </c>
      <c r="J3472" s="2">
        <f>VLOOKUP($E3472,
Products!$A$1:$F$201,MATCH(Orders!J$1,Products!$A$1:$F$1,0),0)</f>
        <v>15091.172935360129</v>
      </c>
    </row>
    <row r="3473" spans="1:10">
      <c r="A3473">
        <v>3472</v>
      </c>
      <c r="B3473" s="4">
        <v>45701</v>
      </c>
      <c r="C3473" s="10">
        <f>DATE(YEAR(orders[[#This Row],[order_date]]), MONTH(orders[[#This Row],[order_date]]), 1)</f>
        <v>45689</v>
      </c>
      <c r="D3473" t="s">
        <v>1315</v>
      </c>
      <c r="E3473" t="s">
        <v>508</v>
      </c>
      <c r="F3473" t="str">
        <f>VLOOKUP(orders[[#This Row],[product_id]],Products!A:C,3,0)</f>
        <v>Electronics</v>
      </c>
      <c r="G3473">
        <v>1</v>
      </c>
      <c r="H3473" s="6">
        <v>0.19822508494825547</v>
      </c>
      <c r="I3473" s="2">
        <f>VLOOKUP($E3473,
Products!$A$1:$F$201,MATCH(Orders!I$1,Products!$A$1:$F$1,0),0)</f>
        <v>23345.985707147142</v>
      </c>
      <c r="J3473" s="2">
        <f>VLOOKUP($E3473,
Products!$A$1:$F$201,MATCH(Orders!J$1,Products!$A$1:$F$1,0),0)</f>
        <v>15772.90371323649</v>
      </c>
    </row>
    <row r="3474" spans="1:10">
      <c r="A3474">
        <v>3473</v>
      </c>
      <c r="B3474" s="4">
        <v>45018</v>
      </c>
      <c r="C3474" s="10">
        <f>DATE(YEAR(orders[[#This Row],[order_date]]), MONTH(orders[[#This Row],[order_date]]), 1)</f>
        <v>45017</v>
      </c>
      <c r="D3474" t="s">
        <v>1833</v>
      </c>
      <c r="E3474" t="s">
        <v>546</v>
      </c>
      <c r="F3474" t="str">
        <f>VLOOKUP(orders[[#This Row],[product_id]],Products!A:C,3,0)</f>
        <v>Electronics</v>
      </c>
      <c r="G3474">
        <v>1</v>
      </c>
      <c r="H3474" s="6">
        <v>0.14660785099249307</v>
      </c>
      <c r="I3474" s="2">
        <f>VLOOKUP($E3474,
Products!$A$1:$F$201,MATCH(Orders!I$1,Products!$A$1:$F$1,0),0)</f>
        <v>21943.16319502375</v>
      </c>
      <c r="J3474" s="2">
        <f>VLOOKUP($E3474,
Products!$A$1:$F$201,MATCH(Orders!J$1,Products!$A$1:$F$1,0),0)</f>
        <v>16937.09489743154</v>
      </c>
    </row>
    <row r="3475" spans="1:10">
      <c r="A3475">
        <v>3474</v>
      </c>
      <c r="B3475" s="4">
        <v>45777</v>
      </c>
      <c r="C3475" s="10">
        <f>DATE(YEAR(orders[[#This Row],[order_date]]), MONTH(orders[[#This Row],[order_date]]), 1)</f>
        <v>45748</v>
      </c>
      <c r="D3475" t="s">
        <v>2101</v>
      </c>
      <c r="E3475" t="s">
        <v>630</v>
      </c>
      <c r="F3475" t="str">
        <f>VLOOKUP(orders[[#This Row],[product_id]],Products!A:C,3,0)</f>
        <v>Electronics</v>
      </c>
      <c r="G3475">
        <v>3</v>
      </c>
      <c r="H3475" s="6">
        <v>0.15541424244655536</v>
      </c>
      <c r="I3475" s="2">
        <f>VLOOKUP($E3475,
Products!$A$1:$F$201,MATCH(Orders!I$1,Products!$A$1:$F$1,0),0)</f>
        <v>20513.60683859466</v>
      </c>
      <c r="J3475" s="2">
        <f>VLOOKUP($E3475,
Products!$A$1:$F$201,MATCH(Orders!J$1,Products!$A$1:$F$1,0),0)</f>
        <v>14929.268600567289</v>
      </c>
    </row>
    <row r="3476" spans="1:10">
      <c r="A3476">
        <v>3475</v>
      </c>
      <c r="B3476" s="4">
        <v>45226</v>
      </c>
      <c r="C3476" s="10">
        <f>DATE(YEAR(orders[[#This Row],[order_date]]), MONTH(orders[[#This Row],[order_date]]), 1)</f>
        <v>45200</v>
      </c>
      <c r="D3476" t="s">
        <v>1610</v>
      </c>
      <c r="E3476" t="s">
        <v>506</v>
      </c>
      <c r="F3476" t="str">
        <f>VLOOKUP(orders[[#This Row],[product_id]],Products!A:C,3,0)</f>
        <v>Electronics</v>
      </c>
      <c r="G3476">
        <v>2</v>
      </c>
      <c r="H3476" s="6">
        <v>0.18964444324247154</v>
      </c>
      <c r="I3476" s="2">
        <f>VLOOKUP($E3476,
Products!$A$1:$F$201,MATCH(Orders!I$1,Products!$A$1:$F$1,0),0)</f>
        <v>2354.115904304108</v>
      </c>
      <c r="J3476" s="2">
        <f>VLOOKUP($E3476,
Products!$A$1:$F$201,MATCH(Orders!J$1,Products!$A$1:$F$1,0),0)</f>
        <v>1810.784620830796</v>
      </c>
    </row>
    <row r="3477" spans="1:10">
      <c r="A3477">
        <v>3476</v>
      </c>
      <c r="B3477" s="4">
        <v>45222</v>
      </c>
      <c r="C3477" s="10">
        <f>DATE(YEAR(orders[[#This Row],[order_date]]), MONTH(orders[[#This Row],[order_date]]), 1)</f>
        <v>45200</v>
      </c>
      <c r="D3477" t="s">
        <v>869</v>
      </c>
      <c r="E3477" t="s">
        <v>698</v>
      </c>
      <c r="F3477" t="str">
        <f>VLOOKUP(orders[[#This Row],[product_id]],Products!A:C,3,0)</f>
        <v>Appliances</v>
      </c>
      <c r="G3477">
        <v>1</v>
      </c>
      <c r="H3477" s="6">
        <v>0.14315555699622734</v>
      </c>
      <c r="I3477" s="2">
        <f>VLOOKUP($E3477,
Products!$A$1:$F$201,MATCH(Orders!I$1,Products!$A$1:$F$1,0),0)</f>
        <v>5562.620248272905</v>
      </c>
      <c r="J3477" s="2">
        <f>VLOOKUP($E3477,
Products!$A$1:$F$201,MATCH(Orders!J$1,Products!$A$1:$F$1,0),0)</f>
        <v>4191.9477694447714</v>
      </c>
    </row>
    <row r="3478" spans="1:10">
      <c r="A3478">
        <v>3477</v>
      </c>
      <c r="B3478" s="4">
        <v>45573</v>
      </c>
      <c r="C3478" s="10">
        <f>DATE(YEAR(orders[[#This Row],[order_date]]), MONTH(orders[[#This Row],[order_date]]), 1)</f>
        <v>45566</v>
      </c>
      <c r="D3478" t="s">
        <v>1842</v>
      </c>
      <c r="E3478" t="s">
        <v>620</v>
      </c>
      <c r="F3478" t="str">
        <f>VLOOKUP(orders[[#This Row],[product_id]],Products!A:C,3,0)</f>
        <v>Electronics</v>
      </c>
      <c r="G3478">
        <v>1</v>
      </c>
      <c r="H3478" s="6">
        <v>0.14236847669091765</v>
      </c>
      <c r="I3478" s="2">
        <f>VLOOKUP($E3478,
Products!$A$1:$F$201,MATCH(Orders!I$1,Products!$A$1:$F$1,0),0)</f>
        <v>23669.635851452331</v>
      </c>
      <c r="J3478" s="2">
        <f>VLOOKUP($E3478,
Products!$A$1:$F$201,MATCH(Orders!J$1,Products!$A$1:$F$1,0),0)</f>
        <v>17880.752220874681</v>
      </c>
    </row>
    <row r="3479" spans="1:10">
      <c r="A3479">
        <v>3478</v>
      </c>
      <c r="B3479" s="4">
        <v>45927</v>
      </c>
      <c r="C3479" s="10">
        <f>DATE(YEAR(orders[[#This Row],[order_date]]), MONTH(orders[[#This Row],[order_date]]), 1)</f>
        <v>45901</v>
      </c>
      <c r="D3479" t="s">
        <v>1320</v>
      </c>
      <c r="E3479" t="s">
        <v>575</v>
      </c>
      <c r="F3479" t="str">
        <f>VLOOKUP(orders[[#This Row],[product_id]],Products!A:C,3,0)</f>
        <v>Appliances</v>
      </c>
      <c r="G3479">
        <v>1</v>
      </c>
      <c r="H3479" s="6">
        <v>0.13075974244379396</v>
      </c>
      <c r="I3479" s="2">
        <f>VLOOKUP($E3479,
Products!$A$1:$F$201,MATCH(Orders!I$1,Products!$A$1:$F$1,0),0)</f>
        <v>25283.54628276427</v>
      </c>
      <c r="J3479" s="2">
        <f>VLOOKUP($E3479,
Products!$A$1:$F$201,MATCH(Orders!J$1,Products!$A$1:$F$1,0),0)</f>
        <v>19310.503554692368</v>
      </c>
    </row>
    <row r="3480" spans="1:10">
      <c r="A3480">
        <v>3479</v>
      </c>
      <c r="B3480" s="4">
        <v>46009</v>
      </c>
      <c r="C3480" s="10">
        <f>DATE(YEAR(orders[[#This Row],[order_date]]), MONTH(orders[[#This Row],[order_date]]), 1)</f>
        <v>45992</v>
      </c>
      <c r="D3480" t="s">
        <v>2731</v>
      </c>
      <c r="E3480" t="s">
        <v>631</v>
      </c>
      <c r="F3480" t="str">
        <f>VLOOKUP(orders[[#This Row],[product_id]],Products!A:C,3,0)</f>
        <v>Appliances</v>
      </c>
      <c r="G3480">
        <v>2</v>
      </c>
      <c r="H3480" s="6">
        <v>0.10838472095061019</v>
      </c>
      <c r="I3480" s="2">
        <f>VLOOKUP($E3480,
Products!$A$1:$F$201,MATCH(Orders!I$1,Products!$A$1:$F$1,0),0)</f>
        <v>5983.7308645702497</v>
      </c>
      <c r="J3480" s="2">
        <f>VLOOKUP($E3480,
Products!$A$1:$F$201,MATCH(Orders!J$1,Products!$A$1:$F$1,0),0)</f>
        <v>4205.6432936163774</v>
      </c>
    </row>
    <row r="3481" spans="1:10">
      <c r="A3481">
        <v>3480</v>
      </c>
      <c r="B3481" s="4">
        <v>45835</v>
      </c>
      <c r="C3481" s="10">
        <f>DATE(YEAR(orders[[#This Row],[order_date]]), MONTH(orders[[#This Row],[order_date]]), 1)</f>
        <v>45809</v>
      </c>
      <c r="D3481" t="s">
        <v>4326</v>
      </c>
      <c r="E3481" t="s">
        <v>555</v>
      </c>
      <c r="F3481" t="str">
        <f>VLOOKUP(orders[[#This Row],[product_id]],Products!A:C,3,0)</f>
        <v>Electronics</v>
      </c>
      <c r="G3481">
        <v>1</v>
      </c>
      <c r="H3481" s="6">
        <v>0.130316450433859</v>
      </c>
      <c r="I3481" s="2">
        <f>VLOOKUP($E3481,
Products!$A$1:$F$201,MATCH(Orders!I$1,Products!$A$1:$F$1,0),0)</f>
        <v>32397.674936233889</v>
      </c>
      <c r="J3481" s="2">
        <f>VLOOKUP($E3481,
Products!$A$1:$F$201,MATCH(Orders!J$1,Products!$A$1:$F$1,0),0)</f>
        <v>24559.251285382288</v>
      </c>
    </row>
    <row r="3482" spans="1:10">
      <c r="A3482">
        <v>3481</v>
      </c>
      <c r="B3482" s="4">
        <v>45797</v>
      </c>
      <c r="C3482" s="10">
        <f>DATE(YEAR(orders[[#This Row],[order_date]]), MONTH(orders[[#This Row],[order_date]]), 1)</f>
        <v>45778</v>
      </c>
      <c r="D3482" t="s">
        <v>811</v>
      </c>
      <c r="E3482" t="s">
        <v>585</v>
      </c>
      <c r="F3482" t="str">
        <f>VLOOKUP(orders[[#This Row],[product_id]],Products!A:C,3,0)</f>
        <v>Appliances</v>
      </c>
      <c r="G3482">
        <v>1</v>
      </c>
      <c r="H3482" s="6">
        <v>7.2105826148193122E-2</v>
      </c>
      <c r="I3482" s="2">
        <f>VLOOKUP($E3482,
Products!$A$1:$F$201,MATCH(Orders!I$1,Products!$A$1:$F$1,0),0)</f>
        <v>24049.2355837664</v>
      </c>
      <c r="J3482" s="2">
        <f>VLOOKUP($E3482,
Products!$A$1:$F$201,MATCH(Orders!J$1,Products!$A$1:$F$1,0),0)</f>
        <v>19053.338129326308</v>
      </c>
    </row>
    <row r="3483" spans="1:10">
      <c r="A3483">
        <v>3482</v>
      </c>
      <c r="B3483" s="4">
        <v>45679</v>
      </c>
      <c r="C3483" s="10">
        <f>DATE(YEAR(orders[[#This Row],[order_date]]), MONTH(orders[[#This Row],[order_date]]), 1)</f>
        <v>45658</v>
      </c>
      <c r="D3483" t="s">
        <v>1404</v>
      </c>
      <c r="E3483" t="s">
        <v>602</v>
      </c>
      <c r="F3483" t="str">
        <f>VLOOKUP(orders[[#This Row],[product_id]],Products!A:C,3,0)</f>
        <v>Appliances</v>
      </c>
      <c r="G3483">
        <v>1</v>
      </c>
      <c r="H3483" s="6">
        <v>0.14100399731241164</v>
      </c>
      <c r="I3483" s="2">
        <f>VLOOKUP($E3483,
Products!$A$1:$F$201,MATCH(Orders!I$1,Products!$A$1:$F$1,0),0)</f>
        <v>22834.95547197924</v>
      </c>
      <c r="J3483" s="2">
        <f>VLOOKUP($E3483,
Products!$A$1:$F$201,MATCH(Orders!J$1,Products!$A$1:$F$1,0),0)</f>
        <v>17972.460052660601</v>
      </c>
    </row>
    <row r="3484" spans="1:10">
      <c r="A3484">
        <v>3483</v>
      </c>
      <c r="B3484" s="4">
        <v>45268</v>
      </c>
      <c r="C3484" s="10">
        <f>DATE(YEAR(orders[[#This Row],[order_date]]), MONTH(orders[[#This Row],[order_date]]), 1)</f>
        <v>45261</v>
      </c>
      <c r="D3484" t="s">
        <v>1069</v>
      </c>
      <c r="E3484" t="s">
        <v>564</v>
      </c>
      <c r="F3484" t="str">
        <f>VLOOKUP(orders[[#This Row],[product_id]],Products!A:C,3,0)</f>
        <v>Electronics</v>
      </c>
      <c r="G3484">
        <v>1</v>
      </c>
      <c r="H3484" s="6">
        <v>0.18454119521246198</v>
      </c>
      <c r="I3484" s="2">
        <f>VLOOKUP($E3484,
Products!$A$1:$F$201,MATCH(Orders!I$1,Products!$A$1:$F$1,0),0)</f>
        <v>21989.290766910399</v>
      </c>
      <c r="J3484" s="2">
        <f>VLOOKUP($E3484,
Products!$A$1:$F$201,MATCH(Orders!J$1,Products!$A$1:$F$1,0),0)</f>
        <v>15566.99865864101</v>
      </c>
    </row>
    <row r="3485" spans="1:10">
      <c r="A3485">
        <v>3484</v>
      </c>
      <c r="B3485" s="4">
        <v>44988</v>
      </c>
      <c r="C3485" s="10">
        <f>DATE(YEAR(orders[[#This Row],[order_date]]), MONTH(orders[[#This Row],[order_date]]), 1)</f>
        <v>44986</v>
      </c>
      <c r="D3485" t="s">
        <v>3798</v>
      </c>
      <c r="E3485" t="s">
        <v>579</v>
      </c>
      <c r="F3485" t="str">
        <f>VLOOKUP(orders[[#This Row],[product_id]],Products!A:C,3,0)</f>
        <v>Appliances</v>
      </c>
      <c r="G3485">
        <v>1</v>
      </c>
      <c r="H3485" s="6">
        <v>9.177404740611271E-2</v>
      </c>
      <c r="I3485" s="2">
        <f>VLOOKUP($E3485,
Products!$A$1:$F$201,MATCH(Orders!I$1,Products!$A$1:$F$1,0),0)</f>
        <v>5919.3204980498322</v>
      </c>
      <c r="J3485" s="2">
        <f>VLOOKUP($E3485,
Products!$A$1:$F$201,MATCH(Orders!J$1,Products!$A$1:$F$1,0),0)</f>
        <v>3972.3071240281379</v>
      </c>
    </row>
    <row r="3486" spans="1:10">
      <c r="A3486">
        <v>3485</v>
      </c>
      <c r="B3486" s="4">
        <v>45702</v>
      </c>
      <c r="C3486" s="10">
        <f>DATE(YEAR(orders[[#This Row],[order_date]]), MONTH(orders[[#This Row],[order_date]]), 1)</f>
        <v>45689</v>
      </c>
      <c r="D3486" t="s">
        <v>3413</v>
      </c>
      <c r="E3486" t="s">
        <v>568</v>
      </c>
      <c r="F3486" t="str">
        <f>VLOOKUP(orders[[#This Row],[product_id]],Products!A:C,3,0)</f>
        <v>Electronics</v>
      </c>
      <c r="G3486">
        <v>1</v>
      </c>
      <c r="H3486" s="6">
        <v>0.17666123765860781</v>
      </c>
      <c r="I3486" s="2">
        <f>VLOOKUP($E3486,
Products!$A$1:$F$201,MATCH(Orders!I$1,Products!$A$1:$F$1,0),0)</f>
        <v>21702.72353355262</v>
      </c>
      <c r="J3486" s="2">
        <f>VLOOKUP($E3486,
Products!$A$1:$F$201,MATCH(Orders!J$1,Products!$A$1:$F$1,0),0)</f>
        <v>17244.710704747551</v>
      </c>
    </row>
    <row r="3487" spans="1:10">
      <c r="A3487">
        <v>3486</v>
      </c>
      <c r="B3487" s="4">
        <v>45551</v>
      </c>
      <c r="C3487" s="10">
        <f>DATE(YEAR(orders[[#This Row],[order_date]]), MONTH(orders[[#This Row],[order_date]]), 1)</f>
        <v>45536</v>
      </c>
      <c r="D3487" t="s">
        <v>2727</v>
      </c>
      <c r="E3487" t="s">
        <v>530</v>
      </c>
      <c r="F3487" t="str">
        <f>VLOOKUP(orders[[#This Row],[product_id]],Products!A:C,3,0)</f>
        <v>Electronics</v>
      </c>
      <c r="G3487">
        <v>1</v>
      </c>
      <c r="H3487" s="6">
        <v>0.12834705229224955</v>
      </c>
      <c r="I3487" s="2">
        <f>VLOOKUP($E3487,
Products!$A$1:$F$201,MATCH(Orders!I$1,Products!$A$1:$F$1,0),0)</f>
        <v>30520.607447067548</v>
      </c>
      <c r="J3487" s="2">
        <f>VLOOKUP($E3487,
Products!$A$1:$F$201,MATCH(Orders!J$1,Products!$A$1:$F$1,0),0)</f>
        <v>22328.317520226748</v>
      </c>
    </row>
    <row r="3488" spans="1:10">
      <c r="A3488">
        <v>3487</v>
      </c>
      <c r="B3488" s="4">
        <v>45182</v>
      </c>
      <c r="C3488" s="10">
        <f>DATE(YEAR(orders[[#This Row],[order_date]]), MONTH(orders[[#This Row],[order_date]]), 1)</f>
        <v>45170</v>
      </c>
      <c r="D3488" t="s">
        <v>1858</v>
      </c>
      <c r="E3488" t="s">
        <v>643</v>
      </c>
      <c r="F3488" t="str">
        <f>VLOOKUP(orders[[#This Row],[product_id]],Products!A:C,3,0)</f>
        <v>Appliances</v>
      </c>
      <c r="G3488">
        <v>2</v>
      </c>
      <c r="H3488" s="6">
        <v>5.0053925465682519E-2</v>
      </c>
      <c r="I3488" s="2">
        <f>VLOOKUP($E3488,
Products!$A$1:$F$201,MATCH(Orders!I$1,Products!$A$1:$F$1,0),0)</f>
        <v>26269.068564891841</v>
      </c>
      <c r="J3488" s="2">
        <f>VLOOKUP($E3488,
Products!$A$1:$F$201,MATCH(Orders!J$1,Products!$A$1:$F$1,0),0)</f>
        <v>18867.564539756699</v>
      </c>
    </row>
    <row r="3489" spans="1:10">
      <c r="A3489">
        <v>3488</v>
      </c>
      <c r="B3489" s="4">
        <v>45754</v>
      </c>
      <c r="C3489" s="10">
        <f>DATE(YEAR(orders[[#This Row],[order_date]]), MONTH(orders[[#This Row],[order_date]]), 1)</f>
        <v>45748</v>
      </c>
      <c r="D3489" t="s">
        <v>4260</v>
      </c>
      <c r="E3489" t="s">
        <v>582</v>
      </c>
      <c r="F3489" t="str">
        <f>VLOOKUP(orders[[#This Row],[product_id]],Products!A:C,3,0)</f>
        <v>Electronics</v>
      </c>
      <c r="G3489">
        <v>3</v>
      </c>
      <c r="H3489" s="6">
        <v>0.14606460270158494</v>
      </c>
      <c r="I3489" s="2">
        <f>VLOOKUP($E3489,
Products!$A$1:$F$201,MATCH(Orders!I$1,Products!$A$1:$F$1,0),0)</f>
        <v>16266.090182397211</v>
      </c>
      <c r="J3489" s="2">
        <f>VLOOKUP($E3489,
Products!$A$1:$F$201,MATCH(Orders!J$1,Products!$A$1:$F$1,0),0)</f>
        <v>11802.84602487359</v>
      </c>
    </row>
    <row r="3490" spans="1:10">
      <c r="A3490">
        <v>3489</v>
      </c>
      <c r="B3490" s="4">
        <v>45940</v>
      </c>
      <c r="C3490" s="10">
        <f>DATE(YEAR(orders[[#This Row],[order_date]]), MONTH(orders[[#This Row],[order_date]]), 1)</f>
        <v>45931</v>
      </c>
      <c r="D3490" t="s">
        <v>1404</v>
      </c>
      <c r="E3490" t="s">
        <v>629</v>
      </c>
      <c r="F3490" t="str">
        <f>VLOOKUP(orders[[#This Row],[product_id]],Products!A:C,3,0)</f>
        <v>Electronics</v>
      </c>
      <c r="G3490">
        <v>3</v>
      </c>
      <c r="H3490" s="6">
        <v>0.11393939120908803</v>
      </c>
      <c r="I3490" s="2">
        <f>VLOOKUP($E3490,
Products!$A$1:$F$201,MATCH(Orders!I$1,Products!$A$1:$F$1,0),0)</f>
        <v>12411.13061655427</v>
      </c>
      <c r="J3490" s="2">
        <f>VLOOKUP($E3490,
Products!$A$1:$F$201,MATCH(Orders!J$1,Products!$A$1:$F$1,0),0)</f>
        <v>9821.2729118635452</v>
      </c>
    </row>
    <row r="3491" spans="1:10">
      <c r="A3491">
        <v>3490</v>
      </c>
      <c r="B3491" s="4">
        <v>45541</v>
      </c>
      <c r="C3491" s="10">
        <f>DATE(YEAR(orders[[#This Row],[order_date]]), MONTH(orders[[#This Row],[order_date]]), 1)</f>
        <v>45536</v>
      </c>
      <c r="D3491" t="s">
        <v>4573</v>
      </c>
      <c r="E3491" t="s">
        <v>634</v>
      </c>
      <c r="F3491" t="str">
        <f>VLOOKUP(orders[[#This Row],[product_id]],Products!A:C,3,0)</f>
        <v>Appliances</v>
      </c>
      <c r="G3491">
        <v>2</v>
      </c>
      <c r="H3491" s="6">
        <v>9.2214610044500545E-2</v>
      </c>
      <c r="I3491" s="2">
        <f>VLOOKUP($E3491,
Products!$A$1:$F$201,MATCH(Orders!I$1,Products!$A$1:$F$1,0),0)</f>
        <v>25631.29637331214</v>
      </c>
      <c r="J3491" s="2">
        <f>VLOOKUP($E3491,
Products!$A$1:$F$201,MATCH(Orders!J$1,Products!$A$1:$F$1,0),0)</f>
        <v>17692.643397044121</v>
      </c>
    </row>
    <row r="3492" spans="1:10">
      <c r="A3492">
        <v>3491</v>
      </c>
      <c r="B3492" s="4">
        <v>45171</v>
      </c>
      <c r="C3492" s="10">
        <f>DATE(YEAR(orders[[#This Row],[order_date]]), MONTH(orders[[#This Row],[order_date]]), 1)</f>
        <v>45170</v>
      </c>
      <c r="D3492" t="s">
        <v>3976</v>
      </c>
      <c r="E3492" t="s">
        <v>604</v>
      </c>
      <c r="F3492" t="str">
        <f>VLOOKUP(orders[[#This Row],[product_id]],Products!A:C,3,0)</f>
        <v>Appliances</v>
      </c>
      <c r="G3492">
        <v>2</v>
      </c>
      <c r="H3492" s="6">
        <v>5.8531260253113573E-2</v>
      </c>
      <c r="I3492" s="2">
        <f>VLOOKUP($E3492,
Products!$A$1:$F$201,MATCH(Orders!I$1,Products!$A$1:$F$1,0),0)</f>
        <v>2087.687835040248</v>
      </c>
      <c r="J3492" s="2">
        <f>VLOOKUP($E3492,
Products!$A$1:$F$201,MATCH(Orders!J$1,Products!$A$1:$F$1,0),0)</f>
        <v>1450.1823074928161</v>
      </c>
    </row>
    <row r="3493" spans="1:10">
      <c r="A3493">
        <v>3492</v>
      </c>
      <c r="B3493" s="4">
        <v>45683</v>
      </c>
      <c r="C3493" s="10">
        <f>DATE(YEAR(orders[[#This Row],[order_date]]), MONTH(orders[[#This Row],[order_date]]), 1)</f>
        <v>45658</v>
      </c>
      <c r="D3493" t="s">
        <v>1452</v>
      </c>
      <c r="E3493" t="s">
        <v>519</v>
      </c>
      <c r="F3493" t="str">
        <f>VLOOKUP(orders[[#This Row],[product_id]],Products!A:C,3,0)</f>
        <v>Electronics</v>
      </c>
      <c r="G3493">
        <v>1</v>
      </c>
      <c r="H3493" s="6">
        <v>0.22301803268091813</v>
      </c>
      <c r="I3493" s="2">
        <f>VLOOKUP($E3493,
Products!$A$1:$F$201,MATCH(Orders!I$1,Products!$A$1:$F$1,0),0)</f>
        <v>13103.02115426216</v>
      </c>
      <c r="J3493" s="2">
        <f>VLOOKUP($E3493,
Products!$A$1:$F$201,MATCH(Orders!J$1,Products!$A$1:$F$1,0),0)</f>
        <v>8775.5491996797755</v>
      </c>
    </row>
    <row r="3494" spans="1:10">
      <c r="A3494">
        <v>3493</v>
      </c>
      <c r="B3494" s="4">
        <v>45750</v>
      </c>
      <c r="C3494" s="10">
        <f>DATE(YEAR(orders[[#This Row],[order_date]]), MONTH(orders[[#This Row],[order_date]]), 1)</f>
        <v>45748</v>
      </c>
      <c r="D3494" t="s">
        <v>2681</v>
      </c>
      <c r="E3494" t="s">
        <v>654</v>
      </c>
      <c r="F3494" t="str">
        <f>VLOOKUP(orders[[#This Row],[product_id]],Products!A:C,3,0)</f>
        <v>Electronics</v>
      </c>
      <c r="G3494">
        <v>3</v>
      </c>
      <c r="H3494" s="6">
        <v>0.14687392640322805</v>
      </c>
      <c r="I3494" s="2">
        <f>VLOOKUP($E3494,
Products!$A$1:$F$201,MATCH(Orders!I$1,Products!$A$1:$F$1,0),0)</f>
        <v>2480.90324078101</v>
      </c>
      <c r="J3494" s="2">
        <f>VLOOKUP($E3494,
Products!$A$1:$F$201,MATCH(Orders!J$1,Products!$A$1:$F$1,0),0)</f>
        <v>1964.543440578911</v>
      </c>
    </row>
    <row r="3495" spans="1:10">
      <c r="A3495">
        <v>3494</v>
      </c>
      <c r="B3495" s="4">
        <v>45706</v>
      </c>
      <c r="C3495" s="10">
        <f>DATE(YEAR(orders[[#This Row],[order_date]]), MONTH(orders[[#This Row],[order_date]]), 1)</f>
        <v>45689</v>
      </c>
      <c r="D3495" t="s">
        <v>2349</v>
      </c>
      <c r="E3495" t="s">
        <v>691</v>
      </c>
      <c r="F3495" t="str">
        <f>VLOOKUP(orders[[#This Row],[product_id]],Products!A:C,3,0)</f>
        <v>Appliances</v>
      </c>
      <c r="G3495">
        <v>1</v>
      </c>
      <c r="H3495" s="6">
        <v>0.14057137734386516</v>
      </c>
      <c r="I3495" s="2">
        <f>VLOOKUP($E3495,
Products!$A$1:$F$201,MATCH(Orders!I$1,Products!$A$1:$F$1,0),0)</f>
        <v>2337.6024778940591</v>
      </c>
      <c r="J3495" s="2">
        <f>VLOOKUP($E3495,
Products!$A$1:$F$201,MATCH(Orders!J$1,Products!$A$1:$F$1,0),0)</f>
        <v>1616.9957885138581</v>
      </c>
    </row>
    <row r="3496" spans="1:10">
      <c r="A3496">
        <v>3495</v>
      </c>
      <c r="B3496" s="4">
        <v>45658</v>
      </c>
      <c r="C3496" s="10">
        <f>DATE(YEAR(orders[[#This Row],[order_date]]), MONTH(orders[[#This Row],[order_date]]), 1)</f>
        <v>45658</v>
      </c>
      <c r="D3496" t="s">
        <v>4298</v>
      </c>
      <c r="E3496" t="s">
        <v>543</v>
      </c>
      <c r="F3496" t="str">
        <f>VLOOKUP(orders[[#This Row],[product_id]],Products!A:C,3,0)</f>
        <v>Appliances</v>
      </c>
      <c r="G3496">
        <v>2</v>
      </c>
      <c r="H3496" s="6">
        <v>0.12808185761837307</v>
      </c>
      <c r="I3496" s="2">
        <f>VLOOKUP($E3496,
Products!$A$1:$F$201,MATCH(Orders!I$1,Products!$A$1:$F$1,0),0)</f>
        <v>2300.989425669633</v>
      </c>
      <c r="J3496" s="2">
        <f>VLOOKUP($E3496,
Products!$A$1:$F$201,MATCH(Orders!J$1,Products!$A$1:$F$1,0),0)</f>
        <v>1726.390958088811</v>
      </c>
    </row>
    <row r="3497" spans="1:10">
      <c r="A3497">
        <v>3496</v>
      </c>
      <c r="B3497" s="4">
        <v>45804</v>
      </c>
      <c r="C3497" s="10">
        <f>DATE(YEAR(orders[[#This Row],[order_date]]), MONTH(orders[[#This Row],[order_date]]), 1)</f>
        <v>45778</v>
      </c>
      <c r="D3497" t="s">
        <v>1666</v>
      </c>
      <c r="E3497" t="s">
        <v>506</v>
      </c>
      <c r="F3497" t="str">
        <f>VLOOKUP(orders[[#This Row],[product_id]],Products!A:C,3,0)</f>
        <v>Electronics</v>
      </c>
      <c r="G3497">
        <v>1</v>
      </c>
      <c r="H3497" s="6">
        <v>0.18368679265510768</v>
      </c>
      <c r="I3497" s="2">
        <f>VLOOKUP($E3497,
Products!$A$1:$F$201,MATCH(Orders!I$1,Products!$A$1:$F$1,0),0)</f>
        <v>2354.115904304108</v>
      </c>
      <c r="J3497" s="2">
        <f>VLOOKUP($E3497,
Products!$A$1:$F$201,MATCH(Orders!J$1,Products!$A$1:$F$1,0),0)</f>
        <v>1810.784620830796</v>
      </c>
    </row>
    <row r="3498" spans="1:10">
      <c r="A3498">
        <v>3497</v>
      </c>
      <c r="B3498" s="4">
        <v>45442</v>
      </c>
      <c r="C3498" s="10">
        <f>DATE(YEAR(orders[[#This Row],[order_date]]), MONTH(orders[[#This Row],[order_date]]), 1)</f>
        <v>45413</v>
      </c>
      <c r="D3498" t="s">
        <v>4197</v>
      </c>
      <c r="E3498" t="s">
        <v>589</v>
      </c>
      <c r="F3498" t="str">
        <f>VLOOKUP(orders[[#This Row],[product_id]],Products!A:C,3,0)</f>
        <v>Appliances</v>
      </c>
      <c r="G3498">
        <v>3</v>
      </c>
      <c r="H3498" s="6">
        <v>0.14482582650593065</v>
      </c>
      <c r="I3498" s="2">
        <f>VLOOKUP($E3498,
Products!$A$1:$F$201,MATCH(Orders!I$1,Products!$A$1:$F$1,0),0)</f>
        <v>6227.1351854710047</v>
      </c>
      <c r="J3498" s="2">
        <f>VLOOKUP($E3498,
Products!$A$1:$F$201,MATCH(Orders!J$1,Products!$A$1:$F$1,0),0)</f>
        <v>4146.7707671772396</v>
      </c>
    </row>
    <row r="3499" spans="1:10">
      <c r="A3499">
        <v>3498</v>
      </c>
      <c r="B3499" s="4">
        <v>45400</v>
      </c>
      <c r="C3499" s="10">
        <f>DATE(YEAR(orders[[#This Row],[order_date]]), MONTH(orders[[#This Row],[order_date]]), 1)</f>
        <v>45383</v>
      </c>
      <c r="D3499" t="s">
        <v>4003</v>
      </c>
      <c r="E3499" t="s">
        <v>638</v>
      </c>
      <c r="F3499" t="str">
        <f>VLOOKUP(orders[[#This Row],[product_id]],Products!A:C,3,0)</f>
        <v>Electronics</v>
      </c>
      <c r="G3499">
        <v>3</v>
      </c>
      <c r="H3499" s="6">
        <v>0.17452020502104659</v>
      </c>
      <c r="I3499" s="2">
        <f>VLOOKUP($E3499,
Products!$A$1:$F$201,MATCH(Orders!I$1,Products!$A$1:$F$1,0),0)</f>
        <v>11118.17778596276</v>
      </c>
      <c r="J3499" s="2">
        <f>VLOOKUP($E3499,
Products!$A$1:$F$201,MATCH(Orders!J$1,Products!$A$1:$F$1,0),0)</f>
        <v>7887.697719413397</v>
      </c>
    </row>
    <row r="3500" spans="1:10">
      <c r="A3500">
        <v>3499</v>
      </c>
      <c r="B3500" s="4">
        <v>44962</v>
      </c>
      <c r="C3500" s="10">
        <f>DATE(YEAR(orders[[#This Row],[order_date]]), MONTH(orders[[#This Row],[order_date]]), 1)</f>
        <v>44958</v>
      </c>
      <c r="D3500" t="s">
        <v>3683</v>
      </c>
      <c r="E3500" t="s">
        <v>549</v>
      </c>
      <c r="F3500" t="str">
        <f>VLOOKUP(orders[[#This Row],[product_id]],Products!A:C,3,0)</f>
        <v>Electronics</v>
      </c>
      <c r="G3500">
        <v>1</v>
      </c>
      <c r="H3500" s="6">
        <v>0.20189922950124109</v>
      </c>
      <c r="I3500" s="2">
        <f>VLOOKUP($E3500,
Products!$A$1:$F$201,MATCH(Orders!I$1,Products!$A$1:$F$1,0),0)</f>
        <v>32579.222893763279</v>
      </c>
      <c r="J3500" s="2">
        <f>VLOOKUP($E3500,
Products!$A$1:$F$201,MATCH(Orders!J$1,Products!$A$1:$F$1,0),0)</f>
        <v>22472.912188105081</v>
      </c>
    </row>
    <row r="3501" spans="1:10">
      <c r="A3501">
        <v>3500</v>
      </c>
      <c r="B3501" s="4">
        <v>45967</v>
      </c>
      <c r="C3501" s="10">
        <f>DATE(YEAR(orders[[#This Row],[order_date]]), MONTH(orders[[#This Row],[order_date]]), 1)</f>
        <v>45962</v>
      </c>
      <c r="D3501" t="s">
        <v>914</v>
      </c>
      <c r="E3501" t="s">
        <v>698</v>
      </c>
      <c r="F3501" t="str">
        <f>VLOOKUP(orders[[#This Row],[product_id]],Products!A:C,3,0)</f>
        <v>Appliances</v>
      </c>
      <c r="G3501">
        <v>3</v>
      </c>
      <c r="H3501" s="6">
        <v>5.7011501626737439E-2</v>
      </c>
      <c r="I3501" s="2">
        <f>VLOOKUP($E3501,
Products!$A$1:$F$201,MATCH(Orders!I$1,Products!$A$1:$F$1,0),0)</f>
        <v>5562.620248272905</v>
      </c>
      <c r="J3501" s="2">
        <f>VLOOKUP($E3501,
Products!$A$1:$F$201,MATCH(Orders!J$1,Products!$A$1:$F$1,0),0)</f>
        <v>4191.9477694447714</v>
      </c>
    </row>
    <row r="3502" spans="1:10">
      <c r="A3502">
        <v>3501</v>
      </c>
      <c r="B3502" s="4">
        <v>45756</v>
      </c>
      <c r="C3502" s="10">
        <f>DATE(YEAR(orders[[#This Row],[order_date]]), MONTH(orders[[#This Row],[order_date]]), 1)</f>
        <v>45748</v>
      </c>
      <c r="D3502" t="s">
        <v>4022</v>
      </c>
      <c r="E3502" t="s">
        <v>562</v>
      </c>
      <c r="F3502" t="str">
        <f>VLOOKUP(orders[[#This Row],[product_id]],Products!A:C,3,0)</f>
        <v>Electronics</v>
      </c>
      <c r="G3502">
        <v>1</v>
      </c>
      <c r="H3502" s="6">
        <v>0.20266000291353298</v>
      </c>
      <c r="I3502" s="2">
        <f>VLOOKUP($E3502,
Products!$A$1:$F$201,MATCH(Orders!I$1,Products!$A$1:$F$1,0),0)</f>
        <v>2550.478597498749</v>
      </c>
      <c r="J3502" s="2">
        <f>VLOOKUP($E3502,
Products!$A$1:$F$201,MATCH(Orders!J$1,Products!$A$1:$F$1,0),0)</f>
        <v>1688.129752018375</v>
      </c>
    </row>
    <row r="3503" spans="1:10">
      <c r="A3503">
        <v>3502</v>
      </c>
      <c r="B3503" s="4">
        <v>45998</v>
      </c>
      <c r="C3503" s="10">
        <f>DATE(YEAR(orders[[#This Row],[order_date]]), MONTH(orders[[#This Row],[order_date]]), 1)</f>
        <v>45992</v>
      </c>
      <c r="D3503" t="s">
        <v>2017</v>
      </c>
      <c r="E3503" t="s">
        <v>609</v>
      </c>
      <c r="F3503" t="str">
        <f>VLOOKUP(orders[[#This Row],[product_id]],Products!A:C,3,0)</f>
        <v>Appliances</v>
      </c>
      <c r="G3503">
        <v>1</v>
      </c>
      <c r="H3503" s="6">
        <v>6.5504757451613979E-2</v>
      </c>
      <c r="I3503" s="2">
        <f>VLOOKUP($E3503,
Products!$A$1:$F$201,MATCH(Orders!I$1,Products!$A$1:$F$1,0),0)</f>
        <v>2159.5378031052392</v>
      </c>
      <c r="J3503" s="2">
        <f>VLOOKUP($E3503,
Products!$A$1:$F$201,MATCH(Orders!J$1,Products!$A$1:$F$1,0),0)</f>
        <v>1501.9415981313371</v>
      </c>
    </row>
    <row r="3504" spans="1:10">
      <c r="A3504">
        <v>3503</v>
      </c>
      <c r="B3504" s="4">
        <v>46012</v>
      </c>
      <c r="C3504" s="10">
        <f>DATE(YEAR(orders[[#This Row],[order_date]]), MONTH(orders[[#This Row],[order_date]]), 1)</f>
        <v>45992</v>
      </c>
      <c r="D3504" t="s">
        <v>3843</v>
      </c>
      <c r="E3504" t="s">
        <v>550</v>
      </c>
      <c r="F3504" t="str">
        <f>VLOOKUP(orders[[#This Row],[product_id]],Products!A:C,3,0)</f>
        <v>Electronics</v>
      </c>
      <c r="G3504">
        <v>2</v>
      </c>
      <c r="H3504" s="6">
        <v>0.21233901930878257</v>
      </c>
      <c r="I3504" s="2">
        <f>VLOOKUP($E3504,
Products!$A$1:$F$201,MATCH(Orders!I$1,Products!$A$1:$F$1,0),0)</f>
        <v>21928.70634496431</v>
      </c>
      <c r="J3504" s="2">
        <f>VLOOKUP($E3504,
Products!$A$1:$F$201,MATCH(Orders!J$1,Products!$A$1:$F$1,0),0)</f>
        <v>17227.037321653719</v>
      </c>
    </row>
    <row r="3505" spans="1:10">
      <c r="A3505">
        <v>3504</v>
      </c>
      <c r="B3505" s="4">
        <v>46019</v>
      </c>
      <c r="C3505" s="10">
        <f>DATE(YEAR(orders[[#This Row],[order_date]]), MONTH(orders[[#This Row],[order_date]]), 1)</f>
        <v>45992</v>
      </c>
      <c r="D3505" t="s">
        <v>2597</v>
      </c>
      <c r="E3505" t="s">
        <v>565</v>
      </c>
      <c r="F3505" t="str">
        <f>VLOOKUP(orders[[#This Row],[product_id]],Products!A:C,3,0)</f>
        <v>Electronics</v>
      </c>
      <c r="G3505">
        <v>2</v>
      </c>
      <c r="H3505" s="6">
        <v>0.17063949403409806</v>
      </c>
      <c r="I3505" s="2">
        <f>VLOOKUP($E3505,
Products!$A$1:$F$201,MATCH(Orders!I$1,Products!$A$1:$F$1,0),0)</f>
        <v>2327.4213408101141</v>
      </c>
      <c r="J3505" s="2">
        <f>VLOOKUP($E3505,
Products!$A$1:$F$201,MATCH(Orders!J$1,Products!$A$1:$F$1,0),0)</f>
        <v>1682.0944582406071</v>
      </c>
    </row>
    <row r="3506" spans="1:10">
      <c r="A3506">
        <v>3505</v>
      </c>
      <c r="B3506" s="4">
        <v>45292</v>
      </c>
      <c r="C3506" s="10">
        <f>DATE(YEAR(orders[[#This Row],[order_date]]), MONTH(orders[[#This Row],[order_date]]), 1)</f>
        <v>45292</v>
      </c>
      <c r="D3506" t="s">
        <v>1882</v>
      </c>
      <c r="E3506" t="s">
        <v>571</v>
      </c>
      <c r="F3506" t="str">
        <f>VLOOKUP(orders[[#This Row],[product_id]],Products!A:C,3,0)</f>
        <v>Electronics</v>
      </c>
      <c r="G3506">
        <v>2</v>
      </c>
      <c r="H3506" s="6">
        <v>0.10056857829752058</v>
      </c>
      <c r="I3506" s="2">
        <f>VLOOKUP($E3506,
Products!$A$1:$F$201,MATCH(Orders!I$1,Products!$A$1:$F$1,0),0)</f>
        <v>30022.150567424669</v>
      </c>
      <c r="J3506" s="2">
        <f>VLOOKUP($E3506,
Products!$A$1:$F$201,MATCH(Orders!J$1,Products!$A$1:$F$1,0),0)</f>
        <v>21451.61875289512</v>
      </c>
    </row>
    <row r="3507" spans="1:10">
      <c r="A3507">
        <v>3506</v>
      </c>
      <c r="B3507" s="4">
        <v>45871</v>
      </c>
      <c r="C3507" s="10">
        <f>DATE(YEAR(orders[[#This Row],[order_date]]), MONTH(orders[[#This Row],[order_date]]), 1)</f>
        <v>45870</v>
      </c>
      <c r="D3507" t="s">
        <v>3244</v>
      </c>
      <c r="E3507" t="s">
        <v>552</v>
      </c>
      <c r="F3507" t="str">
        <f>VLOOKUP(orders[[#This Row],[product_id]],Products!A:C,3,0)</f>
        <v>Electronics</v>
      </c>
      <c r="G3507">
        <v>1</v>
      </c>
      <c r="H3507" s="6">
        <v>0.2130267286302876</v>
      </c>
      <c r="I3507" s="2">
        <f>VLOOKUP($E3507,
Products!$A$1:$F$201,MATCH(Orders!I$1,Products!$A$1:$F$1,0),0)</f>
        <v>20326.88586940234</v>
      </c>
      <c r="J3507" s="2">
        <f>VLOOKUP($E3507,
Products!$A$1:$F$201,MATCH(Orders!J$1,Products!$A$1:$F$1,0),0)</f>
        <v>14896.572579237891</v>
      </c>
    </row>
    <row r="3508" spans="1:10">
      <c r="A3508">
        <v>3507</v>
      </c>
      <c r="B3508" s="4">
        <v>45902</v>
      </c>
      <c r="C3508" s="10">
        <f>DATE(YEAR(orders[[#This Row],[order_date]]), MONTH(orders[[#This Row],[order_date]]), 1)</f>
        <v>45901</v>
      </c>
      <c r="D3508" t="s">
        <v>4212</v>
      </c>
      <c r="E3508" t="s">
        <v>620</v>
      </c>
      <c r="F3508" t="str">
        <f>VLOOKUP(orders[[#This Row],[product_id]],Products!A:C,3,0)</f>
        <v>Electronics</v>
      </c>
      <c r="G3508">
        <v>2</v>
      </c>
      <c r="H3508" s="6">
        <v>0.23636274064844656</v>
      </c>
      <c r="I3508" s="2">
        <f>VLOOKUP($E3508,
Products!$A$1:$F$201,MATCH(Orders!I$1,Products!$A$1:$F$1,0),0)</f>
        <v>23669.635851452331</v>
      </c>
      <c r="J3508" s="2">
        <f>VLOOKUP($E3508,
Products!$A$1:$F$201,MATCH(Orders!J$1,Products!$A$1:$F$1,0),0)</f>
        <v>17880.752220874681</v>
      </c>
    </row>
    <row r="3509" spans="1:10">
      <c r="A3509">
        <v>3508</v>
      </c>
      <c r="B3509" s="4">
        <v>45357</v>
      </c>
      <c r="C3509" s="10">
        <f>DATE(YEAR(orders[[#This Row],[order_date]]), MONTH(orders[[#This Row],[order_date]]), 1)</f>
        <v>45352</v>
      </c>
      <c r="D3509" t="s">
        <v>3456</v>
      </c>
      <c r="E3509" t="s">
        <v>531</v>
      </c>
      <c r="F3509" t="str">
        <f>VLOOKUP(orders[[#This Row],[product_id]],Products!A:C,3,0)</f>
        <v>Electronics</v>
      </c>
      <c r="G3509">
        <v>1</v>
      </c>
      <c r="H3509" s="6">
        <v>0.19789260003585518</v>
      </c>
      <c r="I3509" s="2">
        <f>VLOOKUP($E3509,
Products!$A$1:$F$201,MATCH(Orders!I$1,Products!$A$1:$F$1,0),0)</f>
        <v>29674.378925417219</v>
      </c>
      <c r="J3509" s="2">
        <f>VLOOKUP($E3509,
Products!$A$1:$F$201,MATCH(Orders!J$1,Products!$A$1:$F$1,0),0)</f>
        <v>20795.30337605517</v>
      </c>
    </row>
    <row r="3510" spans="1:10">
      <c r="A3510">
        <v>3509</v>
      </c>
      <c r="B3510" s="4">
        <v>45785</v>
      </c>
      <c r="C3510" s="10">
        <f>DATE(YEAR(orders[[#This Row],[order_date]]), MONTH(orders[[#This Row],[order_date]]), 1)</f>
        <v>45778</v>
      </c>
      <c r="D3510" t="s">
        <v>2745</v>
      </c>
      <c r="E3510" t="s">
        <v>642</v>
      </c>
      <c r="F3510" t="str">
        <f>VLOOKUP(orders[[#This Row],[product_id]],Products!A:C,3,0)</f>
        <v>Appliances</v>
      </c>
      <c r="G3510">
        <v>3</v>
      </c>
      <c r="H3510" s="6">
        <v>0.10123148243560351</v>
      </c>
      <c r="I3510" s="2">
        <f>VLOOKUP($E3510,
Products!$A$1:$F$201,MATCH(Orders!I$1,Products!$A$1:$F$1,0),0)</f>
        <v>2296.7821973225709</v>
      </c>
      <c r="J3510" s="2">
        <f>VLOOKUP($E3510,
Products!$A$1:$F$201,MATCH(Orders!J$1,Products!$A$1:$F$1,0),0)</f>
        <v>1585.16132006212</v>
      </c>
    </row>
    <row r="3511" spans="1:10">
      <c r="A3511">
        <v>3510</v>
      </c>
      <c r="B3511" s="4">
        <v>45156</v>
      </c>
      <c r="C3511" s="10">
        <f>DATE(YEAR(orders[[#This Row],[order_date]]), MONTH(orders[[#This Row],[order_date]]), 1)</f>
        <v>45139</v>
      </c>
      <c r="D3511" t="s">
        <v>3995</v>
      </c>
      <c r="E3511" t="s">
        <v>556</v>
      </c>
      <c r="F3511" t="str">
        <f>VLOOKUP(orders[[#This Row],[product_id]],Products!A:C,3,0)</f>
        <v>Appliances</v>
      </c>
      <c r="G3511">
        <v>2</v>
      </c>
      <c r="H3511" s="6">
        <v>8.690321120268947E-2</v>
      </c>
      <c r="I3511" s="2">
        <f>VLOOKUP($E3511,
Products!$A$1:$F$201,MATCH(Orders!I$1,Products!$A$1:$F$1,0),0)</f>
        <v>27054.121101651981</v>
      </c>
      <c r="J3511" s="2">
        <f>VLOOKUP($E3511,
Products!$A$1:$F$201,MATCH(Orders!J$1,Products!$A$1:$F$1,0),0)</f>
        <v>19388.930988794411</v>
      </c>
    </row>
    <row r="3512" spans="1:10">
      <c r="A3512">
        <v>3511</v>
      </c>
      <c r="B3512" s="4">
        <v>45296</v>
      </c>
      <c r="C3512" s="10">
        <f>DATE(YEAR(orders[[#This Row],[order_date]]), MONTH(orders[[#This Row],[order_date]]), 1)</f>
        <v>45292</v>
      </c>
      <c r="D3512" t="s">
        <v>2158</v>
      </c>
      <c r="E3512" t="s">
        <v>599</v>
      </c>
      <c r="F3512" t="str">
        <f>VLOOKUP(orders[[#This Row],[product_id]],Products!A:C,3,0)</f>
        <v>Electronics</v>
      </c>
      <c r="G3512">
        <v>1</v>
      </c>
      <c r="H3512" s="6">
        <v>0.1961218812001819</v>
      </c>
      <c r="I3512" s="2">
        <f>VLOOKUP($E3512,
Products!$A$1:$F$201,MATCH(Orders!I$1,Products!$A$1:$F$1,0),0)</f>
        <v>24019.70637428105</v>
      </c>
      <c r="J3512" s="2">
        <f>VLOOKUP($E3512,
Products!$A$1:$F$201,MATCH(Orders!J$1,Products!$A$1:$F$1,0),0)</f>
        <v>16602.559277417411</v>
      </c>
    </row>
    <row r="3513" spans="1:10">
      <c r="A3513">
        <v>3512</v>
      </c>
      <c r="B3513" s="4">
        <v>45104</v>
      </c>
      <c r="C3513" s="10">
        <f>DATE(YEAR(orders[[#This Row],[order_date]]), MONTH(orders[[#This Row],[order_date]]), 1)</f>
        <v>45078</v>
      </c>
      <c r="D3513" t="s">
        <v>3255</v>
      </c>
      <c r="E3513" t="s">
        <v>615</v>
      </c>
      <c r="F3513" t="str">
        <f>VLOOKUP(orders[[#This Row],[product_id]],Products!A:C,3,0)</f>
        <v>Electronics</v>
      </c>
      <c r="G3513">
        <v>3</v>
      </c>
      <c r="H3513" s="6">
        <v>0.24977866249068487</v>
      </c>
      <c r="I3513" s="2">
        <f>VLOOKUP($E3513,
Products!$A$1:$F$201,MATCH(Orders!I$1,Products!$A$1:$F$1,0),0)</f>
        <v>31155.43680046549</v>
      </c>
      <c r="J3513" s="2">
        <f>VLOOKUP($E3513,
Products!$A$1:$F$201,MATCH(Orders!J$1,Products!$A$1:$F$1,0),0)</f>
        <v>22320.078602545669</v>
      </c>
    </row>
    <row r="3514" spans="1:10">
      <c r="A3514">
        <v>3513</v>
      </c>
      <c r="B3514" s="4">
        <v>45494</v>
      </c>
      <c r="C3514" s="10">
        <f>DATE(YEAR(orders[[#This Row],[order_date]]), MONTH(orders[[#This Row],[order_date]]), 1)</f>
        <v>45474</v>
      </c>
      <c r="D3514" t="s">
        <v>1371</v>
      </c>
      <c r="E3514" t="s">
        <v>641</v>
      </c>
      <c r="F3514" t="str">
        <f>VLOOKUP(orders[[#This Row],[product_id]],Products!A:C,3,0)</f>
        <v>Appliances</v>
      </c>
      <c r="G3514">
        <v>2</v>
      </c>
      <c r="H3514" s="6">
        <v>0.12445613466365581</v>
      </c>
      <c r="I3514" s="2">
        <f>VLOOKUP($E3514,
Products!$A$1:$F$201,MATCH(Orders!I$1,Products!$A$1:$F$1,0),0)</f>
        <v>27167.965718506261</v>
      </c>
      <c r="J3514" s="2">
        <f>VLOOKUP($E3514,
Products!$A$1:$F$201,MATCH(Orders!J$1,Products!$A$1:$F$1,0),0)</f>
        <v>19748.025676381669</v>
      </c>
    </row>
    <row r="3515" spans="1:10">
      <c r="A3515">
        <v>3514</v>
      </c>
      <c r="B3515" s="4">
        <v>45719</v>
      </c>
      <c r="C3515" s="10">
        <f>DATE(YEAR(orders[[#This Row],[order_date]]), MONTH(orders[[#This Row],[order_date]]), 1)</f>
        <v>45717</v>
      </c>
      <c r="D3515" t="s">
        <v>4566</v>
      </c>
      <c r="E3515" t="s">
        <v>510</v>
      </c>
      <c r="F3515" t="str">
        <f>VLOOKUP(orders[[#This Row],[product_id]],Products!A:C,3,0)</f>
        <v>Appliances</v>
      </c>
      <c r="G3515">
        <v>1</v>
      </c>
      <c r="H3515" s="6">
        <v>7.8883580526556571E-2</v>
      </c>
      <c r="I3515" s="2">
        <f>VLOOKUP($E3515,
Products!$A$1:$F$201,MATCH(Orders!I$1,Products!$A$1:$F$1,0),0)</f>
        <v>23457.606610250739</v>
      </c>
      <c r="J3515" s="2">
        <f>VLOOKUP($E3515,
Products!$A$1:$F$201,MATCH(Orders!J$1,Products!$A$1:$F$1,0),0)</f>
        <v>17038.831523124281</v>
      </c>
    </row>
    <row r="3516" spans="1:10">
      <c r="A3516">
        <v>3515</v>
      </c>
      <c r="B3516" s="4">
        <v>45826</v>
      </c>
      <c r="C3516" s="10">
        <f>DATE(YEAR(orders[[#This Row],[order_date]]), MONTH(orders[[#This Row],[order_date]]), 1)</f>
        <v>45809</v>
      </c>
      <c r="D3516" t="s">
        <v>2323</v>
      </c>
      <c r="E3516" t="s">
        <v>544</v>
      </c>
      <c r="F3516" t="str">
        <f>VLOOKUP(orders[[#This Row],[product_id]],Products!A:C,3,0)</f>
        <v>Electronics</v>
      </c>
      <c r="G3516">
        <v>3</v>
      </c>
      <c r="H3516" s="6">
        <v>0.24462509993349019</v>
      </c>
      <c r="I3516" s="2">
        <f>VLOOKUP($E3516,
Products!$A$1:$F$201,MATCH(Orders!I$1,Products!$A$1:$F$1,0),0)</f>
        <v>16273.22789477584</v>
      </c>
      <c r="J3516" s="2">
        <f>VLOOKUP($E3516,
Products!$A$1:$F$201,MATCH(Orders!J$1,Products!$A$1:$F$1,0),0)</f>
        <v>12683.607953986329</v>
      </c>
    </row>
    <row r="3517" spans="1:10">
      <c r="A3517">
        <v>3516</v>
      </c>
      <c r="B3517" s="4">
        <v>45901</v>
      </c>
      <c r="C3517" s="10">
        <f>DATE(YEAR(orders[[#This Row],[order_date]]), MONTH(orders[[#This Row],[order_date]]), 1)</f>
        <v>45901</v>
      </c>
      <c r="D3517" t="s">
        <v>2974</v>
      </c>
      <c r="E3517" t="s">
        <v>573</v>
      </c>
      <c r="F3517" t="str">
        <f>VLOOKUP(orders[[#This Row],[product_id]],Products!A:C,3,0)</f>
        <v>Electronics</v>
      </c>
      <c r="G3517">
        <v>1</v>
      </c>
      <c r="H3517" s="6">
        <v>0.16607130259784833</v>
      </c>
      <c r="I3517" s="2">
        <f>VLOOKUP($E3517,
Products!$A$1:$F$201,MATCH(Orders!I$1,Products!$A$1:$F$1,0),0)</f>
        <v>30443.851050190449</v>
      </c>
      <c r="J3517" s="2">
        <f>VLOOKUP($E3517,
Products!$A$1:$F$201,MATCH(Orders!J$1,Products!$A$1:$F$1,0),0)</f>
        <v>21165.126268210519</v>
      </c>
    </row>
    <row r="3518" spans="1:10">
      <c r="A3518">
        <v>3517</v>
      </c>
      <c r="B3518" s="4">
        <v>45008</v>
      </c>
      <c r="C3518" s="10">
        <f>DATE(YEAR(orders[[#This Row],[order_date]]), MONTH(orders[[#This Row],[order_date]]), 1)</f>
        <v>44986</v>
      </c>
      <c r="D3518" t="s">
        <v>1140</v>
      </c>
      <c r="E3518" t="s">
        <v>545</v>
      </c>
      <c r="F3518" t="str">
        <f>VLOOKUP(orders[[#This Row],[product_id]],Products!A:C,3,0)</f>
        <v>Electronics</v>
      </c>
      <c r="G3518">
        <v>2</v>
      </c>
      <c r="H3518" s="6">
        <v>0.1918529782663162</v>
      </c>
      <c r="I3518" s="2">
        <f>VLOOKUP($E3518,
Products!$A$1:$F$201,MATCH(Orders!I$1,Products!$A$1:$F$1,0),0)</f>
        <v>11292.44914297154</v>
      </c>
      <c r="J3518" s="2">
        <f>VLOOKUP($E3518,
Products!$A$1:$F$201,MATCH(Orders!J$1,Products!$A$1:$F$1,0),0)</f>
        <v>7616.0274340726546</v>
      </c>
    </row>
    <row r="3519" spans="1:10">
      <c r="A3519">
        <v>3518</v>
      </c>
      <c r="B3519" s="4">
        <v>45772</v>
      </c>
      <c r="C3519" s="10">
        <f>DATE(YEAR(orders[[#This Row],[order_date]]), MONTH(orders[[#This Row],[order_date]]), 1)</f>
        <v>45748</v>
      </c>
      <c r="D3519" t="s">
        <v>3033</v>
      </c>
      <c r="E3519" t="s">
        <v>541</v>
      </c>
      <c r="F3519" t="str">
        <f>VLOOKUP(orders[[#This Row],[product_id]],Products!A:C,3,0)</f>
        <v>Appliances</v>
      </c>
      <c r="G3519">
        <v>3</v>
      </c>
      <c r="H3519" s="6">
        <v>0.13426539933514753</v>
      </c>
      <c r="I3519" s="2">
        <f>VLOOKUP($E3519,
Products!$A$1:$F$201,MATCH(Orders!I$1,Products!$A$1:$F$1,0),0)</f>
        <v>2390.3651642386908</v>
      </c>
      <c r="J3519" s="2">
        <f>VLOOKUP($E3519,
Products!$A$1:$F$201,MATCH(Orders!J$1,Products!$A$1:$F$1,0),0)</f>
        <v>1655.7504783617919</v>
      </c>
    </row>
    <row r="3520" spans="1:10">
      <c r="A3520">
        <v>3519</v>
      </c>
      <c r="B3520" s="4">
        <v>45688</v>
      </c>
      <c r="C3520" s="10">
        <f>DATE(YEAR(orders[[#This Row],[order_date]]), MONTH(orders[[#This Row],[order_date]]), 1)</f>
        <v>45658</v>
      </c>
      <c r="D3520" t="s">
        <v>2352</v>
      </c>
      <c r="E3520" t="s">
        <v>654</v>
      </c>
      <c r="F3520" t="str">
        <f>VLOOKUP(orders[[#This Row],[product_id]],Products!A:C,3,0)</f>
        <v>Electronics</v>
      </c>
      <c r="G3520">
        <v>2</v>
      </c>
      <c r="H3520" s="6">
        <v>0.21131416630136754</v>
      </c>
      <c r="I3520" s="2">
        <f>VLOOKUP($E3520,
Products!$A$1:$F$201,MATCH(Orders!I$1,Products!$A$1:$F$1,0),0)</f>
        <v>2480.90324078101</v>
      </c>
      <c r="J3520" s="2">
        <f>VLOOKUP($E3520,
Products!$A$1:$F$201,MATCH(Orders!J$1,Products!$A$1:$F$1,0),0)</f>
        <v>1964.543440578911</v>
      </c>
    </row>
    <row r="3521" spans="1:10">
      <c r="A3521">
        <v>3520</v>
      </c>
      <c r="B3521" s="4">
        <v>45544</v>
      </c>
      <c r="C3521" s="10">
        <f>DATE(YEAR(orders[[#This Row],[order_date]]), MONTH(orders[[#This Row],[order_date]]), 1)</f>
        <v>45536</v>
      </c>
      <c r="D3521" t="s">
        <v>3869</v>
      </c>
      <c r="E3521" t="s">
        <v>602</v>
      </c>
      <c r="F3521" t="str">
        <f>VLOOKUP(orders[[#This Row],[product_id]],Products!A:C,3,0)</f>
        <v>Appliances</v>
      </c>
      <c r="G3521">
        <v>2</v>
      </c>
      <c r="H3521" s="6">
        <v>0.14784088386520455</v>
      </c>
      <c r="I3521" s="2">
        <f>VLOOKUP($E3521,
Products!$A$1:$F$201,MATCH(Orders!I$1,Products!$A$1:$F$1,0),0)</f>
        <v>22834.95547197924</v>
      </c>
      <c r="J3521" s="2">
        <f>VLOOKUP($E3521,
Products!$A$1:$F$201,MATCH(Orders!J$1,Products!$A$1:$F$1,0),0)</f>
        <v>17972.460052660601</v>
      </c>
    </row>
    <row r="3522" spans="1:10">
      <c r="A3522">
        <v>3521</v>
      </c>
      <c r="B3522" s="4">
        <v>45960</v>
      </c>
      <c r="C3522" s="10">
        <f>DATE(YEAR(orders[[#This Row],[order_date]]), MONTH(orders[[#This Row],[order_date]]), 1)</f>
        <v>45931</v>
      </c>
      <c r="D3522" t="s">
        <v>3277</v>
      </c>
      <c r="E3522" t="s">
        <v>531</v>
      </c>
      <c r="F3522" t="str">
        <f>VLOOKUP(orders[[#This Row],[product_id]],Products!A:C,3,0)</f>
        <v>Electronics</v>
      </c>
      <c r="G3522">
        <v>1</v>
      </c>
      <c r="H3522" s="6">
        <v>0.17078369231374724</v>
      </c>
      <c r="I3522" s="2">
        <f>VLOOKUP($E3522,
Products!$A$1:$F$201,MATCH(Orders!I$1,Products!$A$1:$F$1,0),0)</f>
        <v>29674.378925417219</v>
      </c>
      <c r="J3522" s="2">
        <f>VLOOKUP($E3522,
Products!$A$1:$F$201,MATCH(Orders!J$1,Products!$A$1:$F$1,0),0)</f>
        <v>20795.30337605517</v>
      </c>
    </row>
    <row r="3523" spans="1:10">
      <c r="A3523">
        <v>3522</v>
      </c>
      <c r="B3523" s="4">
        <v>45142</v>
      </c>
      <c r="C3523" s="10">
        <f>DATE(YEAR(orders[[#This Row],[order_date]]), MONTH(orders[[#This Row],[order_date]]), 1)</f>
        <v>45139</v>
      </c>
      <c r="D3523" t="s">
        <v>2746</v>
      </c>
      <c r="E3523" t="s">
        <v>609</v>
      </c>
      <c r="F3523" t="str">
        <f>VLOOKUP(orders[[#This Row],[product_id]],Products!A:C,3,0)</f>
        <v>Appliances</v>
      </c>
      <c r="G3523">
        <v>1</v>
      </c>
      <c r="H3523" s="6">
        <v>0.1192801532020447</v>
      </c>
      <c r="I3523" s="2">
        <f>VLOOKUP($E3523,
Products!$A$1:$F$201,MATCH(Orders!I$1,Products!$A$1:$F$1,0),0)</f>
        <v>2159.5378031052392</v>
      </c>
      <c r="J3523" s="2">
        <f>VLOOKUP($E3523,
Products!$A$1:$F$201,MATCH(Orders!J$1,Products!$A$1:$F$1,0),0)</f>
        <v>1501.9415981313371</v>
      </c>
    </row>
    <row r="3524" spans="1:10">
      <c r="A3524">
        <v>3523</v>
      </c>
      <c r="B3524" s="4">
        <v>45216</v>
      </c>
      <c r="C3524" s="10">
        <f>DATE(YEAR(orders[[#This Row],[order_date]]), MONTH(orders[[#This Row],[order_date]]), 1)</f>
        <v>45200</v>
      </c>
      <c r="D3524" t="s">
        <v>1868</v>
      </c>
      <c r="E3524" t="s">
        <v>608</v>
      </c>
      <c r="F3524" t="str">
        <f>VLOOKUP(orders[[#This Row],[product_id]],Products!A:C,3,0)</f>
        <v>Electronics</v>
      </c>
      <c r="G3524">
        <v>2</v>
      </c>
      <c r="H3524" s="6">
        <v>0.20944696078613595</v>
      </c>
      <c r="I3524" s="2">
        <f>VLOOKUP($E3524,
Products!$A$1:$F$201,MATCH(Orders!I$1,Products!$A$1:$F$1,0),0)</f>
        <v>32509.710212279751</v>
      </c>
      <c r="J3524" s="2">
        <f>VLOOKUP($E3524,
Products!$A$1:$F$201,MATCH(Orders!J$1,Products!$A$1:$F$1,0),0)</f>
        <v>23699.228985408761</v>
      </c>
    </row>
    <row r="3525" spans="1:10">
      <c r="A3525">
        <v>3524</v>
      </c>
      <c r="B3525" s="4">
        <v>45371</v>
      </c>
      <c r="C3525" s="10">
        <f>DATE(YEAR(orders[[#This Row],[order_date]]), MONTH(orders[[#This Row],[order_date]]), 1)</f>
        <v>45352</v>
      </c>
      <c r="D3525" t="s">
        <v>1372</v>
      </c>
      <c r="E3525" t="s">
        <v>580</v>
      </c>
      <c r="F3525" t="str">
        <f>VLOOKUP(orders[[#This Row],[product_id]],Products!A:C,3,0)</f>
        <v>Electronics</v>
      </c>
      <c r="G3525">
        <v>1</v>
      </c>
      <c r="H3525" s="6">
        <v>0.22762232558776288</v>
      </c>
      <c r="I3525" s="2">
        <f>VLOOKUP($E3525,
Products!$A$1:$F$201,MATCH(Orders!I$1,Products!$A$1:$F$1,0),0)</f>
        <v>29905.106989935579</v>
      </c>
      <c r="J3525" s="2">
        <f>VLOOKUP($E3525,
Products!$A$1:$F$201,MATCH(Orders!J$1,Products!$A$1:$F$1,0),0)</f>
        <v>22230.930488499071</v>
      </c>
    </row>
    <row r="3526" spans="1:10">
      <c r="A3526">
        <v>3525</v>
      </c>
      <c r="B3526" s="4">
        <v>45849</v>
      </c>
      <c r="C3526" s="10">
        <f>DATE(YEAR(orders[[#This Row],[order_date]]), MONTH(orders[[#This Row],[order_date]]), 1)</f>
        <v>45839</v>
      </c>
      <c r="D3526" t="s">
        <v>3800</v>
      </c>
      <c r="E3526" t="s">
        <v>590</v>
      </c>
      <c r="F3526" t="str">
        <f>VLOOKUP(orders[[#This Row],[product_id]],Products!A:C,3,0)</f>
        <v>Appliances</v>
      </c>
      <c r="G3526">
        <v>2</v>
      </c>
      <c r="H3526" s="6">
        <v>8.6705053962751757E-2</v>
      </c>
      <c r="I3526" s="2">
        <f>VLOOKUP($E3526,
Products!$A$1:$F$201,MATCH(Orders!I$1,Products!$A$1:$F$1,0),0)</f>
        <v>2035.9251500591261</v>
      </c>
      <c r="J3526" s="2">
        <f>VLOOKUP($E3526,
Products!$A$1:$F$201,MATCH(Orders!J$1,Products!$A$1:$F$1,0),0)</f>
        <v>1473.8412378673991</v>
      </c>
    </row>
    <row r="3527" spans="1:10">
      <c r="A3527">
        <v>3526</v>
      </c>
      <c r="B3527" s="4">
        <v>45478</v>
      </c>
      <c r="C3527" s="10">
        <f>DATE(YEAR(orders[[#This Row],[order_date]]), MONTH(orders[[#This Row],[order_date]]), 1)</f>
        <v>45474</v>
      </c>
      <c r="D3527" t="s">
        <v>2146</v>
      </c>
      <c r="E3527" t="s">
        <v>618</v>
      </c>
      <c r="F3527" t="str">
        <f>VLOOKUP(orders[[#This Row],[product_id]],Products!A:C,3,0)</f>
        <v>Appliances</v>
      </c>
      <c r="G3527">
        <v>1</v>
      </c>
      <c r="H3527" s="6">
        <v>7.5742146932249191E-2</v>
      </c>
      <c r="I3527" s="2">
        <f>VLOOKUP($E3527,
Products!$A$1:$F$201,MATCH(Orders!I$1,Products!$A$1:$F$1,0),0)</f>
        <v>5546.9777002203573</v>
      </c>
      <c r="J3527" s="2">
        <f>VLOOKUP($E3527,
Products!$A$1:$F$201,MATCH(Orders!J$1,Products!$A$1:$F$1,0),0)</f>
        <v>4048.2565671880161</v>
      </c>
    </row>
    <row r="3528" spans="1:10">
      <c r="A3528">
        <v>3527</v>
      </c>
      <c r="B3528" s="4">
        <v>45119</v>
      </c>
      <c r="C3528" s="10">
        <f>DATE(YEAR(orders[[#This Row],[order_date]]), MONTH(orders[[#This Row],[order_date]]), 1)</f>
        <v>45108</v>
      </c>
      <c r="D3528" t="s">
        <v>2705</v>
      </c>
      <c r="E3528" t="s">
        <v>561</v>
      </c>
      <c r="F3528" t="str">
        <f>VLOOKUP(orders[[#This Row],[product_id]],Products!A:C,3,0)</f>
        <v>Appliances</v>
      </c>
      <c r="G3528">
        <v>2</v>
      </c>
      <c r="H3528" s="6">
        <v>0.11042828453627873</v>
      </c>
      <c r="I3528" s="2">
        <f>VLOOKUP($E3528,
Products!$A$1:$F$201,MATCH(Orders!I$1,Products!$A$1:$F$1,0),0)</f>
        <v>23155.073093252329</v>
      </c>
      <c r="J3528" s="2">
        <f>VLOOKUP($E3528,
Products!$A$1:$F$201,MATCH(Orders!J$1,Products!$A$1:$F$1,0),0)</f>
        <v>17849.867849807979</v>
      </c>
    </row>
    <row r="3529" spans="1:10">
      <c r="A3529">
        <v>3528</v>
      </c>
      <c r="B3529" s="4">
        <v>45215</v>
      </c>
      <c r="C3529" s="10">
        <f>DATE(YEAR(orders[[#This Row],[order_date]]), MONTH(orders[[#This Row],[order_date]]), 1)</f>
        <v>45200</v>
      </c>
      <c r="D3529" t="s">
        <v>3485</v>
      </c>
      <c r="E3529" t="s">
        <v>562</v>
      </c>
      <c r="F3529" t="str">
        <f>VLOOKUP(orders[[#This Row],[product_id]],Products!A:C,3,0)</f>
        <v>Electronics</v>
      </c>
      <c r="G3529">
        <v>1</v>
      </c>
      <c r="H3529" s="6">
        <v>0.19982524083903824</v>
      </c>
      <c r="I3529" s="2">
        <f>VLOOKUP($E3529,
Products!$A$1:$F$201,MATCH(Orders!I$1,Products!$A$1:$F$1,0),0)</f>
        <v>2550.478597498749</v>
      </c>
      <c r="J3529" s="2">
        <f>VLOOKUP($E3529,
Products!$A$1:$F$201,MATCH(Orders!J$1,Products!$A$1:$F$1,0),0)</f>
        <v>1688.129752018375</v>
      </c>
    </row>
    <row r="3530" spans="1:10">
      <c r="A3530">
        <v>3529</v>
      </c>
      <c r="B3530" s="4">
        <v>45509</v>
      </c>
      <c r="C3530" s="10">
        <f>DATE(YEAR(orders[[#This Row],[order_date]]), MONTH(orders[[#This Row],[order_date]]), 1)</f>
        <v>45505</v>
      </c>
      <c r="D3530" t="s">
        <v>1053</v>
      </c>
      <c r="E3530" t="s">
        <v>692</v>
      </c>
      <c r="F3530" t="str">
        <f>VLOOKUP(orders[[#This Row],[product_id]],Products!A:C,3,0)</f>
        <v>Electronics</v>
      </c>
      <c r="G3530">
        <v>1</v>
      </c>
      <c r="H3530" s="6">
        <v>0.15935075893150208</v>
      </c>
      <c r="I3530" s="2">
        <f>VLOOKUP($E3530,
Products!$A$1:$F$201,MATCH(Orders!I$1,Products!$A$1:$F$1,0),0)</f>
        <v>18150.337151787651</v>
      </c>
      <c r="J3530" s="2">
        <f>VLOOKUP($E3530,
Products!$A$1:$F$201,MATCH(Orders!J$1,Products!$A$1:$F$1,0),0)</f>
        <v>11965.45000430708</v>
      </c>
    </row>
    <row r="3531" spans="1:10">
      <c r="A3531">
        <v>3530</v>
      </c>
      <c r="B3531" s="4">
        <v>45783</v>
      </c>
      <c r="C3531" s="10">
        <f>DATE(YEAR(orders[[#This Row],[order_date]]), MONTH(orders[[#This Row],[order_date]]), 1)</f>
        <v>45778</v>
      </c>
      <c r="D3531" t="s">
        <v>4014</v>
      </c>
      <c r="E3531" t="s">
        <v>633</v>
      </c>
      <c r="F3531" t="str">
        <f>VLOOKUP(orders[[#This Row],[product_id]],Products!A:C,3,0)</f>
        <v>Appliances</v>
      </c>
      <c r="G3531">
        <v>1</v>
      </c>
      <c r="H3531" s="6">
        <v>8.3648952759544884E-2</v>
      </c>
      <c r="I3531" s="2">
        <f>VLOOKUP($E3531,
Products!$A$1:$F$201,MATCH(Orders!I$1,Products!$A$1:$F$1,0),0)</f>
        <v>2361.4162937319088</v>
      </c>
      <c r="J3531" s="2">
        <f>VLOOKUP($E3531,
Products!$A$1:$F$201,MATCH(Orders!J$1,Products!$A$1:$F$1,0),0)</f>
        <v>1552.5536411429621</v>
      </c>
    </row>
    <row r="3532" spans="1:10">
      <c r="A3532">
        <v>3531</v>
      </c>
      <c r="B3532" s="4">
        <v>45707</v>
      </c>
      <c r="C3532" s="10">
        <f>DATE(YEAR(orders[[#This Row],[order_date]]), MONTH(orders[[#This Row],[order_date]]), 1)</f>
        <v>45689</v>
      </c>
      <c r="D3532" t="s">
        <v>1470</v>
      </c>
      <c r="E3532" t="s">
        <v>606</v>
      </c>
      <c r="F3532" t="str">
        <f>VLOOKUP(orders[[#This Row],[product_id]],Products!A:C,3,0)</f>
        <v>Appliances</v>
      </c>
      <c r="G3532">
        <v>1</v>
      </c>
      <c r="H3532" s="6">
        <v>0.13620421937900454</v>
      </c>
      <c r="I3532" s="2">
        <f>VLOOKUP($E3532,
Products!$A$1:$F$201,MATCH(Orders!I$1,Products!$A$1:$F$1,0),0)</f>
        <v>2163.0020078909042</v>
      </c>
      <c r="J3532" s="2">
        <f>VLOOKUP($E3532,
Products!$A$1:$F$201,MATCH(Orders!J$1,Products!$A$1:$F$1,0),0)</f>
        <v>1416.078554182008</v>
      </c>
    </row>
    <row r="3533" spans="1:10">
      <c r="A3533">
        <v>3532</v>
      </c>
      <c r="B3533" s="4">
        <v>45822</v>
      </c>
      <c r="C3533" s="10">
        <f>DATE(YEAR(orders[[#This Row],[order_date]]), MONTH(orders[[#This Row],[order_date]]), 1)</f>
        <v>45809</v>
      </c>
      <c r="D3533" t="s">
        <v>1639</v>
      </c>
      <c r="E3533" t="s">
        <v>640</v>
      </c>
      <c r="F3533" t="str">
        <f>VLOOKUP(orders[[#This Row],[product_id]],Products!A:C,3,0)</f>
        <v>Electronics</v>
      </c>
      <c r="G3533">
        <v>3</v>
      </c>
      <c r="H3533" s="6">
        <v>0.22637622067004301</v>
      </c>
      <c r="I3533" s="2">
        <f>VLOOKUP($E3533,
Products!$A$1:$F$201,MATCH(Orders!I$1,Products!$A$1:$F$1,0),0)</f>
        <v>28588.897930669911</v>
      </c>
      <c r="J3533" s="2">
        <f>VLOOKUP($E3533,
Products!$A$1:$F$201,MATCH(Orders!J$1,Products!$A$1:$F$1,0),0)</f>
        <v>20681.16336734363</v>
      </c>
    </row>
    <row r="3534" spans="1:10">
      <c r="A3534">
        <v>3533</v>
      </c>
      <c r="B3534" s="4">
        <v>45846</v>
      </c>
      <c r="C3534" s="10">
        <f>DATE(YEAR(orders[[#This Row],[order_date]]), MONTH(orders[[#This Row],[order_date]]), 1)</f>
        <v>45839</v>
      </c>
      <c r="D3534" t="s">
        <v>888</v>
      </c>
      <c r="E3534" t="s">
        <v>675</v>
      </c>
      <c r="F3534" t="str">
        <f>VLOOKUP(orders[[#This Row],[product_id]],Products!A:C,3,0)</f>
        <v>Appliances</v>
      </c>
      <c r="G3534">
        <v>1</v>
      </c>
      <c r="H3534" s="6">
        <v>6.8377890249556164E-2</v>
      </c>
      <c r="I3534" s="2">
        <f>VLOOKUP($E3534,
Products!$A$1:$F$201,MATCH(Orders!I$1,Products!$A$1:$F$1,0),0)</f>
        <v>23552.642442203069</v>
      </c>
      <c r="J3534" s="2">
        <f>VLOOKUP($E3534,
Products!$A$1:$F$201,MATCH(Orders!J$1,Products!$A$1:$F$1,0),0)</f>
        <v>17389.42325132497</v>
      </c>
    </row>
    <row r="3535" spans="1:10">
      <c r="A3535">
        <v>3534</v>
      </c>
      <c r="B3535" s="4">
        <v>45490</v>
      </c>
      <c r="C3535" s="10">
        <f>DATE(YEAR(orders[[#This Row],[order_date]]), MONTH(orders[[#This Row],[order_date]]), 1)</f>
        <v>45474</v>
      </c>
      <c r="D3535" t="s">
        <v>3261</v>
      </c>
      <c r="E3535" t="s">
        <v>646</v>
      </c>
      <c r="F3535" t="str">
        <f>VLOOKUP(orders[[#This Row],[product_id]],Products!A:C,3,0)</f>
        <v>Electronics</v>
      </c>
      <c r="G3535">
        <v>1</v>
      </c>
      <c r="H3535" s="6">
        <v>0.14938455022752672</v>
      </c>
      <c r="I3535" s="2">
        <f>VLOOKUP($E3535,
Products!$A$1:$F$201,MATCH(Orders!I$1,Products!$A$1:$F$1,0),0)</f>
        <v>18424.12750052143</v>
      </c>
      <c r="J3535" s="2">
        <f>VLOOKUP($E3535,
Products!$A$1:$F$201,MATCH(Orders!J$1,Products!$A$1:$F$1,0),0)</f>
        <v>14575.25356690323</v>
      </c>
    </row>
    <row r="3536" spans="1:10">
      <c r="A3536">
        <v>3535</v>
      </c>
      <c r="B3536" s="4">
        <v>44939</v>
      </c>
      <c r="C3536" s="10">
        <f>DATE(YEAR(orders[[#This Row],[order_date]]), MONTH(orders[[#This Row],[order_date]]), 1)</f>
        <v>44927</v>
      </c>
      <c r="D3536" t="s">
        <v>2951</v>
      </c>
      <c r="E3536" t="s">
        <v>589</v>
      </c>
      <c r="F3536" t="str">
        <f>VLOOKUP(orders[[#This Row],[product_id]],Products!A:C,3,0)</f>
        <v>Appliances</v>
      </c>
      <c r="G3536">
        <v>1</v>
      </c>
      <c r="H3536" s="6">
        <v>0.11280307542365796</v>
      </c>
      <c r="I3536" s="2">
        <f>VLOOKUP($E3536,
Products!$A$1:$F$201,MATCH(Orders!I$1,Products!$A$1:$F$1,0),0)</f>
        <v>6227.1351854710047</v>
      </c>
      <c r="J3536" s="2">
        <f>VLOOKUP($E3536,
Products!$A$1:$F$201,MATCH(Orders!J$1,Products!$A$1:$F$1,0),0)</f>
        <v>4146.7707671772396</v>
      </c>
    </row>
    <row r="3537" spans="1:10">
      <c r="A3537">
        <v>3536</v>
      </c>
      <c r="B3537" s="4">
        <v>45913</v>
      </c>
      <c r="C3537" s="10">
        <f>DATE(YEAR(orders[[#This Row],[order_date]]), MONTH(orders[[#This Row],[order_date]]), 1)</f>
        <v>45901</v>
      </c>
      <c r="D3537" t="s">
        <v>2411</v>
      </c>
      <c r="E3537" t="s">
        <v>667</v>
      </c>
      <c r="F3537" t="str">
        <f>VLOOKUP(orders[[#This Row],[product_id]],Products!A:C,3,0)</f>
        <v>Electronics</v>
      </c>
      <c r="G3537">
        <v>1</v>
      </c>
      <c r="H3537" s="6">
        <v>0.11843835611036775</v>
      </c>
      <c r="I3537" s="2">
        <f>VLOOKUP($E3537,
Products!$A$1:$F$201,MATCH(Orders!I$1,Products!$A$1:$F$1,0),0)</f>
        <v>2491.507056421975</v>
      </c>
      <c r="J3537" s="2">
        <f>VLOOKUP($E3537,
Products!$A$1:$F$201,MATCH(Orders!J$1,Products!$A$1:$F$1,0),0)</f>
        <v>1871.4408177277719</v>
      </c>
    </row>
    <row r="3538" spans="1:10">
      <c r="A3538">
        <v>3537</v>
      </c>
      <c r="B3538" s="4">
        <v>45266</v>
      </c>
      <c r="C3538" s="10">
        <f>DATE(YEAR(orders[[#This Row],[order_date]]), MONTH(orders[[#This Row],[order_date]]), 1)</f>
        <v>45261</v>
      </c>
      <c r="D3538" t="s">
        <v>1852</v>
      </c>
      <c r="E3538" t="s">
        <v>605</v>
      </c>
      <c r="F3538" t="str">
        <f>VLOOKUP(orders[[#This Row],[product_id]],Products!A:C,3,0)</f>
        <v>Electronics</v>
      </c>
      <c r="G3538">
        <v>1</v>
      </c>
      <c r="H3538" s="6">
        <v>0.15960276191262188</v>
      </c>
      <c r="I3538" s="2">
        <f>VLOOKUP($E3538,
Products!$A$1:$F$201,MATCH(Orders!I$1,Products!$A$1:$F$1,0),0)</f>
        <v>2690.742909794456</v>
      </c>
      <c r="J3538" s="2">
        <f>VLOOKUP($E3538,
Products!$A$1:$F$201,MATCH(Orders!J$1,Products!$A$1:$F$1,0),0)</f>
        <v>2067.549626292313</v>
      </c>
    </row>
    <row r="3539" spans="1:10">
      <c r="A3539">
        <v>3538</v>
      </c>
      <c r="B3539" s="4">
        <v>45791</v>
      </c>
      <c r="C3539" s="10">
        <f>DATE(YEAR(orders[[#This Row],[order_date]]), MONTH(orders[[#This Row],[order_date]]), 1)</f>
        <v>45778</v>
      </c>
      <c r="D3539" t="s">
        <v>4702</v>
      </c>
      <c r="E3539" t="s">
        <v>686</v>
      </c>
      <c r="F3539" t="str">
        <f>VLOOKUP(orders[[#This Row],[product_id]],Products!A:C,3,0)</f>
        <v>Appliances</v>
      </c>
      <c r="G3539">
        <v>1</v>
      </c>
      <c r="H3539" s="6">
        <v>0.12301963455986828</v>
      </c>
      <c r="I3539" s="2">
        <f>VLOOKUP($E3539,
Products!$A$1:$F$201,MATCH(Orders!I$1,Products!$A$1:$F$1,0),0)</f>
        <v>25525.356267188719</v>
      </c>
      <c r="J3539" s="2">
        <f>VLOOKUP($E3539,
Products!$A$1:$F$201,MATCH(Orders!J$1,Products!$A$1:$F$1,0),0)</f>
        <v>18214.15981099859</v>
      </c>
    </row>
    <row r="3540" spans="1:10">
      <c r="A3540">
        <v>3539</v>
      </c>
      <c r="B3540" s="4">
        <v>45238</v>
      </c>
      <c r="C3540" s="10">
        <f>DATE(YEAR(orders[[#This Row],[order_date]]), MONTH(orders[[#This Row],[order_date]]), 1)</f>
        <v>45231</v>
      </c>
      <c r="D3540" t="s">
        <v>4323</v>
      </c>
      <c r="E3540" t="s">
        <v>551</v>
      </c>
      <c r="F3540" t="str">
        <f>VLOOKUP(orders[[#This Row],[product_id]],Products!A:C,3,0)</f>
        <v>Appliances</v>
      </c>
      <c r="G3540">
        <v>1</v>
      </c>
      <c r="H3540" s="6">
        <v>0.14207973128719456</v>
      </c>
      <c r="I3540" s="2">
        <f>VLOOKUP($E3540,
Products!$A$1:$F$201,MATCH(Orders!I$1,Products!$A$1:$F$1,0),0)</f>
        <v>5988.538916083141</v>
      </c>
      <c r="J3540" s="2">
        <f>VLOOKUP($E3540,
Products!$A$1:$F$201,MATCH(Orders!J$1,Products!$A$1:$F$1,0),0)</f>
        <v>4180.5955033056744</v>
      </c>
    </row>
    <row r="3541" spans="1:10">
      <c r="A3541">
        <v>3540</v>
      </c>
      <c r="B3541" s="4">
        <v>45659</v>
      </c>
      <c r="C3541" s="10">
        <f>DATE(YEAR(orders[[#This Row],[order_date]]), MONTH(orders[[#This Row],[order_date]]), 1)</f>
        <v>45658</v>
      </c>
      <c r="D3541" t="s">
        <v>1086</v>
      </c>
      <c r="E3541" t="s">
        <v>690</v>
      </c>
      <c r="F3541" t="str">
        <f>VLOOKUP(orders[[#This Row],[product_id]],Products!A:C,3,0)</f>
        <v>Electronics</v>
      </c>
      <c r="G3541">
        <v>2</v>
      </c>
      <c r="H3541" s="6">
        <v>0.2157850974910524</v>
      </c>
      <c r="I3541" s="2">
        <f>VLOOKUP($E3541,
Products!$A$1:$F$201,MATCH(Orders!I$1,Products!$A$1:$F$1,0),0)</f>
        <v>2338.2059552139431</v>
      </c>
      <c r="J3541" s="2">
        <f>VLOOKUP($E3541,
Products!$A$1:$F$201,MATCH(Orders!J$1,Products!$A$1:$F$1,0),0)</f>
        <v>1708.028418793489</v>
      </c>
    </row>
    <row r="3542" spans="1:10">
      <c r="A3542">
        <v>3541</v>
      </c>
      <c r="B3542" s="4">
        <v>45265</v>
      </c>
      <c r="C3542" s="10">
        <f>DATE(YEAR(orders[[#This Row],[order_date]]), MONTH(orders[[#This Row],[order_date]]), 1)</f>
        <v>45261</v>
      </c>
      <c r="D3542" t="s">
        <v>1530</v>
      </c>
      <c r="E3542" t="s">
        <v>566</v>
      </c>
      <c r="F3542" t="str">
        <f>VLOOKUP(orders[[#This Row],[product_id]],Products!A:C,3,0)</f>
        <v>Electronics</v>
      </c>
      <c r="G3542">
        <v>2</v>
      </c>
      <c r="H3542" s="6">
        <v>0.1701124754145828</v>
      </c>
      <c r="I3542" s="2">
        <f>VLOOKUP($E3542,
Products!$A$1:$F$201,MATCH(Orders!I$1,Products!$A$1:$F$1,0),0)</f>
        <v>16858.5225334635</v>
      </c>
      <c r="J3542" s="2">
        <f>VLOOKUP($E3542,
Products!$A$1:$F$201,MATCH(Orders!J$1,Products!$A$1:$F$1,0),0)</f>
        <v>11855.743620634101</v>
      </c>
    </row>
    <row r="3543" spans="1:10">
      <c r="A3543">
        <v>3542</v>
      </c>
      <c r="B3543" s="4">
        <v>45226</v>
      </c>
      <c r="C3543" s="10">
        <f>DATE(YEAR(orders[[#This Row],[order_date]]), MONTH(orders[[#This Row],[order_date]]), 1)</f>
        <v>45200</v>
      </c>
      <c r="D3543" t="s">
        <v>2244</v>
      </c>
      <c r="E3543" t="s">
        <v>561</v>
      </c>
      <c r="F3543" t="str">
        <f>VLOOKUP(orders[[#This Row],[product_id]],Products!A:C,3,0)</f>
        <v>Appliances</v>
      </c>
      <c r="G3543">
        <v>3</v>
      </c>
      <c r="H3543" s="6">
        <v>0.13771323403549279</v>
      </c>
      <c r="I3543" s="2">
        <f>VLOOKUP($E3543,
Products!$A$1:$F$201,MATCH(Orders!I$1,Products!$A$1:$F$1,0),0)</f>
        <v>23155.073093252329</v>
      </c>
      <c r="J3543" s="2">
        <f>VLOOKUP($E3543,
Products!$A$1:$F$201,MATCH(Orders!J$1,Products!$A$1:$F$1,0),0)</f>
        <v>17849.867849807979</v>
      </c>
    </row>
    <row r="3544" spans="1:10">
      <c r="A3544">
        <v>3543</v>
      </c>
      <c r="B3544" s="4">
        <v>45285</v>
      </c>
      <c r="C3544" s="10">
        <f>DATE(YEAR(orders[[#This Row],[order_date]]), MONTH(orders[[#This Row],[order_date]]), 1)</f>
        <v>45261</v>
      </c>
      <c r="D3544" t="s">
        <v>3783</v>
      </c>
      <c r="E3544" t="s">
        <v>534</v>
      </c>
      <c r="F3544" t="str">
        <f>VLOOKUP(orders[[#This Row],[product_id]],Products!A:C,3,0)</f>
        <v>Appliances</v>
      </c>
      <c r="G3544">
        <v>1</v>
      </c>
      <c r="H3544" s="6">
        <v>0.1452522462907315</v>
      </c>
      <c r="I3544" s="2">
        <f>VLOOKUP($E3544,
Products!$A$1:$F$201,MATCH(Orders!I$1,Products!$A$1:$F$1,0),0)</f>
        <v>24743.162958088669</v>
      </c>
      <c r="J3544" s="2">
        <f>VLOOKUP($E3544,
Products!$A$1:$F$201,MATCH(Orders!J$1,Products!$A$1:$F$1,0),0)</f>
        <v>19307.588986555591</v>
      </c>
    </row>
    <row r="3545" spans="1:10">
      <c r="A3545">
        <v>3544</v>
      </c>
      <c r="B3545" s="4">
        <v>45095</v>
      </c>
      <c r="C3545" s="10">
        <f>DATE(YEAR(orders[[#This Row],[order_date]]), MONTH(orders[[#This Row],[order_date]]), 1)</f>
        <v>45078</v>
      </c>
      <c r="D3545" t="s">
        <v>4081</v>
      </c>
      <c r="E3545" t="s">
        <v>616</v>
      </c>
      <c r="F3545" t="str">
        <f>VLOOKUP(orders[[#This Row],[product_id]],Products!A:C,3,0)</f>
        <v>Electronics</v>
      </c>
      <c r="G3545">
        <v>1</v>
      </c>
      <c r="H3545" s="6">
        <v>0.12599327907756866</v>
      </c>
      <c r="I3545" s="2">
        <f>VLOOKUP($E3545,
Products!$A$1:$F$201,MATCH(Orders!I$1,Products!$A$1:$F$1,0),0)</f>
        <v>12172.554053901489</v>
      </c>
      <c r="J3545" s="2">
        <f>VLOOKUP($E3545,
Products!$A$1:$F$201,MATCH(Orders!J$1,Products!$A$1:$F$1,0),0)</f>
        <v>9644.7702288148557</v>
      </c>
    </row>
    <row r="3546" spans="1:10">
      <c r="A3546">
        <v>3545</v>
      </c>
      <c r="B3546" s="4">
        <v>45687</v>
      </c>
      <c r="C3546" s="10">
        <f>DATE(YEAR(orders[[#This Row],[order_date]]), MONTH(orders[[#This Row],[order_date]]), 1)</f>
        <v>45658</v>
      </c>
      <c r="D3546" t="s">
        <v>2343</v>
      </c>
      <c r="E3546" t="s">
        <v>597</v>
      </c>
      <c r="F3546" t="str">
        <f>VLOOKUP(orders[[#This Row],[product_id]],Products!A:C,3,0)</f>
        <v>Appliances</v>
      </c>
      <c r="G3546">
        <v>2</v>
      </c>
      <c r="H3546" s="6">
        <v>0.12910548382422293</v>
      </c>
      <c r="I3546" s="2">
        <f>VLOOKUP($E3546,
Products!$A$1:$F$201,MATCH(Orders!I$1,Products!$A$1:$F$1,0),0)</f>
        <v>22545.827750919081</v>
      </c>
      <c r="J3546" s="2">
        <f>VLOOKUP($E3546,
Products!$A$1:$F$201,MATCH(Orders!J$1,Products!$A$1:$F$1,0),0)</f>
        <v>15091.172935360129</v>
      </c>
    </row>
    <row r="3547" spans="1:10">
      <c r="A3547">
        <v>3546</v>
      </c>
      <c r="B3547" s="4">
        <v>45694</v>
      </c>
      <c r="C3547" s="10">
        <f>DATE(YEAR(orders[[#This Row],[order_date]]), MONTH(orders[[#This Row],[order_date]]), 1)</f>
        <v>45689</v>
      </c>
      <c r="D3547" t="s">
        <v>897</v>
      </c>
      <c r="E3547" t="s">
        <v>647</v>
      </c>
      <c r="F3547" t="str">
        <f>VLOOKUP(orders[[#This Row],[product_id]],Products!A:C,3,0)</f>
        <v>Electronics</v>
      </c>
      <c r="G3547">
        <v>2</v>
      </c>
      <c r="H3547" s="6">
        <v>0.23319204195734011</v>
      </c>
      <c r="I3547" s="2">
        <f>VLOOKUP($E3547,
Products!$A$1:$F$201,MATCH(Orders!I$1,Products!$A$1:$F$1,0),0)</f>
        <v>23187.883920109041</v>
      </c>
      <c r="J3547" s="2">
        <f>VLOOKUP($E3547,
Products!$A$1:$F$201,MATCH(Orders!J$1,Products!$A$1:$F$1,0),0)</f>
        <v>16217.564081273829</v>
      </c>
    </row>
    <row r="3548" spans="1:10">
      <c r="A3548">
        <v>3547</v>
      </c>
      <c r="B3548" s="4">
        <v>45908</v>
      </c>
      <c r="C3548" s="10">
        <f>DATE(YEAR(orders[[#This Row],[order_date]]), MONTH(orders[[#This Row],[order_date]]), 1)</f>
        <v>45901</v>
      </c>
      <c r="D3548" t="s">
        <v>4153</v>
      </c>
      <c r="E3548" t="s">
        <v>701</v>
      </c>
      <c r="F3548" t="str">
        <f>VLOOKUP(orders[[#This Row],[product_id]],Products!A:C,3,0)</f>
        <v>Electronics</v>
      </c>
      <c r="G3548">
        <v>2</v>
      </c>
      <c r="H3548" s="6">
        <v>0.14292272284840113</v>
      </c>
      <c r="I3548" s="2">
        <f>VLOOKUP($E3548,
Products!$A$1:$F$201,MATCH(Orders!I$1,Products!$A$1:$F$1,0),0)</f>
        <v>19562.35470664543</v>
      </c>
      <c r="J3548" s="2">
        <f>VLOOKUP($E3548,
Products!$A$1:$F$201,MATCH(Orders!J$1,Products!$A$1:$F$1,0),0)</f>
        <v>13782.49498098754</v>
      </c>
    </row>
    <row r="3549" spans="1:10">
      <c r="A3549">
        <v>3548</v>
      </c>
      <c r="B3549" s="4">
        <v>44968</v>
      </c>
      <c r="C3549" s="10">
        <f>DATE(YEAR(orders[[#This Row],[order_date]]), MONTH(orders[[#This Row],[order_date]]), 1)</f>
        <v>44958</v>
      </c>
      <c r="D3549" t="s">
        <v>1230</v>
      </c>
      <c r="E3549" t="s">
        <v>607</v>
      </c>
      <c r="F3549" t="str">
        <f>VLOOKUP(orders[[#This Row],[product_id]],Products!A:C,3,0)</f>
        <v>Appliances</v>
      </c>
      <c r="G3549">
        <v>1</v>
      </c>
      <c r="H3549" s="6">
        <v>0.12837302766107903</v>
      </c>
      <c r="I3549" s="2">
        <f>VLOOKUP($E3549,
Products!$A$1:$F$201,MATCH(Orders!I$1,Products!$A$1:$F$1,0),0)</f>
        <v>6264.400042999192</v>
      </c>
      <c r="J3549" s="2">
        <f>VLOOKUP($E3549,
Products!$A$1:$F$201,MATCH(Orders!J$1,Products!$A$1:$F$1,0),0)</f>
        <v>4980.3849171743304</v>
      </c>
    </row>
    <row r="3550" spans="1:10">
      <c r="A3550">
        <v>3549</v>
      </c>
      <c r="B3550" s="4">
        <v>45128</v>
      </c>
      <c r="C3550" s="10">
        <f>DATE(YEAR(orders[[#This Row],[order_date]]), MONTH(orders[[#This Row],[order_date]]), 1)</f>
        <v>45108</v>
      </c>
      <c r="D3550" t="s">
        <v>3813</v>
      </c>
      <c r="E3550" t="s">
        <v>576</v>
      </c>
      <c r="F3550" t="str">
        <f>VLOOKUP(orders[[#This Row],[product_id]],Products!A:C,3,0)</f>
        <v>Electronics</v>
      </c>
      <c r="G3550">
        <v>2</v>
      </c>
      <c r="H3550" s="6">
        <v>0.17687886224566918</v>
      </c>
      <c r="I3550" s="2">
        <f>VLOOKUP($E3550,
Products!$A$1:$F$201,MATCH(Orders!I$1,Products!$A$1:$F$1,0),0)</f>
        <v>12571.90922514794</v>
      </c>
      <c r="J3550" s="2">
        <f>VLOOKUP($E3550,
Products!$A$1:$F$201,MATCH(Orders!J$1,Products!$A$1:$F$1,0),0)</f>
        <v>9314.5536289888332</v>
      </c>
    </row>
    <row r="3551" spans="1:10">
      <c r="A3551">
        <v>3550</v>
      </c>
      <c r="B3551" s="4">
        <v>45896</v>
      </c>
      <c r="C3551" s="10">
        <f>DATE(YEAR(orders[[#This Row],[order_date]]), MONTH(orders[[#This Row],[order_date]]), 1)</f>
        <v>45870</v>
      </c>
      <c r="D3551" t="s">
        <v>1799</v>
      </c>
      <c r="E3551" t="s">
        <v>518</v>
      </c>
      <c r="F3551" t="str">
        <f>VLOOKUP(orders[[#This Row],[product_id]],Products!A:C,3,0)</f>
        <v>Electronics</v>
      </c>
      <c r="G3551">
        <v>2</v>
      </c>
      <c r="H3551" s="6">
        <v>0.13245851333713324</v>
      </c>
      <c r="I3551" s="2">
        <f>VLOOKUP($E3551,
Products!$A$1:$F$201,MATCH(Orders!I$1,Products!$A$1:$F$1,0),0)</f>
        <v>23393.890826127132</v>
      </c>
      <c r="J3551" s="2">
        <f>VLOOKUP($E3551,
Products!$A$1:$F$201,MATCH(Orders!J$1,Products!$A$1:$F$1,0),0)</f>
        <v>16064.756531016081</v>
      </c>
    </row>
    <row r="3552" spans="1:10">
      <c r="A3552">
        <v>3551</v>
      </c>
      <c r="B3552" s="4">
        <v>45390</v>
      </c>
      <c r="C3552" s="10">
        <f>DATE(YEAR(orders[[#This Row],[order_date]]), MONTH(orders[[#This Row],[order_date]]), 1)</f>
        <v>45383</v>
      </c>
      <c r="D3552" t="s">
        <v>3042</v>
      </c>
      <c r="E3552" t="s">
        <v>650</v>
      </c>
      <c r="F3552" t="str">
        <f>VLOOKUP(orders[[#This Row],[product_id]],Products!A:C,3,0)</f>
        <v>Electronics</v>
      </c>
      <c r="G3552">
        <v>1</v>
      </c>
      <c r="H3552" s="6">
        <v>0.2306151719274189</v>
      </c>
      <c r="I3552" s="2">
        <f>VLOOKUP($E3552,
Products!$A$1:$F$201,MATCH(Orders!I$1,Products!$A$1:$F$1,0),0)</f>
        <v>12936.529609330941</v>
      </c>
      <c r="J3552" s="2">
        <f>VLOOKUP($E3552,
Products!$A$1:$F$201,MATCH(Orders!J$1,Products!$A$1:$F$1,0),0)</f>
        <v>9465.2602677376308</v>
      </c>
    </row>
    <row r="3553" spans="1:10">
      <c r="A3553">
        <v>3552</v>
      </c>
      <c r="B3553" s="4">
        <v>45375</v>
      </c>
      <c r="C3553" s="10">
        <f>DATE(YEAR(orders[[#This Row],[order_date]]), MONTH(orders[[#This Row],[order_date]]), 1)</f>
        <v>45352</v>
      </c>
      <c r="D3553" t="s">
        <v>810</v>
      </c>
      <c r="E3553" t="s">
        <v>662</v>
      </c>
      <c r="F3553" t="str">
        <f>VLOOKUP(orders[[#This Row],[product_id]],Products!A:C,3,0)</f>
        <v>Electronics</v>
      </c>
      <c r="G3553">
        <v>2</v>
      </c>
      <c r="H3553" s="6">
        <v>0.13666247532046694</v>
      </c>
      <c r="I3553" s="2">
        <f>VLOOKUP($E3553,
Products!$A$1:$F$201,MATCH(Orders!I$1,Products!$A$1:$F$1,0),0)</f>
        <v>20028.650831777191</v>
      </c>
      <c r="J3553" s="2">
        <f>VLOOKUP($E3553,
Products!$A$1:$F$201,MATCH(Orders!J$1,Products!$A$1:$F$1,0),0)</f>
        <v>14139.84905320309</v>
      </c>
    </row>
    <row r="3554" spans="1:10">
      <c r="A3554">
        <v>3553</v>
      </c>
      <c r="B3554" s="4">
        <v>45839</v>
      </c>
      <c r="C3554" s="10">
        <f>DATE(YEAR(orders[[#This Row],[order_date]]), MONTH(orders[[#This Row],[order_date]]), 1)</f>
        <v>45839</v>
      </c>
      <c r="D3554" t="s">
        <v>2445</v>
      </c>
      <c r="E3554" t="s">
        <v>586</v>
      </c>
      <c r="F3554" t="str">
        <f>VLOOKUP(orders[[#This Row],[product_id]],Products!A:C,3,0)</f>
        <v>Appliances</v>
      </c>
      <c r="G3554">
        <v>2</v>
      </c>
      <c r="H3554" s="6">
        <v>8.474431600206804E-2</v>
      </c>
      <c r="I3554" s="2">
        <f>VLOOKUP($E3554,
Products!$A$1:$F$201,MATCH(Orders!I$1,Products!$A$1:$F$1,0),0)</f>
        <v>22928.971424497449</v>
      </c>
      <c r="J3554" s="2">
        <f>VLOOKUP($E3554,
Products!$A$1:$F$201,MATCH(Orders!J$1,Products!$A$1:$F$1,0),0)</f>
        <v>17801.356740692991</v>
      </c>
    </row>
    <row r="3555" spans="1:10">
      <c r="A3555">
        <v>3554</v>
      </c>
      <c r="B3555" s="4">
        <v>45724</v>
      </c>
      <c r="C3555" s="10">
        <f>DATE(YEAR(orders[[#This Row],[order_date]]), MONTH(orders[[#This Row],[order_date]]), 1)</f>
        <v>45717</v>
      </c>
      <c r="D3555" t="s">
        <v>3066</v>
      </c>
      <c r="E3555" t="s">
        <v>605</v>
      </c>
      <c r="F3555" t="str">
        <f>VLOOKUP(orders[[#This Row],[product_id]],Products!A:C,3,0)</f>
        <v>Electronics</v>
      </c>
      <c r="G3555">
        <v>1</v>
      </c>
      <c r="H3555" s="6">
        <v>0.23326271629865439</v>
      </c>
      <c r="I3555" s="2">
        <f>VLOOKUP($E3555,
Products!$A$1:$F$201,MATCH(Orders!I$1,Products!$A$1:$F$1,0),0)</f>
        <v>2690.742909794456</v>
      </c>
      <c r="J3555" s="2">
        <f>VLOOKUP($E3555,
Products!$A$1:$F$201,MATCH(Orders!J$1,Products!$A$1:$F$1,0),0)</f>
        <v>2067.549626292313</v>
      </c>
    </row>
    <row r="3556" spans="1:10">
      <c r="A3556">
        <v>3555</v>
      </c>
      <c r="B3556" s="4">
        <v>45720</v>
      </c>
      <c r="C3556" s="10">
        <f>DATE(YEAR(orders[[#This Row],[order_date]]), MONTH(orders[[#This Row],[order_date]]), 1)</f>
        <v>45717</v>
      </c>
      <c r="D3556" t="s">
        <v>3832</v>
      </c>
      <c r="E3556" t="s">
        <v>588</v>
      </c>
      <c r="F3556" t="str">
        <f>VLOOKUP(orders[[#This Row],[product_id]],Products!A:C,3,0)</f>
        <v>Electronics</v>
      </c>
      <c r="G3556">
        <v>1</v>
      </c>
      <c r="H3556" s="6">
        <v>0.13084314787143511</v>
      </c>
      <c r="I3556" s="2">
        <f>VLOOKUP($E3556,
Products!$A$1:$F$201,MATCH(Orders!I$1,Products!$A$1:$F$1,0),0)</f>
        <v>32539.342481911372</v>
      </c>
      <c r="J3556" s="2">
        <f>VLOOKUP($E3556,
Products!$A$1:$F$201,MATCH(Orders!J$1,Products!$A$1:$F$1,0),0)</f>
        <v>21531.252982830021</v>
      </c>
    </row>
    <row r="3557" spans="1:10">
      <c r="A3557">
        <v>3556</v>
      </c>
      <c r="B3557" s="4">
        <v>45363</v>
      </c>
      <c r="C3557" s="10">
        <f>DATE(YEAR(orders[[#This Row],[order_date]]), MONTH(orders[[#This Row],[order_date]]), 1)</f>
        <v>45352</v>
      </c>
      <c r="D3557" t="s">
        <v>3884</v>
      </c>
      <c r="E3557" t="s">
        <v>621</v>
      </c>
      <c r="F3557" t="str">
        <f>VLOOKUP(orders[[#This Row],[product_id]],Products!A:C,3,0)</f>
        <v>Electronics</v>
      </c>
      <c r="G3557">
        <v>2</v>
      </c>
      <c r="H3557" s="6">
        <v>0.23271781352372098</v>
      </c>
      <c r="I3557" s="2">
        <f>VLOOKUP($E3557,
Products!$A$1:$F$201,MATCH(Orders!I$1,Products!$A$1:$F$1,0),0)</f>
        <v>11784.05708818019</v>
      </c>
      <c r="J3557" s="2">
        <f>VLOOKUP($E3557,
Products!$A$1:$F$201,MATCH(Orders!J$1,Products!$A$1:$F$1,0),0)</f>
        <v>7779.8525757032758</v>
      </c>
    </row>
    <row r="3558" spans="1:10">
      <c r="A3558">
        <v>3557</v>
      </c>
      <c r="B3558" s="4">
        <v>45457</v>
      </c>
      <c r="C3558" s="10">
        <f>DATE(YEAR(orders[[#This Row],[order_date]]), MONTH(orders[[#This Row],[order_date]]), 1)</f>
        <v>45444</v>
      </c>
      <c r="D3558" t="s">
        <v>2382</v>
      </c>
      <c r="E3558" t="s">
        <v>630</v>
      </c>
      <c r="F3558" t="str">
        <f>VLOOKUP(orders[[#This Row],[product_id]],Products!A:C,3,0)</f>
        <v>Electronics</v>
      </c>
      <c r="G3558">
        <v>3</v>
      </c>
      <c r="H3558" s="6">
        <v>0.13147046029269097</v>
      </c>
      <c r="I3558" s="2">
        <f>VLOOKUP($E3558,
Products!$A$1:$F$201,MATCH(Orders!I$1,Products!$A$1:$F$1,0),0)</f>
        <v>20513.60683859466</v>
      </c>
      <c r="J3558" s="2">
        <f>VLOOKUP($E3558,
Products!$A$1:$F$201,MATCH(Orders!J$1,Products!$A$1:$F$1,0),0)</f>
        <v>14929.268600567289</v>
      </c>
    </row>
    <row r="3559" spans="1:10">
      <c r="A3559">
        <v>3558</v>
      </c>
      <c r="B3559" s="4">
        <v>45491</v>
      </c>
      <c r="C3559" s="10">
        <f>DATE(YEAR(orders[[#This Row],[order_date]]), MONTH(orders[[#This Row],[order_date]]), 1)</f>
        <v>45474</v>
      </c>
      <c r="D3559" t="s">
        <v>4514</v>
      </c>
      <c r="E3559" t="s">
        <v>507</v>
      </c>
      <c r="F3559" t="str">
        <f>VLOOKUP(orders[[#This Row],[product_id]],Products!A:C,3,0)</f>
        <v>Electronics</v>
      </c>
      <c r="G3559">
        <v>2</v>
      </c>
      <c r="H3559" s="6">
        <v>0.23677083907919186</v>
      </c>
      <c r="I3559" s="2">
        <f>VLOOKUP($E3559,
Products!$A$1:$F$201,MATCH(Orders!I$1,Products!$A$1:$F$1,0),0)</f>
        <v>28502.89768049858</v>
      </c>
      <c r="J3559" s="2">
        <f>VLOOKUP($E3559,
Products!$A$1:$F$201,MATCH(Orders!J$1,Products!$A$1:$F$1,0),0)</f>
        <v>20477.83623923226</v>
      </c>
    </row>
    <row r="3560" spans="1:10">
      <c r="A3560">
        <v>3559</v>
      </c>
      <c r="B3560" s="4">
        <v>45798</v>
      </c>
      <c r="C3560" s="10">
        <f>DATE(YEAR(orders[[#This Row],[order_date]]), MONTH(orders[[#This Row],[order_date]]), 1)</f>
        <v>45778</v>
      </c>
      <c r="D3560" t="s">
        <v>3060</v>
      </c>
      <c r="E3560" t="s">
        <v>567</v>
      </c>
      <c r="F3560" t="str">
        <f>VLOOKUP(orders[[#This Row],[product_id]],Products!A:C,3,0)</f>
        <v>Electronics</v>
      </c>
      <c r="G3560">
        <v>3</v>
      </c>
      <c r="H3560" s="6">
        <v>0.14764634294620199</v>
      </c>
      <c r="I3560" s="2">
        <f>VLOOKUP($E3560,
Products!$A$1:$F$201,MATCH(Orders!I$1,Products!$A$1:$F$1,0),0)</f>
        <v>17514.171240093368</v>
      </c>
      <c r="J3560" s="2">
        <f>VLOOKUP($E3560,
Products!$A$1:$F$201,MATCH(Orders!J$1,Products!$A$1:$F$1,0),0)</f>
        <v>12226.76247250809</v>
      </c>
    </row>
    <row r="3561" spans="1:10">
      <c r="A3561">
        <v>3560</v>
      </c>
      <c r="B3561" s="4">
        <v>45139</v>
      </c>
      <c r="C3561" s="10">
        <f>DATE(YEAR(orders[[#This Row],[order_date]]), MONTH(orders[[#This Row],[order_date]]), 1)</f>
        <v>45139</v>
      </c>
      <c r="D3561" t="s">
        <v>4637</v>
      </c>
      <c r="E3561" t="s">
        <v>525</v>
      </c>
      <c r="F3561" t="str">
        <f>VLOOKUP(orders[[#This Row],[product_id]],Products!A:C,3,0)</f>
        <v>Electronics</v>
      </c>
      <c r="G3561">
        <v>1</v>
      </c>
      <c r="H3561" s="6">
        <v>0.13693510494157218</v>
      </c>
      <c r="I3561" s="2">
        <f>VLOOKUP($E3561,
Products!$A$1:$F$201,MATCH(Orders!I$1,Products!$A$1:$F$1,0),0)</f>
        <v>2441.7405612875209</v>
      </c>
      <c r="J3561" s="2">
        <f>VLOOKUP($E3561,
Products!$A$1:$F$201,MATCH(Orders!J$1,Products!$A$1:$F$1,0),0)</f>
        <v>1934.1373706011941</v>
      </c>
    </row>
    <row r="3562" spans="1:10">
      <c r="A3562">
        <v>3561</v>
      </c>
      <c r="B3562" s="4">
        <v>45875</v>
      </c>
      <c r="C3562" s="10">
        <f>DATE(YEAR(orders[[#This Row],[order_date]]), MONTH(orders[[#This Row],[order_date]]), 1)</f>
        <v>45870</v>
      </c>
      <c r="D3562" t="s">
        <v>1526</v>
      </c>
      <c r="E3562" t="s">
        <v>689</v>
      </c>
      <c r="F3562" t="str">
        <f>VLOOKUP(orders[[#This Row],[product_id]],Products!A:C,3,0)</f>
        <v>Electronics</v>
      </c>
      <c r="G3562">
        <v>1</v>
      </c>
      <c r="H3562" s="6">
        <v>0.17157845469213559</v>
      </c>
      <c r="I3562" s="2">
        <f>VLOOKUP($E3562,
Products!$A$1:$F$201,MATCH(Orders!I$1,Products!$A$1:$F$1,0),0)</f>
        <v>22021.70433799336</v>
      </c>
      <c r="J3562" s="2">
        <f>VLOOKUP($E3562,
Products!$A$1:$F$201,MATCH(Orders!J$1,Products!$A$1:$F$1,0),0)</f>
        <v>16990.60087110737</v>
      </c>
    </row>
    <row r="3563" spans="1:10">
      <c r="A3563">
        <v>3562</v>
      </c>
      <c r="B3563" s="4">
        <v>45118</v>
      </c>
      <c r="C3563" s="10">
        <f>DATE(YEAR(orders[[#This Row],[order_date]]), MONTH(orders[[#This Row],[order_date]]), 1)</f>
        <v>45108</v>
      </c>
      <c r="D3563" t="s">
        <v>741</v>
      </c>
      <c r="E3563" t="s">
        <v>595</v>
      </c>
      <c r="F3563" t="str">
        <f>VLOOKUP(orders[[#This Row],[product_id]],Products!A:C,3,0)</f>
        <v>Electronics</v>
      </c>
      <c r="G3563">
        <v>1</v>
      </c>
      <c r="H3563" s="6">
        <v>0.15538463283340312</v>
      </c>
      <c r="I3563" s="2">
        <f>VLOOKUP($E3563,
Products!$A$1:$F$201,MATCH(Orders!I$1,Products!$A$1:$F$1,0),0)</f>
        <v>2368.316565735005</v>
      </c>
      <c r="J3563" s="2">
        <f>VLOOKUP($E3563,
Products!$A$1:$F$201,MATCH(Orders!J$1,Products!$A$1:$F$1,0),0)</f>
        <v>1668.7588573553539</v>
      </c>
    </row>
    <row r="3564" spans="1:10">
      <c r="A3564">
        <v>3563</v>
      </c>
      <c r="B3564" s="4">
        <v>45631</v>
      </c>
      <c r="C3564" s="10">
        <f>DATE(YEAR(orders[[#This Row],[order_date]]), MONTH(orders[[#This Row],[order_date]]), 1)</f>
        <v>45627</v>
      </c>
      <c r="D3564" t="s">
        <v>3910</v>
      </c>
      <c r="E3564" t="s">
        <v>685</v>
      </c>
      <c r="F3564" t="str">
        <f>VLOOKUP(orders[[#This Row],[product_id]],Products!A:C,3,0)</f>
        <v>Electronics</v>
      </c>
      <c r="G3564">
        <v>1</v>
      </c>
      <c r="H3564" s="6">
        <v>0.13026257325334908</v>
      </c>
      <c r="I3564" s="2">
        <f>VLOOKUP($E3564,
Products!$A$1:$F$201,MATCH(Orders!I$1,Products!$A$1:$F$1,0),0)</f>
        <v>30011.61348468516</v>
      </c>
      <c r="J3564" s="2">
        <f>VLOOKUP($E3564,
Products!$A$1:$F$201,MATCH(Orders!J$1,Products!$A$1:$F$1,0),0)</f>
        <v>20796.213094008199</v>
      </c>
    </row>
    <row r="3565" spans="1:10">
      <c r="A3565">
        <v>3564</v>
      </c>
      <c r="B3565" s="4">
        <v>45475</v>
      </c>
      <c r="C3565" s="10">
        <f>DATE(YEAR(orders[[#This Row],[order_date]]), MONTH(orders[[#This Row],[order_date]]), 1)</f>
        <v>45474</v>
      </c>
      <c r="D3565" t="s">
        <v>3640</v>
      </c>
      <c r="E3565" t="s">
        <v>658</v>
      </c>
      <c r="F3565" t="str">
        <f>VLOOKUP(orders[[#This Row],[product_id]],Products!A:C,3,0)</f>
        <v>Electronics</v>
      </c>
      <c r="G3565">
        <v>1</v>
      </c>
      <c r="H3565" s="6">
        <v>0.15075343408822534</v>
      </c>
      <c r="I3565" s="2">
        <f>VLOOKUP($E3565,
Products!$A$1:$F$201,MATCH(Orders!I$1,Products!$A$1:$F$1,0),0)</f>
        <v>2455.4664524813788</v>
      </c>
      <c r="J3565" s="2">
        <f>VLOOKUP($E3565,
Products!$A$1:$F$201,MATCH(Orders!J$1,Products!$A$1:$F$1,0),0)</f>
        <v>1763.2139459131699</v>
      </c>
    </row>
    <row r="3566" spans="1:10">
      <c r="A3566">
        <v>3565</v>
      </c>
      <c r="B3566" s="4">
        <v>45080</v>
      </c>
      <c r="C3566" s="10">
        <f>DATE(YEAR(orders[[#This Row],[order_date]]), MONTH(orders[[#This Row],[order_date]]), 1)</f>
        <v>45078</v>
      </c>
      <c r="D3566" t="s">
        <v>1754</v>
      </c>
      <c r="E3566" t="s">
        <v>567</v>
      </c>
      <c r="F3566" t="str">
        <f>VLOOKUP(orders[[#This Row],[product_id]],Products!A:C,3,0)</f>
        <v>Electronics</v>
      </c>
      <c r="G3566">
        <v>1</v>
      </c>
      <c r="H3566" s="6">
        <v>0.20698438711740461</v>
      </c>
      <c r="I3566" s="2">
        <f>VLOOKUP($E3566,
Products!$A$1:$F$201,MATCH(Orders!I$1,Products!$A$1:$F$1,0),0)</f>
        <v>17514.171240093368</v>
      </c>
      <c r="J3566" s="2">
        <f>VLOOKUP($E3566,
Products!$A$1:$F$201,MATCH(Orders!J$1,Products!$A$1:$F$1,0),0)</f>
        <v>12226.76247250809</v>
      </c>
    </row>
    <row r="3567" spans="1:10">
      <c r="A3567">
        <v>3566</v>
      </c>
      <c r="B3567" s="4">
        <v>45497</v>
      </c>
      <c r="C3567" s="10">
        <f>DATE(YEAR(orders[[#This Row],[order_date]]), MONTH(orders[[#This Row],[order_date]]), 1)</f>
        <v>45474</v>
      </c>
      <c r="D3567" t="s">
        <v>2578</v>
      </c>
      <c r="E3567" t="s">
        <v>522</v>
      </c>
      <c r="F3567" t="str">
        <f>VLOOKUP(orders[[#This Row],[product_id]],Products!A:C,3,0)</f>
        <v>Appliances</v>
      </c>
      <c r="G3567">
        <v>2</v>
      </c>
      <c r="H3567" s="6">
        <v>9.2026349869493373E-2</v>
      </c>
      <c r="I3567" s="2">
        <f>VLOOKUP($E3567,
Products!$A$1:$F$201,MATCH(Orders!I$1,Products!$A$1:$F$1,0),0)</f>
        <v>24966.707940261898</v>
      </c>
      <c r="J3567" s="2">
        <f>VLOOKUP($E3567,
Products!$A$1:$F$201,MATCH(Orders!J$1,Products!$A$1:$F$1,0),0)</f>
        <v>19868.70644165645</v>
      </c>
    </row>
    <row r="3568" spans="1:10">
      <c r="A3568">
        <v>3567</v>
      </c>
      <c r="B3568" s="4">
        <v>45166</v>
      </c>
      <c r="C3568" s="10">
        <f>DATE(YEAR(orders[[#This Row],[order_date]]), MONTH(orders[[#This Row],[order_date]]), 1)</f>
        <v>45139</v>
      </c>
      <c r="D3568" t="s">
        <v>1766</v>
      </c>
      <c r="E3568" t="s">
        <v>544</v>
      </c>
      <c r="F3568" t="str">
        <f>VLOOKUP(orders[[#This Row],[product_id]],Products!A:C,3,0)</f>
        <v>Electronics</v>
      </c>
      <c r="G3568">
        <v>2</v>
      </c>
      <c r="H3568" s="6">
        <v>0.22311430918788919</v>
      </c>
      <c r="I3568" s="2">
        <f>VLOOKUP($E3568,
Products!$A$1:$F$201,MATCH(Orders!I$1,Products!$A$1:$F$1,0),0)</f>
        <v>16273.22789477584</v>
      </c>
      <c r="J3568" s="2">
        <f>VLOOKUP($E3568,
Products!$A$1:$F$201,MATCH(Orders!J$1,Products!$A$1:$F$1,0),0)</f>
        <v>12683.607953986329</v>
      </c>
    </row>
    <row r="3569" spans="1:10">
      <c r="A3569">
        <v>3568</v>
      </c>
      <c r="B3569" s="4">
        <v>45300</v>
      </c>
      <c r="C3569" s="10">
        <f>DATE(YEAR(orders[[#This Row],[order_date]]), MONTH(orders[[#This Row],[order_date]]), 1)</f>
        <v>45292</v>
      </c>
      <c r="D3569" t="s">
        <v>1748</v>
      </c>
      <c r="E3569" t="s">
        <v>515</v>
      </c>
      <c r="F3569" t="str">
        <f>VLOOKUP(orders[[#This Row],[product_id]],Products!A:C,3,0)</f>
        <v>Appliances</v>
      </c>
      <c r="G3569">
        <v>2</v>
      </c>
      <c r="H3569" s="6">
        <v>0.13727186335018107</v>
      </c>
      <c r="I3569" s="2">
        <f>VLOOKUP($E3569,
Products!$A$1:$F$201,MATCH(Orders!I$1,Products!$A$1:$F$1,0),0)</f>
        <v>2136.8180837738519</v>
      </c>
      <c r="J3569" s="2">
        <f>VLOOKUP($E3569,
Products!$A$1:$F$201,MATCH(Orders!J$1,Products!$A$1:$F$1,0),0)</f>
        <v>1689.48738136013</v>
      </c>
    </row>
    <row r="3570" spans="1:10">
      <c r="A3570">
        <v>3569</v>
      </c>
      <c r="B3570" s="4">
        <v>45731</v>
      </c>
      <c r="C3570" s="10">
        <f>DATE(YEAR(orders[[#This Row],[order_date]]), MONTH(orders[[#This Row],[order_date]]), 1)</f>
        <v>45717</v>
      </c>
      <c r="D3570" t="s">
        <v>2788</v>
      </c>
      <c r="E3570" t="s">
        <v>692</v>
      </c>
      <c r="F3570" t="str">
        <f>VLOOKUP(orders[[#This Row],[product_id]],Products!A:C,3,0)</f>
        <v>Electronics</v>
      </c>
      <c r="G3570">
        <v>1</v>
      </c>
      <c r="H3570" s="6">
        <v>0.10081520716102937</v>
      </c>
      <c r="I3570" s="2">
        <f>VLOOKUP($E3570,
Products!$A$1:$F$201,MATCH(Orders!I$1,Products!$A$1:$F$1,0),0)</f>
        <v>18150.337151787651</v>
      </c>
      <c r="J3570" s="2">
        <f>VLOOKUP($E3570,
Products!$A$1:$F$201,MATCH(Orders!J$1,Products!$A$1:$F$1,0),0)</f>
        <v>11965.45000430708</v>
      </c>
    </row>
    <row r="3571" spans="1:10">
      <c r="A3571">
        <v>3570</v>
      </c>
      <c r="B3571" s="4">
        <v>45725</v>
      </c>
      <c r="C3571" s="10">
        <f>DATE(YEAR(orders[[#This Row],[order_date]]), MONTH(orders[[#This Row],[order_date]]), 1)</f>
        <v>45717</v>
      </c>
      <c r="D3571" t="s">
        <v>4140</v>
      </c>
      <c r="E3571" t="s">
        <v>658</v>
      </c>
      <c r="F3571" t="str">
        <f>VLOOKUP(orders[[#This Row],[product_id]],Products!A:C,3,0)</f>
        <v>Electronics</v>
      </c>
      <c r="G3571">
        <v>2</v>
      </c>
      <c r="H3571" s="6">
        <v>0.16399124475639879</v>
      </c>
      <c r="I3571" s="2">
        <f>VLOOKUP($E3571,
Products!$A$1:$F$201,MATCH(Orders!I$1,Products!$A$1:$F$1,0),0)</f>
        <v>2455.4664524813788</v>
      </c>
      <c r="J3571" s="2">
        <f>VLOOKUP($E3571,
Products!$A$1:$F$201,MATCH(Orders!J$1,Products!$A$1:$F$1,0),0)</f>
        <v>1763.2139459131699</v>
      </c>
    </row>
    <row r="3572" spans="1:10">
      <c r="A3572">
        <v>3571</v>
      </c>
      <c r="B3572" s="4">
        <v>45537</v>
      </c>
      <c r="C3572" s="10">
        <f>DATE(YEAR(orders[[#This Row],[order_date]]), MONTH(orders[[#This Row],[order_date]]), 1)</f>
        <v>45536</v>
      </c>
      <c r="D3572" t="s">
        <v>2147</v>
      </c>
      <c r="E3572" t="s">
        <v>615</v>
      </c>
      <c r="F3572" t="str">
        <f>VLOOKUP(orders[[#This Row],[product_id]],Products!A:C,3,0)</f>
        <v>Electronics</v>
      </c>
      <c r="G3572">
        <v>1</v>
      </c>
      <c r="H3572" s="6">
        <v>0.12534569889071986</v>
      </c>
      <c r="I3572" s="2">
        <f>VLOOKUP($E3572,
Products!$A$1:$F$201,MATCH(Orders!I$1,Products!$A$1:$F$1,0),0)</f>
        <v>31155.43680046549</v>
      </c>
      <c r="J3572" s="2">
        <f>VLOOKUP($E3572,
Products!$A$1:$F$201,MATCH(Orders!J$1,Products!$A$1:$F$1,0),0)</f>
        <v>22320.078602545669</v>
      </c>
    </row>
    <row r="3573" spans="1:10">
      <c r="A3573">
        <v>3572</v>
      </c>
      <c r="B3573" s="4">
        <v>45614</v>
      </c>
      <c r="C3573" s="10">
        <f>DATE(YEAR(orders[[#This Row],[order_date]]), MONTH(orders[[#This Row],[order_date]]), 1)</f>
        <v>45597</v>
      </c>
      <c r="D3573" t="s">
        <v>2551</v>
      </c>
      <c r="E3573" t="s">
        <v>533</v>
      </c>
      <c r="F3573" t="str">
        <f>VLOOKUP(orders[[#This Row],[product_id]],Products!A:C,3,0)</f>
        <v>Electronics</v>
      </c>
      <c r="G3573">
        <v>1</v>
      </c>
      <c r="H3573" s="6">
        <v>0.11102140403057599</v>
      </c>
      <c r="I3573" s="2">
        <f>VLOOKUP($E3573,
Products!$A$1:$F$201,MATCH(Orders!I$1,Products!$A$1:$F$1,0),0)</f>
        <v>28589.802369332661</v>
      </c>
      <c r="J3573" s="2">
        <f>VLOOKUP($E3573,
Products!$A$1:$F$201,MATCH(Orders!J$1,Products!$A$1:$F$1,0),0)</f>
        <v>21212.93445492295</v>
      </c>
    </row>
    <row r="3574" spans="1:10">
      <c r="A3574">
        <v>3573</v>
      </c>
      <c r="B3574" s="4">
        <v>45700</v>
      </c>
      <c r="C3574" s="10">
        <f>DATE(YEAR(orders[[#This Row],[order_date]]), MONTH(orders[[#This Row],[order_date]]), 1)</f>
        <v>45689</v>
      </c>
      <c r="D3574" t="s">
        <v>4207</v>
      </c>
      <c r="E3574" t="s">
        <v>566</v>
      </c>
      <c r="F3574" t="str">
        <f>VLOOKUP(orders[[#This Row],[product_id]],Products!A:C,3,0)</f>
        <v>Electronics</v>
      </c>
      <c r="G3574">
        <v>1</v>
      </c>
      <c r="H3574" s="6">
        <v>0.21038201852860364</v>
      </c>
      <c r="I3574" s="2">
        <f>VLOOKUP($E3574,
Products!$A$1:$F$201,MATCH(Orders!I$1,Products!$A$1:$F$1,0),0)</f>
        <v>16858.5225334635</v>
      </c>
      <c r="J3574" s="2">
        <f>VLOOKUP($E3574,
Products!$A$1:$F$201,MATCH(Orders!J$1,Products!$A$1:$F$1,0),0)</f>
        <v>11855.743620634101</v>
      </c>
    </row>
    <row r="3575" spans="1:10">
      <c r="A3575">
        <v>3574</v>
      </c>
      <c r="B3575" s="4">
        <v>45069</v>
      </c>
      <c r="C3575" s="10">
        <f>DATE(YEAR(orders[[#This Row],[order_date]]), MONTH(orders[[#This Row],[order_date]]), 1)</f>
        <v>45047</v>
      </c>
      <c r="D3575" t="s">
        <v>2247</v>
      </c>
      <c r="E3575" t="s">
        <v>563</v>
      </c>
      <c r="F3575" t="str">
        <f>VLOOKUP(orders[[#This Row],[product_id]],Products!A:C,3,0)</f>
        <v>Electronics</v>
      </c>
      <c r="G3575">
        <v>1</v>
      </c>
      <c r="H3575" s="6">
        <v>0.21902398598789538</v>
      </c>
      <c r="I3575" s="2">
        <f>VLOOKUP($E3575,
Products!$A$1:$F$201,MATCH(Orders!I$1,Products!$A$1:$F$1,0),0)</f>
        <v>2267.1489506516559</v>
      </c>
      <c r="J3575" s="2">
        <f>VLOOKUP($E3575,
Products!$A$1:$F$201,MATCH(Orders!J$1,Products!$A$1:$F$1,0),0)</f>
        <v>1538.7671398485211</v>
      </c>
    </row>
    <row r="3576" spans="1:10">
      <c r="A3576">
        <v>3575</v>
      </c>
      <c r="B3576" s="4">
        <v>45198</v>
      </c>
      <c r="C3576" s="10">
        <f>DATE(YEAR(orders[[#This Row],[order_date]]), MONTH(orders[[#This Row],[order_date]]), 1)</f>
        <v>45170</v>
      </c>
      <c r="D3576" t="s">
        <v>1172</v>
      </c>
      <c r="E3576" t="s">
        <v>549</v>
      </c>
      <c r="F3576" t="str">
        <f>VLOOKUP(orders[[#This Row],[product_id]],Products!A:C,3,0)</f>
        <v>Electronics</v>
      </c>
      <c r="G3576">
        <v>1</v>
      </c>
      <c r="H3576" s="6">
        <v>0.22219253122166252</v>
      </c>
      <c r="I3576" s="2">
        <f>VLOOKUP($E3576,
Products!$A$1:$F$201,MATCH(Orders!I$1,Products!$A$1:$F$1,0),0)</f>
        <v>32579.222893763279</v>
      </c>
      <c r="J3576" s="2">
        <f>VLOOKUP($E3576,
Products!$A$1:$F$201,MATCH(Orders!J$1,Products!$A$1:$F$1,0),0)</f>
        <v>22472.912188105081</v>
      </c>
    </row>
    <row r="3577" spans="1:10">
      <c r="A3577">
        <v>3576</v>
      </c>
      <c r="B3577" s="4">
        <v>45352</v>
      </c>
      <c r="C3577" s="10">
        <f>DATE(YEAR(orders[[#This Row],[order_date]]), MONTH(orders[[#This Row],[order_date]]), 1)</f>
        <v>45352</v>
      </c>
      <c r="D3577" t="s">
        <v>3650</v>
      </c>
      <c r="E3577" t="s">
        <v>588</v>
      </c>
      <c r="F3577" t="str">
        <f>VLOOKUP(orders[[#This Row],[product_id]],Products!A:C,3,0)</f>
        <v>Electronics</v>
      </c>
      <c r="G3577">
        <v>2</v>
      </c>
      <c r="H3577" s="6">
        <v>0.2335466675217712</v>
      </c>
      <c r="I3577" s="2">
        <f>VLOOKUP($E3577,
Products!$A$1:$F$201,MATCH(Orders!I$1,Products!$A$1:$F$1,0),0)</f>
        <v>32539.342481911372</v>
      </c>
      <c r="J3577" s="2">
        <f>VLOOKUP($E3577,
Products!$A$1:$F$201,MATCH(Orders!J$1,Products!$A$1:$F$1,0),0)</f>
        <v>21531.252982830021</v>
      </c>
    </row>
    <row r="3578" spans="1:10">
      <c r="A3578">
        <v>3577</v>
      </c>
      <c r="B3578" s="4">
        <v>44972</v>
      </c>
      <c r="C3578" s="10">
        <f>DATE(YEAR(orders[[#This Row],[order_date]]), MONTH(orders[[#This Row],[order_date]]), 1)</f>
        <v>44958</v>
      </c>
      <c r="D3578" t="s">
        <v>904</v>
      </c>
      <c r="E3578" t="s">
        <v>656</v>
      </c>
      <c r="F3578" t="str">
        <f>VLOOKUP(orders[[#This Row],[product_id]],Products!A:C,3,0)</f>
        <v>Electronics</v>
      </c>
      <c r="G3578">
        <v>1</v>
      </c>
      <c r="H3578" s="6">
        <v>0.18850736501698584</v>
      </c>
      <c r="I3578" s="2">
        <f>VLOOKUP($E3578,
Products!$A$1:$F$201,MATCH(Orders!I$1,Products!$A$1:$F$1,0),0)</f>
        <v>30485.811519789549</v>
      </c>
      <c r="J3578" s="2">
        <f>VLOOKUP($E3578,
Products!$A$1:$F$201,MATCH(Orders!J$1,Products!$A$1:$F$1,0),0)</f>
        <v>23818.70129930825</v>
      </c>
    </row>
    <row r="3579" spans="1:10">
      <c r="A3579">
        <v>3578</v>
      </c>
      <c r="B3579" s="4">
        <v>45021</v>
      </c>
      <c r="C3579" s="10">
        <f>DATE(YEAR(orders[[#This Row],[order_date]]), MONTH(orders[[#This Row],[order_date]]), 1)</f>
        <v>45017</v>
      </c>
      <c r="D3579" t="s">
        <v>4323</v>
      </c>
      <c r="E3579" t="s">
        <v>630</v>
      </c>
      <c r="F3579" t="str">
        <f>VLOOKUP(orders[[#This Row],[product_id]],Products!A:C,3,0)</f>
        <v>Electronics</v>
      </c>
      <c r="G3579">
        <v>3</v>
      </c>
      <c r="H3579" s="6">
        <v>0.2497194524089654</v>
      </c>
      <c r="I3579" s="2">
        <f>VLOOKUP($E3579,
Products!$A$1:$F$201,MATCH(Orders!I$1,Products!$A$1:$F$1,0),0)</f>
        <v>20513.60683859466</v>
      </c>
      <c r="J3579" s="2">
        <f>VLOOKUP($E3579,
Products!$A$1:$F$201,MATCH(Orders!J$1,Products!$A$1:$F$1,0),0)</f>
        <v>14929.268600567289</v>
      </c>
    </row>
    <row r="3580" spans="1:10">
      <c r="A3580">
        <v>3579</v>
      </c>
      <c r="B3580" s="4">
        <v>44990</v>
      </c>
      <c r="C3580" s="10">
        <f>DATE(YEAR(orders[[#This Row],[order_date]]), MONTH(orders[[#This Row],[order_date]]), 1)</f>
        <v>44986</v>
      </c>
      <c r="D3580" t="s">
        <v>2297</v>
      </c>
      <c r="E3580" t="s">
        <v>650</v>
      </c>
      <c r="F3580" t="str">
        <f>VLOOKUP(orders[[#This Row],[product_id]],Products!A:C,3,0)</f>
        <v>Electronics</v>
      </c>
      <c r="G3580">
        <v>1</v>
      </c>
      <c r="H3580" s="6">
        <v>0.17255864342395702</v>
      </c>
      <c r="I3580" s="2">
        <f>VLOOKUP($E3580,
Products!$A$1:$F$201,MATCH(Orders!I$1,Products!$A$1:$F$1,0),0)</f>
        <v>12936.529609330941</v>
      </c>
      <c r="J3580" s="2">
        <f>VLOOKUP($E3580,
Products!$A$1:$F$201,MATCH(Orders!J$1,Products!$A$1:$F$1,0),0)</f>
        <v>9465.2602677376308</v>
      </c>
    </row>
    <row r="3581" spans="1:10">
      <c r="A3581">
        <v>3580</v>
      </c>
      <c r="B3581" s="4">
        <v>45339</v>
      </c>
      <c r="C3581" s="10">
        <f>DATE(YEAR(orders[[#This Row],[order_date]]), MONTH(orders[[#This Row],[order_date]]), 1)</f>
        <v>45323</v>
      </c>
      <c r="D3581" t="s">
        <v>3521</v>
      </c>
      <c r="E3581" t="s">
        <v>584</v>
      </c>
      <c r="F3581" t="str">
        <f>VLOOKUP(orders[[#This Row],[product_id]],Products!A:C,3,0)</f>
        <v>Electronics</v>
      </c>
      <c r="G3581">
        <v>2</v>
      </c>
      <c r="H3581" s="6">
        <v>0.23252474904876463</v>
      </c>
      <c r="I3581" s="2">
        <f>VLOOKUP($E3581,
Products!$A$1:$F$201,MATCH(Orders!I$1,Products!$A$1:$F$1,0),0)</f>
        <v>22521.77465591731</v>
      </c>
      <c r="J3581" s="2">
        <f>VLOOKUP($E3581,
Products!$A$1:$F$201,MATCH(Orders!J$1,Products!$A$1:$F$1,0),0)</f>
        <v>15596.91628423841</v>
      </c>
    </row>
    <row r="3582" spans="1:10">
      <c r="A3582">
        <v>3581</v>
      </c>
      <c r="B3582" s="4">
        <v>45959</v>
      </c>
      <c r="C3582" s="10">
        <f>DATE(YEAR(orders[[#This Row],[order_date]]), MONTH(orders[[#This Row],[order_date]]), 1)</f>
        <v>45931</v>
      </c>
      <c r="D3582" t="s">
        <v>1940</v>
      </c>
      <c r="E3582" t="s">
        <v>590</v>
      </c>
      <c r="F3582" t="str">
        <f>VLOOKUP(orders[[#This Row],[product_id]],Products!A:C,3,0)</f>
        <v>Appliances</v>
      </c>
      <c r="G3582">
        <v>3</v>
      </c>
      <c r="H3582" s="6">
        <v>6.7055510363942056E-2</v>
      </c>
      <c r="I3582" s="2">
        <f>VLOOKUP($E3582,
Products!$A$1:$F$201,MATCH(Orders!I$1,Products!$A$1:$F$1,0),0)</f>
        <v>2035.9251500591261</v>
      </c>
      <c r="J3582" s="2">
        <f>VLOOKUP($E3582,
Products!$A$1:$F$201,MATCH(Orders!J$1,Products!$A$1:$F$1,0),0)</f>
        <v>1473.8412378673991</v>
      </c>
    </row>
    <row r="3583" spans="1:10">
      <c r="A3583">
        <v>3582</v>
      </c>
      <c r="B3583" s="4">
        <v>45385</v>
      </c>
      <c r="C3583" s="10">
        <f>DATE(YEAR(orders[[#This Row],[order_date]]), MONTH(orders[[#This Row],[order_date]]), 1)</f>
        <v>45383</v>
      </c>
      <c r="D3583" t="s">
        <v>4386</v>
      </c>
      <c r="E3583" t="s">
        <v>543</v>
      </c>
      <c r="F3583" t="str">
        <f>VLOOKUP(orders[[#This Row],[product_id]],Products!A:C,3,0)</f>
        <v>Appliances</v>
      </c>
      <c r="G3583">
        <v>3</v>
      </c>
      <c r="H3583" s="6">
        <v>6.4257864472209603E-2</v>
      </c>
      <c r="I3583" s="2">
        <f>VLOOKUP($E3583,
Products!$A$1:$F$201,MATCH(Orders!I$1,Products!$A$1:$F$1,0),0)</f>
        <v>2300.989425669633</v>
      </c>
      <c r="J3583" s="2">
        <f>VLOOKUP($E3583,
Products!$A$1:$F$201,MATCH(Orders!J$1,Products!$A$1:$F$1,0),0)</f>
        <v>1726.390958088811</v>
      </c>
    </row>
    <row r="3584" spans="1:10">
      <c r="A3584">
        <v>3583</v>
      </c>
      <c r="B3584" s="4">
        <v>45396</v>
      </c>
      <c r="C3584" s="10">
        <f>DATE(YEAR(orders[[#This Row],[order_date]]), MONTH(orders[[#This Row],[order_date]]), 1)</f>
        <v>45383</v>
      </c>
      <c r="D3584" t="s">
        <v>4571</v>
      </c>
      <c r="E3584" t="s">
        <v>535</v>
      </c>
      <c r="F3584" t="str">
        <f>VLOOKUP(orders[[#This Row],[product_id]],Products!A:C,3,0)</f>
        <v>Appliances</v>
      </c>
      <c r="G3584">
        <v>3</v>
      </c>
      <c r="H3584" s="6">
        <v>9.2407129055119719E-2</v>
      </c>
      <c r="I3584" s="2">
        <f>VLOOKUP($E3584,
Products!$A$1:$F$201,MATCH(Orders!I$1,Products!$A$1:$F$1,0),0)</f>
        <v>25188.460642954858</v>
      </c>
      <c r="J3584" s="2">
        <f>VLOOKUP($E3584,
Products!$A$1:$F$201,MATCH(Orders!J$1,Products!$A$1:$F$1,0),0)</f>
        <v>18873.341689191599</v>
      </c>
    </row>
    <row r="3585" spans="1:10">
      <c r="A3585">
        <v>3584</v>
      </c>
      <c r="B3585" s="4">
        <v>45736</v>
      </c>
      <c r="C3585" s="10">
        <f>DATE(YEAR(orders[[#This Row],[order_date]]), MONTH(orders[[#This Row],[order_date]]), 1)</f>
        <v>45717</v>
      </c>
      <c r="D3585" t="s">
        <v>4278</v>
      </c>
      <c r="E3585" t="s">
        <v>652</v>
      </c>
      <c r="F3585" t="str">
        <f>VLOOKUP(orders[[#This Row],[product_id]],Products!A:C,3,0)</f>
        <v>Appliances</v>
      </c>
      <c r="G3585">
        <v>2</v>
      </c>
      <c r="H3585" s="6">
        <v>8.4753958360333337E-2</v>
      </c>
      <c r="I3585" s="2">
        <f>VLOOKUP($E3585,
Products!$A$1:$F$201,MATCH(Orders!I$1,Products!$A$1:$F$1,0),0)</f>
        <v>6387.3122916387983</v>
      </c>
      <c r="J3585" s="2">
        <f>VLOOKUP($E3585,
Products!$A$1:$F$201,MATCH(Orders!J$1,Products!$A$1:$F$1,0),0)</f>
        <v>4880.3517286187262</v>
      </c>
    </row>
    <row r="3586" spans="1:10">
      <c r="A3586">
        <v>3585</v>
      </c>
      <c r="B3586" s="4">
        <v>45432</v>
      </c>
      <c r="C3586" s="10">
        <f>DATE(YEAR(orders[[#This Row],[order_date]]), MONTH(orders[[#This Row],[order_date]]), 1)</f>
        <v>45413</v>
      </c>
      <c r="D3586" t="s">
        <v>946</v>
      </c>
      <c r="E3586" t="s">
        <v>537</v>
      </c>
      <c r="F3586" t="str">
        <f>VLOOKUP(orders[[#This Row],[product_id]],Products!A:C,3,0)</f>
        <v>Electronics</v>
      </c>
      <c r="G3586">
        <v>1</v>
      </c>
      <c r="H3586" s="6">
        <v>0.11129506678649893</v>
      </c>
      <c r="I3586" s="2">
        <f>VLOOKUP($E3586,
Products!$A$1:$F$201,MATCH(Orders!I$1,Products!$A$1:$F$1,0),0)</f>
        <v>31703.831103033539</v>
      </c>
      <c r="J3586" s="2">
        <f>VLOOKUP($E3586,
Products!$A$1:$F$201,MATCH(Orders!J$1,Products!$A$1:$F$1,0),0)</f>
        <v>24504.340558054781</v>
      </c>
    </row>
    <row r="3587" spans="1:10">
      <c r="A3587">
        <v>3586</v>
      </c>
      <c r="B3587" s="4">
        <v>45010</v>
      </c>
      <c r="C3587" s="10">
        <f>DATE(YEAR(orders[[#This Row],[order_date]]), MONTH(orders[[#This Row],[order_date]]), 1)</f>
        <v>44986</v>
      </c>
      <c r="D3587" t="s">
        <v>1899</v>
      </c>
      <c r="E3587" t="s">
        <v>525</v>
      </c>
      <c r="F3587" t="str">
        <f>VLOOKUP(orders[[#This Row],[product_id]],Products!A:C,3,0)</f>
        <v>Electronics</v>
      </c>
      <c r="G3587">
        <v>2</v>
      </c>
      <c r="H3587" s="6">
        <v>0.12940973541979509</v>
      </c>
      <c r="I3587" s="2">
        <f>VLOOKUP($E3587,
Products!$A$1:$F$201,MATCH(Orders!I$1,Products!$A$1:$F$1,0),0)</f>
        <v>2441.7405612875209</v>
      </c>
      <c r="J3587" s="2">
        <f>VLOOKUP($E3587,
Products!$A$1:$F$201,MATCH(Orders!J$1,Products!$A$1:$F$1,0),0)</f>
        <v>1934.1373706011941</v>
      </c>
    </row>
    <row r="3588" spans="1:10">
      <c r="A3588">
        <v>3587</v>
      </c>
      <c r="B3588" s="4">
        <v>44985</v>
      </c>
      <c r="C3588" s="10">
        <f>DATE(YEAR(orders[[#This Row],[order_date]]), MONTH(orders[[#This Row],[order_date]]), 1)</f>
        <v>44958</v>
      </c>
      <c r="D3588" t="s">
        <v>2588</v>
      </c>
      <c r="E3588" t="s">
        <v>607</v>
      </c>
      <c r="F3588" t="str">
        <f>VLOOKUP(orders[[#This Row],[product_id]],Products!A:C,3,0)</f>
        <v>Appliances</v>
      </c>
      <c r="G3588">
        <v>1</v>
      </c>
      <c r="H3588" s="6">
        <v>0.14923376438015912</v>
      </c>
      <c r="I3588" s="2">
        <f>VLOOKUP($E3588,
Products!$A$1:$F$201,MATCH(Orders!I$1,Products!$A$1:$F$1,0),0)</f>
        <v>6264.400042999192</v>
      </c>
      <c r="J3588" s="2">
        <f>VLOOKUP($E3588,
Products!$A$1:$F$201,MATCH(Orders!J$1,Products!$A$1:$F$1,0),0)</f>
        <v>4980.3849171743304</v>
      </c>
    </row>
    <row r="3589" spans="1:10">
      <c r="A3589">
        <v>3588</v>
      </c>
      <c r="B3589" s="4">
        <v>45971</v>
      </c>
      <c r="C3589" s="10">
        <f>DATE(YEAR(orders[[#This Row],[order_date]]), MONTH(orders[[#This Row],[order_date]]), 1)</f>
        <v>45962</v>
      </c>
      <c r="D3589" t="s">
        <v>999</v>
      </c>
      <c r="E3589" t="s">
        <v>569</v>
      </c>
      <c r="F3589" t="str">
        <f>VLOOKUP(orders[[#This Row],[product_id]],Products!A:C,3,0)</f>
        <v>Electronics</v>
      </c>
      <c r="G3589">
        <v>3</v>
      </c>
      <c r="H3589" s="6">
        <v>0.23911865726888426</v>
      </c>
      <c r="I3589" s="2">
        <f>VLOOKUP($E3589,
Products!$A$1:$F$201,MATCH(Orders!I$1,Products!$A$1:$F$1,0),0)</f>
        <v>30739.034547193129</v>
      </c>
      <c r="J3589" s="2">
        <f>VLOOKUP($E3589,
Products!$A$1:$F$201,MATCH(Orders!J$1,Products!$A$1:$F$1,0),0)</f>
        <v>22938.60345365321</v>
      </c>
    </row>
    <row r="3590" spans="1:10">
      <c r="A3590">
        <v>3589</v>
      </c>
      <c r="B3590" s="4">
        <v>45844</v>
      </c>
      <c r="C3590" s="10">
        <f>DATE(YEAR(orders[[#This Row],[order_date]]), MONTH(orders[[#This Row],[order_date]]), 1)</f>
        <v>45839</v>
      </c>
      <c r="D3590" t="s">
        <v>1627</v>
      </c>
      <c r="E3590" t="s">
        <v>541</v>
      </c>
      <c r="F3590" t="str">
        <f>VLOOKUP(orders[[#This Row],[product_id]],Products!A:C,3,0)</f>
        <v>Appliances</v>
      </c>
      <c r="G3590">
        <v>1</v>
      </c>
      <c r="H3590" s="6">
        <v>0.10985769200817302</v>
      </c>
      <c r="I3590" s="2">
        <f>VLOOKUP($E3590,
Products!$A$1:$F$201,MATCH(Orders!I$1,Products!$A$1:$F$1,0),0)</f>
        <v>2390.3651642386908</v>
      </c>
      <c r="J3590" s="2">
        <f>VLOOKUP($E3590,
Products!$A$1:$F$201,MATCH(Orders!J$1,Products!$A$1:$F$1,0),0)</f>
        <v>1655.7504783617919</v>
      </c>
    </row>
    <row r="3591" spans="1:10">
      <c r="A3591">
        <v>3590</v>
      </c>
      <c r="B3591" s="4">
        <v>45083</v>
      </c>
      <c r="C3591" s="10">
        <f>DATE(YEAR(orders[[#This Row],[order_date]]), MONTH(orders[[#This Row],[order_date]]), 1)</f>
        <v>45078</v>
      </c>
      <c r="D3591" t="s">
        <v>2468</v>
      </c>
      <c r="E3591" t="s">
        <v>698</v>
      </c>
      <c r="F3591" t="str">
        <f>VLOOKUP(orders[[#This Row],[product_id]],Products!A:C,3,0)</f>
        <v>Appliances</v>
      </c>
      <c r="G3591">
        <v>1</v>
      </c>
      <c r="H3591" s="6">
        <v>8.0361408841236603E-2</v>
      </c>
      <c r="I3591" s="2">
        <f>VLOOKUP($E3591,
Products!$A$1:$F$201,MATCH(Orders!I$1,Products!$A$1:$F$1,0),0)</f>
        <v>5562.620248272905</v>
      </c>
      <c r="J3591" s="2">
        <f>VLOOKUP($E3591,
Products!$A$1:$F$201,MATCH(Orders!J$1,Products!$A$1:$F$1,0),0)</f>
        <v>4191.9477694447714</v>
      </c>
    </row>
    <row r="3592" spans="1:10">
      <c r="A3592">
        <v>3591</v>
      </c>
      <c r="B3592" s="4">
        <v>45502</v>
      </c>
      <c r="C3592" s="10">
        <f>DATE(YEAR(orders[[#This Row],[order_date]]), MONTH(orders[[#This Row],[order_date]]), 1)</f>
        <v>45474</v>
      </c>
      <c r="D3592" t="s">
        <v>2044</v>
      </c>
      <c r="E3592" t="s">
        <v>676</v>
      </c>
      <c r="F3592" t="str">
        <f>VLOOKUP(orders[[#This Row],[product_id]],Products!A:C,3,0)</f>
        <v>Electronics</v>
      </c>
      <c r="G3592">
        <v>1</v>
      </c>
      <c r="H3592" s="6">
        <v>0.22143249550970537</v>
      </c>
      <c r="I3592" s="2">
        <f>VLOOKUP($E3592,
Products!$A$1:$F$201,MATCH(Orders!I$1,Products!$A$1:$F$1,0),0)</f>
        <v>30008.64884218746</v>
      </c>
      <c r="J3592" s="2">
        <f>VLOOKUP($E3592,
Products!$A$1:$F$201,MATCH(Orders!J$1,Products!$A$1:$F$1,0),0)</f>
        <v>19907.2372539471</v>
      </c>
    </row>
    <row r="3593" spans="1:10">
      <c r="A3593">
        <v>3592</v>
      </c>
      <c r="B3593" s="4">
        <v>45763</v>
      </c>
      <c r="C3593" s="10">
        <f>DATE(YEAR(orders[[#This Row],[order_date]]), MONTH(orders[[#This Row],[order_date]]), 1)</f>
        <v>45748</v>
      </c>
      <c r="D3593" t="s">
        <v>3904</v>
      </c>
      <c r="E3593" t="s">
        <v>531</v>
      </c>
      <c r="F3593" t="str">
        <f>VLOOKUP(orders[[#This Row],[product_id]],Products!A:C,3,0)</f>
        <v>Electronics</v>
      </c>
      <c r="G3593">
        <v>3</v>
      </c>
      <c r="H3593" s="6">
        <v>0.13391619787520548</v>
      </c>
      <c r="I3593" s="2">
        <f>VLOOKUP($E3593,
Products!$A$1:$F$201,MATCH(Orders!I$1,Products!$A$1:$F$1,0),0)</f>
        <v>29674.378925417219</v>
      </c>
      <c r="J3593" s="2">
        <f>VLOOKUP($E3593,
Products!$A$1:$F$201,MATCH(Orders!J$1,Products!$A$1:$F$1,0),0)</f>
        <v>20795.30337605517</v>
      </c>
    </row>
    <row r="3594" spans="1:10">
      <c r="A3594">
        <v>3593</v>
      </c>
      <c r="B3594" s="4">
        <v>45606</v>
      </c>
      <c r="C3594" s="10">
        <f>DATE(YEAR(orders[[#This Row],[order_date]]), MONTH(orders[[#This Row],[order_date]]), 1)</f>
        <v>45597</v>
      </c>
      <c r="D3594" t="s">
        <v>1173</v>
      </c>
      <c r="E3594" t="s">
        <v>512</v>
      </c>
      <c r="F3594" t="str">
        <f>VLOOKUP(orders[[#This Row],[product_id]],Products!A:C,3,0)</f>
        <v>Electronics</v>
      </c>
      <c r="G3594">
        <v>1</v>
      </c>
      <c r="H3594" s="6">
        <v>0.18791698416467709</v>
      </c>
      <c r="I3594" s="2">
        <f>VLOOKUP($E3594,
Products!$A$1:$F$201,MATCH(Orders!I$1,Products!$A$1:$F$1,0),0)</f>
        <v>12877.548087294561</v>
      </c>
      <c r="J3594" s="2">
        <f>VLOOKUP($E3594,
Products!$A$1:$F$201,MATCH(Orders!J$1,Products!$A$1:$F$1,0),0)</f>
        <v>9551.9000631411909</v>
      </c>
    </row>
    <row r="3595" spans="1:10">
      <c r="A3595">
        <v>3594</v>
      </c>
      <c r="B3595" s="4">
        <v>45129</v>
      </c>
      <c r="C3595" s="10">
        <f>DATE(YEAR(orders[[#This Row],[order_date]]), MONTH(orders[[#This Row],[order_date]]), 1)</f>
        <v>45108</v>
      </c>
      <c r="D3595" t="s">
        <v>4569</v>
      </c>
      <c r="E3595" t="s">
        <v>539</v>
      </c>
      <c r="F3595" t="str">
        <f>VLOOKUP(orders[[#This Row],[product_id]],Products!A:C,3,0)</f>
        <v>Appliances</v>
      </c>
      <c r="G3595">
        <v>2</v>
      </c>
      <c r="H3595" s="6">
        <v>0.14464092692622516</v>
      </c>
      <c r="I3595" s="2">
        <f>VLOOKUP($E3595,
Products!$A$1:$F$201,MATCH(Orders!I$1,Products!$A$1:$F$1,0),0)</f>
        <v>25730.234720482978</v>
      </c>
      <c r="J3595" s="2">
        <f>VLOOKUP($E3595,
Products!$A$1:$F$201,MATCH(Orders!J$1,Products!$A$1:$F$1,0),0)</f>
        <v>17186.87037527658</v>
      </c>
    </row>
    <row r="3596" spans="1:10">
      <c r="A3596">
        <v>3595</v>
      </c>
      <c r="B3596" s="4">
        <v>45244</v>
      </c>
      <c r="C3596" s="10">
        <f>DATE(YEAR(orders[[#This Row],[order_date]]), MONTH(orders[[#This Row],[order_date]]), 1)</f>
        <v>45231</v>
      </c>
      <c r="D3596" t="s">
        <v>3120</v>
      </c>
      <c r="E3596" t="s">
        <v>669</v>
      </c>
      <c r="F3596" t="str">
        <f>VLOOKUP(orders[[#This Row],[product_id]],Products!A:C,3,0)</f>
        <v>Electronics</v>
      </c>
      <c r="G3596">
        <v>1</v>
      </c>
      <c r="H3596" s="6">
        <v>0.22731826329142044</v>
      </c>
      <c r="I3596" s="2">
        <f>VLOOKUP($E3596,
Products!$A$1:$F$201,MATCH(Orders!I$1,Products!$A$1:$F$1,0),0)</f>
        <v>11708.03419603835</v>
      </c>
      <c r="J3596" s="2">
        <f>VLOOKUP($E3596,
Products!$A$1:$F$201,MATCH(Orders!J$1,Products!$A$1:$F$1,0),0)</f>
        <v>7784.9580101998827</v>
      </c>
    </row>
    <row r="3597" spans="1:10">
      <c r="A3597">
        <v>3596</v>
      </c>
      <c r="B3597" s="4">
        <v>45332</v>
      </c>
      <c r="C3597" s="10">
        <f>DATE(YEAR(orders[[#This Row],[order_date]]), MONTH(orders[[#This Row],[order_date]]), 1)</f>
        <v>45323</v>
      </c>
      <c r="D3597" t="s">
        <v>3798</v>
      </c>
      <c r="E3597" t="s">
        <v>639</v>
      </c>
      <c r="F3597" t="str">
        <f>VLOOKUP(orders[[#This Row],[product_id]],Products!A:C,3,0)</f>
        <v>Appliances</v>
      </c>
      <c r="G3597">
        <v>2</v>
      </c>
      <c r="H3597" s="6">
        <v>6.9164133238771047E-2</v>
      </c>
      <c r="I3597" s="2">
        <f>VLOOKUP($E3597,
Products!$A$1:$F$201,MATCH(Orders!I$1,Products!$A$1:$F$1,0),0)</f>
        <v>2320.8560923599921</v>
      </c>
      <c r="J3597" s="2">
        <f>VLOOKUP($E3597,
Products!$A$1:$F$201,MATCH(Orders!J$1,Products!$A$1:$F$1,0),0)</f>
        <v>1750.110004830213</v>
      </c>
    </row>
    <row r="3598" spans="1:10">
      <c r="A3598">
        <v>3597</v>
      </c>
      <c r="B3598" s="4">
        <v>45912</v>
      </c>
      <c r="C3598" s="10">
        <f>DATE(YEAR(orders[[#This Row],[order_date]]), MONTH(orders[[#This Row],[order_date]]), 1)</f>
        <v>45901</v>
      </c>
      <c r="D3598" t="s">
        <v>3069</v>
      </c>
      <c r="E3598" t="s">
        <v>670</v>
      </c>
      <c r="F3598" t="str">
        <f>VLOOKUP(orders[[#This Row],[product_id]],Products!A:C,3,0)</f>
        <v>Electronics</v>
      </c>
      <c r="G3598">
        <v>1</v>
      </c>
      <c r="H3598" s="6">
        <v>0.14594667168459818</v>
      </c>
      <c r="I3598" s="2">
        <f>VLOOKUP($E3598,
Products!$A$1:$F$201,MATCH(Orders!I$1,Products!$A$1:$F$1,0),0)</f>
        <v>2624.8628733917722</v>
      </c>
      <c r="J3598" s="2">
        <f>VLOOKUP($E3598,
Products!$A$1:$F$201,MATCH(Orders!J$1,Products!$A$1:$F$1,0),0)</f>
        <v>1944.041928611671</v>
      </c>
    </row>
    <row r="3599" spans="1:10">
      <c r="A3599">
        <v>3598</v>
      </c>
      <c r="B3599" s="4">
        <v>45875</v>
      </c>
      <c r="C3599" s="10">
        <f>DATE(YEAR(orders[[#This Row],[order_date]]), MONTH(orders[[#This Row],[order_date]]), 1)</f>
        <v>45870</v>
      </c>
      <c r="D3599" t="s">
        <v>1463</v>
      </c>
      <c r="E3599" t="s">
        <v>567</v>
      </c>
      <c r="F3599" t="str">
        <f>VLOOKUP(orders[[#This Row],[product_id]],Products!A:C,3,0)</f>
        <v>Electronics</v>
      </c>
      <c r="G3599">
        <v>2</v>
      </c>
      <c r="H3599" s="6">
        <v>0.22288807997170121</v>
      </c>
      <c r="I3599" s="2">
        <f>VLOOKUP($E3599,
Products!$A$1:$F$201,MATCH(Orders!I$1,Products!$A$1:$F$1,0),0)</f>
        <v>17514.171240093368</v>
      </c>
      <c r="J3599" s="2">
        <f>VLOOKUP($E3599,
Products!$A$1:$F$201,MATCH(Orders!J$1,Products!$A$1:$F$1,0),0)</f>
        <v>12226.76247250809</v>
      </c>
    </row>
    <row r="3600" spans="1:10">
      <c r="A3600">
        <v>3599</v>
      </c>
      <c r="B3600" s="4">
        <v>46020</v>
      </c>
      <c r="C3600" s="10">
        <f>DATE(YEAR(orders[[#This Row],[order_date]]), MONTH(orders[[#This Row],[order_date]]), 1)</f>
        <v>45992</v>
      </c>
      <c r="D3600" t="s">
        <v>1819</v>
      </c>
      <c r="E3600" t="s">
        <v>591</v>
      </c>
      <c r="F3600" t="str">
        <f>VLOOKUP(orders[[#This Row],[product_id]],Products!A:C,3,0)</f>
        <v>Appliances</v>
      </c>
      <c r="G3600">
        <v>1</v>
      </c>
      <c r="H3600" s="6">
        <v>9.5254554124778276E-2</v>
      </c>
      <c r="I3600" s="2">
        <f>VLOOKUP($E3600,
Products!$A$1:$F$201,MATCH(Orders!I$1,Products!$A$1:$F$1,0),0)</f>
        <v>5828.0678031706884</v>
      </c>
      <c r="J3600" s="2">
        <f>VLOOKUP($E3600,
Products!$A$1:$F$201,MATCH(Orders!J$1,Products!$A$1:$F$1,0),0)</f>
        <v>3928.741316454903</v>
      </c>
    </row>
    <row r="3601" spans="1:10">
      <c r="A3601">
        <v>3600</v>
      </c>
      <c r="B3601" s="4">
        <v>45421</v>
      </c>
      <c r="C3601" s="10">
        <f>DATE(YEAR(orders[[#This Row],[order_date]]), MONTH(orders[[#This Row],[order_date]]), 1)</f>
        <v>45413</v>
      </c>
      <c r="D3601" t="s">
        <v>4181</v>
      </c>
      <c r="E3601" t="s">
        <v>578</v>
      </c>
      <c r="F3601" t="str">
        <f>VLOOKUP(orders[[#This Row],[product_id]],Products!A:C,3,0)</f>
        <v>Electronics</v>
      </c>
      <c r="G3601">
        <v>2</v>
      </c>
      <c r="H3601" s="6">
        <v>0.1245159976517492</v>
      </c>
      <c r="I3601" s="2">
        <f>VLOOKUP($E3601,
Products!$A$1:$F$201,MATCH(Orders!I$1,Products!$A$1:$F$1,0),0)</f>
        <v>2632.553295816565</v>
      </c>
      <c r="J3601" s="2">
        <f>VLOOKUP($E3601,
Products!$A$1:$F$201,MATCH(Orders!J$1,Products!$A$1:$F$1,0),0)</f>
        <v>1732.316114566717</v>
      </c>
    </row>
    <row r="3602" spans="1:10">
      <c r="A3602">
        <v>3601</v>
      </c>
      <c r="B3602" s="4">
        <v>45605</v>
      </c>
      <c r="C3602" s="10">
        <f>DATE(YEAR(orders[[#This Row],[order_date]]), MONTH(orders[[#This Row],[order_date]]), 1)</f>
        <v>45597</v>
      </c>
      <c r="D3602" t="s">
        <v>2247</v>
      </c>
      <c r="E3602" t="s">
        <v>633</v>
      </c>
      <c r="F3602" t="str">
        <f>VLOOKUP(orders[[#This Row],[product_id]],Products!A:C,3,0)</f>
        <v>Appliances</v>
      </c>
      <c r="G3602">
        <v>1</v>
      </c>
      <c r="H3602" s="6">
        <v>7.9371858531471162E-2</v>
      </c>
      <c r="I3602" s="2">
        <f>VLOOKUP($E3602,
Products!$A$1:$F$201,MATCH(Orders!I$1,Products!$A$1:$F$1,0),0)</f>
        <v>2361.4162937319088</v>
      </c>
      <c r="J3602" s="2">
        <f>VLOOKUP($E3602,
Products!$A$1:$F$201,MATCH(Orders!J$1,Products!$A$1:$F$1,0),0)</f>
        <v>1552.5536411429621</v>
      </c>
    </row>
    <row r="3603" spans="1:10">
      <c r="A3603">
        <v>3602</v>
      </c>
      <c r="B3603" s="4">
        <v>45761</v>
      </c>
      <c r="C3603" s="10">
        <f>DATE(YEAR(orders[[#This Row],[order_date]]), MONTH(orders[[#This Row],[order_date]]), 1)</f>
        <v>45748</v>
      </c>
      <c r="D3603" t="s">
        <v>3204</v>
      </c>
      <c r="E3603" t="s">
        <v>565</v>
      </c>
      <c r="F3603" t="str">
        <f>VLOOKUP(orders[[#This Row],[product_id]],Products!A:C,3,0)</f>
        <v>Electronics</v>
      </c>
      <c r="G3603">
        <v>3</v>
      </c>
      <c r="H3603" s="6">
        <v>0.19927204063470813</v>
      </c>
      <c r="I3603" s="2">
        <f>VLOOKUP($E3603,
Products!$A$1:$F$201,MATCH(Orders!I$1,Products!$A$1:$F$1,0),0)</f>
        <v>2327.4213408101141</v>
      </c>
      <c r="J3603" s="2">
        <f>VLOOKUP($E3603,
Products!$A$1:$F$201,MATCH(Orders!J$1,Products!$A$1:$F$1,0),0)</f>
        <v>1682.0944582406071</v>
      </c>
    </row>
    <row r="3604" spans="1:10">
      <c r="A3604">
        <v>3603</v>
      </c>
      <c r="B3604" s="4">
        <v>45120</v>
      </c>
      <c r="C3604" s="10">
        <f>DATE(YEAR(orders[[#This Row],[order_date]]), MONTH(orders[[#This Row],[order_date]]), 1)</f>
        <v>45108</v>
      </c>
      <c r="D3604" t="s">
        <v>3531</v>
      </c>
      <c r="E3604" t="s">
        <v>569</v>
      </c>
      <c r="F3604" t="str">
        <f>VLOOKUP(orders[[#This Row],[product_id]],Products!A:C,3,0)</f>
        <v>Electronics</v>
      </c>
      <c r="G3604">
        <v>1</v>
      </c>
      <c r="H3604" s="6">
        <v>0.12297393381683719</v>
      </c>
      <c r="I3604" s="2">
        <f>VLOOKUP($E3604,
Products!$A$1:$F$201,MATCH(Orders!I$1,Products!$A$1:$F$1,0),0)</f>
        <v>30739.034547193129</v>
      </c>
      <c r="J3604" s="2">
        <f>VLOOKUP($E3604,
Products!$A$1:$F$201,MATCH(Orders!J$1,Products!$A$1:$F$1,0),0)</f>
        <v>22938.60345365321</v>
      </c>
    </row>
    <row r="3605" spans="1:10">
      <c r="A3605">
        <v>3604</v>
      </c>
      <c r="B3605" s="4">
        <v>45234</v>
      </c>
      <c r="C3605" s="10">
        <f>DATE(YEAR(orders[[#This Row],[order_date]]), MONTH(orders[[#This Row],[order_date]]), 1)</f>
        <v>45231</v>
      </c>
      <c r="D3605" t="s">
        <v>1613</v>
      </c>
      <c r="E3605" t="s">
        <v>683</v>
      </c>
      <c r="F3605" t="str">
        <f>VLOOKUP(orders[[#This Row],[product_id]],Products!A:C,3,0)</f>
        <v>Electronics</v>
      </c>
      <c r="G3605">
        <v>1</v>
      </c>
      <c r="H3605" s="6">
        <v>0.20480727259183076</v>
      </c>
      <c r="I3605" s="2">
        <f>VLOOKUP($E3605,
Products!$A$1:$F$201,MATCH(Orders!I$1,Products!$A$1:$F$1,0),0)</f>
        <v>30555.409096588959</v>
      </c>
      <c r="J3605" s="2">
        <f>VLOOKUP($E3605,
Products!$A$1:$F$201,MATCH(Orders!J$1,Products!$A$1:$F$1,0),0)</f>
        <v>20295.233857550291</v>
      </c>
    </row>
    <row r="3606" spans="1:10">
      <c r="A3606">
        <v>3605</v>
      </c>
      <c r="B3606" s="4">
        <v>45432</v>
      </c>
      <c r="C3606" s="10">
        <f>DATE(YEAR(orders[[#This Row],[order_date]]), MONTH(orders[[#This Row],[order_date]]), 1)</f>
        <v>45413</v>
      </c>
      <c r="D3606" t="s">
        <v>2338</v>
      </c>
      <c r="E3606" t="s">
        <v>557</v>
      </c>
      <c r="F3606" t="str">
        <f>VLOOKUP(orders[[#This Row],[product_id]],Products!A:C,3,0)</f>
        <v>Electronics</v>
      </c>
      <c r="G3606">
        <v>1</v>
      </c>
      <c r="H3606" s="6">
        <v>0.20648949637913819</v>
      </c>
      <c r="I3606" s="2">
        <f>VLOOKUP($E3606,
Products!$A$1:$F$201,MATCH(Orders!I$1,Products!$A$1:$F$1,0),0)</f>
        <v>23950.56449224626</v>
      </c>
      <c r="J3606" s="2">
        <f>VLOOKUP($E3606,
Products!$A$1:$F$201,MATCH(Orders!J$1,Products!$A$1:$F$1,0),0)</f>
        <v>16488.618979732779</v>
      </c>
    </row>
    <row r="3607" spans="1:10">
      <c r="A3607">
        <v>3606</v>
      </c>
      <c r="B3607" s="4">
        <v>45207</v>
      </c>
      <c r="C3607" s="10">
        <f>DATE(YEAR(orders[[#This Row],[order_date]]), MONTH(orders[[#This Row],[order_date]]), 1)</f>
        <v>45200</v>
      </c>
      <c r="D3607" t="s">
        <v>3927</v>
      </c>
      <c r="E3607" t="s">
        <v>650</v>
      </c>
      <c r="F3607" t="str">
        <f>VLOOKUP(orders[[#This Row],[product_id]],Products!A:C,3,0)</f>
        <v>Electronics</v>
      </c>
      <c r="G3607">
        <v>1</v>
      </c>
      <c r="H3607" s="6">
        <v>0.14061189939904428</v>
      </c>
      <c r="I3607" s="2">
        <f>VLOOKUP($E3607,
Products!$A$1:$F$201,MATCH(Orders!I$1,Products!$A$1:$F$1,0),0)</f>
        <v>12936.529609330941</v>
      </c>
      <c r="J3607" s="2">
        <f>VLOOKUP($E3607,
Products!$A$1:$F$201,MATCH(Orders!J$1,Products!$A$1:$F$1,0),0)</f>
        <v>9465.2602677376308</v>
      </c>
    </row>
    <row r="3608" spans="1:10">
      <c r="A3608">
        <v>3607</v>
      </c>
      <c r="B3608" s="4">
        <v>45601</v>
      </c>
      <c r="C3608" s="10">
        <f>DATE(YEAR(orders[[#This Row],[order_date]]), MONTH(orders[[#This Row],[order_date]]), 1)</f>
        <v>45597</v>
      </c>
      <c r="D3608" t="s">
        <v>3199</v>
      </c>
      <c r="E3608" t="s">
        <v>565</v>
      </c>
      <c r="F3608" t="str">
        <f>VLOOKUP(orders[[#This Row],[product_id]],Products!A:C,3,0)</f>
        <v>Electronics</v>
      </c>
      <c r="G3608">
        <v>3</v>
      </c>
      <c r="H3608" s="6">
        <v>0.15970464542987348</v>
      </c>
      <c r="I3608" s="2">
        <f>VLOOKUP($E3608,
Products!$A$1:$F$201,MATCH(Orders!I$1,Products!$A$1:$F$1,0),0)</f>
        <v>2327.4213408101141</v>
      </c>
      <c r="J3608" s="2">
        <f>VLOOKUP($E3608,
Products!$A$1:$F$201,MATCH(Orders!J$1,Products!$A$1:$F$1,0),0)</f>
        <v>1682.0944582406071</v>
      </c>
    </row>
    <row r="3609" spans="1:10">
      <c r="A3609">
        <v>3608</v>
      </c>
      <c r="B3609" s="4">
        <v>45859</v>
      </c>
      <c r="C3609" s="10">
        <f>DATE(YEAR(orders[[#This Row],[order_date]]), MONTH(orders[[#This Row],[order_date]]), 1)</f>
        <v>45839</v>
      </c>
      <c r="D3609" t="s">
        <v>1662</v>
      </c>
      <c r="E3609" t="s">
        <v>582</v>
      </c>
      <c r="F3609" t="str">
        <f>VLOOKUP(orders[[#This Row],[product_id]],Products!A:C,3,0)</f>
        <v>Electronics</v>
      </c>
      <c r="G3609">
        <v>2</v>
      </c>
      <c r="H3609" s="6">
        <v>0.24031773807760284</v>
      </c>
      <c r="I3609" s="2">
        <f>VLOOKUP($E3609,
Products!$A$1:$F$201,MATCH(Orders!I$1,Products!$A$1:$F$1,0),0)</f>
        <v>16266.090182397211</v>
      </c>
      <c r="J3609" s="2">
        <f>VLOOKUP($E3609,
Products!$A$1:$F$201,MATCH(Orders!J$1,Products!$A$1:$F$1,0),0)</f>
        <v>11802.84602487359</v>
      </c>
    </row>
    <row r="3610" spans="1:10">
      <c r="A3610">
        <v>3609</v>
      </c>
      <c r="B3610" s="4">
        <v>45641</v>
      </c>
      <c r="C3610" s="10">
        <f>DATE(YEAR(orders[[#This Row],[order_date]]), MONTH(orders[[#This Row],[order_date]]), 1)</f>
        <v>45627</v>
      </c>
      <c r="D3610" t="s">
        <v>2833</v>
      </c>
      <c r="E3610" t="s">
        <v>624</v>
      </c>
      <c r="F3610" t="str">
        <f>VLOOKUP(orders[[#This Row],[product_id]],Products!A:C,3,0)</f>
        <v>Appliances</v>
      </c>
      <c r="G3610">
        <v>2</v>
      </c>
      <c r="H3610" s="6">
        <v>7.505054257715485E-2</v>
      </c>
      <c r="I3610" s="2">
        <f>VLOOKUP($E3610,
Products!$A$1:$F$201,MATCH(Orders!I$1,Products!$A$1:$F$1,0),0)</f>
        <v>2102.383201797521</v>
      </c>
      <c r="J3610" s="2">
        <f>VLOOKUP($E3610,
Products!$A$1:$F$201,MATCH(Orders!J$1,Products!$A$1:$F$1,0),0)</f>
        <v>1599.330443274388</v>
      </c>
    </row>
    <row r="3611" spans="1:10">
      <c r="A3611">
        <v>3610</v>
      </c>
      <c r="B3611" s="4">
        <v>45534</v>
      </c>
      <c r="C3611" s="10">
        <f>DATE(YEAR(orders[[#This Row],[order_date]]), MONTH(orders[[#This Row],[order_date]]), 1)</f>
        <v>45505</v>
      </c>
      <c r="D3611" t="s">
        <v>3794</v>
      </c>
      <c r="E3611" t="s">
        <v>687</v>
      </c>
      <c r="F3611" t="str">
        <f>VLOOKUP(orders[[#This Row],[product_id]],Products!A:C,3,0)</f>
        <v>Electronics</v>
      </c>
      <c r="G3611">
        <v>1</v>
      </c>
      <c r="H3611" s="6">
        <v>0.2181717159792588</v>
      </c>
      <c r="I3611" s="2">
        <f>VLOOKUP($E3611,
Products!$A$1:$F$201,MATCH(Orders!I$1,Products!$A$1:$F$1,0),0)</f>
        <v>12143.737276429891</v>
      </c>
      <c r="J3611" s="2">
        <f>VLOOKUP($E3611,
Products!$A$1:$F$201,MATCH(Orders!J$1,Products!$A$1:$F$1,0),0)</f>
        <v>9077.1957392673976</v>
      </c>
    </row>
    <row r="3612" spans="1:10">
      <c r="A3612">
        <v>3611</v>
      </c>
      <c r="B3612" s="4">
        <v>45409</v>
      </c>
      <c r="C3612" s="10">
        <f>DATE(YEAR(orders[[#This Row],[order_date]]), MONTH(orders[[#This Row],[order_date]]), 1)</f>
        <v>45383</v>
      </c>
      <c r="D3612" t="s">
        <v>2891</v>
      </c>
      <c r="E3612" t="s">
        <v>643</v>
      </c>
      <c r="F3612" t="str">
        <f>VLOOKUP(orders[[#This Row],[product_id]],Products!A:C,3,0)</f>
        <v>Appliances</v>
      </c>
      <c r="G3612">
        <v>3</v>
      </c>
      <c r="H3612" s="6">
        <v>5.4296811595860223E-2</v>
      </c>
      <c r="I3612" s="2">
        <f>VLOOKUP($E3612,
Products!$A$1:$F$201,MATCH(Orders!I$1,Products!$A$1:$F$1,0),0)</f>
        <v>26269.068564891841</v>
      </c>
      <c r="J3612" s="2">
        <f>VLOOKUP($E3612,
Products!$A$1:$F$201,MATCH(Orders!J$1,Products!$A$1:$F$1,0),0)</f>
        <v>18867.564539756699</v>
      </c>
    </row>
    <row r="3613" spans="1:10">
      <c r="A3613">
        <v>3612</v>
      </c>
      <c r="B3613" s="4">
        <v>45043</v>
      </c>
      <c r="C3613" s="10">
        <f>DATE(YEAR(orders[[#This Row],[order_date]]), MONTH(orders[[#This Row],[order_date]]), 1)</f>
        <v>45017</v>
      </c>
      <c r="D3613" t="s">
        <v>3405</v>
      </c>
      <c r="E3613" t="s">
        <v>630</v>
      </c>
      <c r="F3613" t="str">
        <f>VLOOKUP(orders[[#This Row],[product_id]],Products!A:C,3,0)</f>
        <v>Electronics</v>
      </c>
      <c r="G3613">
        <v>2</v>
      </c>
      <c r="H3613" s="6">
        <v>0.13197094110756896</v>
      </c>
      <c r="I3613" s="2">
        <f>VLOOKUP($E3613,
Products!$A$1:$F$201,MATCH(Orders!I$1,Products!$A$1:$F$1,0),0)</f>
        <v>20513.60683859466</v>
      </c>
      <c r="J3613" s="2">
        <f>VLOOKUP($E3613,
Products!$A$1:$F$201,MATCH(Orders!J$1,Products!$A$1:$F$1,0),0)</f>
        <v>14929.268600567289</v>
      </c>
    </row>
    <row r="3614" spans="1:10">
      <c r="A3614">
        <v>3613</v>
      </c>
      <c r="B3614" s="4">
        <v>45894</v>
      </c>
      <c r="C3614" s="10">
        <f>DATE(YEAR(orders[[#This Row],[order_date]]), MONTH(orders[[#This Row],[order_date]]), 1)</f>
        <v>45870</v>
      </c>
      <c r="D3614" t="s">
        <v>3604</v>
      </c>
      <c r="E3614" t="s">
        <v>658</v>
      </c>
      <c r="F3614" t="str">
        <f>VLOOKUP(orders[[#This Row],[product_id]],Products!A:C,3,0)</f>
        <v>Electronics</v>
      </c>
      <c r="G3614">
        <v>1</v>
      </c>
      <c r="H3614" s="6">
        <v>0.1886891997778225</v>
      </c>
      <c r="I3614" s="2">
        <f>VLOOKUP($E3614,
Products!$A$1:$F$201,MATCH(Orders!I$1,Products!$A$1:$F$1,0),0)</f>
        <v>2455.4664524813788</v>
      </c>
      <c r="J3614" s="2">
        <f>VLOOKUP($E3614,
Products!$A$1:$F$201,MATCH(Orders!J$1,Products!$A$1:$F$1,0),0)</f>
        <v>1763.2139459131699</v>
      </c>
    </row>
    <row r="3615" spans="1:10">
      <c r="A3615">
        <v>3614</v>
      </c>
      <c r="B3615" s="4">
        <v>45118</v>
      </c>
      <c r="C3615" s="10">
        <f>DATE(YEAR(orders[[#This Row],[order_date]]), MONTH(orders[[#This Row],[order_date]]), 1)</f>
        <v>45108</v>
      </c>
      <c r="D3615" t="s">
        <v>2237</v>
      </c>
      <c r="E3615" t="s">
        <v>523</v>
      </c>
      <c r="F3615" t="str">
        <f>VLOOKUP(orders[[#This Row],[product_id]],Products!A:C,3,0)</f>
        <v>Electronics</v>
      </c>
      <c r="G3615">
        <v>1</v>
      </c>
      <c r="H3615" s="6">
        <v>0.21581573202918697</v>
      </c>
      <c r="I3615" s="2">
        <f>VLOOKUP($E3615,
Products!$A$1:$F$201,MATCH(Orders!I$1,Products!$A$1:$F$1,0),0)</f>
        <v>27240.414518089601</v>
      </c>
      <c r="J3615" s="2">
        <f>VLOOKUP($E3615,
Products!$A$1:$F$201,MATCH(Orders!J$1,Products!$A$1:$F$1,0),0)</f>
        <v>21217.524617692769</v>
      </c>
    </row>
    <row r="3616" spans="1:10">
      <c r="A3616">
        <v>3615</v>
      </c>
      <c r="B3616" s="4">
        <v>45714</v>
      </c>
      <c r="C3616" s="10">
        <f>DATE(YEAR(orders[[#This Row],[order_date]]), MONTH(orders[[#This Row],[order_date]]), 1)</f>
        <v>45689</v>
      </c>
      <c r="D3616" t="s">
        <v>1257</v>
      </c>
      <c r="E3616" t="s">
        <v>569</v>
      </c>
      <c r="F3616" t="str">
        <f>VLOOKUP(orders[[#This Row],[product_id]],Products!A:C,3,0)</f>
        <v>Electronics</v>
      </c>
      <c r="G3616">
        <v>2</v>
      </c>
      <c r="H3616" s="6">
        <v>0.10058253440761764</v>
      </c>
      <c r="I3616" s="2">
        <f>VLOOKUP($E3616,
Products!$A$1:$F$201,MATCH(Orders!I$1,Products!$A$1:$F$1,0),0)</f>
        <v>30739.034547193129</v>
      </c>
      <c r="J3616" s="2">
        <f>VLOOKUP($E3616,
Products!$A$1:$F$201,MATCH(Orders!J$1,Products!$A$1:$F$1,0),0)</f>
        <v>22938.60345365321</v>
      </c>
    </row>
    <row r="3617" spans="1:10">
      <c r="A3617">
        <v>3616</v>
      </c>
      <c r="B3617" s="4">
        <v>45544</v>
      </c>
      <c r="C3617" s="10">
        <f>DATE(YEAR(orders[[#This Row],[order_date]]), MONTH(orders[[#This Row],[order_date]]), 1)</f>
        <v>45536</v>
      </c>
      <c r="D3617" t="s">
        <v>4696</v>
      </c>
      <c r="E3617" t="s">
        <v>584</v>
      </c>
      <c r="F3617" t="str">
        <f>VLOOKUP(orders[[#This Row],[product_id]],Products!A:C,3,0)</f>
        <v>Electronics</v>
      </c>
      <c r="G3617">
        <v>1</v>
      </c>
      <c r="H3617" s="6">
        <v>0.11706626321772927</v>
      </c>
      <c r="I3617" s="2">
        <f>VLOOKUP($E3617,
Products!$A$1:$F$201,MATCH(Orders!I$1,Products!$A$1:$F$1,0),0)</f>
        <v>22521.77465591731</v>
      </c>
      <c r="J3617" s="2">
        <f>VLOOKUP($E3617,
Products!$A$1:$F$201,MATCH(Orders!J$1,Products!$A$1:$F$1,0),0)</f>
        <v>15596.91628423841</v>
      </c>
    </row>
    <row r="3618" spans="1:10">
      <c r="A3618">
        <v>3617</v>
      </c>
      <c r="B3618" s="4">
        <v>45442</v>
      </c>
      <c r="C3618" s="10">
        <f>DATE(YEAR(orders[[#This Row],[order_date]]), MONTH(orders[[#This Row],[order_date]]), 1)</f>
        <v>45413</v>
      </c>
      <c r="D3618" t="s">
        <v>4457</v>
      </c>
      <c r="E3618" t="s">
        <v>564</v>
      </c>
      <c r="F3618" t="str">
        <f>VLOOKUP(orders[[#This Row],[product_id]],Products!A:C,3,0)</f>
        <v>Electronics</v>
      </c>
      <c r="G3618">
        <v>3</v>
      </c>
      <c r="H3618" s="6">
        <v>0.17114406765359416</v>
      </c>
      <c r="I3618" s="2">
        <f>VLOOKUP($E3618,
Products!$A$1:$F$201,MATCH(Orders!I$1,Products!$A$1:$F$1,0),0)</f>
        <v>21989.290766910399</v>
      </c>
      <c r="J3618" s="2">
        <f>VLOOKUP($E3618,
Products!$A$1:$F$201,MATCH(Orders!J$1,Products!$A$1:$F$1,0),0)</f>
        <v>15566.99865864101</v>
      </c>
    </row>
    <row r="3619" spans="1:10">
      <c r="A3619">
        <v>3618</v>
      </c>
      <c r="B3619" s="4">
        <v>45233</v>
      </c>
      <c r="C3619" s="10">
        <f>DATE(YEAR(orders[[#This Row],[order_date]]), MONTH(orders[[#This Row],[order_date]]), 1)</f>
        <v>45231</v>
      </c>
      <c r="D3619" t="s">
        <v>2827</v>
      </c>
      <c r="E3619" t="s">
        <v>660</v>
      </c>
      <c r="F3619" t="str">
        <f>VLOOKUP(orders[[#This Row],[product_id]],Products!A:C,3,0)</f>
        <v>Appliances</v>
      </c>
      <c r="G3619">
        <v>1</v>
      </c>
      <c r="H3619" s="6">
        <v>8.6462578193910566E-2</v>
      </c>
      <c r="I3619" s="2">
        <f>VLOOKUP($E3619,
Products!$A$1:$F$201,MATCH(Orders!I$1,Products!$A$1:$F$1,0),0)</f>
        <v>25996.564605776519</v>
      </c>
      <c r="J3619" s="2">
        <f>VLOOKUP($E3619,
Products!$A$1:$F$201,MATCH(Orders!J$1,Products!$A$1:$F$1,0),0)</f>
        <v>20210.769869456319</v>
      </c>
    </row>
    <row r="3620" spans="1:10">
      <c r="A3620">
        <v>3619</v>
      </c>
      <c r="B3620" s="4">
        <v>45458</v>
      </c>
      <c r="C3620" s="10">
        <f>DATE(YEAR(orders[[#This Row],[order_date]]), MONTH(orders[[#This Row],[order_date]]), 1)</f>
        <v>45444</v>
      </c>
      <c r="D3620" t="s">
        <v>3851</v>
      </c>
      <c r="E3620" t="s">
        <v>563</v>
      </c>
      <c r="F3620" t="str">
        <f>VLOOKUP(orders[[#This Row],[product_id]],Products!A:C,3,0)</f>
        <v>Electronics</v>
      </c>
      <c r="G3620">
        <v>3</v>
      </c>
      <c r="H3620" s="6">
        <v>0.2473429604932445</v>
      </c>
      <c r="I3620" s="2">
        <f>VLOOKUP($E3620,
Products!$A$1:$F$201,MATCH(Orders!I$1,Products!$A$1:$F$1,0),0)</f>
        <v>2267.1489506516559</v>
      </c>
      <c r="J3620" s="2">
        <f>VLOOKUP($E3620,
Products!$A$1:$F$201,MATCH(Orders!J$1,Products!$A$1:$F$1,0),0)</f>
        <v>1538.7671398485211</v>
      </c>
    </row>
    <row r="3621" spans="1:10">
      <c r="A3621">
        <v>3620</v>
      </c>
      <c r="B3621" s="4">
        <v>45048</v>
      </c>
      <c r="C3621" s="10">
        <f>DATE(YEAR(orders[[#This Row],[order_date]]), MONTH(orders[[#This Row],[order_date]]), 1)</f>
        <v>45047</v>
      </c>
      <c r="D3621" t="s">
        <v>2803</v>
      </c>
      <c r="E3621" t="s">
        <v>566</v>
      </c>
      <c r="F3621" t="str">
        <f>VLOOKUP(orders[[#This Row],[product_id]],Products!A:C,3,0)</f>
        <v>Electronics</v>
      </c>
      <c r="G3621">
        <v>3</v>
      </c>
      <c r="H3621" s="6">
        <v>0.11382294402476567</v>
      </c>
      <c r="I3621" s="2">
        <f>VLOOKUP($E3621,
Products!$A$1:$F$201,MATCH(Orders!I$1,Products!$A$1:$F$1,0),0)</f>
        <v>16858.5225334635</v>
      </c>
      <c r="J3621" s="2">
        <f>VLOOKUP($E3621,
Products!$A$1:$F$201,MATCH(Orders!J$1,Products!$A$1:$F$1,0),0)</f>
        <v>11855.743620634101</v>
      </c>
    </row>
    <row r="3622" spans="1:10">
      <c r="A3622">
        <v>3621</v>
      </c>
      <c r="B3622" s="4">
        <v>45575</v>
      </c>
      <c r="C3622" s="10">
        <f>DATE(YEAR(orders[[#This Row],[order_date]]), MONTH(orders[[#This Row],[order_date]]), 1)</f>
        <v>45566</v>
      </c>
      <c r="D3622" t="s">
        <v>3787</v>
      </c>
      <c r="E3622" t="s">
        <v>623</v>
      </c>
      <c r="F3622" t="str">
        <f>VLOOKUP(orders[[#This Row],[product_id]],Products!A:C,3,0)</f>
        <v>Electronics</v>
      </c>
      <c r="G3622">
        <v>2</v>
      </c>
      <c r="H3622" s="6">
        <v>0.14855304119581964</v>
      </c>
      <c r="I3622" s="2">
        <f>VLOOKUP($E3622,
Products!$A$1:$F$201,MATCH(Orders!I$1,Products!$A$1:$F$1,0),0)</f>
        <v>27422.76406600175</v>
      </c>
      <c r="J3622" s="2">
        <f>VLOOKUP($E3622,
Products!$A$1:$F$201,MATCH(Orders!J$1,Products!$A$1:$F$1,0),0)</f>
        <v>18707.390708641691</v>
      </c>
    </row>
    <row r="3623" spans="1:10">
      <c r="A3623">
        <v>3622</v>
      </c>
      <c r="B3623" s="4">
        <v>45518</v>
      </c>
      <c r="C3623" s="10">
        <f>DATE(YEAR(orders[[#This Row],[order_date]]), MONTH(orders[[#This Row],[order_date]]), 1)</f>
        <v>45505</v>
      </c>
      <c r="D3623" t="s">
        <v>3880</v>
      </c>
      <c r="E3623" t="s">
        <v>584</v>
      </c>
      <c r="F3623" t="str">
        <f>VLOOKUP(orders[[#This Row],[product_id]],Products!A:C,3,0)</f>
        <v>Electronics</v>
      </c>
      <c r="G3623">
        <v>1</v>
      </c>
      <c r="H3623" s="6">
        <v>0.22226667642661896</v>
      </c>
      <c r="I3623" s="2">
        <f>VLOOKUP($E3623,
Products!$A$1:$F$201,MATCH(Orders!I$1,Products!$A$1:$F$1,0),0)</f>
        <v>22521.77465591731</v>
      </c>
      <c r="J3623" s="2">
        <f>VLOOKUP($E3623,
Products!$A$1:$F$201,MATCH(Orders!J$1,Products!$A$1:$F$1,0),0)</f>
        <v>15596.91628423841</v>
      </c>
    </row>
    <row r="3624" spans="1:10">
      <c r="A3624">
        <v>3623</v>
      </c>
      <c r="B3624" s="4">
        <v>45796</v>
      </c>
      <c r="C3624" s="10">
        <f>DATE(YEAR(orders[[#This Row],[order_date]]), MONTH(orders[[#This Row],[order_date]]), 1)</f>
        <v>45778</v>
      </c>
      <c r="D3624" t="s">
        <v>4639</v>
      </c>
      <c r="E3624" t="s">
        <v>576</v>
      </c>
      <c r="F3624" t="str">
        <f>VLOOKUP(orders[[#This Row],[product_id]],Products!A:C,3,0)</f>
        <v>Electronics</v>
      </c>
      <c r="G3624">
        <v>3</v>
      </c>
      <c r="H3624" s="6">
        <v>0.1918642552059642</v>
      </c>
      <c r="I3624" s="2">
        <f>VLOOKUP($E3624,
Products!$A$1:$F$201,MATCH(Orders!I$1,Products!$A$1:$F$1,0),0)</f>
        <v>12571.90922514794</v>
      </c>
      <c r="J3624" s="2">
        <f>VLOOKUP($E3624,
Products!$A$1:$F$201,MATCH(Orders!J$1,Products!$A$1:$F$1,0),0)</f>
        <v>9314.5536289888332</v>
      </c>
    </row>
    <row r="3625" spans="1:10">
      <c r="A3625">
        <v>3624</v>
      </c>
      <c r="B3625" s="4">
        <v>44985</v>
      </c>
      <c r="C3625" s="10">
        <f>DATE(YEAR(orders[[#This Row],[order_date]]), MONTH(orders[[#This Row],[order_date]]), 1)</f>
        <v>44958</v>
      </c>
      <c r="D3625" t="s">
        <v>1093</v>
      </c>
      <c r="E3625" t="s">
        <v>676</v>
      </c>
      <c r="F3625" t="str">
        <f>VLOOKUP(orders[[#This Row],[product_id]],Products!A:C,3,0)</f>
        <v>Electronics</v>
      </c>
      <c r="G3625">
        <v>2</v>
      </c>
      <c r="H3625" s="6">
        <v>0.18424221727128509</v>
      </c>
      <c r="I3625" s="2">
        <f>VLOOKUP($E3625,
Products!$A$1:$F$201,MATCH(Orders!I$1,Products!$A$1:$F$1,0),0)</f>
        <v>30008.64884218746</v>
      </c>
      <c r="J3625" s="2">
        <f>VLOOKUP($E3625,
Products!$A$1:$F$201,MATCH(Orders!J$1,Products!$A$1:$F$1,0),0)</f>
        <v>19907.2372539471</v>
      </c>
    </row>
    <row r="3626" spans="1:10">
      <c r="A3626">
        <v>3625</v>
      </c>
      <c r="B3626" s="4">
        <v>45227</v>
      </c>
      <c r="C3626" s="10">
        <f>DATE(YEAR(orders[[#This Row],[order_date]]), MONTH(orders[[#This Row],[order_date]]), 1)</f>
        <v>45200</v>
      </c>
      <c r="D3626" t="s">
        <v>3138</v>
      </c>
      <c r="E3626" t="s">
        <v>593</v>
      </c>
      <c r="F3626" t="str">
        <f>VLOOKUP(orders[[#This Row],[product_id]],Products!A:C,3,0)</f>
        <v>Electronics</v>
      </c>
      <c r="G3626">
        <v>1</v>
      </c>
      <c r="H3626" s="6">
        <v>0.2111788693468335</v>
      </c>
      <c r="I3626" s="2">
        <f>VLOOKUP($E3626,
Products!$A$1:$F$201,MATCH(Orders!I$1,Products!$A$1:$F$1,0),0)</f>
        <v>2667.7858525453248</v>
      </c>
      <c r="J3626" s="2">
        <f>VLOOKUP($E3626,
Products!$A$1:$F$201,MATCH(Orders!J$1,Products!$A$1:$F$1,0),0)</f>
        <v>1797.4955098065359</v>
      </c>
    </row>
    <row r="3627" spans="1:10">
      <c r="A3627">
        <v>3626</v>
      </c>
      <c r="B3627" s="4">
        <v>45479</v>
      </c>
      <c r="C3627" s="10">
        <f>DATE(YEAR(orders[[#This Row],[order_date]]), MONTH(orders[[#This Row],[order_date]]), 1)</f>
        <v>45474</v>
      </c>
      <c r="D3627" t="s">
        <v>1004</v>
      </c>
      <c r="E3627" t="s">
        <v>592</v>
      </c>
      <c r="F3627" t="str">
        <f>VLOOKUP(orders[[#This Row],[product_id]],Products!A:C,3,0)</f>
        <v>Electronics</v>
      </c>
      <c r="G3627">
        <v>2</v>
      </c>
      <c r="H3627" s="6">
        <v>0.10599732664394713</v>
      </c>
      <c r="I3627" s="2">
        <f>VLOOKUP($E3627,
Products!$A$1:$F$201,MATCH(Orders!I$1,Products!$A$1:$F$1,0),0)</f>
        <v>12221.95918536383</v>
      </c>
      <c r="J3627" s="2">
        <f>VLOOKUP($E3627,
Products!$A$1:$F$201,MATCH(Orders!J$1,Products!$A$1:$F$1,0),0)</f>
        <v>9737.7215556427309</v>
      </c>
    </row>
    <row r="3628" spans="1:10">
      <c r="A3628">
        <v>3627</v>
      </c>
      <c r="B3628" s="4">
        <v>45325</v>
      </c>
      <c r="C3628" s="10">
        <f>DATE(YEAR(orders[[#This Row],[order_date]]), MONTH(orders[[#This Row],[order_date]]), 1)</f>
        <v>45323</v>
      </c>
      <c r="D3628" t="s">
        <v>1044</v>
      </c>
      <c r="E3628" t="s">
        <v>644</v>
      </c>
      <c r="F3628" t="str">
        <f>VLOOKUP(orders[[#This Row],[product_id]],Products!A:C,3,0)</f>
        <v>Appliances</v>
      </c>
      <c r="G3628">
        <v>2</v>
      </c>
      <c r="H3628" s="6">
        <v>0.12632525716981485</v>
      </c>
      <c r="I3628" s="2">
        <f>VLOOKUP($E3628,
Products!$A$1:$F$201,MATCH(Orders!I$1,Products!$A$1:$F$1,0),0)</f>
        <v>2076.3860361463489</v>
      </c>
      <c r="J3628" s="2">
        <f>VLOOKUP($E3628,
Products!$A$1:$F$201,MATCH(Orders!J$1,Products!$A$1:$F$1,0),0)</f>
        <v>1496.280632568785</v>
      </c>
    </row>
    <row r="3629" spans="1:10">
      <c r="A3629">
        <v>3628</v>
      </c>
      <c r="B3629" s="4">
        <v>45441</v>
      </c>
      <c r="C3629" s="10">
        <f>DATE(YEAR(orders[[#This Row],[order_date]]), MONTH(orders[[#This Row],[order_date]]), 1)</f>
        <v>45413</v>
      </c>
      <c r="D3629" t="s">
        <v>4166</v>
      </c>
      <c r="E3629" t="s">
        <v>593</v>
      </c>
      <c r="F3629" t="str">
        <f>VLOOKUP(orders[[#This Row],[product_id]],Products!A:C,3,0)</f>
        <v>Electronics</v>
      </c>
      <c r="G3629">
        <v>3</v>
      </c>
      <c r="H3629" s="6">
        <v>0.12868973959776775</v>
      </c>
      <c r="I3629" s="2">
        <f>VLOOKUP($E3629,
Products!$A$1:$F$201,MATCH(Orders!I$1,Products!$A$1:$F$1,0),0)</f>
        <v>2667.7858525453248</v>
      </c>
      <c r="J3629" s="2">
        <f>VLOOKUP($E3629,
Products!$A$1:$F$201,MATCH(Orders!J$1,Products!$A$1:$F$1,0),0)</f>
        <v>1797.4955098065359</v>
      </c>
    </row>
    <row r="3630" spans="1:10">
      <c r="A3630">
        <v>3629</v>
      </c>
      <c r="B3630" s="4">
        <v>45731</v>
      </c>
      <c r="C3630" s="10">
        <f>DATE(YEAR(orders[[#This Row],[order_date]]), MONTH(orders[[#This Row],[order_date]]), 1)</f>
        <v>45717</v>
      </c>
      <c r="D3630" t="s">
        <v>1179</v>
      </c>
      <c r="E3630" t="s">
        <v>638</v>
      </c>
      <c r="F3630" t="str">
        <f>VLOOKUP(orders[[#This Row],[product_id]],Products!A:C,3,0)</f>
        <v>Electronics</v>
      </c>
      <c r="G3630">
        <v>1</v>
      </c>
      <c r="H3630" s="6">
        <v>0.11227559264037308</v>
      </c>
      <c r="I3630" s="2">
        <f>VLOOKUP($E3630,
Products!$A$1:$F$201,MATCH(Orders!I$1,Products!$A$1:$F$1,0),0)</f>
        <v>11118.17778596276</v>
      </c>
      <c r="J3630" s="2">
        <f>VLOOKUP($E3630,
Products!$A$1:$F$201,MATCH(Orders!J$1,Products!$A$1:$F$1,0),0)</f>
        <v>7887.697719413397</v>
      </c>
    </row>
    <row r="3631" spans="1:10">
      <c r="A3631">
        <v>3630</v>
      </c>
      <c r="B3631" s="4">
        <v>45424</v>
      </c>
      <c r="C3631" s="10">
        <f>DATE(YEAR(orders[[#This Row],[order_date]]), MONTH(orders[[#This Row],[order_date]]), 1)</f>
        <v>45413</v>
      </c>
      <c r="D3631" t="s">
        <v>1321</v>
      </c>
      <c r="E3631" t="s">
        <v>691</v>
      </c>
      <c r="F3631" t="str">
        <f>VLOOKUP(orders[[#This Row],[product_id]],Products!A:C,3,0)</f>
        <v>Appliances</v>
      </c>
      <c r="G3631">
        <v>3</v>
      </c>
      <c r="H3631" s="6">
        <v>0.13632200927240321</v>
      </c>
      <c r="I3631" s="2">
        <f>VLOOKUP($E3631,
Products!$A$1:$F$201,MATCH(Orders!I$1,Products!$A$1:$F$1,0),0)</f>
        <v>2337.6024778940591</v>
      </c>
      <c r="J3631" s="2">
        <f>VLOOKUP($E3631,
Products!$A$1:$F$201,MATCH(Orders!J$1,Products!$A$1:$F$1,0),0)</f>
        <v>1616.9957885138581</v>
      </c>
    </row>
    <row r="3632" spans="1:10">
      <c r="A3632">
        <v>3631</v>
      </c>
      <c r="B3632" s="4">
        <v>45868</v>
      </c>
      <c r="C3632" s="10">
        <f>DATE(YEAR(orders[[#This Row],[order_date]]), MONTH(orders[[#This Row],[order_date]]), 1)</f>
        <v>45839</v>
      </c>
      <c r="D3632" t="s">
        <v>4579</v>
      </c>
      <c r="E3632" t="s">
        <v>544</v>
      </c>
      <c r="F3632" t="str">
        <f>VLOOKUP(orders[[#This Row],[product_id]],Products!A:C,3,0)</f>
        <v>Electronics</v>
      </c>
      <c r="G3632">
        <v>2</v>
      </c>
      <c r="H3632" s="6">
        <v>0.2053535427395323</v>
      </c>
      <c r="I3632" s="2">
        <f>VLOOKUP($E3632,
Products!$A$1:$F$201,MATCH(Orders!I$1,Products!$A$1:$F$1,0),0)</f>
        <v>16273.22789477584</v>
      </c>
      <c r="J3632" s="2">
        <f>VLOOKUP($E3632,
Products!$A$1:$F$201,MATCH(Orders!J$1,Products!$A$1:$F$1,0),0)</f>
        <v>12683.607953986329</v>
      </c>
    </row>
    <row r="3633" spans="1:10">
      <c r="A3633">
        <v>3632</v>
      </c>
      <c r="B3633" s="4">
        <v>45454</v>
      </c>
      <c r="C3633" s="10">
        <f>DATE(YEAR(orders[[#This Row],[order_date]]), MONTH(orders[[#This Row],[order_date]]), 1)</f>
        <v>45444</v>
      </c>
      <c r="D3633" t="s">
        <v>1667</v>
      </c>
      <c r="E3633" t="s">
        <v>681</v>
      </c>
      <c r="F3633" t="str">
        <f>VLOOKUP(orders[[#This Row],[product_id]],Products!A:C,3,0)</f>
        <v>Appliances</v>
      </c>
      <c r="G3633">
        <v>3</v>
      </c>
      <c r="H3633" s="6">
        <v>8.5473817300401503E-2</v>
      </c>
      <c r="I3633" s="2">
        <f>VLOOKUP($E3633,
Products!$A$1:$F$201,MATCH(Orders!I$1,Products!$A$1:$F$1,0),0)</f>
        <v>2080.3641662770501</v>
      </c>
      <c r="J3633" s="2">
        <f>VLOOKUP($E3633,
Products!$A$1:$F$201,MATCH(Orders!J$1,Products!$A$1:$F$1,0),0)</f>
        <v>1566.754559891986</v>
      </c>
    </row>
    <row r="3634" spans="1:10">
      <c r="A3634">
        <v>3633</v>
      </c>
      <c r="B3634" s="4">
        <v>45324</v>
      </c>
      <c r="C3634" s="10">
        <f>DATE(YEAR(orders[[#This Row],[order_date]]), MONTH(orders[[#This Row],[order_date]]), 1)</f>
        <v>45323</v>
      </c>
      <c r="D3634" t="s">
        <v>1497</v>
      </c>
      <c r="E3634" t="s">
        <v>585</v>
      </c>
      <c r="F3634" t="str">
        <f>VLOOKUP(orders[[#This Row],[product_id]],Products!A:C,3,0)</f>
        <v>Appliances</v>
      </c>
      <c r="G3634">
        <v>1</v>
      </c>
      <c r="H3634" s="6">
        <v>0.13239048654624075</v>
      </c>
      <c r="I3634" s="2">
        <f>VLOOKUP($E3634,
Products!$A$1:$F$201,MATCH(Orders!I$1,Products!$A$1:$F$1,0),0)</f>
        <v>24049.2355837664</v>
      </c>
      <c r="J3634" s="2">
        <f>VLOOKUP($E3634,
Products!$A$1:$F$201,MATCH(Orders!J$1,Products!$A$1:$F$1,0),0)</f>
        <v>19053.338129326308</v>
      </c>
    </row>
    <row r="3635" spans="1:10">
      <c r="A3635">
        <v>3634</v>
      </c>
      <c r="B3635" s="4">
        <v>45362</v>
      </c>
      <c r="C3635" s="10">
        <f>DATE(YEAR(orders[[#This Row],[order_date]]), MONTH(orders[[#This Row],[order_date]]), 1)</f>
        <v>45352</v>
      </c>
      <c r="D3635" t="s">
        <v>3919</v>
      </c>
      <c r="E3635" t="s">
        <v>525</v>
      </c>
      <c r="F3635" t="str">
        <f>VLOOKUP(orders[[#This Row],[product_id]],Products!A:C,3,0)</f>
        <v>Electronics</v>
      </c>
      <c r="G3635">
        <v>2</v>
      </c>
      <c r="H3635" s="6">
        <v>0.10861104746532162</v>
      </c>
      <c r="I3635" s="2">
        <f>VLOOKUP($E3635,
Products!$A$1:$F$201,MATCH(Orders!I$1,Products!$A$1:$F$1,0),0)</f>
        <v>2441.7405612875209</v>
      </c>
      <c r="J3635" s="2">
        <f>VLOOKUP($E3635,
Products!$A$1:$F$201,MATCH(Orders!J$1,Products!$A$1:$F$1,0),0)</f>
        <v>1934.1373706011941</v>
      </c>
    </row>
    <row r="3636" spans="1:10">
      <c r="A3636">
        <v>3635</v>
      </c>
      <c r="B3636" s="4">
        <v>45766</v>
      </c>
      <c r="C3636" s="10">
        <f>DATE(YEAR(orders[[#This Row],[order_date]]), MONTH(orders[[#This Row],[order_date]]), 1)</f>
        <v>45748</v>
      </c>
      <c r="D3636" t="s">
        <v>4586</v>
      </c>
      <c r="E3636" t="s">
        <v>586</v>
      </c>
      <c r="F3636" t="str">
        <f>VLOOKUP(orders[[#This Row],[product_id]],Products!A:C,3,0)</f>
        <v>Appliances</v>
      </c>
      <c r="G3636">
        <v>3</v>
      </c>
      <c r="H3636" s="6">
        <v>0.10561136630022536</v>
      </c>
      <c r="I3636" s="2">
        <f>VLOOKUP($E3636,
Products!$A$1:$F$201,MATCH(Orders!I$1,Products!$A$1:$F$1,0),0)</f>
        <v>22928.971424497449</v>
      </c>
      <c r="J3636" s="2">
        <f>VLOOKUP($E3636,
Products!$A$1:$F$201,MATCH(Orders!J$1,Products!$A$1:$F$1,0),0)</f>
        <v>17801.356740692991</v>
      </c>
    </row>
    <row r="3637" spans="1:10">
      <c r="A3637">
        <v>3636</v>
      </c>
      <c r="B3637" s="4">
        <v>45286</v>
      </c>
      <c r="C3637" s="10">
        <f>DATE(YEAR(orders[[#This Row],[order_date]]), MONTH(orders[[#This Row],[order_date]]), 1)</f>
        <v>45261</v>
      </c>
      <c r="D3637" t="s">
        <v>1899</v>
      </c>
      <c r="E3637" t="s">
        <v>524</v>
      </c>
      <c r="F3637" t="str">
        <f>VLOOKUP(orders[[#This Row],[product_id]],Products!A:C,3,0)</f>
        <v>Electronics</v>
      </c>
      <c r="G3637">
        <v>1</v>
      </c>
      <c r="H3637" s="6">
        <v>0.12029138136220938</v>
      </c>
      <c r="I3637" s="2">
        <f>VLOOKUP($E3637,
Products!$A$1:$F$201,MATCH(Orders!I$1,Products!$A$1:$F$1,0),0)</f>
        <v>13162.372749153699</v>
      </c>
      <c r="J3637" s="2">
        <f>VLOOKUP($E3637,
Products!$A$1:$F$201,MATCH(Orders!J$1,Products!$A$1:$F$1,0),0)</f>
        <v>8772.7564251238819</v>
      </c>
    </row>
    <row r="3638" spans="1:10">
      <c r="A3638">
        <v>3637</v>
      </c>
      <c r="B3638" s="4">
        <v>45790</v>
      </c>
      <c r="C3638" s="10">
        <f>DATE(YEAR(orders[[#This Row],[order_date]]), MONTH(orders[[#This Row],[order_date]]), 1)</f>
        <v>45778</v>
      </c>
      <c r="D3638" t="s">
        <v>718</v>
      </c>
      <c r="E3638" t="s">
        <v>693</v>
      </c>
      <c r="F3638" t="str">
        <f>VLOOKUP(orders[[#This Row],[product_id]],Products!A:C,3,0)</f>
        <v>Appliances</v>
      </c>
      <c r="G3638">
        <v>3</v>
      </c>
      <c r="H3638" s="6">
        <v>0.11648896436243225</v>
      </c>
      <c r="I3638" s="2">
        <f>VLOOKUP($E3638,
Products!$A$1:$F$201,MATCH(Orders!I$1,Products!$A$1:$F$1,0),0)</f>
        <v>2037.67513915007</v>
      </c>
      <c r="J3638" s="2">
        <f>VLOOKUP($E3638,
Products!$A$1:$F$201,MATCH(Orders!J$1,Products!$A$1:$F$1,0),0)</f>
        <v>1374.1566876520769</v>
      </c>
    </row>
    <row r="3639" spans="1:10">
      <c r="A3639">
        <v>3638</v>
      </c>
      <c r="B3639" s="4">
        <v>45560</v>
      </c>
      <c r="C3639" s="10">
        <f>DATE(YEAR(orders[[#This Row],[order_date]]), MONTH(orders[[#This Row],[order_date]]), 1)</f>
        <v>45536</v>
      </c>
      <c r="D3639" t="s">
        <v>4446</v>
      </c>
      <c r="E3639" t="s">
        <v>659</v>
      </c>
      <c r="F3639" t="str">
        <f>VLOOKUP(orders[[#This Row],[product_id]],Products!A:C,3,0)</f>
        <v>Appliances</v>
      </c>
      <c r="G3639">
        <v>2</v>
      </c>
      <c r="H3639" s="6">
        <v>0.11680062353674335</v>
      </c>
      <c r="I3639" s="2">
        <f>VLOOKUP($E3639,
Products!$A$1:$F$201,MATCH(Orders!I$1,Products!$A$1:$F$1,0),0)</f>
        <v>25646.095965041459</v>
      </c>
      <c r="J3639" s="2">
        <f>VLOOKUP($E3639,
Products!$A$1:$F$201,MATCH(Orders!J$1,Products!$A$1:$F$1,0),0)</f>
        <v>18749.646593308222</v>
      </c>
    </row>
    <row r="3640" spans="1:10">
      <c r="A3640">
        <v>3639</v>
      </c>
      <c r="B3640" s="4">
        <v>45140</v>
      </c>
      <c r="C3640" s="10">
        <f>DATE(YEAR(orders[[#This Row],[order_date]]), MONTH(orders[[#This Row],[order_date]]), 1)</f>
        <v>45139</v>
      </c>
      <c r="D3640" t="s">
        <v>1154</v>
      </c>
      <c r="E3640" t="s">
        <v>658</v>
      </c>
      <c r="F3640" t="str">
        <f>VLOOKUP(orders[[#This Row],[product_id]],Products!A:C,3,0)</f>
        <v>Electronics</v>
      </c>
      <c r="G3640">
        <v>2</v>
      </c>
      <c r="H3640" s="6">
        <v>0.1516473579281466</v>
      </c>
      <c r="I3640" s="2">
        <f>VLOOKUP($E3640,
Products!$A$1:$F$201,MATCH(Orders!I$1,Products!$A$1:$F$1,0),0)</f>
        <v>2455.4664524813788</v>
      </c>
      <c r="J3640" s="2">
        <f>VLOOKUP($E3640,
Products!$A$1:$F$201,MATCH(Orders!J$1,Products!$A$1:$F$1,0),0)</f>
        <v>1763.2139459131699</v>
      </c>
    </row>
    <row r="3641" spans="1:10">
      <c r="A3641">
        <v>3640</v>
      </c>
      <c r="B3641" s="4">
        <v>45842</v>
      </c>
      <c r="C3641" s="10">
        <f>DATE(YEAR(orders[[#This Row],[order_date]]), MONTH(orders[[#This Row],[order_date]]), 1)</f>
        <v>45839</v>
      </c>
      <c r="D3641" t="s">
        <v>2927</v>
      </c>
      <c r="E3641" t="s">
        <v>648</v>
      </c>
      <c r="F3641" t="str">
        <f>VLOOKUP(orders[[#This Row],[product_id]],Products!A:C,3,0)</f>
        <v>Electronics</v>
      </c>
      <c r="G3641">
        <v>1</v>
      </c>
      <c r="H3641" s="6">
        <v>0.16667266237869355</v>
      </c>
      <c r="I3641" s="2">
        <f>VLOOKUP($E3641,
Products!$A$1:$F$201,MATCH(Orders!I$1,Products!$A$1:$F$1,0),0)</f>
        <v>11049.50250218974</v>
      </c>
      <c r="J3641" s="2">
        <f>VLOOKUP($E3641,
Products!$A$1:$F$201,MATCH(Orders!J$1,Products!$A$1:$F$1,0),0)</f>
        <v>7252.1207539007246</v>
      </c>
    </row>
    <row r="3642" spans="1:10">
      <c r="A3642">
        <v>3641</v>
      </c>
      <c r="B3642" s="4">
        <v>45518</v>
      </c>
      <c r="C3642" s="10">
        <f>DATE(YEAR(orders[[#This Row],[order_date]]), MONTH(orders[[#This Row],[order_date]]), 1)</f>
        <v>45505</v>
      </c>
      <c r="D3642" t="s">
        <v>2403</v>
      </c>
      <c r="E3642" t="s">
        <v>654</v>
      </c>
      <c r="F3642" t="str">
        <f>VLOOKUP(orders[[#This Row],[product_id]],Products!A:C,3,0)</f>
        <v>Electronics</v>
      </c>
      <c r="G3642">
        <v>2</v>
      </c>
      <c r="H3642" s="6">
        <v>0.21138067433654104</v>
      </c>
      <c r="I3642" s="2">
        <f>VLOOKUP($E3642,
Products!$A$1:$F$201,MATCH(Orders!I$1,Products!$A$1:$F$1,0),0)</f>
        <v>2480.90324078101</v>
      </c>
      <c r="J3642" s="2">
        <f>VLOOKUP($E3642,
Products!$A$1:$F$201,MATCH(Orders!J$1,Products!$A$1:$F$1,0),0)</f>
        <v>1964.543440578911</v>
      </c>
    </row>
    <row r="3643" spans="1:10">
      <c r="A3643">
        <v>3642</v>
      </c>
      <c r="B3643" s="4">
        <v>45061</v>
      </c>
      <c r="C3643" s="10">
        <f>DATE(YEAR(orders[[#This Row],[order_date]]), MONTH(orders[[#This Row],[order_date]]), 1)</f>
        <v>45047</v>
      </c>
      <c r="D3643" t="s">
        <v>2688</v>
      </c>
      <c r="E3643" t="s">
        <v>680</v>
      </c>
      <c r="F3643" t="str">
        <f>VLOOKUP(orders[[#This Row],[product_id]],Products!A:C,3,0)</f>
        <v>Electronics</v>
      </c>
      <c r="G3643">
        <v>1</v>
      </c>
      <c r="H3643" s="6">
        <v>0.13410988111960981</v>
      </c>
      <c r="I3643" s="2">
        <f>VLOOKUP($E3643,
Products!$A$1:$F$201,MATCH(Orders!I$1,Products!$A$1:$F$1,0),0)</f>
        <v>31627.348891742429</v>
      </c>
      <c r="J3643" s="2">
        <f>VLOOKUP($E3643,
Products!$A$1:$F$201,MATCH(Orders!J$1,Products!$A$1:$F$1,0),0)</f>
        <v>23219.930812036979</v>
      </c>
    </row>
    <row r="3644" spans="1:10">
      <c r="A3644">
        <v>3643</v>
      </c>
      <c r="B3644" s="4">
        <v>45680</v>
      </c>
      <c r="C3644" s="10">
        <f>DATE(YEAR(orders[[#This Row],[order_date]]), MONTH(orders[[#This Row],[order_date]]), 1)</f>
        <v>45658</v>
      </c>
      <c r="D3644" t="s">
        <v>1861</v>
      </c>
      <c r="E3644" t="s">
        <v>668</v>
      </c>
      <c r="F3644" t="str">
        <f>VLOOKUP(orders[[#This Row],[product_id]],Products!A:C,3,0)</f>
        <v>Electronics</v>
      </c>
      <c r="G3644">
        <v>2</v>
      </c>
      <c r="H3644" s="6">
        <v>0.17125959558038023</v>
      </c>
      <c r="I3644" s="2">
        <f>VLOOKUP($E3644,
Products!$A$1:$F$201,MATCH(Orders!I$1,Products!$A$1:$F$1,0),0)</f>
        <v>23702.058773663419</v>
      </c>
      <c r="J3644" s="2">
        <f>VLOOKUP($E3644,
Products!$A$1:$F$201,MATCH(Orders!J$1,Products!$A$1:$F$1,0),0)</f>
        <v>17657.804767621328</v>
      </c>
    </row>
    <row r="3645" spans="1:10">
      <c r="A3645">
        <v>3644</v>
      </c>
      <c r="B3645" s="4">
        <v>45312</v>
      </c>
      <c r="C3645" s="10">
        <f>DATE(YEAR(orders[[#This Row],[order_date]]), MONTH(orders[[#This Row],[order_date]]), 1)</f>
        <v>45292</v>
      </c>
      <c r="D3645" t="s">
        <v>4317</v>
      </c>
      <c r="E3645" t="s">
        <v>677</v>
      </c>
      <c r="F3645" t="str">
        <f>VLOOKUP(orders[[#This Row],[product_id]],Products!A:C,3,0)</f>
        <v>Electronics</v>
      </c>
      <c r="G3645">
        <v>2</v>
      </c>
      <c r="H3645" s="6">
        <v>0.22230321424736502</v>
      </c>
      <c r="I3645" s="2">
        <f>VLOOKUP($E3645,
Products!$A$1:$F$201,MATCH(Orders!I$1,Products!$A$1:$F$1,0),0)</f>
        <v>11360.699432756561</v>
      </c>
      <c r="J3645" s="2">
        <f>VLOOKUP($E3645,
Products!$A$1:$F$201,MATCH(Orders!J$1,Products!$A$1:$F$1,0),0)</f>
        <v>8118.8949869342459</v>
      </c>
    </row>
    <row r="3646" spans="1:10">
      <c r="A3646">
        <v>3645</v>
      </c>
      <c r="B3646" s="4">
        <v>45315</v>
      </c>
      <c r="C3646" s="10">
        <f>DATE(YEAR(orders[[#This Row],[order_date]]), MONTH(orders[[#This Row],[order_date]]), 1)</f>
        <v>45292</v>
      </c>
      <c r="D3646" t="s">
        <v>3348</v>
      </c>
      <c r="E3646" t="s">
        <v>639</v>
      </c>
      <c r="F3646" t="str">
        <f>VLOOKUP(orders[[#This Row],[product_id]],Products!A:C,3,0)</f>
        <v>Appliances</v>
      </c>
      <c r="G3646">
        <v>1</v>
      </c>
      <c r="H3646" s="6">
        <v>7.7376620028772145E-2</v>
      </c>
      <c r="I3646" s="2">
        <f>VLOOKUP($E3646,
Products!$A$1:$F$201,MATCH(Orders!I$1,Products!$A$1:$F$1,0),0)</f>
        <v>2320.8560923599921</v>
      </c>
      <c r="J3646" s="2">
        <f>VLOOKUP($E3646,
Products!$A$1:$F$201,MATCH(Orders!J$1,Products!$A$1:$F$1,0),0)</f>
        <v>1750.110004830213</v>
      </c>
    </row>
    <row r="3647" spans="1:10">
      <c r="A3647">
        <v>3646</v>
      </c>
      <c r="B3647" s="4">
        <v>45670</v>
      </c>
      <c r="C3647" s="10">
        <f>DATE(YEAR(orders[[#This Row],[order_date]]), MONTH(orders[[#This Row],[order_date]]), 1)</f>
        <v>45658</v>
      </c>
      <c r="D3647" t="s">
        <v>2626</v>
      </c>
      <c r="E3647" t="s">
        <v>621</v>
      </c>
      <c r="F3647" t="str">
        <f>VLOOKUP(orders[[#This Row],[product_id]],Products!A:C,3,0)</f>
        <v>Electronics</v>
      </c>
      <c r="G3647">
        <v>2</v>
      </c>
      <c r="H3647" s="6">
        <v>0.18359593676528171</v>
      </c>
      <c r="I3647" s="2">
        <f>VLOOKUP($E3647,
Products!$A$1:$F$201,MATCH(Orders!I$1,Products!$A$1:$F$1,0),0)</f>
        <v>11784.05708818019</v>
      </c>
      <c r="J3647" s="2">
        <f>VLOOKUP($E3647,
Products!$A$1:$F$201,MATCH(Orders!J$1,Products!$A$1:$F$1,0),0)</f>
        <v>7779.8525757032758</v>
      </c>
    </row>
    <row r="3648" spans="1:10">
      <c r="A3648">
        <v>3647</v>
      </c>
      <c r="B3648" s="4">
        <v>45630</v>
      </c>
      <c r="C3648" s="10">
        <f>DATE(YEAR(orders[[#This Row],[order_date]]), MONTH(orders[[#This Row],[order_date]]), 1)</f>
        <v>45627</v>
      </c>
      <c r="D3648" t="s">
        <v>3685</v>
      </c>
      <c r="E3648" t="s">
        <v>606</v>
      </c>
      <c r="F3648" t="str">
        <f>VLOOKUP(orders[[#This Row],[product_id]],Products!A:C,3,0)</f>
        <v>Appliances</v>
      </c>
      <c r="G3648">
        <v>2</v>
      </c>
      <c r="H3648" s="6">
        <v>0.12777149489078946</v>
      </c>
      <c r="I3648" s="2">
        <f>VLOOKUP($E3648,
Products!$A$1:$F$201,MATCH(Orders!I$1,Products!$A$1:$F$1,0),0)</f>
        <v>2163.0020078909042</v>
      </c>
      <c r="J3648" s="2">
        <f>VLOOKUP($E3648,
Products!$A$1:$F$201,MATCH(Orders!J$1,Products!$A$1:$F$1,0),0)</f>
        <v>1416.078554182008</v>
      </c>
    </row>
    <row r="3649" spans="1:10">
      <c r="A3649">
        <v>3648</v>
      </c>
      <c r="B3649" s="4">
        <v>45851</v>
      </c>
      <c r="C3649" s="10">
        <f>DATE(YEAR(orders[[#This Row],[order_date]]), MONTH(orders[[#This Row],[order_date]]), 1)</f>
        <v>45839</v>
      </c>
      <c r="D3649" t="s">
        <v>2604</v>
      </c>
      <c r="E3649" t="s">
        <v>656</v>
      </c>
      <c r="F3649" t="str">
        <f>VLOOKUP(orders[[#This Row],[product_id]],Products!A:C,3,0)</f>
        <v>Electronics</v>
      </c>
      <c r="G3649">
        <v>1</v>
      </c>
      <c r="H3649" s="6">
        <v>0.19472993186179027</v>
      </c>
      <c r="I3649" s="2">
        <f>VLOOKUP($E3649,
Products!$A$1:$F$201,MATCH(Orders!I$1,Products!$A$1:$F$1,0),0)</f>
        <v>30485.811519789549</v>
      </c>
      <c r="J3649" s="2">
        <f>VLOOKUP($E3649,
Products!$A$1:$F$201,MATCH(Orders!J$1,Products!$A$1:$F$1,0),0)</f>
        <v>23818.70129930825</v>
      </c>
    </row>
    <row r="3650" spans="1:10">
      <c r="A3650">
        <v>3649</v>
      </c>
      <c r="B3650" s="4">
        <v>45699</v>
      </c>
      <c r="C3650" s="10">
        <f>DATE(YEAR(orders[[#This Row],[order_date]]), MONTH(orders[[#This Row],[order_date]]), 1)</f>
        <v>45689</v>
      </c>
      <c r="D3650" t="s">
        <v>3022</v>
      </c>
      <c r="E3650" t="s">
        <v>544</v>
      </c>
      <c r="F3650" t="str">
        <f>VLOOKUP(orders[[#This Row],[product_id]],Products!A:C,3,0)</f>
        <v>Electronics</v>
      </c>
      <c r="G3650">
        <v>1</v>
      </c>
      <c r="H3650" s="6">
        <v>0.17294417666844622</v>
      </c>
      <c r="I3650" s="2">
        <f>VLOOKUP($E3650,
Products!$A$1:$F$201,MATCH(Orders!I$1,Products!$A$1:$F$1,0),0)</f>
        <v>16273.22789477584</v>
      </c>
      <c r="J3650" s="2">
        <f>VLOOKUP($E3650,
Products!$A$1:$F$201,MATCH(Orders!J$1,Products!$A$1:$F$1,0),0)</f>
        <v>12683.607953986329</v>
      </c>
    </row>
    <row r="3651" spans="1:10">
      <c r="A3651">
        <v>3650</v>
      </c>
      <c r="B3651" s="4">
        <v>45790</v>
      </c>
      <c r="C3651" s="10">
        <f>DATE(YEAR(orders[[#This Row],[order_date]]), MONTH(orders[[#This Row],[order_date]]), 1)</f>
        <v>45778</v>
      </c>
      <c r="D3651" t="s">
        <v>1980</v>
      </c>
      <c r="E3651" t="s">
        <v>651</v>
      </c>
      <c r="F3651" t="str">
        <f>VLOOKUP(orders[[#This Row],[product_id]],Products!A:C,3,0)</f>
        <v>Electronics</v>
      </c>
      <c r="G3651">
        <v>2</v>
      </c>
      <c r="H3651" s="6">
        <v>0.12471345759762612</v>
      </c>
      <c r="I3651" s="2">
        <f>VLOOKUP($E3651,
Products!$A$1:$F$201,MATCH(Orders!I$1,Products!$A$1:$F$1,0),0)</f>
        <v>28622.091542973511</v>
      </c>
      <c r="J3651" s="2">
        <f>VLOOKUP($E3651,
Products!$A$1:$F$201,MATCH(Orders!J$1,Products!$A$1:$F$1,0),0)</f>
        <v>19327.527634039769</v>
      </c>
    </row>
    <row r="3652" spans="1:10">
      <c r="A3652">
        <v>3651</v>
      </c>
      <c r="B3652" s="4">
        <v>45986</v>
      </c>
      <c r="C3652" s="10">
        <f>DATE(YEAR(orders[[#This Row],[order_date]]), MONTH(orders[[#This Row],[order_date]]), 1)</f>
        <v>45962</v>
      </c>
      <c r="D3652" t="s">
        <v>2099</v>
      </c>
      <c r="E3652" t="s">
        <v>673</v>
      </c>
      <c r="F3652" t="str">
        <f>VLOOKUP(orders[[#This Row],[product_id]],Products!A:C,3,0)</f>
        <v>Electronics</v>
      </c>
      <c r="G3652">
        <v>3</v>
      </c>
      <c r="H3652" s="6">
        <v>0.1689171214632588</v>
      </c>
      <c r="I3652" s="2">
        <f>VLOOKUP($E3652,
Products!$A$1:$F$201,MATCH(Orders!I$1,Products!$A$1:$F$1,0),0)</f>
        <v>19770.070105413852</v>
      </c>
      <c r="J3652" s="2">
        <f>VLOOKUP($E3652,
Products!$A$1:$F$201,MATCH(Orders!J$1,Products!$A$1:$F$1,0),0)</f>
        <v>14414.291574648811</v>
      </c>
    </row>
    <row r="3653" spans="1:10">
      <c r="A3653">
        <v>3652</v>
      </c>
      <c r="B3653" s="4">
        <v>45005</v>
      </c>
      <c r="C3653" s="10">
        <f>DATE(YEAR(orders[[#This Row],[order_date]]), MONTH(orders[[#This Row],[order_date]]), 1)</f>
        <v>44986</v>
      </c>
      <c r="D3653" t="s">
        <v>3371</v>
      </c>
      <c r="E3653" t="s">
        <v>541</v>
      </c>
      <c r="F3653" t="str">
        <f>VLOOKUP(orders[[#This Row],[product_id]],Products!A:C,3,0)</f>
        <v>Appliances</v>
      </c>
      <c r="G3653">
        <v>1</v>
      </c>
      <c r="H3653" s="6">
        <v>0.11874336366945859</v>
      </c>
      <c r="I3653" s="2">
        <f>VLOOKUP($E3653,
Products!$A$1:$F$201,MATCH(Orders!I$1,Products!$A$1:$F$1,0),0)</f>
        <v>2390.3651642386908</v>
      </c>
      <c r="J3653" s="2">
        <f>VLOOKUP($E3653,
Products!$A$1:$F$201,MATCH(Orders!J$1,Products!$A$1:$F$1,0),0)</f>
        <v>1655.7504783617919</v>
      </c>
    </row>
    <row r="3654" spans="1:10">
      <c r="A3654">
        <v>3653</v>
      </c>
      <c r="B3654" s="4">
        <v>45600</v>
      </c>
      <c r="C3654" s="10">
        <f>DATE(YEAR(orders[[#This Row],[order_date]]), MONTH(orders[[#This Row],[order_date]]), 1)</f>
        <v>45597</v>
      </c>
      <c r="D3654" t="s">
        <v>1478</v>
      </c>
      <c r="E3654" t="s">
        <v>661</v>
      </c>
      <c r="F3654" t="str">
        <f>VLOOKUP(orders[[#This Row],[product_id]],Products!A:C,3,0)</f>
        <v>Electronics</v>
      </c>
      <c r="G3654">
        <v>3</v>
      </c>
      <c r="H3654" s="6">
        <v>0.19606427381504019</v>
      </c>
      <c r="I3654" s="2">
        <f>VLOOKUP($E3654,
Products!$A$1:$F$201,MATCH(Orders!I$1,Products!$A$1:$F$1,0),0)</f>
        <v>18760.038541255031</v>
      </c>
      <c r="J3654" s="2">
        <f>VLOOKUP($E3654,
Products!$A$1:$F$201,MATCH(Orders!J$1,Products!$A$1:$F$1,0),0)</f>
        <v>13545.127547708629</v>
      </c>
    </row>
    <row r="3655" spans="1:10">
      <c r="A3655">
        <v>3654</v>
      </c>
      <c r="B3655" s="4">
        <v>45238</v>
      </c>
      <c r="C3655" s="10">
        <f>DATE(YEAR(orders[[#This Row],[order_date]]), MONTH(orders[[#This Row],[order_date]]), 1)</f>
        <v>45231</v>
      </c>
      <c r="D3655" t="s">
        <v>3618</v>
      </c>
      <c r="E3655" t="s">
        <v>697</v>
      </c>
      <c r="F3655" t="str">
        <f>VLOOKUP(orders[[#This Row],[product_id]],Products!A:C,3,0)</f>
        <v>Electronics</v>
      </c>
      <c r="G3655">
        <v>1</v>
      </c>
      <c r="H3655" s="6">
        <v>0.14251505569886372</v>
      </c>
      <c r="I3655" s="2">
        <f>VLOOKUP($E3655,
Products!$A$1:$F$201,MATCH(Orders!I$1,Products!$A$1:$F$1,0),0)</f>
        <v>17528.463836680221</v>
      </c>
      <c r="J3655" s="2">
        <f>VLOOKUP($E3655,
Products!$A$1:$F$201,MATCH(Orders!J$1,Products!$A$1:$F$1,0),0)</f>
        <v>11565.98358924177</v>
      </c>
    </row>
    <row r="3656" spans="1:10">
      <c r="A3656">
        <v>3655</v>
      </c>
      <c r="B3656" s="4">
        <v>45130</v>
      </c>
      <c r="C3656" s="10">
        <f>DATE(YEAR(orders[[#This Row],[order_date]]), MONTH(orders[[#This Row],[order_date]]), 1)</f>
        <v>45108</v>
      </c>
      <c r="D3656" t="s">
        <v>3279</v>
      </c>
      <c r="E3656" t="s">
        <v>588</v>
      </c>
      <c r="F3656" t="str">
        <f>VLOOKUP(orders[[#This Row],[product_id]],Products!A:C,3,0)</f>
        <v>Electronics</v>
      </c>
      <c r="G3656">
        <v>1</v>
      </c>
      <c r="H3656" s="6">
        <v>0.24207188588333486</v>
      </c>
      <c r="I3656" s="2">
        <f>VLOOKUP($E3656,
Products!$A$1:$F$201,MATCH(Orders!I$1,Products!$A$1:$F$1,0),0)</f>
        <v>32539.342481911372</v>
      </c>
      <c r="J3656" s="2">
        <f>VLOOKUP($E3656,
Products!$A$1:$F$201,MATCH(Orders!J$1,Products!$A$1:$F$1,0),0)</f>
        <v>21531.252982830021</v>
      </c>
    </row>
    <row r="3657" spans="1:10">
      <c r="A3657">
        <v>3656</v>
      </c>
      <c r="B3657" s="4">
        <v>45911</v>
      </c>
      <c r="C3657" s="10">
        <f>DATE(YEAR(orders[[#This Row],[order_date]]), MONTH(orders[[#This Row],[order_date]]), 1)</f>
        <v>45901</v>
      </c>
      <c r="D3657" t="s">
        <v>2321</v>
      </c>
      <c r="E3657" t="s">
        <v>599</v>
      </c>
      <c r="F3657" t="str">
        <f>VLOOKUP(orders[[#This Row],[product_id]],Products!A:C,3,0)</f>
        <v>Electronics</v>
      </c>
      <c r="G3657">
        <v>1</v>
      </c>
      <c r="H3657" s="6">
        <v>0.15828711395369008</v>
      </c>
      <c r="I3657" s="2">
        <f>VLOOKUP($E3657,
Products!$A$1:$F$201,MATCH(Orders!I$1,Products!$A$1:$F$1,0),0)</f>
        <v>24019.70637428105</v>
      </c>
      <c r="J3657" s="2">
        <f>VLOOKUP($E3657,
Products!$A$1:$F$201,MATCH(Orders!J$1,Products!$A$1:$F$1,0),0)</f>
        <v>16602.559277417411</v>
      </c>
    </row>
    <row r="3658" spans="1:10">
      <c r="A3658">
        <v>3657</v>
      </c>
      <c r="B3658" s="4">
        <v>44943</v>
      </c>
      <c r="C3658" s="10">
        <f>DATE(YEAR(orders[[#This Row],[order_date]]), MONTH(orders[[#This Row],[order_date]]), 1)</f>
        <v>44927</v>
      </c>
      <c r="D3658" t="s">
        <v>1593</v>
      </c>
      <c r="E3658" t="s">
        <v>691</v>
      </c>
      <c r="F3658" t="str">
        <f>VLOOKUP(orders[[#This Row],[product_id]],Products!A:C,3,0)</f>
        <v>Appliances</v>
      </c>
      <c r="G3658">
        <v>2</v>
      </c>
      <c r="H3658" s="6">
        <v>8.7463545206451471E-2</v>
      </c>
      <c r="I3658" s="2">
        <f>VLOOKUP($E3658,
Products!$A$1:$F$201,MATCH(Orders!I$1,Products!$A$1:$F$1,0),0)</f>
        <v>2337.6024778940591</v>
      </c>
      <c r="J3658" s="2">
        <f>VLOOKUP($E3658,
Products!$A$1:$F$201,MATCH(Orders!J$1,Products!$A$1:$F$1,0),0)</f>
        <v>1616.9957885138581</v>
      </c>
    </row>
    <row r="3659" spans="1:10">
      <c r="A3659">
        <v>3658</v>
      </c>
      <c r="B3659" s="4">
        <v>45402</v>
      </c>
      <c r="C3659" s="10">
        <f>DATE(YEAR(orders[[#This Row],[order_date]]), MONTH(orders[[#This Row],[order_date]]), 1)</f>
        <v>45383</v>
      </c>
      <c r="D3659" t="s">
        <v>4283</v>
      </c>
      <c r="E3659" t="s">
        <v>671</v>
      </c>
      <c r="F3659" t="str">
        <f>VLOOKUP(orders[[#This Row],[product_id]],Products!A:C,3,0)</f>
        <v>Electronics</v>
      </c>
      <c r="G3659">
        <v>3</v>
      </c>
      <c r="H3659" s="6">
        <v>0.1924898415345779</v>
      </c>
      <c r="I3659" s="2">
        <f>VLOOKUP($E3659,
Products!$A$1:$F$201,MATCH(Orders!I$1,Products!$A$1:$F$1,0),0)</f>
        <v>20226.002416343759</v>
      </c>
      <c r="J3659" s="2">
        <f>VLOOKUP($E3659,
Products!$A$1:$F$201,MATCH(Orders!J$1,Products!$A$1:$F$1,0),0)</f>
        <v>13513.884167631189</v>
      </c>
    </row>
    <row r="3660" spans="1:10">
      <c r="A3660">
        <v>3659</v>
      </c>
      <c r="B3660" s="4">
        <v>45943</v>
      </c>
      <c r="C3660" s="10">
        <f>DATE(YEAR(orders[[#This Row],[order_date]]), MONTH(orders[[#This Row],[order_date]]), 1)</f>
        <v>45931</v>
      </c>
      <c r="D3660" t="s">
        <v>3425</v>
      </c>
      <c r="E3660" t="s">
        <v>677</v>
      </c>
      <c r="F3660" t="str">
        <f>VLOOKUP(orders[[#This Row],[product_id]],Products!A:C,3,0)</f>
        <v>Electronics</v>
      </c>
      <c r="G3660">
        <v>3</v>
      </c>
      <c r="H3660" s="6">
        <v>0.18534598265391153</v>
      </c>
      <c r="I3660" s="2">
        <f>VLOOKUP($E3660,
Products!$A$1:$F$201,MATCH(Orders!I$1,Products!$A$1:$F$1,0),0)</f>
        <v>11360.699432756561</v>
      </c>
      <c r="J3660" s="2">
        <f>VLOOKUP($E3660,
Products!$A$1:$F$201,MATCH(Orders!J$1,Products!$A$1:$F$1,0),0)</f>
        <v>8118.8949869342459</v>
      </c>
    </row>
    <row r="3661" spans="1:10">
      <c r="A3661">
        <v>3660</v>
      </c>
      <c r="B3661" s="4">
        <v>45136</v>
      </c>
      <c r="C3661" s="10">
        <f>DATE(YEAR(orders[[#This Row],[order_date]]), MONTH(orders[[#This Row],[order_date]]), 1)</f>
        <v>45108</v>
      </c>
      <c r="D3661" t="s">
        <v>2931</v>
      </c>
      <c r="E3661" t="s">
        <v>507</v>
      </c>
      <c r="F3661" t="str">
        <f>VLOOKUP(orders[[#This Row],[product_id]],Products!A:C,3,0)</f>
        <v>Electronics</v>
      </c>
      <c r="G3661">
        <v>1</v>
      </c>
      <c r="H3661" s="6">
        <v>0.14356540327476</v>
      </c>
      <c r="I3661" s="2">
        <f>VLOOKUP($E3661,
Products!$A$1:$F$201,MATCH(Orders!I$1,Products!$A$1:$F$1,0),0)</f>
        <v>28502.89768049858</v>
      </c>
      <c r="J3661" s="2">
        <f>VLOOKUP($E3661,
Products!$A$1:$F$201,MATCH(Orders!J$1,Products!$A$1:$F$1,0),0)</f>
        <v>20477.83623923226</v>
      </c>
    </row>
    <row r="3662" spans="1:10">
      <c r="A3662">
        <v>3661</v>
      </c>
      <c r="B3662" s="4">
        <v>45425</v>
      </c>
      <c r="C3662" s="10">
        <f>DATE(YEAR(orders[[#This Row],[order_date]]), MONTH(orders[[#This Row],[order_date]]), 1)</f>
        <v>45413</v>
      </c>
      <c r="D3662" t="s">
        <v>4444</v>
      </c>
      <c r="E3662" t="s">
        <v>578</v>
      </c>
      <c r="F3662" t="str">
        <f>VLOOKUP(orders[[#This Row],[product_id]],Products!A:C,3,0)</f>
        <v>Electronics</v>
      </c>
      <c r="G3662">
        <v>3</v>
      </c>
      <c r="H3662" s="6">
        <v>0.17006176755399749</v>
      </c>
      <c r="I3662" s="2">
        <f>VLOOKUP($E3662,
Products!$A$1:$F$201,MATCH(Orders!I$1,Products!$A$1:$F$1,0),0)</f>
        <v>2632.553295816565</v>
      </c>
      <c r="J3662" s="2">
        <f>VLOOKUP($E3662,
Products!$A$1:$F$201,MATCH(Orders!J$1,Products!$A$1:$F$1,0),0)</f>
        <v>1732.316114566717</v>
      </c>
    </row>
    <row r="3663" spans="1:10">
      <c r="A3663">
        <v>3662</v>
      </c>
      <c r="B3663" s="4">
        <v>45355</v>
      </c>
      <c r="C3663" s="10">
        <f>DATE(YEAR(orders[[#This Row],[order_date]]), MONTH(orders[[#This Row],[order_date]]), 1)</f>
        <v>45352</v>
      </c>
      <c r="D3663" t="s">
        <v>4324</v>
      </c>
      <c r="E3663" t="s">
        <v>540</v>
      </c>
      <c r="F3663" t="str">
        <f>VLOOKUP(orders[[#This Row],[product_id]],Products!A:C,3,0)</f>
        <v>Electronics</v>
      </c>
      <c r="G3663">
        <v>2</v>
      </c>
      <c r="H3663" s="6">
        <v>0.14987690299201797</v>
      </c>
      <c r="I3663" s="2">
        <f>VLOOKUP($E3663,
Products!$A$1:$F$201,MATCH(Orders!I$1,Products!$A$1:$F$1,0),0)</f>
        <v>27903.66571841111</v>
      </c>
      <c r="J3663" s="2">
        <f>VLOOKUP($E3663,
Products!$A$1:$F$201,MATCH(Orders!J$1,Products!$A$1:$F$1,0),0)</f>
        <v>20363.814715502049</v>
      </c>
    </row>
    <row r="3664" spans="1:10">
      <c r="A3664">
        <v>3663</v>
      </c>
      <c r="B3664" s="4">
        <v>44984</v>
      </c>
      <c r="C3664" s="10">
        <f>DATE(YEAR(orders[[#This Row],[order_date]]), MONTH(orders[[#This Row],[order_date]]), 1)</f>
        <v>44958</v>
      </c>
      <c r="D3664" t="s">
        <v>3012</v>
      </c>
      <c r="E3664" t="s">
        <v>634</v>
      </c>
      <c r="F3664" t="str">
        <f>VLOOKUP(orders[[#This Row],[product_id]],Products!A:C,3,0)</f>
        <v>Appliances</v>
      </c>
      <c r="G3664">
        <v>1</v>
      </c>
      <c r="H3664" s="6">
        <v>0.14464621476814171</v>
      </c>
      <c r="I3664" s="2">
        <f>VLOOKUP($E3664,
Products!$A$1:$F$201,MATCH(Orders!I$1,Products!$A$1:$F$1,0),0)</f>
        <v>25631.29637331214</v>
      </c>
      <c r="J3664" s="2">
        <f>VLOOKUP($E3664,
Products!$A$1:$F$201,MATCH(Orders!J$1,Products!$A$1:$F$1,0),0)</f>
        <v>17692.643397044121</v>
      </c>
    </row>
    <row r="3665" spans="1:10">
      <c r="A3665">
        <v>3664</v>
      </c>
      <c r="B3665" s="4">
        <v>45920</v>
      </c>
      <c r="C3665" s="10">
        <f>DATE(YEAR(orders[[#This Row],[order_date]]), MONTH(orders[[#This Row],[order_date]]), 1)</f>
        <v>45901</v>
      </c>
      <c r="D3665" t="s">
        <v>965</v>
      </c>
      <c r="E3665" t="s">
        <v>679</v>
      </c>
      <c r="F3665" t="str">
        <f>VLOOKUP(orders[[#This Row],[product_id]],Products!A:C,3,0)</f>
        <v>Appliances</v>
      </c>
      <c r="G3665">
        <v>2</v>
      </c>
      <c r="H3665" s="6">
        <v>0.13432235739908624</v>
      </c>
      <c r="I3665" s="2">
        <f>VLOOKUP($E3665,
Products!$A$1:$F$201,MATCH(Orders!I$1,Products!$A$1:$F$1,0),0)</f>
        <v>6336.1008284819591</v>
      </c>
      <c r="J3665" s="2">
        <f>VLOOKUP($E3665,
Products!$A$1:$F$201,MATCH(Orders!J$1,Products!$A$1:$F$1,0),0)</f>
        <v>5056.6203893460352</v>
      </c>
    </row>
    <row r="3666" spans="1:10">
      <c r="A3666">
        <v>3665</v>
      </c>
      <c r="B3666" s="4">
        <v>45448</v>
      </c>
      <c r="C3666" s="10">
        <f>DATE(YEAR(orders[[#This Row],[order_date]]), MONTH(orders[[#This Row],[order_date]]), 1)</f>
        <v>45444</v>
      </c>
      <c r="D3666" t="s">
        <v>3912</v>
      </c>
      <c r="E3666" t="s">
        <v>693</v>
      </c>
      <c r="F3666" t="str">
        <f>VLOOKUP(orders[[#This Row],[product_id]],Products!A:C,3,0)</f>
        <v>Appliances</v>
      </c>
      <c r="G3666">
        <v>1</v>
      </c>
      <c r="H3666" s="6">
        <v>0.14188719018311927</v>
      </c>
      <c r="I3666" s="2">
        <f>VLOOKUP($E3666,
Products!$A$1:$F$201,MATCH(Orders!I$1,Products!$A$1:$F$1,0),0)</f>
        <v>2037.67513915007</v>
      </c>
      <c r="J3666" s="2">
        <f>VLOOKUP($E3666,
Products!$A$1:$F$201,MATCH(Orders!J$1,Products!$A$1:$F$1,0),0)</f>
        <v>1374.1566876520769</v>
      </c>
    </row>
    <row r="3667" spans="1:10">
      <c r="A3667">
        <v>3666</v>
      </c>
      <c r="B3667" s="4">
        <v>45507</v>
      </c>
      <c r="C3667" s="10">
        <f>DATE(YEAR(orders[[#This Row],[order_date]]), MONTH(orders[[#This Row],[order_date]]), 1)</f>
        <v>45505</v>
      </c>
      <c r="D3667" t="s">
        <v>4238</v>
      </c>
      <c r="E3667" t="s">
        <v>568</v>
      </c>
      <c r="F3667" t="str">
        <f>VLOOKUP(orders[[#This Row],[product_id]],Products!A:C,3,0)</f>
        <v>Electronics</v>
      </c>
      <c r="G3667">
        <v>1</v>
      </c>
      <c r="H3667" s="6">
        <v>0.12417519837238845</v>
      </c>
      <c r="I3667" s="2">
        <f>VLOOKUP($E3667,
Products!$A$1:$F$201,MATCH(Orders!I$1,Products!$A$1:$F$1,0),0)</f>
        <v>21702.72353355262</v>
      </c>
      <c r="J3667" s="2">
        <f>VLOOKUP($E3667,
Products!$A$1:$F$201,MATCH(Orders!J$1,Products!$A$1:$F$1,0),0)</f>
        <v>17244.710704747551</v>
      </c>
    </row>
    <row r="3668" spans="1:10">
      <c r="A3668">
        <v>3667</v>
      </c>
      <c r="B3668" s="4">
        <v>45825</v>
      </c>
      <c r="C3668" s="10">
        <f>DATE(YEAR(orders[[#This Row],[order_date]]), MONTH(orders[[#This Row],[order_date]]), 1)</f>
        <v>45809</v>
      </c>
      <c r="D3668" t="s">
        <v>2218</v>
      </c>
      <c r="E3668" t="s">
        <v>600</v>
      </c>
      <c r="F3668" t="str">
        <f>VLOOKUP(orders[[#This Row],[product_id]],Products!A:C,3,0)</f>
        <v>Electronics</v>
      </c>
      <c r="G3668">
        <v>3</v>
      </c>
      <c r="H3668" s="6">
        <v>0.14589765399344476</v>
      </c>
      <c r="I3668" s="2">
        <f>VLOOKUP($E3668,
Products!$A$1:$F$201,MATCH(Orders!I$1,Products!$A$1:$F$1,0),0)</f>
        <v>2556.7009232610858</v>
      </c>
      <c r="J3668" s="2">
        <f>VLOOKUP($E3668,
Products!$A$1:$F$201,MATCH(Orders!J$1,Products!$A$1:$F$1,0),0)</f>
        <v>2002.3128715328869</v>
      </c>
    </row>
    <row r="3669" spans="1:10">
      <c r="A3669">
        <v>3668</v>
      </c>
      <c r="B3669" s="4">
        <v>45547</v>
      </c>
      <c r="C3669" s="10">
        <f>DATE(YEAR(orders[[#This Row],[order_date]]), MONTH(orders[[#This Row],[order_date]]), 1)</f>
        <v>45536</v>
      </c>
      <c r="D3669" t="s">
        <v>1348</v>
      </c>
      <c r="E3669" t="s">
        <v>550</v>
      </c>
      <c r="F3669" t="str">
        <f>VLOOKUP(orders[[#This Row],[product_id]],Products!A:C,3,0)</f>
        <v>Electronics</v>
      </c>
      <c r="G3669">
        <v>1</v>
      </c>
      <c r="H3669" s="6">
        <v>0.14999972858660457</v>
      </c>
      <c r="I3669" s="2">
        <f>VLOOKUP($E3669,
Products!$A$1:$F$201,MATCH(Orders!I$1,Products!$A$1:$F$1,0),0)</f>
        <v>21928.70634496431</v>
      </c>
      <c r="J3669" s="2">
        <f>VLOOKUP($E3669,
Products!$A$1:$F$201,MATCH(Orders!J$1,Products!$A$1:$F$1,0),0)</f>
        <v>17227.037321653719</v>
      </c>
    </row>
    <row r="3670" spans="1:10">
      <c r="A3670">
        <v>3669</v>
      </c>
      <c r="B3670" s="4">
        <v>45994</v>
      </c>
      <c r="C3670" s="10">
        <f>DATE(YEAR(orders[[#This Row],[order_date]]), MONTH(orders[[#This Row],[order_date]]), 1)</f>
        <v>45992</v>
      </c>
      <c r="D3670" t="s">
        <v>2834</v>
      </c>
      <c r="E3670" t="s">
        <v>630</v>
      </c>
      <c r="F3670" t="str">
        <f>VLOOKUP(orders[[#This Row],[product_id]],Products!A:C,3,0)</f>
        <v>Electronics</v>
      </c>
      <c r="G3670">
        <v>2</v>
      </c>
      <c r="H3670" s="6">
        <v>0.24856184678390345</v>
      </c>
      <c r="I3670" s="2">
        <f>VLOOKUP($E3670,
Products!$A$1:$F$201,MATCH(Orders!I$1,Products!$A$1:$F$1,0),0)</f>
        <v>20513.60683859466</v>
      </c>
      <c r="J3670" s="2">
        <f>VLOOKUP($E3670,
Products!$A$1:$F$201,MATCH(Orders!J$1,Products!$A$1:$F$1,0),0)</f>
        <v>14929.268600567289</v>
      </c>
    </row>
    <row r="3671" spans="1:10">
      <c r="A3671">
        <v>3670</v>
      </c>
      <c r="B3671" s="4">
        <v>45892</v>
      </c>
      <c r="C3671" s="10">
        <f>DATE(YEAR(orders[[#This Row],[order_date]]), MONTH(orders[[#This Row],[order_date]]), 1)</f>
        <v>45870</v>
      </c>
      <c r="D3671" t="s">
        <v>4144</v>
      </c>
      <c r="E3671" t="s">
        <v>690</v>
      </c>
      <c r="F3671" t="str">
        <f>VLOOKUP(orders[[#This Row],[product_id]],Products!A:C,3,0)</f>
        <v>Electronics</v>
      </c>
      <c r="G3671">
        <v>1</v>
      </c>
      <c r="H3671" s="6">
        <v>0.18847355983219083</v>
      </c>
      <c r="I3671" s="2">
        <f>VLOOKUP($E3671,
Products!$A$1:$F$201,MATCH(Orders!I$1,Products!$A$1:$F$1,0),0)</f>
        <v>2338.2059552139431</v>
      </c>
      <c r="J3671" s="2">
        <f>VLOOKUP($E3671,
Products!$A$1:$F$201,MATCH(Orders!J$1,Products!$A$1:$F$1,0),0)</f>
        <v>1708.028418793489</v>
      </c>
    </row>
    <row r="3672" spans="1:10">
      <c r="A3672">
        <v>3671</v>
      </c>
      <c r="B3672" s="4">
        <v>45836</v>
      </c>
      <c r="C3672" s="10">
        <f>DATE(YEAR(orders[[#This Row],[order_date]]), MONTH(orders[[#This Row],[order_date]]), 1)</f>
        <v>45809</v>
      </c>
      <c r="D3672" t="s">
        <v>1788</v>
      </c>
      <c r="E3672" t="s">
        <v>542</v>
      </c>
      <c r="F3672" t="str">
        <f>VLOOKUP(orders[[#This Row],[product_id]],Products!A:C,3,0)</f>
        <v>Electronics</v>
      </c>
      <c r="G3672">
        <v>3</v>
      </c>
      <c r="H3672" s="6">
        <v>0.21663311136683833</v>
      </c>
      <c r="I3672" s="2">
        <f>VLOOKUP($E3672,
Products!$A$1:$F$201,MATCH(Orders!I$1,Products!$A$1:$F$1,0),0)</f>
        <v>29298.352838526029</v>
      </c>
      <c r="J3672" s="2">
        <f>VLOOKUP($E3672,
Products!$A$1:$F$201,MATCH(Orders!J$1,Products!$A$1:$F$1,0),0)</f>
        <v>19250.751682102291</v>
      </c>
    </row>
    <row r="3673" spans="1:10">
      <c r="A3673">
        <v>3672</v>
      </c>
      <c r="B3673" s="4">
        <v>45419</v>
      </c>
      <c r="C3673" s="10">
        <f>DATE(YEAR(orders[[#This Row],[order_date]]), MONTH(orders[[#This Row],[order_date]]), 1)</f>
        <v>45413</v>
      </c>
      <c r="D3673" t="s">
        <v>3851</v>
      </c>
      <c r="E3673" t="s">
        <v>512</v>
      </c>
      <c r="F3673" t="str">
        <f>VLOOKUP(orders[[#This Row],[product_id]],Products!A:C,3,0)</f>
        <v>Electronics</v>
      </c>
      <c r="G3673">
        <v>3</v>
      </c>
      <c r="H3673" s="6">
        <v>0.18330663446164813</v>
      </c>
      <c r="I3673" s="2">
        <f>VLOOKUP($E3673,
Products!$A$1:$F$201,MATCH(Orders!I$1,Products!$A$1:$F$1,0),0)</f>
        <v>12877.548087294561</v>
      </c>
      <c r="J3673" s="2">
        <f>VLOOKUP($E3673,
Products!$A$1:$F$201,MATCH(Orders!J$1,Products!$A$1:$F$1,0),0)</f>
        <v>9551.9000631411909</v>
      </c>
    </row>
    <row r="3674" spans="1:10">
      <c r="A3674">
        <v>3673</v>
      </c>
      <c r="B3674" s="4">
        <v>45425</v>
      </c>
      <c r="C3674" s="10">
        <f>DATE(YEAR(orders[[#This Row],[order_date]]), MONTH(orders[[#This Row],[order_date]]), 1)</f>
        <v>45413</v>
      </c>
      <c r="D3674" t="s">
        <v>1968</v>
      </c>
      <c r="E3674" t="s">
        <v>615</v>
      </c>
      <c r="F3674" t="str">
        <f>VLOOKUP(orders[[#This Row],[product_id]],Products!A:C,3,0)</f>
        <v>Electronics</v>
      </c>
      <c r="G3674">
        <v>3</v>
      </c>
      <c r="H3674" s="6">
        <v>0.24747366083741773</v>
      </c>
      <c r="I3674" s="2">
        <f>VLOOKUP($E3674,
Products!$A$1:$F$201,MATCH(Orders!I$1,Products!$A$1:$F$1,0),0)</f>
        <v>31155.43680046549</v>
      </c>
      <c r="J3674" s="2">
        <f>VLOOKUP($E3674,
Products!$A$1:$F$201,MATCH(Orders!J$1,Products!$A$1:$F$1,0),0)</f>
        <v>22320.078602545669</v>
      </c>
    </row>
    <row r="3675" spans="1:10">
      <c r="A3675">
        <v>3674</v>
      </c>
      <c r="B3675" s="4">
        <v>45968</v>
      </c>
      <c r="C3675" s="10">
        <f>DATE(YEAR(orders[[#This Row],[order_date]]), MONTH(orders[[#This Row],[order_date]]), 1)</f>
        <v>45962</v>
      </c>
      <c r="D3675" t="s">
        <v>2882</v>
      </c>
      <c r="E3675" t="s">
        <v>649</v>
      </c>
      <c r="F3675" t="str">
        <f>VLOOKUP(orders[[#This Row],[product_id]],Products!A:C,3,0)</f>
        <v>Electronics</v>
      </c>
      <c r="G3675">
        <v>1</v>
      </c>
      <c r="H3675" s="6">
        <v>0.1266072406246315</v>
      </c>
      <c r="I3675" s="2">
        <f>VLOOKUP($E3675,
Products!$A$1:$F$201,MATCH(Orders!I$1,Products!$A$1:$F$1,0),0)</f>
        <v>13109.676759490871</v>
      </c>
      <c r="J3675" s="2">
        <f>VLOOKUP($E3675,
Products!$A$1:$F$201,MATCH(Orders!J$1,Products!$A$1:$F$1,0),0)</f>
        <v>9497.2301945627187</v>
      </c>
    </row>
    <row r="3676" spans="1:10">
      <c r="A3676">
        <v>3675</v>
      </c>
      <c r="B3676" s="4">
        <v>45531</v>
      </c>
      <c r="C3676" s="10">
        <f>DATE(YEAR(orders[[#This Row],[order_date]]), MONTH(orders[[#This Row],[order_date]]), 1)</f>
        <v>45505</v>
      </c>
      <c r="D3676" t="s">
        <v>1117</v>
      </c>
      <c r="E3676" t="s">
        <v>683</v>
      </c>
      <c r="F3676" t="str">
        <f>VLOOKUP(orders[[#This Row],[product_id]],Products!A:C,3,0)</f>
        <v>Electronics</v>
      </c>
      <c r="G3676">
        <v>2</v>
      </c>
      <c r="H3676" s="6">
        <v>0.19073104148524037</v>
      </c>
      <c r="I3676" s="2">
        <f>VLOOKUP($E3676,
Products!$A$1:$F$201,MATCH(Orders!I$1,Products!$A$1:$F$1,0),0)</f>
        <v>30555.409096588959</v>
      </c>
      <c r="J3676" s="2">
        <f>VLOOKUP($E3676,
Products!$A$1:$F$201,MATCH(Orders!J$1,Products!$A$1:$F$1,0),0)</f>
        <v>20295.233857550291</v>
      </c>
    </row>
    <row r="3677" spans="1:10">
      <c r="A3677">
        <v>3676</v>
      </c>
      <c r="B3677" s="4">
        <v>45874</v>
      </c>
      <c r="C3677" s="10">
        <f>DATE(YEAR(orders[[#This Row],[order_date]]), MONTH(orders[[#This Row],[order_date]]), 1)</f>
        <v>45870</v>
      </c>
      <c r="D3677" t="s">
        <v>3068</v>
      </c>
      <c r="E3677" t="s">
        <v>647</v>
      </c>
      <c r="F3677" t="str">
        <f>VLOOKUP(orders[[#This Row],[product_id]],Products!A:C,3,0)</f>
        <v>Electronics</v>
      </c>
      <c r="G3677">
        <v>1</v>
      </c>
      <c r="H3677" s="6">
        <v>0.21960736122125857</v>
      </c>
      <c r="I3677" s="2">
        <f>VLOOKUP($E3677,
Products!$A$1:$F$201,MATCH(Orders!I$1,Products!$A$1:$F$1,0),0)</f>
        <v>23187.883920109041</v>
      </c>
      <c r="J3677" s="2">
        <f>VLOOKUP($E3677,
Products!$A$1:$F$201,MATCH(Orders!J$1,Products!$A$1:$F$1,0),0)</f>
        <v>16217.564081273829</v>
      </c>
    </row>
    <row r="3678" spans="1:10">
      <c r="A3678">
        <v>3677</v>
      </c>
      <c r="B3678" s="4">
        <v>45220</v>
      </c>
      <c r="C3678" s="10">
        <f>DATE(YEAR(orders[[#This Row],[order_date]]), MONTH(orders[[#This Row],[order_date]]), 1)</f>
        <v>45200</v>
      </c>
      <c r="D3678" t="s">
        <v>4151</v>
      </c>
      <c r="E3678" t="s">
        <v>639</v>
      </c>
      <c r="F3678" t="str">
        <f>VLOOKUP(orders[[#This Row],[product_id]],Products!A:C,3,0)</f>
        <v>Appliances</v>
      </c>
      <c r="G3678">
        <v>3</v>
      </c>
      <c r="H3678" s="6">
        <v>0.12761239310569911</v>
      </c>
      <c r="I3678" s="2">
        <f>VLOOKUP($E3678,
Products!$A$1:$F$201,MATCH(Orders!I$1,Products!$A$1:$F$1,0),0)</f>
        <v>2320.8560923599921</v>
      </c>
      <c r="J3678" s="2">
        <f>VLOOKUP($E3678,
Products!$A$1:$F$201,MATCH(Orders!J$1,Products!$A$1:$F$1,0),0)</f>
        <v>1750.110004830213</v>
      </c>
    </row>
    <row r="3679" spans="1:10">
      <c r="A3679">
        <v>3678</v>
      </c>
      <c r="B3679" s="4">
        <v>45098</v>
      </c>
      <c r="C3679" s="10">
        <f>DATE(YEAR(orders[[#This Row],[order_date]]), MONTH(orders[[#This Row],[order_date]]), 1)</f>
        <v>45078</v>
      </c>
      <c r="D3679" t="s">
        <v>4214</v>
      </c>
      <c r="E3679" t="s">
        <v>694</v>
      </c>
      <c r="F3679" t="str">
        <f>VLOOKUP(orders[[#This Row],[product_id]],Products!A:C,3,0)</f>
        <v>Appliances</v>
      </c>
      <c r="G3679">
        <v>3</v>
      </c>
      <c r="H3679" s="6">
        <v>0.11054445076647582</v>
      </c>
      <c r="I3679" s="2">
        <f>VLOOKUP($E3679,
Products!$A$1:$F$201,MATCH(Orders!I$1,Products!$A$1:$F$1,0),0)</f>
        <v>6319.3885218993337</v>
      </c>
      <c r="J3679" s="2">
        <f>VLOOKUP($E3679,
Products!$A$1:$F$201,MATCH(Orders!J$1,Products!$A$1:$F$1,0),0)</f>
        <v>4956.0125433870189</v>
      </c>
    </row>
    <row r="3680" spans="1:10">
      <c r="A3680">
        <v>3679</v>
      </c>
      <c r="B3680" s="4">
        <v>45457</v>
      </c>
      <c r="C3680" s="10">
        <f>DATE(YEAR(orders[[#This Row],[order_date]]), MONTH(orders[[#This Row],[order_date]]), 1)</f>
        <v>45444</v>
      </c>
      <c r="D3680" t="s">
        <v>3915</v>
      </c>
      <c r="E3680" t="s">
        <v>654</v>
      </c>
      <c r="F3680" t="str">
        <f>VLOOKUP(orders[[#This Row],[product_id]],Products!A:C,3,0)</f>
        <v>Electronics</v>
      </c>
      <c r="G3680">
        <v>1</v>
      </c>
      <c r="H3680" s="6">
        <v>0.19010818005603619</v>
      </c>
      <c r="I3680" s="2">
        <f>VLOOKUP($E3680,
Products!$A$1:$F$201,MATCH(Orders!I$1,Products!$A$1:$F$1,0),0)</f>
        <v>2480.90324078101</v>
      </c>
      <c r="J3680" s="2">
        <f>VLOOKUP($E3680,
Products!$A$1:$F$201,MATCH(Orders!J$1,Products!$A$1:$F$1,0),0)</f>
        <v>1964.543440578911</v>
      </c>
    </row>
    <row r="3681" spans="1:10">
      <c r="A3681">
        <v>3680</v>
      </c>
      <c r="B3681" s="4">
        <v>44992</v>
      </c>
      <c r="C3681" s="10">
        <f>DATE(YEAR(orders[[#This Row],[order_date]]), MONTH(orders[[#This Row],[order_date]]), 1)</f>
        <v>44986</v>
      </c>
      <c r="D3681" t="s">
        <v>3208</v>
      </c>
      <c r="E3681" t="s">
        <v>643</v>
      </c>
      <c r="F3681" t="str">
        <f>VLOOKUP(orders[[#This Row],[product_id]],Products!A:C,3,0)</f>
        <v>Appliances</v>
      </c>
      <c r="G3681">
        <v>2</v>
      </c>
      <c r="H3681" s="6">
        <v>9.4603658818773667E-2</v>
      </c>
      <c r="I3681" s="2">
        <f>VLOOKUP($E3681,
Products!$A$1:$F$201,MATCH(Orders!I$1,Products!$A$1:$F$1,0),0)</f>
        <v>26269.068564891841</v>
      </c>
      <c r="J3681" s="2">
        <f>VLOOKUP($E3681,
Products!$A$1:$F$201,MATCH(Orders!J$1,Products!$A$1:$F$1,0),0)</f>
        <v>18867.564539756699</v>
      </c>
    </row>
    <row r="3682" spans="1:10">
      <c r="A3682">
        <v>3681</v>
      </c>
      <c r="B3682" s="4">
        <v>45067</v>
      </c>
      <c r="C3682" s="10">
        <f>DATE(YEAR(orders[[#This Row],[order_date]]), MONTH(orders[[#This Row],[order_date]]), 1)</f>
        <v>45047</v>
      </c>
      <c r="D3682" t="s">
        <v>1320</v>
      </c>
      <c r="E3682" t="s">
        <v>537</v>
      </c>
      <c r="F3682" t="str">
        <f>VLOOKUP(orders[[#This Row],[product_id]],Products!A:C,3,0)</f>
        <v>Electronics</v>
      </c>
      <c r="G3682">
        <v>3</v>
      </c>
      <c r="H3682" s="6">
        <v>0.12636958564974984</v>
      </c>
      <c r="I3682" s="2">
        <f>VLOOKUP($E3682,
Products!$A$1:$F$201,MATCH(Orders!I$1,Products!$A$1:$F$1,0),0)</f>
        <v>31703.831103033539</v>
      </c>
      <c r="J3682" s="2">
        <f>VLOOKUP($E3682,
Products!$A$1:$F$201,MATCH(Orders!J$1,Products!$A$1:$F$1,0),0)</f>
        <v>24504.340558054781</v>
      </c>
    </row>
    <row r="3683" spans="1:10">
      <c r="A3683">
        <v>3682</v>
      </c>
      <c r="B3683" s="4">
        <v>45372</v>
      </c>
      <c r="C3683" s="10">
        <f>DATE(YEAR(orders[[#This Row],[order_date]]), MONTH(orders[[#This Row],[order_date]]), 1)</f>
        <v>45352</v>
      </c>
      <c r="D3683" t="s">
        <v>1604</v>
      </c>
      <c r="E3683" t="s">
        <v>639</v>
      </c>
      <c r="F3683" t="str">
        <f>VLOOKUP(orders[[#This Row],[product_id]],Products!A:C,3,0)</f>
        <v>Appliances</v>
      </c>
      <c r="G3683">
        <v>1</v>
      </c>
      <c r="H3683" s="6">
        <v>5.6479158889472393E-2</v>
      </c>
      <c r="I3683" s="2">
        <f>VLOOKUP($E3683,
Products!$A$1:$F$201,MATCH(Orders!I$1,Products!$A$1:$F$1,0),0)</f>
        <v>2320.8560923599921</v>
      </c>
      <c r="J3683" s="2">
        <f>VLOOKUP($E3683,
Products!$A$1:$F$201,MATCH(Orders!J$1,Products!$A$1:$F$1,0),0)</f>
        <v>1750.110004830213</v>
      </c>
    </row>
    <row r="3684" spans="1:10">
      <c r="A3684">
        <v>3683</v>
      </c>
      <c r="B3684" s="4">
        <v>45115</v>
      </c>
      <c r="C3684" s="10">
        <f>DATE(YEAR(orders[[#This Row],[order_date]]), MONTH(orders[[#This Row],[order_date]]), 1)</f>
        <v>45108</v>
      </c>
      <c r="D3684" t="s">
        <v>3656</v>
      </c>
      <c r="E3684" t="s">
        <v>507</v>
      </c>
      <c r="F3684" t="str">
        <f>VLOOKUP(orders[[#This Row],[product_id]],Products!A:C,3,0)</f>
        <v>Electronics</v>
      </c>
      <c r="G3684">
        <v>2</v>
      </c>
      <c r="H3684" s="6">
        <v>0.16661025321818898</v>
      </c>
      <c r="I3684" s="2">
        <f>VLOOKUP($E3684,
Products!$A$1:$F$201,MATCH(Orders!I$1,Products!$A$1:$F$1,0),0)</f>
        <v>28502.89768049858</v>
      </c>
      <c r="J3684" s="2">
        <f>VLOOKUP($E3684,
Products!$A$1:$F$201,MATCH(Orders!J$1,Products!$A$1:$F$1,0),0)</f>
        <v>20477.83623923226</v>
      </c>
    </row>
    <row r="3685" spans="1:10">
      <c r="A3685">
        <v>3684</v>
      </c>
      <c r="B3685" s="4">
        <v>45084</v>
      </c>
      <c r="C3685" s="10">
        <f>DATE(YEAR(orders[[#This Row],[order_date]]), MONTH(orders[[#This Row],[order_date]]), 1)</f>
        <v>45078</v>
      </c>
      <c r="D3685" t="s">
        <v>3786</v>
      </c>
      <c r="E3685" t="s">
        <v>544</v>
      </c>
      <c r="F3685" t="str">
        <f>VLOOKUP(orders[[#This Row],[product_id]],Products!A:C,3,0)</f>
        <v>Electronics</v>
      </c>
      <c r="G3685">
        <v>3</v>
      </c>
      <c r="H3685" s="6">
        <v>0.22774256531222242</v>
      </c>
      <c r="I3685" s="2">
        <f>VLOOKUP($E3685,
Products!$A$1:$F$201,MATCH(Orders!I$1,Products!$A$1:$F$1,0),0)</f>
        <v>16273.22789477584</v>
      </c>
      <c r="J3685" s="2">
        <f>VLOOKUP($E3685,
Products!$A$1:$F$201,MATCH(Orders!J$1,Products!$A$1:$F$1,0),0)</f>
        <v>12683.607953986329</v>
      </c>
    </row>
    <row r="3686" spans="1:10">
      <c r="A3686">
        <v>3685</v>
      </c>
      <c r="B3686" s="4">
        <v>45596</v>
      </c>
      <c r="C3686" s="10">
        <f>DATE(YEAR(orders[[#This Row],[order_date]]), MONTH(orders[[#This Row],[order_date]]), 1)</f>
        <v>45566</v>
      </c>
      <c r="D3686" t="s">
        <v>937</v>
      </c>
      <c r="E3686" t="s">
        <v>554</v>
      </c>
      <c r="F3686" t="str">
        <f>VLOOKUP(orders[[#This Row],[product_id]],Products!A:C,3,0)</f>
        <v>Appliances</v>
      </c>
      <c r="G3686">
        <v>1</v>
      </c>
      <c r="H3686" s="6">
        <v>5.5403816364298149E-2</v>
      </c>
      <c r="I3686" s="2">
        <f>VLOOKUP($E3686,
Products!$A$1:$F$201,MATCH(Orders!I$1,Products!$A$1:$F$1,0),0)</f>
        <v>2088.6647814855078</v>
      </c>
      <c r="J3686" s="2">
        <f>VLOOKUP($E3686,
Products!$A$1:$F$201,MATCH(Orders!J$1,Products!$A$1:$F$1,0),0)</f>
        <v>1371.380040542937</v>
      </c>
    </row>
    <row r="3687" spans="1:10">
      <c r="A3687">
        <v>3686</v>
      </c>
      <c r="B3687" s="4">
        <v>45172</v>
      </c>
      <c r="C3687" s="10">
        <f>DATE(YEAR(orders[[#This Row],[order_date]]), MONTH(orders[[#This Row],[order_date]]), 1)</f>
        <v>45170</v>
      </c>
      <c r="D3687" t="s">
        <v>3364</v>
      </c>
      <c r="E3687" t="s">
        <v>532</v>
      </c>
      <c r="F3687" t="str">
        <f>VLOOKUP(orders[[#This Row],[product_id]],Products!A:C,3,0)</f>
        <v>Electronics</v>
      </c>
      <c r="G3687">
        <v>2</v>
      </c>
      <c r="H3687" s="6">
        <v>0.19411862340961045</v>
      </c>
      <c r="I3687" s="2">
        <f>VLOOKUP($E3687,
Products!$A$1:$F$201,MATCH(Orders!I$1,Products!$A$1:$F$1,0),0)</f>
        <v>2668.0593077725212</v>
      </c>
      <c r="J3687" s="2">
        <f>VLOOKUP($E3687,
Products!$A$1:$F$201,MATCH(Orders!J$1,Products!$A$1:$F$1,0),0)</f>
        <v>1923.7114222321791</v>
      </c>
    </row>
    <row r="3688" spans="1:10">
      <c r="A3688">
        <v>3687</v>
      </c>
      <c r="B3688" s="4">
        <v>45782</v>
      </c>
      <c r="C3688" s="10">
        <f>DATE(YEAR(orders[[#This Row],[order_date]]), MONTH(orders[[#This Row],[order_date]]), 1)</f>
        <v>45778</v>
      </c>
      <c r="D3688" t="s">
        <v>1435</v>
      </c>
      <c r="E3688" t="s">
        <v>561</v>
      </c>
      <c r="F3688" t="str">
        <f>VLOOKUP(orders[[#This Row],[product_id]],Products!A:C,3,0)</f>
        <v>Appliances</v>
      </c>
      <c r="G3688">
        <v>3</v>
      </c>
      <c r="H3688" s="6">
        <v>0.11833029658909264</v>
      </c>
      <c r="I3688" s="2">
        <f>VLOOKUP($E3688,
Products!$A$1:$F$201,MATCH(Orders!I$1,Products!$A$1:$F$1,0),0)</f>
        <v>23155.073093252329</v>
      </c>
      <c r="J3688" s="2">
        <f>VLOOKUP($E3688,
Products!$A$1:$F$201,MATCH(Orders!J$1,Products!$A$1:$F$1,0),0)</f>
        <v>17849.867849807979</v>
      </c>
    </row>
    <row r="3689" spans="1:10">
      <c r="A3689">
        <v>3688</v>
      </c>
      <c r="B3689" s="4">
        <v>45870</v>
      </c>
      <c r="C3689" s="10">
        <f>DATE(YEAR(orders[[#This Row],[order_date]]), MONTH(orders[[#This Row],[order_date]]), 1)</f>
        <v>45870</v>
      </c>
      <c r="D3689" t="s">
        <v>3718</v>
      </c>
      <c r="E3689" t="s">
        <v>519</v>
      </c>
      <c r="F3689" t="str">
        <f>VLOOKUP(orders[[#This Row],[product_id]],Products!A:C,3,0)</f>
        <v>Electronics</v>
      </c>
      <c r="G3689">
        <v>1</v>
      </c>
      <c r="H3689" s="6">
        <v>0.22085822543747224</v>
      </c>
      <c r="I3689" s="2">
        <f>VLOOKUP($E3689,
Products!$A$1:$F$201,MATCH(Orders!I$1,Products!$A$1:$F$1,0),0)</f>
        <v>13103.02115426216</v>
      </c>
      <c r="J3689" s="2">
        <f>VLOOKUP($E3689,
Products!$A$1:$F$201,MATCH(Orders!J$1,Products!$A$1:$F$1,0),0)</f>
        <v>8775.5491996797755</v>
      </c>
    </row>
    <row r="3690" spans="1:10">
      <c r="A3690">
        <v>3689</v>
      </c>
      <c r="B3690" s="4">
        <v>45674</v>
      </c>
      <c r="C3690" s="10">
        <f>DATE(YEAR(orders[[#This Row],[order_date]]), MONTH(orders[[#This Row],[order_date]]), 1)</f>
        <v>45658</v>
      </c>
      <c r="D3690" t="s">
        <v>2126</v>
      </c>
      <c r="E3690" t="s">
        <v>656</v>
      </c>
      <c r="F3690" t="str">
        <f>VLOOKUP(orders[[#This Row],[product_id]],Products!A:C,3,0)</f>
        <v>Electronics</v>
      </c>
      <c r="G3690">
        <v>1</v>
      </c>
      <c r="H3690" s="6">
        <v>0.13004311849879754</v>
      </c>
      <c r="I3690" s="2">
        <f>VLOOKUP($E3690,
Products!$A$1:$F$201,MATCH(Orders!I$1,Products!$A$1:$F$1,0),0)</f>
        <v>30485.811519789549</v>
      </c>
      <c r="J3690" s="2">
        <f>VLOOKUP($E3690,
Products!$A$1:$F$201,MATCH(Orders!J$1,Products!$A$1:$F$1,0),0)</f>
        <v>23818.70129930825</v>
      </c>
    </row>
    <row r="3691" spans="1:10">
      <c r="A3691">
        <v>3690</v>
      </c>
      <c r="B3691" s="4">
        <v>45983</v>
      </c>
      <c r="C3691" s="10">
        <f>DATE(YEAR(orders[[#This Row],[order_date]]), MONTH(orders[[#This Row],[order_date]]), 1)</f>
        <v>45962</v>
      </c>
      <c r="D3691" t="s">
        <v>2478</v>
      </c>
      <c r="E3691" t="s">
        <v>608</v>
      </c>
      <c r="F3691" t="str">
        <f>VLOOKUP(orders[[#This Row],[product_id]],Products!A:C,3,0)</f>
        <v>Electronics</v>
      </c>
      <c r="G3691">
        <v>3</v>
      </c>
      <c r="H3691" s="6">
        <v>0.18906546054082193</v>
      </c>
      <c r="I3691" s="2">
        <f>VLOOKUP($E3691,
Products!$A$1:$F$201,MATCH(Orders!I$1,Products!$A$1:$F$1,0),0)</f>
        <v>32509.710212279751</v>
      </c>
      <c r="J3691" s="2">
        <f>VLOOKUP($E3691,
Products!$A$1:$F$201,MATCH(Orders!J$1,Products!$A$1:$F$1,0),0)</f>
        <v>23699.228985408761</v>
      </c>
    </row>
    <row r="3692" spans="1:10">
      <c r="A3692">
        <v>3691</v>
      </c>
      <c r="B3692" s="4">
        <v>45256</v>
      </c>
      <c r="C3692" s="10">
        <f>DATE(YEAR(orders[[#This Row],[order_date]]), MONTH(orders[[#This Row],[order_date]]), 1)</f>
        <v>45231</v>
      </c>
      <c r="D3692" t="s">
        <v>4511</v>
      </c>
      <c r="E3692" t="s">
        <v>623</v>
      </c>
      <c r="F3692" t="str">
        <f>VLOOKUP(orders[[#This Row],[product_id]],Products!A:C,3,0)</f>
        <v>Electronics</v>
      </c>
      <c r="G3692">
        <v>1</v>
      </c>
      <c r="H3692" s="6">
        <v>0.18668358841138541</v>
      </c>
      <c r="I3692" s="2">
        <f>VLOOKUP($E3692,
Products!$A$1:$F$201,MATCH(Orders!I$1,Products!$A$1:$F$1,0),0)</f>
        <v>27422.76406600175</v>
      </c>
      <c r="J3692" s="2">
        <f>VLOOKUP($E3692,
Products!$A$1:$F$201,MATCH(Orders!J$1,Products!$A$1:$F$1,0),0)</f>
        <v>18707.390708641691</v>
      </c>
    </row>
    <row r="3693" spans="1:10">
      <c r="A3693">
        <v>3692</v>
      </c>
      <c r="B3693" s="4">
        <v>45438</v>
      </c>
      <c r="C3693" s="10">
        <f>DATE(YEAR(orders[[#This Row],[order_date]]), MONTH(orders[[#This Row],[order_date]]), 1)</f>
        <v>45413</v>
      </c>
      <c r="D3693" t="s">
        <v>2409</v>
      </c>
      <c r="E3693" t="s">
        <v>627</v>
      </c>
      <c r="F3693" t="str">
        <f>VLOOKUP(orders[[#This Row],[product_id]],Products!A:C,3,0)</f>
        <v>Electronics</v>
      </c>
      <c r="G3693">
        <v>3</v>
      </c>
      <c r="H3693" s="6">
        <v>0.16048623390785519</v>
      </c>
      <c r="I3693" s="2">
        <f>VLOOKUP($E3693,
Products!$A$1:$F$201,MATCH(Orders!I$1,Products!$A$1:$F$1,0),0)</f>
        <v>21043.736386381101</v>
      </c>
      <c r="J3693" s="2">
        <f>VLOOKUP($E3693,
Products!$A$1:$F$201,MATCH(Orders!J$1,Products!$A$1:$F$1,0),0)</f>
        <v>14357.858783760659</v>
      </c>
    </row>
    <row r="3694" spans="1:10">
      <c r="A3694">
        <v>3693</v>
      </c>
      <c r="B3694" s="4">
        <v>45776</v>
      </c>
      <c r="C3694" s="10">
        <f>DATE(YEAR(orders[[#This Row],[order_date]]), MONTH(orders[[#This Row],[order_date]]), 1)</f>
        <v>45748</v>
      </c>
      <c r="D3694" t="s">
        <v>3635</v>
      </c>
      <c r="E3694" t="s">
        <v>610</v>
      </c>
      <c r="F3694" t="str">
        <f>VLOOKUP(orders[[#This Row],[product_id]],Products!A:C,3,0)</f>
        <v>Appliances</v>
      </c>
      <c r="G3694">
        <v>2</v>
      </c>
      <c r="H3694" s="6">
        <v>8.6419746251402807E-2</v>
      </c>
      <c r="I3694" s="2">
        <f>VLOOKUP($E3694,
Products!$A$1:$F$201,MATCH(Orders!I$1,Products!$A$1:$F$1,0),0)</f>
        <v>23456.386855186989</v>
      </c>
      <c r="J3694" s="2">
        <f>VLOOKUP($E3694,
Products!$A$1:$F$201,MATCH(Orders!J$1,Products!$A$1:$F$1,0),0)</f>
        <v>16522.385271144129</v>
      </c>
    </row>
    <row r="3695" spans="1:10">
      <c r="A3695">
        <v>3694</v>
      </c>
      <c r="B3695" s="4">
        <v>46021</v>
      </c>
      <c r="C3695" s="10">
        <f>DATE(YEAR(orders[[#This Row],[order_date]]), MONTH(orders[[#This Row],[order_date]]), 1)</f>
        <v>45992</v>
      </c>
      <c r="D3695" t="s">
        <v>2303</v>
      </c>
      <c r="E3695" t="s">
        <v>684</v>
      </c>
      <c r="F3695" t="str">
        <f>VLOOKUP(orders[[#This Row],[product_id]],Products!A:C,3,0)</f>
        <v>Appliances</v>
      </c>
      <c r="G3695">
        <v>2</v>
      </c>
      <c r="H3695" s="6">
        <v>5.6881936871160818E-2</v>
      </c>
      <c r="I3695" s="2">
        <f>VLOOKUP($E3695,
Products!$A$1:$F$201,MATCH(Orders!I$1,Products!$A$1:$F$1,0),0)</f>
        <v>2147.166688023286</v>
      </c>
      <c r="J3695" s="2">
        <f>VLOOKUP($E3695,
Products!$A$1:$F$201,MATCH(Orders!J$1,Products!$A$1:$F$1,0),0)</f>
        <v>1709.9619584723389</v>
      </c>
    </row>
    <row r="3696" spans="1:10">
      <c r="A3696">
        <v>3695</v>
      </c>
      <c r="B3696" s="4">
        <v>45005</v>
      </c>
      <c r="C3696" s="10">
        <f>DATE(YEAR(orders[[#This Row],[order_date]]), MONTH(orders[[#This Row],[order_date]]), 1)</f>
        <v>44986</v>
      </c>
      <c r="D3696" t="s">
        <v>1023</v>
      </c>
      <c r="E3696" t="s">
        <v>530</v>
      </c>
      <c r="F3696" t="str">
        <f>VLOOKUP(orders[[#This Row],[product_id]],Products!A:C,3,0)</f>
        <v>Electronics</v>
      </c>
      <c r="G3696">
        <v>1</v>
      </c>
      <c r="H3696" s="6">
        <v>0.22622485518922375</v>
      </c>
      <c r="I3696" s="2">
        <f>VLOOKUP($E3696,
Products!$A$1:$F$201,MATCH(Orders!I$1,Products!$A$1:$F$1,0),0)</f>
        <v>30520.607447067548</v>
      </c>
      <c r="J3696" s="2">
        <f>VLOOKUP($E3696,
Products!$A$1:$F$201,MATCH(Orders!J$1,Products!$A$1:$F$1,0),0)</f>
        <v>22328.317520226748</v>
      </c>
    </row>
    <row r="3697" spans="1:10">
      <c r="A3697">
        <v>3696</v>
      </c>
      <c r="B3697" s="4">
        <v>45095</v>
      </c>
      <c r="C3697" s="10">
        <f>DATE(YEAR(orders[[#This Row],[order_date]]), MONTH(orders[[#This Row],[order_date]]), 1)</f>
        <v>45078</v>
      </c>
      <c r="D3697" t="s">
        <v>2236</v>
      </c>
      <c r="E3697" t="s">
        <v>558</v>
      </c>
      <c r="F3697" t="str">
        <f>VLOOKUP(orders[[#This Row],[product_id]],Products!A:C,3,0)</f>
        <v>Electronics</v>
      </c>
      <c r="G3697">
        <v>3</v>
      </c>
      <c r="H3697" s="6">
        <v>0.1521947606661149</v>
      </c>
      <c r="I3697" s="2">
        <f>VLOOKUP($E3697,
Products!$A$1:$F$201,MATCH(Orders!I$1,Products!$A$1:$F$1,0),0)</f>
        <v>30121.382934618541</v>
      </c>
      <c r="J3697" s="2">
        <f>VLOOKUP($E3697,
Products!$A$1:$F$201,MATCH(Orders!J$1,Products!$A$1:$F$1,0),0)</f>
        <v>20439.226581954921</v>
      </c>
    </row>
    <row r="3698" spans="1:10">
      <c r="A3698">
        <v>3697</v>
      </c>
      <c r="B3698" s="4">
        <v>45736</v>
      </c>
      <c r="C3698" s="10">
        <f>DATE(YEAR(orders[[#This Row],[order_date]]), MONTH(orders[[#This Row],[order_date]]), 1)</f>
        <v>45717</v>
      </c>
      <c r="D3698" t="s">
        <v>3275</v>
      </c>
      <c r="E3698" t="s">
        <v>516</v>
      </c>
      <c r="F3698" t="str">
        <f>VLOOKUP(orders[[#This Row],[product_id]],Products!A:C,3,0)</f>
        <v>Electronics</v>
      </c>
      <c r="G3698">
        <v>2</v>
      </c>
      <c r="H3698" s="6">
        <v>0.2189534872127146</v>
      </c>
      <c r="I3698" s="2">
        <f>VLOOKUP($E3698,
Products!$A$1:$F$201,MATCH(Orders!I$1,Products!$A$1:$F$1,0),0)</f>
        <v>12594.36437895595</v>
      </c>
      <c r="J3698" s="2">
        <f>VLOOKUP($E3698,
Products!$A$1:$F$201,MATCH(Orders!J$1,Products!$A$1:$F$1,0),0)</f>
        <v>9909.7267986522402</v>
      </c>
    </row>
    <row r="3699" spans="1:10">
      <c r="A3699">
        <v>3698</v>
      </c>
      <c r="B3699" s="4">
        <v>45909</v>
      </c>
      <c r="C3699" s="10">
        <f>DATE(YEAR(orders[[#This Row],[order_date]]), MONTH(orders[[#This Row],[order_date]]), 1)</f>
        <v>45901</v>
      </c>
      <c r="D3699" t="s">
        <v>4523</v>
      </c>
      <c r="E3699" t="s">
        <v>668</v>
      </c>
      <c r="F3699" t="str">
        <f>VLOOKUP(orders[[#This Row],[product_id]],Products!A:C,3,0)</f>
        <v>Electronics</v>
      </c>
      <c r="G3699">
        <v>2</v>
      </c>
      <c r="H3699" s="6">
        <v>0.14575885719424467</v>
      </c>
      <c r="I3699" s="2">
        <f>VLOOKUP($E3699,
Products!$A$1:$F$201,MATCH(Orders!I$1,Products!$A$1:$F$1,0),0)</f>
        <v>23702.058773663419</v>
      </c>
      <c r="J3699" s="2">
        <f>VLOOKUP($E3699,
Products!$A$1:$F$201,MATCH(Orders!J$1,Products!$A$1:$F$1,0),0)</f>
        <v>17657.804767621328</v>
      </c>
    </row>
    <row r="3700" spans="1:10">
      <c r="A3700">
        <v>3699</v>
      </c>
      <c r="B3700" s="4">
        <v>45106</v>
      </c>
      <c r="C3700" s="10">
        <f>DATE(YEAR(orders[[#This Row],[order_date]]), MONTH(orders[[#This Row],[order_date]]), 1)</f>
        <v>45078</v>
      </c>
      <c r="D3700" t="s">
        <v>1816</v>
      </c>
      <c r="E3700" t="s">
        <v>688</v>
      </c>
      <c r="F3700" t="str">
        <f>VLOOKUP(orders[[#This Row],[product_id]],Products!A:C,3,0)</f>
        <v>Appliances</v>
      </c>
      <c r="G3700">
        <v>1</v>
      </c>
      <c r="H3700" s="6">
        <v>0.1140417453617838</v>
      </c>
      <c r="I3700" s="2">
        <f>VLOOKUP($E3700,
Products!$A$1:$F$201,MATCH(Orders!I$1,Products!$A$1:$F$1,0),0)</f>
        <v>5983.6860426434141</v>
      </c>
      <c r="J3700" s="2">
        <f>VLOOKUP($E3700,
Products!$A$1:$F$201,MATCH(Orders!J$1,Products!$A$1:$F$1,0),0)</f>
        <v>3911.563059036529</v>
      </c>
    </row>
    <row r="3701" spans="1:10">
      <c r="A3701">
        <v>3700</v>
      </c>
      <c r="B3701" s="4">
        <v>45186</v>
      </c>
      <c r="C3701" s="10">
        <f>DATE(YEAR(orders[[#This Row],[order_date]]), MONTH(orders[[#This Row],[order_date]]), 1)</f>
        <v>45170</v>
      </c>
      <c r="D3701" t="s">
        <v>4556</v>
      </c>
      <c r="E3701" t="s">
        <v>691</v>
      </c>
      <c r="F3701" t="str">
        <f>VLOOKUP(orders[[#This Row],[product_id]],Products!A:C,3,0)</f>
        <v>Appliances</v>
      </c>
      <c r="G3701">
        <v>1</v>
      </c>
      <c r="H3701" s="6">
        <v>0.10855139075169137</v>
      </c>
      <c r="I3701" s="2">
        <f>VLOOKUP($E3701,
Products!$A$1:$F$201,MATCH(Orders!I$1,Products!$A$1:$F$1,0),0)</f>
        <v>2337.6024778940591</v>
      </c>
      <c r="J3701" s="2">
        <f>VLOOKUP($E3701,
Products!$A$1:$F$201,MATCH(Orders!J$1,Products!$A$1:$F$1,0),0)</f>
        <v>1616.9957885138581</v>
      </c>
    </row>
    <row r="3702" spans="1:10">
      <c r="A3702">
        <v>3701</v>
      </c>
      <c r="B3702" s="4">
        <v>45955</v>
      </c>
      <c r="C3702" s="10">
        <f>DATE(YEAR(orders[[#This Row],[order_date]]), MONTH(orders[[#This Row],[order_date]]), 1)</f>
        <v>45931</v>
      </c>
      <c r="D3702" t="s">
        <v>1421</v>
      </c>
      <c r="E3702" t="s">
        <v>701</v>
      </c>
      <c r="F3702" t="str">
        <f>VLOOKUP(orders[[#This Row],[product_id]],Products!A:C,3,0)</f>
        <v>Electronics</v>
      </c>
      <c r="G3702">
        <v>3</v>
      </c>
      <c r="H3702" s="6">
        <v>0.21960512411493913</v>
      </c>
      <c r="I3702" s="2">
        <f>VLOOKUP($E3702,
Products!$A$1:$F$201,MATCH(Orders!I$1,Products!$A$1:$F$1,0),0)</f>
        <v>19562.35470664543</v>
      </c>
      <c r="J3702" s="2">
        <f>VLOOKUP($E3702,
Products!$A$1:$F$201,MATCH(Orders!J$1,Products!$A$1:$F$1,0),0)</f>
        <v>13782.49498098754</v>
      </c>
    </row>
    <row r="3703" spans="1:10">
      <c r="A3703">
        <v>3702</v>
      </c>
      <c r="B3703" s="4">
        <v>45223</v>
      </c>
      <c r="C3703" s="10">
        <f>DATE(YEAR(orders[[#This Row],[order_date]]), MONTH(orders[[#This Row],[order_date]]), 1)</f>
        <v>45200</v>
      </c>
      <c r="D3703" t="s">
        <v>2047</v>
      </c>
      <c r="E3703" t="s">
        <v>542</v>
      </c>
      <c r="F3703" t="str">
        <f>VLOOKUP(orders[[#This Row],[product_id]],Products!A:C,3,0)</f>
        <v>Electronics</v>
      </c>
      <c r="G3703">
        <v>1</v>
      </c>
      <c r="H3703" s="6">
        <v>0.20552759512411353</v>
      </c>
      <c r="I3703" s="2">
        <f>VLOOKUP($E3703,
Products!$A$1:$F$201,MATCH(Orders!I$1,Products!$A$1:$F$1,0),0)</f>
        <v>29298.352838526029</v>
      </c>
      <c r="J3703" s="2">
        <f>VLOOKUP($E3703,
Products!$A$1:$F$201,MATCH(Orders!J$1,Products!$A$1:$F$1,0),0)</f>
        <v>19250.751682102291</v>
      </c>
    </row>
    <row r="3704" spans="1:10">
      <c r="A3704">
        <v>3703</v>
      </c>
      <c r="B3704" s="4">
        <v>45546</v>
      </c>
      <c r="C3704" s="10">
        <f>DATE(YEAR(orders[[#This Row],[order_date]]), MONTH(orders[[#This Row],[order_date]]), 1)</f>
        <v>45536</v>
      </c>
      <c r="D3704" t="s">
        <v>4110</v>
      </c>
      <c r="E3704" t="s">
        <v>514</v>
      </c>
      <c r="F3704" t="str">
        <f>VLOOKUP(orders[[#This Row],[product_id]],Products!A:C,3,0)</f>
        <v>Electronics</v>
      </c>
      <c r="G3704">
        <v>1</v>
      </c>
      <c r="H3704" s="6">
        <v>0.16015489691804205</v>
      </c>
      <c r="I3704" s="2">
        <f>VLOOKUP($E3704,
Products!$A$1:$F$201,MATCH(Orders!I$1,Products!$A$1:$F$1,0),0)</f>
        <v>16482.730474054071</v>
      </c>
      <c r="J3704" s="2">
        <f>VLOOKUP($E3704,
Products!$A$1:$F$201,MATCH(Orders!J$1,Products!$A$1:$F$1,0),0)</f>
        <v>12480.81165565178</v>
      </c>
    </row>
    <row r="3705" spans="1:10">
      <c r="A3705">
        <v>3704</v>
      </c>
      <c r="B3705" s="4">
        <v>45781</v>
      </c>
      <c r="C3705" s="10">
        <f>DATE(YEAR(orders[[#This Row],[order_date]]), MONTH(orders[[#This Row],[order_date]]), 1)</f>
        <v>45778</v>
      </c>
      <c r="D3705" t="s">
        <v>4137</v>
      </c>
      <c r="E3705" t="s">
        <v>533</v>
      </c>
      <c r="F3705" t="str">
        <f>VLOOKUP(orders[[#This Row],[product_id]],Products!A:C,3,0)</f>
        <v>Electronics</v>
      </c>
      <c r="G3705">
        <v>2</v>
      </c>
      <c r="H3705" s="6">
        <v>0.24068022265802796</v>
      </c>
      <c r="I3705" s="2">
        <f>VLOOKUP($E3705,
Products!$A$1:$F$201,MATCH(Orders!I$1,Products!$A$1:$F$1,0),0)</f>
        <v>28589.802369332661</v>
      </c>
      <c r="J3705" s="2">
        <f>VLOOKUP($E3705,
Products!$A$1:$F$201,MATCH(Orders!J$1,Products!$A$1:$F$1,0),0)</f>
        <v>21212.93445492295</v>
      </c>
    </row>
    <row r="3706" spans="1:10">
      <c r="A3706">
        <v>3705</v>
      </c>
      <c r="B3706" s="4">
        <v>45286</v>
      </c>
      <c r="C3706" s="10">
        <f>DATE(YEAR(orders[[#This Row],[order_date]]), MONTH(orders[[#This Row],[order_date]]), 1)</f>
        <v>45261</v>
      </c>
      <c r="D3706" t="s">
        <v>4018</v>
      </c>
      <c r="E3706" t="s">
        <v>560</v>
      </c>
      <c r="F3706" t="str">
        <f>VLOOKUP(orders[[#This Row],[product_id]],Products!A:C,3,0)</f>
        <v>Appliances</v>
      </c>
      <c r="G3706">
        <v>1</v>
      </c>
      <c r="H3706" s="6">
        <v>0.1134504496352873</v>
      </c>
      <c r="I3706" s="2">
        <f>VLOOKUP($E3706,
Products!$A$1:$F$201,MATCH(Orders!I$1,Products!$A$1:$F$1,0),0)</f>
        <v>6334.2190560739964</v>
      </c>
      <c r="J3706" s="2">
        <f>VLOOKUP($E3706,
Products!$A$1:$F$201,MATCH(Orders!J$1,Products!$A$1:$F$1,0),0)</f>
        <v>4117.6239066206717</v>
      </c>
    </row>
    <row r="3707" spans="1:10">
      <c r="A3707">
        <v>3706</v>
      </c>
      <c r="B3707" s="4">
        <v>45043</v>
      </c>
      <c r="C3707" s="10">
        <f>DATE(YEAR(orders[[#This Row],[order_date]]), MONTH(orders[[#This Row],[order_date]]), 1)</f>
        <v>45017</v>
      </c>
      <c r="D3707" t="s">
        <v>3833</v>
      </c>
      <c r="E3707" t="s">
        <v>679</v>
      </c>
      <c r="F3707" t="str">
        <f>VLOOKUP(orders[[#This Row],[product_id]],Products!A:C,3,0)</f>
        <v>Appliances</v>
      </c>
      <c r="G3707">
        <v>1</v>
      </c>
      <c r="H3707" s="6">
        <v>0.12791936585930039</v>
      </c>
      <c r="I3707" s="2">
        <f>VLOOKUP($E3707,
Products!$A$1:$F$201,MATCH(Orders!I$1,Products!$A$1:$F$1,0),0)</f>
        <v>6336.1008284819591</v>
      </c>
      <c r="J3707" s="2">
        <f>VLOOKUP($E3707,
Products!$A$1:$F$201,MATCH(Orders!J$1,Products!$A$1:$F$1,0),0)</f>
        <v>5056.6203893460352</v>
      </c>
    </row>
    <row r="3708" spans="1:10">
      <c r="A3708">
        <v>3707</v>
      </c>
      <c r="B3708" s="4">
        <v>45283</v>
      </c>
      <c r="C3708" s="10">
        <f>DATE(YEAR(orders[[#This Row],[order_date]]), MONTH(orders[[#This Row],[order_date]]), 1)</f>
        <v>45261</v>
      </c>
      <c r="D3708" t="s">
        <v>1839</v>
      </c>
      <c r="E3708" t="s">
        <v>632</v>
      </c>
      <c r="F3708" t="str">
        <f>VLOOKUP(orders[[#This Row],[product_id]],Products!A:C,3,0)</f>
        <v>Electronics</v>
      </c>
      <c r="G3708">
        <v>1</v>
      </c>
      <c r="H3708" s="6">
        <v>0.12170768409683179</v>
      </c>
      <c r="I3708" s="2">
        <f>VLOOKUP($E3708,
Products!$A$1:$F$201,MATCH(Orders!I$1,Products!$A$1:$F$1,0),0)</f>
        <v>23049.571773693999</v>
      </c>
      <c r="J3708" s="2">
        <f>VLOOKUP($E3708,
Products!$A$1:$F$201,MATCH(Orders!J$1,Products!$A$1:$F$1,0),0)</f>
        <v>15791.461375569639</v>
      </c>
    </row>
    <row r="3709" spans="1:10">
      <c r="A3709">
        <v>3708</v>
      </c>
      <c r="B3709" s="4">
        <v>45883</v>
      </c>
      <c r="C3709" s="10">
        <f>DATE(YEAR(orders[[#This Row],[order_date]]), MONTH(orders[[#This Row],[order_date]]), 1)</f>
        <v>45870</v>
      </c>
      <c r="D3709" t="s">
        <v>3826</v>
      </c>
      <c r="E3709" t="s">
        <v>575</v>
      </c>
      <c r="F3709" t="str">
        <f>VLOOKUP(orders[[#This Row],[product_id]],Products!A:C,3,0)</f>
        <v>Appliances</v>
      </c>
      <c r="G3709">
        <v>2</v>
      </c>
      <c r="H3709" s="6">
        <v>0.12243080798005715</v>
      </c>
      <c r="I3709" s="2">
        <f>VLOOKUP($E3709,
Products!$A$1:$F$201,MATCH(Orders!I$1,Products!$A$1:$F$1,0),0)</f>
        <v>25283.54628276427</v>
      </c>
      <c r="J3709" s="2">
        <f>VLOOKUP($E3709,
Products!$A$1:$F$201,MATCH(Orders!J$1,Products!$A$1:$F$1,0),0)</f>
        <v>19310.503554692368</v>
      </c>
    </row>
    <row r="3710" spans="1:10">
      <c r="A3710">
        <v>3709</v>
      </c>
      <c r="B3710" s="4">
        <v>45365</v>
      </c>
      <c r="C3710" s="10">
        <f>DATE(YEAR(orders[[#This Row],[order_date]]), MONTH(orders[[#This Row],[order_date]]), 1)</f>
        <v>45352</v>
      </c>
      <c r="D3710" t="s">
        <v>2484</v>
      </c>
      <c r="E3710" t="s">
        <v>532</v>
      </c>
      <c r="F3710" t="str">
        <f>VLOOKUP(orders[[#This Row],[product_id]],Products!A:C,3,0)</f>
        <v>Electronics</v>
      </c>
      <c r="G3710">
        <v>2</v>
      </c>
      <c r="H3710" s="6">
        <v>0.15248536597923601</v>
      </c>
      <c r="I3710" s="2">
        <f>VLOOKUP($E3710,
Products!$A$1:$F$201,MATCH(Orders!I$1,Products!$A$1:$F$1,0),0)</f>
        <v>2668.0593077725212</v>
      </c>
      <c r="J3710" s="2">
        <f>VLOOKUP($E3710,
Products!$A$1:$F$201,MATCH(Orders!J$1,Products!$A$1:$F$1,0),0)</f>
        <v>1923.7114222321791</v>
      </c>
    </row>
    <row r="3711" spans="1:10">
      <c r="A3711">
        <v>3710</v>
      </c>
      <c r="B3711" s="4">
        <v>45448</v>
      </c>
      <c r="C3711" s="10">
        <f>DATE(YEAR(orders[[#This Row],[order_date]]), MONTH(orders[[#This Row],[order_date]]), 1)</f>
        <v>45444</v>
      </c>
      <c r="D3711" t="s">
        <v>3793</v>
      </c>
      <c r="E3711" t="s">
        <v>515</v>
      </c>
      <c r="F3711" t="str">
        <f>VLOOKUP(orders[[#This Row],[product_id]],Products!A:C,3,0)</f>
        <v>Appliances</v>
      </c>
      <c r="G3711">
        <v>2</v>
      </c>
      <c r="H3711" s="6">
        <v>0.14828122356602705</v>
      </c>
      <c r="I3711" s="2">
        <f>VLOOKUP($E3711,
Products!$A$1:$F$201,MATCH(Orders!I$1,Products!$A$1:$F$1,0),0)</f>
        <v>2136.8180837738519</v>
      </c>
      <c r="J3711" s="2">
        <f>VLOOKUP($E3711,
Products!$A$1:$F$201,MATCH(Orders!J$1,Products!$A$1:$F$1,0),0)</f>
        <v>1689.48738136013</v>
      </c>
    </row>
    <row r="3712" spans="1:10">
      <c r="A3712">
        <v>3711</v>
      </c>
      <c r="B3712" s="4">
        <v>45125</v>
      </c>
      <c r="C3712" s="10">
        <f>DATE(YEAR(orders[[#This Row],[order_date]]), MONTH(orders[[#This Row],[order_date]]), 1)</f>
        <v>45108</v>
      </c>
      <c r="D3712" t="s">
        <v>1802</v>
      </c>
      <c r="E3712" t="s">
        <v>656</v>
      </c>
      <c r="F3712" t="str">
        <f>VLOOKUP(orders[[#This Row],[product_id]],Products!A:C,3,0)</f>
        <v>Electronics</v>
      </c>
      <c r="G3712">
        <v>1</v>
      </c>
      <c r="H3712" s="6">
        <v>0.16939519542222928</v>
      </c>
      <c r="I3712" s="2">
        <f>VLOOKUP($E3712,
Products!$A$1:$F$201,MATCH(Orders!I$1,Products!$A$1:$F$1,0),0)</f>
        <v>30485.811519789549</v>
      </c>
      <c r="J3712" s="2">
        <f>VLOOKUP($E3712,
Products!$A$1:$F$201,MATCH(Orders!J$1,Products!$A$1:$F$1,0),0)</f>
        <v>23818.70129930825</v>
      </c>
    </row>
    <row r="3713" spans="1:10">
      <c r="A3713">
        <v>3712</v>
      </c>
      <c r="B3713" s="4">
        <v>46000</v>
      </c>
      <c r="C3713" s="10">
        <f>DATE(YEAR(orders[[#This Row],[order_date]]), MONTH(orders[[#This Row],[order_date]]), 1)</f>
        <v>45992</v>
      </c>
      <c r="D3713" t="s">
        <v>3637</v>
      </c>
      <c r="E3713" t="s">
        <v>654</v>
      </c>
      <c r="F3713" t="str">
        <f>VLOOKUP(orders[[#This Row],[product_id]],Products!A:C,3,0)</f>
        <v>Electronics</v>
      </c>
      <c r="G3713">
        <v>1</v>
      </c>
      <c r="H3713" s="6">
        <v>0.22900127286751729</v>
      </c>
      <c r="I3713" s="2">
        <f>VLOOKUP($E3713,
Products!$A$1:$F$201,MATCH(Orders!I$1,Products!$A$1:$F$1,0),0)</f>
        <v>2480.90324078101</v>
      </c>
      <c r="J3713" s="2">
        <f>VLOOKUP($E3713,
Products!$A$1:$F$201,MATCH(Orders!J$1,Products!$A$1:$F$1,0),0)</f>
        <v>1964.543440578911</v>
      </c>
    </row>
    <row r="3714" spans="1:10">
      <c r="A3714">
        <v>3713</v>
      </c>
      <c r="B3714" s="4">
        <v>45596</v>
      </c>
      <c r="C3714" s="10">
        <f>DATE(YEAR(orders[[#This Row],[order_date]]), MONTH(orders[[#This Row],[order_date]]), 1)</f>
        <v>45566</v>
      </c>
      <c r="D3714" t="s">
        <v>907</v>
      </c>
      <c r="E3714" t="s">
        <v>678</v>
      </c>
      <c r="F3714" t="str">
        <f>VLOOKUP(orders[[#This Row],[product_id]],Products!A:C,3,0)</f>
        <v>Appliances</v>
      </c>
      <c r="G3714">
        <v>3</v>
      </c>
      <c r="H3714" s="6">
        <v>7.2420053836650483E-2</v>
      </c>
      <c r="I3714" s="2">
        <f>VLOOKUP($E3714,
Products!$A$1:$F$201,MATCH(Orders!I$1,Products!$A$1:$F$1,0),0)</f>
        <v>24547.80463631255</v>
      </c>
      <c r="J3714" s="2">
        <f>VLOOKUP($E3714,
Products!$A$1:$F$201,MATCH(Orders!J$1,Products!$A$1:$F$1,0),0)</f>
        <v>16599.667533695861</v>
      </c>
    </row>
    <row r="3715" spans="1:10">
      <c r="A3715">
        <v>3714</v>
      </c>
      <c r="B3715" s="4">
        <v>45980</v>
      </c>
      <c r="C3715" s="10">
        <f>DATE(YEAR(orders[[#This Row],[order_date]]), MONTH(orders[[#This Row],[order_date]]), 1)</f>
        <v>45962</v>
      </c>
      <c r="D3715" t="s">
        <v>2846</v>
      </c>
      <c r="E3715" t="s">
        <v>631</v>
      </c>
      <c r="F3715" t="str">
        <f>VLOOKUP(orders[[#This Row],[product_id]],Products!A:C,3,0)</f>
        <v>Appliances</v>
      </c>
      <c r="G3715">
        <v>3</v>
      </c>
      <c r="H3715" s="6">
        <v>6.0635525707709921E-2</v>
      </c>
      <c r="I3715" s="2">
        <f>VLOOKUP($E3715,
Products!$A$1:$F$201,MATCH(Orders!I$1,Products!$A$1:$F$1,0),0)</f>
        <v>5983.7308645702497</v>
      </c>
      <c r="J3715" s="2">
        <f>VLOOKUP($E3715,
Products!$A$1:$F$201,MATCH(Orders!J$1,Products!$A$1:$F$1,0),0)</f>
        <v>4205.6432936163774</v>
      </c>
    </row>
    <row r="3716" spans="1:10">
      <c r="A3716">
        <v>3715</v>
      </c>
      <c r="B3716" s="4">
        <v>44957</v>
      </c>
      <c r="C3716" s="10">
        <f>DATE(YEAR(orders[[#This Row],[order_date]]), MONTH(orders[[#This Row],[order_date]]), 1)</f>
        <v>44927</v>
      </c>
      <c r="D3716" t="s">
        <v>2378</v>
      </c>
      <c r="E3716" t="s">
        <v>508</v>
      </c>
      <c r="F3716" t="str">
        <f>VLOOKUP(orders[[#This Row],[product_id]],Products!A:C,3,0)</f>
        <v>Electronics</v>
      </c>
      <c r="G3716">
        <v>1</v>
      </c>
      <c r="H3716" s="6">
        <v>0.1380160187031032</v>
      </c>
      <c r="I3716" s="2">
        <f>VLOOKUP($E3716,
Products!$A$1:$F$201,MATCH(Orders!I$1,Products!$A$1:$F$1,0),0)</f>
        <v>23345.985707147142</v>
      </c>
      <c r="J3716" s="2">
        <f>VLOOKUP($E3716,
Products!$A$1:$F$201,MATCH(Orders!J$1,Products!$A$1:$F$1,0),0)</f>
        <v>15772.90371323649</v>
      </c>
    </row>
    <row r="3717" spans="1:10">
      <c r="A3717">
        <v>3716</v>
      </c>
      <c r="B3717" s="4">
        <v>45934</v>
      </c>
      <c r="C3717" s="10">
        <f>DATE(YEAR(orders[[#This Row],[order_date]]), MONTH(orders[[#This Row],[order_date]]), 1)</f>
        <v>45931</v>
      </c>
      <c r="D3717" t="s">
        <v>1762</v>
      </c>
      <c r="E3717" t="s">
        <v>692</v>
      </c>
      <c r="F3717" t="str">
        <f>VLOOKUP(orders[[#This Row],[product_id]],Products!A:C,3,0)</f>
        <v>Electronics</v>
      </c>
      <c r="G3717">
        <v>3</v>
      </c>
      <c r="H3717" s="6">
        <v>0.12494441917901103</v>
      </c>
      <c r="I3717" s="2">
        <f>VLOOKUP($E3717,
Products!$A$1:$F$201,MATCH(Orders!I$1,Products!$A$1:$F$1,0),0)</f>
        <v>18150.337151787651</v>
      </c>
      <c r="J3717" s="2">
        <f>VLOOKUP($E3717,
Products!$A$1:$F$201,MATCH(Orders!J$1,Products!$A$1:$F$1,0),0)</f>
        <v>11965.45000430708</v>
      </c>
    </row>
    <row r="3718" spans="1:10">
      <c r="A3718">
        <v>3717</v>
      </c>
      <c r="B3718" s="4">
        <v>45259</v>
      </c>
      <c r="C3718" s="10">
        <f>DATE(YEAR(orders[[#This Row],[order_date]]), MONTH(orders[[#This Row],[order_date]]), 1)</f>
        <v>45231</v>
      </c>
      <c r="D3718" t="s">
        <v>4377</v>
      </c>
      <c r="E3718" t="s">
        <v>548</v>
      </c>
      <c r="F3718" t="str">
        <f>VLOOKUP(orders[[#This Row],[product_id]],Products!A:C,3,0)</f>
        <v>Appliances</v>
      </c>
      <c r="G3718">
        <v>3</v>
      </c>
      <c r="H3718" s="6">
        <v>5.3396811168819953E-2</v>
      </c>
      <c r="I3718" s="2">
        <f>VLOOKUP($E3718,
Products!$A$1:$F$201,MATCH(Orders!I$1,Products!$A$1:$F$1,0),0)</f>
        <v>2211.9922659782978</v>
      </c>
      <c r="J3718" s="2">
        <f>VLOOKUP($E3718,
Products!$A$1:$F$201,MATCH(Orders!J$1,Products!$A$1:$F$1,0),0)</f>
        <v>1741.1720710333091</v>
      </c>
    </row>
    <row r="3719" spans="1:10">
      <c r="A3719">
        <v>3718</v>
      </c>
      <c r="B3719" s="4">
        <v>45586</v>
      </c>
      <c r="C3719" s="10">
        <f>DATE(YEAR(orders[[#This Row],[order_date]]), MONTH(orders[[#This Row],[order_date]]), 1)</f>
        <v>45566</v>
      </c>
      <c r="D3719" t="s">
        <v>1124</v>
      </c>
      <c r="E3719" t="s">
        <v>604</v>
      </c>
      <c r="F3719" t="str">
        <f>VLOOKUP(orders[[#This Row],[product_id]],Products!A:C,3,0)</f>
        <v>Appliances</v>
      </c>
      <c r="G3719">
        <v>2</v>
      </c>
      <c r="H3719" s="6">
        <v>8.9105754642869614E-2</v>
      </c>
      <c r="I3719" s="2">
        <f>VLOOKUP($E3719,
Products!$A$1:$F$201,MATCH(Orders!I$1,Products!$A$1:$F$1,0),0)</f>
        <v>2087.687835040248</v>
      </c>
      <c r="J3719" s="2">
        <f>VLOOKUP($E3719,
Products!$A$1:$F$201,MATCH(Orders!J$1,Products!$A$1:$F$1,0),0)</f>
        <v>1450.1823074928161</v>
      </c>
    </row>
    <row r="3720" spans="1:10">
      <c r="A3720">
        <v>3719</v>
      </c>
      <c r="B3720" s="4">
        <v>45103</v>
      </c>
      <c r="C3720" s="10">
        <f>DATE(YEAR(orders[[#This Row],[order_date]]), MONTH(orders[[#This Row],[order_date]]), 1)</f>
        <v>45078</v>
      </c>
      <c r="D3720" t="s">
        <v>3980</v>
      </c>
      <c r="E3720" t="s">
        <v>512</v>
      </c>
      <c r="F3720" t="str">
        <f>VLOOKUP(orders[[#This Row],[product_id]],Products!A:C,3,0)</f>
        <v>Electronics</v>
      </c>
      <c r="G3720">
        <v>3</v>
      </c>
      <c r="H3720" s="6">
        <v>0.1887688544062508</v>
      </c>
      <c r="I3720" s="2">
        <f>VLOOKUP($E3720,
Products!$A$1:$F$201,MATCH(Orders!I$1,Products!$A$1:$F$1,0),0)</f>
        <v>12877.548087294561</v>
      </c>
      <c r="J3720" s="2">
        <f>VLOOKUP($E3720,
Products!$A$1:$F$201,MATCH(Orders!J$1,Products!$A$1:$F$1,0),0)</f>
        <v>9551.9000631411909</v>
      </c>
    </row>
    <row r="3721" spans="1:10">
      <c r="A3721">
        <v>3720</v>
      </c>
      <c r="B3721" s="4">
        <v>45296</v>
      </c>
      <c r="C3721" s="10">
        <f>DATE(YEAR(orders[[#This Row],[order_date]]), MONTH(orders[[#This Row],[order_date]]), 1)</f>
        <v>45292</v>
      </c>
      <c r="D3721" t="s">
        <v>3304</v>
      </c>
      <c r="E3721" t="s">
        <v>660</v>
      </c>
      <c r="F3721" t="str">
        <f>VLOOKUP(orders[[#This Row],[product_id]],Products!A:C,3,0)</f>
        <v>Appliances</v>
      </c>
      <c r="G3721">
        <v>2</v>
      </c>
      <c r="H3721" s="6">
        <v>0.13907991516681409</v>
      </c>
      <c r="I3721" s="2">
        <f>VLOOKUP($E3721,
Products!$A$1:$F$201,MATCH(Orders!I$1,Products!$A$1:$F$1,0),0)</f>
        <v>25996.564605776519</v>
      </c>
      <c r="J3721" s="2">
        <f>VLOOKUP($E3721,
Products!$A$1:$F$201,MATCH(Orders!J$1,Products!$A$1:$F$1,0),0)</f>
        <v>20210.769869456319</v>
      </c>
    </row>
    <row r="3722" spans="1:10">
      <c r="A3722">
        <v>3721</v>
      </c>
      <c r="B3722" s="4">
        <v>45473</v>
      </c>
      <c r="C3722" s="10">
        <f>DATE(YEAR(orders[[#This Row],[order_date]]), MONTH(orders[[#This Row],[order_date]]), 1)</f>
        <v>45444</v>
      </c>
      <c r="D3722" t="s">
        <v>1331</v>
      </c>
      <c r="E3722" t="s">
        <v>695</v>
      </c>
      <c r="F3722" t="str">
        <f>VLOOKUP(orders[[#This Row],[product_id]],Products!A:C,3,0)</f>
        <v>Electronics</v>
      </c>
      <c r="G3722">
        <v>3</v>
      </c>
      <c r="H3722" s="6">
        <v>0.15983843308637208</v>
      </c>
      <c r="I3722" s="2">
        <f>VLOOKUP($E3722,
Products!$A$1:$F$201,MATCH(Orders!I$1,Products!$A$1:$F$1,0),0)</f>
        <v>2716.2219891886762</v>
      </c>
      <c r="J3722" s="2">
        <f>VLOOKUP($E3722,
Products!$A$1:$F$201,MATCH(Orders!J$1,Products!$A$1:$F$1,0),0)</f>
        <v>2045.0534052982539</v>
      </c>
    </row>
    <row r="3723" spans="1:10">
      <c r="A3723">
        <v>3722</v>
      </c>
      <c r="B3723" s="4">
        <v>45461</v>
      </c>
      <c r="C3723" s="10">
        <f>DATE(YEAR(orders[[#This Row],[order_date]]), MONTH(orders[[#This Row],[order_date]]), 1)</f>
        <v>45444</v>
      </c>
      <c r="D3723" t="s">
        <v>1550</v>
      </c>
      <c r="E3723" t="s">
        <v>547</v>
      </c>
      <c r="F3723" t="str">
        <f>VLOOKUP(orders[[#This Row],[product_id]],Products!A:C,3,0)</f>
        <v>Appliances</v>
      </c>
      <c r="G3723">
        <v>1</v>
      </c>
      <c r="H3723" s="6">
        <v>7.9402269995240901E-2</v>
      </c>
      <c r="I3723" s="2">
        <f>VLOOKUP($E3723,
Products!$A$1:$F$201,MATCH(Orders!I$1,Products!$A$1:$F$1,0),0)</f>
        <v>2366.4310858022332</v>
      </c>
      <c r="J3723" s="2">
        <f>VLOOKUP($E3723,
Products!$A$1:$F$201,MATCH(Orders!J$1,Products!$A$1:$F$1,0),0)</f>
        <v>1841.1055346213741</v>
      </c>
    </row>
    <row r="3724" spans="1:10">
      <c r="A3724">
        <v>3723</v>
      </c>
      <c r="B3724" s="4">
        <v>45023</v>
      </c>
      <c r="C3724" s="10">
        <f>DATE(YEAR(orders[[#This Row],[order_date]]), MONTH(orders[[#This Row],[order_date]]), 1)</f>
        <v>45017</v>
      </c>
      <c r="D3724" t="s">
        <v>4536</v>
      </c>
      <c r="E3724" t="s">
        <v>602</v>
      </c>
      <c r="F3724" t="str">
        <f>VLOOKUP(orders[[#This Row],[product_id]],Products!A:C,3,0)</f>
        <v>Appliances</v>
      </c>
      <c r="G3724">
        <v>3</v>
      </c>
      <c r="H3724" s="6">
        <v>0.12784040694023624</v>
      </c>
      <c r="I3724" s="2">
        <f>VLOOKUP($E3724,
Products!$A$1:$F$201,MATCH(Orders!I$1,Products!$A$1:$F$1,0),0)</f>
        <v>22834.95547197924</v>
      </c>
      <c r="J3724" s="2">
        <f>VLOOKUP($E3724,
Products!$A$1:$F$201,MATCH(Orders!J$1,Products!$A$1:$F$1,0),0)</f>
        <v>17972.460052660601</v>
      </c>
    </row>
    <row r="3725" spans="1:10">
      <c r="A3725">
        <v>3724</v>
      </c>
      <c r="B3725" s="4">
        <v>45156</v>
      </c>
      <c r="C3725" s="10">
        <f>DATE(YEAR(orders[[#This Row],[order_date]]), MONTH(orders[[#This Row],[order_date]]), 1)</f>
        <v>45139</v>
      </c>
      <c r="D3725" t="s">
        <v>2584</v>
      </c>
      <c r="E3725" t="s">
        <v>509</v>
      </c>
      <c r="F3725" t="str">
        <f>VLOOKUP(orders[[#This Row],[product_id]],Products!A:C,3,0)</f>
        <v>Appliances</v>
      </c>
      <c r="G3725">
        <v>1</v>
      </c>
      <c r="H3725" s="6">
        <v>0.10037672326593779</v>
      </c>
      <c r="I3725" s="2">
        <f>VLOOKUP($E3725,
Products!$A$1:$F$201,MATCH(Orders!I$1,Products!$A$1:$F$1,0),0)</f>
        <v>23898.369282732219</v>
      </c>
      <c r="J3725" s="2">
        <f>VLOOKUP($E3725,
Products!$A$1:$F$201,MATCH(Orders!J$1,Products!$A$1:$F$1,0),0)</f>
        <v>16491.822147524919</v>
      </c>
    </row>
    <row r="3726" spans="1:10">
      <c r="A3726">
        <v>3725</v>
      </c>
      <c r="B3726" s="4">
        <v>45153</v>
      </c>
      <c r="C3726" s="10">
        <f>DATE(YEAR(orders[[#This Row],[order_date]]), MONTH(orders[[#This Row],[order_date]]), 1)</f>
        <v>45139</v>
      </c>
      <c r="D3726" t="s">
        <v>2650</v>
      </c>
      <c r="E3726" t="s">
        <v>695</v>
      </c>
      <c r="F3726" t="str">
        <f>VLOOKUP(orders[[#This Row],[product_id]],Products!A:C,3,0)</f>
        <v>Electronics</v>
      </c>
      <c r="G3726">
        <v>1</v>
      </c>
      <c r="H3726" s="6">
        <v>0.1407027855312207</v>
      </c>
      <c r="I3726" s="2">
        <f>VLOOKUP($E3726,
Products!$A$1:$F$201,MATCH(Orders!I$1,Products!$A$1:$F$1,0),0)</f>
        <v>2716.2219891886762</v>
      </c>
      <c r="J3726" s="2">
        <f>VLOOKUP($E3726,
Products!$A$1:$F$201,MATCH(Orders!J$1,Products!$A$1:$F$1,0),0)</f>
        <v>2045.0534052982539</v>
      </c>
    </row>
    <row r="3727" spans="1:10">
      <c r="A3727">
        <v>3726</v>
      </c>
      <c r="B3727" s="4">
        <v>45297</v>
      </c>
      <c r="C3727" s="10">
        <f>DATE(YEAR(orders[[#This Row],[order_date]]), MONTH(orders[[#This Row],[order_date]]), 1)</f>
        <v>45292</v>
      </c>
      <c r="D3727" t="s">
        <v>3635</v>
      </c>
      <c r="E3727" t="s">
        <v>641</v>
      </c>
      <c r="F3727" t="str">
        <f>VLOOKUP(orders[[#This Row],[product_id]],Products!A:C,3,0)</f>
        <v>Appliances</v>
      </c>
      <c r="G3727">
        <v>2</v>
      </c>
      <c r="H3727" s="6">
        <v>0.13877502051733648</v>
      </c>
      <c r="I3727" s="2">
        <f>VLOOKUP($E3727,
Products!$A$1:$F$201,MATCH(Orders!I$1,Products!$A$1:$F$1,0),0)</f>
        <v>27167.965718506261</v>
      </c>
      <c r="J3727" s="2">
        <f>VLOOKUP($E3727,
Products!$A$1:$F$201,MATCH(Orders!J$1,Products!$A$1:$F$1,0),0)</f>
        <v>19748.025676381669</v>
      </c>
    </row>
    <row r="3728" spans="1:10">
      <c r="A3728">
        <v>3727</v>
      </c>
      <c r="B3728" s="4">
        <v>44981</v>
      </c>
      <c r="C3728" s="10">
        <f>DATE(YEAR(orders[[#This Row],[order_date]]), MONTH(orders[[#This Row],[order_date]]), 1)</f>
        <v>44958</v>
      </c>
      <c r="D3728" t="s">
        <v>3473</v>
      </c>
      <c r="E3728" t="s">
        <v>589</v>
      </c>
      <c r="F3728" t="str">
        <f>VLOOKUP(orders[[#This Row],[product_id]],Products!A:C,3,0)</f>
        <v>Appliances</v>
      </c>
      <c r="G3728">
        <v>2</v>
      </c>
      <c r="H3728" s="6">
        <v>0.11558043603730775</v>
      </c>
      <c r="I3728" s="2">
        <f>VLOOKUP($E3728,
Products!$A$1:$F$201,MATCH(Orders!I$1,Products!$A$1:$F$1,0),0)</f>
        <v>6227.1351854710047</v>
      </c>
      <c r="J3728" s="2">
        <f>VLOOKUP($E3728,
Products!$A$1:$F$201,MATCH(Orders!J$1,Products!$A$1:$F$1,0),0)</f>
        <v>4146.7707671772396</v>
      </c>
    </row>
    <row r="3729" spans="1:10">
      <c r="A3729">
        <v>3728</v>
      </c>
      <c r="B3729" s="4">
        <v>45350</v>
      </c>
      <c r="C3729" s="10">
        <f>DATE(YEAR(orders[[#This Row],[order_date]]), MONTH(orders[[#This Row],[order_date]]), 1)</f>
        <v>45323</v>
      </c>
      <c r="D3729" t="s">
        <v>4089</v>
      </c>
      <c r="E3729" t="s">
        <v>650</v>
      </c>
      <c r="F3729" t="str">
        <f>VLOOKUP(orders[[#This Row],[product_id]],Products!A:C,3,0)</f>
        <v>Electronics</v>
      </c>
      <c r="G3729">
        <v>1</v>
      </c>
      <c r="H3729" s="6">
        <v>0.22851182575795057</v>
      </c>
      <c r="I3729" s="2">
        <f>VLOOKUP($E3729,
Products!$A$1:$F$201,MATCH(Orders!I$1,Products!$A$1:$F$1,0),0)</f>
        <v>12936.529609330941</v>
      </c>
      <c r="J3729" s="2">
        <f>VLOOKUP($E3729,
Products!$A$1:$F$201,MATCH(Orders!J$1,Products!$A$1:$F$1,0),0)</f>
        <v>9465.2602677376308</v>
      </c>
    </row>
    <row r="3730" spans="1:10">
      <c r="A3730">
        <v>3729</v>
      </c>
      <c r="B3730" s="4">
        <v>45241</v>
      </c>
      <c r="C3730" s="10">
        <f>DATE(YEAR(orders[[#This Row],[order_date]]), MONTH(orders[[#This Row],[order_date]]), 1)</f>
        <v>45231</v>
      </c>
      <c r="D3730" t="s">
        <v>3697</v>
      </c>
      <c r="E3730" t="s">
        <v>510</v>
      </c>
      <c r="F3730" t="str">
        <f>VLOOKUP(orders[[#This Row],[product_id]],Products!A:C,3,0)</f>
        <v>Appliances</v>
      </c>
      <c r="G3730">
        <v>3</v>
      </c>
      <c r="H3730" s="6">
        <v>5.0905733330221567E-2</v>
      </c>
      <c r="I3730" s="2">
        <f>VLOOKUP($E3730,
Products!$A$1:$F$201,MATCH(Orders!I$1,Products!$A$1:$F$1,0),0)</f>
        <v>23457.606610250739</v>
      </c>
      <c r="J3730" s="2">
        <f>VLOOKUP($E3730,
Products!$A$1:$F$201,MATCH(Orders!J$1,Products!$A$1:$F$1,0),0)</f>
        <v>17038.831523124281</v>
      </c>
    </row>
    <row r="3731" spans="1:10">
      <c r="A3731">
        <v>3730</v>
      </c>
      <c r="B3731" s="4">
        <v>44958</v>
      </c>
      <c r="C3731" s="10">
        <f>DATE(YEAR(orders[[#This Row],[order_date]]), MONTH(orders[[#This Row],[order_date]]), 1)</f>
        <v>44958</v>
      </c>
      <c r="D3731" t="s">
        <v>4246</v>
      </c>
      <c r="E3731" t="s">
        <v>696</v>
      </c>
      <c r="F3731" t="str">
        <f>VLOOKUP(orders[[#This Row],[product_id]],Products!A:C,3,0)</f>
        <v>Electronics</v>
      </c>
      <c r="G3731">
        <v>1</v>
      </c>
      <c r="H3731" s="6">
        <v>0.21564050304647642</v>
      </c>
      <c r="I3731" s="2">
        <f>VLOOKUP($E3731,
Products!$A$1:$F$201,MATCH(Orders!I$1,Products!$A$1:$F$1,0),0)</f>
        <v>2723.6534496184809</v>
      </c>
      <c r="J3731" s="2">
        <f>VLOOKUP($E3731,
Products!$A$1:$F$201,MATCH(Orders!J$1,Products!$A$1:$F$1,0),0)</f>
        <v>1872.4715951823</v>
      </c>
    </row>
    <row r="3732" spans="1:10">
      <c r="A3732">
        <v>3731</v>
      </c>
      <c r="B3732" s="4">
        <v>45019</v>
      </c>
      <c r="C3732" s="10">
        <f>DATE(YEAR(orders[[#This Row],[order_date]]), MONTH(orders[[#This Row],[order_date]]), 1)</f>
        <v>45017</v>
      </c>
      <c r="D3732" t="s">
        <v>1099</v>
      </c>
      <c r="E3732" t="s">
        <v>618</v>
      </c>
      <c r="F3732" t="str">
        <f>VLOOKUP(orders[[#This Row],[product_id]],Products!A:C,3,0)</f>
        <v>Appliances</v>
      </c>
      <c r="G3732">
        <v>2</v>
      </c>
      <c r="H3732" s="6">
        <v>0.13219541156094242</v>
      </c>
      <c r="I3732" s="2">
        <f>VLOOKUP($E3732,
Products!$A$1:$F$201,MATCH(Orders!I$1,Products!$A$1:$F$1,0),0)</f>
        <v>5546.9777002203573</v>
      </c>
      <c r="J3732" s="2">
        <f>VLOOKUP($E3732,
Products!$A$1:$F$201,MATCH(Orders!J$1,Products!$A$1:$F$1,0),0)</f>
        <v>4048.2565671880161</v>
      </c>
    </row>
    <row r="3733" spans="1:10">
      <c r="A3733">
        <v>3732</v>
      </c>
      <c r="B3733" s="4">
        <v>45445</v>
      </c>
      <c r="C3733" s="10">
        <f>DATE(YEAR(orders[[#This Row],[order_date]]), MONTH(orders[[#This Row],[order_date]]), 1)</f>
        <v>45444</v>
      </c>
      <c r="D3733" t="s">
        <v>3562</v>
      </c>
      <c r="E3733" t="s">
        <v>642</v>
      </c>
      <c r="F3733" t="str">
        <f>VLOOKUP(orders[[#This Row],[product_id]],Products!A:C,3,0)</f>
        <v>Appliances</v>
      </c>
      <c r="G3733">
        <v>3</v>
      </c>
      <c r="H3733" s="6">
        <v>9.8131493238412748E-2</v>
      </c>
      <c r="I3733" s="2">
        <f>VLOOKUP($E3733,
Products!$A$1:$F$201,MATCH(Orders!I$1,Products!$A$1:$F$1,0),0)</f>
        <v>2296.7821973225709</v>
      </c>
      <c r="J3733" s="2">
        <f>VLOOKUP($E3733,
Products!$A$1:$F$201,MATCH(Orders!J$1,Products!$A$1:$F$1,0),0)</f>
        <v>1585.16132006212</v>
      </c>
    </row>
    <row r="3734" spans="1:10">
      <c r="A3734">
        <v>3733</v>
      </c>
      <c r="B3734" s="4">
        <v>45779</v>
      </c>
      <c r="C3734" s="10">
        <f>DATE(YEAR(orders[[#This Row],[order_date]]), MONTH(orders[[#This Row],[order_date]]), 1)</f>
        <v>45778</v>
      </c>
      <c r="D3734" t="s">
        <v>3625</v>
      </c>
      <c r="E3734" t="s">
        <v>641</v>
      </c>
      <c r="F3734" t="str">
        <f>VLOOKUP(orders[[#This Row],[product_id]],Products!A:C,3,0)</f>
        <v>Appliances</v>
      </c>
      <c r="G3734">
        <v>3</v>
      </c>
      <c r="H3734" s="6">
        <v>8.353011619811869E-2</v>
      </c>
      <c r="I3734" s="2">
        <f>VLOOKUP($E3734,
Products!$A$1:$F$201,MATCH(Orders!I$1,Products!$A$1:$F$1,0),0)</f>
        <v>27167.965718506261</v>
      </c>
      <c r="J3734" s="2">
        <f>VLOOKUP($E3734,
Products!$A$1:$F$201,MATCH(Orders!J$1,Products!$A$1:$F$1,0),0)</f>
        <v>19748.025676381669</v>
      </c>
    </row>
    <row r="3735" spans="1:10">
      <c r="A3735">
        <v>3734</v>
      </c>
      <c r="B3735" s="4">
        <v>45678</v>
      </c>
      <c r="C3735" s="10">
        <f>DATE(YEAR(orders[[#This Row],[order_date]]), MONTH(orders[[#This Row],[order_date]]), 1)</f>
        <v>45658</v>
      </c>
      <c r="D3735" t="s">
        <v>3988</v>
      </c>
      <c r="E3735" t="s">
        <v>512</v>
      </c>
      <c r="F3735" t="str">
        <f>VLOOKUP(orders[[#This Row],[product_id]],Products!A:C,3,0)</f>
        <v>Electronics</v>
      </c>
      <c r="G3735">
        <v>2</v>
      </c>
      <c r="H3735" s="6">
        <v>0.11516361577117343</v>
      </c>
      <c r="I3735" s="2">
        <f>VLOOKUP($E3735,
Products!$A$1:$F$201,MATCH(Orders!I$1,Products!$A$1:$F$1,0),0)</f>
        <v>12877.548087294561</v>
      </c>
      <c r="J3735" s="2">
        <f>VLOOKUP($E3735,
Products!$A$1:$F$201,MATCH(Orders!J$1,Products!$A$1:$F$1,0),0)</f>
        <v>9551.9000631411909</v>
      </c>
    </row>
    <row r="3736" spans="1:10">
      <c r="A3736">
        <v>3735</v>
      </c>
      <c r="B3736" s="4">
        <v>45342</v>
      </c>
      <c r="C3736" s="10">
        <f>DATE(YEAR(orders[[#This Row],[order_date]]), MONTH(orders[[#This Row],[order_date]]), 1)</f>
        <v>45323</v>
      </c>
      <c r="D3736" t="s">
        <v>3620</v>
      </c>
      <c r="E3736" t="s">
        <v>542</v>
      </c>
      <c r="F3736" t="str">
        <f>VLOOKUP(orders[[#This Row],[product_id]],Products!A:C,3,0)</f>
        <v>Electronics</v>
      </c>
      <c r="G3736">
        <v>1</v>
      </c>
      <c r="H3736" s="6">
        <v>0.19251457688034862</v>
      </c>
      <c r="I3736" s="2">
        <f>VLOOKUP($E3736,
Products!$A$1:$F$201,MATCH(Orders!I$1,Products!$A$1:$F$1,0),0)</f>
        <v>29298.352838526029</v>
      </c>
      <c r="J3736" s="2">
        <f>VLOOKUP($E3736,
Products!$A$1:$F$201,MATCH(Orders!J$1,Products!$A$1:$F$1,0),0)</f>
        <v>19250.751682102291</v>
      </c>
    </row>
    <row r="3737" spans="1:10">
      <c r="A3737">
        <v>3736</v>
      </c>
      <c r="B3737" s="4">
        <v>45483</v>
      </c>
      <c r="C3737" s="10">
        <f>DATE(YEAR(orders[[#This Row],[order_date]]), MONTH(orders[[#This Row],[order_date]]), 1)</f>
        <v>45474</v>
      </c>
      <c r="D3737" t="s">
        <v>3324</v>
      </c>
      <c r="E3737" t="s">
        <v>560</v>
      </c>
      <c r="F3737" t="str">
        <f>VLOOKUP(orders[[#This Row],[product_id]],Products!A:C,3,0)</f>
        <v>Appliances</v>
      </c>
      <c r="G3737">
        <v>1</v>
      </c>
      <c r="H3737" s="6">
        <v>5.8303951399638128E-2</v>
      </c>
      <c r="I3737" s="2">
        <f>VLOOKUP($E3737,
Products!$A$1:$F$201,MATCH(Orders!I$1,Products!$A$1:$F$1,0),0)</f>
        <v>6334.2190560739964</v>
      </c>
      <c r="J3737" s="2">
        <f>VLOOKUP($E3737,
Products!$A$1:$F$201,MATCH(Orders!J$1,Products!$A$1:$F$1,0),0)</f>
        <v>4117.6239066206717</v>
      </c>
    </row>
    <row r="3738" spans="1:10">
      <c r="A3738">
        <v>3737</v>
      </c>
      <c r="B3738" s="4">
        <v>45292</v>
      </c>
      <c r="C3738" s="10">
        <f>DATE(YEAR(orders[[#This Row],[order_date]]), MONTH(orders[[#This Row],[order_date]]), 1)</f>
        <v>45292</v>
      </c>
      <c r="D3738" t="s">
        <v>3933</v>
      </c>
      <c r="E3738" t="s">
        <v>572</v>
      </c>
      <c r="F3738" t="str">
        <f>VLOOKUP(orders[[#This Row],[product_id]],Products!A:C,3,0)</f>
        <v>Electronics</v>
      </c>
      <c r="G3738">
        <v>2</v>
      </c>
      <c r="H3738" s="6">
        <v>0.17289696359334794</v>
      </c>
      <c r="I3738" s="2">
        <f>VLOOKUP($E3738,
Products!$A$1:$F$201,MATCH(Orders!I$1,Products!$A$1:$F$1,0),0)</f>
        <v>28095.750781518611</v>
      </c>
      <c r="J3738" s="2">
        <f>VLOOKUP($E3738,
Products!$A$1:$F$201,MATCH(Orders!J$1,Products!$A$1:$F$1,0),0)</f>
        <v>21949.841961937182</v>
      </c>
    </row>
    <row r="3739" spans="1:10">
      <c r="A3739">
        <v>3738</v>
      </c>
      <c r="B3739" s="4">
        <v>45525</v>
      </c>
      <c r="C3739" s="10">
        <f>DATE(YEAR(orders[[#This Row],[order_date]]), MONTH(orders[[#This Row],[order_date]]), 1)</f>
        <v>45505</v>
      </c>
      <c r="D3739" t="s">
        <v>3387</v>
      </c>
      <c r="E3739" t="s">
        <v>641</v>
      </c>
      <c r="F3739" t="str">
        <f>VLOOKUP(orders[[#This Row],[product_id]],Products!A:C,3,0)</f>
        <v>Appliances</v>
      </c>
      <c r="G3739">
        <v>2</v>
      </c>
      <c r="H3739" s="6">
        <v>8.8052783369439849E-2</v>
      </c>
      <c r="I3739" s="2">
        <f>VLOOKUP($E3739,
Products!$A$1:$F$201,MATCH(Orders!I$1,Products!$A$1:$F$1,0),0)</f>
        <v>27167.965718506261</v>
      </c>
      <c r="J3739" s="2">
        <f>VLOOKUP($E3739,
Products!$A$1:$F$201,MATCH(Orders!J$1,Products!$A$1:$F$1,0),0)</f>
        <v>19748.025676381669</v>
      </c>
    </row>
    <row r="3740" spans="1:10">
      <c r="A3740">
        <v>3739</v>
      </c>
      <c r="B3740" s="4">
        <v>45257</v>
      </c>
      <c r="C3740" s="10">
        <f>DATE(YEAR(orders[[#This Row],[order_date]]), MONTH(orders[[#This Row],[order_date]]), 1)</f>
        <v>45231</v>
      </c>
      <c r="D3740" t="s">
        <v>1337</v>
      </c>
      <c r="E3740" t="s">
        <v>574</v>
      </c>
      <c r="F3740" t="str">
        <f>VLOOKUP(orders[[#This Row],[product_id]],Products!A:C,3,0)</f>
        <v>Electronics</v>
      </c>
      <c r="G3740">
        <v>3</v>
      </c>
      <c r="H3740" s="6">
        <v>0.15586555953435091</v>
      </c>
      <c r="I3740" s="2">
        <f>VLOOKUP($E3740,
Products!$A$1:$F$201,MATCH(Orders!I$1,Products!$A$1:$F$1,0),0)</f>
        <v>30824.427673567101</v>
      </c>
      <c r="J3740" s="2">
        <f>VLOOKUP($E3740,
Products!$A$1:$F$201,MATCH(Orders!J$1,Products!$A$1:$F$1,0),0)</f>
        <v>20473.07476940487</v>
      </c>
    </row>
    <row r="3741" spans="1:10">
      <c r="A3741">
        <v>3740</v>
      </c>
      <c r="B3741" s="4">
        <v>45615</v>
      </c>
      <c r="C3741" s="10">
        <f>DATE(YEAR(orders[[#This Row],[order_date]]), MONTH(orders[[#This Row],[order_date]]), 1)</f>
        <v>45597</v>
      </c>
      <c r="D3741" t="s">
        <v>3562</v>
      </c>
      <c r="E3741" t="s">
        <v>510</v>
      </c>
      <c r="F3741" t="str">
        <f>VLOOKUP(orders[[#This Row],[product_id]],Products!A:C,3,0)</f>
        <v>Appliances</v>
      </c>
      <c r="G3741">
        <v>3</v>
      </c>
      <c r="H3741" s="6">
        <v>0.12544274936304825</v>
      </c>
      <c r="I3741" s="2">
        <f>VLOOKUP($E3741,
Products!$A$1:$F$201,MATCH(Orders!I$1,Products!$A$1:$F$1,0),0)</f>
        <v>23457.606610250739</v>
      </c>
      <c r="J3741" s="2">
        <f>VLOOKUP($E3741,
Products!$A$1:$F$201,MATCH(Orders!J$1,Products!$A$1:$F$1,0),0)</f>
        <v>17038.831523124281</v>
      </c>
    </row>
    <row r="3742" spans="1:10">
      <c r="A3742">
        <v>3741</v>
      </c>
      <c r="B3742" s="4">
        <v>44937</v>
      </c>
      <c r="C3742" s="10">
        <f>DATE(YEAR(orders[[#This Row],[order_date]]), MONTH(orders[[#This Row],[order_date]]), 1)</f>
        <v>44927</v>
      </c>
      <c r="D3742" t="s">
        <v>1027</v>
      </c>
      <c r="E3742" t="s">
        <v>522</v>
      </c>
      <c r="F3742" t="str">
        <f>VLOOKUP(orders[[#This Row],[product_id]],Products!A:C,3,0)</f>
        <v>Appliances</v>
      </c>
      <c r="G3742">
        <v>1</v>
      </c>
      <c r="H3742" s="6">
        <v>5.1836629927206342E-2</v>
      </c>
      <c r="I3742" s="2">
        <f>VLOOKUP($E3742,
Products!$A$1:$F$201,MATCH(Orders!I$1,Products!$A$1:$F$1,0),0)</f>
        <v>24966.707940261898</v>
      </c>
      <c r="J3742" s="2">
        <f>VLOOKUP($E3742,
Products!$A$1:$F$201,MATCH(Orders!J$1,Products!$A$1:$F$1,0),0)</f>
        <v>19868.70644165645</v>
      </c>
    </row>
    <row r="3743" spans="1:10">
      <c r="A3743">
        <v>3742</v>
      </c>
      <c r="B3743" s="4">
        <v>45744</v>
      </c>
      <c r="C3743" s="10">
        <f>DATE(YEAR(orders[[#This Row],[order_date]]), MONTH(orders[[#This Row],[order_date]]), 1)</f>
        <v>45717</v>
      </c>
      <c r="D3743" t="s">
        <v>4212</v>
      </c>
      <c r="E3743" t="s">
        <v>616</v>
      </c>
      <c r="F3743" t="str">
        <f>VLOOKUP(orders[[#This Row],[product_id]],Products!A:C,3,0)</f>
        <v>Electronics</v>
      </c>
      <c r="G3743">
        <v>2</v>
      </c>
      <c r="H3743" s="6">
        <v>0.20724574225172021</v>
      </c>
      <c r="I3743" s="2">
        <f>VLOOKUP($E3743,
Products!$A$1:$F$201,MATCH(Orders!I$1,Products!$A$1:$F$1,0),0)</f>
        <v>12172.554053901489</v>
      </c>
      <c r="J3743" s="2">
        <f>VLOOKUP($E3743,
Products!$A$1:$F$201,MATCH(Orders!J$1,Products!$A$1:$F$1,0),0)</f>
        <v>9644.7702288148557</v>
      </c>
    </row>
    <row r="3744" spans="1:10">
      <c r="A3744">
        <v>3743</v>
      </c>
      <c r="B3744" s="4">
        <v>45345</v>
      </c>
      <c r="C3744" s="10">
        <f>DATE(YEAR(orders[[#This Row],[order_date]]), MONTH(orders[[#This Row],[order_date]]), 1)</f>
        <v>45323</v>
      </c>
      <c r="D3744" t="s">
        <v>1279</v>
      </c>
      <c r="E3744" t="s">
        <v>563</v>
      </c>
      <c r="F3744" t="str">
        <f>VLOOKUP(orders[[#This Row],[product_id]],Products!A:C,3,0)</f>
        <v>Electronics</v>
      </c>
      <c r="G3744">
        <v>1</v>
      </c>
      <c r="H3744" s="6">
        <v>0.18697051196312423</v>
      </c>
      <c r="I3744" s="2">
        <f>VLOOKUP($E3744,
Products!$A$1:$F$201,MATCH(Orders!I$1,Products!$A$1:$F$1,0),0)</f>
        <v>2267.1489506516559</v>
      </c>
      <c r="J3744" s="2">
        <f>VLOOKUP($E3744,
Products!$A$1:$F$201,MATCH(Orders!J$1,Products!$A$1:$F$1,0),0)</f>
        <v>1538.7671398485211</v>
      </c>
    </row>
    <row r="3745" spans="1:10">
      <c r="A3745">
        <v>3744</v>
      </c>
      <c r="B3745" s="4">
        <v>45837</v>
      </c>
      <c r="C3745" s="10">
        <f>DATE(YEAR(orders[[#This Row],[order_date]]), MONTH(orders[[#This Row],[order_date]]), 1)</f>
        <v>45809</v>
      </c>
      <c r="D3745" t="s">
        <v>2399</v>
      </c>
      <c r="E3745" t="s">
        <v>696</v>
      </c>
      <c r="F3745" t="str">
        <f>VLOOKUP(orders[[#This Row],[product_id]],Products!A:C,3,0)</f>
        <v>Electronics</v>
      </c>
      <c r="G3745">
        <v>3</v>
      </c>
      <c r="H3745" s="6">
        <v>0.17297110004920968</v>
      </c>
      <c r="I3745" s="2">
        <f>VLOOKUP($E3745,
Products!$A$1:$F$201,MATCH(Orders!I$1,Products!$A$1:$F$1,0),0)</f>
        <v>2723.6534496184809</v>
      </c>
      <c r="J3745" s="2">
        <f>VLOOKUP($E3745,
Products!$A$1:$F$201,MATCH(Orders!J$1,Products!$A$1:$F$1,0),0)</f>
        <v>1872.4715951823</v>
      </c>
    </row>
    <row r="3746" spans="1:10">
      <c r="A3746">
        <v>3745</v>
      </c>
      <c r="B3746" s="4">
        <v>45274</v>
      </c>
      <c r="C3746" s="10">
        <f>DATE(YEAR(orders[[#This Row],[order_date]]), MONTH(orders[[#This Row],[order_date]]), 1)</f>
        <v>45261</v>
      </c>
      <c r="D3746" t="s">
        <v>1769</v>
      </c>
      <c r="E3746" t="s">
        <v>660</v>
      </c>
      <c r="F3746" t="str">
        <f>VLOOKUP(orders[[#This Row],[product_id]],Products!A:C,3,0)</f>
        <v>Appliances</v>
      </c>
      <c r="G3746">
        <v>1</v>
      </c>
      <c r="H3746" s="6">
        <v>0.12151259398705627</v>
      </c>
      <c r="I3746" s="2">
        <f>VLOOKUP($E3746,
Products!$A$1:$F$201,MATCH(Orders!I$1,Products!$A$1:$F$1,0),0)</f>
        <v>25996.564605776519</v>
      </c>
      <c r="J3746" s="2">
        <f>VLOOKUP($E3746,
Products!$A$1:$F$201,MATCH(Orders!J$1,Products!$A$1:$F$1,0),0)</f>
        <v>20210.769869456319</v>
      </c>
    </row>
    <row r="3747" spans="1:10">
      <c r="A3747">
        <v>3746</v>
      </c>
      <c r="B3747" s="4">
        <v>45884</v>
      </c>
      <c r="C3747" s="10">
        <f>DATE(YEAR(orders[[#This Row],[order_date]]), MONTH(orders[[#This Row],[order_date]]), 1)</f>
        <v>45870</v>
      </c>
      <c r="D3747" t="s">
        <v>4531</v>
      </c>
      <c r="E3747" t="s">
        <v>609</v>
      </c>
      <c r="F3747" t="str">
        <f>VLOOKUP(orders[[#This Row],[product_id]],Products!A:C,3,0)</f>
        <v>Appliances</v>
      </c>
      <c r="G3747">
        <v>1</v>
      </c>
      <c r="H3747" s="6">
        <v>0.13162538742839866</v>
      </c>
      <c r="I3747" s="2">
        <f>VLOOKUP($E3747,
Products!$A$1:$F$201,MATCH(Orders!I$1,Products!$A$1:$F$1,0),0)</f>
        <v>2159.5378031052392</v>
      </c>
      <c r="J3747" s="2">
        <f>VLOOKUP($E3747,
Products!$A$1:$F$201,MATCH(Orders!J$1,Products!$A$1:$F$1,0),0)</f>
        <v>1501.9415981313371</v>
      </c>
    </row>
    <row r="3748" spans="1:10">
      <c r="A3748">
        <v>3747</v>
      </c>
      <c r="B3748" s="4">
        <v>45338</v>
      </c>
      <c r="C3748" s="10">
        <f>DATE(YEAR(orders[[#This Row],[order_date]]), MONTH(orders[[#This Row],[order_date]]), 1)</f>
        <v>45323</v>
      </c>
      <c r="D3748" t="s">
        <v>3817</v>
      </c>
      <c r="E3748" t="s">
        <v>618</v>
      </c>
      <c r="F3748" t="str">
        <f>VLOOKUP(orders[[#This Row],[product_id]],Products!A:C,3,0)</f>
        <v>Appliances</v>
      </c>
      <c r="G3748">
        <v>1</v>
      </c>
      <c r="H3748" s="6">
        <v>5.4921800025966853E-2</v>
      </c>
      <c r="I3748" s="2">
        <f>VLOOKUP($E3748,
Products!$A$1:$F$201,MATCH(Orders!I$1,Products!$A$1:$F$1,0),0)</f>
        <v>5546.9777002203573</v>
      </c>
      <c r="J3748" s="2">
        <f>VLOOKUP($E3748,
Products!$A$1:$F$201,MATCH(Orders!J$1,Products!$A$1:$F$1,0),0)</f>
        <v>4048.2565671880161</v>
      </c>
    </row>
    <row r="3749" spans="1:10">
      <c r="A3749">
        <v>3748</v>
      </c>
      <c r="B3749" s="4">
        <v>45079</v>
      </c>
      <c r="C3749" s="10">
        <f>DATE(YEAR(orders[[#This Row],[order_date]]), MONTH(orders[[#This Row],[order_date]]), 1)</f>
        <v>45078</v>
      </c>
      <c r="D3749" t="s">
        <v>2182</v>
      </c>
      <c r="E3749" t="s">
        <v>597</v>
      </c>
      <c r="F3749" t="str">
        <f>VLOOKUP(orders[[#This Row],[product_id]],Products!A:C,3,0)</f>
        <v>Appliances</v>
      </c>
      <c r="G3749">
        <v>3</v>
      </c>
      <c r="H3749" s="6">
        <v>5.1848321837980889E-2</v>
      </c>
      <c r="I3749" s="2">
        <f>VLOOKUP($E3749,
Products!$A$1:$F$201,MATCH(Orders!I$1,Products!$A$1:$F$1,0),0)</f>
        <v>22545.827750919081</v>
      </c>
      <c r="J3749" s="2">
        <f>VLOOKUP($E3749,
Products!$A$1:$F$201,MATCH(Orders!J$1,Products!$A$1:$F$1,0),0)</f>
        <v>15091.172935360129</v>
      </c>
    </row>
    <row r="3750" spans="1:10">
      <c r="A3750">
        <v>3749</v>
      </c>
      <c r="B3750" s="4">
        <v>45018</v>
      </c>
      <c r="C3750" s="10">
        <f>DATE(YEAR(orders[[#This Row],[order_date]]), MONTH(orders[[#This Row],[order_date]]), 1)</f>
        <v>45017</v>
      </c>
      <c r="D3750" t="s">
        <v>3623</v>
      </c>
      <c r="E3750" t="s">
        <v>573</v>
      </c>
      <c r="F3750" t="str">
        <f>VLOOKUP(orders[[#This Row],[product_id]],Products!A:C,3,0)</f>
        <v>Electronics</v>
      </c>
      <c r="G3750">
        <v>3</v>
      </c>
      <c r="H3750" s="6">
        <v>0.24312692858066315</v>
      </c>
      <c r="I3750" s="2">
        <f>VLOOKUP($E3750,
Products!$A$1:$F$201,MATCH(Orders!I$1,Products!$A$1:$F$1,0),0)</f>
        <v>30443.851050190449</v>
      </c>
      <c r="J3750" s="2">
        <f>VLOOKUP($E3750,
Products!$A$1:$F$201,MATCH(Orders!J$1,Products!$A$1:$F$1,0),0)</f>
        <v>21165.126268210519</v>
      </c>
    </row>
    <row r="3751" spans="1:10">
      <c r="A3751">
        <v>3750</v>
      </c>
      <c r="B3751" s="4">
        <v>45257</v>
      </c>
      <c r="C3751" s="10">
        <f>DATE(YEAR(orders[[#This Row],[order_date]]), MONTH(orders[[#This Row],[order_date]]), 1)</f>
        <v>45231</v>
      </c>
      <c r="D3751" t="s">
        <v>3967</v>
      </c>
      <c r="E3751" t="s">
        <v>533</v>
      </c>
      <c r="F3751" t="str">
        <f>VLOOKUP(orders[[#This Row],[product_id]],Products!A:C,3,0)</f>
        <v>Electronics</v>
      </c>
      <c r="G3751">
        <v>3</v>
      </c>
      <c r="H3751" s="6">
        <v>0.23734628332415869</v>
      </c>
      <c r="I3751" s="2">
        <f>VLOOKUP($E3751,
Products!$A$1:$F$201,MATCH(Orders!I$1,Products!$A$1:$F$1,0),0)</f>
        <v>28589.802369332661</v>
      </c>
      <c r="J3751" s="2">
        <f>VLOOKUP($E3751,
Products!$A$1:$F$201,MATCH(Orders!J$1,Products!$A$1:$F$1,0),0)</f>
        <v>21212.93445492295</v>
      </c>
    </row>
    <row r="3752" spans="1:10">
      <c r="A3752">
        <v>3751</v>
      </c>
      <c r="B3752" s="4">
        <v>45881</v>
      </c>
      <c r="C3752" s="10">
        <f>DATE(YEAR(orders[[#This Row],[order_date]]), MONTH(orders[[#This Row],[order_date]]), 1)</f>
        <v>45870</v>
      </c>
      <c r="D3752" t="s">
        <v>3499</v>
      </c>
      <c r="E3752" t="s">
        <v>594</v>
      </c>
      <c r="F3752" t="str">
        <f>VLOOKUP(orders[[#This Row],[product_id]],Products!A:C,3,0)</f>
        <v>Electronics</v>
      </c>
      <c r="G3752">
        <v>1</v>
      </c>
      <c r="H3752" s="6">
        <v>0.18191978476174436</v>
      </c>
      <c r="I3752" s="2">
        <f>VLOOKUP($E3752,
Products!$A$1:$F$201,MATCH(Orders!I$1,Products!$A$1:$F$1,0),0)</f>
        <v>19992.108086337241</v>
      </c>
      <c r="J3752" s="2">
        <f>VLOOKUP($E3752,
Products!$A$1:$F$201,MATCH(Orders!J$1,Products!$A$1:$F$1,0),0)</f>
        <v>14456.6967044005</v>
      </c>
    </row>
    <row r="3753" spans="1:10">
      <c r="A3753">
        <v>3752</v>
      </c>
      <c r="B3753" s="4">
        <v>45896</v>
      </c>
      <c r="C3753" s="10">
        <f>DATE(YEAR(orders[[#This Row],[order_date]]), MONTH(orders[[#This Row],[order_date]]), 1)</f>
        <v>45870</v>
      </c>
      <c r="D3753" t="s">
        <v>3792</v>
      </c>
      <c r="E3753" t="s">
        <v>691</v>
      </c>
      <c r="F3753" t="str">
        <f>VLOOKUP(orders[[#This Row],[product_id]],Products!A:C,3,0)</f>
        <v>Appliances</v>
      </c>
      <c r="G3753">
        <v>2</v>
      </c>
      <c r="H3753" s="6">
        <v>6.5571456845001985E-2</v>
      </c>
      <c r="I3753" s="2">
        <f>VLOOKUP($E3753,
Products!$A$1:$F$201,MATCH(Orders!I$1,Products!$A$1:$F$1,0),0)</f>
        <v>2337.6024778940591</v>
      </c>
      <c r="J3753" s="2">
        <f>VLOOKUP($E3753,
Products!$A$1:$F$201,MATCH(Orders!J$1,Products!$A$1:$F$1,0),0)</f>
        <v>1616.9957885138581</v>
      </c>
    </row>
    <row r="3754" spans="1:10">
      <c r="A3754">
        <v>3753</v>
      </c>
      <c r="B3754" s="4">
        <v>45480</v>
      </c>
      <c r="C3754" s="10">
        <f>DATE(YEAR(orders[[#This Row],[order_date]]), MONTH(orders[[#This Row],[order_date]]), 1)</f>
        <v>45474</v>
      </c>
      <c r="D3754" t="s">
        <v>1853</v>
      </c>
      <c r="E3754" t="s">
        <v>683</v>
      </c>
      <c r="F3754" t="str">
        <f>VLOOKUP(orders[[#This Row],[product_id]],Products!A:C,3,0)</f>
        <v>Electronics</v>
      </c>
      <c r="G3754">
        <v>2</v>
      </c>
      <c r="H3754" s="6">
        <v>0.2366706980469554</v>
      </c>
      <c r="I3754" s="2">
        <f>VLOOKUP($E3754,
Products!$A$1:$F$201,MATCH(Orders!I$1,Products!$A$1:$F$1,0),0)</f>
        <v>30555.409096588959</v>
      </c>
      <c r="J3754" s="2">
        <f>VLOOKUP($E3754,
Products!$A$1:$F$201,MATCH(Orders!J$1,Products!$A$1:$F$1,0),0)</f>
        <v>20295.233857550291</v>
      </c>
    </row>
    <row r="3755" spans="1:10">
      <c r="A3755">
        <v>3754</v>
      </c>
      <c r="B3755" s="4">
        <v>45856</v>
      </c>
      <c r="C3755" s="10">
        <f>DATE(YEAR(orders[[#This Row],[order_date]]), MONTH(orders[[#This Row],[order_date]]), 1)</f>
        <v>45839</v>
      </c>
      <c r="D3755" t="s">
        <v>4517</v>
      </c>
      <c r="E3755" t="s">
        <v>611</v>
      </c>
      <c r="F3755" t="str">
        <f>VLOOKUP(orders[[#This Row],[product_id]],Products!A:C,3,0)</f>
        <v>Electronics</v>
      </c>
      <c r="G3755">
        <v>2</v>
      </c>
      <c r="H3755" s="6">
        <v>0.21241112554128205</v>
      </c>
      <c r="I3755" s="2">
        <f>VLOOKUP($E3755,
Products!$A$1:$F$201,MATCH(Orders!I$1,Products!$A$1:$F$1,0),0)</f>
        <v>12041.08303405661</v>
      </c>
      <c r="J3755" s="2">
        <f>VLOOKUP($E3755,
Products!$A$1:$F$201,MATCH(Orders!J$1,Products!$A$1:$F$1,0),0)</f>
        <v>7946.6428283753548</v>
      </c>
    </row>
    <row r="3756" spans="1:10">
      <c r="A3756">
        <v>3755</v>
      </c>
      <c r="B3756" s="4">
        <v>45120</v>
      </c>
      <c r="C3756" s="10">
        <f>DATE(YEAR(orders[[#This Row],[order_date]]), MONTH(orders[[#This Row],[order_date]]), 1)</f>
        <v>45108</v>
      </c>
      <c r="D3756" t="s">
        <v>4676</v>
      </c>
      <c r="E3756" t="s">
        <v>572</v>
      </c>
      <c r="F3756" t="str">
        <f>VLOOKUP(orders[[#This Row],[product_id]],Products!A:C,3,0)</f>
        <v>Electronics</v>
      </c>
      <c r="G3756">
        <v>1</v>
      </c>
      <c r="H3756" s="6">
        <v>0.10581564533080995</v>
      </c>
      <c r="I3756" s="2">
        <f>VLOOKUP($E3756,
Products!$A$1:$F$201,MATCH(Orders!I$1,Products!$A$1:$F$1,0),0)</f>
        <v>28095.750781518611</v>
      </c>
      <c r="J3756" s="2">
        <f>VLOOKUP($E3756,
Products!$A$1:$F$201,MATCH(Orders!J$1,Products!$A$1:$F$1,0),0)</f>
        <v>21949.841961937182</v>
      </c>
    </row>
    <row r="3757" spans="1:10">
      <c r="A3757">
        <v>3756</v>
      </c>
      <c r="B3757" s="4">
        <v>45456</v>
      </c>
      <c r="C3757" s="10">
        <f>DATE(YEAR(orders[[#This Row],[order_date]]), MONTH(orders[[#This Row],[order_date]]), 1)</f>
        <v>45444</v>
      </c>
      <c r="D3757" t="s">
        <v>4057</v>
      </c>
      <c r="E3757" t="s">
        <v>627</v>
      </c>
      <c r="F3757" t="str">
        <f>VLOOKUP(orders[[#This Row],[product_id]],Products!A:C,3,0)</f>
        <v>Electronics</v>
      </c>
      <c r="G3757">
        <v>3</v>
      </c>
      <c r="H3757" s="6">
        <v>0.17360668591617912</v>
      </c>
      <c r="I3757" s="2">
        <f>VLOOKUP($E3757,
Products!$A$1:$F$201,MATCH(Orders!I$1,Products!$A$1:$F$1,0),0)</f>
        <v>21043.736386381101</v>
      </c>
      <c r="J3757" s="2">
        <f>VLOOKUP($E3757,
Products!$A$1:$F$201,MATCH(Orders!J$1,Products!$A$1:$F$1,0),0)</f>
        <v>14357.858783760659</v>
      </c>
    </row>
    <row r="3758" spans="1:10">
      <c r="A3758">
        <v>3757</v>
      </c>
      <c r="B3758" s="4">
        <v>45771</v>
      </c>
      <c r="C3758" s="10">
        <f>DATE(YEAR(orders[[#This Row],[order_date]]), MONTH(orders[[#This Row],[order_date]]), 1)</f>
        <v>45748</v>
      </c>
      <c r="D3758" t="s">
        <v>3690</v>
      </c>
      <c r="E3758" t="s">
        <v>664</v>
      </c>
      <c r="F3758" t="str">
        <f>VLOOKUP(orders[[#This Row],[product_id]],Products!A:C,3,0)</f>
        <v>Appliances</v>
      </c>
      <c r="G3758">
        <v>1</v>
      </c>
      <c r="H3758" s="6">
        <v>5.4326315995494971E-2</v>
      </c>
      <c r="I3758" s="2">
        <f>VLOOKUP($E3758,
Products!$A$1:$F$201,MATCH(Orders!I$1,Products!$A$1:$F$1,0),0)</f>
        <v>2181.6314584966208</v>
      </c>
      <c r="J3758" s="2">
        <f>VLOOKUP($E3758,
Products!$A$1:$F$201,MATCH(Orders!J$1,Products!$A$1:$F$1,0),0)</f>
        <v>1607.5776178781809</v>
      </c>
    </row>
    <row r="3759" spans="1:10">
      <c r="A3759">
        <v>3758</v>
      </c>
      <c r="B3759" s="4">
        <v>45565</v>
      </c>
      <c r="C3759" s="10">
        <f>DATE(YEAR(orders[[#This Row],[order_date]]), MONTH(orders[[#This Row],[order_date]]), 1)</f>
        <v>45536</v>
      </c>
      <c r="D3759" t="s">
        <v>1664</v>
      </c>
      <c r="E3759" t="s">
        <v>606</v>
      </c>
      <c r="F3759" t="str">
        <f>VLOOKUP(orders[[#This Row],[product_id]],Products!A:C,3,0)</f>
        <v>Appliances</v>
      </c>
      <c r="G3759">
        <v>1</v>
      </c>
      <c r="H3759" s="6">
        <v>0.13097075220759036</v>
      </c>
      <c r="I3759" s="2">
        <f>VLOOKUP($E3759,
Products!$A$1:$F$201,MATCH(Orders!I$1,Products!$A$1:$F$1,0),0)</f>
        <v>2163.0020078909042</v>
      </c>
      <c r="J3759" s="2">
        <f>VLOOKUP($E3759,
Products!$A$1:$F$201,MATCH(Orders!J$1,Products!$A$1:$F$1,0),0)</f>
        <v>1416.078554182008</v>
      </c>
    </row>
    <row r="3760" spans="1:10">
      <c r="A3760">
        <v>3759</v>
      </c>
      <c r="B3760" s="4">
        <v>45404</v>
      </c>
      <c r="C3760" s="10">
        <f>DATE(YEAR(orders[[#This Row],[order_date]]), MONTH(orders[[#This Row],[order_date]]), 1)</f>
        <v>45383</v>
      </c>
      <c r="D3760" t="s">
        <v>753</v>
      </c>
      <c r="E3760" t="s">
        <v>517</v>
      </c>
      <c r="F3760" t="str">
        <f>VLOOKUP(orders[[#This Row],[product_id]],Products!A:C,3,0)</f>
        <v>Electronics</v>
      </c>
      <c r="G3760">
        <v>3</v>
      </c>
      <c r="H3760" s="6">
        <v>0.10747463268785813</v>
      </c>
      <c r="I3760" s="2">
        <f>VLOOKUP($E3760,
Products!$A$1:$F$201,MATCH(Orders!I$1,Products!$A$1:$F$1,0),0)</f>
        <v>30304.143268168769</v>
      </c>
      <c r="J3760" s="2">
        <f>VLOOKUP($E3760,
Products!$A$1:$F$201,MATCH(Orders!J$1,Products!$A$1:$F$1,0),0)</f>
        <v>23998.194785181578</v>
      </c>
    </row>
    <row r="3761" spans="1:10">
      <c r="A3761">
        <v>3760</v>
      </c>
      <c r="B3761" s="4">
        <v>45406</v>
      </c>
      <c r="C3761" s="10">
        <f>DATE(YEAR(orders[[#This Row],[order_date]]), MONTH(orders[[#This Row],[order_date]]), 1)</f>
        <v>45383</v>
      </c>
      <c r="D3761" t="s">
        <v>2942</v>
      </c>
      <c r="E3761" t="s">
        <v>688</v>
      </c>
      <c r="F3761" t="str">
        <f>VLOOKUP(orders[[#This Row],[product_id]],Products!A:C,3,0)</f>
        <v>Appliances</v>
      </c>
      <c r="G3761">
        <v>3</v>
      </c>
      <c r="H3761" s="6">
        <v>9.637816265037516E-2</v>
      </c>
      <c r="I3761" s="2">
        <f>VLOOKUP($E3761,
Products!$A$1:$F$201,MATCH(Orders!I$1,Products!$A$1:$F$1,0),0)</f>
        <v>5983.6860426434141</v>
      </c>
      <c r="J3761" s="2">
        <f>VLOOKUP($E3761,
Products!$A$1:$F$201,MATCH(Orders!J$1,Products!$A$1:$F$1,0),0)</f>
        <v>3911.563059036529</v>
      </c>
    </row>
    <row r="3762" spans="1:10">
      <c r="A3762">
        <v>3761</v>
      </c>
      <c r="B3762" s="4">
        <v>45214</v>
      </c>
      <c r="C3762" s="10">
        <f>DATE(YEAR(orders[[#This Row],[order_date]]), MONTH(orders[[#This Row],[order_date]]), 1)</f>
        <v>45200</v>
      </c>
      <c r="D3762" t="s">
        <v>3057</v>
      </c>
      <c r="E3762" t="s">
        <v>606</v>
      </c>
      <c r="F3762" t="str">
        <f>VLOOKUP(orders[[#This Row],[product_id]],Products!A:C,3,0)</f>
        <v>Appliances</v>
      </c>
      <c r="G3762">
        <v>1</v>
      </c>
      <c r="H3762" s="6">
        <v>5.9195506769246592E-2</v>
      </c>
      <c r="I3762" s="2">
        <f>VLOOKUP($E3762,
Products!$A$1:$F$201,MATCH(Orders!I$1,Products!$A$1:$F$1,0),0)</f>
        <v>2163.0020078909042</v>
      </c>
      <c r="J3762" s="2">
        <f>VLOOKUP($E3762,
Products!$A$1:$F$201,MATCH(Orders!J$1,Products!$A$1:$F$1,0),0)</f>
        <v>1416.078554182008</v>
      </c>
    </row>
    <row r="3763" spans="1:10">
      <c r="A3763">
        <v>3762</v>
      </c>
      <c r="B3763" s="4">
        <v>45624</v>
      </c>
      <c r="C3763" s="10">
        <f>DATE(YEAR(orders[[#This Row],[order_date]]), MONTH(orders[[#This Row],[order_date]]), 1)</f>
        <v>45597</v>
      </c>
      <c r="D3763" t="s">
        <v>2288</v>
      </c>
      <c r="E3763" t="s">
        <v>509</v>
      </c>
      <c r="F3763" t="str">
        <f>VLOOKUP(orders[[#This Row],[product_id]],Products!A:C,3,0)</f>
        <v>Appliances</v>
      </c>
      <c r="G3763">
        <v>2</v>
      </c>
      <c r="H3763" s="6">
        <v>5.4479449396605449E-2</v>
      </c>
      <c r="I3763" s="2">
        <f>VLOOKUP($E3763,
Products!$A$1:$F$201,MATCH(Orders!I$1,Products!$A$1:$F$1,0),0)</f>
        <v>23898.369282732219</v>
      </c>
      <c r="J3763" s="2">
        <f>VLOOKUP($E3763,
Products!$A$1:$F$201,MATCH(Orders!J$1,Products!$A$1:$F$1,0),0)</f>
        <v>16491.822147524919</v>
      </c>
    </row>
    <row r="3764" spans="1:10">
      <c r="A3764">
        <v>3763</v>
      </c>
      <c r="B3764" s="4">
        <v>45621</v>
      </c>
      <c r="C3764" s="10">
        <f>DATE(YEAR(orders[[#This Row],[order_date]]), MONTH(orders[[#This Row],[order_date]]), 1)</f>
        <v>45597</v>
      </c>
      <c r="D3764" t="s">
        <v>4473</v>
      </c>
      <c r="E3764" t="s">
        <v>626</v>
      </c>
      <c r="F3764" t="str">
        <f>VLOOKUP(orders[[#This Row],[product_id]],Products!A:C,3,0)</f>
        <v>Electronics</v>
      </c>
      <c r="G3764">
        <v>1</v>
      </c>
      <c r="H3764" s="6">
        <v>0.12477068662124718</v>
      </c>
      <c r="I3764" s="2">
        <f>VLOOKUP($E3764,
Products!$A$1:$F$201,MATCH(Orders!I$1,Products!$A$1:$F$1,0),0)</f>
        <v>19602.440815481601</v>
      </c>
      <c r="J3764" s="2">
        <f>VLOOKUP($E3764,
Products!$A$1:$F$201,MATCH(Orders!J$1,Products!$A$1:$F$1,0),0)</f>
        <v>14427.862284038891</v>
      </c>
    </row>
    <row r="3765" spans="1:10">
      <c r="A3765">
        <v>3764</v>
      </c>
      <c r="B3765" s="4">
        <v>45466</v>
      </c>
      <c r="C3765" s="10">
        <f>DATE(YEAR(orders[[#This Row],[order_date]]), MONTH(orders[[#This Row],[order_date]]), 1)</f>
        <v>45444</v>
      </c>
      <c r="D3765" t="s">
        <v>3882</v>
      </c>
      <c r="E3765" t="s">
        <v>547</v>
      </c>
      <c r="F3765" t="str">
        <f>VLOOKUP(orders[[#This Row],[product_id]],Products!A:C,3,0)</f>
        <v>Appliances</v>
      </c>
      <c r="G3765">
        <v>1</v>
      </c>
      <c r="H3765" s="6">
        <v>0.13254136234170999</v>
      </c>
      <c r="I3765" s="2">
        <f>VLOOKUP($E3765,
Products!$A$1:$F$201,MATCH(Orders!I$1,Products!$A$1:$F$1,0),0)</f>
        <v>2366.4310858022332</v>
      </c>
      <c r="J3765" s="2">
        <f>VLOOKUP($E3765,
Products!$A$1:$F$201,MATCH(Orders!J$1,Products!$A$1:$F$1,0),0)</f>
        <v>1841.1055346213741</v>
      </c>
    </row>
    <row r="3766" spans="1:10">
      <c r="A3766">
        <v>3765</v>
      </c>
      <c r="B3766" s="4">
        <v>45256</v>
      </c>
      <c r="C3766" s="10">
        <f>DATE(YEAR(orders[[#This Row],[order_date]]), MONTH(orders[[#This Row],[order_date]]), 1)</f>
        <v>45231</v>
      </c>
      <c r="D3766" t="s">
        <v>3122</v>
      </c>
      <c r="E3766" t="s">
        <v>687</v>
      </c>
      <c r="F3766" t="str">
        <f>VLOOKUP(orders[[#This Row],[product_id]],Products!A:C,3,0)</f>
        <v>Electronics</v>
      </c>
      <c r="G3766">
        <v>1</v>
      </c>
      <c r="H3766" s="6">
        <v>0.2149428911860789</v>
      </c>
      <c r="I3766" s="2">
        <f>VLOOKUP($E3766,
Products!$A$1:$F$201,MATCH(Orders!I$1,Products!$A$1:$F$1,0),0)</f>
        <v>12143.737276429891</v>
      </c>
      <c r="J3766" s="2">
        <f>VLOOKUP($E3766,
Products!$A$1:$F$201,MATCH(Orders!J$1,Products!$A$1:$F$1,0),0)</f>
        <v>9077.1957392673976</v>
      </c>
    </row>
    <row r="3767" spans="1:10">
      <c r="A3767">
        <v>3766</v>
      </c>
      <c r="B3767" s="4">
        <v>45396</v>
      </c>
      <c r="C3767" s="10">
        <f>DATE(YEAR(orders[[#This Row],[order_date]]), MONTH(orders[[#This Row],[order_date]]), 1)</f>
        <v>45383</v>
      </c>
      <c r="D3767" t="s">
        <v>4278</v>
      </c>
      <c r="E3767" t="s">
        <v>527</v>
      </c>
      <c r="F3767" t="str">
        <f>VLOOKUP(orders[[#This Row],[product_id]],Products!A:C,3,0)</f>
        <v>Appliances</v>
      </c>
      <c r="G3767">
        <v>3</v>
      </c>
      <c r="H3767" s="6">
        <v>9.5859346286956457E-2</v>
      </c>
      <c r="I3767" s="2">
        <f>VLOOKUP($E3767,
Products!$A$1:$F$201,MATCH(Orders!I$1,Products!$A$1:$F$1,0),0)</f>
        <v>25833.54427698228</v>
      </c>
      <c r="J3767" s="2">
        <f>VLOOKUP($E3767,
Products!$A$1:$F$201,MATCH(Orders!J$1,Products!$A$1:$F$1,0),0)</f>
        <v>16827.881451334611</v>
      </c>
    </row>
    <row r="3768" spans="1:10">
      <c r="A3768">
        <v>3767</v>
      </c>
      <c r="B3768" s="4">
        <v>45775</v>
      </c>
      <c r="C3768" s="10">
        <f>DATE(YEAR(orders[[#This Row],[order_date]]), MONTH(orders[[#This Row],[order_date]]), 1)</f>
        <v>45748</v>
      </c>
      <c r="D3768" t="s">
        <v>1165</v>
      </c>
      <c r="E3768" t="s">
        <v>506</v>
      </c>
      <c r="F3768" t="str">
        <f>VLOOKUP(orders[[#This Row],[product_id]],Products!A:C,3,0)</f>
        <v>Electronics</v>
      </c>
      <c r="G3768">
        <v>1</v>
      </c>
      <c r="H3768" s="6">
        <v>0.17188193633975352</v>
      </c>
      <c r="I3768" s="2">
        <f>VLOOKUP($E3768,
Products!$A$1:$F$201,MATCH(Orders!I$1,Products!$A$1:$F$1,0),0)</f>
        <v>2354.115904304108</v>
      </c>
      <c r="J3768" s="2">
        <f>VLOOKUP($E3768,
Products!$A$1:$F$201,MATCH(Orders!J$1,Products!$A$1:$F$1,0),0)</f>
        <v>1810.784620830796</v>
      </c>
    </row>
    <row r="3769" spans="1:10">
      <c r="A3769">
        <v>3768</v>
      </c>
      <c r="B3769" s="4">
        <v>45460</v>
      </c>
      <c r="C3769" s="10">
        <f>DATE(YEAR(orders[[#This Row],[order_date]]), MONTH(orders[[#This Row],[order_date]]), 1)</f>
        <v>45444</v>
      </c>
      <c r="D3769" t="s">
        <v>3000</v>
      </c>
      <c r="E3769" t="s">
        <v>553</v>
      </c>
      <c r="F3769" t="str">
        <f>VLOOKUP(orders[[#This Row],[product_id]],Products!A:C,3,0)</f>
        <v>Electronics</v>
      </c>
      <c r="G3769">
        <v>1</v>
      </c>
      <c r="H3769" s="6">
        <v>0.20290355026583387</v>
      </c>
      <c r="I3769" s="2">
        <f>VLOOKUP($E3769,
Products!$A$1:$F$201,MATCH(Orders!I$1,Products!$A$1:$F$1,0),0)</f>
        <v>19089.562478947992</v>
      </c>
      <c r="J3769" s="2">
        <f>VLOOKUP($E3769,
Products!$A$1:$F$201,MATCH(Orders!J$1,Products!$A$1:$F$1,0),0)</f>
        <v>12552.840439332171</v>
      </c>
    </row>
    <row r="3770" spans="1:10">
      <c r="A3770">
        <v>3769</v>
      </c>
      <c r="B3770" s="4">
        <v>45393</v>
      </c>
      <c r="C3770" s="10">
        <f>DATE(YEAR(orders[[#This Row],[order_date]]), MONTH(orders[[#This Row],[order_date]]), 1)</f>
        <v>45383</v>
      </c>
      <c r="D3770" t="s">
        <v>3017</v>
      </c>
      <c r="E3770" t="s">
        <v>548</v>
      </c>
      <c r="F3770" t="str">
        <f>VLOOKUP(orders[[#This Row],[product_id]],Products!A:C,3,0)</f>
        <v>Appliances</v>
      </c>
      <c r="G3770">
        <v>3</v>
      </c>
      <c r="H3770" s="6">
        <v>0.11916105557302133</v>
      </c>
      <c r="I3770" s="2">
        <f>VLOOKUP($E3770,
Products!$A$1:$F$201,MATCH(Orders!I$1,Products!$A$1:$F$1,0),0)</f>
        <v>2211.9922659782978</v>
      </c>
      <c r="J3770" s="2">
        <f>VLOOKUP($E3770,
Products!$A$1:$F$201,MATCH(Orders!J$1,Products!$A$1:$F$1,0),0)</f>
        <v>1741.1720710333091</v>
      </c>
    </row>
    <row r="3771" spans="1:10">
      <c r="A3771">
        <v>3770</v>
      </c>
      <c r="B3771" s="4">
        <v>45903</v>
      </c>
      <c r="C3771" s="10">
        <f>DATE(YEAR(orders[[#This Row],[order_date]]), MONTH(orders[[#This Row],[order_date]]), 1)</f>
        <v>45901</v>
      </c>
      <c r="D3771" t="s">
        <v>1935</v>
      </c>
      <c r="E3771" t="s">
        <v>607</v>
      </c>
      <c r="F3771" t="str">
        <f>VLOOKUP(orders[[#This Row],[product_id]],Products!A:C,3,0)</f>
        <v>Appliances</v>
      </c>
      <c r="G3771">
        <v>1</v>
      </c>
      <c r="H3771" s="6">
        <v>0.10365717315989166</v>
      </c>
      <c r="I3771" s="2">
        <f>VLOOKUP($E3771,
Products!$A$1:$F$201,MATCH(Orders!I$1,Products!$A$1:$F$1,0),0)</f>
        <v>6264.400042999192</v>
      </c>
      <c r="J3771" s="2">
        <f>VLOOKUP($E3771,
Products!$A$1:$F$201,MATCH(Orders!J$1,Products!$A$1:$F$1,0),0)</f>
        <v>4980.3849171743304</v>
      </c>
    </row>
    <row r="3772" spans="1:10">
      <c r="A3772">
        <v>3771</v>
      </c>
      <c r="B3772" s="4">
        <v>45346</v>
      </c>
      <c r="C3772" s="10">
        <f>DATE(YEAR(orders[[#This Row],[order_date]]), MONTH(orders[[#This Row],[order_date]]), 1)</f>
        <v>45323</v>
      </c>
      <c r="D3772" t="s">
        <v>2236</v>
      </c>
      <c r="E3772" t="s">
        <v>653</v>
      </c>
      <c r="F3772" t="str">
        <f>VLOOKUP(orders[[#This Row],[product_id]],Products!A:C,3,0)</f>
        <v>Electronics</v>
      </c>
      <c r="G3772">
        <v>1</v>
      </c>
      <c r="H3772" s="6">
        <v>0.2108096502607362</v>
      </c>
      <c r="I3772" s="2">
        <f>VLOOKUP($E3772,
Products!$A$1:$F$201,MATCH(Orders!I$1,Products!$A$1:$F$1,0),0)</f>
        <v>18065.96612294337</v>
      </c>
      <c r="J3772" s="2">
        <f>VLOOKUP($E3772,
Products!$A$1:$F$201,MATCH(Orders!J$1,Products!$A$1:$F$1,0),0)</f>
        <v>14411.932365903909</v>
      </c>
    </row>
    <row r="3773" spans="1:10">
      <c r="A3773">
        <v>3772</v>
      </c>
      <c r="B3773" s="4">
        <v>45688</v>
      </c>
      <c r="C3773" s="10">
        <f>DATE(YEAR(orders[[#This Row],[order_date]]), MONTH(orders[[#This Row],[order_date]]), 1)</f>
        <v>45658</v>
      </c>
      <c r="D3773" t="s">
        <v>1235</v>
      </c>
      <c r="E3773" t="s">
        <v>523</v>
      </c>
      <c r="F3773" t="str">
        <f>VLOOKUP(orders[[#This Row],[product_id]],Products!A:C,3,0)</f>
        <v>Electronics</v>
      </c>
      <c r="G3773">
        <v>2</v>
      </c>
      <c r="H3773" s="6">
        <v>0.10866244337193694</v>
      </c>
      <c r="I3773" s="2">
        <f>VLOOKUP($E3773,
Products!$A$1:$F$201,MATCH(Orders!I$1,Products!$A$1:$F$1,0),0)</f>
        <v>27240.414518089601</v>
      </c>
      <c r="J3773" s="2">
        <f>VLOOKUP($E3773,
Products!$A$1:$F$201,MATCH(Orders!J$1,Products!$A$1:$F$1,0),0)</f>
        <v>21217.524617692769</v>
      </c>
    </row>
    <row r="3774" spans="1:10">
      <c r="A3774">
        <v>3773</v>
      </c>
      <c r="B3774" s="4">
        <v>45932</v>
      </c>
      <c r="C3774" s="10">
        <f>DATE(YEAR(orders[[#This Row],[order_date]]), MONTH(orders[[#This Row],[order_date]]), 1)</f>
        <v>45931</v>
      </c>
      <c r="D3774" t="s">
        <v>2093</v>
      </c>
      <c r="E3774" t="s">
        <v>703</v>
      </c>
      <c r="F3774" t="str">
        <f>VLOOKUP(orders[[#This Row],[product_id]],Products!A:C,3,0)</f>
        <v>Appliances</v>
      </c>
      <c r="G3774">
        <v>1</v>
      </c>
      <c r="H3774" s="6">
        <v>0.10280960905678212</v>
      </c>
      <c r="I3774" s="2">
        <f>VLOOKUP($E3774,
Products!$A$1:$F$201,MATCH(Orders!I$1,Products!$A$1:$F$1,0),0)</f>
        <v>23763.82929975582</v>
      </c>
      <c r="J3774" s="2">
        <f>VLOOKUP($E3774,
Products!$A$1:$F$201,MATCH(Orders!J$1,Products!$A$1:$F$1,0),0)</f>
        <v>17833.36818447417</v>
      </c>
    </row>
    <row r="3775" spans="1:10">
      <c r="A3775">
        <v>3774</v>
      </c>
      <c r="B3775" s="4">
        <v>45817</v>
      </c>
      <c r="C3775" s="10">
        <f>DATE(YEAR(orders[[#This Row],[order_date]]), MONTH(orders[[#This Row],[order_date]]), 1)</f>
        <v>45809</v>
      </c>
      <c r="D3775" t="s">
        <v>4540</v>
      </c>
      <c r="E3775" t="s">
        <v>682</v>
      </c>
      <c r="F3775" t="str">
        <f>VLOOKUP(orders[[#This Row],[product_id]],Products!A:C,3,0)</f>
        <v>Electronics</v>
      </c>
      <c r="G3775">
        <v>3</v>
      </c>
      <c r="H3775" s="6">
        <v>0.22925610120403295</v>
      </c>
      <c r="I3775" s="2">
        <f>VLOOKUP($E3775,
Products!$A$1:$F$201,MATCH(Orders!I$1,Products!$A$1:$F$1,0),0)</f>
        <v>32533.33990892916</v>
      </c>
      <c r="J3775" s="2">
        <f>VLOOKUP($E3775,
Products!$A$1:$F$201,MATCH(Orders!J$1,Products!$A$1:$F$1,0),0)</f>
        <v>22734.712471507952</v>
      </c>
    </row>
    <row r="3776" spans="1:10">
      <c r="A3776">
        <v>3775</v>
      </c>
      <c r="B3776" s="4">
        <v>45234</v>
      </c>
      <c r="C3776" s="10">
        <f>DATE(YEAR(orders[[#This Row],[order_date]]), MONTH(orders[[#This Row],[order_date]]), 1)</f>
        <v>45231</v>
      </c>
      <c r="D3776" t="s">
        <v>3503</v>
      </c>
      <c r="E3776" t="s">
        <v>581</v>
      </c>
      <c r="F3776" t="str">
        <f>VLOOKUP(orders[[#This Row],[product_id]],Products!A:C,3,0)</f>
        <v>Appliances</v>
      </c>
      <c r="G3776">
        <v>3</v>
      </c>
      <c r="H3776" s="6">
        <v>0.13648395388518703</v>
      </c>
      <c r="I3776" s="2">
        <f>VLOOKUP($E3776,
Products!$A$1:$F$201,MATCH(Orders!I$1,Products!$A$1:$F$1,0),0)</f>
        <v>6177.7225527132859</v>
      </c>
      <c r="J3776" s="2">
        <f>VLOOKUP($E3776,
Products!$A$1:$F$201,MATCH(Orders!J$1,Products!$A$1:$F$1,0),0)</f>
        <v>4208.1013641193986</v>
      </c>
    </row>
    <row r="3777" spans="1:10">
      <c r="A3777">
        <v>3776</v>
      </c>
      <c r="B3777" s="4">
        <v>45850</v>
      </c>
      <c r="C3777" s="10">
        <f>DATE(YEAR(orders[[#This Row],[order_date]]), MONTH(orders[[#This Row],[order_date]]), 1)</f>
        <v>45839</v>
      </c>
      <c r="D3777" t="s">
        <v>2069</v>
      </c>
      <c r="E3777" t="s">
        <v>650</v>
      </c>
      <c r="F3777" t="str">
        <f>VLOOKUP(orders[[#This Row],[product_id]],Products!A:C,3,0)</f>
        <v>Electronics</v>
      </c>
      <c r="G3777">
        <v>1</v>
      </c>
      <c r="H3777" s="6">
        <v>0.20599419477058825</v>
      </c>
      <c r="I3777" s="2">
        <f>VLOOKUP($E3777,
Products!$A$1:$F$201,MATCH(Orders!I$1,Products!$A$1:$F$1,0),0)</f>
        <v>12936.529609330941</v>
      </c>
      <c r="J3777" s="2">
        <f>VLOOKUP($E3777,
Products!$A$1:$F$201,MATCH(Orders!J$1,Products!$A$1:$F$1,0),0)</f>
        <v>9465.2602677376308</v>
      </c>
    </row>
    <row r="3778" spans="1:10">
      <c r="A3778">
        <v>3777</v>
      </c>
      <c r="B3778" s="4">
        <v>45260</v>
      </c>
      <c r="C3778" s="10">
        <f>DATE(YEAR(orders[[#This Row],[order_date]]), MONTH(orders[[#This Row],[order_date]]), 1)</f>
        <v>45231</v>
      </c>
      <c r="D3778" t="s">
        <v>1112</v>
      </c>
      <c r="E3778" t="s">
        <v>686</v>
      </c>
      <c r="F3778" t="str">
        <f>VLOOKUP(orders[[#This Row],[product_id]],Products!A:C,3,0)</f>
        <v>Appliances</v>
      </c>
      <c r="G3778">
        <v>3</v>
      </c>
      <c r="H3778" s="6">
        <v>7.4662098609625513E-2</v>
      </c>
      <c r="I3778" s="2">
        <f>VLOOKUP($E3778,
Products!$A$1:$F$201,MATCH(Orders!I$1,Products!$A$1:$F$1,0),0)</f>
        <v>25525.356267188719</v>
      </c>
      <c r="J3778" s="2">
        <f>VLOOKUP($E3778,
Products!$A$1:$F$201,MATCH(Orders!J$1,Products!$A$1:$F$1,0),0)</f>
        <v>18214.15981099859</v>
      </c>
    </row>
    <row r="3779" spans="1:10">
      <c r="A3779">
        <v>3778</v>
      </c>
      <c r="B3779" s="4">
        <v>45880</v>
      </c>
      <c r="C3779" s="10">
        <f>DATE(YEAR(orders[[#This Row],[order_date]]), MONTH(orders[[#This Row],[order_date]]), 1)</f>
        <v>45870</v>
      </c>
      <c r="D3779" t="s">
        <v>1158</v>
      </c>
      <c r="E3779" t="s">
        <v>655</v>
      </c>
      <c r="F3779" t="str">
        <f>VLOOKUP(orders[[#This Row],[product_id]],Products!A:C,3,0)</f>
        <v>Appliances</v>
      </c>
      <c r="G3779">
        <v>1</v>
      </c>
      <c r="H3779" s="6">
        <v>7.1093713711201392E-2</v>
      </c>
      <c r="I3779" s="2">
        <f>VLOOKUP($E3779,
Products!$A$1:$F$201,MATCH(Orders!I$1,Products!$A$1:$F$1,0),0)</f>
        <v>24072.170529057032</v>
      </c>
      <c r="J3779" s="2">
        <f>VLOOKUP($E3779,
Products!$A$1:$F$201,MATCH(Orders!J$1,Products!$A$1:$F$1,0),0)</f>
        <v>16358.626370717549</v>
      </c>
    </row>
    <row r="3780" spans="1:10">
      <c r="A3780">
        <v>3779</v>
      </c>
      <c r="B3780" s="4">
        <v>45948</v>
      </c>
      <c r="C3780" s="10">
        <f>DATE(YEAR(orders[[#This Row],[order_date]]), MONTH(orders[[#This Row],[order_date]]), 1)</f>
        <v>45931</v>
      </c>
      <c r="D3780" t="s">
        <v>4610</v>
      </c>
      <c r="E3780" t="s">
        <v>587</v>
      </c>
      <c r="F3780" t="str">
        <f>VLOOKUP(orders[[#This Row],[product_id]],Products!A:C,3,0)</f>
        <v>Electronics</v>
      </c>
      <c r="G3780">
        <v>2</v>
      </c>
      <c r="H3780" s="6">
        <v>0.20231291981531746</v>
      </c>
      <c r="I3780" s="2">
        <f>VLOOKUP($E3780,
Products!$A$1:$F$201,MATCH(Orders!I$1,Products!$A$1:$F$1,0),0)</f>
        <v>16527.367619686949</v>
      </c>
      <c r="J3780" s="2">
        <f>VLOOKUP($E3780,
Products!$A$1:$F$201,MATCH(Orders!J$1,Products!$A$1:$F$1,0),0)</f>
        <v>12533.62883070202</v>
      </c>
    </row>
    <row r="3781" spans="1:10">
      <c r="A3781">
        <v>3780</v>
      </c>
      <c r="B3781" s="4">
        <v>45715</v>
      </c>
      <c r="C3781" s="10">
        <f>DATE(YEAR(orders[[#This Row],[order_date]]), MONTH(orders[[#This Row],[order_date]]), 1)</f>
        <v>45689</v>
      </c>
      <c r="D3781" t="s">
        <v>2606</v>
      </c>
      <c r="E3781" t="s">
        <v>515</v>
      </c>
      <c r="F3781" t="str">
        <f>VLOOKUP(orders[[#This Row],[product_id]],Products!A:C,3,0)</f>
        <v>Appliances</v>
      </c>
      <c r="G3781">
        <v>1</v>
      </c>
      <c r="H3781" s="6">
        <v>0.11951415141010567</v>
      </c>
      <c r="I3781" s="2">
        <f>VLOOKUP($E3781,
Products!$A$1:$F$201,MATCH(Orders!I$1,Products!$A$1:$F$1,0),0)</f>
        <v>2136.8180837738519</v>
      </c>
      <c r="J3781" s="2">
        <f>VLOOKUP($E3781,
Products!$A$1:$F$201,MATCH(Orders!J$1,Products!$A$1:$F$1,0),0)</f>
        <v>1689.48738136013</v>
      </c>
    </row>
    <row r="3782" spans="1:10">
      <c r="A3782">
        <v>3781</v>
      </c>
      <c r="B3782" s="4">
        <v>45758</v>
      </c>
      <c r="C3782" s="10">
        <f>DATE(YEAR(orders[[#This Row],[order_date]]), MONTH(orders[[#This Row],[order_date]]), 1)</f>
        <v>45748</v>
      </c>
      <c r="D3782" t="s">
        <v>1519</v>
      </c>
      <c r="E3782" t="s">
        <v>529</v>
      </c>
      <c r="F3782" t="str">
        <f>VLOOKUP(orders[[#This Row],[product_id]],Products!A:C,3,0)</f>
        <v>Electronics</v>
      </c>
      <c r="G3782">
        <v>3</v>
      </c>
      <c r="H3782" s="6">
        <v>0.2002335658908094</v>
      </c>
      <c r="I3782" s="2">
        <f>VLOOKUP($E3782,
Products!$A$1:$F$201,MATCH(Orders!I$1,Products!$A$1:$F$1,0),0)</f>
        <v>18308.801775351771</v>
      </c>
      <c r="J3782" s="2">
        <f>VLOOKUP($E3782,
Products!$A$1:$F$201,MATCH(Orders!J$1,Products!$A$1:$F$1,0),0)</f>
        <v>12027.24184831013</v>
      </c>
    </row>
    <row r="3783" spans="1:10">
      <c r="A3783">
        <v>3782</v>
      </c>
      <c r="B3783" s="4">
        <v>45770</v>
      </c>
      <c r="C3783" s="10">
        <f>DATE(YEAR(orders[[#This Row],[order_date]]), MONTH(orders[[#This Row],[order_date]]), 1)</f>
        <v>45748</v>
      </c>
      <c r="D3783" t="s">
        <v>1283</v>
      </c>
      <c r="E3783" t="s">
        <v>645</v>
      </c>
      <c r="F3783" t="str">
        <f>VLOOKUP(orders[[#This Row],[product_id]],Products!A:C,3,0)</f>
        <v>Electronics</v>
      </c>
      <c r="G3783">
        <v>1</v>
      </c>
      <c r="H3783" s="6">
        <v>0.13634254828046877</v>
      </c>
      <c r="I3783" s="2">
        <f>VLOOKUP($E3783,
Products!$A$1:$F$201,MATCH(Orders!I$1,Products!$A$1:$F$1,0),0)</f>
        <v>29658.239859810968</v>
      </c>
      <c r="J3783" s="2">
        <f>VLOOKUP($E3783,
Products!$A$1:$F$201,MATCH(Orders!J$1,Products!$A$1:$F$1,0),0)</f>
        <v>22421.521919652871</v>
      </c>
    </row>
    <row r="3784" spans="1:10">
      <c r="A3784">
        <v>3783</v>
      </c>
      <c r="B3784" s="4">
        <v>45176</v>
      </c>
      <c r="C3784" s="10">
        <f>DATE(YEAR(orders[[#This Row],[order_date]]), MONTH(orders[[#This Row],[order_date]]), 1)</f>
        <v>45170</v>
      </c>
      <c r="D3784" t="s">
        <v>4625</v>
      </c>
      <c r="E3784" t="s">
        <v>509</v>
      </c>
      <c r="F3784" t="str">
        <f>VLOOKUP(orders[[#This Row],[product_id]],Products!A:C,3,0)</f>
        <v>Appliances</v>
      </c>
      <c r="G3784">
        <v>1</v>
      </c>
      <c r="H3784" s="6">
        <v>0.11280895228060435</v>
      </c>
      <c r="I3784" s="2">
        <f>VLOOKUP($E3784,
Products!$A$1:$F$201,MATCH(Orders!I$1,Products!$A$1:$F$1,0),0)</f>
        <v>23898.369282732219</v>
      </c>
      <c r="J3784" s="2">
        <f>VLOOKUP($E3784,
Products!$A$1:$F$201,MATCH(Orders!J$1,Products!$A$1:$F$1,0),0)</f>
        <v>16491.822147524919</v>
      </c>
    </row>
    <row r="3785" spans="1:10">
      <c r="A3785">
        <v>3784</v>
      </c>
      <c r="B3785" s="4">
        <v>45110</v>
      </c>
      <c r="C3785" s="10">
        <f>DATE(YEAR(orders[[#This Row],[order_date]]), MONTH(orders[[#This Row],[order_date]]), 1)</f>
        <v>45108</v>
      </c>
      <c r="D3785" t="s">
        <v>3718</v>
      </c>
      <c r="E3785" t="s">
        <v>675</v>
      </c>
      <c r="F3785" t="str">
        <f>VLOOKUP(orders[[#This Row],[product_id]],Products!A:C,3,0)</f>
        <v>Appliances</v>
      </c>
      <c r="G3785">
        <v>2</v>
      </c>
      <c r="H3785" s="6">
        <v>8.2107772185035177E-2</v>
      </c>
      <c r="I3785" s="2">
        <f>VLOOKUP($E3785,
Products!$A$1:$F$201,MATCH(Orders!I$1,Products!$A$1:$F$1,0),0)</f>
        <v>23552.642442203069</v>
      </c>
      <c r="J3785" s="2">
        <f>VLOOKUP($E3785,
Products!$A$1:$F$201,MATCH(Orders!J$1,Products!$A$1:$F$1,0),0)</f>
        <v>17389.42325132497</v>
      </c>
    </row>
    <row r="3786" spans="1:10">
      <c r="A3786">
        <v>3785</v>
      </c>
      <c r="B3786" s="4">
        <v>45725</v>
      </c>
      <c r="C3786" s="10">
        <f>DATE(YEAR(orders[[#This Row],[order_date]]), MONTH(orders[[#This Row],[order_date]]), 1)</f>
        <v>45717</v>
      </c>
      <c r="D3786" t="s">
        <v>3927</v>
      </c>
      <c r="E3786" t="s">
        <v>631</v>
      </c>
      <c r="F3786" t="str">
        <f>VLOOKUP(orders[[#This Row],[product_id]],Products!A:C,3,0)</f>
        <v>Appliances</v>
      </c>
      <c r="G3786">
        <v>1</v>
      </c>
      <c r="H3786" s="6">
        <v>7.2981223568343703E-2</v>
      </c>
      <c r="I3786" s="2">
        <f>VLOOKUP($E3786,
Products!$A$1:$F$201,MATCH(Orders!I$1,Products!$A$1:$F$1,0),0)</f>
        <v>5983.7308645702497</v>
      </c>
      <c r="J3786" s="2">
        <f>VLOOKUP($E3786,
Products!$A$1:$F$201,MATCH(Orders!J$1,Products!$A$1:$F$1,0),0)</f>
        <v>4205.6432936163774</v>
      </c>
    </row>
    <row r="3787" spans="1:10">
      <c r="A3787">
        <v>3786</v>
      </c>
      <c r="B3787" s="4">
        <v>45112</v>
      </c>
      <c r="C3787" s="10">
        <f>DATE(YEAR(orders[[#This Row],[order_date]]), MONTH(orders[[#This Row],[order_date]]), 1)</f>
        <v>45108</v>
      </c>
      <c r="D3787" t="s">
        <v>3970</v>
      </c>
      <c r="E3787" t="s">
        <v>638</v>
      </c>
      <c r="F3787" t="str">
        <f>VLOOKUP(orders[[#This Row],[product_id]],Products!A:C,3,0)</f>
        <v>Electronics</v>
      </c>
      <c r="G3787">
        <v>1</v>
      </c>
      <c r="H3787" s="6">
        <v>0.16436686255433486</v>
      </c>
      <c r="I3787" s="2">
        <f>VLOOKUP($E3787,
Products!$A$1:$F$201,MATCH(Orders!I$1,Products!$A$1:$F$1,0),0)</f>
        <v>11118.17778596276</v>
      </c>
      <c r="J3787" s="2">
        <f>VLOOKUP($E3787,
Products!$A$1:$F$201,MATCH(Orders!J$1,Products!$A$1:$F$1,0),0)</f>
        <v>7887.697719413397</v>
      </c>
    </row>
    <row r="3788" spans="1:10">
      <c r="A3788">
        <v>3787</v>
      </c>
      <c r="B3788" s="4">
        <v>46019</v>
      </c>
      <c r="C3788" s="10">
        <f>DATE(YEAR(orders[[#This Row],[order_date]]), MONTH(orders[[#This Row],[order_date]]), 1)</f>
        <v>45992</v>
      </c>
      <c r="D3788" t="s">
        <v>2637</v>
      </c>
      <c r="E3788" t="s">
        <v>659</v>
      </c>
      <c r="F3788" t="str">
        <f>VLOOKUP(orders[[#This Row],[product_id]],Products!A:C,3,0)</f>
        <v>Appliances</v>
      </c>
      <c r="G3788">
        <v>2</v>
      </c>
      <c r="H3788" s="6">
        <v>0.10696696307069149</v>
      </c>
      <c r="I3788" s="2">
        <f>VLOOKUP($E3788,
Products!$A$1:$F$201,MATCH(Orders!I$1,Products!$A$1:$F$1,0),0)</f>
        <v>25646.095965041459</v>
      </c>
      <c r="J3788" s="2">
        <f>VLOOKUP($E3788,
Products!$A$1:$F$201,MATCH(Orders!J$1,Products!$A$1:$F$1,0),0)</f>
        <v>18749.646593308222</v>
      </c>
    </row>
    <row r="3789" spans="1:10">
      <c r="A3789">
        <v>3788</v>
      </c>
      <c r="B3789" s="4">
        <v>45764</v>
      </c>
      <c r="C3789" s="10">
        <f>DATE(YEAR(orders[[#This Row],[order_date]]), MONTH(orders[[#This Row],[order_date]]), 1)</f>
        <v>45748</v>
      </c>
      <c r="D3789" t="s">
        <v>852</v>
      </c>
      <c r="E3789" t="s">
        <v>692</v>
      </c>
      <c r="F3789" t="str">
        <f>VLOOKUP(orders[[#This Row],[product_id]],Products!A:C,3,0)</f>
        <v>Electronics</v>
      </c>
      <c r="G3789">
        <v>3</v>
      </c>
      <c r="H3789" s="6">
        <v>0.17951034771893654</v>
      </c>
      <c r="I3789" s="2">
        <f>VLOOKUP($E3789,
Products!$A$1:$F$201,MATCH(Orders!I$1,Products!$A$1:$F$1,0),0)</f>
        <v>18150.337151787651</v>
      </c>
      <c r="J3789" s="2">
        <f>VLOOKUP($E3789,
Products!$A$1:$F$201,MATCH(Orders!J$1,Products!$A$1:$F$1,0),0)</f>
        <v>11965.45000430708</v>
      </c>
    </row>
    <row r="3790" spans="1:10">
      <c r="A3790">
        <v>3789</v>
      </c>
      <c r="B3790" s="4">
        <v>45553</v>
      </c>
      <c r="C3790" s="10">
        <f>DATE(YEAR(orders[[#This Row],[order_date]]), MONTH(orders[[#This Row],[order_date]]), 1)</f>
        <v>45536</v>
      </c>
      <c r="D3790" t="s">
        <v>1111</v>
      </c>
      <c r="E3790" t="s">
        <v>695</v>
      </c>
      <c r="F3790" t="str">
        <f>VLOOKUP(orders[[#This Row],[product_id]],Products!A:C,3,0)</f>
        <v>Electronics</v>
      </c>
      <c r="G3790">
        <v>2</v>
      </c>
      <c r="H3790" s="6">
        <v>0.15490817822503553</v>
      </c>
      <c r="I3790" s="2">
        <f>VLOOKUP($E3790,
Products!$A$1:$F$201,MATCH(Orders!I$1,Products!$A$1:$F$1,0),0)</f>
        <v>2716.2219891886762</v>
      </c>
      <c r="J3790" s="2">
        <f>VLOOKUP($E3790,
Products!$A$1:$F$201,MATCH(Orders!J$1,Products!$A$1:$F$1,0),0)</f>
        <v>2045.0534052982539</v>
      </c>
    </row>
    <row r="3791" spans="1:10">
      <c r="A3791">
        <v>3790</v>
      </c>
      <c r="B3791" s="4">
        <v>45785</v>
      </c>
      <c r="C3791" s="10">
        <f>DATE(YEAR(orders[[#This Row],[order_date]]), MONTH(orders[[#This Row],[order_date]]), 1)</f>
        <v>45778</v>
      </c>
      <c r="D3791" t="s">
        <v>888</v>
      </c>
      <c r="E3791" t="s">
        <v>585</v>
      </c>
      <c r="F3791" t="str">
        <f>VLOOKUP(orders[[#This Row],[product_id]],Products!A:C,3,0)</f>
        <v>Appliances</v>
      </c>
      <c r="G3791">
        <v>1</v>
      </c>
      <c r="H3791" s="6">
        <v>7.0539872009283994E-2</v>
      </c>
      <c r="I3791" s="2">
        <f>VLOOKUP($E3791,
Products!$A$1:$F$201,MATCH(Orders!I$1,Products!$A$1:$F$1,0),0)</f>
        <v>24049.2355837664</v>
      </c>
      <c r="J3791" s="2">
        <f>VLOOKUP($E3791,
Products!$A$1:$F$201,MATCH(Orders!J$1,Products!$A$1:$F$1,0),0)</f>
        <v>19053.338129326308</v>
      </c>
    </row>
    <row r="3792" spans="1:10">
      <c r="A3792">
        <v>3791</v>
      </c>
      <c r="B3792" s="4">
        <v>44934</v>
      </c>
      <c r="C3792" s="10">
        <f>DATE(YEAR(orders[[#This Row],[order_date]]), MONTH(orders[[#This Row],[order_date]]), 1)</f>
        <v>44927</v>
      </c>
      <c r="D3792" t="s">
        <v>3883</v>
      </c>
      <c r="E3792" t="s">
        <v>510</v>
      </c>
      <c r="F3792" t="str">
        <f>VLOOKUP(orders[[#This Row],[product_id]],Products!A:C,3,0)</f>
        <v>Appliances</v>
      </c>
      <c r="G3792">
        <v>1</v>
      </c>
      <c r="H3792" s="6">
        <v>8.5055565691348825E-2</v>
      </c>
      <c r="I3792" s="2">
        <f>VLOOKUP($E3792,
Products!$A$1:$F$201,MATCH(Orders!I$1,Products!$A$1:$F$1,0),0)</f>
        <v>23457.606610250739</v>
      </c>
      <c r="J3792" s="2">
        <f>VLOOKUP($E3792,
Products!$A$1:$F$201,MATCH(Orders!J$1,Products!$A$1:$F$1,0),0)</f>
        <v>17038.831523124281</v>
      </c>
    </row>
    <row r="3793" spans="1:10">
      <c r="A3793">
        <v>3792</v>
      </c>
      <c r="B3793" s="4">
        <v>45709</v>
      </c>
      <c r="C3793" s="10">
        <f>DATE(YEAR(orders[[#This Row],[order_date]]), MONTH(orders[[#This Row],[order_date]]), 1)</f>
        <v>45689</v>
      </c>
      <c r="D3793" t="s">
        <v>941</v>
      </c>
      <c r="E3793" t="s">
        <v>659</v>
      </c>
      <c r="F3793" t="str">
        <f>VLOOKUP(orders[[#This Row],[product_id]],Products!A:C,3,0)</f>
        <v>Appliances</v>
      </c>
      <c r="G3793">
        <v>1</v>
      </c>
      <c r="H3793" s="6">
        <v>9.3445021934983857E-2</v>
      </c>
      <c r="I3793" s="2">
        <f>VLOOKUP($E3793,
Products!$A$1:$F$201,MATCH(Orders!I$1,Products!$A$1:$F$1,0),0)</f>
        <v>25646.095965041459</v>
      </c>
      <c r="J3793" s="2">
        <f>VLOOKUP($E3793,
Products!$A$1:$F$201,MATCH(Orders!J$1,Products!$A$1:$F$1,0),0)</f>
        <v>18749.646593308222</v>
      </c>
    </row>
    <row r="3794" spans="1:10">
      <c r="A3794">
        <v>3793</v>
      </c>
      <c r="B3794" s="4">
        <v>45701</v>
      </c>
      <c r="C3794" s="10">
        <f>DATE(YEAR(orders[[#This Row],[order_date]]), MONTH(orders[[#This Row],[order_date]]), 1)</f>
        <v>45689</v>
      </c>
      <c r="D3794" t="s">
        <v>1343</v>
      </c>
      <c r="E3794" t="s">
        <v>588</v>
      </c>
      <c r="F3794" t="str">
        <f>VLOOKUP(orders[[#This Row],[product_id]],Products!A:C,3,0)</f>
        <v>Electronics</v>
      </c>
      <c r="G3794">
        <v>2</v>
      </c>
      <c r="H3794" s="6">
        <v>0.2254847344896016</v>
      </c>
      <c r="I3794" s="2">
        <f>VLOOKUP($E3794,
Products!$A$1:$F$201,MATCH(Orders!I$1,Products!$A$1:$F$1,0),0)</f>
        <v>32539.342481911372</v>
      </c>
      <c r="J3794" s="2">
        <f>VLOOKUP($E3794,
Products!$A$1:$F$201,MATCH(Orders!J$1,Products!$A$1:$F$1,0),0)</f>
        <v>21531.252982830021</v>
      </c>
    </row>
    <row r="3795" spans="1:10">
      <c r="A3795">
        <v>3794</v>
      </c>
      <c r="B3795" s="4">
        <v>45933</v>
      </c>
      <c r="C3795" s="10">
        <f>DATE(YEAR(orders[[#This Row],[order_date]]), MONTH(orders[[#This Row],[order_date]]), 1)</f>
        <v>45931</v>
      </c>
      <c r="D3795" t="s">
        <v>3711</v>
      </c>
      <c r="E3795" t="s">
        <v>511</v>
      </c>
      <c r="F3795" t="str">
        <f>VLOOKUP(orders[[#This Row],[product_id]],Products!A:C,3,0)</f>
        <v>Appliances</v>
      </c>
      <c r="G3795">
        <v>1</v>
      </c>
      <c r="H3795" s="6">
        <v>0.13404236978902656</v>
      </c>
      <c r="I3795" s="2">
        <f>VLOOKUP($E3795,
Products!$A$1:$F$201,MATCH(Orders!I$1,Products!$A$1:$F$1,0),0)</f>
        <v>6005.1161529516376</v>
      </c>
      <c r="J3795" s="2">
        <f>VLOOKUP($E3795,
Products!$A$1:$F$201,MATCH(Orders!J$1,Products!$A$1:$F$1,0),0)</f>
        <v>4036.1471846213158</v>
      </c>
    </row>
    <row r="3796" spans="1:10">
      <c r="A3796">
        <v>3795</v>
      </c>
      <c r="B3796" s="4">
        <v>45603</v>
      </c>
      <c r="C3796" s="10">
        <f>DATE(YEAR(orders[[#This Row],[order_date]]), MONTH(orders[[#This Row],[order_date]]), 1)</f>
        <v>45597</v>
      </c>
      <c r="D3796" t="s">
        <v>884</v>
      </c>
      <c r="E3796" t="s">
        <v>657</v>
      </c>
      <c r="F3796" t="str">
        <f>VLOOKUP(orders[[#This Row],[product_id]],Products!A:C,3,0)</f>
        <v>Appliances</v>
      </c>
      <c r="G3796">
        <v>1</v>
      </c>
      <c r="H3796" s="6">
        <v>5.8340943717873878E-2</v>
      </c>
      <c r="I3796" s="2">
        <f>VLOOKUP($E3796,
Products!$A$1:$F$201,MATCH(Orders!I$1,Products!$A$1:$F$1,0),0)</f>
        <v>6275.8669412443169</v>
      </c>
      <c r="J3796" s="2">
        <f>VLOOKUP($E3796,
Products!$A$1:$F$201,MATCH(Orders!J$1,Products!$A$1:$F$1,0),0)</f>
        <v>4742.5097602697688</v>
      </c>
    </row>
    <row r="3797" spans="1:10">
      <c r="A3797">
        <v>3796</v>
      </c>
      <c r="B3797" s="4">
        <v>45137</v>
      </c>
      <c r="C3797" s="10">
        <f>DATE(YEAR(orders[[#This Row],[order_date]]), MONTH(orders[[#This Row],[order_date]]), 1)</f>
        <v>45108</v>
      </c>
      <c r="D3797" t="s">
        <v>3185</v>
      </c>
      <c r="E3797" t="s">
        <v>686</v>
      </c>
      <c r="F3797" t="str">
        <f>VLOOKUP(orders[[#This Row],[product_id]],Products!A:C,3,0)</f>
        <v>Appliances</v>
      </c>
      <c r="G3797">
        <v>1</v>
      </c>
      <c r="H3797" s="6">
        <v>7.3915912485236324E-2</v>
      </c>
      <c r="I3797" s="2">
        <f>VLOOKUP($E3797,
Products!$A$1:$F$201,MATCH(Orders!I$1,Products!$A$1:$F$1,0),0)</f>
        <v>25525.356267188719</v>
      </c>
      <c r="J3797" s="2">
        <f>VLOOKUP($E3797,
Products!$A$1:$F$201,MATCH(Orders!J$1,Products!$A$1:$F$1,0),0)</f>
        <v>18214.15981099859</v>
      </c>
    </row>
    <row r="3798" spans="1:10">
      <c r="A3798">
        <v>3797</v>
      </c>
      <c r="B3798" s="4">
        <v>45416</v>
      </c>
      <c r="C3798" s="10">
        <f>DATE(YEAR(orders[[#This Row],[order_date]]), MONTH(orders[[#This Row],[order_date]]), 1)</f>
        <v>45413</v>
      </c>
      <c r="D3798" t="s">
        <v>4178</v>
      </c>
      <c r="E3798" t="s">
        <v>512</v>
      </c>
      <c r="F3798" t="str">
        <f>VLOOKUP(orders[[#This Row],[product_id]],Products!A:C,3,0)</f>
        <v>Electronics</v>
      </c>
      <c r="G3798">
        <v>3</v>
      </c>
      <c r="H3798" s="6">
        <v>0.1892505713675296</v>
      </c>
      <c r="I3798" s="2">
        <f>VLOOKUP($E3798,
Products!$A$1:$F$201,MATCH(Orders!I$1,Products!$A$1:$F$1,0),0)</f>
        <v>12877.548087294561</v>
      </c>
      <c r="J3798" s="2">
        <f>VLOOKUP($E3798,
Products!$A$1:$F$201,MATCH(Orders!J$1,Products!$A$1:$F$1,0),0)</f>
        <v>9551.9000631411909</v>
      </c>
    </row>
    <row r="3799" spans="1:10">
      <c r="A3799">
        <v>3798</v>
      </c>
      <c r="B3799" s="4">
        <v>45565</v>
      </c>
      <c r="C3799" s="10">
        <f>DATE(YEAR(orders[[#This Row],[order_date]]), MONTH(orders[[#This Row],[order_date]]), 1)</f>
        <v>45536</v>
      </c>
      <c r="D3799" t="s">
        <v>1230</v>
      </c>
      <c r="E3799" t="s">
        <v>515</v>
      </c>
      <c r="F3799" t="str">
        <f>VLOOKUP(orders[[#This Row],[product_id]],Products!A:C,3,0)</f>
        <v>Appliances</v>
      </c>
      <c r="G3799">
        <v>2</v>
      </c>
      <c r="H3799" s="6">
        <v>0.14533993434364267</v>
      </c>
      <c r="I3799" s="2">
        <f>VLOOKUP($E3799,
Products!$A$1:$F$201,MATCH(Orders!I$1,Products!$A$1:$F$1,0),0)</f>
        <v>2136.8180837738519</v>
      </c>
      <c r="J3799" s="2">
        <f>VLOOKUP($E3799,
Products!$A$1:$F$201,MATCH(Orders!J$1,Products!$A$1:$F$1,0),0)</f>
        <v>1689.48738136013</v>
      </c>
    </row>
    <row r="3800" spans="1:10">
      <c r="A3800">
        <v>3799</v>
      </c>
      <c r="B3800" s="4">
        <v>45117</v>
      </c>
      <c r="C3800" s="10">
        <f>DATE(YEAR(orders[[#This Row],[order_date]]), MONTH(orders[[#This Row],[order_date]]), 1)</f>
        <v>45108</v>
      </c>
      <c r="D3800" t="s">
        <v>3496</v>
      </c>
      <c r="E3800" t="s">
        <v>672</v>
      </c>
      <c r="F3800" t="str">
        <f>VLOOKUP(orders[[#This Row],[product_id]],Products!A:C,3,0)</f>
        <v>Electronics</v>
      </c>
      <c r="G3800">
        <v>1</v>
      </c>
      <c r="H3800" s="6">
        <v>0.24395957267566798</v>
      </c>
      <c r="I3800" s="2">
        <f>VLOOKUP($E3800,
Products!$A$1:$F$201,MATCH(Orders!I$1,Products!$A$1:$F$1,0),0)</f>
        <v>29856.340212906369</v>
      </c>
      <c r="J3800" s="2">
        <f>VLOOKUP($E3800,
Products!$A$1:$F$201,MATCH(Orders!J$1,Products!$A$1:$F$1,0),0)</f>
        <v>19759.064823078941</v>
      </c>
    </row>
    <row r="3801" spans="1:10">
      <c r="A3801">
        <v>3800</v>
      </c>
      <c r="B3801" s="4">
        <v>45597</v>
      </c>
      <c r="C3801" s="10">
        <f>DATE(YEAR(orders[[#This Row],[order_date]]), MONTH(orders[[#This Row],[order_date]]), 1)</f>
        <v>45597</v>
      </c>
      <c r="D3801" t="s">
        <v>2269</v>
      </c>
      <c r="E3801" t="s">
        <v>583</v>
      </c>
      <c r="F3801" t="str">
        <f>VLOOKUP(orders[[#This Row],[product_id]],Products!A:C,3,0)</f>
        <v>Electronics</v>
      </c>
      <c r="G3801">
        <v>3</v>
      </c>
      <c r="H3801" s="6">
        <v>0.19244400758310995</v>
      </c>
      <c r="I3801" s="2">
        <f>VLOOKUP($E3801,
Products!$A$1:$F$201,MATCH(Orders!I$1,Products!$A$1:$F$1,0),0)</f>
        <v>22677.574574249091</v>
      </c>
      <c r="J3801" s="2">
        <f>VLOOKUP($E3801,
Products!$A$1:$F$201,MATCH(Orders!J$1,Products!$A$1:$F$1,0),0)</f>
        <v>16593.91273362303</v>
      </c>
    </row>
    <row r="3802" spans="1:10">
      <c r="A3802">
        <v>3801</v>
      </c>
      <c r="B3802" s="4">
        <v>45769</v>
      </c>
      <c r="C3802" s="10">
        <f>DATE(YEAR(orders[[#This Row],[order_date]]), MONTH(orders[[#This Row],[order_date]]), 1)</f>
        <v>45748</v>
      </c>
      <c r="D3802" t="s">
        <v>2620</v>
      </c>
      <c r="E3802" t="s">
        <v>661</v>
      </c>
      <c r="F3802" t="str">
        <f>VLOOKUP(orders[[#This Row],[product_id]],Products!A:C,3,0)</f>
        <v>Electronics</v>
      </c>
      <c r="G3802">
        <v>3</v>
      </c>
      <c r="H3802" s="6">
        <v>0.18427023265781636</v>
      </c>
      <c r="I3802" s="2">
        <f>VLOOKUP($E3802,
Products!$A$1:$F$201,MATCH(Orders!I$1,Products!$A$1:$F$1,0),0)</f>
        <v>18760.038541255031</v>
      </c>
      <c r="J3802" s="2">
        <f>VLOOKUP($E3802,
Products!$A$1:$F$201,MATCH(Orders!J$1,Products!$A$1:$F$1,0),0)</f>
        <v>13545.127547708629</v>
      </c>
    </row>
    <row r="3803" spans="1:10">
      <c r="A3803">
        <v>3802</v>
      </c>
      <c r="B3803" s="4">
        <v>45261</v>
      </c>
      <c r="C3803" s="10">
        <f>DATE(YEAR(orders[[#This Row],[order_date]]), MONTH(orders[[#This Row],[order_date]]), 1)</f>
        <v>45261</v>
      </c>
      <c r="D3803" t="s">
        <v>3076</v>
      </c>
      <c r="E3803" t="s">
        <v>547</v>
      </c>
      <c r="F3803" t="str">
        <f>VLOOKUP(orders[[#This Row],[product_id]],Products!A:C,3,0)</f>
        <v>Appliances</v>
      </c>
      <c r="G3803">
        <v>1</v>
      </c>
      <c r="H3803" s="6">
        <v>6.9399865893126189E-2</v>
      </c>
      <c r="I3803" s="2">
        <f>VLOOKUP($E3803,
Products!$A$1:$F$201,MATCH(Orders!I$1,Products!$A$1:$F$1,0),0)</f>
        <v>2366.4310858022332</v>
      </c>
      <c r="J3803" s="2">
        <f>VLOOKUP($E3803,
Products!$A$1:$F$201,MATCH(Orders!J$1,Products!$A$1:$F$1,0),0)</f>
        <v>1841.1055346213741</v>
      </c>
    </row>
    <row r="3804" spans="1:10">
      <c r="A3804">
        <v>3803</v>
      </c>
      <c r="B3804" s="4">
        <v>45505</v>
      </c>
      <c r="C3804" s="10">
        <f>DATE(YEAR(orders[[#This Row],[order_date]]), MONTH(orders[[#This Row],[order_date]]), 1)</f>
        <v>45505</v>
      </c>
      <c r="D3804" t="s">
        <v>1990</v>
      </c>
      <c r="E3804" t="s">
        <v>567</v>
      </c>
      <c r="F3804" t="str">
        <f>VLOOKUP(orders[[#This Row],[product_id]],Products!A:C,3,0)</f>
        <v>Electronics</v>
      </c>
      <c r="G3804">
        <v>2</v>
      </c>
      <c r="H3804" s="6">
        <v>0.13353643560627493</v>
      </c>
      <c r="I3804" s="2">
        <f>VLOOKUP($E3804,
Products!$A$1:$F$201,MATCH(Orders!I$1,Products!$A$1:$F$1,0),0)</f>
        <v>17514.171240093368</v>
      </c>
      <c r="J3804" s="2">
        <f>VLOOKUP($E3804,
Products!$A$1:$F$201,MATCH(Orders!J$1,Products!$A$1:$F$1,0),0)</f>
        <v>12226.76247250809</v>
      </c>
    </row>
    <row r="3805" spans="1:10">
      <c r="A3805">
        <v>3804</v>
      </c>
      <c r="B3805" s="4">
        <v>44988</v>
      </c>
      <c r="C3805" s="10">
        <f>DATE(YEAR(orders[[#This Row],[order_date]]), MONTH(orders[[#This Row],[order_date]]), 1)</f>
        <v>44986</v>
      </c>
      <c r="D3805" t="s">
        <v>2341</v>
      </c>
      <c r="E3805" t="s">
        <v>630</v>
      </c>
      <c r="F3805" t="str">
        <f>VLOOKUP(orders[[#This Row],[product_id]],Products!A:C,3,0)</f>
        <v>Electronics</v>
      </c>
      <c r="G3805">
        <v>2</v>
      </c>
      <c r="H3805" s="6">
        <v>0.18433642751140178</v>
      </c>
      <c r="I3805" s="2">
        <f>VLOOKUP($E3805,
Products!$A$1:$F$201,MATCH(Orders!I$1,Products!$A$1:$F$1,0),0)</f>
        <v>20513.60683859466</v>
      </c>
      <c r="J3805" s="2">
        <f>VLOOKUP($E3805,
Products!$A$1:$F$201,MATCH(Orders!J$1,Products!$A$1:$F$1,0),0)</f>
        <v>14929.268600567289</v>
      </c>
    </row>
    <row r="3806" spans="1:10">
      <c r="A3806">
        <v>3805</v>
      </c>
      <c r="B3806" s="4">
        <v>45313</v>
      </c>
      <c r="C3806" s="10">
        <f>DATE(YEAR(orders[[#This Row],[order_date]]), MONTH(orders[[#This Row],[order_date]]), 1)</f>
        <v>45292</v>
      </c>
      <c r="D3806" t="s">
        <v>2429</v>
      </c>
      <c r="E3806" t="s">
        <v>685</v>
      </c>
      <c r="F3806" t="str">
        <f>VLOOKUP(orders[[#This Row],[product_id]],Products!A:C,3,0)</f>
        <v>Electronics</v>
      </c>
      <c r="G3806">
        <v>2</v>
      </c>
      <c r="H3806" s="6">
        <v>0.18141743704577493</v>
      </c>
      <c r="I3806" s="2">
        <f>VLOOKUP($E3806,
Products!$A$1:$F$201,MATCH(Orders!I$1,Products!$A$1:$F$1,0),0)</f>
        <v>30011.61348468516</v>
      </c>
      <c r="J3806" s="2">
        <f>VLOOKUP($E3806,
Products!$A$1:$F$201,MATCH(Orders!J$1,Products!$A$1:$F$1,0),0)</f>
        <v>20796.213094008199</v>
      </c>
    </row>
    <row r="3807" spans="1:10">
      <c r="A3807">
        <v>3806</v>
      </c>
      <c r="B3807" s="4">
        <v>45079</v>
      </c>
      <c r="C3807" s="10">
        <f>DATE(YEAR(orders[[#This Row],[order_date]]), MONTH(orders[[#This Row],[order_date]]), 1)</f>
        <v>45078</v>
      </c>
      <c r="D3807" t="s">
        <v>3152</v>
      </c>
      <c r="E3807" t="s">
        <v>527</v>
      </c>
      <c r="F3807" t="str">
        <f>VLOOKUP(orders[[#This Row],[product_id]],Products!A:C,3,0)</f>
        <v>Appliances</v>
      </c>
      <c r="G3807">
        <v>1</v>
      </c>
      <c r="H3807" s="6">
        <v>0.10656687175723412</v>
      </c>
      <c r="I3807" s="2">
        <f>VLOOKUP($E3807,
Products!$A$1:$F$201,MATCH(Orders!I$1,Products!$A$1:$F$1,0),0)</f>
        <v>25833.54427698228</v>
      </c>
      <c r="J3807" s="2">
        <f>VLOOKUP($E3807,
Products!$A$1:$F$201,MATCH(Orders!J$1,Products!$A$1:$F$1,0),0)</f>
        <v>16827.881451334611</v>
      </c>
    </row>
    <row r="3808" spans="1:10">
      <c r="A3808">
        <v>3807</v>
      </c>
      <c r="B3808" s="4">
        <v>45545</v>
      </c>
      <c r="C3808" s="10">
        <f>DATE(YEAR(orders[[#This Row],[order_date]]), MONTH(orders[[#This Row],[order_date]]), 1)</f>
        <v>45536</v>
      </c>
      <c r="D3808" t="s">
        <v>1042</v>
      </c>
      <c r="E3808" t="s">
        <v>562</v>
      </c>
      <c r="F3808" t="str">
        <f>VLOOKUP(orders[[#This Row],[product_id]],Products!A:C,3,0)</f>
        <v>Electronics</v>
      </c>
      <c r="G3808">
        <v>2</v>
      </c>
      <c r="H3808" s="6">
        <v>0.23980989317056992</v>
      </c>
      <c r="I3808" s="2">
        <f>VLOOKUP($E3808,
Products!$A$1:$F$201,MATCH(Orders!I$1,Products!$A$1:$F$1,0),0)</f>
        <v>2550.478597498749</v>
      </c>
      <c r="J3808" s="2">
        <f>VLOOKUP($E3808,
Products!$A$1:$F$201,MATCH(Orders!J$1,Products!$A$1:$F$1,0),0)</f>
        <v>1688.129752018375</v>
      </c>
    </row>
    <row r="3809" spans="1:10">
      <c r="A3809">
        <v>3808</v>
      </c>
      <c r="B3809" s="4">
        <v>45624</v>
      </c>
      <c r="C3809" s="10">
        <f>DATE(YEAR(orders[[#This Row],[order_date]]), MONTH(orders[[#This Row],[order_date]]), 1)</f>
        <v>45597</v>
      </c>
      <c r="D3809" t="s">
        <v>4077</v>
      </c>
      <c r="E3809" t="s">
        <v>601</v>
      </c>
      <c r="F3809" t="str">
        <f>VLOOKUP(orders[[#This Row],[product_id]],Products!A:C,3,0)</f>
        <v>Appliances</v>
      </c>
      <c r="G3809">
        <v>3</v>
      </c>
      <c r="H3809" s="6">
        <v>6.5368885743779068E-2</v>
      </c>
      <c r="I3809" s="2">
        <f>VLOOKUP($E3809,
Products!$A$1:$F$201,MATCH(Orders!I$1,Products!$A$1:$F$1,0),0)</f>
        <v>2095.1354013205032</v>
      </c>
      <c r="J3809" s="2">
        <f>VLOOKUP($E3809,
Products!$A$1:$F$201,MATCH(Orders!J$1,Products!$A$1:$F$1,0),0)</f>
        <v>1374.592895200507</v>
      </c>
    </row>
    <row r="3810" spans="1:10">
      <c r="A3810">
        <v>3809</v>
      </c>
      <c r="B3810" s="4">
        <v>45104</v>
      </c>
      <c r="C3810" s="10">
        <f>DATE(YEAR(orders[[#This Row],[order_date]]), MONTH(orders[[#This Row],[order_date]]), 1)</f>
        <v>45078</v>
      </c>
      <c r="D3810" t="s">
        <v>824</v>
      </c>
      <c r="E3810" t="s">
        <v>644</v>
      </c>
      <c r="F3810" t="str">
        <f>VLOOKUP(orders[[#This Row],[product_id]],Products!A:C,3,0)</f>
        <v>Appliances</v>
      </c>
      <c r="G3810">
        <v>1</v>
      </c>
      <c r="H3810" s="6">
        <v>0.10929566855553863</v>
      </c>
      <c r="I3810" s="2">
        <f>VLOOKUP($E3810,
Products!$A$1:$F$201,MATCH(Orders!I$1,Products!$A$1:$F$1,0),0)</f>
        <v>2076.3860361463489</v>
      </c>
      <c r="J3810" s="2">
        <f>VLOOKUP($E3810,
Products!$A$1:$F$201,MATCH(Orders!J$1,Products!$A$1:$F$1,0),0)</f>
        <v>1496.280632568785</v>
      </c>
    </row>
    <row r="3811" spans="1:10">
      <c r="A3811">
        <v>3810</v>
      </c>
      <c r="B3811" s="4">
        <v>45773</v>
      </c>
      <c r="C3811" s="10">
        <f>DATE(YEAR(orders[[#This Row],[order_date]]), MONTH(orders[[#This Row],[order_date]]), 1)</f>
        <v>45748</v>
      </c>
      <c r="D3811" t="s">
        <v>2287</v>
      </c>
      <c r="E3811" t="s">
        <v>647</v>
      </c>
      <c r="F3811" t="str">
        <f>VLOOKUP(orders[[#This Row],[product_id]],Products!A:C,3,0)</f>
        <v>Electronics</v>
      </c>
      <c r="G3811">
        <v>1</v>
      </c>
      <c r="H3811" s="6">
        <v>0.24738048628169193</v>
      </c>
      <c r="I3811" s="2">
        <f>VLOOKUP($E3811,
Products!$A$1:$F$201,MATCH(Orders!I$1,Products!$A$1:$F$1,0),0)</f>
        <v>23187.883920109041</v>
      </c>
      <c r="J3811" s="2">
        <f>VLOOKUP($E3811,
Products!$A$1:$F$201,MATCH(Orders!J$1,Products!$A$1:$F$1,0),0)</f>
        <v>16217.564081273829</v>
      </c>
    </row>
    <row r="3812" spans="1:10">
      <c r="A3812">
        <v>3811</v>
      </c>
      <c r="B3812" s="4">
        <v>45413</v>
      </c>
      <c r="C3812" s="10">
        <f>DATE(YEAR(orders[[#This Row],[order_date]]), MONTH(orders[[#This Row],[order_date]]), 1)</f>
        <v>45413</v>
      </c>
      <c r="D3812" t="s">
        <v>3166</v>
      </c>
      <c r="E3812" t="s">
        <v>536</v>
      </c>
      <c r="F3812" t="str">
        <f>VLOOKUP(orders[[#This Row],[product_id]],Products!A:C,3,0)</f>
        <v>Appliances</v>
      </c>
      <c r="G3812">
        <v>1</v>
      </c>
      <c r="H3812" s="6">
        <v>0.13114508443583647</v>
      </c>
      <c r="I3812" s="2">
        <f>VLOOKUP($E3812,
Products!$A$1:$F$201,MATCH(Orders!I$1,Products!$A$1:$F$1,0),0)</f>
        <v>25818.123603836499</v>
      </c>
      <c r="J3812" s="2">
        <f>VLOOKUP($E3812,
Products!$A$1:$F$201,MATCH(Orders!J$1,Products!$A$1:$F$1,0),0)</f>
        <v>18462.729442964981</v>
      </c>
    </row>
    <row r="3813" spans="1:10">
      <c r="A3813">
        <v>3812</v>
      </c>
      <c r="B3813" s="4">
        <v>45426</v>
      </c>
      <c r="C3813" s="10">
        <f>DATE(YEAR(orders[[#This Row],[order_date]]), MONTH(orders[[#This Row],[order_date]]), 1)</f>
        <v>45413</v>
      </c>
      <c r="D3813" t="s">
        <v>1285</v>
      </c>
      <c r="E3813" t="s">
        <v>509</v>
      </c>
      <c r="F3813" t="str">
        <f>VLOOKUP(orders[[#This Row],[product_id]],Products!A:C,3,0)</f>
        <v>Appliances</v>
      </c>
      <c r="G3813">
        <v>1</v>
      </c>
      <c r="H3813" s="6">
        <v>0.11184905414995763</v>
      </c>
      <c r="I3813" s="2">
        <f>VLOOKUP($E3813,
Products!$A$1:$F$201,MATCH(Orders!I$1,Products!$A$1:$F$1,0),0)</f>
        <v>23898.369282732219</v>
      </c>
      <c r="J3813" s="2">
        <f>VLOOKUP($E3813,
Products!$A$1:$F$201,MATCH(Orders!J$1,Products!$A$1:$F$1,0),0)</f>
        <v>16491.822147524919</v>
      </c>
    </row>
    <row r="3814" spans="1:10">
      <c r="A3814">
        <v>3813</v>
      </c>
      <c r="B3814" s="4">
        <v>45467</v>
      </c>
      <c r="C3814" s="10">
        <f>DATE(YEAR(orders[[#This Row],[order_date]]), MONTH(orders[[#This Row],[order_date]]), 1)</f>
        <v>45444</v>
      </c>
      <c r="D3814" t="s">
        <v>4161</v>
      </c>
      <c r="E3814" t="s">
        <v>614</v>
      </c>
      <c r="F3814" t="str">
        <f>VLOOKUP(orders[[#This Row],[product_id]],Products!A:C,3,0)</f>
        <v>Electronics</v>
      </c>
      <c r="G3814">
        <v>1</v>
      </c>
      <c r="H3814" s="6">
        <v>0.18663383493626978</v>
      </c>
      <c r="I3814" s="2">
        <f>VLOOKUP($E3814,
Products!$A$1:$F$201,MATCH(Orders!I$1,Products!$A$1:$F$1,0),0)</f>
        <v>27394.979060178921</v>
      </c>
      <c r="J3814" s="2">
        <f>VLOOKUP($E3814,
Products!$A$1:$F$201,MATCH(Orders!J$1,Products!$A$1:$F$1,0),0)</f>
        <v>20497.911427865951</v>
      </c>
    </row>
    <row r="3815" spans="1:10">
      <c r="A3815">
        <v>3814</v>
      </c>
      <c r="B3815" s="4">
        <v>44939</v>
      </c>
      <c r="C3815" s="10">
        <f>DATE(YEAR(orders[[#This Row],[order_date]]), MONTH(orders[[#This Row],[order_date]]), 1)</f>
        <v>44927</v>
      </c>
      <c r="D3815" t="s">
        <v>4257</v>
      </c>
      <c r="E3815" t="s">
        <v>655</v>
      </c>
      <c r="F3815" t="str">
        <f>VLOOKUP(orders[[#This Row],[product_id]],Products!A:C,3,0)</f>
        <v>Appliances</v>
      </c>
      <c r="G3815">
        <v>2</v>
      </c>
      <c r="H3815" s="6">
        <v>9.2466526743535532E-2</v>
      </c>
      <c r="I3815" s="2">
        <f>VLOOKUP($E3815,
Products!$A$1:$F$201,MATCH(Orders!I$1,Products!$A$1:$F$1,0),0)</f>
        <v>24072.170529057032</v>
      </c>
      <c r="J3815" s="2">
        <f>VLOOKUP($E3815,
Products!$A$1:$F$201,MATCH(Orders!J$1,Products!$A$1:$F$1,0),0)</f>
        <v>16358.626370717549</v>
      </c>
    </row>
    <row r="3816" spans="1:10">
      <c r="A3816">
        <v>3815</v>
      </c>
      <c r="B3816" s="4">
        <v>45077</v>
      </c>
      <c r="C3816" s="10">
        <f>DATE(YEAR(orders[[#This Row],[order_date]]), MONTH(orders[[#This Row],[order_date]]), 1)</f>
        <v>45047</v>
      </c>
      <c r="D3816" t="s">
        <v>3058</v>
      </c>
      <c r="E3816" t="s">
        <v>623</v>
      </c>
      <c r="F3816" t="str">
        <f>VLOOKUP(orders[[#This Row],[product_id]],Products!A:C,3,0)</f>
        <v>Electronics</v>
      </c>
      <c r="G3816">
        <v>1</v>
      </c>
      <c r="H3816" s="6">
        <v>0.13708355550710519</v>
      </c>
      <c r="I3816" s="2">
        <f>VLOOKUP($E3816,
Products!$A$1:$F$201,MATCH(Orders!I$1,Products!$A$1:$F$1,0),0)</f>
        <v>27422.76406600175</v>
      </c>
      <c r="J3816" s="2">
        <f>VLOOKUP($E3816,
Products!$A$1:$F$201,MATCH(Orders!J$1,Products!$A$1:$F$1,0),0)</f>
        <v>18707.390708641691</v>
      </c>
    </row>
    <row r="3817" spans="1:10">
      <c r="A3817">
        <v>3816</v>
      </c>
      <c r="B3817" s="4">
        <v>46000</v>
      </c>
      <c r="C3817" s="10">
        <f>DATE(YEAR(orders[[#This Row],[order_date]]), MONTH(orders[[#This Row],[order_date]]), 1)</f>
        <v>45992</v>
      </c>
      <c r="D3817" t="s">
        <v>4460</v>
      </c>
      <c r="E3817" t="s">
        <v>598</v>
      </c>
      <c r="F3817" t="str">
        <f>VLOOKUP(orders[[#This Row],[product_id]],Products!A:C,3,0)</f>
        <v>Appliances</v>
      </c>
      <c r="G3817">
        <v>2</v>
      </c>
      <c r="H3817" s="6">
        <v>0.12605821948785575</v>
      </c>
      <c r="I3817" s="2">
        <f>VLOOKUP($E3817,
Products!$A$1:$F$201,MATCH(Orders!I$1,Products!$A$1:$F$1,0),0)</f>
        <v>5641.6789233526652</v>
      </c>
      <c r="J3817" s="2">
        <f>VLOOKUP($E3817,
Products!$A$1:$F$201,MATCH(Orders!J$1,Products!$A$1:$F$1,0),0)</f>
        <v>4031.2473685481059</v>
      </c>
    </row>
    <row r="3818" spans="1:10">
      <c r="A3818">
        <v>3817</v>
      </c>
      <c r="B3818" s="4">
        <v>45917</v>
      </c>
      <c r="C3818" s="10">
        <f>DATE(YEAR(orders[[#This Row],[order_date]]), MONTH(orders[[#This Row],[order_date]]), 1)</f>
        <v>45901</v>
      </c>
      <c r="D3818" t="s">
        <v>4647</v>
      </c>
      <c r="E3818" t="s">
        <v>604</v>
      </c>
      <c r="F3818" t="str">
        <f>VLOOKUP(orders[[#This Row],[product_id]],Products!A:C,3,0)</f>
        <v>Appliances</v>
      </c>
      <c r="G3818">
        <v>1</v>
      </c>
      <c r="H3818" s="6">
        <v>0.10462771125731493</v>
      </c>
      <c r="I3818" s="2">
        <f>VLOOKUP($E3818,
Products!$A$1:$F$201,MATCH(Orders!I$1,Products!$A$1:$F$1,0),0)</f>
        <v>2087.687835040248</v>
      </c>
      <c r="J3818" s="2">
        <f>VLOOKUP($E3818,
Products!$A$1:$F$201,MATCH(Orders!J$1,Products!$A$1:$F$1,0),0)</f>
        <v>1450.1823074928161</v>
      </c>
    </row>
    <row r="3819" spans="1:10">
      <c r="A3819">
        <v>3818</v>
      </c>
      <c r="B3819" s="4">
        <v>45570</v>
      </c>
      <c r="C3819" s="10">
        <f>DATE(YEAR(orders[[#This Row],[order_date]]), MONTH(orders[[#This Row],[order_date]]), 1)</f>
        <v>45566</v>
      </c>
      <c r="D3819" t="s">
        <v>901</v>
      </c>
      <c r="E3819" t="s">
        <v>697</v>
      </c>
      <c r="F3819" t="str">
        <f>VLOOKUP(orders[[#This Row],[product_id]],Products!A:C,3,0)</f>
        <v>Electronics</v>
      </c>
      <c r="G3819">
        <v>3</v>
      </c>
      <c r="H3819" s="6">
        <v>0.11920287783353528</v>
      </c>
      <c r="I3819" s="2">
        <f>VLOOKUP($E3819,
Products!$A$1:$F$201,MATCH(Orders!I$1,Products!$A$1:$F$1,0),0)</f>
        <v>17528.463836680221</v>
      </c>
      <c r="J3819" s="2">
        <f>VLOOKUP($E3819,
Products!$A$1:$F$201,MATCH(Orders!J$1,Products!$A$1:$F$1,0),0)</f>
        <v>11565.98358924177</v>
      </c>
    </row>
    <row r="3820" spans="1:10">
      <c r="A3820">
        <v>3819</v>
      </c>
      <c r="B3820" s="4">
        <v>45298</v>
      </c>
      <c r="C3820" s="10">
        <f>DATE(YEAR(orders[[#This Row],[order_date]]), MONTH(orders[[#This Row],[order_date]]), 1)</f>
        <v>45292</v>
      </c>
      <c r="D3820" t="s">
        <v>1038</v>
      </c>
      <c r="E3820" t="s">
        <v>582</v>
      </c>
      <c r="F3820" t="str">
        <f>VLOOKUP(orders[[#This Row],[product_id]],Products!A:C,3,0)</f>
        <v>Electronics</v>
      </c>
      <c r="G3820">
        <v>1</v>
      </c>
      <c r="H3820" s="6">
        <v>0.16554254709063462</v>
      </c>
      <c r="I3820" s="2">
        <f>VLOOKUP($E3820,
Products!$A$1:$F$201,MATCH(Orders!I$1,Products!$A$1:$F$1,0),0)</f>
        <v>16266.090182397211</v>
      </c>
      <c r="J3820" s="2">
        <f>VLOOKUP($E3820,
Products!$A$1:$F$201,MATCH(Orders!J$1,Products!$A$1:$F$1,0),0)</f>
        <v>11802.84602487359</v>
      </c>
    </row>
    <row r="3821" spans="1:10">
      <c r="A3821">
        <v>3820</v>
      </c>
      <c r="B3821" s="4">
        <v>45178</v>
      </c>
      <c r="C3821" s="10">
        <f>DATE(YEAR(orders[[#This Row],[order_date]]), MONTH(orders[[#This Row],[order_date]]), 1)</f>
        <v>45170</v>
      </c>
      <c r="D3821" t="s">
        <v>3797</v>
      </c>
      <c r="E3821" t="s">
        <v>588</v>
      </c>
      <c r="F3821" t="str">
        <f>VLOOKUP(orders[[#This Row],[product_id]],Products!A:C,3,0)</f>
        <v>Electronics</v>
      </c>
      <c r="G3821">
        <v>2</v>
      </c>
      <c r="H3821" s="6">
        <v>0.11161150542666616</v>
      </c>
      <c r="I3821" s="2">
        <f>VLOOKUP($E3821,
Products!$A$1:$F$201,MATCH(Orders!I$1,Products!$A$1:$F$1,0),0)</f>
        <v>32539.342481911372</v>
      </c>
      <c r="J3821" s="2">
        <f>VLOOKUP($E3821,
Products!$A$1:$F$201,MATCH(Orders!J$1,Products!$A$1:$F$1,0),0)</f>
        <v>21531.252982830021</v>
      </c>
    </row>
    <row r="3822" spans="1:10">
      <c r="A3822">
        <v>3821</v>
      </c>
      <c r="B3822" s="4">
        <v>44979</v>
      </c>
      <c r="C3822" s="10">
        <f>DATE(YEAR(orders[[#This Row],[order_date]]), MONTH(orders[[#This Row],[order_date]]), 1)</f>
        <v>44958</v>
      </c>
      <c r="D3822" t="s">
        <v>1328</v>
      </c>
      <c r="E3822" t="s">
        <v>620</v>
      </c>
      <c r="F3822" t="str">
        <f>VLOOKUP(orders[[#This Row],[product_id]],Products!A:C,3,0)</f>
        <v>Electronics</v>
      </c>
      <c r="G3822">
        <v>1</v>
      </c>
      <c r="H3822" s="6">
        <v>0.13302950749902634</v>
      </c>
      <c r="I3822" s="2">
        <f>VLOOKUP($E3822,
Products!$A$1:$F$201,MATCH(Orders!I$1,Products!$A$1:$F$1,0),0)</f>
        <v>23669.635851452331</v>
      </c>
      <c r="J3822" s="2">
        <f>VLOOKUP($E3822,
Products!$A$1:$F$201,MATCH(Orders!J$1,Products!$A$1:$F$1,0),0)</f>
        <v>17880.752220874681</v>
      </c>
    </row>
    <row r="3823" spans="1:10">
      <c r="A3823">
        <v>3822</v>
      </c>
      <c r="B3823" s="4">
        <v>45119</v>
      </c>
      <c r="C3823" s="10">
        <f>DATE(YEAR(orders[[#This Row],[order_date]]), MONTH(orders[[#This Row],[order_date]]), 1)</f>
        <v>45108</v>
      </c>
      <c r="D3823" t="s">
        <v>1363</v>
      </c>
      <c r="E3823" t="s">
        <v>566</v>
      </c>
      <c r="F3823" t="str">
        <f>VLOOKUP(orders[[#This Row],[product_id]],Products!A:C,3,0)</f>
        <v>Electronics</v>
      </c>
      <c r="G3823">
        <v>2</v>
      </c>
      <c r="H3823" s="6">
        <v>0.11443974382514516</v>
      </c>
      <c r="I3823" s="2">
        <f>VLOOKUP($E3823,
Products!$A$1:$F$201,MATCH(Orders!I$1,Products!$A$1:$F$1,0),0)</f>
        <v>16858.5225334635</v>
      </c>
      <c r="J3823" s="2">
        <f>VLOOKUP($E3823,
Products!$A$1:$F$201,MATCH(Orders!J$1,Products!$A$1:$F$1,0),0)</f>
        <v>11855.743620634101</v>
      </c>
    </row>
    <row r="3824" spans="1:10">
      <c r="A3824">
        <v>3823</v>
      </c>
      <c r="B3824" s="4">
        <v>45517</v>
      </c>
      <c r="C3824" s="10">
        <f>DATE(YEAR(orders[[#This Row],[order_date]]), MONTH(orders[[#This Row],[order_date]]), 1)</f>
        <v>45505</v>
      </c>
      <c r="D3824" t="s">
        <v>1409</v>
      </c>
      <c r="E3824" t="s">
        <v>605</v>
      </c>
      <c r="F3824" t="str">
        <f>VLOOKUP(orders[[#This Row],[product_id]],Products!A:C,3,0)</f>
        <v>Electronics</v>
      </c>
      <c r="G3824">
        <v>2</v>
      </c>
      <c r="H3824" s="6">
        <v>0.17301355633250073</v>
      </c>
      <c r="I3824" s="2">
        <f>VLOOKUP($E3824,
Products!$A$1:$F$201,MATCH(Orders!I$1,Products!$A$1:$F$1,0),0)</f>
        <v>2690.742909794456</v>
      </c>
      <c r="J3824" s="2">
        <f>VLOOKUP($E3824,
Products!$A$1:$F$201,MATCH(Orders!J$1,Products!$A$1:$F$1,0),0)</f>
        <v>2067.549626292313</v>
      </c>
    </row>
    <row r="3825" spans="1:10">
      <c r="A3825">
        <v>3824</v>
      </c>
      <c r="B3825" s="4">
        <v>46007</v>
      </c>
      <c r="C3825" s="10">
        <f>DATE(YEAR(orders[[#This Row],[order_date]]), MONTH(orders[[#This Row],[order_date]]), 1)</f>
        <v>45992</v>
      </c>
      <c r="D3825" t="s">
        <v>2162</v>
      </c>
      <c r="E3825" t="s">
        <v>639</v>
      </c>
      <c r="F3825" t="str">
        <f>VLOOKUP(orders[[#This Row],[product_id]],Products!A:C,3,0)</f>
        <v>Appliances</v>
      </c>
      <c r="G3825">
        <v>1</v>
      </c>
      <c r="H3825" s="6">
        <v>0.13086119428075724</v>
      </c>
      <c r="I3825" s="2">
        <f>VLOOKUP($E3825,
Products!$A$1:$F$201,MATCH(Orders!I$1,Products!$A$1:$F$1,0),0)</f>
        <v>2320.8560923599921</v>
      </c>
      <c r="J3825" s="2">
        <f>VLOOKUP($E3825,
Products!$A$1:$F$201,MATCH(Orders!J$1,Products!$A$1:$F$1,0),0)</f>
        <v>1750.110004830213</v>
      </c>
    </row>
    <row r="3826" spans="1:10">
      <c r="A3826">
        <v>3825</v>
      </c>
      <c r="B3826" s="4">
        <v>45023</v>
      </c>
      <c r="C3826" s="10">
        <f>DATE(YEAR(orders[[#This Row],[order_date]]), MONTH(orders[[#This Row],[order_date]]), 1)</f>
        <v>45017</v>
      </c>
      <c r="D3826" t="s">
        <v>1588</v>
      </c>
      <c r="E3826" t="s">
        <v>584</v>
      </c>
      <c r="F3826" t="str">
        <f>VLOOKUP(orders[[#This Row],[product_id]],Products!A:C,3,0)</f>
        <v>Electronics</v>
      </c>
      <c r="G3826">
        <v>3</v>
      </c>
      <c r="H3826" s="6">
        <v>0.17065114651863683</v>
      </c>
      <c r="I3826" s="2">
        <f>VLOOKUP($E3826,
Products!$A$1:$F$201,MATCH(Orders!I$1,Products!$A$1:$F$1,0),0)</f>
        <v>22521.77465591731</v>
      </c>
      <c r="J3826" s="2">
        <f>VLOOKUP($E3826,
Products!$A$1:$F$201,MATCH(Orders!J$1,Products!$A$1:$F$1,0),0)</f>
        <v>15596.91628423841</v>
      </c>
    </row>
    <row r="3827" spans="1:10">
      <c r="A3827">
        <v>3826</v>
      </c>
      <c r="B3827" s="4">
        <v>45124</v>
      </c>
      <c r="C3827" s="10">
        <f>DATE(YEAR(orders[[#This Row],[order_date]]), MONTH(orders[[#This Row],[order_date]]), 1)</f>
        <v>45108</v>
      </c>
      <c r="D3827" t="s">
        <v>2155</v>
      </c>
      <c r="E3827" t="s">
        <v>701</v>
      </c>
      <c r="F3827" t="str">
        <f>VLOOKUP(orders[[#This Row],[product_id]],Products!A:C,3,0)</f>
        <v>Electronics</v>
      </c>
      <c r="G3827">
        <v>2</v>
      </c>
      <c r="H3827" s="6">
        <v>0.1133332379075435</v>
      </c>
      <c r="I3827" s="2">
        <f>VLOOKUP($E3827,
Products!$A$1:$F$201,MATCH(Orders!I$1,Products!$A$1:$F$1,0),0)</f>
        <v>19562.35470664543</v>
      </c>
      <c r="J3827" s="2">
        <f>VLOOKUP($E3827,
Products!$A$1:$F$201,MATCH(Orders!J$1,Products!$A$1:$F$1,0),0)</f>
        <v>13782.49498098754</v>
      </c>
    </row>
    <row r="3828" spans="1:10">
      <c r="A3828">
        <v>3827</v>
      </c>
      <c r="B3828" s="4">
        <v>45073</v>
      </c>
      <c r="C3828" s="10">
        <f>DATE(YEAR(orders[[#This Row],[order_date]]), MONTH(orders[[#This Row],[order_date]]), 1)</f>
        <v>45047</v>
      </c>
      <c r="D3828" t="s">
        <v>1958</v>
      </c>
      <c r="E3828" t="s">
        <v>511</v>
      </c>
      <c r="F3828" t="str">
        <f>VLOOKUP(orders[[#This Row],[product_id]],Products!A:C,3,0)</f>
        <v>Appliances</v>
      </c>
      <c r="G3828">
        <v>1</v>
      </c>
      <c r="H3828" s="6">
        <v>0.10370990071422448</v>
      </c>
      <c r="I3828" s="2">
        <f>VLOOKUP($E3828,
Products!$A$1:$F$201,MATCH(Orders!I$1,Products!$A$1:$F$1,0),0)</f>
        <v>6005.1161529516376</v>
      </c>
      <c r="J3828" s="2">
        <f>VLOOKUP($E3828,
Products!$A$1:$F$201,MATCH(Orders!J$1,Products!$A$1:$F$1,0),0)</f>
        <v>4036.1471846213158</v>
      </c>
    </row>
    <row r="3829" spans="1:10">
      <c r="A3829">
        <v>3828</v>
      </c>
      <c r="B3829" s="4">
        <v>45649</v>
      </c>
      <c r="C3829" s="10">
        <f>DATE(YEAR(orders[[#This Row],[order_date]]), MONTH(orders[[#This Row],[order_date]]), 1)</f>
        <v>45627</v>
      </c>
      <c r="D3829" t="s">
        <v>1229</v>
      </c>
      <c r="E3829" t="s">
        <v>571</v>
      </c>
      <c r="F3829" t="str">
        <f>VLOOKUP(orders[[#This Row],[product_id]],Products!A:C,3,0)</f>
        <v>Electronics</v>
      </c>
      <c r="G3829">
        <v>2</v>
      </c>
      <c r="H3829" s="6">
        <v>0.11951042587512341</v>
      </c>
      <c r="I3829" s="2">
        <f>VLOOKUP($E3829,
Products!$A$1:$F$201,MATCH(Orders!I$1,Products!$A$1:$F$1,0),0)</f>
        <v>30022.150567424669</v>
      </c>
      <c r="J3829" s="2">
        <f>VLOOKUP($E3829,
Products!$A$1:$F$201,MATCH(Orders!J$1,Products!$A$1:$F$1,0),0)</f>
        <v>21451.61875289512</v>
      </c>
    </row>
    <row r="3830" spans="1:10">
      <c r="A3830">
        <v>3829</v>
      </c>
      <c r="B3830" s="4">
        <v>45610</v>
      </c>
      <c r="C3830" s="10">
        <f>DATE(YEAR(orders[[#This Row],[order_date]]), MONTH(orders[[#This Row],[order_date]]), 1)</f>
        <v>45597</v>
      </c>
      <c r="D3830" t="s">
        <v>2970</v>
      </c>
      <c r="E3830" t="s">
        <v>669</v>
      </c>
      <c r="F3830" t="str">
        <f>VLOOKUP(orders[[#This Row],[product_id]],Products!A:C,3,0)</f>
        <v>Electronics</v>
      </c>
      <c r="G3830">
        <v>3</v>
      </c>
      <c r="H3830" s="6">
        <v>0.11490201037522321</v>
      </c>
      <c r="I3830" s="2">
        <f>VLOOKUP($E3830,
Products!$A$1:$F$201,MATCH(Orders!I$1,Products!$A$1:$F$1,0),0)</f>
        <v>11708.03419603835</v>
      </c>
      <c r="J3830" s="2">
        <f>VLOOKUP($E3830,
Products!$A$1:$F$201,MATCH(Orders!J$1,Products!$A$1:$F$1,0),0)</f>
        <v>7784.9580101998827</v>
      </c>
    </row>
    <row r="3831" spans="1:10">
      <c r="A3831">
        <v>3830</v>
      </c>
      <c r="B3831" s="4">
        <v>45962</v>
      </c>
      <c r="C3831" s="10">
        <f>DATE(YEAR(orders[[#This Row],[order_date]]), MONTH(orders[[#This Row],[order_date]]), 1)</f>
        <v>45962</v>
      </c>
      <c r="D3831" t="s">
        <v>1695</v>
      </c>
      <c r="E3831" t="s">
        <v>648</v>
      </c>
      <c r="F3831" t="str">
        <f>VLOOKUP(orders[[#This Row],[product_id]],Products!A:C,3,0)</f>
        <v>Electronics</v>
      </c>
      <c r="G3831">
        <v>1</v>
      </c>
      <c r="H3831" s="6">
        <v>0.14650252350087234</v>
      </c>
      <c r="I3831" s="2">
        <f>VLOOKUP($E3831,
Products!$A$1:$F$201,MATCH(Orders!I$1,Products!$A$1:$F$1,0),0)</f>
        <v>11049.50250218974</v>
      </c>
      <c r="J3831" s="2">
        <f>VLOOKUP($E3831,
Products!$A$1:$F$201,MATCH(Orders!J$1,Products!$A$1:$F$1,0),0)</f>
        <v>7252.1207539007246</v>
      </c>
    </row>
    <row r="3832" spans="1:10">
      <c r="A3832">
        <v>3831</v>
      </c>
      <c r="B3832" s="4">
        <v>45259</v>
      </c>
      <c r="C3832" s="10">
        <f>DATE(YEAR(orders[[#This Row],[order_date]]), MONTH(orders[[#This Row],[order_date]]), 1)</f>
        <v>45231</v>
      </c>
      <c r="D3832" t="s">
        <v>4368</v>
      </c>
      <c r="E3832" t="s">
        <v>581</v>
      </c>
      <c r="F3832" t="str">
        <f>VLOOKUP(orders[[#This Row],[product_id]],Products!A:C,3,0)</f>
        <v>Appliances</v>
      </c>
      <c r="G3832">
        <v>3</v>
      </c>
      <c r="H3832" s="6">
        <v>0.11849998017124865</v>
      </c>
      <c r="I3832" s="2">
        <f>VLOOKUP($E3832,
Products!$A$1:$F$201,MATCH(Orders!I$1,Products!$A$1:$F$1,0),0)</f>
        <v>6177.7225527132859</v>
      </c>
      <c r="J3832" s="2">
        <f>VLOOKUP($E3832,
Products!$A$1:$F$201,MATCH(Orders!J$1,Products!$A$1:$F$1,0),0)</f>
        <v>4208.1013641193986</v>
      </c>
    </row>
    <row r="3833" spans="1:10">
      <c r="A3833">
        <v>3832</v>
      </c>
      <c r="B3833" s="4">
        <v>45438</v>
      </c>
      <c r="C3833" s="10">
        <f>DATE(YEAR(orders[[#This Row],[order_date]]), MONTH(orders[[#This Row],[order_date]]), 1)</f>
        <v>45413</v>
      </c>
      <c r="D3833" t="s">
        <v>3128</v>
      </c>
      <c r="E3833" t="s">
        <v>545</v>
      </c>
      <c r="F3833" t="str">
        <f>VLOOKUP(orders[[#This Row],[product_id]],Products!A:C,3,0)</f>
        <v>Electronics</v>
      </c>
      <c r="G3833">
        <v>1</v>
      </c>
      <c r="H3833" s="6">
        <v>0.218278600929911</v>
      </c>
      <c r="I3833" s="2">
        <f>VLOOKUP($E3833,
Products!$A$1:$F$201,MATCH(Orders!I$1,Products!$A$1:$F$1,0),0)</f>
        <v>11292.44914297154</v>
      </c>
      <c r="J3833" s="2">
        <f>VLOOKUP($E3833,
Products!$A$1:$F$201,MATCH(Orders!J$1,Products!$A$1:$F$1,0),0)</f>
        <v>7616.0274340726546</v>
      </c>
    </row>
    <row r="3834" spans="1:10">
      <c r="A3834">
        <v>3833</v>
      </c>
      <c r="B3834" s="4">
        <v>45098</v>
      </c>
      <c r="C3834" s="10">
        <f>DATE(YEAR(orders[[#This Row],[order_date]]), MONTH(orders[[#This Row],[order_date]]), 1)</f>
        <v>45078</v>
      </c>
      <c r="D3834" t="s">
        <v>741</v>
      </c>
      <c r="E3834" t="s">
        <v>674</v>
      </c>
      <c r="F3834" t="str">
        <f>VLOOKUP(orders[[#This Row],[product_id]],Products!A:C,3,0)</f>
        <v>Appliances</v>
      </c>
      <c r="G3834">
        <v>3</v>
      </c>
      <c r="H3834" s="6">
        <v>0.11346042463384945</v>
      </c>
      <c r="I3834" s="2">
        <f>VLOOKUP($E3834,
Products!$A$1:$F$201,MATCH(Orders!I$1,Products!$A$1:$F$1,0),0)</f>
        <v>6324.5253633508046</v>
      </c>
      <c r="J3834" s="2">
        <f>VLOOKUP($E3834,
Products!$A$1:$F$201,MATCH(Orders!J$1,Products!$A$1:$F$1,0),0)</f>
        <v>4493.055585088201</v>
      </c>
    </row>
    <row r="3835" spans="1:10">
      <c r="A3835">
        <v>3834</v>
      </c>
      <c r="B3835" s="4">
        <v>45490</v>
      </c>
      <c r="C3835" s="10">
        <f>DATE(YEAR(orders[[#This Row],[order_date]]), MONTH(orders[[#This Row],[order_date]]), 1)</f>
        <v>45474</v>
      </c>
      <c r="D3835" t="s">
        <v>1481</v>
      </c>
      <c r="E3835" t="s">
        <v>512</v>
      </c>
      <c r="F3835" t="str">
        <f>VLOOKUP(orders[[#This Row],[product_id]],Products!A:C,3,0)</f>
        <v>Electronics</v>
      </c>
      <c r="G3835">
        <v>2</v>
      </c>
      <c r="H3835" s="6">
        <v>0.16902946005284916</v>
      </c>
      <c r="I3835" s="2">
        <f>VLOOKUP($E3835,
Products!$A$1:$F$201,MATCH(Orders!I$1,Products!$A$1:$F$1,0),0)</f>
        <v>12877.548087294561</v>
      </c>
      <c r="J3835" s="2">
        <f>VLOOKUP($E3835,
Products!$A$1:$F$201,MATCH(Orders!J$1,Products!$A$1:$F$1,0),0)</f>
        <v>9551.9000631411909</v>
      </c>
    </row>
    <row r="3836" spans="1:10">
      <c r="A3836">
        <v>3835</v>
      </c>
      <c r="B3836" s="4">
        <v>45438</v>
      </c>
      <c r="C3836" s="10">
        <f>DATE(YEAR(orders[[#This Row],[order_date]]), MONTH(orders[[#This Row],[order_date]]), 1)</f>
        <v>45413</v>
      </c>
      <c r="D3836" t="s">
        <v>733</v>
      </c>
      <c r="E3836" t="s">
        <v>527</v>
      </c>
      <c r="F3836" t="str">
        <f>VLOOKUP(orders[[#This Row],[product_id]],Products!A:C,3,0)</f>
        <v>Appliances</v>
      </c>
      <c r="G3836">
        <v>3</v>
      </c>
      <c r="H3836" s="6">
        <v>0.1455647468661086</v>
      </c>
      <c r="I3836" s="2">
        <f>VLOOKUP($E3836,
Products!$A$1:$F$201,MATCH(Orders!I$1,Products!$A$1:$F$1,0),0)</f>
        <v>25833.54427698228</v>
      </c>
      <c r="J3836" s="2">
        <f>VLOOKUP($E3836,
Products!$A$1:$F$201,MATCH(Orders!J$1,Products!$A$1:$F$1,0),0)</f>
        <v>16827.881451334611</v>
      </c>
    </row>
    <row r="3837" spans="1:10">
      <c r="A3837">
        <v>3836</v>
      </c>
      <c r="B3837" s="4">
        <v>45031</v>
      </c>
      <c r="C3837" s="10">
        <f>DATE(YEAR(orders[[#This Row],[order_date]]), MONTH(orders[[#This Row],[order_date]]), 1)</f>
        <v>45017</v>
      </c>
      <c r="D3837" t="s">
        <v>4149</v>
      </c>
      <c r="E3837" t="s">
        <v>577</v>
      </c>
      <c r="F3837" t="str">
        <f>VLOOKUP(orders[[#This Row],[product_id]],Products!A:C,3,0)</f>
        <v>Appliances</v>
      </c>
      <c r="G3837">
        <v>3</v>
      </c>
      <c r="H3837" s="6">
        <v>0.10151151079558687</v>
      </c>
      <c r="I3837" s="2">
        <f>VLOOKUP($E3837,
Products!$A$1:$F$201,MATCH(Orders!I$1,Products!$A$1:$F$1,0),0)</f>
        <v>24178.046221204509</v>
      </c>
      <c r="J3837" s="2">
        <f>VLOOKUP($E3837,
Products!$A$1:$F$201,MATCH(Orders!J$1,Products!$A$1:$F$1,0),0)</f>
        <v>17784.08636999697</v>
      </c>
    </row>
    <row r="3838" spans="1:10">
      <c r="A3838">
        <v>3837</v>
      </c>
      <c r="B3838" s="4">
        <v>45600</v>
      </c>
      <c r="C3838" s="10">
        <f>DATE(YEAR(orders[[#This Row],[order_date]]), MONTH(orders[[#This Row],[order_date]]), 1)</f>
        <v>45597</v>
      </c>
      <c r="D3838" t="s">
        <v>791</v>
      </c>
      <c r="E3838" t="s">
        <v>611</v>
      </c>
      <c r="F3838" t="str">
        <f>VLOOKUP(orders[[#This Row],[product_id]],Products!A:C,3,0)</f>
        <v>Electronics</v>
      </c>
      <c r="G3838">
        <v>1</v>
      </c>
      <c r="H3838" s="6">
        <v>0.15726492331662276</v>
      </c>
      <c r="I3838" s="2">
        <f>VLOOKUP($E3838,
Products!$A$1:$F$201,MATCH(Orders!I$1,Products!$A$1:$F$1,0),0)</f>
        <v>12041.08303405661</v>
      </c>
      <c r="J3838" s="2">
        <f>VLOOKUP($E3838,
Products!$A$1:$F$201,MATCH(Orders!J$1,Products!$A$1:$F$1,0),0)</f>
        <v>7946.6428283753548</v>
      </c>
    </row>
    <row r="3839" spans="1:10">
      <c r="A3839">
        <v>3838</v>
      </c>
      <c r="B3839" s="4">
        <v>45733</v>
      </c>
      <c r="C3839" s="10">
        <f>DATE(YEAR(orders[[#This Row],[order_date]]), MONTH(orders[[#This Row],[order_date]]), 1)</f>
        <v>45717</v>
      </c>
      <c r="D3839" t="s">
        <v>2941</v>
      </c>
      <c r="E3839" t="s">
        <v>644</v>
      </c>
      <c r="F3839" t="str">
        <f>VLOOKUP(orders[[#This Row],[product_id]],Products!A:C,3,0)</f>
        <v>Appliances</v>
      </c>
      <c r="G3839">
        <v>1</v>
      </c>
      <c r="H3839" s="6">
        <v>9.7607090623737611E-2</v>
      </c>
      <c r="I3839" s="2">
        <f>VLOOKUP($E3839,
Products!$A$1:$F$201,MATCH(Orders!I$1,Products!$A$1:$F$1,0),0)</f>
        <v>2076.3860361463489</v>
      </c>
      <c r="J3839" s="2">
        <f>VLOOKUP($E3839,
Products!$A$1:$F$201,MATCH(Orders!J$1,Products!$A$1:$F$1,0),0)</f>
        <v>1496.280632568785</v>
      </c>
    </row>
    <row r="3840" spans="1:10">
      <c r="A3840">
        <v>3839</v>
      </c>
      <c r="B3840" s="4">
        <v>45991</v>
      </c>
      <c r="C3840" s="10">
        <f>DATE(YEAR(orders[[#This Row],[order_date]]), MONTH(orders[[#This Row],[order_date]]), 1)</f>
        <v>45962</v>
      </c>
      <c r="D3840" t="s">
        <v>3058</v>
      </c>
      <c r="E3840" t="s">
        <v>635</v>
      </c>
      <c r="F3840" t="str">
        <f>VLOOKUP(orders[[#This Row],[product_id]],Products!A:C,3,0)</f>
        <v>Electronics</v>
      </c>
      <c r="G3840">
        <v>3</v>
      </c>
      <c r="H3840" s="6">
        <v>0.22301632782818048</v>
      </c>
      <c r="I3840" s="2">
        <f>VLOOKUP($E3840,
Products!$A$1:$F$201,MATCH(Orders!I$1,Products!$A$1:$F$1,0),0)</f>
        <v>31014.321091901689</v>
      </c>
      <c r="J3840" s="2">
        <f>VLOOKUP($E3840,
Products!$A$1:$F$201,MATCH(Orders!J$1,Products!$A$1:$F$1,0),0)</f>
        <v>23202.91049209132</v>
      </c>
    </row>
    <row r="3841" spans="1:10">
      <c r="A3841">
        <v>3840</v>
      </c>
      <c r="B3841" s="4">
        <v>45815</v>
      </c>
      <c r="C3841" s="10">
        <f>DATE(YEAR(orders[[#This Row],[order_date]]), MONTH(orders[[#This Row],[order_date]]), 1)</f>
        <v>45809</v>
      </c>
      <c r="D3841" t="s">
        <v>3519</v>
      </c>
      <c r="E3841" t="s">
        <v>535</v>
      </c>
      <c r="F3841" t="str">
        <f>VLOOKUP(orders[[#This Row],[product_id]],Products!A:C,3,0)</f>
        <v>Appliances</v>
      </c>
      <c r="G3841">
        <v>3</v>
      </c>
      <c r="H3841" s="6">
        <v>0.13652190641624154</v>
      </c>
      <c r="I3841" s="2">
        <f>VLOOKUP($E3841,
Products!$A$1:$F$201,MATCH(Orders!I$1,Products!$A$1:$F$1,0),0)</f>
        <v>25188.460642954858</v>
      </c>
      <c r="J3841" s="2">
        <f>VLOOKUP($E3841,
Products!$A$1:$F$201,MATCH(Orders!J$1,Products!$A$1:$F$1,0),0)</f>
        <v>18873.341689191599</v>
      </c>
    </row>
    <row r="3842" spans="1:10">
      <c r="A3842">
        <v>3841</v>
      </c>
      <c r="B3842" s="4">
        <v>45802</v>
      </c>
      <c r="C3842" s="10">
        <f>DATE(YEAR(orders[[#This Row],[order_date]]), MONTH(orders[[#This Row],[order_date]]), 1)</f>
        <v>45778</v>
      </c>
      <c r="D3842" t="s">
        <v>4199</v>
      </c>
      <c r="E3842" t="s">
        <v>573</v>
      </c>
      <c r="F3842" t="str">
        <f>VLOOKUP(orders[[#This Row],[product_id]],Products!A:C,3,0)</f>
        <v>Electronics</v>
      </c>
      <c r="G3842">
        <v>1</v>
      </c>
      <c r="H3842" s="6">
        <v>0.20768693124848428</v>
      </c>
      <c r="I3842" s="2">
        <f>VLOOKUP($E3842,
Products!$A$1:$F$201,MATCH(Orders!I$1,Products!$A$1:$F$1,0),0)</f>
        <v>30443.851050190449</v>
      </c>
      <c r="J3842" s="2">
        <f>VLOOKUP($E3842,
Products!$A$1:$F$201,MATCH(Orders!J$1,Products!$A$1:$F$1,0),0)</f>
        <v>21165.126268210519</v>
      </c>
    </row>
    <row r="3843" spans="1:10">
      <c r="A3843">
        <v>3842</v>
      </c>
      <c r="B3843" s="4">
        <v>45603</v>
      </c>
      <c r="C3843" s="10">
        <f>DATE(YEAR(orders[[#This Row],[order_date]]), MONTH(orders[[#This Row],[order_date]]), 1)</f>
        <v>45597</v>
      </c>
      <c r="D3843" t="s">
        <v>2833</v>
      </c>
      <c r="E3843" t="s">
        <v>686</v>
      </c>
      <c r="F3843" t="str">
        <f>VLOOKUP(orders[[#This Row],[product_id]],Products!A:C,3,0)</f>
        <v>Appliances</v>
      </c>
      <c r="G3843">
        <v>1</v>
      </c>
      <c r="H3843" s="6">
        <v>6.2593837409187669E-2</v>
      </c>
      <c r="I3843" s="2">
        <f>VLOOKUP($E3843,
Products!$A$1:$F$201,MATCH(Orders!I$1,Products!$A$1:$F$1,0),0)</f>
        <v>25525.356267188719</v>
      </c>
      <c r="J3843" s="2">
        <f>VLOOKUP($E3843,
Products!$A$1:$F$201,MATCH(Orders!J$1,Products!$A$1:$F$1,0),0)</f>
        <v>18214.15981099859</v>
      </c>
    </row>
    <row r="3844" spans="1:10">
      <c r="A3844">
        <v>3843</v>
      </c>
      <c r="B3844" s="4">
        <v>45247</v>
      </c>
      <c r="C3844" s="10">
        <f>DATE(YEAR(orders[[#This Row],[order_date]]), MONTH(orders[[#This Row],[order_date]]), 1)</f>
        <v>45231</v>
      </c>
      <c r="D3844" t="s">
        <v>891</v>
      </c>
      <c r="E3844" t="s">
        <v>594</v>
      </c>
      <c r="F3844" t="str">
        <f>VLOOKUP(orders[[#This Row],[product_id]],Products!A:C,3,0)</f>
        <v>Electronics</v>
      </c>
      <c r="G3844">
        <v>1</v>
      </c>
      <c r="H3844" s="6">
        <v>0.11664852900599017</v>
      </c>
      <c r="I3844" s="2">
        <f>VLOOKUP($E3844,
Products!$A$1:$F$201,MATCH(Orders!I$1,Products!$A$1:$F$1,0),0)</f>
        <v>19992.108086337241</v>
      </c>
      <c r="J3844" s="2">
        <f>VLOOKUP($E3844,
Products!$A$1:$F$201,MATCH(Orders!J$1,Products!$A$1:$F$1,0),0)</f>
        <v>14456.6967044005</v>
      </c>
    </row>
    <row r="3845" spans="1:10">
      <c r="A3845">
        <v>3844</v>
      </c>
      <c r="B3845" s="4">
        <v>45261</v>
      </c>
      <c r="C3845" s="10">
        <f>DATE(YEAR(orders[[#This Row],[order_date]]), MONTH(orders[[#This Row],[order_date]]), 1)</f>
        <v>45261</v>
      </c>
      <c r="D3845" t="s">
        <v>1734</v>
      </c>
      <c r="E3845" t="s">
        <v>654</v>
      </c>
      <c r="F3845" t="str">
        <f>VLOOKUP(orders[[#This Row],[product_id]],Products!A:C,3,0)</f>
        <v>Electronics</v>
      </c>
      <c r="G3845">
        <v>2</v>
      </c>
      <c r="H3845" s="6">
        <v>0.17253393561018093</v>
      </c>
      <c r="I3845" s="2">
        <f>VLOOKUP($E3845,
Products!$A$1:$F$201,MATCH(Orders!I$1,Products!$A$1:$F$1,0),0)</f>
        <v>2480.90324078101</v>
      </c>
      <c r="J3845" s="2">
        <f>VLOOKUP($E3845,
Products!$A$1:$F$201,MATCH(Orders!J$1,Products!$A$1:$F$1,0),0)</f>
        <v>1964.543440578911</v>
      </c>
    </row>
    <row r="3846" spans="1:10">
      <c r="A3846">
        <v>3845</v>
      </c>
      <c r="B3846" s="4">
        <v>45190</v>
      </c>
      <c r="C3846" s="10">
        <f>DATE(YEAR(orders[[#This Row],[order_date]]), MONTH(orders[[#This Row],[order_date]]), 1)</f>
        <v>45170</v>
      </c>
      <c r="D3846" t="s">
        <v>1263</v>
      </c>
      <c r="E3846" t="s">
        <v>658</v>
      </c>
      <c r="F3846" t="str">
        <f>VLOOKUP(orders[[#This Row],[product_id]],Products!A:C,3,0)</f>
        <v>Electronics</v>
      </c>
      <c r="G3846">
        <v>2</v>
      </c>
      <c r="H3846" s="6">
        <v>0.11018476743047735</v>
      </c>
      <c r="I3846" s="2">
        <f>VLOOKUP($E3846,
Products!$A$1:$F$201,MATCH(Orders!I$1,Products!$A$1:$F$1,0),0)</f>
        <v>2455.4664524813788</v>
      </c>
      <c r="J3846" s="2">
        <f>VLOOKUP($E3846,
Products!$A$1:$F$201,MATCH(Orders!J$1,Products!$A$1:$F$1,0),0)</f>
        <v>1763.2139459131699</v>
      </c>
    </row>
    <row r="3847" spans="1:10">
      <c r="A3847">
        <v>3846</v>
      </c>
      <c r="B3847" s="4">
        <v>45791</v>
      </c>
      <c r="C3847" s="10">
        <f>DATE(YEAR(orders[[#This Row],[order_date]]), MONTH(orders[[#This Row],[order_date]]), 1)</f>
        <v>45778</v>
      </c>
      <c r="D3847" t="s">
        <v>4643</v>
      </c>
      <c r="E3847" t="s">
        <v>578</v>
      </c>
      <c r="F3847" t="str">
        <f>VLOOKUP(orders[[#This Row],[product_id]],Products!A:C,3,0)</f>
        <v>Electronics</v>
      </c>
      <c r="G3847">
        <v>3</v>
      </c>
      <c r="H3847" s="6">
        <v>0.23329442217788032</v>
      </c>
      <c r="I3847" s="2">
        <f>VLOOKUP($E3847,
Products!$A$1:$F$201,MATCH(Orders!I$1,Products!$A$1:$F$1,0),0)</f>
        <v>2632.553295816565</v>
      </c>
      <c r="J3847" s="2">
        <f>VLOOKUP($E3847,
Products!$A$1:$F$201,MATCH(Orders!J$1,Products!$A$1:$F$1,0),0)</f>
        <v>1732.316114566717</v>
      </c>
    </row>
    <row r="3848" spans="1:10">
      <c r="A3848">
        <v>3847</v>
      </c>
      <c r="B3848" s="4">
        <v>45278</v>
      </c>
      <c r="C3848" s="10">
        <f>DATE(YEAR(orders[[#This Row],[order_date]]), MONTH(orders[[#This Row],[order_date]]), 1)</f>
        <v>45261</v>
      </c>
      <c r="D3848" t="s">
        <v>4274</v>
      </c>
      <c r="E3848" t="s">
        <v>577</v>
      </c>
      <c r="F3848" t="str">
        <f>VLOOKUP(orders[[#This Row],[product_id]],Products!A:C,3,0)</f>
        <v>Appliances</v>
      </c>
      <c r="G3848">
        <v>1</v>
      </c>
      <c r="H3848" s="6">
        <v>0.10655947864556808</v>
      </c>
      <c r="I3848" s="2">
        <f>VLOOKUP($E3848,
Products!$A$1:$F$201,MATCH(Orders!I$1,Products!$A$1:$F$1,0),0)</f>
        <v>24178.046221204509</v>
      </c>
      <c r="J3848" s="2">
        <f>VLOOKUP($E3848,
Products!$A$1:$F$201,MATCH(Orders!J$1,Products!$A$1:$F$1,0),0)</f>
        <v>17784.08636999697</v>
      </c>
    </row>
    <row r="3849" spans="1:10">
      <c r="A3849">
        <v>3848</v>
      </c>
      <c r="B3849" s="4">
        <v>45602</v>
      </c>
      <c r="C3849" s="10">
        <f>DATE(YEAR(orders[[#This Row],[order_date]]), MONTH(orders[[#This Row],[order_date]]), 1)</f>
        <v>45597</v>
      </c>
      <c r="D3849" t="s">
        <v>3262</v>
      </c>
      <c r="E3849" t="s">
        <v>638</v>
      </c>
      <c r="F3849" t="str">
        <f>VLOOKUP(orders[[#This Row],[product_id]],Products!A:C,3,0)</f>
        <v>Electronics</v>
      </c>
      <c r="G3849">
        <v>3</v>
      </c>
      <c r="H3849" s="6">
        <v>0.14922769107854572</v>
      </c>
      <c r="I3849" s="2">
        <f>VLOOKUP($E3849,
Products!$A$1:$F$201,MATCH(Orders!I$1,Products!$A$1:$F$1,0),0)</f>
        <v>11118.17778596276</v>
      </c>
      <c r="J3849" s="2">
        <f>VLOOKUP($E3849,
Products!$A$1:$F$201,MATCH(Orders!J$1,Products!$A$1:$F$1,0),0)</f>
        <v>7887.697719413397</v>
      </c>
    </row>
    <row r="3850" spans="1:10">
      <c r="A3850">
        <v>3849</v>
      </c>
      <c r="B3850" s="4">
        <v>45845</v>
      </c>
      <c r="C3850" s="10">
        <f>DATE(YEAR(orders[[#This Row],[order_date]]), MONTH(orders[[#This Row],[order_date]]), 1)</f>
        <v>45839</v>
      </c>
      <c r="D3850" t="s">
        <v>2343</v>
      </c>
      <c r="E3850" t="s">
        <v>571</v>
      </c>
      <c r="F3850" t="str">
        <f>VLOOKUP(orders[[#This Row],[product_id]],Products!A:C,3,0)</f>
        <v>Electronics</v>
      </c>
      <c r="G3850">
        <v>1</v>
      </c>
      <c r="H3850" s="6">
        <v>0.18962798774905867</v>
      </c>
      <c r="I3850" s="2">
        <f>VLOOKUP($E3850,
Products!$A$1:$F$201,MATCH(Orders!I$1,Products!$A$1:$F$1,0),0)</f>
        <v>30022.150567424669</v>
      </c>
      <c r="J3850" s="2">
        <f>VLOOKUP($E3850,
Products!$A$1:$F$201,MATCH(Orders!J$1,Products!$A$1:$F$1,0),0)</f>
        <v>21451.61875289512</v>
      </c>
    </row>
    <row r="3851" spans="1:10">
      <c r="A3851">
        <v>3850</v>
      </c>
      <c r="B3851" s="4">
        <v>44931</v>
      </c>
      <c r="C3851" s="10">
        <f>DATE(YEAR(orders[[#This Row],[order_date]]), MONTH(orders[[#This Row],[order_date]]), 1)</f>
        <v>44927</v>
      </c>
      <c r="D3851" t="s">
        <v>1676</v>
      </c>
      <c r="E3851" t="s">
        <v>590</v>
      </c>
      <c r="F3851" t="str">
        <f>VLOOKUP(orders[[#This Row],[product_id]],Products!A:C,3,0)</f>
        <v>Appliances</v>
      </c>
      <c r="G3851">
        <v>1</v>
      </c>
      <c r="H3851" s="6">
        <v>8.1712237797724879E-2</v>
      </c>
      <c r="I3851" s="2">
        <f>VLOOKUP($E3851,
Products!$A$1:$F$201,MATCH(Orders!I$1,Products!$A$1:$F$1,0),0)</f>
        <v>2035.9251500591261</v>
      </c>
      <c r="J3851" s="2">
        <f>VLOOKUP($E3851,
Products!$A$1:$F$201,MATCH(Orders!J$1,Products!$A$1:$F$1,0),0)</f>
        <v>1473.8412378673991</v>
      </c>
    </row>
    <row r="3852" spans="1:10">
      <c r="A3852">
        <v>3851</v>
      </c>
      <c r="B3852" s="4">
        <v>44960</v>
      </c>
      <c r="C3852" s="10">
        <f>DATE(YEAR(orders[[#This Row],[order_date]]), MONTH(orders[[#This Row],[order_date]]), 1)</f>
        <v>44958</v>
      </c>
      <c r="D3852" t="s">
        <v>1731</v>
      </c>
      <c r="E3852" t="s">
        <v>554</v>
      </c>
      <c r="F3852" t="str">
        <f>VLOOKUP(orders[[#This Row],[product_id]],Products!A:C,3,0)</f>
        <v>Appliances</v>
      </c>
      <c r="G3852">
        <v>2</v>
      </c>
      <c r="H3852" s="6">
        <v>5.503515979153191E-2</v>
      </c>
      <c r="I3852" s="2">
        <f>VLOOKUP($E3852,
Products!$A$1:$F$201,MATCH(Orders!I$1,Products!$A$1:$F$1,0),0)</f>
        <v>2088.6647814855078</v>
      </c>
      <c r="J3852" s="2">
        <f>VLOOKUP($E3852,
Products!$A$1:$F$201,MATCH(Orders!J$1,Products!$A$1:$F$1,0),0)</f>
        <v>1371.380040542937</v>
      </c>
    </row>
    <row r="3853" spans="1:10">
      <c r="A3853">
        <v>3852</v>
      </c>
      <c r="B3853" s="4">
        <v>45277</v>
      </c>
      <c r="C3853" s="10">
        <f>DATE(YEAR(orders[[#This Row],[order_date]]), MONTH(orders[[#This Row],[order_date]]), 1)</f>
        <v>45261</v>
      </c>
      <c r="D3853" t="s">
        <v>922</v>
      </c>
      <c r="E3853" t="s">
        <v>513</v>
      </c>
      <c r="F3853" t="str">
        <f>VLOOKUP(orders[[#This Row],[product_id]],Products!A:C,3,0)</f>
        <v>Electronics</v>
      </c>
      <c r="G3853">
        <v>1</v>
      </c>
      <c r="H3853" s="6">
        <v>0.15935124957952154</v>
      </c>
      <c r="I3853" s="2">
        <f>VLOOKUP($E3853,
Products!$A$1:$F$201,MATCH(Orders!I$1,Products!$A$1:$F$1,0),0)</f>
        <v>2370.6748519187499</v>
      </c>
      <c r="J3853" s="2">
        <f>VLOOKUP($E3853,
Products!$A$1:$F$201,MATCH(Orders!J$1,Products!$A$1:$F$1,0),0)</f>
        <v>1742.1190905744229</v>
      </c>
    </row>
    <row r="3854" spans="1:10">
      <c r="A3854">
        <v>3853</v>
      </c>
      <c r="B3854" s="4">
        <v>45509</v>
      </c>
      <c r="C3854" s="10">
        <f>DATE(YEAR(orders[[#This Row],[order_date]]), MONTH(orders[[#This Row],[order_date]]), 1)</f>
        <v>45505</v>
      </c>
      <c r="D3854" t="s">
        <v>4314</v>
      </c>
      <c r="E3854" t="s">
        <v>660</v>
      </c>
      <c r="F3854" t="str">
        <f>VLOOKUP(orders[[#This Row],[product_id]],Products!A:C,3,0)</f>
        <v>Appliances</v>
      </c>
      <c r="G3854">
        <v>2</v>
      </c>
      <c r="H3854" s="6">
        <v>6.5144569126017959E-2</v>
      </c>
      <c r="I3854" s="2">
        <f>VLOOKUP($E3854,
Products!$A$1:$F$201,MATCH(Orders!I$1,Products!$A$1:$F$1,0),0)</f>
        <v>25996.564605776519</v>
      </c>
      <c r="J3854" s="2">
        <f>VLOOKUP($E3854,
Products!$A$1:$F$201,MATCH(Orders!J$1,Products!$A$1:$F$1,0),0)</f>
        <v>20210.769869456319</v>
      </c>
    </row>
    <row r="3855" spans="1:10">
      <c r="A3855">
        <v>3854</v>
      </c>
      <c r="B3855" s="4">
        <v>45391</v>
      </c>
      <c r="C3855" s="10">
        <f>DATE(YEAR(orders[[#This Row],[order_date]]), MONTH(orders[[#This Row],[order_date]]), 1)</f>
        <v>45383</v>
      </c>
      <c r="D3855" t="s">
        <v>962</v>
      </c>
      <c r="E3855" t="s">
        <v>507</v>
      </c>
      <c r="F3855" t="str">
        <f>VLOOKUP(orders[[#This Row],[product_id]],Products!A:C,3,0)</f>
        <v>Electronics</v>
      </c>
      <c r="G3855">
        <v>1</v>
      </c>
      <c r="H3855" s="6">
        <v>0.24126775028579159</v>
      </c>
      <c r="I3855" s="2">
        <f>VLOOKUP($E3855,
Products!$A$1:$F$201,MATCH(Orders!I$1,Products!$A$1:$F$1,0),0)</f>
        <v>28502.89768049858</v>
      </c>
      <c r="J3855" s="2">
        <f>VLOOKUP($E3855,
Products!$A$1:$F$201,MATCH(Orders!J$1,Products!$A$1:$F$1,0),0)</f>
        <v>20477.83623923226</v>
      </c>
    </row>
    <row r="3856" spans="1:10">
      <c r="A3856">
        <v>3855</v>
      </c>
      <c r="B3856" s="4">
        <v>45274</v>
      </c>
      <c r="C3856" s="10">
        <f>DATE(YEAR(orders[[#This Row],[order_date]]), MONTH(orders[[#This Row],[order_date]]), 1)</f>
        <v>45261</v>
      </c>
      <c r="D3856" t="s">
        <v>4512</v>
      </c>
      <c r="E3856" t="s">
        <v>533</v>
      </c>
      <c r="F3856" t="str">
        <f>VLOOKUP(orders[[#This Row],[product_id]],Products!A:C,3,0)</f>
        <v>Electronics</v>
      </c>
      <c r="G3856">
        <v>2</v>
      </c>
      <c r="H3856" s="6">
        <v>0.1293573125208814</v>
      </c>
      <c r="I3856" s="2">
        <f>VLOOKUP($E3856,
Products!$A$1:$F$201,MATCH(Orders!I$1,Products!$A$1:$F$1,0),0)</f>
        <v>28589.802369332661</v>
      </c>
      <c r="J3856" s="2">
        <f>VLOOKUP($E3856,
Products!$A$1:$F$201,MATCH(Orders!J$1,Products!$A$1:$F$1,0),0)</f>
        <v>21212.93445492295</v>
      </c>
    </row>
    <row r="3857" spans="1:10">
      <c r="A3857">
        <v>3856</v>
      </c>
      <c r="B3857" s="4">
        <v>45051</v>
      </c>
      <c r="C3857" s="10">
        <f>DATE(YEAR(orders[[#This Row],[order_date]]), MONTH(orders[[#This Row],[order_date]]), 1)</f>
        <v>45047</v>
      </c>
      <c r="D3857" t="s">
        <v>2182</v>
      </c>
      <c r="E3857" t="s">
        <v>644</v>
      </c>
      <c r="F3857" t="str">
        <f>VLOOKUP(orders[[#This Row],[product_id]],Products!A:C,3,0)</f>
        <v>Appliances</v>
      </c>
      <c r="G3857">
        <v>3</v>
      </c>
      <c r="H3857" s="6">
        <v>7.0849060549948384E-2</v>
      </c>
      <c r="I3857" s="2">
        <f>VLOOKUP($E3857,
Products!$A$1:$F$201,MATCH(Orders!I$1,Products!$A$1:$F$1,0),0)</f>
        <v>2076.3860361463489</v>
      </c>
      <c r="J3857" s="2">
        <f>VLOOKUP($E3857,
Products!$A$1:$F$201,MATCH(Orders!J$1,Products!$A$1:$F$1,0),0)</f>
        <v>1496.280632568785</v>
      </c>
    </row>
    <row r="3858" spans="1:10">
      <c r="A3858">
        <v>3857</v>
      </c>
      <c r="B3858" s="4">
        <v>45283</v>
      </c>
      <c r="C3858" s="10">
        <f>DATE(YEAR(orders[[#This Row],[order_date]]), MONTH(orders[[#This Row],[order_date]]), 1)</f>
        <v>45261</v>
      </c>
      <c r="D3858" t="s">
        <v>2153</v>
      </c>
      <c r="E3858" t="s">
        <v>551</v>
      </c>
      <c r="F3858" t="str">
        <f>VLOOKUP(orders[[#This Row],[product_id]],Products!A:C,3,0)</f>
        <v>Appliances</v>
      </c>
      <c r="G3858">
        <v>1</v>
      </c>
      <c r="H3858" s="6">
        <v>0.10424579496735008</v>
      </c>
      <c r="I3858" s="2">
        <f>VLOOKUP($E3858,
Products!$A$1:$F$201,MATCH(Orders!I$1,Products!$A$1:$F$1,0),0)</f>
        <v>5988.538916083141</v>
      </c>
      <c r="J3858" s="2">
        <f>VLOOKUP($E3858,
Products!$A$1:$F$201,MATCH(Orders!J$1,Products!$A$1:$F$1,0),0)</f>
        <v>4180.5955033056744</v>
      </c>
    </row>
    <row r="3859" spans="1:10">
      <c r="A3859">
        <v>3858</v>
      </c>
      <c r="B3859" s="4">
        <v>45453</v>
      </c>
      <c r="C3859" s="10">
        <f>DATE(YEAR(orders[[#This Row],[order_date]]), MONTH(orders[[#This Row],[order_date]]), 1)</f>
        <v>45444</v>
      </c>
      <c r="D3859" t="s">
        <v>1029</v>
      </c>
      <c r="E3859" t="s">
        <v>631</v>
      </c>
      <c r="F3859" t="str">
        <f>VLOOKUP(orders[[#This Row],[product_id]],Products!A:C,3,0)</f>
        <v>Appliances</v>
      </c>
      <c r="G3859">
        <v>1</v>
      </c>
      <c r="H3859" s="6">
        <v>0.12147103812835042</v>
      </c>
      <c r="I3859" s="2">
        <f>VLOOKUP($E3859,
Products!$A$1:$F$201,MATCH(Orders!I$1,Products!$A$1:$F$1,0),0)</f>
        <v>5983.7308645702497</v>
      </c>
      <c r="J3859" s="2">
        <f>VLOOKUP($E3859,
Products!$A$1:$F$201,MATCH(Orders!J$1,Products!$A$1:$F$1,0),0)</f>
        <v>4205.6432936163774</v>
      </c>
    </row>
    <row r="3860" spans="1:10">
      <c r="A3860">
        <v>3859</v>
      </c>
      <c r="B3860" s="4">
        <v>45424</v>
      </c>
      <c r="C3860" s="10">
        <f>DATE(YEAR(orders[[#This Row],[order_date]]), MONTH(orders[[#This Row],[order_date]]), 1)</f>
        <v>45413</v>
      </c>
      <c r="D3860" t="s">
        <v>4276</v>
      </c>
      <c r="E3860" t="s">
        <v>526</v>
      </c>
      <c r="F3860" t="str">
        <f>VLOOKUP(orders[[#This Row],[product_id]],Products!A:C,3,0)</f>
        <v>Electronics</v>
      </c>
      <c r="G3860">
        <v>3</v>
      </c>
      <c r="H3860" s="6">
        <v>0.16371306834801924</v>
      </c>
      <c r="I3860" s="2">
        <f>VLOOKUP($E3860,
Products!$A$1:$F$201,MATCH(Orders!I$1,Products!$A$1:$F$1,0),0)</f>
        <v>11165.347713400481</v>
      </c>
      <c r="J3860" s="2">
        <f>VLOOKUP($E3860,
Products!$A$1:$F$201,MATCH(Orders!J$1,Products!$A$1:$F$1,0),0)</f>
        <v>7966.5169511049389</v>
      </c>
    </row>
    <row r="3861" spans="1:10">
      <c r="A3861">
        <v>3860</v>
      </c>
      <c r="B3861" s="4">
        <v>44979</v>
      </c>
      <c r="C3861" s="10">
        <f>DATE(YEAR(orders[[#This Row],[order_date]]), MONTH(orders[[#This Row],[order_date]]), 1)</f>
        <v>44958</v>
      </c>
      <c r="D3861" t="s">
        <v>2310</v>
      </c>
      <c r="E3861" t="s">
        <v>675</v>
      </c>
      <c r="F3861" t="str">
        <f>VLOOKUP(orders[[#This Row],[product_id]],Products!A:C,3,0)</f>
        <v>Appliances</v>
      </c>
      <c r="G3861">
        <v>2</v>
      </c>
      <c r="H3861" s="6">
        <v>0.11194731149467459</v>
      </c>
      <c r="I3861" s="2">
        <f>VLOOKUP($E3861,
Products!$A$1:$F$201,MATCH(Orders!I$1,Products!$A$1:$F$1,0),0)</f>
        <v>23552.642442203069</v>
      </c>
      <c r="J3861" s="2">
        <f>VLOOKUP($E3861,
Products!$A$1:$F$201,MATCH(Orders!J$1,Products!$A$1:$F$1,0),0)</f>
        <v>17389.42325132497</v>
      </c>
    </row>
    <row r="3862" spans="1:10">
      <c r="A3862">
        <v>3861</v>
      </c>
      <c r="B3862" s="4">
        <v>45075</v>
      </c>
      <c r="C3862" s="10">
        <f>DATE(YEAR(orders[[#This Row],[order_date]]), MONTH(orders[[#This Row],[order_date]]), 1)</f>
        <v>45047</v>
      </c>
      <c r="D3862" t="s">
        <v>2950</v>
      </c>
      <c r="E3862" t="s">
        <v>537</v>
      </c>
      <c r="F3862" t="str">
        <f>VLOOKUP(orders[[#This Row],[product_id]],Products!A:C,3,0)</f>
        <v>Electronics</v>
      </c>
      <c r="G3862">
        <v>1</v>
      </c>
      <c r="H3862" s="6">
        <v>0.13530699132413498</v>
      </c>
      <c r="I3862" s="2">
        <f>VLOOKUP($E3862,
Products!$A$1:$F$201,MATCH(Orders!I$1,Products!$A$1:$F$1,0),0)</f>
        <v>31703.831103033539</v>
      </c>
      <c r="J3862" s="2">
        <f>VLOOKUP($E3862,
Products!$A$1:$F$201,MATCH(Orders!J$1,Products!$A$1:$F$1,0),0)</f>
        <v>24504.340558054781</v>
      </c>
    </row>
    <row r="3863" spans="1:10">
      <c r="A3863">
        <v>3862</v>
      </c>
      <c r="B3863" s="4">
        <v>45429</v>
      </c>
      <c r="C3863" s="10">
        <f>DATE(YEAR(orders[[#This Row],[order_date]]), MONTH(orders[[#This Row],[order_date]]), 1)</f>
        <v>45413</v>
      </c>
      <c r="D3863" t="s">
        <v>1209</v>
      </c>
      <c r="E3863" t="s">
        <v>665</v>
      </c>
      <c r="F3863" t="str">
        <f>VLOOKUP(orders[[#This Row],[product_id]],Products!A:C,3,0)</f>
        <v>Electronics</v>
      </c>
      <c r="G3863">
        <v>3</v>
      </c>
      <c r="H3863" s="6">
        <v>0.21266516461939933</v>
      </c>
      <c r="I3863" s="2">
        <f>VLOOKUP($E3863,
Products!$A$1:$F$201,MATCH(Orders!I$1,Products!$A$1:$F$1,0),0)</f>
        <v>2381.208040848107</v>
      </c>
      <c r="J3863" s="2">
        <f>VLOOKUP($E3863,
Products!$A$1:$F$201,MATCH(Orders!J$1,Products!$A$1:$F$1,0),0)</f>
        <v>1615.320210979525</v>
      </c>
    </row>
    <row r="3864" spans="1:10">
      <c r="A3864">
        <v>3863</v>
      </c>
      <c r="B3864" s="4">
        <v>45796</v>
      </c>
      <c r="C3864" s="10">
        <f>DATE(YEAR(orders[[#This Row],[order_date]]), MONTH(orders[[#This Row],[order_date]]), 1)</f>
        <v>45778</v>
      </c>
      <c r="D3864" t="s">
        <v>4049</v>
      </c>
      <c r="E3864" t="s">
        <v>704</v>
      </c>
      <c r="F3864" t="str">
        <f>VLOOKUP(orders[[#This Row],[product_id]],Products!A:C,3,0)</f>
        <v>Electronics</v>
      </c>
      <c r="G3864">
        <v>3</v>
      </c>
      <c r="H3864" s="6">
        <v>0.18726066114037637</v>
      </c>
      <c r="I3864" s="2">
        <f>VLOOKUP($E3864,
Products!$A$1:$F$201,MATCH(Orders!I$1,Products!$A$1:$F$1,0),0)</f>
        <v>2453.3182634424861</v>
      </c>
      <c r="J3864" s="2">
        <f>VLOOKUP($E3864,
Products!$A$1:$F$201,MATCH(Orders!J$1,Products!$A$1:$F$1,0),0)</f>
        <v>1951.860511286576</v>
      </c>
    </row>
    <row r="3865" spans="1:10">
      <c r="A3865">
        <v>3864</v>
      </c>
      <c r="B3865" s="4">
        <v>45145</v>
      </c>
      <c r="C3865" s="10">
        <f>DATE(YEAR(orders[[#This Row],[order_date]]), MONTH(orders[[#This Row],[order_date]]), 1)</f>
        <v>45139</v>
      </c>
      <c r="D3865" t="s">
        <v>1399</v>
      </c>
      <c r="E3865" t="s">
        <v>655</v>
      </c>
      <c r="F3865" t="str">
        <f>VLOOKUP(orders[[#This Row],[product_id]],Products!A:C,3,0)</f>
        <v>Appliances</v>
      </c>
      <c r="G3865">
        <v>1</v>
      </c>
      <c r="H3865" s="6">
        <v>8.1089073278364829E-2</v>
      </c>
      <c r="I3865" s="2">
        <f>VLOOKUP($E3865,
Products!$A$1:$F$201,MATCH(Orders!I$1,Products!$A$1:$F$1,0),0)</f>
        <v>24072.170529057032</v>
      </c>
      <c r="J3865" s="2">
        <f>VLOOKUP($E3865,
Products!$A$1:$F$201,MATCH(Orders!J$1,Products!$A$1:$F$1,0),0)</f>
        <v>16358.626370717549</v>
      </c>
    </row>
    <row r="3866" spans="1:10">
      <c r="A3866">
        <v>3865</v>
      </c>
      <c r="B3866" s="4">
        <v>45378</v>
      </c>
      <c r="C3866" s="10">
        <f>DATE(YEAR(orders[[#This Row],[order_date]]), MONTH(orders[[#This Row],[order_date]]), 1)</f>
        <v>45352</v>
      </c>
      <c r="D3866" t="s">
        <v>1664</v>
      </c>
      <c r="E3866" t="s">
        <v>582</v>
      </c>
      <c r="F3866" t="str">
        <f>VLOOKUP(orders[[#This Row],[product_id]],Products!A:C,3,0)</f>
        <v>Electronics</v>
      </c>
      <c r="G3866">
        <v>1</v>
      </c>
      <c r="H3866" s="6">
        <v>0.20390210325953104</v>
      </c>
      <c r="I3866" s="2">
        <f>VLOOKUP($E3866,
Products!$A$1:$F$201,MATCH(Orders!I$1,Products!$A$1:$F$1,0),0)</f>
        <v>16266.090182397211</v>
      </c>
      <c r="J3866" s="2">
        <f>VLOOKUP($E3866,
Products!$A$1:$F$201,MATCH(Orders!J$1,Products!$A$1:$F$1,0),0)</f>
        <v>11802.84602487359</v>
      </c>
    </row>
    <row r="3867" spans="1:10">
      <c r="A3867">
        <v>3866</v>
      </c>
      <c r="B3867" s="4">
        <v>45009</v>
      </c>
      <c r="C3867" s="10">
        <f>DATE(YEAR(orders[[#This Row],[order_date]]), MONTH(orders[[#This Row],[order_date]]), 1)</f>
        <v>44986</v>
      </c>
      <c r="D3867" t="s">
        <v>2771</v>
      </c>
      <c r="E3867" t="s">
        <v>526</v>
      </c>
      <c r="F3867" t="str">
        <f>VLOOKUP(orders[[#This Row],[product_id]],Products!A:C,3,0)</f>
        <v>Electronics</v>
      </c>
      <c r="G3867">
        <v>1</v>
      </c>
      <c r="H3867" s="6">
        <v>0.1828514482849202</v>
      </c>
      <c r="I3867" s="2">
        <f>VLOOKUP($E3867,
Products!$A$1:$F$201,MATCH(Orders!I$1,Products!$A$1:$F$1,0),0)</f>
        <v>11165.347713400481</v>
      </c>
      <c r="J3867" s="2">
        <f>VLOOKUP($E3867,
Products!$A$1:$F$201,MATCH(Orders!J$1,Products!$A$1:$F$1,0),0)</f>
        <v>7966.5169511049389</v>
      </c>
    </row>
    <row r="3868" spans="1:10">
      <c r="A3868">
        <v>3867</v>
      </c>
      <c r="B3868" s="4">
        <v>45664</v>
      </c>
      <c r="C3868" s="10">
        <f>DATE(YEAR(orders[[#This Row],[order_date]]), MONTH(orders[[#This Row],[order_date]]), 1)</f>
        <v>45658</v>
      </c>
      <c r="D3868" t="s">
        <v>2860</v>
      </c>
      <c r="E3868" t="s">
        <v>655</v>
      </c>
      <c r="F3868" t="str">
        <f>VLOOKUP(orders[[#This Row],[product_id]],Products!A:C,3,0)</f>
        <v>Appliances</v>
      </c>
      <c r="G3868">
        <v>2</v>
      </c>
      <c r="H3868" s="6">
        <v>0.10461998002880769</v>
      </c>
      <c r="I3868" s="2">
        <f>VLOOKUP($E3868,
Products!$A$1:$F$201,MATCH(Orders!I$1,Products!$A$1:$F$1,0),0)</f>
        <v>24072.170529057032</v>
      </c>
      <c r="J3868" s="2">
        <f>VLOOKUP($E3868,
Products!$A$1:$F$201,MATCH(Orders!J$1,Products!$A$1:$F$1,0),0)</f>
        <v>16358.626370717549</v>
      </c>
    </row>
    <row r="3869" spans="1:10">
      <c r="A3869">
        <v>3868</v>
      </c>
      <c r="B3869" s="4">
        <v>45453</v>
      </c>
      <c r="C3869" s="10">
        <f>DATE(YEAR(orders[[#This Row],[order_date]]), MONTH(orders[[#This Row],[order_date]]), 1)</f>
        <v>45444</v>
      </c>
      <c r="D3869" t="s">
        <v>4306</v>
      </c>
      <c r="E3869" t="s">
        <v>539</v>
      </c>
      <c r="F3869" t="str">
        <f>VLOOKUP(orders[[#This Row],[product_id]],Products!A:C,3,0)</f>
        <v>Appliances</v>
      </c>
      <c r="G3869">
        <v>3</v>
      </c>
      <c r="H3869" s="6">
        <v>0.10800562179822339</v>
      </c>
      <c r="I3869" s="2">
        <f>VLOOKUP($E3869,
Products!$A$1:$F$201,MATCH(Orders!I$1,Products!$A$1:$F$1,0),0)</f>
        <v>25730.234720482978</v>
      </c>
      <c r="J3869" s="2">
        <f>VLOOKUP($E3869,
Products!$A$1:$F$201,MATCH(Orders!J$1,Products!$A$1:$F$1,0),0)</f>
        <v>17186.87037527658</v>
      </c>
    </row>
    <row r="3870" spans="1:10">
      <c r="A3870">
        <v>3869</v>
      </c>
      <c r="B3870" s="4">
        <v>45330</v>
      </c>
      <c r="C3870" s="10">
        <f>DATE(YEAR(orders[[#This Row],[order_date]]), MONTH(orders[[#This Row],[order_date]]), 1)</f>
        <v>45323</v>
      </c>
      <c r="D3870" t="s">
        <v>830</v>
      </c>
      <c r="E3870" t="s">
        <v>643</v>
      </c>
      <c r="F3870" t="str">
        <f>VLOOKUP(orders[[#This Row],[product_id]],Products!A:C,3,0)</f>
        <v>Appliances</v>
      </c>
      <c r="G3870">
        <v>1</v>
      </c>
      <c r="H3870" s="6">
        <v>6.6965069418221404E-2</v>
      </c>
      <c r="I3870" s="2">
        <f>VLOOKUP($E3870,
Products!$A$1:$F$201,MATCH(Orders!I$1,Products!$A$1:$F$1,0),0)</f>
        <v>26269.068564891841</v>
      </c>
      <c r="J3870" s="2">
        <f>VLOOKUP($E3870,
Products!$A$1:$F$201,MATCH(Orders!J$1,Products!$A$1:$F$1,0),0)</f>
        <v>18867.564539756699</v>
      </c>
    </row>
    <row r="3871" spans="1:10">
      <c r="A3871">
        <v>3870</v>
      </c>
      <c r="B3871" s="4">
        <v>45216</v>
      </c>
      <c r="C3871" s="10">
        <f>DATE(YEAR(orders[[#This Row],[order_date]]), MONTH(orders[[#This Row],[order_date]]), 1)</f>
        <v>45200</v>
      </c>
      <c r="D3871" t="s">
        <v>1188</v>
      </c>
      <c r="E3871" t="s">
        <v>570</v>
      </c>
      <c r="F3871" t="str">
        <f>VLOOKUP(orders[[#This Row],[product_id]],Products!A:C,3,0)</f>
        <v>Electronics</v>
      </c>
      <c r="G3871">
        <v>1</v>
      </c>
      <c r="H3871" s="6">
        <v>0.14612572446697933</v>
      </c>
      <c r="I3871" s="2">
        <f>VLOOKUP($E3871,
Products!$A$1:$F$201,MATCH(Orders!I$1,Products!$A$1:$F$1,0),0)</f>
        <v>10978.62820425244</v>
      </c>
      <c r="J3871" s="2">
        <f>VLOOKUP($E3871,
Products!$A$1:$F$201,MATCH(Orders!J$1,Products!$A$1:$F$1,0),0)</f>
        <v>7174.697588469895</v>
      </c>
    </row>
    <row r="3872" spans="1:10">
      <c r="A3872">
        <v>3871</v>
      </c>
      <c r="B3872" s="4">
        <v>45346</v>
      </c>
      <c r="C3872" s="10">
        <f>DATE(YEAR(orders[[#This Row],[order_date]]), MONTH(orders[[#This Row],[order_date]]), 1)</f>
        <v>45323</v>
      </c>
      <c r="D3872" t="s">
        <v>4371</v>
      </c>
      <c r="E3872" t="s">
        <v>570</v>
      </c>
      <c r="F3872" t="str">
        <f>VLOOKUP(orders[[#This Row],[product_id]],Products!A:C,3,0)</f>
        <v>Electronics</v>
      </c>
      <c r="G3872">
        <v>1</v>
      </c>
      <c r="H3872" s="6">
        <v>0.24641785382185752</v>
      </c>
      <c r="I3872" s="2">
        <f>VLOOKUP($E3872,
Products!$A$1:$F$201,MATCH(Orders!I$1,Products!$A$1:$F$1,0),0)</f>
        <v>10978.62820425244</v>
      </c>
      <c r="J3872" s="2">
        <f>VLOOKUP($E3872,
Products!$A$1:$F$201,MATCH(Orders!J$1,Products!$A$1:$F$1,0),0)</f>
        <v>7174.697588469895</v>
      </c>
    </row>
    <row r="3873" spans="1:10">
      <c r="A3873">
        <v>3872</v>
      </c>
      <c r="B3873" s="4">
        <v>45265</v>
      </c>
      <c r="C3873" s="10">
        <f>DATE(YEAR(orders[[#This Row],[order_date]]), MONTH(orders[[#This Row],[order_date]]), 1)</f>
        <v>45261</v>
      </c>
      <c r="D3873" t="s">
        <v>3781</v>
      </c>
      <c r="E3873" t="s">
        <v>593</v>
      </c>
      <c r="F3873" t="str">
        <f>VLOOKUP(orders[[#This Row],[product_id]],Products!A:C,3,0)</f>
        <v>Electronics</v>
      </c>
      <c r="G3873">
        <v>2</v>
      </c>
      <c r="H3873" s="6">
        <v>0.19746150145349797</v>
      </c>
      <c r="I3873" s="2">
        <f>VLOOKUP($E3873,
Products!$A$1:$F$201,MATCH(Orders!I$1,Products!$A$1:$F$1,0),0)</f>
        <v>2667.7858525453248</v>
      </c>
      <c r="J3873" s="2">
        <f>VLOOKUP($E3873,
Products!$A$1:$F$201,MATCH(Orders!J$1,Products!$A$1:$F$1,0),0)</f>
        <v>1797.4955098065359</v>
      </c>
    </row>
    <row r="3874" spans="1:10">
      <c r="A3874">
        <v>3873</v>
      </c>
      <c r="B3874" s="4">
        <v>45703</v>
      </c>
      <c r="C3874" s="10">
        <f>DATE(YEAR(orders[[#This Row],[order_date]]), MONTH(orders[[#This Row],[order_date]]), 1)</f>
        <v>45689</v>
      </c>
      <c r="D3874" t="s">
        <v>3380</v>
      </c>
      <c r="E3874" t="s">
        <v>572</v>
      </c>
      <c r="F3874" t="str">
        <f>VLOOKUP(orders[[#This Row],[product_id]],Products!A:C,3,0)</f>
        <v>Electronics</v>
      </c>
      <c r="G3874">
        <v>2</v>
      </c>
      <c r="H3874" s="6">
        <v>0.14851996775059861</v>
      </c>
      <c r="I3874" s="2">
        <f>VLOOKUP($E3874,
Products!$A$1:$F$201,MATCH(Orders!I$1,Products!$A$1:$F$1,0),0)</f>
        <v>28095.750781518611</v>
      </c>
      <c r="J3874" s="2">
        <f>VLOOKUP($E3874,
Products!$A$1:$F$201,MATCH(Orders!J$1,Products!$A$1:$F$1,0),0)</f>
        <v>21949.841961937182</v>
      </c>
    </row>
    <row r="3875" spans="1:10">
      <c r="A3875">
        <v>3874</v>
      </c>
      <c r="B3875" s="4">
        <v>45637</v>
      </c>
      <c r="C3875" s="10">
        <f>DATE(YEAR(orders[[#This Row],[order_date]]), MONTH(orders[[#This Row],[order_date]]), 1)</f>
        <v>45627</v>
      </c>
      <c r="D3875" t="s">
        <v>3104</v>
      </c>
      <c r="E3875" t="s">
        <v>548</v>
      </c>
      <c r="F3875" t="str">
        <f>VLOOKUP(orders[[#This Row],[product_id]],Products!A:C,3,0)</f>
        <v>Appliances</v>
      </c>
      <c r="G3875">
        <v>2</v>
      </c>
      <c r="H3875" s="6">
        <v>6.2052658190146978E-2</v>
      </c>
      <c r="I3875" s="2">
        <f>VLOOKUP($E3875,
Products!$A$1:$F$201,MATCH(Orders!I$1,Products!$A$1:$F$1,0),0)</f>
        <v>2211.9922659782978</v>
      </c>
      <c r="J3875" s="2">
        <f>VLOOKUP($E3875,
Products!$A$1:$F$201,MATCH(Orders!J$1,Products!$A$1:$F$1,0),0)</f>
        <v>1741.1720710333091</v>
      </c>
    </row>
    <row r="3876" spans="1:10">
      <c r="A3876">
        <v>3875</v>
      </c>
      <c r="B3876" s="4">
        <v>45913</v>
      </c>
      <c r="C3876" s="10">
        <f>DATE(YEAR(orders[[#This Row],[order_date]]), MONTH(orders[[#This Row],[order_date]]), 1)</f>
        <v>45901</v>
      </c>
      <c r="D3876" t="s">
        <v>1056</v>
      </c>
      <c r="E3876" t="s">
        <v>620</v>
      </c>
      <c r="F3876" t="str">
        <f>VLOOKUP(orders[[#This Row],[product_id]],Products!A:C,3,0)</f>
        <v>Electronics</v>
      </c>
      <c r="G3876">
        <v>1</v>
      </c>
      <c r="H3876" s="6">
        <v>0.24821463400923044</v>
      </c>
      <c r="I3876" s="2">
        <f>VLOOKUP($E3876,
Products!$A$1:$F$201,MATCH(Orders!I$1,Products!$A$1:$F$1,0),0)</f>
        <v>23669.635851452331</v>
      </c>
      <c r="J3876" s="2">
        <f>VLOOKUP($E3876,
Products!$A$1:$F$201,MATCH(Orders!J$1,Products!$A$1:$F$1,0),0)</f>
        <v>17880.752220874681</v>
      </c>
    </row>
    <row r="3877" spans="1:10">
      <c r="A3877">
        <v>3876</v>
      </c>
      <c r="B3877" s="4">
        <v>45885</v>
      </c>
      <c r="C3877" s="10">
        <f>DATE(YEAR(orders[[#This Row],[order_date]]), MONTH(orders[[#This Row],[order_date]]), 1)</f>
        <v>45870</v>
      </c>
      <c r="D3877" t="s">
        <v>1354</v>
      </c>
      <c r="E3877" t="s">
        <v>674</v>
      </c>
      <c r="F3877" t="str">
        <f>VLOOKUP(orders[[#This Row],[product_id]],Products!A:C,3,0)</f>
        <v>Appliances</v>
      </c>
      <c r="G3877">
        <v>1</v>
      </c>
      <c r="H3877" s="6">
        <v>0.11747284694362764</v>
      </c>
      <c r="I3877" s="2">
        <f>VLOOKUP($E3877,
Products!$A$1:$F$201,MATCH(Orders!I$1,Products!$A$1:$F$1,0),0)</f>
        <v>6324.5253633508046</v>
      </c>
      <c r="J3877" s="2">
        <f>VLOOKUP($E3877,
Products!$A$1:$F$201,MATCH(Orders!J$1,Products!$A$1:$F$1,0),0)</f>
        <v>4493.055585088201</v>
      </c>
    </row>
    <row r="3878" spans="1:10">
      <c r="A3878">
        <v>3877</v>
      </c>
      <c r="B3878" s="4">
        <v>45612</v>
      </c>
      <c r="C3878" s="10">
        <f>DATE(YEAR(orders[[#This Row],[order_date]]), MONTH(orders[[#This Row],[order_date]]), 1)</f>
        <v>45597</v>
      </c>
      <c r="D3878" t="s">
        <v>4576</v>
      </c>
      <c r="E3878" t="s">
        <v>646</v>
      </c>
      <c r="F3878" t="str">
        <f>VLOOKUP(orders[[#This Row],[product_id]],Products!A:C,3,0)</f>
        <v>Electronics</v>
      </c>
      <c r="G3878">
        <v>2</v>
      </c>
      <c r="H3878" s="6">
        <v>0.13413091067297814</v>
      </c>
      <c r="I3878" s="2">
        <f>VLOOKUP($E3878,
Products!$A$1:$F$201,MATCH(Orders!I$1,Products!$A$1:$F$1,0),0)</f>
        <v>18424.12750052143</v>
      </c>
      <c r="J3878" s="2">
        <f>VLOOKUP($E3878,
Products!$A$1:$F$201,MATCH(Orders!J$1,Products!$A$1:$F$1,0),0)</f>
        <v>14575.25356690323</v>
      </c>
    </row>
    <row r="3879" spans="1:10">
      <c r="A3879">
        <v>3878</v>
      </c>
      <c r="B3879" s="4">
        <v>45986</v>
      </c>
      <c r="C3879" s="10">
        <f>DATE(YEAR(orders[[#This Row],[order_date]]), MONTH(orders[[#This Row],[order_date]]), 1)</f>
        <v>45962</v>
      </c>
      <c r="D3879" t="s">
        <v>3654</v>
      </c>
      <c r="E3879" t="s">
        <v>623</v>
      </c>
      <c r="F3879" t="str">
        <f>VLOOKUP(orders[[#This Row],[product_id]],Products!A:C,3,0)</f>
        <v>Electronics</v>
      </c>
      <c r="G3879">
        <v>1</v>
      </c>
      <c r="H3879" s="6">
        <v>0.17366848901655488</v>
      </c>
      <c r="I3879" s="2">
        <f>VLOOKUP($E3879,
Products!$A$1:$F$201,MATCH(Orders!I$1,Products!$A$1:$F$1,0),0)</f>
        <v>27422.76406600175</v>
      </c>
      <c r="J3879" s="2">
        <f>VLOOKUP($E3879,
Products!$A$1:$F$201,MATCH(Orders!J$1,Products!$A$1:$F$1,0),0)</f>
        <v>18707.390708641691</v>
      </c>
    </row>
    <row r="3880" spans="1:10">
      <c r="A3880">
        <v>3879</v>
      </c>
      <c r="B3880" s="4">
        <v>45299</v>
      </c>
      <c r="C3880" s="10">
        <f>DATE(YEAR(orders[[#This Row],[order_date]]), MONTH(orders[[#This Row],[order_date]]), 1)</f>
        <v>45292</v>
      </c>
      <c r="D3880" t="s">
        <v>933</v>
      </c>
      <c r="E3880" t="s">
        <v>509</v>
      </c>
      <c r="F3880" t="str">
        <f>VLOOKUP(orders[[#This Row],[product_id]],Products!A:C,3,0)</f>
        <v>Appliances</v>
      </c>
      <c r="G3880">
        <v>1</v>
      </c>
      <c r="H3880" s="6">
        <v>9.1461052180632649E-2</v>
      </c>
      <c r="I3880" s="2">
        <f>VLOOKUP($E3880,
Products!$A$1:$F$201,MATCH(Orders!I$1,Products!$A$1:$F$1,0),0)</f>
        <v>23898.369282732219</v>
      </c>
      <c r="J3880" s="2">
        <f>VLOOKUP($E3880,
Products!$A$1:$F$201,MATCH(Orders!J$1,Products!$A$1:$F$1,0),0)</f>
        <v>16491.822147524919</v>
      </c>
    </row>
    <row r="3881" spans="1:10">
      <c r="A3881">
        <v>3880</v>
      </c>
      <c r="B3881" s="4">
        <v>45920</v>
      </c>
      <c r="C3881" s="10">
        <f>DATE(YEAR(orders[[#This Row],[order_date]]), MONTH(orders[[#This Row],[order_date]]), 1)</f>
        <v>45901</v>
      </c>
      <c r="D3881" t="s">
        <v>2769</v>
      </c>
      <c r="E3881" t="s">
        <v>528</v>
      </c>
      <c r="F3881" t="str">
        <f>VLOOKUP(orders[[#This Row],[product_id]],Products!A:C,3,0)</f>
        <v>Appliances</v>
      </c>
      <c r="G3881">
        <v>1</v>
      </c>
      <c r="H3881" s="6">
        <v>0.14868982741307504</v>
      </c>
      <c r="I3881" s="2">
        <f>VLOOKUP($E3881,
Products!$A$1:$F$201,MATCH(Orders!I$1,Products!$A$1:$F$1,0),0)</f>
        <v>5741.145946914552</v>
      </c>
      <c r="J3881" s="2">
        <f>VLOOKUP($E3881,
Products!$A$1:$F$201,MATCH(Orders!J$1,Products!$A$1:$F$1,0),0)</f>
        <v>4112.7219202399874</v>
      </c>
    </row>
    <row r="3882" spans="1:10">
      <c r="A3882">
        <v>3881</v>
      </c>
      <c r="B3882" s="4">
        <v>45457</v>
      </c>
      <c r="C3882" s="10">
        <f>DATE(YEAR(orders[[#This Row],[order_date]]), MONTH(orders[[#This Row],[order_date]]), 1)</f>
        <v>45444</v>
      </c>
      <c r="D3882" t="s">
        <v>2539</v>
      </c>
      <c r="E3882" t="s">
        <v>575</v>
      </c>
      <c r="F3882" t="str">
        <f>VLOOKUP(orders[[#This Row],[product_id]],Products!A:C,3,0)</f>
        <v>Appliances</v>
      </c>
      <c r="G3882">
        <v>3</v>
      </c>
      <c r="H3882" s="6">
        <v>7.0069020916619748E-2</v>
      </c>
      <c r="I3882" s="2">
        <f>VLOOKUP($E3882,
Products!$A$1:$F$201,MATCH(Orders!I$1,Products!$A$1:$F$1,0),0)</f>
        <v>25283.54628276427</v>
      </c>
      <c r="J3882" s="2">
        <f>VLOOKUP($E3882,
Products!$A$1:$F$201,MATCH(Orders!J$1,Products!$A$1:$F$1,0),0)</f>
        <v>19310.503554692368</v>
      </c>
    </row>
    <row r="3883" spans="1:10">
      <c r="A3883">
        <v>3882</v>
      </c>
      <c r="B3883" s="4">
        <v>45850</v>
      </c>
      <c r="C3883" s="10">
        <f>DATE(YEAR(orders[[#This Row],[order_date]]), MONTH(orders[[#This Row],[order_date]]), 1)</f>
        <v>45839</v>
      </c>
      <c r="D3883" t="s">
        <v>1130</v>
      </c>
      <c r="E3883" t="s">
        <v>667</v>
      </c>
      <c r="F3883" t="str">
        <f>VLOOKUP(orders[[#This Row],[product_id]],Products!A:C,3,0)</f>
        <v>Electronics</v>
      </c>
      <c r="G3883">
        <v>1</v>
      </c>
      <c r="H3883" s="6">
        <v>0.17269868808556385</v>
      </c>
      <c r="I3883" s="2">
        <f>VLOOKUP($E3883,
Products!$A$1:$F$201,MATCH(Orders!I$1,Products!$A$1:$F$1,0),0)</f>
        <v>2491.507056421975</v>
      </c>
      <c r="J3883" s="2">
        <f>VLOOKUP($E3883,
Products!$A$1:$F$201,MATCH(Orders!J$1,Products!$A$1:$F$1,0),0)</f>
        <v>1871.4408177277719</v>
      </c>
    </row>
    <row r="3884" spans="1:10">
      <c r="A3884">
        <v>3883</v>
      </c>
      <c r="B3884" s="4">
        <v>44949</v>
      </c>
      <c r="C3884" s="10">
        <f>DATE(YEAR(orders[[#This Row],[order_date]]), MONTH(orders[[#This Row],[order_date]]), 1)</f>
        <v>44927</v>
      </c>
      <c r="D3884" t="s">
        <v>3217</v>
      </c>
      <c r="E3884" t="s">
        <v>546</v>
      </c>
      <c r="F3884" t="str">
        <f>VLOOKUP(orders[[#This Row],[product_id]],Products!A:C,3,0)</f>
        <v>Electronics</v>
      </c>
      <c r="G3884">
        <v>1</v>
      </c>
      <c r="H3884" s="6">
        <v>0.21918991155708781</v>
      </c>
      <c r="I3884" s="2">
        <f>VLOOKUP($E3884,
Products!$A$1:$F$201,MATCH(Orders!I$1,Products!$A$1:$F$1,0),0)</f>
        <v>21943.16319502375</v>
      </c>
      <c r="J3884" s="2">
        <f>VLOOKUP($E3884,
Products!$A$1:$F$201,MATCH(Orders!J$1,Products!$A$1:$F$1,0),0)</f>
        <v>16937.09489743154</v>
      </c>
    </row>
    <row r="3885" spans="1:10">
      <c r="A3885">
        <v>3884</v>
      </c>
      <c r="B3885" s="4">
        <v>45030</v>
      </c>
      <c r="C3885" s="10">
        <f>DATE(YEAR(orders[[#This Row],[order_date]]), MONTH(orders[[#This Row],[order_date]]), 1)</f>
        <v>45017</v>
      </c>
      <c r="D3885" t="s">
        <v>1429</v>
      </c>
      <c r="E3885" t="s">
        <v>651</v>
      </c>
      <c r="F3885" t="str">
        <f>VLOOKUP(orders[[#This Row],[product_id]],Products!A:C,3,0)</f>
        <v>Electronics</v>
      </c>
      <c r="G3885">
        <v>1</v>
      </c>
      <c r="H3885" s="6">
        <v>0.15863690440591371</v>
      </c>
      <c r="I3885" s="2">
        <f>VLOOKUP($E3885,
Products!$A$1:$F$201,MATCH(Orders!I$1,Products!$A$1:$F$1,0),0)</f>
        <v>28622.091542973511</v>
      </c>
      <c r="J3885" s="2">
        <f>VLOOKUP($E3885,
Products!$A$1:$F$201,MATCH(Orders!J$1,Products!$A$1:$F$1,0),0)</f>
        <v>19327.527634039769</v>
      </c>
    </row>
    <row r="3886" spans="1:10">
      <c r="A3886">
        <v>3885</v>
      </c>
      <c r="B3886" s="4">
        <v>45167</v>
      </c>
      <c r="C3886" s="10">
        <f>DATE(YEAR(orders[[#This Row],[order_date]]), MONTH(orders[[#This Row],[order_date]]), 1)</f>
        <v>45139</v>
      </c>
      <c r="D3886" t="s">
        <v>4023</v>
      </c>
      <c r="E3886" t="s">
        <v>625</v>
      </c>
      <c r="F3886" t="str">
        <f>VLOOKUP(orders[[#This Row],[product_id]],Products!A:C,3,0)</f>
        <v>Electronics</v>
      </c>
      <c r="G3886">
        <v>1</v>
      </c>
      <c r="H3886" s="6">
        <v>0.12947783309082386</v>
      </c>
      <c r="I3886" s="2">
        <f>VLOOKUP($E3886,
Products!$A$1:$F$201,MATCH(Orders!I$1,Products!$A$1:$F$1,0),0)</f>
        <v>11578.815958005471</v>
      </c>
      <c r="J3886" s="2">
        <f>VLOOKUP($E3886,
Products!$A$1:$F$201,MATCH(Orders!J$1,Products!$A$1:$F$1,0),0)</f>
        <v>7854.7306959992193</v>
      </c>
    </row>
    <row r="3887" spans="1:10">
      <c r="A3887">
        <v>3886</v>
      </c>
      <c r="B3887" s="4">
        <v>45931</v>
      </c>
      <c r="C3887" s="10">
        <f>DATE(YEAR(orders[[#This Row],[order_date]]), MONTH(orders[[#This Row],[order_date]]), 1)</f>
        <v>45931</v>
      </c>
      <c r="D3887" t="s">
        <v>2527</v>
      </c>
      <c r="E3887" t="s">
        <v>595</v>
      </c>
      <c r="F3887" t="str">
        <f>VLOOKUP(orders[[#This Row],[product_id]],Products!A:C,3,0)</f>
        <v>Electronics</v>
      </c>
      <c r="G3887">
        <v>3</v>
      </c>
      <c r="H3887" s="6">
        <v>0.21525979284577454</v>
      </c>
      <c r="I3887" s="2">
        <f>VLOOKUP($E3887,
Products!$A$1:$F$201,MATCH(Orders!I$1,Products!$A$1:$F$1,0),0)</f>
        <v>2368.316565735005</v>
      </c>
      <c r="J3887" s="2">
        <f>VLOOKUP($E3887,
Products!$A$1:$F$201,MATCH(Orders!J$1,Products!$A$1:$F$1,0),0)</f>
        <v>1668.7588573553539</v>
      </c>
    </row>
    <row r="3888" spans="1:10">
      <c r="A3888">
        <v>3887</v>
      </c>
      <c r="B3888" s="4">
        <v>45829</v>
      </c>
      <c r="C3888" s="10">
        <f>DATE(YEAR(orders[[#This Row],[order_date]]), MONTH(orders[[#This Row],[order_date]]), 1)</f>
        <v>45809</v>
      </c>
      <c r="D3888" t="s">
        <v>1499</v>
      </c>
      <c r="E3888" t="s">
        <v>666</v>
      </c>
      <c r="F3888" t="str">
        <f>VLOOKUP(orders[[#This Row],[product_id]],Products!A:C,3,0)</f>
        <v>Electronics</v>
      </c>
      <c r="G3888">
        <v>3</v>
      </c>
      <c r="H3888" s="6">
        <v>0.23651626787356861</v>
      </c>
      <c r="I3888" s="2">
        <f>VLOOKUP($E3888,
Products!$A$1:$F$201,MATCH(Orders!I$1,Products!$A$1:$F$1,0),0)</f>
        <v>28450.587044878092</v>
      </c>
      <c r="J3888" s="2">
        <f>VLOOKUP($E3888,
Products!$A$1:$F$201,MATCH(Orders!J$1,Products!$A$1:$F$1,0),0)</f>
        <v>22337.584649075441</v>
      </c>
    </row>
    <row r="3889" spans="1:10">
      <c r="A3889">
        <v>3888</v>
      </c>
      <c r="B3889" s="4">
        <v>45740</v>
      </c>
      <c r="C3889" s="10">
        <f>DATE(YEAR(orders[[#This Row],[order_date]]), MONTH(orders[[#This Row],[order_date]]), 1)</f>
        <v>45717</v>
      </c>
      <c r="D3889" t="s">
        <v>882</v>
      </c>
      <c r="E3889" t="s">
        <v>658</v>
      </c>
      <c r="F3889" t="str">
        <f>VLOOKUP(orders[[#This Row],[product_id]],Products!A:C,3,0)</f>
        <v>Electronics</v>
      </c>
      <c r="G3889">
        <v>2</v>
      </c>
      <c r="H3889" s="6">
        <v>0.10685953364780895</v>
      </c>
      <c r="I3889" s="2">
        <f>VLOOKUP($E3889,
Products!$A$1:$F$201,MATCH(Orders!I$1,Products!$A$1:$F$1,0),0)</f>
        <v>2455.4664524813788</v>
      </c>
      <c r="J3889" s="2">
        <f>VLOOKUP($E3889,
Products!$A$1:$F$201,MATCH(Orders!J$1,Products!$A$1:$F$1,0),0)</f>
        <v>1763.2139459131699</v>
      </c>
    </row>
    <row r="3890" spans="1:10">
      <c r="A3890">
        <v>3889</v>
      </c>
      <c r="B3890" s="4">
        <v>45581</v>
      </c>
      <c r="C3890" s="10">
        <f>DATE(YEAR(orders[[#This Row],[order_date]]), MONTH(orders[[#This Row],[order_date]]), 1)</f>
        <v>45566</v>
      </c>
      <c r="D3890" t="s">
        <v>3296</v>
      </c>
      <c r="E3890" t="s">
        <v>557</v>
      </c>
      <c r="F3890" t="str">
        <f>VLOOKUP(orders[[#This Row],[product_id]],Products!A:C,3,0)</f>
        <v>Electronics</v>
      </c>
      <c r="G3890">
        <v>2</v>
      </c>
      <c r="H3890" s="6">
        <v>0.22898499957174245</v>
      </c>
      <c r="I3890" s="2">
        <f>VLOOKUP($E3890,
Products!$A$1:$F$201,MATCH(Orders!I$1,Products!$A$1:$F$1,0),0)</f>
        <v>23950.56449224626</v>
      </c>
      <c r="J3890" s="2">
        <f>VLOOKUP($E3890,
Products!$A$1:$F$201,MATCH(Orders!J$1,Products!$A$1:$F$1,0),0)</f>
        <v>16488.618979732779</v>
      </c>
    </row>
    <row r="3891" spans="1:10">
      <c r="A3891">
        <v>3890</v>
      </c>
      <c r="B3891" s="4">
        <v>45709</v>
      </c>
      <c r="C3891" s="10">
        <f>DATE(YEAR(orders[[#This Row],[order_date]]), MONTH(orders[[#This Row],[order_date]]), 1)</f>
        <v>45689</v>
      </c>
      <c r="D3891" t="s">
        <v>3262</v>
      </c>
      <c r="E3891" t="s">
        <v>650</v>
      </c>
      <c r="F3891" t="str">
        <f>VLOOKUP(orders[[#This Row],[product_id]],Products!A:C,3,0)</f>
        <v>Electronics</v>
      </c>
      <c r="G3891">
        <v>1</v>
      </c>
      <c r="H3891" s="6">
        <v>0.16567967335335845</v>
      </c>
      <c r="I3891" s="2">
        <f>VLOOKUP($E3891,
Products!$A$1:$F$201,MATCH(Orders!I$1,Products!$A$1:$F$1,0),0)</f>
        <v>12936.529609330941</v>
      </c>
      <c r="J3891" s="2">
        <f>VLOOKUP($E3891,
Products!$A$1:$F$201,MATCH(Orders!J$1,Products!$A$1:$F$1,0),0)</f>
        <v>9465.2602677376308</v>
      </c>
    </row>
    <row r="3892" spans="1:10">
      <c r="A3892">
        <v>3891</v>
      </c>
      <c r="B3892" s="4">
        <v>45233</v>
      </c>
      <c r="C3892" s="10">
        <f>DATE(YEAR(orders[[#This Row],[order_date]]), MONTH(orders[[#This Row],[order_date]]), 1)</f>
        <v>45231</v>
      </c>
      <c r="D3892" t="s">
        <v>2291</v>
      </c>
      <c r="E3892" t="s">
        <v>556</v>
      </c>
      <c r="F3892" t="str">
        <f>VLOOKUP(orders[[#This Row],[product_id]],Products!A:C,3,0)</f>
        <v>Appliances</v>
      </c>
      <c r="G3892">
        <v>3</v>
      </c>
      <c r="H3892" s="6">
        <v>0.11213781399887172</v>
      </c>
      <c r="I3892" s="2">
        <f>VLOOKUP($E3892,
Products!$A$1:$F$201,MATCH(Orders!I$1,Products!$A$1:$F$1,0),0)</f>
        <v>27054.121101651981</v>
      </c>
      <c r="J3892" s="2">
        <f>VLOOKUP($E3892,
Products!$A$1:$F$201,MATCH(Orders!J$1,Products!$A$1:$F$1,0),0)</f>
        <v>19388.930988794411</v>
      </c>
    </row>
    <row r="3893" spans="1:10">
      <c r="A3893">
        <v>3892</v>
      </c>
      <c r="B3893" s="4">
        <v>44934</v>
      </c>
      <c r="C3893" s="10">
        <f>DATE(YEAR(orders[[#This Row],[order_date]]), MONTH(orders[[#This Row],[order_date]]), 1)</f>
        <v>44927</v>
      </c>
      <c r="D3893" t="s">
        <v>2384</v>
      </c>
      <c r="E3893" t="s">
        <v>636</v>
      </c>
      <c r="F3893" t="str">
        <f>VLOOKUP(orders[[#This Row],[product_id]],Products!A:C,3,0)</f>
        <v>Appliances</v>
      </c>
      <c r="G3893">
        <v>1</v>
      </c>
      <c r="H3893" s="6">
        <v>0.12709495131710707</v>
      </c>
      <c r="I3893" s="2">
        <f>VLOOKUP($E3893,
Products!$A$1:$F$201,MATCH(Orders!I$1,Products!$A$1:$F$1,0),0)</f>
        <v>2035.5647279372099</v>
      </c>
      <c r="J3893" s="2">
        <f>VLOOKUP($E3893,
Products!$A$1:$F$201,MATCH(Orders!J$1,Products!$A$1:$F$1,0),0)</f>
        <v>1486.048843699655</v>
      </c>
    </row>
    <row r="3894" spans="1:10">
      <c r="A3894">
        <v>3893</v>
      </c>
      <c r="B3894" s="4">
        <v>46019</v>
      </c>
      <c r="C3894" s="10">
        <f>DATE(YEAR(orders[[#This Row],[order_date]]), MONTH(orders[[#This Row],[order_date]]), 1)</f>
        <v>45992</v>
      </c>
      <c r="D3894" t="s">
        <v>1269</v>
      </c>
      <c r="E3894" t="s">
        <v>560</v>
      </c>
      <c r="F3894" t="str">
        <f>VLOOKUP(orders[[#This Row],[product_id]],Products!A:C,3,0)</f>
        <v>Appliances</v>
      </c>
      <c r="G3894">
        <v>1</v>
      </c>
      <c r="H3894" s="6">
        <v>8.2365323235815996E-2</v>
      </c>
      <c r="I3894" s="2">
        <f>VLOOKUP($E3894,
Products!$A$1:$F$201,MATCH(Orders!I$1,Products!$A$1:$F$1,0),0)</f>
        <v>6334.2190560739964</v>
      </c>
      <c r="J3894" s="2">
        <f>VLOOKUP($E3894,
Products!$A$1:$F$201,MATCH(Orders!J$1,Products!$A$1:$F$1,0),0)</f>
        <v>4117.6239066206717</v>
      </c>
    </row>
    <row r="3895" spans="1:10">
      <c r="A3895">
        <v>3894</v>
      </c>
      <c r="B3895" s="4">
        <v>45501</v>
      </c>
      <c r="C3895" s="10">
        <f>DATE(YEAR(orders[[#This Row],[order_date]]), MONTH(orders[[#This Row],[order_date]]), 1)</f>
        <v>45474</v>
      </c>
      <c r="D3895" t="s">
        <v>2986</v>
      </c>
      <c r="E3895" t="s">
        <v>689</v>
      </c>
      <c r="F3895" t="str">
        <f>VLOOKUP(orders[[#This Row],[product_id]],Products!A:C,3,0)</f>
        <v>Electronics</v>
      </c>
      <c r="G3895">
        <v>1</v>
      </c>
      <c r="H3895" s="6">
        <v>0.14993026649184665</v>
      </c>
      <c r="I3895" s="2">
        <f>VLOOKUP($E3895,
Products!$A$1:$F$201,MATCH(Orders!I$1,Products!$A$1:$F$1,0),0)</f>
        <v>22021.70433799336</v>
      </c>
      <c r="J3895" s="2">
        <f>VLOOKUP($E3895,
Products!$A$1:$F$201,MATCH(Orders!J$1,Products!$A$1:$F$1,0),0)</f>
        <v>16990.60087110737</v>
      </c>
    </row>
    <row r="3896" spans="1:10">
      <c r="A3896">
        <v>3895</v>
      </c>
      <c r="B3896" s="4">
        <v>46018</v>
      </c>
      <c r="C3896" s="10">
        <f>DATE(YEAR(orders[[#This Row],[order_date]]), MONTH(orders[[#This Row],[order_date]]), 1)</f>
        <v>45992</v>
      </c>
      <c r="D3896" t="s">
        <v>4455</v>
      </c>
      <c r="E3896" t="s">
        <v>624</v>
      </c>
      <c r="F3896" t="str">
        <f>VLOOKUP(orders[[#This Row],[product_id]],Products!A:C,3,0)</f>
        <v>Appliances</v>
      </c>
      <c r="G3896">
        <v>1</v>
      </c>
      <c r="H3896" s="6">
        <v>0.13882340752649755</v>
      </c>
      <c r="I3896" s="2">
        <f>VLOOKUP($E3896,
Products!$A$1:$F$201,MATCH(Orders!I$1,Products!$A$1:$F$1,0),0)</f>
        <v>2102.383201797521</v>
      </c>
      <c r="J3896" s="2">
        <f>VLOOKUP($E3896,
Products!$A$1:$F$201,MATCH(Orders!J$1,Products!$A$1:$F$1,0),0)</f>
        <v>1599.330443274388</v>
      </c>
    </row>
    <row r="3897" spans="1:10">
      <c r="A3897">
        <v>3896</v>
      </c>
      <c r="B3897" s="4">
        <v>45838</v>
      </c>
      <c r="C3897" s="10">
        <f>DATE(YEAR(orders[[#This Row],[order_date]]), MONTH(orders[[#This Row],[order_date]]), 1)</f>
        <v>45809</v>
      </c>
      <c r="D3897" t="s">
        <v>3815</v>
      </c>
      <c r="E3897" t="s">
        <v>618</v>
      </c>
      <c r="F3897" t="str">
        <f>VLOOKUP(orders[[#This Row],[product_id]],Products!A:C,3,0)</f>
        <v>Appliances</v>
      </c>
      <c r="G3897">
        <v>3</v>
      </c>
      <c r="H3897" s="6">
        <v>0.12495753618031152</v>
      </c>
      <c r="I3897" s="2">
        <f>VLOOKUP($E3897,
Products!$A$1:$F$201,MATCH(Orders!I$1,Products!$A$1:$F$1,0),0)</f>
        <v>5546.9777002203573</v>
      </c>
      <c r="J3897" s="2">
        <f>VLOOKUP($E3897,
Products!$A$1:$F$201,MATCH(Orders!J$1,Products!$A$1:$F$1,0),0)</f>
        <v>4048.2565671880161</v>
      </c>
    </row>
    <row r="3898" spans="1:10">
      <c r="A3898">
        <v>3897</v>
      </c>
      <c r="B3898" s="4">
        <v>45444</v>
      </c>
      <c r="C3898" s="10">
        <f>DATE(YEAR(orders[[#This Row],[order_date]]), MONTH(orders[[#This Row],[order_date]]), 1)</f>
        <v>45444</v>
      </c>
      <c r="D3898" t="s">
        <v>3244</v>
      </c>
      <c r="E3898" t="s">
        <v>540</v>
      </c>
      <c r="F3898" t="str">
        <f>VLOOKUP(orders[[#This Row],[product_id]],Products!A:C,3,0)</f>
        <v>Electronics</v>
      </c>
      <c r="G3898">
        <v>3</v>
      </c>
      <c r="H3898" s="6">
        <v>0.21052610288848109</v>
      </c>
      <c r="I3898" s="2">
        <f>VLOOKUP($E3898,
Products!$A$1:$F$201,MATCH(Orders!I$1,Products!$A$1:$F$1,0),0)</f>
        <v>27903.66571841111</v>
      </c>
      <c r="J3898" s="2">
        <f>VLOOKUP($E3898,
Products!$A$1:$F$201,MATCH(Orders!J$1,Products!$A$1:$F$1,0),0)</f>
        <v>20363.814715502049</v>
      </c>
    </row>
    <row r="3899" spans="1:10">
      <c r="A3899">
        <v>3898</v>
      </c>
      <c r="B3899" s="4">
        <v>45981</v>
      </c>
      <c r="C3899" s="10">
        <f>DATE(YEAR(orders[[#This Row],[order_date]]), MONTH(orders[[#This Row],[order_date]]), 1)</f>
        <v>45962</v>
      </c>
      <c r="D3899" t="s">
        <v>1722</v>
      </c>
      <c r="E3899" t="s">
        <v>573</v>
      </c>
      <c r="F3899" t="str">
        <f>VLOOKUP(orders[[#This Row],[product_id]],Products!A:C,3,0)</f>
        <v>Electronics</v>
      </c>
      <c r="G3899">
        <v>1</v>
      </c>
      <c r="H3899" s="6">
        <v>0.20302917623036174</v>
      </c>
      <c r="I3899" s="2">
        <f>VLOOKUP($E3899,
Products!$A$1:$F$201,MATCH(Orders!I$1,Products!$A$1:$F$1,0),0)</f>
        <v>30443.851050190449</v>
      </c>
      <c r="J3899" s="2">
        <f>VLOOKUP($E3899,
Products!$A$1:$F$201,MATCH(Orders!J$1,Products!$A$1:$F$1,0),0)</f>
        <v>21165.126268210519</v>
      </c>
    </row>
    <row r="3900" spans="1:10">
      <c r="A3900">
        <v>3899</v>
      </c>
      <c r="B3900" s="4">
        <v>45409</v>
      </c>
      <c r="C3900" s="10">
        <f>DATE(YEAR(orders[[#This Row],[order_date]]), MONTH(orders[[#This Row],[order_date]]), 1)</f>
        <v>45383</v>
      </c>
      <c r="D3900" t="s">
        <v>1149</v>
      </c>
      <c r="E3900" t="s">
        <v>692</v>
      </c>
      <c r="F3900" t="str">
        <f>VLOOKUP(orders[[#This Row],[product_id]],Products!A:C,3,0)</f>
        <v>Electronics</v>
      </c>
      <c r="G3900">
        <v>3</v>
      </c>
      <c r="H3900" s="6">
        <v>0.21547588715809635</v>
      </c>
      <c r="I3900" s="2">
        <f>VLOOKUP($E3900,
Products!$A$1:$F$201,MATCH(Orders!I$1,Products!$A$1:$F$1,0),0)</f>
        <v>18150.337151787651</v>
      </c>
      <c r="J3900" s="2">
        <f>VLOOKUP($E3900,
Products!$A$1:$F$201,MATCH(Orders!J$1,Products!$A$1:$F$1,0),0)</f>
        <v>11965.45000430708</v>
      </c>
    </row>
    <row r="3901" spans="1:10">
      <c r="A3901">
        <v>3900</v>
      </c>
      <c r="B3901" s="4">
        <v>45133</v>
      </c>
      <c r="C3901" s="10">
        <f>DATE(YEAR(orders[[#This Row],[order_date]]), MONTH(orders[[#This Row],[order_date]]), 1)</f>
        <v>45108</v>
      </c>
      <c r="D3901" t="s">
        <v>2773</v>
      </c>
      <c r="E3901" t="s">
        <v>597</v>
      </c>
      <c r="F3901" t="str">
        <f>VLOOKUP(orders[[#This Row],[product_id]],Products!A:C,3,0)</f>
        <v>Appliances</v>
      </c>
      <c r="G3901">
        <v>2</v>
      </c>
      <c r="H3901" s="6">
        <v>0.13618284650803458</v>
      </c>
      <c r="I3901" s="2">
        <f>VLOOKUP($E3901,
Products!$A$1:$F$201,MATCH(Orders!I$1,Products!$A$1:$F$1,0),0)</f>
        <v>22545.827750919081</v>
      </c>
      <c r="J3901" s="2">
        <f>VLOOKUP($E3901,
Products!$A$1:$F$201,MATCH(Orders!J$1,Products!$A$1:$F$1,0),0)</f>
        <v>15091.172935360129</v>
      </c>
    </row>
    <row r="3902" spans="1:10">
      <c r="A3902">
        <v>3901</v>
      </c>
      <c r="B3902" s="4">
        <v>45595</v>
      </c>
      <c r="C3902" s="10">
        <f>DATE(YEAR(orders[[#This Row],[order_date]]), MONTH(orders[[#This Row],[order_date]]), 1)</f>
        <v>45566</v>
      </c>
      <c r="D3902" t="s">
        <v>4388</v>
      </c>
      <c r="E3902" t="s">
        <v>564</v>
      </c>
      <c r="F3902" t="str">
        <f>VLOOKUP(orders[[#This Row],[product_id]],Products!A:C,3,0)</f>
        <v>Electronics</v>
      </c>
      <c r="G3902">
        <v>1</v>
      </c>
      <c r="H3902" s="6">
        <v>0.10645454757106303</v>
      </c>
      <c r="I3902" s="2">
        <f>VLOOKUP($E3902,
Products!$A$1:$F$201,MATCH(Orders!I$1,Products!$A$1:$F$1,0),0)</f>
        <v>21989.290766910399</v>
      </c>
      <c r="J3902" s="2">
        <f>VLOOKUP($E3902,
Products!$A$1:$F$201,MATCH(Orders!J$1,Products!$A$1:$F$1,0),0)</f>
        <v>15566.99865864101</v>
      </c>
    </row>
    <row r="3903" spans="1:10">
      <c r="A3903">
        <v>3902</v>
      </c>
      <c r="B3903" s="4">
        <v>45505</v>
      </c>
      <c r="C3903" s="10">
        <f>DATE(YEAR(orders[[#This Row],[order_date]]), MONTH(orders[[#This Row],[order_date]]), 1)</f>
        <v>45505</v>
      </c>
      <c r="D3903" t="s">
        <v>4504</v>
      </c>
      <c r="E3903" t="s">
        <v>518</v>
      </c>
      <c r="F3903" t="str">
        <f>VLOOKUP(orders[[#This Row],[product_id]],Products!A:C,3,0)</f>
        <v>Electronics</v>
      </c>
      <c r="G3903">
        <v>2</v>
      </c>
      <c r="H3903" s="6">
        <v>0.17028847529504801</v>
      </c>
      <c r="I3903" s="2">
        <f>VLOOKUP($E3903,
Products!$A$1:$F$201,MATCH(Orders!I$1,Products!$A$1:$F$1,0),0)</f>
        <v>23393.890826127132</v>
      </c>
      <c r="J3903" s="2">
        <f>VLOOKUP($E3903,
Products!$A$1:$F$201,MATCH(Orders!J$1,Products!$A$1:$F$1,0),0)</f>
        <v>16064.756531016081</v>
      </c>
    </row>
    <row r="3904" spans="1:10">
      <c r="A3904">
        <v>3903</v>
      </c>
      <c r="B3904" s="4">
        <v>45313</v>
      </c>
      <c r="C3904" s="10">
        <f>DATE(YEAR(orders[[#This Row],[order_date]]), MONTH(orders[[#This Row],[order_date]]), 1)</f>
        <v>45292</v>
      </c>
      <c r="D3904" t="s">
        <v>4333</v>
      </c>
      <c r="E3904" t="s">
        <v>567</v>
      </c>
      <c r="F3904" t="str">
        <f>VLOOKUP(orders[[#This Row],[product_id]],Products!A:C,3,0)</f>
        <v>Electronics</v>
      </c>
      <c r="G3904">
        <v>1</v>
      </c>
      <c r="H3904" s="6">
        <v>0.15141795541710498</v>
      </c>
      <c r="I3904" s="2">
        <f>VLOOKUP($E3904,
Products!$A$1:$F$201,MATCH(Orders!I$1,Products!$A$1:$F$1,0),0)</f>
        <v>17514.171240093368</v>
      </c>
      <c r="J3904" s="2">
        <f>VLOOKUP($E3904,
Products!$A$1:$F$201,MATCH(Orders!J$1,Products!$A$1:$F$1,0),0)</f>
        <v>12226.76247250809</v>
      </c>
    </row>
    <row r="3905" spans="1:10">
      <c r="A3905">
        <v>3904</v>
      </c>
      <c r="B3905" s="4">
        <v>45338</v>
      </c>
      <c r="C3905" s="10">
        <f>DATE(YEAR(orders[[#This Row],[order_date]]), MONTH(orders[[#This Row],[order_date]]), 1)</f>
        <v>45323</v>
      </c>
      <c r="D3905" t="s">
        <v>816</v>
      </c>
      <c r="E3905" t="s">
        <v>599</v>
      </c>
      <c r="F3905" t="str">
        <f>VLOOKUP(orders[[#This Row],[product_id]],Products!A:C,3,0)</f>
        <v>Electronics</v>
      </c>
      <c r="G3905">
        <v>1</v>
      </c>
      <c r="H3905" s="6">
        <v>0.21651014042238309</v>
      </c>
      <c r="I3905" s="2">
        <f>VLOOKUP($E3905,
Products!$A$1:$F$201,MATCH(Orders!I$1,Products!$A$1:$F$1,0),0)</f>
        <v>24019.70637428105</v>
      </c>
      <c r="J3905" s="2">
        <f>VLOOKUP($E3905,
Products!$A$1:$F$201,MATCH(Orders!J$1,Products!$A$1:$F$1,0),0)</f>
        <v>16602.559277417411</v>
      </c>
    </row>
    <row r="3906" spans="1:10">
      <c r="A3906">
        <v>3905</v>
      </c>
      <c r="B3906" s="4">
        <v>45817</v>
      </c>
      <c r="C3906" s="10">
        <f>DATE(YEAR(orders[[#This Row],[order_date]]), MONTH(orders[[#This Row],[order_date]]), 1)</f>
        <v>45809</v>
      </c>
      <c r="D3906" t="s">
        <v>3240</v>
      </c>
      <c r="E3906" t="s">
        <v>680</v>
      </c>
      <c r="F3906" t="str">
        <f>VLOOKUP(orders[[#This Row],[product_id]],Products!A:C,3,0)</f>
        <v>Electronics</v>
      </c>
      <c r="G3906">
        <v>2</v>
      </c>
      <c r="H3906" s="6">
        <v>0.18082403996539739</v>
      </c>
      <c r="I3906" s="2">
        <f>VLOOKUP($E3906,
Products!$A$1:$F$201,MATCH(Orders!I$1,Products!$A$1:$F$1,0),0)</f>
        <v>31627.348891742429</v>
      </c>
      <c r="J3906" s="2">
        <f>VLOOKUP($E3906,
Products!$A$1:$F$201,MATCH(Orders!J$1,Products!$A$1:$F$1,0),0)</f>
        <v>23219.930812036979</v>
      </c>
    </row>
    <row r="3907" spans="1:10">
      <c r="A3907">
        <v>3906</v>
      </c>
      <c r="B3907" s="4">
        <v>45832</v>
      </c>
      <c r="C3907" s="10">
        <f>DATE(YEAR(orders[[#This Row],[order_date]]), MONTH(orders[[#This Row],[order_date]]), 1)</f>
        <v>45809</v>
      </c>
      <c r="D3907" t="s">
        <v>794</v>
      </c>
      <c r="E3907" t="s">
        <v>508</v>
      </c>
      <c r="F3907" t="str">
        <f>VLOOKUP(orders[[#This Row],[product_id]],Products!A:C,3,0)</f>
        <v>Electronics</v>
      </c>
      <c r="G3907">
        <v>3</v>
      </c>
      <c r="H3907" s="6">
        <v>0.23967703642316807</v>
      </c>
      <c r="I3907" s="2">
        <f>VLOOKUP($E3907,
Products!$A$1:$F$201,MATCH(Orders!I$1,Products!$A$1:$F$1,0),0)</f>
        <v>23345.985707147142</v>
      </c>
      <c r="J3907" s="2">
        <f>VLOOKUP($E3907,
Products!$A$1:$F$201,MATCH(Orders!J$1,Products!$A$1:$F$1,0),0)</f>
        <v>15772.90371323649</v>
      </c>
    </row>
    <row r="3908" spans="1:10">
      <c r="A3908">
        <v>3907</v>
      </c>
      <c r="B3908" s="4">
        <v>45889</v>
      </c>
      <c r="C3908" s="10">
        <f>DATE(YEAR(orders[[#This Row],[order_date]]), MONTH(orders[[#This Row],[order_date]]), 1)</f>
        <v>45870</v>
      </c>
      <c r="D3908" t="s">
        <v>4096</v>
      </c>
      <c r="E3908" t="s">
        <v>526</v>
      </c>
      <c r="F3908" t="str">
        <f>VLOOKUP(orders[[#This Row],[product_id]],Products!A:C,3,0)</f>
        <v>Electronics</v>
      </c>
      <c r="G3908">
        <v>1</v>
      </c>
      <c r="H3908" s="6">
        <v>0.10918065709112908</v>
      </c>
      <c r="I3908" s="2">
        <f>VLOOKUP($E3908,
Products!$A$1:$F$201,MATCH(Orders!I$1,Products!$A$1:$F$1,0),0)</f>
        <v>11165.347713400481</v>
      </c>
      <c r="J3908" s="2">
        <f>VLOOKUP($E3908,
Products!$A$1:$F$201,MATCH(Orders!J$1,Products!$A$1:$F$1,0),0)</f>
        <v>7966.5169511049389</v>
      </c>
    </row>
    <row r="3909" spans="1:10">
      <c r="A3909">
        <v>3908</v>
      </c>
      <c r="B3909" s="4">
        <v>45891</v>
      </c>
      <c r="C3909" s="10">
        <f>DATE(YEAR(orders[[#This Row],[order_date]]), MONTH(orders[[#This Row],[order_date]]), 1)</f>
        <v>45870</v>
      </c>
      <c r="D3909" t="s">
        <v>1847</v>
      </c>
      <c r="E3909" t="s">
        <v>609</v>
      </c>
      <c r="F3909" t="str">
        <f>VLOOKUP(orders[[#This Row],[product_id]],Products!A:C,3,0)</f>
        <v>Appliances</v>
      </c>
      <c r="G3909">
        <v>1</v>
      </c>
      <c r="H3909" s="6">
        <v>0.12138245490450708</v>
      </c>
      <c r="I3909" s="2">
        <f>VLOOKUP($E3909,
Products!$A$1:$F$201,MATCH(Orders!I$1,Products!$A$1:$F$1,0),0)</f>
        <v>2159.5378031052392</v>
      </c>
      <c r="J3909" s="2">
        <f>VLOOKUP($E3909,
Products!$A$1:$F$201,MATCH(Orders!J$1,Products!$A$1:$F$1,0),0)</f>
        <v>1501.9415981313371</v>
      </c>
    </row>
    <row r="3910" spans="1:10">
      <c r="A3910">
        <v>3909</v>
      </c>
      <c r="B3910" s="4">
        <v>45066</v>
      </c>
      <c r="C3910" s="10">
        <f>DATE(YEAR(orders[[#This Row],[order_date]]), MONTH(orders[[#This Row],[order_date]]), 1)</f>
        <v>45047</v>
      </c>
      <c r="D3910" t="s">
        <v>3187</v>
      </c>
      <c r="E3910" t="s">
        <v>570</v>
      </c>
      <c r="F3910" t="str">
        <f>VLOOKUP(orders[[#This Row],[product_id]],Products!A:C,3,0)</f>
        <v>Electronics</v>
      </c>
      <c r="G3910">
        <v>2</v>
      </c>
      <c r="H3910" s="6">
        <v>0.16078602600972197</v>
      </c>
      <c r="I3910" s="2">
        <f>VLOOKUP($E3910,
Products!$A$1:$F$201,MATCH(Orders!I$1,Products!$A$1:$F$1,0),0)</f>
        <v>10978.62820425244</v>
      </c>
      <c r="J3910" s="2">
        <f>VLOOKUP($E3910,
Products!$A$1:$F$201,MATCH(Orders!J$1,Products!$A$1:$F$1,0),0)</f>
        <v>7174.697588469895</v>
      </c>
    </row>
    <row r="3911" spans="1:10">
      <c r="A3911">
        <v>3910</v>
      </c>
      <c r="B3911" s="4">
        <v>45226</v>
      </c>
      <c r="C3911" s="10">
        <f>DATE(YEAR(orders[[#This Row],[order_date]]), MONTH(orders[[#This Row],[order_date]]), 1)</f>
        <v>45200</v>
      </c>
      <c r="D3911" t="s">
        <v>2647</v>
      </c>
      <c r="E3911" t="s">
        <v>651</v>
      </c>
      <c r="F3911" t="str">
        <f>VLOOKUP(orders[[#This Row],[product_id]],Products!A:C,3,0)</f>
        <v>Electronics</v>
      </c>
      <c r="G3911">
        <v>2</v>
      </c>
      <c r="H3911" s="6">
        <v>0.11888334557560776</v>
      </c>
      <c r="I3911" s="2">
        <f>VLOOKUP($E3911,
Products!$A$1:$F$201,MATCH(Orders!I$1,Products!$A$1:$F$1,0),0)</f>
        <v>28622.091542973511</v>
      </c>
      <c r="J3911" s="2">
        <f>VLOOKUP($E3911,
Products!$A$1:$F$201,MATCH(Orders!J$1,Products!$A$1:$F$1,0),0)</f>
        <v>19327.527634039769</v>
      </c>
    </row>
    <row r="3912" spans="1:10">
      <c r="A3912">
        <v>3911</v>
      </c>
      <c r="B3912" s="4">
        <v>45963</v>
      </c>
      <c r="C3912" s="10">
        <f>DATE(YEAR(orders[[#This Row],[order_date]]), MONTH(orders[[#This Row],[order_date]]), 1)</f>
        <v>45962</v>
      </c>
      <c r="D3912" t="s">
        <v>4016</v>
      </c>
      <c r="E3912" t="s">
        <v>518</v>
      </c>
      <c r="F3912" t="str">
        <f>VLOOKUP(orders[[#This Row],[product_id]],Products!A:C,3,0)</f>
        <v>Electronics</v>
      </c>
      <c r="G3912">
        <v>1</v>
      </c>
      <c r="H3912" s="6">
        <v>0.18745235807899074</v>
      </c>
      <c r="I3912" s="2">
        <f>VLOOKUP($E3912,
Products!$A$1:$F$201,MATCH(Orders!I$1,Products!$A$1:$F$1,0),0)</f>
        <v>23393.890826127132</v>
      </c>
      <c r="J3912" s="2">
        <f>VLOOKUP($E3912,
Products!$A$1:$F$201,MATCH(Orders!J$1,Products!$A$1:$F$1,0),0)</f>
        <v>16064.756531016081</v>
      </c>
    </row>
    <row r="3913" spans="1:10">
      <c r="A3913">
        <v>3912</v>
      </c>
      <c r="B3913" s="4">
        <v>45590</v>
      </c>
      <c r="C3913" s="10">
        <f>DATE(YEAR(orders[[#This Row],[order_date]]), MONTH(orders[[#This Row],[order_date]]), 1)</f>
        <v>45566</v>
      </c>
      <c r="D3913" t="s">
        <v>777</v>
      </c>
      <c r="E3913" t="s">
        <v>704</v>
      </c>
      <c r="F3913" t="str">
        <f>VLOOKUP(orders[[#This Row],[product_id]],Products!A:C,3,0)</f>
        <v>Electronics</v>
      </c>
      <c r="G3913">
        <v>1</v>
      </c>
      <c r="H3913" s="6">
        <v>0.10603190131352409</v>
      </c>
      <c r="I3913" s="2">
        <f>VLOOKUP($E3913,
Products!$A$1:$F$201,MATCH(Orders!I$1,Products!$A$1:$F$1,0),0)</f>
        <v>2453.3182634424861</v>
      </c>
      <c r="J3913" s="2">
        <f>VLOOKUP($E3913,
Products!$A$1:$F$201,MATCH(Orders!J$1,Products!$A$1:$F$1,0),0)</f>
        <v>1951.860511286576</v>
      </c>
    </row>
    <row r="3914" spans="1:10">
      <c r="A3914">
        <v>3913</v>
      </c>
      <c r="B3914" s="4">
        <v>45751</v>
      </c>
      <c r="C3914" s="10">
        <f>DATE(YEAR(orders[[#This Row],[order_date]]), MONTH(orders[[#This Row],[order_date]]), 1)</f>
        <v>45748</v>
      </c>
      <c r="D3914" t="s">
        <v>1527</v>
      </c>
      <c r="E3914" t="s">
        <v>582</v>
      </c>
      <c r="F3914" t="str">
        <f>VLOOKUP(orders[[#This Row],[product_id]],Products!A:C,3,0)</f>
        <v>Electronics</v>
      </c>
      <c r="G3914">
        <v>1</v>
      </c>
      <c r="H3914" s="6">
        <v>0.20690897211686279</v>
      </c>
      <c r="I3914" s="2">
        <f>VLOOKUP($E3914,
Products!$A$1:$F$201,MATCH(Orders!I$1,Products!$A$1:$F$1,0),0)</f>
        <v>16266.090182397211</v>
      </c>
      <c r="J3914" s="2">
        <f>VLOOKUP($E3914,
Products!$A$1:$F$201,MATCH(Orders!J$1,Products!$A$1:$F$1,0),0)</f>
        <v>11802.84602487359</v>
      </c>
    </row>
    <row r="3915" spans="1:10">
      <c r="A3915">
        <v>3914</v>
      </c>
      <c r="B3915" s="4">
        <v>45326</v>
      </c>
      <c r="C3915" s="10">
        <f>DATE(YEAR(orders[[#This Row],[order_date]]), MONTH(orders[[#This Row],[order_date]]), 1)</f>
        <v>45323</v>
      </c>
      <c r="D3915" t="s">
        <v>4682</v>
      </c>
      <c r="E3915" t="s">
        <v>614</v>
      </c>
      <c r="F3915" t="str">
        <f>VLOOKUP(orders[[#This Row],[product_id]],Products!A:C,3,0)</f>
        <v>Electronics</v>
      </c>
      <c r="G3915">
        <v>1</v>
      </c>
      <c r="H3915" s="6">
        <v>0.1056164340788185</v>
      </c>
      <c r="I3915" s="2">
        <f>VLOOKUP($E3915,
Products!$A$1:$F$201,MATCH(Orders!I$1,Products!$A$1:$F$1,0),0)</f>
        <v>27394.979060178921</v>
      </c>
      <c r="J3915" s="2">
        <f>VLOOKUP($E3915,
Products!$A$1:$F$201,MATCH(Orders!J$1,Products!$A$1:$F$1,0),0)</f>
        <v>20497.911427865951</v>
      </c>
    </row>
    <row r="3916" spans="1:10">
      <c r="A3916">
        <v>3915</v>
      </c>
      <c r="B3916" s="4">
        <v>45918</v>
      </c>
      <c r="C3916" s="10">
        <f>DATE(YEAR(orders[[#This Row],[order_date]]), MONTH(orders[[#This Row],[order_date]]), 1)</f>
        <v>45901</v>
      </c>
      <c r="D3916" t="s">
        <v>4176</v>
      </c>
      <c r="E3916" t="s">
        <v>601</v>
      </c>
      <c r="F3916" t="str">
        <f>VLOOKUP(orders[[#This Row],[product_id]],Products!A:C,3,0)</f>
        <v>Appliances</v>
      </c>
      <c r="G3916">
        <v>2</v>
      </c>
      <c r="H3916" s="6">
        <v>8.7879761796757619E-2</v>
      </c>
      <c r="I3916" s="2">
        <f>VLOOKUP($E3916,
Products!$A$1:$F$201,MATCH(Orders!I$1,Products!$A$1:$F$1,0),0)</f>
        <v>2095.1354013205032</v>
      </c>
      <c r="J3916" s="2">
        <f>VLOOKUP($E3916,
Products!$A$1:$F$201,MATCH(Orders!J$1,Products!$A$1:$F$1,0),0)</f>
        <v>1374.592895200507</v>
      </c>
    </row>
    <row r="3917" spans="1:10">
      <c r="A3917">
        <v>3916</v>
      </c>
      <c r="B3917" s="4">
        <v>45075</v>
      </c>
      <c r="C3917" s="10">
        <f>DATE(YEAR(orders[[#This Row],[order_date]]), MONTH(orders[[#This Row],[order_date]]), 1)</f>
        <v>45047</v>
      </c>
      <c r="D3917" t="s">
        <v>1521</v>
      </c>
      <c r="E3917" t="s">
        <v>598</v>
      </c>
      <c r="F3917" t="str">
        <f>VLOOKUP(orders[[#This Row],[product_id]],Products!A:C,3,0)</f>
        <v>Appliances</v>
      </c>
      <c r="G3917">
        <v>1</v>
      </c>
      <c r="H3917" s="6">
        <v>7.5729229863032557E-2</v>
      </c>
      <c r="I3917" s="2">
        <f>VLOOKUP($E3917,
Products!$A$1:$F$201,MATCH(Orders!I$1,Products!$A$1:$F$1,0),0)</f>
        <v>5641.6789233526652</v>
      </c>
      <c r="J3917" s="2">
        <f>VLOOKUP($E3917,
Products!$A$1:$F$201,MATCH(Orders!J$1,Products!$A$1:$F$1,0),0)</f>
        <v>4031.2473685481059</v>
      </c>
    </row>
    <row r="3918" spans="1:10">
      <c r="A3918">
        <v>3917</v>
      </c>
      <c r="B3918" s="4">
        <v>45233</v>
      </c>
      <c r="C3918" s="10">
        <f>DATE(YEAR(orders[[#This Row],[order_date]]), MONTH(orders[[#This Row],[order_date]]), 1)</f>
        <v>45231</v>
      </c>
      <c r="D3918" t="s">
        <v>1109</v>
      </c>
      <c r="E3918" t="s">
        <v>550</v>
      </c>
      <c r="F3918" t="str">
        <f>VLOOKUP(orders[[#This Row],[product_id]],Products!A:C,3,0)</f>
        <v>Electronics</v>
      </c>
      <c r="G3918">
        <v>3</v>
      </c>
      <c r="H3918" s="6">
        <v>0.16845240550095683</v>
      </c>
      <c r="I3918" s="2">
        <f>VLOOKUP($E3918,
Products!$A$1:$F$201,MATCH(Orders!I$1,Products!$A$1:$F$1,0),0)</f>
        <v>21928.70634496431</v>
      </c>
      <c r="J3918" s="2">
        <f>VLOOKUP($E3918,
Products!$A$1:$F$201,MATCH(Orders!J$1,Products!$A$1:$F$1,0),0)</f>
        <v>17227.037321653719</v>
      </c>
    </row>
    <row r="3919" spans="1:10">
      <c r="A3919">
        <v>3918</v>
      </c>
      <c r="B3919" s="4">
        <v>46010</v>
      </c>
      <c r="C3919" s="10">
        <f>DATE(YEAR(orders[[#This Row],[order_date]]), MONTH(orders[[#This Row],[order_date]]), 1)</f>
        <v>45992</v>
      </c>
      <c r="D3919" t="s">
        <v>2404</v>
      </c>
      <c r="E3919" t="s">
        <v>567</v>
      </c>
      <c r="F3919" t="str">
        <f>VLOOKUP(orders[[#This Row],[product_id]],Products!A:C,3,0)</f>
        <v>Electronics</v>
      </c>
      <c r="G3919">
        <v>1</v>
      </c>
      <c r="H3919" s="6">
        <v>0.12330757592778264</v>
      </c>
      <c r="I3919" s="2">
        <f>VLOOKUP($E3919,
Products!$A$1:$F$201,MATCH(Orders!I$1,Products!$A$1:$F$1,0),0)</f>
        <v>17514.171240093368</v>
      </c>
      <c r="J3919" s="2">
        <f>VLOOKUP($E3919,
Products!$A$1:$F$201,MATCH(Orders!J$1,Products!$A$1:$F$1,0),0)</f>
        <v>12226.76247250809</v>
      </c>
    </row>
    <row r="3920" spans="1:10">
      <c r="A3920">
        <v>3919</v>
      </c>
      <c r="B3920" s="4">
        <v>45361</v>
      </c>
      <c r="C3920" s="10">
        <f>DATE(YEAR(orders[[#This Row],[order_date]]), MONTH(orders[[#This Row],[order_date]]), 1)</f>
        <v>45352</v>
      </c>
      <c r="D3920" t="s">
        <v>956</v>
      </c>
      <c r="E3920" t="s">
        <v>535</v>
      </c>
      <c r="F3920" t="str">
        <f>VLOOKUP(orders[[#This Row],[product_id]],Products!A:C,3,0)</f>
        <v>Appliances</v>
      </c>
      <c r="G3920">
        <v>2</v>
      </c>
      <c r="H3920" s="6">
        <v>0.13681006746888466</v>
      </c>
      <c r="I3920" s="2">
        <f>VLOOKUP($E3920,
Products!$A$1:$F$201,MATCH(Orders!I$1,Products!$A$1:$F$1,0),0)</f>
        <v>25188.460642954858</v>
      </c>
      <c r="J3920" s="2">
        <f>VLOOKUP($E3920,
Products!$A$1:$F$201,MATCH(Orders!J$1,Products!$A$1:$F$1,0),0)</f>
        <v>18873.341689191599</v>
      </c>
    </row>
    <row r="3921" spans="1:10">
      <c r="A3921">
        <v>3920</v>
      </c>
      <c r="B3921" s="4">
        <v>44947</v>
      </c>
      <c r="C3921" s="10">
        <f>DATE(YEAR(orders[[#This Row],[order_date]]), MONTH(orders[[#This Row],[order_date]]), 1)</f>
        <v>44927</v>
      </c>
      <c r="D3921" t="s">
        <v>3622</v>
      </c>
      <c r="E3921" t="s">
        <v>519</v>
      </c>
      <c r="F3921" t="str">
        <f>VLOOKUP(orders[[#This Row],[product_id]],Products!A:C,3,0)</f>
        <v>Electronics</v>
      </c>
      <c r="G3921">
        <v>1</v>
      </c>
      <c r="H3921" s="6">
        <v>0.20818252278503671</v>
      </c>
      <c r="I3921" s="2">
        <f>VLOOKUP($E3921,
Products!$A$1:$F$201,MATCH(Orders!I$1,Products!$A$1:$F$1,0),0)</f>
        <v>13103.02115426216</v>
      </c>
      <c r="J3921" s="2">
        <f>VLOOKUP($E3921,
Products!$A$1:$F$201,MATCH(Orders!J$1,Products!$A$1:$F$1,0),0)</f>
        <v>8775.5491996797755</v>
      </c>
    </row>
    <row r="3922" spans="1:10">
      <c r="A3922">
        <v>3921</v>
      </c>
      <c r="B3922" s="4">
        <v>45801</v>
      </c>
      <c r="C3922" s="10">
        <f>DATE(YEAR(orders[[#This Row],[order_date]]), MONTH(orders[[#This Row],[order_date]]), 1)</f>
        <v>45778</v>
      </c>
      <c r="D3922" t="s">
        <v>3972</v>
      </c>
      <c r="E3922" t="s">
        <v>686</v>
      </c>
      <c r="F3922" t="str">
        <f>VLOOKUP(orders[[#This Row],[product_id]],Products!A:C,3,0)</f>
        <v>Appliances</v>
      </c>
      <c r="G3922">
        <v>3</v>
      </c>
      <c r="H3922" s="6">
        <v>7.9624092688802231E-2</v>
      </c>
      <c r="I3922" s="2">
        <f>VLOOKUP($E3922,
Products!$A$1:$F$201,MATCH(Orders!I$1,Products!$A$1:$F$1,0),0)</f>
        <v>25525.356267188719</v>
      </c>
      <c r="J3922" s="2">
        <f>VLOOKUP($E3922,
Products!$A$1:$F$201,MATCH(Orders!J$1,Products!$A$1:$F$1,0),0)</f>
        <v>18214.15981099859</v>
      </c>
    </row>
    <row r="3923" spans="1:10">
      <c r="A3923">
        <v>3922</v>
      </c>
      <c r="B3923" s="4">
        <v>45308</v>
      </c>
      <c r="C3923" s="10">
        <f>DATE(YEAR(orders[[#This Row],[order_date]]), MONTH(orders[[#This Row],[order_date]]), 1)</f>
        <v>45292</v>
      </c>
      <c r="D3923" t="s">
        <v>2748</v>
      </c>
      <c r="E3923" t="s">
        <v>515</v>
      </c>
      <c r="F3923" t="str">
        <f>VLOOKUP(orders[[#This Row],[product_id]],Products!A:C,3,0)</f>
        <v>Appliances</v>
      </c>
      <c r="G3923">
        <v>2</v>
      </c>
      <c r="H3923" s="6">
        <v>0.10623038138983842</v>
      </c>
      <c r="I3923" s="2">
        <f>VLOOKUP($E3923,
Products!$A$1:$F$201,MATCH(Orders!I$1,Products!$A$1:$F$1,0),0)</f>
        <v>2136.8180837738519</v>
      </c>
      <c r="J3923" s="2">
        <f>VLOOKUP($E3923,
Products!$A$1:$F$201,MATCH(Orders!J$1,Products!$A$1:$F$1,0),0)</f>
        <v>1689.48738136013</v>
      </c>
    </row>
    <row r="3924" spans="1:10">
      <c r="A3924">
        <v>3923</v>
      </c>
      <c r="B3924" s="4">
        <v>45171</v>
      </c>
      <c r="C3924" s="10">
        <f>DATE(YEAR(orders[[#This Row],[order_date]]), MONTH(orders[[#This Row],[order_date]]), 1)</f>
        <v>45170</v>
      </c>
      <c r="D3924" t="s">
        <v>2301</v>
      </c>
      <c r="E3924" t="s">
        <v>705</v>
      </c>
      <c r="F3924" t="str">
        <f>VLOOKUP(orders[[#This Row],[product_id]],Products!A:C,3,0)</f>
        <v>Electronics</v>
      </c>
      <c r="G3924">
        <v>1</v>
      </c>
      <c r="H3924" s="6">
        <v>0.16059855688171593</v>
      </c>
      <c r="I3924" s="2">
        <f>VLOOKUP($E3924,
Products!$A$1:$F$201,MATCH(Orders!I$1,Products!$A$1:$F$1,0),0)</f>
        <v>11719.594724541899</v>
      </c>
      <c r="J3924" s="2">
        <f>VLOOKUP($E3924,
Products!$A$1:$F$201,MATCH(Orders!J$1,Products!$A$1:$F$1,0),0)</f>
        <v>7926.6332911718628</v>
      </c>
    </row>
    <row r="3925" spans="1:10">
      <c r="A3925">
        <v>3924</v>
      </c>
      <c r="B3925" s="4">
        <v>45624</v>
      </c>
      <c r="C3925" s="10">
        <f>DATE(YEAR(orders[[#This Row],[order_date]]), MONTH(orders[[#This Row],[order_date]]), 1)</f>
        <v>45597</v>
      </c>
      <c r="D3925" t="s">
        <v>2339</v>
      </c>
      <c r="E3925" t="s">
        <v>664</v>
      </c>
      <c r="F3925" t="str">
        <f>VLOOKUP(orders[[#This Row],[product_id]],Products!A:C,3,0)</f>
        <v>Appliances</v>
      </c>
      <c r="G3925">
        <v>1</v>
      </c>
      <c r="H3925" s="6">
        <v>7.8413794105208615E-2</v>
      </c>
      <c r="I3925" s="2">
        <f>VLOOKUP($E3925,
Products!$A$1:$F$201,MATCH(Orders!I$1,Products!$A$1:$F$1,0),0)</f>
        <v>2181.6314584966208</v>
      </c>
      <c r="J3925" s="2">
        <f>VLOOKUP($E3925,
Products!$A$1:$F$201,MATCH(Orders!J$1,Products!$A$1:$F$1,0),0)</f>
        <v>1607.5776178781809</v>
      </c>
    </row>
    <row r="3926" spans="1:10">
      <c r="A3926">
        <v>3925</v>
      </c>
      <c r="B3926" s="4">
        <v>45516</v>
      </c>
      <c r="C3926" s="10">
        <f>DATE(YEAR(orders[[#This Row],[order_date]]), MONTH(orders[[#This Row],[order_date]]), 1)</f>
        <v>45505</v>
      </c>
      <c r="D3926" t="s">
        <v>2659</v>
      </c>
      <c r="E3926" t="s">
        <v>511</v>
      </c>
      <c r="F3926" t="str">
        <f>VLOOKUP(orders[[#This Row],[product_id]],Products!A:C,3,0)</f>
        <v>Appliances</v>
      </c>
      <c r="G3926">
        <v>1</v>
      </c>
      <c r="H3926" s="6">
        <v>8.4874295020835169E-2</v>
      </c>
      <c r="I3926" s="2">
        <f>VLOOKUP($E3926,
Products!$A$1:$F$201,MATCH(Orders!I$1,Products!$A$1:$F$1,0),0)</f>
        <v>6005.1161529516376</v>
      </c>
      <c r="J3926" s="2">
        <f>VLOOKUP($E3926,
Products!$A$1:$F$201,MATCH(Orders!J$1,Products!$A$1:$F$1,0),0)</f>
        <v>4036.1471846213158</v>
      </c>
    </row>
    <row r="3927" spans="1:10">
      <c r="A3927">
        <v>3926</v>
      </c>
      <c r="B3927" s="4">
        <v>45316</v>
      </c>
      <c r="C3927" s="10">
        <f>DATE(YEAR(orders[[#This Row],[order_date]]), MONTH(orders[[#This Row],[order_date]]), 1)</f>
        <v>45292</v>
      </c>
      <c r="D3927" t="s">
        <v>1573</v>
      </c>
      <c r="E3927" t="s">
        <v>624</v>
      </c>
      <c r="F3927" t="str">
        <f>VLOOKUP(orders[[#This Row],[product_id]],Products!A:C,3,0)</f>
        <v>Appliances</v>
      </c>
      <c r="G3927">
        <v>2</v>
      </c>
      <c r="H3927" s="6">
        <v>0.1297955576160853</v>
      </c>
      <c r="I3927" s="2">
        <f>VLOOKUP($E3927,
Products!$A$1:$F$201,MATCH(Orders!I$1,Products!$A$1:$F$1,0),0)</f>
        <v>2102.383201797521</v>
      </c>
      <c r="J3927" s="2">
        <f>VLOOKUP($E3927,
Products!$A$1:$F$201,MATCH(Orders!J$1,Products!$A$1:$F$1,0),0)</f>
        <v>1599.330443274388</v>
      </c>
    </row>
    <row r="3928" spans="1:10">
      <c r="A3928">
        <v>3927</v>
      </c>
      <c r="B3928" s="4">
        <v>45494</v>
      </c>
      <c r="C3928" s="10">
        <f>DATE(YEAR(orders[[#This Row],[order_date]]), MONTH(orders[[#This Row],[order_date]]), 1)</f>
        <v>45474</v>
      </c>
      <c r="D3928" t="s">
        <v>2596</v>
      </c>
      <c r="E3928" t="s">
        <v>524</v>
      </c>
      <c r="F3928" t="str">
        <f>VLOOKUP(orders[[#This Row],[product_id]],Products!A:C,3,0)</f>
        <v>Electronics</v>
      </c>
      <c r="G3928">
        <v>2</v>
      </c>
      <c r="H3928" s="6">
        <v>0.24947591612698644</v>
      </c>
      <c r="I3928" s="2">
        <f>VLOOKUP($E3928,
Products!$A$1:$F$201,MATCH(Orders!I$1,Products!$A$1:$F$1,0),0)</f>
        <v>13162.372749153699</v>
      </c>
      <c r="J3928" s="2">
        <f>VLOOKUP($E3928,
Products!$A$1:$F$201,MATCH(Orders!J$1,Products!$A$1:$F$1,0),0)</f>
        <v>8772.7564251238819</v>
      </c>
    </row>
    <row r="3929" spans="1:10">
      <c r="A3929">
        <v>3928</v>
      </c>
      <c r="B3929" s="4">
        <v>45185</v>
      </c>
      <c r="C3929" s="10">
        <f>DATE(YEAR(orders[[#This Row],[order_date]]), MONTH(orders[[#This Row],[order_date]]), 1)</f>
        <v>45170</v>
      </c>
      <c r="D3929" t="s">
        <v>4362</v>
      </c>
      <c r="E3929" t="s">
        <v>517</v>
      </c>
      <c r="F3929" t="str">
        <f>VLOOKUP(orders[[#This Row],[product_id]],Products!A:C,3,0)</f>
        <v>Electronics</v>
      </c>
      <c r="G3929">
        <v>2</v>
      </c>
      <c r="H3929" s="6">
        <v>0.24659152822344632</v>
      </c>
      <c r="I3929" s="2">
        <f>VLOOKUP($E3929,
Products!$A$1:$F$201,MATCH(Orders!I$1,Products!$A$1:$F$1,0),0)</f>
        <v>30304.143268168769</v>
      </c>
      <c r="J3929" s="2">
        <f>VLOOKUP($E3929,
Products!$A$1:$F$201,MATCH(Orders!J$1,Products!$A$1:$F$1,0),0)</f>
        <v>23998.194785181578</v>
      </c>
    </row>
    <row r="3930" spans="1:10">
      <c r="A3930">
        <v>3929</v>
      </c>
      <c r="B3930" s="4">
        <v>45352</v>
      </c>
      <c r="C3930" s="10">
        <f>DATE(YEAR(orders[[#This Row],[order_date]]), MONTH(orders[[#This Row],[order_date]]), 1)</f>
        <v>45352</v>
      </c>
      <c r="D3930" t="s">
        <v>3999</v>
      </c>
      <c r="E3930" t="s">
        <v>622</v>
      </c>
      <c r="F3930" t="str">
        <f>VLOOKUP(orders[[#This Row],[product_id]],Products!A:C,3,0)</f>
        <v>Electronics</v>
      </c>
      <c r="G3930">
        <v>2</v>
      </c>
      <c r="H3930" s="6">
        <v>0.18877545016872727</v>
      </c>
      <c r="I3930" s="2">
        <f>VLOOKUP($E3930,
Products!$A$1:$F$201,MATCH(Orders!I$1,Products!$A$1:$F$1,0),0)</f>
        <v>29891.969506397199</v>
      </c>
      <c r="J3930" s="2">
        <f>VLOOKUP($E3930,
Products!$A$1:$F$201,MATCH(Orders!J$1,Products!$A$1:$F$1,0),0)</f>
        <v>20298.690993957589</v>
      </c>
    </row>
    <row r="3931" spans="1:10">
      <c r="A3931">
        <v>3930</v>
      </c>
      <c r="B3931" s="4">
        <v>45956</v>
      </c>
      <c r="C3931" s="10">
        <f>DATE(YEAR(orders[[#This Row],[order_date]]), MONTH(orders[[#This Row],[order_date]]), 1)</f>
        <v>45931</v>
      </c>
      <c r="D3931" t="s">
        <v>4408</v>
      </c>
      <c r="E3931" t="s">
        <v>697</v>
      </c>
      <c r="F3931" t="str">
        <f>VLOOKUP(orders[[#This Row],[product_id]],Products!A:C,3,0)</f>
        <v>Electronics</v>
      </c>
      <c r="G3931">
        <v>1</v>
      </c>
      <c r="H3931" s="6">
        <v>0.13135606299862002</v>
      </c>
      <c r="I3931" s="2">
        <f>VLOOKUP($E3931,
Products!$A$1:$F$201,MATCH(Orders!I$1,Products!$A$1:$F$1,0),0)</f>
        <v>17528.463836680221</v>
      </c>
      <c r="J3931" s="2">
        <f>VLOOKUP($E3931,
Products!$A$1:$F$201,MATCH(Orders!J$1,Products!$A$1:$F$1,0),0)</f>
        <v>11565.98358924177</v>
      </c>
    </row>
    <row r="3932" spans="1:10">
      <c r="A3932">
        <v>3931</v>
      </c>
      <c r="B3932" s="4">
        <v>44932</v>
      </c>
      <c r="C3932" s="10">
        <f>DATE(YEAR(orders[[#This Row],[order_date]]), MONTH(orders[[#This Row],[order_date]]), 1)</f>
        <v>44927</v>
      </c>
      <c r="D3932" t="s">
        <v>3959</v>
      </c>
      <c r="E3932" t="s">
        <v>608</v>
      </c>
      <c r="F3932" t="str">
        <f>VLOOKUP(orders[[#This Row],[product_id]],Products!A:C,3,0)</f>
        <v>Electronics</v>
      </c>
      <c r="G3932">
        <v>2</v>
      </c>
      <c r="H3932" s="6">
        <v>0.13577481839049796</v>
      </c>
      <c r="I3932" s="2">
        <f>VLOOKUP($E3932,
Products!$A$1:$F$201,MATCH(Orders!I$1,Products!$A$1:$F$1,0),0)</f>
        <v>32509.710212279751</v>
      </c>
      <c r="J3932" s="2">
        <f>VLOOKUP($E3932,
Products!$A$1:$F$201,MATCH(Orders!J$1,Products!$A$1:$F$1,0),0)</f>
        <v>23699.228985408761</v>
      </c>
    </row>
    <row r="3933" spans="1:10">
      <c r="A3933">
        <v>3932</v>
      </c>
      <c r="B3933" s="4">
        <v>45117</v>
      </c>
      <c r="C3933" s="10">
        <f>DATE(YEAR(orders[[#This Row],[order_date]]), MONTH(orders[[#This Row],[order_date]]), 1)</f>
        <v>45108</v>
      </c>
      <c r="D3933" t="s">
        <v>1601</v>
      </c>
      <c r="E3933" t="s">
        <v>619</v>
      </c>
      <c r="F3933" t="str">
        <f>VLOOKUP(orders[[#This Row],[product_id]],Products!A:C,3,0)</f>
        <v>Appliances</v>
      </c>
      <c r="G3933">
        <v>1</v>
      </c>
      <c r="H3933" s="6">
        <v>6.1930094723708411E-2</v>
      </c>
      <c r="I3933" s="2">
        <f>VLOOKUP($E3933,
Products!$A$1:$F$201,MATCH(Orders!I$1,Products!$A$1:$F$1,0),0)</f>
        <v>6040.8433358455886</v>
      </c>
      <c r="J3933" s="2">
        <f>VLOOKUP($E3933,
Products!$A$1:$F$201,MATCH(Orders!J$1,Products!$A$1:$F$1,0),0)</f>
        <v>4363.6239115177623</v>
      </c>
    </row>
    <row r="3934" spans="1:10">
      <c r="A3934">
        <v>3933</v>
      </c>
      <c r="B3934" s="4">
        <v>45074</v>
      </c>
      <c r="C3934" s="10">
        <f>DATE(YEAR(orders[[#This Row],[order_date]]), MONTH(orders[[#This Row],[order_date]]), 1)</f>
        <v>45047</v>
      </c>
      <c r="D3934" t="s">
        <v>4507</v>
      </c>
      <c r="E3934" t="s">
        <v>587</v>
      </c>
      <c r="F3934" t="str">
        <f>VLOOKUP(orders[[#This Row],[product_id]],Products!A:C,3,0)</f>
        <v>Electronics</v>
      </c>
      <c r="G3934">
        <v>3</v>
      </c>
      <c r="H3934" s="6">
        <v>0.21641538743327207</v>
      </c>
      <c r="I3934" s="2">
        <f>VLOOKUP($E3934,
Products!$A$1:$F$201,MATCH(Orders!I$1,Products!$A$1:$F$1,0),0)</f>
        <v>16527.367619686949</v>
      </c>
      <c r="J3934" s="2">
        <f>VLOOKUP($E3934,
Products!$A$1:$F$201,MATCH(Orders!J$1,Products!$A$1:$F$1,0),0)</f>
        <v>12533.62883070202</v>
      </c>
    </row>
    <row r="3935" spans="1:10">
      <c r="A3935">
        <v>3934</v>
      </c>
      <c r="B3935" s="4">
        <v>45331</v>
      </c>
      <c r="C3935" s="10">
        <f>DATE(YEAR(orders[[#This Row],[order_date]]), MONTH(orders[[#This Row],[order_date]]), 1)</f>
        <v>45323</v>
      </c>
      <c r="D3935" t="s">
        <v>961</v>
      </c>
      <c r="E3935" t="s">
        <v>688</v>
      </c>
      <c r="F3935" t="str">
        <f>VLOOKUP(orders[[#This Row],[product_id]],Products!A:C,3,0)</f>
        <v>Appliances</v>
      </c>
      <c r="G3935">
        <v>1</v>
      </c>
      <c r="H3935" s="6">
        <v>7.4158302564278411E-2</v>
      </c>
      <c r="I3935" s="2">
        <f>VLOOKUP($E3935,
Products!$A$1:$F$201,MATCH(Orders!I$1,Products!$A$1:$F$1,0),0)</f>
        <v>5983.6860426434141</v>
      </c>
      <c r="J3935" s="2">
        <f>VLOOKUP($E3935,
Products!$A$1:$F$201,MATCH(Orders!J$1,Products!$A$1:$F$1,0),0)</f>
        <v>3911.563059036529</v>
      </c>
    </row>
    <row r="3936" spans="1:10">
      <c r="A3936">
        <v>3935</v>
      </c>
      <c r="B3936" s="4">
        <v>45184</v>
      </c>
      <c r="C3936" s="10">
        <f>DATE(YEAR(orders[[#This Row],[order_date]]), MONTH(orders[[#This Row],[order_date]]), 1)</f>
        <v>45170</v>
      </c>
      <c r="D3936" t="s">
        <v>2637</v>
      </c>
      <c r="E3936" t="s">
        <v>700</v>
      </c>
      <c r="F3936" t="str">
        <f>VLOOKUP(orders[[#This Row],[product_id]],Products!A:C,3,0)</f>
        <v>Electronics</v>
      </c>
      <c r="G3936">
        <v>2</v>
      </c>
      <c r="H3936" s="6">
        <v>0.20315056404612727</v>
      </c>
      <c r="I3936" s="2">
        <f>VLOOKUP($E3936,
Products!$A$1:$F$201,MATCH(Orders!I$1,Products!$A$1:$F$1,0),0)</f>
        <v>11070.26215043813</v>
      </c>
      <c r="J3936" s="2">
        <f>VLOOKUP($E3936,
Products!$A$1:$F$201,MATCH(Orders!J$1,Products!$A$1:$F$1,0),0)</f>
        <v>7867.3909748932683</v>
      </c>
    </row>
    <row r="3937" spans="1:10">
      <c r="A3937">
        <v>3936</v>
      </c>
      <c r="B3937" s="4">
        <v>45656</v>
      </c>
      <c r="C3937" s="10">
        <f>DATE(YEAR(orders[[#This Row],[order_date]]), MONTH(orders[[#This Row],[order_date]]), 1)</f>
        <v>45627</v>
      </c>
      <c r="D3937" t="s">
        <v>1817</v>
      </c>
      <c r="E3937" t="s">
        <v>514</v>
      </c>
      <c r="F3937" t="str">
        <f>VLOOKUP(orders[[#This Row],[product_id]],Products!A:C,3,0)</f>
        <v>Electronics</v>
      </c>
      <c r="G3937">
        <v>2</v>
      </c>
      <c r="H3937" s="6">
        <v>0.11546660930941559</v>
      </c>
      <c r="I3937" s="2">
        <f>VLOOKUP($E3937,
Products!$A$1:$F$201,MATCH(Orders!I$1,Products!$A$1:$F$1,0),0)</f>
        <v>16482.730474054071</v>
      </c>
      <c r="J3937" s="2">
        <f>VLOOKUP($E3937,
Products!$A$1:$F$201,MATCH(Orders!J$1,Products!$A$1:$F$1,0),0)</f>
        <v>12480.81165565178</v>
      </c>
    </row>
    <row r="3938" spans="1:10">
      <c r="A3938">
        <v>3937</v>
      </c>
      <c r="B3938" s="4">
        <v>45016</v>
      </c>
      <c r="C3938" s="10">
        <f>DATE(YEAR(orders[[#This Row],[order_date]]), MONTH(orders[[#This Row],[order_date]]), 1)</f>
        <v>44986</v>
      </c>
      <c r="D3938" t="s">
        <v>1578</v>
      </c>
      <c r="E3938" t="s">
        <v>639</v>
      </c>
      <c r="F3938" t="str">
        <f>VLOOKUP(orders[[#This Row],[product_id]],Products!A:C,3,0)</f>
        <v>Appliances</v>
      </c>
      <c r="G3938">
        <v>1</v>
      </c>
      <c r="H3938" s="6">
        <v>7.1240953088078762E-2</v>
      </c>
      <c r="I3938" s="2">
        <f>VLOOKUP($E3938,
Products!$A$1:$F$201,MATCH(Orders!I$1,Products!$A$1:$F$1,0),0)</f>
        <v>2320.8560923599921</v>
      </c>
      <c r="J3938" s="2">
        <f>VLOOKUP($E3938,
Products!$A$1:$F$201,MATCH(Orders!J$1,Products!$A$1:$F$1,0),0)</f>
        <v>1750.110004830213</v>
      </c>
    </row>
    <row r="3939" spans="1:10">
      <c r="A3939">
        <v>3938</v>
      </c>
      <c r="B3939" s="4">
        <v>45750</v>
      </c>
      <c r="C3939" s="10">
        <f>DATE(YEAR(orders[[#This Row],[order_date]]), MONTH(orders[[#This Row],[order_date]]), 1)</f>
        <v>45748</v>
      </c>
      <c r="D3939" t="s">
        <v>4564</v>
      </c>
      <c r="E3939" t="s">
        <v>634</v>
      </c>
      <c r="F3939" t="str">
        <f>VLOOKUP(orders[[#This Row],[product_id]],Products!A:C,3,0)</f>
        <v>Appliances</v>
      </c>
      <c r="G3939">
        <v>3</v>
      </c>
      <c r="H3939" s="6">
        <v>5.9126024864064777E-2</v>
      </c>
      <c r="I3939" s="2">
        <f>VLOOKUP($E3939,
Products!$A$1:$F$201,MATCH(Orders!I$1,Products!$A$1:$F$1,0),0)</f>
        <v>25631.29637331214</v>
      </c>
      <c r="J3939" s="2">
        <f>VLOOKUP($E3939,
Products!$A$1:$F$201,MATCH(Orders!J$1,Products!$A$1:$F$1,0),0)</f>
        <v>17692.643397044121</v>
      </c>
    </row>
    <row r="3940" spans="1:10">
      <c r="A3940">
        <v>3939</v>
      </c>
      <c r="B3940" s="4">
        <v>44936</v>
      </c>
      <c r="C3940" s="10">
        <f>DATE(YEAR(orders[[#This Row],[order_date]]), MONTH(orders[[#This Row],[order_date]]), 1)</f>
        <v>44927</v>
      </c>
      <c r="D3940" t="s">
        <v>1197</v>
      </c>
      <c r="E3940" t="s">
        <v>675</v>
      </c>
      <c r="F3940" t="str">
        <f>VLOOKUP(orders[[#This Row],[product_id]],Products!A:C,3,0)</f>
        <v>Appliances</v>
      </c>
      <c r="G3940">
        <v>2</v>
      </c>
      <c r="H3940" s="6">
        <v>0.10065898150569645</v>
      </c>
      <c r="I3940" s="2">
        <f>VLOOKUP($E3940,
Products!$A$1:$F$201,MATCH(Orders!I$1,Products!$A$1:$F$1,0),0)</f>
        <v>23552.642442203069</v>
      </c>
      <c r="J3940" s="2">
        <f>VLOOKUP($E3940,
Products!$A$1:$F$201,MATCH(Orders!J$1,Products!$A$1:$F$1,0),0)</f>
        <v>17389.42325132497</v>
      </c>
    </row>
    <row r="3941" spans="1:10">
      <c r="A3941">
        <v>3940</v>
      </c>
      <c r="B3941" s="4">
        <v>45764</v>
      </c>
      <c r="C3941" s="10">
        <f>DATE(YEAR(orders[[#This Row],[order_date]]), MONTH(orders[[#This Row],[order_date]]), 1)</f>
        <v>45748</v>
      </c>
      <c r="D3941" t="s">
        <v>3089</v>
      </c>
      <c r="E3941" t="s">
        <v>598</v>
      </c>
      <c r="F3941" t="str">
        <f>VLOOKUP(orders[[#This Row],[product_id]],Products!A:C,3,0)</f>
        <v>Appliances</v>
      </c>
      <c r="G3941">
        <v>3</v>
      </c>
      <c r="H3941" s="6">
        <v>8.9083410599576127E-2</v>
      </c>
      <c r="I3941" s="2">
        <f>VLOOKUP($E3941,
Products!$A$1:$F$201,MATCH(Orders!I$1,Products!$A$1:$F$1,0),0)</f>
        <v>5641.6789233526652</v>
      </c>
      <c r="J3941" s="2">
        <f>VLOOKUP($E3941,
Products!$A$1:$F$201,MATCH(Orders!J$1,Products!$A$1:$F$1,0),0)</f>
        <v>4031.2473685481059</v>
      </c>
    </row>
    <row r="3942" spans="1:10">
      <c r="A3942">
        <v>3941</v>
      </c>
      <c r="B3942" s="4">
        <v>45914</v>
      </c>
      <c r="C3942" s="10">
        <f>DATE(YEAR(orders[[#This Row],[order_date]]), MONTH(orders[[#This Row],[order_date]]), 1)</f>
        <v>45901</v>
      </c>
      <c r="D3942" t="s">
        <v>2267</v>
      </c>
      <c r="E3942" t="s">
        <v>688</v>
      </c>
      <c r="F3942" t="str">
        <f>VLOOKUP(orders[[#This Row],[product_id]],Products!A:C,3,0)</f>
        <v>Appliances</v>
      </c>
      <c r="G3942">
        <v>1</v>
      </c>
      <c r="H3942" s="6">
        <v>5.3572329449689197E-2</v>
      </c>
      <c r="I3942" s="2">
        <f>VLOOKUP($E3942,
Products!$A$1:$F$201,MATCH(Orders!I$1,Products!$A$1:$F$1,0),0)</f>
        <v>5983.6860426434141</v>
      </c>
      <c r="J3942" s="2">
        <f>VLOOKUP($E3942,
Products!$A$1:$F$201,MATCH(Orders!J$1,Products!$A$1:$F$1,0),0)</f>
        <v>3911.563059036529</v>
      </c>
    </row>
    <row r="3943" spans="1:10">
      <c r="A3943">
        <v>3942</v>
      </c>
      <c r="B3943" s="4">
        <v>45551</v>
      </c>
      <c r="C3943" s="10">
        <f>DATE(YEAR(orders[[#This Row],[order_date]]), MONTH(orders[[#This Row],[order_date]]), 1)</f>
        <v>45536</v>
      </c>
      <c r="D3943" t="s">
        <v>2136</v>
      </c>
      <c r="E3943" t="s">
        <v>682</v>
      </c>
      <c r="F3943" t="str">
        <f>VLOOKUP(orders[[#This Row],[product_id]],Products!A:C,3,0)</f>
        <v>Electronics</v>
      </c>
      <c r="G3943">
        <v>2</v>
      </c>
      <c r="H3943" s="6">
        <v>0.12117661485219951</v>
      </c>
      <c r="I3943" s="2">
        <f>VLOOKUP($E3943,
Products!$A$1:$F$201,MATCH(Orders!I$1,Products!$A$1:$F$1,0),0)</f>
        <v>32533.33990892916</v>
      </c>
      <c r="J3943" s="2">
        <f>VLOOKUP($E3943,
Products!$A$1:$F$201,MATCH(Orders!J$1,Products!$A$1:$F$1,0),0)</f>
        <v>22734.712471507952</v>
      </c>
    </row>
    <row r="3944" spans="1:10">
      <c r="A3944">
        <v>3943</v>
      </c>
      <c r="B3944" s="4">
        <v>44956</v>
      </c>
      <c r="C3944" s="10">
        <f>DATE(YEAR(orders[[#This Row],[order_date]]), MONTH(orders[[#This Row],[order_date]]), 1)</f>
        <v>44927</v>
      </c>
      <c r="D3944" t="s">
        <v>1338</v>
      </c>
      <c r="E3944" t="s">
        <v>604</v>
      </c>
      <c r="F3944" t="str">
        <f>VLOOKUP(orders[[#This Row],[product_id]],Products!A:C,3,0)</f>
        <v>Appliances</v>
      </c>
      <c r="G3944">
        <v>1</v>
      </c>
      <c r="H3944" s="6">
        <v>0.14401578385123065</v>
      </c>
      <c r="I3944" s="2">
        <f>VLOOKUP($E3944,
Products!$A$1:$F$201,MATCH(Orders!I$1,Products!$A$1:$F$1,0),0)</f>
        <v>2087.687835040248</v>
      </c>
      <c r="J3944" s="2">
        <f>VLOOKUP($E3944,
Products!$A$1:$F$201,MATCH(Orders!J$1,Products!$A$1:$F$1,0),0)</f>
        <v>1450.1823074928161</v>
      </c>
    </row>
    <row r="3945" spans="1:10">
      <c r="A3945">
        <v>3944</v>
      </c>
      <c r="B3945" s="4">
        <v>45054</v>
      </c>
      <c r="C3945" s="10">
        <f>DATE(YEAR(orders[[#This Row],[order_date]]), MONTH(orders[[#This Row],[order_date]]), 1)</f>
        <v>45047</v>
      </c>
      <c r="D3945" t="s">
        <v>2018</v>
      </c>
      <c r="E3945" t="s">
        <v>604</v>
      </c>
      <c r="F3945" t="str">
        <f>VLOOKUP(orders[[#This Row],[product_id]],Products!A:C,3,0)</f>
        <v>Appliances</v>
      </c>
      <c r="G3945">
        <v>3</v>
      </c>
      <c r="H3945" s="6">
        <v>0.13504094271253833</v>
      </c>
      <c r="I3945" s="2">
        <f>VLOOKUP($E3945,
Products!$A$1:$F$201,MATCH(Orders!I$1,Products!$A$1:$F$1,0),0)</f>
        <v>2087.687835040248</v>
      </c>
      <c r="J3945" s="2">
        <f>VLOOKUP($E3945,
Products!$A$1:$F$201,MATCH(Orders!J$1,Products!$A$1:$F$1,0),0)</f>
        <v>1450.1823074928161</v>
      </c>
    </row>
    <row r="3946" spans="1:10">
      <c r="A3946">
        <v>3945</v>
      </c>
      <c r="B3946" s="4">
        <v>45347</v>
      </c>
      <c r="C3946" s="10">
        <f>DATE(YEAR(orders[[#This Row],[order_date]]), MONTH(orders[[#This Row],[order_date]]), 1)</f>
        <v>45323</v>
      </c>
      <c r="D3946" t="s">
        <v>1067</v>
      </c>
      <c r="E3946" t="s">
        <v>535</v>
      </c>
      <c r="F3946" t="str">
        <f>VLOOKUP(orders[[#This Row],[product_id]],Products!A:C,3,0)</f>
        <v>Appliances</v>
      </c>
      <c r="G3946">
        <v>2</v>
      </c>
      <c r="H3946" s="6">
        <v>7.8052010715068745E-2</v>
      </c>
      <c r="I3946" s="2">
        <f>VLOOKUP($E3946,
Products!$A$1:$F$201,MATCH(Orders!I$1,Products!$A$1:$F$1,0),0)</f>
        <v>25188.460642954858</v>
      </c>
      <c r="J3946" s="2">
        <f>VLOOKUP($E3946,
Products!$A$1:$F$201,MATCH(Orders!J$1,Products!$A$1:$F$1,0),0)</f>
        <v>18873.341689191599</v>
      </c>
    </row>
    <row r="3947" spans="1:10">
      <c r="A3947">
        <v>3946</v>
      </c>
      <c r="B3947" s="4">
        <v>46005</v>
      </c>
      <c r="C3947" s="10">
        <f>DATE(YEAR(orders[[#This Row],[order_date]]), MONTH(orders[[#This Row],[order_date]]), 1)</f>
        <v>45992</v>
      </c>
      <c r="D3947" t="s">
        <v>2170</v>
      </c>
      <c r="E3947" t="s">
        <v>540</v>
      </c>
      <c r="F3947" t="str">
        <f>VLOOKUP(orders[[#This Row],[product_id]],Products!A:C,3,0)</f>
        <v>Electronics</v>
      </c>
      <c r="G3947">
        <v>1</v>
      </c>
      <c r="H3947" s="6">
        <v>0.13451028398478543</v>
      </c>
      <c r="I3947" s="2">
        <f>VLOOKUP($E3947,
Products!$A$1:$F$201,MATCH(Orders!I$1,Products!$A$1:$F$1,0),0)</f>
        <v>27903.66571841111</v>
      </c>
      <c r="J3947" s="2">
        <f>VLOOKUP($E3947,
Products!$A$1:$F$201,MATCH(Orders!J$1,Products!$A$1:$F$1,0),0)</f>
        <v>20363.814715502049</v>
      </c>
    </row>
    <row r="3948" spans="1:10">
      <c r="A3948">
        <v>3947</v>
      </c>
      <c r="B3948" s="4">
        <v>45231</v>
      </c>
      <c r="C3948" s="10">
        <f>DATE(YEAR(orders[[#This Row],[order_date]]), MONTH(orders[[#This Row],[order_date]]), 1)</f>
        <v>45231</v>
      </c>
      <c r="D3948" t="s">
        <v>3807</v>
      </c>
      <c r="E3948" t="s">
        <v>568</v>
      </c>
      <c r="F3948" t="str">
        <f>VLOOKUP(orders[[#This Row],[product_id]],Products!A:C,3,0)</f>
        <v>Electronics</v>
      </c>
      <c r="G3948">
        <v>1</v>
      </c>
      <c r="H3948" s="6">
        <v>0.22980479810699553</v>
      </c>
      <c r="I3948" s="2">
        <f>VLOOKUP($E3948,
Products!$A$1:$F$201,MATCH(Orders!I$1,Products!$A$1:$F$1,0),0)</f>
        <v>21702.72353355262</v>
      </c>
      <c r="J3948" s="2">
        <f>VLOOKUP($E3948,
Products!$A$1:$F$201,MATCH(Orders!J$1,Products!$A$1:$F$1,0),0)</f>
        <v>17244.710704747551</v>
      </c>
    </row>
    <row r="3949" spans="1:10">
      <c r="A3949">
        <v>3948</v>
      </c>
      <c r="B3949" s="4">
        <v>45472</v>
      </c>
      <c r="C3949" s="10">
        <f>DATE(YEAR(orders[[#This Row],[order_date]]), MONTH(orders[[#This Row],[order_date]]), 1)</f>
        <v>45444</v>
      </c>
      <c r="D3949" t="s">
        <v>1624</v>
      </c>
      <c r="E3949" t="s">
        <v>655</v>
      </c>
      <c r="F3949" t="str">
        <f>VLOOKUP(orders[[#This Row],[product_id]],Products!A:C,3,0)</f>
        <v>Appliances</v>
      </c>
      <c r="G3949">
        <v>1</v>
      </c>
      <c r="H3949" s="6">
        <v>7.8151240982991407E-2</v>
      </c>
      <c r="I3949" s="2">
        <f>VLOOKUP($E3949,
Products!$A$1:$F$201,MATCH(Orders!I$1,Products!$A$1:$F$1,0),0)</f>
        <v>24072.170529057032</v>
      </c>
      <c r="J3949" s="2">
        <f>VLOOKUP($E3949,
Products!$A$1:$F$201,MATCH(Orders!J$1,Products!$A$1:$F$1,0),0)</f>
        <v>16358.626370717549</v>
      </c>
    </row>
    <row r="3950" spans="1:10">
      <c r="A3950">
        <v>3949</v>
      </c>
      <c r="B3950" s="4">
        <v>44948</v>
      </c>
      <c r="C3950" s="10">
        <f>DATE(YEAR(orders[[#This Row],[order_date]]), MONTH(orders[[#This Row],[order_date]]), 1)</f>
        <v>44927</v>
      </c>
      <c r="D3950" t="s">
        <v>4491</v>
      </c>
      <c r="E3950" t="s">
        <v>676</v>
      </c>
      <c r="F3950" t="str">
        <f>VLOOKUP(orders[[#This Row],[product_id]],Products!A:C,3,0)</f>
        <v>Electronics</v>
      </c>
      <c r="G3950">
        <v>2</v>
      </c>
      <c r="H3950" s="6">
        <v>0.13328474137686117</v>
      </c>
      <c r="I3950" s="2">
        <f>VLOOKUP($E3950,
Products!$A$1:$F$201,MATCH(Orders!I$1,Products!$A$1:$F$1,0),0)</f>
        <v>30008.64884218746</v>
      </c>
      <c r="J3950" s="2">
        <f>VLOOKUP($E3950,
Products!$A$1:$F$201,MATCH(Orders!J$1,Products!$A$1:$F$1,0),0)</f>
        <v>19907.2372539471</v>
      </c>
    </row>
    <row r="3951" spans="1:10">
      <c r="A3951">
        <v>3950</v>
      </c>
      <c r="B3951" s="4">
        <v>45317</v>
      </c>
      <c r="C3951" s="10">
        <f>DATE(YEAR(orders[[#This Row],[order_date]]), MONTH(orders[[#This Row],[order_date]]), 1)</f>
        <v>45292</v>
      </c>
      <c r="D3951" t="s">
        <v>1599</v>
      </c>
      <c r="E3951" t="s">
        <v>533</v>
      </c>
      <c r="F3951" t="str">
        <f>VLOOKUP(orders[[#This Row],[product_id]],Products!A:C,3,0)</f>
        <v>Electronics</v>
      </c>
      <c r="G3951">
        <v>1</v>
      </c>
      <c r="H3951" s="6">
        <v>0.14563549430010236</v>
      </c>
      <c r="I3951" s="2">
        <f>VLOOKUP($E3951,
Products!$A$1:$F$201,MATCH(Orders!I$1,Products!$A$1:$F$1,0),0)</f>
        <v>28589.802369332661</v>
      </c>
      <c r="J3951" s="2">
        <f>VLOOKUP($E3951,
Products!$A$1:$F$201,MATCH(Orders!J$1,Products!$A$1:$F$1,0),0)</f>
        <v>21212.93445492295</v>
      </c>
    </row>
    <row r="3952" spans="1:10">
      <c r="A3952">
        <v>3951</v>
      </c>
      <c r="B3952" s="4">
        <v>45543</v>
      </c>
      <c r="C3952" s="10">
        <f>DATE(YEAR(orders[[#This Row],[order_date]]), MONTH(orders[[#This Row],[order_date]]), 1)</f>
        <v>45536</v>
      </c>
      <c r="D3952" t="s">
        <v>4325</v>
      </c>
      <c r="E3952" t="s">
        <v>651</v>
      </c>
      <c r="F3952" t="str">
        <f>VLOOKUP(orders[[#This Row],[product_id]],Products!A:C,3,0)</f>
        <v>Electronics</v>
      </c>
      <c r="G3952">
        <v>2</v>
      </c>
      <c r="H3952" s="6">
        <v>0.20613308399009686</v>
      </c>
      <c r="I3952" s="2">
        <f>VLOOKUP($E3952,
Products!$A$1:$F$201,MATCH(Orders!I$1,Products!$A$1:$F$1,0),0)</f>
        <v>28622.091542973511</v>
      </c>
      <c r="J3952" s="2">
        <f>VLOOKUP($E3952,
Products!$A$1:$F$201,MATCH(Orders!J$1,Products!$A$1:$F$1,0),0)</f>
        <v>19327.527634039769</v>
      </c>
    </row>
    <row r="3953" spans="1:10">
      <c r="A3953">
        <v>3952</v>
      </c>
      <c r="B3953" s="4">
        <v>45075</v>
      </c>
      <c r="C3953" s="10">
        <f>DATE(YEAR(orders[[#This Row],[order_date]]), MONTH(orders[[#This Row],[order_date]]), 1)</f>
        <v>45047</v>
      </c>
      <c r="D3953" t="s">
        <v>3390</v>
      </c>
      <c r="E3953" t="s">
        <v>537</v>
      </c>
      <c r="F3953" t="str">
        <f>VLOOKUP(orders[[#This Row],[product_id]],Products!A:C,3,0)</f>
        <v>Electronics</v>
      </c>
      <c r="G3953">
        <v>3</v>
      </c>
      <c r="H3953" s="6">
        <v>0.17878228391113873</v>
      </c>
      <c r="I3953" s="2">
        <f>VLOOKUP($E3953,
Products!$A$1:$F$201,MATCH(Orders!I$1,Products!$A$1:$F$1,0),0)</f>
        <v>31703.831103033539</v>
      </c>
      <c r="J3953" s="2">
        <f>VLOOKUP($E3953,
Products!$A$1:$F$201,MATCH(Orders!J$1,Products!$A$1:$F$1,0),0)</f>
        <v>24504.340558054781</v>
      </c>
    </row>
    <row r="3954" spans="1:10">
      <c r="A3954">
        <v>3953</v>
      </c>
      <c r="B3954" s="4">
        <v>45225</v>
      </c>
      <c r="C3954" s="10">
        <f>DATE(YEAR(orders[[#This Row],[order_date]]), MONTH(orders[[#This Row],[order_date]]), 1)</f>
        <v>45200</v>
      </c>
      <c r="D3954" t="s">
        <v>1952</v>
      </c>
      <c r="E3954" t="s">
        <v>574</v>
      </c>
      <c r="F3954" t="str">
        <f>VLOOKUP(orders[[#This Row],[product_id]],Products!A:C,3,0)</f>
        <v>Electronics</v>
      </c>
      <c r="G3954">
        <v>1</v>
      </c>
      <c r="H3954" s="6">
        <v>0.11612089080471109</v>
      </c>
      <c r="I3954" s="2">
        <f>VLOOKUP($E3954,
Products!$A$1:$F$201,MATCH(Orders!I$1,Products!$A$1:$F$1,0),0)</f>
        <v>30824.427673567101</v>
      </c>
      <c r="J3954" s="2">
        <f>VLOOKUP($E3954,
Products!$A$1:$F$201,MATCH(Orders!J$1,Products!$A$1:$F$1,0),0)</f>
        <v>20473.07476940487</v>
      </c>
    </row>
    <row r="3955" spans="1:10">
      <c r="A3955">
        <v>3954</v>
      </c>
      <c r="B3955" s="4">
        <v>45098</v>
      </c>
      <c r="C3955" s="10">
        <f>DATE(YEAR(orders[[#This Row],[order_date]]), MONTH(orders[[#This Row],[order_date]]), 1)</f>
        <v>45078</v>
      </c>
      <c r="D3955" t="s">
        <v>1452</v>
      </c>
      <c r="E3955" t="s">
        <v>687</v>
      </c>
      <c r="F3955" t="str">
        <f>VLOOKUP(orders[[#This Row],[product_id]],Products!A:C,3,0)</f>
        <v>Electronics</v>
      </c>
      <c r="G3955">
        <v>3</v>
      </c>
      <c r="H3955" s="6">
        <v>0.1205589871833159</v>
      </c>
      <c r="I3955" s="2">
        <f>VLOOKUP($E3955,
Products!$A$1:$F$201,MATCH(Orders!I$1,Products!$A$1:$F$1,0),0)</f>
        <v>12143.737276429891</v>
      </c>
      <c r="J3955" s="2">
        <f>VLOOKUP($E3955,
Products!$A$1:$F$201,MATCH(Orders!J$1,Products!$A$1:$F$1,0),0)</f>
        <v>9077.1957392673976</v>
      </c>
    </row>
    <row r="3956" spans="1:10">
      <c r="A3956">
        <v>3955</v>
      </c>
      <c r="B3956" s="4">
        <v>44973</v>
      </c>
      <c r="C3956" s="10">
        <f>DATE(YEAR(orders[[#This Row],[order_date]]), MONTH(orders[[#This Row],[order_date]]), 1)</f>
        <v>44958</v>
      </c>
      <c r="D3956" t="s">
        <v>1853</v>
      </c>
      <c r="E3956" t="s">
        <v>667</v>
      </c>
      <c r="F3956" t="str">
        <f>VLOOKUP(orders[[#This Row],[product_id]],Products!A:C,3,0)</f>
        <v>Electronics</v>
      </c>
      <c r="G3956">
        <v>2</v>
      </c>
      <c r="H3956" s="6">
        <v>0.15677860473771155</v>
      </c>
      <c r="I3956" s="2">
        <f>VLOOKUP($E3956,
Products!$A$1:$F$201,MATCH(Orders!I$1,Products!$A$1:$F$1,0),0)</f>
        <v>2491.507056421975</v>
      </c>
      <c r="J3956" s="2">
        <f>VLOOKUP($E3956,
Products!$A$1:$F$201,MATCH(Orders!J$1,Products!$A$1:$F$1,0),0)</f>
        <v>1871.4408177277719</v>
      </c>
    </row>
    <row r="3957" spans="1:10">
      <c r="A3957">
        <v>3956</v>
      </c>
      <c r="B3957" s="4">
        <v>45552</v>
      </c>
      <c r="C3957" s="10">
        <f>DATE(YEAR(orders[[#This Row],[order_date]]), MONTH(orders[[#This Row],[order_date]]), 1)</f>
        <v>45536</v>
      </c>
      <c r="D3957" t="s">
        <v>3436</v>
      </c>
      <c r="E3957" t="s">
        <v>664</v>
      </c>
      <c r="F3957" t="str">
        <f>VLOOKUP(orders[[#This Row],[product_id]],Products!A:C,3,0)</f>
        <v>Appliances</v>
      </c>
      <c r="G3957">
        <v>2</v>
      </c>
      <c r="H3957" s="6">
        <v>5.5188056411218323E-2</v>
      </c>
      <c r="I3957" s="2">
        <f>VLOOKUP($E3957,
Products!$A$1:$F$201,MATCH(Orders!I$1,Products!$A$1:$F$1,0),0)</f>
        <v>2181.6314584966208</v>
      </c>
      <c r="J3957" s="2">
        <f>VLOOKUP($E3957,
Products!$A$1:$F$201,MATCH(Orders!J$1,Products!$A$1:$F$1,0),0)</f>
        <v>1607.5776178781809</v>
      </c>
    </row>
    <row r="3958" spans="1:10">
      <c r="A3958">
        <v>3957</v>
      </c>
      <c r="B3958" s="4">
        <v>45133</v>
      </c>
      <c r="C3958" s="10">
        <f>DATE(YEAR(orders[[#This Row],[order_date]]), MONTH(orders[[#This Row],[order_date]]), 1)</f>
        <v>45108</v>
      </c>
      <c r="D3958" t="s">
        <v>1708</v>
      </c>
      <c r="E3958" t="s">
        <v>615</v>
      </c>
      <c r="F3958" t="str">
        <f>VLOOKUP(orders[[#This Row],[product_id]],Products!A:C,3,0)</f>
        <v>Electronics</v>
      </c>
      <c r="G3958">
        <v>2</v>
      </c>
      <c r="H3958" s="6">
        <v>0.22776024760769781</v>
      </c>
      <c r="I3958" s="2">
        <f>VLOOKUP($E3958,
Products!$A$1:$F$201,MATCH(Orders!I$1,Products!$A$1:$F$1,0),0)</f>
        <v>31155.43680046549</v>
      </c>
      <c r="J3958" s="2">
        <f>VLOOKUP($E3958,
Products!$A$1:$F$201,MATCH(Orders!J$1,Products!$A$1:$F$1,0),0)</f>
        <v>22320.078602545669</v>
      </c>
    </row>
    <row r="3959" spans="1:10">
      <c r="A3959">
        <v>3958</v>
      </c>
      <c r="B3959" s="4">
        <v>45379</v>
      </c>
      <c r="C3959" s="10">
        <f>DATE(YEAR(orders[[#This Row],[order_date]]), MONTH(orders[[#This Row],[order_date]]), 1)</f>
        <v>45352</v>
      </c>
      <c r="D3959" t="s">
        <v>2727</v>
      </c>
      <c r="E3959" t="s">
        <v>602</v>
      </c>
      <c r="F3959" t="str">
        <f>VLOOKUP(orders[[#This Row],[product_id]],Products!A:C,3,0)</f>
        <v>Appliances</v>
      </c>
      <c r="G3959">
        <v>1</v>
      </c>
      <c r="H3959" s="6">
        <v>0.10983292711376653</v>
      </c>
      <c r="I3959" s="2">
        <f>VLOOKUP($E3959,
Products!$A$1:$F$201,MATCH(Orders!I$1,Products!$A$1:$F$1,0),0)</f>
        <v>22834.95547197924</v>
      </c>
      <c r="J3959" s="2">
        <f>VLOOKUP($E3959,
Products!$A$1:$F$201,MATCH(Orders!J$1,Products!$A$1:$F$1,0),0)</f>
        <v>17972.460052660601</v>
      </c>
    </row>
    <row r="3960" spans="1:10">
      <c r="A3960">
        <v>3959</v>
      </c>
      <c r="B3960" s="4">
        <v>45851</v>
      </c>
      <c r="C3960" s="10">
        <f>DATE(YEAR(orders[[#This Row],[order_date]]), MONTH(orders[[#This Row],[order_date]]), 1)</f>
        <v>45839</v>
      </c>
      <c r="D3960" t="s">
        <v>1712</v>
      </c>
      <c r="E3960" t="s">
        <v>637</v>
      </c>
      <c r="F3960" t="str">
        <f>VLOOKUP(orders[[#This Row],[product_id]],Products!A:C,3,0)</f>
        <v>Electronics</v>
      </c>
      <c r="G3960">
        <v>2</v>
      </c>
      <c r="H3960" s="6">
        <v>0.1280074568525697</v>
      </c>
      <c r="I3960" s="2">
        <f>VLOOKUP($E3960,
Products!$A$1:$F$201,MATCH(Orders!I$1,Products!$A$1:$F$1,0),0)</f>
        <v>2722.8882486231741</v>
      </c>
      <c r="J3960" s="2">
        <f>VLOOKUP($E3960,
Products!$A$1:$F$201,MATCH(Orders!J$1,Products!$A$1:$F$1,0),0)</f>
        <v>2155.455197032014</v>
      </c>
    </row>
    <row r="3961" spans="1:10">
      <c r="A3961">
        <v>3960</v>
      </c>
      <c r="B3961" s="4">
        <v>45680</v>
      </c>
      <c r="C3961" s="10">
        <f>DATE(YEAR(orders[[#This Row],[order_date]]), MONTH(orders[[#This Row],[order_date]]), 1)</f>
        <v>45658</v>
      </c>
      <c r="D3961" t="s">
        <v>3446</v>
      </c>
      <c r="E3961" t="s">
        <v>647</v>
      </c>
      <c r="F3961" t="str">
        <f>VLOOKUP(orders[[#This Row],[product_id]],Products!A:C,3,0)</f>
        <v>Electronics</v>
      </c>
      <c r="G3961">
        <v>2</v>
      </c>
      <c r="H3961" s="6">
        <v>0.10425142752692511</v>
      </c>
      <c r="I3961" s="2">
        <f>VLOOKUP($E3961,
Products!$A$1:$F$201,MATCH(Orders!I$1,Products!$A$1:$F$1,0),0)</f>
        <v>23187.883920109041</v>
      </c>
      <c r="J3961" s="2">
        <f>VLOOKUP($E3961,
Products!$A$1:$F$201,MATCH(Orders!J$1,Products!$A$1:$F$1,0),0)</f>
        <v>16217.564081273829</v>
      </c>
    </row>
    <row r="3962" spans="1:10">
      <c r="A3962">
        <v>3961</v>
      </c>
      <c r="B3962" s="4">
        <v>45634</v>
      </c>
      <c r="C3962" s="10">
        <f>DATE(YEAR(orders[[#This Row],[order_date]]), MONTH(orders[[#This Row],[order_date]]), 1)</f>
        <v>45627</v>
      </c>
      <c r="D3962" t="s">
        <v>920</v>
      </c>
      <c r="E3962" t="s">
        <v>520</v>
      </c>
      <c r="F3962" t="str">
        <f>VLOOKUP(orders[[#This Row],[product_id]],Products!A:C,3,0)</f>
        <v>Electronics</v>
      </c>
      <c r="G3962">
        <v>1</v>
      </c>
      <c r="H3962" s="6">
        <v>0.11535466998229019</v>
      </c>
      <c r="I3962" s="2">
        <f>VLOOKUP($E3962,
Products!$A$1:$F$201,MATCH(Orders!I$1,Products!$A$1:$F$1,0),0)</f>
        <v>19053.584916305819</v>
      </c>
      <c r="J3962" s="2">
        <f>VLOOKUP($E3962,
Products!$A$1:$F$201,MATCH(Orders!J$1,Products!$A$1:$F$1,0),0)</f>
        <v>13248.74841276826</v>
      </c>
    </row>
    <row r="3963" spans="1:10">
      <c r="A3963">
        <v>3962</v>
      </c>
      <c r="B3963" s="4">
        <v>45935</v>
      </c>
      <c r="C3963" s="10">
        <f>DATE(YEAR(orders[[#This Row],[order_date]]), MONTH(orders[[#This Row],[order_date]]), 1)</f>
        <v>45931</v>
      </c>
      <c r="D3963" t="s">
        <v>2871</v>
      </c>
      <c r="E3963" t="s">
        <v>693</v>
      </c>
      <c r="F3963" t="str">
        <f>VLOOKUP(orders[[#This Row],[product_id]],Products!A:C,3,0)</f>
        <v>Appliances</v>
      </c>
      <c r="G3963">
        <v>1</v>
      </c>
      <c r="H3963" s="6">
        <v>0.13678824197475387</v>
      </c>
      <c r="I3963" s="2">
        <f>VLOOKUP($E3963,
Products!$A$1:$F$201,MATCH(Orders!I$1,Products!$A$1:$F$1,0),0)</f>
        <v>2037.67513915007</v>
      </c>
      <c r="J3963" s="2">
        <f>VLOOKUP($E3963,
Products!$A$1:$F$201,MATCH(Orders!J$1,Products!$A$1:$F$1,0),0)</f>
        <v>1374.1566876520769</v>
      </c>
    </row>
    <row r="3964" spans="1:10">
      <c r="A3964">
        <v>3963</v>
      </c>
      <c r="B3964" s="4">
        <v>45602</v>
      </c>
      <c r="C3964" s="10">
        <f>DATE(YEAR(orders[[#This Row],[order_date]]), MONTH(orders[[#This Row],[order_date]]), 1)</f>
        <v>45597</v>
      </c>
      <c r="D3964" t="s">
        <v>932</v>
      </c>
      <c r="E3964" t="s">
        <v>525</v>
      </c>
      <c r="F3964" t="str">
        <f>VLOOKUP(orders[[#This Row],[product_id]],Products!A:C,3,0)</f>
        <v>Electronics</v>
      </c>
      <c r="G3964">
        <v>2</v>
      </c>
      <c r="H3964" s="6">
        <v>0.22706548303708743</v>
      </c>
      <c r="I3964" s="2">
        <f>VLOOKUP($E3964,
Products!$A$1:$F$201,MATCH(Orders!I$1,Products!$A$1:$F$1,0),0)</f>
        <v>2441.7405612875209</v>
      </c>
      <c r="J3964" s="2">
        <f>VLOOKUP($E3964,
Products!$A$1:$F$201,MATCH(Orders!J$1,Products!$A$1:$F$1,0),0)</f>
        <v>1934.1373706011941</v>
      </c>
    </row>
    <row r="3965" spans="1:10">
      <c r="A3965">
        <v>3964</v>
      </c>
      <c r="B3965" s="4">
        <v>45781</v>
      </c>
      <c r="C3965" s="10">
        <f>DATE(YEAR(orders[[#This Row],[order_date]]), MONTH(orders[[#This Row],[order_date]]), 1)</f>
        <v>45778</v>
      </c>
      <c r="D3965" t="s">
        <v>1596</v>
      </c>
      <c r="E3965" t="s">
        <v>525</v>
      </c>
      <c r="F3965" t="str">
        <f>VLOOKUP(orders[[#This Row],[product_id]],Products!A:C,3,0)</f>
        <v>Electronics</v>
      </c>
      <c r="G3965">
        <v>1</v>
      </c>
      <c r="H3965" s="6">
        <v>0.21738181705926871</v>
      </c>
      <c r="I3965" s="2">
        <f>VLOOKUP($E3965,
Products!$A$1:$F$201,MATCH(Orders!I$1,Products!$A$1:$F$1,0),0)</f>
        <v>2441.7405612875209</v>
      </c>
      <c r="J3965" s="2">
        <f>VLOOKUP($E3965,
Products!$A$1:$F$201,MATCH(Orders!J$1,Products!$A$1:$F$1,0),0)</f>
        <v>1934.1373706011941</v>
      </c>
    </row>
    <row r="3966" spans="1:10">
      <c r="A3966">
        <v>3965</v>
      </c>
      <c r="B3966" s="4">
        <v>45709</v>
      </c>
      <c r="C3966" s="10">
        <f>DATE(YEAR(orders[[#This Row],[order_date]]), MONTH(orders[[#This Row],[order_date]]), 1)</f>
        <v>45689</v>
      </c>
      <c r="D3966" t="s">
        <v>3197</v>
      </c>
      <c r="E3966" t="s">
        <v>682</v>
      </c>
      <c r="F3966" t="str">
        <f>VLOOKUP(orders[[#This Row],[product_id]],Products!A:C,3,0)</f>
        <v>Electronics</v>
      </c>
      <c r="G3966">
        <v>1</v>
      </c>
      <c r="H3966" s="6">
        <v>0.2184814107588488</v>
      </c>
      <c r="I3966" s="2">
        <f>VLOOKUP($E3966,
Products!$A$1:$F$201,MATCH(Orders!I$1,Products!$A$1:$F$1,0),0)</f>
        <v>32533.33990892916</v>
      </c>
      <c r="J3966" s="2">
        <f>VLOOKUP($E3966,
Products!$A$1:$F$201,MATCH(Orders!J$1,Products!$A$1:$F$1,0),0)</f>
        <v>22734.712471507952</v>
      </c>
    </row>
    <row r="3967" spans="1:10">
      <c r="A3967">
        <v>3966</v>
      </c>
      <c r="B3967" s="4">
        <v>45610</v>
      </c>
      <c r="C3967" s="10">
        <f>DATE(YEAR(orders[[#This Row],[order_date]]), MONTH(orders[[#This Row],[order_date]]), 1)</f>
        <v>45597</v>
      </c>
      <c r="D3967" t="s">
        <v>3302</v>
      </c>
      <c r="E3967" t="s">
        <v>604</v>
      </c>
      <c r="F3967" t="str">
        <f>VLOOKUP(orders[[#This Row],[product_id]],Products!A:C,3,0)</f>
        <v>Appliances</v>
      </c>
      <c r="G3967">
        <v>3</v>
      </c>
      <c r="H3967" s="6">
        <v>0.14574656623769966</v>
      </c>
      <c r="I3967" s="2">
        <f>VLOOKUP($E3967,
Products!$A$1:$F$201,MATCH(Orders!I$1,Products!$A$1:$F$1,0),0)</f>
        <v>2087.687835040248</v>
      </c>
      <c r="J3967" s="2">
        <f>VLOOKUP($E3967,
Products!$A$1:$F$201,MATCH(Orders!J$1,Products!$A$1:$F$1,0),0)</f>
        <v>1450.1823074928161</v>
      </c>
    </row>
    <row r="3968" spans="1:10">
      <c r="A3968">
        <v>3967</v>
      </c>
      <c r="B3968" s="4">
        <v>45889</v>
      </c>
      <c r="C3968" s="10">
        <f>DATE(YEAR(orders[[#This Row],[order_date]]), MONTH(orders[[#This Row],[order_date]]), 1)</f>
        <v>45870</v>
      </c>
      <c r="D3968" t="s">
        <v>3582</v>
      </c>
      <c r="E3968" t="s">
        <v>573</v>
      </c>
      <c r="F3968" t="str">
        <f>VLOOKUP(orders[[#This Row],[product_id]],Products!A:C,3,0)</f>
        <v>Electronics</v>
      </c>
      <c r="G3968">
        <v>1</v>
      </c>
      <c r="H3968" s="6">
        <v>0.24836279705660627</v>
      </c>
      <c r="I3968" s="2">
        <f>VLOOKUP($E3968,
Products!$A$1:$F$201,MATCH(Orders!I$1,Products!$A$1:$F$1,0),0)</f>
        <v>30443.851050190449</v>
      </c>
      <c r="J3968" s="2">
        <f>VLOOKUP($E3968,
Products!$A$1:$F$201,MATCH(Orders!J$1,Products!$A$1:$F$1,0),0)</f>
        <v>21165.126268210519</v>
      </c>
    </row>
    <row r="3969" spans="1:10">
      <c r="A3969">
        <v>3968</v>
      </c>
      <c r="B3969" s="4">
        <v>45790</v>
      </c>
      <c r="C3969" s="10">
        <f>DATE(YEAR(orders[[#This Row],[order_date]]), MONTH(orders[[#This Row],[order_date]]), 1)</f>
        <v>45778</v>
      </c>
      <c r="D3969" t="s">
        <v>2337</v>
      </c>
      <c r="E3969" t="s">
        <v>523</v>
      </c>
      <c r="F3969" t="str">
        <f>VLOOKUP(orders[[#This Row],[product_id]],Products!A:C,3,0)</f>
        <v>Electronics</v>
      </c>
      <c r="G3969">
        <v>3</v>
      </c>
      <c r="H3969" s="6">
        <v>0.11296132558078029</v>
      </c>
      <c r="I3969" s="2">
        <f>VLOOKUP($E3969,
Products!$A$1:$F$201,MATCH(Orders!I$1,Products!$A$1:$F$1,0),0)</f>
        <v>27240.414518089601</v>
      </c>
      <c r="J3969" s="2">
        <f>VLOOKUP($E3969,
Products!$A$1:$F$201,MATCH(Orders!J$1,Products!$A$1:$F$1,0),0)</f>
        <v>21217.524617692769</v>
      </c>
    </row>
    <row r="3970" spans="1:10">
      <c r="A3970">
        <v>3969</v>
      </c>
      <c r="B3970" s="4">
        <v>45094</v>
      </c>
      <c r="C3970" s="10">
        <f>DATE(YEAR(orders[[#This Row],[order_date]]), MONTH(orders[[#This Row],[order_date]]), 1)</f>
        <v>45078</v>
      </c>
      <c r="D3970" t="s">
        <v>4409</v>
      </c>
      <c r="E3970" t="s">
        <v>657</v>
      </c>
      <c r="F3970" t="str">
        <f>VLOOKUP(orders[[#This Row],[product_id]],Products!A:C,3,0)</f>
        <v>Appliances</v>
      </c>
      <c r="G3970">
        <v>3</v>
      </c>
      <c r="H3970" s="6">
        <v>0.14290402825029441</v>
      </c>
      <c r="I3970" s="2">
        <f>VLOOKUP($E3970,
Products!$A$1:$F$201,MATCH(Orders!I$1,Products!$A$1:$F$1,0),0)</f>
        <v>6275.8669412443169</v>
      </c>
      <c r="J3970" s="2">
        <f>VLOOKUP($E3970,
Products!$A$1:$F$201,MATCH(Orders!J$1,Products!$A$1:$F$1,0),0)</f>
        <v>4742.5097602697688</v>
      </c>
    </row>
    <row r="3971" spans="1:10">
      <c r="A3971">
        <v>3970</v>
      </c>
      <c r="B3971" s="4">
        <v>45012</v>
      </c>
      <c r="C3971" s="10">
        <f>DATE(YEAR(orders[[#This Row],[order_date]]), MONTH(orders[[#This Row],[order_date]]), 1)</f>
        <v>44986</v>
      </c>
      <c r="D3971" t="s">
        <v>2732</v>
      </c>
      <c r="E3971" t="s">
        <v>660</v>
      </c>
      <c r="F3971" t="str">
        <f>VLOOKUP(orders[[#This Row],[product_id]],Products!A:C,3,0)</f>
        <v>Appliances</v>
      </c>
      <c r="G3971">
        <v>2</v>
      </c>
      <c r="H3971" s="6">
        <v>0.11186016476014826</v>
      </c>
      <c r="I3971" s="2">
        <f>VLOOKUP($E3971,
Products!$A$1:$F$201,MATCH(Orders!I$1,Products!$A$1:$F$1,0),0)</f>
        <v>25996.564605776519</v>
      </c>
      <c r="J3971" s="2">
        <f>VLOOKUP($E3971,
Products!$A$1:$F$201,MATCH(Orders!J$1,Products!$A$1:$F$1,0),0)</f>
        <v>20210.769869456319</v>
      </c>
    </row>
    <row r="3972" spans="1:10">
      <c r="A3972">
        <v>3971</v>
      </c>
      <c r="B3972" s="4">
        <v>45775</v>
      </c>
      <c r="C3972" s="10">
        <f>DATE(YEAR(orders[[#This Row],[order_date]]), MONTH(orders[[#This Row],[order_date]]), 1)</f>
        <v>45748</v>
      </c>
      <c r="D3972" t="s">
        <v>2166</v>
      </c>
      <c r="E3972" t="s">
        <v>538</v>
      </c>
      <c r="F3972" t="str">
        <f>VLOOKUP(orders[[#This Row],[product_id]],Products!A:C,3,0)</f>
        <v>Electronics</v>
      </c>
      <c r="G3972">
        <v>1</v>
      </c>
      <c r="H3972" s="6">
        <v>0.14012979341037585</v>
      </c>
      <c r="I3972" s="2">
        <f>VLOOKUP($E3972,
Products!$A$1:$F$201,MATCH(Orders!I$1,Products!$A$1:$F$1,0),0)</f>
        <v>29368.843697269542</v>
      </c>
      <c r="J3972" s="2">
        <f>VLOOKUP($E3972,
Products!$A$1:$F$201,MATCH(Orders!J$1,Products!$A$1:$F$1,0),0)</f>
        <v>23079.13344123889</v>
      </c>
    </row>
    <row r="3973" spans="1:10">
      <c r="A3973">
        <v>3972</v>
      </c>
      <c r="B3973" s="4">
        <v>46001</v>
      </c>
      <c r="C3973" s="10">
        <f>DATE(YEAR(orders[[#This Row],[order_date]]), MONTH(orders[[#This Row],[order_date]]), 1)</f>
        <v>45992</v>
      </c>
      <c r="D3973" t="s">
        <v>717</v>
      </c>
      <c r="E3973" t="s">
        <v>630</v>
      </c>
      <c r="F3973" t="str">
        <f>VLOOKUP(orders[[#This Row],[product_id]],Products!A:C,3,0)</f>
        <v>Electronics</v>
      </c>
      <c r="G3973">
        <v>2</v>
      </c>
      <c r="H3973" s="6">
        <v>0.17431210552756055</v>
      </c>
      <c r="I3973" s="2">
        <f>VLOOKUP($E3973,
Products!$A$1:$F$201,MATCH(Orders!I$1,Products!$A$1:$F$1,0),0)</f>
        <v>20513.60683859466</v>
      </c>
      <c r="J3973" s="2">
        <f>VLOOKUP($E3973,
Products!$A$1:$F$201,MATCH(Orders!J$1,Products!$A$1:$F$1,0),0)</f>
        <v>14929.268600567289</v>
      </c>
    </row>
    <row r="3974" spans="1:10">
      <c r="A3974">
        <v>3973</v>
      </c>
      <c r="B3974" s="4">
        <v>45368</v>
      </c>
      <c r="C3974" s="10">
        <f>DATE(YEAR(orders[[#This Row],[order_date]]), MONTH(orders[[#This Row],[order_date]]), 1)</f>
        <v>45352</v>
      </c>
      <c r="D3974" t="s">
        <v>1851</v>
      </c>
      <c r="E3974" t="s">
        <v>569</v>
      </c>
      <c r="F3974" t="str">
        <f>VLOOKUP(orders[[#This Row],[product_id]],Products!A:C,3,0)</f>
        <v>Electronics</v>
      </c>
      <c r="G3974">
        <v>2</v>
      </c>
      <c r="H3974" s="6">
        <v>0.10800111483342424</v>
      </c>
      <c r="I3974" s="2">
        <f>VLOOKUP($E3974,
Products!$A$1:$F$201,MATCH(Orders!I$1,Products!$A$1:$F$1,0),0)</f>
        <v>30739.034547193129</v>
      </c>
      <c r="J3974" s="2">
        <f>VLOOKUP($E3974,
Products!$A$1:$F$201,MATCH(Orders!J$1,Products!$A$1:$F$1,0),0)</f>
        <v>22938.60345365321</v>
      </c>
    </row>
    <row r="3975" spans="1:10">
      <c r="A3975">
        <v>3974</v>
      </c>
      <c r="B3975" s="4">
        <v>45197</v>
      </c>
      <c r="C3975" s="10">
        <f>DATE(YEAR(orders[[#This Row],[order_date]]), MONTH(orders[[#This Row],[order_date]]), 1)</f>
        <v>45170</v>
      </c>
      <c r="D3975" t="s">
        <v>4324</v>
      </c>
      <c r="E3975" t="s">
        <v>658</v>
      </c>
      <c r="F3975" t="str">
        <f>VLOOKUP(orders[[#This Row],[product_id]],Products!A:C,3,0)</f>
        <v>Electronics</v>
      </c>
      <c r="G3975">
        <v>2</v>
      </c>
      <c r="H3975" s="6">
        <v>0.15912658859792064</v>
      </c>
      <c r="I3975" s="2">
        <f>VLOOKUP($E3975,
Products!$A$1:$F$201,MATCH(Orders!I$1,Products!$A$1:$F$1,0),0)</f>
        <v>2455.4664524813788</v>
      </c>
      <c r="J3975" s="2">
        <f>VLOOKUP($E3975,
Products!$A$1:$F$201,MATCH(Orders!J$1,Products!$A$1:$F$1,0),0)</f>
        <v>1763.2139459131699</v>
      </c>
    </row>
    <row r="3976" spans="1:10">
      <c r="A3976">
        <v>3975</v>
      </c>
      <c r="B3976" s="4">
        <v>45270</v>
      </c>
      <c r="C3976" s="10">
        <f>DATE(YEAR(orders[[#This Row],[order_date]]), MONTH(orders[[#This Row],[order_date]]), 1)</f>
        <v>45261</v>
      </c>
      <c r="D3976" t="s">
        <v>3242</v>
      </c>
      <c r="E3976" t="s">
        <v>574</v>
      </c>
      <c r="F3976" t="str">
        <f>VLOOKUP(orders[[#This Row],[product_id]],Products!A:C,3,0)</f>
        <v>Electronics</v>
      </c>
      <c r="G3976">
        <v>1</v>
      </c>
      <c r="H3976" s="6">
        <v>0.15251702480210094</v>
      </c>
      <c r="I3976" s="2">
        <f>VLOOKUP($E3976,
Products!$A$1:$F$201,MATCH(Orders!I$1,Products!$A$1:$F$1,0),0)</f>
        <v>30824.427673567101</v>
      </c>
      <c r="J3976" s="2">
        <f>VLOOKUP($E3976,
Products!$A$1:$F$201,MATCH(Orders!J$1,Products!$A$1:$F$1,0),0)</f>
        <v>20473.07476940487</v>
      </c>
    </row>
    <row r="3977" spans="1:10">
      <c r="A3977">
        <v>3976</v>
      </c>
      <c r="B3977" s="4">
        <v>45429</v>
      </c>
      <c r="C3977" s="10">
        <f>DATE(YEAR(orders[[#This Row],[order_date]]), MONTH(orders[[#This Row],[order_date]]), 1)</f>
        <v>45413</v>
      </c>
      <c r="D3977" t="s">
        <v>4028</v>
      </c>
      <c r="E3977" t="s">
        <v>651</v>
      </c>
      <c r="F3977" t="str">
        <f>VLOOKUP(orders[[#This Row],[product_id]],Products!A:C,3,0)</f>
        <v>Electronics</v>
      </c>
      <c r="G3977">
        <v>2</v>
      </c>
      <c r="H3977" s="6">
        <v>0.19707574450074564</v>
      </c>
      <c r="I3977" s="2">
        <f>VLOOKUP($E3977,
Products!$A$1:$F$201,MATCH(Orders!I$1,Products!$A$1:$F$1,0),0)</f>
        <v>28622.091542973511</v>
      </c>
      <c r="J3977" s="2">
        <f>VLOOKUP($E3977,
Products!$A$1:$F$201,MATCH(Orders!J$1,Products!$A$1:$F$1,0),0)</f>
        <v>19327.527634039769</v>
      </c>
    </row>
    <row r="3978" spans="1:10">
      <c r="A3978">
        <v>3977</v>
      </c>
      <c r="B3978" s="4">
        <v>45960</v>
      </c>
      <c r="C3978" s="10">
        <f>DATE(YEAR(orders[[#This Row],[order_date]]), MONTH(orders[[#This Row],[order_date]]), 1)</f>
        <v>45931</v>
      </c>
      <c r="D3978" t="s">
        <v>3332</v>
      </c>
      <c r="E3978" t="s">
        <v>550</v>
      </c>
      <c r="F3978" t="str">
        <f>VLOOKUP(orders[[#This Row],[product_id]],Products!A:C,3,0)</f>
        <v>Electronics</v>
      </c>
      <c r="G3978">
        <v>2</v>
      </c>
      <c r="H3978" s="6">
        <v>0.2077019468613534</v>
      </c>
      <c r="I3978" s="2">
        <f>VLOOKUP($E3978,
Products!$A$1:$F$201,MATCH(Orders!I$1,Products!$A$1:$F$1,0),0)</f>
        <v>21928.70634496431</v>
      </c>
      <c r="J3978" s="2">
        <f>VLOOKUP($E3978,
Products!$A$1:$F$201,MATCH(Orders!J$1,Products!$A$1:$F$1,0),0)</f>
        <v>17227.037321653719</v>
      </c>
    </row>
    <row r="3979" spans="1:10">
      <c r="A3979">
        <v>3978</v>
      </c>
      <c r="B3979" s="4">
        <v>45420</v>
      </c>
      <c r="C3979" s="10">
        <f>DATE(YEAR(orders[[#This Row],[order_date]]), MONTH(orders[[#This Row],[order_date]]), 1)</f>
        <v>45413</v>
      </c>
      <c r="D3979" t="s">
        <v>4259</v>
      </c>
      <c r="E3979" t="s">
        <v>615</v>
      </c>
      <c r="F3979" t="str">
        <f>VLOOKUP(orders[[#This Row],[product_id]],Products!A:C,3,0)</f>
        <v>Electronics</v>
      </c>
      <c r="G3979">
        <v>3</v>
      </c>
      <c r="H3979" s="6">
        <v>0.11357429168233645</v>
      </c>
      <c r="I3979" s="2">
        <f>VLOOKUP($E3979,
Products!$A$1:$F$201,MATCH(Orders!I$1,Products!$A$1:$F$1,0),0)</f>
        <v>31155.43680046549</v>
      </c>
      <c r="J3979" s="2">
        <f>VLOOKUP($E3979,
Products!$A$1:$F$201,MATCH(Orders!J$1,Products!$A$1:$F$1,0),0)</f>
        <v>22320.078602545669</v>
      </c>
    </row>
    <row r="3980" spans="1:10">
      <c r="A3980">
        <v>3979</v>
      </c>
      <c r="B3980" s="4">
        <v>45170</v>
      </c>
      <c r="C3980" s="10">
        <f>DATE(YEAR(orders[[#This Row],[order_date]]), MONTH(orders[[#This Row],[order_date]]), 1)</f>
        <v>45170</v>
      </c>
      <c r="D3980" t="s">
        <v>2279</v>
      </c>
      <c r="E3980" t="s">
        <v>525</v>
      </c>
      <c r="F3980" t="str">
        <f>VLOOKUP(orders[[#This Row],[product_id]],Products!A:C,3,0)</f>
        <v>Electronics</v>
      </c>
      <c r="G3980">
        <v>1</v>
      </c>
      <c r="H3980" s="6">
        <v>0.10571147651488996</v>
      </c>
      <c r="I3980" s="2">
        <f>VLOOKUP($E3980,
Products!$A$1:$F$201,MATCH(Orders!I$1,Products!$A$1:$F$1,0),0)</f>
        <v>2441.7405612875209</v>
      </c>
      <c r="J3980" s="2">
        <f>VLOOKUP($E3980,
Products!$A$1:$F$201,MATCH(Orders!J$1,Products!$A$1:$F$1,0),0)</f>
        <v>1934.1373706011941</v>
      </c>
    </row>
    <row r="3981" spans="1:10">
      <c r="A3981">
        <v>3980</v>
      </c>
      <c r="B3981" s="4">
        <v>45193</v>
      </c>
      <c r="C3981" s="10">
        <f>DATE(YEAR(orders[[#This Row],[order_date]]), MONTH(orders[[#This Row],[order_date]]), 1)</f>
        <v>45170</v>
      </c>
      <c r="D3981" t="s">
        <v>2009</v>
      </c>
      <c r="E3981" t="s">
        <v>540</v>
      </c>
      <c r="F3981" t="str">
        <f>VLOOKUP(orders[[#This Row],[product_id]],Products!A:C,3,0)</f>
        <v>Electronics</v>
      </c>
      <c r="G3981">
        <v>2</v>
      </c>
      <c r="H3981" s="6">
        <v>0.21638375620362074</v>
      </c>
      <c r="I3981" s="2">
        <f>VLOOKUP($E3981,
Products!$A$1:$F$201,MATCH(Orders!I$1,Products!$A$1:$F$1,0),0)</f>
        <v>27903.66571841111</v>
      </c>
      <c r="J3981" s="2">
        <f>VLOOKUP($E3981,
Products!$A$1:$F$201,MATCH(Orders!J$1,Products!$A$1:$F$1,0),0)</f>
        <v>20363.814715502049</v>
      </c>
    </row>
    <row r="3982" spans="1:10">
      <c r="A3982">
        <v>3981</v>
      </c>
      <c r="B3982" s="4">
        <v>45819</v>
      </c>
      <c r="C3982" s="10">
        <f>DATE(YEAR(orders[[#This Row],[order_date]]), MONTH(orders[[#This Row],[order_date]]), 1)</f>
        <v>45809</v>
      </c>
      <c r="D3982" t="s">
        <v>1447</v>
      </c>
      <c r="E3982" t="s">
        <v>639</v>
      </c>
      <c r="F3982" t="str">
        <f>VLOOKUP(orders[[#This Row],[product_id]],Products!A:C,3,0)</f>
        <v>Appliances</v>
      </c>
      <c r="G3982">
        <v>1</v>
      </c>
      <c r="H3982" s="6">
        <v>5.7810564145563854E-2</v>
      </c>
      <c r="I3982" s="2">
        <f>VLOOKUP($E3982,
Products!$A$1:$F$201,MATCH(Orders!I$1,Products!$A$1:$F$1,0),0)</f>
        <v>2320.8560923599921</v>
      </c>
      <c r="J3982" s="2">
        <f>VLOOKUP($E3982,
Products!$A$1:$F$201,MATCH(Orders!J$1,Products!$A$1:$F$1,0),0)</f>
        <v>1750.110004830213</v>
      </c>
    </row>
    <row r="3983" spans="1:10">
      <c r="A3983">
        <v>3982</v>
      </c>
      <c r="B3983" s="4">
        <v>45127</v>
      </c>
      <c r="C3983" s="10">
        <f>DATE(YEAR(orders[[#This Row],[order_date]]), MONTH(orders[[#This Row],[order_date]]), 1)</f>
        <v>45108</v>
      </c>
      <c r="D3983" t="s">
        <v>2066</v>
      </c>
      <c r="E3983" t="s">
        <v>596</v>
      </c>
      <c r="F3983" t="str">
        <f>VLOOKUP(orders[[#This Row],[product_id]],Products!A:C,3,0)</f>
        <v>Electronics</v>
      </c>
      <c r="G3983">
        <v>2</v>
      </c>
      <c r="H3983" s="6">
        <v>0.18019546644603709</v>
      </c>
      <c r="I3983" s="2">
        <f>VLOOKUP($E3983,
Products!$A$1:$F$201,MATCH(Orders!I$1,Products!$A$1:$F$1,0),0)</f>
        <v>12935.39757670891</v>
      </c>
      <c r="J3983" s="2">
        <f>VLOOKUP($E3983,
Products!$A$1:$F$201,MATCH(Orders!J$1,Products!$A$1:$F$1,0),0)</f>
        <v>9648.6160598594815</v>
      </c>
    </row>
    <row r="3984" spans="1:10">
      <c r="A3984">
        <v>3983</v>
      </c>
      <c r="B3984" s="4">
        <v>45165</v>
      </c>
      <c r="C3984" s="10">
        <f>DATE(YEAR(orders[[#This Row],[order_date]]), MONTH(orders[[#This Row],[order_date]]), 1)</f>
        <v>45139</v>
      </c>
      <c r="D3984" t="s">
        <v>2921</v>
      </c>
      <c r="E3984" t="s">
        <v>514</v>
      </c>
      <c r="F3984" t="str">
        <f>VLOOKUP(orders[[#This Row],[product_id]],Products!A:C,3,0)</f>
        <v>Electronics</v>
      </c>
      <c r="G3984">
        <v>1</v>
      </c>
      <c r="H3984" s="6">
        <v>0.24710772322652727</v>
      </c>
      <c r="I3984" s="2">
        <f>VLOOKUP($E3984,
Products!$A$1:$F$201,MATCH(Orders!I$1,Products!$A$1:$F$1,0),0)</f>
        <v>16482.730474054071</v>
      </c>
      <c r="J3984" s="2">
        <f>VLOOKUP($E3984,
Products!$A$1:$F$201,MATCH(Orders!J$1,Products!$A$1:$F$1,0),0)</f>
        <v>12480.81165565178</v>
      </c>
    </row>
    <row r="3985" spans="1:10">
      <c r="A3985">
        <v>3984</v>
      </c>
      <c r="B3985" s="4">
        <v>45841</v>
      </c>
      <c r="C3985" s="10">
        <f>DATE(YEAR(orders[[#This Row],[order_date]]), MONTH(orders[[#This Row],[order_date]]), 1)</f>
        <v>45839</v>
      </c>
      <c r="D3985" t="s">
        <v>3714</v>
      </c>
      <c r="E3985" t="s">
        <v>685</v>
      </c>
      <c r="F3985" t="str">
        <f>VLOOKUP(orders[[#This Row],[product_id]],Products!A:C,3,0)</f>
        <v>Electronics</v>
      </c>
      <c r="G3985">
        <v>2</v>
      </c>
      <c r="H3985" s="6">
        <v>0.16566120320512173</v>
      </c>
      <c r="I3985" s="2">
        <f>VLOOKUP($E3985,
Products!$A$1:$F$201,MATCH(Orders!I$1,Products!$A$1:$F$1,0),0)</f>
        <v>30011.61348468516</v>
      </c>
      <c r="J3985" s="2">
        <f>VLOOKUP($E3985,
Products!$A$1:$F$201,MATCH(Orders!J$1,Products!$A$1:$F$1,0),0)</f>
        <v>20796.213094008199</v>
      </c>
    </row>
    <row r="3986" spans="1:10">
      <c r="A3986">
        <v>3985</v>
      </c>
      <c r="B3986" s="4">
        <v>45895</v>
      </c>
      <c r="C3986" s="10">
        <f>DATE(YEAR(orders[[#This Row],[order_date]]), MONTH(orders[[#This Row],[order_date]]), 1)</f>
        <v>45870</v>
      </c>
      <c r="D3986" t="s">
        <v>2682</v>
      </c>
      <c r="E3986" t="s">
        <v>661</v>
      </c>
      <c r="F3986" t="str">
        <f>VLOOKUP(orders[[#This Row],[product_id]],Products!A:C,3,0)</f>
        <v>Electronics</v>
      </c>
      <c r="G3986">
        <v>2</v>
      </c>
      <c r="H3986" s="6">
        <v>0.12942883857410045</v>
      </c>
      <c r="I3986" s="2">
        <f>VLOOKUP($E3986,
Products!$A$1:$F$201,MATCH(Orders!I$1,Products!$A$1:$F$1,0),0)</f>
        <v>18760.038541255031</v>
      </c>
      <c r="J3986" s="2">
        <f>VLOOKUP($E3986,
Products!$A$1:$F$201,MATCH(Orders!J$1,Products!$A$1:$F$1,0),0)</f>
        <v>13545.127547708629</v>
      </c>
    </row>
    <row r="3987" spans="1:10">
      <c r="A3987">
        <v>3986</v>
      </c>
      <c r="B3987" s="4">
        <v>45410</v>
      </c>
      <c r="C3987" s="10">
        <f>DATE(YEAR(orders[[#This Row],[order_date]]), MONTH(orders[[#This Row],[order_date]]), 1)</f>
        <v>45383</v>
      </c>
      <c r="D3987" t="s">
        <v>4105</v>
      </c>
      <c r="E3987" t="s">
        <v>524</v>
      </c>
      <c r="F3987" t="str">
        <f>VLOOKUP(orders[[#This Row],[product_id]],Products!A:C,3,0)</f>
        <v>Electronics</v>
      </c>
      <c r="G3987">
        <v>1</v>
      </c>
      <c r="H3987" s="6">
        <v>0.20209654069939895</v>
      </c>
      <c r="I3987" s="2">
        <f>VLOOKUP($E3987,
Products!$A$1:$F$201,MATCH(Orders!I$1,Products!$A$1:$F$1,0),0)</f>
        <v>13162.372749153699</v>
      </c>
      <c r="J3987" s="2">
        <f>VLOOKUP($E3987,
Products!$A$1:$F$201,MATCH(Orders!J$1,Products!$A$1:$F$1,0),0)</f>
        <v>8772.7564251238819</v>
      </c>
    </row>
    <row r="3988" spans="1:10">
      <c r="A3988">
        <v>3987</v>
      </c>
      <c r="B3988" s="4">
        <v>45172</v>
      </c>
      <c r="C3988" s="10">
        <f>DATE(YEAR(orders[[#This Row],[order_date]]), MONTH(orders[[#This Row],[order_date]]), 1)</f>
        <v>45170</v>
      </c>
      <c r="D3988" t="s">
        <v>4023</v>
      </c>
      <c r="E3988" t="s">
        <v>608</v>
      </c>
      <c r="F3988" t="str">
        <f>VLOOKUP(orders[[#This Row],[product_id]],Products!A:C,3,0)</f>
        <v>Electronics</v>
      </c>
      <c r="G3988">
        <v>1</v>
      </c>
      <c r="H3988" s="6">
        <v>0.22235172054131619</v>
      </c>
      <c r="I3988" s="2">
        <f>VLOOKUP($E3988,
Products!$A$1:$F$201,MATCH(Orders!I$1,Products!$A$1:$F$1,0),0)</f>
        <v>32509.710212279751</v>
      </c>
      <c r="J3988" s="2">
        <f>VLOOKUP($E3988,
Products!$A$1:$F$201,MATCH(Orders!J$1,Products!$A$1:$F$1,0),0)</f>
        <v>23699.228985408761</v>
      </c>
    </row>
    <row r="3989" spans="1:10">
      <c r="A3989">
        <v>3988</v>
      </c>
      <c r="B3989" s="4">
        <v>45958</v>
      </c>
      <c r="C3989" s="10">
        <f>DATE(YEAR(orders[[#This Row],[order_date]]), MONTH(orders[[#This Row],[order_date]]), 1)</f>
        <v>45931</v>
      </c>
      <c r="D3989" t="s">
        <v>4368</v>
      </c>
      <c r="E3989" t="s">
        <v>590</v>
      </c>
      <c r="F3989" t="str">
        <f>VLOOKUP(orders[[#This Row],[product_id]],Products!A:C,3,0)</f>
        <v>Appliances</v>
      </c>
      <c r="G3989">
        <v>1</v>
      </c>
      <c r="H3989" s="6">
        <v>5.8096438366884454E-2</v>
      </c>
      <c r="I3989" s="2">
        <f>VLOOKUP($E3989,
Products!$A$1:$F$201,MATCH(Orders!I$1,Products!$A$1:$F$1,0),0)</f>
        <v>2035.9251500591261</v>
      </c>
      <c r="J3989" s="2">
        <f>VLOOKUP($E3989,
Products!$A$1:$F$201,MATCH(Orders!J$1,Products!$A$1:$F$1,0),0)</f>
        <v>1473.8412378673991</v>
      </c>
    </row>
    <row r="3990" spans="1:10">
      <c r="A3990">
        <v>3989</v>
      </c>
      <c r="B3990" s="4">
        <v>45078</v>
      </c>
      <c r="C3990" s="10">
        <f>DATE(YEAR(orders[[#This Row],[order_date]]), MONTH(orders[[#This Row],[order_date]]), 1)</f>
        <v>45078</v>
      </c>
      <c r="D3990" t="s">
        <v>4403</v>
      </c>
      <c r="E3990" t="s">
        <v>568</v>
      </c>
      <c r="F3990" t="str">
        <f>VLOOKUP(orders[[#This Row],[product_id]],Products!A:C,3,0)</f>
        <v>Electronics</v>
      </c>
      <c r="G3990">
        <v>3</v>
      </c>
      <c r="H3990" s="6">
        <v>0.20377212072774697</v>
      </c>
      <c r="I3990" s="2">
        <f>VLOOKUP($E3990,
Products!$A$1:$F$201,MATCH(Orders!I$1,Products!$A$1:$F$1,0),0)</f>
        <v>21702.72353355262</v>
      </c>
      <c r="J3990" s="2">
        <f>VLOOKUP($E3990,
Products!$A$1:$F$201,MATCH(Orders!J$1,Products!$A$1:$F$1,0),0)</f>
        <v>17244.710704747551</v>
      </c>
    </row>
    <row r="3991" spans="1:10">
      <c r="A3991">
        <v>3990</v>
      </c>
      <c r="B3991" s="4">
        <v>45137</v>
      </c>
      <c r="C3991" s="10">
        <f>DATE(YEAR(orders[[#This Row],[order_date]]), MONTH(orders[[#This Row],[order_date]]), 1)</f>
        <v>45108</v>
      </c>
      <c r="D3991" t="s">
        <v>2030</v>
      </c>
      <c r="E3991" t="s">
        <v>600</v>
      </c>
      <c r="F3991" t="str">
        <f>VLOOKUP(orders[[#This Row],[product_id]],Products!A:C,3,0)</f>
        <v>Electronics</v>
      </c>
      <c r="G3991">
        <v>1</v>
      </c>
      <c r="H3991" s="6">
        <v>0.17709149939308874</v>
      </c>
      <c r="I3991" s="2">
        <f>VLOOKUP($E3991,
Products!$A$1:$F$201,MATCH(Orders!I$1,Products!$A$1:$F$1,0),0)</f>
        <v>2556.7009232610858</v>
      </c>
      <c r="J3991" s="2">
        <f>VLOOKUP($E3991,
Products!$A$1:$F$201,MATCH(Orders!J$1,Products!$A$1:$F$1,0),0)</f>
        <v>2002.3128715328869</v>
      </c>
    </row>
    <row r="3992" spans="1:10">
      <c r="A3992">
        <v>3991</v>
      </c>
      <c r="B3992" s="4">
        <v>45293</v>
      </c>
      <c r="C3992" s="10">
        <f>DATE(YEAR(orders[[#This Row],[order_date]]), MONTH(orders[[#This Row],[order_date]]), 1)</f>
        <v>45292</v>
      </c>
      <c r="D3992" t="s">
        <v>4506</v>
      </c>
      <c r="E3992" t="s">
        <v>640</v>
      </c>
      <c r="F3992" t="str">
        <f>VLOOKUP(orders[[#This Row],[product_id]],Products!A:C,3,0)</f>
        <v>Electronics</v>
      </c>
      <c r="G3992">
        <v>1</v>
      </c>
      <c r="H3992" s="6">
        <v>0.16110274733811944</v>
      </c>
      <c r="I3992" s="2">
        <f>VLOOKUP($E3992,
Products!$A$1:$F$201,MATCH(Orders!I$1,Products!$A$1:$F$1,0),0)</f>
        <v>28588.897930669911</v>
      </c>
      <c r="J3992" s="2">
        <f>VLOOKUP($E3992,
Products!$A$1:$F$201,MATCH(Orders!J$1,Products!$A$1:$F$1,0),0)</f>
        <v>20681.16336734363</v>
      </c>
    </row>
    <row r="3993" spans="1:10">
      <c r="A3993">
        <v>3992</v>
      </c>
      <c r="B3993" s="4">
        <v>45870</v>
      </c>
      <c r="C3993" s="10">
        <f>DATE(YEAR(orders[[#This Row],[order_date]]), MONTH(orders[[#This Row],[order_date]]), 1)</f>
        <v>45870</v>
      </c>
      <c r="D3993" t="s">
        <v>2953</v>
      </c>
      <c r="E3993" t="s">
        <v>542</v>
      </c>
      <c r="F3993" t="str">
        <f>VLOOKUP(orders[[#This Row],[product_id]],Products!A:C,3,0)</f>
        <v>Electronics</v>
      </c>
      <c r="G3993">
        <v>1</v>
      </c>
      <c r="H3993" s="6">
        <v>0.10514174694316965</v>
      </c>
      <c r="I3993" s="2">
        <f>VLOOKUP($E3993,
Products!$A$1:$F$201,MATCH(Orders!I$1,Products!$A$1:$F$1,0),0)</f>
        <v>29298.352838526029</v>
      </c>
      <c r="J3993" s="2">
        <f>VLOOKUP($E3993,
Products!$A$1:$F$201,MATCH(Orders!J$1,Products!$A$1:$F$1,0),0)</f>
        <v>19250.751682102291</v>
      </c>
    </row>
    <row r="3994" spans="1:10">
      <c r="A3994">
        <v>3993</v>
      </c>
      <c r="B3994" s="4">
        <v>45012</v>
      </c>
      <c r="C3994" s="10">
        <f>DATE(YEAR(orders[[#This Row],[order_date]]), MONTH(orders[[#This Row],[order_date]]), 1)</f>
        <v>44986</v>
      </c>
      <c r="D3994" t="s">
        <v>2622</v>
      </c>
      <c r="E3994" t="s">
        <v>594</v>
      </c>
      <c r="F3994" t="str">
        <f>VLOOKUP(orders[[#This Row],[product_id]],Products!A:C,3,0)</f>
        <v>Electronics</v>
      </c>
      <c r="G3994">
        <v>1</v>
      </c>
      <c r="H3994" s="6">
        <v>0.12606124322238657</v>
      </c>
      <c r="I3994" s="2">
        <f>VLOOKUP($E3994,
Products!$A$1:$F$201,MATCH(Orders!I$1,Products!$A$1:$F$1,0),0)</f>
        <v>19992.108086337241</v>
      </c>
      <c r="J3994" s="2">
        <f>VLOOKUP($E3994,
Products!$A$1:$F$201,MATCH(Orders!J$1,Products!$A$1:$F$1,0),0)</f>
        <v>14456.6967044005</v>
      </c>
    </row>
    <row r="3995" spans="1:10">
      <c r="A3995">
        <v>3994</v>
      </c>
      <c r="B3995" s="4">
        <v>46005</v>
      </c>
      <c r="C3995" s="10">
        <f>DATE(YEAR(orders[[#This Row],[order_date]]), MONTH(orders[[#This Row],[order_date]]), 1)</f>
        <v>45992</v>
      </c>
      <c r="D3995" t="s">
        <v>4277</v>
      </c>
      <c r="E3995" t="s">
        <v>597</v>
      </c>
      <c r="F3995" t="str">
        <f>VLOOKUP(orders[[#This Row],[product_id]],Products!A:C,3,0)</f>
        <v>Appliances</v>
      </c>
      <c r="G3995">
        <v>1</v>
      </c>
      <c r="H3995" s="6">
        <v>0.10127727512275161</v>
      </c>
      <c r="I3995" s="2">
        <f>VLOOKUP($E3995,
Products!$A$1:$F$201,MATCH(Orders!I$1,Products!$A$1:$F$1,0),0)</f>
        <v>22545.827750919081</v>
      </c>
      <c r="J3995" s="2">
        <f>VLOOKUP($E3995,
Products!$A$1:$F$201,MATCH(Orders!J$1,Products!$A$1:$F$1,0),0)</f>
        <v>15091.172935360129</v>
      </c>
    </row>
    <row r="3996" spans="1:10">
      <c r="A3996">
        <v>3995</v>
      </c>
      <c r="B3996" s="4">
        <v>45372</v>
      </c>
      <c r="C3996" s="10">
        <f>DATE(YEAR(orders[[#This Row],[order_date]]), MONTH(orders[[#This Row],[order_date]]), 1)</f>
        <v>45352</v>
      </c>
      <c r="D3996" t="s">
        <v>3617</v>
      </c>
      <c r="E3996" t="s">
        <v>541</v>
      </c>
      <c r="F3996" t="str">
        <f>VLOOKUP(orders[[#This Row],[product_id]],Products!A:C,3,0)</f>
        <v>Appliances</v>
      </c>
      <c r="G3996">
        <v>1</v>
      </c>
      <c r="H3996" s="6">
        <v>8.3656674298836095E-2</v>
      </c>
      <c r="I3996" s="2">
        <f>VLOOKUP($E3996,
Products!$A$1:$F$201,MATCH(Orders!I$1,Products!$A$1:$F$1,0),0)</f>
        <v>2390.3651642386908</v>
      </c>
      <c r="J3996" s="2">
        <f>VLOOKUP($E3996,
Products!$A$1:$F$201,MATCH(Orders!J$1,Products!$A$1:$F$1,0),0)</f>
        <v>1655.7504783617919</v>
      </c>
    </row>
    <row r="3997" spans="1:10">
      <c r="A3997">
        <v>3996</v>
      </c>
      <c r="B3997" s="4">
        <v>45546</v>
      </c>
      <c r="C3997" s="10">
        <f>DATE(YEAR(orders[[#This Row],[order_date]]), MONTH(orders[[#This Row],[order_date]]), 1)</f>
        <v>45536</v>
      </c>
      <c r="D3997" t="s">
        <v>3507</v>
      </c>
      <c r="E3997" t="s">
        <v>522</v>
      </c>
      <c r="F3997" t="str">
        <f>VLOOKUP(orders[[#This Row],[product_id]],Products!A:C,3,0)</f>
        <v>Appliances</v>
      </c>
      <c r="G3997">
        <v>2</v>
      </c>
      <c r="H3997" s="6">
        <v>9.8432480801240174E-2</v>
      </c>
      <c r="I3997" s="2">
        <f>VLOOKUP($E3997,
Products!$A$1:$F$201,MATCH(Orders!I$1,Products!$A$1:$F$1,0),0)</f>
        <v>24966.707940261898</v>
      </c>
      <c r="J3997" s="2">
        <f>VLOOKUP($E3997,
Products!$A$1:$F$201,MATCH(Orders!J$1,Products!$A$1:$F$1,0),0)</f>
        <v>19868.70644165645</v>
      </c>
    </row>
    <row r="3998" spans="1:10">
      <c r="A3998">
        <v>3997</v>
      </c>
      <c r="B3998" s="4">
        <v>45230</v>
      </c>
      <c r="C3998" s="10">
        <f>DATE(YEAR(orders[[#This Row],[order_date]]), MONTH(orders[[#This Row],[order_date]]), 1)</f>
        <v>45200</v>
      </c>
      <c r="D3998" t="s">
        <v>3790</v>
      </c>
      <c r="E3998" t="s">
        <v>595</v>
      </c>
      <c r="F3998" t="str">
        <f>VLOOKUP(orders[[#This Row],[product_id]],Products!A:C,3,0)</f>
        <v>Electronics</v>
      </c>
      <c r="G3998">
        <v>1</v>
      </c>
      <c r="H3998" s="6">
        <v>0.11626824048099425</v>
      </c>
      <c r="I3998" s="2">
        <f>VLOOKUP($E3998,
Products!$A$1:$F$201,MATCH(Orders!I$1,Products!$A$1:$F$1,0),0)</f>
        <v>2368.316565735005</v>
      </c>
      <c r="J3998" s="2">
        <f>VLOOKUP($E3998,
Products!$A$1:$F$201,MATCH(Orders!J$1,Products!$A$1:$F$1,0),0)</f>
        <v>1668.7588573553539</v>
      </c>
    </row>
    <row r="3999" spans="1:10">
      <c r="A3999">
        <v>3998</v>
      </c>
      <c r="B3999" s="4">
        <v>45058</v>
      </c>
      <c r="C3999" s="10">
        <f>DATE(YEAR(orders[[#This Row],[order_date]]), MONTH(orders[[#This Row],[order_date]]), 1)</f>
        <v>45047</v>
      </c>
      <c r="D3999" t="s">
        <v>2095</v>
      </c>
      <c r="E3999" t="s">
        <v>597</v>
      </c>
      <c r="F3999" t="str">
        <f>VLOOKUP(orders[[#This Row],[product_id]],Products!A:C,3,0)</f>
        <v>Appliances</v>
      </c>
      <c r="G3999">
        <v>1</v>
      </c>
      <c r="H3999" s="6">
        <v>0.14220635566903506</v>
      </c>
      <c r="I3999" s="2">
        <f>VLOOKUP($E3999,
Products!$A$1:$F$201,MATCH(Orders!I$1,Products!$A$1:$F$1,0),0)</f>
        <v>22545.827750919081</v>
      </c>
      <c r="J3999" s="2">
        <f>VLOOKUP($E3999,
Products!$A$1:$F$201,MATCH(Orders!J$1,Products!$A$1:$F$1,0),0)</f>
        <v>15091.172935360129</v>
      </c>
    </row>
    <row r="4000" spans="1:10">
      <c r="A4000">
        <v>3999</v>
      </c>
      <c r="B4000" s="4">
        <v>45830</v>
      </c>
      <c r="C4000" s="10">
        <f>DATE(YEAR(orders[[#This Row],[order_date]]), MONTH(orders[[#This Row],[order_date]]), 1)</f>
        <v>45809</v>
      </c>
      <c r="D4000" t="s">
        <v>2448</v>
      </c>
      <c r="E4000" t="s">
        <v>670</v>
      </c>
      <c r="F4000" t="str">
        <f>VLOOKUP(orders[[#This Row],[product_id]],Products!A:C,3,0)</f>
        <v>Electronics</v>
      </c>
      <c r="G4000">
        <v>1</v>
      </c>
      <c r="H4000" s="6">
        <v>0.11306876370897674</v>
      </c>
      <c r="I4000" s="2">
        <f>VLOOKUP($E4000,
Products!$A$1:$F$201,MATCH(Orders!I$1,Products!$A$1:$F$1,0),0)</f>
        <v>2624.8628733917722</v>
      </c>
      <c r="J4000" s="2">
        <f>VLOOKUP($E4000,
Products!$A$1:$F$201,MATCH(Orders!J$1,Products!$A$1:$F$1,0),0)</f>
        <v>1944.041928611671</v>
      </c>
    </row>
    <row r="4001" spans="1:10">
      <c r="A4001">
        <v>4000</v>
      </c>
      <c r="B4001" s="4">
        <v>45914</v>
      </c>
      <c r="C4001" s="10">
        <f>DATE(YEAR(orders[[#This Row],[order_date]]), MONTH(orders[[#This Row],[order_date]]), 1)</f>
        <v>45901</v>
      </c>
      <c r="D4001" t="s">
        <v>1479</v>
      </c>
      <c r="E4001" t="s">
        <v>693</v>
      </c>
      <c r="F4001" t="str">
        <f>VLOOKUP(orders[[#This Row],[product_id]],Products!A:C,3,0)</f>
        <v>Appliances</v>
      </c>
      <c r="G4001">
        <v>2</v>
      </c>
      <c r="H4001" s="6">
        <v>0.14484889879115442</v>
      </c>
      <c r="I4001" s="2">
        <f>VLOOKUP($E4001,
Products!$A$1:$F$201,MATCH(Orders!I$1,Products!$A$1:$F$1,0),0)</f>
        <v>2037.67513915007</v>
      </c>
      <c r="J4001" s="2">
        <f>VLOOKUP($E4001,
Products!$A$1:$F$201,MATCH(Orders!J$1,Products!$A$1:$F$1,0),0)</f>
        <v>1374.1566876520769</v>
      </c>
    </row>
    <row r="4002" spans="1:10">
      <c r="A4002">
        <v>4001</v>
      </c>
      <c r="B4002" s="4">
        <v>44973</v>
      </c>
      <c r="C4002" s="10">
        <f>DATE(YEAR(orders[[#This Row],[order_date]]), MONTH(orders[[#This Row],[order_date]]), 1)</f>
        <v>44958</v>
      </c>
      <c r="D4002" t="s">
        <v>2850</v>
      </c>
      <c r="E4002" t="s">
        <v>554</v>
      </c>
      <c r="F4002" t="str">
        <f>VLOOKUP(orders[[#This Row],[product_id]],Products!A:C,3,0)</f>
        <v>Appliances</v>
      </c>
      <c r="G4002">
        <v>1</v>
      </c>
      <c r="H4002" s="6">
        <v>9.9288311766575793E-2</v>
      </c>
      <c r="I4002" s="2">
        <f>VLOOKUP($E4002,
Products!$A$1:$F$201,MATCH(Orders!I$1,Products!$A$1:$F$1,0),0)</f>
        <v>2088.6647814855078</v>
      </c>
      <c r="J4002" s="2">
        <f>VLOOKUP($E4002,
Products!$A$1:$F$201,MATCH(Orders!J$1,Products!$A$1:$F$1,0),0)</f>
        <v>1371.380040542937</v>
      </c>
    </row>
    <row r="4003" spans="1:10">
      <c r="A4003">
        <v>4002</v>
      </c>
      <c r="B4003" s="4">
        <v>45683</v>
      </c>
      <c r="C4003" s="10">
        <f>DATE(YEAR(orders[[#This Row],[order_date]]), MONTH(orders[[#This Row],[order_date]]), 1)</f>
        <v>45658</v>
      </c>
      <c r="D4003" t="s">
        <v>2824</v>
      </c>
      <c r="E4003" t="s">
        <v>586</v>
      </c>
      <c r="F4003" t="str">
        <f>VLOOKUP(orders[[#This Row],[product_id]],Products!A:C,3,0)</f>
        <v>Appliances</v>
      </c>
      <c r="G4003">
        <v>2</v>
      </c>
      <c r="H4003" s="6">
        <v>0.13567246181293466</v>
      </c>
      <c r="I4003" s="2">
        <f>VLOOKUP($E4003,
Products!$A$1:$F$201,MATCH(Orders!I$1,Products!$A$1:$F$1,0),0)</f>
        <v>22928.971424497449</v>
      </c>
      <c r="J4003" s="2">
        <f>VLOOKUP($E4003,
Products!$A$1:$F$201,MATCH(Orders!J$1,Products!$A$1:$F$1,0),0)</f>
        <v>17801.356740692991</v>
      </c>
    </row>
    <row r="4004" spans="1:10">
      <c r="A4004">
        <v>4003</v>
      </c>
      <c r="B4004" s="4">
        <v>45616</v>
      </c>
      <c r="C4004" s="10">
        <f>DATE(YEAR(orders[[#This Row],[order_date]]), MONTH(orders[[#This Row],[order_date]]), 1)</f>
        <v>45597</v>
      </c>
      <c r="D4004" t="s">
        <v>1698</v>
      </c>
      <c r="E4004" t="s">
        <v>689</v>
      </c>
      <c r="F4004" t="str">
        <f>VLOOKUP(orders[[#This Row],[product_id]],Products!A:C,3,0)</f>
        <v>Electronics</v>
      </c>
      <c r="G4004">
        <v>1</v>
      </c>
      <c r="H4004" s="6">
        <v>0.12353812212919286</v>
      </c>
      <c r="I4004" s="2">
        <f>VLOOKUP($E4004,
Products!$A$1:$F$201,MATCH(Orders!I$1,Products!$A$1:$F$1,0),0)</f>
        <v>22021.70433799336</v>
      </c>
      <c r="J4004" s="2">
        <f>VLOOKUP($E4004,
Products!$A$1:$F$201,MATCH(Orders!J$1,Products!$A$1:$F$1,0),0)</f>
        <v>16990.60087110737</v>
      </c>
    </row>
    <row r="4005" spans="1:10">
      <c r="A4005">
        <v>4004</v>
      </c>
      <c r="B4005" s="4">
        <v>45974</v>
      </c>
      <c r="C4005" s="10">
        <f>DATE(YEAR(orders[[#This Row],[order_date]]), MONTH(orders[[#This Row],[order_date]]), 1)</f>
        <v>45962</v>
      </c>
      <c r="D4005" t="s">
        <v>2544</v>
      </c>
      <c r="E4005" t="s">
        <v>539</v>
      </c>
      <c r="F4005" t="str">
        <f>VLOOKUP(orders[[#This Row],[product_id]],Products!A:C,3,0)</f>
        <v>Appliances</v>
      </c>
      <c r="G4005">
        <v>3</v>
      </c>
      <c r="H4005" s="6">
        <v>0.13444157703620052</v>
      </c>
      <c r="I4005" s="2">
        <f>VLOOKUP($E4005,
Products!$A$1:$F$201,MATCH(Orders!I$1,Products!$A$1:$F$1,0),0)</f>
        <v>25730.234720482978</v>
      </c>
      <c r="J4005" s="2">
        <f>VLOOKUP($E4005,
Products!$A$1:$F$201,MATCH(Orders!J$1,Products!$A$1:$F$1,0),0)</f>
        <v>17186.87037527658</v>
      </c>
    </row>
    <row r="4006" spans="1:10">
      <c r="A4006">
        <v>4005</v>
      </c>
      <c r="B4006" s="4">
        <v>45613</v>
      </c>
      <c r="C4006" s="10">
        <f>DATE(YEAR(orders[[#This Row],[order_date]]), MONTH(orders[[#This Row],[order_date]]), 1)</f>
        <v>45597</v>
      </c>
      <c r="D4006" t="s">
        <v>2590</v>
      </c>
      <c r="E4006" t="s">
        <v>663</v>
      </c>
      <c r="F4006" t="str">
        <f>VLOOKUP(orders[[#This Row],[product_id]],Products!A:C,3,0)</f>
        <v>Electronics</v>
      </c>
      <c r="G4006">
        <v>1</v>
      </c>
      <c r="H4006" s="6">
        <v>0.21515082583615594</v>
      </c>
      <c r="I4006" s="2">
        <f>VLOOKUP($E4006,
Products!$A$1:$F$201,MATCH(Orders!I$1,Products!$A$1:$F$1,0),0)</f>
        <v>12863.39473364416</v>
      </c>
      <c r="J4006" s="2">
        <f>VLOOKUP($E4006,
Products!$A$1:$F$201,MATCH(Orders!J$1,Products!$A$1:$F$1,0),0)</f>
        <v>9312.9321574947517</v>
      </c>
    </row>
    <row r="4007" spans="1:10">
      <c r="A4007">
        <v>4006</v>
      </c>
      <c r="B4007" s="4">
        <v>45712</v>
      </c>
      <c r="C4007" s="10">
        <f>DATE(YEAR(orders[[#This Row],[order_date]]), MONTH(orders[[#This Row],[order_date]]), 1)</f>
        <v>45689</v>
      </c>
      <c r="D4007" t="s">
        <v>4519</v>
      </c>
      <c r="E4007" t="s">
        <v>660</v>
      </c>
      <c r="F4007" t="str">
        <f>VLOOKUP(orders[[#This Row],[product_id]],Products!A:C,3,0)</f>
        <v>Appliances</v>
      </c>
      <c r="G4007">
        <v>2</v>
      </c>
      <c r="H4007" s="6">
        <v>6.8647531974415421E-2</v>
      </c>
      <c r="I4007" s="2">
        <f>VLOOKUP($E4007,
Products!$A$1:$F$201,MATCH(Orders!I$1,Products!$A$1:$F$1,0),0)</f>
        <v>25996.564605776519</v>
      </c>
      <c r="J4007" s="2">
        <f>VLOOKUP($E4007,
Products!$A$1:$F$201,MATCH(Orders!J$1,Products!$A$1:$F$1,0),0)</f>
        <v>20210.769869456319</v>
      </c>
    </row>
    <row r="4008" spans="1:10">
      <c r="A4008">
        <v>4007</v>
      </c>
      <c r="B4008" s="4">
        <v>45266</v>
      </c>
      <c r="C4008" s="10">
        <f>DATE(YEAR(orders[[#This Row],[order_date]]), MONTH(orders[[#This Row],[order_date]]), 1)</f>
        <v>45261</v>
      </c>
      <c r="D4008" t="s">
        <v>3110</v>
      </c>
      <c r="E4008" t="s">
        <v>684</v>
      </c>
      <c r="F4008" t="str">
        <f>VLOOKUP(orders[[#This Row],[product_id]],Products!A:C,3,0)</f>
        <v>Appliances</v>
      </c>
      <c r="G4008">
        <v>2</v>
      </c>
      <c r="H4008" s="6">
        <v>8.5391600485752117E-2</v>
      </c>
      <c r="I4008" s="2">
        <f>VLOOKUP($E4008,
Products!$A$1:$F$201,MATCH(Orders!I$1,Products!$A$1:$F$1,0),0)</f>
        <v>2147.166688023286</v>
      </c>
      <c r="J4008" s="2">
        <f>VLOOKUP($E4008,
Products!$A$1:$F$201,MATCH(Orders!J$1,Products!$A$1:$F$1,0),0)</f>
        <v>1709.9619584723389</v>
      </c>
    </row>
    <row r="4009" spans="1:10">
      <c r="A4009">
        <v>4008</v>
      </c>
      <c r="B4009" s="4">
        <v>45338</v>
      </c>
      <c r="C4009" s="10">
        <f>DATE(YEAR(orders[[#This Row],[order_date]]), MONTH(orders[[#This Row],[order_date]]), 1)</f>
        <v>45323</v>
      </c>
      <c r="D4009" t="s">
        <v>1517</v>
      </c>
      <c r="E4009" t="s">
        <v>642</v>
      </c>
      <c r="F4009" t="str">
        <f>VLOOKUP(orders[[#This Row],[product_id]],Products!A:C,3,0)</f>
        <v>Appliances</v>
      </c>
      <c r="G4009">
        <v>1</v>
      </c>
      <c r="H4009" s="6">
        <v>7.9611379874484314E-2</v>
      </c>
      <c r="I4009" s="2">
        <f>VLOOKUP($E4009,
Products!$A$1:$F$201,MATCH(Orders!I$1,Products!$A$1:$F$1,0),0)</f>
        <v>2296.7821973225709</v>
      </c>
      <c r="J4009" s="2">
        <f>VLOOKUP($E4009,
Products!$A$1:$F$201,MATCH(Orders!J$1,Products!$A$1:$F$1,0),0)</f>
        <v>1585.16132006212</v>
      </c>
    </row>
    <row r="4010" spans="1:10">
      <c r="A4010">
        <v>4009</v>
      </c>
      <c r="B4010" s="4">
        <v>45212</v>
      </c>
      <c r="C4010" s="10">
        <f>DATE(YEAR(orders[[#This Row],[order_date]]), MONTH(orders[[#This Row],[order_date]]), 1)</f>
        <v>45200</v>
      </c>
      <c r="D4010" t="s">
        <v>3297</v>
      </c>
      <c r="E4010" t="s">
        <v>525</v>
      </c>
      <c r="F4010" t="str">
        <f>VLOOKUP(orders[[#This Row],[product_id]],Products!A:C,3,0)</f>
        <v>Electronics</v>
      </c>
      <c r="G4010">
        <v>2</v>
      </c>
      <c r="H4010" s="6">
        <v>0.23059779934322772</v>
      </c>
      <c r="I4010" s="2">
        <f>VLOOKUP($E4010,
Products!$A$1:$F$201,MATCH(Orders!I$1,Products!$A$1:$F$1,0),0)</f>
        <v>2441.7405612875209</v>
      </c>
      <c r="J4010" s="2">
        <f>VLOOKUP($E4010,
Products!$A$1:$F$201,MATCH(Orders!J$1,Products!$A$1:$F$1,0),0)</f>
        <v>1934.1373706011941</v>
      </c>
    </row>
    <row r="4011" spans="1:10">
      <c r="A4011">
        <v>4010</v>
      </c>
      <c r="B4011" s="4">
        <v>45776</v>
      </c>
      <c r="C4011" s="10">
        <f>DATE(YEAR(orders[[#This Row],[order_date]]), MONTH(orders[[#This Row],[order_date]]), 1)</f>
        <v>45748</v>
      </c>
      <c r="D4011" t="s">
        <v>4027</v>
      </c>
      <c r="E4011" t="s">
        <v>680</v>
      </c>
      <c r="F4011" t="str">
        <f>VLOOKUP(orders[[#This Row],[product_id]],Products!A:C,3,0)</f>
        <v>Electronics</v>
      </c>
      <c r="G4011">
        <v>1</v>
      </c>
      <c r="H4011" s="6">
        <v>0.17893058376061144</v>
      </c>
      <c r="I4011" s="2">
        <f>VLOOKUP($E4011,
Products!$A$1:$F$201,MATCH(Orders!I$1,Products!$A$1:$F$1,0),0)</f>
        <v>31627.348891742429</v>
      </c>
      <c r="J4011" s="2">
        <f>VLOOKUP($E4011,
Products!$A$1:$F$201,MATCH(Orders!J$1,Products!$A$1:$F$1,0),0)</f>
        <v>23219.930812036979</v>
      </c>
    </row>
    <row r="4012" spans="1:10">
      <c r="A4012">
        <v>4011</v>
      </c>
      <c r="B4012" s="4">
        <v>45356</v>
      </c>
      <c r="C4012" s="10">
        <f>DATE(YEAR(orders[[#This Row],[order_date]]), MONTH(orders[[#This Row],[order_date]]), 1)</f>
        <v>45352</v>
      </c>
      <c r="D4012" t="s">
        <v>3007</v>
      </c>
      <c r="E4012" t="s">
        <v>652</v>
      </c>
      <c r="F4012" t="str">
        <f>VLOOKUP(orders[[#This Row],[product_id]],Products!A:C,3,0)</f>
        <v>Appliances</v>
      </c>
      <c r="G4012">
        <v>2</v>
      </c>
      <c r="H4012" s="6">
        <v>0.1472113710849654</v>
      </c>
      <c r="I4012" s="2">
        <f>VLOOKUP($E4012,
Products!$A$1:$F$201,MATCH(Orders!I$1,Products!$A$1:$F$1,0),0)</f>
        <v>6387.3122916387983</v>
      </c>
      <c r="J4012" s="2">
        <f>VLOOKUP($E4012,
Products!$A$1:$F$201,MATCH(Orders!J$1,Products!$A$1:$F$1,0),0)</f>
        <v>4880.3517286187262</v>
      </c>
    </row>
    <row r="4013" spans="1:10">
      <c r="A4013">
        <v>4012</v>
      </c>
      <c r="B4013" s="4">
        <v>44957</v>
      </c>
      <c r="C4013" s="10">
        <f>DATE(YEAR(orders[[#This Row],[order_date]]), MONTH(orders[[#This Row],[order_date]]), 1)</f>
        <v>44927</v>
      </c>
      <c r="D4013" t="s">
        <v>4548</v>
      </c>
      <c r="E4013" t="s">
        <v>573</v>
      </c>
      <c r="F4013" t="str">
        <f>VLOOKUP(orders[[#This Row],[product_id]],Products!A:C,3,0)</f>
        <v>Electronics</v>
      </c>
      <c r="G4013">
        <v>2</v>
      </c>
      <c r="H4013" s="6">
        <v>0.1658050747810508</v>
      </c>
      <c r="I4013" s="2">
        <f>VLOOKUP($E4013,
Products!$A$1:$F$201,MATCH(Orders!I$1,Products!$A$1:$F$1,0),0)</f>
        <v>30443.851050190449</v>
      </c>
      <c r="J4013" s="2">
        <f>VLOOKUP($E4013,
Products!$A$1:$F$201,MATCH(Orders!J$1,Products!$A$1:$F$1,0),0)</f>
        <v>21165.126268210519</v>
      </c>
    </row>
    <row r="4014" spans="1:10">
      <c r="A4014">
        <v>4013</v>
      </c>
      <c r="B4014" s="4">
        <v>45529</v>
      </c>
      <c r="C4014" s="10">
        <f>DATE(YEAR(orders[[#This Row],[order_date]]), MONTH(orders[[#This Row],[order_date]]), 1)</f>
        <v>45505</v>
      </c>
      <c r="D4014" t="s">
        <v>3959</v>
      </c>
      <c r="E4014" t="s">
        <v>582</v>
      </c>
      <c r="F4014" t="str">
        <f>VLOOKUP(orders[[#This Row],[product_id]],Products!A:C,3,0)</f>
        <v>Electronics</v>
      </c>
      <c r="G4014">
        <v>2</v>
      </c>
      <c r="H4014" s="6">
        <v>0.13555193505481067</v>
      </c>
      <c r="I4014" s="2">
        <f>VLOOKUP($E4014,
Products!$A$1:$F$201,MATCH(Orders!I$1,Products!$A$1:$F$1,0),0)</f>
        <v>16266.090182397211</v>
      </c>
      <c r="J4014" s="2">
        <f>VLOOKUP($E4014,
Products!$A$1:$F$201,MATCH(Orders!J$1,Products!$A$1:$F$1,0),0)</f>
        <v>11802.84602487359</v>
      </c>
    </row>
    <row r="4015" spans="1:10">
      <c r="A4015">
        <v>4014</v>
      </c>
      <c r="B4015" s="4">
        <v>45366</v>
      </c>
      <c r="C4015" s="10">
        <f>DATE(YEAR(orders[[#This Row],[order_date]]), MONTH(orders[[#This Row],[order_date]]), 1)</f>
        <v>45352</v>
      </c>
      <c r="D4015" t="s">
        <v>2581</v>
      </c>
      <c r="E4015" t="s">
        <v>607</v>
      </c>
      <c r="F4015" t="str">
        <f>VLOOKUP(orders[[#This Row],[product_id]],Products!A:C,3,0)</f>
        <v>Appliances</v>
      </c>
      <c r="G4015">
        <v>2</v>
      </c>
      <c r="H4015" s="6">
        <v>8.9385255755779686E-2</v>
      </c>
      <c r="I4015" s="2">
        <f>VLOOKUP($E4015,
Products!$A$1:$F$201,MATCH(Orders!I$1,Products!$A$1:$F$1,0),0)</f>
        <v>6264.400042999192</v>
      </c>
      <c r="J4015" s="2">
        <f>VLOOKUP($E4015,
Products!$A$1:$F$201,MATCH(Orders!J$1,Products!$A$1:$F$1,0),0)</f>
        <v>4980.3849171743304</v>
      </c>
    </row>
    <row r="4016" spans="1:10">
      <c r="A4016">
        <v>4015</v>
      </c>
      <c r="B4016" s="4">
        <v>45911</v>
      </c>
      <c r="C4016" s="10">
        <f>DATE(YEAR(orders[[#This Row],[order_date]]), MONTH(orders[[#This Row],[order_date]]), 1)</f>
        <v>45901</v>
      </c>
      <c r="D4016" t="s">
        <v>3741</v>
      </c>
      <c r="E4016" t="s">
        <v>645</v>
      </c>
      <c r="F4016" t="str">
        <f>VLOOKUP(orders[[#This Row],[product_id]],Products!A:C,3,0)</f>
        <v>Electronics</v>
      </c>
      <c r="G4016">
        <v>1</v>
      </c>
      <c r="H4016" s="6">
        <v>0.1627224010194771</v>
      </c>
      <c r="I4016" s="2">
        <f>VLOOKUP($E4016,
Products!$A$1:$F$201,MATCH(Orders!I$1,Products!$A$1:$F$1,0),0)</f>
        <v>29658.239859810968</v>
      </c>
      <c r="J4016" s="2">
        <f>VLOOKUP($E4016,
Products!$A$1:$F$201,MATCH(Orders!J$1,Products!$A$1:$F$1,0),0)</f>
        <v>22421.521919652871</v>
      </c>
    </row>
    <row r="4017" spans="1:10">
      <c r="A4017">
        <v>4016</v>
      </c>
      <c r="B4017" s="4">
        <v>45338</v>
      </c>
      <c r="C4017" s="10">
        <f>DATE(YEAR(orders[[#This Row],[order_date]]), MONTH(orders[[#This Row],[order_date]]), 1)</f>
        <v>45323</v>
      </c>
      <c r="D4017" t="s">
        <v>3943</v>
      </c>
      <c r="E4017" t="s">
        <v>630</v>
      </c>
      <c r="F4017" t="str">
        <f>VLOOKUP(orders[[#This Row],[product_id]],Products!A:C,3,0)</f>
        <v>Electronics</v>
      </c>
      <c r="G4017">
        <v>1</v>
      </c>
      <c r="H4017" s="6">
        <v>0.19213344737526483</v>
      </c>
      <c r="I4017" s="2">
        <f>VLOOKUP($E4017,
Products!$A$1:$F$201,MATCH(Orders!I$1,Products!$A$1:$F$1,0),0)</f>
        <v>20513.60683859466</v>
      </c>
      <c r="J4017" s="2">
        <f>VLOOKUP($E4017,
Products!$A$1:$F$201,MATCH(Orders!J$1,Products!$A$1:$F$1,0),0)</f>
        <v>14929.268600567289</v>
      </c>
    </row>
    <row r="4018" spans="1:10">
      <c r="A4018">
        <v>4017</v>
      </c>
      <c r="B4018" s="4">
        <v>45454</v>
      </c>
      <c r="C4018" s="10">
        <f>DATE(YEAR(orders[[#This Row],[order_date]]), MONTH(orders[[#This Row],[order_date]]), 1)</f>
        <v>45444</v>
      </c>
      <c r="D4018" t="s">
        <v>709</v>
      </c>
      <c r="E4018" t="s">
        <v>578</v>
      </c>
      <c r="F4018" t="str">
        <f>VLOOKUP(orders[[#This Row],[product_id]],Products!A:C,3,0)</f>
        <v>Electronics</v>
      </c>
      <c r="G4018">
        <v>1</v>
      </c>
      <c r="H4018" s="6">
        <v>0.21533847041230067</v>
      </c>
      <c r="I4018" s="2">
        <f>VLOOKUP($E4018,
Products!$A$1:$F$201,MATCH(Orders!I$1,Products!$A$1:$F$1,0),0)</f>
        <v>2632.553295816565</v>
      </c>
      <c r="J4018" s="2">
        <f>VLOOKUP($E4018,
Products!$A$1:$F$201,MATCH(Orders!J$1,Products!$A$1:$F$1,0),0)</f>
        <v>1732.316114566717</v>
      </c>
    </row>
    <row r="4019" spans="1:10">
      <c r="A4019">
        <v>4018</v>
      </c>
      <c r="B4019" s="4">
        <v>45236</v>
      </c>
      <c r="C4019" s="10">
        <f>DATE(YEAR(orders[[#This Row],[order_date]]), MONTH(orders[[#This Row],[order_date]]), 1)</f>
        <v>45231</v>
      </c>
      <c r="D4019" t="s">
        <v>2192</v>
      </c>
      <c r="E4019" t="s">
        <v>584</v>
      </c>
      <c r="F4019" t="str">
        <f>VLOOKUP(orders[[#This Row],[product_id]],Products!A:C,3,0)</f>
        <v>Electronics</v>
      </c>
      <c r="G4019">
        <v>3</v>
      </c>
      <c r="H4019" s="6">
        <v>0.13639614907194869</v>
      </c>
      <c r="I4019" s="2">
        <f>VLOOKUP($E4019,
Products!$A$1:$F$201,MATCH(Orders!I$1,Products!$A$1:$F$1,0),0)</f>
        <v>22521.77465591731</v>
      </c>
      <c r="J4019" s="2">
        <f>VLOOKUP($E4019,
Products!$A$1:$F$201,MATCH(Orders!J$1,Products!$A$1:$F$1,0),0)</f>
        <v>15596.91628423841</v>
      </c>
    </row>
    <row r="4020" spans="1:10">
      <c r="A4020">
        <v>4019</v>
      </c>
      <c r="B4020" s="4">
        <v>45875</v>
      </c>
      <c r="C4020" s="10">
        <f>DATE(YEAR(orders[[#This Row],[order_date]]), MONTH(orders[[#This Row],[order_date]]), 1)</f>
        <v>45870</v>
      </c>
      <c r="D4020" t="s">
        <v>2898</v>
      </c>
      <c r="E4020" t="s">
        <v>618</v>
      </c>
      <c r="F4020" t="str">
        <f>VLOOKUP(orders[[#This Row],[product_id]],Products!A:C,3,0)</f>
        <v>Appliances</v>
      </c>
      <c r="G4020">
        <v>2</v>
      </c>
      <c r="H4020" s="6">
        <v>6.1825559527015274E-2</v>
      </c>
      <c r="I4020" s="2">
        <f>VLOOKUP($E4020,
Products!$A$1:$F$201,MATCH(Orders!I$1,Products!$A$1:$F$1,0),0)</f>
        <v>5546.9777002203573</v>
      </c>
      <c r="J4020" s="2">
        <f>VLOOKUP($E4020,
Products!$A$1:$F$201,MATCH(Orders!J$1,Products!$A$1:$F$1,0),0)</f>
        <v>4048.2565671880161</v>
      </c>
    </row>
    <row r="4021" spans="1:10">
      <c r="A4021">
        <v>4020</v>
      </c>
      <c r="B4021" s="4">
        <v>45600</v>
      </c>
      <c r="C4021" s="10">
        <f>DATE(YEAR(orders[[#This Row],[order_date]]), MONTH(orders[[#This Row],[order_date]]), 1)</f>
        <v>45597</v>
      </c>
      <c r="D4021" t="s">
        <v>870</v>
      </c>
      <c r="E4021" t="s">
        <v>638</v>
      </c>
      <c r="F4021" t="str">
        <f>VLOOKUP(orders[[#This Row],[product_id]],Products!A:C,3,0)</f>
        <v>Electronics</v>
      </c>
      <c r="G4021">
        <v>1</v>
      </c>
      <c r="H4021" s="6">
        <v>0.13039906609790347</v>
      </c>
      <c r="I4021" s="2">
        <f>VLOOKUP($E4021,
Products!$A$1:$F$201,MATCH(Orders!I$1,Products!$A$1:$F$1,0),0)</f>
        <v>11118.17778596276</v>
      </c>
      <c r="J4021" s="2">
        <f>VLOOKUP($E4021,
Products!$A$1:$F$201,MATCH(Orders!J$1,Products!$A$1:$F$1,0),0)</f>
        <v>7887.697719413397</v>
      </c>
    </row>
    <row r="4022" spans="1:10">
      <c r="A4022">
        <v>4021</v>
      </c>
      <c r="B4022" s="4">
        <v>45363</v>
      </c>
      <c r="C4022" s="10">
        <f>DATE(YEAR(orders[[#This Row],[order_date]]), MONTH(orders[[#This Row],[order_date]]), 1)</f>
        <v>45352</v>
      </c>
      <c r="D4022" t="s">
        <v>1049</v>
      </c>
      <c r="E4022" t="s">
        <v>702</v>
      </c>
      <c r="F4022" t="str">
        <f>VLOOKUP(orders[[#This Row],[product_id]],Products!A:C,3,0)</f>
        <v>Electronics</v>
      </c>
      <c r="G4022">
        <v>1</v>
      </c>
      <c r="H4022" s="6">
        <v>0.24017509173894303</v>
      </c>
      <c r="I4022" s="2">
        <f>VLOOKUP($E4022,
Products!$A$1:$F$201,MATCH(Orders!I$1,Products!$A$1:$F$1,0),0)</f>
        <v>11240.591105652349</v>
      </c>
      <c r="J4022" s="2">
        <f>VLOOKUP($E4022,
Products!$A$1:$F$201,MATCH(Orders!J$1,Products!$A$1:$F$1,0),0)</f>
        <v>7671.9523119121068</v>
      </c>
    </row>
    <row r="4023" spans="1:10">
      <c r="A4023">
        <v>4022</v>
      </c>
      <c r="B4023" s="4">
        <v>45630</v>
      </c>
      <c r="C4023" s="10">
        <f>DATE(YEAR(orders[[#This Row],[order_date]]), MONTH(orders[[#This Row],[order_date]]), 1)</f>
        <v>45627</v>
      </c>
      <c r="D4023" t="s">
        <v>2603</v>
      </c>
      <c r="E4023" t="s">
        <v>530</v>
      </c>
      <c r="F4023" t="str">
        <f>VLOOKUP(orders[[#This Row],[product_id]],Products!A:C,3,0)</f>
        <v>Electronics</v>
      </c>
      <c r="G4023">
        <v>1</v>
      </c>
      <c r="H4023" s="6">
        <v>0.12459221221579457</v>
      </c>
      <c r="I4023" s="2">
        <f>VLOOKUP($E4023,
Products!$A$1:$F$201,MATCH(Orders!I$1,Products!$A$1:$F$1,0),0)</f>
        <v>30520.607447067548</v>
      </c>
      <c r="J4023" s="2">
        <f>VLOOKUP($E4023,
Products!$A$1:$F$201,MATCH(Orders!J$1,Products!$A$1:$F$1,0),0)</f>
        <v>22328.317520226748</v>
      </c>
    </row>
    <row r="4024" spans="1:10">
      <c r="A4024">
        <v>4023</v>
      </c>
      <c r="B4024" s="4">
        <v>45589</v>
      </c>
      <c r="C4024" s="10">
        <f>DATE(YEAR(orders[[#This Row],[order_date]]), MONTH(orders[[#This Row],[order_date]]), 1)</f>
        <v>45566</v>
      </c>
      <c r="D4024" t="s">
        <v>1834</v>
      </c>
      <c r="E4024" t="s">
        <v>606</v>
      </c>
      <c r="F4024" t="str">
        <f>VLOOKUP(orders[[#This Row],[product_id]],Products!A:C,3,0)</f>
        <v>Appliances</v>
      </c>
      <c r="G4024">
        <v>3</v>
      </c>
      <c r="H4024" s="6">
        <v>0.13700403370820474</v>
      </c>
      <c r="I4024" s="2">
        <f>VLOOKUP($E4024,
Products!$A$1:$F$201,MATCH(Orders!I$1,Products!$A$1:$F$1,0),0)</f>
        <v>2163.0020078909042</v>
      </c>
      <c r="J4024" s="2">
        <f>VLOOKUP($E4024,
Products!$A$1:$F$201,MATCH(Orders!J$1,Products!$A$1:$F$1,0),0)</f>
        <v>1416.078554182008</v>
      </c>
    </row>
    <row r="4025" spans="1:10">
      <c r="A4025">
        <v>4024</v>
      </c>
      <c r="B4025" s="4">
        <v>45291</v>
      </c>
      <c r="C4025" s="10">
        <f>DATE(YEAR(orders[[#This Row],[order_date]]), MONTH(orders[[#This Row],[order_date]]), 1)</f>
        <v>45261</v>
      </c>
      <c r="D4025" t="s">
        <v>4325</v>
      </c>
      <c r="E4025" t="s">
        <v>536</v>
      </c>
      <c r="F4025" t="str">
        <f>VLOOKUP(orders[[#This Row],[product_id]],Products!A:C,3,0)</f>
        <v>Appliances</v>
      </c>
      <c r="G4025">
        <v>2</v>
      </c>
      <c r="H4025" s="6">
        <v>7.3076766884780153E-2</v>
      </c>
      <c r="I4025" s="2">
        <f>VLOOKUP($E4025,
Products!$A$1:$F$201,MATCH(Orders!I$1,Products!$A$1:$F$1,0),0)</f>
        <v>25818.123603836499</v>
      </c>
      <c r="J4025" s="2">
        <f>VLOOKUP($E4025,
Products!$A$1:$F$201,MATCH(Orders!J$1,Products!$A$1:$F$1,0),0)</f>
        <v>18462.729442964981</v>
      </c>
    </row>
    <row r="4026" spans="1:10">
      <c r="A4026">
        <v>4025</v>
      </c>
      <c r="B4026" s="4">
        <v>45849</v>
      </c>
      <c r="C4026" s="10">
        <f>DATE(YEAR(orders[[#This Row],[order_date]]), MONTH(orders[[#This Row],[order_date]]), 1)</f>
        <v>45839</v>
      </c>
      <c r="D4026" t="s">
        <v>2043</v>
      </c>
      <c r="E4026" t="s">
        <v>679</v>
      </c>
      <c r="F4026" t="str">
        <f>VLOOKUP(orders[[#This Row],[product_id]],Products!A:C,3,0)</f>
        <v>Appliances</v>
      </c>
      <c r="G4026">
        <v>1</v>
      </c>
      <c r="H4026" s="6">
        <v>0.12657626854592652</v>
      </c>
      <c r="I4026" s="2">
        <f>VLOOKUP($E4026,
Products!$A$1:$F$201,MATCH(Orders!I$1,Products!$A$1:$F$1,0),0)</f>
        <v>6336.1008284819591</v>
      </c>
      <c r="J4026" s="2">
        <f>VLOOKUP($E4026,
Products!$A$1:$F$201,MATCH(Orders!J$1,Products!$A$1:$F$1,0),0)</f>
        <v>5056.6203893460352</v>
      </c>
    </row>
    <row r="4027" spans="1:10">
      <c r="A4027">
        <v>4026</v>
      </c>
      <c r="B4027" s="4">
        <v>45039</v>
      </c>
      <c r="C4027" s="10">
        <f>DATE(YEAR(orders[[#This Row],[order_date]]), MONTH(orders[[#This Row],[order_date]]), 1)</f>
        <v>45017</v>
      </c>
      <c r="D4027" t="s">
        <v>3946</v>
      </c>
      <c r="E4027" t="s">
        <v>539</v>
      </c>
      <c r="F4027" t="str">
        <f>VLOOKUP(orders[[#This Row],[product_id]],Products!A:C,3,0)</f>
        <v>Appliances</v>
      </c>
      <c r="G4027">
        <v>1</v>
      </c>
      <c r="H4027" s="6">
        <v>0.12342289273684438</v>
      </c>
      <c r="I4027" s="2">
        <f>VLOOKUP($E4027,
Products!$A$1:$F$201,MATCH(Orders!I$1,Products!$A$1:$F$1,0),0)</f>
        <v>25730.234720482978</v>
      </c>
      <c r="J4027" s="2">
        <f>VLOOKUP($E4027,
Products!$A$1:$F$201,MATCH(Orders!J$1,Products!$A$1:$F$1,0),0)</f>
        <v>17186.87037527658</v>
      </c>
    </row>
    <row r="4028" spans="1:10">
      <c r="A4028">
        <v>4027</v>
      </c>
      <c r="B4028" s="4">
        <v>45102</v>
      </c>
      <c r="C4028" s="10">
        <f>DATE(YEAR(orders[[#This Row],[order_date]]), MONTH(orders[[#This Row],[order_date]]), 1)</f>
        <v>45078</v>
      </c>
      <c r="D4028" t="s">
        <v>3273</v>
      </c>
      <c r="E4028" t="s">
        <v>674</v>
      </c>
      <c r="F4028" t="str">
        <f>VLOOKUP(orders[[#This Row],[product_id]],Products!A:C,3,0)</f>
        <v>Appliances</v>
      </c>
      <c r="G4028">
        <v>1</v>
      </c>
      <c r="H4028" s="6">
        <v>0.12634149664895236</v>
      </c>
      <c r="I4028" s="2">
        <f>VLOOKUP($E4028,
Products!$A$1:$F$201,MATCH(Orders!I$1,Products!$A$1:$F$1,0),0)</f>
        <v>6324.5253633508046</v>
      </c>
      <c r="J4028" s="2">
        <f>VLOOKUP($E4028,
Products!$A$1:$F$201,MATCH(Orders!J$1,Products!$A$1:$F$1,0),0)</f>
        <v>4493.055585088201</v>
      </c>
    </row>
    <row r="4029" spans="1:10">
      <c r="A4029">
        <v>4028</v>
      </c>
      <c r="B4029" s="4">
        <v>45862</v>
      </c>
      <c r="C4029" s="10">
        <f>DATE(YEAR(orders[[#This Row],[order_date]]), MONTH(orders[[#This Row],[order_date]]), 1)</f>
        <v>45839</v>
      </c>
      <c r="D4029" t="s">
        <v>3679</v>
      </c>
      <c r="E4029" t="s">
        <v>573</v>
      </c>
      <c r="F4029" t="str">
        <f>VLOOKUP(orders[[#This Row],[product_id]],Products!A:C,3,0)</f>
        <v>Electronics</v>
      </c>
      <c r="G4029">
        <v>2</v>
      </c>
      <c r="H4029" s="6">
        <v>0.11620195467937916</v>
      </c>
      <c r="I4029" s="2">
        <f>VLOOKUP($E4029,
Products!$A$1:$F$201,MATCH(Orders!I$1,Products!$A$1:$F$1,0),0)</f>
        <v>30443.851050190449</v>
      </c>
      <c r="J4029" s="2">
        <f>VLOOKUP($E4029,
Products!$A$1:$F$201,MATCH(Orders!J$1,Products!$A$1:$F$1,0),0)</f>
        <v>21165.126268210519</v>
      </c>
    </row>
    <row r="4030" spans="1:10">
      <c r="A4030">
        <v>4029</v>
      </c>
      <c r="B4030" s="4">
        <v>45308</v>
      </c>
      <c r="C4030" s="10">
        <f>DATE(YEAR(orders[[#This Row],[order_date]]), MONTH(orders[[#This Row],[order_date]]), 1)</f>
        <v>45292</v>
      </c>
      <c r="D4030" t="s">
        <v>2327</v>
      </c>
      <c r="E4030" t="s">
        <v>627</v>
      </c>
      <c r="F4030" t="str">
        <f>VLOOKUP(orders[[#This Row],[product_id]],Products!A:C,3,0)</f>
        <v>Electronics</v>
      </c>
      <c r="G4030">
        <v>2</v>
      </c>
      <c r="H4030" s="6">
        <v>0.14746145565709817</v>
      </c>
      <c r="I4030" s="2">
        <f>VLOOKUP($E4030,
Products!$A$1:$F$201,MATCH(Orders!I$1,Products!$A$1:$F$1,0),0)</f>
        <v>21043.736386381101</v>
      </c>
      <c r="J4030" s="2">
        <f>VLOOKUP($E4030,
Products!$A$1:$F$201,MATCH(Orders!J$1,Products!$A$1:$F$1,0),0)</f>
        <v>14357.858783760659</v>
      </c>
    </row>
    <row r="4031" spans="1:10">
      <c r="A4031">
        <v>4030</v>
      </c>
      <c r="B4031" s="4">
        <v>45232</v>
      </c>
      <c r="C4031" s="10">
        <f>DATE(YEAR(orders[[#This Row],[order_date]]), MONTH(orders[[#This Row],[order_date]]), 1)</f>
        <v>45231</v>
      </c>
      <c r="D4031" t="s">
        <v>4213</v>
      </c>
      <c r="E4031" t="s">
        <v>671</v>
      </c>
      <c r="F4031" t="str">
        <f>VLOOKUP(orders[[#This Row],[product_id]],Products!A:C,3,0)</f>
        <v>Electronics</v>
      </c>
      <c r="G4031">
        <v>1</v>
      </c>
      <c r="H4031" s="6">
        <v>0.16198010524079817</v>
      </c>
      <c r="I4031" s="2">
        <f>VLOOKUP($E4031,
Products!$A$1:$F$201,MATCH(Orders!I$1,Products!$A$1:$F$1,0),0)</f>
        <v>20226.002416343759</v>
      </c>
      <c r="J4031" s="2">
        <f>VLOOKUP($E4031,
Products!$A$1:$F$201,MATCH(Orders!J$1,Products!$A$1:$F$1,0),0)</f>
        <v>13513.884167631189</v>
      </c>
    </row>
    <row r="4032" spans="1:10">
      <c r="A4032">
        <v>4031</v>
      </c>
      <c r="B4032" s="4">
        <v>45528</v>
      </c>
      <c r="C4032" s="10">
        <f>DATE(YEAR(orders[[#This Row],[order_date]]), MONTH(orders[[#This Row],[order_date]]), 1)</f>
        <v>45505</v>
      </c>
      <c r="D4032" t="s">
        <v>3362</v>
      </c>
      <c r="E4032" t="s">
        <v>551</v>
      </c>
      <c r="F4032" t="str">
        <f>VLOOKUP(orders[[#This Row],[product_id]],Products!A:C,3,0)</f>
        <v>Appliances</v>
      </c>
      <c r="G4032">
        <v>1</v>
      </c>
      <c r="H4032" s="6">
        <v>0.10904162253104313</v>
      </c>
      <c r="I4032" s="2">
        <f>VLOOKUP($E4032,
Products!$A$1:$F$201,MATCH(Orders!I$1,Products!$A$1:$F$1,0),0)</f>
        <v>5988.538916083141</v>
      </c>
      <c r="J4032" s="2">
        <f>VLOOKUP($E4032,
Products!$A$1:$F$201,MATCH(Orders!J$1,Products!$A$1:$F$1,0),0)</f>
        <v>4180.5955033056744</v>
      </c>
    </row>
    <row r="4033" spans="1:10">
      <c r="A4033">
        <v>4032</v>
      </c>
      <c r="B4033" s="4">
        <v>45269</v>
      </c>
      <c r="C4033" s="10">
        <f>DATE(YEAR(orders[[#This Row],[order_date]]), MONTH(orders[[#This Row],[order_date]]), 1)</f>
        <v>45261</v>
      </c>
      <c r="D4033" t="s">
        <v>3265</v>
      </c>
      <c r="E4033" t="s">
        <v>574</v>
      </c>
      <c r="F4033" t="str">
        <f>VLOOKUP(orders[[#This Row],[product_id]],Products!A:C,3,0)</f>
        <v>Electronics</v>
      </c>
      <c r="G4033">
        <v>2</v>
      </c>
      <c r="H4033" s="6">
        <v>0.15878526770497528</v>
      </c>
      <c r="I4033" s="2">
        <f>VLOOKUP($E4033,
Products!$A$1:$F$201,MATCH(Orders!I$1,Products!$A$1:$F$1,0),0)</f>
        <v>30824.427673567101</v>
      </c>
      <c r="J4033" s="2">
        <f>VLOOKUP($E4033,
Products!$A$1:$F$201,MATCH(Orders!J$1,Products!$A$1:$F$1,0),0)</f>
        <v>20473.07476940487</v>
      </c>
    </row>
    <row r="4034" spans="1:10">
      <c r="A4034">
        <v>4033</v>
      </c>
      <c r="B4034" s="4">
        <v>45082</v>
      </c>
      <c r="C4034" s="10">
        <f>DATE(YEAR(orders[[#This Row],[order_date]]), MONTH(orders[[#This Row],[order_date]]), 1)</f>
        <v>45078</v>
      </c>
      <c r="D4034" t="s">
        <v>3162</v>
      </c>
      <c r="E4034" t="s">
        <v>532</v>
      </c>
      <c r="F4034" t="str">
        <f>VLOOKUP(orders[[#This Row],[product_id]],Products!A:C,3,0)</f>
        <v>Electronics</v>
      </c>
      <c r="G4034">
        <v>2</v>
      </c>
      <c r="H4034" s="6">
        <v>0.22771795148258417</v>
      </c>
      <c r="I4034" s="2">
        <f>VLOOKUP($E4034,
Products!$A$1:$F$201,MATCH(Orders!I$1,Products!$A$1:$F$1,0),0)</f>
        <v>2668.0593077725212</v>
      </c>
      <c r="J4034" s="2">
        <f>VLOOKUP($E4034,
Products!$A$1:$F$201,MATCH(Orders!J$1,Products!$A$1:$F$1,0),0)</f>
        <v>1923.7114222321791</v>
      </c>
    </row>
    <row r="4035" spans="1:10">
      <c r="A4035">
        <v>4034</v>
      </c>
      <c r="B4035" s="4">
        <v>45638</v>
      </c>
      <c r="C4035" s="10">
        <f>DATE(YEAR(orders[[#This Row],[order_date]]), MONTH(orders[[#This Row],[order_date]]), 1)</f>
        <v>45627</v>
      </c>
      <c r="D4035" t="s">
        <v>3189</v>
      </c>
      <c r="E4035" t="s">
        <v>676</v>
      </c>
      <c r="F4035" t="str">
        <f>VLOOKUP(orders[[#This Row],[product_id]],Products!A:C,3,0)</f>
        <v>Electronics</v>
      </c>
      <c r="G4035">
        <v>1</v>
      </c>
      <c r="H4035" s="6">
        <v>0.22550032277650284</v>
      </c>
      <c r="I4035" s="2">
        <f>VLOOKUP($E4035,
Products!$A$1:$F$201,MATCH(Orders!I$1,Products!$A$1:$F$1,0),0)</f>
        <v>30008.64884218746</v>
      </c>
      <c r="J4035" s="2">
        <f>VLOOKUP($E4035,
Products!$A$1:$F$201,MATCH(Orders!J$1,Products!$A$1:$F$1,0),0)</f>
        <v>19907.2372539471</v>
      </c>
    </row>
    <row r="4036" spans="1:10">
      <c r="A4036">
        <v>4035</v>
      </c>
      <c r="B4036" s="4">
        <v>46005</v>
      </c>
      <c r="C4036" s="10">
        <f>DATE(YEAR(orders[[#This Row],[order_date]]), MONTH(orders[[#This Row],[order_date]]), 1)</f>
        <v>45992</v>
      </c>
      <c r="D4036" t="s">
        <v>2044</v>
      </c>
      <c r="E4036" t="s">
        <v>704</v>
      </c>
      <c r="F4036" t="str">
        <f>VLOOKUP(orders[[#This Row],[product_id]],Products!A:C,3,0)</f>
        <v>Electronics</v>
      </c>
      <c r="G4036">
        <v>1</v>
      </c>
      <c r="H4036" s="6">
        <v>0.2208233673032779</v>
      </c>
      <c r="I4036" s="2">
        <f>VLOOKUP($E4036,
Products!$A$1:$F$201,MATCH(Orders!I$1,Products!$A$1:$F$1,0),0)</f>
        <v>2453.3182634424861</v>
      </c>
      <c r="J4036" s="2">
        <f>VLOOKUP($E4036,
Products!$A$1:$F$201,MATCH(Orders!J$1,Products!$A$1:$F$1,0),0)</f>
        <v>1951.860511286576</v>
      </c>
    </row>
    <row r="4037" spans="1:10">
      <c r="A4037">
        <v>4036</v>
      </c>
      <c r="B4037" s="4">
        <v>45329</v>
      </c>
      <c r="C4037" s="10">
        <f>DATE(YEAR(orders[[#This Row],[order_date]]), MONTH(orders[[#This Row],[order_date]]), 1)</f>
        <v>45323</v>
      </c>
      <c r="D4037" t="s">
        <v>1247</v>
      </c>
      <c r="E4037" t="s">
        <v>550</v>
      </c>
      <c r="F4037" t="str">
        <f>VLOOKUP(orders[[#This Row],[product_id]],Products!A:C,3,0)</f>
        <v>Electronics</v>
      </c>
      <c r="G4037">
        <v>2</v>
      </c>
      <c r="H4037" s="6">
        <v>0.21329210790740846</v>
      </c>
      <c r="I4037" s="2">
        <f>VLOOKUP($E4037,
Products!$A$1:$F$201,MATCH(Orders!I$1,Products!$A$1:$F$1,0),0)</f>
        <v>21928.70634496431</v>
      </c>
      <c r="J4037" s="2">
        <f>VLOOKUP($E4037,
Products!$A$1:$F$201,MATCH(Orders!J$1,Products!$A$1:$F$1,0),0)</f>
        <v>17227.037321653719</v>
      </c>
    </row>
    <row r="4038" spans="1:10">
      <c r="A4038">
        <v>4037</v>
      </c>
      <c r="B4038" s="4">
        <v>45540</v>
      </c>
      <c r="C4038" s="10">
        <f>DATE(YEAR(orders[[#This Row],[order_date]]), MONTH(orders[[#This Row],[order_date]]), 1)</f>
        <v>45536</v>
      </c>
      <c r="D4038" t="s">
        <v>1318</v>
      </c>
      <c r="E4038" t="s">
        <v>523</v>
      </c>
      <c r="F4038" t="str">
        <f>VLOOKUP(orders[[#This Row],[product_id]],Products!A:C,3,0)</f>
        <v>Electronics</v>
      </c>
      <c r="G4038">
        <v>1</v>
      </c>
      <c r="H4038" s="6">
        <v>0.10605822455753929</v>
      </c>
      <c r="I4038" s="2">
        <f>VLOOKUP($E4038,
Products!$A$1:$F$201,MATCH(Orders!I$1,Products!$A$1:$F$1,0),0)</f>
        <v>27240.414518089601</v>
      </c>
      <c r="J4038" s="2">
        <f>VLOOKUP($E4038,
Products!$A$1:$F$201,MATCH(Orders!J$1,Products!$A$1:$F$1,0),0)</f>
        <v>21217.524617692769</v>
      </c>
    </row>
    <row r="4039" spans="1:10">
      <c r="A4039">
        <v>4038</v>
      </c>
      <c r="B4039" s="4">
        <v>45723</v>
      </c>
      <c r="C4039" s="10">
        <f>DATE(YEAR(orders[[#This Row],[order_date]]), MONTH(orders[[#This Row],[order_date]]), 1)</f>
        <v>45717</v>
      </c>
      <c r="D4039" t="s">
        <v>4356</v>
      </c>
      <c r="E4039" t="s">
        <v>537</v>
      </c>
      <c r="F4039" t="str">
        <f>VLOOKUP(orders[[#This Row],[product_id]],Products!A:C,3,0)</f>
        <v>Electronics</v>
      </c>
      <c r="G4039">
        <v>2</v>
      </c>
      <c r="H4039" s="6">
        <v>0.12240807703611158</v>
      </c>
      <c r="I4039" s="2">
        <f>VLOOKUP($E4039,
Products!$A$1:$F$201,MATCH(Orders!I$1,Products!$A$1:$F$1,0),0)</f>
        <v>31703.831103033539</v>
      </c>
      <c r="J4039" s="2">
        <f>VLOOKUP($E4039,
Products!$A$1:$F$201,MATCH(Orders!J$1,Products!$A$1:$F$1,0),0)</f>
        <v>24504.340558054781</v>
      </c>
    </row>
    <row r="4040" spans="1:10">
      <c r="A4040">
        <v>4039</v>
      </c>
      <c r="B4040" s="4">
        <v>45549</v>
      </c>
      <c r="C4040" s="10">
        <f>DATE(YEAR(orders[[#This Row],[order_date]]), MONTH(orders[[#This Row],[order_date]]), 1)</f>
        <v>45536</v>
      </c>
      <c r="D4040" t="s">
        <v>1605</v>
      </c>
      <c r="E4040" t="s">
        <v>507</v>
      </c>
      <c r="F4040" t="str">
        <f>VLOOKUP(orders[[#This Row],[product_id]],Products!A:C,3,0)</f>
        <v>Electronics</v>
      </c>
      <c r="G4040">
        <v>1</v>
      </c>
      <c r="H4040" s="6">
        <v>0.209828841510804</v>
      </c>
      <c r="I4040" s="2">
        <f>VLOOKUP($E4040,
Products!$A$1:$F$201,MATCH(Orders!I$1,Products!$A$1:$F$1,0),0)</f>
        <v>28502.89768049858</v>
      </c>
      <c r="J4040" s="2">
        <f>VLOOKUP($E4040,
Products!$A$1:$F$201,MATCH(Orders!J$1,Products!$A$1:$F$1,0),0)</f>
        <v>20477.83623923226</v>
      </c>
    </row>
    <row r="4041" spans="1:10">
      <c r="A4041">
        <v>4040</v>
      </c>
      <c r="B4041" s="4">
        <v>45529</v>
      </c>
      <c r="C4041" s="10">
        <f>DATE(YEAR(orders[[#This Row],[order_date]]), MONTH(orders[[#This Row],[order_date]]), 1)</f>
        <v>45505</v>
      </c>
      <c r="D4041" t="s">
        <v>2590</v>
      </c>
      <c r="E4041" t="s">
        <v>674</v>
      </c>
      <c r="F4041" t="str">
        <f>VLOOKUP(orders[[#This Row],[product_id]],Products!A:C,3,0)</f>
        <v>Appliances</v>
      </c>
      <c r="G4041">
        <v>2</v>
      </c>
      <c r="H4041" s="6">
        <v>0.10285119635528914</v>
      </c>
      <c r="I4041" s="2">
        <f>VLOOKUP($E4041,
Products!$A$1:$F$201,MATCH(Orders!I$1,Products!$A$1:$F$1,0),0)</f>
        <v>6324.5253633508046</v>
      </c>
      <c r="J4041" s="2">
        <f>VLOOKUP($E4041,
Products!$A$1:$F$201,MATCH(Orders!J$1,Products!$A$1:$F$1,0),0)</f>
        <v>4493.055585088201</v>
      </c>
    </row>
    <row r="4042" spans="1:10">
      <c r="A4042">
        <v>4041</v>
      </c>
      <c r="B4042" s="4">
        <v>45103</v>
      </c>
      <c r="C4042" s="10">
        <f>DATE(YEAR(orders[[#This Row],[order_date]]), MONTH(orders[[#This Row],[order_date]]), 1)</f>
        <v>45078</v>
      </c>
      <c r="D4042" t="s">
        <v>3840</v>
      </c>
      <c r="E4042" t="s">
        <v>525</v>
      </c>
      <c r="F4042" t="str">
        <f>VLOOKUP(orders[[#This Row],[product_id]],Products!A:C,3,0)</f>
        <v>Electronics</v>
      </c>
      <c r="G4042">
        <v>3</v>
      </c>
      <c r="H4042" s="6">
        <v>0.20109152508586897</v>
      </c>
      <c r="I4042" s="2">
        <f>VLOOKUP($E4042,
Products!$A$1:$F$201,MATCH(Orders!I$1,Products!$A$1:$F$1,0),0)</f>
        <v>2441.7405612875209</v>
      </c>
      <c r="J4042" s="2">
        <f>VLOOKUP($E4042,
Products!$A$1:$F$201,MATCH(Orders!J$1,Products!$A$1:$F$1,0),0)</f>
        <v>1934.1373706011941</v>
      </c>
    </row>
    <row r="4043" spans="1:10">
      <c r="A4043">
        <v>4042</v>
      </c>
      <c r="B4043" s="4">
        <v>45375</v>
      </c>
      <c r="C4043" s="10">
        <f>DATE(YEAR(orders[[#This Row],[order_date]]), MONTH(orders[[#This Row],[order_date]]), 1)</f>
        <v>45352</v>
      </c>
      <c r="D4043" t="s">
        <v>1761</v>
      </c>
      <c r="E4043" t="s">
        <v>691</v>
      </c>
      <c r="F4043" t="str">
        <f>VLOOKUP(orders[[#This Row],[product_id]],Products!A:C,3,0)</f>
        <v>Appliances</v>
      </c>
      <c r="G4043">
        <v>1</v>
      </c>
      <c r="H4043" s="6">
        <v>0.14401079874935716</v>
      </c>
      <c r="I4043" s="2">
        <f>VLOOKUP($E4043,
Products!$A$1:$F$201,MATCH(Orders!I$1,Products!$A$1:$F$1,0),0)</f>
        <v>2337.6024778940591</v>
      </c>
      <c r="J4043" s="2">
        <f>VLOOKUP($E4043,
Products!$A$1:$F$201,MATCH(Orders!J$1,Products!$A$1:$F$1,0),0)</f>
        <v>1616.9957885138581</v>
      </c>
    </row>
    <row r="4044" spans="1:10">
      <c r="A4044">
        <v>4043</v>
      </c>
      <c r="B4044" s="4">
        <v>45669</v>
      </c>
      <c r="C4044" s="10">
        <f>DATE(YEAR(orders[[#This Row],[order_date]]), MONTH(orders[[#This Row],[order_date]]), 1)</f>
        <v>45658</v>
      </c>
      <c r="D4044" t="s">
        <v>2328</v>
      </c>
      <c r="E4044" t="s">
        <v>543</v>
      </c>
      <c r="F4044" t="str">
        <f>VLOOKUP(orders[[#This Row],[product_id]],Products!A:C,3,0)</f>
        <v>Appliances</v>
      </c>
      <c r="G4044">
        <v>2</v>
      </c>
      <c r="H4044" s="6">
        <v>7.3813898536527076E-2</v>
      </c>
      <c r="I4044" s="2">
        <f>VLOOKUP($E4044,
Products!$A$1:$F$201,MATCH(Orders!I$1,Products!$A$1:$F$1,0),0)</f>
        <v>2300.989425669633</v>
      </c>
      <c r="J4044" s="2">
        <f>VLOOKUP($E4044,
Products!$A$1:$F$201,MATCH(Orders!J$1,Products!$A$1:$F$1,0),0)</f>
        <v>1726.390958088811</v>
      </c>
    </row>
    <row r="4045" spans="1:10">
      <c r="A4045">
        <v>4044</v>
      </c>
      <c r="B4045" s="4">
        <v>45227</v>
      </c>
      <c r="C4045" s="10">
        <f>DATE(YEAR(orders[[#This Row],[order_date]]), MONTH(orders[[#This Row],[order_date]]), 1)</f>
        <v>45200</v>
      </c>
      <c r="D4045" t="s">
        <v>3988</v>
      </c>
      <c r="E4045" t="s">
        <v>506</v>
      </c>
      <c r="F4045" t="str">
        <f>VLOOKUP(orders[[#This Row],[product_id]],Products!A:C,3,0)</f>
        <v>Electronics</v>
      </c>
      <c r="G4045">
        <v>2</v>
      </c>
      <c r="H4045" s="6">
        <v>0.19527075925171467</v>
      </c>
      <c r="I4045" s="2">
        <f>VLOOKUP($E4045,
Products!$A$1:$F$201,MATCH(Orders!I$1,Products!$A$1:$F$1,0),0)</f>
        <v>2354.115904304108</v>
      </c>
      <c r="J4045" s="2">
        <f>VLOOKUP($E4045,
Products!$A$1:$F$201,MATCH(Orders!J$1,Products!$A$1:$F$1,0),0)</f>
        <v>1810.784620830796</v>
      </c>
    </row>
    <row r="4046" spans="1:10">
      <c r="A4046">
        <v>4045</v>
      </c>
      <c r="B4046" s="4">
        <v>45633</v>
      </c>
      <c r="C4046" s="10">
        <f>DATE(YEAR(orders[[#This Row],[order_date]]), MONTH(orders[[#This Row],[order_date]]), 1)</f>
        <v>45627</v>
      </c>
      <c r="D4046" t="s">
        <v>2192</v>
      </c>
      <c r="E4046" t="s">
        <v>702</v>
      </c>
      <c r="F4046" t="str">
        <f>VLOOKUP(orders[[#This Row],[product_id]],Products!A:C,3,0)</f>
        <v>Electronics</v>
      </c>
      <c r="G4046">
        <v>1</v>
      </c>
      <c r="H4046" s="6">
        <v>0.14133509395258803</v>
      </c>
      <c r="I4046" s="2">
        <f>VLOOKUP($E4046,
Products!$A$1:$F$201,MATCH(Orders!I$1,Products!$A$1:$F$1,0),0)</f>
        <v>11240.591105652349</v>
      </c>
      <c r="J4046" s="2">
        <f>VLOOKUP($E4046,
Products!$A$1:$F$201,MATCH(Orders!J$1,Products!$A$1:$F$1,0),0)</f>
        <v>7671.9523119121068</v>
      </c>
    </row>
    <row r="4047" spans="1:10">
      <c r="A4047">
        <v>4046</v>
      </c>
      <c r="B4047" s="4">
        <v>45233</v>
      </c>
      <c r="C4047" s="10">
        <f>DATE(YEAR(orders[[#This Row],[order_date]]), MONTH(orders[[#This Row],[order_date]]), 1)</f>
        <v>45231</v>
      </c>
      <c r="D4047" t="s">
        <v>3316</v>
      </c>
      <c r="E4047" t="s">
        <v>687</v>
      </c>
      <c r="F4047" t="str">
        <f>VLOOKUP(orders[[#This Row],[product_id]],Products!A:C,3,0)</f>
        <v>Electronics</v>
      </c>
      <c r="G4047">
        <v>1</v>
      </c>
      <c r="H4047" s="6">
        <v>0.11245220222694628</v>
      </c>
      <c r="I4047" s="2">
        <f>VLOOKUP($E4047,
Products!$A$1:$F$201,MATCH(Orders!I$1,Products!$A$1:$F$1,0),0)</f>
        <v>12143.737276429891</v>
      </c>
      <c r="J4047" s="2">
        <f>VLOOKUP($E4047,
Products!$A$1:$F$201,MATCH(Orders!J$1,Products!$A$1:$F$1,0),0)</f>
        <v>9077.1957392673976</v>
      </c>
    </row>
    <row r="4048" spans="1:10">
      <c r="A4048">
        <v>4047</v>
      </c>
      <c r="B4048" s="4">
        <v>45677</v>
      </c>
      <c r="C4048" s="10">
        <f>DATE(YEAR(orders[[#This Row],[order_date]]), MONTH(orders[[#This Row],[order_date]]), 1)</f>
        <v>45658</v>
      </c>
      <c r="D4048" t="s">
        <v>3328</v>
      </c>
      <c r="E4048" t="s">
        <v>647</v>
      </c>
      <c r="F4048" t="str">
        <f>VLOOKUP(orders[[#This Row],[product_id]],Products!A:C,3,0)</f>
        <v>Electronics</v>
      </c>
      <c r="G4048">
        <v>2</v>
      </c>
      <c r="H4048" s="6">
        <v>0.1648127967677884</v>
      </c>
      <c r="I4048" s="2">
        <f>VLOOKUP($E4048,
Products!$A$1:$F$201,MATCH(Orders!I$1,Products!$A$1:$F$1,0),0)</f>
        <v>23187.883920109041</v>
      </c>
      <c r="J4048" s="2">
        <f>VLOOKUP($E4048,
Products!$A$1:$F$201,MATCH(Orders!J$1,Products!$A$1:$F$1,0),0)</f>
        <v>16217.564081273829</v>
      </c>
    </row>
    <row r="4049" spans="1:10">
      <c r="A4049">
        <v>4048</v>
      </c>
      <c r="B4049" s="4">
        <v>45795</v>
      </c>
      <c r="C4049" s="10">
        <f>DATE(YEAR(orders[[#This Row],[order_date]]), MONTH(orders[[#This Row],[order_date]]), 1)</f>
        <v>45778</v>
      </c>
      <c r="D4049" t="s">
        <v>3857</v>
      </c>
      <c r="E4049" t="s">
        <v>658</v>
      </c>
      <c r="F4049" t="str">
        <f>VLOOKUP(orders[[#This Row],[product_id]],Products!A:C,3,0)</f>
        <v>Electronics</v>
      </c>
      <c r="G4049">
        <v>2</v>
      </c>
      <c r="H4049" s="6">
        <v>0.20647808056495728</v>
      </c>
      <c r="I4049" s="2">
        <f>VLOOKUP($E4049,
Products!$A$1:$F$201,MATCH(Orders!I$1,Products!$A$1:$F$1,0),0)</f>
        <v>2455.4664524813788</v>
      </c>
      <c r="J4049" s="2">
        <f>VLOOKUP($E4049,
Products!$A$1:$F$201,MATCH(Orders!J$1,Products!$A$1:$F$1,0),0)</f>
        <v>1763.2139459131699</v>
      </c>
    </row>
    <row r="4050" spans="1:10">
      <c r="A4050">
        <v>4049</v>
      </c>
      <c r="B4050" s="4">
        <v>45140</v>
      </c>
      <c r="C4050" s="10">
        <f>DATE(YEAR(orders[[#This Row],[order_date]]), MONTH(orders[[#This Row],[order_date]]), 1)</f>
        <v>45139</v>
      </c>
      <c r="D4050" t="s">
        <v>3775</v>
      </c>
      <c r="E4050" t="s">
        <v>642</v>
      </c>
      <c r="F4050" t="str">
        <f>VLOOKUP(orders[[#This Row],[product_id]],Products!A:C,3,0)</f>
        <v>Appliances</v>
      </c>
      <c r="G4050">
        <v>1</v>
      </c>
      <c r="H4050" s="6">
        <v>0.13170600170648897</v>
      </c>
      <c r="I4050" s="2">
        <f>VLOOKUP($E4050,
Products!$A$1:$F$201,MATCH(Orders!I$1,Products!$A$1:$F$1,0),0)</f>
        <v>2296.7821973225709</v>
      </c>
      <c r="J4050" s="2">
        <f>VLOOKUP($E4050,
Products!$A$1:$F$201,MATCH(Orders!J$1,Products!$A$1:$F$1,0),0)</f>
        <v>1585.16132006212</v>
      </c>
    </row>
    <row r="4051" spans="1:10">
      <c r="A4051">
        <v>4050</v>
      </c>
      <c r="B4051" s="4">
        <v>45409</v>
      </c>
      <c r="C4051" s="10">
        <f>DATE(YEAR(orders[[#This Row],[order_date]]), MONTH(orders[[#This Row],[order_date]]), 1)</f>
        <v>45383</v>
      </c>
      <c r="D4051" t="s">
        <v>3096</v>
      </c>
      <c r="E4051" t="s">
        <v>694</v>
      </c>
      <c r="F4051" t="str">
        <f>VLOOKUP(orders[[#This Row],[product_id]],Products!A:C,3,0)</f>
        <v>Appliances</v>
      </c>
      <c r="G4051">
        <v>1</v>
      </c>
      <c r="H4051" s="6">
        <v>7.0747351337978368E-2</v>
      </c>
      <c r="I4051" s="2">
        <f>VLOOKUP($E4051,
Products!$A$1:$F$201,MATCH(Orders!I$1,Products!$A$1:$F$1,0),0)</f>
        <v>6319.3885218993337</v>
      </c>
      <c r="J4051" s="2">
        <f>VLOOKUP($E4051,
Products!$A$1:$F$201,MATCH(Orders!J$1,Products!$A$1:$F$1,0),0)</f>
        <v>4956.0125433870189</v>
      </c>
    </row>
    <row r="4052" spans="1:10">
      <c r="A4052">
        <v>4051</v>
      </c>
      <c r="B4052" s="4">
        <v>46017</v>
      </c>
      <c r="C4052" s="10">
        <f>DATE(YEAR(orders[[#This Row],[order_date]]), MONTH(orders[[#This Row],[order_date]]), 1)</f>
        <v>45992</v>
      </c>
      <c r="D4052" t="s">
        <v>1961</v>
      </c>
      <c r="E4052" t="s">
        <v>685</v>
      </c>
      <c r="F4052" t="str">
        <f>VLOOKUP(orders[[#This Row],[product_id]],Products!A:C,3,0)</f>
        <v>Electronics</v>
      </c>
      <c r="G4052">
        <v>1</v>
      </c>
      <c r="H4052" s="6">
        <v>0.24981129401209368</v>
      </c>
      <c r="I4052" s="2">
        <f>VLOOKUP($E4052,
Products!$A$1:$F$201,MATCH(Orders!I$1,Products!$A$1:$F$1,0),0)</f>
        <v>30011.61348468516</v>
      </c>
      <c r="J4052" s="2">
        <f>VLOOKUP($E4052,
Products!$A$1:$F$201,MATCH(Orders!J$1,Products!$A$1:$F$1,0),0)</f>
        <v>20796.213094008199</v>
      </c>
    </row>
    <row r="4053" spans="1:10">
      <c r="A4053">
        <v>4052</v>
      </c>
      <c r="B4053" s="4">
        <v>45059</v>
      </c>
      <c r="C4053" s="10">
        <f>DATE(YEAR(orders[[#This Row],[order_date]]), MONTH(orders[[#This Row],[order_date]]), 1)</f>
        <v>45047</v>
      </c>
      <c r="D4053" t="s">
        <v>4655</v>
      </c>
      <c r="E4053" t="s">
        <v>641</v>
      </c>
      <c r="F4053" t="str">
        <f>VLOOKUP(orders[[#This Row],[product_id]],Products!A:C,3,0)</f>
        <v>Appliances</v>
      </c>
      <c r="G4053">
        <v>1</v>
      </c>
      <c r="H4053" s="6">
        <v>0.14438512035253237</v>
      </c>
      <c r="I4053" s="2">
        <f>VLOOKUP($E4053,
Products!$A$1:$F$201,MATCH(Orders!I$1,Products!$A$1:$F$1,0),0)</f>
        <v>27167.965718506261</v>
      </c>
      <c r="J4053" s="2">
        <f>VLOOKUP($E4053,
Products!$A$1:$F$201,MATCH(Orders!J$1,Products!$A$1:$F$1,0),0)</f>
        <v>19748.025676381669</v>
      </c>
    </row>
    <row r="4054" spans="1:10">
      <c r="A4054">
        <v>4053</v>
      </c>
      <c r="B4054" s="4">
        <v>45438</v>
      </c>
      <c r="C4054" s="10">
        <f>DATE(YEAR(orders[[#This Row],[order_date]]), MONTH(orders[[#This Row],[order_date]]), 1)</f>
        <v>45413</v>
      </c>
      <c r="D4054" t="s">
        <v>3366</v>
      </c>
      <c r="E4054" t="s">
        <v>521</v>
      </c>
      <c r="F4054" t="str">
        <f>VLOOKUP(orders[[#This Row],[product_id]],Products!A:C,3,0)</f>
        <v>Electronics</v>
      </c>
      <c r="G4054">
        <v>1</v>
      </c>
      <c r="H4054" s="6">
        <v>0.13244698568708776</v>
      </c>
      <c r="I4054" s="2">
        <f>VLOOKUP($E4054,
Products!$A$1:$F$201,MATCH(Orders!I$1,Products!$A$1:$F$1,0),0)</f>
        <v>18373.691083837519</v>
      </c>
      <c r="J4054" s="2">
        <f>VLOOKUP($E4054,
Products!$A$1:$F$201,MATCH(Orders!J$1,Products!$A$1:$F$1,0),0)</f>
        <v>14409.80197321412</v>
      </c>
    </row>
    <row r="4055" spans="1:10">
      <c r="A4055">
        <v>4054</v>
      </c>
      <c r="B4055" s="4">
        <v>45137</v>
      </c>
      <c r="C4055" s="10">
        <f>DATE(YEAR(orders[[#This Row],[order_date]]), MONTH(orders[[#This Row],[order_date]]), 1)</f>
        <v>45108</v>
      </c>
      <c r="D4055" t="s">
        <v>834</v>
      </c>
      <c r="E4055" t="s">
        <v>619</v>
      </c>
      <c r="F4055" t="str">
        <f>VLOOKUP(orders[[#This Row],[product_id]],Products!A:C,3,0)</f>
        <v>Appliances</v>
      </c>
      <c r="G4055">
        <v>1</v>
      </c>
      <c r="H4055" s="6">
        <v>0.11304712968597598</v>
      </c>
      <c r="I4055" s="2">
        <f>VLOOKUP($E4055,
Products!$A$1:$F$201,MATCH(Orders!I$1,Products!$A$1:$F$1,0),0)</f>
        <v>6040.8433358455886</v>
      </c>
      <c r="J4055" s="2">
        <f>VLOOKUP($E4055,
Products!$A$1:$F$201,MATCH(Orders!J$1,Products!$A$1:$F$1,0),0)</f>
        <v>4363.6239115177623</v>
      </c>
    </row>
    <row r="4056" spans="1:10">
      <c r="A4056">
        <v>4055</v>
      </c>
      <c r="B4056" s="4">
        <v>45914</v>
      </c>
      <c r="C4056" s="10">
        <f>DATE(YEAR(orders[[#This Row],[order_date]]), MONTH(orders[[#This Row],[order_date]]), 1)</f>
        <v>45901</v>
      </c>
      <c r="D4056" t="s">
        <v>1748</v>
      </c>
      <c r="E4056" t="s">
        <v>513</v>
      </c>
      <c r="F4056" t="str">
        <f>VLOOKUP(orders[[#This Row],[product_id]],Products!A:C,3,0)</f>
        <v>Electronics</v>
      </c>
      <c r="G4056">
        <v>2</v>
      </c>
      <c r="H4056" s="6">
        <v>0.22941779618567457</v>
      </c>
      <c r="I4056" s="2">
        <f>VLOOKUP($E4056,
Products!$A$1:$F$201,MATCH(Orders!I$1,Products!$A$1:$F$1,0),0)</f>
        <v>2370.6748519187499</v>
      </c>
      <c r="J4056" s="2">
        <f>VLOOKUP($E4056,
Products!$A$1:$F$201,MATCH(Orders!J$1,Products!$A$1:$F$1,0),0)</f>
        <v>1742.1190905744229</v>
      </c>
    </row>
    <row r="4057" spans="1:10">
      <c r="A4057">
        <v>4056</v>
      </c>
      <c r="B4057" s="4">
        <v>45913</v>
      </c>
      <c r="C4057" s="10">
        <f>DATE(YEAR(orders[[#This Row],[order_date]]), MONTH(orders[[#This Row],[order_date]]), 1)</f>
        <v>45901</v>
      </c>
      <c r="D4057" t="s">
        <v>1062</v>
      </c>
      <c r="E4057" t="s">
        <v>528</v>
      </c>
      <c r="F4057" t="str">
        <f>VLOOKUP(orders[[#This Row],[product_id]],Products!A:C,3,0)</f>
        <v>Appliances</v>
      </c>
      <c r="G4057">
        <v>1</v>
      </c>
      <c r="H4057" s="6">
        <v>6.3917552940317479E-2</v>
      </c>
      <c r="I4057" s="2">
        <f>VLOOKUP($E4057,
Products!$A$1:$F$201,MATCH(Orders!I$1,Products!$A$1:$F$1,0),0)</f>
        <v>5741.145946914552</v>
      </c>
      <c r="J4057" s="2">
        <f>VLOOKUP($E4057,
Products!$A$1:$F$201,MATCH(Orders!J$1,Products!$A$1:$F$1,0),0)</f>
        <v>4112.7219202399874</v>
      </c>
    </row>
    <row r="4058" spans="1:10">
      <c r="A4058">
        <v>4057</v>
      </c>
      <c r="B4058" s="4">
        <v>45643</v>
      </c>
      <c r="C4058" s="10">
        <f>DATE(YEAR(orders[[#This Row],[order_date]]), MONTH(orders[[#This Row],[order_date]]), 1)</f>
        <v>45627</v>
      </c>
      <c r="D4058" t="s">
        <v>2148</v>
      </c>
      <c r="E4058" t="s">
        <v>578</v>
      </c>
      <c r="F4058" t="str">
        <f>VLOOKUP(orders[[#This Row],[product_id]],Products!A:C,3,0)</f>
        <v>Electronics</v>
      </c>
      <c r="G4058">
        <v>1</v>
      </c>
      <c r="H4058" s="6">
        <v>0.19199991156996485</v>
      </c>
      <c r="I4058" s="2">
        <f>VLOOKUP($E4058,
Products!$A$1:$F$201,MATCH(Orders!I$1,Products!$A$1:$F$1,0),0)</f>
        <v>2632.553295816565</v>
      </c>
      <c r="J4058" s="2">
        <f>VLOOKUP($E4058,
Products!$A$1:$F$201,MATCH(Orders!J$1,Products!$A$1:$F$1,0),0)</f>
        <v>1732.316114566717</v>
      </c>
    </row>
    <row r="4059" spans="1:10">
      <c r="A4059">
        <v>4058</v>
      </c>
      <c r="B4059" s="4">
        <v>45179</v>
      </c>
      <c r="C4059" s="10">
        <f>DATE(YEAR(orders[[#This Row],[order_date]]), MONTH(orders[[#This Row],[order_date]]), 1)</f>
        <v>45170</v>
      </c>
      <c r="D4059" t="s">
        <v>3712</v>
      </c>
      <c r="E4059" t="s">
        <v>539</v>
      </c>
      <c r="F4059" t="str">
        <f>VLOOKUP(orders[[#This Row],[product_id]],Products!A:C,3,0)</f>
        <v>Appliances</v>
      </c>
      <c r="G4059">
        <v>1</v>
      </c>
      <c r="H4059" s="6">
        <v>0.10187392491656201</v>
      </c>
      <c r="I4059" s="2">
        <f>VLOOKUP($E4059,
Products!$A$1:$F$201,MATCH(Orders!I$1,Products!$A$1:$F$1,0),0)</f>
        <v>25730.234720482978</v>
      </c>
      <c r="J4059" s="2">
        <f>VLOOKUP($E4059,
Products!$A$1:$F$201,MATCH(Orders!J$1,Products!$A$1:$F$1,0),0)</f>
        <v>17186.87037527658</v>
      </c>
    </row>
    <row r="4060" spans="1:10">
      <c r="A4060">
        <v>4059</v>
      </c>
      <c r="B4060" s="4">
        <v>44964</v>
      </c>
      <c r="C4060" s="10">
        <f>DATE(YEAR(orders[[#This Row],[order_date]]), MONTH(orders[[#This Row],[order_date]]), 1)</f>
        <v>44958</v>
      </c>
      <c r="D4060" t="s">
        <v>4383</v>
      </c>
      <c r="E4060" t="s">
        <v>523</v>
      </c>
      <c r="F4060" t="str">
        <f>VLOOKUP(orders[[#This Row],[product_id]],Products!A:C,3,0)</f>
        <v>Electronics</v>
      </c>
      <c r="G4060">
        <v>1</v>
      </c>
      <c r="H4060" s="6">
        <v>0.24271583663344651</v>
      </c>
      <c r="I4060" s="2">
        <f>VLOOKUP($E4060,
Products!$A$1:$F$201,MATCH(Orders!I$1,Products!$A$1:$F$1,0),0)</f>
        <v>27240.414518089601</v>
      </c>
      <c r="J4060" s="2">
        <f>VLOOKUP($E4060,
Products!$A$1:$F$201,MATCH(Orders!J$1,Products!$A$1:$F$1,0),0)</f>
        <v>21217.524617692769</v>
      </c>
    </row>
    <row r="4061" spans="1:10">
      <c r="A4061">
        <v>4060</v>
      </c>
      <c r="B4061" s="4">
        <v>45993</v>
      </c>
      <c r="C4061" s="10">
        <f>DATE(YEAR(orders[[#This Row],[order_date]]), MONTH(orders[[#This Row],[order_date]]), 1)</f>
        <v>45992</v>
      </c>
      <c r="D4061" t="s">
        <v>786</v>
      </c>
      <c r="E4061" t="s">
        <v>614</v>
      </c>
      <c r="F4061" t="str">
        <f>VLOOKUP(orders[[#This Row],[product_id]],Products!A:C,3,0)</f>
        <v>Electronics</v>
      </c>
      <c r="G4061">
        <v>1</v>
      </c>
      <c r="H4061" s="6">
        <v>0.13424029242444627</v>
      </c>
      <c r="I4061" s="2">
        <f>VLOOKUP($E4061,
Products!$A$1:$F$201,MATCH(Orders!I$1,Products!$A$1:$F$1,0),0)</f>
        <v>27394.979060178921</v>
      </c>
      <c r="J4061" s="2">
        <f>VLOOKUP($E4061,
Products!$A$1:$F$201,MATCH(Orders!J$1,Products!$A$1:$F$1,0),0)</f>
        <v>20497.911427865951</v>
      </c>
    </row>
    <row r="4062" spans="1:10">
      <c r="A4062">
        <v>4061</v>
      </c>
      <c r="B4062" s="4">
        <v>45555</v>
      </c>
      <c r="C4062" s="10">
        <f>DATE(YEAR(orders[[#This Row],[order_date]]), MONTH(orders[[#This Row],[order_date]]), 1)</f>
        <v>45536</v>
      </c>
      <c r="D4062" t="s">
        <v>4392</v>
      </c>
      <c r="E4062" t="s">
        <v>549</v>
      </c>
      <c r="F4062" t="str">
        <f>VLOOKUP(orders[[#This Row],[product_id]],Products!A:C,3,0)</f>
        <v>Electronics</v>
      </c>
      <c r="G4062">
        <v>1</v>
      </c>
      <c r="H4062" s="6">
        <v>0.16230896658410707</v>
      </c>
      <c r="I4062" s="2">
        <f>VLOOKUP($E4062,
Products!$A$1:$F$201,MATCH(Orders!I$1,Products!$A$1:$F$1,0),0)</f>
        <v>32579.222893763279</v>
      </c>
      <c r="J4062" s="2">
        <f>VLOOKUP($E4062,
Products!$A$1:$F$201,MATCH(Orders!J$1,Products!$A$1:$F$1,0),0)</f>
        <v>22472.912188105081</v>
      </c>
    </row>
    <row r="4063" spans="1:10">
      <c r="A4063">
        <v>4062</v>
      </c>
      <c r="B4063" s="4">
        <v>45913</v>
      </c>
      <c r="C4063" s="10">
        <f>DATE(YEAR(orders[[#This Row],[order_date]]), MONTH(orders[[#This Row],[order_date]]), 1)</f>
        <v>45901</v>
      </c>
      <c r="D4063" t="s">
        <v>2610</v>
      </c>
      <c r="E4063" t="s">
        <v>648</v>
      </c>
      <c r="F4063" t="str">
        <f>VLOOKUP(orders[[#This Row],[product_id]],Products!A:C,3,0)</f>
        <v>Electronics</v>
      </c>
      <c r="G4063">
        <v>2</v>
      </c>
      <c r="H4063" s="6">
        <v>0.10369969143614607</v>
      </c>
      <c r="I4063" s="2">
        <f>VLOOKUP($E4063,
Products!$A$1:$F$201,MATCH(Orders!I$1,Products!$A$1:$F$1,0),0)</f>
        <v>11049.50250218974</v>
      </c>
      <c r="J4063" s="2">
        <f>VLOOKUP($E4063,
Products!$A$1:$F$201,MATCH(Orders!J$1,Products!$A$1:$F$1,0),0)</f>
        <v>7252.1207539007246</v>
      </c>
    </row>
    <row r="4064" spans="1:10">
      <c r="A4064">
        <v>4063</v>
      </c>
      <c r="B4064" s="4">
        <v>44972</v>
      </c>
      <c r="C4064" s="10">
        <f>DATE(YEAR(orders[[#This Row],[order_date]]), MONTH(orders[[#This Row],[order_date]]), 1)</f>
        <v>44958</v>
      </c>
      <c r="D4064" t="s">
        <v>3419</v>
      </c>
      <c r="E4064" t="s">
        <v>520</v>
      </c>
      <c r="F4064" t="str">
        <f>VLOOKUP(orders[[#This Row],[product_id]],Products!A:C,3,0)</f>
        <v>Electronics</v>
      </c>
      <c r="G4064">
        <v>1</v>
      </c>
      <c r="H4064" s="6">
        <v>0.16278826339633357</v>
      </c>
      <c r="I4064" s="2">
        <f>VLOOKUP($E4064,
Products!$A$1:$F$201,MATCH(Orders!I$1,Products!$A$1:$F$1,0),0)</f>
        <v>19053.584916305819</v>
      </c>
      <c r="J4064" s="2">
        <f>VLOOKUP($E4064,
Products!$A$1:$F$201,MATCH(Orders!J$1,Products!$A$1:$F$1,0),0)</f>
        <v>13248.74841276826</v>
      </c>
    </row>
    <row r="4065" spans="1:10">
      <c r="A4065">
        <v>4064</v>
      </c>
      <c r="B4065" s="4">
        <v>45231</v>
      </c>
      <c r="C4065" s="10">
        <f>DATE(YEAR(orders[[#This Row],[order_date]]), MONTH(orders[[#This Row],[order_date]]), 1)</f>
        <v>45231</v>
      </c>
      <c r="D4065" t="s">
        <v>3534</v>
      </c>
      <c r="E4065" t="s">
        <v>598</v>
      </c>
      <c r="F4065" t="str">
        <f>VLOOKUP(orders[[#This Row],[product_id]],Products!A:C,3,0)</f>
        <v>Appliances</v>
      </c>
      <c r="G4065">
        <v>3</v>
      </c>
      <c r="H4065" s="6">
        <v>0.12941537615297569</v>
      </c>
      <c r="I4065" s="2">
        <f>VLOOKUP($E4065,
Products!$A$1:$F$201,MATCH(Orders!I$1,Products!$A$1:$F$1,0),0)</f>
        <v>5641.6789233526652</v>
      </c>
      <c r="J4065" s="2">
        <f>VLOOKUP($E4065,
Products!$A$1:$F$201,MATCH(Orders!J$1,Products!$A$1:$F$1,0),0)</f>
        <v>4031.2473685481059</v>
      </c>
    </row>
    <row r="4066" spans="1:10">
      <c r="A4066">
        <v>4065</v>
      </c>
      <c r="B4066" s="4">
        <v>45159</v>
      </c>
      <c r="C4066" s="10">
        <f>DATE(YEAR(orders[[#This Row],[order_date]]), MONTH(orders[[#This Row],[order_date]]), 1)</f>
        <v>45139</v>
      </c>
      <c r="D4066" t="s">
        <v>1847</v>
      </c>
      <c r="E4066" t="s">
        <v>632</v>
      </c>
      <c r="F4066" t="str">
        <f>VLOOKUP(orders[[#This Row],[product_id]],Products!A:C,3,0)</f>
        <v>Electronics</v>
      </c>
      <c r="G4066">
        <v>2</v>
      </c>
      <c r="H4066" s="6">
        <v>0.24242402656596021</v>
      </c>
      <c r="I4066" s="2">
        <f>VLOOKUP($E4066,
Products!$A$1:$F$201,MATCH(Orders!I$1,Products!$A$1:$F$1,0),0)</f>
        <v>23049.571773693999</v>
      </c>
      <c r="J4066" s="2">
        <f>VLOOKUP($E4066,
Products!$A$1:$F$201,MATCH(Orders!J$1,Products!$A$1:$F$1,0),0)</f>
        <v>15791.461375569639</v>
      </c>
    </row>
    <row r="4067" spans="1:10">
      <c r="A4067">
        <v>4066</v>
      </c>
      <c r="B4067" s="4">
        <v>45171</v>
      </c>
      <c r="C4067" s="10">
        <f>DATE(YEAR(orders[[#This Row],[order_date]]), MONTH(orders[[#This Row],[order_date]]), 1)</f>
        <v>45170</v>
      </c>
      <c r="D4067" t="s">
        <v>2583</v>
      </c>
      <c r="E4067" t="s">
        <v>626</v>
      </c>
      <c r="F4067" t="str">
        <f>VLOOKUP(orders[[#This Row],[product_id]],Products!A:C,3,0)</f>
        <v>Electronics</v>
      </c>
      <c r="G4067">
        <v>2</v>
      </c>
      <c r="H4067" s="6">
        <v>0.15373493680541747</v>
      </c>
      <c r="I4067" s="2">
        <f>VLOOKUP($E4067,
Products!$A$1:$F$201,MATCH(Orders!I$1,Products!$A$1:$F$1,0),0)</f>
        <v>19602.440815481601</v>
      </c>
      <c r="J4067" s="2">
        <f>VLOOKUP($E4067,
Products!$A$1:$F$201,MATCH(Orders!J$1,Products!$A$1:$F$1,0),0)</f>
        <v>14427.862284038891</v>
      </c>
    </row>
    <row r="4068" spans="1:10">
      <c r="A4068">
        <v>4067</v>
      </c>
      <c r="B4068" s="4">
        <v>45686</v>
      </c>
      <c r="C4068" s="10">
        <f>DATE(YEAR(orders[[#This Row],[order_date]]), MONTH(orders[[#This Row],[order_date]]), 1)</f>
        <v>45658</v>
      </c>
      <c r="D4068" t="s">
        <v>4271</v>
      </c>
      <c r="E4068" t="s">
        <v>528</v>
      </c>
      <c r="F4068" t="str">
        <f>VLOOKUP(orders[[#This Row],[product_id]],Products!A:C,3,0)</f>
        <v>Appliances</v>
      </c>
      <c r="G4068">
        <v>2</v>
      </c>
      <c r="H4068" s="6">
        <v>6.2628611661272496E-2</v>
      </c>
      <c r="I4068" s="2">
        <f>VLOOKUP($E4068,
Products!$A$1:$F$201,MATCH(Orders!I$1,Products!$A$1:$F$1,0),0)</f>
        <v>5741.145946914552</v>
      </c>
      <c r="J4068" s="2">
        <f>VLOOKUP($E4068,
Products!$A$1:$F$201,MATCH(Orders!J$1,Products!$A$1:$F$1,0),0)</f>
        <v>4112.7219202399874</v>
      </c>
    </row>
    <row r="4069" spans="1:10">
      <c r="A4069">
        <v>4068</v>
      </c>
      <c r="B4069" s="4">
        <v>45765</v>
      </c>
      <c r="C4069" s="10">
        <f>DATE(YEAR(orders[[#This Row],[order_date]]), MONTH(orders[[#This Row],[order_date]]), 1)</f>
        <v>45748</v>
      </c>
      <c r="D4069" t="s">
        <v>1496</v>
      </c>
      <c r="E4069" t="s">
        <v>698</v>
      </c>
      <c r="F4069" t="str">
        <f>VLOOKUP(orders[[#This Row],[product_id]],Products!A:C,3,0)</f>
        <v>Appliances</v>
      </c>
      <c r="G4069">
        <v>1</v>
      </c>
      <c r="H4069" s="6">
        <v>0.12581480826725394</v>
      </c>
      <c r="I4069" s="2">
        <f>VLOOKUP($E4069,
Products!$A$1:$F$201,MATCH(Orders!I$1,Products!$A$1:$F$1,0),0)</f>
        <v>5562.620248272905</v>
      </c>
      <c r="J4069" s="2">
        <f>VLOOKUP($E4069,
Products!$A$1:$F$201,MATCH(Orders!J$1,Products!$A$1:$F$1,0),0)</f>
        <v>4191.9477694447714</v>
      </c>
    </row>
    <row r="4070" spans="1:10">
      <c r="A4070">
        <v>4069</v>
      </c>
      <c r="B4070" s="4">
        <v>45084</v>
      </c>
      <c r="C4070" s="10">
        <f>DATE(YEAR(orders[[#This Row],[order_date]]), MONTH(orders[[#This Row],[order_date]]), 1)</f>
        <v>45078</v>
      </c>
      <c r="D4070" t="s">
        <v>3245</v>
      </c>
      <c r="E4070" t="s">
        <v>576</v>
      </c>
      <c r="F4070" t="str">
        <f>VLOOKUP(orders[[#This Row],[product_id]],Products!A:C,3,0)</f>
        <v>Electronics</v>
      </c>
      <c r="G4070">
        <v>1</v>
      </c>
      <c r="H4070" s="6">
        <v>0.12209044565241348</v>
      </c>
      <c r="I4070" s="2">
        <f>VLOOKUP($E4070,
Products!$A$1:$F$201,MATCH(Orders!I$1,Products!$A$1:$F$1,0),0)</f>
        <v>12571.90922514794</v>
      </c>
      <c r="J4070" s="2">
        <f>VLOOKUP($E4070,
Products!$A$1:$F$201,MATCH(Orders!J$1,Products!$A$1:$F$1,0),0)</f>
        <v>9314.5536289888332</v>
      </c>
    </row>
    <row r="4071" spans="1:10">
      <c r="A4071">
        <v>4070</v>
      </c>
      <c r="B4071" s="4">
        <v>45951</v>
      </c>
      <c r="C4071" s="10">
        <f>DATE(YEAR(orders[[#This Row],[order_date]]), MONTH(orders[[#This Row],[order_date]]), 1)</f>
        <v>45931</v>
      </c>
      <c r="D4071" t="s">
        <v>2604</v>
      </c>
      <c r="E4071" t="s">
        <v>614</v>
      </c>
      <c r="F4071" t="str">
        <f>VLOOKUP(orders[[#This Row],[product_id]],Products!A:C,3,0)</f>
        <v>Electronics</v>
      </c>
      <c r="G4071">
        <v>1</v>
      </c>
      <c r="H4071" s="6">
        <v>0.24440756042528147</v>
      </c>
      <c r="I4071" s="2">
        <f>VLOOKUP($E4071,
Products!$A$1:$F$201,MATCH(Orders!I$1,Products!$A$1:$F$1,0),0)</f>
        <v>27394.979060178921</v>
      </c>
      <c r="J4071" s="2">
        <f>VLOOKUP($E4071,
Products!$A$1:$F$201,MATCH(Orders!J$1,Products!$A$1:$F$1,0),0)</f>
        <v>20497.911427865951</v>
      </c>
    </row>
    <row r="4072" spans="1:10">
      <c r="A4072">
        <v>4071</v>
      </c>
      <c r="B4072" s="4">
        <v>45143</v>
      </c>
      <c r="C4072" s="10">
        <f>DATE(YEAR(orders[[#This Row],[order_date]]), MONTH(orders[[#This Row],[order_date]]), 1)</f>
        <v>45139</v>
      </c>
      <c r="D4072" t="s">
        <v>930</v>
      </c>
      <c r="E4072" t="s">
        <v>537</v>
      </c>
      <c r="F4072" t="str">
        <f>VLOOKUP(orders[[#This Row],[product_id]],Products!A:C,3,0)</f>
        <v>Electronics</v>
      </c>
      <c r="G4072">
        <v>2</v>
      </c>
      <c r="H4072" s="6">
        <v>0.19464493044846989</v>
      </c>
      <c r="I4072" s="2">
        <f>VLOOKUP($E4072,
Products!$A$1:$F$201,MATCH(Orders!I$1,Products!$A$1:$F$1,0),0)</f>
        <v>31703.831103033539</v>
      </c>
      <c r="J4072" s="2">
        <f>VLOOKUP($E4072,
Products!$A$1:$F$201,MATCH(Orders!J$1,Products!$A$1:$F$1,0),0)</f>
        <v>24504.340558054781</v>
      </c>
    </row>
    <row r="4073" spans="1:10">
      <c r="A4073">
        <v>4072</v>
      </c>
      <c r="B4073" s="4">
        <v>45854</v>
      </c>
      <c r="C4073" s="10">
        <f>DATE(YEAR(orders[[#This Row],[order_date]]), MONTH(orders[[#This Row],[order_date]]), 1)</f>
        <v>45839</v>
      </c>
      <c r="D4073" t="s">
        <v>3740</v>
      </c>
      <c r="E4073" t="s">
        <v>619</v>
      </c>
      <c r="F4073" t="str">
        <f>VLOOKUP(orders[[#This Row],[product_id]],Products!A:C,3,0)</f>
        <v>Appliances</v>
      </c>
      <c r="G4073">
        <v>1</v>
      </c>
      <c r="H4073" s="6">
        <v>6.9240332308907845E-2</v>
      </c>
      <c r="I4073" s="2">
        <f>VLOOKUP($E4073,
Products!$A$1:$F$201,MATCH(Orders!I$1,Products!$A$1:$F$1,0),0)</f>
        <v>6040.8433358455886</v>
      </c>
      <c r="J4073" s="2">
        <f>VLOOKUP($E4073,
Products!$A$1:$F$201,MATCH(Orders!J$1,Products!$A$1:$F$1,0),0)</f>
        <v>4363.6239115177623</v>
      </c>
    </row>
    <row r="4074" spans="1:10">
      <c r="A4074">
        <v>4073</v>
      </c>
      <c r="B4074" s="4">
        <v>45433</v>
      </c>
      <c r="C4074" s="10">
        <f>DATE(YEAR(orders[[#This Row],[order_date]]), MONTH(orders[[#This Row],[order_date]]), 1)</f>
        <v>45413</v>
      </c>
      <c r="D4074" t="s">
        <v>3172</v>
      </c>
      <c r="E4074" t="s">
        <v>665</v>
      </c>
      <c r="F4074" t="str">
        <f>VLOOKUP(orders[[#This Row],[product_id]],Products!A:C,3,0)</f>
        <v>Electronics</v>
      </c>
      <c r="G4074">
        <v>3</v>
      </c>
      <c r="H4074" s="6">
        <v>0.10175647367923088</v>
      </c>
      <c r="I4074" s="2">
        <f>VLOOKUP($E4074,
Products!$A$1:$F$201,MATCH(Orders!I$1,Products!$A$1:$F$1,0),0)</f>
        <v>2381.208040848107</v>
      </c>
      <c r="J4074" s="2">
        <f>VLOOKUP($E4074,
Products!$A$1:$F$201,MATCH(Orders!J$1,Products!$A$1:$F$1,0),0)</f>
        <v>1615.320210979525</v>
      </c>
    </row>
    <row r="4075" spans="1:10">
      <c r="A4075">
        <v>4074</v>
      </c>
      <c r="B4075" s="4">
        <v>45687</v>
      </c>
      <c r="C4075" s="10">
        <f>DATE(YEAR(orders[[#This Row],[order_date]]), MONTH(orders[[#This Row],[order_date]]), 1)</f>
        <v>45658</v>
      </c>
      <c r="D4075" t="s">
        <v>1485</v>
      </c>
      <c r="E4075" t="s">
        <v>538</v>
      </c>
      <c r="F4075" t="str">
        <f>VLOOKUP(orders[[#This Row],[product_id]],Products!A:C,3,0)</f>
        <v>Electronics</v>
      </c>
      <c r="G4075">
        <v>2</v>
      </c>
      <c r="H4075" s="6">
        <v>0.20488157661309017</v>
      </c>
      <c r="I4075" s="2">
        <f>VLOOKUP($E4075,
Products!$A$1:$F$201,MATCH(Orders!I$1,Products!$A$1:$F$1,0),0)</f>
        <v>29368.843697269542</v>
      </c>
      <c r="J4075" s="2">
        <f>VLOOKUP($E4075,
Products!$A$1:$F$201,MATCH(Orders!J$1,Products!$A$1:$F$1,0),0)</f>
        <v>23079.13344123889</v>
      </c>
    </row>
    <row r="4076" spans="1:10">
      <c r="A4076">
        <v>4075</v>
      </c>
      <c r="B4076" s="4">
        <v>45830</v>
      </c>
      <c r="C4076" s="10">
        <f>DATE(YEAR(orders[[#This Row],[order_date]]), MONTH(orders[[#This Row],[order_date]]), 1)</f>
        <v>45809</v>
      </c>
      <c r="D4076" t="s">
        <v>842</v>
      </c>
      <c r="E4076" t="s">
        <v>676</v>
      </c>
      <c r="F4076" t="str">
        <f>VLOOKUP(orders[[#This Row],[product_id]],Products!A:C,3,0)</f>
        <v>Electronics</v>
      </c>
      <c r="G4076">
        <v>1</v>
      </c>
      <c r="H4076" s="6">
        <v>0.10834443153699155</v>
      </c>
      <c r="I4076" s="2">
        <f>VLOOKUP($E4076,
Products!$A$1:$F$201,MATCH(Orders!I$1,Products!$A$1:$F$1,0),0)</f>
        <v>30008.64884218746</v>
      </c>
      <c r="J4076" s="2">
        <f>VLOOKUP($E4076,
Products!$A$1:$F$201,MATCH(Orders!J$1,Products!$A$1:$F$1,0),0)</f>
        <v>19907.2372539471</v>
      </c>
    </row>
    <row r="4077" spans="1:10">
      <c r="A4077">
        <v>4076</v>
      </c>
      <c r="B4077" s="4">
        <v>45507</v>
      </c>
      <c r="C4077" s="10">
        <f>DATE(YEAR(orders[[#This Row],[order_date]]), MONTH(orders[[#This Row],[order_date]]), 1)</f>
        <v>45505</v>
      </c>
      <c r="D4077" t="s">
        <v>931</v>
      </c>
      <c r="E4077" t="s">
        <v>518</v>
      </c>
      <c r="F4077" t="str">
        <f>VLOOKUP(orders[[#This Row],[product_id]],Products!A:C,3,0)</f>
        <v>Electronics</v>
      </c>
      <c r="G4077">
        <v>2</v>
      </c>
      <c r="H4077" s="6">
        <v>0.12780708528658977</v>
      </c>
      <c r="I4077" s="2">
        <f>VLOOKUP($E4077,
Products!$A$1:$F$201,MATCH(Orders!I$1,Products!$A$1:$F$1,0),0)</f>
        <v>23393.890826127132</v>
      </c>
      <c r="J4077" s="2">
        <f>VLOOKUP($E4077,
Products!$A$1:$F$201,MATCH(Orders!J$1,Products!$A$1:$F$1,0),0)</f>
        <v>16064.756531016081</v>
      </c>
    </row>
    <row r="4078" spans="1:10">
      <c r="A4078">
        <v>4077</v>
      </c>
      <c r="B4078" s="4">
        <v>45980</v>
      </c>
      <c r="C4078" s="10">
        <f>DATE(YEAR(orders[[#This Row],[order_date]]), MONTH(orders[[#This Row],[order_date]]), 1)</f>
        <v>45962</v>
      </c>
      <c r="D4078" t="s">
        <v>4111</v>
      </c>
      <c r="E4078" t="s">
        <v>621</v>
      </c>
      <c r="F4078" t="str">
        <f>VLOOKUP(orders[[#This Row],[product_id]],Products!A:C,3,0)</f>
        <v>Electronics</v>
      </c>
      <c r="G4078">
        <v>1</v>
      </c>
      <c r="H4078" s="6">
        <v>0.11479323206579117</v>
      </c>
      <c r="I4078" s="2">
        <f>VLOOKUP($E4078,
Products!$A$1:$F$201,MATCH(Orders!I$1,Products!$A$1:$F$1,0),0)</f>
        <v>11784.05708818019</v>
      </c>
      <c r="J4078" s="2">
        <f>VLOOKUP($E4078,
Products!$A$1:$F$201,MATCH(Orders!J$1,Products!$A$1:$F$1,0),0)</f>
        <v>7779.8525757032758</v>
      </c>
    </row>
    <row r="4079" spans="1:10">
      <c r="A4079">
        <v>4078</v>
      </c>
      <c r="B4079" s="4">
        <v>45553</v>
      </c>
      <c r="C4079" s="10">
        <f>DATE(YEAR(orders[[#This Row],[order_date]]), MONTH(orders[[#This Row],[order_date]]), 1)</f>
        <v>45536</v>
      </c>
      <c r="D4079" t="s">
        <v>1958</v>
      </c>
      <c r="E4079" t="s">
        <v>642</v>
      </c>
      <c r="F4079" t="str">
        <f>VLOOKUP(orders[[#This Row],[product_id]],Products!A:C,3,0)</f>
        <v>Appliances</v>
      </c>
      <c r="G4079">
        <v>2</v>
      </c>
      <c r="H4079" s="6">
        <v>0.13511294208121052</v>
      </c>
      <c r="I4079" s="2">
        <f>VLOOKUP($E4079,
Products!$A$1:$F$201,MATCH(Orders!I$1,Products!$A$1:$F$1,0),0)</f>
        <v>2296.7821973225709</v>
      </c>
      <c r="J4079" s="2">
        <f>VLOOKUP($E4079,
Products!$A$1:$F$201,MATCH(Orders!J$1,Products!$A$1:$F$1,0),0)</f>
        <v>1585.16132006212</v>
      </c>
    </row>
    <row r="4080" spans="1:10">
      <c r="A4080">
        <v>4079</v>
      </c>
      <c r="B4080" s="4">
        <v>45446</v>
      </c>
      <c r="C4080" s="10">
        <f>DATE(YEAR(orders[[#This Row],[order_date]]), MONTH(orders[[#This Row],[order_date]]), 1)</f>
        <v>45444</v>
      </c>
      <c r="D4080" t="s">
        <v>3076</v>
      </c>
      <c r="E4080" t="s">
        <v>695</v>
      </c>
      <c r="F4080" t="str">
        <f>VLOOKUP(orders[[#This Row],[product_id]],Products!A:C,3,0)</f>
        <v>Electronics</v>
      </c>
      <c r="G4080">
        <v>3</v>
      </c>
      <c r="H4080" s="6">
        <v>0.21935615070179476</v>
      </c>
      <c r="I4080" s="2">
        <f>VLOOKUP($E4080,
Products!$A$1:$F$201,MATCH(Orders!I$1,Products!$A$1:$F$1,0),0)</f>
        <v>2716.2219891886762</v>
      </c>
      <c r="J4080" s="2">
        <f>VLOOKUP($E4080,
Products!$A$1:$F$201,MATCH(Orders!J$1,Products!$A$1:$F$1,0),0)</f>
        <v>2045.0534052982539</v>
      </c>
    </row>
    <row r="4081" spans="1:10">
      <c r="A4081">
        <v>4080</v>
      </c>
      <c r="B4081" s="4">
        <v>45201</v>
      </c>
      <c r="C4081" s="10">
        <f>DATE(YEAR(orders[[#This Row],[order_date]]), MONTH(orders[[#This Row],[order_date]]), 1)</f>
        <v>45200</v>
      </c>
      <c r="D4081" t="s">
        <v>3885</v>
      </c>
      <c r="E4081" t="s">
        <v>690</v>
      </c>
      <c r="F4081" t="str">
        <f>VLOOKUP(orders[[#This Row],[product_id]],Products!A:C,3,0)</f>
        <v>Electronics</v>
      </c>
      <c r="G4081">
        <v>1</v>
      </c>
      <c r="H4081" s="6">
        <v>0.20610673705854321</v>
      </c>
      <c r="I4081" s="2">
        <f>VLOOKUP($E4081,
Products!$A$1:$F$201,MATCH(Orders!I$1,Products!$A$1:$F$1,0),0)</f>
        <v>2338.2059552139431</v>
      </c>
      <c r="J4081" s="2">
        <f>VLOOKUP($E4081,
Products!$A$1:$F$201,MATCH(Orders!J$1,Products!$A$1:$F$1,0),0)</f>
        <v>1708.028418793489</v>
      </c>
    </row>
    <row r="4082" spans="1:10">
      <c r="A4082">
        <v>4081</v>
      </c>
      <c r="B4082" s="4">
        <v>45418</v>
      </c>
      <c r="C4082" s="10">
        <f>DATE(YEAR(orders[[#This Row],[order_date]]), MONTH(orders[[#This Row],[order_date]]), 1)</f>
        <v>45413</v>
      </c>
      <c r="D4082" t="s">
        <v>1517</v>
      </c>
      <c r="E4082" t="s">
        <v>681</v>
      </c>
      <c r="F4082" t="str">
        <f>VLOOKUP(orders[[#This Row],[product_id]],Products!A:C,3,0)</f>
        <v>Appliances</v>
      </c>
      <c r="G4082">
        <v>3</v>
      </c>
      <c r="H4082" s="6">
        <v>0.13839884606128933</v>
      </c>
      <c r="I4082" s="2">
        <f>VLOOKUP($E4082,
Products!$A$1:$F$201,MATCH(Orders!I$1,Products!$A$1:$F$1,0),0)</f>
        <v>2080.3641662770501</v>
      </c>
      <c r="J4082" s="2">
        <f>VLOOKUP($E4082,
Products!$A$1:$F$201,MATCH(Orders!J$1,Products!$A$1:$F$1,0),0)</f>
        <v>1566.754559891986</v>
      </c>
    </row>
    <row r="4083" spans="1:10">
      <c r="A4083">
        <v>4082</v>
      </c>
      <c r="B4083" s="4">
        <v>45753</v>
      </c>
      <c r="C4083" s="10">
        <f>DATE(YEAR(orders[[#This Row],[order_date]]), MONTH(orders[[#This Row],[order_date]]), 1)</f>
        <v>45748</v>
      </c>
      <c r="D4083" t="s">
        <v>3198</v>
      </c>
      <c r="E4083" t="s">
        <v>676</v>
      </c>
      <c r="F4083" t="str">
        <f>VLOOKUP(orders[[#This Row],[product_id]],Products!A:C,3,0)</f>
        <v>Electronics</v>
      </c>
      <c r="G4083">
        <v>1</v>
      </c>
      <c r="H4083" s="6">
        <v>0.21976930833115321</v>
      </c>
      <c r="I4083" s="2">
        <f>VLOOKUP($E4083,
Products!$A$1:$F$201,MATCH(Orders!I$1,Products!$A$1:$F$1,0),0)</f>
        <v>30008.64884218746</v>
      </c>
      <c r="J4083" s="2">
        <f>VLOOKUP($E4083,
Products!$A$1:$F$201,MATCH(Orders!J$1,Products!$A$1:$F$1,0),0)</f>
        <v>19907.2372539471</v>
      </c>
    </row>
    <row r="4084" spans="1:10">
      <c r="A4084">
        <v>4083</v>
      </c>
      <c r="B4084" s="4">
        <v>45877</v>
      </c>
      <c r="C4084" s="10">
        <f>DATE(YEAR(orders[[#This Row],[order_date]]), MONTH(orders[[#This Row],[order_date]]), 1)</f>
        <v>45870</v>
      </c>
      <c r="D4084" t="s">
        <v>2646</v>
      </c>
      <c r="E4084" t="s">
        <v>572</v>
      </c>
      <c r="F4084" t="str">
        <f>VLOOKUP(orders[[#This Row],[product_id]],Products!A:C,3,0)</f>
        <v>Electronics</v>
      </c>
      <c r="G4084">
        <v>1</v>
      </c>
      <c r="H4084" s="6">
        <v>0.16912699848995322</v>
      </c>
      <c r="I4084" s="2">
        <f>VLOOKUP($E4084,
Products!$A$1:$F$201,MATCH(Orders!I$1,Products!$A$1:$F$1,0),0)</f>
        <v>28095.750781518611</v>
      </c>
      <c r="J4084" s="2">
        <f>VLOOKUP($E4084,
Products!$A$1:$F$201,MATCH(Orders!J$1,Products!$A$1:$F$1,0),0)</f>
        <v>21949.841961937182</v>
      </c>
    </row>
    <row r="4085" spans="1:10">
      <c r="A4085">
        <v>4084</v>
      </c>
      <c r="B4085" s="4">
        <v>45852</v>
      </c>
      <c r="C4085" s="10">
        <f>DATE(YEAR(orders[[#This Row],[order_date]]), MONTH(orders[[#This Row],[order_date]]), 1)</f>
        <v>45839</v>
      </c>
      <c r="D4085" t="s">
        <v>712</v>
      </c>
      <c r="E4085" t="s">
        <v>537</v>
      </c>
      <c r="F4085" t="str">
        <f>VLOOKUP(orders[[#This Row],[product_id]],Products!A:C,3,0)</f>
        <v>Electronics</v>
      </c>
      <c r="G4085">
        <v>1</v>
      </c>
      <c r="H4085" s="6">
        <v>0.10489457848776509</v>
      </c>
      <c r="I4085" s="2">
        <f>VLOOKUP($E4085,
Products!$A$1:$F$201,MATCH(Orders!I$1,Products!$A$1:$F$1,0),0)</f>
        <v>31703.831103033539</v>
      </c>
      <c r="J4085" s="2">
        <f>VLOOKUP($E4085,
Products!$A$1:$F$201,MATCH(Orders!J$1,Products!$A$1:$F$1,0),0)</f>
        <v>24504.340558054781</v>
      </c>
    </row>
    <row r="4086" spans="1:10">
      <c r="A4086">
        <v>4085</v>
      </c>
      <c r="B4086" s="4">
        <v>45773</v>
      </c>
      <c r="C4086" s="10">
        <f>DATE(YEAR(orders[[#This Row],[order_date]]), MONTH(orders[[#This Row],[order_date]]), 1)</f>
        <v>45748</v>
      </c>
      <c r="D4086" t="s">
        <v>833</v>
      </c>
      <c r="E4086" t="s">
        <v>578</v>
      </c>
      <c r="F4086" t="str">
        <f>VLOOKUP(orders[[#This Row],[product_id]],Products!A:C,3,0)</f>
        <v>Electronics</v>
      </c>
      <c r="G4086">
        <v>3</v>
      </c>
      <c r="H4086" s="6">
        <v>0.13357374399933217</v>
      </c>
      <c r="I4086" s="2">
        <f>VLOOKUP($E4086,
Products!$A$1:$F$201,MATCH(Orders!I$1,Products!$A$1:$F$1,0),0)</f>
        <v>2632.553295816565</v>
      </c>
      <c r="J4086" s="2">
        <f>VLOOKUP($E4086,
Products!$A$1:$F$201,MATCH(Orders!J$1,Products!$A$1:$F$1,0),0)</f>
        <v>1732.316114566717</v>
      </c>
    </row>
    <row r="4087" spans="1:10">
      <c r="A4087">
        <v>4086</v>
      </c>
      <c r="B4087" s="4">
        <v>45986</v>
      </c>
      <c r="C4087" s="10">
        <f>DATE(YEAR(orders[[#This Row],[order_date]]), MONTH(orders[[#This Row],[order_date]]), 1)</f>
        <v>45962</v>
      </c>
      <c r="D4087" t="s">
        <v>4130</v>
      </c>
      <c r="E4087" t="s">
        <v>610</v>
      </c>
      <c r="F4087" t="str">
        <f>VLOOKUP(orders[[#This Row],[product_id]],Products!A:C,3,0)</f>
        <v>Appliances</v>
      </c>
      <c r="G4087">
        <v>1</v>
      </c>
      <c r="H4087" s="6">
        <v>7.9194635195455013E-2</v>
      </c>
      <c r="I4087" s="2">
        <f>VLOOKUP($E4087,
Products!$A$1:$F$201,MATCH(Orders!I$1,Products!$A$1:$F$1,0),0)</f>
        <v>23456.386855186989</v>
      </c>
      <c r="J4087" s="2">
        <f>VLOOKUP($E4087,
Products!$A$1:$F$201,MATCH(Orders!J$1,Products!$A$1:$F$1,0),0)</f>
        <v>16522.385271144129</v>
      </c>
    </row>
    <row r="4088" spans="1:10">
      <c r="A4088">
        <v>4087</v>
      </c>
      <c r="B4088" s="4">
        <v>45994</v>
      </c>
      <c r="C4088" s="10">
        <f>DATE(YEAR(orders[[#This Row],[order_date]]), MONTH(orders[[#This Row],[order_date]]), 1)</f>
        <v>45992</v>
      </c>
      <c r="D4088" t="s">
        <v>972</v>
      </c>
      <c r="E4088" t="s">
        <v>693</v>
      </c>
      <c r="F4088" t="str">
        <f>VLOOKUP(orders[[#This Row],[product_id]],Products!A:C,3,0)</f>
        <v>Appliances</v>
      </c>
      <c r="G4088">
        <v>1</v>
      </c>
      <c r="H4088" s="6">
        <v>6.7037182412195945E-2</v>
      </c>
      <c r="I4088" s="2">
        <f>VLOOKUP($E4088,
Products!$A$1:$F$201,MATCH(Orders!I$1,Products!$A$1:$F$1,0),0)</f>
        <v>2037.67513915007</v>
      </c>
      <c r="J4088" s="2">
        <f>VLOOKUP($E4088,
Products!$A$1:$F$201,MATCH(Orders!J$1,Products!$A$1:$F$1,0),0)</f>
        <v>1374.1566876520769</v>
      </c>
    </row>
    <row r="4089" spans="1:10">
      <c r="A4089">
        <v>4088</v>
      </c>
      <c r="B4089" s="4">
        <v>44965</v>
      </c>
      <c r="C4089" s="10">
        <f>DATE(YEAR(orders[[#This Row],[order_date]]), MONTH(orders[[#This Row],[order_date]]), 1)</f>
        <v>44958</v>
      </c>
      <c r="D4089" t="s">
        <v>3438</v>
      </c>
      <c r="E4089" t="s">
        <v>634</v>
      </c>
      <c r="F4089" t="str">
        <f>VLOOKUP(orders[[#This Row],[product_id]],Products!A:C,3,0)</f>
        <v>Appliances</v>
      </c>
      <c r="G4089">
        <v>1</v>
      </c>
      <c r="H4089" s="6">
        <v>0.11802953529693316</v>
      </c>
      <c r="I4089" s="2">
        <f>VLOOKUP($E4089,
Products!$A$1:$F$201,MATCH(Orders!I$1,Products!$A$1:$F$1,0),0)</f>
        <v>25631.29637331214</v>
      </c>
      <c r="J4089" s="2">
        <f>VLOOKUP($E4089,
Products!$A$1:$F$201,MATCH(Orders!J$1,Products!$A$1:$F$1,0),0)</f>
        <v>17692.643397044121</v>
      </c>
    </row>
    <row r="4090" spans="1:10">
      <c r="A4090">
        <v>4089</v>
      </c>
      <c r="B4090" s="4">
        <v>45165</v>
      </c>
      <c r="C4090" s="10">
        <f>DATE(YEAR(orders[[#This Row],[order_date]]), MONTH(orders[[#This Row],[order_date]]), 1)</f>
        <v>45139</v>
      </c>
      <c r="D4090" t="s">
        <v>1633</v>
      </c>
      <c r="E4090" t="s">
        <v>690</v>
      </c>
      <c r="F4090" t="str">
        <f>VLOOKUP(orders[[#This Row],[product_id]],Products!A:C,3,0)</f>
        <v>Electronics</v>
      </c>
      <c r="G4090">
        <v>1</v>
      </c>
      <c r="H4090" s="6">
        <v>0.10570069734399683</v>
      </c>
      <c r="I4090" s="2">
        <f>VLOOKUP($E4090,
Products!$A$1:$F$201,MATCH(Orders!I$1,Products!$A$1:$F$1,0),0)</f>
        <v>2338.2059552139431</v>
      </c>
      <c r="J4090" s="2">
        <f>VLOOKUP($E4090,
Products!$A$1:$F$201,MATCH(Orders!J$1,Products!$A$1:$F$1,0),0)</f>
        <v>1708.028418793489</v>
      </c>
    </row>
    <row r="4091" spans="1:10">
      <c r="A4091">
        <v>4090</v>
      </c>
      <c r="B4091" s="4">
        <v>45963</v>
      </c>
      <c r="C4091" s="10">
        <f>DATE(YEAR(orders[[#This Row],[order_date]]), MONTH(orders[[#This Row],[order_date]]), 1)</f>
        <v>45962</v>
      </c>
      <c r="D4091" t="s">
        <v>919</v>
      </c>
      <c r="E4091" t="s">
        <v>618</v>
      </c>
      <c r="F4091" t="str">
        <f>VLOOKUP(orders[[#This Row],[product_id]],Products!A:C,3,0)</f>
        <v>Appliances</v>
      </c>
      <c r="G4091">
        <v>3</v>
      </c>
      <c r="H4091" s="6">
        <v>8.0244298316838533E-2</v>
      </c>
      <c r="I4091" s="2">
        <f>VLOOKUP($E4091,
Products!$A$1:$F$201,MATCH(Orders!I$1,Products!$A$1:$F$1,0),0)</f>
        <v>5546.9777002203573</v>
      </c>
      <c r="J4091" s="2">
        <f>VLOOKUP($E4091,
Products!$A$1:$F$201,MATCH(Orders!J$1,Products!$A$1:$F$1,0),0)</f>
        <v>4048.2565671880161</v>
      </c>
    </row>
    <row r="4092" spans="1:10">
      <c r="A4092">
        <v>4091</v>
      </c>
      <c r="B4092" s="4">
        <v>45048</v>
      </c>
      <c r="C4092" s="10">
        <f>DATE(YEAR(orders[[#This Row],[order_date]]), MONTH(orders[[#This Row],[order_date]]), 1)</f>
        <v>45047</v>
      </c>
      <c r="D4092" t="s">
        <v>952</v>
      </c>
      <c r="E4092" t="s">
        <v>611</v>
      </c>
      <c r="F4092" t="str">
        <f>VLOOKUP(orders[[#This Row],[product_id]],Products!A:C,3,0)</f>
        <v>Electronics</v>
      </c>
      <c r="G4092">
        <v>1</v>
      </c>
      <c r="H4092" s="6">
        <v>0.21923941497068403</v>
      </c>
      <c r="I4092" s="2">
        <f>VLOOKUP($E4092,
Products!$A$1:$F$201,MATCH(Orders!I$1,Products!$A$1:$F$1,0),0)</f>
        <v>12041.08303405661</v>
      </c>
      <c r="J4092" s="2">
        <f>VLOOKUP($E4092,
Products!$A$1:$F$201,MATCH(Orders!J$1,Products!$A$1:$F$1,0),0)</f>
        <v>7946.6428283753548</v>
      </c>
    </row>
    <row r="4093" spans="1:10">
      <c r="A4093">
        <v>4092</v>
      </c>
      <c r="B4093" s="4">
        <v>45070</v>
      </c>
      <c r="C4093" s="10">
        <f>DATE(YEAR(orders[[#This Row],[order_date]]), MONTH(orders[[#This Row],[order_date]]), 1)</f>
        <v>45047</v>
      </c>
      <c r="D4093" t="s">
        <v>2347</v>
      </c>
      <c r="E4093" t="s">
        <v>574</v>
      </c>
      <c r="F4093" t="str">
        <f>VLOOKUP(orders[[#This Row],[product_id]],Products!A:C,3,0)</f>
        <v>Electronics</v>
      </c>
      <c r="G4093">
        <v>2</v>
      </c>
      <c r="H4093" s="6">
        <v>0.24075856585535071</v>
      </c>
      <c r="I4093" s="2">
        <f>VLOOKUP($E4093,
Products!$A$1:$F$201,MATCH(Orders!I$1,Products!$A$1:$F$1,0),0)</f>
        <v>30824.427673567101</v>
      </c>
      <c r="J4093" s="2">
        <f>VLOOKUP($E4093,
Products!$A$1:$F$201,MATCH(Orders!J$1,Products!$A$1:$F$1,0),0)</f>
        <v>20473.07476940487</v>
      </c>
    </row>
    <row r="4094" spans="1:10">
      <c r="A4094">
        <v>4093</v>
      </c>
      <c r="B4094" s="4">
        <v>45610</v>
      </c>
      <c r="C4094" s="10">
        <f>DATE(YEAR(orders[[#This Row],[order_date]]), MONTH(orders[[#This Row],[order_date]]), 1)</f>
        <v>45597</v>
      </c>
      <c r="D4094" t="s">
        <v>2324</v>
      </c>
      <c r="E4094" t="s">
        <v>574</v>
      </c>
      <c r="F4094" t="str">
        <f>VLOOKUP(orders[[#This Row],[product_id]],Products!A:C,3,0)</f>
        <v>Electronics</v>
      </c>
      <c r="G4094">
        <v>1</v>
      </c>
      <c r="H4094" s="6">
        <v>0.18593273038820252</v>
      </c>
      <c r="I4094" s="2">
        <f>VLOOKUP($E4094,
Products!$A$1:$F$201,MATCH(Orders!I$1,Products!$A$1:$F$1,0),0)</f>
        <v>30824.427673567101</v>
      </c>
      <c r="J4094" s="2">
        <f>VLOOKUP($E4094,
Products!$A$1:$F$201,MATCH(Orders!J$1,Products!$A$1:$F$1,0),0)</f>
        <v>20473.07476940487</v>
      </c>
    </row>
    <row r="4095" spans="1:10">
      <c r="A4095">
        <v>4094</v>
      </c>
      <c r="B4095" s="4">
        <v>45381</v>
      </c>
      <c r="C4095" s="10">
        <f>DATE(YEAR(orders[[#This Row],[order_date]]), MONTH(orders[[#This Row],[order_date]]), 1)</f>
        <v>45352</v>
      </c>
      <c r="D4095" t="s">
        <v>2533</v>
      </c>
      <c r="E4095" t="s">
        <v>701</v>
      </c>
      <c r="F4095" t="str">
        <f>VLOOKUP(orders[[#This Row],[product_id]],Products!A:C,3,0)</f>
        <v>Electronics</v>
      </c>
      <c r="G4095">
        <v>1</v>
      </c>
      <c r="H4095" s="6">
        <v>0.113665764338924</v>
      </c>
      <c r="I4095" s="2">
        <f>VLOOKUP($E4095,
Products!$A$1:$F$201,MATCH(Orders!I$1,Products!$A$1:$F$1,0),0)</f>
        <v>19562.35470664543</v>
      </c>
      <c r="J4095" s="2">
        <f>VLOOKUP($E4095,
Products!$A$1:$F$201,MATCH(Orders!J$1,Products!$A$1:$F$1,0),0)</f>
        <v>13782.49498098754</v>
      </c>
    </row>
    <row r="4096" spans="1:10">
      <c r="A4096">
        <v>4095</v>
      </c>
      <c r="B4096" s="4">
        <v>45294</v>
      </c>
      <c r="C4096" s="10">
        <f>DATE(YEAR(orders[[#This Row],[order_date]]), MONTH(orders[[#This Row],[order_date]]), 1)</f>
        <v>45292</v>
      </c>
      <c r="D4096" t="s">
        <v>4151</v>
      </c>
      <c r="E4096" t="s">
        <v>566</v>
      </c>
      <c r="F4096" t="str">
        <f>VLOOKUP(orders[[#This Row],[product_id]],Products!A:C,3,0)</f>
        <v>Electronics</v>
      </c>
      <c r="G4096">
        <v>1</v>
      </c>
      <c r="H4096" s="6">
        <v>0.17531310908968503</v>
      </c>
      <c r="I4096" s="2">
        <f>VLOOKUP($E4096,
Products!$A$1:$F$201,MATCH(Orders!I$1,Products!$A$1:$F$1,0),0)</f>
        <v>16858.5225334635</v>
      </c>
      <c r="J4096" s="2">
        <f>VLOOKUP($E4096,
Products!$A$1:$F$201,MATCH(Orders!J$1,Products!$A$1:$F$1,0),0)</f>
        <v>11855.743620634101</v>
      </c>
    </row>
    <row r="4097" spans="1:10">
      <c r="A4097">
        <v>4096</v>
      </c>
      <c r="B4097" s="4">
        <v>45685</v>
      </c>
      <c r="C4097" s="10">
        <f>DATE(YEAR(orders[[#This Row],[order_date]]), MONTH(orders[[#This Row],[order_date]]), 1)</f>
        <v>45658</v>
      </c>
      <c r="D4097" t="s">
        <v>1126</v>
      </c>
      <c r="E4097" t="s">
        <v>513</v>
      </c>
      <c r="F4097" t="str">
        <f>VLOOKUP(orders[[#This Row],[product_id]],Products!A:C,3,0)</f>
        <v>Electronics</v>
      </c>
      <c r="G4097">
        <v>2</v>
      </c>
      <c r="H4097" s="6">
        <v>0.24981915994117013</v>
      </c>
      <c r="I4097" s="2">
        <f>VLOOKUP($E4097,
Products!$A$1:$F$201,MATCH(Orders!I$1,Products!$A$1:$F$1,0),0)</f>
        <v>2370.6748519187499</v>
      </c>
      <c r="J4097" s="2">
        <f>VLOOKUP($E4097,
Products!$A$1:$F$201,MATCH(Orders!J$1,Products!$A$1:$F$1,0),0)</f>
        <v>1742.1190905744229</v>
      </c>
    </row>
    <row r="4098" spans="1:10">
      <c r="A4098">
        <v>4097</v>
      </c>
      <c r="B4098" s="4">
        <v>45173</v>
      </c>
      <c r="C4098" s="10">
        <f>DATE(YEAR(orders[[#This Row],[order_date]]), MONTH(orders[[#This Row],[order_date]]), 1)</f>
        <v>45170</v>
      </c>
      <c r="D4098" t="s">
        <v>2444</v>
      </c>
      <c r="E4098" t="s">
        <v>512</v>
      </c>
      <c r="F4098" t="str">
        <f>VLOOKUP(orders[[#This Row],[product_id]],Products!A:C,3,0)</f>
        <v>Electronics</v>
      </c>
      <c r="G4098">
        <v>1</v>
      </c>
      <c r="H4098" s="6">
        <v>0.24080049858710884</v>
      </c>
      <c r="I4098" s="2">
        <f>VLOOKUP($E4098,
Products!$A$1:$F$201,MATCH(Orders!I$1,Products!$A$1:$F$1,0),0)</f>
        <v>12877.548087294561</v>
      </c>
      <c r="J4098" s="2">
        <f>VLOOKUP($E4098,
Products!$A$1:$F$201,MATCH(Orders!J$1,Products!$A$1:$F$1,0),0)</f>
        <v>9551.9000631411909</v>
      </c>
    </row>
    <row r="4099" spans="1:10">
      <c r="A4099">
        <v>4098</v>
      </c>
      <c r="B4099" s="4">
        <v>45849</v>
      </c>
      <c r="C4099" s="10">
        <f>DATE(YEAR(orders[[#This Row],[order_date]]), MONTH(orders[[#This Row],[order_date]]), 1)</f>
        <v>45839</v>
      </c>
      <c r="D4099" t="s">
        <v>1770</v>
      </c>
      <c r="E4099" t="s">
        <v>670</v>
      </c>
      <c r="F4099" t="str">
        <f>VLOOKUP(orders[[#This Row],[product_id]],Products!A:C,3,0)</f>
        <v>Electronics</v>
      </c>
      <c r="G4099">
        <v>2</v>
      </c>
      <c r="H4099" s="6">
        <v>0.24898253033519727</v>
      </c>
      <c r="I4099" s="2">
        <f>VLOOKUP($E4099,
Products!$A$1:$F$201,MATCH(Orders!I$1,Products!$A$1:$F$1,0),0)</f>
        <v>2624.8628733917722</v>
      </c>
      <c r="J4099" s="2">
        <f>VLOOKUP($E4099,
Products!$A$1:$F$201,MATCH(Orders!J$1,Products!$A$1:$F$1,0),0)</f>
        <v>1944.041928611671</v>
      </c>
    </row>
    <row r="4100" spans="1:10">
      <c r="A4100">
        <v>4099</v>
      </c>
      <c r="B4100" s="4">
        <v>45995</v>
      </c>
      <c r="C4100" s="10">
        <f>DATE(YEAR(orders[[#This Row],[order_date]]), MONTH(orders[[#This Row],[order_date]]), 1)</f>
        <v>45992</v>
      </c>
      <c r="D4100" t="s">
        <v>3470</v>
      </c>
      <c r="E4100" t="s">
        <v>675</v>
      </c>
      <c r="F4100" t="str">
        <f>VLOOKUP(orders[[#This Row],[product_id]],Products!A:C,3,0)</f>
        <v>Appliances</v>
      </c>
      <c r="G4100">
        <v>1</v>
      </c>
      <c r="H4100" s="6">
        <v>0.10775691119278946</v>
      </c>
      <c r="I4100" s="2">
        <f>VLOOKUP($E4100,
Products!$A$1:$F$201,MATCH(Orders!I$1,Products!$A$1:$F$1,0),0)</f>
        <v>23552.642442203069</v>
      </c>
      <c r="J4100" s="2">
        <f>VLOOKUP($E4100,
Products!$A$1:$F$201,MATCH(Orders!J$1,Products!$A$1:$F$1,0),0)</f>
        <v>17389.42325132497</v>
      </c>
    </row>
    <row r="4101" spans="1:10">
      <c r="A4101">
        <v>4100</v>
      </c>
      <c r="B4101" s="4">
        <v>45691</v>
      </c>
      <c r="C4101" s="10">
        <f>DATE(YEAR(orders[[#This Row],[order_date]]), MONTH(orders[[#This Row],[order_date]]), 1)</f>
        <v>45689</v>
      </c>
      <c r="D4101" t="s">
        <v>2077</v>
      </c>
      <c r="E4101" t="s">
        <v>665</v>
      </c>
      <c r="F4101" t="str">
        <f>VLOOKUP(orders[[#This Row],[product_id]],Products!A:C,3,0)</f>
        <v>Electronics</v>
      </c>
      <c r="G4101">
        <v>2</v>
      </c>
      <c r="H4101" s="6">
        <v>0.16391259953119619</v>
      </c>
      <c r="I4101" s="2">
        <f>VLOOKUP($E4101,
Products!$A$1:$F$201,MATCH(Orders!I$1,Products!$A$1:$F$1,0),0)</f>
        <v>2381.208040848107</v>
      </c>
      <c r="J4101" s="2">
        <f>VLOOKUP($E4101,
Products!$A$1:$F$201,MATCH(Orders!J$1,Products!$A$1:$F$1,0),0)</f>
        <v>1615.320210979525</v>
      </c>
    </row>
    <row r="4102" spans="1:10">
      <c r="A4102">
        <v>4101</v>
      </c>
      <c r="B4102" s="4">
        <v>45301</v>
      </c>
      <c r="C4102" s="10">
        <f>DATE(YEAR(orders[[#This Row],[order_date]]), MONTH(orders[[#This Row],[order_date]]), 1)</f>
        <v>45292</v>
      </c>
      <c r="D4102" t="s">
        <v>4338</v>
      </c>
      <c r="E4102" t="s">
        <v>650</v>
      </c>
      <c r="F4102" t="str">
        <f>VLOOKUP(orders[[#This Row],[product_id]],Products!A:C,3,0)</f>
        <v>Electronics</v>
      </c>
      <c r="G4102">
        <v>1</v>
      </c>
      <c r="H4102" s="6">
        <v>0.23396923992790516</v>
      </c>
      <c r="I4102" s="2">
        <f>VLOOKUP($E4102,
Products!$A$1:$F$201,MATCH(Orders!I$1,Products!$A$1:$F$1,0),0)</f>
        <v>12936.529609330941</v>
      </c>
      <c r="J4102" s="2">
        <f>VLOOKUP($E4102,
Products!$A$1:$F$201,MATCH(Orders!J$1,Products!$A$1:$F$1,0),0)</f>
        <v>9465.2602677376308</v>
      </c>
    </row>
    <row r="4103" spans="1:10">
      <c r="A4103">
        <v>4102</v>
      </c>
      <c r="B4103" s="4">
        <v>45133</v>
      </c>
      <c r="C4103" s="10">
        <f>DATE(YEAR(orders[[#This Row],[order_date]]), MONTH(orders[[#This Row],[order_date]]), 1)</f>
        <v>45108</v>
      </c>
      <c r="D4103" t="s">
        <v>848</v>
      </c>
      <c r="E4103" t="s">
        <v>661</v>
      </c>
      <c r="F4103" t="str">
        <f>VLOOKUP(orders[[#This Row],[product_id]],Products!A:C,3,0)</f>
        <v>Electronics</v>
      </c>
      <c r="G4103">
        <v>2</v>
      </c>
      <c r="H4103" s="6">
        <v>0.23427697071809828</v>
      </c>
      <c r="I4103" s="2">
        <f>VLOOKUP($E4103,
Products!$A$1:$F$201,MATCH(Orders!I$1,Products!$A$1:$F$1,0),0)</f>
        <v>18760.038541255031</v>
      </c>
      <c r="J4103" s="2">
        <f>VLOOKUP($E4103,
Products!$A$1:$F$201,MATCH(Orders!J$1,Products!$A$1:$F$1,0),0)</f>
        <v>13545.127547708629</v>
      </c>
    </row>
    <row r="4104" spans="1:10">
      <c r="A4104">
        <v>4103</v>
      </c>
      <c r="B4104" s="4">
        <v>45445</v>
      </c>
      <c r="C4104" s="10">
        <f>DATE(YEAR(orders[[#This Row],[order_date]]), MONTH(orders[[#This Row],[order_date]]), 1)</f>
        <v>45444</v>
      </c>
      <c r="D4104" t="s">
        <v>2894</v>
      </c>
      <c r="E4104" t="s">
        <v>575</v>
      </c>
      <c r="F4104" t="str">
        <f>VLOOKUP(orders[[#This Row],[product_id]],Products!A:C,3,0)</f>
        <v>Appliances</v>
      </c>
      <c r="G4104">
        <v>3</v>
      </c>
      <c r="H4104" s="6">
        <v>0.11065562699857087</v>
      </c>
      <c r="I4104" s="2">
        <f>VLOOKUP($E4104,
Products!$A$1:$F$201,MATCH(Orders!I$1,Products!$A$1:$F$1,0),0)</f>
        <v>25283.54628276427</v>
      </c>
      <c r="J4104" s="2">
        <f>VLOOKUP($E4104,
Products!$A$1:$F$201,MATCH(Orders!J$1,Products!$A$1:$F$1,0),0)</f>
        <v>19310.503554692368</v>
      </c>
    </row>
    <row r="4105" spans="1:10">
      <c r="A4105">
        <v>4104</v>
      </c>
      <c r="B4105" s="4">
        <v>45168</v>
      </c>
      <c r="C4105" s="10">
        <f>DATE(YEAR(orders[[#This Row],[order_date]]), MONTH(orders[[#This Row],[order_date]]), 1)</f>
        <v>45139</v>
      </c>
      <c r="D4105" t="s">
        <v>3318</v>
      </c>
      <c r="E4105" t="s">
        <v>681</v>
      </c>
      <c r="F4105" t="str">
        <f>VLOOKUP(orders[[#This Row],[product_id]],Products!A:C,3,0)</f>
        <v>Appliances</v>
      </c>
      <c r="G4105">
        <v>1</v>
      </c>
      <c r="H4105" s="6">
        <v>6.2421763509026937E-2</v>
      </c>
      <c r="I4105" s="2">
        <f>VLOOKUP($E4105,
Products!$A$1:$F$201,MATCH(Orders!I$1,Products!$A$1:$F$1,0),0)</f>
        <v>2080.3641662770501</v>
      </c>
      <c r="J4105" s="2">
        <f>VLOOKUP($E4105,
Products!$A$1:$F$201,MATCH(Orders!J$1,Products!$A$1:$F$1,0),0)</f>
        <v>1566.754559891986</v>
      </c>
    </row>
    <row r="4106" spans="1:10">
      <c r="A4106">
        <v>4105</v>
      </c>
      <c r="B4106" s="4">
        <v>45745</v>
      </c>
      <c r="C4106" s="10">
        <f>DATE(YEAR(orders[[#This Row],[order_date]]), MONTH(orders[[#This Row],[order_date]]), 1)</f>
        <v>45717</v>
      </c>
      <c r="D4106" t="s">
        <v>2860</v>
      </c>
      <c r="E4106" t="s">
        <v>559</v>
      </c>
      <c r="F4106" t="str">
        <f>VLOOKUP(orders[[#This Row],[product_id]],Products!A:C,3,0)</f>
        <v>Electronics</v>
      </c>
      <c r="G4106">
        <v>2</v>
      </c>
      <c r="H4106" s="6">
        <v>0.23789601873157298</v>
      </c>
      <c r="I4106" s="2">
        <f>VLOOKUP($E4106,
Products!$A$1:$F$201,MATCH(Orders!I$1,Products!$A$1:$F$1,0),0)</f>
        <v>2588.546892391822</v>
      </c>
      <c r="J4106" s="2">
        <f>VLOOKUP($E4106,
Products!$A$1:$F$201,MATCH(Orders!J$1,Products!$A$1:$F$1,0),0)</f>
        <v>1942.6863840762869</v>
      </c>
    </row>
    <row r="4107" spans="1:10">
      <c r="A4107">
        <v>4106</v>
      </c>
      <c r="B4107" s="4">
        <v>45228</v>
      </c>
      <c r="C4107" s="10">
        <f>DATE(YEAR(orders[[#This Row],[order_date]]), MONTH(orders[[#This Row],[order_date]]), 1)</f>
        <v>45200</v>
      </c>
      <c r="D4107" t="s">
        <v>2786</v>
      </c>
      <c r="E4107" t="s">
        <v>675</v>
      </c>
      <c r="F4107" t="str">
        <f>VLOOKUP(orders[[#This Row],[product_id]],Products!A:C,3,0)</f>
        <v>Appliances</v>
      </c>
      <c r="G4107">
        <v>1</v>
      </c>
      <c r="H4107" s="6">
        <v>5.094842342826978E-2</v>
      </c>
      <c r="I4107" s="2">
        <f>VLOOKUP($E4107,
Products!$A$1:$F$201,MATCH(Orders!I$1,Products!$A$1:$F$1,0),0)</f>
        <v>23552.642442203069</v>
      </c>
      <c r="J4107" s="2">
        <f>VLOOKUP($E4107,
Products!$A$1:$F$201,MATCH(Orders!J$1,Products!$A$1:$F$1,0),0)</f>
        <v>17389.42325132497</v>
      </c>
    </row>
    <row r="4108" spans="1:10">
      <c r="A4108">
        <v>4107</v>
      </c>
      <c r="B4108" s="4">
        <v>45627</v>
      </c>
      <c r="C4108" s="10">
        <f>DATE(YEAR(orders[[#This Row],[order_date]]), MONTH(orders[[#This Row],[order_date]]), 1)</f>
        <v>45627</v>
      </c>
      <c r="D4108" t="s">
        <v>3977</v>
      </c>
      <c r="E4108" t="s">
        <v>541</v>
      </c>
      <c r="F4108" t="str">
        <f>VLOOKUP(orders[[#This Row],[product_id]],Products!A:C,3,0)</f>
        <v>Appliances</v>
      </c>
      <c r="G4108">
        <v>1</v>
      </c>
      <c r="H4108" s="6">
        <v>0.14819074729647802</v>
      </c>
      <c r="I4108" s="2">
        <f>VLOOKUP($E4108,
Products!$A$1:$F$201,MATCH(Orders!I$1,Products!$A$1:$F$1,0),0)</f>
        <v>2390.3651642386908</v>
      </c>
      <c r="J4108" s="2">
        <f>VLOOKUP($E4108,
Products!$A$1:$F$201,MATCH(Orders!J$1,Products!$A$1:$F$1,0),0)</f>
        <v>1655.7504783617919</v>
      </c>
    </row>
    <row r="4109" spans="1:10">
      <c r="A4109">
        <v>4108</v>
      </c>
      <c r="B4109" s="4">
        <v>45214</v>
      </c>
      <c r="C4109" s="10">
        <f>DATE(YEAR(orders[[#This Row],[order_date]]), MONTH(orders[[#This Row],[order_date]]), 1)</f>
        <v>45200</v>
      </c>
      <c r="D4109" t="s">
        <v>2872</v>
      </c>
      <c r="E4109" t="s">
        <v>571</v>
      </c>
      <c r="F4109" t="str">
        <f>VLOOKUP(orders[[#This Row],[product_id]],Products!A:C,3,0)</f>
        <v>Electronics</v>
      </c>
      <c r="G4109">
        <v>3</v>
      </c>
      <c r="H4109" s="6">
        <v>0.18060376191759431</v>
      </c>
      <c r="I4109" s="2">
        <f>VLOOKUP($E4109,
Products!$A$1:$F$201,MATCH(Orders!I$1,Products!$A$1:$F$1,0),0)</f>
        <v>30022.150567424669</v>
      </c>
      <c r="J4109" s="2">
        <f>VLOOKUP($E4109,
Products!$A$1:$F$201,MATCH(Orders!J$1,Products!$A$1:$F$1,0),0)</f>
        <v>21451.61875289512</v>
      </c>
    </row>
    <row r="4110" spans="1:10">
      <c r="A4110">
        <v>4109</v>
      </c>
      <c r="B4110" s="4">
        <v>45080</v>
      </c>
      <c r="C4110" s="10">
        <f>DATE(YEAR(orders[[#This Row],[order_date]]), MONTH(orders[[#This Row],[order_date]]), 1)</f>
        <v>45078</v>
      </c>
      <c r="D4110" t="s">
        <v>2529</v>
      </c>
      <c r="E4110" t="s">
        <v>664</v>
      </c>
      <c r="F4110" t="str">
        <f>VLOOKUP(orders[[#This Row],[product_id]],Products!A:C,3,0)</f>
        <v>Appliances</v>
      </c>
      <c r="G4110">
        <v>3</v>
      </c>
      <c r="H4110" s="6">
        <v>0.13147041810519633</v>
      </c>
      <c r="I4110" s="2">
        <f>VLOOKUP($E4110,
Products!$A$1:$F$201,MATCH(Orders!I$1,Products!$A$1:$F$1,0),0)</f>
        <v>2181.6314584966208</v>
      </c>
      <c r="J4110" s="2">
        <f>VLOOKUP($E4110,
Products!$A$1:$F$201,MATCH(Orders!J$1,Products!$A$1:$F$1,0),0)</f>
        <v>1607.5776178781809</v>
      </c>
    </row>
    <row r="4111" spans="1:10">
      <c r="A4111">
        <v>4110</v>
      </c>
      <c r="B4111" s="4">
        <v>45349</v>
      </c>
      <c r="C4111" s="10">
        <f>DATE(YEAR(orders[[#This Row],[order_date]]), MONTH(orders[[#This Row],[order_date]]), 1)</f>
        <v>45323</v>
      </c>
      <c r="D4111" t="s">
        <v>934</v>
      </c>
      <c r="E4111" t="s">
        <v>698</v>
      </c>
      <c r="F4111" t="str">
        <f>VLOOKUP(orders[[#This Row],[product_id]],Products!A:C,3,0)</f>
        <v>Appliances</v>
      </c>
      <c r="G4111">
        <v>2</v>
      </c>
      <c r="H4111" s="6">
        <v>0.12812307297469763</v>
      </c>
      <c r="I4111" s="2">
        <f>VLOOKUP($E4111,
Products!$A$1:$F$201,MATCH(Orders!I$1,Products!$A$1:$F$1,0),0)</f>
        <v>5562.620248272905</v>
      </c>
      <c r="J4111" s="2">
        <f>VLOOKUP($E4111,
Products!$A$1:$F$201,MATCH(Orders!J$1,Products!$A$1:$F$1,0),0)</f>
        <v>4191.9477694447714</v>
      </c>
    </row>
    <row r="4112" spans="1:10">
      <c r="A4112">
        <v>4111</v>
      </c>
      <c r="B4112" s="4">
        <v>45776</v>
      </c>
      <c r="C4112" s="10">
        <f>DATE(YEAR(orders[[#This Row],[order_date]]), MONTH(orders[[#This Row],[order_date]]), 1)</f>
        <v>45748</v>
      </c>
      <c r="D4112" t="s">
        <v>4407</v>
      </c>
      <c r="E4112" t="s">
        <v>508</v>
      </c>
      <c r="F4112" t="str">
        <f>VLOOKUP(orders[[#This Row],[product_id]],Products!A:C,3,0)</f>
        <v>Electronics</v>
      </c>
      <c r="G4112">
        <v>1</v>
      </c>
      <c r="H4112" s="6">
        <v>0.14818521879506247</v>
      </c>
      <c r="I4112" s="2">
        <f>VLOOKUP($E4112,
Products!$A$1:$F$201,MATCH(Orders!I$1,Products!$A$1:$F$1,0),0)</f>
        <v>23345.985707147142</v>
      </c>
      <c r="J4112" s="2">
        <f>VLOOKUP($E4112,
Products!$A$1:$F$201,MATCH(Orders!J$1,Products!$A$1:$F$1,0),0)</f>
        <v>15772.90371323649</v>
      </c>
    </row>
    <row r="4113" spans="1:10">
      <c r="A4113">
        <v>4112</v>
      </c>
      <c r="B4113" s="4">
        <v>44976</v>
      </c>
      <c r="C4113" s="10">
        <f>DATE(YEAR(orders[[#This Row],[order_date]]), MONTH(orders[[#This Row],[order_date]]), 1)</f>
        <v>44958</v>
      </c>
      <c r="D4113" t="s">
        <v>3441</v>
      </c>
      <c r="E4113" t="s">
        <v>518</v>
      </c>
      <c r="F4113" t="str">
        <f>VLOOKUP(orders[[#This Row],[product_id]],Products!A:C,3,0)</f>
        <v>Electronics</v>
      </c>
      <c r="G4113">
        <v>2</v>
      </c>
      <c r="H4113" s="6">
        <v>0.13884073513639253</v>
      </c>
      <c r="I4113" s="2">
        <f>VLOOKUP($E4113,
Products!$A$1:$F$201,MATCH(Orders!I$1,Products!$A$1:$F$1,0),0)</f>
        <v>23393.890826127132</v>
      </c>
      <c r="J4113" s="2">
        <f>VLOOKUP($E4113,
Products!$A$1:$F$201,MATCH(Orders!J$1,Products!$A$1:$F$1,0),0)</f>
        <v>16064.756531016081</v>
      </c>
    </row>
    <row r="4114" spans="1:10">
      <c r="A4114">
        <v>4113</v>
      </c>
      <c r="B4114" s="4">
        <v>45490</v>
      </c>
      <c r="C4114" s="10">
        <f>DATE(YEAR(orders[[#This Row],[order_date]]), MONTH(orders[[#This Row],[order_date]]), 1)</f>
        <v>45474</v>
      </c>
      <c r="D4114" t="s">
        <v>2693</v>
      </c>
      <c r="E4114" t="s">
        <v>664</v>
      </c>
      <c r="F4114" t="str">
        <f>VLOOKUP(orders[[#This Row],[product_id]],Products!A:C,3,0)</f>
        <v>Appliances</v>
      </c>
      <c r="G4114">
        <v>2</v>
      </c>
      <c r="H4114" s="6">
        <v>0.10838677590528807</v>
      </c>
      <c r="I4114" s="2">
        <f>VLOOKUP($E4114,
Products!$A$1:$F$201,MATCH(Orders!I$1,Products!$A$1:$F$1,0),0)</f>
        <v>2181.6314584966208</v>
      </c>
      <c r="J4114" s="2">
        <f>VLOOKUP($E4114,
Products!$A$1:$F$201,MATCH(Orders!J$1,Products!$A$1:$F$1,0),0)</f>
        <v>1607.5776178781809</v>
      </c>
    </row>
    <row r="4115" spans="1:10">
      <c r="A4115">
        <v>4114</v>
      </c>
      <c r="B4115" s="4">
        <v>45780</v>
      </c>
      <c r="C4115" s="10">
        <f>DATE(YEAR(orders[[#This Row],[order_date]]), MONTH(orders[[#This Row],[order_date]]), 1)</f>
        <v>45778</v>
      </c>
      <c r="D4115" t="s">
        <v>3962</v>
      </c>
      <c r="E4115" t="s">
        <v>534</v>
      </c>
      <c r="F4115" t="str">
        <f>VLOOKUP(orders[[#This Row],[product_id]],Products!A:C,3,0)</f>
        <v>Appliances</v>
      </c>
      <c r="G4115">
        <v>3</v>
      </c>
      <c r="H4115" s="6">
        <v>6.8633505056589633E-2</v>
      </c>
      <c r="I4115" s="2">
        <f>VLOOKUP($E4115,
Products!$A$1:$F$201,MATCH(Orders!I$1,Products!$A$1:$F$1,0),0)</f>
        <v>24743.162958088669</v>
      </c>
      <c r="J4115" s="2">
        <f>VLOOKUP($E4115,
Products!$A$1:$F$201,MATCH(Orders!J$1,Products!$A$1:$F$1,0),0)</f>
        <v>19307.588986555591</v>
      </c>
    </row>
    <row r="4116" spans="1:10">
      <c r="A4116">
        <v>4115</v>
      </c>
      <c r="B4116" s="4">
        <v>45809</v>
      </c>
      <c r="C4116" s="10">
        <f>DATE(YEAR(orders[[#This Row],[order_date]]), MONTH(orders[[#This Row],[order_date]]), 1)</f>
        <v>45809</v>
      </c>
      <c r="D4116" t="s">
        <v>1535</v>
      </c>
      <c r="E4116" t="s">
        <v>562</v>
      </c>
      <c r="F4116" t="str">
        <f>VLOOKUP(orders[[#This Row],[product_id]],Products!A:C,3,0)</f>
        <v>Electronics</v>
      </c>
      <c r="G4116">
        <v>2</v>
      </c>
      <c r="H4116" s="6">
        <v>0.17867430859718222</v>
      </c>
      <c r="I4116" s="2">
        <f>VLOOKUP($E4116,
Products!$A$1:$F$201,MATCH(Orders!I$1,Products!$A$1:$F$1,0),0)</f>
        <v>2550.478597498749</v>
      </c>
      <c r="J4116" s="2">
        <f>VLOOKUP($E4116,
Products!$A$1:$F$201,MATCH(Orders!J$1,Products!$A$1:$F$1,0),0)</f>
        <v>1688.129752018375</v>
      </c>
    </row>
    <row r="4117" spans="1:10">
      <c r="A4117">
        <v>4116</v>
      </c>
      <c r="B4117" s="4">
        <v>45588</v>
      </c>
      <c r="C4117" s="10">
        <f>DATE(YEAR(orders[[#This Row],[order_date]]), MONTH(orders[[#This Row],[order_date]]), 1)</f>
        <v>45566</v>
      </c>
      <c r="D4117" t="s">
        <v>3764</v>
      </c>
      <c r="E4117" t="s">
        <v>666</v>
      </c>
      <c r="F4117" t="str">
        <f>VLOOKUP(orders[[#This Row],[product_id]],Products!A:C,3,0)</f>
        <v>Electronics</v>
      </c>
      <c r="G4117">
        <v>1</v>
      </c>
      <c r="H4117" s="6">
        <v>0.13910468679459048</v>
      </c>
      <c r="I4117" s="2">
        <f>VLOOKUP($E4117,
Products!$A$1:$F$201,MATCH(Orders!I$1,Products!$A$1:$F$1,0),0)</f>
        <v>28450.587044878092</v>
      </c>
      <c r="J4117" s="2">
        <f>VLOOKUP($E4117,
Products!$A$1:$F$201,MATCH(Orders!J$1,Products!$A$1:$F$1,0),0)</f>
        <v>22337.584649075441</v>
      </c>
    </row>
    <row r="4118" spans="1:10">
      <c r="A4118">
        <v>4117</v>
      </c>
      <c r="B4118" s="4">
        <v>45491</v>
      </c>
      <c r="C4118" s="10">
        <f>DATE(YEAR(orders[[#This Row],[order_date]]), MONTH(orders[[#This Row],[order_date]]), 1)</f>
        <v>45474</v>
      </c>
      <c r="D4118" t="s">
        <v>1555</v>
      </c>
      <c r="E4118" t="s">
        <v>686</v>
      </c>
      <c r="F4118" t="str">
        <f>VLOOKUP(orders[[#This Row],[product_id]],Products!A:C,3,0)</f>
        <v>Appliances</v>
      </c>
      <c r="G4118">
        <v>2</v>
      </c>
      <c r="H4118" s="6">
        <v>0.13255858075326521</v>
      </c>
      <c r="I4118" s="2">
        <f>VLOOKUP($E4118,
Products!$A$1:$F$201,MATCH(Orders!I$1,Products!$A$1:$F$1,0),0)</f>
        <v>25525.356267188719</v>
      </c>
      <c r="J4118" s="2">
        <f>VLOOKUP($E4118,
Products!$A$1:$F$201,MATCH(Orders!J$1,Products!$A$1:$F$1,0),0)</f>
        <v>18214.15981099859</v>
      </c>
    </row>
    <row r="4119" spans="1:10">
      <c r="A4119">
        <v>4118</v>
      </c>
      <c r="B4119" s="4">
        <v>45139</v>
      </c>
      <c r="C4119" s="10">
        <f>DATE(YEAR(orders[[#This Row],[order_date]]), MONTH(orders[[#This Row],[order_date]]), 1)</f>
        <v>45139</v>
      </c>
      <c r="D4119" t="s">
        <v>1944</v>
      </c>
      <c r="E4119" t="s">
        <v>515</v>
      </c>
      <c r="F4119" t="str">
        <f>VLOOKUP(orders[[#This Row],[product_id]],Products!A:C,3,0)</f>
        <v>Appliances</v>
      </c>
      <c r="G4119">
        <v>2</v>
      </c>
      <c r="H4119" s="6">
        <v>0.10640353604573059</v>
      </c>
      <c r="I4119" s="2">
        <f>VLOOKUP($E4119,
Products!$A$1:$F$201,MATCH(Orders!I$1,Products!$A$1:$F$1,0),0)</f>
        <v>2136.8180837738519</v>
      </c>
      <c r="J4119" s="2">
        <f>VLOOKUP($E4119,
Products!$A$1:$F$201,MATCH(Orders!J$1,Products!$A$1:$F$1,0),0)</f>
        <v>1689.48738136013</v>
      </c>
    </row>
    <row r="4120" spans="1:10">
      <c r="A4120">
        <v>4119</v>
      </c>
      <c r="B4120" s="4">
        <v>46016</v>
      </c>
      <c r="C4120" s="10">
        <f>DATE(YEAR(orders[[#This Row],[order_date]]), MONTH(orders[[#This Row],[order_date]]), 1)</f>
        <v>45992</v>
      </c>
      <c r="D4120" t="s">
        <v>3486</v>
      </c>
      <c r="E4120" t="s">
        <v>568</v>
      </c>
      <c r="F4120" t="str">
        <f>VLOOKUP(orders[[#This Row],[product_id]],Products!A:C,3,0)</f>
        <v>Electronics</v>
      </c>
      <c r="G4120">
        <v>2</v>
      </c>
      <c r="H4120" s="6">
        <v>0.22102732832512723</v>
      </c>
      <c r="I4120" s="2">
        <f>VLOOKUP($E4120,
Products!$A$1:$F$201,MATCH(Orders!I$1,Products!$A$1:$F$1,0),0)</f>
        <v>21702.72353355262</v>
      </c>
      <c r="J4120" s="2">
        <f>VLOOKUP($E4120,
Products!$A$1:$F$201,MATCH(Orders!J$1,Products!$A$1:$F$1,0),0)</f>
        <v>17244.710704747551</v>
      </c>
    </row>
    <row r="4121" spans="1:10">
      <c r="A4121">
        <v>4120</v>
      </c>
      <c r="B4121" s="4">
        <v>45737</v>
      </c>
      <c r="C4121" s="10">
        <f>DATE(YEAR(orders[[#This Row],[order_date]]), MONTH(orders[[#This Row],[order_date]]), 1)</f>
        <v>45717</v>
      </c>
      <c r="D4121" t="s">
        <v>1859</v>
      </c>
      <c r="E4121" t="s">
        <v>578</v>
      </c>
      <c r="F4121" t="str">
        <f>VLOOKUP(orders[[#This Row],[product_id]],Products!A:C,3,0)</f>
        <v>Electronics</v>
      </c>
      <c r="G4121">
        <v>1</v>
      </c>
      <c r="H4121" s="6">
        <v>0.18849760830618986</v>
      </c>
      <c r="I4121" s="2">
        <f>VLOOKUP($E4121,
Products!$A$1:$F$201,MATCH(Orders!I$1,Products!$A$1:$F$1,0),0)</f>
        <v>2632.553295816565</v>
      </c>
      <c r="J4121" s="2">
        <f>VLOOKUP($E4121,
Products!$A$1:$F$201,MATCH(Orders!J$1,Products!$A$1:$F$1,0),0)</f>
        <v>1732.316114566717</v>
      </c>
    </row>
    <row r="4122" spans="1:10">
      <c r="A4122">
        <v>4121</v>
      </c>
      <c r="B4122" s="4">
        <v>45776</v>
      </c>
      <c r="C4122" s="10">
        <f>DATE(YEAR(orders[[#This Row],[order_date]]), MONTH(orders[[#This Row],[order_date]]), 1)</f>
        <v>45748</v>
      </c>
      <c r="D4122" t="s">
        <v>1550</v>
      </c>
      <c r="E4122" t="s">
        <v>698</v>
      </c>
      <c r="F4122" t="str">
        <f>VLOOKUP(orders[[#This Row],[product_id]],Products!A:C,3,0)</f>
        <v>Appliances</v>
      </c>
      <c r="G4122">
        <v>3</v>
      </c>
      <c r="H4122" s="6">
        <v>0.106053737328165</v>
      </c>
      <c r="I4122" s="2">
        <f>VLOOKUP($E4122,
Products!$A$1:$F$201,MATCH(Orders!I$1,Products!$A$1:$F$1,0),0)</f>
        <v>5562.620248272905</v>
      </c>
      <c r="J4122" s="2">
        <f>VLOOKUP($E4122,
Products!$A$1:$F$201,MATCH(Orders!J$1,Products!$A$1:$F$1,0),0)</f>
        <v>4191.9477694447714</v>
      </c>
    </row>
    <row r="4123" spans="1:10">
      <c r="A4123">
        <v>4122</v>
      </c>
      <c r="B4123" s="4">
        <v>45807</v>
      </c>
      <c r="C4123" s="10">
        <f>DATE(YEAR(orders[[#This Row],[order_date]]), MONTH(orders[[#This Row],[order_date]]), 1)</f>
        <v>45778</v>
      </c>
      <c r="D4123" t="s">
        <v>3025</v>
      </c>
      <c r="E4123" t="s">
        <v>613</v>
      </c>
      <c r="F4123" t="str">
        <f>VLOOKUP(orders[[#This Row],[product_id]],Products!A:C,3,0)</f>
        <v>Appliances</v>
      </c>
      <c r="G4123">
        <v>3</v>
      </c>
      <c r="H4123" s="6">
        <v>8.6728208261986836E-2</v>
      </c>
      <c r="I4123" s="2">
        <f>VLOOKUP($E4123,
Products!$A$1:$F$201,MATCH(Orders!I$1,Products!$A$1:$F$1,0),0)</f>
        <v>6365.2492969652412</v>
      </c>
      <c r="J4123" s="2">
        <f>VLOOKUP($E4123,
Products!$A$1:$F$201,MATCH(Orders!J$1,Products!$A$1:$F$1,0),0)</f>
        <v>4174.927496964433</v>
      </c>
    </row>
    <row r="4124" spans="1:10">
      <c r="A4124">
        <v>4123</v>
      </c>
      <c r="B4124" s="4">
        <v>46015</v>
      </c>
      <c r="C4124" s="10">
        <f>DATE(YEAR(orders[[#This Row],[order_date]]), MONTH(orders[[#This Row],[order_date]]), 1)</f>
        <v>45992</v>
      </c>
      <c r="D4124" t="s">
        <v>4535</v>
      </c>
      <c r="E4124" t="s">
        <v>606</v>
      </c>
      <c r="F4124" t="str">
        <f>VLOOKUP(orders[[#This Row],[product_id]],Products!A:C,3,0)</f>
        <v>Appliances</v>
      </c>
      <c r="G4124">
        <v>1</v>
      </c>
      <c r="H4124" s="6">
        <v>0.13556621719733036</v>
      </c>
      <c r="I4124" s="2">
        <f>VLOOKUP($E4124,
Products!$A$1:$F$201,MATCH(Orders!I$1,Products!$A$1:$F$1,0),0)</f>
        <v>2163.0020078909042</v>
      </c>
      <c r="J4124" s="2">
        <f>VLOOKUP($E4124,
Products!$A$1:$F$201,MATCH(Orders!J$1,Products!$A$1:$F$1,0),0)</f>
        <v>1416.078554182008</v>
      </c>
    </row>
    <row r="4125" spans="1:10">
      <c r="A4125">
        <v>4124</v>
      </c>
      <c r="B4125" s="4">
        <v>45260</v>
      </c>
      <c r="C4125" s="10">
        <f>DATE(YEAR(orders[[#This Row],[order_date]]), MONTH(orders[[#This Row],[order_date]]), 1)</f>
        <v>45231</v>
      </c>
      <c r="D4125" t="s">
        <v>3388</v>
      </c>
      <c r="E4125" t="s">
        <v>601</v>
      </c>
      <c r="F4125" t="str">
        <f>VLOOKUP(orders[[#This Row],[product_id]],Products!A:C,3,0)</f>
        <v>Appliances</v>
      </c>
      <c r="G4125">
        <v>1</v>
      </c>
      <c r="H4125" s="6">
        <v>7.2964258015806749E-2</v>
      </c>
      <c r="I4125" s="2">
        <f>VLOOKUP($E4125,
Products!$A$1:$F$201,MATCH(Orders!I$1,Products!$A$1:$F$1,0),0)</f>
        <v>2095.1354013205032</v>
      </c>
      <c r="J4125" s="2">
        <f>VLOOKUP($E4125,
Products!$A$1:$F$201,MATCH(Orders!J$1,Products!$A$1:$F$1,0),0)</f>
        <v>1374.592895200507</v>
      </c>
    </row>
    <row r="4126" spans="1:10">
      <c r="A4126">
        <v>4125</v>
      </c>
      <c r="B4126" s="4">
        <v>44958</v>
      </c>
      <c r="C4126" s="10">
        <f>DATE(YEAR(orders[[#This Row],[order_date]]), MONTH(orders[[#This Row],[order_date]]), 1)</f>
        <v>44958</v>
      </c>
      <c r="D4126" t="s">
        <v>3785</v>
      </c>
      <c r="E4126" t="s">
        <v>602</v>
      </c>
      <c r="F4126" t="str">
        <f>VLOOKUP(orders[[#This Row],[product_id]],Products!A:C,3,0)</f>
        <v>Appliances</v>
      </c>
      <c r="G4126">
        <v>2</v>
      </c>
      <c r="H4126" s="6">
        <v>5.2476563900920814E-2</v>
      </c>
      <c r="I4126" s="2">
        <f>VLOOKUP($E4126,
Products!$A$1:$F$201,MATCH(Orders!I$1,Products!$A$1:$F$1,0),0)</f>
        <v>22834.95547197924</v>
      </c>
      <c r="J4126" s="2">
        <f>VLOOKUP($E4126,
Products!$A$1:$F$201,MATCH(Orders!J$1,Products!$A$1:$F$1,0),0)</f>
        <v>17972.460052660601</v>
      </c>
    </row>
    <row r="4127" spans="1:10">
      <c r="A4127">
        <v>4126</v>
      </c>
      <c r="B4127" s="4">
        <v>45794</v>
      </c>
      <c r="C4127" s="10">
        <f>DATE(YEAR(orders[[#This Row],[order_date]]), MONTH(orders[[#This Row],[order_date]]), 1)</f>
        <v>45778</v>
      </c>
      <c r="D4127" t="s">
        <v>1108</v>
      </c>
      <c r="E4127" t="s">
        <v>507</v>
      </c>
      <c r="F4127" t="str">
        <f>VLOOKUP(orders[[#This Row],[product_id]],Products!A:C,3,0)</f>
        <v>Electronics</v>
      </c>
      <c r="G4127">
        <v>3</v>
      </c>
      <c r="H4127" s="6">
        <v>0.18342252047272836</v>
      </c>
      <c r="I4127" s="2">
        <f>VLOOKUP($E4127,
Products!$A$1:$F$201,MATCH(Orders!I$1,Products!$A$1:$F$1,0),0)</f>
        <v>28502.89768049858</v>
      </c>
      <c r="J4127" s="2">
        <f>VLOOKUP($E4127,
Products!$A$1:$F$201,MATCH(Orders!J$1,Products!$A$1:$F$1,0),0)</f>
        <v>20477.83623923226</v>
      </c>
    </row>
    <row r="4128" spans="1:10">
      <c r="A4128">
        <v>4127</v>
      </c>
      <c r="B4128" s="4">
        <v>45824</v>
      </c>
      <c r="C4128" s="10">
        <f>DATE(YEAR(orders[[#This Row],[order_date]]), MONTH(orders[[#This Row],[order_date]]), 1)</f>
        <v>45809</v>
      </c>
      <c r="D4128" t="s">
        <v>3681</v>
      </c>
      <c r="E4128" t="s">
        <v>615</v>
      </c>
      <c r="F4128" t="str">
        <f>VLOOKUP(orders[[#This Row],[product_id]],Products!A:C,3,0)</f>
        <v>Electronics</v>
      </c>
      <c r="G4128">
        <v>2</v>
      </c>
      <c r="H4128" s="6">
        <v>0.16829727131033706</v>
      </c>
      <c r="I4128" s="2">
        <f>VLOOKUP($E4128,
Products!$A$1:$F$201,MATCH(Orders!I$1,Products!$A$1:$F$1,0),0)</f>
        <v>31155.43680046549</v>
      </c>
      <c r="J4128" s="2">
        <f>VLOOKUP($E4128,
Products!$A$1:$F$201,MATCH(Orders!J$1,Products!$A$1:$F$1,0),0)</f>
        <v>22320.078602545669</v>
      </c>
    </row>
    <row r="4129" spans="1:10">
      <c r="A4129">
        <v>4128</v>
      </c>
      <c r="B4129" s="4">
        <v>45527</v>
      </c>
      <c r="C4129" s="10">
        <f>DATE(YEAR(orders[[#This Row],[order_date]]), MONTH(orders[[#This Row],[order_date]]), 1)</f>
        <v>45505</v>
      </c>
      <c r="D4129" t="s">
        <v>2308</v>
      </c>
      <c r="E4129" t="s">
        <v>635</v>
      </c>
      <c r="F4129" t="str">
        <f>VLOOKUP(orders[[#This Row],[product_id]],Products!A:C,3,0)</f>
        <v>Electronics</v>
      </c>
      <c r="G4129">
        <v>2</v>
      </c>
      <c r="H4129" s="6">
        <v>0.21432389186605993</v>
      </c>
      <c r="I4129" s="2">
        <f>VLOOKUP($E4129,
Products!$A$1:$F$201,MATCH(Orders!I$1,Products!$A$1:$F$1,0),0)</f>
        <v>31014.321091901689</v>
      </c>
      <c r="J4129" s="2">
        <f>VLOOKUP($E4129,
Products!$A$1:$F$201,MATCH(Orders!J$1,Products!$A$1:$F$1,0),0)</f>
        <v>23202.91049209132</v>
      </c>
    </row>
    <row r="4130" spans="1:10">
      <c r="A4130">
        <v>4129</v>
      </c>
      <c r="B4130" s="4">
        <v>45914</v>
      </c>
      <c r="C4130" s="10">
        <f>DATE(YEAR(orders[[#This Row],[order_date]]), MONTH(orders[[#This Row],[order_date]]), 1)</f>
        <v>45901</v>
      </c>
      <c r="D4130" t="s">
        <v>1332</v>
      </c>
      <c r="E4130" t="s">
        <v>628</v>
      </c>
      <c r="F4130" t="str">
        <f>VLOOKUP(orders[[#This Row],[product_id]],Products!A:C,3,0)</f>
        <v>Electronics</v>
      </c>
      <c r="G4130">
        <v>1</v>
      </c>
      <c r="H4130" s="6">
        <v>0.11861228978234917</v>
      </c>
      <c r="I4130" s="2">
        <f>VLOOKUP($E4130,
Products!$A$1:$F$201,MATCH(Orders!I$1,Products!$A$1:$F$1,0),0)</f>
        <v>2480.4343676348258</v>
      </c>
      <c r="J4130" s="2">
        <f>VLOOKUP($E4130,
Products!$A$1:$F$201,MATCH(Orders!J$1,Products!$A$1:$F$1,0),0)</f>
        <v>1932.862959692628</v>
      </c>
    </row>
    <row r="4131" spans="1:10">
      <c r="A4131">
        <v>4130</v>
      </c>
      <c r="B4131" s="4">
        <v>45525</v>
      </c>
      <c r="C4131" s="10">
        <f>DATE(YEAR(orders[[#This Row],[order_date]]), MONTH(orders[[#This Row],[order_date]]), 1)</f>
        <v>45505</v>
      </c>
      <c r="D4131" t="s">
        <v>4146</v>
      </c>
      <c r="E4131" t="s">
        <v>702</v>
      </c>
      <c r="F4131" t="str">
        <f>VLOOKUP(orders[[#This Row],[product_id]],Products!A:C,3,0)</f>
        <v>Electronics</v>
      </c>
      <c r="G4131">
        <v>2</v>
      </c>
      <c r="H4131" s="6">
        <v>0.10093107998826702</v>
      </c>
      <c r="I4131" s="2">
        <f>VLOOKUP($E4131,
Products!$A$1:$F$201,MATCH(Orders!I$1,Products!$A$1:$F$1,0),0)</f>
        <v>11240.591105652349</v>
      </c>
      <c r="J4131" s="2">
        <f>VLOOKUP($E4131,
Products!$A$1:$F$201,MATCH(Orders!J$1,Products!$A$1:$F$1,0),0)</f>
        <v>7671.9523119121068</v>
      </c>
    </row>
    <row r="4132" spans="1:10">
      <c r="A4132">
        <v>4131</v>
      </c>
      <c r="B4132" s="4">
        <v>45446</v>
      </c>
      <c r="C4132" s="10">
        <f>DATE(YEAR(orders[[#This Row],[order_date]]), MONTH(orders[[#This Row],[order_date]]), 1)</f>
        <v>45444</v>
      </c>
      <c r="D4132" t="s">
        <v>2529</v>
      </c>
      <c r="E4132" t="s">
        <v>621</v>
      </c>
      <c r="F4132" t="str">
        <f>VLOOKUP(orders[[#This Row],[product_id]],Products!A:C,3,0)</f>
        <v>Electronics</v>
      </c>
      <c r="G4132">
        <v>3</v>
      </c>
      <c r="H4132" s="6">
        <v>0.14664474103178887</v>
      </c>
      <c r="I4132" s="2">
        <f>VLOOKUP($E4132,
Products!$A$1:$F$201,MATCH(Orders!I$1,Products!$A$1:$F$1,0),0)</f>
        <v>11784.05708818019</v>
      </c>
      <c r="J4132" s="2">
        <f>VLOOKUP($E4132,
Products!$A$1:$F$201,MATCH(Orders!J$1,Products!$A$1:$F$1,0),0)</f>
        <v>7779.8525757032758</v>
      </c>
    </row>
    <row r="4133" spans="1:10">
      <c r="A4133">
        <v>4132</v>
      </c>
      <c r="B4133" s="4">
        <v>45795</v>
      </c>
      <c r="C4133" s="10">
        <f>DATE(YEAR(orders[[#This Row],[order_date]]), MONTH(orders[[#This Row],[order_date]]), 1)</f>
        <v>45778</v>
      </c>
      <c r="D4133" t="s">
        <v>3370</v>
      </c>
      <c r="E4133" t="s">
        <v>542</v>
      </c>
      <c r="F4133" t="str">
        <f>VLOOKUP(orders[[#This Row],[product_id]],Products!A:C,3,0)</f>
        <v>Electronics</v>
      </c>
      <c r="G4133">
        <v>3</v>
      </c>
      <c r="H4133" s="6">
        <v>0.13733411415683394</v>
      </c>
      <c r="I4133" s="2">
        <f>VLOOKUP($E4133,
Products!$A$1:$F$201,MATCH(Orders!I$1,Products!$A$1:$F$1,0),0)</f>
        <v>29298.352838526029</v>
      </c>
      <c r="J4133" s="2">
        <f>VLOOKUP($E4133,
Products!$A$1:$F$201,MATCH(Orders!J$1,Products!$A$1:$F$1,0),0)</f>
        <v>19250.751682102291</v>
      </c>
    </row>
    <row r="4134" spans="1:10">
      <c r="A4134">
        <v>4133</v>
      </c>
      <c r="B4134" s="4">
        <v>44942</v>
      </c>
      <c r="C4134" s="10">
        <f>DATE(YEAR(orders[[#This Row],[order_date]]), MONTH(orders[[#This Row],[order_date]]), 1)</f>
        <v>44927</v>
      </c>
      <c r="D4134" t="s">
        <v>1686</v>
      </c>
      <c r="E4134" t="s">
        <v>635</v>
      </c>
      <c r="F4134" t="str">
        <f>VLOOKUP(orders[[#This Row],[product_id]],Products!A:C,3,0)</f>
        <v>Electronics</v>
      </c>
      <c r="G4134">
        <v>1</v>
      </c>
      <c r="H4134" s="6">
        <v>0.14609960303735814</v>
      </c>
      <c r="I4134" s="2">
        <f>VLOOKUP($E4134,
Products!$A$1:$F$201,MATCH(Orders!I$1,Products!$A$1:$F$1,0),0)</f>
        <v>31014.321091901689</v>
      </c>
      <c r="J4134" s="2">
        <f>VLOOKUP($E4134,
Products!$A$1:$F$201,MATCH(Orders!J$1,Products!$A$1:$F$1,0),0)</f>
        <v>23202.91049209132</v>
      </c>
    </row>
    <row r="4135" spans="1:10">
      <c r="A4135">
        <v>4134</v>
      </c>
      <c r="B4135" s="4">
        <v>45209</v>
      </c>
      <c r="C4135" s="10">
        <f>DATE(YEAR(orders[[#This Row],[order_date]]), MONTH(orders[[#This Row],[order_date]]), 1)</f>
        <v>45200</v>
      </c>
      <c r="D4135" t="s">
        <v>3290</v>
      </c>
      <c r="E4135" t="s">
        <v>566</v>
      </c>
      <c r="F4135" t="str">
        <f>VLOOKUP(orders[[#This Row],[product_id]],Products!A:C,3,0)</f>
        <v>Electronics</v>
      </c>
      <c r="G4135">
        <v>3</v>
      </c>
      <c r="H4135" s="6">
        <v>0.24603539990530771</v>
      </c>
      <c r="I4135" s="2">
        <f>VLOOKUP($E4135,
Products!$A$1:$F$201,MATCH(Orders!I$1,Products!$A$1:$F$1,0),0)</f>
        <v>16858.5225334635</v>
      </c>
      <c r="J4135" s="2">
        <f>VLOOKUP($E4135,
Products!$A$1:$F$201,MATCH(Orders!J$1,Products!$A$1:$F$1,0),0)</f>
        <v>11855.743620634101</v>
      </c>
    </row>
    <row r="4136" spans="1:10">
      <c r="A4136">
        <v>4135</v>
      </c>
      <c r="B4136" s="4">
        <v>45287</v>
      </c>
      <c r="C4136" s="10">
        <f>DATE(YEAR(orders[[#This Row],[order_date]]), MONTH(orders[[#This Row],[order_date]]), 1)</f>
        <v>45261</v>
      </c>
      <c r="D4136" t="s">
        <v>1782</v>
      </c>
      <c r="E4136" t="s">
        <v>545</v>
      </c>
      <c r="F4136" t="str">
        <f>VLOOKUP(orders[[#This Row],[product_id]],Products!A:C,3,0)</f>
        <v>Electronics</v>
      </c>
      <c r="G4136">
        <v>1</v>
      </c>
      <c r="H4136" s="6">
        <v>0.18516178142820347</v>
      </c>
      <c r="I4136" s="2">
        <f>VLOOKUP($E4136,
Products!$A$1:$F$201,MATCH(Orders!I$1,Products!$A$1:$F$1,0),0)</f>
        <v>11292.44914297154</v>
      </c>
      <c r="J4136" s="2">
        <f>VLOOKUP($E4136,
Products!$A$1:$F$201,MATCH(Orders!J$1,Products!$A$1:$F$1,0),0)</f>
        <v>7616.0274340726546</v>
      </c>
    </row>
    <row r="4137" spans="1:10">
      <c r="A4137">
        <v>4136</v>
      </c>
      <c r="B4137" s="4">
        <v>45985</v>
      </c>
      <c r="C4137" s="10">
        <f>DATE(YEAR(orders[[#This Row],[order_date]]), MONTH(orders[[#This Row],[order_date]]), 1)</f>
        <v>45962</v>
      </c>
      <c r="D4137" t="s">
        <v>3000</v>
      </c>
      <c r="E4137" t="s">
        <v>696</v>
      </c>
      <c r="F4137" t="str">
        <f>VLOOKUP(orders[[#This Row],[product_id]],Products!A:C,3,0)</f>
        <v>Electronics</v>
      </c>
      <c r="G4137">
        <v>3</v>
      </c>
      <c r="H4137" s="6">
        <v>0.18836708713383943</v>
      </c>
      <c r="I4137" s="2">
        <f>VLOOKUP($E4137,
Products!$A$1:$F$201,MATCH(Orders!I$1,Products!$A$1:$F$1,0),0)</f>
        <v>2723.6534496184809</v>
      </c>
      <c r="J4137" s="2">
        <f>VLOOKUP($E4137,
Products!$A$1:$F$201,MATCH(Orders!J$1,Products!$A$1:$F$1,0),0)</f>
        <v>1872.4715951823</v>
      </c>
    </row>
    <row r="4138" spans="1:10">
      <c r="A4138">
        <v>4137</v>
      </c>
      <c r="B4138" s="4">
        <v>45039</v>
      </c>
      <c r="C4138" s="10">
        <f>DATE(YEAR(orders[[#This Row],[order_date]]), MONTH(orders[[#This Row],[order_date]]), 1)</f>
        <v>45017</v>
      </c>
      <c r="D4138" t="s">
        <v>3090</v>
      </c>
      <c r="E4138" t="s">
        <v>530</v>
      </c>
      <c r="F4138" t="str">
        <f>VLOOKUP(orders[[#This Row],[product_id]],Products!A:C,3,0)</f>
        <v>Electronics</v>
      </c>
      <c r="G4138">
        <v>1</v>
      </c>
      <c r="H4138" s="6">
        <v>0.19835024615742544</v>
      </c>
      <c r="I4138" s="2">
        <f>VLOOKUP($E4138,
Products!$A$1:$F$201,MATCH(Orders!I$1,Products!$A$1:$F$1,0),0)</f>
        <v>30520.607447067548</v>
      </c>
      <c r="J4138" s="2">
        <f>VLOOKUP($E4138,
Products!$A$1:$F$201,MATCH(Orders!J$1,Products!$A$1:$F$1,0),0)</f>
        <v>22328.317520226748</v>
      </c>
    </row>
    <row r="4139" spans="1:10">
      <c r="A4139">
        <v>4138</v>
      </c>
      <c r="B4139" s="4">
        <v>45234</v>
      </c>
      <c r="C4139" s="10">
        <f>DATE(YEAR(orders[[#This Row],[order_date]]), MONTH(orders[[#This Row],[order_date]]), 1)</f>
        <v>45231</v>
      </c>
      <c r="D4139" t="s">
        <v>4058</v>
      </c>
      <c r="E4139" t="s">
        <v>628</v>
      </c>
      <c r="F4139" t="str">
        <f>VLOOKUP(orders[[#This Row],[product_id]],Products!A:C,3,0)</f>
        <v>Electronics</v>
      </c>
      <c r="G4139">
        <v>3</v>
      </c>
      <c r="H4139" s="6">
        <v>0.15965886398798543</v>
      </c>
      <c r="I4139" s="2">
        <f>VLOOKUP($E4139,
Products!$A$1:$F$201,MATCH(Orders!I$1,Products!$A$1:$F$1,0),0)</f>
        <v>2480.4343676348258</v>
      </c>
      <c r="J4139" s="2">
        <f>VLOOKUP($E4139,
Products!$A$1:$F$201,MATCH(Orders!J$1,Products!$A$1:$F$1,0),0)</f>
        <v>1932.862959692628</v>
      </c>
    </row>
    <row r="4140" spans="1:10">
      <c r="A4140">
        <v>4139</v>
      </c>
      <c r="B4140" s="4">
        <v>45885</v>
      </c>
      <c r="C4140" s="10">
        <f>DATE(YEAR(orders[[#This Row],[order_date]]), MONTH(orders[[#This Row],[order_date]]), 1)</f>
        <v>45870</v>
      </c>
      <c r="D4140" t="s">
        <v>738</v>
      </c>
      <c r="E4140" t="s">
        <v>671</v>
      </c>
      <c r="F4140" t="str">
        <f>VLOOKUP(orders[[#This Row],[product_id]],Products!A:C,3,0)</f>
        <v>Electronics</v>
      </c>
      <c r="G4140">
        <v>1</v>
      </c>
      <c r="H4140" s="6">
        <v>0.24684660355649907</v>
      </c>
      <c r="I4140" s="2">
        <f>VLOOKUP($E4140,
Products!$A$1:$F$201,MATCH(Orders!I$1,Products!$A$1:$F$1,0),0)</f>
        <v>20226.002416343759</v>
      </c>
      <c r="J4140" s="2">
        <f>VLOOKUP($E4140,
Products!$A$1:$F$201,MATCH(Orders!J$1,Products!$A$1:$F$1,0),0)</f>
        <v>13513.884167631189</v>
      </c>
    </row>
    <row r="4141" spans="1:10">
      <c r="A4141">
        <v>4140</v>
      </c>
      <c r="B4141" s="4">
        <v>46003</v>
      </c>
      <c r="C4141" s="10">
        <f>DATE(YEAR(orders[[#This Row],[order_date]]), MONTH(orders[[#This Row],[order_date]]), 1)</f>
        <v>45992</v>
      </c>
      <c r="D4141" t="s">
        <v>1504</v>
      </c>
      <c r="E4141" t="s">
        <v>542</v>
      </c>
      <c r="F4141" t="str">
        <f>VLOOKUP(orders[[#This Row],[product_id]],Products!A:C,3,0)</f>
        <v>Electronics</v>
      </c>
      <c r="G4141">
        <v>1</v>
      </c>
      <c r="H4141" s="6">
        <v>0.24598925542745909</v>
      </c>
      <c r="I4141" s="2">
        <f>VLOOKUP($E4141,
Products!$A$1:$F$201,MATCH(Orders!I$1,Products!$A$1:$F$1,0),0)</f>
        <v>29298.352838526029</v>
      </c>
      <c r="J4141" s="2">
        <f>VLOOKUP($E4141,
Products!$A$1:$F$201,MATCH(Orders!J$1,Products!$A$1:$F$1,0),0)</f>
        <v>19250.751682102291</v>
      </c>
    </row>
    <row r="4142" spans="1:10">
      <c r="A4142">
        <v>4141</v>
      </c>
      <c r="B4142" s="4">
        <v>45760</v>
      </c>
      <c r="C4142" s="10">
        <f>DATE(YEAR(orders[[#This Row],[order_date]]), MONTH(orders[[#This Row],[order_date]]), 1)</f>
        <v>45748</v>
      </c>
      <c r="D4142" t="s">
        <v>3301</v>
      </c>
      <c r="E4142" t="s">
        <v>532</v>
      </c>
      <c r="F4142" t="str">
        <f>VLOOKUP(orders[[#This Row],[product_id]],Products!A:C,3,0)</f>
        <v>Electronics</v>
      </c>
      <c r="G4142">
        <v>3</v>
      </c>
      <c r="H4142" s="6">
        <v>0.21538626658681798</v>
      </c>
      <c r="I4142" s="2">
        <f>VLOOKUP($E4142,
Products!$A$1:$F$201,MATCH(Orders!I$1,Products!$A$1:$F$1,0),0)</f>
        <v>2668.0593077725212</v>
      </c>
      <c r="J4142" s="2">
        <f>VLOOKUP($E4142,
Products!$A$1:$F$201,MATCH(Orders!J$1,Products!$A$1:$F$1,0),0)</f>
        <v>1923.7114222321791</v>
      </c>
    </row>
    <row r="4143" spans="1:10">
      <c r="A4143">
        <v>4142</v>
      </c>
      <c r="B4143" s="4">
        <v>45168</v>
      </c>
      <c r="C4143" s="10">
        <f>DATE(YEAR(orders[[#This Row],[order_date]]), MONTH(orders[[#This Row],[order_date]]), 1)</f>
        <v>45139</v>
      </c>
      <c r="D4143" t="s">
        <v>2072</v>
      </c>
      <c r="E4143" t="s">
        <v>589</v>
      </c>
      <c r="F4143" t="str">
        <f>VLOOKUP(orders[[#This Row],[product_id]],Products!A:C,3,0)</f>
        <v>Appliances</v>
      </c>
      <c r="G4143">
        <v>1</v>
      </c>
      <c r="H4143" s="6">
        <v>0.11450369692689885</v>
      </c>
      <c r="I4143" s="2">
        <f>VLOOKUP($E4143,
Products!$A$1:$F$201,MATCH(Orders!I$1,Products!$A$1:$F$1,0),0)</f>
        <v>6227.1351854710047</v>
      </c>
      <c r="J4143" s="2">
        <f>VLOOKUP($E4143,
Products!$A$1:$F$201,MATCH(Orders!J$1,Products!$A$1:$F$1,0),0)</f>
        <v>4146.7707671772396</v>
      </c>
    </row>
    <row r="4144" spans="1:10">
      <c r="A4144">
        <v>4143</v>
      </c>
      <c r="B4144" s="4">
        <v>44957</v>
      </c>
      <c r="C4144" s="10">
        <f>DATE(YEAR(orders[[#This Row],[order_date]]), MONTH(orders[[#This Row],[order_date]]), 1)</f>
        <v>44927</v>
      </c>
      <c r="D4144" t="s">
        <v>3644</v>
      </c>
      <c r="E4144" t="s">
        <v>683</v>
      </c>
      <c r="F4144" t="str">
        <f>VLOOKUP(orders[[#This Row],[product_id]],Products!A:C,3,0)</f>
        <v>Electronics</v>
      </c>
      <c r="G4144">
        <v>2</v>
      </c>
      <c r="H4144" s="6">
        <v>0.23202945761873181</v>
      </c>
      <c r="I4144" s="2">
        <f>VLOOKUP($E4144,
Products!$A$1:$F$201,MATCH(Orders!I$1,Products!$A$1:$F$1,0),0)</f>
        <v>30555.409096588959</v>
      </c>
      <c r="J4144" s="2">
        <f>VLOOKUP($E4144,
Products!$A$1:$F$201,MATCH(Orders!J$1,Products!$A$1:$F$1,0),0)</f>
        <v>20295.233857550291</v>
      </c>
    </row>
    <row r="4145" spans="1:10">
      <c r="A4145">
        <v>4144</v>
      </c>
      <c r="B4145" s="4">
        <v>45630</v>
      </c>
      <c r="C4145" s="10">
        <f>DATE(YEAR(orders[[#This Row],[order_date]]), MONTH(orders[[#This Row],[order_date]]), 1)</f>
        <v>45627</v>
      </c>
      <c r="D4145" t="s">
        <v>1968</v>
      </c>
      <c r="E4145" t="s">
        <v>667</v>
      </c>
      <c r="F4145" t="str">
        <f>VLOOKUP(orders[[#This Row],[product_id]],Products!A:C,3,0)</f>
        <v>Electronics</v>
      </c>
      <c r="G4145">
        <v>2</v>
      </c>
      <c r="H4145" s="6">
        <v>0.11513714129791131</v>
      </c>
      <c r="I4145" s="2">
        <f>VLOOKUP($E4145,
Products!$A$1:$F$201,MATCH(Orders!I$1,Products!$A$1:$F$1,0),0)</f>
        <v>2491.507056421975</v>
      </c>
      <c r="J4145" s="2">
        <f>VLOOKUP($E4145,
Products!$A$1:$F$201,MATCH(Orders!J$1,Products!$A$1:$F$1,0),0)</f>
        <v>1871.4408177277719</v>
      </c>
    </row>
    <row r="4146" spans="1:10">
      <c r="A4146">
        <v>4145</v>
      </c>
      <c r="B4146" s="4">
        <v>45795</v>
      </c>
      <c r="C4146" s="10">
        <f>DATE(YEAR(orders[[#This Row],[order_date]]), MONTH(orders[[#This Row],[order_date]]), 1)</f>
        <v>45778</v>
      </c>
      <c r="D4146" t="s">
        <v>4269</v>
      </c>
      <c r="E4146" t="s">
        <v>549</v>
      </c>
      <c r="F4146" t="str">
        <f>VLOOKUP(orders[[#This Row],[product_id]],Products!A:C,3,0)</f>
        <v>Electronics</v>
      </c>
      <c r="G4146">
        <v>3</v>
      </c>
      <c r="H4146" s="6">
        <v>0.19448417643338806</v>
      </c>
      <c r="I4146" s="2">
        <f>VLOOKUP($E4146,
Products!$A$1:$F$201,MATCH(Orders!I$1,Products!$A$1:$F$1,0),0)</f>
        <v>32579.222893763279</v>
      </c>
      <c r="J4146" s="2">
        <f>VLOOKUP($E4146,
Products!$A$1:$F$201,MATCH(Orders!J$1,Products!$A$1:$F$1,0),0)</f>
        <v>22472.912188105081</v>
      </c>
    </row>
    <row r="4147" spans="1:10">
      <c r="A4147">
        <v>4146</v>
      </c>
      <c r="B4147" s="4">
        <v>45159</v>
      </c>
      <c r="C4147" s="10">
        <f>DATE(YEAR(orders[[#This Row],[order_date]]), MONTH(orders[[#This Row],[order_date]]), 1)</f>
        <v>45139</v>
      </c>
      <c r="D4147" t="s">
        <v>3482</v>
      </c>
      <c r="E4147" t="s">
        <v>577</v>
      </c>
      <c r="F4147" t="str">
        <f>VLOOKUP(orders[[#This Row],[product_id]],Products!A:C,3,0)</f>
        <v>Appliances</v>
      </c>
      <c r="G4147">
        <v>1</v>
      </c>
      <c r="H4147" s="6">
        <v>8.3061715641800579E-2</v>
      </c>
      <c r="I4147" s="2">
        <f>VLOOKUP($E4147,
Products!$A$1:$F$201,MATCH(Orders!I$1,Products!$A$1:$F$1,0),0)</f>
        <v>24178.046221204509</v>
      </c>
      <c r="J4147" s="2">
        <f>VLOOKUP($E4147,
Products!$A$1:$F$201,MATCH(Orders!J$1,Products!$A$1:$F$1,0),0)</f>
        <v>17784.08636999697</v>
      </c>
    </row>
    <row r="4148" spans="1:10">
      <c r="A4148">
        <v>4147</v>
      </c>
      <c r="B4148" s="4">
        <v>45984</v>
      </c>
      <c r="C4148" s="10">
        <f>DATE(YEAR(orders[[#This Row],[order_date]]), MONTH(orders[[#This Row],[order_date]]), 1)</f>
        <v>45962</v>
      </c>
      <c r="D4148" t="s">
        <v>3954</v>
      </c>
      <c r="E4148" t="s">
        <v>637</v>
      </c>
      <c r="F4148" t="str">
        <f>VLOOKUP(orders[[#This Row],[product_id]],Products!A:C,3,0)</f>
        <v>Electronics</v>
      </c>
      <c r="G4148">
        <v>3</v>
      </c>
      <c r="H4148" s="6">
        <v>0.10588266588334966</v>
      </c>
      <c r="I4148" s="2">
        <f>VLOOKUP($E4148,
Products!$A$1:$F$201,MATCH(Orders!I$1,Products!$A$1:$F$1,0),0)</f>
        <v>2722.8882486231741</v>
      </c>
      <c r="J4148" s="2">
        <f>VLOOKUP($E4148,
Products!$A$1:$F$201,MATCH(Orders!J$1,Products!$A$1:$F$1,0),0)</f>
        <v>2155.455197032014</v>
      </c>
    </row>
    <row r="4149" spans="1:10">
      <c r="A4149">
        <v>4148</v>
      </c>
      <c r="B4149" s="4">
        <v>45877</v>
      </c>
      <c r="C4149" s="10">
        <f>DATE(YEAR(orders[[#This Row],[order_date]]), MONTH(orders[[#This Row],[order_date]]), 1)</f>
        <v>45870</v>
      </c>
      <c r="D4149" t="s">
        <v>2797</v>
      </c>
      <c r="E4149" t="s">
        <v>685</v>
      </c>
      <c r="F4149" t="str">
        <f>VLOOKUP(orders[[#This Row],[product_id]],Products!A:C,3,0)</f>
        <v>Electronics</v>
      </c>
      <c r="G4149">
        <v>2</v>
      </c>
      <c r="H4149" s="6">
        <v>0.23558613413463969</v>
      </c>
      <c r="I4149" s="2">
        <f>VLOOKUP($E4149,
Products!$A$1:$F$201,MATCH(Orders!I$1,Products!$A$1:$F$1,0),0)</f>
        <v>30011.61348468516</v>
      </c>
      <c r="J4149" s="2">
        <f>VLOOKUP($E4149,
Products!$A$1:$F$201,MATCH(Orders!J$1,Products!$A$1:$F$1,0),0)</f>
        <v>20796.213094008199</v>
      </c>
    </row>
    <row r="4150" spans="1:10">
      <c r="A4150">
        <v>4149</v>
      </c>
      <c r="B4150" s="4">
        <v>44985</v>
      </c>
      <c r="C4150" s="10">
        <f>DATE(YEAR(orders[[#This Row],[order_date]]), MONTH(orders[[#This Row],[order_date]]), 1)</f>
        <v>44958</v>
      </c>
      <c r="D4150" t="s">
        <v>1009</v>
      </c>
      <c r="E4150" t="s">
        <v>560</v>
      </c>
      <c r="F4150" t="str">
        <f>VLOOKUP(orders[[#This Row],[product_id]],Products!A:C,3,0)</f>
        <v>Appliances</v>
      </c>
      <c r="G4150">
        <v>2</v>
      </c>
      <c r="H4150" s="6">
        <v>7.7355234427856523E-2</v>
      </c>
      <c r="I4150" s="2">
        <f>VLOOKUP($E4150,
Products!$A$1:$F$201,MATCH(Orders!I$1,Products!$A$1:$F$1,0),0)</f>
        <v>6334.2190560739964</v>
      </c>
      <c r="J4150" s="2">
        <f>VLOOKUP($E4150,
Products!$A$1:$F$201,MATCH(Orders!J$1,Products!$A$1:$F$1,0),0)</f>
        <v>4117.6239066206717</v>
      </c>
    </row>
    <row r="4151" spans="1:10">
      <c r="A4151">
        <v>4150</v>
      </c>
      <c r="B4151" s="4">
        <v>45697</v>
      </c>
      <c r="C4151" s="10">
        <f>DATE(YEAR(orders[[#This Row],[order_date]]), MONTH(orders[[#This Row],[order_date]]), 1)</f>
        <v>45689</v>
      </c>
      <c r="D4151" t="s">
        <v>2399</v>
      </c>
      <c r="E4151" t="s">
        <v>578</v>
      </c>
      <c r="F4151" t="str">
        <f>VLOOKUP(orders[[#This Row],[product_id]],Products!A:C,3,0)</f>
        <v>Electronics</v>
      </c>
      <c r="G4151">
        <v>1</v>
      </c>
      <c r="H4151" s="6">
        <v>0.23610918000700973</v>
      </c>
      <c r="I4151" s="2">
        <f>VLOOKUP($E4151,
Products!$A$1:$F$201,MATCH(Orders!I$1,Products!$A$1:$F$1,0),0)</f>
        <v>2632.553295816565</v>
      </c>
      <c r="J4151" s="2">
        <f>VLOOKUP($E4151,
Products!$A$1:$F$201,MATCH(Orders!J$1,Products!$A$1:$F$1,0),0)</f>
        <v>1732.316114566717</v>
      </c>
    </row>
    <row r="4152" spans="1:10">
      <c r="A4152">
        <v>4151</v>
      </c>
      <c r="B4152" s="4">
        <v>45644</v>
      </c>
      <c r="C4152" s="10">
        <f>DATE(YEAR(orders[[#This Row],[order_date]]), MONTH(orders[[#This Row],[order_date]]), 1)</f>
        <v>45627</v>
      </c>
      <c r="D4152" t="s">
        <v>3022</v>
      </c>
      <c r="E4152" t="s">
        <v>517</v>
      </c>
      <c r="F4152" t="str">
        <f>VLOOKUP(orders[[#This Row],[product_id]],Products!A:C,3,0)</f>
        <v>Electronics</v>
      </c>
      <c r="G4152">
        <v>2</v>
      </c>
      <c r="H4152" s="6">
        <v>0.12887000188195688</v>
      </c>
      <c r="I4152" s="2">
        <f>VLOOKUP($E4152,
Products!$A$1:$F$201,MATCH(Orders!I$1,Products!$A$1:$F$1,0),0)</f>
        <v>30304.143268168769</v>
      </c>
      <c r="J4152" s="2">
        <f>VLOOKUP($E4152,
Products!$A$1:$F$201,MATCH(Orders!J$1,Products!$A$1:$F$1,0),0)</f>
        <v>23998.194785181578</v>
      </c>
    </row>
    <row r="4153" spans="1:10">
      <c r="A4153">
        <v>4152</v>
      </c>
      <c r="B4153" s="4">
        <v>45228</v>
      </c>
      <c r="C4153" s="10">
        <f>DATE(YEAR(orders[[#This Row],[order_date]]), MONTH(orders[[#This Row],[order_date]]), 1)</f>
        <v>45200</v>
      </c>
      <c r="D4153" t="s">
        <v>3436</v>
      </c>
      <c r="E4153" t="s">
        <v>647</v>
      </c>
      <c r="F4153" t="str">
        <f>VLOOKUP(orders[[#This Row],[product_id]],Products!A:C,3,0)</f>
        <v>Electronics</v>
      </c>
      <c r="G4153">
        <v>2</v>
      </c>
      <c r="H4153" s="6">
        <v>0.14994727470516203</v>
      </c>
      <c r="I4153" s="2">
        <f>VLOOKUP($E4153,
Products!$A$1:$F$201,MATCH(Orders!I$1,Products!$A$1:$F$1,0),0)</f>
        <v>23187.883920109041</v>
      </c>
      <c r="J4153" s="2">
        <f>VLOOKUP($E4153,
Products!$A$1:$F$201,MATCH(Orders!J$1,Products!$A$1:$F$1,0),0)</f>
        <v>16217.564081273829</v>
      </c>
    </row>
    <row r="4154" spans="1:10">
      <c r="A4154">
        <v>4153</v>
      </c>
      <c r="B4154" s="4">
        <v>45729</v>
      </c>
      <c r="C4154" s="10">
        <f>DATE(YEAR(orders[[#This Row],[order_date]]), MONTH(orders[[#This Row],[order_date]]), 1)</f>
        <v>45717</v>
      </c>
      <c r="D4154" t="s">
        <v>2736</v>
      </c>
      <c r="E4154" t="s">
        <v>668</v>
      </c>
      <c r="F4154" t="str">
        <f>VLOOKUP(orders[[#This Row],[product_id]],Products!A:C,3,0)</f>
        <v>Electronics</v>
      </c>
      <c r="G4154">
        <v>2</v>
      </c>
      <c r="H4154" s="6">
        <v>0.24335987245163981</v>
      </c>
      <c r="I4154" s="2">
        <f>VLOOKUP($E4154,
Products!$A$1:$F$201,MATCH(Orders!I$1,Products!$A$1:$F$1,0),0)</f>
        <v>23702.058773663419</v>
      </c>
      <c r="J4154" s="2">
        <f>VLOOKUP($E4154,
Products!$A$1:$F$201,MATCH(Orders!J$1,Products!$A$1:$F$1,0),0)</f>
        <v>17657.804767621328</v>
      </c>
    </row>
    <row r="4155" spans="1:10">
      <c r="A4155">
        <v>4154</v>
      </c>
      <c r="B4155" s="4">
        <v>45823</v>
      </c>
      <c r="C4155" s="10">
        <f>DATE(YEAR(orders[[#This Row],[order_date]]), MONTH(orders[[#This Row],[order_date]]), 1)</f>
        <v>45809</v>
      </c>
      <c r="D4155" t="s">
        <v>2462</v>
      </c>
      <c r="E4155" t="s">
        <v>511</v>
      </c>
      <c r="F4155" t="str">
        <f>VLOOKUP(orders[[#This Row],[product_id]],Products!A:C,3,0)</f>
        <v>Appliances</v>
      </c>
      <c r="G4155">
        <v>3</v>
      </c>
      <c r="H4155" s="6">
        <v>7.7753700029682071E-2</v>
      </c>
      <c r="I4155" s="2">
        <f>VLOOKUP($E4155,
Products!$A$1:$F$201,MATCH(Orders!I$1,Products!$A$1:$F$1,0),0)</f>
        <v>6005.1161529516376</v>
      </c>
      <c r="J4155" s="2">
        <f>VLOOKUP($E4155,
Products!$A$1:$F$201,MATCH(Orders!J$1,Products!$A$1:$F$1,0),0)</f>
        <v>4036.1471846213158</v>
      </c>
    </row>
    <row r="4156" spans="1:10">
      <c r="A4156">
        <v>4155</v>
      </c>
      <c r="B4156" s="4">
        <v>45038</v>
      </c>
      <c r="C4156" s="10">
        <f>DATE(YEAR(orders[[#This Row],[order_date]]), MONTH(orders[[#This Row],[order_date]]), 1)</f>
        <v>45017</v>
      </c>
      <c r="D4156" t="s">
        <v>1105</v>
      </c>
      <c r="E4156" t="s">
        <v>552</v>
      </c>
      <c r="F4156" t="str">
        <f>VLOOKUP(orders[[#This Row],[product_id]],Products!A:C,3,0)</f>
        <v>Electronics</v>
      </c>
      <c r="G4156">
        <v>1</v>
      </c>
      <c r="H4156" s="6">
        <v>0.18749551822578608</v>
      </c>
      <c r="I4156" s="2">
        <f>VLOOKUP($E4156,
Products!$A$1:$F$201,MATCH(Orders!I$1,Products!$A$1:$F$1,0),0)</f>
        <v>20326.88586940234</v>
      </c>
      <c r="J4156" s="2">
        <f>VLOOKUP($E4156,
Products!$A$1:$F$201,MATCH(Orders!J$1,Products!$A$1:$F$1,0),0)</f>
        <v>14896.572579237891</v>
      </c>
    </row>
    <row r="4157" spans="1:10">
      <c r="A4157">
        <v>4156</v>
      </c>
      <c r="B4157" s="4">
        <v>45243</v>
      </c>
      <c r="C4157" s="10">
        <f>DATE(YEAR(orders[[#This Row],[order_date]]), MONTH(orders[[#This Row],[order_date]]), 1)</f>
        <v>45231</v>
      </c>
      <c r="D4157" t="s">
        <v>4519</v>
      </c>
      <c r="E4157" t="s">
        <v>656</v>
      </c>
      <c r="F4157" t="str">
        <f>VLOOKUP(orders[[#This Row],[product_id]],Products!A:C,3,0)</f>
        <v>Electronics</v>
      </c>
      <c r="G4157">
        <v>3</v>
      </c>
      <c r="H4157" s="6">
        <v>0.1728283772243733</v>
      </c>
      <c r="I4157" s="2">
        <f>VLOOKUP($E4157,
Products!$A$1:$F$201,MATCH(Orders!I$1,Products!$A$1:$F$1,0),0)</f>
        <v>30485.811519789549</v>
      </c>
      <c r="J4157" s="2">
        <f>VLOOKUP($E4157,
Products!$A$1:$F$201,MATCH(Orders!J$1,Products!$A$1:$F$1,0),0)</f>
        <v>23818.70129930825</v>
      </c>
    </row>
    <row r="4158" spans="1:10">
      <c r="A4158">
        <v>4157</v>
      </c>
      <c r="B4158" s="4">
        <v>45594</v>
      </c>
      <c r="C4158" s="10">
        <f>DATE(YEAR(orders[[#This Row],[order_date]]), MONTH(orders[[#This Row],[order_date]]), 1)</f>
        <v>45566</v>
      </c>
      <c r="D4158" t="s">
        <v>3356</v>
      </c>
      <c r="E4158" t="s">
        <v>620</v>
      </c>
      <c r="F4158" t="str">
        <f>VLOOKUP(orders[[#This Row],[product_id]],Products!A:C,3,0)</f>
        <v>Electronics</v>
      </c>
      <c r="G4158">
        <v>2</v>
      </c>
      <c r="H4158" s="6">
        <v>0.12278473645472987</v>
      </c>
      <c r="I4158" s="2">
        <f>VLOOKUP($E4158,
Products!$A$1:$F$201,MATCH(Orders!I$1,Products!$A$1:$F$1,0),0)</f>
        <v>23669.635851452331</v>
      </c>
      <c r="J4158" s="2">
        <f>VLOOKUP($E4158,
Products!$A$1:$F$201,MATCH(Orders!J$1,Products!$A$1:$F$1,0),0)</f>
        <v>17880.752220874681</v>
      </c>
    </row>
    <row r="4159" spans="1:10">
      <c r="A4159">
        <v>4158</v>
      </c>
      <c r="B4159" s="4">
        <v>45616</v>
      </c>
      <c r="C4159" s="10">
        <f>DATE(YEAR(orders[[#This Row],[order_date]]), MONTH(orders[[#This Row],[order_date]]), 1)</f>
        <v>45597</v>
      </c>
      <c r="D4159" t="s">
        <v>1627</v>
      </c>
      <c r="E4159" t="s">
        <v>573</v>
      </c>
      <c r="F4159" t="str">
        <f>VLOOKUP(orders[[#This Row],[product_id]],Products!A:C,3,0)</f>
        <v>Electronics</v>
      </c>
      <c r="G4159">
        <v>2</v>
      </c>
      <c r="H4159" s="6">
        <v>0.23298662144635701</v>
      </c>
      <c r="I4159" s="2">
        <f>VLOOKUP($E4159,
Products!$A$1:$F$201,MATCH(Orders!I$1,Products!$A$1:$F$1,0),0)</f>
        <v>30443.851050190449</v>
      </c>
      <c r="J4159" s="2">
        <f>VLOOKUP($E4159,
Products!$A$1:$F$201,MATCH(Orders!J$1,Products!$A$1:$F$1,0),0)</f>
        <v>21165.126268210519</v>
      </c>
    </row>
    <row r="4160" spans="1:10">
      <c r="A4160">
        <v>4159</v>
      </c>
      <c r="B4160" s="4">
        <v>44944</v>
      </c>
      <c r="C4160" s="10">
        <f>DATE(YEAR(orders[[#This Row],[order_date]]), MONTH(orders[[#This Row],[order_date]]), 1)</f>
        <v>44927</v>
      </c>
      <c r="D4160" t="s">
        <v>3724</v>
      </c>
      <c r="E4160" t="s">
        <v>698</v>
      </c>
      <c r="F4160" t="str">
        <f>VLOOKUP(orders[[#This Row],[product_id]],Products!A:C,3,0)</f>
        <v>Appliances</v>
      </c>
      <c r="G4160">
        <v>1</v>
      </c>
      <c r="H4160" s="6">
        <v>0.10974504329853187</v>
      </c>
      <c r="I4160" s="2">
        <f>VLOOKUP($E4160,
Products!$A$1:$F$201,MATCH(Orders!I$1,Products!$A$1:$F$1,0),0)</f>
        <v>5562.620248272905</v>
      </c>
      <c r="J4160" s="2">
        <f>VLOOKUP($E4160,
Products!$A$1:$F$201,MATCH(Orders!J$1,Products!$A$1:$F$1,0),0)</f>
        <v>4191.9477694447714</v>
      </c>
    </row>
    <row r="4161" spans="1:10">
      <c r="A4161">
        <v>4160</v>
      </c>
      <c r="B4161" s="4">
        <v>45704</v>
      </c>
      <c r="C4161" s="10">
        <f>DATE(YEAR(orders[[#This Row],[order_date]]), MONTH(orders[[#This Row],[order_date]]), 1)</f>
        <v>45689</v>
      </c>
      <c r="D4161" t="s">
        <v>3184</v>
      </c>
      <c r="E4161" t="s">
        <v>564</v>
      </c>
      <c r="F4161" t="str">
        <f>VLOOKUP(orders[[#This Row],[product_id]],Products!A:C,3,0)</f>
        <v>Electronics</v>
      </c>
      <c r="G4161">
        <v>2</v>
      </c>
      <c r="H4161" s="6">
        <v>0.18890604722235177</v>
      </c>
      <c r="I4161" s="2">
        <f>VLOOKUP($E4161,
Products!$A$1:$F$201,MATCH(Orders!I$1,Products!$A$1:$F$1,0),0)</f>
        <v>21989.290766910399</v>
      </c>
      <c r="J4161" s="2">
        <f>VLOOKUP($E4161,
Products!$A$1:$F$201,MATCH(Orders!J$1,Products!$A$1:$F$1,0),0)</f>
        <v>15566.99865864101</v>
      </c>
    </row>
    <row r="4162" spans="1:10">
      <c r="A4162">
        <v>4161</v>
      </c>
      <c r="B4162" s="4">
        <v>45286</v>
      </c>
      <c r="C4162" s="10">
        <f>DATE(YEAR(orders[[#This Row],[order_date]]), MONTH(orders[[#This Row],[order_date]]), 1)</f>
        <v>45261</v>
      </c>
      <c r="D4162" t="s">
        <v>1126</v>
      </c>
      <c r="E4162" t="s">
        <v>642</v>
      </c>
      <c r="F4162" t="str">
        <f>VLOOKUP(orders[[#This Row],[product_id]],Products!A:C,3,0)</f>
        <v>Appliances</v>
      </c>
      <c r="G4162">
        <v>2</v>
      </c>
      <c r="H4162" s="6">
        <v>6.3523655037939636E-2</v>
      </c>
      <c r="I4162" s="2">
        <f>VLOOKUP($E4162,
Products!$A$1:$F$201,MATCH(Orders!I$1,Products!$A$1:$F$1,0),0)</f>
        <v>2296.7821973225709</v>
      </c>
      <c r="J4162" s="2">
        <f>VLOOKUP($E4162,
Products!$A$1:$F$201,MATCH(Orders!J$1,Products!$A$1:$F$1,0),0)</f>
        <v>1585.16132006212</v>
      </c>
    </row>
    <row r="4163" spans="1:10">
      <c r="A4163">
        <v>4162</v>
      </c>
      <c r="B4163" s="4">
        <v>45258</v>
      </c>
      <c r="C4163" s="10">
        <f>DATE(YEAR(orders[[#This Row],[order_date]]), MONTH(orders[[#This Row],[order_date]]), 1)</f>
        <v>45231</v>
      </c>
      <c r="D4163" t="s">
        <v>2884</v>
      </c>
      <c r="E4163" t="s">
        <v>624</v>
      </c>
      <c r="F4163" t="str">
        <f>VLOOKUP(orders[[#This Row],[product_id]],Products!A:C,3,0)</f>
        <v>Appliances</v>
      </c>
      <c r="G4163">
        <v>3</v>
      </c>
      <c r="H4163" s="6">
        <v>0.12236589399118331</v>
      </c>
      <c r="I4163" s="2">
        <f>VLOOKUP($E4163,
Products!$A$1:$F$201,MATCH(Orders!I$1,Products!$A$1:$F$1,0),0)</f>
        <v>2102.383201797521</v>
      </c>
      <c r="J4163" s="2">
        <f>VLOOKUP($E4163,
Products!$A$1:$F$201,MATCH(Orders!J$1,Products!$A$1:$F$1,0),0)</f>
        <v>1599.330443274388</v>
      </c>
    </row>
    <row r="4164" spans="1:10">
      <c r="A4164">
        <v>4163</v>
      </c>
      <c r="B4164" s="4">
        <v>45454</v>
      </c>
      <c r="C4164" s="10">
        <f>DATE(YEAR(orders[[#This Row],[order_date]]), MONTH(orders[[#This Row],[order_date]]), 1)</f>
        <v>45444</v>
      </c>
      <c r="D4164" t="s">
        <v>2139</v>
      </c>
      <c r="E4164" t="s">
        <v>691</v>
      </c>
      <c r="F4164" t="str">
        <f>VLOOKUP(orders[[#This Row],[product_id]],Products!A:C,3,0)</f>
        <v>Appliances</v>
      </c>
      <c r="G4164">
        <v>3</v>
      </c>
      <c r="H4164" s="6">
        <v>5.5632498637589317E-2</v>
      </c>
      <c r="I4164" s="2">
        <f>VLOOKUP($E4164,
Products!$A$1:$F$201,MATCH(Orders!I$1,Products!$A$1:$F$1,0),0)</f>
        <v>2337.6024778940591</v>
      </c>
      <c r="J4164" s="2">
        <f>VLOOKUP($E4164,
Products!$A$1:$F$201,MATCH(Orders!J$1,Products!$A$1:$F$1,0),0)</f>
        <v>1616.9957885138581</v>
      </c>
    </row>
    <row r="4165" spans="1:10">
      <c r="A4165">
        <v>4164</v>
      </c>
      <c r="B4165" s="4">
        <v>44938</v>
      </c>
      <c r="C4165" s="10">
        <f>DATE(YEAR(orders[[#This Row],[order_date]]), MONTH(orders[[#This Row],[order_date]]), 1)</f>
        <v>44927</v>
      </c>
      <c r="D4165" t="s">
        <v>4515</v>
      </c>
      <c r="E4165" t="s">
        <v>553</v>
      </c>
      <c r="F4165" t="str">
        <f>VLOOKUP(orders[[#This Row],[product_id]],Products!A:C,3,0)</f>
        <v>Electronics</v>
      </c>
      <c r="G4165">
        <v>2</v>
      </c>
      <c r="H4165" s="6">
        <v>0.19370035348257886</v>
      </c>
      <c r="I4165" s="2">
        <f>VLOOKUP($E4165,
Products!$A$1:$F$201,MATCH(Orders!I$1,Products!$A$1:$F$1,0),0)</f>
        <v>19089.562478947992</v>
      </c>
      <c r="J4165" s="2">
        <f>VLOOKUP($E4165,
Products!$A$1:$F$201,MATCH(Orders!J$1,Products!$A$1:$F$1,0),0)</f>
        <v>12552.840439332171</v>
      </c>
    </row>
    <row r="4166" spans="1:10">
      <c r="A4166">
        <v>4165</v>
      </c>
      <c r="B4166" s="4">
        <v>45138</v>
      </c>
      <c r="C4166" s="10">
        <f>DATE(YEAR(orders[[#This Row],[order_date]]), MONTH(orders[[#This Row],[order_date]]), 1)</f>
        <v>45108</v>
      </c>
      <c r="D4166" t="s">
        <v>1954</v>
      </c>
      <c r="E4166" t="s">
        <v>696</v>
      </c>
      <c r="F4166" t="str">
        <f>VLOOKUP(orders[[#This Row],[product_id]],Products!A:C,3,0)</f>
        <v>Electronics</v>
      </c>
      <c r="G4166">
        <v>2</v>
      </c>
      <c r="H4166" s="6">
        <v>0.2483025144387338</v>
      </c>
      <c r="I4166" s="2">
        <f>VLOOKUP($E4166,
Products!$A$1:$F$201,MATCH(Orders!I$1,Products!$A$1:$F$1,0),0)</f>
        <v>2723.6534496184809</v>
      </c>
      <c r="J4166" s="2">
        <f>VLOOKUP($E4166,
Products!$A$1:$F$201,MATCH(Orders!J$1,Products!$A$1:$F$1,0),0)</f>
        <v>1872.4715951823</v>
      </c>
    </row>
    <row r="4167" spans="1:10">
      <c r="A4167">
        <v>4166</v>
      </c>
      <c r="B4167" s="4">
        <v>45567</v>
      </c>
      <c r="C4167" s="10">
        <f>DATE(YEAR(orders[[#This Row],[order_date]]), MONTH(orders[[#This Row],[order_date]]), 1)</f>
        <v>45566</v>
      </c>
      <c r="D4167" t="s">
        <v>1872</v>
      </c>
      <c r="E4167" t="s">
        <v>514</v>
      </c>
      <c r="F4167" t="str">
        <f>VLOOKUP(orders[[#This Row],[product_id]],Products!A:C,3,0)</f>
        <v>Electronics</v>
      </c>
      <c r="G4167">
        <v>1</v>
      </c>
      <c r="H4167" s="6">
        <v>0.22503128385425253</v>
      </c>
      <c r="I4167" s="2">
        <f>VLOOKUP($E4167,
Products!$A$1:$F$201,MATCH(Orders!I$1,Products!$A$1:$F$1,0),0)</f>
        <v>16482.730474054071</v>
      </c>
      <c r="J4167" s="2">
        <f>VLOOKUP($E4167,
Products!$A$1:$F$201,MATCH(Orders!J$1,Products!$A$1:$F$1,0),0)</f>
        <v>12480.81165565178</v>
      </c>
    </row>
    <row r="4168" spans="1:10">
      <c r="A4168">
        <v>4167</v>
      </c>
      <c r="B4168" s="4">
        <v>45209</v>
      </c>
      <c r="C4168" s="10">
        <f>DATE(YEAR(orders[[#This Row],[order_date]]), MONTH(orders[[#This Row],[order_date]]), 1)</f>
        <v>45200</v>
      </c>
      <c r="D4168" t="s">
        <v>1283</v>
      </c>
      <c r="E4168" t="s">
        <v>677</v>
      </c>
      <c r="F4168" t="str">
        <f>VLOOKUP(orders[[#This Row],[product_id]],Products!A:C,3,0)</f>
        <v>Electronics</v>
      </c>
      <c r="G4168">
        <v>1</v>
      </c>
      <c r="H4168" s="6">
        <v>0.20248049106619578</v>
      </c>
      <c r="I4168" s="2">
        <f>VLOOKUP($E4168,
Products!$A$1:$F$201,MATCH(Orders!I$1,Products!$A$1:$F$1,0),0)</f>
        <v>11360.699432756561</v>
      </c>
      <c r="J4168" s="2">
        <f>VLOOKUP($E4168,
Products!$A$1:$F$201,MATCH(Orders!J$1,Products!$A$1:$F$1,0),0)</f>
        <v>8118.8949869342459</v>
      </c>
    </row>
    <row r="4169" spans="1:10">
      <c r="A4169">
        <v>4168</v>
      </c>
      <c r="B4169" s="4">
        <v>45706</v>
      </c>
      <c r="C4169" s="10">
        <f>DATE(YEAR(orders[[#This Row],[order_date]]), MONTH(orders[[#This Row],[order_date]]), 1)</f>
        <v>45689</v>
      </c>
      <c r="D4169" t="s">
        <v>1245</v>
      </c>
      <c r="E4169" t="s">
        <v>551</v>
      </c>
      <c r="F4169" t="str">
        <f>VLOOKUP(orders[[#This Row],[product_id]],Products!A:C,3,0)</f>
        <v>Appliances</v>
      </c>
      <c r="G4169">
        <v>2</v>
      </c>
      <c r="H4169" s="6">
        <v>9.4370264252976579E-2</v>
      </c>
      <c r="I4169" s="2">
        <f>VLOOKUP($E4169,
Products!$A$1:$F$201,MATCH(Orders!I$1,Products!$A$1:$F$1,0),0)</f>
        <v>5988.538916083141</v>
      </c>
      <c r="J4169" s="2">
        <f>VLOOKUP($E4169,
Products!$A$1:$F$201,MATCH(Orders!J$1,Products!$A$1:$F$1,0),0)</f>
        <v>4180.5955033056744</v>
      </c>
    </row>
    <row r="4170" spans="1:10">
      <c r="A4170">
        <v>4169</v>
      </c>
      <c r="B4170" s="4">
        <v>45980</v>
      </c>
      <c r="C4170" s="10">
        <f>DATE(YEAR(orders[[#This Row],[order_date]]), MONTH(orders[[#This Row],[order_date]]), 1)</f>
        <v>45962</v>
      </c>
      <c r="D4170" t="s">
        <v>2878</v>
      </c>
      <c r="E4170" t="s">
        <v>648</v>
      </c>
      <c r="F4170" t="str">
        <f>VLOOKUP(orders[[#This Row],[product_id]],Products!A:C,3,0)</f>
        <v>Electronics</v>
      </c>
      <c r="G4170">
        <v>1</v>
      </c>
      <c r="H4170" s="6">
        <v>0.22589342818876709</v>
      </c>
      <c r="I4170" s="2">
        <f>VLOOKUP($E4170,
Products!$A$1:$F$201,MATCH(Orders!I$1,Products!$A$1:$F$1,0),0)</f>
        <v>11049.50250218974</v>
      </c>
      <c r="J4170" s="2">
        <f>VLOOKUP($E4170,
Products!$A$1:$F$201,MATCH(Orders!J$1,Products!$A$1:$F$1,0),0)</f>
        <v>7252.1207539007246</v>
      </c>
    </row>
    <row r="4171" spans="1:10">
      <c r="A4171">
        <v>4170</v>
      </c>
      <c r="B4171" s="4">
        <v>45959</v>
      </c>
      <c r="C4171" s="10">
        <f>DATE(YEAR(orders[[#This Row],[order_date]]), MONTH(orders[[#This Row],[order_date]]), 1)</f>
        <v>45931</v>
      </c>
      <c r="D4171" t="s">
        <v>1941</v>
      </c>
      <c r="E4171" t="s">
        <v>686</v>
      </c>
      <c r="F4171" t="str">
        <f>VLOOKUP(orders[[#This Row],[product_id]],Products!A:C,3,0)</f>
        <v>Appliances</v>
      </c>
      <c r="G4171">
        <v>1</v>
      </c>
      <c r="H4171" s="6">
        <v>0.12143924525686552</v>
      </c>
      <c r="I4171" s="2">
        <f>VLOOKUP($E4171,
Products!$A$1:$F$201,MATCH(Orders!I$1,Products!$A$1:$F$1,0),0)</f>
        <v>25525.356267188719</v>
      </c>
      <c r="J4171" s="2">
        <f>VLOOKUP($E4171,
Products!$A$1:$F$201,MATCH(Orders!J$1,Products!$A$1:$F$1,0),0)</f>
        <v>18214.15981099859</v>
      </c>
    </row>
    <row r="4172" spans="1:10">
      <c r="A4172">
        <v>4171</v>
      </c>
      <c r="B4172" s="4">
        <v>45603</v>
      </c>
      <c r="C4172" s="10">
        <f>DATE(YEAR(orders[[#This Row],[order_date]]), MONTH(orders[[#This Row],[order_date]]), 1)</f>
        <v>45597</v>
      </c>
      <c r="D4172" t="s">
        <v>1639</v>
      </c>
      <c r="E4172" t="s">
        <v>681</v>
      </c>
      <c r="F4172" t="str">
        <f>VLOOKUP(orders[[#This Row],[product_id]],Products!A:C,3,0)</f>
        <v>Appliances</v>
      </c>
      <c r="G4172">
        <v>1</v>
      </c>
      <c r="H4172" s="6">
        <v>0.11054314611251288</v>
      </c>
      <c r="I4172" s="2">
        <f>VLOOKUP($E4172,
Products!$A$1:$F$201,MATCH(Orders!I$1,Products!$A$1:$F$1,0),0)</f>
        <v>2080.3641662770501</v>
      </c>
      <c r="J4172" s="2">
        <f>VLOOKUP($E4172,
Products!$A$1:$F$201,MATCH(Orders!J$1,Products!$A$1:$F$1,0),0)</f>
        <v>1566.754559891986</v>
      </c>
    </row>
    <row r="4173" spans="1:10">
      <c r="A4173">
        <v>4172</v>
      </c>
      <c r="B4173" s="4">
        <v>45631</v>
      </c>
      <c r="C4173" s="10">
        <f>DATE(YEAR(orders[[#This Row],[order_date]]), MONTH(orders[[#This Row],[order_date]]), 1)</f>
        <v>45627</v>
      </c>
      <c r="D4173" t="s">
        <v>4205</v>
      </c>
      <c r="E4173" t="s">
        <v>577</v>
      </c>
      <c r="F4173" t="str">
        <f>VLOOKUP(orders[[#This Row],[product_id]],Products!A:C,3,0)</f>
        <v>Appliances</v>
      </c>
      <c r="G4173">
        <v>2</v>
      </c>
      <c r="H4173" s="6">
        <v>0.11938350905577025</v>
      </c>
      <c r="I4173" s="2">
        <f>VLOOKUP($E4173,
Products!$A$1:$F$201,MATCH(Orders!I$1,Products!$A$1:$F$1,0),0)</f>
        <v>24178.046221204509</v>
      </c>
      <c r="J4173" s="2">
        <f>VLOOKUP($E4173,
Products!$A$1:$F$201,MATCH(Orders!J$1,Products!$A$1:$F$1,0),0)</f>
        <v>17784.08636999697</v>
      </c>
    </row>
    <row r="4174" spans="1:10">
      <c r="A4174">
        <v>4173</v>
      </c>
      <c r="B4174" s="4">
        <v>45352</v>
      </c>
      <c r="C4174" s="10">
        <f>DATE(YEAR(orders[[#This Row],[order_date]]), MONTH(orders[[#This Row],[order_date]]), 1)</f>
        <v>45352</v>
      </c>
      <c r="D4174" t="s">
        <v>2166</v>
      </c>
      <c r="E4174" t="s">
        <v>633</v>
      </c>
      <c r="F4174" t="str">
        <f>VLOOKUP(orders[[#This Row],[product_id]],Products!A:C,3,0)</f>
        <v>Appliances</v>
      </c>
      <c r="G4174">
        <v>2</v>
      </c>
      <c r="H4174" s="6">
        <v>0.13341993143533748</v>
      </c>
      <c r="I4174" s="2">
        <f>VLOOKUP($E4174,
Products!$A$1:$F$201,MATCH(Orders!I$1,Products!$A$1:$F$1,0),0)</f>
        <v>2361.4162937319088</v>
      </c>
      <c r="J4174" s="2">
        <f>VLOOKUP($E4174,
Products!$A$1:$F$201,MATCH(Orders!J$1,Products!$A$1:$F$1,0),0)</f>
        <v>1552.5536411429621</v>
      </c>
    </row>
    <row r="4175" spans="1:10">
      <c r="A4175">
        <v>4174</v>
      </c>
      <c r="B4175" s="4">
        <v>45517</v>
      </c>
      <c r="C4175" s="10">
        <f>DATE(YEAR(orders[[#This Row],[order_date]]), MONTH(orders[[#This Row],[order_date]]), 1)</f>
        <v>45505</v>
      </c>
      <c r="D4175" t="s">
        <v>1297</v>
      </c>
      <c r="E4175" t="s">
        <v>675</v>
      </c>
      <c r="F4175" t="str">
        <f>VLOOKUP(orders[[#This Row],[product_id]],Products!A:C,3,0)</f>
        <v>Appliances</v>
      </c>
      <c r="G4175">
        <v>1</v>
      </c>
      <c r="H4175" s="6">
        <v>6.518631630262163E-2</v>
      </c>
      <c r="I4175" s="2">
        <f>VLOOKUP($E4175,
Products!$A$1:$F$201,MATCH(Orders!I$1,Products!$A$1:$F$1,0),0)</f>
        <v>23552.642442203069</v>
      </c>
      <c r="J4175" s="2">
        <f>VLOOKUP($E4175,
Products!$A$1:$F$201,MATCH(Orders!J$1,Products!$A$1:$F$1,0),0)</f>
        <v>17389.42325132497</v>
      </c>
    </row>
    <row r="4176" spans="1:10">
      <c r="A4176">
        <v>4175</v>
      </c>
      <c r="B4176" s="4">
        <v>45017</v>
      </c>
      <c r="C4176" s="10">
        <f>DATE(YEAR(orders[[#This Row],[order_date]]), MONTH(orders[[#This Row],[order_date]]), 1)</f>
        <v>45017</v>
      </c>
      <c r="D4176" t="s">
        <v>1967</v>
      </c>
      <c r="E4176" t="s">
        <v>615</v>
      </c>
      <c r="F4176" t="str">
        <f>VLOOKUP(orders[[#This Row],[product_id]],Products!A:C,3,0)</f>
        <v>Electronics</v>
      </c>
      <c r="G4176">
        <v>3</v>
      </c>
      <c r="H4176" s="6">
        <v>0.21693035611360842</v>
      </c>
      <c r="I4176" s="2">
        <f>VLOOKUP($E4176,
Products!$A$1:$F$201,MATCH(Orders!I$1,Products!$A$1:$F$1,0),0)</f>
        <v>31155.43680046549</v>
      </c>
      <c r="J4176" s="2">
        <f>VLOOKUP($E4176,
Products!$A$1:$F$201,MATCH(Orders!J$1,Products!$A$1:$F$1,0),0)</f>
        <v>22320.078602545669</v>
      </c>
    </row>
    <row r="4177" spans="1:10">
      <c r="A4177">
        <v>4176</v>
      </c>
      <c r="B4177" s="4">
        <v>45382</v>
      </c>
      <c r="C4177" s="10">
        <f>DATE(YEAR(orders[[#This Row],[order_date]]), MONTH(orders[[#This Row],[order_date]]), 1)</f>
        <v>45352</v>
      </c>
      <c r="D4177" t="s">
        <v>1349</v>
      </c>
      <c r="E4177" t="s">
        <v>650</v>
      </c>
      <c r="F4177" t="str">
        <f>VLOOKUP(orders[[#This Row],[product_id]],Products!A:C,3,0)</f>
        <v>Electronics</v>
      </c>
      <c r="G4177">
        <v>1</v>
      </c>
      <c r="H4177" s="6">
        <v>0.10340563044320079</v>
      </c>
      <c r="I4177" s="2">
        <f>VLOOKUP($E4177,
Products!$A$1:$F$201,MATCH(Orders!I$1,Products!$A$1:$F$1,0),0)</f>
        <v>12936.529609330941</v>
      </c>
      <c r="J4177" s="2">
        <f>VLOOKUP($E4177,
Products!$A$1:$F$201,MATCH(Orders!J$1,Products!$A$1:$F$1,0),0)</f>
        <v>9465.2602677376308</v>
      </c>
    </row>
    <row r="4178" spans="1:10">
      <c r="A4178">
        <v>4177</v>
      </c>
      <c r="B4178" s="4">
        <v>45370</v>
      </c>
      <c r="C4178" s="10">
        <f>DATE(YEAR(orders[[#This Row],[order_date]]), MONTH(orders[[#This Row],[order_date]]), 1)</f>
        <v>45352</v>
      </c>
      <c r="D4178" t="s">
        <v>1033</v>
      </c>
      <c r="E4178" t="s">
        <v>540</v>
      </c>
      <c r="F4178" t="str">
        <f>VLOOKUP(orders[[#This Row],[product_id]],Products!A:C,3,0)</f>
        <v>Electronics</v>
      </c>
      <c r="G4178">
        <v>2</v>
      </c>
      <c r="H4178" s="6">
        <v>0.22712911858811083</v>
      </c>
      <c r="I4178" s="2">
        <f>VLOOKUP($E4178,
Products!$A$1:$F$201,MATCH(Orders!I$1,Products!$A$1:$F$1,0),0)</f>
        <v>27903.66571841111</v>
      </c>
      <c r="J4178" s="2">
        <f>VLOOKUP($E4178,
Products!$A$1:$F$201,MATCH(Orders!J$1,Products!$A$1:$F$1,0),0)</f>
        <v>20363.814715502049</v>
      </c>
    </row>
    <row r="4179" spans="1:10">
      <c r="A4179">
        <v>4178</v>
      </c>
      <c r="B4179" s="4">
        <v>45005</v>
      </c>
      <c r="C4179" s="10">
        <f>DATE(YEAR(orders[[#This Row],[order_date]]), MONTH(orders[[#This Row],[order_date]]), 1)</f>
        <v>44986</v>
      </c>
      <c r="D4179" t="s">
        <v>3565</v>
      </c>
      <c r="E4179" t="s">
        <v>664</v>
      </c>
      <c r="F4179" t="str">
        <f>VLOOKUP(orders[[#This Row],[product_id]],Products!A:C,3,0)</f>
        <v>Appliances</v>
      </c>
      <c r="G4179">
        <v>1</v>
      </c>
      <c r="H4179" s="6">
        <v>9.0290227175097867E-2</v>
      </c>
      <c r="I4179" s="2">
        <f>VLOOKUP($E4179,
Products!$A$1:$F$201,MATCH(Orders!I$1,Products!$A$1:$F$1,0),0)</f>
        <v>2181.6314584966208</v>
      </c>
      <c r="J4179" s="2">
        <f>VLOOKUP($E4179,
Products!$A$1:$F$201,MATCH(Orders!J$1,Products!$A$1:$F$1,0),0)</f>
        <v>1607.5776178781809</v>
      </c>
    </row>
    <row r="4180" spans="1:10">
      <c r="A4180">
        <v>4179</v>
      </c>
      <c r="B4180" s="4">
        <v>45853</v>
      </c>
      <c r="C4180" s="10">
        <f>DATE(YEAR(orders[[#This Row],[order_date]]), MONTH(orders[[#This Row],[order_date]]), 1)</f>
        <v>45839</v>
      </c>
      <c r="D4180" t="s">
        <v>1848</v>
      </c>
      <c r="E4180" t="s">
        <v>637</v>
      </c>
      <c r="F4180" t="str">
        <f>VLOOKUP(orders[[#This Row],[product_id]],Products!A:C,3,0)</f>
        <v>Electronics</v>
      </c>
      <c r="G4180">
        <v>2</v>
      </c>
      <c r="H4180" s="6">
        <v>0.22461259668267783</v>
      </c>
      <c r="I4180" s="2">
        <f>VLOOKUP($E4180,
Products!$A$1:$F$201,MATCH(Orders!I$1,Products!$A$1:$F$1,0),0)</f>
        <v>2722.8882486231741</v>
      </c>
      <c r="J4180" s="2">
        <f>VLOOKUP($E4180,
Products!$A$1:$F$201,MATCH(Orders!J$1,Products!$A$1:$F$1,0),0)</f>
        <v>2155.455197032014</v>
      </c>
    </row>
    <row r="4181" spans="1:10">
      <c r="A4181">
        <v>4180</v>
      </c>
      <c r="B4181" s="4">
        <v>45029</v>
      </c>
      <c r="C4181" s="10">
        <f>DATE(YEAR(orders[[#This Row],[order_date]]), MONTH(orders[[#This Row],[order_date]]), 1)</f>
        <v>45017</v>
      </c>
      <c r="D4181" t="s">
        <v>2799</v>
      </c>
      <c r="E4181" t="s">
        <v>553</v>
      </c>
      <c r="F4181" t="str">
        <f>VLOOKUP(orders[[#This Row],[product_id]],Products!A:C,3,0)</f>
        <v>Electronics</v>
      </c>
      <c r="G4181">
        <v>3</v>
      </c>
      <c r="H4181" s="6">
        <v>0.10353895410190968</v>
      </c>
      <c r="I4181" s="2">
        <f>VLOOKUP($E4181,
Products!$A$1:$F$201,MATCH(Orders!I$1,Products!$A$1:$F$1,0),0)</f>
        <v>19089.562478947992</v>
      </c>
      <c r="J4181" s="2">
        <f>VLOOKUP($E4181,
Products!$A$1:$F$201,MATCH(Orders!J$1,Products!$A$1:$F$1,0),0)</f>
        <v>12552.840439332171</v>
      </c>
    </row>
    <row r="4182" spans="1:10">
      <c r="A4182">
        <v>4181</v>
      </c>
      <c r="B4182" s="4">
        <v>45549</v>
      </c>
      <c r="C4182" s="10">
        <f>DATE(YEAR(orders[[#This Row],[order_date]]), MONTH(orders[[#This Row],[order_date]]), 1)</f>
        <v>45536</v>
      </c>
      <c r="D4182" t="s">
        <v>2837</v>
      </c>
      <c r="E4182" t="s">
        <v>647</v>
      </c>
      <c r="F4182" t="str">
        <f>VLOOKUP(orders[[#This Row],[product_id]],Products!A:C,3,0)</f>
        <v>Electronics</v>
      </c>
      <c r="G4182">
        <v>1</v>
      </c>
      <c r="H4182" s="6">
        <v>0.24586719597366308</v>
      </c>
      <c r="I4182" s="2">
        <f>VLOOKUP($E4182,
Products!$A$1:$F$201,MATCH(Orders!I$1,Products!$A$1:$F$1,0),0)</f>
        <v>23187.883920109041</v>
      </c>
      <c r="J4182" s="2">
        <f>VLOOKUP($E4182,
Products!$A$1:$F$201,MATCH(Orders!J$1,Products!$A$1:$F$1,0),0)</f>
        <v>16217.564081273829</v>
      </c>
    </row>
    <row r="4183" spans="1:10">
      <c r="A4183">
        <v>4182</v>
      </c>
      <c r="B4183" s="4">
        <v>45916</v>
      </c>
      <c r="C4183" s="10">
        <f>DATE(YEAR(orders[[#This Row],[order_date]]), MONTH(orders[[#This Row],[order_date]]), 1)</f>
        <v>45901</v>
      </c>
      <c r="D4183" t="s">
        <v>3547</v>
      </c>
      <c r="E4183" t="s">
        <v>658</v>
      </c>
      <c r="F4183" t="str">
        <f>VLOOKUP(orders[[#This Row],[product_id]],Products!A:C,3,0)</f>
        <v>Electronics</v>
      </c>
      <c r="G4183">
        <v>2</v>
      </c>
      <c r="H4183" s="6">
        <v>0.19212031975565241</v>
      </c>
      <c r="I4183" s="2">
        <f>VLOOKUP($E4183,
Products!$A$1:$F$201,MATCH(Orders!I$1,Products!$A$1:$F$1,0),0)</f>
        <v>2455.4664524813788</v>
      </c>
      <c r="J4183" s="2">
        <f>VLOOKUP($E4183,
Products!$A$1:$F$201,MATCH(Orders!J$1,Products!$A$1:$F$1,0),0)</f>
        <v>1763.2139459131699</v>
      </c>
    </row>
    <row r="4184" spans="1:10">
      <c r="A4184">
        <v>4183</v>
      </c>
      <c r="B4184" s="4">
        <v>45160</v>
      </c>
      <c r="C4184" s="10">
        <f>DATE(YEAR(orders[[#This Row],[order_date]]), MONTH(orders[[#This Row],[order_date]]), 1)</f>
        <v>45139</v>
      </c>
      <c r="D4184" t="s">
        <v>1057</v>
      </c>
      <c r="E4184" t="s">
        <v>551</v>
      </c>
      <c r="F4184" t="str">
        <f>VLOOKUP(orders[[#This Row],[product_id]],Products!A:C,3,0)</f>
        <v>Appliances</v>
      </c>
      <c r="G4184">
        <v>2</v>
      </c>
      <c r="H4184" s="6">
        <v>5.3152363950602882E-2</v>
      </c>
      <c r="I4184" s="2">
        <f>VLOOKUP($E4184,
Products!$A$1:$F$201,MATCH(Orders!I$1,Products!$A$1:$F$1,0),0)</f>
        <v>5988.538916083141</v>
      </c>
      <c r="J4184" s="2">
        <f>VLOOKUP($E4184,
Products!$A$1:$F$201,MATCH(Orders!J$1,Products!$A$1:$F$1,0),0)</f>
        <v>4180.5955033056744</v>
      </c>
    </row>
    <row r="4185" spans="1:10">
      <c r="A4185">
        <v>4184</v>
      </c>
      <c r="B4185" s="4">
        <v>45570</v>
      </c>
      <c r="C4185" s="10">
        <f>DATE(YEAR(orders[[#This Row],[order_date]]), MONTH(orders[[#This Row],[order_date]]), 1)</f>
        <v>45566</v>
      </c>
      <c r="D4185" t="s">
        <v>1742</v>
      </c>
      <c r="E4185" t="s">
        <v>553</v>
      </c>
      <c r="F4185" t="str">
        <f>VLOOKUP(orders[[#This Row],[product_id]],Products!A:C,3,0)</f>
        <v>Electronics</v>
      </c>
      <c r="G4185">
        <v>1</v>
      </c>
      <c r="H4185" s="6">
        <v>0.18498381007392289</v>
      </c>
      <c r="I4185" s="2">
        <f>VLOOKUP($E4185,
Products!$A$1:$F$201,MATCH(Orders!I$1,Products!$A$1:$F$1,0),0)</f>
        <v>19089.562478947992</v>
      </c>
      <c r="J4185" s="2">
        <f>VLOOKUP($E4185,
Products!$A$1:$F$201,MATCH(Orders!J$1,Products!$A$1:$F$1,0),0)</f>
        <v>12552.840439332171</v>
      </c>
    </row>
    <row r="4186" spans="1:10">
      <c r="A4186">
        <v>4185</v>
      </c>
      <c r="B4186" s="4">
        <v>45716</v>
      </c>
      <c r="C4186" s="10">
        <f>DATE(YEAR(orders[[#This Row],[order_date]]), MONTH(orders[[#This Row],[order_date]]), 1)</f>
        <v>45689</v>
      </c>
      <c r="D4186" t="s">
        <v>1342</v>
      </c>
      <c r="E4186" t="s">
        <v>673</v>
      </c>
      <c r="F4186" t="str">
        <f>VLOOKUP(orders[[#This Row],[product_id]],Products!A:C,3,0)</f>
        <v>Electronics</v>
      </c>
      <c r="G4186">
        <v>2</v>
      </c>
      <c r="H4186" s="6">
        <v>0.15096228713841092</v>
      </c>
      <c r="I4186" s="2">
        <f>VLOOKUP($E4186,
Products!$A$1:$F$201,MATCH(Orders!I$1,Products!$A$1:$F$1,0),0)</f>
        <v>19770.070105413852</v>
      </c>
      <c r="J4186" s="2">
        <f>VLOOKUP($E4186,
Products!$A$1:$F$201,MATCH(Orders!J$1,Products!$A$1:$F$1,0),0)</f>
        <v>14414.291574648811</v>
      </c>
    </row>
    <row r="4187" spans="1:10">
      <c r="A4187">
        <v>4186</v>
      </c>
      <c r="B4187" s="4">
        <v>45313</v>
      </c>
      <c r="C4187" s="10">
        <f>DATE(YEAR(orders[[#This Row],[order_date]]), MONTH(orders[[#This Row],[order_date]]), 1)</f>
        <v>45292</v>
      </c>
      <c r="D4187" t="s">
        <v>4614</v>
      </c>
      <c r="E4187" t="s">
        <v>683</v>
      </c>
      <c r="F4187" t="str">
        <f>VLOOKUP(orders[[#This Row],[product_id]],Products!A:C,3,0)</f>
        <v>Electronics</v>
      </c>
      <c r="G4187">
        <v>1</v>
      </c>
      <c r="H4187" s="6">
        <v>0.14442221951767717</v>
      </c>
      <c r="I4187" s="2">
        <f>VLOOKUP($E4187,
Products!$A$1:$F$201,MATCH(Orders!I$1,Products!$A$1:$F$1,0),0)</f>
        <v>30555.409096588959</v>
      </c>
      <c r="J4187" s="2">
        <f>VLOOKUP($E4187,
Products!$A$1:$F$201,MATCH(Orders!J$1,Products!$A$1:$F$1,0),0)</f>
        <v>20295.233857550291</v>
      </c>
    </row>
    <row r="4188" spans="1:10">
      <c r="A4188">
        <v>4187</v>
      </c>
      <c r="B4188" s="4">
        <v>45773</v>
      </c>
      <c r="C4188" s="10">
        <f>DATE(YEAR(orders[[#This Row],[order_date]]), MONTH(orders[[#This Row],[order_date]]), 1)</f>
        <v>45748</v>
      </c>
      <c r="D4188" t="s">
        <v>1901</v>
      </c>
      <c r="E4188" t="s">
        <v>512</v>
      </c>
      <c r="F4188" t="str">
        <f>VLOOKUP(orders[[#This Row],[product_id]],Products!A:C,3,0)</f>
        <v>Electronics</v>
      </c>
      <c r="G4188">
        <v>2</v>
      </c>
      <c r="H4188" s="6">
        <v>0.11048997762266743</v>
      </c>
      <c r="I4188" s="2">
        <f>VLOOKUP($E4188,
Products!$A$1:$F$201,MATCH(Orders!I$1,Products!$A$1:$F$1,0),0)</f>
        <v>12877.548087294561</v>
      </c>
      <c r="J4188" s="2">
        <f>VLOOKUP($E4188,
Products!$A$1:$F$201,MATCH(Orders!J$1,Products!$A$1:$F$1,0),0)</f>
        <v>9551.9000631411909</v>
      </c>
    </row>
    <row r="4189" spans="1:10">
      <c r="A4189">
        <v>4188</v>
      </c>
      <c r="B4189" s="4">
        <v>44964</v>
      </c>
      <c r="C4189" s="10">
        <f>DATE(YEAR(orders[[#This Row],[order_date]]), MONTH(orders[[#This Row],[order_date]]), 1)</f>
        <v>44958</v>
      </c>
      <c r="D4189" t="s">
        <v>939</v>
      </c>
      <c r="E4189" t="s">
        <v>600</v>
      </c>
      <c r="F4189" t="str">
        <f>VLOOKUP(orders[[#This Row],[product_id]],Products!A:C,3,0)</f>
        <v>Electronics</v>
      </c>
      <c r="G4189">
        <v>1</v>
      </c>
      <c r="H4189" s="6">
        <v>0.18137827376716004</v>
      </c>
      <c r="I4189" s="2">
        <f>VLOOKUP($E4189,
Products!$A$1:$F$201,MATCH(Orders!I$1,Products!$A$1:$F$1,0),0)</f>
        <v>2556.7009232610858</v>
      </c>
      <c r="J4189" s="2">
        <f>VLOOKUP($E4189,
Products!$A$1:$F$201,MATCH(Orders!J$1,Products!$A$1:$F$1,0),0)</f>
        <v>2002.3128715328869</v>
      </c>
    </row>
    <row r="4190" spans="1:10">
      <c r="A4190">
        <v>4189</v>
      </c>
      <c r="B4190" s="4">
        <v>45167</v>
      </c>
      <c r="C4190" s="10">
        <f>DATE(YEAR(orders[[#This Row],[order_date]]), MONTH(orders[[#This Row],[order_date]]), 1)</f>
        <v>45139</v>
      </c>
      <c r="D4190" t="s">
        <v>3958</v>
      </c>
      <c r="E4190" t="s">
        <v>565</v>
      </c>
      <c r="F4190" t="str">
        <f>VLOOKUP(orders[[#This Row],[product_id]],Products!A:C,3,0)</f>
        <v>Electronics</v>
      </c>
      <c r="G4190">
        <v>1</v>
      </c>
      <c r="H4190" s="6">
        <v>0.12153794203053084</v>
      </c>
      <c r="I4190" s="2">
        <f>VLOOKUP($E4190,
Products!$A$1:$F$201,MATCH(Orders!I$1,Products!$A$1:$F$1,0),0)</f>
        <v>2327.4213408101141</v>
      </c>
      <c r="J4190" s="2">
        <f>VLOOKUP($E4190,
Products!$A$1:$F$201,MATCH(Orders!J$1,Products!$A$1:$F$1,0),0)</f>
        <v>1682.0944582406071</v>
      </c>
    </row>
    <row r="4191" spans="1:10">
      <c r="A4191">
        <v>4190</v>
      </c>
      <c r="B4191" s="4">
        <v>45976</v>
      </c>
      <c r="C4191" s="10">
        <f>DATE(YEAR(orders[[#This Row],[order_date]]), MONTH(orders[[#This Row],[order_date]]), 1)</f>
        <v>45962</v>
      </c>
      <c r="D4191" t="s">
        <v>3828</v>
      </c>
      <c r="E4191" t="s">
        <v>540</v>
      </c>
      <c r="F4191" t="str">
        <f>VLOOKUP(orders[[#This Row],[product_id]],Products!A:C,3,0)</f>
        <v>Electronics</v>
      </c>
      <c r="G4191">
        <v>3</v>
      </c>
      <c r="H4191" s="6">
        <v>0.18512764781982011</v>
      </c>
      <c r="I4191" s="2">
        <f>VLOOKUP($E4191,
Products!$A$1:$F$201,MATCH(Orders!I$1,Products!$A$1:$F$1,0),0)</f>
        <v>27903.66571841111</v>
      </c>
      <c r="J4191" s="2">
        <f>VLOOKUP($E4191,
Products!$A$1:$F$201,MATCH(Orders!J$1,Products!$A$1:$F$1,0),0)</f>
        <v>20363.814715502049</v>
      </c>
    </row>
    <row r="4192" spans="1:10">
      <c r="A4192">
        <v>4191</v>
      </c>
      <c r="B4192" s="4">
        <v>45488</v>
      </c>
      <c r="C4192" s="10">
        <f>DATE(YEAR(orders[[#This Row],[order_date]]), MONTH(orders[[#This Row],[order_date]]), 1)</f>
        <v>45474</v>
      </c>
      <c r="D4192" t="s">
        <v>1486</v>
      </c>
      <c r="E4192" t="s">
        <v>696</v>
      </c>
      <c r="F4192" t="str">
        <f>VLOOKUP(orders[[#This Row],[product_id]],Products!A:C,3,0)</f>
        <v>Electronics</v>
      </c>
      <c r="G4192">
        <v>2</v>
      </c>
      <c r="H4192" s="6">
        <v>0.19373793684138291</v>
      </c>
      <c r="I4192" s="2">
        <f>VLOOKUP($E4192,
Products!$A$1:$F$201,MATCH(Orders!I$1,Products!$A$1:$F$1,0),0)</f>
        <v>2723.6534496184809</v>
      </c>
      <c r="J4192" s="2">
        <f>VLOOKUP($E4192,
Products!$A$1:$F$201,MATCH(Orders!J$1,Products!$A$1:$F$1,0),0)</f>
        <v>1872.4715951823</v>
      </c>
    </row>
    <row r="4193" spans="1:10">
      <c r="A4193">
        <v>4192</v>
      </c>
      <c r="B4193" s="4">
        <v>45732</v>
      </c>
      <c r="C4193" s="10">
        <f>DATE(YEAR(orders[[#This Row],[order_date]]), MONTH(orders[[#This Row],[order_date]]), 1)</f>
        <v>45717</v>
      </c>
      <c r="D4193" t="s">
        <v>3434</v>
      </c>
      <c r="E4193" t="s">
        <v>653</v>
      </c>
      <c r="F4193" t="str">
        <f>VLOOKUP(orders[[#This Row],[product_id]],Products!A:C,3,0)</f>
        <v>Electronics</v>
      </c>
      <c r="G4193">
        <v>1</v>
      </c>
      <c r="H4193" s="6">
        <v>0.16631216839182703</v>
      </c>
      <c r="I4193" s="2">
        <f>VLOOKUP($E4193,
Products!$A$1:$F$201,MATCH(Orders!I$1,Products!$A$1:$F$1,0),0)</f>
        <v>18065.96612294337</v>
      </c>
      <c r="J4193" s="2">
        <f>VLOOKUP($E4193,
Products!$A$1:$F$201,MATCH(Orders!J$1,Products!$A$1:$F$1,0),0)</f>
        <v>14411.932365903909</v>
      </c>
    </row>
    <row r="4194" spans="1:10">
      <c r="A4194">
        <v>4193</v>
      </c>
      <c r="B4194" s="4">
        <v>45224</v>
      </c>
      <c r="C4194" s="10">
        <f>DATE(YEAR(orders[[#This Row],[order_date]]), MONTH(orders[[#This Row],[order_date]]), 1)</f>
        <v>45200</v>
      </c>
      <c r="D4194" t="s">
        <v>2124</v>
      </c>
      <c r="E4194" t="s">
        <v>649</v>
      </c>
      <c r="F4194" t="str">
        <f>VLOOKUP(orders[[#This Row],[product_id]],Products!A:C,3,0)</f>
        <v>Electronics</v>
      </c>
      <c r="G4194">
        <v>3</v>
      </c>
      <c r="H4194" s="6">
        <v>0.12344875949452355</v>
      </c>
      <c r="I4194" s="2">
        <f>VLOOKUP($E4194,
Products!$A$1:$F$201,MATCH(Orders!I$1,Products!$A$1:$F$1,0),0)</f>
        <v>13109.676759490871</v>
      </c>
      <c r="J4194" s="2">
        <f>VLOOKUP($E4194,
Products!$A$1:$F$201,MATCH(Orders!J$1,Products!$A$1:$F$1,0),0)</f>
        <v>9497.2301945627187</v>
      </c>
    </row>
    <row r="4195" spans="1:10">
      <c r="A4195">
        <v>4194</v>
      </c>
      <c r="B4195" s="4">
        <v>45731</v>
      </c>
      <c r="C4195" s="10">
        <f>DATE(YEAR(orders[[#This Row],[order_date]]), MONTH(orders[[#This Row],[order_date]]), 1)</f>
        <v>45717</v>
      </c>
      <c r="D4195" t="s">
        <v>1638</v>
      </c>
      <c r="E4195" t="s">
        <v>655</v>
      </c>
      <c r="F4195" t="str">
        <f>VLOOKUP(orders[[#This Row],[product_id]],Products!A:C,3,0)</f>
        <v>Appliances</v>
      </c>
      <c r="G4195">
        <v>2</v>
      </c>
      <c r="H4195" s="6">
        <v>5.9460570797812036E-2</v>
      </c>
      <c r="I4195" s="2">
        <f>VLOOKUP($E4195,
Products!$A$1:$F$201,MATCH(Orders!I$1,Products!$A$1:$F$1,0),0)</f>
        <v>24072.170529057032</v>
      </c>
      <c r="J4195" s="2">
        <f>VLOOKUP($E4195,
Products!$A$1:$F$201,MATCH(Orders!J$1,Products!$A$1:$F$1,0),0)</f>
        <v>16358.626370717549</v>
      </c>
    </row>
    <row r="4196" spans="1:10">
      <c r="A4196">
        <v>4195</v>
      </c>
      <c r="B4196" s="4">
        <v>45080</v>
      </c>
      <c r="C4196" s="10">
        <f>DATE(YEAR(orders[[#This Row],[order_date]]), MONTH(orders[[#This Row],[order_date]]), 1)</f>
        <v>45078</v>
      </c>
      <c r="D4196" t="s">
        <v>4605</v>
      </c>
      <c r="E4196" t="s">
        <v>669</v>
      </c>
      <c r="F4196" t="str">
        <f>VLOOKUP(orders[[#This Row],[product_id]],Products!A:C,3,0)</f>
        <v>Electronics</v>
      </c>
      <c r="G4196">
        <v>3</v>
      </c>
      <c r="H4196" s="6">
        <v>0.23180065539254344</v>
      </c>
      <c r="I4196" s="2">
        <f>VLOOKUP($E4196,
Products!$A$1:$F$201,MATCH(Orders!I$1,Products!$A$1:$F$1,0),0)</f>
        <v>11708.03419603835</v>
      </c>
      <c r="J4196" s="2">
        <f>VLOOKUP($E4196,
Products!$A$1:$F$201,MATCH(Orders!J$1,Products!$A$1:$F$1,0),0)</f>
        <v>7784.9580101998827</v>
      </c>
    </row>
    <row r="4197" spans="1:10">
      <c r="A4197">
        <v>4196</v>
      </c>
      <c r="B4197" s="4">
        <v>45658</v>
      </c>
      <c r="C4197" s="10">
        <f>DATE(YEAR(orders[[#This Row],[order_date]]), MONTH(orders[[#This Row],[order_date]]), 1)</f>
        <v>45658</v>
      </c>
      <c r="D4197" t="s">
        <v>2529</v>
      </c>
      <c r="E4197" t="s">
        <v>524</v>
      </c>
      <c r="F4197" t="str">
        <f>VLOOKUP(orders[[#This Row],[product_id]],Products!A:C,3,0)</f>
        <v>Electronics</v>
      </c>
      <c r="G4197">
        <v>2</v>
      </c>
      <c r="H4197" s="6">
        <v>0.16870704411123572</v>
      </c>
      <c r="I4197" s="2">
        <f>VLOOKUP($E4197,
Products!$A$1:$F$201,MATCH(Orders!I$1,Products!$A$1:$F$1,0),0)</f>
        <v>13162.372749153699</v>
      </c>
      <c r="J4197" s="2">
        <f>VLOOKUP($E4197,
Products!$A$1:$F$201,MATCH(Orders!J$1,Products!$A$1:$F$1,0),0)</f>
        <v>8772.7564251238819</v>
      </c>
    </row>
    <row r="4198" spans="1:10">
      <c r="A4198">
        <v>4197</v>
      </c>
      <c r="B4198" s="4">
        <v>45394</v>
      </c>
      <c r="C4198" s="10">
        <f>DATE(YEAR(orders[[#This Row],[order_date]]), MONTH(orders[[#This Row],[order_date]]), 1)</f>
        <v>45383</v>
      </c>
      <c r="D4198" t="s">
        <v>4206</v>
      </c>
      <c r="E4198" t="s">
        <v>635</v>
      </c>
      <c r="F4198" t="str">
        <f>VLOOKUP(orders[[#This Row],[product_id]],Products!A:C,3,0)</f>
        <v>Electronics</v>
      </c>
      <c r="G4198">
        <v>1</v>
      </c>
      <c r="H4198" s="6">
        <v>0.15140940812746534</v>
      </c>
      <c r="I4198" s="2">
        <f>VLOOKUP($E4198,
Products!$A$1:$F$201,MATCH(Orders!I$1,Products!$A$1:$F$1,0),0)</f>
        <v>31014.321091901689</v>
      </c>
      <c r="J4198" s="2">
        <f>VLOOKUP($E4198,
Products!$A$1:$F$201,MATCH(Orders!J$1,Products!$A$1:$F$1,0),0)</f>
        <v>23202.91049209132</v>
      </c>
    </row>
    <row r="4199" spans="1:10">
      <c r="A4199">
        <v>4198</v>
      </c>
      <c r="B4199" s="4">
        <v>44975</v>
      </c>
      <c r="C4199" s="10">
        <f>DATE(YEAR(orders[[#This Row],[order_date]]), MONTH(orders[[#This Row],[order_date]]), 1)</f>
        <v>44958</v>
      </c>
      <c r="D4199" t="s">
        <v>4051</v>
      </c>
      <c r="E4199" t="s">
        <v>573</v>
      </c>
      <c r="F4199" t="str">
        <f>VLOOKUP(orders[[#This Row],[product_id]],Products!A:C,3,0)</f>
        <v>Electronics</v>
      </c>
      <c r="G4199">
        <v>2</v>
      </c>
      <c r="H4199" s="6">
        <v>0.19446455674217222</v>
      </c>
      <c r="I4199" s="2">
        <f>VLOOKUP($E4199,
Products!$A$1:$F$201,MATCH(Orders!I$1,Products!$A$1:$F$1,0),0)</f>
        <v>30443.851050190449</v>
      </c>
      <c r="J4199" s="2">
        <f>VLOOKUP($E4199,
Products!$A$1:$F$201,MATCH(Orders!J$1,Products!$A$1:$F$1,0),0)</f>
        <v>21165.126268210519</v>
      </c>
    </row>
    <row r="4200" spans="1:10">
      <c r="A4200">
        <v>4199</v>
      </c>
      <c r="B4200" s="4">
        <v>44972</v>
      </c>
      <c r="C4200" s="10">
        <f>DATE(YEAR(orders[[#This Row],[order_date]]), MONTH(orders[[#This Row],[order_date]]), 1)</f>
        <v>44958</v>
      </c>
      <c r="D4200" t="s">
        <v>1566</v>
      </c>
      <c r="E4200" t="s">
        <v>603</v>
      </c>
      <c r="F4200" t="str">
        <f>VLOOKUP(orders[[#This Row],[product_id]],Products!A:C,3,0)</f>
        <v>Electronics</v>
      </c>
      <c r="G4200">
        <v>1</v>
      </c>
      <c r="H4200" s="6">
        <v>0.19282901295872129</v>
      </c>
      <c r="I4200" s="2">
        <f>VLOOKUP($E4200,
Products!$A$1:$F$201,MATCH(Orders!I$1,Products!$A$1:$F$1,0),0)</f>
        <v>10867.659217073329</v>
      </c>
      <c r="J4200" s="2">
        <f>VLOOKUP($E4200,
Products!$A$1:$F$201,MATCH(Orders!J$1,Products!$A$1:$F$1,0),0)</f>
        <v>8421.8829552397037</v>
      </c>
    </row>
    <row r="4201" spans="1:10">
      <c r="A4201">
        <v>4200</v>
      </c>
      <c r="B4201" s="4">
        <v>45706</v>
      </c>
      <c r="C4201" s="10">
        <f>DATE(YEAR(orders[[#This Row],[order_date]]), MONTH(orders[[#This Row],[order_date]]), 1)</f>
        <v>45689</v>
      </c>
      <c r="D4201" t="s">
        <v>1936</v>
      </c>
      <c r="E4201" t="s">
        <v>512</v>
      </c>
      <c r="F4201" t="str">
        <f>VLOOKUP(orders[[#This Row],[product_id]],Products!A:C,3,0)</f>
        <v>Electronics</v>
      </c>
      <c r="G4201">
        <v>1</v>
      </c>
      <c r="H4201" s="6">
        <v>0.11359227626905465</v>
      </c>
      <c r="I4201" s="2">
        <f>VLOOKUP($E4201,
Products!$A$1:$F$201,MATCH(Orders!I$1,Products!$A$1:$F$1,0),0)</f>
        <v>12877.548087294561</v>
      </c>
      <c r="J4201" s="2">
        <f>VLOOKUP($E4201,
Products!$A$1:$F$201,MATCH(Orders!J$1,Products!$A$1:$F$1,0),0)</f>
        <v>9551.9000631411909</v>
      </c>
    </row>
    <row r="4202" spans="1:10">
      <c r="A4202">
        <v>4201</v>
      </c>
      <c r="B4202" s="4">
        <v>45008</v>
      </c>
      <c r="C4202" s="10">
        <f>DATE(YEAR(orders[[#This Row],[order_date]]), MONTH(orders[[#This Row],[order_date]]), 1)</f>
        <v>44986</v>
      </c>
      <c r="D4202" t="s">
        <v>2901</v>
      </c>
      <c r="E4202" t="s">
        <v>552</v>
      </c>
      <c r="F4202" t="str">
        <f>VLOOKUP(orders[[#This Row],[product_id]],Products!A:C,3,0)</f>
        <v>Electronics</v>
      </c>
      <c r="G4202">
        <v>2</v>
      </c>
      <c r="H4202" s="6">
        <v>0.13547353085428462</v>
      </c>
      <c r="I4202" s="2">
        <f>VLOOKUP($E4202,
Products!$A$1:$F$201,MATCH(Orders!I$1,Products!$A$1:$F$1,0),0)</f>
        <v>20326.88586940234</v>
      </c>
      <c r="J4202" s="2">
        <f>VLOOKUP($E4202,
Products!$A$1:$F$201,MATCH(Orders!J$1,Products!$A$1:$F$1,0),0)</f>
        <v>14896.572579237891</v>
      </c>
    </row>
    <row r="4203" spans="1:10">
      <c r="A4203">
        <v>4202</v>
      </c>
      <c r="B4203" s="4">
        <v>45994</v>
      </c>
      <c r="C4203" s="10">
        <f>DATE(YEAR(orders[[#This Row],[order_date]]), MONTH(orders[[#This Row],[order_date]]), 1)</f>
        <v>45992</v>
      </c>
      <c r="D4203" t="s">
        <v>1005</v>
      </c>
      <c r="E4203" t="s">
        <v>682</v>
      </c>
      <c r="F4203" t="str">
        <f>VLOOKUP(orders[[#This Row],[product_id]],Products!A:C,3,0)</f>
        <v>Electronics</v>
      </c>
      <c r="G4203">
        <v>2</v>
      </c>
      <c r="H4203" s="6">
        <v>0.17416072299557817</v>
      </c>
      <c r="I4203" s="2">
        <f>VLOOKUP($E4203,
Products!$A$1:$F$201,MATCH(Orders!I$1,Products!$A$1:$F$1,0),0)</f>
        <v>32533.33990892916</v>
      </c>
      <c r="J4203" s="2">
        <f>VLOOKUP($E4203,
Products!$A$1:$F$201,MATCH(Orders!J$1,Products!$A$1:$F$1,0),0)</f>
        <v>22734.712471507952</v>
      </c>
    </row>
    <row r="4204" spans="1:10">
      <c r="A4204">
        <v>4203</v>
      </c>
      <c r="B4204" s="4">
        <v>45881</v>
      </c>
      <c r="C4204" s="10">
        <f>DATE(YEAR(orders[[#This Row],[order_date]]), MONTH(orders[[#This Row],[order_date]]), 1)</f>
        <v>45870</v>
      </c>
      <c r="D4204" t="s">
        <v>2661</v>
      </c>
      <c r="E4204" t="s">
        <v>548</v>
      </c>
      <c r="F4204" t="str">
        <f>VLOOKUP(orders[[#This Row],[product_id]],Products!A:C,3,0)</f>
        <v>Appliances</v>
      </c>
      <c r="G4204">
        <v>2</v>
      </c>
      <c r="H4204" s="6">
        <v>7.6232183355045419E-2</v>
      </c>
      <c r="I4204" s="2">
        <f>VLOOKUP($E4204,
Products!$A$1:$F$201,MATCH(Orders!I$1,Products!$A$1:$F$1,0),0)</f>
        <v>2211.9922659782978</v>
      </c>
      <c r="J4204" s="2">
        <f>VLOOKUP($E4204,
Products!$A$1:$F$201,MATCH(Orders!J$1,Products!$A$1:$F$1,0),0)</f>
        <v>1741.1720710333091</v>
      </c>
    </row>
    <row r="4205" spans="1:10">
      <c r="A4205">
        <v>4204</v>
      </c>
      <c r="B4205" s="4">
        <v>45199</v>
      </c>
      <c r="C4205" s="10">
        <f>DATE(YEAR(orders[[#This Row],[order_date]]), MONTH(orders[[#This Row],[order_date]]), 1)</f>
        <v>45170</v>
      </c>
      <c r="D4205" t="s">
        <v>2182</v>
      </c>
      <c r="E4205" t="s">
        <v>537</v>
      </c>
      <c r="F4205" t="str">
        <f>VLOOKUP(orders[[#This Row],[product_id]],Products!A:C,3,0)</f>
        <v>Electronics</v>
      </c>
      <c r="G4205">
        <v>1</v>
      </c>
      <c r="H4205" s="6">
        <v>0.14799347071815103</v>
      </c>
      <c r="I4205" s="2">
        <f>VLOOKUP($E4205,
Products!$A$1:$F$201,MATCH(Orders!I$1,Products!$A$1:$F$1,0),0)</f>
        <v>31703.831103033539</v>
      </c>
      <c r="J4205" s="2">
        <f>VLOOKUP($E4205,
Products!$A$1:$F$201,MATCH(Orders!J$1,Products!$A$1:$F$1,0),0)</f>
        <v>24504.340558054781</v>
      </c>
    </row>
    <row r="4206" spans="1:10">
      <c r="A4206">
        <v>4205</v>
      </c>
      <c r="B4206" s="4">
        <v>45320</v>
      </c>
      <c r="C4206" s="10">
        <f>DATE(YEAR(orders[[#This Row],[order_date]]), MONTH(orders[[#This Row],[order_date]]), 1)</f>
        <v>45292</v>
      </c>
      <c r="D4206" t="s">
        <v>2729</v>
      </c>
      <c r="E4206" t="s">
        <v>650</v>
      </c>
      <c r="F4206" t="str">
        <f>VLOOKUP(orders[[#This Row],[product_id]],Products!A:C,3,0)</f>
        <v>Electronics</v>
      </c>
      <c r="G4206">
        <v>1</v>
      </c>
      <c r="H4206" s="6">
        <v>0.16685695972458237</v>
      </c>
      <c r="I4206" s="2">
        <f>VLOOKUP($E4206,
Products!$A$1:$F$201,MATCH(Orders!I$1,Products!$A$1:$F$1,0),0)</f>
        <v>12936.529609330941</v>
      </c>
      <c r="J4206" s="2">
        <f>VLOOKUP($E4206,
Products!$A$1:$F$201,MATCH(Orders!J$1,Products!$A$1:$F$1,0),0)</f>
        <v>9465.2602677376308</v>
      </c>
    </row>
    <row r="4207" spans="1:10">
      <c r="A4207">
        <v>4206</v>
      </c>
      <c r="B4207" s="4">
        <v>45716</v>
      </c>
      <c r="C4207" s="10">
        <f>DATE(YEAR(orders[[#This Row],[order_date]]), MONTH(orders[[#This Row],[order_date]]), 1)</f>
        <v>45689</v>
      </c>
      <c r="D4207" t="s">
        <v>3302</v>
      </c>
      <c r="E4207" t="s">
        <v>633</v>
      </c>
      <c r="F4207" t="str">
        <f>VLOOKUP(orders[[#This Row],[product_id]],Products!A:C,3,0)</f>
        <v>Appliances</v>
      </c>
      <c r="G4207">
        <v>2</v>
      </c>
      <c r="H4207" s="6">
        <v>0.1130507995174814</v>
      </c>
      <c r="I4207" s="2">
        <f>VLOOKUP($E4207,
Products!$A$1:$F$201,MATCH(Orders!I$1,Products!$A$1:$F$1,0),0)</f>
        <v>2361.4162937319088</v>
      </c>
      <c r="J4207" s="2">
        <f>VLOOKUP($E4207,
Products!$A$1:$F$201,MATCH(Orders!J$1,Products!$A$1:$F$1,0),0)</f>
        <v>1552.5536411429621</v>
      </c>
    </row>
    <row r="4208" spans="1:10">
      <c r="A4208">
        <v>4207</v>
      </c>
      <c r="B4208" s="4">
        <v>45521</v>
      </c>
      <c r="C4208" s="10">
        <f>DATE(YEAR(orders[[#This Row],[order_date]]), MONTH(orders[[#This Row],[order_date]]), 1)</f>
        <v>45505</v>
      </c>
      <c r="D4208" t="s">
        <v>4450</v>
      </c>
      <c r="E4208" t="s">
        <v>624</v>
      </c>
      <c r="F4208" t="str">
        <f>VLOOKUP(orders[[#This Row],[product_id]],Products!A:C,3,0)</f>
        <v>Appliances</v>
      </c>
      <c r="G4208">
        <v>2</v>
      </c>
      <c r="H4208" s="6">
        <v>0.14121830870136193</v>
      </c>
      <c r="I4208" s="2">
        <f>VLOOKUP($E4208,
Products!$A$1:$F$201,MATCH(Orders!I$1,Products!$A$1:$F$1,0),0)</f>
        <v>2102.383201797521</v>
      </c>
      <c r="J4208" s="2">
        <f>VLOOKUP($E4208,
Products!$A$1:$F$201,MATCH(Orders!J$1,Products!$A$1:$F$1,0),0)</f>
        <v>1599.330443274388</v>
      </c>
    </row>
    <row r="4209" spans="1:10">
      <c r="A4209">
        <v>4208</v>
      </c>
      <c r="B4209" s="4">
        <v>44984</v>
      </c>
      <c r="C4209" s="10">
        <f>DATE(YEAR(orders[[#This Row],[order_date]]), MONTH(orders[[#This Row],[order_date]]), 1)</f>
        <v>44958</v>
      </c>
      <c r="D4209" t="s">
        <v>3731</v>
      </c>
      <c r="E4209" t="s">
        <v>519</v>
      </c>
      <c r="F4209" t="str">
        <f>VLOOKUP(orders[[#This Row],[product_id]],Products!A:C,3,0)</f>
        <v>Electronics</v>
      </c>
      <c r="G4209">
        <v>1</v>
      </c>
      <c r="H4209" s="6">
        <v>0.21604483169739694</v>
      </c>
      <c r="I4209" s="2">
        <f>VLOOKUP($E4209,
Products!$A$1:$F$201,MATCH(Orders!I$1,Products!$A$1:$F$1,0),0)</f>
        <v>13103.02115426216</v>
      </c>
      <c r="J4209" s="2">
        <f>VLOOKUP($E4209,
Products!$A$1:$F$201,MATCH(Orders!J$1,Products!$A$1:$F$1,0),0)</f>
        <v>8775.5491996797755</v>
      </c>
    </row>
    <row r="4210" spans="1:10">
      <c r="A4210">
        <v>4209</v>
      </c>
      <c r="B4210" s="4">
        <v>45491</v>
      </c>
      <c r="C4210" s="10">
        <f>DATE(YEAR(orders[[#This Row],[order_date]]), MONTH(orders[[#This Row],[order_date]]), 1)</f>
        <v>45474</v>
      </c>
      <c r="D4210" t="s">
        <v>3136</v>
      </c>
      <c r="E4210" t="s">
        <v>586</v>
      </c>
      <c r="F4210" t="str">
        <f>VLOOKUP(orders[[#This Row],[product_id]],Products!A:C,3,0)</f>
        <v>Appliances</v>
      </c>
      <c r="G4210">
        <v>1</v>
      </c>
      <c r="H4210" s="6">
        <v>6.6129002122616284E-2</v>
      </c>
      <c r="I4210" s="2">
        <f>VLOOKUP($E4210,
Products!$A$1:$F$201,MATCH(Orders!I$1,Products!$A$1:$F$1,0),0)</f>
        <v>22928.971424497449</v>
      </c>
      <c r="J4210" s="2">
        <f>VLOOKUP($E4210,
Products!$A$1:$F$201,MATCH(Orders!J$1,Products!$A$1:$F$1,0),0)</f>
        <v>17801.356740692991</v>
      </c>
    </row>
    <row r="4211" spans="1:10">
      <c r="A4211">
        <v>4210</v>
      </c>
      <c r="B4211" s="4">
        <v>44927</v>
      </c>
      <c r="C4211" s="10">
        <f>DATE(YEAR(orders[[#This Row],[order_date]]), MONTH(orders[[#This Row],[order_date]]), 1)</f>
        <v>44927</v>
      </c>
      <c r="D4211" t="s">
        <v>4564</v>
      </c>
      <c r="E4211" t="s">
        <v>665</v>
      </c>
      <c r="F4211" t="str">
        <f>VLOOKUP(orders[[#This Row],[product_id]],Products!A:C,3,0)</f>
        <v>Electronics</v>
      </c>
      <c r="G4211">
        <v>2</v>
      </c>
      <c r="H4211" s="6">
        <v>0.23092900350031889</v>
      </c>
      <c r="I4211" s="2">
        <f>VLOOKUP($E4211,
Products!$A$1:$F$201,MATCH(Orders!I$1,Products!$A$1:$F$1,0),0)</f>
        <v>2381.208040848107</v>
      </c>
      <c r="J4211" s="2">
        <f>VLOOKUP($E4211,
Products!$A$1:$F$201,MATCH(Orders!J$1,Products!$A$1:$F$1,0),0)</f>
        <v>1615.320210979525</v>
      </c>
    </row>
    <row r="4212" spans="1:10">
      <c r="A4212">
        <v>4211</v>
      </c>
      <c r="B4212" s="4">
        <v>45142</v>
      </c>
      <c r="C4212" s="10">
        <f>DATE(YEAR(orders[[#This Row],[order_date]]), MONTH(orders[[#This Row],[order_date]]), 1)</f>
        <v>45139</v>
      </c>
      <c r="D4212" t="s">
        <v>2676</v>
      </c>
      <c r="E4212" t="s">
        <v>693</v>
      </c>
      <c r="F4212" t="str">
        <f>VLOOKUP(orders[[#This Row],[product_id]],Products!A:C,3,0)</f>
        <v>Appliances</v>
      </c>
      <c r="G4212">
        <v>2</v>
      </c>
      <c r="H4212" s="6">
        <v>5.5965741451587309E-2</v>
      </c>
      <c r="I4212" s="2">
        <f>VLOOKUP($E4212,
Products!$A$1:$F$201,MATCH(Orders!I$1,Products!$A$1:$F$1,0),0)</f>
        <v>2037.67513915007</v>
      </c>
      <c r="J4212" s="2">
        <f>VLOOKUP($E4212,
Products!$A$1:$F$201,MATCH(Orders!J$1,Products!$A$1:$F$1,0),0)</f>
        <v>1374.1566876520769</v>
      </c>
    </row>
    <row r="4213" spans="1:10">
      <c r="A4213">
        <v>4212</v>
      </c>
      <c r="B4213" s="4">
        <v>45692</v>
      </c>
      <c r="C4213" s="10">
        <f>DATE(YEAR(orders[[#This Row],[order_date]]), MONTH(orders[[#This Row],[order_date]]), 1)</f>
        <v>45689</v>
      </c>
      <c r="D4213" t="s">
        <v>3553</v>
      </c>
      <c r="E4213" t="s">
        <v>693</v>
      </c>
      <c r="F4213" t="str">
        <f>VLOOKUP(orders[[#This Row],[product_id]],Products!A:C,3,0)</f>
        <v>Appliances</v>
      </c>
      <c r="G4213">
        <v>2</v>
      </c>
      <c r="H4213" s="6">
        <v>0.1118284242772115</v>
      </c>
      <c r="I4213" s="2">
        <f>VLOOKUP($E4213,
Products!$A$1:$F$201,MATCH(Orders!I$1,Products!$A$1:$F$1,0),0)</f>
        <v>2037.67513915007</v>
      </c>
      <c r="J4213" s="2">
        <f>VLOOKUP($E4213,
Products!$A$1:$F$201,MATCH(Orders!J$1,Products!$A$1:$F$1,0),0)</f>
        <v>1374.1566876520769</v>
      </c>
    </row>
    <row r="4214" spans="1:10">
      <c r="A4214">
        <v>4213</v>
      </c>
      <c r="B4214" s="4">
        <v>45597</v>
      </c>
      <c r="C4214" s="10">
        <f>DATE(YEAR(orders[[#This Row],[order_date]]), MONTH(orders[[#This Row],[order_date]]), 1)</f>
        <v>45597</v>
      </c>
      <c r="D4214" t="s">
        <v>4395</v>
      </c>
      <c r="E4214" t="s">
        <v>557</v>
      </c>
      <c r="F4214" t="str">
        <f>VLOOKUP(orders[[#This Row],[product_id]],Products!A:C,3,0)</f>
        <v>Electronics</v>
      </c>
      <c r="G4214">
        <v>1</v>
      </c>
      <c r="H4214" s="6">
        <v>0.13805687131384553</v>
      </c>
      <c r="I4214" s="2">
        <f>VLOOKUP($E4214,
Products!$A$1:$F$201,MATCH(Orders!I$1,Products!$A$1:$F$1,0),0)</f>
        <v>23950.56449224626</v>
      </c>
      <c r="J4214" s="2">
        <f>VLOOKUP($E4214,
Products!$A$1:$F$201,MATCH(Orders!J$1,Products!$A$1:$F$1,0),0)</f>
        <v>16488.618979732779</v>
      </c>
    </row>
    <row r="4215" spans="1:10">
      <c r="A4215">
        <v>4214</v>
      </c>
      <c r="B4215" s="4">
        <v>45437</v>
      </c>
      <c r="C4215" s="10">
        <f>DATE(YEAR(orders[[#This Row],[order_date]]), MONTH(orders[[#This Row],[order_date]]), 1)</f>
        <v>45413</v>
      </c>
      <c r="D4215" t="s">
        <v>1239</v>
      </c>
      <c r="E4215" t="s">
        <v>699</v>
      </c>
      <c r="F4215" t="str">
        <f>VLOOKUP(orders[[#This Row],[product_id]],Products!A:C,3,0)</f>
        <v>Appliances</v>
      </c>
      <c r="G4215">
        <v>1</v>
      </c>
      <c r="H4215" s="6">
        <v>9.8263597299613037E-2</v>
      </c>
      <c r="I4215" s="2">
        <f>VLOOKUP($E4215,
Products!$A$1:$F$201,MATCH(Orders!I$1,Products!$A$1:$F$1,0),0)</f>
        <v>25091.998133165329</v>
      </c>
      <c r="J4215" s="2">
        <f>VLOOKUP($E4215,
Products!$A$1:$F$201,MATCH(Orders!J$1,Products!$A$1:$F$1,0),0)</f>
        <v>18464.226825266349</v>
      </c>
    </row>
    <row r="4216" spans="1:10">
      <c r="A4216">
        <v>4215</v>
      </c>
      <c r="B4216" s="4">
        <v>45841</v>
      </c>
      <c r="C4216" s="10">
        <f>DATE(YEAR(orders[[#This Row],[order_date]]), MONTH(orders[[#This Row],[order_date]]), 1)</f>
        <v>45839</v>
      </c>
      <c r="D4216" t="s">
        <v>1962</v>
      </c>
      <c r="E4216" t="s">
        <v>509</v>
      </c>
      <c r="F4216" t="str">
        <f>VLOOKUP(orders[[#This Row],[product_id]],Products!A:C,3,0)</f>
        <v>Appliances</v>
      </c>
      <c r="G4216">
        <v>2</v>
      </c>
      <c r="H4216" s="6">
        <v>0.11854344396824523</v>
      </c>
      <c r="I4216" s="2">
        <f>VLOOKUP($E4216,
Products!$A$1:$F$201,MATCH(Orders!I$1,Products!$A$1:$F$1,0),0)</f>
        <v>23898.369282732219</v>
      </c>
      <c r="J4216" s="2">
        <f>VLOOKUP($E4216,
Products!$A$1:$F$201,MATCH(Orders!J$1,Products!$A$1:$F$1,0),0)</f>
        <v>16491.822147524919</v>
      </c>
    </row>
    <row r="4217" spans="1:10">
      <c r="A4217">
        <v>4216</v>
      </c>
      <c r="B4217" s="4">
        <v>45021</v>
      </c>
      <c r="C4217" s="10">
        <f>DATE(YEAR(orders[[#This Row],[order_date]]), MONTH(orders[[#This Row],[order_date]]), 1)</f>
        <v>45017</v>
      </c>
      <c r="D4217" t="s">
        <v>2363</v>
      </c>
      <c r="E4217" t="s">
        <v>696</v>
      </c>
      <c r="F4217" t="str">
        <f>VLOOKUP(orders[[#This Row],[product_id]],Products!A:C,3,0)</f>
        <v>Electronics</v>
      </c>
      <c r="G4217">
        <v>1</v>
      </c>
      <c r="H4217" s="6">
        <v>0.22783001269376671</v>
      </c>
      <c r="I4217" s="2">
        <f>VLOOKUP($E4217,
Products!$A$1:$F$201,MATCH(Orders!I$1,Products!$A$1:$F$1,0),0)</f>
        <v>2723.6534496184809</v>
      </c>
      <c r="J4217" s="2">
        <f>VLOOKUP($E4217,
Products!$A$1:$F$201,MATCH(Orders!J$1,Products!$A$1:$F$1,0),0)</f>
        <v>1872.4715951823</v>
      </c>
    </row>
    <row r="4218" spans="1:10">
      <c r="A4218">
        <v>4217</v>
      </c>
      <c r="B4218" s="4">
        <v>45419</v>
      </c>
      <c r="C4218" s="10">
        <f>DATE(YEAR(orders[[#This Row],[order_date]]), MONTH(orders[[#This Row],[order_date]]), 1)</f>
        <v>45413</v>
      </c>
      <c r="D4218" t="s">
        <v>1858</v>
      </c>
      <c r="E4218" t="s">
        <v>538</v>
      </c>
      <c r="F4218" t="str">
        <f>VLOOKUP(orders[[#This Row],[product_id]],Products!A:C,3,0)</f>
        <v>Electronics</v>
      </c>
      <c r="G4218">
        <v>2</v>
      </c>
      <c r="H4218" s="6">
        <v>0.18385316955811928</v>
      </c>
      <c r="I4218" s="2">
        <f>VLOOKUP($E4218,
Products!$A$1:$F$201,MATCH(Orders!I$1,Products!$A$1:$F$1,0),0)</f>
        <v>29368.843697269542</v>
      </c>
      <c r="J4218" s="2">
        <f>VLOOKUP($E4218,
Products!$A$1:$F$201,MATCH(Orders!J$1,Products!$A$1:$F$1,0),0)</f>
        <v>23079.13344123889</v>
      </c>
    </row>
    <row r="4219" spans="1:10">
      <c r="A4219">
        <v>4218</v>
      </c>
      <c r="B4219" s="4">
        <v>45691</v>
      </c>
      <c r="C4219" s="10">
        <f>DATE(YEAR(orders[[#This Row],[order_date]]), MONTH(orders[[#This Row],[order_date]]), 1)</f>
        <v>45689</v>
      </c>
      <c r="D4219" t="s">
        <v>4599</v>
      </c>
      <c r="E4219" t="s">
        <v>611</v>
      </c>
      <c r="F4219" t="str">
        <f>VLOOKUP(orders[[#This Row],[product_id]],Products!A:C,3,0)</f>
        <v>Electronics</v>
      </c>
      <c r="G4219">
        <v>1</v>
      </c>
      <c r="H4219" s="6">
        <v>0.13790703006559743</v>
      </c>
      <c r="I4219" s="2">
        <f>VLOOKUP($E4219,
Products!$A$1:$F$201,MATCH(Orders!I$1,Products!$A$1:$F$1,0),0)</f>
        <v>12041.08303405661</v>
      </c>
      <c r="J4219" s="2">
        <f>VLOOKUP($E4219,
Products!$A$1:$F$201,MATCH(Orders!J$1,Products!$A$1:$F$1,0),0)</f>
        <v>7946.6428283753548</v>
      </c>
    </row>
    <row r="4220" spans="1:10">
      <c r="A4220">
        <v>4219</v>
      </c>
      <c r="B4220" s="4">
        <v>45948</v>
      </c>
      <c r="C4220" s="10">
        <f>DATE(YEAR(orders[[#This Row],[order_date]]), MONTH(orders[[#This Row],[order_date]]), 1)</f>
        <v>45931</v>
      </c>
      <c r="D4220" t="s">
        <v>2458</v>
      </c>
      <c r="E4220" t="s">
        <v>634</v>
      </c>
      <c r="F4220" t="str">
        <f>VLOOKUP(orders[[#This Row],[product_id]],Products!A:C,3,0)</f>
        <v>Appliances</v>
      </c>
      <c r="G4220">
        <v>3</v>
      </c>
      <c r="H4220" s="6">
        <v>8.3982356386311227E-2</v>
      </c>
      <c r="I4220" s="2">
        <f>VLOOKUP($E4220,
Products!$A$1:$F$201,MATCH(Orders!I$1,Products!$A$1:$F$1,0),0)</f>
        <v>25631.29637331214</v>
      </c>
      <c r="J4220" s="2">
        <f>VLOOKUP($E4220,
Products!$A$1:$F$201,MATCH(Orders!J$1,Products!$A$1:$F$1,0),0)</f>
        <v>17692.643397044121</v>
      </c>
    </row>
    <row r="4221" spans="1:10">
      <c r="A4221">
        <v>4220</v>
      </c>
      <c r="B4221" s="4">
        <v>45076</v>
      </c>
      <c r="C4221" s="10">
        <f>DATE(YEAR(orders[[#This Row],[order_date]]), MONTH(orders[[#This Row],[order_date]]), 1)</f>
        <v>45047</v>
      </c>
      <c r="D4221" t="s">
        <v>2389</v>
      </c>
      <c r="E4221" t="s">
        <v>602</v>
      </c>
      <c r="F4221" t="str">
        <f>VLOOKUP(orders[[#This Row],[product_id]],Products!A:C,3,0)</f>
        <v>Appliances</v>
      </c>
      <c r="G4221">
        <v>3</v>
      </c>
      <c r="H4221" s="6">
        <v>0.13524630416394012</v>
      </c>
      <c r="I4221" s="2">
        <f>VLOOKUP($E4221,
Products!$A$1:$F$201,MATCH(Orders!I$1,Products!$A$1:$F$1,0),0)</f>
        <v>22834.95547197924</v>
      </c>
      <c r="J4221" s="2">
        <f>VLOOKUP($E4221,
Products!$A$1:$F$201,MATCH(Orders!J$1,Products!$A$1:$F$1,0),0)</f>
        <v>17972.460052660601</v>
      </c>
    </row>
    <row r="4222" spans="1:10">
      <c r="A4222">
        <v>4221</v>
      </c>
      <c r="B4222" s="4">
        <v>45973</v>
      </c>
      <c r="C4222" s="10">
        <f>DATE(YEAR(orders[[#This Row],[order_date]]), MONTH(orders[[#This Row],[order_date]]), 1)</f>
        <v>45962</v>
      </c>
      <c r="D4222" t="s">
        <v>3323</v>
      </c>
      <c r="E4222" t="s">
        <v>569</v>
      </c>
      <c r="F4222" t="str">
        <f>VLOOKUP(orders[[#This Row],[product_id]],Products!A:C,3,0)</f>
        <v>Electronics</v>
      </c>
      <c r="G4222">
        <v>3</v>
      </c>
      <c r="H4222" s="6">
        <v>0.22512060323091326</v>
      </c>
      <c r="I4222" s="2">
        <f>VLOOKUP($E4222,
Products!$A$1:$F$201,MATCH(Orders!I$1,Products!$A$1:$F$1,0),0)</f>
        <v>30739.034547193129</v>
      </c>
      <c r="J4222" s="2">
        <f>VLOOKUP($E4222,
Products!$A$1:$F$201,MATCH(Orders!J$1,Products!$A$1:$F$1,0),0)</f>
        <v>22938.60345365321</v>
      </c>
    </row>
    <row r="4223" spans="1:10">
      <c r="A4223">
        <v>4222</v>
      </c>
      <c r="B4223" s="4">
        <v>45682</v>
      </c>
      <c r="C4223" s="10">
        <f>DATE(YEAR(orders[[#This Row],[order_date]]), MONTH(orders[[#This Row],[order_date]]), 1)</f>
        <v>45658</v>
      </c>
      <c r="D4223" t="s">
        <v>3684</v>
      </c>
      <c r="E4223" t="s">
        <v>633</v>
      </c>
      <c r="F4223" t="str">
        <f>VLOOKUP(orders[[#This Row],[product_id]],Products!A:C,3,0)</f>
        <v>Appliances</v>
      </c>
      <c r="G4223">
        <v>1</v>
      </c>
      <c r="H4223" s="6">
        <v>5.6165446284100834E-2</v>
      </c>
      <c r="I4223" s="2">
        <f>VLOOKUP($E4223,
Products!$A$1:$F$201,MATCH(Orders!I$1,Products!$A$1:$F$1,0),0)</f>
        <v>2361.4162937319088</v>
      </c>
      <c r="J4223" s="2">
        <f>VLOOKUP($E4223,
Products!$A$1:$F$201,MATCH(Orders!J$1,Products!$A$1:$F$1,0),0)</f>
        <v>1552.5536411429621</v>
      </c>
    </row>
    <row r="4224" spans="1:10">
      <c r="A4224">
        <v>4223</v>
      </c>
      <c r="B4224" s="4">
        <v>45325</v>
      </c>
      <c r="C4224" s="10">
        <f>DATE(YEAR(orders[[#This Row],[order_date]]), MONTH(orders[[#This Row],[order_date]]), 1)</f>
        <v>45323</v>
      </c>
      <c r="D4224" t="s">
        <v>942</v>
      </c>
      <c r="E4224" t="s">
        <v>542</v>
      </c>
      <c r="F4224" t="str">
        <f>VLOOKUP(orders[[#This Row],[product_id]],Products!A:C,3,0)</f>
        <v>Electronics</v>
      </c>
      <c r="G4224">
        <v>1</v>
      </c>
      <c r="H4224" s="6">
        <v>0.19775753374029914</v>
      </c>
      <c r="I4224" s="2">
        <f>VLOOKUP($E4224,
Products!$A$1:$F$201,MATCH(Orders!I$1,Products!$A$1:$F$1,0),0)</f>
        <v>29298.352838526029</v>
      </c>
      <c r="J4224" s="2">
        <f>VLOOKUP($E4224,
Products!$A$1:$F$201,MATCH(Orders!J$1,Products!$A$1:$F$1,0),0)</f>
        <v>19250.751682102291</v>
      </c>
    </row>
    <row r="4225" spans="1:10">
      <c r="A4225">
        <v>4224</v>
      </c>
      <c r="B4225" s="4">
        <v>45336</v>
      </c>
      <c r="C4225" s="10">
        <f>DATE(YEAR(orders[[#This Row],[order_date]]), MONTH(orders[[#This Row],[order_date]]), 1)</f>
        <v>45323</v>
      </c>
      <c r="D4225" t="s">
        <v>4359</v>
      </c>
      <c r="E4225" t="s">
        <v>631</v>
      </c>
      <c r="F4225" t="str">
        <f>VLOOKUP(orders[[#This Row],[product_id]],Products!A:C,3,0)</f>
        <v>Appliances</v>
      </c>
      <c r="G4225">
        <v>2</v>
      </c>
      <c r="H4225" s="6">
        <v>6.976834510921523E-2</v>
      </c>
      <c r="I4225" s="2">
        <f>VLOOKUP($E4225,
Products!$A$1:$F$201,MATCH(Orders!I$1,Products!$A$1:$F$1,0),0)</f>
        <v>5983.7308645702497</v>
      </c>
      <c r="J4225" s="2">
        <f>VLOOKUP($E4225,
Products!$A$1:$F$201,MATCH(Orders!J$1,Products!$A$1:$F$1,0),0)</f>
        <v>4205.6432936163774</v>
      </c>
    </row>
    <row r="4226" spans="1:10">
      <c r="A4226">
        <v>4225</v>
      </c>
      <c r="B4226" s="4">
        <v>45057</v>
      </c>
      <c r="C4226" s="10">
        <f>DATE(YEAR(orders[[#This Row],[order_date]]), MONTH(orders[[#This Row],[order_date]]), 1)</f>
        <v>45047</v>
      </c>
      <c r="D4226" t="s">
        <v>3719</v>
      </c>
      <c r="E4226" t="s">
        <v>575</v>
      </c>
      <c r="F4226" t="str">
        <f>VLOOKUP(orders[[#This Row],[product_id]],Products!A:C,3,0)</f>
        <v>Appliances</v>
      </c>
      <c r="G4226">
        <v>3</v>
      </c>
      <c r="H4226" s="6">
        <v>8.3863103812779158E-2</v>
      </c>
      <c r="I4226" s="2">
        <f>VLOOKUP($E4226,
Products!$A$1:$F$201,MATCH(Orders!I$1,Products!$A$1:$F$1,0),0)</f>
        <v>25283.54628276427</v>
      </c>
      <c r="J4226" s="2">
        <f>VLOOKUP($E4226,
Products!$A$1:$F$201,MATCH(Orders!J$1,Products!$A$1:$F$1,0),0)</f>
        <v>19310.503554692368</v>
      </c>
    </row>
    <row r="4227" spans="1:10">
      <c r="A4227">
        <v>4226</v>
      </c>
      <c r="B4227" s="4">
        <v>45781</v>
      </c>
      <c r="C4227" s="10">
        <f>DATE(YEAR(orders[[#This Row],[order_date]]), MONTH(orders[[#This Row],[order_date]]), 1)</f>
        <v>45778</v>
      </c>
      <c r="D4227" t="s">
        <v>1406</v>
      </c>
      <c r="E4227" t="s">
        <v>640</v>
      </c>
      <c r="F4227" t="str">
        <f>VLOOKUP(orders[[#This Row],[product_id]],Products!A:C,3,0)</f>
        <v>Electronics</v>
      </c>
      <c r="G4227">
        <v>2</v>
      </c>
      <c r="H4227" s="6">
        <v>0.17959559030401864</v>
      </c>
      <c r="I4227" s="2">
        <f>VLOOKUP($E4227,
Products!$A$1:$F$201,MATCH(Orders!I$1,Products!$A$1:$F$1,0),0)</f>
        <v>28588.897930669911</v>
      </c>
      <c r="J4227" s="2">
        <f>VLOOKUP($E4227,
Products!$A$1:$F$201,MATCH(Orders!J$1,Products!$A$1:$F$1,0),0)</f>
        <v>20681.16336734363</v>
      </c>
    </row>
    <row r="4228" spans="1:10">
      <c r="A4228">
        <v>4227</v>
      </c>
      <c r="B4228" s="4">
        <v>45074</v>
      </c>
      <c r="C4228" s="10">
        <f>DATE(YEAR(orders[[#This Row],[order_date]]), MONTH(orders[[#This Row],[order_date]]), 1)</f>
        <v>45047</v>
      </c>
      <c r="D4228" t="s">
        <v>3507</v>
      </c>
      <c r="E4228" t="s">
        <v>609</v>
      </c>
      <c r="F4228" t="str">
        <f>VLOOKUP(orders[[#This Row],[product_id]],Products!A:C,3,0)</f>
        <v>Appliances</v>
      </c>
      <c r="G4228">
        <v>3</v>
      </c>
      <c r="H4228" s="6">
        <v>5.7242186957281317E-2</v>
      </c>
      <c r="I4228" s="2">
        <f>VLOOKUP($E4228,
Products!$A$1:$F$201,MATCH(Orders!I$1,Products!$A$1:$F$1,0),0)</f>
        <v>2159.5378031052392</v>
      </c>
      <c r="J4228" s="2">
        <f>VLOOKUP($E4228,
Products!$A$1:$F$201,MATCH(Orders!J$1,Products!$A$1:$F$1,0),0)</f>
        <v>1501.9415981313371</v>
      </c>
    </row>
    <row r="4229" spans="1:10">
      <c r="A4229">
        <v>4228</v>
      </c>
      <c r="B4229" s="4">
        <v>45307</v>
      </c>
      <c r="C4229" s="10">
        <f>DATE(YEAR(orders[[#This Row],[order_date]]), MONTH(orders[[#This Row],[order_date]]), 1)</f>
        <v>45292</v>
      </c>
      <c r="D4229" t="s">
        <v>1280</v>
      </c>
      <c r="E4229" t="s">
        <v>657</v>
      </c>
      <c r="F4229" t="str">
        <f>VLOOKUP(orders[[#This Row],[product_id]],Products!A:C,3,0)</f>
        <v>Appliances</v>
      </c>
      <c r="G4229">
        <v>1</v>
      </c>
      <c r="H4229" s="6">
        <v>0.14509389834505593</v>
      </c>
      <c r="I4229" s="2">
        <f>VLOOKUP($E4229,
Products!$A$1:$F$201,MATCH(Orders!I$1,Products!$A$1:$F$1,0),0)</f>
        <v>6275.8669412443169</v>
      </c>
      <c r="J4229" s="2">
        <f>VLOOKUP($E4229,
Products!$A$1:$F$201,MATCH(Orders!J$1,Products!$A$1:$F$1,0),0)</f>
        <v>4742.5097602697688</v>
      </c>
    </row>
    <row r="4230" spans="1:10">
      <c r="A4230">
        <v>4229</v>
      </c>
      <c r="B4230" s="4">
        <v>45478</v>
      </c>
      <c r="C4230" s="10">
        <f>DATE(YEAR(orders[[#This Row],[order_date]]), MONTH(orders[[#This Row],[order_date]]), 1)</f>
        <v>45474</v>
      </c>
      <c r="D4230" t="s">
        <v>4262</v>
      </c>
      <c r="E4230" t="s">
        <v>619</v>
      </c>
      <c r="F4230" t="str">
        <f>VLOOKUP(orders[[#This Row],[product_id]],Products!A:C,3,0)</f>
        <v>Appliances</v>
      </c>
      <c r="G4230">
        <v>2</v>
      </c>
      <c r="H4230" s="6">
        <v>0.10470640684335202</v>
      </c>
      <c r="I4230" s="2">
        <f>VLOOKUP($E4230,
Products!$A$1:$F$201,MATCH(Orders!I$1,Products!$A$1:$F$1,0),0)</f>
        <v>6040.8433358455886</v>
      </c>
      <c r="J4230" s="2">
        <f>VLOOKUP($E4230,
Products!$A$1:$F$201,MATCH(Orders!J$1,Products!$A$1:$F$1,0),0)</f>
        <v>4363.6239115177623</v>
      </c>
    </row>
    <row r="4231" spans="1:10">
      <c r="A4231">
        <v>4230</v>
      </c>
      <c r="B4231" s="4">
        <v>45221</v>
      </c>
      <c r="C4231" s="10">
        <f>DATE(YEAR(orders[[#This Row],[order_date]]), MONTH(orders[[#This Row],[order_date]]), 1)</f>
        <v>45200</v>
      </c>
      <c r="D4231" t="s">
        <v>4018</v>
      </c>
      <c r="E4231" t="s">
        <v>701</v>
      </c>
      <c r="F4231" t="str">
        <f>VLOOKUP(orders[[#This Row],[product_id]],Products!A:C,3,0)</f>
        <v>Electronics</v>
      </c>
      <c r="G4231">
        <v>3</v>
      </c>
      <c r="H4231" s="6">
        <v>0.18203108572900953</v>
      </c>
      <c r="I4231" s="2">
        <f>VLOOKUP($E4231,
Products!$A$1:$F$201,MATCH(Orders!I$1,Products!$A$1:$F$1,0),0)</f>
        <v>19562.35470664543</v>
      </c>
      <c r="J4231" s="2">
        <f>VLOOKUP($E4231,
Products!$A$1:$F$201,MATCH(Orders!J$1,Products!$A$1:$F$1,0),0)</f>
        <v>13782.49498098754</v>
      </c>
    </row>
    <row r="4232" spans="1:10">
      <c r="A4232">
        <v>4231</v>
      </c>
      <c r="B4232" s="4">
        <v>45382</v>
      </c>
      <c r="C4232" s="10">
        <f>DATE(YEAR(orders[[#This Row],[order_date]]), MONTH(orders[[#This Row],[order_date]]), 1)</f>
        <v>45352</v>
      </c>
      <c r="D4232" t="s">
        <v>3710</v>
      </c>
      <c r="E4232" t="s">
        <v>560</v>
      </c>
      <c r="F4232" t="str">
        <f>VLOOKUP(orders[[#This Row],[product_id]],Products!A:C,3,0)</f>
        <v>Appliances</v>
      </c>
      <c r="G4232">
        <v>2</v>
      </c>
      <c r="H4232" s="6">
        <v>0.10557576144429884</v>
      </c>
      <c r="I4232" s="2">
        <f>VLOOKUP($E4232,
Products!$A$1:$F$201,MATCH(Orders!I$1,Products!$A$1:$F$1,0),0)</f>
        <v>6334.2190560739964</v>
      </c>
      <c r="J4232" s="2">
        <f>VLOOKUP($E4232,
Products!$A$1:$F$201,MATCH(Orders!J$1,Products!$A$1:$F$1,0),0)</f>
        <v>4117.6239066206717</v>
      </c>
    </row>
    <row r="4233" spans="1:10">
      <c r="A4233">
        <v>4232</v>
      </c>
      <c r="B4233" s="4">
        <v>45095</v>
      </c>
      <c r="C4233" s="10">
        <f>DATE(YEAR(orders[[#This Row],[order_date]]), MONTH(orders[[#This Row],[order_date]]), 1)</f>
        <v>45078</v>
      </c>
      <c r="D4233" t="s">
        <v>3770</v>
      </c>
      <c r="E4233" t="s">
        <v>626</v>
      </c>
      <c r="F4233" t="str">
        <f>VLOOKUP(orders[[#This Row],[product_id]],Products!A:C,3,0)</f>
        <v>Electronics</v>
      </c>
      <c r="G4233">
        <v>1</v>
      </c>
      <c r="H4233" s="6">
        <v>0.15376299453583875</v>
      </c>
      <c r="I4233" s="2">
        <f>VLOOKUP($E4233,
Products!$A$1:$F$201,MATCH(Orders!I$1,Products!$A$1:$F$1,0),0)</f>
        <v>19602.440815481601</v>
      </c>
      <c r="J4233" s="2">
        <f>VLOOKUP($E4233,
Products!$A$1:$F$201,MATCH(Orders!J$1,Products!$A$1:$F$1,0),0)</f>
        <v>14427.862284038891</v>
      </c>
    </row>
    <row r="4234" spans="1:10">
      <c r="A4234">
        <v>4233</v>
      </c>
      <c r="B4234" s="4">
        <v>45636</v>
      </c>
      <c r="C4234" s="10">
        <f>DATE(YEAR(orders[[#This Row],[order_date]]), MONTH(orders[[#This Row],[order_date]]), 1)</f>
        <v>45627</v>
      </c>
      <c r="D4234" t="s">
        <v>2426</v>
      </c>
      <c r="E4234" t="s">
        <v>628</v>
      </c>
      <c r="F4234" t="str">
        <f>VLOOKUP(orders[[#This Row],[product_id]],Products!A:C,3,0)</f>
        <v>Electronics</v>
      </c>
      <c r="G4234">
        <v>2</v>
      </c>
      <c r="H4234" s="6">
        <v>0.17388285117628943</v>
      </c>
      <c r="I4234" s="2">
        <f>VLOOKUP($E4234,
Products!$A$1:$F$201,MATCH(Orders!I$1,Products!$A$1:$F$1,0),0)</f>
        <v>2480.4343676348258</v>
      </c>
      <c r="J4234" s="2">
        <f>VLOOKUP($E4234,
Products!$A$1:$F$201,MATCH(Orders!J$1,Products!$A$1:$F$1,0),0)</f>
        <v>1932.862959692628</v>
      </c>
    </row>
    <row r="4235" spans="1:10">
      <c r="A4235">
        <v>4234</v>
      </c>
      <c r="B4235" s="4">
        <v>44963</v>
      </c>
      <c r="C4235" s="10">
        <f>DATE(YEAR(orders[[#This Row],[order_date]]), MONTH(orders[[#This Row],[order_date]]), 1)</f>
        <v>44958</v>
      </c>
      <c r="D4235" t="s">
        <v>1476</v>
      </c>
      <c r="E4235" t="s">
        <v>508</v>
      </c>
      <c r="F4235" t="str">
        <f>VLOOKUP(orders[[#This Row],[product_id]],Products!A:C,3,0)</f>
        <v>Electronics</v>
      </c>
      <c r="G4235">
        <v>2</v>
      </c>
      <c r="H4235" s="6">
        <v>0.19741509558917647</v>
      </c>
      <c r="I4235" s="2">
        <f>VLOOKUP($E4235,
Products!$A$1:$F$201,MATCH(Orders!I$1,Products!$A$1:$F$1,0),0)</f>
        <v>23345.985707147142</v>
      </c>
      <c r="J4235" s="2">
        <f>VLOOKUP($E4235,
Products!$A$1:$F$201,MATCH(Orders!J$1,Products!$A$1:$F$1,0),0)</f>
        <v>15772.90371323649</v>
      </c>
    </row>
    <row r="4236" spans="1:10">
      <c r="A4236">
        <v>4235</v>
      </c>
      <c r="B4236" s="4">
        <v>45157</v>
      </c>
      <c r="C4236" s="10">
        <f>DATE(YEAR(orders[[#This Row],[order_date]]), MONTH(orders[[#This Row],[order_date]]), 1)</f>
        <v>45139</v>
      </c>
      <c r="D4236" t="s">
        <v>2470</v>
      </c>
      <c r="E4236" t="s">
        <v>597</v>
      </c>
      <c r="F4236" t="str">
        <f>VLOOKUP(orders[[#This Row],[product_id]],Products!A:C,3,0)</f>
        <v>Appliances</v>
      </c>
      <c r="G4236">
        <v>2</v>
      </c>
      <c r="H4236" s="6">
        <v>0.11696199532494443</v>
      </c>
      <c r="I4236" s="2">
        <f>VLOOKUP($E4236,
Products!$A$1:$F$201,MATCH(Orders!I$1,Products!$A$1:$F$1,0),0)</f>
        <v>22545.827750919081</v>
      </c>
      <c r="J4236" s="2">
        <f>VLOOKUP($E4236,
Products!$A$1:$F$201,MATCH(Orders!J$1,Products!$A$1:$F$1,0),0)</f>
        <v>15091.172935360129</v>
      </c>
    </row>
    <row r="4237" spans="1:10">
      <c r="A4237">
        <v>4236</v>
      </c>
      <c r="B4237" s="4">
        <v>45180</v>
      </c>
      <c r="C4237" s="10">
        <f>DATE(YEAR(orders[[#This Row],[order_date]]), MONTH(orders[[#This Row],[order_date]]), 1)</f>
        <v>45170</v>
      </c>
      <c r="D4237" t="s">
        <v>928</v>
      </c>
      <c r="E4237" t="s">
        <v>656</v>
      </c>
      <c r="F4237" t="str">
        <f>VLOOKUP(orders[[#This Row],[product_id]],Products!A:C,3,0)</f>
        <v>Electronics</v>
      </c>
      <c r="G4237">
        <v>1</v>
      </c>
      <c r="H4237" s="6">
        <v>0.15421272275951059</v>
      </c>
      <c r="I4237" s="2">
        <f>VLOOKUP($E4237,
Products!$A$1:$F$201,MATCH(Orders!I$1,Products!$A$1:$F$1,0),0)</f>
        <v>30485.811519789549</v>
      </c>
      <c r="J4237" s="2">
        <f>VLOOKUP($E4237,
Products!$A$1:$F$201,MATCH(Orders!J$1,Products!$A$1:$F$1,0),0)</f>
        <v>23818.70129930825</v>
      </c>
    </row>
    <row r="4238" spans="1:10">
      <c r="A4238">
        <v>4237</v>
      </c>
      <c r="B4238" s="4">
        <v>45255</v>
      </c>
      <c r="C4238" s="10">
        <f>DATE(YEAR(orders[[#This Row],[order_date]]), MONTH(orders[[#This Row],[order_date]]), 1)</f>
        <v>45231</v>
      </c>
      <c r="D4238" t="s">
        <v>1828</v>
      </c>
      <c r="E4238" t="s">
        <v>669</v>
      </c>
      <c r="F4238" t="str">
        <f>VLOOKUP(orders[[#This Row],[product_id]],Products!A:C,3,0)</f>
        <v>Electronics</v>
      </c>
      <c r="G4238">
        <v>1</v>
      </c>
      <c r="H4238" s="6">
        <v>0.11685907105250468</v>
      </c>
      <c r="I4238" s="2">
        <f>VLOOKUP($E4238,
Products!$A$1:$F$201,MATCH(Orders!I$1,Products!$A$1:$F$1,0),0)</f>
        <v>11708.03419603835</v>
      </c>
      <c r="J4238" s="2">
        <f>VLOOKUP($E4238,
Products!$A$1:$F$201,MATCH(Orders!J$1,Products!$A$1:$F$1,0),0)</f>
        <v>7784.9580101998827</v>
      </c>
    </row>
    <row r="4239" spans="1:10">
      <c r="A4239">
        <v>4238</v>
      </c>
      <c r="B4239" s="4">
        <v>45906</v>
      </c>
      <c r="C4239" s="10">
        <f>DATE(YEAR(orders[[#This Row],[order_date]]), MONTH(orders[[#This Row],[order_date]]), 1)</f>
        <v>45901</v>
      </c>
      <c r="D4239" t="s">
        <v>4536</v>
      </c>
      <c r="E4239" t="s">
        <v>690</v>
      </c>
      <c r="F4239" t="str">
        <f>VLOOKUP(orders[[#This Row],[product_id]],Products!A:C,3,0)</f>
        <v>Electronics</v>
      </c>
      <c r="G4239">
        <v>2</v>
      </c>
      <c r="H4239" s="6">
        <v>0.19538484151974492</v>
      </c>
      <c r="I4239" s="2">
        <f>VLOOKUP($E4239,
Products!$A$1:$F$201,MATCH(Orders!I$1,Products!$A$1:$F$1,0),0)</f>
        <v>2338.2059552139431</v>
      </c>
      <c r="J4239" s="2">
        <f>VLOOKUP($E4239,
Products!$A$1:$F$201,MATCH(Orders!J$1,Products!$A$1:$F$1,0),0)</f>
        <v>1708.028418793489</v>
      </c>
    </row>
    <row r="4240" spans="1:10">
      <c r="A4240">
        <v>4239</v>
      </c>
      <c r="B4240" s="4">
        <v>44936</v>
      </c>
      <c r="C4240" s="10">
        <f>DATE(YEAR(orders[[#This Row],[order_date]]), MONTH(orders[[#This Row],[order_date]]), 1)</f>
        <v>44927</v>
      </c>
      <c r="D4240" t="s">
        <v>3310</v>
      </c>
      <c r="E4240" t="s">
        <v>624</v>
      </c>
      <c r="F4240" t="str">
        <f>VLOOKUP(orders[[#This Row],[product_id]],Products!A:C,3,0)</f>
        <v>Appliances</v>
      </c>
      <c r="G4240">
        <v>2</v>
      </c>
      <c r="H4240" s="6">
        <v>7.2248960070709745E-2</v>
      </c>
      <c r="I4240" s="2">
        <f>VLOOKUP($E4240,
Products!$A$1:$F$201,MATCH(Orders!I$1,Products!$A$1:$F$1,0),0)</f>
        <v>2102.383201797521</v>
      </c>
      <c r="J4240" s="2">
        <f>VLOOKUP($E4240,
Products!$A$1:$F$201,MATCH(Orders!J$1,Products!$A$1:$F$1,0),0)</f>
        <v>1599.330443274388</v>
      </c>
    </row>
    <row r="4241" spans="1:10">
      <c r="A4241">
        <v>4240</v>
      </c>
      <c r="B4241" s="4">
        <v>45372</v>
      </c>
      <c r="C4241" s="10">
        <f>DATE(YEAR(orders[[#This Row],[order_date]]), MONTH(orders[[#This Row],[order_date]]), 1)</f>
        <v>45352</v>
      </c>
      <c r="D4241" t="s">
        <v>3664</v>
      </c>
      <c r="E4241" t="s">
        <v>681</v>
      </c>
      <c r="F4241" t="str">
        <f>VLOOKUP(orders[[#This Row],[product_id]],Products!A:C,3,0)</f>
        <v>Appliances</v>
      </c>
      <c r="G4241">
        <v>2</v>
      </c>
      <c r="H4241" s="6">
        <v>0.10155193183223914</v>
      </c>
      <c r="I4241" s="2">
        <f>VLOOKUP($E4241,
Products!$A$1:$F$201,MATCH(Orders!I$1,Products!$A$1:$F$1,0),0)</f>
        <v>2080.3641662770501</v>
      </c>
      <c r="J4241" s="2">
        <f>VLOOKUP($E4241,
Products!$A$1:$F$201,MATCH(Orders!J$1,Products!$A$1:$F$1,0),0)</f>
        <v>1566.754559891986</v>
      </c>
    </row>
    <row r="4242" spans="1:10">
      <c r="A4242">
        <v>4241</v>
      </c>
      <c r="B4242" s="4">
        <v>45848</v>
      </c>
      <c r="C4242" s="10">
        <f>DATE(YEAR(orders[[#This Row],[order_date]]), MONTH(orders[[#This Row],[order_date]]), 1)</f>
        <v>45839</v>
      </c>
      <c r="D4242" t="s">
        <v>3026</v>
      </c>
      <c r="E4242" t="s">
        <v>646</v>
      </c>
      <c r="F4242" t="str">
        <f>VLOOKUP(orders[[#This Row],[product_id]],Products!A:C,3,0)</f>
        <v>Electronics</v>
      </c>
      <c r="G4242">
        <v>2</v>
      </c>
      <c r="H4242" s="6">
        <v>0.1273229899181717</v>
      </c>
      <c r="I4242" s="2">
        <f>VLOOKUP($E4242,
Products!$A$1:$F$201,MATCH(Orders!I$1,Products!$A$1:$F$1,0),0)</f>
        <v>18424.12750052143</v>
      </c>
      <c r="J4242" s="2">
        <f>VLOOKUP($E4242,
Products!$A$1:$F$201,MATCH(Orders!J$1,Products!$A$1:$F$1,0),0)</f>
        <v>14575.25356690323</v>
      </c>
    </row>
    <row r="4243" spans="1:10">
      <c r="A4243">
        <v>4242</v>
      </c>
      <c r="B4243" s="4">
        <v>45762</v>
      </c>
      <c r="C4243" s="10">
        <f>DATE(YEAR(orders[[#This Row],[order_date]]), MONTH(orders[[#This Row],[order_date]]), 1)</f>
        <v>45748</v>
      </c>
      <c r="D4243" t="s">
        <v>2128</v>
      </c>
      <c r="E4243" t="s">
        <v>566</v>
      </c>
      <c r="F4243" t="str">
        <f>VLOOKUP(orders[[#This Row],[product_id]],Products!A:C,3,0)</f>
        <v>Electronics</v>
      </c>
      <c r="G4243">
        <v>3</v>
      </c>
      <c r="H4243" s="6">
        <v>0.20327206372115186</v>
      </c>
      <c r="I4243" s="2">
        <f>VLOOKUP($E4243,
Products!$A$1:$F$201,MATCH(Orders!I$1,Products!$A$1:$F$1,0),0)</f>
        <v>16858.5225334635</v>
      </c>
      <c r="J4243" s="2">
        <f>VLOOKUP($E4243,
Products!$A$1:$F$201,MATCH(Orders!J$1,Products!$A$1:$F$1,0),0)</f>
        <v>11855.743620634101</v>
      </c>
    </row>
    <row r="4244" spans="1:10">
      <c r="A4244">
        <v>4243</v>
      </c>
      <c r="B4244" s="4">
        <v>45004</v>
      </c>
      <c r="C4244" s="10">
        <f>DATE(YEAR(orders[[#This Row],[order_date]]), MONTH(orders[[#This Row],[order_date]]), 1)</f>
        <v>44986</v>
      </c>
      <c r="D4244" t="s">
        <v>2246</v>
      </c>
      <c r="E4244" t="s">
        <v>657</v>
      </c>
      <c r="F4244" t="str">
        <f>VLOOKUP(orders[[#This Row],[product_id]],Products!A:C,3,0)</f>
        <v>Appliances</v>
      </c>
      <c r="G4244">
        <v>1</v>
      </c>
      <c r="H4244" s="6">
        <v>0.10930123382507448</v>
      </c>
      <c r="I4244" s="2">
        <f>VLOOKUP($E4244,
Products!$A$1:$F$201,MATCH(Orders!I$1,Products!$A$1:$F$1,0),0)</f>
        <v>6275.8669412443169</v>
      </c>
      <c r="J4244" s="2">
        <f>VLOOKUP($E4244,
Products!$A$1:$F$201,MATCH(Orders!J$1,Products!$A$1:$F$1,0),0)</f>
        <v>4742.5097602697688</v>
      </c>
    </row>
    <row r="4245" spans="1:10">
      <c r="A4245">
        <v>4244</v>
      </c>
      <c r="B4245" s="4">
        <v>45119</v>
      </c>
      <c r="C4245" s="10">
        <f>DATE(YEAR(orders[[#This Row],[order_date]]), MONTH(orders[[#This Row],[order_date]]), 1)</f>
        <v>45108</v>
      </c>
      <c r="D4245" t="s">
        <v>2711</v>
      </c>
      <c r="E4245" t="s">
        <v>676</v>
      </c>
      <c r="F4245" t="str">
        <f>VLOOKUP(orders[[#This Row],[product_id]],Products!A:C,3,0)</f>
        <v>Electronics</v>
      </c>
      <c r="G4245">
        <v>1</v>
      </c>
      <c r="H4245" s="6">
        <v>0.24643528733634687</v>
      </c>
      <c r="I4245" s="2">
        <f>VLOOKUP($E4245,
Products!$A$1:$F$201,MATCH(Orders!I$1,Products!$A$1:$F$1,0),0)</f>
        <v>30008.64884218746</v>
      </c>
      <c r="J4245" s="2">
        <f>VLOOKUP($E4245,
Products!$A$1:$F$201,MATCH(Orders!J$1,Products!$A$1:$F$1,0),0)</f>
        <v>19907.2372539471</v>
      </c>
    </row>
    <row r="4246" spans="1:10">
      <c r="A4246">
        <v>4245</v>
      </c>
      <c r="B4246" s="4">
        <v>45327</v>
      </c>
      <c r="C4246" s="10">
        <f>DATE(YEAR(orders[[#This Row],[order_date]]), MONTH(orders[[#This Row],[order_date]]), 1)</f>
        <v>45323</v>
      </c>
      <c r="D4246" t="s">
        <v>1135</v>
      </c>
      <c r="E4246" t="s">
        <v>606</v>
      </c>
      <c r="F4246" t="str">
        <f>VLOOKUP(orders[[#This Row],[product_id]],Products!A:C,3,0)</f>
        <v>Appliances</v>
      </c>
      <c r="G4246">
        <v>1</v>
      </c>
      <c r="H4246" s="6">
        <v>0.10256116230622982</v>
      </c>
      <c r="I4246" s="2">
        <f>VLOOKUP($E4246,
Products!$A$1:$F$201,MATCH(Orders!I$1,Products!$A$1:$F$1,0),0)</f>
        <v>2163.0020078909042</v>
      </c>
      <c r="J4246" s="2">
        <f>VLOOKUP($E4246,
Products!$A$1:$F$201,MATCH(Orders!J$1,Products!$A$1:$F$1,0),0)</f>
        <v>1416.078554182008</v>
      </c>
    </row>
    <row r="4247" spans="1:10">
      <c r="A4247">
        <v>4246</v>
      </c>
      <c r="B4247" s="4">
        <v>45035</v>
      </c>
      <c r="C4247" s="10">
        <f>DATE(YEAR(orders[[#This Row],[order_date]]), MONTH(orders[[#This Row],[order_date]]), 1)</f>
        <v>45017</v>
      </c>
      <c r="D4247" t="s">
        <v>1228</v>
      </c>
      <c r="E4247" t="s">
        <v>621</v>
      </c>
      <c r="F4247" t="str">
        <f>VLOOKUP(orders[[#This Row],[product_id]],Products!A:C,3,0)</f>
        <v>Electronics</v>
      </c>
      <c r="G4247">
        <v>3</v>
      </c>
      <c r="H4247" s="6">
        <v>0.15891018285586503</v>
      </c>
      <c r="I4247" s="2">
        <f>VLOOKUP($E4247,
Products!$A$1:$F$201,MATCH(Orders!I$1,Products!$A$1:$F$1,0),0)</f>
        <v>11784.05708818019</v>
      </c>
      <c r="J4247" s="2">
        <f>VLOOKUP($E4247,
Products!$A$1:$F$201,MATCH(Orders!J$1,Products!$A$1:$F$1,0),0)</f>
        <v>7779.8525757032758</v>
      </c>
    </row>
    <row r="4248" spans="1:10">
      <c r="A4248">
        <v>4247</v>
      </c>
      <c r="B4248" s="4">
        <v>45718</v>
      </c>
      <c r="C4248" s="10">
        <f>DATE(YEAR(orders[[#This Row],[order_date]]), MONTH(orders[[#This Row],[order_date]]), 1)</f>
        <v>45717</v>
      </c>
      <c r="D4248" t="s">
        <v>3713</v>
      </c>
      <c r="E4248" t="s">
        <v>538</v>
      </c>
      <c r="F4248" t="str">
        <f>VLOOKUP(orders[[#This Row],[product_id]],Products!A:C,3,0)</f>
        <v>Electronics</v>
      </c>
      <c r="G4248">
        <v>1</v>
      </c>
      <c r="H4248" s="6">
        <v>0.18899245939723652</v>
      </c>
      <c r="I4248" s="2">
        <f>VLOOKUP($E4248,
Products!$A$1:$F$201,MATCH(Orders!I$1,Products!$A$1:$F$1,0),0)</f>
        <v>29368.843697269542</v>
      </c>
      <c r="J4248" s="2">
        <f>VLOOKUP($E4248,
Products!$A$1:$F$201,MATCH(Orders!J$1,Products!$A$1:$F$1,0),0)</f>
        <v>23079.13344123889</v>
      </c>
    </row>
    <row r="4249" spans="1:10">
      <c r="A4249">
        <v>4248</v>
      </c>
      <c r="B4249" s="4">
        <v>45189</v>
      </c>
      <c r="C4249" s="10">
        <f>DATE(YEAR(orders[[#This Row],[order_date]]), MONTH(orders[[#This Row],[order_date]]), 1)</f>
        <v>45170</v>
      </c>
      <c r="D4249" t="s">
        <v>2077</v>
      </c>
      <c r="E4249" t="s">
        <v>583</v>
      </c>
      <c r="F4249" t="str">
        <f>VLOOKUP(orders[[#This Row],[product_id]],Products!A:C,3,0)</f>
        <v>Electronics</v>
      </c>
      <c r="G4249">
        <v>2</v>
      </c>
      <c r="H4249" s="6">
        <v>0.10114397342141469</v>
      </c>
      <c r="I4249" s="2">
        <f>VLOOKUP($E4249,
Products!$A$1:$F$201,MATCH(Orders!I$1,Products!$A$1:$F$1,0),0)</f>
        <v>22677.574574249091</v>
      </c>
      <c r="J4249" s="2">
        <f>VLOOKUP($E4249,
Products!$A$1:$F$201,MATCH(Orders!J$1,Products!$A$1:$F$1,0),0)</f>
        <v>16593.91273362303</v>
      </c>
    </row>
    <row r="4250" spans="1:10">
      <c r="A4250">
        <v>4249</v>
      </c>
      <c r="B4250" s="4">
        <v>45255</v>
      </c>
      <c r="C4250" s="10">
        <f>DATE(YEAR(orders[[#This Row],[order_date]]), MONTH(orders[[#This Row],[order_date]]), 1)</f>
        <v>45231</v>
      </c>
      <c r="D4250" t="s">
        <v>3663</v>
      </c>
      <c r="E4250" t="s">
        <v>529</v>
      </c>
      <c r="F4250" t="str">
        <f>VLOOKUP(orders[[#This Row],[product_id]],Products!A:C,3,0)</f>
        <v>Electronics</v>
      </c>
      <c r="G4250">
        <v>1</v>
      </c>
      <c r="H4250" s="6">
        <v>0.2266800444356365</v>
      </c>
      <c r="I4250" s="2">
        <f>VLOOKUP($E4250,
Products!$A$1:$F$201,MATCH(Orders!I$1,Products!$A$1:$F$1,0),0)</f>
        <v>18308.801775351771</v>
      </c>
      <c r="J4250" s="2">
        <f>VLOOKUP($E4250,
Products!$A$1:$F$201,MATCH(Orders!J$1,Products!$A$1:$F$1,0),0)</f>
        <v>12027.24184831013</v>
      </c>
    </row>
    <row r="4251" spans="1:10">
      <c r="A4251">
        <v>4250</v>
      </c>
      <c r="B4251" s="4">
        <v>45289</v>
      </c>
      <c r="C4251" s="10">
        <f>DATE(YEAR(orders[[#This Row],[order_date]]), MONTH(orders[[#This Row],[order_date]]), 1)</f>
        <v>45261</v>
      </c>
      <c r="D4251" t="s">
        <v>2280</v>
      </c>
      <c r="E4251" t="s">
        <v>655</v>
      </c>
      <c r="F4251" t="str">
        <f>VLOOKUP(orders[[#This Row],[product_id]],Products!A:C,3,0)</f>
        <v>Appliances</v>
      </c>
      <c r="G4251">
        <v>2</v>
      </c>
      <c r="H4251" s="6">
        <v>6.2569555087768861E-2</v>
      </c>
      <c r="I4251" s="2">
        <f>VLOOKUP($E4251,
Products!$A$1:$F$201,MATCH(Orders!I$1,Products!$A$1:$F$1,0),0)</f>
        <v>24072.170529057032</v>
      </c>
      <c r="J4251" s="2">
        <f>VLOOKUP($E4251,
Products!$A$1:$F$201,MATCH(Orders!J$1,Products!$A$1:$F$1,0),0)</f>
        <v>16358.626370717549</v>
      </c>
    </row>
    <row r="4252" spans="1:10">
      <c r="A4252">
        <v>4251</v>
      </c>
      <c r="B4252" s="4">
        <v>45185</v>
      </c>
      <c r="C4252" s="10">
        <f>DATE(YEAR(orders[[#This Row],[order_date]]), MONTH(orders[[#This Row],[order_date]]), 1)</f>
        <v>45170</v>
      </c>
      <c r="D4252" t="s">
        <v>3204</v>
      </c>
      <c r="E4252" t="s">
        <v>557</v>
      </c>
      <c r="F4252" t="str">
        <f>VLOOKUP(orders[[#This Row],[product_id]],Products!A:C,3,0)</f>
        <v>Electronics</v>
      </c>
      <c r="G4252">
        <v>1</v>
      </c>
      <c r="H4252" s="6">
        <v>0.11078235758739539</v>
      </c>
      <c r="I4252" s="2">
        <f>VLOOKUP($E4252,
Products!$A$1:$F$201,MATCH(Orders!I$1,Products!$A$1:$F$1,0),0)</f>
        <v>23950.56449224626</v>
      </c>
      <c r="J4252" s="2">
        <f>VLOOKUP($E4252,
Products!$A$1:$F$201,MATCH(Orders!J$1,Products!$A$1:$F$1,0),0)</f>
        <v>16488.618979732779</v>
      </c>
    </row>
    <row r="4253" spans="1:10">
      <c r="A4253">
        <v>4252</v>
      </c>
      <c r="B4253" s="4">
        <v>45011</v>
      </c>
      <c r="C4253" s="10">
        <f>DATE(YEAR(orders[[#This Row],[order_date]]), MONTH(orders[[#This Row],[order_date]]), 1)</f>
        <v>44986</v>
      </c>
      <c r="D4253" t="s">
        <v>2680</v>
      </c>
      <c r="E4253" t="s">
        <v>606</v>
      </c>
      <c r="F4253" t="str">
        <f>VLOOKUP(orders[[#This Row],[product_id]],Products!A:C,3,0)</f>
        <v>Appliances</v>
      </c>
      <c r="G4253">
        <v>2</v>
      </c>
      <c r="H4253" s="6">
        <v>0.12593377121531493</v>
      </c>
      <c r="I4253" s="2">
        <f>VLOOKUP($E4253,
Products!$A$1:$F$201,MATCH(Orders!I$1,Products!$A$1:$F$1,0),0)</f>
        <v>2163.0020078909042</v>
      </c>
      <c r="J4253" s="2">
        <f>VLOOKUP($E4253,
Products!$A$1:$F$201,MATCH(Orders!J$1,Products!$A$1:$F$1,0),0)</f>
        <v>1416.078554182008</v>
      </c>
    </row>
    <row r="4254" spans="1:10">
      <c r="A4254">
        <v>4253</v>
      </c>
      <c r="B4254" s="4">
        <v>45234</v>
      </c>
      <c r="C4254" s="10">
        <f>DATE(YEAR(orders[[#This Row],[order_date]]), MONTH(orders[[#This Row],[order_date]]), 1)</f>
        <v>45231</v>
      </c>
      <c r="D4254" t="s">
        <v>3765</v>
      </c>
      <c r="E4254" t="s">
        <v>621</v>
      </c>
      <c r="F4254" t="str">
        <f>VLOOKUP(orders[[#This Row],[product_id]],Products!A:C,3,0)</f>
        <v>Electronics</v>
      </c>
      <c r="G4254">
        <v>1</v>
      </c>
      <c r="H4254" s="6">
        <v>0.14943749735957429</v>
      </c>
      <c r="I4254" s="2">
        <f>VLOOKUP($E4254,
Products!$A$1:$F$201,MATCH(Orders!I$1,Products!$A$1:$F$1,0),0)</f>
        <v>11784.05708818019</v>
      </c>
      <c r="J4254" s="2">
        <f>VLOOKUP($E4254,
Products!$A$1:$F$201,MATCH(Orders!J$1,Products!$A$1:$F$1,0),0)</f>
        <v>7779.8525757032758</v>
      </c>
    </row>
    <row r="4255" spans="1:10">
      <c r="A4255">
        <v>4254</v>
      </c>
      <c r="B4255" s="4">
        <v>45188</v>
      </c>
      <c r="C4255" s="10">
        <f>DATE(YEAR(orders[[#This Row],[order_date]]), MONTH(orders[[#This Row],[order_date]]), 1)</f>
        <v>45170</v>
      </c>
      <c r="D4255" t="s">
        <v>2795</v>
      </c>
      <c r="E4255" t="s">
        <v>628</v>
      </c>
      <c r="F4255" t="str">
        <f>VLOOKUP(orders[[#This Row],[product_id]],Products!A:C,3,0)</f>
        <v>Electronics</v>
      </c>
      <c r="G4255">
        <v>1</v>
      </c>
      <c r="H4255" s="6">
        <v>0.18513289687961854</v>
      </c>
      <c r="I4255" s="2">
        <f>VLOOKUP($E4255,
Products!$A$1:$F$201,MATCH(Orders!I$1,Products!$A$1:$F$1,0),0)</f>
        <v>2480.4343676348258</v>
      </c>
      <c r="J4255" s="2">
        <f>VLOOKUP($E4255,
Products!$A$1:$F$201,MATCH(Orders!J$1,Products!$A$1:$F$1,0),0)</f>
        <v>1932.862959692628</v>
      </c>
    </row>
    <row r="4256" spans="1:10">
      <c r="A4256">
        <v>4255</v>
      </c>
      <c r="B4256" s="4">
        <v>45723</v>
      </c>
      <c r="C4256" s="10">
        <f>DATE(YEAR(orders[[#This Row],[order_date]]), MONTH(orders[[#This Row],[order_date]]), 1)</f>
        <v>45717</v>
      </c>
      <c r="D4256" t="s">
        <v>2444</v>
      </c>
      <c r="E4256" t="s">
        <v>511</v>
      </c>
      <c r="F4256" t="str">
        <f>VLOOKUP(orders[[#This Row],[product_id]],Products!A:C,3,0)</f>
        <v>Appliances</v>
      </c>
      <c r="G4256">
        <v>2</v>
      </c>
      <c r="H4256" s="6">
        <v>6.1818954129227437E-2</v>
      </c>
      <c r="I4256" s="2">
        <f>VLOOKUP($E4256,
Products!$A$1:$F$201,MATCH(Orders!I$1,Products!$A$1:$F$1,0),0)</f>
        <v>6005.1161529516376</v>
      </c>
      <c r="J4256" s="2">
        <f>VLOOKUP($E4256,
Products!$A$1:$F$201,MATCH(Orders!J$1,Products!$A$1:$F$1,0),0)</f>
        <v>4036.1471846213158</v>
      </c>
    </row>
    <row r="4257" spans="1:10">
      <c r="A4257">
        <v>4256</v>
      </c>
      <c r="B4257" s="4">
        <v>45557</v>
      </c>
      <c r="C4257" s="10">
        <f>DATE(YEAR(orders[[#This Row],[order_date]]), MONTH(orders[[#This Row],[order_date]]), 1)</f>
        <v>45536</v>
      </c>
      <c r="D4257" t="s">
        <v>799</v>
      </c>
      <c r="E4257" t="s">
        <v>652</v>
      </c>
      <c r="F4257" t="str">
        <f>VLOOKUP(orders[[#This Row],[product_id]],Products!A:C,3,0)</f>
        <v>Appliances</v>
      </c>
      <c r="G4257">
        <v>2</v>
      </c>
      <c r="H4257" s="6">
        <v>0.13901465271430824</v>
      </c>
      <c r="I4257" s="2">
        <f>VLOOKUP($E4257,
Products!$A$1:$F$201,MATCH(Orders!I$1,Products!$A$1:$F$1,0),0)</f>
        <v>6387.3122916387983</v>
      </c>
      <c r="J4257" s="2">
        <f>VLOOKUP($E4257,
Products!$A$1:$F$201,MATCH(Orders!J$1,Products!$A$1:$F$1,0),0)</f>
        <v>4880.3517286187262</v>
      </c>
    </row>
    <row r="4258" spans="1:10">
      <c r="A4258">
        <v>4257</v>
      </c>
      <c r="B4258" s="4">
        <v>45606</v>
      </c>
      <c r="C4258" s="10">
        <f>DATE(YEAR(orders[[#This Row],[order_date]]), MONTH(orders[[#This Row],[order_date]]), 1)</f>
        <v>45597</v>
      </c>
      <c r="D4258" t="s">
        <v>3239</v>
      </c>
      <c r="E4258" t="s">
        <v>581</v>
      </c>
      <c r="F4258" t="str">
        <f>VLOOKUP(orders[[#This Row],[product_id]],Products!A:C,3,0)</f>
        <v>Appliances</v>
      </c>
      <c r="G4258">
        <v>3</v>
      </c>
      <c r="H4258" s="6">
        <v>9.5388442634821338E-2</v>
      </c>
      <c r="I4258" s="2">
        <f>VLOOKUP($E4258,
Products!$A$1:$F$201,MATCH(Orders!I$1,Products!$A$1:$F$1,0),0)</f>
        <v>6177.7225527132859</v>
      </c>
      <c r="J4258" s="2">
        <f>VLOOKUP($E4258,
Products!$A$1:$F$201,MATCH(Orders!J$1,Products!$A$1:$F$1,0),0)</f>
        <v>4208.1013641193986</v>
      </c>
    </row>
    <row r="4259" spans="1:10">
      <c r="A4259">
        <v>4258</v>
      </c>
      <c r="B4259" s="4">
        <v>45791</v>
      </c>
      <c r="C4259" s="10">
        <f>DATE(YEAR(orders[[#This Row],[order_date]]), MONTH(orders[[#This Row],[order_date]]), 1)</f>
        <v>45778</v>
      </c>
      <c r="D4259" t="s">
        <v>3270</v>
      </c>
      <c r="E4259" t="s">
        <v>595</v>
      </c>
      <c r="F4259" t="str">
        <f>VLOOKUP(orders[[#This Row],[product_id]],Products!A:C,3,0)</f>
        <v>Electronics</v>
      </c>
      <c r="G4259">
        <v>3</v>
      </c>
      <c r="H4259" s="6">
        <v>0.23030423433450864</v>
      </c>
      <c r="I4259" s="2">
        <f>VLOOKUP($E4259,
Products!$A$1:$F$201,MATCH(Orders!I$1,Products!$A$1:$F$1,0),0)</f>
        <v>2368.316565735005</v>
      </c>
      <c r="J4259" s="2">
        <f>VLOOKUP($E4259,
Products!$A$1:$F$201,MATCH(Orders!J$1,Products!$A$1:$F$1,0),0)</f>
        <v>1668.7588573553539</v>
      </c>
    </row>
    <row r="4260" spans="1:10">
      <c r="A4260">
        <v>4259</v>
      </c>
      <c r="B4260" s="4">
        <v>45250</v>
      </c>
      <c r="C4260" s="10">
        <f>DATE(YEAR(orders[[#This Row],[order_date]]), MONTH(orders[[#This Row],[order_date]]), 1)</f>
        <v>45231</v>
      </c>
      <c r="D4260" t="s">
        <v>4341</v>
      </c>
      <c r="E4260" t="s">
        <v>662</v>
      </c>
      <c r="F4260" t="str">
        <f>VLOOKUP(orders[[#This Row],[product_id]],Products!A:C,3,0)</f>
        <v>Electronics</v>
      </c>
      <c r="G4260">
        <v>3</v>
      </c>
      <c r="H4260" s="6">
        <v>0.158327522572587</v>
      </c>
      <c r="I4260" s="2">
        <f>VLOOKUP($E4260,
Products!$A$1:$F$201,MATCH(Orders!I$1,Products!$A$1:$F$1,0),0)</f>
        <v>20028.650831777191</v>
      </c>
      <c r="J4260" s="2">
        <f>VLOOKUP($E4260,
Products!$A$1:$F$201,MATCH(Orders!J$1,Products!$A$1:$F$1,0),0)</f>
        <v>14139.84905320309</v>
      </c>
    </row>
    <row r="4261" spans="1:10">
      <c r="A4261">
        <v>4260</v>
      </c>
      <c r="B4261" s="4">
        <v>45851</v>
      </c>
      <c r="C4261" s="10">
        <f>DATE(YEAR(orders[[#This Row],[order_date]]), MONTH(orders[[#This Row],[order_date]]), 1)</f>
        <v>45839</v>
      </c>
      <c r="D4261" t="s">
        <v>1879</v>
      </c>
      <c r="E4261" t="s">
        <v>628</v>
      </c>
      <c r="F4261" t="str">
        <f>VLOOKUP(orders[[#This Row],[product_id]],Products!A:C,3,0)</f>
        <v>Electronics</v>
      </c>
      <c r="G4261">
        <v>1</v>
      </c>
      <c r="H4261" s="6">
        <v>0.17500160684110713</v>
      </c>
      <c r="I4261" s="2">
        <f>VLOOKUP($E4261,
Products!$A$1:$F$201,MATCH(Orders!I$1,Products!$A$1:$F$1,0),0)</f>
        <v>2480.4343676348258</v>
      </c>
      <c r="J4261" s="2">
        <f>VLOOKUP($E4261,
Products!$A$1:$F$201,MATCH(Orders!J$1,Products!$A$1:$F$1,0),0)</f>
        <v>1932.862959692628</v>
      </c>
    </row>
    <row r="4262" spans="1:10">
      <c r="A4262">
        <v>4261</v>
      </c>
      <c r="B4262" s="4">
        <v>45653</v>
      </c>
      <c r="C4262" s="10">
        <f>DATE(YEAR(orders[[#This Row],[order_date]]), MONTH(orders[[#This Row],[order_date]]), 1)</f>
        <v>45627</v>
      </c>
      <c r="D4262" t="s">
        <v>3470</v>
      </c>
      <c r="E4262" t="s">
        <v>569</v>
      </c>
      <c r="F4262" t="str">
        <f>VLOOKUP(orders[[#This Row],[product_id]],Products!A:C,3,0)</f>
        <v>Electronics</v>
      </c>
      <c r="G4262">
        <v>1</v>
      </c>
      <c r="H4262" s="6">
        <v>0.19186874561545234</v>
      </c>
      <c r="I4262" s="2">
        <f>VLOOKUP($E4262,
Products!$A$1:$F$201,MATCH(Orders!I$1,Products!$A$1:$F$1,0),0)</f>
        <v>30739.034547193129</v>
      </c>
      <c r="J4262" s="2">
        <f>VLOOKUP($E4262,
Products!$A$1:$F$201,MATCH(Orders!J$1,Products!$A$1:$F$1,0),0)</f>
        <v>22938.60345365321</v>
      </c>
    </row>
    <row r="4263" spans="1:10">
      <c r="A4263">
        <v>4262</v>
      </c>
      <c r="B4263" s="4">
        <v>45904</v>
      </c>
      <c r="C4263" s="10">
        <f>DATE(YEAR(orders[[#This Row],[order_date]]), MONTH(orders[[#This Row],[order_date]]), 1)</f>
        <v>45901</v>
      </c>
      <c r="D4263" t="s">
        <v>4589</v>
      </c>
      <c r="E4263" t="s">
        <v>647</v>
      </c>
      <c r="F4263" t="str">
        <f>VLOOKUP(orders[[#This Row],[product_id]],Products!A:C,3,0)</f>
        <v>Electronics</v>
      </c>
      <c r="G4263">
        <v>1</v>
      </c>
      <c r="H4263" s="6">
        <v>0.11064700896553112</v>
      </c>
      <c r="I4263" s="2">
        <f>VLOOKUP($E4263,
Products!$A$1:$F$201,MATCH(Orders!I$1,Products!$A$1:$F$1,0),0)</f>
        <v>23187.883920109041</v>
      </c>
      <c r="J4263" s="2">
        <f>VLOOKUP($E4263,
Products!$A$1:$F$201,MATCH(Orders!J$1,Products!$A$1:$F$1,0),0)</f>
        <v>16217.564081273829</v>
      </c>
    </row>
    <row r="4264" spans="1:10">
      <c r="A4264">
        <v>4263</v>
      </c>
      <c r="B4264" s="4">
        <v>45143</v>
      </c>
      <c r="C4264" s="10">
        <f>DATE(YEAR(orders[[#This Row],[order_date]]), MONTH(orders[[#This Row],[order_date]]), 1)</f>
        <v>45139</v>
      </c>
      <c r="D4264" t="s">
        <v>1204</v>
      </c>
      <c r="E4264" t="s">
        <v>586</v>
      </c>
      <c r="F4264" t="str">
        <f>VLOOKUP(orders[[#This Row],[product_id]],Products!A:C,3,0)</f>
        <v>Appliances</v>
      </c>
      <c r="G4264">
        <v>2</v>
      </c>
      <c r="H4264" s="6">
        <v>8.1319391327248206E-2</v>
      </c>
      <c r="I4264" s="2">
        <f>VLOOKUP($E4264,
Products!$A$1:$F$201,MATCH(Orders!I$1,Products!$A$1:$F$1,0),0)</f>
        <v>22928.971424497449</v>
      </c>
      <c r="J4264" s="2">
        <f>VLOOKUP($E4264,
Products!$A$1:$F$201,MATCH(Orders!J$1,Products!$A$1:$F$1,0),0)</f>
        <v>17801.356740692991</v>
      </c>
    </row>
    <row r="4265" spans="1:10">
      <c r="A4265">
        <v>4264</v>
      </c>
      <c r="B4265" s="4">
        <v>45374</v>
      </c>
      <c r="C4265" s="10">
        <f>DATE(YEAR(orders[[#This Row],[order_date]]), MONTH(orders[[#This Row],[order_date]]), 1)</f>
        <v>45352</v>
      </c>
      <c r="D4265" t="s">
        <v>3124</v>
      </c>
      <c r="E4265" t="s">
        <v>663</v>
      </c>
      <c r="F4265" t="str">
        <f>VLOOKUP(orders[[#This Row],[product_id]],Products!A:C,3,0)</f>
        <v>Electronics</v>
      </c>
      <c r="G4265">
        <v>1</v>
      </c>
      <c r="H4265" s="6">
        <v>0.186612480585827</v>
      </c>
      <c r="I4265" s="2">
        <f>VLOOKUP($E4265,
Products!$A$1:$F$201,MATCH(Orders!I$1,Products!$A$1:$F$1,0),0)</f>
        <v>12863.39473364416</v>
      </c>
      <c r="J4265" s="2">
        <f>VLOOKUP($E4265,
Products!$A$1:$F$201,MATCH(Orders!J$1,Products!$A$1:$F$1,0),0)</f>
        <v>9312.9321574947517</v>
      </c>
    </row>
    <row r="4266" spans="1:10">
      <c r="A4266">
        <v>4265</v>
      </c>
      <c r="B4266" s="4">
        <v>45245</v>
      </c>
      <c r="C4266" s="10">
        <f>DATE(YEAR(orders[[#This Row],[order_date]]), MONTH(orders[[#This Row],[order_date]]), 1)</f>
        <v>45231</v>
      </c>
      <c r="D4266" t="s">
        <v>1686</v>
      </c>
      <c r="E4266" t="s">
        <v>576</v>
      </c>
      <c r="F4266" t="str">
        <f>VLOOKUP(orders[[#This Row],[product_id]],Products!A:C,3,0)</f>
        <v>Electronics</v>
      </c>
      <c r="G4266">
        <v>1</v>
      </c>
      <c r="H4266" s="6">
        <v>0.23102378071504268</v>
      </c>
      <c r="I4266" s="2">
        <f>VLOOKUP($E4266,
Products!$A$1:$F$201,MATCH(Orders!I$1,Products!$A$1:$F$1,0),0)</f>
        <v>12571.90922514794</v>
      </c>
      <c r="J4266" s="2">
        <f>VLOOKUP($E4266,
Products!$A$1:$F$201,MATCH(Orders!J$1,Products!$A$1:$F$1,0),0)</f>
        <v>9314.5536289888332</v>
      </c>
    </row>
    <row r="4267" spans="1:10">
      <c r="A4267">
        <v>4266</v>
      </c>
      <c r="B4267" s="4">
        <v>45920</v>
      </c>
      <c r="C4267" s="10">
        <f>DATE(YEAR(orders[[#This Row],[order_date]]), MONTH(orders[[#This Row],[order_date]]), 1)</f>
        <v>45901</v>
      </c>
      <c r="D4267" t="s">
        <v>3452</v>
      </c>
      <c r="E4267" t="s">
        <v>654</v>
      </c>
      <c r="F4267" t="str">
        <f>VLOOKUP(orders[[#This Row],[product_id]],Products!A:C,3,0)</f>
        <v>Electronics</v>
      </c>
      <c r="G4267">
        <v>1</v>
      </c>
      <c r="H4267" s="6">
        <v>0.15304909669934047</v>
      </c>
      <c r="I4267" s="2">
        <f>VLOOKUP($E4267,
Products!$A$1:$F$201,MATCH(Orders!I$1,Products!$A$1:$F$1,0),0)</f>
        <v>2480.90324078101</v>
      </c>
      <c r="J4267" s="2">
        <f>VLOOKUP($E4267,
Products!$A$1:$F$201,MATCH(Orders!J$1,Products!$A$1:$F$1,0),0)</f>
        <v>1964.543440578911</v>
      </c>
    </row>
    <row r="4268" spans="1:10">
      <c r="A4268">
        <v>4267</v>
      </c>
      <c r="B4268" s="4">
        <v>44963</v>
      </c>
      <c r="C4268" s="10">
        <f>DATE(YEAR(orders[[#This Row],[order_date]]), MONTH(orders[[#This Row],[order_date]]), 1)</f>
        <v>44958</v>
      </c>
      <c r="D4268" t="s">
        <v>1190</v>
      </c>
      <c r="E4268" t="s">
        <v>570</v>
      </c>
      <c r="F4268" t="str">
        <f>VLOOKUP(orders[[#This Row],[product_id]],Products!A:C,3,0)</f>
        <v>Electronics</v>
      </c>
      <c r="G4268">
        <v>1</v>
      </c>
      <c r="H4268" s="6">
        <v>0.13632850772925084</v>
      </c>
      <c r="I4268" s="2">
        <f>VLOOKUP($E4268,
Products!$A$1:$F$201,MATCH(Orders!I$1,Products!$A$1:$F$1,0),0)</f>
        <v>10978.62820425244</v>
      </c>
      <c r="J4268" s="2">
        <f>VLOOKUP($E4268,
Products!$A$1:$F$201,MATCH(Orders!J$1,Products!$A$1:$F$1,0),0)</f>
        <v>7174.697588469895</v>
      </c>
    </row>
    <row r="4269" spans="1:10">
      <c r="A4269">
        <v>4268</v>
      </c>
      <c r="B4269" s="4">
        <v>45657</v>
      </c>
      <c r="C4269" s="10">
        <f>DATE(YEAR(orders[[#This Row],[order_date]]), MONTH(orders[[#This Row],[order_date]]), 1)</f>
        <v>45627</v>
      </c>
      <c r="D4269" t="s">
        <v>1370</v>
      </c>
      <c r="E4269" t="s">
        <v>618</v>
      </c>
      <c r="F4269" t="str">
        <f>VLOOKUP(orders[[#This Row],[product_id]],Products!A:C,3,0)</f>
        <v>Appliances</v>
      </c>
      <c r="G4269">
        <v>2</v>
      </c>
      <c r="H4269" s="6">
        <v>5.6001667356200047E-2</v>
      </c>
      <c r="I4269" s="2">
        <f>VLOOKUP($E4269,
Products!$A$1:$F$201,MATCH(Orders!I$1,Products!$A$1:$F$1,0),0)</f>
        <v>5546.9777002203573</v>
      </c>
      <c r="J4269" s="2">
        <f>VLOOKUP($E4269,
Products!$A$1:$F$201,MATCH(Orders!J$1,Products!$A$1:$F$1,0),0)</f>
        <v>4048.2565671880161</v>
      </c>
    </row>
    <row r="4270" spans="1:10">
      <c r="A4270">
        <v>4269</v>
      </c>
      <c r="B4270" s="4">
        <v>45937</v>
      </c>
      <c r="C4270" s="10">
        <f>DATE(YEAR(orders[[#This Row],[order_date]]), MONTH(orders[[#This Row],[order_date]]), 1)</f>
        <v>45931</v>
      </c>
      <c r="D4270" t="s">
        <v>4160</v>
      </c>
      <c r="E4270" t="s">
        <v>607</v>
      </c>
      <c r="F4270" t="str">
        <f>VLOOKUP(orders[[#This Row],[product_id]],Products!A:C,3,0)</f>
        <v>Appliances</v>
      </c>
      <c r="G4270">
        <v>3</v>
      </c>
      <c r="H4270" s="6">
        <v>0.13950684194304089</v>
      </c>
      <c r="I4270" s="2">
        <f>VLOOKUP($E4270,
Products!$A$1:$F$201,MATCH(Orders!I$1,Products!$A$1:$F$1,0),0)</f>
        <v>6264.400042999192</v>
      </c>
      <c r="J4270" s="2">
        <f>VLOOKUP($E4270,
Products!$A$1:$F$201,MATCH(Orders!J$1,Products!$A$1:$F$1,0),0)</f>
        <v>4980.3849171743304</v>
      </c>
    </row>
    <row r="4271" spans="1:10">
      <c r="A4271">
        <v>4270</v>
      </c>
      <c r="B4271" s="4">
        <v>45984</v>
      </c>
      <c r="C4271" s="10">
        <f>DATE(YEAR(orders[[#This Row],[order_date]]), MONTH(orders[[#This Row],[order_date]]), 1)</f>
        <v>45962</v>
      </c>
      <c r="D4271" t="s">
        <v>1333</v>
      </c>
      <c r="E4271" t="s">
        <v>509</v>
      </c>
      <c r="F4271" t="str">
        <f>VLOOKUP(orders[[#This Row],[product_id]],Products!A:C,3,0)</f>
        <v>Appliances</v>
      </c>
      <c r="G4271">
        <v>1</v>
      </c>
      <c r="H4271" s="6">
        <v>6.402779963340921E-2</v>
      </c>
      <c r="I4271" s="2">
        <f>VLOOKUP($E4271,
Products!$A$1:$F$201,MATCH(Orders!I$1,Products!$A$1:$F$1,0),0)</f>
        <v>23898.369282732219</v>
      </c>
      <c r="J4271" s="2">
        <f>VLOOKUP($E4271,
Products!$A$1:$F$201,MATCH(Orders!J$1,Products!$A$1:$F$1,0),0)</f>
        <v>16491.822147524919</v>
      </c>
    </row>
    <row r="4272" spans="1:10">
      <c r="A4272">
        <v>4271</v>
      </c>
      <c r="B4272" s="4">
        <v>44965</v>
      </c>
      <c r="C4272" s="10">
        <f>DATE(YEAR(orders[[#This Row],[order_date]]), MONTH(orders[[#This Row],[order_date]]), 1)</f>
        <v>44958</v>
      </c>
      <c r="D4272" t="s">
        <v>2390</v>
      </c>
      <c r="E4272" t="s">
        <v>679</v>
      </c>
      <c r="F4272" t="str">
        <f>VLOOKUP(orders[[#This Row],[product_id]],Products!A:C,3,0)</f>
        <v>Appliances</v>
      </c>
      <c r="G4272">
        <v>1</v>
      </c>
      <c r="H4272" s="6">
        <v>9.2443288996765016E-2</v>
      </c>
      <c r="I4272" s="2">
        <f>VLOOKUP($E4272,
Products!$A$1:$F$201,MATCH(Orders!I$1,Products!$A$1:$F$1,0),0)</f>
        <v>6336.1008284819591</v>
      </c>
      <c r="J4272" s="2">
        <f>VLOOKUP($E4272,
Products!$A$1:$F$201,MATCH(Orders!J$1,Products!$A$1:$F$1,0),0)</f>
        <v>5056.6203893460352</v>
      </c>
    </row>
    <row r="4273" spans="1:10">
      <c r="A4273">
        <v>4272</v>
      </c>
      <c r="B4273" s="4">
        <v>45135</v>
      </c>
      <c r="C4273" s="10">
        <f>DATE(YEAR(orders[[#This Row],[order_date]]), MONTH(orders[[#This Row],[order_date]]), 1)</f>
        <v>45108</v>
      </c>
      <c r="D4273" t="s">
        <v>1437</v>
      </c>
      <c r="E4273" t="s">
        <v>641</v>
      </c>
      <c r="F4273" t="str">
        <f>VLOOKUP(orders[[#This Row],[product_id]],Products!A:C,3,0)</f>
        <v>Appliances</v>
      </c>
      <c r="G4273">
        <v>1</v>
      </c>
      <c r="H4273" s="6">
        <v>7.9207991584521048E-2</v>
      </c>
      <c r="I4273" s="2">
        <f>VLOOKUP($E4273,
Products!$A$1:$F$201,MATCH(Orders!I$1,Products!$A$1:$F$1,0),0)</f>
        <v>27167.965718506261</v>
      </c>
      <c r="J4273" s="2">
        <f>VLOOKUP($E4273,
Products!$A$1:$F$201,MATCH(Orders!J$1,Products!$A$1:$F$1,0),0)</f>
        <v>19748.025676381669</v>
      </c>
    </row>
    <row r="4274" spans="1:10">
      <c r="A4274">
        <v>4273</v>
      </c>
      <c r="B4274" s="4">
        <v>45756</v>
      </c>
      <c r="C4274" s="10">
        <f>DATE(YEAR(orders[[#This Row],[order_date]]), MONTH(orders[[#This Row],[order_date]]), 1)</f>
        <v>45748</v>
      </c>
      <c r="D4274" t="s">
        <v>897</v>
      </c>
      <c r="E4274" t="s">
        <v>651</v>
      </c>
      <c r="F4274" t="str">
        <f>VLOOKUP(orders[[#This Row],[product_id]],Products!A:C,3,0)</f>
        <v>Electronics</v>
      </c>
      <c r="G4274">
        <v>1</v>
      </c>
      <c r="H4274" s="6">
        <v>0.10956781391365081</v>
      </c>
      <c r="I4274" s="2">
        <f>VLOOKUP($E4274,
Products!$A$1:$F$201,MATCH(Orders!I$1,Products!$A$1:$F$1,0),0)</f>
        <v>28622.091542973511</v>
      </c>
      <c r="J4274" s="2">
        <f>VLOOKUP($E4274,
Products!$A$1:$F$201,MATCH(Orders!J$1,Products!$A$1:$F$1,0),0)</f>
        <v>19327.527634039769</v>
      </c>
    </row>
    <row r="4275" spans="1:10">
      <c r="A4275">
        <v>4274</v>
      </c>
      <c r="B4275" s="4">
        <v>45782</v>
      </c>
      <c r="C4275" s="10">
        <f>DATE(YEAR(orders[[#This Row],[order_date]]), MONTH(orders[[#This Row],[order_date]]), 1)</f>
        <v>45778</v>
      </c>
      <c r="D4275" t="s">
        <v>2474</v>
      </c>
      <c r="E4275" t="s">
        <v>565</v>
      </c>
      <c r="F4275" t="str">
        <f>VLOOKUP(orders[[#This Row],[product_id]],Products!A:C,3,0)</f>
        <v>Electronics</v>
      </c>
      <c r="G4275">
        <v>2</v>
      </c>
      <c r="H4275" s="6">
        <v>0.21089864194041807</v>
      </c>
      <c r="I4275" s="2">
        <f>VLOOKUP($E4275,
Products!$A$1:$F$201,MATCH(Orders!I$1,Products!$A$1:$F$1,0),0)</f>
        <v>2327.4213408101141</v>
      </c>
      <c r="J4275" s="2">
        <f>VLOOKUP($E4275,
Products!$A$1:$F$201,MATCH(Orders!J$1,Products!$A$1:$F$1,0),0)</f>
        <v>1682.0944582406071</v>
      </c>
    </row>
    <row r="4276" spans="1:10">
      <c r="A4276">
        <v>4275</v>
      </c>
      <c r="B4276" s="4">
        <v>45825</v>
      </c>
      <c r="C4276" s="10">
        <f>DATE(YEAR(orders[[#This Row],[order_date]]), MONTH(orders[[#This Row],[order_date]]), 1)</f>
        <v>45809</v>
      </c>
      <c r="D4276" t="s">
        <v>3589</v>
      </c>
      <c r="E4276" t="s">
        <v>550</v>
      </c>
      <c r="F4276" t="str">
        <f>VLOOKUP(orders[[#This Row],[product_id]],Products!A:C,3,0)</f>
        <v>Electronics</v>
      </c>
      <c r="G4276">
        <v>1</v>
      </c>
      <c r="H4276" s="6">
        <v>0.23244234839099423</v>
      </c>
      <c r="I4276" s="2">
        <f>VLOOKUP($E4276,
Products!$A$1:$F$201,MATCH(Orders!I$1,Products!$A$1:$F$1,0),0)</f>
        <v>21928.70634496431</v>
      </c>
      <c r="J4276" s="2">
        <f>VLOOKUP($E4276,
Products!$A$1:$F$201,MATCH(Orders!J$1,Products!$A$1:$F$1,0),0)</f>
        <v>17227.037321653719</v>
      </c>
    </row>
    <row r="4277" spans="1:10">
      <c r="A4277">
        <v>4276</v>
      </c>
      <c r="B4277" s="4">
        <v>45527</v>
      </c>
      <c r="C4277" s="10">
        <f>DATE(YEAR(orders[[#This Row],[order_date]]), MONTH(orders[[#This Row],[order_date]]), 1)</f>
        <v>45505</v>
      </c>
      <c r="D4277" t="s">
        <v>1950</v>
      </c>
      <c r="E4277" t="s">
        <v>577</v>
      </c>
      <c r="F4277" t="str">
        <f>VLOOKUP(orders[[#This Row],[product_id]],Products!A:C,3,0)</f>
        <v>Appliances</v>
      </c>
      <c r="G4277">
        <v>2</v>
      </c>
      <c r="H4277" s="6">
        <v>0.1103184672407794</v>
      </c>
      <c r="I4277" s="2">
        <f>VLOOKUP($E4277,
Products!$A$1:$F$201,MATCH(Orders!I$1,Products!$A$1:$F$1,0),0)</f>
        <v>24178.046221204509</v>
      </c>
      <c r="J4277" s="2">
        <f>VLOOKUP($E4277,
Products!$A$1:$F$201,MATCH(Orders!J$1,Products!$A$1:$F$1,0),0)</f>
        <v>17784.08636999697</v>
      </c>
    </row>
    <row r="4278" spans="1:10">
      <c r="A4278">
        <v>4277</v>
      </c>
      <c r="B4278" s="4">
        <v>45686</v>
      </c>
      <c r="C4278" s="10">
        <f>DATE(YEAR(orders[[#This Row],[order_date]]), MONTH(orders[[#This Row],[order_date]]), 1)</f>
        <v>45658</v>
      </c>
      <c r="D4278" t="s">
        <v>1776</v>
      </c>
      <c r="E4278" t="s">
        <v>600</v>
      </c>
      <c r="F4278" t="str">
        <f>VLOOKUP(orders[[#This Row],[product_id]],Products!A:C,3,0)</f>
        <v>Electronics</v>
      </c>
      <c r="G4278">
        <v>1</v>
      </c>
      <c r="H4278" s="6">
        <v>0.17881246720749694</v>
      </c>
      <c r="I4278" s="2">
        <f>VLOOKUP($E4278,
Products!$A$1:$F$201,MATCH(Orders!I$1,Products!$A$1:$F$1,0),0)</f>
        <v>2556.7009232610858</v>
      </c>
      <c r="J4278" s="2">
        <f>VLOOKUP($E4278,
Products!$A$1:$F$201,MATCH(Orders!J$1,Products!$A$1:$F$1,0),0)</f>
        <v>2002.3128715328869</v>
      </c>
    </row>
    <row r="4279" spans="1:10">
      <c r="A4279">
        <v>4278</v>
      </c>
      <c r="B4279" s="4">
        <v>45360</v>
      </c>
      <c r="C4279" s="10">
        <f>DATE(YEAR(orders[[#This Row],[order_date]]), MONTH(orders[[#This Row],[order_date]]), 1)</f>
        <v>45352</v>
      </c>
      <c r="D4279" t="s">
        <v>2880</v>
      </c>
      <c r="E4279" t="s">
        <v>536</v>
      </c>
      <c r="F4279" t="str">
        <f>VLOOKUP(orders[[#This Row],[product_id]],Products!A:C,3,0)</f>
        <v>Appliances</v>
      </c>
      <c r="G4279">
        <v>1</v>
      </c>
      <c r="H4279" s="6">
        <v>9.6301731223819007E-2</v>
      </c>
      <c r="I4279" s="2">
        <f>VLOOKUP($E4279,
Products!$A$1:$F$201,MATCH(Orders!I$1,Products!$A$1:$F$1,0),0)</f>
        <v>25818.123603836499</v>
      </c>
      <c r="J4279" s="2">
        <f>VLOOKUP($E4279,
Products!$A$1:$F$201,MATCH(Orders!J$1,Products!$A$1:$F$1,0),0)</f>
        <v>18462.729442964981</v>
      </c>
    </row>
    <row r="4280" spans="1:10">
      <c r="A4280">
        <v>4279</v>
      </c>
      <c r="B4280" s="4">
        <v>45768</v>
      </c>
      <c r="C4280" s="10">
        <f>DATE(YEAR(orders[[#This Row],[order_date]]), MONTH(orders[[#This Row],[order_date]]), 1)</f>
        <v>45748</v>
      </c>
      <c r="D4280" t="s">
        <v>4580</v>
      </c>
      <c r="E4280" t="s">
        <v>661</v>
      </c>
      <c r="F4280" t="str">
        <f>VLOOKUP(orders[[#This Row],[product_id]],Products!A:C,3,0)</f>
        <v>Electronics</v>
      </c>
      <c r="G4280">
        <v>1</v>
      </c>
      <c r="H4280" s="6">
        <v>0.16582428618997311</v>
      </c>
      <c r="I4280" s="2">
        <f>VLOOKUP($E4280,
Products!$A$1:$F$201,MATCH(Orders!I$1,Products!$A$1:$F$1,0),0)</f>
        <v>18760.038541255031</v>
      </c>
      <c r="J4280" s="2">
        <f>VLOOKUP($E4280,
Products!$A$1:$F$201,MATCH(Orders!J$1,Products!$A$1:$F$1,0),0)</f>
        <v>13545.127547708629</v>
      </c>
    </row>
    <row r="4281" spans="1:10">
      <c r="A4281">
        <v>4280</v>
      </c>
      <c r="B4281" s="4">
        <v>44958</v>
      </c>
      <c r="C4281" s="10">
        <f>DATE(YEAR(orders[[#This Row],[order_date]]), MONTH(orders[[#This Row],[order_date]]), 1)</f>
        <v>44958</v>
      </c>
      <c r="D4281" t="s">
        <v>3480</v>
      </c>
      <c r="E4281" t="s">
        <v>625</v>
      </c>
      <c r="F4281" t="str">
        <f>VLOOKUP(orders[[#This Row],[product_id]],Products!A:C,3,0)</f>
        <v>Electronics</v>
      </c>
      <c r="G4281">
        <v>1</v>
      </c>
      <c r="H4281" s="6">
        <v>0.17540999074225377</v>
      </c>
      <c r="I4281" s="2">
        <f>VLOOKUP($E4281,
Products!$A$1:$F$201,MATCH(Orders!I$1,Products!$A$1:$F$1,0),0)</f>
        <v>11578.815958005471</v>
      </c>
      <c r="J4281" s="2">
        <f>VLOOKUP($E4281,
Products!$A$1:$F$201,MATCH(Orders!J$1,Products!$A$1:$F$1,0),0)</f>
        <v>7854.7306959992193</v>
      </c>
    </row>
    <row r="4282" spans="1:10">
      <c r="A4282">
        <v>4281</v>
      </c>
      <c r="B4282" s="4">
        <v>45319</v>
      </c>
      <c r="C4282" s="10">
        <f>DATE(YEAR(orders[[#This Row],[order_date]]), MONTH(orders[[#This Row],[order_date]]), 1)</f>
        <v>45292</v>
      </c>
      <c r="D4282" t="s">
        <v>3784</v>
      </c>
      <c r="E4282" t="s">
        <v>569</v>
      </c>
      <c r="F4282" t="str">
        <f>VLOOKUP(orders[[#This Row],[product_id]],Products!A:C,3,0)</f>
        <v>Electronics</v>
      </c>
      <c r="G4282">
        <v>1</v>
      </c>
      <c r="H4282" s="6">
        <v>0.20655365705295939</v>
      </c>
      <c r="I4282" s="2">
        <f>VLOOKUP($E4282,
Products!$A$1:$F$201,MATCH(Orders!I$1,Products!$A$1:$F$1,0),0)</f>
        <v>30739.034547193129</v>
      </c>
      <c r="J4282" s="2">
        <f>VLOOKUP($E4282,
Products!$A$1:$F$201,MATCH(Orders!J$1,Products!$A$1:$F$1,0),0)</f>
        <v>22938.60345365321</v>
      </c>
    </row>
    <row r="4283" spans="1:10">
      <c r="A4283">
        <v>4282</v>
      </c>
      <c r="B4283" s="4">
        <v>45836</v>
      </c>
      <c r="C4283" s="10">
        <f>DATE(YEAR(orders[[#This Row],[order_date]]), MONTH(orders[[#This Row],[order_date]]), 1)</f>
        <v>45809</v>
      </c>
      <c r="D4283" t="s">
        <v>1401</v>
      </c>
      <c r="E4283" t="s">
        <v>670</v>
      </c>
      <c r="F4283" t="str">
        <f>VLOOKUP(orders[[#This Row],[product_id]],Products!A:C,3,0)</f>
        <v>Electronics</v>
      </c>
      <c r="G4283">
        <v>1</v>
      </c>
      <c r="H4283" s="6">
        <v>0.1725575856138816</v>
      </c>
      <c r="I4283" s="2">
        <f>VLOOKUP($E4283,
Products!$A$1:$F$201,MATCH(Orders!I$1,Products!$A$1:$F$1,0),0)</f>
        <v>2624.8628733917722</v>
      </c>
      <c r="J4283" s="2">
        <f>VLOOKUP($E4283,
Products!$A$1:$F$201,MATCH(Orders!J$1,Products!$A$1:$F$1,0),0)</f>
        <v>1944.041928611671</v>
      </c>
    </row>
    <row r="4284" spans="1:10">
      <c r="A4284">
        <v>4283</v>
      </c>
      <c r="B4284" s="4">
        <v>45118</v>
      </c>
      <c r="C4284" s="10">
        <f>DATE(YEAR(orders[[#This Row],[order_date]]), MONTH(orders[[#This Row],[order_date]]), 1)</f>
        <v>45108</v>
      </c>
      <c r="D4284" t="s">
        <v>1845</v>
      </c>
      <c r="E4284" t="s">
        <v>572</v>
      </c>
      <c r="F4284" t="str">
        <f>VLOOKUP(orders[[#This Row],[product_id]],Products!A:C,3,0)</f>
        <v>Electronics</v>
      </c>
      <c r="G4284">
        <v>1</v>
      </c>
      <c r="H4284" s="6">
        <v>0.23794772568945211</v>
      </c>
      <c r="I4284" s="2">
        <f>VLOOKUP($E4284,
Products!$A$1:$F$201,MATCH(Orders!I$1,Products!$A$1:$F$1,0),0)</f>
        <v>28095.750781518611</v>
      </c>
      <c r="J4284" s="2">
        <f>VLOOKUP($E4284,
Products!$A$1:$F$201,MATCH(Orders!J$1,Products!$A$1:$F$1,0),0)</f>
        <v>21949.841961937182</v>
      </c>
    </row>
    <row r="4285" spans="1:10">
      <c r="A4285">
        <v>4284</v>
      </c>
      <c r="B4285" s="4">
        <v>45196</v>
      </c>
      <c r="C4285" s="10">
        <f>DATE(YEAR(orders[[#This Row],[order_date]]), MONTH(orders[[#This Row],[order_date]]), 1)</f>
        <v>45170</v>
      </c>
      <c r="D4285" t="s">
        <v>1269</v>
      </c>
      <c r="E4285" t="s">
        <v>614</v>
      </c>
      <c r="F4285" t="str">
        <f>VLOOKUP(orders[[#This Row],[product_id]],Products!A:C,3,0)</f>
        <v>Electronics</v>
      </c>
      <c r="G4285">
        <v>1</v>
      </c>
      <c r="H4285" s="6">
        <v>0.18113100174669713</v>
      </c>
      <c r="I4285" s="2">
        <f>VLOOKUP($E4285,
Products!$A$1:$F$201,MATCH(Orders!I$1,Products!$A$1:$F$1,0),0)</f>
        <v>27394.979060178921</v>
      </c>
      <c r="J4285" s="2">
        <f>VLOOKUP($E4285,
Products!$A$1:$F$201,MATCH(Orders!J$1,Products!$A$1:$F$1,0),0)</f>
        <v>20497.911427865951</v>
      </c>
    </row>
    <row r="4286" spans="1:10">
      <c r="A4286">
        <v>4285</v>
      </c>
      <c r="B4286" s="4">
        <v>45664</v>
      </c>
      <c r="C4286" s="10">
        <f>DATE(YEAR(orders[[#This Row],[order_date]]), MONTH(orders[[#This Row],[order_date]]), 1)</f>
        <v>45658</v>
      </c>
      <c r="D4286" t="s">
        <v>3119</v>
      </c>
      <c r="E4286" t="s">
        <v>573</v>
      </c>
      <c r="F4286" t="str">
        <f>VLOOKUP(orders[[#This Row],[product_id]],Products!A:C,3,0)</f>
        <v>Electronics</v>
      </c>
      <c r="G4286">
        <v>1</v>
      </c>
      <c r="H4286" s="6">
        <v>0.11076949478042149</v>
      </c>
      <c r="I4286" s="2">
        <f>VLOOKUP($E4286,
Products!$A$1:$F$201,MATCH(Orders!I$1,Products!$A$1:$F$1,0),0)</f>
        <v>30443.851050190449</v>
      </c>
      <c r="J4286" s="2">
        <f>VLOOKUP($E4286,
Products!$A$1:$F$201,MATCH(Orders!J$1,Products!$A$1:$F$1,0),0)</f>
        <v>21165.126268210519</v>
      </c>
    </row>
    <row r="4287" spans="1:10">
      <c r="A4287">
        <v>4286</v>
      </c>
      <c r="B4287" s="4">
        <v>45003</v>
      </c>
      <c r="C4287" s="10">
        <f>DATE(YEAR(orders[[#This Row],[order_date]]), MONTH(orders[[#This Row],[order_date]]), 1)</f>
        <v>44986</v>
      </c>
      <c r="D4287" t="s">
        <v>3823</v>
      </c>
      <c r="E4287" t="s">
        <v>540</v>
      </c>
      <c r="F4287" t="str">
        <f>VLOOKUP(orders[[#This Row],[product_id]],Products!A:C,3,0)</f>
        <v>Electronics</v>
      </c>
      <c r="G4287">
        <v>1</v>
      </c>
      <c r="H4287" s="6">
        <v>0.24299853891691828</v>
      </c>
      <c r="I4287" s="2">
        <f>VLOOKUP($E4287,
Products!$A$1:$F$201,MATCH(Orders!I$1,Products!$A$1:$F$1,0),0)</f>
        <v>27903.66571841111</v>
      </c>
      <c r="J4287" s="2">
        <f>VLOOKUP($E4287,
Products!$A$1:$F$201,MATCH(Orders!J$1,Products!$A$1:$F$1,0),0)</f>
        <v>20363.814715502049</v>
      </c>
    </row>
    <row r="4288" spans="1:10">
      <c r="A4288">
        <v>4287</v>
      </c>
      <c r="B4288" s="4">
        <v>45661</v>
      </c>
      <c r="C4288" s="10">
        <f>DATE(YEAR(orders[[#This Row],[order_date]]), MONTH(orders[[#This Row],[order_date]]), 1)</f>
        <v>45658</v>
      </c>
      <c r="D4288" t="s">
        <v>3146</v>
      </c>
      <c r="E4288" t="s">
        <v>603</v>
      </c>
      <c r="F4288" t="str">
        <f>VLOOKUP(orders[[#This Row],[product_id]],Products!A:C,3,0)</f>
        <v>Electronics</v>
      </c>
      <c r="G4288">
        <v>2</v>
      </c>
      <c r="H4288" s="6">
        <v>0.12202167674863081</v>
      </c>
      <c r="I4288" s="2">
        <f>VLOOKUP($E4288,
Products!$A$1:$F$201,MATCH(Orders!I$1,Products!$A$1:$F$1,0),0)</f>
        <v>10867.659217073329</v>
      </c>
      <c r="J4288" s="2">
        <f>VLOOKUP($E4288,
Products!$A$1:$F$201,MATCH(Orders!J$1,Products!$A$1:$F$1,0),0)</f>
        <v>8421.8829552397037</v>
      </c>
    </row>
    <row r="4289" spans="1:10">
      <c r="A4289">
        <v>4288</v>
      </c>
      <c r="B4289" s="4">
        <v>45810</v>
      </c>
      <c r="C4289" s="10">
        <f>DATE(YEAR(orders[[#This Row],[order_date]]), MONTH(orders[[#This Row],[order_date]]), 1)</f>
        <v>45809</v>
      </c>
      <c r="D4289" t="s">
        <v>3707</v>
      </c>
      <c r="E4289" t="s">
        <v>541</v>
      </c>
      <c r="F4289" t="str">
        <f>VLOOKUP(orders[[#This Row],[product_id]],Products!A:C,3,0)</f>
        <v>Appliances</v>
      </c>
      <c r="G4289">
        <v>1</v>
      </c>
      <c r="H4289" s="6">
        <v>0.12796371222947434</v>
      </c>
      <c r="I4289" s="2">
        <f>VLOOKUP($E4289,
Products!$A$1:$F$201,MATCH(Orders!I$1,Products!$A$1:$F$1,0),0)</f>
        <v>2390.3651642386908</v>
      </c>
      <c r="J4289" s="2">
        <f>VLOOKUP($E4289,
Products!$A$1:$F$201,MATCH(Orders!J$1,Products!$A$1:$F$1,0),0)</f>
        <v>1655.7504783617919</v>
      </c>
    </row>
    <row r="4290" spans="1:10">
      <c r="A4290">
        <v>4289</v>
      </c>
      <c r="B4290" s="4">
        <v>45210</v>
      </c>
      <c r="C4290" s="10">
        <f>DATE(YEAR(orders[[#This Row],[order_date]]), MONTH(orders[[#This Row],[order_date]]), 1)</f>
        <v>45200</v>
      </c>
      <c r="D4290" t="s">
        <v>728</v>
      </c>
      <c r="E4290" t="s">
        <v>690</v>
      </c>
      <c r="F4290" t="str">
        <f>VLOOKUP(orders[[#This Row],[product_id]],Products!A:C,3,0)</f>
        <v>Electronics</v>
      </c>
      <c r="G4290">
        <v>1</v>
      </c>
      <c r="H4290" s="6">
        <v>0.17903469926014143</v>
      </c>
      <c r="I4290" s="2">
        <f>VLOOKUP($E4290,
Products!$A$1:$F$201,MATCH(Orders!I$1,Products!$A$1:$F$1,0),0)</f>
        <v>2338.2059552139431</v>
      </c>
      <c r="J4290" s="2">
        <f>VLOOKUP($E4290,
Products!$A$1:$F$201,MATCH(Orders!J$1,Products!$A$1:$F$1,0),0)</f>
        <v>1708.028418793489</v>
      </c>
    </row>
    <row r="4291" spans="1:10">
      <c r="A4291">
        <v>4290</v>
      </c>
      <c r="B4291" s="4">
        <v>45470</v>
      </c>
      <c r="C4291" s="10">
        <f>DATE(YEAR(orders[[#This Row],[order_date]]), MONTH(orders[[#This Row],[order_date]]), 1)</f>
        <v>45444</v>
      </c>
      <c r="D4291" t="s">
        <v>3908</v>
      </c>
      <c r="E4291" t="s">
        <v>703</v>
      </c>
      <c r="F4291" t="str">
        <f>VLOOKUP(orders[[#This Row],[product_id]],Products!A:C,3,0)</f>
        <v>Appliances</v>
      </c>
      <c r="G4291">
        <v>3</v>
      </c>
      <c r="H4291" s="6">
        <v>5.2123333507227615E-2</v>
      </c>
      <c r="I4291" s="2">
        <f>VLOOKUP($E4291,
Products!$A$1:$F$201,MATCH(Orders!I$1,Products!$A$1:$F$1,0),0)</f>
        <v>23763.82929975582</v>
      </c>
      <c r="J4291" s="2">
        <f>VLOOKUP($E4291,
Products!$A$1:$F$201,MATCH(Orders!J$1,Products!$A$1:$F$1,0),0)</f>
        <v>17833.36818447417</v>
      </c>
    </row>
    <row r="4292" spans="1:10">
      <c r="A4292">
        <v>4291</v>
      </c>
      <c r="B4292" s="4">
        <v>45575</v>
      </c>
      <c r="C4292" s="10">
        <f>DATE(YEAR(orders[[#This Row],[order_date]]), MONTH(orders[[#This Row],[order_date]]), 1)</f>
        <v>45566</v>
      </c>
      <c r="D4292" t="s">
        <v>3904</v>
      </c>
      <c r="E4292" t="s">
        <v>637</v>
      </c>
      <c r="F4292" t="str">
        <f>VLOOKUP(orders[[#This Row],[product_id]],Products!A:C,3,0)</f>
        <v>Electronics</v>
      </c>
      <c r="G4292">
        <v>1</v>
      </c>
      <c r="H4292" s="6">
        <v>0.17701424222742809</v>
      </c>
      <c r="I4292" s="2">
        <f>VLOOKUP($E4292,
Products!$A$1:$F$201,MATCH(Orders!I$1,Products!$A$1:$F$1,0),0)</f>
        <v>2722.8882486231741</v>
      </c>
      <c r="J4292" s="2">
        <f>VLOOKUP($E4292,
Products!$A$1:$F$201,MATCH(Orders!J$1,Products!$A$1:$F$1,0),0)</f>
        <v>2155.455197032014</v>
      </c>
    </row>
    <row r="4293" spans="1:10">
      <c r="A4293">
        <v>4292</v>
      </c>
      <c r="B4293" s="4">
        <v>45176</v>
      </c>
      <c r="C4293" s="10">
        <f>DATE(YEAR(orders[[#This Row],[order_date]]), MONTH(orders[[#This Row],[order_date]]), 1)</f>
        <v>45170</v>
      </c>
      <c r="D4293" t="s">
        <v>1150</v>
      </c>
      <c r="E4293" t="s">
        <v>554</v>
      </c>
      <c r="F4293" t="str">
        <f>VLOOKUP(orders[[#This Row],[product_id]],Products!A:C,3,0)</f>
        <v>Appliances</v>
      </c>
      <c r="G4293">
        <v>1</v>
      </c>
      <c r="H4293" s="6">
        <v>0.1213598286555677</v>
      </c>
      <c r="I4293" s="2">
        <f>VLOOKUP($E4293,
Products!$A$1:$F$201,MATCH(Orders!I$1,Products!$A$1:$F$1,0),0)</f>
        <v>2088.6647814855078</v>
      </c>
      <c r="J4293" s="2">
        <f>VLOOKUP($E4293,
Products!$A$1:$F$201,MATCH(Orders!J$1,Products!$A$1:$F$1,0),0)</f>
        <v>1371.380040542937</v>
      </c>
    </row>
    <row r="4294" spans="1:10">
      <c r="A4294">
        <v>4293</v>
      </c>
      <c r="B4294" s="4">
        <v>45021</v>
      </c>
      <c r="C4294" s="10">
        <f>DATE(YEAR(orders[[#This Row],[order_date]]), MONTH(orders[[#This Row],[order_date]]), 1)</f>
        <v>45017</v>
      </c>
      <c r="D4294" t="s">
        <v>1482</v>
      </c>
      <c r="E4294" t="s">
        <v>672</v>
      </c>
      <c r="F4294" t="str">
        <f>VLOOKUP(orders[[#This Row],[product_id]],Products!A:C,3,0)</f>
        <v>Electronics</v>
      </c>
      <c r="G4294">
        <v>1</v>
      </c>
      <c r="H4294" s="6">
        <v>0.15623884128917864</v>
      </c>
      <c r="I4294" s="2">
        <f>VLOOKUP($E4294,
Products!$A$1:$F$201,MATCH(Orders!I$1,Products!$A$1:$F$1,0),0)</f>
        <v>29856.340212906369</v>
      </c>
      <c r="J4294" s="2">
        <f>VLOOKUP($E4294,
Products!$A$1:$F$201,MATCH(Orders!J$1,Products!$A$1:$F$1,0),0)</f>
        <v>19759.064823078941</v>
      </c>
    </row>
    <row r="4295" spans="1:10">
      <c r="A4295">
        <v>4294</v>
      </c>
      <c r="B4295" s="4">
        <v>44943</v>
      </c>
      <c r="C4295" s="10">
        <f>DATE(YEAR(orders[[#This Row],[order_date]]), MONTH(orders[[#This Row],[order_date]]), 1)</f>
        <v>44927</v>
      </c>
      <c r="D4295" t="s">
        <v>2750</v>
      </c>
      <c r="E4295" t="s">
        <v>523</v>
      </c>
      <c r="F4295" t="str">
        <f>VLOOKUP(orders[[#This Row],[product_id]],Products!A:C,3,0)</f>
        <v>Electronics</v>
      </c>
      <c r="G4295">
        <v>1</v>
      </c>
      <c r="H4295" s="6">
        <v>0.19310278837742528</v>
      </c>
      <c r="I4295" s="2">
        <f>VLOOKUP($E4295,
Products!$A$1:$F$201,MATCH(Orders!I$1,Products!$A$1:$F$1,0),0)</f>
        <v>27240.414518089601</v>
      </c>
      <c r="J4295" s="2">
        <f>VLOOKUP($E4295,
Products!$A$1:$F$201,MATCH(Orders!J$1,Products!$A$1:$F$1,0),0)</f>
        <v>21217.524617692769</v>
      </c>
    </row>
    <row r="4296" spans="1:10">
      <c r="A4296">
        <v>4295</v>
      </c>
      <c r="B4296" s="4">
        <v>45043</v>
      </c>
      <c r="C4296" s="10">
        <f>DATE(YEAR(orders[[#This Row],[order_date]]), MONTH(orders[[#This Row],[order_date]]), 1)</f>
        <v>45017</v>
      </c>
      <c r="D4296" t="s">
        <v>4086</v>
      </c>
      <c r="E4296" t="s">
        <v>565</v>
      </c>
      <c r="F4296" t="str">
        <f>VLOOKUP(orders[[#This Row],[product_id]],Products!A:C,3,0)</f>
        <v>Electronics</v>
      </c>
      <c r="G4296">
        <v>3</v>
      </c>
      <c r="H4296" s="6">
        <v>0.1943323821100231</v>
      </c>
      <c r="I4296" s="2">
        <f>VLOOKUP($E4296,
Products!$A$1:$F$201,MATCH(Orders!I$1,Products!$A$1:$F$1,0),0)</f>
        <v>2327.4213408101141</v>
      </c>
      <c r="J4296" s="2">
        <f>VLOOKUP($E4296,
Products!$A$1:$F$201,MATCH(Orders!J$1,Products!$A$1:$F$1,0),0)</f>
        <v>1682.0944582406071</v>
      </c>
    </row>
    <row r="4297" spans="1:10">
      <c r="A4297">
        <v>4296</v>
      </c>
      <c r="B4297" s="4">
        <v>45909</v>
      </c>
      <c r="C4297" s="10">
        <f>DATE(YEAR(orders[[#This Row],[order_date]]), MONTH(orders[[#This Row],[order_date]]), 1)</f>
        <v>45901</v>
      </c>
      <c r="D4297" t="s">
        <v>1413</v>
      </c>
      <c r="E4297" t="s">
        <v>591</v>
      </c>
      <c r="F4297" t="str">
        <f>VLOOKUP(orders[[#This Row],[product_id]],Products!A:C,3,0)</f>
        <v>Appliances</v>
      </c>
      <c r="G4297">
        <v>1</v>
      </c>
      <c r="H4297" s="6">
        <v>9.4206179224837011E-2</v>
      </c>
      <c r="I4297" s="2">
        <f>VLOOKUP($E4297,
Products!$A$1:$F$201,MATCH(Orders!I$1,Products!$A$1:$F$1,0),0)</f>
        <v>5828.0678031706884</v>
      </c>
      <c r="J4297" s="2">
        <f>VLOOKUP($E4297,
Products!$A$1:$F$201,MATCH(Orders!J$1,Products!$A$1:$F$1,0),0)</f>
        <v>3928.741316454903</v>
      </c>
    </row>
    <row r="4298" spans="1:10">
      <c r="A4298">
        <v>4297</v>
      </c>
      <c r="B4298" s="4">
        <v>45259</v>
      </c>
      <c r="C4298" s="10">
        <f>DATE(YEAR(orders[[#This Row],[order_date]]), MONTH(orders[[#This Row],[order_date]]), 1)</f>
        <v>45231</v>
      </c>
      <c r="D4298" t="s">
        <v>1138</v>
      </c>
      <c r="E4298" t="s">
        <v>643</v>
      </c>
      <c r="F4298" t="str">
        <f>VLOOKUP(orders[[#This Row],[product_id]],Products!A:C,3,0)</f>
        <v>Appliances</v>
      </c>
      <c r="G4298">
        <v>1</v>
      </c>
      <c r="H4298" s="6">
        <v>0.12864369330995021</v>
      </c>
      <c r="I4298" s="2">
        <f>VLOOKUP($E4298,
Products!$A$1:$F$201,MATCH(Orders!I$1,Products!$A$1:$F$1,0),0)</f>
        <v>26269.068564891841</v>
      </c>
      <c r="J4298" s="2">
        <f>VLOOKUP($E4298,
Products!$A$1:$F$201,MATCH(Orders!J$1,Products!$A$1:$F$1,0),0)</f>
        <v>18867.564539756699</v>
      </c>
    </row>
    <row r="4299" spans="1:10">
      <c r="A4299">
        <v>4298</v>
      </c>
      <c r="B4299" s="4">
        <v>45572</v>
      </c>
      <c r="C4299" s="10">
        <f>DATE(YEAR(orders[[#This Row],[order_date]]), MONTH(orders[[#This Row],[order_date]]), 1)</f>
        <v>45566</v>
      </c>
      <c r="D4299" t="s">
        <v>1178</v>
      </c>
      <c r="E4299" t="s">
        <v>618</v>
      </c>
      <c r="F4299" t="str">
        <f>VLOOKUP(orders[[#This Row],[product_id]],Products!A:C,3,0)</f>
        <v>Appliances</v>
      </c>
      <c r="G4299">
        <v>1</v>
      </c>
      <c r="H4299" s="6">
        <v>0.11635525413674554</v>
      </c>
      <c r="I4299" s="2">
        <f>VLOOKUP($E4299,
Products!$A$1:$F$201,MATCH(Orders!I$1,Products!$A$1:$F$1,0),0)</f>
        <v>5546.9777002203573</v>
      </c>
      <c r="J4299" s="2">
        <f>VLOOKUP($E4299,
Products!$A$1:$F$201,MATCH(Orders!J$1,Products!$A$1:$F$1,0),0)</f>
        <v>4048.2565671880161</v>
      </c>
    </row>
    <row r="4300" spans="1:10">
      <c r="A4300">
        <v>4299</v>
      </c>
      <c r="B4300" s="4">
        <v>45042</v>
      </c>
      <c r="C4300" s="10">
        <f>DATE(YEAR(orders[[#This Row],[order_date]]), MONTH(orders[[#This Row],[order_date]]), 1)</f>
        <v>45017</v>
      </c>
      <c r="D4300" t="s">
        <v>753</v>
      </c>
      <c r="E4300" t="s">
        <v>528</v>
      </c>
      <c r="F4300" t="str">
        <f>VLOOKUP(orders[[#This Row],[product_id]],Products!A:C,3,0)</f>
        <v>Appliances</v>
      </c>
      <c r="G4300">
        <v>2</v>
      </c>
      <c r="H4300" s="6">
        <v>0.10724252713535201</v>
      </c>
      <c r="I4300" s="2">
        <f>VLOOKUP($E4300,
Products!$A$1:$F$201,MATCH(Orders!I$1,Products!$A$1:$F$1,0),0)</f>
        <v>5741.145946914552</v>
      </c>
      <c r="J4300" s="2">
        <f>VLOOKUP($E4300,
Products!$A$1:$F$201,MATCH(Orders!J$1,Products!$A$1:$F$1,0),0)</f>
        <v>4112.7219202399874</v>
      </c>
    </row>
    <row r="4301" spans="1:10">
      <c r="A4301">
        <v>4300</v>
      </c>
      <c r="B4301" s="4">
        <v>45889</v>
      </c>
      <c r="C4301" s="10">
        <f>DATE(YEAR(orders[[#This Row],[order_date]]), MONTH(orders[[#This Row],[order_date]]), 1)</f>
        <v>45870</v>
      </c>
      <c r="D4301" t="s">
        <v>2620</v>
      </c>
      <c r="E4301" t="s">
        <v>573</v>
      </c>
      <c r="F4301" t="str">
        <f>VLOOKUP(orders[[#This Row],[product_id]],Products!A:C,3,0)</f>
        <v>Electronics</v>
      </c>
      <c r="G4301">
        <v>1</v>
      </c>
      <c r="H4301" s="6">
        <v>0.21826213737037817</v>
      </c>
      <c r="I4301" s="2">
        <f>VLOOKUP($E4301,
Products!$A$1:$F$201,MATCH(Orders!I$1,Products!$A$1:$F$1,0),0)</f>
        <v>30443.851050190449</v>
      </c>
      <c r="J4301" s="2">
        <f>VLOOKUP($E4301,
Products!$A$1:$F$201,MATCH(Orders!J$1,Products!$A$1:$F$1,0),0)</f>
        <v>21165.126268210519</v>
      </c>
    </row>
    <row r="4302" spans="1:10">
      <c r="A4302">
        <v>4301</v>
      </c>
      <c r="B4302" s="4">
        <v>45773</v>
      </c>
      <c r="C4302" s="10">
        <f>DATE(YEAR(orders[[#This Row],[order_date]]), MONTH(orders[[#This Row],[order_date]]), 1)</f>
        <v>45748</v>
      </c>
      <c r="D4302" t="s">
        <v>1811</v>
      </c>
      <c r="E4302" t="s">
        <v>564</v>
      </c>
      <c r="F4302" t="str">
        <f>VLOOKUP(orders[[#This Row],[product_id]],Products!A:C,3,0)</f>
        <v>Electronics</v>
      </c>
      <c r="G4302">
        <v>3</v>
      </c>
      <c r="H4302" s="6">
        <v>0.23339361211789975</v>
      </c>
      <c r="I4302" s="2">
        <f>VLOOKUP($E4302,
Products!$A$1:$F$201,MATCH(Orders!I$1,Products!$A$1:$F$1,0),0)</f>
        <v>21989.290766910399</v>
      </c>
      <c r="J4302" s="2">
        <f>VLOOKUP($E4302,
Products!$A$1:$F$201,MATCH(Orders!J$1,Products!$A$1:$F$1,0),0)</f>
        <v>15566.99865864101</v>
      </c>
    </row>
    <row r="4303" spans="1:10">
      <c r="A4303">
        <v>4302</v>
      </c>
      <c r="B4303" s="4">
        <v>45242</v>
      </c>
      <c r="C4303" s="10">
        <f>DATE(YEAR(orders[[#This Row],[order_date]]), MONTH(orders[[#This Row],[order_date]]), 1)</f>
        <v>45231</v>
      </c>
      <c r="D4303" t="s">
        <v>3886</v>
      </c>
      <c r="E4303" t="s">
        <v>595</v>
      </c>
      <c r="F4303" t="str">
        <f>VLOOKUP(orders[[#This Row],[product_id]],Products!A:C,3,0)</f>
        <v>Electronics</v>
      </c>
      <c r="G4303">
        <v>3</v>
      </c>
      <c r="H4303" s="6">
        <v>0.19204639837728435</v>
      </c>
      <c r="I4303" s="2">
        <f>VLOOKUP($E4303,
Products!$A$1:$F$201,MATCH(Orders!I$1,Products!$A$1:$F$1,0),0)</f>
        <v>2368.316565735005</v>
      </c>
      <c r="J4303" s="2">
        <f>VLOOKUP($E4303,
Products!$A$1:$F$201,MATCH(Orders!J$1,Products!$A$1:$F$1,0),0)</f>
        <v>1668.7588573553539</v>
      </c>
    </row>
    <row r="4304" spans="1:10">
      <c r="A4304">
        <v>4303</v>
      </c>
      <c r="B4304" s="4">
        <v>45736</v>
      </c>
      <c r="C4304" s="10">
        <f>DATE(YEAR(orders[[#This Row],[order_date]]), MONTH(orders[[#This Row],[order_date]]), 1)</f>
        <v>45717</v>
      </c>
      <c r="D4304" t="s">
        <v>3016</v>
      </c>
      <c r="E4304" t="s">
        <v>512</v>
      </c>
      <c r="F4304" t="str">
        <f>VLOOKUP(orders[[#This Row],[product_id]],Products!A:C,3,0)</f>
        <v>Electronics</v>
      </c>
      <c r="G4304">
        <v>1</v>
      </c>
      <c r="H4304" s="6">
        <v>0.17235656857611473</v>
      </c>
      <c r="I4304" s="2">
        <f>VLOOKUP($E4304,
Products!$A$1:$F$201,MATCH(Orders!I$1,Products!$A$1:$F$1,0),0)</f>
        <v>12877.548087294561</v>
      </c>
      <c r="J4304" s="2">
        <f>VLOOKUP($E4304,
Products!$A$1:$F$201,MATCH(Orders!J$1,Products!$A$1:$F$1,0),0)</f>
        <v>9551.9000631411909</v>
      </c>
    </row>
    <row r="4305" spans="1:10">
      <c r="A4305">
        <v>4304</v>
      </c>
      <c r="B4305" s="4">
        <v>45298</v>
      </c>
      <c r="C4305" s="10">
        <f>DATE(YEAR(orders[[#This Row],[order_date]]), MONTH(orders[[#This Row],[order_date]]), 1)</f>
        <v>45292</v>
      </c>
      <c r="D4305" t="s">
        <v>2596</v>
      </c>
      <c r="E4305" t="s">
        <v>518</v>
      </c>
      <c r="F4305" t="str">
        <f>VLOOKUP(orders[[#This Row],[product_id]],Products!A:C,3,0)</f>
        <v>Electronics</v>
      </c>
      <c r="G4305">
        <v>2</v>
      </c>
      <c r="H4305" s="6">
        <v>0.22914807288119077</v>
      </c>
      <c r="I4305" s="2">
        <f>VLOOKUP($E4305,
Products!$A$1:$F$201,MATCH(Orders!I$1,Products!$A$1:$F$1,0),0)</f>
        <v>23393.890826127132</v>
      </c>
      <c r="J4305" s="2">
        <f>VLOOKUP($E4305,
Products!$A$1:$F$201,MATCH(Orders!J$1,Products!$A$1:$F$1,0),0)</f>
        <v>16064.756531016081</v>
      </c>
    </row>
    <row r="4306" spans="1:10">
      <c r="A4306">
        <v>4305</v>
      </c>
      <c r="B4306" s="4">
        <v>45686</v>
      </c>
      <c r="C4306" s="10">
        <f>DATE(YEAR(orders[[#This Row],[order_date]]), MONTH(orders[[#This Row],[order_date]]), 1)</f>
        <v>45658</v>
      </c>
      <c r="D4306" t="s">
        <v>3808</v>
      </c>
      <c r="E4306" t="s">
        <v>636</v>
      </c>
      <c r="F4306" t="str">
        <f>VLOOKUP(orders[[#This Row],[product_id]],Products!A:C,3,0)</f>
        <v>Appliances</v>
      </c>
      <c r="G4306">
        <v>2</v>
      </c>
      <c r="H4306" s="6">
        <v>8.6636891266392554E-2</v>
      </c>
      <c r="I4306" s="2">
        <f>VLOOKUP($E4306,
Products!$A$1:$F$201,MATCH(Orders!I$1,Products!$A$1:$F$1,0),0)</f>
        <v>2035.5647279372099</v>
      </c>
      <c r="J4306" s="2">
        <f>VLOOKUP($E4306,
Products!$A$1:$F$201,MATCH(Orders!J$1,Products!$A$1:$F$1,0),0)</f>
        <v>1486.048843699655</v>
      </c>
    </row>
    <row r="4307" spans="1:10">
      <c r="A4307">
        <v>4306</v>
      </c>
      <c r="B4307" s="4">
        <v>45803</v>
      </c>
      <c r="C4307" s="10">
        <f>DATE(YEAR(orders[[#This Row],[order_date]]), MONTH(orders[[#This Row],[order_date]]), 1)</f>
        <v>45778</v>
      </c>
      <c r="D4307" t="s">
        <v>1063</v>
      </c>
      <c r="E4307" t="s">
        <v>673</v>
      </c>
      <c r="F4307" t="str">
        <f>VLOOKUP(orders[[#This Row],[product_id]],Products!A:C,3,0)</f>
        <v>Electronics</v>
      </c>
      <c r="G4307">
        <v>3</v>
      </c>
      <c r="H4307" s="6">
        <v>0.15980975197122915</v>
      </c>
      <c r="I4307" s="2">
        <f>VLOOKUP($E4307,
Products!$A$1:$F$201,MATCH(Orders!I$1,Products!$A$1:$F$1,0),0)</f>
        <v>19770.070105413852</v>
      </c>
      <c r="J4307" s="2">
        <f>VLOOKUP($E4307,
Products!$A$1:$F$201,MATCH(Orders!J$1,Products!$A$1:$F$1,0),0)</f>
        <v>14414.291574648811</v>
      </c>
    </row>
    <row r="4308" spans="1:10">
      <c r="A4308">
        <v>4307</v>
      </c>
      <c r="B4308" s="4">
        <v>45903</v>
      </c>
      <c r="C4308" s="10">
        <f>DATE(YEAR(orders[[#This Row],[order_date]]), MONTH(orders[[#This Row],[order_date]]), 1)</f>
        <v>45901</v>
      </c>
      <c r="D4308" t="s">
        <v>1273</v>
      </c>
      <c r="E4308" t="s">
        <v>516</v>
      </c>
      <c r="F4308" t="str">
        <f>VLOOKUP(orders[[#This Row],[product_id]],Products!A:C,3,0)</f>
        <v>Electronics</v>
      </c>
      <c r="G4308">
        <v>1</v>
      </c>
      <c r="H4308" s="6">
        <v>0.1761486275327146</v>
      </c>
      <c r="I4308" s="2">
        <f>VLOOKUP($E4308,
Products!$A$1:$F$201,MATCH(Orders!I$1,Products!$A$1:$F$1,0),0)</f>
        <v>12594.36437895595</v>
      </c>
      <c r="J4308" s="2">
        <f>VLOOKUP($E4308,
Products!$A$1:$F$201,MATCH(Orders!J$1,Products!$A$1:$F$1,0),0)</f>
        <v>9909.7267986522402</v>
      </c>
    </row>
    <row r="4309" spans="1:10">
      <c r="A4309">
        <v>4308</v>
      </c>
      <c r="B4309" s="4">
        <v>45082</v>
      </c>
      <c r="C4309" s="10">
        <f>DATE(YEAR(orders[[#This Row],[order_date]]), MONTH(orders[[#This Row],[order_date]]), 1)</f>
        <v>45078</v>
      </c>
      <c r="D4309" t="s">
        <v>1185</v>
      </c>
      <c r="E4309" t="s">
        <v>556</v>
      </c>
      <c r="F4309" t="str">
        <f>VLOOKUP(orders[[#This Row],[product_id]],Products!A:C,3,0)</f>
        <v>Appliances</v>
      </c>
      <c r="G4309">
        <v>1</v>
      </c>
      <c r="H4309" s="6">
        <v>0.10909909026095733</v>
      </c>
      <c r="I4309" s="2">
        <f>VLOOKUP($E4309,
Products!$A$1:$F$201,MATCH(Orders!I$1,Products!$A$1:$F$1,0),0)</f>
        <v>27054.121101651981</v>
      </c>
      <c r="J4309" s="2">
        <f>VLOOKUP($E4309,
Products!$A$1:$F$201,MATCH(Orders!J$1,Products!$A$1:$F$1,0),0)</f>
        <v>19388.930988794411</v>
      </c>
    </row>
    <row r="4310" spans="1:10">
      <c r="A4310">
        <v>4309</v>
      </c>
      <c r="B4310" s="4">
        <v>45540</v>
      </c>
      <c r="C4310" s="10">
        <f>DATE(YEAR(orders[[#This Row],[order_date]]), MONTH(orders[[#This Row],[order_date]]), 1)</f>
        <v>45536</v>
      </c>
      <c r="D4310" t="s">
        <v>1572</v>
      </c>
      <c r="E4310" t="s">
        <v>656</v>
      </c>
      <c r="F4310" t="str">
        <f>VLOOKUP(orders[[#This Row],[product_id]],Products!A:C,3,0)</f>
        <v>Electronics</v>
      </c>
      <c r="G4310">
        <v>2</v>
      </c>
      <c r="H4310" s="6">
        <v>0.20328686333237495</v>
      </c>
      <c r="I4310" s="2">
        <f>VLOOKUP($E4310,
Products!$A$1:$F$201,MATCH(Orders!I$1,Products!$A$1:$F$1,0),0)</f>
        <v>30485.811519789549</v>
      </c>
      <c r="J4310" s="2">
        <f>VLOOKUP($E4310,
Products!$A$1:$F$201,MATCH(Orders!J$1,Products!$A$1:$F$1,0),0)</f>
        <v>23818.70129930825</v>
      </c>
    </row>
    <row r="4311" spans="1:10">
      <c r="A4311">
        <v>4310</v>
      </c>
      <c r="B4311" s="4">
        <v>45963</v>
      </c>
      <c r="C4311" s="10">
        <f>DATE(YEAR(orders[[#This Row],[order_date]]), MONTH(orders[[#This Row],[order_date]]), 1)</f>
        <v>45962</v>
      </c>
      <c r="D4311" t="s">
        <v>3966</v>
      </c>
      <c r="E4311" t="s">
        <v>537</v>
      </c>
      <c r="F4311" t="str">
        <f>VLOOKUP(orders[[#This Row],[product_id]],Products!A:C,3,0)</f>
        <v>Electronics</v>
      </c>
      <c r="G4311">
        <v>3</v>
      </c>
      <c r="H4311" s="6">
        <v>0.12828397048027987</v>
      </c>
      <c r="I4311" s="2">
        <f>VLOOKUP($E4311,
Products!$A$1:$F$201,MATCH(Orders!I$1,Products!$A$1:$F$1,0),0)</f>
        <v>31703.831103033539</v>
      </c>
      <c r="J4311" s="2">
        <f>VLOOKUP($E4311,
Products!$A$1:$F$201,MATCH(Orders!J$1,Products!$A$1:$F$1,0),0)</f>
        <v>24504.340558054781</v>
      </c>
    </row>
    <row r="4312" spans="1:10">
      <c r="A4312">
        <v>4311</v>
      </c>
      <c r="B4312" s="4">
        <v>45434</v>
      </c>
      <c r="C4312" s="10">
        <f>DATE(YEAR(orders[[#This Row],[order_date]]), MONTH(orders[[#This Row],[order_date]]), 1)</f>
        <v>45413</v>
      </c>
      <c r="D4312" t="s">
        <v>1734</v>
      </c>
      <c r="E4312" t="s">
        <v>674</v>
      </c>
      <c r="F4312" t="str">
        <f>VLOOKUP(orders[[#This Row],[product_id]],Products!A:C,3,0)</f>
        <v>Appliances</v>
      </c>
      <c r="G4312">
        <v>1</v>
      </c>
      <c r="H4312" s="6">
        <v>7.7393950040334419E-2</v>
      </c>
      <c r="I4312" s="2">
        <f>VLOOKUP($E4312,
Products!$A$1:$F$201,MATCH(Orders!I$1,Products!$A$1:$F$1,0),0)</f>
        <v>6324.5253633508046</v>
      </c>
      <c r="J4312" s="2">
        <f>VLOOKUP($E4312,
Products!$A$1:$F$201,MATCH(Orders!J$1,Products!$A$1:$F$1,0),0)</f>
        <v>4493.055585088201</v>
      </c>
    </row>
    <row r="4313" spans="1:10">
      <c r="A4313">
        <v>4312</v>
      </c>
      <c r="B4313" s="4">
        <v>45391</v>
      </c>
      <c r="C4313" s="10">
        <f>DATE(YEAR(orders[[#This Row],[order_date]]), MONTH(orders[[#This Row],[order_date]]), 1)</f>
        <v>45383</v>
      </c>
      <c r="D4313" t="s">
        <v>4063</v>
      </c>
      <c r="E4313" t="s">
        <v>547</v>
      </c>
      <c r="F4313" t="str">
        <f>VLOOKUP(orders[[#This Row],[product_id]],Products!A:C,3,0)</f>
        <v>Appliances</v>
      </c>
      <c r="G4313">
        <v>3</v>
      </c>
      <c r="H4313" s="6">
        <v>5.6630989229885846E-2</v>
      </c>
      <c r="I4313" s="2">
        <f>VLOOKUP($E4313,
Products!$A$1:$F$201,MATCH(Orders!I$1,Products!$A$1:$F$1,0),0)</f>
        <v>2366.4310858022332</v>
      </c>
      <c r="J4313" s="2">
        <f>VLOOKUP($E4313,
Products!$A$1:$F$201,MATCH(Orders!J$1,Products!$A$1:$F$1,0),0)</f>
        <v>1841.1055346213741</v>
      </c>
    </row>
    <row r="4314" spans="1:10">
      <c r="A4314">
        <v>4313</v>
      </c>
      <c r="B4314" s="4">
        <v>45709</v>
      </c>
      <c r="C4314" s="10">
        <f>DATE(YEAR(orders[[#This Row],[order_date]]), MONTH(orders[[#This Row],[order_date]]), 1)</f>
        <v>45689</v>
      </c>
      <c r="D4314" t="s">
        <v>2519</v>
      </c>
      <c r="E4314" t="s">
        <v>671</v>
      </c>
      <c r="F4314" t="str">
        <f>VLOOKUP(orders[[#This Row],[product_id]],Products!A:C,3,0)</f>
        <v>Electronics</v>
      </c>
      <c r="G4314">
        <v>1</v>
      </c>
      <c r="H4314" s="6">
        <v>0.19577669964086789</v>
      </c>
      <c r="I4314" s="2">
        <f>VLOOKUP($E4314,
Products!$A$1:$F$201,MATCH(Orders!I$1,Products!$A$1:$F$1,0),0)</f>
        <v>20226.002416343759</v>
      </c>
      <c r="J4314" s="2">
        <f>VLOOKUP($E4314,
Products!$A$1:$F$201,MATCH(Orders!J$1,Products!$A$1:$F$1,0),0)</f>
        <v>13513.884167631189</v>
      </c>
    </row>
    <row r="4315" spans="1:10">
      <c r="A4315">
        <v>4314</v>
      </c>
      <c r="B4315" s="4">
        <v>45730</v>
      </c>
      <c r="C4315" s="10">
        <f>DATE(YEAR(orders[[#This Row],[order_date]]), MONTH(orders[[#This Row],[order_date]]), 1)</f>
        <v>45717</v>
      </c>
      <c r="D4315" t="s">
        <v>4434</v>
      </c>
      <c r="E4315" t="s">
        <v>700</v>
      </c>
      <c r="F4315" t="str">
        <f>VLOOKUP(orders[[#This Row],[product_id]],Products!A:C,3,0)</f>
        <v>Electronics</v>
      </c>
      <c r="G4315">
        <v>1</v>
      </c>
      <c r="H4315" s="6">
        <v>0.1098230541859285</v>
      </c>
      <c r="I4315" s="2">
        <f>VLOOKUP($E4315,
Products!$A$1:$F$201,MATCH(Orders!I$1,Products!$A$1:$F$1,0),0)</f>
        <v>11070.26215043813</v>
      </c>
      <c r="J4315" s="2">
        <f>VLOOKUP($E4315,
Products!$A$1:$F$201,MATCH(Orders!J$1,Products!$A$1:$F$1,0),0)</f>
        <v>7867.3909748932683</v>
      </c>
    </row>
    <row r="4316" spans="1:10">
      <c r="A4316">
        <v>4315</v>
      </c>
      <c r="B4316" s="4">
        <v>45146</v>
      </c>
      <c r="C4316" s="10">
        <f>DATE(YEAR(orders[[#This Row],[order_date]]), MONTH(orders[[#This Row],[order_date]]), 1)</f>
        <v>45139</v>
      </c>
      <c r="D4316" t="s">
        <v>2123</v>
      </c>
      <c r="E4316" t="s">
        <v>705</v>
      </c>
      <c r="F4316" t="str">
        <f>VLOOKUP(orders[[#This Row],[product_id]],Products!A:C,3,0)</f>
        <v>Electronics</v>
      </c>
      <c r="G4316">
        <v>2</v>
      </c>
      <c r="H4316" s="6">
        <v>0.15112937278377025</v>
      </c>
      <c r="I4316" s="2">
        <f>VLOOKUP($E4316,
Products!$A$1:$F$201,MATCH(Orders!I$1,Products!$A$1:$F$1,0),0)</f>
        <v>11719.594724541899</v>
      </c>
      <c r="J4316" s="2">
        <f>VLOOKUP($E4316,
Products!$A$1:$F$201,MATCH(Orders!J$1,Products!$A$1:$F$1,0),0)</f>
        <v>7926.6332911718628</v>
      </c>
    </row>
    <row r="4317" spans="1:10">
      <c r="A4317">
        <v>4316</v>
      </c>
      <c r="B4317" s="4">
        <v>44941</v>
      </c>
      <c r="C4317" s="10">
        <f>DATE(YEAR(orders[[#This Row],[order_date]]), MONTH(orders[[#This Row],[order_date]]), 1)</f>
        <v>44927</v>
      </c>
      <c r="D4317" t="s">
        <v>4232</v>
      </c>
      <c r="E4317" t="s">
        <v>607</v>
      </c>
      <c r="F4317" t="str">
        <f>VLOOKUP(orders[[#This Row],[product_id]],Products!A:C,3,0)</f>
        <v>Appliances</v>
      </c>
      <c r="G4317">
        <v>1</v>
      </c>
      <c r="H4317" s="6">
        <v>9.9749376749705868E-2</v>
      </c>
      <c r="I4317" s="2">
        <f>VLOOKUP($E4317,
Products!$A$1:$F$201,MATCH(Orders!I$1,Products!$A$1:$F$1,0),0)</f>
        <v>6264.400042999192</v>
      </c>
      <c r="J4317" s="2">
        <f>VLOOKUP($E4317,
Products!$A$1:$F$201,MATCH(Orders!J$1,Products!$A$1:$F$1,0),0)</f>
        <v>4980.3849171743304</v>
      </c>
    </row>
    <row r="4318" spans="1:10">
      <c r="A4318">
        <v>4317</v>
      </c>
      <c r="B4318" s="4">
        <v>45043</v>
      </c>
      <c r="C4318" s="10">
        <f>DATE(YEAR(orders[[#This Row],[order_date]]), MONTH(orders[[#This Row],[order_date]]), 1)</f>
        <v>45017</v>
      </c>
      <c r="D4318" t="s">
        <v>1413</v>
      </c>
      <c r="E4318" t="s">
        <v>626</v>
      </c>
      <c r="F4318" t="str">
        <f>VLOOKUP(orders[[#This Row],[product_id]],Products!A:C,3,0)</f>
        <v>Electronics</v>
      </c>
      <c r="G4318">
        <v>3</v>
      </c>
      <c r="H4318" s="6">
        <v>0.10022799465776955</v>
      </c>
      <c r="I4318" s="2">
        <f>VLOOKUP($E4318,
Products!$A$1:$F$201,MATCH(Orders!I$1,Products!$A$1:$F$1,0),0)</f>
        <v>19602.440815481601</v>
      </c>
      <c r="J4318" s="2">
        <f>VLOOKUP($E4318,
Products!$A$1:$F$201,MATCH(Orders!J$1,Products!$A$1:$F$1,0),0)</f>
        <v>14427.862284038891</v>
      </c>
    </row>
    <row r="4319" spans="1:10">
      <c r="A4319">
        <v>4318</v>
      </c>
      <c r="B4319" s="4">
        <v>45257</v>
      </c>
      <c r="C4319" s="10">
        <f>DATE(YEAR(orders[[#This Row],[order_date]]), MONTH(orders[[#This Row],[order_date]]), 1)</f>
        <v>45231</v>
      </c>
      <c r="D4319" t="s">
        <v>3179</v>
      </c>
      <c r="E4319" t="s">
        <v>583</v>
      </c>
      <c r="F4319" t="str">
        <f>VLOOKUP(orders[[#This Row],[product_id]],Products!A:C,3,0)</f>
        <v>Electronics</v>
      </c>
      <c r="G4319">
        <v>3</v>
      </c>
      <c r="H4319" s="6">
        <v>0.20374797952364343</v>
      </c>
      <c r="I4319" s="2">
        <f>VLOOKUP($E4319,
Products!$A$1:$F$201,MATCH(Orders!I$1,Products!$A$1:$F$1,0),0)</f>
        <v>22677.574574249091</v>
      </c>
      <c r="J4319" s="2">
        <f>VLOOKUP($E4319,
Products!$A$1:$F$201,MATCH(Orders!J$1,Products!$A$1:$F$1,0),0)</f>
        <v>16593.91273362303</v>
      </c>
    </row>
    <row r="4320" spans="1:10">
      <c r="A4320">
        <v>4319</v>
      </c>
      <c r="B4320" s="4">
        <v>44982</v>
      </c>
      <c r="C4320" s="10">
        <f>DATE(YEAR(orders[[#This Row],[order_date]]), MONTH(orders[[#This Row],[order_date]]), 1)</f>
        <v>44958</v>
      </c>
      <c r="D4320" t="s">
        <v>1756</v>
      </c>
      <c r="E4320" t="s">
        <v>577</v>
      </c>
      <c r="F4320" t="str">
        <f>VLOOKUP(orders[[#This Row],[product_id]],Products!A:C,3,0)</f>
        <v>Appliances</v>
      </c>
      <c r="G4320">
        <v>2</v>
      </c>
      <c r="H4320" s="6">
        <v>0.10329536047497802</v>
      </c>
      <c r="I4320" s="2">
        <f>VLOOKUP($E4320,
Products!$A$1:$F$201,MATCH(Orders!I$1,Products!$A$1:$F$1,0),0)</f>
        <v>24178.046221204509</v>
      </c>
      <c r="J4320" s="2">
        <f>VLOOKUP($E4320,
Products!$A$1:$F$201,MATCH(Orders!J$1,Products!$A$1:$F$1,0),0)</f>
        <v>17784.08636999697</v>
      </c>
    </row>
    <row r="4321" spans="1:10">
      <c r="A4321">
        <v>4320</v>
      </c>
      <c r="B4321" s="4">
        <v>45234</v>
      </c>
      <c r="C4321" s="10">
        <f>DATE(YEAR(orders[[#This Row],[order_date]]), MONTH(orders[[#This Row],[order_date]]), 1)</f>
        <v>45231</v>
      </c>
      <c r="D4321" t="s">
        <v>832</v>
      </c>
      <c r="E4321" t="s">
        <v>611</v>
      </c>
      <c r="F4321" t="str">
        <f>VLOOKUP(orders[[#This Row],[product_id]],Products!A:C,3,0)</f>
        <v>Electronics</v>
      </c>
      <c r="G4321">
        <v>1</v>
      </c>
      <c r="H4321" s="6">
        <v>0.12496550316479826</v>
      </c>
      <c r="I4321" s="2">
        <f>VLOOKUP($E4321,
Products!$A$1:$F$201,MATCH(Orders!I$1,Products!$A$1:$F$1,0),0)</f>
        <v>12041.08303405661</v>
      </c>
      <c r="J4321" s="2">
        <f>VLOOKUP($E4321,
Products!$A$1:$F$201,MATCH(Orders!J$1,Products!$A$1:$F$1,0),0)</f>
        <v>7946.6428283753548</v>
      </c>
    </row>
    <row r="4322" spans="1:10">
      <c r="A4322">
        <v>4321</v>
      </c>
      <c r="B4322" s="4">
        <v>45148</v>
      </c>
      <c r="C4322" s="10">
        <f>DATE(YEAR(orders[[#This Row],[order_date]]), MONTH(orders[[#This Row],[order_date]]), 1)</f>
        <v>45139</v>
      </c>
      <c r="D4322" t="s">
        <v>2888</v>
      </c>
      <c r="E4322" t="s">
        <v>624</v>
      </c>
      <c r="F4322" t="str">
        <f>VLOOKUP(orders[[#This Row],[product_id]],Products!A:C,3,0)</f>
        <v>Appliances</v>
      </c>
      <c r="G4322">
        <v>2</v>
      </c>
      <c r="H4322" s="6">
        <v>0.14151321212309298</v>
      </c>
      <c r="I4322" s="2">
        <f>VLOOKUP($E4322,
Products!$A$1:$F$201,MATCH(Orders!I$1,Products!$A$1:$F$1,0),0)</f>
        <v>2102.383201797521</v>
      </c>
      <c r="J4322" s="2">
        <f>VLOOKUP($E4322,
Products!$A$1:$F$201,MATCH(Orders!J$1,Products!$A$1:$F$1,0),0)</f>
        <v>1599.330443274388</v>
      </c>
    </row>
    <row r="4323" spans="1:10">
      <c r="A4323">
        <v>4322</v>
      </c>
      <c r="B4323" s="4">
        <v>45723</v>
      </c>
      <c r="C4323" s="10">
        <f>DATE(YEAR(orders[[#This Row],[order_date]]), MONTH(orders[[#This Row],[order_date]]), 1)</f>
        <v>45717</v>
      </c>
      <c r="D4323" t="s">
        <v>4312</v>
      </c>
      <c r="E4323" t="s">
        <v>675</v>
      </c>
      <c r="F4323" t="str">
        <f>VLOOKUP(orders[[#This Row],[product_id]],Products!A:C,3,0)</f>
        <v>Appliances</v>
      </c>
      <c r="G4323">
        <v>1</v>
      </c>
      <c r="H4323" s="6">
        <v>0.12962664412250227</v>
      </c>
      <c r="I4323" s="2">
        <f>VLOOKUP($E4323,
Products!$A$1:$F$201,MATCH(Orders!I$1,Products!$A$1:$F$1,0),0)</f>
        <v>23552.642442203069</v>
      </c>
      <c r="J4323" s="2">
        <f>VLOOKUP($E4323,
Products!$A$1:$F$201,MATCH(Orders!J$1,Products!$A$1:$F$1,0),0)</f>
        <v>17389.42325132497</v>
      </c>
    </row>
    <row r="4324" spans="1:10">
      <c r="A4324">
        <v>4323</v>
      </c>
      <c r="B4324" s="4">
        <v>45077</v>
      </c>
      <c r="C4324" s="10">
        <f>DATE(YEAR(orders[[#This Row],[order_date]]), MONTH(orders[[#This Row],[order_date]]), 1)</f>
        <v>45047</v>
      </c>
      <c r="D4324" t="s">
        <v>3084</v>
      </c>
      <c r="E4324" t="s">
        <v>676</v>
      </c>
      <c r="F4324" t="str">
        <f>VLOOKUP(orders[[#This Row],[product_id]],Products!A:C,3,0)</f>
        <v>Electronics</v>
      </c>
      <c r="G4324">
        <v>3</v>
      </c>
      <c r="H4324" s="6">
        <v>0.23503601813013855</v>
      </c>
      <c r="I4324" s="2">
        <f>VLOOKUP($E4324,
Products!$A$1:$F$201,MATCH(Orders!I$1,Products!$A$1:$F$1,0),0)</f>
        <v>30008.64884218746</v>
      </c>
      <c r="J4324" s="2">
        <f>VLOOKUP($E4324,
Products!$A$1:$F$201,MATCH(Orders!J$1,Products!$A$1:$F$1,0),0)</f>
        <v>19907.2372539471</v>
      </c>
    </row>
    <row r="4325" spans="1:10">
      <c r="A4325">
        <v>4324</v>
      </c>
      <c r="B4325" s="4">
        <v>45038</v>
      </c>
      <c r="C4325" s="10">
        <f>DATE(YEAR(orders[[#This Row],[order_date]]), MONTH(orders[[#This Row],[order_date]]), 1)</f>
        <v>45017</v>
      </c>
      <c r="D4325" t="s">
        <v>2358</v>
      </c>
      <c r="E4325" t="s">
        <v>538</v>
      </c>
      <c r="F4325" t="str">
        <f>VLOOKUP(orders[[#This Row],[product_id]],Products!A:C,3,0)</f>
        <v>Electronics</v>
      </c>
      <c r="G4325">
        <v>1</v>
      </c>
      <c r="H4325" s="6">
        <v>0.20303523221632247</v>
      </c>
      <c r="I4325" s="2">
        <f>VLOOKUP($E4325,
Products!$A$1:$F$201,MATCH(Orders!I$1,Products!$A$1:$F$1,0),0)</f>
        <v>29368.843697269542</v>
      </c>
      <c r="J4325" s="2">
        <f>VLOOKUP($E4325,
Products!$A$1:$F$201,MATCH(Orders!J$1,Products!$A$1:$F$1,0),0)</f>
        <v>23079.13344123889</v>
      </c>
    </row>
    <row r="4326" spans="1:10">
      <c r="A4326">
        <v>4325</v>
      </c>
      <c r="B4326" s="4">
        <v>45609</v>
      </c>
      <c r="C4326" s="10">
        <f>DATE(YEAR(orders[[#This Row],[order_date]]), MONTH(orders[[#This Row],[order_date]]), 1)</f>
        <v>45597</v>
      </c>
      <c r="D4326" t="s">
        <v>3145</v>
      </c>
      <c r="E4326" t="s">
        <v>584</v>
      </c>
      <c r="F4326" t="str">
        <f>VLOOKUP(orders[[#This Row],[product_id]],Products!A:C,3,0)</f>
        <v>Electronics</v>
      </c>
      <c r="G4326">
        <v>3</v>
      </c>
      <c r="H4326" s="6">
        <v>0.12576199596194612</v>
      </c>
      <c r="I4326" s="2">
        <f>VLOOKUP($E4326,
Products!$A$1:$F$201,MATCH(Orders!I$1,Products!$A$1:$F$1,0),0)</f>
        <v>22521.77465591731</v>
      </c>
      <c r="J4326" s="2">
        <f>VLOOKUP($E4326,
Products!$A$1:$F$201,MATCH(Orders!J$1,Products!$A$1:$F$1,0),0)</f>
        <v>15596.91628423841</v>
      </c>
    </row>
    <row r="4327" spans="1:10">
      <c r="A4327">
        <v>4326</v>
      </c>
      <c r="B4327" s="4">
        <v>45258</v>
      </c>
      <c r="C4327" s="10">
        <f>DATE(YEAR(orders[[#This Row],[order_date]]), MONTH(orders[[#This Row],[order_date]]), 1)</f>
        <v>45231</v>
      </c>
      <c r="D4327" t="s">
        <v>713</v>
      </c>
      <c r="E4327" t="s">
        <v>670</v>
      </c>
      <c r="F4327" t="str">
        <f>VLOOKUP(orders[[#This Row],[product_id]],Products!A:C,3,0)</f>
        <v>Electronics</v>
      </c>
      <c r="G4327">
        <v>3</v>
      </c>
      <c r="H4327" s="6">
        <v>0.15251590374168161</v>
      </c>
      <c r="I4327" s="2">
        <f>VLOOKUP($E4327,
Products!$A$1:$F$201,MATCH(Orders!I$1,Products!$A$1:$F$1,0),0)</f>
        <v>2624.8628733917722</v>
      </c>
      <c r="J4327" s="2">
        <f>VLOOKUP($E4327,
Products!$A$1:$F$201,MATCH(Orders!J$1,Products!$A$1:$F$1,0),0)</f>
        <v>1944.041928611671</v>
      </c>
    </row>
    <row r="4328" spans="1:10">
      <c r="A4328">
        <v>4327</v>
      </c>
      <c r="B4328" s="4">
        <v>45819</v>
      </c>
      <c r="C4328" s="10">
        <f>DATE(YEAR(orders[[#This Row],[order_date]]), MONTH(orders[[#This Row],[order_date]]), 1)</f>
        <v>45809</v>
      </c>
      <c r="D4328" t="s">
        <v>1318</v>
      </c>
      <c r="E4328" t="s">
        <v>583</v>
      </c>
      <c r="F4328" t="str">
        <f>VLOOKUP(orders[[#This Row],[product_id]],Products!A:C,3,0)</f>
        <v>Electronics</v>
      </c>
      <c r="G4328">
        <v>2</v>
      </c>
      <c r="H4328" s="6">
        <v>0.24249749381243491</v>
      </c>
      <c r="I4328" s="2">
        <f>VLOOKUP($E4328,
Products!$A$1:$F$201,MATCH(Orders!I$1,Products!$A$1:$F$1,0),0)</f>
        <v>22677.574574249091</v>
      </c>
      <c r="J4328" s="2">
        <f>VLOOKUP($E4328,
Products!$A$1:$F$201,MATCH(Orders!J$1,Products!$A$1:$F$1,0),0)</f>
        <v>16593.91273362303</v>
      </c>
    </row>
    <row r="4329" spans="1:10">
      <c r="A4329">
        <v>4328</v>
      </c>
      <c r="B4329" s="4">
        <v>45087</v>
      </c>
      <c r="C4329" s="10">
        <f>DATE(YEAR(orders[[#This Row],[order_date]]), MONTH(orders[[#This Row],[order_date]]), 1)</f>
        <v>45078</v>
      </c>
      <c r="D4329" t="s">
        <v>1990</v>
      </c>
      <c r="E4329" t="s">
        <v>624</v>
      </c>
      <c r="F4329" t="str">
        <f>VLOOKUP(orders[[#This Row],[product_id]],Products!A:C,3,0)</f>
        <v>Appliances</v>
      </c>
      <c r="G4329">
        <v>1</v>
      </c>
      <c r="H4329" s="6">
        <v>0.10818199070727953</v>
      </c>
      <c r="I4329" s="2">
        <f>VLOOKUP($E4329,
Products!$A$1:$F$201,MATCH(Orders!I$1,Products!$A$1:$F$1,0),0)</f>
        <v>2102.383201797521</v>
      </c>
      <c r="J4329" s="2">
        <f>VLOOKUP($E4329,
Products!$A$1:$F$201,MATCH(Orders!J$1,Products!$A$1:$F$1,0),0)</f>
        <v>1599.330443274388</v>
      </c>
    </row>
    <row r="4330" spans="1:10">
      <c r="A4330">
        <v>4329</v>
      </c>
      <c r="B4330" s="4">
        <v>45204</v>
      </c>
      <c r="C4330" s="10">
        <f>DATE(YEAR(orders[[#This Row],[order_date]]), MONTH(orders[[#This Row],[order_date]]), 1)</f>
        <v>45200</v>
      </c>
      <c r="D4330" t="s">
        <v>1928</v>
      </c>
      <c r="E4330" t="s">
        <v>562</v>
      </c>
      <c r="F4330" t="str">
        <f>VLOOKUP(orders[[#This Row],[product_id]],Products!A:C,3,0)</f>
        <v>Electronics</v>
      </c>
      <c r="G4330">
        <v>3</v>
      </c>
      <c r="H4330" s="6">
        <v>0.19130788517307132</v>
      </c>
      <c r="I4330" s="2">
        <f>VLOOKUP($E4330,
Products!$A$1:$F$201,MATCH(Orders!I$1,Products!$A$1:$F$1,0),0)</f>
        <v>2550.478597498749</v>
      </c>
      <c r="J4330" s="2">
        <f>VLOOKUP($E4330,
Products!$A$1:$F$201,MATCH(Orders!J$1,Products!$A$1:$F$1,0),0)</f>
        <v>1688.129752018375</v>
      </c>
    </row>
    <row r="4331" spans="1:10">
      <c r="A4331">
        <v>4330</v>
      </c>
      <c r="B4331" s="4">
        <v>45823</v>
      </c>
      <c r="C4331" s="10">
        <f>DATE(YEAR(orders[[#This Row],[order_date]]), MONTH(orders[[#This Row],[order_date]]), 1)</f>
        <v>45809</v>
      </c>
      <c r="D4331" t="s">
        <v>1303</v>
      </c>
      <c r="E4331" t="s">
        <v>697</v>
      </c>
      <c r="F4331" t="str">
        <f>VLOOKUP(orders[[#This Row],[product_id]],Products!A:C,3,0)</f>
        <v>Electronics</v>
      </c>
      <c r="G4331">
        <v>2</v>
      </c>
      <c r="H4331" s="6">
        <v>0.19796058755238791</v>
      </c>
      <c r="I4331" s="2">
        <f>VLOOKUP($E4331,
Products!$A$1:$F$201,MATCH(Orders!I$1,Products!$A$1:$F$1,0),0)</f>
        <v>17528.463836680221</v>
      </c>
      <c r="J4331" s="2">
        <f>VLOOKUP($E4331,
Products!$A$1:$F$201,MATCH(Orders!J$1,Products!$A$1:$F$1,0),0)</f>
        <v>11565.98358924177</v>
      </c>
    </row>
    <row r="4332" spans="1:10">
      <c r="A4332">
        <v>4331</v>
      </c>
      <c r="B4332" s="4">
        <v>45423</v>
      </c>
      <c r="C4332" s="10">
        <f>DATE(YEAR(orders[[#This Row],[order_date]]), MONTH(orders[[#This Row],[order_date]]), 1)</f>
        <v>45413</v>
      </c>
      <c r="D4332" t="s">
        <v>2469</v>
      </c>
      <c r="E4332" t="s">
        <v>697</v>
      </c>
      <c r="F4332" t="str">
        <f>VLOOKUP(orders[[#This Row],[product_id]],Products!A:C,3,0)</f>
        <v>Electronics</v>
      </c>
      <c r="G4332">
        <v>3</v>
      </c>
      <c r="H4332" s="6">
        <v>0.16941073830930792</v>
      </c>
      <c r="I4332" s="2">
        <f>VLOOKUP($E4332,
Products!$A$1:$F$201,MATCH(Orders!I$1,Products!$A$1:$F$1,0),0)</f>
        <v>17528.463836680221</v>
      </c>
      <c r="J4332" s="2">
        <f>VLOOKUP($E4332,
Products!$A$1:$F$201,MATCH(Orders!J$1,Products!$A$1:$F$1,0),0)</f>
        <v>11565.98358924177</v>
      </c>
    </row>
    <row r="4333" spans="1:10">
      <c r="A4333">
        <v>4332</v>
      </c>
      <c r="B4333" s="4">
        <v>45581</v>
      </c>
      <c r="C4333" s="10">
        <f>DATE(YEAR(orders[[#This Row],[order_date]]), MONTH(orders[[#This Row],[order_date]]), 1)</f>
        <v>45566</v>
      </c>
      <c r="D4333" t="s">
        <v>1091</v>
      </c>
      <c r="E4333" t="s">
        <v>693</v>
      </c>
      <c r="F4333" t="str">
        <f>VLOOKUP(orders[[#This Row],[product_id]],Products!A:C,3,0)</f>
        <v>Appliances</v>
      </c>
      <c r="G4333">
        <v>2</v>
      </c>
      <c r="H4333" s="6">
        <v>5.8456324912362516E-2</v>
      </c>
      <c r="I4333" s="2">
        <f>VLOOKUP($E4333,
Products!$A$1:$F$201,MATCH(Orders!I$1,Products!$A$1:$F$1,0),0)</f>
        <v>2037.67513915007</v>
      </c>
      <c r="J4333" s="2">
        <f>VLOOKUP($E4333,
Products!$A$1:$F$201,MATCH(Orders!J$1,Products!$A$1:$F$1,0),0)</f>
        <v>1374.1566876520769</v>
      </c>
    </row>
    <row r="4334" spans="1:10">
      <c r="A4334">
        <v>4333</v>
      </c>
      <c r="B4334" s="4">
        <v>45986</v>
      </c>
      <c r="C4334" s="10">
        <f>DATE(YEAR(orders[[#This Row],[order_date]]), MONTH(orders[[#This Row],[order_date]]), 1)</f>
        <v>45962</v>
      </c>
      <c r="D4334" t="s">
        <v>3225</v>
      </c>
      <c r="E4334" t="s">
        <v>557</v>
      </c>
      <c r="F4334" t="str">
        <f>VLOOKUP(orders[[#This Row],[product_id]],Products!A:C,3,0)</f>
        <v>Electronics</v>
      </c>
      <c r="G4334">
        <v>1</v>
      </c>
      <c r="H4334" s="6">
        <v>0.12263385278250419</v>
      </c>
      <c r="I4334" s="2">
        <f>VLOOKUP($E4334,
Products!$A$1:$F$201,MATCH(Orders!I$1,Products!$A$1:$F$1,0),0)</f>
        <v>23950.56449224626</v>
      </c>
      <c r="J4334" s="2">
        <f>VLOOKUP($E4334,
Products!$A$1:$F$201,MATCH(Orders!J$1,Products!$A$1:$F$1,0),0)</f>
        <v>16488.618979732779</v>
      </c>
    </row>
    <row r="4335" spans="1:10">
      <c r="A4335">
        <v>4334</v>
      </c>
      <c r="B4335" s="4">
        <v>45229</v>
      </c>
      <c r="C4335" s="10">
        <f>DATE(YEAR(orders[[#This Row],[order_date]]), MONTH(orders[[#This Row],[order_date]]), 1)</f>
        <v>45200</v>
      </c>
      <c r="D4335" t="s">
        <v>884</v>
      </c>
      <c r="E4335" t="s">
        <v>577</v>
      </c>
      <c r="F4335" t="str">
        <f>VLOOKUP(orders[[#This Row],[product_id]],Products!A:C,3,0)</f>
        <v>Appliances</v>
      </c>
      <c r="G4335">
        <v>1</v>
      </c>
      <c r="H4335" s="6">
        <v>0.11438930899116367</v>
      </c>
      <c r="I4335" s="2">
        <f>VLOOKUP($E4335,
Products!$A$1:$F$201,MATCH(Orders!I$1,Products!$A$1:$F$1,0),0)</f>
        <v>24178.046221204509</v>
      </c>
      <c r="J4335" s="2">
        <f>VLOOKUP($E4335,
Products!$A$1:$F$201,MATCH(Orders!J$1,Products!$A$1:$F$1,0),0)</f>
        <v>17784.08636999697</v>
      </c>
    </row>
    <row r="4336" spans="1:10">
      <c r="A4336">
        <v>4335</v>
      </c>
      <c r="B4336" s="4">
        <v>45364</v>
      </c>
      <c r="C4336" s="10">
        <f>DATE(YEAR(orders[[#This Row],[order_date]]), MONTH(orders[[#This Row],[order_date]]), 1)</f>
        <v>45352</v>
      </c>
      <c r="D4336" t="s">
        <v>3203</v>
      </c>
      <c r="E4336" t="s">
        <v>573</v>
      </c>
      <c r="F4336" t="str">
        <f>VLOOKUP(orders[[#This Row],[product_id]],Products!A:C,3,0)</f>
        <v>Electronics</v>
      </c>
      <c r="G4336">
        <v>2</v>
      </c>
      <c r="H4336" s="6">
        <v>0.23259113928543884</v>
      </c>
      <c r="I4336" s="2">
        <f>VLOOKUP($E4336,
Products!$A$1:$F$201,MATCH(Orders!I$1,Products!$A$1:$F$1,0),0)</f>
        <v>30443.851050190449</v>
      </c>
      <c r="J4336" s="2">
        <f>VLOOKUP($E4336,
Products!$A$1:$F$201,MATCH(Orders!J$1,Products!$A$1:$F$1,0),0)</f>
        <v>21165.126268210519</v>
      </c>
    </row>
    <row r="4337" spans="1:10">
      <c r="A4337">
        <v>4336</v>
      </c>
      <c r="B4337" s="4">
        <v>45652</v>
      </c>
      <c r="C4337" s="10">
        <f>DATE(YEAR(orders[[#This Row],[order_date]]), MONTH(orders[[#This Row],[order_date]]), 1)</f>
        <v>45627</v>
      </c>
      <c r="D4337" t="s">
        <v>4017</v>
      </c>
      <c r="E4337" t="s">
        <v>605</v>
      </c>
      <c r="F4337" t="str">
        <f>VLOOKUP(orders[[#This Row],[product_id]],Products!A:C,3,0)</f>
        <v>Electronics</v>
      </c>
      <c r="G4337">
        <v>2</v>
      </c>
      <c r="H4337" s="6">
        <v>0.14503243642470864</v>
      </c>
      <c r="I4337" s="2">
        <f>VLOOKUP($E4337,
Products!$A$1:$F$201,MATCH(Orders!I$1,Products!$A$1:$F$1,0),0)</f>
        <v>2690.742909794456</v>
      </c>
      <c r="J4337" s="2">
        <f>VLOOKUP($E4337,
Products!$A$1:$F$201,MATCH(Orders!J$1,Products!$A$1:$F$1,0),0)</f>
        <v>2067.549626292313</v>
      </c>
    </row>
    <row r="4338" spans="1:10">
      <c r="A4338">
        <v>4337</v>
      </c>
      <c r="B4338" s="4">
        <v>45982</v>
      </c>
      <c r="C4338" s="10">
        <f>DATE(YEAR(orders[[#This Row],[order_date]]), MONTH(orders[[#This Row],[order_date]]), 1)</f>
        <v>45962</v>
      </c>
      <c r="D4338" t="s">
        <v>4301</v>
      </c>
      <c r="E4338" t="s">
        <v>587</v>
      </c>
      <c r="F4338" t="str">
        <f>VLOOKUP(orders[[#This Row],[product_id]],Products!A:C,3,0)</f>
        <v>Electronics</v>
      </c>
      <c r="G4338">
        <v>3</v>
      </c>
      <c r="H4338" s="6">
        <v>0.17551050677976088</v>
      </c>
      <c r="I4338" s="2">
        <f>VLOOKUP($E4338,
Products!$A$1:$F$201,MATCH(Orders!I$1,Products!$A$1:$F$1,0),0)</f>
        <v>16527.367619686949</v>
      </c>
      <c r="J4338" s="2">
        <f>VLOOKUP($E4338,
Products!$A$1:$F$201,MATCH(Orders!J$1,Products!$A$1:$F$1,0),0)</f>
        <v>12533.62883070202</v>
      </c>
    </row>
    <row r="4339" spans="1:10">
      <c r="A4339">
        <v>4338</v>
      </c>
      <c r="B4339" s="4">
        <v>45112</v>
      </c>
      <c r="C4339" s="10">
        <f>DATE(YEAR(orders[[#This Row],[order_date]]), MONTH(orders[[#This Row],[order_date]]), 1)</f>
        <v>45108</v>
      </c>
      <c r="D4339" t="s">
        <v>1520</v>
      </c>
      <c r="E4339" t="s">
        <v>660</v>
      </c>
      <c r="F4339" t="str">
        <f>VLOOKUP(orders[[#This Row],[product_id]],Products!A:C,3,0)</f>
        <v>Appliances</v>
      </c>
      <c r="G4339">
        <v>2</v>
      </c>
      <c r="H4339" s="6">
        <v>0.14284829770064442</v>
      </c>
      <c r="I4339" s="2">
        <f>VLOOKUP($E4339,
Products!$A$1:$F$201,MATCH(Orders!I$1,Products!$A$1:$F$1,0),0)</f>
        <v>25996.564605776519</v>
      </c>
      <c r="J4339" s="2">
        <f>VLOOKUP($E4339,
Products!$A$1:$F$201,MATCH(Orders!J$1,Products!$A$1:$F$1,0),0)</f>
        <v>20210.769869456319</v>
      </c>
    </row>
    <row r="4340" spans="1:10">
      <c r="A4340">
        <v>4339</v>
      </c>
      <c r="B4340" s="4">
        <v>45599</v>
      </c>
      <c r="C4340" s="10">
        <f>DATE(YEAR(orders[[#This Row],[order_date]]), MONTH(orders[[#This Row],[order_date]]), 1)</f>
        <v>45597</v>
      </c>
      <c r="D4340" t="s">
        <v>4523</v>
      </c>
      <c r="E4340" t="s">
        <v>564</v>
      </c>
      <c r="F4340" t="str">
        <f>VLOOKUP(orders[[#This Row],[product_id]],Products!A:C,3,0)</f>
        <v>Electronics</v>
      </c>
      <c r="G4340">
        <v>1</v>
      </c>
      <c r="H4340" s="6">
        <v>0.13857427382721083</v>
      </c>
      <c r="I4340" s="2">
        <f>VLOOKUP($E4340,
Products!$A$1:$F$201,MATCH(Orders!I$1,Products!$A$1:$F$1,0),0)</f>
        <v>21989.290766910399</v>
      </c>
      <c r="J4340" s="2">
        <f>VLOOKUP($E4340,
Products!$A$1:$F$201,MATCH(Orders!J$1,Products!$A$1:$F$1,0),0)</f>
        <v>15566.99865864101</v>
      </c>
    </row>
    <row r="4341" spans="1:10">
      <c r="A4341">
        <v>4340</v>
      </c>
      <c r="B4341" s="4">
        <v>45927</v>
      </c>
      <c r="C4341" s="10">
        <f>DATE(YEAR(orders[[#This Row],[order_date]]), MONTH(orders[[#This Row],[order_date]]), 1)</f>
        <v>45901</v>
      </c>
      <c r="D4341" t="s">
        <v>3960</v>
      </c>
      <c r="E4341" t="s">
        <v>524</v>
      </c>
      <c r="F4341" t="str">
        <f>VLOOKUP(orders[[#This Row],[product_id]],Products!A:C,3,0)</f>
        <v>Electronics</v>
      </c>
      <c r="G4341">
        <v>2</v>
      </c>
      <c r="H4341" s="6">
        <v>0.1585322069027536</v>
      </c>
      <c r="I4341" s="2">
        <f>VLOOKUP($E4341,
Products!$A$1:$F$201,MATCH(Orders!I$1,Products!$A$1:$F$1,0),0)</f>
        <v>13162.372749153699</v>
      </c>
      <c r="J4341" s="2">
        <f>VLOOKUP($E4341,
Products!$A$1:$F$201,MATCH(Orders!J$1,Products!$A$1:$F$1,0),0)</f>
        <v>8772.7564251238819</v>
      </c>
    </row>
    <row r="4342" spans="1:10">
      <c r="A4342">
        <v>4341</v>
      </c>
      <c r="B4342" s="4">
        <v>45205</v>
      </c>
      <c r="C4342" s="10">
        <f>DATE(YEAR(orders[[#This Row],[order_date]]), MONTH(orders[[#This Row],[order_date]]), 1)</f>
        <v>45200</v>
      </c>
      <c r="D4342" t="s">
        <v>2523</v>
      </c>
      <c r="E4342" t="s">
        <v>508</v>
      </c>
      <c r="F4342" t="str">
        <f>VLOOKUP(orders[[#This Row],[product_id]],Products!A:C,3,0)</f>
        <v>Electronics</v>
      </c>
      <c r="G4342">
        <v>1</v>
      </c>
      <c r="H4342" s="6">
        <v>0.15452806513522221</v>
      </c>
      <c r="I4342" s="2">
        <f>VLOOKUP($E4342,
Products!$A$1:$F$201,MATCH(Orders!I$1,Products!$A$1:$F$1,0),0)</f>
        <v>23345.985707147142</v>
      </c>
      <c r="J4342" s="2">
        <f>VLOOKUP($E4342,
Products!$A$1:$F$201,MATCH(Orders!J$1,Products!$A$1:$F$1,0),0)</f>
        <v>15772.90371323649</v>
      </c>
    </row>
    <row r="4343" spans="1:10">
      <c r="A4343">
        <v>4342</v>
      </c>
      <c r="B4343" s="4">
        <v>45609</v>
      </c>
      <c r="C4343" s="10">
        <f>DATE(YEAR(orders[[#This Row],[order_date]]), MONTH(orders[[#This Row],[order_date]]), 1)</f>
        <v>45597</v>
      </c>
      <c r="D4343" t="s">
        <v>1063</v>
      </c>
      <c r="E4343" t="s">
        <v>544</v>
      </c>
      <c r="F4343" t="str">
        <f>VLOOKUP(orders[[#This Row],[product_id]],Products!A:C,3,0)</f>
        <v>Electronics</v>
      </c>
      <c r="G4343">
        <v>2</v>
      </c>
      <c r="H4343" s="6">
        <v>0.10488791842876798</v>
      </c>
      <c r="I4343" s="2">
        <f>VLOOKUP($E4343,
Products!$A$1:$F$201,MATCH(Orders!I$1,Products!$A$1:$F$1,0),0)</f>
        <v>16273.22789477584</v>
      </c>
      <c r="J4343" s="2">
        <f>VLOOKUP($E4343,
Products!$A$1:$F$201,MATCH(Orders!J$1,Products!$A$1:$F$1,0),0)</f>
        <v>12683.607953986329</v>
      </c>
    </row>
    <row r="4344" spans="1:10">
      <c r="A4344">
        <v>4343</v>
      </c>
      <c r="B4344" s="4">
        <v>45952</v>
      </c>
      <c r="C4344" s="10">
        <f>DATE(YEAR(orders[[#This Row],[order_date]]), MONTH(orders[[#This Row],[order_date]]), 1)</f>
        <v>45931</v>
      </c>
      <c r="D4344" t="s">
        <v>3129</v>
      </c>
      <c r="E4344" t="s">
        <v>571</v>
      </c>
      <c r="F4344" t="str">
        <f>VLOOKUP(orders[[#This Row],[product_id]],Products!A:C,3,0)</f>
        <v>Electronics</v>
      </c>
      <c r="G4344">
        <v>1</v>
      </c>
      <c r="H4344" s="6">
        <v>0.1764274010985469</v>
      </c>
      <c r="I4344" s="2">
        <f>VLOOKUP($E4344,
Products!$A$1:$F$201,MATCH(Orders!I$1,Products!$A$1:$F$1,0),0)</f>
        <v>30022.150567424669</v>
      </c>
      <c r="J4344" s="2">
        <f>VLOOKUP($E4344,
Products!$A$1:$F$201,MATCH(Orders!J$1,Products!$A$1:$F$1,0),0)</f>
        <v>21451.61875289512</v>
      </c>
    </row>
    <row r="4345" spans="1:10">
      <c r="A4345">
        <v>4344</v>
      </c>
      <c r="B4345" s="4">
        <v>45937</v>
      </c>
      <c r="C4345" s="10">
        <f>DATE(YEAR(orders[[#This Row],[order_date]]), MONTH(orders[[#This Row],[order_date]]), 1)</f>
        <v>45931</v>
      </c>
      <c r="D4345" t="s">
        <v>1407</v>
      </c>
      <c r="E4345" t="s">
        <v>578</v>
      </c>
      <c r="F4345" t="str">
        <f>VLOOKUP(orders[[#This Row],[product_id]],Products!A:C,3,0)</f>
        <v>Electronics</v>
      </c>
      <c r="G4345">
        <v>2</v>
      </c>
      <c r="H4345" s="6">
        <v>0.13130218504950847</v>
      </c>
      <c r="I4345" s="2">
        <f>VLOOKUP($E4345,
Products!$A$1:$F$201,MATCH(Orders!I$1,Products!$A$1:$F$1,0),0)</f>
        <v>2632.553295816565</v>
      </c>
      <c r="J4345" s="2">
        <f>VLOOKUP($E4345,
Products!$A$1:$F$201,MATCH(Orders!J$1,Products!$A$1:$F$1,0),0)</f>
        <v>1732.316114566717</v>
      </c>
    </row>
    <row r="4346" spans="1:10">
      <c r="A4346">
        <v>4345</v>
      </c>
      <c r="B4346" s="4">
        <v>45851</v>
      </c>
      <c r="C4346" s="10">
        <f>DATE(YEAR(orders[[#This Row],[order_date]]), MONTH(orders[[#This Row],[order_date]]), 1)</f>
        <v>45839</v>
      </c>
      <c r="D4346" t="s">
        <v>3591</v>
      </c>
      <c r="E4346" t="s">
        <v>689</v>
      </c>
      <c r="F4346" t="str">
        <f>VLOOKUP(orders[[#This Row],[product_id]],Products!A:C,3,0)</f>
        <v>Electronics</v>
      </c>
      <c r="G4346">
        <v>1</v>
      </c>
      <c r="H4346" s="6">
        <v>0.11928958629545251</v>
      </c>
      <c r="I4346" s="2">
        <f>VLOOKUP($E4346,
Products!$A$1:$F$201,MATCH(Orders!I$1,Products!$A$1:$F$1,0),0)</f>
        <v>22021.70433799336</v>
      </c>
      <c r="J4346" s="2">
        <f>VLOOKUP($E4346,
Products!$A$1:$F$201,MATCH(Orders!J$1,Products!$A$1:$F$1,0),0)</f>
        <v>16990.60087110737</v>
      </c>
    </row>
    <row r="4347" spans="1:10">
      <c r="A4347">
        <v>4346</v>
      </c>
      <c r="B4347" s="4">
        <v>45306</v>
      </c>
      <c r="C4347" s="10">
        <f>DATE(YEAR(orders[[#This Row],[order_date]]), MONTH(orders[[#This Row],[order_date]]), 1)</f>
        <v>45292</v>
      </c>
      <c r="D4347" t="s">
        <v>2456</v>
      </c>
      <c r="E4347" t="s">
        <v>639</v>
      </c>
      <c r="F4347" t="str">
        <f>VLOOKUP(orders[[#This Row],[product_id]],Products!A:C,3,0)</f>
        <v>Appliances</v>
      </c>
      <c r="G4347">
        <v>2</v>
      </c>
      <c r="H4347" s="6">
        <v>6.6098454145861393E-2</v>
      </c>
      <c r="I4347" s="2">
        <f>VLOOKUP($E4347,
Products!$A$1:$F$201,MATCH(Orders!I$1,Products!$A$1:$F$1,0),0)</f>
        <v>2320.8560923599921</v>
      </c>
      <c r="J4347" s="2">
        <f>VLOOKUP($E4347,
Products!$A$1:$F$201,MATCH(Orders!J$1,Products!$A$1:$F$1,0),0)</f>
        <v>1750.110004830213</v>
      </c>
    </row>
    <row r="4348" spans="1:10">
      <c r="A4348">
        <v>4347</v>
      </c>
      <c r="B4348" s="4">
        <v>45761</v>
      </c>
      <c r="C4348" s="10">
        <f>DATE(YEAR(orders[[#This Row],[order_date]]), MONTH(orders[[#This Row],[order_date]]), 1)</f>
        <v>45748</v>
      </c>
      <c r="D4348" t="s">
        <v>4547</v>
      </c>
      <c r="E4348" t="s">
        <v>533</v>
      </c>
      <c r="F4348" t="str">
        <f>VLOOKUP(orders[[#This Row],[product_id]],Products!A:C,3,0)</f>
        <v>Electronics</v>
      </c>
      <c r="G4348">
        <v>2</v>
      </c>
      <c r="H4348" s="6">
        <v>0.21486402461422077</v>
      </c>
      <c r="I4348" s="2">
        <f>VLOOKUP($E4348,
Products!$A$1:$F$201,MATCH(Orders!I$1,Products!$A$1:$F$1,0),0)</f>
        <v>28589.802369332661</v>
      </c>
      <c r="J4348" s="2">
        <f>VLOOKUP($E4348,
Products!$A$1:$F$201,MATCH(Orders!J$1,Products!$A$1:$F$1,0),0)</f>
        <v>21212.93445492295</v>
      </c>
    </row>
    <row r="4349" spans="1:10">
      <c r="A4349">
        <v>4348</v>
      </c>
      <c r="B4349" s="4">
        <v>45925</v>
      </c>
      <c r="C4349" s="10">
        <f>DATE(YEAR(orders[[#This Row],[order_date]]), MONTH(orders[[#This Row],[order_date]]), 1)</f>
        <v>45901</v>
      </c>
      <c r="D4349" t="s">
        <v>3291</v>
      </c>
      <c r="E4349" t="s">
        <v>681</v>
      </c>
      <c r="F4349" t="str">
        <f>VLOOKUP(orders[[#This Row],[product_id]],Products!A:C,3,0)</f>
        <v>Appliances</v>
      </c>
      <c r="G4349">
        <v>1</v>
      </c>
      <c r="H4349" s="6">
        <v>7.7443172023250656E-2</v>
      </c>
      <c r="I4349" s="2">
        <f>VLOOKUP($E4349,
Products!$A$1:$F$201,MATCH(Orders!I$1,Products!$A$1:$F$1,0),0)</f>
        <v>2080.3641662770501</v>
      </c>
      <c r="J4349" s="2">
        <f>VLOOKUP($E4349,
Products!$A$1:$F$201,MATCH(Orders!J$1,Products!$A$1:$F$1,0),0)</f>
        <v>1566.754559891986</v>
      </c>
    </row>
    <row r="4350" spans="1:10">
      <c r="A4350">
        <v>4349</v>
      </c>
      <c r="B4350" s="4">
        <v>45211</v>
      </c>
      <c r="C4350" s="10">
        <f>DATE(YEAR(orders[[#This Row],[order_date]]), MONTH(orders[[#This Row],[order_date]]), 1)</f>
        <v>45200</v>
      </c>
      <c r="D4350" t="s">
        <v>1487</v>
      </c>
      <c r="E4350" t="s">
        <v>603</v>
      </c>
      <c r="F4350" t="str">
        <f>VLOOKUP(orders[[#This Row],[product_id]],Products!A:C,3,0)</f>
        <v>Electronics</v>
      </c>
      <c r="G4350">
        <v>1</v>
      </c>
      <c r="H4350" s="6">
        <v>0.24011978549164992</v>
      </c>
      <c r="I4350" s="2">
        <f>VLOOKUP($E4350,
Products!$A$1:$F$201,MATCH(Orders!I$1,Products!$A$1:$F$1,0),0)</f>
        <v>10867.659217073329</v>
      </c>
      <c r="J4350" s="2">
        <f>VLOOKUP($E4350,
Products!$A$1:$F$201,MATCH(Orders!J$1,Products!$A$1:$F$1,0),0)</f>
        <v>8421.8829552397037</v>
      </c>
    </row>
    <row r="4351" spans="1:10">
      <c r="A4351">
        <v>4350</v>
      </c>
      <c r="B4351" s="4">
        <v>45347</v>
      </c>
      <c r="C4351" s="10">
        <f>DATE(YEAR(orders[[#This Row],[order_date]]), MONTH(orders[[#This Row],[order_date]]), 1)</f>
        <v>45323</v>
      </c>
      <c r="D4351" t="s">
        <v>787</v>
      </c>
      <c r="E4351" t="s">
        <v>598</v>
      </c>
      <c r="F4351" t="str">
        <f>VLOOKUP(orders[[#This Row],[product_id]],Products!A:C,3,0)</f>
        <v>Appliances</v>
      </c>
      <c r="G4351">
        <v>2</v>
      </c>
      <c r="H4351" s="6">
        <v>0.14871459567241904</v>
      </c>
      <c r="I4351" s="2">
        <f>VLOOKUP($E4351,
Products!$A$1:$F$201,MATCH(Orders!I$1,Products!$A$1:$F$1,0),0)</f>
        <v>5641.6789233526652</v>
      </c>
      <c r="J4351" s="2">
        <f>VLOOKUP($E4351,
Products!$A$1:$F$201,MATCH(Orders!J$1,Products!$A$1:$F$1,0),0)</f>
        <v>4031.2473685481059</v>
      </c>
    </row>
    <row r="4352" spans="1:10">
      <c r="A4352">
        <v>4351</v>
      </c>
      <c r="B4352" s="4">
        <v>45039</v>
      </c>
      <c r="C4352" s="10">
        <f>DATE(YEAR(orders[[#This Row],[order_date]]), MONTH(orders[[#This Row],[order_date]]), 1)</f>
        <v>45017</v>
      </c>
      <c r="D4352" t="s">
        <v>4135</v>
      </c>
      <c r="E4352" t="s">
        <v>681</v>
      </c>
      <c r="F4352" t="str">
        <f>VLOOKUP(orders[[#This Row],[product_id]],Products!A:C,3,0)</f>
        <v>Appliances</v>
      </c>
      <c r="G4352">
        <v>1</v>
      </c>
      <c r="H4352" s="6">
        <v>0.12161813018187974</v>
      </c>
      <c r="I4352" s="2">
        <f>VLOOKUP($E4352,
Products!$A$1:$F$201,MATCH(Orders!I$1,Products!$A$1:$F$1,0),0)</f>
        <v>2080.3641662770501</v>
      </c>
      <c r="J4352" s="2">
        <f>VLOOKUP($E4352,
Products!$A$1:$F$201,MATCH(Orders!J$1,Products!$A$1:$F$1,0),0)</f>
        <v>1566.754559891986</v>
      </c>
    </row>
    <row r="4353" spans="1:10">
      <c r="A4353">
        <v>4352</v>
      </c>
      <c r="B4353" s="4">
        <v>45944</v>
      </c>
      <c r="C4353" s="10">
        <f>DATE(YEAR(orders[[#This Row],[order_date]]), MONTH(orders[[#This Row],[order_date]]), 1)</f>
        <v>45931</v>
      </c>
      <c r="D4353" t="s">
        <v>890</v>
      </c>
      <c r="E4353" t="s">
        <v>700</v>
      </c>
      <c r="F4353" t="str">
        <f>VLOOKUP(orders[[#This Row],[product_id]],Products!A:C,3,0)</f>
        <v>Electronics</v>
      </c>
      <c r="G4353">
        <v>1</v>
      </c>
      <c r="H4353" s="6">
        <v>0.13354426299123279</v>
      </c>
      <c r="I4353" s="2">
        <f>VLOOKUP($E4353,
Products!$A$1:$F$201,MATCH(Orders!I$1,Products!$A$1:$F$1,0),0)</f>
        <v>11070.26215043813</v>
      </c>
      <c r="J4353" s="2">
        <f>VLOOKUP($E4353,
Products!$A$1:$F$201,MATCH(Orders!J$1,Products!$A$1:$F$1,0),0)</f>
        <v>7867.3909748932683</v>
      </c>
    </row>
    <row r="4354" spans="1:10">
      <c r="A4354">
        <v>4353</v>
      </c>
      <c r="B4354" s="4">
        <v>45154</v>
      </c>
      <c r="C4354" s="10">
        <f>DATE(YEAR(orders[[#This Row],[order_date]]), MONTH(orders[[#This Row],[order_date]]), 1)</f>
        <v>45139</v>
      </c>
      <c r="D4354" t="s">
        <v>3041</v>
      </c>
      <c r="E4354" t="s">
        <v>687</v>
      </c>
      <c r="F4354" t="str">
        <f>VLOOKUP(orders[[#This Row],[product_id]],Products!A:C,3,0)</f>
        <v>Electronics</v>
      </c>
      <c r="G4354">
        <v>2</v>
      </c>
      <c r="H4354" s="6">
        <v>0.11837130261291345</v>
      </c>
      <c r="I4354" s="2">
        <f>VLOOKUP($E4354,
Products!$A$1:$F$201,MATCH(Orders!I$1,Products!$A$1:$F$1,0),0)</f>
        <v>12143.737276429891</v>
      </c>
      <c r="J4354" s="2">
        <f>VLOOKUP($E4354,
Products!$A$1:$F$201,MATCH(Orders!J$1,Products!$A$1:$F$1,0),0)</f>
        <v>9077.1957392673976</v>
      </c>
    </row>
    <row r="4355" spans="1:10">
      <c r="A4355">
        <v>4354</v>
      </c>
      <c r="B4355" s="4">
        <v>45454</v>
      </c>
      <c r="C4355" s="10">
        <f>DATE(YEAR(orders[[#This Row],[order_date]]), MONTH(orders[[#This Row],[order_date]]), 1)</f>
        <v>45444</v>
      </c>
      <c r="D4355" t="s">
        <v>3839</v>
      </c>
      <c r="E4355" t="s">
        <v>631</v>
      </c>
      <c r="F4355" t="str">
        <f>VLOOKUP(orders[[#This Row],[product_id]],Products!A:C,3,0)</f>
        <v>Appliances</v>
      </c>
      <c r="G4355">
        <v>3</v>
      </c>
      <c r="H4355" s="6">
        <v>6.4373995987590499E-2</v>
      </c>
      <c r="I4355" s="2">
        <f>VLOOKUP($E4355,
Products!$A$1:$F$201,MATCH(Orders!I$1,Products!$A$1:$F$1,0),0)</f>
        <v>5983.7308645702497</v>
      </c>
      <c r="J4355" s="2">
        <f>VLOOKUP($E4355,
Products!$A$1:$F$201,MATCH(Orders!J$1,Products!$A$1:$F$1,0),0)</f>
        <v>4205.6432936163774</v>
      </c>
    </row>
    <row r="4356" spans="1:10">
      <c r="A4356">
        <v>4355</v>
      </c>
      <c r="B4356" s="4">
        <v>45422</v>
      </c>
      <c r="C4356" s="10">
        <f>DATE(YEAR(orders[[#This Row],[order_date]]), MONTH(orders[[#This Row],[order_date]]), 1)</f>
        <v>45413</v>
      </c>
      <c r="D4356" t="s">
        <v>1588</v>
      </c>
      <c r="E4356" t="s">
        <v>521</v>
      </c>
      <c r="F4356" t="str">
        <f>VLOOKUP(orders[[#This Row],[product_id]],Products!A:C,3,0)</f>
        <v>Electronics</v>
      </c>
      <c r="G4356">
        <v>3</v>
      </c>
      <c r="H4356" s="6">
        <v>0.11861071663405237</v>
      </c>
      <c r="I4356" s="2">
        <f>VLOOKUP($E4356,
Products!$A$1:$F$201,MATCH(Orders!I$1,Products!$A$1:$F$1,0),0)</f>
        <v>18373.691083837519</v>
      </c>
      <c r="J4356" s="2">
        <f>VLOOKUP($E4356,
Products!$A$1:$F$201,MATCH(Orders!J$1,Products!$A$1:$F$1,0),0)</f>
        <v>14409.80197321412</v>
      </c>
    </row>
    <row r="4357" spans="1:10">
      <c r="A4357">
        <v>4356</v>
      </c>
      <c r="B4357" s="4">
        <v>44957</v>
      </c>
      <c r="C4357" s="10">
        <f>DATE(YEAR(orders[[#This Row],[order_date]]), MONTH(orders[[#This Row],[order_date]]), 1)</f>
        <v>44927</v>
      </c>
      <c r="D4357" t="s">
        <v>1212</v>
      </c>
      <c r="E4357" t="s">
        <v>540</v>
      </c>
      <c r="F4357" t="str">
        <f>VLOOKUP(orders[[#This Row],[product_id]],Products!A:C,3,0)</f>
        <v>Electronics</v>
      </c>
      <c r="G4357">
        <v>1</v>
      </c>
      <c r="H4357" s="6">
        <v>0.19799154905854377</v>
      </c>
      <c r="I4357" s="2">
        <f>VLOOKUP($E4357,
Products!$A$1:$F$201,MATCH(Orders!I$1,Products!$A$1:$F$1,0),0)</f>
        <v>27903.66571841111</v>
      </c>
      <c r="J4357" s="2">
        <f>VLOOKUP($E4357,
Products!$A$1:$F$201,MATCH(Orders!J$1,Products!$A$1:$F$1,0),0)</f>
        <v>20363.814715502049</v>
      </c>
    </row>
    <row r="4358" spans="1:10">
      <c r="A4358">
        <v>4357</v>
      </c>
      <c r="B4358" s="4">
        <v>45088</v>
      </c>
      <c r="C4358" s="10">
        <f>DATE(YEAR(orders[[#This Row],[order_date]]), MONTH(orders[[#This Row],[order_date]]), 1)</f>
        <v>45078</v>
      </c>
      <c r="D4358" t="s">
        <v>2747</v>
      </c>
      <c r="E4358" t="s">
        <v>580</v>
      </c>
      <c r="F4358" t="str">
        <f>VLOOKUP(orders[[#This Row],[product_id]],Products!A:C,3,0)</f>
        <v>Electronics</v>
      </c>
      <c r="G4358">
        <v>2</v>
      </c>
      <c r="H4358" s="6">
        <v>0.20750736662097352</v>
      </c>
      <c r="I4358" s="2">
        <f>VLOOKUP($E4358,
Products!$A$1:$F$201,MATCH(Orders!I$1,Products!$A$1:$F$1,0),0)</f>
        <v>29905.106989935579</v>
      </c>
      <c r="J4358" s="2">
        <f>VLOOKUP($E4358,
Products!$A$1:$F$201,MATCH(Orders!J$1,Products!$A$1:$F$1,0),0)</f>
        <v>22230.930488499071</v>
      </c>
    </row>
    <row r="4359" spans="1:10">
      <c r="A4359">
        <v>4358</v>
      </c>
      <c r="B4359" s="4">
        <v>45631</v>
      </c>
      <c r="C4359" s="10">
        <f>DATE(YEAR(orders[[#This Row],[order_date]]), MONTH(orders[[#This Row],[order_date]]), 1)</f>
        <v>45627</v>
      </c>
      <c r="D4359" t="s">
        <v>2191</v>
      </c>
      <c r="E4359" t="s">
        <v>612</v>
      </c>
      <c r="F4359" t="str">
        <f>VLOOKUP(orders[[#This Row],[product_id]],Products!A:C,3,0)</f>
        <v>Electronics</v>
      </c>
      <c r="G4359">
        <v>1</v>
      </c>
      <c r="H4359" s="6">
        <v>0.12394038975465681</v>
      </c>
      <c r="I4359" s="2">
        <f>VLOOKUP($E4359,
Products!$A$1:$F$201,MATCH(Orders!I$1,Products!$A$1:$F$1,0),0)</f>
        <v>2704.041843529928</v>
      </c>
      <c r="J4359" s="2">
        <f>VLOOKUP($E4359,
Products!$A$1:$F$201,MATCH(Orders!J$1,Products!$A$1:$F$1,0),0)</f>
        <v>2158.9135708713038</v>
      </c>
    </row>
    <row r="4360" spans="1:10">
      <c r="A4360">
        <v>4359</v>
      </c>
      <c r="B4360" s="4">
        <v>45648</v>
      </c>
      <c r="C4360" s="10">
        <f>DATE(YEAR(orders[[#This Row],[order_date]]), MONTH(orders[[#This Row],[order_date]]), 1)</f>
        <v>45627</v>
      </c>
      <c r="D4360" t="s">
        <v>735</v>
      </c>
      <c r="E4360" t="s">
        <v>592</v>
      </c>
      <c r="F4360" t="str">
        <f>VLOOKUP(orders[[#This Row],[product_id]],Products!A:C,3,0)</f>
        <v>Electronics</v>
      </c>
      <c r="G4360">
        <v>1</v>
      </c>
      <c r="H4360" s="6">
        <v>0.193236613228773</v>
      </c>
      <c r="I4360" s="2">
        <f>VLOOKUP($E4360,
Products!$A$1:$F$201,MATCH(Orders!I$1,Products!$A$1:$F$1,0),0)</f>
        <v>12221.95918536383</v>
      </c>
      <c r="J4360" s="2">
        <f>VLOOKUP($E4360,
Products!$A$1:$F$201,MATCH(Orders!J$1,Products!$A$1:$F$1,0),0)</f>
        <v>9737.7215556427309</v>
      </c>
    </row>
    <row r="4361" spans="1:10">
      <c r="A4361">
        <v>4360</v>
      </c>
      <c r="B4361" s="4">
        <v>45372</v>
      </c>
      <c r="C4361" s="10">
        <f>DATE(YEAR(orders[[#This Row],[order_date]]), MONTH(orders[[#This Row],[order_date]]), 1)</f>
        <v>45352</v>
      </c>
      <c r="D4361" t="s">
        <v>2638</v>
      </c>
      <c r="E4361" t="s">
        <v>663</v>
      </c>
      <c r="F4361" t="str">
        <f>VLOOKUP(orders[[#This Row],[product_id]],Products!A:C,3,0)</f>
        <v>Electronics</v>
      </c>
      <c r="G4361">
        <v>2</v>
      </c>
      <c r="H4361" s="6">
        <v>0.10344858628333618</v>
      </c>
      <c r="I4361" s="2">
        <f>VLOOKUP($E4361,
Products!$A$1:$F$201,MATCH(Orders!I$1,Products!$A$1:$F$1,0),0)</f>
        <v>12863.39473364416</v>
      </c>
      <c r="J4361" s="2">
        <f>VLOOKUP($E4361,
Products!$A$1:$F$201,MATCH(Orders!J$1,Products!$A$1:$F$1,0),0)</f>
        <v>9312.9321574947517</v>
      </c>
    </row>
    <row r="4362" spans="1:10">
      <c r="A4362">
        <v>4361</v>
      </c>
      <c r="B4362" s="4">
        <v>45670</v>
      </c>
      <c r="C4362" s="10">
        <f>DATE(YEAR(orders[[#This Row],[order_date]]), MONTH(orders[[#This Row],[order_date]]), 1)</f>
        <v>45658</v>
      </c>
      <c r="D4362" t="s">
        <v>3689</v>
      </c>
      <c r="E4362" t="s">
        <v>681</v>
      </c>
      <c r="F4362" t="str">
        <f>VLOOKUP(orders[[#This Row],[product_id]],Products!A:C,3,0)</f>
        <v>Appliances</v>
      </c>
      <c r="G4362">
        <v>1</v>
      </c>
      <c r="H4362" s="6">
        <v>0.14222029238730785</v>
      </c>
      <c r="I4362" s="2">
        <f>VLOOKUP($E4362,
Products!$A$1:$F$201,MATCH(Orders!I$1,Products!$A$1:$F$1,0),0)</f>
        <v>2080.3641662770501</v>
      </c>
      <c r="J4362" s="2">
        <f>VLOOKUP($E4362,
Products!$A$1:$F$201,MATCH(Orders!J$1,Products!$A$1:$F$1,0),0)</f>
        <v>1566.754559891986</v>
      </c>
    </row>
    <row r="4363" spans="1:10">
      <c r="A4363">
        <v>4362</v>
      </c>
      <c r="B4363" s="4">
        <v>45353</v>
      </c>
      <c r="C4363" s="10">
        <f>DATE(YEAR(orders[[#This Row],[order_date]]), MONTH(orders[[#This Row],[order_date]]), 1)</f>
        <v>45352</v>
      </c>
      <c r="D4363" t="s">
        <v>2784</v>
      </c>
      <c r="E4363" t="s">
        <v>574</v>
      </c>
      <c r="F4363" t="str">
        <f>VLOOKUP(orders[[#This Row],[product_id]],Products!A:C,3,0)</f>
        <v>Electronics</v>
      </c>
      <c r="G4363">
        <v>2</v>
      </c>
      <c r="H4363" s="6">
        <v>0.14280086711146436</v>
      </c>
      <c r="I4363" s="2">
        <f>VLOOKUP($E4363,
Products!$A$1:$F$201,MATCH(Orders!I$1,Products!$A$1:$F$1,0),0)</f>
        <v>30824.427673567101</v>
      </c>
      <c r="J4363" s="2">
        <f>VLOOKUP($E4363,
Products!$A$1:$F$201,MATCH(Orders!J$1,Products!$A$1:$F$1,0),0)</f>
        <v>20473.07476940487</v>
      </c>
    </row>
    <row r="4364" spans="1:10">
      <c r="A4364">
        <v>4363</v>
      </c>
      <c r="B4364" s="4">
        <v>45430</v>
      </c>
      <c r="C4364" s="10">
        <f>DATE(YEAR(orders[[#This Row],[order_date]]), MONTH(orders[[#This Row],[order_date]]), 1)</f>
        <v>45413</v>
      </c>
      <c r="D4364" t="s">
        <v>2022</v>
      </c>
      <c r="E4364" t="s">
        <v>621</v>
      </c>
      <c r="F4364" t="str">
        <f>VLOOKUP(orders[[#This Row],[product_id]],Products!A:C,3,0)</f>
        <v>Electronics</v>
      </c>
      <c r="G4364">
        <v>2</v>
      </c>
      <c r="H4364" s="6">
        <v>0.24977433306499211</v>
      </c>
      <c r="I4364" s="2">
        <f>VLOOKUP($E4364,
Products!$A$1:$F$201,MATCH(Orders!I$1,Products!$A$1:$F$1,0),0)</f>
        <v>11784.05708818019</v>
      </c>
      <c r="J4364" s="2">
        <f>VLOOKUP($E4364,
Products!$A$1:$F$201,MATCH(Orders!J$1,Products!$A$1:$F$1,0),0)</f>
        <v>7779.8525757032758</v>
      </c>
    </row>
    <row r="4365" spans="1:10">
      <c r="A4365">
        <v>4364</v>
      </c>
      <c r="B4365" s="4">
        <v>45647</v>
      </c>
      <c r="C4365" s="10">
        <f>DATE(YEAR(orders[[#This Row],[order_date]]), MONTH(orders[[#This Row],[order_date]]), 1)</f>
        <v>45627</v>
      </c>
      <c r="D4365" t="s">
        <v>1902</v>
      </c>
      <c r="E4365" t="s">
        <v>513</v>
      </c>
      <c r="F4365" t="str">
        <f>VLOOKUP(orders[[#This Row],[product_id]],Products!A:C,3,0)</f>
        <v>Electronics</v>
      </c>
      <c r="G4365">
        <v>2</v>
      </c>
      <c r="H4365" s="6">
        <v>0.2384173432904714</v>
      </c>
      <c r="I4365" s="2">
        <f>VLOOKUP($E4365,
Products!$A$1:$F$201,MATCH(Orders!I$1,Products!$A$1:$F$1,0),0)</f>
        <v>2370.6748519187499</v>
      </c>
      <c r="J4365" s="2">
        <f>VLOOKUP($E4365,
Products!$A$1:$F$201,MATCH(Orders!J$1,Products!$A$1:$F$1,0),0)</f>
        <v>1742.1190905744229</v>
      </c>
    </row>
    <row r="4366" spans="1:10">
      <c r="A4366">
        <v>4365</v>
      </c>
      <c r="B4366" s="4">
        <v>45610</v>
      </c>
      <c r="C4366" s="10">
        <f>DATE(YEAR(orders[[#This Row],[order_date]]), MONTH(orders[[#This Row],[order_date]]), 1)</f>
        <v>45597</v>
      </c>
      <c r="D4366" t="s">
        <v>4391</v>
      </c>
      <c r="E4366" t="s">
        <v>612</v>
      </c>
      <c r="F4366" t="str">
        <f>VLOOKUP(orders[[#This Row],[product_id]],Products!A:C,3,0)</f>
        <v>Electronics</v>
      </c>
      <c r="G4366">
        <v>3</v>
      </c>
      <c r="H4366" s="6">
        <v>0.12213445123154634</v>
      </c>
      <c r="I4366" s="2">
        <f>VLOOKUP($E4366,
Products!$A$1:$F$201,MATCH(Orders!I$1,Products!$A$1:$F$1,0),0)</f>
        <v>2704.041843529928</v>
      </c>
      <c r="J4366" s="2">
        <f>VLOOKUP($E4366,
Products!$A$1:$F$201,MATCH(Orders!J$1,Products!$A$1:$F$1,0),0)</f>
        <v>2158.9135708713038</v>
      </c>
    </row>
    <row r="4367" spans="1:10">
      <c r="A4367">
        <v>4366</v>
      </c>
      <c r="B4367" s="4">
        <v>45508</v>
      </c>
      <c r="C4367" s="10">
        <f>DATE(YEAR(orders[[#This Row],[order_date]]), MONTH(orders[[#This Row],[order_date]]), 1)</f>
        <v>45505</v>
      </c>
      <c r="D4367" t="s">
        <v>1857</v>
      </c>
      <c r="E4367" t="s">
        <v>612</v>
      </c>
      <c r="F4367" t="str">
        <f>VLOOKUP(orders[[#This Row],[product_id]],Products!A:C,3,0)</f>
        <v>Electronics</v>
      </c>
      <c r="G4367">
        <v>1</v>
      </c>
      <c r="H4367" s="6">
        <v>0.23760726984951663</v>
      </c>
      <c r="I4367" s="2">
        <f>VLOOKUP($E4367,
Products!$A$1:$F$201,MATCH(Orders!I$1,Products!$A$1:$F$1,0),0)</f>
        <v>2704.041843529928</v>
      </c>
      <c r="J4367" s="2">
        <f>VLOOKUP($E4367,
Products!$A$1:$F$201,MATCH(Orders!J$1,Products!$A$1:$F$1,0),0)</f>
        <v>2158.9135708713038</v>
      </c>
    </row>
    <row r="4368" spans="1:10">
      <c r="A4368">
        <v>4367</v>
      </c>
      <c r="B4368" s="4">
        <v>45984</v>
      </c>
      <c r="C4368" s="10">
        <f>DATE(YEAR(orders[[#This Row],[order_date]]), MONTH(orders[[#This Row],[order_date]]), 1)</f>
        <v>45962</v>
      </c>
      <c r="D4368" t="s">
        <v>791</v>
      </c>
      <c r="E4368" t="s">
        <v>619</v>
      </c>
      <c r="F4368" t="str">
        <f>VLOOKUP(orders[[#This Row],[product_id]],Products!A:C,3,0)</f>
        <v>Appliances</v>
      </c>
      <c r="G4368">
        <v>1</v>
      </c>
      <c r="H4368" s="6">
        <v>0.10907914067064013</v>
      </c>
      <c r="I4368" s="2">
        <f>VLOOKUP($E4368,
Products!$A$1:$F$201,MATCH(Orders!I$1,Products!$A$1:$F$1,0),0)</f>
        <v>6040.8433358455886</v>
      </c>
      <c r="J4368" s="2">
        <f>VLOOKUP($E4368,
Products!$A$1:$F$201,MATCH(Orders!J$1,Products!$A$1:$F$1,0),0)</f>
        <v>4363.6239115177623</v>
      </c>
    </row>
    <row r="4369" spans="1:10">
      <c r="A4369">
        <v>4368</v>
      </c>
      <c r="B4369" s="4">
        <v>45662</v>
      </c>
      <c r="C4369" s="10">
        <f>DATE(YEAR(orders[[#This Row],[order_date]]), MONTH(orders[[#This Row],[order_date]]), 1)</f>
        <v>45658</v>
      </c>
      <c r="D4369" t="s">
        <v>2044</v>
      </c>
      <c r="E4369" t="s">
        <v>684</v>
      </c>
      <c r="F4369" t="str">
        <f>VLOOKUP(orders[[#This Row],[product_id]],Products!A:C,3,0)</f>
        <v>Appliances</v>
      </c>
      <c r="G4369">
        <v>1</v>
      </c>
      <c r="H4369" s="6">
        <v>8.1474810957062854E-2</v>
      </c>
      <c r="I4369" s="2">
        <f>VLOOKUP($E4369,
Products!$A$1:$F$201,MATCH(Orders!I$1,Products!$A$1:$F$1,0),0)</f>
        <v>2147.166688023286</v>
      </c>
      <c r="J4369" s="2">
        <f>VLOOKUP($E4369,
Products!$A$1:$F$201,MATCH(Orders!J$1,Products!$A$1:$F$1,0),0)</f>
        <v>1709.9619584723389</v>
      </c>
    </row>
    <row r="4370" spans="1:10">
      <c r="A4370">
        <v>4369</v>
      </c>
      <c r="B4370" s="4">
        <v>45617</v>
      </c>
      <c r="C4370" s="10">
        <f>DATE(YEAR(orders[[#This Row],[order_date]]), MONTH(orders[[#This Row],[order_date]]), 1)</f>
        <v>45597</v>
      </c>
      <c r="D4370" t="s">
        <v>2781</v>
      </c>
      <c r="E4370" t="s">
        <v>515</v>
      </c>
      <c r="F4370" t="str">
        <f>VLOOKUP(orders[[#This Row],[product_id]],Products!A:C,3,0)</f>
        <v>Appliances</v>
      </c>
      <c r="G4370">
        <v>3</v>
      </c>
      <c r="H4370" s="6">
        <v>7.0219672795761828E-2</v>
      </c>
      <c r="I4370" s="2">
        <f>VLOOKUP($E4370,
Products!$A$1:$F$201,MATCH(Orders!I$1,Products!$A$1:$F$1,0),0)</f>
        <v>2136.8180837738519</v>
      </c>
      <c r="J4370" s="2">
        <f>VLOOKUP($E4370,
Products!$A$1:$F$201,MATCH(Orders!J$1,Products!$A$1:$F$1,0),0)</f>
        <v>1689.48738136013</v>
      </c>
    </row>
    <row r="4371" spans="1:10">
      <c r="A4371">
        <v>4370</v>
      </c>
      <c r="B4371" s="4">
        <v>45684</v>
      </c>
      <c r="C4371" s="10">
        <f>DATE(YEAR(orders[[#This Row],[order_date]]), MONTH(orders[[#This Row],[order_date]]), 1)</f>
        <v>45658</v>
      </c>
      <c r="D4371" t="s">
        <v>2875</v>
      </c>
      <c r="E4371" t="s">
        <v>533</v>
      </c>
      <c r="F4371" t="str">
        <f>VLOOKUP(orders[[#This Row],[product_id]],Products!A:C,3,0)</f>
        <v>Electronics</v>
      </c>
      <c r="G4371">
        <v>2</v>
      </c>
      <c r="H4371" s="6">
        <v>0.20892344489960959</v>
      </c>
      <c r="I4371" s="2">
        <f>VLOOKUP($E4371,
Products!$A$1:$F$201,MATCH(Orders!I$1,Products!$A$1:$F$1,0),0)</f>
        <v>28589.802369332661</v>
      </c>
      <c r="J4371" s="2">
        <f>VLOOKUP($E4371,
Products!$A$1:$F$201,MATCH(Orders!J$1,Products!$A$1:$F$1,0),0)</f>
        <v>21212.93445492295</v>
      </c>
    </row>
    <row r="4372" spans="1:10">
      <c r="A4372">
        <v>4371</v>
      </c>
      <c r="B4372" s="4">
        <v>45680</v>
      </c>
      <c r="C4372" s="10">
        <f>DATE(YEAR(orders[[#This Row],[order_date]]), MONTH(orders[[#This Row],[order_date]]), 1)</f>
        <v>45658</v>
      </c>
      <c r="D4372" t="s">
        <v>1980</v>
      </c>
      <c r="E4372" t="s">
        <v>669</v>
      </c>
      <c r="F4372" t="str">
        <f>VLOOKUP(orders[[#This Row],[product_id]],Products!A:C,3,0)</f>
        <v>Electronics</v>
      </c>
      <c r="G4372">
        <v>1</v>
      </c>
      <c r="H4372" s="6">
        <v>0.15024383859377635</v>
      </c>
      <c r="I4372" s="2">
        <f>VLOOKUP($E4372,
Products!$A$1:$F$201,MATCH(Orders!I$1,Products!$A$1:$F$1,0),0)</f>
        <v>11708.03419603835</v>
      </c>
      <c r="J4372" s="2">
        <f>VLOOKUP($E4372,
Products!$A$1:$F$201,MATCH(Orders!J$1,Products!$A$1:$F$1,0),0)</f>
        <v>7784.9580101998827</v>
      </c>
    </row>
    <row r="4373" spans="1:10">
      <c r="A4373">
        <v>4372</v>
      </c>
      <c r="B4373" s="4">
        <v>44950</v>
      </c>
      <c r="C4373" s="10">
        <f>DATE(YEAR(orders[[#This Row],[order_date]]), MONTH(orders[[#This Row],[order_date]]), 1)</f>
        <v>44927</v>
      </c>
      <c r="D4373" t="s">
        <v>3326</v>
      </c>
      <c r="E4373" t="s">
        <v>565</v>
      </c>
      <c r="F4373" t="str">
        <f>VLOOKUP(orders[[#This Row],[product_id]],Products!A:C,3,0)</f>
        <v>Electronics</v>
      </c>
      <c r="G4373">
        <v>2</v>
      </c>
      <c r="H4373" s="6">
        <v>0.11045271240424422</v>
      </c>
      <c r="I4373" s="2">
        <f>VLOOKUP($E4373,
Products!$A$1:$F$201,MATCH(Orders!I$1,Products!$A$1:$F$1,0),0)</f>
        <v>2327.4213408101141</v>
      </c>
      <c r="J4373" s="2">
        <f>VLOOKUP($E4373,
Products!$A$1:$F$201,MATCH(Orders!J$1,Products!$A$1:$F$1,0),0)</f>
        <v>1682.0944582406071</v>
      </c>
    </row>
    <row r="4374" spans="1:10">
      <c r="A4374">
        <v>4373</v>
      </c>
      <c r="B4374" s="4">
        <v>44981</v>
      </c>
      <c r="C4374" s="10">
        <f>DATE(YEAR(orders[[#This Row],[order_date]]), MONTH(orders[[#This Row],[order_date]]), 1)</f>
        <v>44958</v>
      </c>
      <c r="D4374" t="s">
        <v>3156</v>
      </c>
      <c r="E4374" t="s">
        <v>515</v>
      </c>
      <c r="F4374" t="str">
        <f>VLOOKUP(orders[[#This Row],[product_id]],Products!A:C,3,0)</f>
        <v>Appliances</v>
      </c>
      <c r="G4374">
        <v>1</v>
      </c>
      <c r="H4374" s="6">
        <v>9.2197834479226706E-2</v>
      </c>
      <c r="I4374" s="2">
        <f>VLOOKUP($E4374,
Products!$A$1:$F$201,MATCH(Orders!I$1,Products!$A$1:$F$1,0),0)</f>
        <v>2136.8180837738519</v>
      </c>
      <c r="J4374" s="2">
        <f>VLOOKUP($E4374,
Products!$A$1:$F$201,MATCH(Orders!J$1,Products!$A$1:$F$1,0),0)</f>
        <v>1689.48738136013</v>
      </c>
    </row>
    <row r="4375" spans="1:10">
      <c r="A4375">
        <v>4374</v>
      </c>
      <c r="B4375" s="4">
        <v>45976</v>
      </c>
      <c r="C4375" s="10">
        <f>DATE(YEAR(orders[[#This Row],[order_date]]), MONTH(orders[[#This Row],[order_date]]), 1)</f>
        <v>45962</v>
      </c>
      <c r="D4375" t="s">
        <v>1388</v>
      </c>
      <c r="E4375" t="s">
        <v>647</v>
      </c>
      <c r="F4375" t="str">
        <f>VLOOKUP(orders[[#This Row],[product_id]],Products!A:C,3,0)</f>
        <v>Electronics</v>
      </c>
      <c r="G4375">
        <v>1</v>
      </c>
      <c r="H4375" s="6">
        <v>0.18167591378817763</v>
      </c>
      <c r="I4375" s="2">
        <f>VLOOKUP($E4375,
Products!$A$1:$F$201,MATCH(Orders!I$1,Products!$A$1:$F$1,0),0)</f>
        <v>23187.883920109041</v>
      </c>
      <c r="J4375" s="2">
        <f>VLOOKUP($E4375,
Products!$A$1:$F$201,MATCH(Orders!J$1,Products!$A$1:$F$1,0),0)</f>
        <v>16217.564081273829</v>
      </c>
    </row>
    <row r="4376" spans="1:10">
      <c r="A4376">
        <v>4375</v>
      </c>
      <c r="B4376" s="4">
        <v>45730</v>
      </c>
      <c r="C4376" s="10">
        <f>DATE(YEAR(orders[[#This Row],[order_date]]), MONTH(orders[[#This Row],[order_date]]), 1)</f>
        <v>45717</v>
      </c>
      <c r="D4376" t="s">
        <v>4220</v>
      </c>
      <c r="E4376" t="s">
        <v>607</v>
      </c>
      <c r="F4376" t="str">
        <f>VLOOKUP(orders[[#This Row],[product_id]],Products!A:C,3,0)</f>
        <v>Appliances</v>
      </c>
      <c r="G4376">
        <v>1</v>
      </c>
      <c r="H4376" s="6">
        <v>0.13845859045501444</v>
      </c>
      <c r="I4376" s="2">
        <f>VLOOKUP($E4376,
Products!$A$1:$F$201,MATCH(Orders!I$1,Products!$A$1:$F$1,0),0)</f>
        <v>6264.400042999192</v>
      </c>
      <c r="J4376" s="2">
        <f>VLOOKUP($E4376,
Products!$A$1:$F$201,MATCH(Orders!J$1,Products!$A$1:$F$1,0),0)</f>
        <v>4980.3849171743304</v>
      </c>
    </row>
    <row r="4377" spans="1:10">
      <c r="A4377">
        <v>4376</v>
      </c>
      <c r="B4377" s="4">
        <v>45253</v>
      </c>
      <c r="C4377" s="10">
        <f>DATE(YEAR(orders[[#This Row],[order_date]]), MONTH(orders[[#This Row],[order_date]]), 1)</f>
        <v>45231</v>
      </c>
      <c r="D4377" t="s">
        <v>977</v>
      </c>
      <c r="E4377" t="s">
        <v>568</v>
      </c>
      <c r="F4377" t="str">
        <f>VLOOKUP(orders[[#This Row],[product_id]],Products!A:C,3,0)</f>
        <v>Electronics</v>
      </c>
      <c r="G4377">
        <v>1</v>
      </c>
      <c r="H4377" s="6">
        <v>0.21888957819767096</v>
      </c>
      <c r="I4377" s="2">
        <f>VLOOKUP($E4377,
Products!$A$1:$F$201,MATCH(Orders!I$1,Products!$A$1:$F$1,0),0)</f>
        <v>21702.72353355262</v>
      </c>
      <c r="J4377" s="2">
        <f>VLOOKUP($E4377,
Products!$A$1:$F$201,MATCH(Orders!J$1,Products!$A$1:$F$1,0),0)</f>
        <v>17244.710704747551</v>
      </c>
    </row>
    <row r="4378" spans="1:10">
      <c r="A4378">
        <v>4377</v>
      </c>
      <c r="B4378" s="4">
        <v>45896</v>
      </c>
      <c r="C4378" s="10">
        <f>DATE(YEAR(orders[[#This Row],[order_date]]), MONTH(orders[[#This Row],[order_date]]), 1)</f>
        <v>45870</v>
      </c>
      <c r="D4378" t="s">
        <v>3590</v>
      </c>
      <c r="E4378" t="s">
        <v>680</v>
      </c>
      <c r="F4378" t="str">
        <f>VLOOKUP(orders[[#This Row],[product_id]],Products!A:C,3,0)</f>
        <v>Electronics</v>
      </c>
      <c r="G4378">
        <v>2</v>
      </c>
      <c r="H4378" s="6">
        <v>0.10663381908941905</v>
      </c>
      <c r="I4378" s="2">
        <f>VLOOKUP($E4378,
Products!$A$1:$F$201,MATCH(Orders!I$1,Products!$A$1:$F$1,0),0)</f>
        <v>31627.348891742429</v>
      </c>
      <c r="J4378" s="2">
        <f>VLOOKUP($E4378,
Products!$A$1:$F$201,MATCH(Orders!J$1,Products!$A$1:$F$1,0),0)</f>
        <v>23219.930812036979</v>
      </c>
    </row>
    <row r="4379" spans="1:10">
      <c r="A4379">
        <v>4378</v>
      </c>
      <c r="B4379" s="4">
        <v>45112</v>
      </c>
      <c r="C4379" s="10">
        <f>DATE(YEAR(orders[[#This Row],[order_date]]), MONTH(orders[[#This Row],[order_date]]), 1)</f>
        <v>45108</v>
      </c>
      <c r="D4379" t="s">
        <v>2541</v>
      </c>
      <c r="E4379" t="s">
        <v>702</v>
      </c>
      <c r="F4379" t="str">
        <f>VLOOKUP(orders[[#This Row],[product_id]],Products!A:C,3,0)</f>
        <v>Electronics</v>
      </c>
      <c r="G4379">
        <v>1</v>
      </c>
      <c r="H4379" s="6">
        <v>0.24821381489421931</v>
      </c>
      <c r="I4379" s="2">
        <f>VLOOKUP($E4379,
Products!$A$1:$F$201,MATCH(Orders!I$1,Products!$A$1:$F$1,0),0)</f>
        <v>11240.591105652349</v>
      </c>
      <c r="J4379" s="2">
        <f>VLOOKUP($E4379,
Products!$A$1:$F$201,MATCH(Orders!J$1,Products!$A$1:$F$1,0),0)</f>
        <v>7671.9523119121068</v>
      </c>
    </row>
    <row r="4380" spans="1:10">
      <c r="A4380">
        <v>4379</v>
      </c>
      <c r="B4380" s="4">
        <v>45421</v>
      </c>
      <c r="C4380" s="10">
        <f>DATE(YEAR(orders[[#This Row],[order_date]]), MONTH(orders[[#This Row],[order_date]]), 1)</f>
        <v>45413</v>
      </c>
      <c r="D4380" t="s">
        <v>2866</v>
      </c>
      <c r="E4380" t="s">
        <v>561</v>
      </c>
      <c r="F4380" t="str">
        <f>VLOOKUP(orders[[#This Row],[product_id]],Products!A:C,3,0)</f>
        <v>Appliances</v>
      </c>
      <c r="G4380">
        <v>3</v>
      </c>
      <c r="H4380" s="6">
        <v>0.11072951442106077</v>
      </c>
      <c r="I4380" s="2">
        <f>VLOOKUP($E4380,
Products!$A$1:$F$201,MATCH(Orders!I$1,Products!$A$1:$F$1,0),0)</f>
        <v>23155.073093252329</v>
      </c>
      <c r="J4380" s="2">
        <f>VLOOKUP($E4380,
Products!$A$1:$F$201,MATCH(Orders!J$1,Products!$A$1:$F$1,0),0)</f>
        <v>17849.867849807979</v>
      </c>
    </row>
    <row r="4381" spans="1:10">
      <c r="A4381">
        <v>4380</v>
      </c>
      <c r="B4381" s="4">
        <v>45962</v>
      </c>
      <c r="C4381" s="10">
        <f>DATE(YEAR(orders[[#This Row],[order_date]]), MONTH(orders[[#This Row],[order_date]]), 1)</f>
        <v>45962</v>
      </c>
      <c r="D4381" t="s">
        <v>2435</v>
      </c>
      <c r="E4381" t="s">
        <v>639</v>
      </c>
      <c r="F4381" t="str">
        <f>VLOOKUP(orders[[#This Row],[product_id]],Products!A:C,3,0)</f>
        <v>Appliances</v>
      </c>
      <c r="G4381">
        <v>3</v>
      </c>
      <c r="H4381" s="6">
        <v>0.14445962466336137</v>
      </c>
      <c r="I4381" s="2">
        <f>VLOOKUP($E4381,
Products!$A$1:$F$201,MATCH(Orders!I$1,Products!$A$1:$F$1,0),0)</f>
        <v>2320.8560923599921</v>
      </c>
      <c r="J4381" s="2">
        <f>VLOOKUP($E4381,
Products!$A$1:$F$201,MATCH(Orders!J$1,Products!$A$1:$F$1,0),0)</f>
        <v>1750.110004830213</v>
      </c>
    </row>
    <row r="4382" spans="1:10">
      <c r="A4382">
        <v>4381</v>
      </c>
      <c r="B4382" s="4">
        <v>45360</v>
      </c>
      <c r="C4382" s="10">
        <f>DATE(YEAR(orders[[#This Row],[order_date]]), MONTH(orders[[#This Row],[order_date]]), 1)</f>
        <v>45352</v>
      </c>
      <c r="D4382" t="s">
        <v>2123</v>
      </c>
      <c r="E4382" t="s">
        <v>652</v>
      </c>
      <c r="F4382" t="str">
        <f>VLOOKUP(orders[[#This Row],[product_id]],Products!A:C,3,0)</f>
        <v>Appliances</v>
      </c>
      <c r="G4382">
        <v>2</v>
      </c>
      <c r="H4382" s="6">
        <v>9.2459077157237016E-2</v>
      </c>
      <c r="I4382" s="2">
        <f>VLOOKUP($E4382,
Products!$A$1:$F$201,MATCH(Orders!I$1,Products!$A$1:$F$1,0),0)</f>
        <v>6387.3122916387983</v>
      </c>
      <c r="J4382" s="2">
        <f>VLOOKUP($E4382,
Products!$A$1:$F$201,MATCH(Orders!J$1,Products!$A$1:$F$1,0),0)</f>
        <v>4880.3517286187262</v>
      </c>
    </row>
    <row r="4383" spans="1:10">
      <c r="A4383">
        <v>4382</v>
      </c>
      <c r="B4383" s="4">
        <v>45134</v>
      </c>
      <c r="C4383" s="10">
        <f>DATE(YEAR(orders[[#This Row],[order_date]]), MONTH(orders[[#This Row],[order_date]]), 1)</f>
        <v>45108</v>
      </c>
      <c r="D4383" t="s">
        <v>724</v>
      </c>
      <c r="E4383" t="s">
        <v>685</v>
      </c>
      <c r="F4383" t="str">
        <f>VLOOKUP(orders[[#This Row],[product_id]],Products!A:C,3,0)</f>
        <v>Electronics</v>
      </c>
      <c r="G4383">
        <v>2</v>
      </c>
      <c r="H4383" s="6">
        <v>0.18854667720172932</v>
      </c>
      <c r="I4383" s="2">
        <f>VLOOKUP($E4383,
Products!$A$1:$F$201,MATCH(Orders!I$1,Products!$A$1:$F$1,0),0)</f>
        <v>30011.61348468516</v>
      </c>
      <c r="J4383" s="2">
        <f>VLOOKUP($E4383,
Products!$A$1:$F$201,MATCH(Orders!J$1,Products!$A$1:$F$1,0),0)</f>
        <v>20796.213094008199</v>
      </c>
    </row>
    <row r="4384" spans="1:10">
      <c r="A4384">
        <v>4383</v>
      </c>
      <c r="B4384" s="4">
        <v>45059</v>
      </c>
      <c r="C4384" s="10">
        <f>DATE(YEAR(orders[[#This Row],[order_date]]), MONTH(orders[[#This Row],[order_date]]), 1)</f>
        <v>45047</v>
      </c>
      <c r="D4384" t="s">
        <v>2581</v>
      </c>
      <c r="E4384" t="s">
        <v>695</v>
      </c>
      <c r="F4384" t="str">
        <f>VLOOKUP(orders[[#This Row],[product_id]],Products!A:C,3,0)</f>
        <v>Electronics</v>
      </c>
      <c r="G4384">
        <v>3</v>
      </c>
      <c r="H4384" s="6">
        <v>0.15599854075006292</v>
      </c>
      <c r="I4384" s="2">
        <f>VLOOKUP($E4384,
Products!$A$1:$F$201,MATCH(Orders!I$1,Products!$A$1:$F$1,0),0)</f>
        <v>2716.2219891886762</v>
      </c>
      <c r="J4384" s="2">
        <f>VLOOKUP($E4384,
Products!$A$1:$F$201,MATCH(Orders!J$1,Products!$A$1:$F$1,0),0)</f>
        <v>2045.0534052982539</v>
      </c>
    </row>
    <row r="4385" spans="1:10">
      <c r="A4385">
        <v>4384</v>
      </c>
      <c r="B4385" s="4">
        <v>45295</v>
      </c>
      <c r="C4385" s="10">
        <f>DATE(YEAR(orders[[#This Row],[order_date]]), MONTH(orders[[#This Row],[order_date]]), 1)</f>
        <v>45292</v>
      </c>
      <c r="D4385" t="s">
        <v>3358</v>
      </c>
      <c r="E4385" t="s">
        <v>633</v>
      </c>
      <c r="F4385" t="str">
        <f>VLOOKUP(orders[[#This Row],[product_id]],Products!A:C,3,0)</f>
        <v>Appliances</v>
      </c>
      <c r="G4385">
        <v>1</v>
      </c>
      <c r="H4385" s="6">
        <v>5.5703858887209703E-2</v>
      </c>
      <c r="I4385" s="2">
        <f>VLOOKUP($E4385,
Products!$A$1:$F$201,MATCH(Orders!I$1,Products!$A$1:$F$1,0),0)</f>
        <v>2361.4162937319088</v>
      </c>
      <c r="J4385" s="2">
        <f>VLOOKUP($E4385,
Products!$A$1:$F$201,MATCH(Orders!J$1,Products!$A$1:$F$1,0),0)</f>
        <v>1552.5536411429621</v>
      </c>
    </row>
    <row r="4386" spans="1:10">
      <c r="A4386">
        <v>4385</v>
      </c>
      <c r="B4386" s="4">
        <v>45349</v>
      </c>
      <c r="C4386" s="10">
        <f>DATE(YEAR(orders[[#This Row],[order_date]]), MONTH(orders[[#This Row],[order_date]]), 1)</f>
        <v>45323</v>
      </c>
      <c r="D4386" t="s">
        <v>4506</v>
      </c>
      <c r="E4386" t="s">
        <v>682</v>
      </c>
      <c r="F4386" t="str">
        <f>VLOOKUP(orders[[#This Row],[product_id]],Products!A:C,3,0)</f>
        <v>Electronics</v>
      </c>
      <c r="G4386">
        <v>2</v>
      </c>
      <c r="H4386" s="6">
        <v>0.14888926293947902</v>
      </c>
      <c r="I4386" s="2">
        <f>VLOOKUP($E4386,
Products!$A$1:$F$201,MATCH(Orders!I$1,Products!$A$1:$F$1,0),0)</f>
        <v>32533.33990892916</v>
      </c>
      <c r="J4386" s="2">
        <f>VLOOKUP($E4386,
Products!$A$1:$F$201,MATCH(Orders!J$1,Products!$A$1:$F$1,0),0)</f>
        <v>22734.712471507952</v>
      </c>
    </row>
    <row r="4387" spans="1:10">
      <c r="A4387">
        <v>4386</v>
      </c>
      <c r="B4387" s="4">
        <v>45959</v>
      </c>
      <c r="C4387" s="10">
        <f>DATE(YEAR(orders[[#This Row],[order_date]]), MONTH(orders[[#This Row],[order_date]]), 1)</f>
        <v>45931</v>
      </c>
      <c r="D4387" t="s">
        <v>1170</v>
      </c>
      <c r="E4387" t="s">
        <v>583</v>
      </c>
      <c r="F4387" t="str">
        <f>VLOOKUP(orders[[#This Row],[product_id]],Products!A:C,3,0)</f>
        <v>Electronics</v>
      </c>
      <c r="G4387">
        <v>1</v>
      </c>
      <c r="H4387" s="6">
        <v>0.20682017755663376</v>
      </c>
      <c r="I4387" s="2">
        <f>VLOOKUP($E4387,
Products!$A$1:$F$201,MATCH(Orders!I$1,Products!$A$1:$F$1,0),0)</f>
        <v>22677.574574249091</v>
      </c>
      <c r="J4387" s="2">
        <f>VLOOKUP($E4387,
Products!$A$1:$F$201,MATCH(Orders!J$1,Products!$A$1:$F$1,0),0)</f>
        <v>16593.91273362303</v>
      </c>
    </row>
    <row r="4388" spans="1:10">
      <c r="A4388">
        <v>4387</v>
      </c>
      <c r="B4388" s="4">
        <v>45170</v>
      </c>
      <c r="C4388" s="10">
        <f>DATE(YEAR(orders[[#This Row],[order_date]]), MONTH(orders[[#This Row],[order_date]]), 1)</f>
        <v>45170</v>
      </c>
      <c r="D4388" t="s">
        <v>1396</v>
      </c>
      <c r="E4388" t="s">
        <v>644</v>
      </c>
      <c r="F4388" t="str">
        <f>VLOOKUP(orders[[#This Row],[product_id]],Products!A:C,3,0)</f>
        <v>Appliances</v>
      </c>
      <c r="G4388">
        <v>1</v>
      </c>
      <c r="H4388" s="6">
        <v>5.0096657456363478E-2</v>
      </c>
      <c r="I4388" s="2">
        <f>VLOOKUP($E4388,
Products!$A$1:$F$201,MATCH(Orders!I$1,Products!$A$1:$F$1,0),0)</f>
        <v>2076.3860361463489</v>
      </c>
      <c r="J4388" s="2">
        <f>VLOOKUP($E4388,
Products!$A$1:$F$201,MATCH(Orders!J$1,Products!$A$1:$F$1,0),0)</f>
        <v>1496.280632568785</v>
      </c>
    </row>
    <row r="4389" spans="1:10">
      <c r="A4389">
        <v>4388</v>
      </c>
      <c r="B4389" s="4">
        <v>45708</v>
      </c>
      <c r="C4389" s="10">
        <f>DATE(YEAR(orders[[#This Row],[order_date]]), MONTH(orders[[#This Row],[order_date]]), 1)</f>
        <v>45689</v>
      </c>
      <c r="D4389" t="s">
        <v>1716</v>
      </c>
      <c r="E4389" t="s">
        <v>551</v>
      </c>
      <c r="F4389" t="str">
        <f>VLOOKUP(orders[[#This Row],[product_id]],Products!A:C,3,0)</f>
        <v>Appliances</v>
      </c>
      <c r="G4389">
        <v>1</v>
      </c>
      <c r="H4389" s="6">
        <v>0.11141281861058495</v>
      </c>
      <c r="I4389" s="2">
        <f>VLOOKUP($E4389,
Products!$A$1:$F$201,MATCH(Orders!I$1,Products!$A$1:$F$1,0),0)</f>
        <v>5988.538916083141</v>
      </c>
      <c r="J4389" s="2">
        <f>VLOOKUP($E4389,
Products!$A$1:$F$201,MATCH(Orders!J$1,Products!$A$1:$F$1,0),0)</f>
        <v>4180.5955033056744</v>
      </c>
    </row>
    <row r="4390" spans="1:10">
      <c r="A4390">
        <v>4389</v>
      </c>
      <c r="B4390" s="4">
        <v>45550</v>
      </c>
      <c r="C4390" s="10">
        <f>DATE(YEAR(orders[[#This Row],[order_date]]), MONTH(orders[[#This Row],[order_date]]), 1)</f>
        <v>45536</v>
      </c>
      <c r="D4390" t="s">
        <v>4686</v>
      </c>
      <c r="E4390" t="s">
        <v>574</v>
      </c>
      <c r="F4390" t="str">
        <f>VLOOKUP(orders[[#This Row],[product_id]],Products!A:C,3,0)</f>
        <v>Electronics</v>
      </c>
      <c r="G4390">
        <v>1</v>
      </c>
      <c r="H4390" s="6">
        <v>0.18638626678952841</v>
      </c>
      <c r="I4390" s="2">
        <f>VLOOKUP($E4390,
Products!$A$1:$F$201,MATCH(Orders!I$1,Products!$A$1:$F$1,0),0)</f>
        <v>30824.427673567101</v>
      </c>
      <c r="J4390" s="2">
        <f>VLOOKUP($E4390,
Products!$A$1:$F$201,MATCH(Orders!J$1,Products!$A$1:$F$1,0),0)</f>
        <v>20473.07476940487</v>
      </c>
    </row>
    <row r="4391" spans="1:10">
      <c r="A4391">
        <v>4390</v>
      </c>
      <c r="B4391" s="4">
        <v>45493</v>
      </c>
      <c r="C4391" s="10">
        <f>DATE(YEAR(orders[[#This Row],[order_date]]), MONTH(orders[[#This Row],[order_date]]), 1)</f>
        <v>45474</v>
      </c>
      <c r="D4391" t="s">
        <v>1920</v>
      </c>
      <c r="E4391" t="s">
        <v>550</v>
      </c>
      <c r="F4391" t="str">
        <f>VLOOKUP(orders[[#This Row],[product_id]],Products!A:C,3,0)</f>
        <v>Electronics</v>
      </c>
      <c r="G4391">
        <v>2</v>
      </c>
      <c r="H4391" s="6">
        <v>0.24538018409990056</v>
      </c>
      <c r="I4391" s="2">
        <f>VLOOKUP($E4391,
Products!$A$1:$F$201,MATCH(Orders!I$1,Products!$A$1:$F$1,0),0)</f>
        <v>21928.70634496431</v>
      </c>
      <c r="J4391" s="2">
        <f>VLOOKUP($E4391,
Products!$A$1:$F$201,MATCH(Orders!J$1,Products!$A$1:$F$1,0),0)</f>
        <v>17227.037321653719</v>
      </c>
    </row>
    <row r="4392" spans="1:10">
      <c r="A4392">
        <v>4391</v>
      </c>
      <c r="B4392" s="4">
        <v>45453</v>
      </c>
      <c r="C4392" s="10">
        <f>DATE(YEAR(orders[[#This Row],[order_date]]), MONTH(orders[[#This Row],[order_date]]), 1)</f>
        <v>45444</v>
      </c>
      <c r="D4392" t="s">
        <v>2222</v>
      </c>
      <c r="E4392" t="s">
        <v>600</v>
      </c>
      <c r="F4392" t="str">
        <f>VLOOKUP(orders[[#This Row],[product_id]],Products!A:C,3,0)</f>
        <v>Electronics</v>
      </c>
      <c r="G4392">
        <v>3</v>
      </c>
      <c r="H4392" s="6">
        <v>0.19627116417926957</v>
      </c>
      <c r="I4392" s="2">
        <f>VLOOKUP($E4392,
Products!$A$1:$F$201,MATCH(Orders!I$1,Products!$A$1:$F$1,0),0)</f>
        <v>2556.7009232610858</v>
      </c>
      <c r="J4392" s="2">
        <f>VLOOKUP($E4392,
Products!$A$1:$F$201,MATCH(Orders!J$1,Products!$A$1:$F$1,0),0)</f>
        <v>2002.3128715328869</v>
      </c>
    </row>
    <row r="4393" spans="1:10">
      <c r="A4393">
        <v>4392</v>
      </c>
      <c r="B4393" s="4">
        <v>44963</v>
      </c>
      <c r="C4393" s="10">
        <f>DATE(YEAR(orders[[#This Row],[order_date]]), MONTH(orders[[#This Row],[order_date]]), 1)</f>
        <v>44958</v>
      </c>
      <c r="D4393" t="s">
        <v>4689</v>
      </c>
      <c r="E4393" t="s">
        <v>613</v>
      </c>
      <c r="F4393" t="str">
        <f>VLOOKUP(orders[[#This Row],[product_id]],Products!A:C,3,0)</f>
        <v>Appliances</v>
      </c>
      <c r="G4393">
        <v>1</v>
      </c>
      <c r="H4393" s="6">
        <v>0.12921096435172211</v>
      </c>
      <c r="I4393" s="2">
        <f>VLOOKUP($E4393,
Products!$A$1:$F$201,MATCH(Orders!I$1,Products!$A$1:$F$1,0),0)</f>
        <v>6365.2492969652412</v>
      </c>
      <c r="J4393" s="2">
        <f>VLOOKUP($E4393,
Products!$A$1:$F$201,MATCH(Orders!J$1,Products!$A$1:$F$1,0),0)</f>
        <v>4174.927496964433</v>
      </c>
    </row>
    <row r="4394" spans="1:10">
      <c r="A4394">
        <v>4393</v>
      </c>
      <c r="B4394" s="4">
        <v>45104</v>
      </c>
      <c r="C4394" s="10">
        <f>DATE(YEAR(orders[[#This Row],[order_date]]), MONTH(orders[[#This Row],[order_date]]), 1)</f>
        <v>45078</v>
      </c>
      <c r="D4394" t="s">
        <v>3767</v>
      </c>
      <c r="E4394" t="s">
        <v>563</v>
      </c>
      <c r="F4394" t="str">
        <f>VLOOKUP(orders[[#This Row],[product_id]],Products!A:C,3,0)</f>
        <v>Electronics</v>
      </c>
      <c r="G4394">
        <v>1</v>
      </c>
      <c r="H4394" s="6">
        <v>0.14783325105466211</v>
      </c>
      <c r="I4394" s="2">
        <f>VLOOKUP($E4394,
Products!$A$1:$F$201,MATCH(Orders!I$1,Products!$A$1:$F$1,0),0)</f>
        <v>2267.1489506516559</v>
      </c>
      <c r="J4394" s="2">
        <f>VLOOKUP($E4394,
Products!$A$1:$F$201,MATCH(Orders!J$1,Products!$A$1:$F$1,0),0)</f>
        <v>1538.7671398485211</v>
      </c>
    </row>
    <row r="4395" spans="1:10">
      <c r="A4395">
        <v>4394</v>
      </c>
      <c r="B4395" s="4">
        <v>45565</v>
      </c>
      <c r="C4395" s="10">
        <f>DATE(YEAR(orders[[#This Row],[order_date]]), MONTH(orders[[#This Row],[order_date]]), 1)</f>
        <v>45536</v>
      </c>
      <c r="D4395" t="s">
        <v>868</v>
      </c>
      <c r="E4395" t="s">
        <v>665</v>
      </c>
      <c r="F4395" t="str">
        <f>VLOOKUP(orders[[#This Row],[product_id]],Products!A:C,3,0)</f>
        <v>Electronics</v>
      </c>
      <c r="G4395">
        <v>1</v>
      </c>
      <c r="H4395" s="6">
        <v>0.16295510234452115</v>
      </c>
      <c r="I4395" s="2">
        <f>VLOOKUP($E4395,
Products!$A$1:$F$201,MATCH(Orders!I$1,Products!$A$1:$F$1,0),0)</f>
        <v>2381.208040848107</v>
      </c>
      <c r="J4395" s="2">
        <f>VLOOKUP($E4395,
Products!$A$1:$F$201,MATCH(Orders!J$1,Products!$A$1:$F$1,0),0)</f>
        <v>1615.320210979525</v>
      </c>
    </row>
    <row r="4396" spans="1:10">
      <c r="A4396">
        <v>4395</v>
      </c>
      <c r="B4396" s="4">
        <v>45778</v>
      </c>
      <c r="C4396" s="10">
        <f>DATE(YEAR(orders[[#This Row],[order_date]]), MONTH(orders[[#This Row],[order_date]]), 1)</f>
        <v>45778</v>
      </c>
      <c r="D4396" t="s">
        <v>2341</v>
      </c>
      <c r="E4396" t="s">
        <v>620</v>
      </c>
      <c r="F4396" t="str">
        <f>VLOOKUP(orders[[#This Row],[product_id]],Products!A:C,3,0)</f>
        <v>Electronics</v>
      </c>
      <c r="G4396">
        <v>2</v>
      </c>
      <c r="H4396" s="6">
        <v>0.21102606019574738</v>
      </c>
      <c r="I4396" s="2">
        <f>VLOOKUP($E4396,
Products!$A$1:$F$201,MATCH(Orders!I$1,Products!$A$1:$F$1,0),0)</f>
        <v>23669.635851452331</v>
      </c>
      <c r="J4396" s="2">
        <f>VLOOKUP($E4396,
Products!$A$1:$F$201,MATCH(Orders!J$1,Products!$A$1:$F$1,0),0)</f>
        <v>17880.752220874681</v>
      </c>
    </row>
    <row r="4397" spans="1:10">
      <c r="A4397">
        <v>4396</v>
      </c>
      <c r="B4397" s="4">
        <v>44998</v>
      </c>
      <c r="C4397" s="10">
        <f>DATE(YEAR(orders[[#This Row],[order_date]]), MONTH(orders[[#This Row],[order_date]]), 1)</f>
        <v>44986</v>
      </c>
      <c r="D4397" t="s">
        <v>3452</v>
      </c>
      <c r="E4397" t="s">
        <v>515</v>
      </c>
      <c r="F4397" t="str">
        <f>VLOOKUP(orders[[#This Row],[product_id]],Products!A:C,3,0)</f>
        <v>Appliances</v>
      </c>
      <c r="G4397">
        <v>1</v>
      </c>
      <c r="H4397" s="6">
        <v>0.14200085739826285</v>
      </c>
      <c r="I4397" s="2">
        <f>VLOOKUP($E4397,
Products!$A$1:$F$201,MATCH(Orders!I$1,Products!$A$1:$F$1,0),0)</f>
        <v>2136.8180837738519</v>
      </c>
      <c r="J4397" s="2">
        <f>VLOOKUP($E4397,
Products!$A$1:$F$201,MATCH(Orders!J$1,Products!$A$1:$F$1,0),0)</f>
        <v>1689.48738136013</v>
      </c>
    </row>
    <row r="4398" spans="1:10">
      <c r="A4398">
        <v>4397</v>
      </c>
      <c r="B4398" s="4">
        <v>45278</v>
      </c>
      <c r="C4398" s="10">
        <f>DATE(YEAR(orders[[#This Row],[order_date]]), MONTH(orders[[#This Row],[order_date]]), 1)</f>
        <v>45261</v>
      </c>
      <c r="D4398" t="s">
        <v>1000</v>
      </c>
      <c r="E4398" t="s">
        <v>646</v>
      </c>
      <c r="F4398" t="str">
        <f>VLOOKUP(orders[[#This Row],[product_id]],Products!A:C,3,0)</f>
        <v>Electronics</v>
      </c>
      <c r="G4398">
        <v>1</v>
      </c>
      <c r="H4398" s="6">
        <v>0.19886586216342159</v>
      </c>
      <c r="I4398" s="2">
        <f>VLOOKUP($E4398,
Products!$A$1:$F$201,MATCH(Orders!I$1,Products!$A$1:$F$1,0),0)</f>
        <v>18424.12750052143</v>
      </c>
      <c r="J4398" s="2">
        <f>VLOOKUP($E4398,
Products!$A$1:$F$201,MATCH(Orders!J$1,Products!$A$1:$F$1,0),0)</f>
        <v>14575.25356690323</v>
      </c>
    </row>
    <row r="4399" spans="1:10">
      <c r="A4399">
        <v>4398</v>
      </c>
      <c r="B4399" s="4">
        <v>45549</v>
      </c>
      <c r="C4399" s="10">
        <f>DATE(YEAR(orders[[#This Row],[order_date]]), MONTH(orders[[#This Row],[order_date]]), 1)</f>
        <v>45536</v>
      </c>
      <c r="D4399" t="s">
        <v>1284</v>
      </c>
      <c r="E4399" t="s">
        <v>616</v>
      </c>
      <c r="F4399" t="str">
        <f>VLOOKUP(orders[[#This Row],[product_id]],Products!A:C,3,0)</f>
        <v>Electronics</v>
      </c>
      <c r="G4399">
        <v>2</v>
      </c>
      <c r="H4399" s="6">
        <v>0.22592423807052711</v>
      </c>
      <c r="I4399" s="2">
        <f>VLOOKUP($E4399,
Products!$A$1:$F$201,MATCH(Orders!I$1,Products!$A$1:$F$1,0),0)</f>
        <v>12172.554053901489</v>
      </c>
      <c r="J4399" s="2">
        <f>VLOOKUP($E4399,
Products!$A$1:$F$201,MATCH(Orders!J$1,Products!$A$1:$F$1,0),0)</f>
        <v>9644.7702288148557</v>
      </c>
    </row>
    <row r="4400" spans="1:10">
      <c r="A4400">
        <v>4399</v>
      </c>
      <c r="B4400" s="4">
        <v>45031</v>
      </c>
      <c r="C4400" s="10">
        <f>DATE(YEAR(orders[[#This Row],[order_date]]), MONTH(orders[[#This Row],[order_date]]), 1)</f>
        <v>45017</v>
      </c>
      <c r="D4400" t="s">
        <v>3850</v>
      </c>
      <c r="E4400" t="s">
        <v>518</v>
      </c>
      <c r="F4400" t="str">
        <f>VLOOKUP(orders[[#This Row],[product_id]],Products!A:C,3,0)</f>
        <v>Electronics</v>
      </c>
      <c r="G4400">
        <v>3</v>
      </c>
      <c r="H4400" s="6">
        <v>0.11565070642196802</v>
      </c>
      <c r="I4400" s="2">
        <f>VLOOKUP($E4400,
Products!$A$1:$F$201,MATCH(Orders!I$1,Products!$A$1:$F$1,0),0)</f>
        <v>23393.890826127132</v>
      </c>
      <c r="J4400" s="2">
        <f>VLOOKUP($E4400,
Products!$A$1:$F$201,MATCH(Orders!J$1,Products!$A$1:$F$1,0),0)</f>
        <v>16064.756531016081</v>
      </c>
    </row>
    <row r="4401" spans="1:10">
      <c r="A4401">
        <v>4400</v>
      </c>
      <c r="B4401" s="4">
        <v>45147</v>
      </c>
      <c r="C4401" s="10">
        <f>DATE(YEAR(orders[[#This Row],[order_date]]), MONTH(orders[[#This Row],[order_date]]), 1)</f>
        <v>45139</v>
      </c>
      <c r="D4401" t="s">
        <v>2473</v>
      </c>
      <c r="E4401" t="s">
        <v>541</v>
      </c>
      <c r="F4401" t="str">
        <f>VLOOKUP(orders[[#This Row],[product_id]],Products!A:C,3,0)</f>
        <v>Appliances</v>
      </c>
      <c r="G4401">
        <v>2</v>
      </c>
      <c r="H4401" s="6">
        <v>0.1174904170298376</v>
      </c>
      <c r="I4401" s="2">
        <f>VLOOKUP($E4401,
Products!$A$1:$F$201,MATCH(Orders!I$1,Products!$A$1:$F$1,0),0)</f>
        <v>2390.3651642386908</v>
      </c>
      <c r="J4401" s="2">
        <f>VLOOKUP($E4401,
Products!$A$1:$F$201,MATCH(Orders!J$1,Products!$A$1:$F$1,0),0)</f>
        <v>1655.7504783617919</v>
      </c>
    </row>
    <row r="4402" spans="1:10">
      <c r="A4402">
        <v>4401</v>
      </c>
      <c r="B4402" s="4">
        <v>45789</v>
      </c>
      <c r="C4402" s="10">
        <f>DATE(YEAR(orders[[#This Row],[order_date]]), MONTH(orders[[#This Row],[order_date]]), 1)</f>
        <v>45778</v>
      </c>
      <c r="D4402" t="s">
        <v>3454</v>
      </c>
      <c r="E4402" t="s">
        <v>591</v>
      </c>
      <c r="F4402" t="str">
        <f>VLOOKUP(orders[[#This Row],[product_id]],Products!A:C,3,0)</f>
        <v>Appliances</v>
      </c>
      <c r="G4402">
        <v>3</v>
      </c>
      <c r="H4402" s="6">
        <v>6.4937473753154271E-2</v>
      </c>
      <c r="I4402" s="2">
        <f>VLOOKUP($E4402,
Products!$A$1:$F$201,MATCH(Orders!I$1,Products!$A$1:$F$1,0),0)</f>
        <v>5828.0678031706884</v>
      </c>
      <c r="J4402" s="2">
        <f>VLOOKUP($E4402,
Products!$A$1:$F$201,MATCH(Orders!J$1,Products!$A$1:$F$1,0),0)</f>
        <v>3928.741316454903</v>
      </c>
    </row>
    <row r="4403" spans="1:10">
      <c r="A4403">
        <v>4402</v>
      </c>
      <c r="B4403" s="4">
        <v>45444</v>
      </c>
      <c r="C4403" s="10">
        <f>DATE(YEAR(orders[[#This Row],[order_date]]), MONTH(orders[[#This Row],[order_date]]), 1)</f>
        <v>45444</v>
      </c>
      <c r="D4403" t="s">
        <v>2291</v>
      </c>
      <c r="E4403" t="s">
        <v>633</v>
      </c>
      <c r="F4403" t="str">
        <f>VLOOKUP(orders[[#This Row],[product_id]],Products!A:C,3,0)</f>
        <v>Appliances</v>
      </c>
      <c r="G4403">
        <v>2</v>
      </c>
      <c r="H4403" s="6">
        <v>0.10985568308670753</v>
      </c>
      <c r="I4403" s="2">
        <f>VLOOKUP($E4403,
Products!$A$1:$F$201,MATCH(Orders!I$1,Products!$A$1:$F$1,0),0)</f>
        <v>2361.4162937319088</v>
      </c>
      <c r="J4403" s="2">
        <f>VLOOKUP($E4403,
Products!$A$1:$F$201,MATCH(Orders!J$1,Products!$A$1:$F$1,0),0)</f>
        <v>1552.5536411429621</v>
      </c>
    </row>
    <row r="4404" spans="1:10">
      <c r="A4404">
        <v>4403</v>
      </c>
      <c r="B4404" s="4">
        <v>45225</v>
      </c>
      <c r="C4404" s="10">
        <f>DATE(YEAR(orders[[#This Row],[order_date]]), MONTH(orders[[#This Row],[order_date]]), 1)</f>
        <v>45200</v>
      </c>
      <c r="D4404" t="s">
        <v>4086</v>
      </c>
      <c r="E4404" t="s">
        <v>627</v>
      </c>
      <c r="F4404" t="str">
        <f>VLOOKUP(orders[[#This Row],[product_id]],Products!A:C,3,0)</f>
        <v>Electronics</v>
      </c>
      <c r="G4404">
        <v>3</v>
      </c>
      <c r="H4404" s="6">
        <v>0.24341003767665725</v>
      </c>
      <c r="I4404" s="2">
        <f>VLOOKUP($E4404,
Products!$A$1:$F$201,MATCH(Orders!I$1,Products!$A$1:$F$1,0),0)</f>
        <v>21043.736386381101</v>
      </c>
      <c r="J4404" s="2">
        <f>VLOOKUP($E4404,
Products!$A$1:$F$201,MATCH(Orders!J$1,Products!$A$1:$F$1,0),0)</f>
        <v>14357.858783760659</v>
      </c>
    </row>
    <row r="4405" spans="1:10">
      <c r="A4405">
        <v>4404</v>
      </c>
      <c r="B4405" s="4">
        <v>45787</v>
      </c>
      <c r="C4405" s="10">
        <f>DATE(YEAR(orders[[#This Row],[order_date]]), MONTH(orders[[#This Row],[order_date]]), 1)</f>
        <v>45778</v>
      </c>
      <c r="D4405" t="s">
        <v>3055</v>
      </c>
      <c r="E4405" t="s">
        <v>652</v>
      </c>
      <c r="F4405" t="str">
        <f>VLOOKUP(orders[[#This Row],[product_id]],Products!A:C,3,0)</f>
        <v>Appliances</v>
      </c>
      <c r="G4405">
        <v>3</v>
      </c>
      <c r="H4405" s="6">
        <v>8.0966762917945856E-2</v>
      </c>
      <c r="I4405" s="2">
        <f>VLOOKUP($E4405,
Products!$A$1:$F$201,MATCH(Orders!I$1,Products!$A$1:$F$1,0),0)</f>
        <v>6387.3122916387983</v>
      </c>
      <c r="J4405" s="2">
        <f>VLOOKUP($E4405,
Products!$A$1:$F$201,MATCH(Orders!J$1,Products!$A$1:$F$1,0),0)</f>
        <v>4880.3517286187262</v>
      </c>
    </row>
    <row r="4406" spans="1:10">
      <c r="A4406">
        <v>4405</v>
      </c>
      <c r="B4406" s="4">
        <v>44968</v>
      </c>
      <c r="C4406" s="10">
        <f>DATE(YEAR(orders[[#This Row],[order_date]]), MONTH(orders[[#This Row],[order_date]]), 1)</f>
        <v>44958</v>
      </c>
      <c r="D4406" t="s">
        <v>2037</v>
      </c>
      <c r="E4406" t="s">
        <v>623</v>
      </c>
      <c r="F4406" t="str">
        <f>VLOOKUP(orders[[#This Row],[product_id]],Products!A:C,3,0)</f>
        <v>Electronics</v>
      </c>
      <c r="G4406">
        <v>1</v>
      </c>
      <c r="H4406" s="6">
        <v>0.16435323547810129</v>
      </c>
      <c r="I4406" s="2">
        <f>VLOOKUP($E4406,
Products!$A$1:$F$201,MATCH(Orders!I$1,Products!$A$1:$F$1,0),0)</f>
        <v>27422.76406600175</v>
      </c>
      <c r="J4406" s="2">
        <f>VLOOKUP($E4406,
Products!$A$1:$F$201,MATCH(Orders!J$1,Products!$A$1:$F$1,0),0)</f>
        <v>18707.390708641691</v>
      </c>
    </row>
    <row r="4407" spans="1:10">
      <c r="A4407">
        <v>4406</v>
      </c>
      <c r="B4407" s="4">
        <v>45697</v>
      </c>
      <c r="C4407" s="10">
        <f>DATE(YEAR(orders[[#This Row],[order_date]]), MONTH(orders[[#This Row],[order_date]]), 1)</f>
        <v>45689</v>
      </c>
      <c r="D4407" t="s">
        <v>2877</v>
      </c>
      <c r="E4407" t="s">
        <v>640</v>
      </c>
      <c r="F4407" t="str">
        <f>VLOOKUP(orders[[#This Row],[product_id]],Products!A:C,3,0)</f>
        <v>Electronics</v>
      </c>
      <c r="G4407">
        <v>2</v>
      </c>
      <c r="H4407" s="6">
        <v>0.13940236554989907</v>
      </c>
      <c r="I4407" s="2">
        <f>VLOOKUP($E4407,
Products!$A$1:$F$201,MATCH(Orders!I$1,Products!$A$1:$F$1,0),0)</f>
        <v>28588.897930669911</v>
      </c>
      <c r="J4407" s="2">
        <f>VLOOKUP($E4407,
Products!$A$1:$F$201,MATCH(Orders!J$1,Products!$A$1:$F$1,0),0)</f>
        <v>20681.16336734363</v>
      </c>
    </row>
    <row r="4408" spans="1:10">
      <c r="A4408">
        <v>4407</v>
      </c>
      <c r="B4408" s="4">
        <v>45823</v>
      </c>
      <c r="C4408" s="10">
        <f>DATE(YEAR(orders[[#This Row],[order_date]]), MONTH(orders[[#This Row],[order_date]]), 1)</f>
        <v>45809</v>
      </c>
      <c r="D4408" t="s">
        <v>3422</v>
      </c>
      <c r="E4408" t="s">
        <v>520</v>
      </c>
      <c r="F4408" t="str">
        <f>VLOOKUP(orders[[#This Row],[product_id]],Products!A:C,3,0)</f>
        <v>Electronics</v>
      </c>
      <c r="G4408">
        <v>2</v>
      </c>
      <c r="H4408" s="6">
        <v>0.14906591134822916</v>
      </c>
      <c r="I4408" s="2">
        <f>VLOOKUP($E4408,
Products!$A$1:$F$201,MATCH(Orders!I$1,Products!$A$1:$F$1,0),0)</f>
        <v>19053.584916305819</v>
      </c>
      <c r="J4408" s="2">
        <f>VLOOKUP($E4408,
Products!$A$1:$F$201,MATCH(Orders!J$1,Products!$A$1:$F$1,0),0)</f>
        <v>13248.74841276826</v>
      </c>
    </row>
    <row r="4409" spans="1:10">
      <c r="A4409">
        <v>4408</v>
      </c>
      <c r="B4409" s="4">
        <v>45418</v>
      </c>
      <c r="C4409" s="10">
        <f>DATE(YEAR(orders[[#This Row],[order_date]]), MONTH(orders[[#This Row],[order_date]]), 1)</f>
        <v>45413</v>
      </c>
      <c r="D4409" t="s">
        <v>4038</v>
      </c>
      <c r="E4409" t="s">
        <v>586</v>
      </c>
      <c r="F4409" t="str">
        <f>VLOOKUP(orders[[#This Row],[product_id]],Products!A:C,3,0)</f>
        <v>Appliances</v>
      </c>
      <c r="G4409">
        <v>1</v>
      </c>
      <c r="H4409" s="6">
        <v>5.0468901486075413E-2</v>
      </c>
      <c r="I4409" s="2">
        <f>VLOOKUP($E4409,
Products!$A$1:$F$201,MATCH(Orders!I$1,Products!$A$1:$F$1,0),0)</f>
        <v>22928.971424497449</v>
      </c>
      <c r="J4409" s="2">
        <f>VLOOKUP($E4409,
Products!$A$1:$F$201,MATCH(Orders!J$1,Products!$A$1:$F$1,0),0)</f>
        <v>17801.356740692991</v>
      </c>
    </row>
    <row r="4410" spans="1:10">
      <c r="A4410">
        <v>4409</v>
      </c>
      <c r="B4410" s="4">
        <v>45997</v>
      </c>
      <c r="C4410" s="10">
        <f>DATE(YEAR(orders[[#This Row],[order_date]]), MONTH(orders[[#This Row],[order_date]]), 1)</f>
        <v>45992</v>
      </c>
      <c r="D4410" t="s">
        <v>900</v>
      </c>
      <c r="E4410" t="s">
        <v>551</v>
      </c>
      <c r="F4410" t="str">
        <f>VLOOKUP(orders[[#This Row],[product_id]],Products!A:C,3,0)</f>
        <v>Appliances</v>
      </c>
      <c r="G4410">
        <v>1</v>
      </c>
      <c r="H4410" s="6">
        <v>0.10311864190137068</v>
      </c>
      <c r="I4410" s="2">
        <f>VLOOKUP($E4410,
Products!$A$1:$F$201,MATCH(Orders!I$1,Products!$A$1:$F$1,0),0)</f>
        <v>5988.538916083141</v>
      </c>
      <c r="J4410" s="2">
        <f>VLOOKUP($E4410,
Products!$A$1:$F$201,MATCH(Orders!J$1,Products!$A$1:$F$1,0),0)</f>
        <v>4180.5955033056744</v>
      </c>
    </row>
    <row r="4411" spans="1:10">
      <c r="A4411">
        <v>4410</v>
      </c>
      <c r="B4411" s="4">
        <v>45011</v>
      </c>
      <c r="C4411" s="10">
        <f>DATE(YEAR(orders[[#This Row],[order_date]]), MONTH(orders[[#This Row],[order_date]]), 1)</f>
        <v>44986</v>
      </c>
      <c r="D4411" t="s">
        <v>1547</v>
      </c>
      <c r="E4411" t="s">
        <v>553</v>
      </c>
      <c r="F4411" t="str">
        <f>VLOOKUP(orders[[#This Row],[product_id]],Products!A:C,3,0)</f>
        <v>Electronics</v>
      </c>
      <c r="G4411">
        <v>1</v>
      </c>
      <c r="H4411" s="6">
        <v>0.10943467155435435</v>
      </c>
      <c r="I4411" s="2">
        <f>VLOOKUP($E4411,
Products!$A$1:$F$201,MATCH(Orders!I$1,Products!$A$1:$F$1,0),0)</f>
        <v>19089.562478947992</v>
      </c>
      <c r="J4411" s="2">
        <f>VLOOKUP($E4411,
Products!$A$1:$F$201,MATCH(Orders!J$1,Products!$A$1:$F$1,0),0)</f>
        <v>12552.840439332171</v>
      </c>
    </row>
    <row r="4412" spans="1:10">
      <c r="A4412">
        <v>4411</v>
      </c>
      <c r="B4412" s="4">
        <v>46008</v>
      </c>
      <c r="C4412" s="10">
        <f>DATE(YEAR(orders[[#This Row],[order_date]]), MONTH(orders[[#This Row],[order_date]]), 1)</f>
        <v>45992</v>
      </c>
      <c r="D4412" t="s">
        <v>3104</v>
      </c>
      <c r="E4412" t="s">
        <v>571</v>
      </c>
      <c r="F4412" t="str">
        <f>VLOOKUP(orders[[#This Row],[product_id]],Products!A:C,3,0)</f>
        <v>Electronics</v>
      </c>
      <c r="G4412">
        <v>1</v>
      </c>
      <c r="H4412" s="6">
        <v>0.13040471538531209</v>
      </c>
      <c r="I4412" s="2">
        <f>VLOOKUP($E4412,
Products!$A$1:$F$201,MATCH(Orders!I$1,Products!$A$1:$F$1,0),0)</f>
        <v>30022.150567424669</v>
      </c>
      <c r="J4412" s="2">
        <f>VLOOKUP($E4412,
Products!$A$1:$F$201,MATCH(Orders!J$1,Products!$A$1:$F$1,0),0)</f>
        <v>21451.61875289512</v>
      </c>
    </row>
    <row r="4413" spans="1:10">
      <c r="A4413">
        <v>4412</v>
      </c>
      <c r="B4413" s="4">
        <v>45917</v>
      </c>
      <c r="C4413" s="10">
        <f>DATE(YEAR(orders[[#This Row],[order_date]]), MONTH(orders[[#This Row],[order_date]]), 1)</f>
        <v>45901</v>
      </c>
      <c r="D4413" t="s">
        <v>2572</v>
      </c>
      <c r="E4413" t="s">
        <v>509</v>
      </c>
      <c r="F4413" t="str">
        <f>VLOOKUP(orders[[#This Row],[product_id]],Products!A:C,3,0)</f>
        <v>Appliances</v>
      </c>
      <c r="G4413">
        <v>2</v>
      </c>
      <c r="H4413" s="6">
        <v>5.6328111097214549E-2</v>
      </c>
      <c r="I4413" s="2">
        <f>VLOOKUP($E4413,
Products!$A$1:$F$201,MATCH(Orders!I$1,Products!$A$1:$F$1,0),0)</f>
        <v>23898.369282732219</v>
      </c>
      <c r="J4413" s="2">
        <f>VLOOKUP($E4413,
Products!$A$1:$F$201,MATCH(Orders!J$1,Products!$A$1:$F$1,0),0)</f>
        <v>16491.822147524919</v>
      </c>
    </row>
    <row r="4414" spans="1:10">
      <c r="A4414">
        <v>4413</v>
      </c>
      <c r="B4414" s="4">
        <v>45637</v>
      </c>
      <c r="C4414" s="10">
        <f>DATE(YEAR(orders[[#This Row],[order_date]]), MONTH(orders[[#This Row],[order_date]]), 1)</f>
        <v>45627</v>
      </c>
      <c r="D4414" t="s">
        <v>2497</v>
      </c>
      <c r="E4414" t="s">
        <v>508</v>
      </c>
      <c r="F4414" t="str">
        <f>VLOOKUP(orders[[#This Row],[product_id]],Products!A:C,3,0)</f>
        <v>Electronics</v>
      </c>
      <c r="G4414">
        <v>1</v>
      </c>
      <c r="H4414" s="6">
        <v>0.2147791086184441</v>
      </c>
      <c r="I4414" s="2">
        <f>VLOOKUP($E4414,
Products!$A$1:$F$201,MATCH(Orders!I$1,Products!$A$1:$F$1,0),0)</f>
        <v>23345.985707147142</v>
      </c>
      <c r="J4414" s="2">
        <f>VLOOKUP($E4414,
Products!$A$1:$F$201,MATCH(Orders!J$1,Products!$A$1:$F$1,0),0)</f>
        <v>15772.90371323649</v>
      </c>
    </row>
    <row r="4415" spans="1:10">
      <c r="A4415">
        <v>4414</v>
      </c>
      <c r="B4415" s="4">
        <v>45135</v>
      </c>
      <c r="C4415" s="10">
        <f>DATE(YEAR(orders[[#This Row],[order_date]]), MONTH(orders[[#This Row],[order_date]]), 1)</f>
        <v>45108</v>
      </c>
      <c r="D4415" t="s">
        <v>1194</v>
      </c>
      <c r="E4415" t="s">
        <v>508</v>
      </c>
      <c r="F4415" t="str">
        <f>VLOOKUP(orders[[#This Row],[product_id]],Products!A:C,3,0)</f>
        <v>Electronics</v>
      </c>
      <c r="G4415">
        <v>2</v>
      </c>
      <c r="H4415" s="6">
        <v>0.20460648181317306</v>
      </c>
      <c r="I4415" s="2">
        <f>VLOOKUP($E4415,
Products!$A$1:$F$201,MATCH(Orders!I$1,Products!$A$1:$F$1,0),0)</f>
        <v>23345.985707147142</v>
      </c>
      <c r="J4415" s="2">
        <f>VLOOKUP($E4415,
Products!$A$1:$F$201,MATCH(Orders!J$1,Products!$A$1:$F$1,0),0)</f>
        <v>15772.90371323649</v>
      </c>
    </row>
    <row r="4416" spans="1:10">
      <c r="A4416">
        <v>4415</v>
      </c>
      <c r="B4416" s="4">
        <v>44965</v>
      </c>
      <c r="C4416" s="10">
        <f>DATE(YEAR(orders[[#This Row],[order_date]]), MONTH(orders[[#This Row],[order_date]]), 1)</f>
        <v>44958</v>
      </c>
      <c r="D4416" t="s">
        <v>2953</v>
      </c>
      <c r="E4416" t="s">
        <v>574</v>
      </c>
      <c r="F4416" t="str">
        <f>VLOOKUP(orders[[#This Row],[product_id]],Products!A:C,3,0)</f>
        <v>Electronics</v>
      </c>
      <c r="G4416">
        <v>1</v>
      </c>
      <c r="H4416" s="6">
        <v>0.10698625242693335</v>
      </c>
      <c r="I4416" s="2">
        <f>VLOOKUP($E4416,
Products!$A$1:$F$201,MATCH(Orders!I$1,Products!$A$1:$F$1,0),0)</f>
        <v>30824.427673567101</v>
      </c>
      <c r="J4416" s="2">
        <f>VLOOKUP($E4416,
Products!$A$1:$F$201,MATCH(Orders!J$1,Products!$A$1:$F$1,0),0)</f>
        <v>20473.07476940487</v>
      </c>
    </row>
    <row r="4417" spans="1:10">
      <c r="A4417">
        <v>4416</v>
      </c>
      <c r="B4417" s="4">
        <v>45852</v>
      </c>
      <c r="C4417" s="10">
        <f>DATE(YEAR(orders[[#This Row],[order_date]]), MONTH(orders[[#This Row],[order_date]]), 1)</f>
        <v>45839</v>
      </c>
      <c r="D4417" t="s">
        <v>3637</v>
      </c>
      <c r="E4417" t="s">
        <v>598</v>
      </c>
      <c r="F4417" t="str">
        <f>VLOOKUP(orders[[#This Row],[product_id]],Products!A:C,3,0)</f>
        <v>Appliances</v>
      </c>
      <c r="G4417">
        <v>1</v>
      </c>
      <c r="H4417" s="6">
        <v>0.1379695673176371</v>
      </c>
      <c r="I4417" s="2">
        <f>VLOOKUP($E4417,
Products!$A$1:$F$201,MATCH(Orders!I$1,Products!$A$1:$F$1,0),0)</f>
        <v>5641.6789233526652</v>
      </c>
      <c r="J4417" s="2">
        <f>VLOOKUP($E4417,
Products!$A$1:$F$201,MATCH(Orders!J$1,Products!$A$1:$F$1,0),0)</f>
        <v>4031.2473685481059</v>
      </c>
    </row>
    <row r="4418" spans="1:10">
      <c r="A4418">
        <v>4417</v>
      </c>
      <c r="B4418" s="4">
        <v>45688</v>
      </c>
      <c r="C4418" s="10">
        <f>DATE(YEAR(orders[[#This Row],[order_date]]), MONTH(orders[[#This Row],[order_date]]), 1)</f>
        <v>45658</v>
      </c>
      <c r="D4418" t="s">
        <v>3261</v>
      </c>
      <c r="E4418" t="s">
        <v>533</v>
      </c>
      <c r="F4418" t="str">
        <f>VLOOKUP(orders[[#This Row],[product_id]],Products!A:C,3,0)</f>
        <v>Electronics</v>
      </c>
      <c r="G4418">
        <v>1</v>
      </c>
      <c r="H4418" s="6">
        <v>0.12767104692949299</v>
      </c>
      <c r="I4418" s="2">
        <f>VLOOKUP($E4418,
Products!$A$1:$F$201,MATCH(Orders!I$1,Products!$A$1:$F$1,0),0)</f>
        <v>28589.802369332661</v>
      </c>
      <c r="J4418" s="2">
        <f>VLOOKUP($E4418,
Products!$A$1:$F$201,MATCH(Orders!J$1,Products!$A$1:$F$1,0),0)</f>
        <v>21212.93445492295</v>
      </c>
    </row>
    <row r="4419" spans="1:10">
      <c r="A4419">
        <v>4418</v>
      </c>
      <c r="B4419" s="4">
        <v>45872</v>
      </c>
      <c r="C4419" s="10">
        <f>DATE(YEAR(orders[[#This Row],[order_date]]), MONTH(orders[[#This Row],[order_date]]), 1)</f>
        <v>45870</v>
      </c>
      <c r="D4419" t="s">
        <v>3651</v>
      </c>
      <c r="E4419" t="s">
        <v>528</v>
      </c>
      <c r="F4419" t="str">
        <f>VLOOKUP(orders[[#This Row],[product_id]],Products!A:C,3,0)</f>
        <v>Appliances</v>
      </c>
      <c r="G4419">
        <v>2</v>
      </c>
      <c r="H4419" s="6">
        <v>9.6619212458466344E-2</v>
      </c>
      <c r="I4419" s="2">
        <f>VLOOKUP($E4419,
Products!$A$1:$F$201,MATCH(Orders!I$1,Products!$A$1:$F$1,0),0)</f>
        <v>5741.145946914552</v>
      </c>
      <c r="J4419" s="2">
        <f>VLOOKUP($E4419,
Products!$A$1:$F$201,MATCH(Orders!J$1,Products!$A$1:$F$1,0),0)</f>
        <v>4112.7219202399874</v>
      </c>
    </row>
    <row r="4420" spans="1:10">
      <c r="A4420">
        <v>4419</v>
      </c>
      <c r="B4420" s="4">
        <v>44978</v>
      </c>
      <c r="C4420" s="10">
        <f>DATE(YEAR(orders[[#This Row],[order_date]]), MONTH(orders[[#This Row],[order_date]]), 1)</f>
        <v>44958</v>
      </c>
      <c r="D4420" t="s">
        <v>2309</v>
      </c>
      <c r="E4420" t="s">
        <v>535</v>
      </c>
      <c r="F4420" t="str">
        <f>VLOOKUP(orders[[#This Row],[product_id]],Products!A:C,3,0)</f>
        <v>Appliances</v>
      </c>
      <c r="G4420">
        <v>1</v>
      </c>
      <c r="H4420" s="6">
        <v>7.7558927784116632E-2</v>
      </c>
      <c r="I4420" s="2">
        <f>VLOOKUP($E4420,
Products!$A$1:$F$201,MATCH(Orders!I$1,Products!$A$1:$F$1,0),0)</f>
        <v>25188.460642954858</v>
      </c>
      <c r="J4420" s="2">
        <f>VLOOKUP($E4420,
Products!$A$1:$F$201,MATCH(Orders!J$1,Products!$A$1:$F$1,0),0)</f>
        <v>18873.341689191599</v>
      </c>
    </row>
    <row r="4421" spans="1:10">
      <c r="A4421">
        <v>4420</v>
      </c>
      <c r="B4421" s="4">
        <v>45300</v>
      </c>
      <c r="C4421" s="10">
        <f>DATE(YEAR(orders[[#This Row],[order_date]]), MONTH(orders[[#This Row],[order_date]]), 1)</f>
        <v>45292</v>
      </c>
      <c r="D4421" t="s">
        <v>1151</v>
      </c>
      <c r="E4421" t="s">
        <v>567</v>
      </c>
      <c r="F4421" t="str">
        <f>VLOOKUP(orders[[#This Row],[product_id]],Products!A:C,3,0)</f>
        <v>Electronics</v>
      </c>
      <c r="G4421">
        <v>2</v>
      </c>
      <c r="H4421" s="6">
        <v>0.10763483890602581</v>
      </c>
      <c r="I4421" s="2">
        <f>VLOOKUP($E4421,
Products!$A$1:$F$201,MATCH(Orders!I$1,Products!$A$1:$F$1,0),0)</f>
        <v>17514.171240093368</v>
      </c>
      <c r="J4421" s="2">
        <f>VLOOKUP($E4421,
Products!$A$1:$F$201,MATCH(Orders!J$1,Products!$A$1:$F$1,0),0)</f>
        <v>12226.76247250809</v>
      </c>
    </row>
    <row r="4422" spans="1:10">
      <c r="A4422">
        <v>4421</v>
      </c>
      <c r="B4422" s="4">
        <v>45857</v>
      </c>
      <c r="C4422" s="10">
        <f>DATE(YEAR(orders[[#This Row],[order_date]]), MONTH(orders[[#This Row],[order_date]]), 1)</f>
        <v>45839</v>
      </c>
      <c r="D4422" t="s">
        <v>785</v>
      </c>
      <c r="E4422" t="s">
        <v>592</v>
      </c>
      <c r="F4422" t="str">
        <f>VLOOKUP(orders[[#This Row],[product_id]],Products!A:C,3,0)</f>
        <v>Electronics</v>
      </c>
      <c r="G4422">
        <v>2</v>
      </c>
      <c r="H4422" s="6">
        <v>0.20015858037961334</v>
      </c>
      <c r="I4422" s="2">
        <f>VLOOKUP($E4422,
Products!$A$1:$F$201,MATCH(Orders!I$1,Products!$A$1:$F$1,0),0)</f>
        <v>12221.95918536383</v>
      </c>
      <c r="J4422" s="2">
        <f>VLOOKUP($E4422,
Products!$A$1:$F$201,MATCH(Orders!J$1,Products!$A$1:$F$1,0),0)</f>
        <v>9737.7215556427309</v>
      </c>
    </row>
    <row r="4423" spans="1:10">
      <c r="A4423">
        <v>4422</v>
      </c>
      <c r="B4423" s="4">
        <v>45082</v>
      </c>
      <c r="C4423" s="10">
        <f>DATE(YEAR(orders[[#This Row],[order_date]]), MONTH(orders[[#This Row],[order_date]]), 1)</f>
        <v>45078</v>
      </c>
      <c r="D4423" t="s">
        <v>1450</v>
      </c>
      <c r="E4423" t="s">
        <v>556</v>
      </c>
      <c r="F4423" t="str">
        <f>VLOOKUP(orders[[#This Row],[product_id]],Products!A:C,3,0)</f>
        <v>Appliances</v>
      </c>
      <c r="G4423">
        <v>3</v>
      </c>
      <c r="H4423" s="6">
        <v>5.1074412217699407E-2</v>
      </c>
      <c r="I4423" s="2">
        <f>VLOOKUP($E4423,
Products!$A$1:$F$201,MATCH(Orders!I$1,Products!$A$1:$F$1,0),0)</f>
        <v>27054.121101651981</v>
      </c>
      <c r="J4423" s="2">
        <f>VLOOKUP($E4423,
Products!$A$1:$F$201,MATCH(Orders!J$1,Products!$A$1:$F$1,0),0)</f>
        <v>19388.930988794411</v>
      </c>
    </row>
    <row r="4424" spans="1:10">
      <c r="A4424">
        <v>4423</v>
      </c>
      <c r="B4424" s="4">
        <v>45605</v>
      </c>
      <c r="C4424" s="10">
        <f>DATE(YEAR(orders[[#This Row],[order_date]]), MONTH(orders[[#This Row],[order_date]]), 1)</f>
        <v>45597</v>
      </c>
      <c r="D4424" t="s">
        <v>3451</v>
      </c>
      <c r="E4424" t="s">
        <v>546</v>
      </c>
      <c r="F4424" t="str">
        <f>VLOOKUP(orders[[#This Row],[product_id]],Products!A:C,3,0)</f>
        <v>Electronics</v>
      </c>
      <c r="G4424">
        <v>1</v>
      </c>
      <c r="H4424" s="6">
        <v>0.14871693615896056</v>
      </c>
      <c r="I4424" s="2">
        <f>VLOOKUP($E4424,
Products!$A$1:$F$201,MATCH(Orders!I$1,Products!$A$1:$F$1,0),0)</f>
        <v>21943.16319502375</v>
      </c>
      <c r="J4424" s="2">
        <f>VLOOKUP($E4424,
Products!$A$1:$F$201,MATCH(Orders!J$1,Products!$A$1:$F$1,0),0)</f>
        <v>16937.09489743154</v>
      </c>
    </row>
    <row r="4425" spans="1:10">
      <c r="A4425">
        <v>4424</v>
      </c>
      <c r="B4425" s="4">
        <v>45277</v>
      </c>
      <c r="C4425" s="10">
        <f>DATE(YEAR(orders[[#This Row],[order_date]]), MONTH(orders[[#This Row],[order_date]]), 1)</f>
        <v>45261</v>
      </c>
      <c r="D4425" t="s">
        <v>4394</v>
      </c>
      <c r="E4425" t="s">
        <v>569</v>
      </c>
      <c r="F4425" t="str">
        <f>VLOOKUP(orders[[#This Row],[product_id]],Products!A:C,3,0)</f>
        <v>Electronics</v>
      </c>
      <c r="G4425">
        <v>2</v>
      </c>
      <c r="H4425" s="6">
        <v>0.20404544555133822</v>
      </c>
      <c r="I4425" s="2">
        <f>VLOOKUP($E4425,
Products!$A$1:$F$201,MATCH(Orders!I$1,Products!$A$1:$F$1,0),0)</f>
        <v>30739.034547193129</v>
      </c>
      <c r="J4425" s="2">
        <f>VLOOKUP($E4425,
Products!$A$1:$F$201,MATCH(Orders!J$1,Products!$A$1:$F$1,0),0)</f>
        <v>22938.60345365321</v>
      </c>
    </row>
    <row r="4426" spans="1:10">
      <c r="A4426">
        <v>4425</v>
      </c>
      <c r="B4426" s="4">
        <v>44995</v>
      </c>
      <c r="C4426" s="10">
        <f>DATE(YEAR(orders[[#This Row],[order_date]]), MONTH(orders[[#This Row],[order_date]]), 1)</f>
        <v>44986</v>
      </c>
      <c r="D4426" t="s">
        <v>4246</v>
      </c>
      <c r="E4426" t="s">
        <v>548</v>
      </c>
      <c r="F4426" t="str">
        <f>VLOOKUP(orders[[#This Row],[product_id]],Products!A:C,3,0)</f>
        <v>Appliances</v>
      </c>
      <c r="G4426">
        <v>1</v>
      </c>
      <c r="H4426" s="6">
        <v>0.13167767558679958</v>
      </c>
      <c r="I4426" s="2">
        <f>VLOOKUP($E4426,
Products!$A$1:$F$201,MATCH(Orders!I$1,Products!$A$1:$F$1,0),0)</f>
        <v>2211.9922659782978</v>
      </c>
      <c r="J4426" s="2">
        <f>VLOOKUP($E4426,
Products!$A$1:$F$201,MATCH(Orders!J$1,Products!$A$1:$F$1,0),0)</f>
        <v>1741.1720710333091</v>
      </c>
    </row>
    <row r="4427" spans="1:10">
      <c r="A4427">
        <v>4426</v>
      </c>
      <c r="B4427" s="4">
        <v>46002</v>
      </c>
      <c r="C4427" s="10">
        <f>DATE(YEAR(orders[[#This Row],[order_date]]), MONTH(orders[[#This Row],[order_date]]), 1)</f>
        <v>45992</v>
      </c>
      <c r="D4427" t="s">
        <v>2566</v>
      </c>
      <c r="E4427" t="s">
        <v>596</v>
      </c>
      <c r="F4427" t="str">
        <f>VLOOKUP(orders[[#This Row],[product_id]],Products!A:C,3,0)</f>
        <v>Electronics</v>
      </c>
      <c r="G4427">
        <v>1</v>
      </c>
      <c r="H4427" s="6">
        <v>0.11919386248909387</v>
      </c>
      <c r="I4427" s="2">
        <f>VLOOKUP($E4427,
Products!$A$1:$F$201,MATCH(Orders!I$1,Products!$A$1:$F$1,0),0)</f>
        <v>12935.39757670891</v>
      </c>
      <c r="J4427" s="2">
        <f>VLOOKUP($E4427,
Products!$A$1:$F$201,MATCH(Orders!J$1,Products!$A$1:$F$1,0),0)</f>
        <v>9648.6160598594815</v>
      </c>
    </row>
    <row r="4428" spans="1:10">
      <c r="A4428">
        <v>4427</v>
      </c>
      <c r="B4428" s="4">
        <v>45580</v>
      </c>
      <c r="C4428" s="10">
        <f>DATE(YEAR(orders[[#This Row],[order_date]]), MONTH(orders[[#This Row],[order_date]]), 1)</f>
        <v>45566</v>
      </c>
      <c r="D4428" t="s">
        <v>2171</v>
      </c>
      <c r="E4428" t="s">
        <v>563</v>
      </c>
      <c r="F4428" t="str">
        <f>VLOOKUP(orders[[#This Row],[product_id]],Products!A:C,3,0)</f>
        <v>Electronics</v>
      </c>
      <c r="G4428">
        <v>1</v>
      </c>
      <c r="H4428" s="6">
        <v>0.23879330903441034</v>
      </c>
      <c r="I4428" s="2">
        <f>VLOOKUP($E4428,
Products!$A$1:$F$201,MATCH(Orders!I$1,Products!$A$1:$F$1,0),0)</f>
        <v>2267.1489506516559</v>
      </c>
      <c r="J4428" s="2">
        <f>VLOOKUP($E4428,
Products!$A$1:$F$201,MATCH(Orders!J$1,Products!$A$1:$F$1,0),0)</f>
        <v>1538.7671398485211</v>
      </c>
    </row>
    <row r="4429" spans="1:10">
      <c r="A4429">
        <v>4428</v>
      </c>
      <c r="B4429" s="4">
        <v>44989</v>
      </c>
      <c r="C4429" s="10">
        <f>DATE(YEAR(orders[[#This Row],[order_date]]), MONTH(orders[[#This Row],[order_date]]), 1)</f>
        <v>44986</v>
      </c>
      <c r="D4429" t="s">
        <v>1636</v>
      </c>
      <c r="E4429" t="s">
        <v>564</v>
      </c>
      <c r="F4429" t="str">
        <f>VLOOKUP(orders[[#This Row],[product_id]],Products!A:C,3,0)</f>
        <v>Electronics</v>
      </c>
      <c r="G4429">
        <v>1</v>
      </c>
      <c r="H4429" s="6">
        <v>0.19638014003153484</v>
      </c>
      <c r="I4429" s="2">
        <f>VLOOKUP($E4429,
Products!$A$1:$F$201,MATCH(Orders!I$1,Products!$A$1:$F$1,0),0)</f>
        <v>21989.290766910399</v>
      </c>
      <c r="J4429" s="2">
        <f>VLOOKUP($E4429,
Products!$A$1:$F$201,MATCH(Orders!J$1,Products!$A$1:$F$1,0),0)</f>
        <v>15566.99865864101</v>
      </c>
    </row>
    <row r="4430" spans="1:10">
      <c r="A4430">
        <v>4429</v>
      </c>
      <c r="B4430" s="4">
        <v>45435</v>
      </c>
      <c r="C4430" s="10">
        <f>DATE(YEAR(orders[[#This Row],[order_date]]), MONTH(orders[[#This Row],[order_date]]), 1)</f>
        <v>45413</v>
      </c>
      <c r="D4430" t="s">
        <v>3407</v>
      </c>
      <c r="E4430" t="s">
        <v>673</v>
      </c>
      <c r="F4430" t="str">
        <f>VLOOKUP(orders[[#This Row],[product_id]],Products!A:C,3,0)</f>
        <v>Electronics</v>
      </c>
      <c r="G4430">
        <v>1</v>
      </c>
      <c r="H4430" s="6">
        <v>0.22254195238261654</v>
      </c>
      <c r="I4430" s="2">
        <f>VLOOKUP($E4430,
Products!$A$1:$F$201,MATCH(Orders!I$1,Products!$A$1:$F$1,0),0)</f>
        <v>19770.070105413852</v>
      </c>
      <c r="J4430" s="2">
        <f>VLOOKUP($E4430,
Products!$A$1:$F$201,MATCH(Orders!J$1,Products!$A$1:$F$1,0),0)</f>
        <v>14414.291574648811</v>
      </c>
    </row>
    <row r="4431" spans="1:10">
      <c r="A4431">
        <v>4430</v>
      </c>
      <c r="B4431" s="4">
        <v>45218</v>
      </c>
      <c r="C4431" s="10">
        <f>DATE(YEAR(orders[[#This Row],[order_date]]), MONTH(orders[[#This Row],[order_date]]), 1)</f>
        <v>45200</v>
      </c>
      <c r="D4431" t="s">
        <v>2640</v>
      </c>
      <c r="E4431" t="s">
        <v>679</v>
      </c>
      <c r="F4431" t="str">
        <f>VLOOKUP(orders[[#This Row],[product_id]],Products!A:C,3,0)</f>
        <v>Appliances</v>
      </c>
      <c r="G4431">
        <v>1</v>
      </c>
      <c r="H4431" s="6">
        <v>6.4097780479497685E-2</v>
      </c>
      <c r="I4431" s="2">
        <f>VLOOKUP($E4431,
Products!$A$1:$F$201,MATCH(Orders!I$1,Products!$A$1:$F$1,0),0)</f>
        <v>6336.1008284819591</v>
      </c>
      <c r="J4431" s="2">
        <f>VLOOKUP($E4431,
Products!$A$1:$F$201,MATCH(Orders!J$1,Products!$A$1:$F$1,0),0)</f>
        <v>5056.6203893460352</v>
      </c>
    </row>
    <row r="4432" spans="1:10">
      <c r="A4432">
        <v>4431</v>
      </c>
      <c r="B4432" s="4">
        <v>45747</v>
      </c>
      <c r="C4432" s="10">
        <f>DATE(YEAR(orders[[#This Row],[order_date]]), MONTH(orders[[#This Row],[order_date]]), 1)</f>
        <v>45717</v>
      </c>
      <c r="D4432" t="s">
        <v>3655</v>
      </c>
      <c r="E4432" t="s">
        <v>567</v>
      </c>
      <c r="F4432" t="str">
        <f>VLOOKUP(orders[[#This Row],[product_id]],Products!A:C,3,0)</f>
        <v>Electronics</v>
      </c>
      <c r="G4432">
        <v>2</v>
      </c>
      <c r="H4432" s="6">
        <v>0.12320879877319826</v>
      </c>
      <c r="I4432" s="2">
        <f>VLOOKUP($E4432,
Products!$A$1:$F$201,MATCH(Orders!I$1,Products!$A$1:$F$1,0),0)</f>
        <v>17514.171240093368</v>
      </c>
      <c r="J4432" s="2">
        <f>VLOOKUP($E4432,
Products!$A$1:$F$201,MATCH(Orders!J$1,Products!$A$1:$F$1,0),0)</f>
        <v>12226.76247250809</v>
      </c>
    </row>
    <row r="4433" spans="1:10">
      <c r="A4433">
        <v>4432</v>
      </c>
      <c r="B4433" s="4">
        <v>45076</v>
      </c>
      <c r="C4433" s="10">
        <f>DATE(YEAR(orders[[#This Row],[order_date]]), MONTH(orders[[#This Row],[order_date]]), 1)</f>
        <v>45047</v>
      </c>
      <c r="D4433" t="s">
        <v>977</v>
      </c>
      <c r="E4433" t="s">
        <v>682</v>
      </c>
      <c r="F4433" t="str">
        <f>VLOOKUP(orders[[#This Row],[product_id]],Products!A:C,3,0)</f>
        <v>Electronics</v>
      </c>
      <c r="G4433">
        <v>2</v>
      </c>
      <c r="H4433" s="6">
        <v>0.15649822656549942</v>
      </c>
      <c r="I4433" s="2">
        <f>VLOOKUP($E4433,
Products!$A$1:$F$201,MATCH(Orders!I$1,Products!$A$1:$F$1,0),0)</f>
        <v>32533.33990892916</v>
      </c>
      <c r="J4433" s="2">
        <f>VLOOKUP($E4433,
Products!$A$1:$F$201,MATCH(Orders!J$1,Products!$A$1:$F$1,0),0)</f>
        <v>22734.712471507952</v>
      </c>
    </row>
    <row r="4434" spans="1:10">
      <c r="A4434">
        <v>4433</v>
      </c>
      <c r="B4434" s="4">
        <v>45807</v>
      </c>
      <c r="C4434" s="10">
        <f>DATE(YEAR(orders[[#This Row],[order_date]]), MONTH(orders[[#This Row],[order_date]]), 1)</f>
        <v>45778</v>
      </c>
      <c r="D4434" t="s">
        <v>2072</v>
      </c>
      <c r="E4434" t="s">
        <v>621</v>
      </c>
      <c r="F4434" t="str">
        <f>VLOOKUP(orders[[#This Row],[product_id]],Products!A:C,3,0)</f>
        <v>Electronics</v>
      </c>
      <c r="G4434">
        <v>2</v>
      </c>
      <c r="H4434" s="6">
        <v>0.23224853541698584</v>
      </c>
      <c r="I4434" s="2">
        <f>VLOOKUP($E4434,
Products!$A$1:$F$201,MATCH(Orders!I$1,Products!$A$1:$F$1,0),0)</f>
        <v>11784.05708818019</v>
      </c>
      <c r="J4434" s="2">
        <f>VLOOKUP($E4434,
Products!$A$1:$F$201,MATCH(Orders!J$1,Products!$A$1:$F$1,0),0)</f>
        <v>7779.8525757032758</v>
      </c>
    </row>
    <row r="4435" spans="1:10">
      <c r="A4435">
        <v>4434</v>
      </c>
      <c r="B4435" s="4">
        <v>45630</v>
      </c>
      <c r="C4435" s="10">
        <f>DATE(YEAR(orders[[#This Row],[order_date]]), MONTH(orders[[#This Row],[order_date]]), 1)</f>
        <v>45627</v>
      </c>
      <c r="D4435" t="s">
        <v>2877</v>
      </c>
      <c r="E4435" t="s">
        <v>616</v>
      </c>
      <c r="F4435" t="str">
        <f>VLOOKUP(orders[[#This Row],[product_id]],Products!A:C,3,0)</f>
        <v>Electronics</v>
      </c>
      <c r="G4435">
        <v>2</v>
      </c>
      <c r="H4435" s="6">
        <v>0.10234088873080158</v>
      </c>
      <c r="I4435" s="2">
        <f>VLOOKUP($E4435,
Products!$A$1:$F$201,MATCH(Orders!I$1,Products!$A$1:$F$1,0),0)</f>
        <v>12172.554053901489</v>
      </c>
      <c r="J4435" s="2">
        <f>VLOOKUP($E4435,
Products!$A$1:$F$201,MATCH(Orders!J$1,Products!$A$1:$F$1,0),0)</f>
        <v>9644.7702288148557</v>
      </c>
    </row>
    <row r="4436" spans="1:10">
      <c r="A4436">
        <v>4435</v>
      </c>
      <c r="B4436" s="4">
        <v>45442</v>
      </c>
      <c r="C4436" s="10">
        <f>DATE(YEAR(orders[[#This Row],[order_date]]), MONTH(orders[[#This Row],[order_date]]), 1)</f>
        <v>45413</v>
      </c>
      <c r="D4436" t="s">
        <v>4000</v>
      </c>
      <c r="E4436" t="s">
        <v>528</v>
      </c>
      <c r="F4436" t="str">
        <f>VLOOKUP(orders[[#This Row],[product_id]],Products!A:C,3,0)</f>
        <v>Appliances</v>
      </c>
      <c r="G4436">
        <v>3</v>
      </c>
      <c r="H4436" s="6">
        <v>0.13393493339308843</v>
      </c>
      <c r="I4436" s="2">
        <f>VLOOKUP($E4436,
Products!$A$1:$F$201,MATCH(Orders!I$1,Products!$A$1:$F$1,0),0)</f>
        <v>5741.145946914552</v>
      </c>
      <c r="J4436" s="2">
        <f>VLOOKUP($E4436,
Products!$A$1:$F$201,MATCH(Orders!J$1,Products!$A$1:$F$1,0),0)</f>
        <v>4112.7219202399874</v>
      </c>
    </row>
    <row r="4437" spans="1:10">
      <c r="A4437">
        <v>4436</v>
      </c>
      <c r="B4437" s="4">
        <v>44956</v>
      </c>
      <c r="C4437" s="10">
        <f>DATE(YEAR(orders[[#This Row],[order_date]]), MONTH(orders[[#This Row],[order_date]]), 1)</f>
        <v>44927</v>
      </c>
      <c r="D4437" t="s">
        <v>2219</v>
      </c>
      <c r="E4437" t="s">
        <v>677</v>
      </c>
      <c r="F4437" t="str">
        <f>VLOOKUP(orders[[#This Row],[product_id]],Products!A:C,3,0)</f>
        <v>Electronics</v>
      </c>
      <c r="G4437">
        <v>1</v>
      </c>
      <c r="H4437" s="6">
        <v>0.13799326434777556</v>
      </c>
      <c r="I4437" s="2">
        <f>VLOOKUP($E4437,
Products!$A$1:$F$201,MATCH(Orders!I$1,Products!$A$1:$F$1,0),0)</f>
        <v>11360.699432756561</v>
      </c>
      <c r="J4437" s="2">
        <f>VLOOKUP($E4437,
Products!$A$1:$F$201,MATCH(Orders!J$1,Products!$A$1:$F$1,0),0)</f>
        <v>8118.8949869342459</v>
      </c>
    </row>
    <row r="4438" spans="1:10">
      <c r="A4438">
        <v>4437</v>
      </c>
      <c r="B4438" s="4">
        <v>45252</v>
      </c>
      <c r="C4438" s="10">
        <f>DATE(YEAR(orders[[#This Row],[order_date]]), MONTH(orders[[#This Row],[order_date]]), 1)</f>
        <v>45231</v>
      </c>
      <c r="D4438" t="s">
        <v>1391</v>
      </c>
      <c r="E4438" t="s">
        <v>677</v>
      </c>
      <c r="F4438" t="str">
        <f>VLOOKUP(orders[[#This Row],[product_id]],Products!A:C,3,0)</f>
        <v>Electronics</v>
      </c>
      <c r="G4438">
        <v>1</v>
      </c>
      <c r="H4438" s="6">
        <v>0.13944916062404794</v>
      </c>
      <c r="I4438" s="2">
        <f>VLOOKUP($E4438,
Products!$A$1:$F$201,MATCH(Orders!I$1,Products!$A$1:$F$1,0),0)</f>
        <v>11360.699432756561</v>
      </c>
      <c r="J4438" s="2">
        <f>VLOOKUP($E4438,
Products!$A$1:$F$201,MATCH(Orders!J$1,Products!$A$1:$F$1,0),0)</f>
        <v>8118.8949869342459</v>
      </c>
    </row>
    <row r="4439" spans="1:10">
      <c r="A4439">
        <v>4438</v>
      </c>
      <c r="B4439" s="4">
        <v>45875</v>
      </c>
      <c r="C4439" s="10">
        <f>DATE(YEAR(orders[[#This Row],[order_date]]), MONTH(orders[[#This Row],[order_date]]), 1)</f>
        <v>45870</v>
      </c>
      <c r="D4439" t="s">
        <v>2432</v>
      </c>
      <c r="E4439" t="s">
        <v>524</v>
      </c>
      <c r="F4439" t="str">
        <f>VLOOKUP(orders[[#This Row],[product_id]],Products!A:C,3,0)</f>
        <v>Electronics</v>
      </c>
      <c r="G4439">
        <v>2</v>
      </c>
      <c r="H4439" s="6">
        <v>0.1147878143853011</v>
      </c>
      <c r="I4439" s="2">
        <f>VLOOKUP($E4439,
Products!$A$1:$F$201,MATCH(Orders!I$1,Products!$A$1:$F$1,0),0)</f>
        <v>13162.372749153699</v>
      </c>
      <c r="J4439" s="2">
        <f>VLOOKUP($E4439,
Products!$A$1:$F$201,MATCH(Orders!J$1,Products!$A$1:$F$1,0),0)</f>
        <v>8772.7564251238819</v>
      </c>
    </row>
    <row r="4440" spans="1:10">
      <c r="A4440">
        <v>4439</v>
      </c>
      <c r="B4440" s="4">
        <v>44942</v>
      </c>
      <c r="C4440" s="10">
        <f>DATE(YEAR(orders[[#This Row],[order_date]]), MONTH(orders[[#This Row],[order_date]]), 1)</f>
        <v>44927</v>
      </c>
      <c r="D4440" t="s">
        <v>1357</v>
      </c>
      <c r="E4440" t="s">
        <v>677</v>
      </c>
      <c r="F4440" t="str">
        <f>VLOOKUP(orders[[#This Row],[product_id]],Products!A:C,3,0)</f>
        <v>Electronics</v>
      </c>
      <c r="G4440">
        <v>2</v>
      </c>
      <c r="H4440" s="6">
        <v>0.227232928331563</v>
      </c>
      <c r="I4440" s="2">
        <f>VLOOKUP($E4440,
Products!$A$1:$F$201,MATCH(Orders!I$1,Products!$A$1:$F$1,0),0)</f>
        <v>11360.699432756561</v>
      </c>
      <c r="J4440" s="2">
        <f>VLOOKUP($E4440,
Products!$A$1:$F$201,MATCH(Orders!J$1,Products!$A$1:$F$1,0),0)</f>
        <v>8118.8949869342459</v>
      </c>
    </row>
    <row r="4441" spans="1:10">
      <c r="A4441">
        <v>4440</v>
      </c>
      <c r="B4441" s="4">
        <v>45037</v>
      </c>
      <c r="C4441" s="10">
        <f>DATE(YEAR(orders[[#This Row],[order_date]]), MONTH(orders[[#This Row],[order_date]]), 1)</f>
        <v>45017</v>
      </c>
      <c r="D4441" t="s">
        <v>1002</v>
      </c>
      <c r="E4441" t="s">
        <v>516</v>
      </c>
      <c r="F4441" t="str">
        <f>VLOOKUP(orders[[#This Row],[product_id]],Products!A:C,3,0)</f>
        <v>Electronics</v>
      </c>
      <c r="G4441">
        <v>1</v>
      </c>
      <c r="H4441" s="6">
        <v>0.12392685752430055</v>
      </c>
      <c r="I4441" s="2">
        <f>VLOOKUP($E4441,
Products!$A$1:$F$201,MATCH(Orders!I$1,Products!$A$1:$F$1,0),0)</f>
        <v>12594.36437895595</v>
      </c>
      <c r="J4441" s="2">
        <f>VLOOKUP($E4441,
Products!$A$1:$F$201,MATCH(Orders!J$1,Products!$A$1:$F$1,0),0)</f>
        <v>9909.7267986522402</v>
      </c>
    </row>
    <row r="4442" spans="1:10">
      <c r="A4442">
        <v>4441</v>
      </c>
      <c r="B4442" s="4">
        <v>45798</v>
      </c>
      <c r="C4442" s="10">
        <f>DATE(YEAR(orders[[#This Row],[order_date]]), MONTH(orders[[#This Row],[order_date]]), 1)</f>
        <v>45778</v>
      </c>
      <c r="D4442" t="s">
        <v>1848</v>
      </c>
      <c r="E4442" t="s">
        <v>565</v>
      </c>
      <c r="F4442" t="str">
        <f>VLOOKUP(orders[[#This Row],[product_id]],Products!A:C,3,0)</f>
        <v>Electronics</v>
      </c>
      <c r="G4442">
        <v>3</v>
      </c>
      <c r="H4442" s="6">
        <v>0.22445155252873208</v>
      </c>
      <c r="I4442" s="2">
        <f>VLOOKUP($E4442,
Products!$A$1:$F$201,MATCH(Orders!I$1,Products!$A$1:$F$1,0),0)</f>
        <v>2327.4213408101141</v>
      </c>
      <c r="J4442" s="2">
        <f>VLOOKUP($E4442,
Products!$A$1:$F$201,MATCH(Orders!J$1,Products!$A$1:$F$1,0),0)</f>
        <v>1682.0944582406071</v>
      </c>
    </row>
    <row r="4443" spans="1:10">
      <c r="A4443">
        <v>4442</v>
      </c>
      <c r="B4443" s="4">
        <v>45639</v>
      </c>
      <c r="C4443" s="10">
        <f>DATE(YEAR(orders[[#This Row],[order_date]]), MONTH(orders[[#This Row],[order_date]]), 1)</f>
        <v>45627</v>
      </c>
      <c r="D4443" t="s">
        <v>3540</v>
      </c>
      <c r="E4443" t="s">
        <v>671</v>
      </c>
      <c r="F4443" t="str">
        <f>VLOOKUP(orders[[#This Row],[product_id]],Products!A:C,3,0)</f>
        <v>Electronics</v>
      </c>
      <c r="G4443">
        <v>2</v>
      </c>
      <c r="H4443" s="6">
        <v>0.15325915305414822</v>
      </c>
      <c r="I4443" s="2">
        <f>VLOOKUP($E4443,
Products!$A$1:$F$201,MATCH(Orders!I$1,Products!$A$1:$F$1,0),0)</f>
        <v>20226.002416343759</v>
      </c>
      <c r="J4443" s="2">
        <f>VLOOKUP($E4443,
Products!$A$1:$F$201,MATCH(Orders!J$1,Products!$A$1:$F$1,0),0)</f>
        <v>13513.884167631189</v>
      </c>
    </row>
    <row r="4444" spans="1:10">
      <c r="A4444">
        <v>4443</v>
      </c>
      <c r="B4444" s="4">
        <v>45033</v>
      </c>
      <c r="C4444" s="10">
        <f>DATE(YEAR(orders[[#This Row],[order_date]]), MONTH(orders[[#This Row],[order_date]]), 1)</f>
        <v>45017</v>
      </c>
      <c r="D4444" t="s">
        <v>3853</v>
      </c>
      <c r="E4444" t="s">
        <v>508</v>
      </c>
      <c r="F4444" t="str">
        <f>VLOOKUP(orders[[#This Row],[product_id]],Products!A:C,3,0)</f>
        <v>Electronics</v>
      </c>
      <c r="G4444">
        <v>2</v>
      </c>
      <c r="H4444" s="6">
        <v>0.16859772165434883</v>
      </c>
      <c r="I4444" s="2">
        <f>VLOOKUP($E4444,
Products!$A$1:$F$201,MATCH(Orders!I$1,Products!$A$1:$F$1,0),0)</f>
        <v>23345.985707147142</v>
      </c>
      <c r="J4444" s="2">
        <f>VLOOKUP($E4444,
Products!$A$1:$F$201,MATCH(Orders!J$1,Products!$A$1:$F$1,0),0)</f>
        <v>15772.90371323649</v>
      </c>
    </row>
    <row r="4445" spans="1:10">
      <c r="A4445">
        <v>4444</v>
      </c>
      <c r="B4445" s="4">
        <v>45305</v>
      </c>
      <c r="C4445" s="10">
        <f>DATE(YEAR(orders[[#This Row],[order_date]]), MONTH(orders[[#This Row],[order_date]]), 1)</f>
        <v>45292</v>
      </c>
      <c r="D4445" t="s">
        <v>1326</v>
      </c>
      <c r="E4445" t="s">
        <v>649</v>
      </c>
      <c r="F4445" t="str">
        <f>VLOOKUP(orders[[#This Row],[product_id]],Products!A:C,3,0)</f>
        <v>Electronics</v>
      </c>
      <c r="G4445">
        <v>2</v>
      </c>
      <c r="H4445" s="6">
        <v>0.16942751837050332</v>
      </c>
      <c r="I4445" s="2">
        <f>VLOOKUP($E4445,
Products!$A$1:$F$201,MATCH(Orders!I$1,Products!$A$1:$F$1,0),0)</f>
        <v>13109.676759490871</v>
      </c>
      <c r="J4445" s="2">
        <f>VLOOKUP($E4445,
Products!$A$1:$F$201,MATCH(Orders!J$1,Products!$A$1:$F$1,0),0)</f>
        <v>9497.2301945627187</v>
      </c>
    </row>
    <row r="4446" spans="1:10">
      <c r="A4446">
        <v>4445</v>
      </c>
      <c r="B4446" s="4">
        <v>45088</v>
      </c>
      <c r="C4446" s="10">
        <f>DATE(YEAR(orders[[#This Row],[order_date]]), MONTH(orders[[#This Row],[order_date]]), 1)</f>
        <v>45078</v>
      </c>
      <c r="D4446" t="s">
        <v>2360</v>
      </c>
      <c r="E4446" t="s">
        <v>514</v>
      </c>
      <c r="F4446" t="str">
        <f>VLOOKUP(orders[[#This Row],[product_id]],Products!A:C,3,0)</f>
        <v>Electronics</v>
      </c>
      <c r="G4446">
        <v>3</v>
      </c>
      <c r="H4446" s="6">
        <v>0.20697238272324422</v>
      </c>
      <c r="I4446" s="2">
        <f>VLOOKUP($E4446,
Products!$A$1:$F$201,MATCH(Orders!I$1,Products!$A$1:$F$1,0),0)</f>
        <v>16482.730474054071</v>
      </c>
      <c r="J4446" s="2">
        <f>VLOOKUP($E4446,
Products!$A$1:$F$201,MATCH(Orders!J$1,Products!$A$1:$F$1,0),0)</f>
        <v>12480.81165565178</v>
      </c>
    </row>
    <row r="4447" spans="1:10">
      <c r="A4447">
        <v>4446</v>
      </c>
      <c r="B4447" s="4">
        <v>45209</v>
      </c>
      <c r="C4447" s="10">
        <f>DATE(YEAR(orders[[#This Row],[order_date]]), MONTH(orders[[#This Row],[order_date]]), 1)</f>
        <v>45200</v>
      </c>
      <c r="D4447" t="s">
        <v>3726</v>
      </c>
      <c r="E4447" t="s">
        <v>546</v>
      </c>
      <c r="F4447" t="str">
        <f>VLOOKUP(orders[[#This Row],[product_id]],Products!A:C,3,0)</f>
        <v>Electronics</v>
      </c>
      <c r="G4447">
        <v>3</v>
      </c>
      <c r="H4447" s="6">
        <v>0.20969492680269064</v>
      </c>
      <c r="I4447" s="2">
        <f>VLOOKUP($E4447,
Products!$A$1:$F$201,MATCH(Orders!I$1,Products!$A$1:$F$1,0),0)</f>
        <v>21943.16319502375</v>
      </c>
      <c r="J4447" s="2">
        <f>VLOOKUP($E4447,
Products!$A$1:$F$201,MATCH(Orders!J$1,Products!$A$1:$F$1,0),0)</f>
        <v>16937.09489743154</v>
      </c>
    </row>
    <row r="4448" spans="1:10">
      <c r="A4448">
        <v>4447</v>
      </c>
      <c r="B4448" s="4">
        <v>45195</v>
      </c>
      <c r="C4448" s="10">
        <f>DATE(YEAR(orders[[#This Row],[order_date]]), MONTH(orders[[#This Row],[order_date]]), 1)</f>
        <v>45170</v>
      </c>
      <c r="D4448" t="s">
        <v>3634</v>
      </c>
      <c r="E4448" t="s">
        <v>543</v>
      </c>
      <c r="F4448" t="str">
        <f>VLOOKUP(orders[[#This Row],[product_id]],Products!A:C,3,0)</f>
        <v>Appliances</v>
      </c>
      <c r="G4448">
        <v>2</v>
      </c>
      <c r="H4448" s="6">
        <v>7.5641373253746286E-2</v>
      </c>
      <c r="I4448" s="2">
        <f>VLOOKUP($E4448,
Products!$A$1:$F$201,MATCH(Orders!I$1,Products!$A$1:$F$1,0),0)</f>
        <v>2300.989425669633</v>
      </c>
      <c r="J4448" s="2">
        <f>VLOOKUP($E4448,
Products!$A$1:$F$201,MATCH(Orders!J$1,Products!$A$1:$F$1,0),0)</f>
        <v>1726.390958088811</v>
      </c>
    </row>
    <row r="4449" spans="1:10">
      <c r="A4449">
        <v>4448</v>
      </c>
      <c r="B4449" s="4">
        <v>45410</v>
      </c>
      <c r="C4449" s="10">
        <f>DATE(YEAR(orders[[#This Row],[order_date]]), MONTH(orders[[#This Row],[order_date]]), 1)</f>
        <v>45383</v>
      </c>
      <c r="D4449" t="s">
        <v>4035</v>
      </c>
      <c r="E4449" t="s">
        <v>574</v>
      </c>
      <c r="F4449" t="str">
        <f>VLOOKUP(orders[[#This Row],[product_id]],Products!A:C,3,0)</f>
        <v>Electronics</v>
      </c>
      <c r="G4449">
        <v>3</v>
      </c>
      <c r="H4449" s="6">
        <v>0.21606532554410518</v>
      </c>
      <c r="I4449" s="2">
        <f>VLOOKUP($E4449,
Products!$A$1:$F$201,MATCH(Orders!I$1,Products!$A$1:$F$1,0),0)</f>
        <v>30824.427673567101</v>
      </c>
      <c r="J4449" s="2">
        <f>VLOOKUP($E4449,
Products!$A$1:$F$201,MATCH(Orders!J$1,Products!$A$1:$F$1,0),0)</f>
        <v>20473.07476940487</v>
      </c>
    </row>
    <row r="4450" spans="1:10">
      <c r="A4450">
        <v>4449</v>
      </c>
      <c r="B4450" s="4">
        <v>45593</v>
      </c>
      <c r="C4450" s="10">
        <f>DATE(YEAR(orders[[#This Row],[order_date]]), MONTH(orders[[#This Row],[order_date]]), 1)</f>
        <v>45566</v>
      </c>
      <c r="D4450" t="s">
        <v>4309</v>
      </c>
      <c r="E4450" t="s">
        <v>698</v>
      </c>
      <c r="F4450" t="str">
        <f>VLOOKUP(orders[[#This Row],[product_id]],Products!A:C,3,0)</f>
        <v>Appliances</v>
      </c>
      <c r="G4450">
        <v>2</v>
      </c>
      <c r="H4450" s="6">
        <v>6.9786356550319548E-2</v>
      </c>
      <c r="I4450" s="2">
        <f>VLOOKUP($E4450,
Products!$A$1:$F$201,MATCH(Orders!I$1,Products!$A$1:$F$1,0),0)</f>
        <v>5562.620248272905</v>
      </c>
      <c r="J4450" s="2">
        <f>VLOOKUP($E4450,
Products!$A$1:$F$201,MATCH(Orders!J$1,Products!$A$1:$F$1,0),0)</f>
        <v>4191.9477694447714</v>
      </c>
    </row>
    <row r="4451" spans="1:10">
      <c r="A4451">
        <v>4450</v>
      </c>
      <c r="B4451" s="4">
        <v>45524</v>
      </c>
      <c r="C4451" s="10">
        <f>DATE(YEAR(orders[[#This Row],[order_date]]), MONTH(orders[[#This Row],[order_date]]), 1)</f>
        <v>45505</v>
      </c>
      <c r="D4451" t="s">
        <v>2360</v>
      </c>
      <c r="E4451" t="s">
        <v>540</v>
      </c>
      <c r="F4451" t="str">
        <f>VLOOKUP(orders[[#This Row],[product_id]],Products!A:C,3,0)</f>
        <v>Electronics</v>
      </c>
      <c r="G4451">
        <v>1</v>
      </c>
      <c r="H4451" s="6">
        <v>0.17572171518542698</v>
      </c>
      <c r="I4451" s="2">
        <f>VLOOKUP($E4451,
Products!$A$1:$F$201,MATCH(Orders!I$1,Products!$A$1:$F$1,0),0)</f>
        <v>27903.66571841111</v>
      </c>
      <c r="J4451" s="2">
        <f>VLOOKUP($E4451,
Products!$A$1:$F$201,MATCH(Orders!J$1,Products!$A$1:$F$1,0),0)</f>
        <v>20363.814715502049</v>
      </c>
    </row>
    <row r="4452" spans="1:10">
      <c r="A4452">
        <v>4451</v>
      </c>
      <c r="B4452" s="4">
        <v>45725</v>
      </c>
      <c r="C4452" s="10">
        <f>DATE(YEAR(orders[[#This Row],[order_date]]), MONTH(orders[[#This Row],[order_date]]), 1)</f>
        <v>45717</v>
      </c>
      <c r="D4452" t="s">
        <v>3104</v>
      </c>
      <c r="E4452" t="s">
        <v>632</v>
      </c>
      <c r="F4452" t="str">
        <f>VLOOKUP(orders[[#This Row],[product_id]],Products!A:C,3,0)</f>
        <v>Electronics</v>
      </c>
      <c r="G4452">
        <v>1</v>
      </c>
      <c r="H4452" s="6">
        <v>0.17860375196637493</v>
      </c>
      <c r="I4452" s="2">
        <f>VLOOKUP($E4452,
Products!$A$1:$F$201,MATCH(Orders!I$1,Products!$A$1:$F$1,0),0)</f>
        <v>23049.571773693999</v>
      </c>
      <c r="J4452" s="2">
        <f>VLOOKUP($E4452,
Products!$A$1:$F$201,MATCH(Orders!J$1,Products!$A$1:$F$1,0),0)</f>
        <v>15791.461375569639</v>
      </c>
    </row>
    <row r="4453" spans="1:10">
      <c r="A4453">
        <v>4452</v>
      </c>
      <c r="B4453" s="4">
        <v>45724</v>
      </c>
      <c r="C4453" s="10">
        <f>DATE(YEAR(orders[[#This Row],[order_date]]), MONTH(orders[[#This Row],[order_date]]), 1)</f>
        <v>45717</v>
      </c>
      <c r="D4453" t="s">
        <v>2378</v>
      </c>
      <c r="E4453" t="s">
        <v>668</v>
      </c>
      <c r="F4453" t="str">
        <f>VLOOKUP(orders[[#This Row],[product_id]],Products!A:C,3,0)</f>
        <v>Electronics</v>
      </c>
      <c r="G4453">
        <v>1</v>
      </c>
      <c r="H4453" s="6">
        <v>0.13590085278073666</v>
      </c>
      <c r="I4453" s="2">
        <f>VLOOKUP($E4453,
Products!$A$1:$F$201,MATCH(Orders!I$1,Products!$A$1:$F$1,0),0)</f>
        <v>23702.058773663419</v>
      </c>
      <c r="J4453" s="2">
        <f>VLOOKUP($E4453,
Products!$A$1:$F$201,MATCH(Orders!J$1,Products!$A$1:$F$1,0),0)</f>
        <v>17657.804767621328</v>
      </c>
    </row>
    <row r="4454" spans="1:10">
      <c r="A4454">
        <v>4453</v>
      </c>
      <c r="B4454" s="4">
        <v>45316</v>
      </c>
      <c r="C4454" s="10">
        <f>DATE(YEAR(orders[[#This Row],[order_date]]), MONTH(orders[[#This Row],[order_date]]), 1)</f>
        <v>45292</v>
      </c>
      <c r="D4454" t="s">
        <v>4054</v>
      </c>
      <c r="E4454" t="s">
        <v>553</v>
      </c>
      <c r="F4454" t="str">
        <f>VLOOKUP(orders[[#This Row],[product_id]],Products!A:C,3,0)</f>
        <v>Electronics</v>
      </c>
      <c r="G4454">
        <v>2</v>
      </c>
      <c r="H4454" s="6">
        <v>0.18345574990847024</v>
      </c>
      <c r="I4454" s="2">
        <f>VLOOKUP($E4454,
Products!$A$1:$F$201,MATCH(Orders!I$1,Products!$A$1:$F$1,0),0)</f>
        <v>19089.562478947992</v>
      </c>
      <c r="J4454" s="2">
        <f>VLOOKUP($E4454,
Products!$A$1:$F$201,MATCH(Orders!J$1,Products!$A$1:$F$1,0),0)</f>
        <v>12552.840439332171</v>
      </c>
    </row>
    <row r="4455" spans="1:10">
      <c r="A4455">
        <v>4454</v>
      </c>
      <c r="B4455" s="4">
        <v>45342</v>
      </c>
      <c r="C4455" s="10">
        <f>DATE(YEAR(orders[[#This Row],[order_date]]), MONTH(orders[[#This Row],[order_date]]), 1)</f>
        <v>45323</v>
      </c>
      <c r="D4455" t="s">
        <v>960</v>
      </c>
      <c r="E4455" t="s">
        <v>612</v>
      </c>
      <c r="F4455" t="str">
        <f>VLOOKUP(orders[[#This Row],[product_id]],Products!A:C,3,0)</f>
        <v>Electronics</v>
      </c>
      <c r="G4455">
        <v>2</v>
      </c>
      <c r="H4455" s="6">
        <v>0.17007318178170419</v>
      </c>
      <c r="I4455" s="2">
        <f>VLOOKUP($E4455,
Products!$A$1:$F$201,MATCH(Orders!I$1,Products!$A$1:$F$1,0),0)</f>
        <v>2704.041843529928</v>
      </c>
      <c r="J4455" s="2">
        <f>VLOOKUP($E4455,
Products!$A$1:$F$201,MATCH(Orders!J$1,Products!$A$1:$F$1,0),0)</f>
        <v>2158.9135708713038</v>
      </c>
    </row>
    <row r="4456" spans="1:10">
      <c r="A4456">
        <v>4455</v>
      </c>
      <c r="B4456" s="4">
        <v>45352</v>
      </c>
      <c r="C4456" s="10">
        <f>DATE(YEAR(orders[[#This Row],[order_date]]), MONTH(orders[[#This Row],[order_date]]), 1)</f>
        <v>45352</v>
      </c>
      <c r="D4456" t="s">
        <v>1993</v>
      </c>
      <c r="E4456" t="s">
        <v>513</v>
      </c>
      <c r="F4456" t="str">
        <f>VLOOKUP(orders[[#This Row],[product_id]],Products!A:C,3,0)</f>
        <v>Electronics</v>
      </c>
      <c r="G4456">
        <v>1</v>
      </c>
      <c r="H4456" s="6">
        <v>0.17081633935258822</v>
      </c>
      <c r="I4456" s="2">
        <f>VLOOKUP($E4456,
Products!$A$1:$F$201,MATCH(Orders!I$1,Products!$A$1:$F$1,0),0)</f>
        <v>2370.6748519187499</v>
      </c>
      <c r="J4456" s="2">
        <f>VLOOKUP($E4456,
Products!$A$1:$F$201,MATCH(Orders!J$1,Products!$A$1:$F$1,0),0)</f>
        <v>1742.1190905744229</v>
      </c>
    </row>
    <row r="4457" spans="1:10">
      <c r="A4457">
        <v>4456</v>
      </c>
      <c r="B4457" s="4">
        <v>45923</v>
      </c>
      <c r="C4457" s="10">
        <f>DATE(YEAR(orders[[#This Row],[order_date]]), MONTH(orders[[#This Row],[order_date]]), 1)</f>
        <v>45901</v>
      </c>
      <c r="D4457" t="s">
        <v>3432</v>
      </c>
      <c r="E4457" t="s">
        <v>532</v>
      </c>
      <c r="F4457" t="str">
        <f>VLOOKUP(orders[[#This Row],[product_id]],Products!A:C,3,0)</f>
        <v>Electronics</v>
      </c>
      <c r="G4457">
        <v>2</v>
      </c>
      <c r="H4457" s="6">
        <v>0.11776724718399309</v>
      </c>
      <c r="I4457" s="2">
        <f>VLOOKUP($E4457,
Products!$A$1:$F$201,MATCH(Orders!I$1,Products!$A$1:$F$1,0),0)</f>
        <v>2668.0593077725212</v>
      </c>
      <c r="J4457" s="2">
        <f>VLOOKUP($E4457,
Products!$A$1:$F$201,MATCH(Orders!J$1,Products!$A$1:$F$1,0),0)</f>
        <v>1923.7114222321791</v>
      </c>
    </row>
    <row r="4458" spans="1:10">
      <c r="A4458">
        <v>4457</v>
      </c>
      <c r="B4458" s="4">
        <v>45793</v>
      </c>
      <c r="C4458" s="10">
        <f>DATE(YEAR(orders[[#This Row],[order_date]]), MONTH(orders[[#This Row],[order_date]]), 1)</f>
        <v>45778</v>
      </c>
      <c r="D4458" t="s">
        <v>4454</v>
      </c>
      <c r="E4458" t="s">
        <v>514</v>
      </c>
      <c r="F4458" t="str">
        <f>VLOOKUP(orders[[#This Row],[product_id]],Products!A:C,3,0)</f>
        <v>Electronics</v>
      </c>
      <c r="G4458">
        <v>1</v>
      </c>
      <c r="H4458" s="6">
        <v>0.16528936175281067</v>
      </c>
      <c r="I4458" s="2">
        <f>VLOOKUP($E4458,
Products!$A$1:$F$201,MATCH(Orders!I$1,Products!$A$1:$F$1,0),0)</f>
        <v>16482.730474054071</v>
      </c>
      <c r="J4458" s="2">
        <f>VLOOKUP($E4458,
Products!$A$1:$F$201,MATCH(Orders!J$1,Products!$A$1:$F$1,0),0)</f>
        <v>12480.81165565178</v>
      </c>
    </row>
    <row r="4459" spans="1:10">
      <c r="A4459">
        <v>4458</v>
      </c>
      <c r="B4459" s="4">
        <v>45012</v>
      </c>
      <c r="C4459" s="10">
        <f>DATE(YEAR(orders[[#This Row],[order_date]]), MONTH(orders[[#This Row],[order_date]]), 1)</f>
        <v>44986</v>
      </c>
      <c r="D4459" t="s">
        <v>734</v>
      </c>
      <c r="E4459" t="s">
        <v>663</v>
      </c>
      <c r="F4459" t="str">
        <f>VLOOKUP(orders[[#This Row],[product_id]],Products!A:C,3,0)</f>
        <v>Electronics</v>
      </c>
      <c r="G4459">
        <v>2</v>
      </c>
      <c r="H4459" s="6">
        <v>0.21496463859323975</v>
      </c>
      <c r="I4459" s="2">
        <f>VLOOKUP($E4459,
Products!$A$1:$F$201,MATCH(Orders!I$1,Products!$A$1:$F$1,0),0)</f>
        <v>12863.39473364416</v>
      </c>
      <c r="J4459" s="2">
        <f>VLOOKUP($E4459,
Products!$A$1:$F$201,MATCH(Orders!J$1,Products!$A$1:$F$1,0),0)</f>
        <v>9312.9321574947517</v>
      </c>
    </row>
    <row r="4460" spans="1:10">
      <c r="A4460">
        <v>4459</v>
      </c>
      <c r="B4460" s="4">
        <v>45349</v>
      </c>
      <c r="C4460" s="10">
        <f>DATE(YEAR(orders[[#This Row],[order_date]]), MONTH(orders[[#This Row],[order_date]]), 1)</f>
        <v>45323</v>
      </c>
      <c r="D4460" t="s">
        <v>3220</v>
      </c>
      <c r="E4460" t="s">
        <v>519</v>
      </c>
      <c r="F4460" t="str">
        <f>VLOOKUP(orders[[#This Row],[product_id]],Products!A:C,3,0)</f>
        <v>Electronics</v>
      </c>
      <c r="G4460">
        <v>2</v>
      </c>
      <c r="H4460" s="6">
        <v>0.1614986326502012</v>
      </c>
      <c r="I4460" s="2">
        <f>VLOOKUP($E4460,
Products!$A$1:$F$201,MATCH(Orders!I$1,Products!$A$1:$F$1,0),0)</f>
        <v>13103.02115426216</v>
      </c>
      <c r="J4460" s="2">
        <f>VLOOKUP($E4460,
Products!$A$1:$F$201,MATCH(Orders!J$1,Products!$A$1:$F$1,0),0)</f>
        <v>8775.5491996797755</v>
      </c>
    </row>
    <row r="4461" spans="1:10">
      <c r="A4461">
        <v>4460</v>
      </c>
      <c r="B4461" s="4">
        <v>45044</v>
      </c>
      <c r="C4461" s="10">
        <f>DATE(YEAR(orders[[#This Row],[order_date]]), MONTH(orders[[#This Row],[order_date]]), 1)</f>
        <v>45017</v>
      </c>
      <c r="D4461" t="s">
        <v>1764</v>
      </c>
      <c r="E4461" t="s">
        <v>656</v>
      </c>
      <c r="F4461" t="str">
        <f>VLOOKUP(orders[[#This Row],[product_id]],Products!A:C,3,0)</f>
        <v>Electronics</v>
      </c>
      <c r="G4461">
        <v>3</v>
      </c>
      <c r="H4461" s="6">
        <v>0.17312479927175101</v>
      </c>
      <c r="I4461" s="2">
        <f>VLOOKUP($E4461,
Products!$A$1:$F$201,MATCH(Orders!I$1,Products!$A$1:$F$1,0),0)</f>
        <v>30485.811519789549</v>
      </c>
      <c r="J4461" s="2">
        <f>VLOOKUP($E4461,
Products!$A$1:$F$201,MATCH(Orders!J$1,Products!$A$1:$F$1,0),0)</f>
        <v>23818.70129930825</v>
      </c>
    </row>
    <row r="4462" spans="1:10">
      <c r="A4462">
        <v>4461</v>
      </c>
      <c r="B4462" s="4">
        <v>45885</v>
      </c>
      <c r="C4462" s="10">
        <f>DATE(YEAR(orders[[#This Row],[order_date]]), MONTH(orders[[#This Row],[order_date]]), 1)</f>
        <v>45870</v>
      </c>
      <c r="D4462" t="s">
        <v>1454</v>
      </c>
      <c r="E4462" t="s">
        <v>534</v>
      </c>
      <c r="F4462" t="str">
        <f>VLOOKUP(orders[[#This Row],[product_id]],Products!A:C,3,0)</f>
        <v>Appliances</v>
      </c>
      <c r="G4462">
        <v>1</v>
      </c>
      <c r="H4462" s="6">
        <v>0.14121315071635873</v>
      </c>
      <c r="I4462" s="2">
        <f>VLOOKUP($E4462,
Products!$A$1:$F$201,MATCH(Orders!I$1,Products!$A$1:$F$1,0),0)</f>
        <v>24743.162958088669</v>
      </c>
      <c r="J4462" s="2">
        <f>VLOOKUP($E4462,
Products!$A$1:$F$201,MATCH(Orders!J$1,Products!$A$1:$F$1,0),0)</f>
        <v>19307.588986555591</v>
      </c>
    </row>
    <row r="4463" spans="1:10">
      <c r="A4463">
        <v>4462</v>
      </c>
      <c r="B4463" s="4">
        <v>45808</v>
      </c>
      <c r="C4463" s="10">
        <f>DATE(YEAR(orders[[#This Row],[order_date]]), MONTH(orders[[#This Row],[order_date]]), 1)</f>
        <v>45778</v>
      </c>
      <c r="D4463" t="s">
        <v>2023</v>
      </c>
      <c r="E4463" t="s">
        <v>531</v>
      </c>
      <c r="F4463" t="str">
        <f>VLOOKUP(orders[[#This Row],[product_id]],Products!A:C,3,0)</f>
        <v>Electronics</v>
      </c>
      <c r="G4463">
        <v>2</v>
      </c>
      <c r="H4463" s="6">
        <v>0.23076759305430752</v>
      </c>
      <c r="I4463" s="2">
        <f>VLOOKUP($E4463,
Products!$A$1:$F$201,MATCH(Orders!I$1,Products!$A$1:$F$1,0),0)</f>
        <v>29674.378925417219</v>
      </c>
      <c r="J4463" s="2">
        <f>VLOOKUP($E4463,
Products!$A$1:$F$201,MATCH(Orders!J$1,Products!$A$1:$F$1,0),0)</f>
        <v>20795.30337605517</v>
      </c>
    </row>
    <row r="4464" spans="1:10">
      <c r="A4464">
        <v>4463</v>
      </c>
      <c r="B4464" s="4">
        <v>45918</v>
      </c>
      <c r="C4464" s="10">
        <f>DATE(YEAR(orders[[#This Row],[order_date]]), MONTH(orders[[#This Row],[order_date]]), 1)</f>
        <v>45901</v>
      </c>
      <c r="D4464" t="s">
        <v>1307</v>
      </c>
      <c r="E4464" t="s">
        <v>648</v>
      </c>
      <c r="F4464" t="str">
        <f>VLOOKUP(orders[[#This Row],[product_id]],Products!A:C,3,0)</f>
        <v>Electronics</v>
      </c>
      <c r="G4464">
        <v>1</v>
      </c>
      <c r="H4464" s="6">
        <v>0.23930489173390243</v>
      </c>
      <c r="I4464" s="2">
        <f>VLOOKUP($E4464,
Products!$A$1:$F$201,MATCH(Orders!I$1,Products!$A$1:$F$1,0),0)</f>
        <v>11049.50250218974</v>
      </c>
      <c r="J4464" s="2">
        <f>VLOOKUP($E4464,
Products!$A$1:$F$201,MATCH(Orders!J$1,Products!$A$1:$F$1,0),0)</f>
        <v>7252.1207539007246</v>
      </c>
    </row>
    <row r="4465" spans="1:10">
      <c r="A4465">
        <v>4464</v>
      </c>
      <c r="B4465" s="4">
        <v>45341</v>
      </c>
      <c r="C4465" s="10">
        <f>DATE(YEAR(orders[[#This Row],[order_date]]), MONTH(orders[[#This Row],[order_date]]), 1)</f>
        <v>45323</v>
      </c>
      <c r="D4465" t="s">
        <v>3980</v>
      </c>
      <c r="E4465" t="s">
        <v>620</v>
      </c>
      <c r="F4465" t="str">
        <f>VLOOKUP(orders[[#This Row],[product_id]],Products!A:C,3,0)</f>
        <v>Electronics</v>
      </c>
      <c r="G4465">
        <v>1</v>
      </c>
      <c r="H4465" s="6">
        <v>0.11165148532852671</v>
      </c>
      <c r="I4465" s="2">
        <f>VLOOKUP($E4465,
Products!$A$1:$F$201,MATCH(Orders!I$1,Products!$A$1:$F$1,0),0)</f>
        <v>23669.635851452331</v>
      </c>
      <c r="J4465" s="2">
        <f>VLOOKUP($E4465,
Products!$A$1:$F$201,MATCH(Orders!J$1,Products!$A$1:$F$1,0),0)</f>
        <v>17880.752220874681</v>
      </c>
    </row>
    <row r="4466" spans="1:10">
      <c r="A4466">
        <v>4465</v>
      </c>
      <c r="B4466" s="4">
        <v>45525</v>
      </c>
      <c r="C4466" s="10">
        <f>DATE(YEAR(orders[[#This Row],[order_date]]), MONTH(orders[[#This Row],[order_date]]), 1)</f>
        <v>45505</v>
      </c>
      <c r="D4466" t="s">
        <v>3493</v>
      </c>
      <c r="E4466" t="s">
        <v>578</v>
      </c>
      <c r="F4466" t="str">
        <f>VLOOKUP(orders[[#This Row],[product_id]],Products!A:C,3,0)</f>
        <v>Electronics</v>
      </c>
      <c r="G4466">
        <v>1</v>
      </c>
      <c r="H4466" s="6">
        <v>0.19278622043721153</v>
      </c>
      <c r="I4466" s="2">
        <f>VLOOKUP($E4466,
Products!$A$1:$F$201,MATCH(Orders!I$1,Products!$A$1:$F$1,0),0)</f>
        <v>2632.553295816565</v>
      </c>
      <c r="J4466" s="2">
        <f>VLOOKUP($E4466,
Products!$A$1:$F$201,MATCH(Orders!J$1,Products!$A$1:$F$1,0),0)</f>
        <v>1732.316114566717</v>
      </c>
    </row>
    <row r="4467" spans="1:10">
      <c r="A4467">
        <v>4466</v>
      </c>
      <c r="B4467" s="4">
        <v>44966</v>
      </c>
      <c r="C4467" s="10">
        <f>DATE(YEAR(orders[[#This Row],[order_date]]), MONTH(orders[[#This Row],[order_date]]), 1)</f>
        <v>44958</v>
      </c>
      <c r="D4467" t="s">
        <v>3684</v>
      </c>
      <c r="E4467" t="s">
        <v>586</v>
      </c>
      <c r="F4467" t="str">
        <f>VLOOKUP(orders[[#This Row],[product_id]],Products!A:C,3,0)</f>
        <v>Appliances</v>
      </c>
      <c r="G4467">
        <v>2</v>
      </c>
      <c r="H4467" s="6">
        <v>6.0509473988775278E-2</v>
      </c>
      <c r="I4467" s="2">
        <f>VLOOKUP($E4467,
Products!$A$1:$F$201,MATCH(Orders!I$1,Products!$A$1:$F$1,0),0)</f>
        <v>22928.971424497449</v>
      </c>
      <c r="J4467" s="2">
        <f>VLOOKUP($E4467,
Products!$A$1:$F$201,MATCH(Orders!J$1,Products!$A$1:$F$1,0),0)</f>
        <v>17801.356740692991</v>
      </c>
    </row>
    <row r="4468" spans="1:10">
      <c r="A4468">
        <v>4467</v>
      </c>
      <c r="B4468" s="4">
        <v>45629</v>
      </c>
      <c r="C4468" s="10">
        <f>DATE(YEAR(orders[[#This Row],[order_date]]), MONTH(orders[[#This Row],[order_date]]), 1)</f>
        <v>45627</v>
      </c>
      <c r="D4468" t="s">
        <v>1797</v>
      </c>
      <c r="E4468" t="s">
        <v>572</v>
      </c>
      <c r="F4468" t="str">
        <f>VLOOKUP(orders[[#This Row],[product_id]],Products!A:C,3,0)</f>
        <v>Electronics</v>
      </c>
      <c r="G4468">
        <v>2</v>
      </c>
      <c r="H4468" s="6">
        <v>0.16063656867887605</v>
      </c>
      <c r="I4468" s="2">
        <f>VLOOKUP($E4468,
Products!$A$1:$F$201,MATCH(Orders!I$1,Products!$A$1:$F$1,0),0)</f>
        <v>28095.750781518611</v>
      </c>
      <c r="J4468" s="2">
        <f>VLOOKUP($E4468,
Products!$A$1:$F$201,MATCH(Orders!J$1,Products!$A$1:$F$1,0),0)</f>
        <v>21949.841961937182</v>
      </c>
    </row>
    <row r="4469" spans="1:10">
      <c r="A4469">
        <v>4468</v>
      </c>
      <c r="B4469" s="4">
        <v>45463</v>
      </c>
      <c r="C4469" s="10">
        <f>DATE(YEAR(orders[[#This Row],[order_date]]), MONTH(orders[[#This Row],[order_date]]), 1)</f>
        <v>45444</v>
      </c>
      <c r="D4469" t="s">
        <v>836</v>
      </c>
      <c r="E4469" t="s">
        <v>649</v>
      </c>
      <c r="F4469" t="str">
        <f>VLOOKUP(orders[[#This Row],[product_id]],Products!A:C,3,0)</f>
        <v>Electronics</v>
      </c>
      <c r="G4469">
        <v>3</v>
      </c>
      <c r="H4469" s="6">
        <v>0.20196251836770371</v>
      </c>
      <c r="I4469" s="2">
        <f>VLOOKUP($E4469,
Products!$A$1:$F$201,MATCH(Orders!I$1,Products!$A$1:$F$1,0),0)</f>
        <v>13109.676759490871</v>
      </c>
      <c r="J4469" s="2">
        <f>VLOOKUP($E4469,
Products!$A$1:$F$201,MATCH(Orders!J$1,Products!$A$1:$F$1,0),0)</f>
        <v>9497.2301945627187</v>
      </c>
    </row>
    <row r="4470" spans="1:10">
      <c r="A4470">
        <v>4469</v>
      </c>
      <c r="B4470" s="4">
        <v>45346</v>
      </c>
      <c r="C4470" s="10">
        <f>DATE(YEAR(orders[[#This Row],[order_date]]), MONTH(orders[[#This Row],[order_date]]), 1)</f>
        <v>45323</v>
      </c>
      <c r="D4470" t="s">
        <v>4654</v>
      </c>
      <c r="E4470" t="s">
        <v>646</v>
      </c>
      <c r="F4470" t="str">
        <f>VLOOKUP(orders[[#This Row],[product_id]],Products!A:C,3,0)</f>
        <v>Electronics</v>
      </c>
      <c r="G4470">
        <v>2</v>
      </c>
      <c r="H4470" s="6">
        <v>0.18683734141020125</v>
      </c>
      <c r="I4470" s="2">
        <f>VLOOKUP($E4470,
Products!$A$1:$F$201,MATCH(Orders!I$1,Products!$A$1:$F$1,0),0)</f>
        <v>18424.12750052143</v>
      </c>
      <c r="J4470" s="2">
        <f>VLOOKUP($E4470,
Products!$A$1:$F$201,MATCH(Orders!J$1,Products!$A$1:$F$1,0),0)</f>
        <v>14575.25356690323</v>
      </c>
    </row>
    <row r="4471" spans="1:10">
      <c r="A4471">
        <v>4470</v>
      </c>
      <c r="B4471" s="4">
        <v>45590</v>
      </c>
      <c r="C4471" s="10">
        <f>DATE(YEAR(orders[[#This Row],[order_date]]), MONTH(orders[[#This Row],[order_date]]), 1)</f>
        <v>45566</v>
      </c>
      <c r="D4471" t="s">
        <v>816</v>
      </c>
      <c r="E4471" t="s">
        <v>595</v>
      </c>
      <c r="F4471" t="str">
        <f>VLOOKUP(orders[[#This Row],[product_id]],Products!A:C,3,0)</f>
        <v>Electronics</v>
      </c>
      <c r="G4471">
        <v>1</v>
      </c>
      <c r="H4471" s="6">
        <v>0.17585909165430455</v>
      </c>
      <c r="I4471" s="2">
        <f>VLOOKUP($E4471,
Products!$A$1:$F$201,MATCH(Orders!I$1,Products!$A$1:$F$1,0),0)</f>
        <v>2368.316565735005</v>
      </c>
      <c r="J4471" s="2">
        <f>VLOOKUP($E4471,
Products!$A$1:$F$201,MATCH(Orders!J$1,Products!$A$1:$F$1,0),0)</f>
        <v>1668.7588573553539</v>
      </c>
    </row>
    <row r="4472" spans="1:10">
      <c r="A4472">
        <v>4471</v>
      </c>
      <c r="B4472" s="4">
        <v>45021</v>
      </c>
      <c r="C4472" s="10">
        <f>DATE(YEAR(orders[[#This Row],[order_date]]), MONTH(orders[[#This Row],[order_date]]), 1)</f>
        <v>45017</v>
      </c>
      <c r="D4472" t="s">
        <v>3277</v>
      </c>
      <c r="E4472" t="s">
        <v>601</v>
      </c>
      <c r="F4472" t="str">
        <f>VLOOKUP(orders[[#This Row],[product_id]],Products!A:C,3,0)</f>
        <v>Appliances</v>
      </c>
      <c r="G4472">
        <v>1</v>
      </c>
      <c r="H4472" s="6">
        <v>0.12001133666183324</v>
      </c>
      <c r="I4472" s="2">
        <f>VLOOKUP($E4472,
Products!$A$1:$F$201,MATCH(Orders!I$1,Products!$A$1:$F$1,0),0)</f>
        <v>2095.1354013205032</v>
      </c>
      <c r="J4472" s="2">
        <f>VLOOKUP($E4472,
Products!$A$1:$F$201,MATCH(Orders!J$1,Products!$A$1:$F$1,0),0)</f>
        <v>1374.592895200507</v>
      </c>
    </row>
    <row r="4473" spans="1:10">
      <c r="A4473">
        <v>4472</v>
      </c>
      <c r="B4473" s="4">
        <v>45899</v>
      </c>
      <c r="C4473" s="10">
        <f>DATE(YEAR(orders[[#This Row],[order_date]]), MONTH(orders[[#This Row],[order_date]]), 1)</f>
        <v>45870</v>
      </c>
      <c r="D4473" t="s">
        <v>4065</v>
      </c>
      <c r="E4473" t="s">
        <v>657</v>
      </c>
      <c r="F4473" t="str">
        <f>VLOOKUP(orders[[#This Row],[product_id]],Products!A:C,3,0)</f>
        <v>Appliances</v>
      </c>
      <c r="G4473">
        <v>1</v>
      </c>
      <c r="H4473" s="6">
        <v>7.1166263431239454E-2</v>
      </c>
      <c r="I4473" s="2">
        <f>VLOOKUP($E4473,
Products!$A$1:$F$201,MATCH(Orders!I$1,Products!$A$1:$F$1,0),0)</f>
        <v>6275.8669412443169</v>
      </c>
      <c r="J4473" s="2">
        <f>VLOOKUP($E4473,
Products!$A$1:$F$201,MATCH(Orders!J$1,Products!$A$1:$F$1,0),0)</f>
        <v>4742.5097602697688</v>
      </c>
    </row>
    <row r="4474" spans="1:10">
      <c r="A4474">
        <v>4473</v>
      </c>
      <c r="B4474" s="4">
        <v>45576</v>
      </c>
      <c r="C4474" s="10">
        <f>DATE(YEAR(orders[[#This Row],[order_date]]), MONTH(orders[[#This Row],[order_date]]), 1)</f>
        <v>45566</v>
      </c>
      <c r="D4474" t="s">
        <v>3440</v>
      </c>
      <c r="E4474" t="s">
        <v>623</v>
      </c>
      <c r="F4474" t="str">
        <f>VLOOKUP(orders[[#This Row],[product_id]],Products!A:C,3,0)</f>
        <v>Electronics</v>
      </c>
      <c r="G4474">
        <v>3</v>
      </c>
      <c r="H4474" s="6">
        <v>0.22315681424155226</v>
      </c>
      <c r="I4474" s="2">
        <f>VLOOKUP($E4474,
Products!$A$1:$F$201,MATCH(Orders!I$1,Products!$A$1:$F$1,0),0)</f>
        <v>27422.76406600175</v>
      </c>
      <c r="J4474" s="2">
        <f>VLOOKUP($E4474,
Products!$A$1:$F$201,MATCH(Orders!J$1,Products!$A$1:$F$1,0),0)</f>
        <v>18707.390708641691</v>
      </c>
    </row>
    <row r="4475" spans="1:10">
      <c r="A4475">
        <v>4474</v>
      </c>
      <c r="B4475" s="4">
        <v>45214</v>
      </c>
      <c r="C4475" s="10">
        <f>DATE(YEAR(orders[[#This Row],[order_date]]), MONTH(orders[[#This Row],[order_date]]), 1)</f>
        <v>45200</v>
      </c>
      <c r="D4475" t="s">
        <v>1536</v>
      </c>
      <c r="E4475" t="s">
        <v>567</v>
      </c>
      <c r="F4475" t="str">
        <f>VLOOKUP(orders[[#This Row],[product_id]],Products!A:C,3,0)</f>
        <v>Electronics</v>
      </c>
      <c r="G4475">
        <v>1</v>
      </c>
      <c r="H4475" s="6">
        <v>0.2397898217636481</v>
      </c>
      <c r="I4475" s="2">
        <f>VLOOKUP($E4475,
Products!$A$1:$F$201,MATCH(Orders!I$1,Products!$A$1:$F$1,0),0)</f>
        <v>17514.171240093368</v>
      </c>
      <c r="J4475" s="2">
        <f>VLOOKUP($E4475,
Products!$A$1:$F$201,MATCH(Orders!J$1,Products!$A$1:$F$1,0),0)</f>
        <v>12226.76247250809</v>
      </c>
    </row>
    <row r="4476" spans="1:10">
      <c r="A4476">
        <v>4475</v>
      </c>
      <c r="B4476" s="4">
        <v>45338</v>
      </c>
      <c r="C4476" s="10">
        <f>DATE(YEAR(orders[[#This Row],[order_date]]), MONTH(orders[[#This Row],[order_date]]), 1)</f>
        <v>45323</v>
      </c>
      <c r="D4476" t="s">
        <v>1371</v>
      </c>
      <c r="E4476" t="s">
        <v>690</v>
      </c>
      <c r="F4476" t="str">
        <f>VLOOKUP(orders[[#This Row],[product_id]],Products!A:C,3,0)</f>
        <v>Electronics</v>
      </c>
      <c r="G4476">
        <v>1</v>
      </c>
      <c r="H4476" s="6">
        <v>0.20679529915736511</v>
      </c>
      <c r="I4476" s="2">
        <f>VLOOKUP($E4476,
Products!$A$1:$F$201,MATCH(Orders!I$1,Products!$A$1:$F$1,0),0)</f>
        <v>2338.2059552139431</v>
      </c>
      <c r="J4476" s="2">
        <f>VLOOKUP($E4476,
Products!$A$1:$F$201,MATCH(Orders!J$1,Products!$A$1:$F$1,0),0)</f>
        <v>1708.028418793489</v>
      </c>
    </row>
    <row r="4477" spans="1:10">
      <c r="A4477">
        <v>4476</v>
      </c>
      <c r="B4477" s="4">
        <v>45326</v>
      </c>
      <c r="C4477" s="10">
        <f>DATE(YEAR(orders[[#This Row],[order_date]]), MONTH(orders[[#This Row],[order_date]]), 1)</f>
        <v>45323</v>
      </c>
      <c r="D4477" t="s">
        <v>1772</v>
      </c>
      <c r="E4477" t="s">
        <v>541</v>
      </c>
      <c r="F4477" t="str">
        <f>VLOOKUP(orders[[#This Row],[product_id]],Products!A:C,3,0)</f>
        <v>Appliances</v>
      </c>
      <c r="G4477">
        <v>2</v>
      </c>
      <c r="H4477" s="6">
        <v>9.0226800167032425E-2</v>
      </c>
      <c r="I4477" s="2">
        <f>VLOOKUP($E4477,
Products!$A$1:$F$201,MATCH(Orders!I$1,Products!$A$1:$F$1,0),0)</f>
        <v>2390.3651642386908</v>
      </c>
      <c r="J4477" s="2">
        <f>VLOOKUP($E4477,
Products!$A$1:$F$201,MATCH(Orders!J$1,Products!$A$1:$F$1,0),0)</f>
        <v>1655.7504783617919</v>
      </c>
    </row>
    <row r="4478" spans="1:10">
      <c r="A4478">
        <v>4477</v>
      </c>
      <c r="B4478" s="4">
        <v>45454</v>
      </c>
      <c r="C4478" s="10">
        <f>DATE(YEAR(orders[[#This Row],[order_date]]), MONTH(orders[[#This Row],[order_date]]), 1)</f>
        <v>45444</v>
      </c>
      <c r="D4478" t="s">
        <v>1580</v>
      </c>
      <c r="E4478" t="s">
        <v>693</v>
      </c>
      <c r="F4478" t="str">
        <f>VLOOKUP(orders[[#This Row],[product_id]],Products!A:C,3,0)</f>
        <v>Appliances</v>
      </c>
      <c r="G4478">
        <v>3</v>
      </c>
      <c r="H4478" s="6">
        <v>7.1054832973551571E-2</v>
      </c>
      <c r="I4478" s="2">
        <f>VLOOKUP($E4478,
Products!$A$1:$F$201,MATCH(Orders!I$1,Products!$A$1:$F$1,0),0)</f>
        <v>2037.67513915007</v>
      </c>
      <c r="J4478" s="2">
        <f>VLOOKUP($E4478,
Products!$A$1:$F$201,MATCH(Orders!J$1,Products!$A$1:$F$1,0),0)</f>
        <v>1374.1566876520769</v>
      </c>
    </row>
    <row r="4479" spans="1:10">
      <c r="A4479">
        <v>4478</v>
      </c>
      <c r="B4479" s="4">
        <v>45968</v>
      </c>
      <c r="C4479" s="10">
        <f>DATE(YEAR(orders[[#This Row],[order_date]]), MONTH(orders[[#This Row],[order_date]]), 1)</f>
        <v>45962</v>
      </c>
      <c r="D4479" t="s">
        <v>4494</v>
      </c>
      <c r="E4479" t="s">
        <v>629</v>
      </c>
      <c r="F4479" t="str">
        <f>VLOOKUP(orders[[#This Row],[product_id]],Products!A:C,3,0)</f>
        <v>Electronics</v>
      </c>
      <c r="G4479">
        <v>1</v>
      </c>
      <c r="H4479" s="6">
        <v>0.14063746921427525</v>
      </c>
      <c r="I4479" s="2">
        <f>VLOOKUP($E4479,
Products!$A$1:$F$201,MATCH(Orders!I$1,Products!$A$1:$F$1,0),0)</f>
        <v>12411.13061655427</v>
      </c>
      <c r="J4479" s="2">
        <f>VLOOKUP($E4479,
Products!$A$1:$F$201,MATCH(Orders!J$1,Products!$A$1:$F$1,0),0)</f>
        <v>9821.2729118635452</v>
      </c>
    </row>
    <row r="4480" spans="1:10">
      <c r="A4480">
        <v>4479</v>
      </c>
      <c r="B4480" s="4">
        <v>45062</v>
      </c>
      <c r="C4480" s="10">
        <f>DATE(YEAR(orders[[#This Row],[order_date]]), MONTH(orders[[#This Row],[order_date]]), 1)</f>
        <v>45047</v>
      </c>
      <c r="D4480" t="s">
        <v>4461</v>
      </c>
      <c r="E4480" t="s">
        <v>527</v>
      </c>
      <c r="F4480" t="str">
        <f>VLOOKUP(orders[[#This Row],[product_id]],Products!A:C,3,0)</f>
        <v>Appliances</v>
      </c>
      <c r="G4480">
        <v>2</v>
      </c>
      <c r="H4480" s="6">
        <v>7.9315481376888014E-2</v>
      </c>
      <c r="I4480" s="2">
        <f>VLOOKUP($E4480,
Products!$A$1:$F$201,MATCH(Orders!I$1,Products!$A$1:$F$1,0),0)</f>
        <v>25833.54427698228</v>
      </c>
      <c r="J4480" s="2">
        <f>VLOOKUP($E4480,
Products!$A$1:$F$201,MATCH(Orders!J$1,Products!$A$1:$F$1,0),0)</f>
        <v>16827.881451334611</v>
      </c>
    </row>
    <row r="4481" spans="1:10">
      <c r="A4481">
        <v>4480</v>
      </c>
      <c r="B4481" s="4">
        <v>45685</v>
      </c>
      <c r="C4481" s="10">
        <f>DATE(YEAR(orders[[#This Row],[order_date]]), MONTH(orders[[#This Row],[order_date]]), 1)</f>
        <v>45658</v>
      </c>
      <c r="D4481" t="s">
        <v>2023</v>
      </c>
      <c r="E4481" t="s">
        <v>610</v>
      </c>
      <c r="F4481" t="str">
        <f>VLOOKUP(orders[[#This Row],[product_id]],Products!A:C,3,0)</f>
        <v>Appliances</v>
      </c>
      <c r="G4481">
        <v>1</v>
      </c>
      <c r="H4481" s="6">
        <v>7.7892218067505736E-2</v>
      </c>
      <c r="I4481" s="2">
        <f>VLOOKUP($E4481,
Products!$A$1:$F$201,MATCH(Orders!I$1,Products!$A$1:$F$1,0),0)</f>
        <v>23456.386855186989</v>
      </c>
      <c r="J4481" s="2">
        <f>VLOOKUP($E4481,
Products!$A$1:$F$201,MATCH(Orders!J$1,Products!$A$1:$F$1,0),0)</f>
        <v>16522.385271144129</v>
      </c>
    </row>
    <row r="4482" spans="1:10">
      <c r="A4482">
        <v>4481</v>
      </c>
      <c r="B4482" s="4">
        <v>45769</v>
      </c>
      <c r="C4482" s="10">
        <f>DATE(YEAR(orders[[#This Row],[order_date]]), MONTH(orders[[#This Row],[order_date]]), 1)</f>
        <v>45748</v>
      </c>
      <c r="D4482" t="s">
        <v>990</v>
      </c>
      <c r="E4482" t="s">
        <v>619</v>
      </c>
      <c r="F4482" t="str">
        <f>VLOOKUP(orders[[#This Row],[product_id]],Products!A:C,3,0)</f>
        <v>Appliances</v>
      </c>
      <c r="G4482">
        <v>3</v>
      </c>
      <c r="H4482" s="6">
        <v>0.12501951984947782</v>
      </c>
      <c r="I4482" s="2">
        <f>VLOOKUP($E4482,
Products!$A$1:$F$201,MATCH(Orders!I$1,Products!$A$1:$F$1,0),0)</f>
        <v>6040.8433358455886</v>
      </c>
      <c r="J4482" s="2">
        <f>VLOOKUP($E4482,
Products!$A$1:$F$201,MATCH(Orders!J$1,Products!$A$1:$F$1,0),0)</f>
        <v>4363.6239115177623</v>
      </c>
    </row>
    <row r="4483" spans="1:10">
      <c r="A4483">
        <v>4482</v>
      </c>
      <c r="B4483" s="4">
        <v>45636</v>
      </c>
      <c r="C4483" s="10">
        <f>DATE(YEAR(orders[[#This Row],[order_date]]), MONTH(orders[[#This Row],[order_date]]), 1)</f>
        <v>45627</v>
      </c>
      <c r="D4483" t="s">
        <v>3576</v>
      </c>
      <c r="E4483" t="s">
        <v>615</v>
      </c>
      <c r="F4483" t="str">
        <f>VLOOKUP(orders[[#This Row],[product_id]],Products!A:C,3,0)</f>
        <v>Electronics</v>
      </c>
      <c r="G4483">
        <v>2</v>
      </c>
      <c r="H4483" s="6">
        <v>0.22214228753475845</v>
      </c>
      <c r="I4483" s="2">
        <f>VLOOKUP($E4483,
Products!$A$1:$F$201,MATCH(Orders!I$1,Products!$A$1:$F$1,0),0)</f>
        <v>31155.43680046549</v>
      </c>
      <c r="J4483" s="2">
        <f>VLOOKUP($E4483,
Products!$A$1:$F$201,MATCH(Orders!J$1,Products!$A$1:$F$1,0),0)</f>
        <v>22320.078602545669</v>
      </c>
    </row>
    <row r="4484" spans="1:10">
      <c r="A4484">
        <v>4483</v>
      </c>
      <c r="B4484" s="4">
        <v>45951</v>
      </c>
      <c r="C4484" s="10">
        <f>DATE(YEAR(orders[[#This Row],[order_date]]), MONTH(orders[[#This Row],[order_date]]), 1)</f>
        <v>45931</v>
      </c>
      <c r="D4484" t="s">
        <v>1269</v>
      </c>
      <c r="E4484" t="s">
        <v>508</v>
      </c>
      <c r="F4484" t="str">
        <f>VLOOKUP(orders[[#This Row],[product_id]],Products!A:C,3,0)</f>
        <v>Electronics</v>
      </c>
      <c r="G4484">
        <v>3</v>
      </c>
      <c r="H4484" s="6">
        <v>0.21372025420509491</v>
      </c>
      <c r="I4484" s="2">
        <f>VLOOKUP($E4484,
Products!$A$1:$F$201,MATCH(Orders!I$1,Products!$A$1:$F$1,0),0)</f>
        <v>23345.985707147142</v>
      </c>
      <c r="J4484" s="2">
        <f>VLOOKUP($E4484,
Products!$A$1:$F$201,MATCH(Orders!J$1,Products!$A$1:$F$1,0),0)</f>
        <v>15772.90371323649</v>
      </c>
    </row>
    <row r="4485" spans="1:10">
      <c r="A4485">
        <v>4484</v>
      </c>
      <c r="B4485" s="4">
        <v>45307</v>
      </c>
      <c r="C4485" s="10">
        <f>DATE(YEAR(orders[[#This Row],[order_date]]), MONTH(orders[[#This Row],[order_date]]), 1)</f>
        <v>45292</v>
      </c>
      <c r="D4485" t="s">
        <v>4404</v>
      </c>
      <c r="E4485" t="s">
        <v>669</v>
      </c>
      <c r="F4485" t="str">
        <f>VLOOKUP(orders[[#This Row],[product_id]],Products!A:C,3,0)</f>
        <v>Electronics</v>
      </c>
      <c r="G4485">
        <v>2</v>
      </c>
      <c r="H4485" s="6">
        <v>0.17491236920822639</v>
      </c>
      <c r="I4485" s="2">
        <f>VLOOKUP($E4485,
Products!$A$1:$F$201,MATCH(Orders!I$1,Products!$A$1:$F$1,0),0)</f>
        <v>11708.03419603835</v>
      </c>
      <c r="J4485" s="2">
        <f>VLOOKUP($E4485,
Products!$A$1:$F$201,MATCH(Orders!J$1,Products!$A$1:$F$1,0),0)</f>
        <v>7784.9580101998827</v>
      </c>
    </row>
    <row r="4486" spans="1:10">
      <c r="A4486">
        <v>4485</v>
      </c>
      <c r="B4486" s="4">
        <v>45435</v>
      </c>
      <c r="C4486" s="10">
        <f>DATE(YEAR(orders[[#This Row],[order_date]]), MONTH(orders[[#This Row],[order_date]]), 1)</f>
        <v>45413</v>
      </c>
      <c r="D4486" t="s">
        <v>724</v>
      </c>
      <c r="E4486" t="s">
        <v>602</v>
      </c>
      <c r="F4486" t="str">
        <f>VLOOKUP(orders[[#This Row],[product_id]],Products!A:C,3,0)</f>
        <v>Appliances</v>
      </c>
      <c r="G4486">
        <v>3</v>
      </c>
      <c r="H4486" s="6">
        <v>9.8124561825816775E-2</v>
      </c>
      <c r="I4486" s="2">
        <f>VLOOKUP($E4486,
Products!$A$1:$F$201,MATCH(Orders!I$1,Products!$A$1:$F$1,0),0)</f>
        <v>22834.95547197924</v>
      </c>
      <c r="J4486" s="2">
        <f>VLOOKUP($E4486,
Products!$A$1:$F$201,MATCH(Orders!J$1,Products!$A$1:$F$1,0),0)</f>
        <v>17972.460052660601</v>
      </c>
    </row>
    <row r="4487" spans="1:10">
      <c r="A4487">
        <v>4486</v>
      </c>
      <c r="B4487" s="4">
        <v>45732</v>
      </c>
      <c r="C4487" s="10">
        <f>DATE(YEAR(orders[[#This Row],[order_date]]), MONTH(orders[[#This Row],[order_date]]), 1)</f>
        <v>45717</v>
      </c>
      <c r="D4487" t="s">
        <v>4284</v>
      </c>
      <c r="E4487" t="s">
        <v>541</v>
      </c>
      <c r="F4487" t="str">
        <f>VLOOKUP(orders[[#This Row],[product_id]],Products!A:C,3,0)</f>
        <v>Appliances</v>
      </c>
      <c r="G4487">
        <v>2</v>
      </c>
      <c r="H4487" s="6">
        <v>0.14282754999432731</v>
      </c>
      <c r="I4487" s="2">
        <f>VLOOKUP($E4487,
Products!$A$1:$F$201,MATCH(Orders!I$1,Products!$A$1:$F$1,0),0)</f>
        <v>2390.3651642386908</v>
      </c>
      <c r="J4487" s="2">
        <f>VLOOKUP($E4487,
Products!$A$1:$F$201,MATCH(Orders!J$1,Products!$A$1:$F$1,0),0)</f>
        <v>1655.7504783617919</v>
      </c>
    </row>
    <row r="4488" spans="1:10">
      <c r="A4488">
        <v>4487</v>
      </c>
      <c r="B4488" s="4">
        <v>45402</v>
      </c>
      <c r="C4488" s="10">
        <f>DATE(YEAR(orders[[#This Row],[order_date]]), MONTH(orders[[#This Row],[order_date]]), 1)</f>
        <v>45383</v>
      </c>
      <c r="D4488" t="s">
        <v>1252</v>
      </c>
      <c r="E4488" t="s">
        <v>515</v>
      </c>
      <c r="F4488" t="str">
        <f>VLOOKUP(orders[[#This Row],[product_id]],Products!A:C,3,0)</f>
        <v>Appliances</v>
      </c>
      <c r="G4488">
        <v>1</v>
      </c>
      <c r="H4488" s="6">
        <v>0.13174261400054368</v>
      </c>
      <c r="I4488" s="2">
        <f>VLOOKUP($E4488,
Products!$A$1:$F$201,MATCH(Orders!I$1,Products!$A$1:$F$1,0),0)</f>
        <v>2136.8180837738519</v>
      </c>
      <c r="J4488" s="2">
        <f>VLOOKUP($E4488,
Products!$A$1:$F$201,MATCH(Orders!J$1,Products!$A$1:$F$1,0),0)</f>
        <v>1689.48738136013</v>
      </c>
    </row>
    <row r="4489" spans="1:10">
      <c r="A4489">
        <v>4488</v>
      </c>
      <c r="B4489" s="4">
        <v>45880</v>
      </c>
      <c r="C4489" s="10">
        <f>DATE(YEAR(orders[[#This Row],[order_date]]), MONTH(orders[[#This Row],[order_date]]), 1)</f>
        <v>45870</v>
      </c>
      <c r="D4489" t="s">
        <v>753</v>
      </c>
      <c r="E4489" t="s">
        <v>605</v>
      </c>
      <c r="F4489" t="str">
        <f>VLOOKUP(orders[[#This Row],[product_id]],Products!A:C,3,0)</f>
        <v>Electronics</v>
      </c>
      <c r="G4489">
        <v>1</v>
      </c>
      <c r="H4489" s="6">
        <v>0.11644367763991778</v>
      </c>
      <c r="I4489" s="2">
        <f>VLOOKUP($E4489,
Products!$A$1:$F$201,MATCH(Orders!I$1,Products!$A$1:$F$1,0),0)</f>
        <v>2690.742909794456</v>
      </c>
      <c r="J4489" s="2">
        <f>VLOOKUP($E4489,
Products!$A$1:$F$201,MATCH(Orders!J$1,Products!$A$1:$F$1,0),0)</f>
        <v>2067.549626292313</v>
      </c>
    </row>
    <row r="4490" spans="1:10">
      <c r="A4490">
        <v>4489</v>
      </c>
      <c r="B4490" s="4">
        <v>45775</v>
      </c>
      <c r="C4490" s="10">
        <f>DATE(YEAR(orders[[#This Row],[order_date]]), MONTH(orders[[#This Row],[order_date]]), 1)</f>
        <v>45748</v>
      </c>
      <c r="D4490" t="s">
        <v>2474</v>
      </c>
      <c r="E4490" t="s">
        <v>526</v>
      </c>
      <c r="F4490" t="str">
        <f>VLOOKUP(orders[[#This Row],[product_id]],Products!A:C,3,0)</f>
        <v>Electronics</v>
      </c>
      <c r="G4490">
        <v>2</v>
      </c>
      <c r="H4490" s="6">
        <v>0.22283273784782665</v>
      </c>
      <c r="I4490" s="2">
        <f>VLOOKUP($E4490,
Products!$A$1:$F$201,MATCH(Orders!I$1,Products!$A$1:$F$1,0),0)</f>
        <v>11165.347713400481</v>
      </c>
      <c r="J4490" s="2">
        <f>VLOOKUP($E4490,
Products!$A$1:$F$201,MATCH(Orders!J$1,Products!$A$1:$F$1,0),0)</f>
        <v>7966.5169511049389</v>
      </c>
    </row>
    <row r="4491" spans="1:10">
      <c r="A4491">
        <v>4490</v>
      </c>
      <c r="B4491" s="4">
        <v>45823</v>
      </c>
      <c r="C4491" s="10">
        <f>DATE(YEAR(orders[[#This Row],[order_date]]), MONTH(orders[[#This Row],[order_date]]), 1)</f>
        <v>45809</v>
      </c>
      <c r="D4491" t="s">
        <v>2748</v>
      </c>
      <c r="E4491" t="s">
        <v>682</v>
      </c>
      <c r="F4491" t="str">
        <f>VLOOKUP(orders[[#This Row],[product_id]],Products!A:C,3,0)</f>
        <v>Electronics</v>
      </c>
      <c r="G4491">
        <v>3</v>
      </c>
      <c r="H4491" s="6">
        <v>0.17640068155923405</v>
      </c>
      <c r="I4491" s="2">
        <f>VLOOKUP($E4491,
Products!$A$1:$F$201,MATCH(Orders!I$1,Products!$A$1:$F$1,0),0)</f>
        <v>32533.33990892916</v>
      </c>
      <c r="J4491" s="2">
        <f>VLOOKUP($E4491,
Products!$A$1:$F$201,MATCH(Orders!J$1,Products!$A$1:$F$1,0),0)</f>
        <v>22734.712471507952</v>
      </c>
    </row>
    <row r="4492" spans="1:10">
      <c r="A4492">
        <v>4491</v>
      </c>
      <c r="B4492" s="4">
        <v>44958</v>
      </c>
      <c r="C4492" s="10">
        <f>DATE(YEAR(orders[[#This Row],[order_date]]), MONTH(orders[[#This Row],[order_date]]), 1)</f>
        <v>44958</v>
      </c>
      <c r="D4492" t="s">
        <v>924</v>
      </c>
      <c r="E4492" t="s">
        <v>609</v>
      </c>
      <c r="F4492" t="str">
        <f>VLOOKUP(orders[[#This Row],[product_id]],Products!A:C,3,0)</f>
        <v>Appliances</v>
      </c>
      <c r="G4492">
        <v>2</v>
      </c>
      <c r="H4492" s="6">
        <v>0.12456832180163069</v>
      </c>
      <c r="I4492" s="2">
        <f>VLOOKUP($E4492,
Products!$A$1:$F$201,MATCH(Orders!I$1,Products!$A$1:$F$1,0),0)</f>
        <v>2159.5378031052392</v>
      </c>
      <c r="J4492" s="2">
        <f>VLOOKUP($E4492,
Products!$A$1:$F$201,MATCH(Orders!J$1,Products!$A$1:$F$1,0),0)</f>
        <v>1501.9415981313371</v>
      </c>
    </row>
    <row r="4493" spans="1:10">
      <c r="A4493">
        <v>4492</v>
      </c>
      <c r="B4493" s="4">
        <v>45044</v>
      </c>
      <c r="C4493" s="10">
        <f>DATE(YEAR(orders[[#This Row],[order_date]]), MONTH(orders[[#This Row],[order_date]]), 1)</f>
        <v>45017</v>
      </c>
      <c r="D4493" t="s">
        <v>4399</v>
      </c>
      <c r="E4493" t="s">
        <v>620</v>
      </c>
      <c r="F4493" t="str">
        <f>VLOOKUP(orders[[#This Row],[product_id]],Products!A:C,3,0)</f>
        <v>Electronics</v>
      </c>
      <c r="G4493">
        <v>1</v>
      </c>
      <c r="H4493" s="6">
        <v>0.10271345175134268</v>
      </c>
      <c r="I4493" s="2">
        <f>VLOOKUP($E4493,
Products!$A$1:$F$201,MATCH(Orders!I$1,Products!$A$1:$F$1,0),0)</f>
        <v>23669.635851452331</v>
      </c>
      <c r="J4493" s="2">
        <f>VLOOKUP($E4493,
Products!$A$1:$F$201,MATCH(Orders!J$1,Products!$A$1:$F$1,0),0)</f>
        <v>17880.752220874681</v>
      </c>
    </row>
    <row r="4494" spans="1:10">
      <c r="A4494">
        <v>4493</v>
      </c>
      <c r="B4494" s="4">
        <v>45117</v>
      </c>
      <c r="C4494" s="10">
        <f>DATE(YEAR(orders[[#This Row],[order_date]]), MONTH(orders[[#This Row],[order_date]]), 1)</f>
        <v>45108</v>
      </c>
      <c r="D4494" t="s">
        <v>1471</v>
      </c>
      <c r="E4494" t="s">
        <v>642</v>
      </c>
      <c r="F4494" t="str">
        <f>VLOOKUP(orders[[#This Row],[product_id]],Products!A:C,3,0)</f>
        <v>Appliances</v>
      </c>
      <c r="G4494">
        <v>1</v>
      </c>
      <c r="H4494" s="6">
        <v>0.11402038917981927</v>
      </c>
      <c r="I4494" s="2">
        <f>VLOOKUP($E4494,
Products!$A$1:$F$201,MATCH(Orders!I$1,Products!$A$1:$F$1,0),0)</f>
        <v>2296.7821973225709</v>
      </c>
      <c r="J4494" s="2">
        <f>VLOOKUP($E4494,
Products!$A$1:$F$201,MATCH(Orders!J$1,Products!$A$1:$F$1,0),0)</f>
        <v>1585.16132006212</v>
      </c>
    </row>
    <row r="4495" spans="1:10">
      <c r="A4495">
        <v>4494</v>
      </c>
      <c r="B4495" s="4">
        <v>45000</v>
      </c>
      <c r="C4495" s="10">
        <f>DATE(YEAR(orders[[#This Row],[order_date]]), MONTH(orders[[#This Row],[order_date]]), 1)</f>
        <v>44986</v>
      </c>
      <c r="D4495" t="s">
        <v>3965</v>
      </c>
      <c r="E4495" t="s">
        <v>617</v>
      </c>
      <c r="F4495" t="str">
        <f>VLOOKUP(orders[[#This Row],[product_id]],Products!A:C,3,0)</f>
        <v>Electronics</v>
      </c>
      <c r="G4495">
        <v>2</v>
      </c>
      <c r="H4495" s="6">
        <v>0.2128131305083053</v>
      </c>
      <c r="I4495" s="2">
        <f>VLOOKUP($E4495,
Products!$A$1:$F$201,MATCH(Orders!I$1,Products!$A$1:$F$1,0),0)</f>
        <v>19466.867434847129</v>
      </c>
      <c r="J4495" s="2">
        <f>VLOOKUP($E4495,
Products!$A$1:$F$201,MATCH(Orders!J$1,Products!$A$1:$F$1,0),0)</f>
        <v>13371.790482684521</v>
      </c>
    </row>
    <row r="4496" spans="1:10">
      <c r="A4496">
        <v>4495</v>
      </c>
      <c r="B4496" s="4">
        <v>45549</v>
      </c>
      <c r="C4496" s="10">
        <f>DATE(YEAR(orders[[#This Row],[order_date]]), MONTH(orders[[#This Row],[order_date]]), 1)</f>
        <v>45536</v>
      </c>
      <c r="D4496" t="s">
        <v>2784</v>
      </c>
      <c r="E4496" t="s">
        <v>625</v>
      </c>
      <c r="F4496" t="str">
        <f>VLOOKUP(orders[[#This Row],[product_id]],Products!A:C,3,0)</f>
        <v>Electronics</v>
      </c>
      <c r="G4496">
        <v>2</v>
      </c>
      <c r="H4496" s="6">
        <v>0.21497405339438283</v>
      </c>
      <c r="I4496" s="2">
        <f>VLOOKUP($E4496,
Products!$A$1:$F$201,MATCH(Orders!I$1,Products!$A$1:$F$1,0),0)</f>
        <v>11578.815958005471</v>
      </c>
      <c r="J4496" s="2">
        <f>VLOOKUP($E4496,
Products!$A$1:$F$201,MATCH(Orders!J$1,Products!$A$1:$F$1,0),0)</f>
        <v>7854.7306959992193</v>
      </c>
    </row>
    <row r="4497" spans="1:10">
      <c r="A4497">
        <v>4496</v>
      </c>
      <c r="B4497" s="4">
        <v>45797</v>
      </c>
      <c r="C4497" s="10">
        <f>DATE(YEAR(orders[[#This Row],[order_date]]), MONTH(orders[[#This Row],[order_date]]), 1)</f>
        <v>45778</v>
      </c>
      <c r="D4497" t="s">
        <v>3012</v>
      </c>
      <c r="E4497" t="s">
        <v>584</v>
      </c>
      <c r="F4497" t="str">
        <f>VLOOKUP(orders[[#This Row],[product_id]],Products!A:C,3,0)</f>
        <v>Electronics</v>
      </c>
      <c r="G4497">
        <v>3</v>
      </c>
      <c r="H4497" s="6">
        <v>0.13216394854055658</v>
      </c>
      <c r="I4497" s="2">
        <f>VLOOKUP($E4497,
Products!$A$1:$F$201,MATCH(Orders!I$1,Products!$A$1:$F$1,0),0)</f>
        <v>22521.77465591731</v>
      </c>
      <c r="J4497" s="2">
        <f>VLOOKUP($E4497,
Products!$A$1:$F$201,MATCH(Orders!J$1,Products!$A$1:$F$1,0),0)</f>
        <v>15596.91628423841</v>
      </c>
    </row>
    <row r="4498" spans="1:10">
      <c r="A4498">
        <v>4497</v>
      </c>
      <c r="B4498" s="4">
        <v>45512</v>
      </c>
      <c r="C4498" s="10">
        <f>DATE(YEAR(orders[[#This Row],[order_date]]), MONTH(orders[[#This Row],[order_date]]), 1)</f>
        <v>45505</v>
      </c>
      <c r="D4498" t="s">
        <v>4452</v>
      </c>
      <c r="E4498" t="s">
        <v>685</v>
      </c>
      <c r="F4498" t="str">
        <f>VLOOKUP(orders[[#This Row],[product_id]],Products!A:C,3,0)</f>
        <v>Electronics</v>
      </c>
      <c r="G4498">
        <v>1</v>
      </c>
      <c r="H4498" s="6">
        <v>0.24925917441317724</v>
      </c>
      <c r="I4498" s="2">
        <f>VLOOKUP($E4498,
Products!$A$1:$F$201,MATCH(Orders!I$1,Products!$A$1:$F$1,0),0)</f>
        <v>30011.61348468516</v>
      </c>
      <c r="J4498" s="2">
        <f>VLOOKUP($E4498,
Products!$A$1:$F$201,MATCH(Orders!J$1,Products!$A$1:$F$1,0),0)</f>
        <v>20796.213094008199</v>
      </c>
    </row>
    <row r="4499" spans="1:10">
      <c r="A4499">
        <v>4498</v>
      </c>
      <c r="B4499" s="4">
        <v>45346</v>
      </c>
      <c r="C4499" s="10">
        <f>DATE(YEAR(orders[[#This Row],[order_date]]), MONTH(orders[[#This Row],[order_date]]), 1)</f>
        <v>45323</v>
      </c>
      <c r="D4499" t="s">
        <v>4121</v>
      </c>
      <c r="E4499" t="s">
        <v>601</v>
      </c>
      <c r="F4499" t="str">
        <f>VLOOKUP(orders[[#This Row],[product_id]],Products!A:C,3,0)</f>
        <v>Appliances</v>
      </c>
      <c r="G4499">
        <v>2</v>
      </c>
      <c r="H4499" s="6">
        <v>7.1950003758702086E-2</v>
      </c>
      <c r="I4499" s="2">
        <f>VLOOKUP($E4499,
Products!$A$1:$F$201,MATCH(Orders!I$1,Products!$A$1:$F$1,0),0)</f>
        <v>2095.1354013205032</v>
      </c>
      <c r="J4499" s="2">
        <f>VLOOKUP($E4499,
Products!$A$1:$F$201,MATCH(Orders!J$1,Products!$A$1:$F$1,0),0)</f>
        <v>1374.592895200507</v>
      </c>
    </row>
    <row r="4500" spans="1:10">
      <c r="A4500">
        <v>4499</v>
      </c>
      <c r="B4500" s="4">
        <v>45399</v>
      </c>
      <c r="C4500" s="10">
        <f>DATE(YEAR(orders[[#This Row],[order_date]]), MONTH(orders[[#This Row],[order_date]]), 1)</f>
        <v>45383</v>
      </c>
      <c r="D4500" t="s">
        <v>1013</v>
      </c>
      <c r="E4500" t="s">
        <v>681</v>
      </c>
      <c r="F4500" t="str">
        <f>VLOOKUP(orders[[#This Row],[product_id]],Products!A:C,3,0)</f>
        <v>Appliances</v>
      </c>
      <c r="G4500">
        <v>3</v>
      </c>
      <c r="H4500" s="6">
        <v>0.13322507239809697</v>
      </c>
      <c r="I4500" s="2">
        <f>VLOOKUP($E4500,
Products!$A$1:$F$201,MATCH(Orders!I$1,Products!$A$1:$F$1,0),0)</f>
        <v>2080.3641662770501</v>
      </c>
      <c r="J4500" s="2">
        <f>VLOOKUP($E4500,
Products!$A$1:$F$201,MATCH(Orders!J$1,Products!$A$1:$F$1,0),0)</f>
        <v>1566.754559891986</v>
      </c>
    </row>
    <row r="4501" spans="1:10">
      <c r="A4501">
        <v>4500</v>
      </c>
      <c r="B4501" s="4">
        <v>45040</v>
      </c>
      <c r="C4501" s="10">
        <f>DATE(YEAR(orders[[#This Row],[order_date]]), MONTH(orders[[#This Row],[order_date]]), 1)</f>
        <v>45017</v>
      </c>
      <c r="D4501" t="s">
        <v>3848</v>
      </c>
      <c r="E4501" t="s">
        <v>693</v>
      </c>
      <c r="F4501" t="str">
        <f>VLOOKUP(orders[[#This Row],[product_id]],Products!A:C,3,0)</f>
        <v>Appliances</v>
      </c>
      <c r="G4501">
        <v>3</v>
      </c>
      <c r="H4501" s="6">
        <v>0.13220785859861553</v>
      </c>
      <c r="I4501" s="2">
        <f>VLOOKUP($E4501,
Products!$A$1:$F$201,MATCH(Orders!I$1,Products!$A$1:$F$1,0),0)</f>
        <v>2037.67513915007</v>
      </c>
      <c r="J4501" s="2">
        <f>VLOOKUP($E4501,
Products!$A$1:$F$201,MATCH(Orders!J$1,Products!$A$1:$F$1,0),0)</f>
        <v>1374.1566876520769</v>
      </c>
    </row>
    <row r="4502" spans="1:10">
      <c r="A4502">
        <v>4501</v>
      </c>
      <c r="B4502" s="4">
        <v>45256</v>
      </c>
      <c r="C4502" s="10">
        <f>DATE(YEAR(orders[[#This Row],[order_date]]), MONTH(orders[[#This Row],[order_date]]), 1)</f>
        <v>45231</v>
      </c>
      <c r="D4502" t="s">
        <v>3060</v>
      </c>
      <c r="E4502" t="s">
        <v>613</v>
      </c>
      <c r="F4502" t="str">
        <f>VLOOKUP(orders[[#This Row],[product_id]],Products!A:C,3,0)</f>
        <v>Appliances</v>
      </c>
      <c r="G4502">
        <v>3</v>
      </c>
      <c r="H4502" s="6">
        <v>7.3596489020995234E-2</v>
      </c>
      <c r="I4502" s="2">
        <f>VLOOKUP($E4502,
Products!$A$1:$F$201,MATCH(Orders!I$1,Products!$A$1:$F$1,0),0)</f>
        <v>6365.2492969652412</v>
      </c>
      <c r="J4502" s="2">
        <f>VLOOKUP($E4502,
Products!$A$1:$F$201,MATCH(Orders!J$1,Products!$A$1:$F$1,0),0)</f>
        <v>4174.927496964433</v>
      </c>
    </row>
    <row r="4503" spans="1:10">
      <c r="A4503">
        <v>4502</v>
      </c>
      <c r="B4503" s="4">
        <v>45265</v>
      </c>
      <c r="C4503" s="10">
        <f>DATE(YEAR(orders[[#This Row],[order_date]]), MONTH(orders[[#This Row],[order_date]]), 1)</f>
        <v>45261</v>
      </c>
      <c r="D4503" t="s">
        <v>1273</v>
      </c>
      <c r="E4503" t="s">
        <v>624</v>
      </c>
      <c r="F4503" t="str">
        <f>VLOOKUP(orders[[#This Row],[product_id]],Products!A:C,3,0)</f>
        <v>Appliances</v>
      </c>
      <c r="G4503">
        <v>1</v>
      </c>
      <c r="H4503" s="6">
        <v>9.1562755940693408E-2</v>
      </c>
      <c r="I4503" s="2">
        <f>VLOOKUP($E4503,
Products!$A$1:$F$201,MATCH(Orders!I$1,Products!$A$1:$F$1,0),0)</f>
        <v>2102.383201797521</v>
      </c>
      <c r="J4503" s="2">
        <f>VLOOKUP($E4503,
Products!$A$1:$F$201,MATCH(Orders!J$1,Products!$A$1:$F$1,0),0)</f>
        <v>1599.330443274388</v>
      </c>
    </row>
    <row r="4504" spans="1:10">
      <c r="A4504">
        <v>4503</v>
      </c>
      <c r="B4504" s="4">
        <v>45164</v>
      </c>
      <c r="C4504" s="10">
        <f>DATE(YEAR(orders[[#This Row],[order_date]]), MONTH(orders[[#This Row],[order_date]]), 1)</f>
        <v>45139</v>
      </c>
      <c r="D4504" t="s">
        <v>1828</v>
      </c>
      <c r="E4504" t="s">
        <v>683</v>
      </c>
      <c r="F4504" t="str">
        <f>VLOOKUP(orders[[#This Row],[product_id]],Products!A:C,3,0)</f>
        <v>Electronics</v>
      </c>
      <c r="G4504">
        <v>1</v>
      </c>
      <c r="H4504" s="6">
        <v>0.21299436637968408</v>
      </c>
      <c r="I4504" s="2">
        <f>VLOOKUP($E4504,
Products!$A$1:$F$201,MATCH(Orders!I$1,Products!$A$1:$F$1,0),0)</f>
        <v>30555.409096588959</v>
      </c>
      <c r="J4504" s="2">
        <f>VLOOKUP($E4504,
Products!$A$1:$F$201,MATCH(Orders!J$1,Products!$A$1:$F$1,0),0)</f>
        <v>20295.233857550291</v>
      </c>
    </row>
    <row r="4505" spans="1:10">
      <c r="A4505">
        <v>4504</v>
      </c>
      <c r="B4505" s="4">
        <v>45005</v>
      </c>
      <c r="C4505" s="10">
        <f>DATE(YEAR(orders[[#This Row],[order_date]]), MONTH(orders[[#This Row],[order_date]]), 1)</f>
        <v>44986</v>
      </c>
      <c r="D4505" t="s">
        <v>2774</v>
      </c>
      <c r="E4505" t="s">
        <v>672</v>
      </c>
      <c r="F4505" t="str">
        <f>VLOOKUP(orders[[#This Row],[product_id]],Products!A:C,3,0)</f>
        <v>Electronics</v>
      </c>
      <c r="G4505">
        <v>2</v>
      </c>
      <c r="H4505" s="6">
        <v>0.1614114444581779</v>
      </c>
      <c r="I4505" s="2">
        <f>VLOOKUP($E4505,
Products!$A$1:$F$201,MATCH(Orders!I$1,Products!$A$1:$F$1,0),0)</f>
        <v>29856.340212906369</v>
      </c>
      <c r="J4505" s="2">
        <f>VLOOKUP($E4505,
Products!$A$1:$F$201,MATCH(Orders!J$1,Products!$A$1:$F$1,0),0)</f>
        <v>19759.064823078941</v>
      </c>
    </row>
    <row r="4506" spans="1:10">
      <c r="A4506">
        <v>4505</v>
      </c>
      <c r="B4506" s="4">
        <v>45390</v>
      </c>
      <c r="C4506" s="10">
        <f>DATE(YEAR(orders[[#This Row],[order_date]]), MONTH(orders[[#This Row],[order_date]]), 1)</f>
        <v>45383</v>
      </c>
      <c r="D4506" t="s">
        <v>4674</v>
      </c>
      <c r="E4506" t="s">
        <v>649</v>
      </c>
      <c r="F4506" t="str">
        <f>VLOOKUP(orders[[#This Row],[product_id]],Products!A:C,3,0)</f>
        <v>Electronics</v>
      </c>
      <c r="G4506">
        <v>3</v>
      </c>
      <c r="H4506" s="6">
        <v>0.23002779209005564</v>
      </c>
      <c r="I4506" s="2">
        <f>VLOOKUP($E4506,
Products!$A$1:$F$201,MATCH(Orders!I$1,Products!$A$1:$F$1,0),0)</f>
        <v>13109.676759490871</v>
      </c>
      <c r="J4506" s="2">
        <f>VLOOKUP($E4506,
Products!$A$1:$F$201,MATCH(Orders!J$1,Products!$A$1:$F$1,0),0)</f>
        <v>9497.2301945627187</v>
      </c>
    </row>
    <row r="4507" spans="1:10">
      <c r="A4507">
        <v>4506</v>
      </c>
      <c r="B4507" s="4">
        <v>45531</v>
      </c>
      <c r="C4507" s="10">
        <f>DATE(YEAR(orders[[#This Row],[order_date]]), MONTH(orders[[#This Row],[order_date]]), 1)</f>
        <v>45505</v>
      </c>
      <c r="D4507" t="s">
        <v>4397</v>
      </c>
      <c r="E4507" t="s">
        <v>533</v>
      </c>
      <c r="F4507" t="str">
        <f>VLOOKUP(orders[[#This Row],[product_id]],Products!A:C,3,0)</f>
        <v>Electronics</v>
      </c>
      <c r="G4507">
        <v>2</v>
      </c>
      <c r="H4507" s="6">
        <v>0.17151290298039432</v>
      </c>
      <c r="I4507" s="2">
        <f>VLOOKUP($E4507,
Products!$A$1:$F$201,MATCH(Orders!I$1,Products!$A$1:$F$1,0),0)</f>
        <v>28589.802369332661</v>
      </c>
      <c r="J4507" s="2">
        <f>VLOOKUP($E4507,
Products!$A$1:$F$201,MATCH(Orders!J$1,Products!$A$1:$F$1,0),0)</f>
        <v>21212.93445492295</v>
      </c>
    </row>
    <row r="4508" spans="1:10">
      <c r="A4508">
        <v>4507</v>
      </c>
      <c r="B4508" s="4">
        <v>45488</v>
      </c>
      <c r="C4508" s="10">
        <f>DATE(YEAR(orders[[#This Row],[order_date]]), MONTH(orders[[#This Row],[order_date]]), 1)</f>
        <v>45474</v>
      </c>
      <c r="D4508" t="s">
        <v>4342</v>
      </c>
      <c r="E4508" t="s">
        <v>511</v>
      </c>
      <c r="F4508" t="str">
        <f>VLOOKUP(orders[[#This Row],[product_id]],Products!A:C,3,0)</f>
        <v>Appliances</v>
      </c>
      <c r="G4508">
        <v>2</v>
      </c>
      <c r="H4508" s="6">
        <v>8.4234007655517487E-2</v>
      </c>
      <c r="I4508" s="2">
        <f>VLOOKUP($E4508,
Products!$A$1:$F$201,MATCH(Orders!I$1,Products!$A$1:$F$1,0),0)</f>
        <v>6005.1161529516376</v>
      </c>
      <c r="J4508" s="2">
        <f>VLOOKUP($E4508,
Products!$A$1:$F$201,MATCH(Orders!J$1,Products!$A$1:$F$1,0),0)</f>
        <v>4036.1471846213158</v>
      </c>
    </row>
    <row r="4509" spans="1:10">
      <c r="A4509">
        <v>4508</v>
      </c>
      <c r="B4509" s="4">
        <v>45211</v>
      </c>
      <c r="C4509" s="10">
        <f>DATE(YEAR(orders[[#This Row],[order_date]]), MONTH(orders[[#This Row],[order_date]]), 1)</f>
        <v>45200</v>
      </c>
      <c r="D4509" t="s">
        <v>3783</v>
      </c>
      <c r="E4509" t="s">
        <v>566</v>
      </c>
      <c r="F4509" t="str">
        <f>VLOOKUP(orders[[#This Row],[product_id]],Products!A:C,3,0)</f>
        <v>Electronics</v>
      </c>
      <c r="G4509">
        <v>3</v>
      </c>
      <c r="H4509" s="6">
        <v>0.20548064002191763</v>
      </c>
      <c r="I4509" s="2">
        <f>VLOOKUP($E4509,
Products!$A$1:$F$201,MATCH(Orders!I$1,Products!$A$1:$F$1,0),0)</f>
        <v>16858.5225334635</v>
      </c>
      <c r="J4509" s="2">
        <f>VLOOKUP($E4509,
Products!$A$1:$F$201,MATCH(Orders!J$1,Products!$A$1:$F$1,0),0)</f>
        <v>11855.743620634101</v>
      </c>
    </row>
    <row r="4510" spans="1:10">
      <c r="A4510">
        <v>4509</v>
      </c>
      <c r="B4510" s="4">
        <v>45149</v>
      </c>
      <c r="C4510" s="10">
        <f>DATE(YEAR(orders[[#This Row],[order_date]]), MONTH(orders[[#This Row],[order_date]]), 1)</f>
        <v>45139</v>
      </c>
      <c r="D4510" t="s">
        <v>936</v>
      </c>
      <c r="E4510" t="s">
        <v>511</v>
      </c>
      <c r="F4510" t="str">
        <f>VLOOKUP(orders[[#This Row],[product_id]],Products!A:C,3,0)</f>
        <v>Appliances</v>
      </c>
      <c r="G4510">
        <v>2</v>
      </c>
      <c r="H4510" s="6">
        <v>6.4672354390532594E-2</v>
      </c>
      <c r="I4510" s="2">
        <f>VLOOKUP($E4510,
Products!$A$1:$F$201,MATCH(Orders!I$1,Products!$A$1:$F$1,0),0)</f>
        <v>6005.1161529516376</v>
      </c>
      <c r="J4510" s="2">
        <f>VLOOKUP($E4510,
Products!$A$1:$F$201,MATCH(Orders!J$1,Products!$A$1:$F$1,0),0)</f>
        <v>4036.1471846213158</v>
      </c>
    </row>
    <row r="4511" spans="1:10">
      <c r="A4511">
        <v>4510</v>
      </c>
      <c r="B4511" s="4">
        <v>45519</v>
      </c>
      <c r="C4511" s="10">
        <f>DATE(YEAR(orders[[#This Row],[order_date]]), MONTH(orders[[#This Row],[order_date]]), 1)</f>
        <v>45505</v>
      </c>
      <c r="D4511" t="s">
        <v>787</v>
      </c>
      <c r="E4511" t="s">
        <v>627</v>
      </c>
      <c r="F4511" t="str">
        <f>VLOOKUP(orders[[#This Row],[product_id]],Products!A:C,3,0)</f>
        <v>Electronics</v>
      </c>
      <c r="G4511">
        <v>2</v>
      </c>
      <c r="H4511" s="6">
        <v>0.11005269964790078</v>
      </c>
      <c r="I4511" s="2">
        <f>VLOOKUP($E4511,
Products!$A$1:$F$201,MATCH(Orders!I$1,Products!$A$1:$F$1,0),0)</f>
        <v>21043.736386381101</v>
      </c>
      <c r="J4511" s="2">
        <f>VLOOKUP($E4511,
Products!$A$1:$F$201,MATCH(Orders!J$1,Products!$A$1:$F$1,0),0)</f>
        <v>14357.858783760659</v>
      </c>
    </row>
    <row r="4512" spans="1:10">
      <c r="A4512">
        <v>4511</v>
      </c>
      <c r="B4512" s="4">
        <v>45299</v>
      </c>
      <c r="C4512" s="10">
        <f>DATE(YEAR(orders[[#This Row],[order_date]]), MONTH(orders[[#This Row],[order_date]]), 1)</f>
        <v>45292</v>
      </c>
      <c r="D4512" t="s">
        <v>3711</v>
      </c>
      <c r="E4512" t="s">
        <v>699</v>
      </c>
      <c r="F4512" t="str">
        <f>VLOOKUP(orders[[#This Row],[product_id]],Products!A:C,3,0)</f>
        <v>Appliances</v>
      </c>
      <c r="G4512">
        <v>2</v>
      </c>
      <c r="H4512" s="6">
        <v>5.290052999986225E-2</v>
      </c>
      <c r="I4512" s="2">
        <f>VLOOKUP($E4512,
Products!$A$1:$F$201,MATCH(Orders!I$1,Products!$A$1:$F$1,0),0)</f>
        <v>25091.998133165329</v>
      </c>
      <c r="J4512" s="2">
        <f>VLOOKUP($E4512,
Products!$A$1:$F$201,MATCH(Orders!J$1,Products!$A$1:$F$1,0),0)</f>
        <v>18464.226825266349</v>
      </c>
    </row>
    <row r="4513" spans="1:10">
      <c r="A4513">
        <v>4512</v>
      </c>
      <c r="B4513" s="4">
        <v>45837</v>
      </c>
      <c r="C4513" s="10">
        <f>DATE(YEAR(orders[[#This Row],[order_date]]), MONTH(orders[[#This Row],[order_date]]), 1)</f>
        <v>45809</v>
      </c>
      <c r="D4513" t="s">
        <v>922</v>
      </c>
      <c r="E4513" t="s">
        <v>610</v>
      </c>
      <c r="F4513" t="str">
        <f>VLOOKUP(orders[[#This Row],[product_id]],Products!A:C,3,0)</f>
        <v>Appliances</v>
      </c>
      <c r="G4513">
        <v>1</v>
      </c>
      <c r="H4513" s="6">
        <v>0.13458424008307626</v>
      </c>
      <c r="I4513" s="2">
        <f>VLOOKUP($E4513,
Products!$A$1:$F$201,MATCH(Orders!I$1,Products!$A$1:$F$1,0),0)</f>
        <v>23456.386855186989</v>
      </c>
      <c r="J4513" s="2">
        <f>VLOOKUP($E4513,
Products!$A$1:$F$201,MATCH(Orders!J$1,Products!$A$1:$F$1,0),0)</f>
        <v>16522.385271144129</v>
      </c>
    </row>
    <row r="4514" spans="1:10">
      <c r="A4514">
        <v>4513</v>
      </c>
      <c r="B4514" s="4">
        <v>45754</v>
      </c>
      <c r="C4514" s="10">
        <f>DATE(YEAR(orders[[#This Row],[order_date]]), MONTH(orders[[#This Row],[order_date]]), 1)</f>
        <v>45748</v>
      </c>
      <c r="D4514" t="s">
        <v>1040</v>
      </c>
      <c r="E4514" t="s">
        <v>673</v>
      </c>
      <c r="F4514" t="str">
        <f>VLOOKUP(orders[[#This Row],[product_id]],Products!A:C,3,0)</f>
        <v>Electronics</v>
      </c>
      <c r="G4514">
        <v>1</v>
      </c>
      <c r="H4514" s="6">
        <v>0.12838700047426396</v>
      </c>
      <c r="I4514" s="2">
        <f>VLOOKUP($E4514,
Products!$A$1:$F$201,MATCH(Orders!I$1,Products!$A$1:$F$1,0),0)</f>
        <v>19770.070105413852</v>
      </c>
      <c r="J4514" s="2">
        <f>VLOOKUP($E4514,
Products!$A$1:$F$201,MATCH(Orders!J$1,Products!$A$1:$F$1,0),0)</f>
        <v>14414.291574648811</v>
      </c>
    </row>
    <row r="4515" spans="1:10">
      <c r="A4515">
        <v>4514</v>
      </c>
      <c r="B4515" s="4">
        <v>45162</v>
      </c>
      <c r="C4515" s="10">
        <f>DATE(YEAR(orders[[#This Row],[order_date]]), MONTH(orders[[#This Row],[order_date]]), 1)</f>
        <v>45139</v>
      </c>
      <c r="D4515" t="s">
        <v>1264</v>
      </c>
      <c r="E4515" t="s">
        <v>704</v>
      </c>
      <c r="F4515" t="str">
        <f>VLOOKUP(orders[[#This Row],[product_id]],Products!A:C,3,0)</f>
        <v>Electronics</v>
      </c>
      <c r="G4515">
        <v>2</v>
      </c>
      <c r="H4515" s="6">
        <v>0.22979896591521731</v>
      </c>
      <c r="I4515" s="2">
        <f>VLOOKUP($E4515,
Products!$A$1:$F$201,MATCH(Orders!I$1,Products!$A$1:$F$1,0),0)</f>
        <v>2453.3182634424861</v>
      </c>
      <c r="J4515" s="2">
        <f>VLOOKUP($E4515,
Products!$A$1:$F$201,MATCH(Orders!J$1,Products!$A$1:$F$1,0),0)</f>
        <v>1951.860511286576</v>
      </c>
    </row>
    <row r="4516" spans="1:10">
      <c r="A4516">
        <v>4515</v>
      </c>
      <c r="B4516" s="4">
        <v>45597</v>
      </c>
      <c r="C4516" s="10">
        <f>DATE(YEAR(orders[[#This Row],[order_date]]), MONTH(orders[[#This Row],[order_date]]), 1)</f>
        <v>45597</v>
      </c>
      <c r="D4516" t="s">
        <v>3617</v>
      </c>
      <c r="E4516" t="s">
        <v>567</v>
      </c>
      <c r="F4516" t="str">
        <f>VLOOKUP(orders[[#This Row],[product_id]],Products!A:C,3,0)</f>
        <v>Electronics</v>
      </c>
      <c r="G4516">
        <v>1</v>
      </c>
      <c r="H4516" s="6">
        <v>0.24749615271986408</v>
      </c>
      <c r="I4516" s="2">
        <f>VLOOKUP($E4516,
Products!$A$1:$F$201,MATCH(Orders!I$1,Products!$A$1:$F$1,0),0)</f>
        <v>17514.171240093368</v>
      </c>
      <c r="J4516" s="2">
        <f>VLOOKUP($E4516,
Products!$A$1:$F$201,MATCH(Orders!J$1,Products!$A$1:$F$1,0),0)</f>
        <v>12226.76247250809</v>
      </c>
    </row>
    <row r="4517" spans="1:10">
      <c r="A4517">
        <v>4516</v>
      </c>
      <c r="B4517" s="4">
        <v>45754</v>
      </c>
      <c r="C4517" s="10">
        <f>DATE(YEAR(orders[[#This Row],[order_date]]), MONTH(orders[[#This Row],[order_date]]), 1)</f>
        <v>45748</v>
      </c>
      <c r="D4517" t="s">
        <v>1579</v>
      </c>
      <c r="E4517" t="s">
        <v>533</v>
      </c>
      <c r="F4517" t="str">
        <f>VLOOKUP(orders[[#This Row],[product_id]],Products!A:C,3,0)</f>
        <v>Electronics</v>
      </c>
      <c r="G4517">
        <v>1</v>
      </c>
      <c r="H4517" s="6">
        <v>0.22131212794905691</v>
      </c>
      <c r="I4517" s="2">
        <f>VLOOKUP($E4517,
Products!$A$1:$F$201,MATCH(Orders!I$1,Products!$A$1:$F$1,0),0)</f>
        <v>28589.802369332661</v>
      </c>
      <c r="J4517" s="2">
        <f>VLOOKUP($E4517,
Products!$A$1:$F$201,MATCH(Orders!J$1,Products!$A$1:$F$1,0),0)</f>
        <v>21212.93445492295</v>
      </c>
    </row>
    <row r="4518" spans="1:10">
      <c r="A4518">
        <v>4517</v>
      </c>
      <c r="B4518" s="4">
        <v>45689</v>
      </c>
      <c r="C4518" s="10">
        <f>DATE(YEAR(orders[[#This Row],[order_date]]), MONTH(orders[[#This Row],[order_date]]), 1)</f>
        <v>45689</v>
      </c>
      <c r="D4518" t="s">
        <v>1458</v>
      </c>
      <c r="E4518" t="s">
        <v>585</v>
      </c>
      <c r="F4518" t="str">
        <f>VLOOKUP(orders[[#This Row],[product_id]],Products!A:C,3,0)</f>
        <v>Appliances</v>
      </c>
      <c r="G4518">
        <v>1</v>
      </c>
      <c r="H4518" s="6">
        <v>9.0000781624054463E-2</v>
      </c>
      <c r="I4518" s="2">
        <f>VLOOKUP($E4518,
Products!$A$1:$F$201,MATCH(Orders!I$1,Products!$A$1:$F$1,0),0)</f>
        <v>24049.2355837664</v>
      </c>
      <c r="J4518" s="2">
        <f>VLOOKUP($E4518,
Products!$A$1:$F$201,MATCH(Orders!J$1,Products!$A$1:$F$1,0),0)</f>
        <v>19053.338129326308</v>
      </c>
    </row>
    <row r="4519" spans="1:10">
      <c r="A4519">
        <v>4518</v>
      </c>
      <c r="B4519" s="4">
        <v>45306</v>
      </c>
      <c r="C4519" s="10">
        <f>DATE(YEAR(orders[[#This Row],[order_date]]), MONTH(orders[[#This Row],[order_date]]), 1)</f>
        <v>45292</v>
      </c>
      <c r="D4519" t="s">
        <v>4467</v>
      </c>
      <c r="E4519" t="s">
        <v>680</v>
      </c>
      <c r="F4519" t="str">
        <f>VLOOKUP(orders[[#This Row],[product_id]],Products!A:C,3,0)</f>
        <v>Electronics</v>
      </c>
      <c r="G4519">
        <v>1</v>
      </c>
      <c r="H4519" s="6">
        <v>0.10014370824571212</v>
      </c>
      <c r="I4519" s="2">
        <f>VLOOKUP($E4519,
Products!$A$1:$F$201,MATCH(Orders!I$1,Products!$A$1:$F$1,0),0)</f>
        <v>31627.348891742429</v>
      </c>
      <c r="J4519" s="2">
        <f>VLOOKUP($E4519,
Products!$A$1:$F$201,MATCH(Orders!J$1,Products!$A$1:$F$1,0),0)</f>
        <v>23219.930812036979</v>
      </c>
    </row>
    <row r="4520" spans="1:10">
      <c r="A4520">
        <v>4519</v>
      </c>
      <c r="B4520" s="4">
        <v>45720</v>
      </c>
      <c r="C4520" s="10">
        <f>DATE(YEAR(orders[[#This Row],[order_date]]), MONTH(orders[[#This Row],[order_date]]), 1)</f>
        <v>45717</v>
      </c>
      <c r="D4520" t="s">
        <v>1299</v>
      </c>
      <c r="E4520" t="s">
        <v>514</v>
      </c>
      <c r="F4520" t="str">
        <f>VLOOKUP(orders[[#This Row],[product_id]],Products!A:C,3,0)</f>
        <v>Electronics</v>
      </c>
      <c r="G4520">
        <v>2</v>
      </c>
      <c r="H4520" s="6">
        <v>0.11589614979187055</v>
      </c>
      <c r="I4520" s="2">
        <f>VLOOKUP($E4520,
Products!$A$1:$F$201,MATCH(Orders!I$1,Products!$A$1:$F$1,0),0)</f>
        <v>16482.730474054071</v>
      </c>
      <c r="J4520" s="2">
        <f>VLOOKUP($E4520,
Products!$A$1:$F$201,MATCH(Orders!J$1,Products!$A$1:$F$1,0),0)</f>
        <v>12480.81165565178</v>
      </c>
    </row>
    <row r="4521" spans="1:10">
      <c r="A4521">
        <v>4520</v>
      </c>
      <c r="B4521" s="4">
        <v>45540</v>
      </c>
      <c r="C4521" s="10">
        <f>DATE(YEAR(orders[[#This Row],[order_date]]), MONTH(orders[[#This Row],[order_date]]), 1)</f>
        <v>45536</v>
      </c>
      <c r="D4521" t="s">
        <v>2528</v>
      </c>
      <c r="E4521" t="s">
        <v>685</v>
      </c>
      <c r="F4521" t="str">
        <f>VLOOKUP(orders[[#This Row],[product_id]],Products!A:C,3,0)</f>
        <v>Electronics</v>
      </c>
      <c r="G4521">
        <v>2</v>
      </c>
      <c r="H4521" s="6">
        <v>0.20064149510231405</v>
      </c>
      <c r="I4521" s="2">
        <f>VLOOKUP($E4521,
Products!$A$1:$F$201,MATCH(Orders!I$1,Products!$A$1:$F$1,0),0)</f>
        <v>30011.61348468516</v>
      </c>
      <c r="J4521" s="2">
        <f>VLOOKUP($E4521,
Products!$A$1:$F$201,MATCH(Orders!J$1,Products!$A$1:$F$1,0),0)</f>
        <v>20796.213094008199</v>
      </c>
    </row>
    <row r="4522" spans="1:10">
      <c r="A4522">
        <v>4521</v>
      </c>
      <c r="B4522" s="4">
        <v>45489</v>
      </c>
      <c r="C4522" s="10">
        <f>DATE(YEAR(orders[[#This Row],[order_date]]), MONTH(orders[[#This Row],[order_date]]), 1)</f>
        <v>45474</v>
      </c>
      <c r="D4522" t="s">
        <v>3457</v>
      </c>
      <c r="E4522" t="s">
        <v>520</v>
      </c>
      <c r="F4522" t="str">
        <f>VLOOKUP(orders[[#This Row],[product_id]],Products!A:C,3,0)</f>
        <v>Electronics</v>
      </c>
      <c r="G4522">
        <v>2</v>
      </c>
      <c r="H4522" s="6">
        <v>0.16143471233949652</v>
      </c>
      <c r="I4522" s="2">
        <f>VLOOKUP($E4522,
Products!$A$1:$F$201,MATCH(Orders!I$1,Products!$A$1:$F$1,0),0)</f>
        <v>19053.584916305819</v>
      </c>
      <c r="J4522" s="2">
        <f>VLOOKUP($E4522,
Products!$A$1:$F$201,MATCH(Orders!J$1,Products!$A$1:$F$1,0),0)</f>
        <v>13248.74841276826</v>
      </c>
    </row>
    <row r="4523" spans="1:10">
      <c r="A4523">
        <v>4522</v>
      </c>
      <c r="B4523" s="4">
        <v>45346</v>
      </c>
      <c r="C4523" s="10">
        <f>DATE(YEAR(orders[[#This Row],[order_date]]), MONTH(orders[[#This Row],[order_date]]), 1)</f>
        <v>45323</v>
      </c>
      <c r="D4523" t="s">
        <v>3678</v>
      </c>
      <c r="E4523" t="s">
        <v>667</v>
      </c>
      <c r="F4523" t="str">
        <f>VLOOKUP(orders[[#This Row],[product_id]],Products!A:C,3,0)</f>
        <v>Electronics</v>
      </c>
      <c r="G4523">
        <v>2</v>
      </c>
      <c r="H4523" s="6">
        <v>0.10292164308306484</v>
      </c>
      <c r="I4523" s="2">
        <f>VLOOKUP($E4523,
Products!$A$1:$F$201,MATCH(Orders!I$1,Products!$A$1:$F$1,0),0)</f>
        <v>2491.507056421975</v>
      </c>
      <c r="J4523" s="2">
        <f>VLOOKUP($E4523,
Products!$A$1:$F$201,MATCH(Orders!J$1,Products!$A$1:$F$1,0),0)</f>
        <v>1871.4408177277719</v>
      </c>
    </row>
    <row r="4524" spans="1:10">
      <c r="A4524">
        <v>4523</v>
      </c>
      <c r="B4524" s="4">
        <v>44978</v>
      </c>
      <c r="C4524" s="10">
        <f>DATE(YEAR(orders[[#This Row],[order_date]]), MONTH(orders[[#This Row],[order_date]]), 1)</f>
        <v>44958</v>
      </c>
      <c r="D4524" t="s">
        <v>2384</v>
      </c>
      <c r="E4524" t="s">
        <v>525</v>
      </c>
      <c r="F4524" t="str">
        <f>VLOOKUP(orders[[#This Row],[product_id]],Products!A:C,3,0)</f>
        <v>Electronics</v>
      </c>
      <c r="G4524">
        <v>1</v>
      </c>
      <c r="H4524" s="6">
        <v>0.21113217684689764</v>
      </c>
      <c r="I4524" s="2">
        <f>VLOOKUP($E4524,
Products!$A$1:$F$201,MATCH(Orders!I$1,Products!$A$1:$F$1,0),0)</f>
        <v>2441.7405612875209</v>
      </c>
      <c r="J4524" s="2">
        <f>VLOOKUP($E4524,
Products!$A$1:$F$201,MATCH(Orders!J$1,Products!$A$1:$F$1,0),0)</f>
        <v>1934.1373706011941</v>
      </c>
    </row>
    <row r="4525" spans="1:10">
      <c r="A4525">
        <v>4524</v>
      </c>
      <c r="B4525" s="4">
        <v>45745</v>
      </c>
      <c r="C4525" s="10">
        <f>DATE(YEAR(orders[[#This Row],[order_date]]), MONTH(orders[[#This Row],[order_date]]), 1)</f>
        <v>45717</v>
      </c>
      <c r="D4525" t="s">
        <v>4603</v>
      </c>
      <c r="E4525" t="s">
        <v>565</v>
      </c>
      <c r="F4525" t="str">
        <f>VLOOKUP(orders[[#This Row],[product_id]],Products!A:C,3,0)</f>
        <v>Electronics</v>
      </c>
      <c r="G4525">
        <v>1</v>
      </c>
      <c r="H4525" s="6">
        <v>0.16281538428624229</v>
      </c>
      <c r="I4525" s="2">
        <f>VLOOKUP($E4525,
Products!$A$1:$F$201,MATCH(Orders!I$1,Products!$A$1:$F$1,0),0)</f>
        <v>2327.4213408101141</v>
      </c>
      <c r="J4525" s="2">
        <f>VLOOKUP($E4525,
Products!$A$1:$F$201,MATCH(Orders!J$1,Products!$A$1:$F$1,0),0)</f>
        <v>1682.0944582406071</v>
      </c>
    </row>
    <row r="4526" spans="1:10">
      <c r="A4526">
        <v>4525</v>
      </c>
      <c r="B4526" s="4">
        <v>45131</v>
      </c>
      <c r="C4526" s="10">
        <f>DATE(YEAR(orders[[#This Row],[order_date]]), MONTH(orders[[#This Row],[order_date]]), 1)</f>
        <v>45108</v>
      </c>
      <c r="D4526" t="s">
        <v>4568</v>
      </c>
      <c r="E4526" t="s">
        <v>691</v>
      </c>
      <c r="F4526" t="str">
        <f>VLOOKUP(orders[[#This Row],[product_id]],Products!A:C,3,0)</f>
        <v>Appliances</v>
      </c>
      <c r="G4526">
        <v>1</v>
      </c>
      <c r="H4526" s="6">
        <v>7.682230049729552E-2</v>
      </c>
      <c r="I4526" s="2">
        <f>VLOOKUP($E4526,
Products!$A$1:$F$201,MATCH(Orders!I$1,Products!$A$1:$F$1,0),0)</f>
        <v>2337.6024778940591</v>
      </c>
      <c r="J4526" s="2">
        <f>VLOOKUP($E4526,
Products!$A$1:$F$201,MATCH(Orders!J$1,Products!$A$1:$F$1,0),0)</f>
        <v>1616.9957885138581</v>
      </c>
    </row>
    <row r="4527" spans="1:10">
      <c r="A4527">
        <v>4526</v>
      </c>
      <c r="B4527" s="4">
        <v>45927</v>
      </c>
      <c r="C4527" s="10">
        <f>DATE(YEAR(orders[[#This Row],[order_date]]), MONTH(orders[[#This Row],[order_date]]), 1)</f>
        <v>45901</v>
      </c>
      <c r="D4527" t="s">
        <v>1258</v>
      </c>
      <c r="E4527" t="s">
        <v>580</v>
      </c>
      <c r="F4527" t="str">
        <f>VLOOKUP(orders[[#This Row],[product_id]],Products!A:C,3,0)</f>
        <v>Electronics</v>
      </c>
      <c r="G4527">
        <v>1</v>
      </c>
      <c r="H4527" s="6">
        <v>0.17025051947526798</v>
      </c>
      <c r="I4527" s="2">
        <f>VLOOKUP($E4527,
Products!$A$1:$F$201,MATCH(Orders!I$1,Products!$A$1:$F$1,0),0)</f>
        <v>29905.106989935579</v>
      </c>
      <c r="J4527" s="2">
        <f>VLOOKUP($E4527,
Products!$A$1:$F$201,MATCH(Orders!J$1,Products!$A$1:$F$1,0),0)</f>
        <v>22230.930488499071</v>
      </c>
    </row>
    <row r="4528" spans="1:10">
      <c r="A4528">
        <v>4527</v>
      </c>
      <c r="B4528" s="4">
        <v>45657</v>
      </c>
      <c r="C4528" s="10">
        <f>DATE(YEAR(orders[[#This Row],[order_date]]), MONTH(orders[[#This Row],[order_date]]), 1)</f>
        <v>45627</v>
      </c>
      <c r="D4528" t="s">
        <v>2188</v>
      </c>
      <c r="E4528" t="s">
        <v>599</v>
      </c>
      <c r="F4528" t="str">
        <f>VLOOKUP(orders[[#This Row],[product_id]],Products!A:C,3,0)</f>
        <v>Electronics</v>
      </c>
      <c r="G4528">
        <v>2</v>
      </c>
      <c r="H4528" s="6">
        <v>0.10397462654556504</v>
      </c>
      <c r="I4528" s="2">
        <f>VLOOKUP($E4528,
Products!$A$1:$F$201,MATCH(Orders!I$1,Products!$A$1:$F$1,0),0)</f>
        <v>24019.70637428105</v>
      </c>
      <c r="J4528" s="2">
        <f>VLOOKUP($E4528,
Products!$A$1:$F$201,MATCH(Orders!J$1,Products!$A$1:$F$1,0),0)</f>
        <v>16602.559277417411</v>
      </c>
    </row>
    <row r="4529" spans="1:10">
      <c r="A4529">
        <v>4528</v>
      </c>
      <c r="B4529" s="4">
        <v>45183</v>
      </c>
      <c r="C4529" s="10">
        <f>DATE(YEAR(orders[[#This Row],[order_date]]), MONTH(orders[[#This Row],[order_date]]), 1)</f>
        <v>45170</v>
      </c>
      <c r="D4529" t="s">
        <v>1488</v>
      </c>
      <c r="E4529" t="s">
        <v>572</v>
      </c>
      <c r="F4529" t="str">
        <f>VLOOKUP(orders[[#This Row],[product_id]],Products!A:C,3,0)</f>
        <v>Electronics</v>
      </c>
      <c r="G4529">
        <v>2</v>
      </c>
      <c r="H4529" s="6">
        <v>0.1953886209586915</v>
      </c>
      <c r="I4529" s="2">
        <f>VLOOKUP($E4529,
Products!$A$1:$F$201,MATCH(Orders!I$1,Products!$A$1:$F$1,0),0)</f>
        <v>28095.750781518611</v>
      </c>
      <c r="J4529" s="2">
        <f>VLOOKUP($E4529,
Products!$A$1:$F$201,MATCH(Orders!J$1,Products!$A$1:$F$1,0),0)</f>
        <v>21949.841961937182</v>
      </c>
    </row>
    <row r="4530" spans="1:10">
      <c r="A4530">
        <v>4529</v>
      </c>
      <c r="B4530" s="4">
        <v>45111</v>
      </c>
      <c r="C4530" s="10">
        <f>DATE(YEAR(orders[[#This Row],[order_date]]), MONTH(orders[[#This Row],[order_date]]), 1)</f>
        <v>45108</v>
      </c>
      <c r="D4530" t="s">
        <v>2840</v>
      </c>
      <c r="E4530" t="s">
        <v>507</v>
      </c>
      <c r="F4530" t="str">
        <f>VLOOKUP(orders[[#This Row],[product_id]],Products!A:C,3,0)</f>
        <v>Electronics</v>
      </c>
      <c r="G4530">
        <v>2</v>
      </c>
      <c r="H4530" s="6">
        <v>0.21821290135898924</v>
      </c>
      <c r="I4530" s="2">
        <f>VLOOKUP($E4530,
Products!$A$1:$F$201,MATCH(Orders!I$1,Products!$A$1:$F$1,0),0)</f>
        <v>28502.89768049858</v>
      </c>
      <c r="J4530" s="2">
        <f>VLOOKUP($E4530,
Products!$A$1:$F$201,MATCH(Orders!J$1,Products!$A$1:$F$1,0),0)</f>
        <v>20477.83623923226</v>
      </c>
    </row>
    <row r="4531" spans="1:10">
      <c r="A4531">
        <v>4530</v>
      </c>
      <c r="B4531" s="4">
        <v>45071</v>
      </c>
      <c r="C4531" s="10">
        <f>DATE(YEAR(orders[[#This Row],[order_date]]), MONTH(orders[[#This Row],[order_date]]), 1)</f>
        <v>45047</v>
      </c>
      <c r="D4531" t="s">
        <v>4292</v>
      </c>
      <c r="E4531" t="s">
        <v>683</v>
      </c>
      <c r="F4531" t="str">
        <f>VLOOKUP(orders[[#This Row],[product_id]],Products!A:C,3,0)</f>
        <v>Electronics</v>
      </c>
      <c r="G4531">
        <v>1</v>
      </c>
      <c r="H4531" s="6">
        <v>0.12339648237342403</v>
      </c>
      <c r="I4531" s="2">
        <f>VLOOKUP($E4531,
Products!$A$1:$F$201,MATCH(Orders!I$1,Products!$A$1:$F$1,0),0)</f>
        <v>30555.409096588959</v>
      </c>
      <c r="J4531" s="2">
        <f>VLOOKUP($E4531,
Products!$A$1:$F$201,MATCH(Orders!J$1,Products!$A$1:$F$1,0),0)</f>
        <v>20295.233857550291</v>
      </c>
    </row>
    <row r="4532" spans="1:10">
      <c r="A4532">
        <v>4531</v>
      </c>
      <c r="B4532" s="4">
        <v>45964</v>
      </c>
      <c r="C4532" s="10">
        <f>DATE(YEAR(orders[[#This Row],[order_date]]), MONTH(orders[[#This Row],[order_date]]), 1)</f>
        <v>45962</v>
      </c>
      <c r="D4532" t="s">
        <v>4500</v>
      </c>
      <c r="E4532" t="s">
        <v>647</v>
      </c>
      <c r="F4532" t="str">
        <f>VLOOKUP(orders[[#This Row],[product_id]],Products!A:C,3,0)</f>
        <v>Electronics</v>
      </c>
      <c r="G4532">
        <v>3</v>
      </c>
      <c r="H4532" s="6">
        <v>0.23366225879001445</v>
      </c>
      <c r="I4532" s="2">
        <f>VLOOKUP($E4532,
Products!$A$1:$F$201,MATCH(Orders!I$1,Products!$A$1:$F$1,0),0)</f>
        <v>23187.883920109041</v>
      </c>
      <c r="J4532" s="2">
        <f>VLOOKUP($E4532,
Products!$A$1:$F$201,MATCH(Orders!J$1,Products!$A$1:$F$1,0),0)</f>
        <v>16217.564081273829</v>
      </c>
    </row>
    <row r="4533" spans="1:10">
      <c r="A4533">
        <v>4532</v>
      </c>
      <c r="B4533" s="4">
        <v>45172</v>
      </c>
      <c r="C4533" s="10">
        <f>DATE(YEAR(orders[[#This Row],[order_date]]), MONTH(orders[[#This Row],[order_date]]), 1)</f>
        <v>45170</v>
      </c>
      <c r="D4533" t="s">
        <v>1218</v>
      </c>
      <c r="E4533" t="s">
        <v>689</v>
      </c>
      <c r="F4533" t="str">
        <f>VLOOKUP(orders[[#This Row],[product_id]],Products!A:C,3,0)</f>
        <v>Electronics</v>
      </c>
      <c r="G4533">
        <v>2</v>
      </c>
      <c r="H4533" s="6">
        <v>0.12723424840310582</v>
      </c>
      <c r="I4533" s="2">
        <f>VLOOKUP($E4533,
Products!$A$1:$F$201,MATCH(Orders!I$1,Products!$A$1:$F$1,0),0)</f>
        <v>22021.70433799336</v>
      </c>
      <c r="J4533" s="2">
        <f>VLOOKUP($E4533,
Products!$A$1:$F$201,MATCH(Orders!J$1,Products!$A$1:$F$1,0),0)</f>
        <v>16990.60087110737</v>
      </c>
    </row>
    <row r="4534" spans="1:10">
      <c r="A4534">
        <v>4533</v>
      </c>
      <c r="B4534" s="4">
        <v>45113</v>
      </c>
      <c r="C4534" s="10">
        <f>DATE(YEAR(orders[[#This Row],[order_date]]), MONTH(orders[[#This Row],[order_date]]), 1)</f>
        <v>45108</v>
      </c>
      <c r="D4534" t="s">
        <v>1689</v>
      </c>
      <c r="E4534" t="s">
        <v>702</v>
      </c>
      <c r="F4534" t="str">
        <f>VLOOKUP(orders[[#This Row],[product_id]],Products!A:C,3,0)</f>
        <v>Electronics</v>
      </c>
      <c r="G4534">
        <v>2</v>
      </c>
      <c r="H4534" s="6">
        <v>0.16342556923685816</v>
      </c>
      <c r="I4534" s="2">
        <f>VLOOKUP($E4534,
Products!$A$1:$F$201,MATCH(Orders!I$1,Products!$A$1:$F$1,0),0)</f>
        <v>11240.591105652349</v>
      </c>
      <c r="J4534" s="2">
        <f>VLOOKUP($E4534,
Products!$A$1:$F$201,MATCH(Orders!J$1,Products!$A$1:$F$1,0),0)</f>
        <v>7671.9523119121068</v>
      </c>
    </row>
    <row r="4535" spans="1:10">
      <c r="A4535">
        <v>4534</v>
      </c>
      <c r="B4535" s="4">
        <v>45792</v>
      </c>
      <c r="C4535" s="10">
        <f>DATE(YEAR(orders[[#This Row],[order_date]]), MONTH(orders[[#This Row],[order_date]]), 1)</f>
        <v>45778</v>
      </c>
      <c r="D4535" t="s">
        <v>3762</v>
      </c>
      <c r="E4535" t="s">
        <v>549</v>
      </c>
      <c r="F4535" t="str">
        <f>VLOOKUP(orders[[#This Row],[product_id]],Products!A:C,3,0)</f>
        <v>Electronics</v>
      </c>
      <c r="G4535">
        <v>1</v>
      </c>
      <c r="H4535" s="6">
        <v>0.17907793623637533</v>
      </c>
      <c r="I4535" s="2">
        <f>VLOOKUP($E4535,
Products!$A$1:$F$201,MATCH(Orders!I$1,Products!$A$1:$F$1,0),0)</f>
        <v>32579.222893763279</v>
      </c>
      <c r="J4535" s="2">
        <f>VLOOKUP($E4535,
Products!$A$1:$F$201,MATCH(Orders!J$1,Products!$A$1:$F$1,0),0)</f>
        <v>22472.912188105081</v>
      </c>
    </row>
    <row r="4536" spans="1:10">
      <c r="A4536">
        <v>4535</v>
      </c>
      <c r="B4536" s="4">
        <v>44966</v>
      </c>
      <c r="C4536" s="10">
        <f>DATE(YEAR(orders[[#This Row],[order_date]]), MONTH(orders[[#This Row],[order_date]]), 1)</f>
        <v>44958</v>
      </c>
      <c r="D4536" t="s">
        <v>1292</v>
      </c>
      <c r="E4536" t="s">
        <v>679</v>
      </c>
      <c r="F4536" t="str">
        <f>VLOOKUP(orders[[#This Row],[product_id]],Products!A:C,3,0)</f>
        <v>Appliances</v>
      </c>
      <c r="G4536">
        <v>2</v>
      </c>
      <c r="H4536" s="6">
        <v>8.1010390127105508E-2</v>
      </c>
      <c r="I4536" s="2">
        <f>VLOOKUP($E4536,
Products!$A$1:$F$201,MATCH(Orders!I$1,Products!$A$1:$F$1,0),0)</f>
        <v>6336.1008284819591</v>
      </c>
      <c r="J4536" s="2">
        <f>VLOOKUP($E4536,
Products!$A$1:$F$201,MATCH(Orders!J$1,Products!$A$1:$F$1,0),0)</f>
        <v>5056.6203893460352</v>
      </c>
    </row>
    <row r="4537" spans="1:10">
      <c r="A4537">
        <v>4536</v>
      </c>
      <c r="B4537" s="4">
        <v>45527</v>
      </c>
      <c r="C4537" s="10">
        <f>DATE(YEAR(orders[[#This Row],[order_date]]), MONTH(orders[[#This Row],[order_date]]), 1)</f>
        <v>45505</v>
      </c>
      <c r="D4537" t="s">
        <v>2207</v>
      </c>
      <c r="E4537" t="s">
        <v>639</v>
      </c>
      <c r="F4537" t="str">
        <f>VLOOKUP(orders[[#This Row],[product_id]],Products!A:C,3,0)</f>
        <v>Appliances</v>
      </c>
      <c r="G4537">
        <v>2</v>
      </c>
      <c r="H4537" s="6">
        <v>0.13814299001795655</v>
      </c>
      <c r="I4537" s="2">
        <f>VLOOKUP($E4537,
Products!$A$1:$F$201,MATCH(Orders!I$1,Products!$A$1:$F$1,0),0)</f>
        <v>2320.8560923599921</v>
      </c>
      <c r="J4537" s="2">
        <f>VLOOKUP($E4537,
Products!$A$1:$F$201,MATCH(Orders!J$1,Products!$A$1:$F$1,0),0)</f>
        <v>1750.110004830213</v>
      </c>
    </row>
    <row r="4538" spans="1:10">
      <c r="A4538">
        <v>4537</v>
      </c>
      <c r="B4538" s="4">
        <v>45888</v>
      </c>
      <c r="C4538" s="10">
        <f>DATE(YEAR(orders[[#This Row],[order_date]]), MONTH(orders[[#This Row],[order_date]]), 1)</f>
        <v>45870</v>
      </c>
      <c r="D4538" t="s">
        <v>3251</v>
      </c>
      <c r="E4538" t="s">
        <v>641</v>
      </c>
      <c r="F4538" t="str">
        <f>VLOOKUP(orders[[#This Row],[product_id]],Products!A:C,3,0)</f>
        <v>Appliances</v>
      </c>
      <c r="G4538">
        <v>2</v>
      </c>
      <c r="H4538" s="6">
        <v>8.7765680533665624E-2</v>
      </c>
      <c r="I4538" s="2">
        <f>VLOOKUP($E4538,
Products!$A$1:$F$201,MATCH(Orders!I$1,Products!$A$1:$F$1,0),0)</f>
        <v>27167.965718506261</v>
      </c>
      <c r="J4538" s="2">
        <f>VLOOKUP($E4538,
Products!$A$1:$F$201,MATCH(Orders!J$1,Products!$A$1:$F$1,0),0)</f>
        <v>19748.025676381669</v>
      </c>
    </row>
    <row r="4539" spans="1:10">
      <c r="A4539">
        <v>4538</v>
      </c>
      <c r="B4539" s="4">
        <v>45912</v>
      </c>
      <c r="C4539" s="10">
        <f>DATE(YEAR(orders[[#This Row],[order_date]]), MONTH(orders[[#This Row],[order_date]]), 1)</f>
        <v>45901</v>
      </c>
      <c r="D4539" t="s">
        <v>3660</v>
      </c>
      <c r="E4539" t="s">
        <v>544</v>
      </c>
      <c r="F4539" t="str">
        <f>VLOOKUP(orders[[#This Row],[product_id]],Products!A:C,3,0)</f>
        <v>Electronics</v>
      </c>
      <c r="G4539">
        <v>2</v>
      </c>
      <c r="H4539" s="6">
        <v>0.20716817965059531</v>
      </c>
      <c r="I4539" s="2">
        <f>VLOOKUP($E4539,
Products!$A$1:$F$201,MATCH(Orders!I$1,Products!$A$1:$F$1,0),0)</f>
        <v>16273.22789477584</v>
      </c>
      <c r="J4539" s="2">
        <f>VLOOKUP($E4539,
Products!$A$1:$F$201,MATCH(Orders!J$1,Products!$A$1:$F$1,0),0)</f>
        <v>12683.607953986329</v>
      </c>
    </row>
    <row r="4540" spans="1:10">
      <c r="A4540">
        <v>4539</v>
      </c>
      <c r="B4540" s="4">
        <v>44935</v>
      </c>
      <c r="C4540" s="10">
        <f>DATE(YEAR(orders[[#This Row],[order_date]]), MONTH(orders[[#This Row],[order_date]]), 1)</f>
        <v>44927</v>
      </c>
      <c r="D4540" t="s">
        <v>1661</v>
      </c>
      <c r="E4540" t="s">
        <v>598</v>
      </c>
      <c r="F4540" t="str">
        <f>VLOOKUP(orders[[#This Row],[product_id]],Products!A:C,3,0)</f>
        <v>Appliances</v>
      </c>
      <c r="G4540">
        <v>1</v>
      </c>
      <c r="H4540" s="6">
        <v>6.3518325815508189E-2</v>
      </c>
      <c r="I4540" s="2">
        <f>VLOOKUP($E4540,
Products!$A$1:$F$201,MATCH(Orders!I$1,Products!$A$1:$F$1,0),0)</f>
        <v>5641.6789233526652</v>
      </c>
      <c r="J4540" s="2">
        <f>VLOOKUP($E4540,
Products!$A$1:$F$201,MATCH(Orders!J$1,Products!$A$1:$F$1,0),0)</f>
        <v>4031.2473685481059</v>
      </c>
    </row>
    <row r="4541" spans="1:10">
      <c r="A4541">
        <v>4540</v>
      </c>
      <c r="B4541" s="4">
        <v>45276</v>
      </c>
      <c r="C4541" s="10">
        <f>DATE(YEAR(orders[[#This Row],[order_date]]), MONTH(orders[[#This Row],[order_date]]), 1)</f>
        <v>45261</v>
      </c>
      <c r="D4541" t="s">
        <v>1448</v>
      </c>
      <c r="E4541" t="s">
        <v>549</v>
      </c>
      <c r="F4541" t="str">
        <f>VLOOKUP(orders[[#This Row],[product_id]],Products!A:C,3,0)</f>
        <v>Electronics</v>
      </c>
      <c r="G4541">
        <v>2</v>
      </c>
      <c r="H4541" s="6">
        <v>0.22931363416375916</v>
      </c>
      <c r="I4541" s="2">
        <f>VLOOKUP($E4541,
Products!$A$1:$F$201,MATCH(Orders!I$1,Products!$A$1:$F$1,0),0)</f>
        <v>32579.222893763279</v>
      </c>
      <c r="J4541" s="2">
        <f>VLOOKUP($E4541,
Products!$A$1:$F$201,MATCH(Orders!J$1,Products!$A$1:$F$1,0),0)</f>
        <v>22472.912188105081</v>
      </c>
    </row>
    <row r="4542" spans="1:10">
      <c r="A4542">
        <v>4541</v>
      </c>
      <c r="B4542" s="4">
        <v>45010</v>
      </c>
      <c r="C4542" s="10">
        <f>DATE(YEAR(orders[[#This Row],[order_date]]), MONTH(orders[[#This Row],[order_date]]), 1)</f>
        <v>44986</v>
      </c>
      <c r="D4542" t="s">
        <v>1154</v>
      </c>
      <c r="E4542" t="s">
        <v>532</v>
      </c>
      <c r="F4542" t="str">
        <f>VLOOKUP(orders[[#This Row],[product_id]],Products!A:C,3,0)</f>
        <v>Electronics</v>
      </c>
      <c r="G4542">
        <v>1</v>
      </c>
      <c r="H4542" s="6">
        <v>0.24776435743922418</v>
      </c>
      <c r="I4542" s="2">
        <f>VLOOKUP($E4542,
Products!$A$1:$F$201,MATCH(Orders!I$1,Products!$A$1:$F$1,0),0)</f>
        <v>2668.0593077725212</v>
      </c>
      <c r="J4542" s="2">
        <f>VLOOKUP($E4542,
Products!$A$1:$F$201,MATCH(Orders!J$1,Products!$A$1:$F$1,0),0)</f>
        <v>1923.7114222321791</v>
      </c>
    </row>
    <row r="4543" spans="1:10">
      <c r="A4543">
        <v>4542</v>
      </c>
      <c r="B4543" s="4">
        <v>45459</v>
      </c>
      <c r="C4543" s="10">
        <f>DATE(YEAR(orders[[#This Row],[order_date]]), MONTH(orders[[#This Row],[order_date]]), 1)</f>
        <v>45444</v>
      </c>
      <c r="D4543" t="s">
        <v>1293</v>
      </c>
      <c r="E4543" t="s">
        <v>521</v>
      </c>
      <c r="F4543" t="str">
        <f>VLOOKUP(orders[[#This Row],[product_id]],Products!A:C,3,0)</f>
        <v>Electronics</v>
      </c>
      <c r="G4543">
        <v>3</v>
      </c>
      <c r="H4543" s="6">
        <v>0.18930690903616726</v>
      </c>
      <c r="I4543" s="2">
        <f>VLOOKUP($E4543,
Products!$A$1:$F$201,MATCH(Orders!I$1,Products!$A$1:$F$1,0),0)</f>
        <v>18373.691083837519</v>
      </c>
      <c r="J4543" s="2">
        <f>VLOOKUP($E4543,
Products!$A$1:$F$201,MATCH(Orders!J$1,Products!$A$1:$F$1,0),0)</f>
        <v>14409.80197321412</v>
      </c>
    </row>
    <row r="4544" spans="1:10">
      <c r="A4544">
        <v>4543</v>
      </c>
      <c r="B4544" s="4">
        <v>45915</v>
      </c>
      <c r="C4544" s="10">
        <f>DATE(YEAR(orders[[#This Row],[order_date]]), MONTH(orders[[#This Row],[order_date]]), 1)</f>
        <v>45901</v>
      </c>
      <c r="D4544" t="s">
        <v>965</v>
      </c>
      <c r="E4544" t="s">
        <v>544</v>
      </c>
      <c r="F4544" t="str">
        <f>VLOOKUP(orders[[#This Row],[product_id]],Products!A:C,3,0)</f>
        <v>Electronics</v>
      </c>
      <c r="G4544">
        <v>2</v>
      </c>
      <c r="H4544" s="6">
        <v>0.16007733787322362</v>
      </c>
      <c r="I4544" s="2">
        <f>VLOOKUP($E4544,
Products!$A$1:$F$201,MATCH(Orders!I$1,Products!$A$1:$F$1,0),0)</f>
        <v>16273.22789477584</v>
      </c>
      <c r="J4544" s="2">
        <f>VLOOKUP($E4544,
Products!$A$1:$F$201,MATCH(Orders!J$1,Products!$A$1:$F$1,0),0)</f>
        <v>12683.607953986329</v>
      </c>
    </row>
    <row r="4545" spans="1:10">
      <c r="A4545">
        <v>4544</v>
      </c>
      <c r="B4545" s="4">
        <v>45284</v>
      </c>
      <c r="C4545" s="10">
        <f>DATE(YEAR(orders[[#This Row],[order_date]]), MONTH(orders[[#This Row],[order_date]]), 1)</f>
        <v>45261</v>
      </c>
      <c r="D4545" t="s">
        <v>4314</v>
      </c>
      <c r="E4545" t="s">
        <v>634</v>
      </c>
      <c r="F4545" t="str">
        <f>VLOOKUP(orders[[#This Row],[product_id]],Products!A:C,3,0)</f>
        <v>Appliances</v>
      </c>
      <c r="G4545">
        <v>2</v>
      </c>
      <c r="H4545" s="6">
        <v>6.0369361637561535E-2</v>
      </c>
      <c r="I4545" s="2">
        <f>VLOOKUP($E4545,
Products!$A$1:$F$201,MATCH(Orders!I$1,Products!$A$1:$F$1,0),0)</f>
        <v>25631.29637331214</v>
      </c>
      <c r="J4545" s="2">
        <f>VLOOKUP($E4545,
Products!$A$1:$F$201,MATCH(Orders!J$1,Products!$A$1:$F$1,0),0)</f>
        <v>17692.643397044121</v>
      </c>
    </row>
    <row r="4546" spans="1:10">
      <c r="A4546">
        <v>4545</v>
      </c>
      <c r="B4546" s="4">
        <v>45304</v>
      </c>
      <c r="C4546" s="10">
        <f>DATE(YEAR(orders[[#This Row],[order_date]]), MONTH(orders[[#This Row],[order_date]]), 1)</f>
        <v>45292</v>
      </c>
      <c r="D4546" t="s">
        <v>3977</v>
      </c>
      <c r="E4546" t="s">
        <v>684</v>
      </c>
      <c r="F4546" t="str">
        <f>VLOOKUP(orders[[#This Row],[product_id]],Products!A:C,3,0)</f>
        <v>Appliances</v>
      </c>
      <c r="G4546">
        <v>2</v>
      </c>
      <c r="H4546" s="6">
        <v>0.10238143187773596</v>
      </c>
      <c r="I4546" s="2">
        <f>VLOOKUP($E4546,
Products!$A$1:$F$201,MATCH(Orders!I$1,Products!$A$1:$F$1,0),0)</f>
        <v>2147.166688023286</v>
      </c>
      <c r="J4546" s="2">
        <f>VLOOKUP($E4546,
Products!$A$1:$F$201,MATCH(Orders!J$1,Products!$A$1:$F$1,0),0)</f>
        <v>1709.9619584723389</v>
      </c>
    </row>
    <row r="4547" spans="1:10">
      <c r="A4547">
        <v>4546</v>
      </c>
      <c r="B4547" s="4">
        <v>45098</v>
      </c>
      <c r="C4547" s="10">
        <f>DATE(YEAR(orders[[#This Row],[order_date]]), MONTH(orders[[#This Row],[order_date]]), 1)</f>
        <v>45078</v>
      </c>
      <c r="D4547" t="s">
        <v>3216</v>
      </c>
      <c r="E4547" t="s">
        <v>696</v>
      </c>
      <c r="F4547" t="str">
        <f>VLOOKUP(orders[[#This Row],[product_id]],Products!A:C,3,0)</f>
        <v>Electronics</v>
      </c>
      <c r="G4547">
        <v>3</v>
      </c>
      <c r="H4547" s="6">
        <v>0.12263919505378186</v>
      </c>
      <c r="I4547" s="2">
        <f>VLOOKUP($E4547,
Products!$A$1:$F$201,MATCH(Orders!I$1,Products!$A$1:$F$1,0),0)</f>
        <v>2723.6534496184809</v>
      </c>
      <c r="J4547" s="2">
        <f>VLOOKUP($E4547,
Products!$A$1:$F$201,MATCH(Orders!J$1,Products!$A$1:$F$1,0),0)</f>
        <v>1872.4715951823</v>
      </c>
    </row>
    <row r="4548" spans="1:10">
      <c r="A4548">
        <v>4547</v>
      </c>
      <c r="B4548" s="4">
        <v>45975</v>
      </c>
      <c r="C4548" s="10">
        <f>DATE(YEAR(orders[[#This Row],[order_date]]), MONTH(orders[[#This Row],[order_date]]), 1)</f>
        <v>45962</v>
      </c>
      <c r="D4548" t="s">
        <v>799</v>
      </c>
      <c r="E4548" t="s">
        <v>538</v>
      </c>
      <c r="F4548" t="str">
        <f>VLOOKUP(orders[[#This Row],[product_id]],Products!A:C,3,0)</f>
        <v>Electronics</v>
      </c>
      <c r="G4548">
        <v>1</v>
      </c>
      <c r="H4548" s="6">
        <v>0.20900005677004799</v>
      </c>
      <c r="I4548" s="2">
        <f>VLOOKUP($E4548,
Products!$A$1:$F$201,MATCH(Orders!I$1,Products!$A$1:$F$1,0),0)</f>
        <v>29368.843697269542</v>
      </c>
      <c r="J4548" s="2">
        <f>VLOOKUP($E4548,
Products!$A$1:$F$201,MATCH(Orders!J$1,Products!$A$1:$F$1,0),0)</f>
        <v>23079.13344123889</v>
      </c>
    </row>
    <row r="4549" spans="1:10">
      <c r="A4549">
        <v>4548</v>
      </c>
      <c r="B4549" s="4">
        <v>45319</v>
      </c>
      <c r="C4549" s="10">
        <f>DATE(YEAR(orders[[#This Row],[order_date]]), MONTH(orders[[#This Row],[order_date]]), 1)</f>
        <v>45292</v>
      </c>
      <c r="D4549" t="s">
        <v>1726</v>
      </c>
      <c r="E4549" t="s">
        <v>555</v>
      </c>
      <c r="F4549" t="str">
        <f>VLOOKUP(orders[[#This Row],[product_id]],Products!A:C,3,0)</f>
        <v>Electronics</v>
      </c>
      <c r="G4549">
        <v>2</v>
      </c>
      <c r="H4549" s="6">
        <v>0.19813628640432934</v>
      </c>
      <c r="I4549" s="2">
        <f>VLOOKUP($E4549,
Products!$A$1:$F$201,MATCH(Orders!I$1,Products!$A$1:$F$1,0),0)</f>
        <v>32397.674936233889</v>
      </c>
      <c r="J4549" s="2">
        <f>VLOOKUP($E4549,
Products!$A$1:$F$201,MATCH(Orders!J$1,Products!$A$1:$F$1,0),0)</f>
        <v>24559.251285382288</v>
      </c>
    </row>
    <row r="4550" spans="1:10">
      <c r="A4550">
        <v>4549</v>
      </c>
      <c r="B4550" s="4">
        <v>45628</v>
      </c>
      <c r="C4550" s="10">
        <f>DATE(YEAR(orders[[#This Row],[order_date]]), MONTH(orders[[#This Row],[order_date]]), 1)</f>
        <v>45627</v>
      </c>
      <c r="D4550" t="s">
        <v>2665</v>
      </c>
      <c r="E4550" t="s">
        <v>608</v>
      </c>
      <c r="F4550" t="str">
        <f>VLOOKUP(orders[[#This Row],[product_id]],Products!A:C,3,0)</f>
        <v>Electronics</v>
      </c>
      <c r="G4550">
        <v>2</v>
      </c>
      <c r="H4550" s="6">
        <v>0.14384409979248694</v>
      </c>
      <c r="I4550" s="2">
        <f>VLOOKUP($E4550,
Products!$A$1:$F$201,MATCH(Orders!I$1,Products!$A$1:$F$1,0),0)</f>
        <v>32509.710212279751</v>
      </c>
      <c r="J4550" s="2">
        <f>VLOOKUP($E4550,
Products!$A$1:$F$201,MATCH(Orders!J$1,Products!$A$1:$F$1,0),0)</f>
        <v>23699.228985408761</v>
      </c>
    </row>
    <row r="4551" spans="1:10">
      <c r="A4551">
        <v>4550</v>
      </c>
      <c r="B4551" s="4">
        <v>45475</v>
      </c>
      <c r="C4551" s="10">
        <f>DATE(YEAR(orders[[#This Row],[order_date]]), MONTH(orders[[#This Row],[order_date]]), 1)</f>
        <v>45474</v>
      </c>
      <c r="D4551" t="s">
        <v>2081</v>
      </c>
      <c r="E4551" t="s">
        <v>687</v>
      </c>
      <c r="F4551" t="str">
        <f>VLOOKUP(orders[[#This Row],[product_id]],Products!A:C,3,0)</f>
        <v>Electronics</v>
      </c>
      <c r="G4551">
        <v>2</v>
      </c>
      <c r="H4551" s="6">
        <v>0.23382052290534769</v>
      </c>
      <c r="I4551" s="2">
        <f>VLOOKUP($E4551,
Products!$A$1:$F$201,MATCH(Orders!I$1,Products!$A$1:$F$1,0),0)</f>
        <v>12143.737276429891</v>
      </c>
      <c r="J4551" s="2">
        <f>VLOOKUP($E4551,
Products!$A$1:$F$201,MATCH(Orders!J$1,Products!$A$1:$F$1,0),0)</f>
        <v>9077.1957392673976</v>
      </c>
    </row>
    <row r="4552" spans="1:10">
      <c r="A4552">
        <v>4551</v>
      </c>
      <c r="B4552" s="4">
        <v>45710</v>
      </c>
      <c r="C4552" s="10">
        <f>DATE(YEAR(orders[[#This Row],[order_date]]), MONTH(orders[[#This Row],[order_date]]), 1)</f>
        <v>45689</v>
      </c>
      <c r="D4552" t="s">
        <v>1837</v>
      </c>
      <c r="E4552" t="s">
        <v>532</v>
      </c>
      <c r="F4552" t="str">
        <f>VLOOKUP(orders[[#This Row],[product_id]],Products!A:C,3,0)</f>
        <v>Electronics</v>
      </c>
      <c r="G4552">
        <v>1</v>
      </c>
      <c r="H4552" s="6">
        <v>0.18284451120664266</v>
      </c>
      <c r="I4552" s="2">
        <f>VLOOKUP($E4552,
Products!$A$1:$F$201,MATCH(Orders!I$1,Products!$A$1:$F$1,0),0)</f>
        <v>2668.0593077725212</v>
      </c>
      <c r="J4552" s="2">
        <f>VLOOKUP($E4552,
Products!$A$1:$F$201,MATCH(Orders!J$1,Products!$A$1:$F$1,0),0)</f>
        <v>1923.7114222321791</v>
      </c>
    </row>
    <row r="4553" spans="1:10">
      <c r="A4553">
        <v>4552</v>
      </c>
      <c r="B4553" s="4">
        <v>45258</v>
      </c>
      <c r="C4553" s="10">
        <f>DATE(YEAR(orders[[#This Row],[order_date]]), MONTH(orders[[#This Row],[order_date]]), 1)</f>
        <v>45231</v>
      </c>
      <c r="D4553" t="s">
        <v>3108</v>
      </c>
      <c r="E4553" t="s">
        <v>629</v>
      </c>
      <c r="F4553" t="str">
        <f>VLOOKUP(orders[[#This Row],[product_id]],Products!A:C,3,0)</f>
        <v>Electronics</v>
      </c>
      <c r="G4553">
        <v>1</v>
      </c>
      <c r="H4553" s="6">
        <v>0.11035255709686867</v>
      </c>
      <c r="I4553" s="2">
        <f>VLOOKUP($E4553,
Products!$A$1:$F$201,MATCH(Orders!I$1,Products!$A$1:$F$1,0),0)</f>
        <v>12411.13061655427</v>
      </c>
      <c r="J4553" s="2">
        <f>VLOOKUP($E4553,
Products!$A$1:$F$201,MATCH(Orders!J$1,Products!$A$1:$F$1,0),0)</f>
        <v>9821.2729118635452</v>
      </c>
    </row>
    <row r="4554" spans="1:10">
      <c r="A4554">
        <v>4553</v>
      </c>
      <c r="B4554" s="4">
        <v>45720</v>
      </c>
      <c r="C4554" s="10">
        <f>DATE(YEAR(orders[[#This Row],[order_date]]), MONTH(orders[[#This Row],[order_date]]), 1)</f>
        <v>45717</v>
      </c>
      <c r="D4554" t="s">
        <v>3222</v>
      </c>
      <c r="E4554" t="s">
        <v>591</v>
      </c>
      <c r="F4554" t="str">
        <f>VLOOKUP(orders[[#This Row],[product_id]],Products!A:C,3,0)</f>
        <v>Appliances</v>
      </c>
      <c r="G4554">
        <v>2</v>
      </c>
      <c r="H4554" s="6">
        <v>0.12839675605573667</v>
      </c>
      <c r="I4554" s="2">
        <f>VLOOKUP($E4554,
Products!$A$1:$F$201,MATCH(Orders!I$1,Products!$A$1:$F$1,0),0)</f>
        <v>5828.0678031706884</v>
      </c>
      <c r="J4554" s="2">
        <f>VLOOKUP($E4554,
Products!$A$1:$F$201,MATCH(Orders!J$1,Products!$A$1:$F$1,0),0)</f>
        <v>3928.741316454903</v>
      </c>
    </row>
    <row r="4555" spans="1:10">
      <c r="A4555">
        <v>4554</v>
      </c>
      <c r="B4555" s="4">
        <v>45575</v>
      </c>
      <c r="C4555" s="10">
        <f>DATE(YEAR(orders[[#This Row],[order_date]]), MONTH(orders[[#This Row],[order_date]]), 1)</f>
        <v>45566</v>
      </c>
      <c r="D4555" t="s">
        <v>2848</v>
      </c>
      <c r="E4555" t="s">
        <v>652</v>
      </c>
      <c r="F4555" t="str">
        <f>VLOOKUP(orders[[#This Row],[product_id]],Products!A:C,3,0)</f>
        <v>Appliances</v>
      </c>
      <c r="G4555">
        <v>1</v>
      </c>
      <c r="H4555" s="6">
        <v>5.1525584623569418E-2</v>
      </c>
      <c r="I4555" s="2">
        <f>VLOOKUP($E4555,
Products!$A$1:$F$201,MATCH(Orders!I$1,Products!$A$1:$F$1,0),0)</f>
        <v>6387.3122916387983</v>
      </c>
      <c r="J4555" s="2">
        <f>VLOOKUP($E4555,
Products!$A$1:$F$201,MATCH(Orders!J$1,Products!$A$1:$F$1,0),0)</f>
        <v>4880.3517286187262</v>
      </c>
    </row>
    <row r="4556" spans="1:10">
      <c r="A4556">
        <v>4555</v>
      </c>
      <c r="B4556" s="4">
        <v>45909</v>
      </c>
      <c r="C4556" s="10">
        <f>DATE(YEAR(orders[[#This Row],[order_date]]), MONTH(orders[[#This Row],[order_date]]), 1)</f>
        <v>45901</v>
      </c>
      <c r="D4556" t="s">
        <v>1573</v>
      </c>
      <c r="E4556" t="s">
        <v>533</v>
      </c>
      <c r="F4556" t="str">
        <f>VLOOKUP(orders[[#This Row],[product_id]],Products!A:C,3,0)</f>
        <v>Electronics</v>
      </c>
      <c r="G4556">
        <v>2</v>
      </c>
      <c r="H4556" s="6">
        <v>0.13168943777095027</v>
      </c>
      <c r="I4556" s="2">
        <f>VLOOKUP($E4556,
Products!$A$1:$F$201,MATCH(Orders!I$1,Products!$A$1:$F$1,0),0)</f>
        <v>28589.802369332661</v>
      </c>
      <c r="J4556" s="2">
        <f>VLOOKUP($E4556,
Products!$A$1:$F$201,MATCH(Orders!J$1,Products!$A$1:$F$1,0),0)</f>
        <v>21212.93445492295</v>
      </c>
    </row>
    <row r="4557" spans="1:10">
      <c r="A4557">
        <v>4556</v>
      </c>
      <c r="B4557" s="4">
        <v>45979</v>
      </c>
      <c r="C4557" s="10">
        <f>DATE(YEAR(orders[[#This Row],[order_date]]), MONTH(orders[[#This Row],[order_date]]), 1)</f>
        <v>45962</v>
      </c>
      <c r="D4557" t="s">
        <v>796</v>
      </c>
      <c r="E4557" t="s">
        <v>656</v>
      </c>
      <c r="F4557" t="str">
        <f>VLOOKUP(orders[[#This Row],[product_id]],Products!A:C,3,0)</f>
        <v>Electronics</v>
      </c>
      <c r="G4557">
        <v>1</v>
      </c>
      <c r="H4557" s="6">
        <v>0.23311565760310321</v>
      </c>
      <c r="I4557" s="2">
        <f>VLOOKUP($E4557,
Products!$A$1:$F$201,MATCH(Orders!I$1,Products!$A$1:$F$1,0),0)</f>
        <v>30485.811519789549</v>
      </c>
      <c r="J4557" s="2">
        <f>VLOOKUP($E4557,
Products!$A$1:$F$201,MATCH(Orders!J$1,Products!$A$1:$F$1,0),0)</f>
        <v>23818.70129930825</v>
      </c>
    </row>
    <row r="4558" spans="1:10">
      <c r="A4558">
        <v>4557</v>
      </c>
      <c r="B4558" s="4">
        <v>45469</v>
      </c>
      <c r="C4558" s="10">
        <f>DATE(YEAR(orders[[#This Row],[order_date]]), MONTH(orders[[#This Row],[order_date]]), 1)</f>
        <v>45444</v>
      </c>
      <c r="D4558" t="s">
        <v>3821</v>
      </c>
      <c r="E4558" t="s">
        <v>569</v>
      </c>
      <c r="F4558" t="str">
        <f>VLOOKUP(orders[[#This Row],[product_id]],Products!A:C,3,0)</f>
        <v>Electronics</v>
      </c>
      <c r="G4558">
        <v>3</v>
      </c>
      <c r="H4558" s="6">
        <v>0.21676727212875671</v>
      </c>
      <c r="I4558" s="2">
        <f>VLOOKUP($E4558,
Products!$A$1:$F$201,MATCH(Orders!I$1,Products!$A$1:$F$1,0),0)</f>
        <v>30739.034547193129</v>
      </c>
      <c r="J4558" s="2">
        <f>VLOOKUP($E4558,
Products!$A$1:$F$201,MATCH(Orders!J$1,Products!$A$1:$F$1,0),0)</f>
        <v>22938.60345365321</v>
      </c>
    </row>
    <row r="4559" spans="1:10">
      <c r="A4559">
        <v>4558</v>
      </c>
      <c r="B4559" s="4">
        <v>45969</v>
      </c>
      <c r="C4559" s="10">
        <f>DATE(YEAR(orders[[#This Row],[order_date]]), MONTH(orders[[#This Row],[order_date]]), 1)</f>
        <v>45962</v>
      </c>
      <c r="D4559" t="s">
        <v>2185</v>
      </c>
      <c r="E4559" t="s">
        <v>672</v>
      </c>
      <c r="F4559" t="str">
        <f>VLOOKUP(orders[[#This Row],[product_id]],Products!A:C,3,0)</f>
        <v>Electronics</v>
      </c>
      <c r="G4559">
        <v>1</v>
      </c>
      <c r="H4559" s="6">
        <v>0.13025876488099611</v>
      </c>
      <c r="I4559" s="2">
        <f>VLOOKUP($E4559,
Products!$A$1:$F$201,MATCH(Orders!I$1,Products!$A$1:$F$1,0),0)</f>
        <v>29856.340212906369</v>
      </c>
      <c r="J4559" s="2">
        <f>VLOOKUP($E4559,
Products!$A$1:$F$201,MATCH(Orders!J$1,Products!$A$1:$F$1,0),0)</f>
        <v>19759.064823078941</v>
      </c>
    </row>
    <row r="4560" spans="1:10">
      <c r="A4560">
        <v>4559</v>
      </c>
      <c r="B4560" s="4">
        <v>45417</v>
      </c>
      <c r="C4560" s="10">
        <f>DATE(YEAR(orders[[#This Row],[order_date]]), MONTH(orders[[#This Row],[order_date]]), 1)</f>
        <v>45413</v>
      </c>
      <c r="D4560" t="s">
        <v>1660</v>
      </c>
      <c r="E4560" t="s">
        <v>554</v>
      </c>
      <c r="F4560" t="str">
        <f>VLOOKUP(orders[[#This Row],[product_id]],Products!A:C,3,0)</f>
        <v>Appliances</v>
      </c>
      <c r="G4560">
        <v>1</v>
      </c>
      <c r="H4560" s="6">
        <v>5.1755552618221831E-2</v>
      </c>
      <c r="I4560" s="2">
        <f>VLOOKUP($E4560,
Products!$A$1:$F$201,MATCH(Orders!I$1,Products!$A$1:$F$1,0),0)</f>
        <v>2088.6647814855078</v>
      </c>
      <c r="J4560" s="2">
        <f>VLOOKUP($E4560,
Products!$A$1:$F$201,MATCH(Orders!J$1,Products!$A$1:$F$1,0),0)</f>
        <v>1371.380040542937</v>
      </c>
    </row>
    <row r="4561" spans="1:10">
      <c r="A4561">
        <v>4560</v>
      </c>
      <c r="B4561" s="4">
        <v>45209</v>
      </c>
      <c r="C4561" s="10">
        <f>DATE(YEAR(orders[[#This Row],[order_date]]), MONTH(orders[[#This Row],[order_date]]), 1)</f>
        <v>45200</v>
      </c>
      <c r="D4561" t="s">
        <v>3137</v>
      </c>
      <c r="E4561" t="s">
        <v>692</v>
      </c>
      <c r="F4561" t="str">
        <f>VLOOKUP(orders[[#This Row],[product_id]],Products!A:C,3,0)</f>
        <v>Electronics</v>
      </c>
      <c r="G4561">
        <v>1</v>
      </c>
      <c r="H4561" s="6">
        <v>0.19551813116873598</v>
      </c>
      <c r="I4561" s="2">
        <f>VLOOKUP($E4561,
Products!$A$1:$F$201,MATCH(Orders!I$1,Products!$A$1:$F$1,0),0)</f>
        <v>18150.337151787651</v>
      </c>
      <c r="J4561" s="2">
        <f>VLOOKUP($E4561,
Products!$A$1:$F$201,MATCH(Orders!J$1,Products!$A$1:$F$1,0),0)</f>
        <v>11965.45000430708</v>
      </c>
    </row>
    <row r="4562" spans="1:10">
      <c r="A4562">
        <v>4561</v>
      </c>
      <c r="B4562" s="4">
        <v>45788</v>
      </c>
      <c r="C4562" s="10">
        <f>DATE(YEAR(orders[[#This Row],[order_date]]), MONTH(orders[[#This Row],[order_date]]), 1)</f>
        <v>45778</v>
      </c>
      <c r="D4562" t="s">
        <v>728</v>
      </c>
      <c r="E4562" t="s">
        <v>653</v>
      </c>
      <c r="F4562" t="str">
        <f>VLOOKUP(orders[[#This Row],[product_id]],Products!A:C,3,0)</f>
        <v>Electronics</v>
      </c>
      <c r="G4562">
        <v>2</v>
      </c>
      <c r="H4562" s="6">
        <v>0.2307285960592115</v>
      </c>
      <c r="I4562" s="2">
        <f>VLOOKUP($E4562,
Products!$A$1:$F$201,MATCH(Orders!I$1,Products!$A$1:$F$1,0),0)</f>
        <v>18065.96612294337</v>
      </c>
      <c r="J4562" s="2">
        <f>VLOOKUP($E4562,
Products!$A$1:$F$201,MATCH(Orders!J$1,Products!$A$1:$F$1,0),0)</f>
        <v>14411.932365903909</v>
      </c>
    </row>
    <row r="4563" spans="1:10">
      <c r="A4563">
        <v>4562</v>
      </c>
      <c r="B4563" s="4">
        <v>45039</v>
      </c>
      <c r="C4563" s="10">
        <f>DATE(YEAR(orders[[#This Row],[order_date]]), MONTH(orders[[#This Row],[order_date]]), 1)</f>
        <v>45017</v>
      </c>
      <c r="D4563" t="s">
        <v>2431</v>
      </c>
      <c r="E4563" t="s">
        <v>694</v>
      </c>
      <c r="F4563" t="str">
        <f>VLOOKUP(orders[[#This Row],[product_id]],Products!A:C,3,0)</f>
        <v>Appliances</v>
      </c>
      <c r="G4563">
        <v>1</v>
      </c>
      <c r="H4563" s="6">
        <v>6.7492289565986296E-2</v>
      </c>
      <c r="I4563" s="2">
        <f>VLOOKUP($E4563,
Products!$A$1:$F$201,MATCH(Orders!I$1,Products!$A$1:$F$1,0),0)</f>
        <v>6319.3885218993337</v>
      </c>
      <c r="J4563" s="2">
        <f>VLOOKUP($E4563,
Products!$A$1:$F$201,MATCH(Orders!J$1,Products!$A$1:$F$1,0),0)</f>
        <v>4956.0125433870189</v>
      </c>
    </row>
    <row r="4564" spans="1:10">
      <c r="A4564">
        <v>4563</v>
      </c>
      <c r="B4564" s="4">
        <v>45788</v>
      </c>
      <c r="C4564" s="10">
        <f>DATE(YEAR(orders[[#This Row],[order_date]]), MONTH(orders[[#This Row],[order_date]]), 1)</f>
        <v>45778</v>
      </c>
      <c r="D4564" t="s">
        <v>728</v>
      </c>
      <c r="E4564" t="s">
        <v>616</v>
      </c>
      <c r="F4564" t="str">
        <f>VLOOKUP(orders[[#This Row],[product_id]],Products!A:C,3,0)</f>
        <v>Electronics</v>
      </c>
      <c r="G4564">
        <v>2</v>
      </c>
      <c r="H4564" s="6">
        <v>0.17882442668655216</v>
      </c>
      <c r="I4564" s="2">
        <f>VLOOKUP($E4564,
Products!$A$1:$F$201,MATCH(Orders!I$1,Products!$A$1:$F$1,0),0)</f>
        <v>12172.554053901489</v>
      </c>
      <c r="J4564" s="2">
        <f>VLOOKUP($E4564,
Products!$A$1:$F$201,MATCH(Orders!J$1,Products!$A$1:$F$1,0),0)</f>
        <v>9644.7702288148557</v>
      </c>
    </row>
    <row r="4565" spans="1:10">
      <c r="A4565">
        <v>4564</v>
      </c>
      <c r="B4565" s="4">
        <v>45536</v>
      </c>
      <c r="C4565" s="10">
        <f>DATE(YEAR(orders[[#This Row],[order_date]]), MONTH(orders[[#This Row],[order_date]]), 1)</f>
        <v>45536</v>
      </c>
      <c r="D4565" t="s">
        <v>4011</v>
      </c>
      <c r="E4565" t="s">
        <v>633</v>
      </c>
      <c r="F4565" t="str">
        <f>VLOOKUP(orders[[#This Row],[product_id]],Products!A:C,3,0)</f>
        <v>Appliances</v>
      </c>
      <c r="G4565">
        <v>1</v>
      </c>
      <c r="H4565" s="6">
        <v>6.0218098933869695E-2</v>
      </c>
      <c r="I4565" s="2">
        <f>VLOOKUP($E4565,
Products!$A$1:$F$201,MATCH(Orders!I$1,Products!$A$1:$F$1,0),0)</f>
        <v>2361.4162937319088</v>
      </c>
      <c r="J4565" s="2">
        <f>VLOOKUP($E4565,
Products!$A$1:$F$201,MATCH(Orders!J$1,Products!$A$1:$F$1,0),0)</f>
        <v>1552.5536411429621</v>
      </c>
    </row>
    <row r="4566" spans="1:10">
      <c r="A4566">
        <v>4565</v>
      </c>
      <c r="B4566" s="4">
        <v>45434</v>
      </c>
      <c r="C4566" s="10">
        <f>DATE(YEAR(orders[[#This Row],[order_date]]), MONTH(orders[[#This Row],[order_date]]), 1)</f>
        <v>45413</v>
      </c>
      <c r="D4566" t="s">
        <v>2427</v>
      </c>
      <c r="E4566" t="s">
        <v>514</v>
      </c>
      <c r="F4566" t="str">
        <f>VLOOKUP(orders[[#This Row],[product_id]],Products!A:C,3,0)</f>
        <v>Electronics</v>
      </c>
      <c r="G4566">
        <v>1</v>
      </c>
      <c r="H4566" s="6">
        <v>0.21559474054337088</v>
      </c>
      <c r="I4566" s="2">
        <f>VLOOKUP($E4566,
Products!$A$1:$F$201,MATCH(Orders!I$1,Products!$A$1:$F$1,0),0)</f>
        <v>16482.730474054071</v>
      </c>
      <c r="J4566" s="2">
        <f>VLOOKUP($E4566,
Products!$A$1:$F$201,MATCH(Orders!J$1,Products!$A$1:$F$1,0),0)</f>
        <v>12480.81165565178</v>
      </c>
    </row>
    <row r="4567" spans="1:10">
      <c r="A4567">
        <v>4566</v>
      </c>
      <c r="B4567" s="4">
        <v>45392</v>
      </c>
      <c r="C4567" s="10">
        <f>DATE(YEAR(orders[[#This Row],[order_date]]), MONTH(orders[[#This Row],[order_date]]), 1)</f>
        <v>45383</v>
      </c>
      <c r="D4567" t="s">
        <v>3064</v>
      </c>
      <c r="E4567" t="s">
        <v>528</v>
      </c>
      <c r="F4567" t="str">
        <f>VLOOKUP(orders[[#This Row],[product_id]],Products!A:C,3,0)</f>
        <v>Appliances</v>
      </c>
      <c r="G4567">
        <v>3</v>
      </c>
      <c r="H4567" s="6">
        <v>0.13722579788391137</v>
      </c>
      <c r="I4567" s="2">
        <f>VLOOKUP($E4567,
Products!$A$1:$F$201,MATCH(Orders!I$1,Products!$A$1:$F$1,0),0)</f>
        <v>5741.145946914552</v>
      </c>
      <c r="J4567" s="2">
        <f>VLOOKUP($E4567,
Products!$A$1:$F$201,MATCH(Orders!J$1,Products!$A$1:$F$1,0),0)</f>
        <v>4112.7219202399874</v>
      </c>
    </row>
    <row r="4568" spans="1:10">
      <c r="A4568">
        <v>4567</v>
      </c>
      <c r="B4568" s="4">
        <v>45750</v>
      </c>
      <c r="C4568" s="10">
        <f>DATE(YEAR(orders[[#This Row],[order_date]]), MONTH(orders[[#This Row],[order_date]]), 1)</f>
        <v>45748</v>
      </c>
      <c r="D4568" t="s">
        <v>2146</v>
      </c>
      <c r="E4568" t="s">
        <v>640</v>
      </c>
      <c r="F4568" t="str">
        <f>VLOOKUP(orders[[#This Row],[product_id]],Products!A:C,3,0)</f>
        <v>Electronics</v>
      </c>
      <c r="G4568">
        <v>3</v>
      </c>
      <c r="H4568" s="6">
        <v>0.14171107061063265</v>
      </c>
      <c r="I4568" s="2">
        <f>VLOOKUP($E4568,
Products!$A$1:$F$201,MATCH(Orders!I$1,Products!$A$1:$F$1,0),0)</f>
        <v>28588.897930669911</v>
      </c>
      <c r="J4568" s="2">
        <f>VLOOKUP($E4568,
Products!$A$1:$F$201,MATCH(Orders!J$1,Products!$A$1:$F$1,0),0)</f>
        <v>20681.16336734363</v>
      </c>
    </row>
    <row r="4569" spans="1:10">
      <c r="A4569">
        <v>4568</v>
      </c>
      <c r="B4569" s="4">
        <v>45535</v>
      </c>
      <c r="C4569" s="10">
        <f>DATE(YEAR(orders[[#This Row],[order_date]]), MONTH(orders[[#This Row],[order_date]]), 1)</f>
        <v>45505</v>
      </c>
      <c r="D4569" t="s">
        <v>2062</v>
      </c>
      <c r="E4569" t="s">
        <v>664</v>
      </c>
      <c r="F4569" t="str">
        <f>VLOOKUP(orders[[#This Row],[product_id]],Products!A:C,3,0)</f>
        <v>Appliances</v>
      </c>
      <c r="G4569">
        <v>2</v>
      </c>
      <c r="H4569" s="6">
        <v>0.10824009668559047</v>
      </c>
      <c r="I4569" s="2">
        <f>VLOOKUP($E4569,
Products!$A$1:$F$201,MATCH(Orders!I$1,Products!$A$1:$F$1,0),0)</f>
        <v>2181.6314584966208</v>
      </c>
      <c r="J4569" s="2">
        <f>VLOOKUP($E4569,
Products!$A$1:$F$201,MATCH(Orders!J$1,Products!$A$1:$F$1,0),0)</f>
        <v>1607.5776178781809</v>
      </c>
    </row>
    <row r="4570" spans="1:10">
      <c r="A4570">
        <v>4569</v>
      </c>
      <c r="B4570" s="4">
        <v>45216</v>
      </c>
      <c r="C4570" s="10">
        <f>DATE(YEAR(orders[[#This Row],[order_date]]), MONTH(orders[[#This Row],[order_date]]), 1)</f>
        <v>45200</v>
      </c>
      <c r="D4570" t="s">
        <v>1280</v>
      </c>
      <c r="E4570" t="s">
        <v>565</v>
      </c>
      <c r="F4570" t="str">
        <f>VLOOKUP(orders[[#This Row],[product_id]],Products!A:C,3,0)</f>
        <v>Electronics</v>
      </c>
      <c r="G4570">
        <v>3</v>
      </c>
      <c r="H4570" s="6">
        <v>0.11710241797980607</v>
      </c>
      <c r="I4570" s="2">
        <f>VLOOKUP($E4570,
Products!$A$1:$F$201,MATCH(Orders!I$1,Products!$A$1:$F$1,0),0)</f>
        <v>2327.4213408101141</v>
      </c>
      <c r="J4570" s="2">
        <f>VLOOKUP($E4570,
Products!$A$1:$F$201,MATCH(Orders!J$1,Products!$A$1:$F$1,0),0)</f>
        <v>1682.0944582406071</v>
      </c>
    </row>
    <row r="4571" spans="1:10">
      <c r="A4571">
        <v>4570</v>
      </c>
      <c r="B4571" s="4">
        <v>45794</v>
      </c>
      <c r="C4571" s="10">
        <f>DATE(YEAR(orders[[#This Row],[order_date]]), MONTH(orders[[#This Row],[order_date]]), 1)</f>
        <v>45778</v>
      </c>
      <c r="D4571" t="s">
        <v>2856</v>
      </c>
      <c r="E4571" t="s">
        <v>566</v>
      </c>
      <c r="F4571" t="str">
        <f>VLOOKUP(orders[[#This Row],[product_id]],Products!A:C,3,0)</f>
        <v>Electronics</v>
      </c>
      <c r="G4571">
        <v>3</v>
      </c>
      <c r="H4571" s="6">
        <v>0.19243125607402686</v>
      </c>
      <c r="I4571" s="2">
        <f>VLOOKUP($E4571,
Products!$A$1:$F$201,MATCH(Orders!I$1,Products!$A$1:$F$1,0),0)</f>
        <v>16858.5225334635</v>
      </c>
      <c r="J4571" s="2">
        <f>VLOOKUP($E4571,
Products!$A$1:$F$201,MATCH(Orders!J$1,Products!$A$1:$F$1,0),0)</f>
        <v>11855.743620634101</v>
      </c>
    </row>
    <row r="4572" spans="1:10">
      <c r="A4572">
        <v>4571</v>
      </c>
      <c r="B4572" s="4">
        <v>45708</v>
      </c>
      <c r="C4572" s="10">
        <f>DATE(YEAR(orders[[#This Row],[order_date]]), MONTH(orders[[#This Row],[order_date]]), 1)</f>
        <v>45689</v>
      </c>
      <c r="D4572" t="s">
        <v>3253</v>
      </c>
      <c r="E4572" t="s">
        <v>580</v>
      </c>
      <c r="F4572" t="str">
        <f>VLOOKUP(orders[[#This Row],[product_id]],Products!A:C,3,0)</f>
        <v>Electronics</v>
      </c>
      <c r="G4572">
        <v>2</v>
      </c>
      <c r="H4572" s="6">
        <v>0.14560389305630705</v>
      </c>
      <c r="I4572" s="2">
        <f>VLOOKUP($E4572,
Products!$A$1:$F$201,MATCH(Orders!I$1,Products!$A$1:$F$1,0),0)</f>
        <v>29905.106989935579</v>
      </c>
      <c r="J4572" s="2">
        <f>VLOOKUP($E4572,
Products!$A$1:$F$201,MATCH(Orders!J$1,Products!$A$1:$F$1,0),0)</f>
        <v>22230.930488499071</v>
      </c>
    </row>
    <row r="4573" spans="1:10">
      <c r="A4573">
        <v>4572</v>
      </c>
      <c r="B4573" s="4">
        <v>45088</v>
      </c>
      <c r="C4573" s="10">
        <f>DATE(YEAR(orders[[#This Row],[order_date]]), MONTH(orders[[#This Row],[order_date]]), 1)</f>
        <v>45078</v>
      </c>
      <c r="D4573" t="s">
        <v>1533</v>
      </c>
      <c r="E4573" t="s">
        <v>659</v>
      </c>
      <c r="F4573" t="str">
        <f>VLOOKUP(orders[[#This Row],[product_id]],Products!A:C,3,0)</f>
        <v>Appliances</v>
      </c>
      <c r="G4573">
        <v>1</v>
      </c>
      <c r="H4573" s="6">
        <v>0.14501622410949236</v>
      </c>
      <c r="I4573" s="2">
        <f>VLOOKUP($E4573,
Products!$A$1:$F$201,MATCH(Orders!I$1,Products!$A$1:$F$1,0),0)</f>
        <v>25646.095965041459</v>
      </c>
      <c r="J4573" s="2">
        <f>VLOOKUP($E4573,
Products!$A$1:$F$201,MATCH(Orders!J$1,Products!$A$1:$F$1,0),0)</f>
        <v>18749.646593308222</v>
      </c>
    </row>
    <row r="4574" spans="1:10">
      <c r="A4574">
        <v>4573</v>
      </c>
      <c r="B4574" s="4">
        <v>45550</v>
      </c>
      <c r="C4574" s="10">
        <f>DATE(YEAR(orders[[#This Row],[order_date]]), MONTH(orders[[#This Row],[order_date]]), 1)</f>
        <v>45536</v>
      </c>
      <c r="D4574" t="s">
        <v>4260</v>
      </c>
      <c r="E4574" t="s">
        <v>605</v>
      </c>
      <c r="F4574" t="str">
        <f>VLOOKUP(orders[[#This Row],[product_id]],Products!A:C,3,0)</f>
        <v>Electronics</v>
      </c>
      <c r="G4574">
        <v>1</v>
      </c>
      <c r="H4574" s="6">
        <v>0.12128248998152294</v>
      </c>
      <c r="I4574" s="2">
        <f>VLOOKUP($E4574,
Products!$A$1:$F$201,MATCH(Orders!I$1,Products!$A$1:$F$1,0),0)</f>
        <v>2690.742909794456</v>
      </c>
      <c r="J4574" s="2">
        <f>VLOOKUP($E4574,
Products!$A$1:$F$201,MATCH(Orders!J$1,Products!$A$1:$F$1,0),0)</f>
        <v>2067.549626292313</v>
      </c>
    </row>
    <row r="4575" spans="1:10">
      <c r="A4575">
        <v>4574</v>
      </c>
      <c r="B4575" s="4">
        <v>45643</v>
      </c>
      <c r="C4575" s="10">
        <f>DATE(YEAR(orders[[#This Row],[order_date]]), MONTH(orders[[#This Row],[order_date]]), 1)</f>
        <v>45627</v>
      </c>
      <c r="D4575" t="s">
        <v>894</v>
      </c>
      <c r="E4575" t="s">
        <v>559</v>
      </c>
      <c r="F4575" t="str">
        <f>VLOOKUP(orders[[#This Row],[product_id]],Products!A:C,3,0)</f>
        <v>Electronics</v>
      </c>
      <c r="G4575">
        <v>1</v>
      </c>
      <c r="H4575" s="6">
        <v>0.19983798691088153</v>
      </c>
      <c r="I4575" s="2">
        <f>VLOOKUP($E4575,
Products!$A$1:$F$201,MATCH(Orders!I$1,Products!$A$1:$F$1,0),0)</f>
        <v>2588.546892391822</v>
      </c>
      <c r="J4575" s="2">
        <f>VLOOKUP($E4575,
Products!$A$1:$F$201,MATCH(Orders!J$1,Products!$A$1:$F$1,0),0)</f>
        <v>1942.6863840762869</v>
      </c>
    </row>
    <row r="4576" spans="1:10">
      <c r="A4576">
        <v>4575</v>
      </c>
      <c r="B4576" s="4">
        <v>45493</v>
      </c>
      <c r="C4576" s="10">
        <f>DATE(YEAR(orders[[#This Row],[order_date]]), MONTH(orders[[#This Row],[order_date]]), 1)</f>
        <v>45474</v>
      </c>
      <c r="D4576" t="s">
        <v>4625</v>
      </c>
      <c r="E4576" t="s">
        <v>536</v>
      </c>
      <c r="F4576" t="str">
        <f>VLOOKUP(orders[[#This Row],[product_id]],Products!A:C,3,0)</f>
        <v>Appliances</v>
      </c>
      <c r="G4576">
        <v>2</v>
      </c>
      <c r="H4576" s="6">
        <v>0.14376025372535067</v>
      </c>
      <c r="I4576" s="2">
        <f>VLOOKUP($E4576,
Products!$A$1:$F$201,MATCH(Orders!I$1,Products!$A$1:$F$1,0),0)</f>
        <v>25818.123603836499</v>
      </c>
      <c r="J4576" s="2">
        <f>VLOOKUP($E4576,
Products!$A$1:$F$201,MATCH(Orders!J$1,Products!$A$1:$F$1,0),0)</f>
        <v>18462.729442964981</v>
      </c>
    </row>
    <row r="4577" spans="1:10">
      <c r="A4577">
        <v>4576</v>
      </c>
      <c r="B4577" s="4">
        <v>45920</v>
      </c>
      <c r="C4577" s="10">
        <f>DATE(YEAR(orders[[#This Row],[order_date]]), MONTH(orders[[#This Row],[order_date]]), 1)</f>
        <v>45901</v>
      </c>
      <c r="D4577" t="s">
        <v>1165</v>
      </c>
      <c r="E4577" t="s">
        <v>674</v>
      </c>
      <c r="F4577" t="str">
        <f>VLOOKUP(orders[[#This Row],[product_id]],Products!A:C,3,0)</f>
        <v>Appliances</v>
      </c>
      <c r="G4577">
        <v>1</v>
      </c>
      <c r="H4577" s="6">
        <v>5.5316403983024835E-2</v>
      </c>
      <c r="I4577" s="2">
        <f>VLOOKUP($E4577,
Products!$A$1:$F$201,MATCH(Orders!I$1,Products!$A$1:$F$1,0),0)</f>
        <v>6324.5253633508046</v>
      </c>
      <c r="J4577" s="2">
        <f>VLOOKUP($E4577,
Products!$A$1:$F$201,MATCH(Orders!J$1,Products!$A$1:$F$1,0),0)</f>
        <v>4493.055585088201</v>
      </c>
    </row>
    <row r="4578" spans="1:10">
      <c r="A4578">
        <v>4577</v>
      </c>
      <c r="B4578" s="4">
        <v>45522</v>
      </c>
      <c r="C4578" s="10">
        <f>DATE(YEAR(orders[[#This Row],[order_date]]), MONTH(orders[[#This Row],[order_date]]), 1)</f>
        <v>45505</v>
      </c>
      <c r="D4578" t="s">
        <v>2942</v>
      </c>
      <c r="E4578" t="s">
        <v>533</v>
      </c>
      <c r="F4578" t="str">
        <f>VLOOKUP(orders[[#This Row],[product_id]],Products!A:C,3,0)</f>
        <v>Electronics</v>
      </c>
      <c r="G4578">
        <v>1</v>
      </c>
      <c r="H4578" s="6">
        <v>0.20306156457476451</v>
      </c>
      <c r="I4578" s="2">
        <f>VLOOKUP($E4578,
Products!$A$1:$F$201,MATCH(Orders!I$1,Products!$A$1:$F$1,0),0)</f>
        <v>28589.802369332661</v>
      </c>
      <c r="J4578" s="2">
        <f>VLOOKUP($E4578,
Products!$A$1:$F$201,MATCH(Orders!J$1,Products!$A$1:$F$1,0),0)</f>
        <v>21212.93445492295</v>
      </c>
    </row>
    <row r="4579" spans="1:10">
      <c r="A4579">
        <v>4578</v>
      </c>
      <c r="B4579" s="4">
        <v>45885</v>
      </c>
      <c r="C4579" s="10">
        <f>DATE(YEAR(orders[[#This Row],[order_date]]), MONTH(orders[[#This Row],[order_date]]), 1)</f>
        <v>45870</v>
      </c>
      <c r="D4579" t="s">
        <v>1056</v>
      </c>
      <c r="E4579" t="s">
        <v>595</v>
      </c>
      <c r="F4579" t="str">
        <f>VLOOKUP(orders[[#This Row],[product_id]],Products!A:C,3,0)</f>
        <v>Electronics</v>
      </c>
      <c r="G4579">
        <v>1</v>
      </c>
      <c r="H4579" s="6">
        <v>0.17843053843135731</v>
      </c>
      <c r="I4579" s="2">
        <f>VLOOKUP($E4579,
Products!$A$1:$F$201,MATCH(Orders!I$1,Products!$A$1:$F$1,0),0)</f>
        <v>2368.316565735005</v>
      </c>
      <c r="J4579" s="2">
        <f>VLOOKUP($E4579,
Products!$A$1:$F$201,MATCH(Orders!J$1,Products!$A$1:$F$1,0),0)</f>
        <v>1668.7588573553539</v>
      </c>
    </row>
    <row r="4580" spans="1:10">
      <c r="A4580">
        <v>4579</v>
      </c>
      <c r="B4580" s="4">
        <v>45939</v>
      </c>
      <c r="C4580" s="10">
        <f>DATE(YEAR(orders[[#This Row],[order_date]]), MONTH(orders[[#This Row],[order_date]]), 1)</f>
        <v>45931</v>
      </c>
      <c r="D4580" t="s">
        <v>1286</v>
      </c>
      <c r="E4580" t="s">
        <v>511</v>
      </c>
      <c r="F4580" t="str">
        <f>VLOOKUP(orders[[#This Row],[product_id]],Products!A:C,3,0)</f>
        <v>Appliances</v>
      </c>
      <c r="G4580">
        <v>1</v>
      </c>
      <c r="H4580" s="6">
        <v>8.1527149105910537E-2</v>
      </c>
      <c r="I4580" s="2">
        <f>VLOOKUP($E4580,
Products!$A$1:$F$201,MATCH(Orders!I$1,Products!$A$1:$F$1,0),0)</f>
        <v>6005.1161529516376</v>
      </c>
      <c r="J4580" s="2">
        <f>VLOOKUP($E4580,
Products!$A$1:$F$201,MATCH(Orders!J$1,Products!$A$1:$F$1,0),0)</f>
        <v>4036.1471846213158</v>
      </c>
    </row>
    <row r="4581" spans="1:10">
      <c r="A4581">
        <v>4580</v>
      </c>
      <c r="B4581" s="4">
        <v>45401</v>
      </c>
      <c r="C4581" s="10">
        <f>DATE(YEAR(orders[[#This Row],[order_date]]), MONTH(orders[[#This Row],[order_date]]), 1)</f>
        <v>45383</v>
      </c>
      <c r="D4581" t="s">
        <v>2867</v>
      </c>
      <c r="E4581" t="s">
        <v>539</v>
      </c>
      <c r="F4581" t="str">
        <f>VLOOKUP(orders[[#This Row],[product_id]],Products!A:C,3,0)</f>
        <v>Appliances</v>
      </c>
      <c r="G4581">
        <v>3</v>
      </c>
      <c r="H4581" s="6">
        <v>5.17032464382313E-2</v>
      </c>
      <c r="I4581" s="2">
        <f>VLOOKUP($E4581,
Products!$A$1:$F$201,MATCH(Orders!I$1,Products!$A$1:$F$1,0),0)</f>
        <v>25730.234720482978</v>
      </c>
      <c r="J4581" s="2">
        <f>VLOOKUP($E4581,
Products!$A$1:$F$201,MATCH(Orders!J$1,Products!$A$1:$F$1,0),0)</f>
        <v>17186.87037527658</v>
      </c>
    </row>
    <row r="4582" spans="1:10">
      <c r="A4582">
        <v>4581</v>
      </c>
      <c r="B4582" s="4">
        <v>45544</v>
      </c>
      <c r="C4582" s="10">
        <f>DATE(YEAR(orders[[#This Row],[order_date]]), MONTH(orders[[#This Row],[order_date]]), 1)</f>
        <v>45536</v>
      </c>
      <c r="D4582" t="s">
        <v>2857</v>
      </c>
      <c r="E4582" t="s">
        <v>597</v>
      </c>
      <c r="F4582" t="str">
        <f>VLOOKUP(orders[[#This Row],[product_id]],Products!A:C,3,0)</f>
        <v>Appliances</v>
      </c>
      <c r="G4582">
        <v>1</v>
      </c>
      <c r="H4582" s="6">
        <v>0.13070267512710301</v>
      </c>
      <c r="I4582" s="2">
        <f>VLOOKUP($E4582,
Products!$A$1:$F$201,MATCH(Orders!I$1,Products!$A$1:$F$1,0),0)</f>
        <v>22545.827750919081</v>
      </c>
      <c r="J4582" s="2">
        <f>VLOOKUP($E4582,
Products!$A$1:$F$201,MATCH(Orders!J$1,Products!$A$1:$F$1,0),0)</f>
        <v>15091.172935360129</v>
      </c>
    </row>
    <row r="4583" spans="1:10">
      <c r="A4583">
        <v>4582</v>
      </c>
      <c r="B4583" s="4">
        <v>45567</v>
      </c>
      <c r="C4583" s="10">
        <f>DATE(YEAR(orders[[#This Row],[order_date]]), MONTH(orders[[#This Row],[order_date]]), 1)</f>
        <v>45566</v>
      </c>
      <c r="D4583" t="s">
        <v>1325</v>
      </c>
      <c r="E4583" t="s">
        <v>613</v>
      </c>
      <c r="F4583" t="str">
        <f>VLOOKUP(orders[[#This Row],[product_id]],Products!A:C,3,0)</f>
        <v>Appliances</v>
      </c>
      <c r="G4583">
        <v>1</v>
      </c>
      <c r="H4583" s="6">
        <v>6.6471866263231219E-2</v>
      </c>
      <c r="I4583" s="2">
        <f>VLOOKUP($E4583,
Products!$A$1:$F$201,MATCH(Orders!I$1,Products!$A$1:$F$1,0),0)</f>
        <v>6365.2492969652412</v>
      </c>
      <c r="J4583" s="2">
        <f>VLOOKUP($E4583,
Products!$A$1:$F$201,MATCH(Orders!J$1,Products!$A$1:$F$1,0),0)</f>
        <v>4174.927496964433</v>
      </c>
    </row>
    <row r="4584" spans="1:10">
      <c r="A4584">
        <v>4583</v>
      </c>
      <c r="B4584" s="4">
        <v>45188</v>
      </c>
      <c r="C4584" s="10">
        <f>DATE(YEAR(orders[[#This Row],[order_date]]), MONTH(orders[[#This Row],[order_date]]), 1)</f>
        <v>45170</v>
      </c>
      <c r="D4584" t="s">
        <v>2237</v>
      </c>
      <c r="E4584" t="s">
        <v>514</v>
      </c>
      <c r="F4584" t="str">
        <f>VLOOKUP(orders[[#This Row],[product_id]],Products!A:C,3,0)</f>
        <v>Electronics</v>
      </c>
      <c r="G4584">
        <v>2</v>
      </c>
      <c r="H4584" s="6">
        <v>0.15888113951279606</v>
      </c>
      <c r="I4584" s="2">
        <f>VLOOKUP($E4584,
Products!$A$1:$F$201,MATCH(Orders!I$1,Products!$A$1:$F$1,0),0)</f>
        <v>16482.730474054071</v>
      </c>
      <c r="J4584" s="2">
        <f>VLOOKUP($E4584,
Products!$A$1:$F$201,MATCH(Orders!J$1,Products!$A$1:$F$1,0),0)</f>
        <v>12480.81165565178</v>
      </c>
    </row>
    <row r="4585" spans="1:10">
      <c r="A4585">
        <v>4584</v>
      </c>
      <c r="B4585" s="4">
        <v>45088</v>
      </c>
      <c r="C4585" s="10">
        <f>DATE(YEAR(orders[[#This Row],[order_date]]), MONTH(orders[[#This Row],[order_date]]), 1)</f>
        <v>45078</v>
      </c>
      <c r="D4585" t="s">
        <v>2074</v>
      </c>
      <c r="E4585" t="s">
        <v>598</v>
      </c>
      <c r="F4585" t="str">
        <f>VLOOKUP(orders[[#This Row],[product_id]],Products!A:C,3,0)</f>
        <v>Appliances</v>
      </c>
      <c r="G4585">
        <v>3</v>
      </c>
      <c r="H4585" s="6">
        <v>0.14105730063898816</v>
      </c>
      <c r="I4585" s="2">
        <f>VLOOKUP($E4585,
Products!$A$1:$F$201,MATCH(Orders!I$1,Products!$A$1:$F$1,0),0)</f>
        <v>5641.6789233526652</v>
      </c>
      <c r="J4585" s="2">
        <f>VLOOKUP($E4585,
Products!$A$1:$F$201,MATCH(Orders!J$1,Products!$A$1:$F$1,0),0)</f>
        <v>4031.2473685481059</v>
      </c>
    </row>
    <row r="4586" spans="1:10">
      <c r="A4586">
        <v>4585</v>
      </c>
      <c r="B4586" s="4">
        <v>45107</v>
      </c>
      <c r="C4586" s="10">
        <f>DATE(YEAR(orders[[#This Row],[order_date]]), MONTH(orders[[#This Row],[order_date]]), 1)</f>
        <v>45078</v>
      </c>
      <c r="D4586" t="s">
        <v>3798</v>
      </c>
      <c r="E4586" t="s">
        <v>603</v>
      </c>
      <c r="F4586" t="str">
        <f>VLOOKUP(orders[[#This Row],[product_id]],Products!A:C,3,0)</f>
        <v>Electronics</v>
      </c>
      <c r="G4586">
        <v>3</v>
      </c>
      <c r="H4586" s="6">
        <v>0.15341359471848232</v>
      </c>
      <c r="I4586" s="2">
        <f>VLOOKUP($E4586,
Products!$A$1:$F$201,MATCH(Orders!I$1,Products!$A$1:$F$1,0),0)</f>
        <v>10867.659217073329</v>
      </c>
      <c r="J4586" s="2">
        <f>VLOOKUP($E4586,
Products!$A$1:$F$201,MATCH(Orders!J$1,Products!$A$1:$F$1,0),0)</f>
        <v>8421.8829552397037</v>
      </c>
    </row>
    <row r="4587" spans="1:10">
      <c r="A4587">
        <v>4586</v>
      </c>
      <c r="B4587" s="4">
        <v>45651</v>
      </c>
      <c r="C4587" s="10">
        <f>DATE(YEAR(orders[[#This Row],[order_date]]), MONTH(orders[[#This Row],[order_date]]), 1)</f>
        <v>45627</v>
      </c>
      <c r="D4587" t="s">
        <v>3140</v>
      </c>
      <c r="E4587" t="s">
        <v>517</v>
      </c>
      <c r="F4587" t="str">
        <f>VLOOKUP(orders[[#This Row],[product_id]],Products!A:C,3,0)</f>
        <v>Electronics</v>
      </c>
      <c r="G4587">
        <v>1</v>
      </c>
      <c r="H4587" s="6">
        <v>0.11267370173723217</v>
      </c>
      <c r="I4587" s="2">
        <f>VLOOKUP($E4587,
Products!$A$1:$F$201,MATCH(Orders!I$1,Products!$A$1:$F$1,0),0)</f>
        <v>30304.143268168769</v>
      </c>
      <c r="J4587" s="2">
        <f>VLOOKUP($E4587,
Products!$A$1:$F$201,MATCH(Orders!J$1,Products!$A$1:$F$1,0),0)</f>
        <v>23998.194785181578</v>
      </c>
    </row>
    <row r="4588" spans="1:10">
      <c r="A4588">
        <v>4587</v>
      </c>
      <c r="B4588" s="4">
        <v>45395</v>
      </c>
      <c r="C4588" s="10">
        <f>DATE(YEAR(orders[[#This Row],[order_date]]), MONTH(orders[[#This Row],[order_date]]), 1)</f>
        <v>45383</v>
      </c>
      <c r="D4588" t="s">
        <v>3697</v>
      </c>
      <c r="E4588" t="s">
        <v>521</v>
      </c>
      <c r="F4588" t="str">
        <f>VLOOKUP(orders[[#This Row],[product_id]],Products!A:C,3,0)</f>
        <v>Electronics</v>
      </c>
      <c r="G4588">
        <v>1</v>
      </c>
      <c r="H4588" s="6">
        <v>0.14552111428236553</v>
      </c>
      <c r="I4588" s="2">
        <f>VLOOKUP($E4588,
Products!$A$1:$F$201,MATCH(Orders!I$1,Products!$A$1:$F$1,0),0)</f>
        <v>18373.691083837519</v>
      </c>
      <c r="J4588" s="2">
        <f>VLOOKUP($E4588,
Products!$A$1:$F$201,MATCH(Orders!J$1,Products!$A$1:$F$1,0),0)</f>
        <v>14409.80197321412</v>
      </c>
    </row>
    <row r="4589" spans="1:10">
      <c r="A4589">
        <v>4588</v>
      </c>
      <c r="B4589" s="4">
        <v>44947</v>
      </c>
      <c r="C4589" s="10">
        <f>DATE(YEAR(orders[[#This Row],[order_date]]), MONTH(orders[[#This Row],[order_date]]), 1)</f>
        <v>44927</v>
      </c>
      <c r="D4589" t="s">
        <v>2507</v>
      </c>
      <c r="E4589" t="s">
        <v>576</v>
      </c>
      <c r="F4589" t="str">
        <f>VLOOKUP(orders[[#This Row],[product_id]],Products!A:C,3,0)</f>
        <v>Electronics</v>
      </c>
      <c r="G4589">
        <v>1</v>
      </c>
      <c r="H4589" s="6">
        <v>0.11491571996957363</v>
      </c>
      <c r="I4589" s="2">
        <f>VLOOKUP($E4589,
Products!$A$1:$F$201,MATCH(Orders!I$1,Products!$A$1:$F$1,0),0)</f>
        <v>12571.90922514794</v>
      </c>
      <c r="J4589" s="2">
        <f>VLOOKUP($E4589,
Products!$A$1:$F$201,MATCH(Orders!J$1,Products!$A$1:$F$1,0),0)</f>
        <v>9314.5536289888332</v>
      </c>
    </row>
    <row r="4590" spans="1:10">
      <c r="A4590">
        <v>4589</v>
      </c>
      <c r="B4590" s="4">
        <v>45186</v>
      </c>
      <c r="C4590" s="10">
        <f>DATE(YEAR(orders[[#This Row],[order_date]]), MONTH(orders[[#This Row],[order_date]]), 1)</f>
        <v>45170</v>
      </c>
      <c r="D4590" t="s">
        <v>3608</v>
      </c>
      <c r="E4590" t="s">
        <v>664</v>
      </c>
      <c r="F4590" t="str">
        <f>VLOOKUP(orders[[#This Row],[product_id]],Products!A:C,3,0)</f>
        <v>Appliances</v>
      </c>
      <c r="G4590">
        <v>2</v>
      </c>
      <c r="H4590" s="6">
        <v>0.13768595003988171</v>
      </c>
      <c r="I4590" s="2">
        <f>VLOOKUP($E4590,
Products!$A$1:$F$201,MATCH(Orders!I$1,Products!$A$1:$F$1,0),0)</f>
        <v>2181.6314584966208</v>
      </c>
      <c r="J4590" s="2">
        <f>VLOOKUP($E4590,
Products!$A$1:$F$201,MATCH(Orders!J$1,Products!$A$1:$F$1,0),0)</f>
        <v>1607.5776178781809</v>
      </c>
    </row>
    <row r="4591" spans="1:10">
      <c r="A4591">
        <v>4590</v>
      </c>
      <c r="B4591" s="4">
        <v>45392</v>
      </c>
      <c r="C4591" s="10">
        <f>DATE(YEAR(orders[[#This Row],[order_date]]), MONTH(orders[[#This Row],[order_date]]), 1)</f>
        <v>45383</v>
      </c>
      <c r="D4591" t="s">
        <v>1938</v>
      </c>
      <c r="E4591" t="s">
        <v>666</v>
      </c>
      <c r="F4591" t="str">
        <f>VLOOKUP(orders[[#This Row],[product_id]],Products!A:C,3,0)</f>
        <v>Electronics</v>
      </c>
      <c r="G4591">
        <v>1</v>
      </c>
      <c r="H4591" s="6">
        <v>0.11918102057617944</v>
      </c>
      <c r="I4591" s="2">
        <f>VLOOKUP($E4591,
Products!$A$1:$F$201,MATCH(Orders!I$1,Products!$A$1:$F$1,0),0)</f>
        <v>28450.587044878092</v>
      </c>
      <c r="J4591" s="2">
        <f>VLOOKUP($E4591,
Products!$A$1:$F$201,MATCH(Orders!J$1,Products!$A$1:$F$1,0),0)</f>
        <v>22337.584649075441</v>
      </c>
    </row>
    <row r="4592" spans="1:10">
      <c r="A4592">
        <v>4591</v>
      </c>
      <c r="B4592" s="4">
        <v>45463</v>
      </c>
      <c r="C4592" s="10">
        <f>DATE(YEAR(orders[[#This Row],[order_date]]), MONTH(orders[[#This Row],[order_date]]), 1)</f>
        <v>45444</v>
      </c>
      <c r="D4592" t="s">
        <v>4459</v>
      </c>
      <c r="E4592" t="s">
        <v>640</v>
      </c>
      <c r="F4592" t="str">
        <f>VLOOKUP(orders[[#This Row],[product_id]],Products!A:C,3,0)</f>
        <v>Electronics</v>
      </c>
      <c r="G4592">
        <v>3</v>
      </c>
      <c r="H4592" s="6">
        <v>0.16593026232900945</v>
      </c>
      <c r="I4592" s="2">
        <f>VLOOKUP($E4592,
Products!$A$1:$F$201,MATCH(Orders!I$1,Products!$A$1:$F$1,0),0)</f>
        <v>28588.897930669911</v>
      </c>
      <c r="J4592" s="2">
        <f>VLOOKUP($E4592,
Products!$A$1:$F$201,MATCH(Orders!J$1,Products!$A$1:$F$1,0),0)</f>
        <v>20681.16336734363</v>
      </c>
    </row>
    <row r="4593" spans="1:10">
      <c r="A4593">
        <v>4592</v>
      </c>
      <c r="B4593" s="4">
        <v>45878</v>
      </c>
      <c r="C4593" s="10">
        <f>DATE(YEAR(orders[[#This Row],[order_date]]), MONTH(orders[[#This Row],[order_date]]), 1)</f>
        <v>45870</v>
      </c>
      <c r="D4593" t="s">
        <v>3236</v>
      </c>
      <c r="E4593" t="s">
        <v>508</v>
      </c>
      <c r="F4593" t="str">
        <f>VLOOKUP(orders[[#This Row],[product_id]],Products!A:C,3,0)</f>
        <v>Electronics</v>
      </c>
      <c r="G4593">
        <v>2</v>
      </c>
      <c r="H4593" s="6">
        <v>0.21669635471640164</v>
      </c>
      <c r="I4593" s="2">
        <f>VLOOKUP($E4593,
Products!$A$1:$F$201,MATCH(Orders!I$1,Products!$A$1:$F$1,0),0)</f>
        <v>23345.985707147142</v>
      </c>
      <c r="J4593" s="2">
        <f>VLOOKUP($E4593,
Products!$A$1:$F$201,MATCH(Orders!J$1,Products!$A$1:$F$1,0),0)</f>
        <v>15772.90371323649</v>
      </c>
    </row>
    <row r="4594" spans="1:10">
      <c r="A4594">
        <v>4593</v>
      </c>
      <c r="B4594" s="4">
        <v>45692</v>
      </c>
      <c r="C4594" s="10">
        <f>DATE(YEAR(orders[[#This Row],[order_date]]), MONTH(orders[[#This Row],[order_date]]), 1)</f>
        <v>45689</v>
      </c>
      <c r="D4594" t="s">
        <v>1178</v>
      </c>
      <c r="E4594" t="s">
        <v>653</v>
      </c>
      <c r="F4594" t="str">
        <f>VLOOKUP(orders[[#This Row],[product_id]],Products!A:C,3,0)</f>
        <v>Electronics</v>
      </c>
      <c r="G4594">
        <v>2</v>
      </c>
      <c r="H4594" s="6">
        <v>0.11011644694016987</v>
      </c>
      <c r="I4594" s="2">
        <f>VLOOKUP($E4594,
Products!$A$1:$F$201,MATCH(Orders!I$1,Products!$A$1:$F$1,0),0)</f>
        <v>18065.96612294337</v>
      </c>
      <c r="J4594" s="2">
        <f>VLOOKUP($E4594,
Products!$A$1:$F$201,MATCH(Orders!J$1,Products!$A$1:$F$1,0),0)</f>
        <v>14411.932365903909</v>
      </c>
    </row>
    <row r="4595" spans="1:10">
      <c r="A4595">
        <v>4594</v>
      </c>
      <c r="B4595" s="4">
        <v>45885</v>
      </c>
      <c r="C4595" s="10">
        <f>DATE(YEAR(orders[[#This Row],[order_date]]), MONTH(orders[[#This Row],[order_date]]), 1)</f>
        <v>45870</v>
      </c>
      <c r="D4595" t="s">
        <v>4483</v>
      </c>
      <c r="E4595" t="s">
        <v>510</v>
      </c>
      <c r="F4595" t="str">
        <f>VLOOKUP(orders[[#This Row],[product_id]],Products!A:C,3,0)</f>
        <v>Appliances</v>
      </c>
      <c r="G4595">
        <v>1</v>
      </c>
      <c r="H4595" s="6">
        <v>0.10306891236480484</v>
      </c>
      <c r="I4595" s="2">
        <f>VLOOKUP($E4595,
Products!$A$1:$F$201,MATCH(Orders!I$1,Products!$A$1:$F$1,0),0)</f>
        <v>23457.606610250739</v>
      </c>
      <c r="J4595" s="2">
        <f>VLOOKUP($E4595,
Products!$A$1:$F$201,MATCH(Orders!J$1,Products!$A$1:$F$1,0),0)</f>
        <v>17038.831523124281</v>
      </c>
    </row>
    <row r="4596" spans="1:10">
      <c r="A4596">
        <v>4595</v>
      </c>
      <c r="B4596" s="4">
        <v>45860</v>
      </c>
      <c r="C4596" s="10">
        <f>DATE(YEAR(orders[[#This Row],[order_date]]), MONTH(orders[[#This Row],[order_date]]), 1)</f>
        <v>45839</v>
      </c>
      <c r="D4596" t="s">
        <v>1564</v>
      </c>
      <c r="E4596" t="s">
        <v>700</v>
      </c>
      <c r="F4596" t="str">
        <f>VLOOKUP(orders[[#This Row],[product_id]],Products!A:C,3,0)</f>
        <v>Electronics</v>
      </c>
      <c r="G4596">
        <v>2</v>
      </c>
      <c r="H4596" s="6">
        <v>0.10657426029909389</v>
      </c>
      <c r="I4596" s="2">
        <f>VLOOKUP($E4596,
Products!$A$1:$F$201,MATCH(Orders!I$1,Products!$A$1:$F$1,0),0)</f>
        <v>11070.26215043813</v>
      </c>
      <c r="J4596" s="2">
        <f>VLOOKUP($E4596,
Products!$A$1:$F$201,MATCH(Orders!J$1,Products!$A$1:$F$1,0),0)</f>
        <v>7867.3909748932683</v>
      </c>
    </row>
    <row r="4597" spans="1:10">
      <c r="A4597">
        <v>4596</v>
      </c>
      <c r="B4597" s="4">
        <v>45777</v>
      </c>
      <c r="C4597" s="10">
        <f>DATE(YEAR(orders[[#This Row],[order_date]]), MONTH(orders[[#This Row],[order_date]]), 1)</f>
        <v>45748</v>
      </c>
      <c r="D4597" t="s">
        <v>3695</v>
      </c>
      <c r="E4597" t="s">
        <v>543</v>
      </c>
      <c r="F4597" t="str">
        <f>VLOOKUP(orders[[#This Row],[product_id]],Products!A:C,3,0)</f>
        <v>Appliances</v>
      </c>
      <c r="G4597">
        <v>3</v>
      </c>
      <c r="H4597" s="6">
        <v>0.13075969116159919</v>
      </c>
      <c r="I4597" s="2">
        <f>VLOOKUP($E4597,
Products!$A$1:$F$201,MATCH(Orders!I$1,Products!$A$1:$F$1,0),0)</f>
        <v>2300.989425669633</v>
      </c>
      <c r="J4597" s="2">
        <f>VLOOKUP($E4597,
Products!$A$1:$F$201,MATCH(Orders!J$1,Products!$A$1:$F$1,0),0)</f>
        <v>1726.390958088811</v>
      </c>
    </row>
    <row r="4598" spans="1:10">
      <c r="A4598">
        <v>4597</v>
      </c>
      <c r="B4598" s="4">
        <v>45459</v>
      </c>
      <c r="C4598" s="10">
        <f>DATE(YEAR(orders[[#This Row],[order_date]]), MONTH(orders[[#This Row],[order_date]]), 1)</f>
        <v>45444</v>
      </c>
      <c r="D4598" t="s">
        <v>3146</v>
      </c>
      <c r="E4598" t="s">
        <v>584</v>
      </c>
      <c r="F4598" t="str">
        <f>VLOOKUP(orders[[#This Row],[product_id]],Products!A:C,3,0)</f>
        <v>Electronics</v>
      </c>
      <c r="G4598">
        <v>1</v>
      </c>
      <c r="H4598" s="6">
        <v>0.23820724973777563</v>
      </c>
      <c r="I4598" s="2">
        <f>VLOOKUP($E4598,
Products!$A$1:$F$201,MATCH(Orders!I$1,Products!$A$1:$F$1,0),0)</f>
        <v>22521.77465591731</v>
      </c>
      <c r="J4598" s="2">
        <f>VLOOKUP($E4598,
Products!$A$1:$F$201,MATCH(Orders!J$1,Products!$A$1:$F$1,0),0)</f>
        <v>15596.91628423841</v>
      </c>
    </row>
    <row r="4599" spans="1:10">
      <c r="A4599">
        <v>4598</v>
      </c>
      <c r="B4599" s="4">
        <v>44941</v>
      </c>
      <c r="C4599" s="10">
        <f>DATE(YEAR(orders[[#This Row],[order_date]]), MONTH(orders[[#This Row],[order_date]]), 1)</f>
        <v>44927</v>
      </c>
      <c r="D4599" t="s">
        <v>4412</v>
      </c>
      <c r="E4599" t="s">
        <v>604</v>
      </c>
      <c r="F4599" t="str">
        <f>VLOOKUP(orders[[#This Row],[product_id]],Products!A:C,3,0)</f>
        <v>Appliances</v>
      </c>
      <c r="G4599">
        <v>2</v>
      </c>
      <c r="H4599" s="6">
        <v>7.7015824541076694E-2</v>
      </c>
      <c r="I4599" s="2">
        <f>VLOOKUP($E4599,
Products!$A$1:$F$201,MATCH(Orders!I$1,Products!$A$1:$F$1,0),0)</f>
        <v>2087.687835040248</v>
      </c>
      <c r="J4599" s="2">
        <f>VLOOKUP($E4599,
Products!$A$1:$F$201,MATCH(Orders!J$1,Products!$A$1:$F$1,0),0)</f>
        <v>1450.1823074928161</v>
      </c>
    </row>
    <row r="4600" spans="1:10">
      <c r="A4600">
        <v>4599</v>
      </c>
      <c r="B4600" s="4">
        <v>44976</v>
      </c>
      <c r="C4600" s="10">
        <f>DATE(YEAR(orders[[#This Row],[order_date]]), MONTH(orders[[#This Row],[order_date]]), 1)</f>
        <v>44958</v>
      </c>
      <c r="D4600" t="s">
        <v>2418</v>
      </c>
      <c r="E4600" t="s">
        <v>689</v>
      </c>
      <c r="F4600" t="str">
        <f>VLOOKUP(orders[[#This Row],[product_id]],Products!A:C,3,0)</f>
        <v>Electronics</v>
      </c>
      <c r="G4600">
        <v>2</v>
      </c>
      <c r="H4600" s="6">
        <v>0.21538478254005111</v>
      </c>
      <c r="I4600" s="2">
        <f>VLOOKUP($E4600,
Products!$A$1:$F$201,MATCH(Orders!I$1,Products!$A$1:$F$1,0),0)</f>
        <v>22021.70433799336</v>
      </c>
      <c r="J4600" s="2">
        <f>VLOOKUP($E4600,
Products!$A$1:$F$201,MATCH(Orders!J$1,Products!$A$1:$F$1,0),0)</f>
        <v>16990.60087110737</v>
      </c>
    </row>
    <row r="4601" spans="1:10">
      <c r="A4601">
        <v>4600</v>
      </c>
      <c r="B4601" s="4">
        <v>45925</v>
      </c>
      <c r="C4601" s="10">
        <f>DATE(YEAR(orders[[#This Row],[order_date]]), MONTH(orders[[#This Row],[order_date]]), 1)</f>
        <v>45901</v>
      </c>
      <c r="D4601" t="s">
        <v>1221</v>
      </c>
      <c r="E4601" t="s">
        <v>656</v>
      </c>
      <c r="F4601" t="str">
        <f>VLOOKUP(orders[[#This Row],[product_id]],Products!A:C,3,0)</f>
        <v>Electronics</v>
      </c>
      <c r="G4601">
        <v>1</v>
      </c>
      <c r="H4601" s="6">
        <v>0.18893674509077862</v>
      </c>
      <c r="I4601" s="2">
        <f>VLOOKUP($E4601,
Products!$A$1:$F$201,MATCH(Orders!I$1,Products!$A$1:$F$1,0),0)</f>
        <v>30485.811519789549</v>
      </c>
      <c r="J4601" s="2">
        <f>VLOOKUP($E4601,
Products!$A$1:$F$201,MATCH(Orders!J$1,Products!$A$1:$F$1,0),0)</f>
        <v>23818.70129930825</v>
      </c>
    </row>
    <row r="4602" spans="1:10">
      <c r="A4602">
        <v>4601</v>
      </c>
      <c r="B4602" s="4">
        <v>45230</v>
      </c>
      <c r="C4602" s="10">
        <f>DATE(YEAR(orders[[#This Row],[order_date]]), MONTH(orders[[#This Row],[order_date]]), 1)</f>
        <v>45200</v>
      </c>
      <c r="D4602" t="s">
        <v>3965</v>
      </c>
      <c r="E4602" t="s">
        <v>507</v>
      </c>
      <c r="F4602" t="str">
        <f>VLOOKUP(orders[[#This Row],[product_id]],Products!A:C,3,0)</f>
        <v>Electronics</v>
      </c>
      <c r="G4602">
        <v>1</v>
      </c>
      <c r="H4602" s="6">
        <v>0.15109937411544838</v>
      </c>
      <c r="I4602" s="2">
        <f>VLOOKUP($E4602,
Products!$A$1:$F$201,MATCH(Orders!I$1,Products!$A$1:$F$1,0),0)</f>
        <v>28502.89768049858</v>
      </c>
      <c r="J4602" s="2">
        <f>VLOOKUP($E4602,
Products!$A$1:$F$201,MATCH(Orders!J$1,Products!$A$1:$F$1,0),0)</f>
        <v>20477.83623923226</v>
      </c>
    </row>
    <row r="4603" spans="1:10">
      <c r="A4603">
        <v>4602</v>
      </c>
      <c r="B4603" s="4">
        <v>45342</v>
      </c>
      <c r="C4603" s="10">
        <f>DATE(YEAR(orders[[#This Row],[order_date]]), MONTH(orders[[#This Row],[order_date]]), 1)</f>
        <v>45323</v>
      </c>
      <c r="D4603" t="s">
        <v>3099</v>
      </c>
      <c r="E4603" t="s">
        <v>605</v>
      </c>
      <c r="F4603" t="str">
        <f>VLOOKUP(orders[[#This Row],[product_id]],Products!A:C,3,0)</f>
        <v>Electronics</v>
      </c>
      <c r="G4603">
        <v>2</v>
      </c>
      <c r="H4603" s="6">
        <v>0.13677077756496342</v>
      </c>
      <c r="I4603" s="2">
        <f>VLOOKUP($E4603,
Products!$A$1:$F$201,MATCH(Orders!I$1,Products!$A$1:$F$1,0),0)</f>
        <v>2690.742909794456</v>
      </c>
      <c r="J4603" s="2">
        <f>VLOOKUP($E4603,
Products!$A$1:$F$201,MATCH(Orders!J$1,Products!$A$1:$F$1,0),0)</f>
        <v>2067.549626292313</v>
      </c>
    </row>
    <row r="4604" spans="1:10">
      <c r="A4604">
        <v>4603</v>
      </c>
      <c r="B4604" s="4">
        <v>45231</v>
      </c>
      <c r="C4604" s="10">
        <f>DATE(YEAR(orders[[#This Row],[order_date]]), MONTH(orders[[#This Row],[order_date]]), 1)</f>
        <v>45231</v>
      </c>
      <c r="D4604" t="s">
        <v>2081</v>
      </c>
      <c r="E4604" t="s">
        <v>654</v>
      </c>
      <c r="F4604" t="str">
        <f>VLOOKUP(orders[[#This Row],[product_id]],Products!A:C,3,0)</f>
        <v>Electronics</v>
      </c>
      <c r="G4604">
        <v>2</v>
      </c>
      <c r="H4604" s="6">
        <v>0.21378907136782513</v>
      </c>
      <c r="I4604" s="2">
        <f>VLOOKUP($E4604,
Products!$A$1:$F$201,MATCH(Orders!I$1,Products!$A$1:$F$1,0),0)</f>
        <v>2480.90324078101</v>
      </c>
      <c r="J4604" s="2">
        <f>VLOOKUP($E4604,
Products!$A$1:$F$201,MATCH(Orders!J$1,Products!$A$1:$F$1,0),0)</f>
        <v>1964.543440578911</v>
      </c>
    </row>
    <row r="4605" spans="1:10">
      <c r="A4605">
        <v>4604</v>
      </c>
      <c r="B4605" s="4">
        <v>45122</v>
      </c>
      <c r="C4605" s="10">
        <f>DATE(YEAR(orders[[#This Row],[order_date]]), MONTH(orders[[#This Row],[order_date]]), 1)</f>
        <v>45108</v>
      </c>
      <c r="D4605" t="s">
        <v>3294</v>
      </c>
      <c r="E4605" t="s">
        <v>647</v>
      </c>
      <c r="F4605" t="str">
        <f>VLOOKUP(orders[[#This Row],[product_id]],Products!A:C,3,0)</f>
        <v>Electronics</v>
      </c>
      <c r="G4605">
        <v>1</v>
      </c>
      <c r="H4605" s="6">
        <v>0.16449711466306421</v>
      </c>
      <c r="I4605" s="2">
        <f>VLOOKUP($E4605,
Products!$A$1:$F$201,MATCH(Orders!I$1,Products!$A$1:$F$1,0),0)</f>
        <v>23187.883920109041</v>
      </c>
      <c r="J4605" s="2">
        <f>VLOOKUP($E4605,
Products!$A$1:$F$201,MATCH(Orders!J$1,Products!$A$1:$F$1,0),0)</f>
        <v>16217.564081273829</v>
      </c>
    </row>
    <row r="4606" spans="1:10">
      <c r="A4606">
        <v>4605</v>
      </c>
      <c r="B4606" s="4">
        <v>45739</v>
      </c>
      <c r="C4606" s="10">
        <f>DATE(YEAR(orders[[#This Row],[order_date]]), MONTH(orders[[#This Row],[order_date]]), 1)</f>
        <v>45717</v>
      </c>
      <c r="D4606" t="s">
        <v>4375</v>
      </c>
      <c r="E4606" t="s">
        <v>695</v>
      </c>
      <c r="F4606" t="str">
        <f>VLOOKUP(orders[[#This Row],[product_id]],Products!A:C,3,0)</f>
        <v>Electronics</v>
      </c>
      <c r="G4606">
        <v>2</v>
      </c>
      <c r="H4606" s="6">
        <v>0.23803650900901685</v>
      </c>
      <c r="I4606" s="2">
        <f>VLOOKUP($E4606,
Products!$A$1:$F$201,MATCH(Orders!I$1,Products!$A$1:$F$1,0),0)</f>
        <v>2716.2219891886762</v>
      </c>
      <c r="J4606" s="2">
        <f>VLOOKUP($E4606,
Products!$A$1:$F$201,MATCH(Orders!J$1,Products!$A$1:$F$1,0),0)</f>
        <v>2045.0534052982539</v>
      </c>
    </row>
    <row r="4607" spans="1:10">
      <c r="A4607">
        <v>4606</v>
      </c>
      <c r="B4607" s="4">
        <v>45726</v>
      </c>
      <c r="C4607" s="10">
        <f>DATE(YEAR(orders[[#This Row],[order_date]]), MONTH(orders[[#This Row],[order_date]]), 1)</f>
        <v>45717</v>
      </c>
      <c r="D4607" t="s">
        <v>2800</v>
      </c>
      <c r="E4607" t="s">
        <v>644</v>
      </c>
      <c r="F4607" t="str">
        <f>VLOOKUP(orders[[#This Row],[product_id]],Products!A:C,3,0)</f>
        <v>Appliances</v>
      </c>
      <c r="G4607">
        <v>2</v>
      </c>
      <c r="H4607" s="6">
        <v>0.11101741005146729</v>
      </c>
      <c r="I4607" s="2">
        <f>VLOOKUP($E4607,
Products!$A$1:$F$201,MATCH(Orders!I$1,Products!$A$1:$F$1,0),0)</f>
        <v>2076.3860361463489</v>
      </c>
      <c r="J4607" s="2">
        <f>VLOOKUP($E4607,
Products!$A$1:$F$201,MATCH(Orders!J$1,Products!$A$1:$F$1,0),0)</f>
        <v>1496.280632568785</v>
      </c>
    </row>
    <row r="4608" spans="1:10">
      <c r="A4608">
        <v>4607</v>
      </c>
      <c r="B4608" s="4">
        <v>45314</v>
      </c>
      <c r="C4608" s="10">
        <f>DATE(YEAR(orders[[#This Row],[order_date]]), MONTH(orders[[#This Row],[order_date]]), 1)</f>
        <v>45292</v>
      </c>
      <c r="D4608" t="s">
        <v>3854</v>
      </c>
      <c r="E4608" t="s">
        <v>637</v>
      </c>
      <c r="F4608" t="str">
        <f>VLOOKUP(orders[[#This Row],[product_id]],Products!A:C,3,0)</f>
        <v>Electronics</v>
      </c>
      <c r="G4608">
        <v>2</v>
      </c>
      <c r="H4608" s="6">
        <v>0.1315588328610745</v>
      </c>
      <c r="I4608" s="2">
        <f>VLOOKUP($E4608,
Products!$A$1:$F$201,MATCH(Orders!I$1,Products!$A$1:$F$1,0),0)</f>
        <v>2722.8882486231741</v>
      </c>
      <c r="J4608" s="2">
        <f>VLOOKUP($E4608,
Products!$A$1:$F$201,MATCH(Orders!J$1,Products!$A$1:$F$1,0),0)</f>
        <v>2155.455197032014</v>
      </c>
    </row>
    <row r="4609" spans="1:10">
      <c r="A4609">
        <v>4608</v>
      </c>
      <c r="B4609" s="4">
        <v>45683</v>
      </c>
      <c r="C4609" s="10">
        <f>DATE(YEAR(orders[[#This Row],[order_date]]), MONTH(orders[[#This Row],[order_date]]), 1)</f>
        <v>45658</v>
      </c>
      <c r="D4609" t="s">
        <v>3096</v>
      </c>
      <c r="E4609" t="s">
        <v>552</v>
      </c>
      <c r="F4609" t="str">
        <f>VLOOKUP(orders[[#This Row],[product_id]],Products!A:C,3,0)</f>
        <v>Electronics</v>
      </c>
      <c r="G4609">
        <v>2</v>
      </c>
      <c r="H4609" s="6">
        <v>0.18415954239379337</v>
      </c>
      <c r="I4609" s="2">
        <f>VLOOKUP($E4609,
Products!$A$1:$F$201,MATCH(Orders!I$1,Products!$A$1:$F$1,0),0)</f>
        <v>20326.88586940234</v>
      </c>
      <c r="J4609" s="2">
        <f>VLOOKUP($E4609,
Products!$A$1:$F$201,MATCH(Orders!J$1,Products!$A$1:$F$1,0),0)</f>
        <v>14896.572579237891</v>
      </c>
    </row>
    <row r="4610" spans="1:10">
      <c r="A4610">
        <v>4609</v>
      </c>
      <c r="B4610" s="4">
        <v>45381</v>
      </c>
      <c r="C4610" s="10">
        <f>DATE(YEAR(orders[[#This Row],[order_date]]), MONTH(orders[[#This Row],[order_date]]), 1)</f>
        <v>45352</v>
      </c>
      <c r="D4610" t="s">
        <v>3968</v>
      </c>
      <c r="E4610" t="s">
        <v>621</v>
      </c>
      <c r="F4610" t="str">
        <f>VLOOKUP(orders[[#This Row],[product_id]],Products!A:C,3,0)</f>
        <v>Electronics</v>
      </c>
      <c r="G4610">
        <v>1</v>
      </c>
      <c r="H4610" s="6">
        <v>0.18054053744647544</v>
      </c>
      <c r="I4610" s="2">
        <f>VLOOKUP($E4610,
Products!$A$1:$F$201,MATCH(Orders!I$1,Products!$A$1:$F$1,0),0)</f>
        <v>11784.05708818019</v>
      </c>
      <c r="J4610" s="2">
        <f>VLOOKUP($E4610,
Products!$A$1:$F$201,MATCH(Orders!J$1,Products!$A$1:$F$1,0),0)</f>
        <v>7779.8525757032758</v>
      </c>
    </row>
    <row r="4611" spans="1:10">
      <c r="A4611">
        <v>4610</v>
      </c>
      <c r="B4611" s="4">
        <v>45639</v>
      </c>
      <c r="C4611" s="10">
        <f>DATE(YEAR(orders[[#This Row],[order_date]]), MONTH(orders[[#This Row],[order_date]]), 1)</f>
        <v>45627</v>
      </c>
      <c r="D4611" t="s">
        <v>1248</v>
      </c>
      <c r="E4611" t="s">
        <v>599</v>
      </c>
      <c r="F4611" t="str">
        <f>VLOOKUP(orders[[#This Row],[product_id]],Products!A:C,3,0)</f>
        <v>Electronics</v>
      </c>
      <c r="G4611">
        <v>2</v>
      </c>
      <c r="H4611" s="6">
        <v>0.23021492910175148</v>
      </c>
      <c r="I4611" s="2">
        <f>VLOOKUP($E4611,
Products!$A$1:$F$201,MATCH(Orders!I$1,Products!$A$1:$F$1,0),0)</f>
        <v>24019.70637428105</v>
      </c>
      <c r="J4611" s="2">
        <f>VLOOKUP($E4611,
Products!$A$1:$F$201,MATCH(Orders!J$1,Products!$A$1:$F$1,0),0)</f>
        <v>16602.559277417411</v>
      </c>
    </row>
    <row r="4612" spans="1:10">
      <c r="A4612">
        <v>4611</v>
      </c>
      <c r="B4612" s="4">
        <v>45631</v>
      </c>
      <c r="C4612" s="10">
        <f>DATE(YEAR(orders[[#This Row],[order_date]]), MONTH(orders[[#This Row],[order_date]]), 1)</f>
        <v>45627</v>
      </c>
      <c r="D4612" t="s">
        <v>3572</v>
      </c>
      <c r="E4612" t="s">
        <v>605</v>
      </c>
      <c r="F4612" t="str">
        <f>VLOOKUP(orders[[#This Row],[product_id]],Products!A:C,3,0)</f>
        <v>Electronics</v>
      </c>
      <c r="G4612">
        <v>2</v>
      </c>
      <c r="H4612" s="6">
        <v>0.20364821849214079</v>
      </c>
      <c r="I4612" s="2">
        <f>VLOOKUP($E4612,
Products!$A$1:$F$201,MATCH(Orders!I$1,Products!$A$1:$F$1,0),0)</f>
        <v>2690.742909794456</v>
      </c>
      <c r="J4612" s="2">
        <f>VLOOKUP($E4612,
Products!$A$1:$F$201,MATCH(Orders!J$1,Products!$A$1:$F$1,0),0)</f>
        <v>2067.549626292313</v>
      </c>
    </row>
    <row r="4613" spans="1:10">
      <c r="A4613">
        <v>4612</v>
      </c>
      <c r="B4613" s="4">
        <v>45774</v>
      </c>
      <c r="C4613" s="10">
        <f>DATE(YEAR(orders[[#This Row],[order_date]]), MONTH(orders[[#This Row],[order_date]]), 1)</f>
        <v>45748</v>
      </c>
      <c r="D4613" t="s">
        <v>4458</v>
      </c>
      <c r="E4613" t="s">
        <v>525</v>
      </c>
      <c r="F4613" t="str">
        <f>VLOOKUP(orders[[#This Row],[product_id]],Products!A:C,3,0)</f>
        <v>Electronics</v>
      </c>
      <c r="G4613">
        <v>1</v>
      </c>
      <c r="H4613" s="6">
        <v>0.19110547918078066</v>
      </c>
      <c r="I4613" s="2">
        <f>VLOOKUP($E4613,
Products!$A$1:$F$201,MATCH(Orders!I$1,Products!$A$1:$F$1,0),0)</f>
        <v>2441.7405612875209</v>
      </c>
      <c r="J4613" s="2">
        <f>VLOOKUP($E4613,
Products!$A$1:$F$201,MATCH(Orders!J$1,Products!$A$1:$F$1,0),0)</f>
        <v>1934.1373706011941</v>
      </c>
    </row>
    <row r="4614" spans="1:10">
      <c r="A4614">
        <v>4613</v>
      </c>
      <c r="B4614" s="4">
        <v>45101</v>
      </c>
      <c r="C4614" s="10">
        <f>DATE(YEAR(orders[[#This Row],[order_date]]), MONTH(orders[[#This Row],[order_date]]), 1)</f>
        <v>45078</v>
      </c>
      <c r="D4614" t="s">
        <v>1765</v>
      </c>
      <c r="E4614" t="s">
        <v>685</v>
      </c>
      <c r="F4614" t="str">
        <f>VLOOKUP(orders[[#This Row],[product_id]],Products!A:C,3,0)</f>
        <v>Electronics</v>
      </c>
      <c r="G4614">
        <v>3</v>
      </c>
      <c r="H4614" s="6">
        <v>0.201853748041838</v>
      </c>
      <c r="I4614" s="2">
        <f>VLOOKUP($E4614,
Products!$A$1:$F$201,MATCH(Orders!I$1,Products!$A$1:$F$1,0),0)</f>
        <v>30011.61348468516</v>
      </c>
      <c r="J4614" s="2">
        <f>VLOOKUP($E4614,
Products!$A$1:$F$201,MATCH(Orders!J$1,Products!$A$1:$F$1,0),0)</f>
        <v>20796.213094008199</v>
      </c>
    </row>
    <row r="4615" spans="1:10">
      <c r="A4615">
        <v>4614</v>
      </c>
      <c r="B4615" s="4">
        <v>46016</v>
      </c>
      <c r="C4615" s="10">
        <f>DATE(YEAR(orders[[#This Row],[order_date]]), MONTH(orders[[#This Row],[order_date]]), 1)</f>
        <v>45992</v>
      </c>
      <c r="D4615" t="s">
        <v>1462</v>
      </c>
      <c r="E4615" t="s">
        <v>521</v>
      </c>
      <c r="F4615" t="str">
        <f>VLOOKUP(orders[[#This Row],[product_id]],Products!A:C,3,0)</f>
        <v>Electronics</v>
      </c>
      <c r="G4615">
        <v>2</v>
      </c>
      <c r="H4615" s="6">
        <v>0.15841863165754638</v>
      </c>
      <c r="I4615" s="2">
        <f>VLOOKUP($E4615,
Products!$A$1:$F$201,MATCH(Orders!I$1,Products!$A$1:$F$1,0),0)</f>
        <v>18373.691083837519</v>
      </c>
      <c r="J4615" s="2">
        <f>VLOOKUP($E4615,
Products!$A$1:$F$201,MATCH(Orders!J$1,Products!$A$1:$F$1,0),0)</f>
        <v>14409.80197321412</v>
      </c>
    </row>
    <row r="4616" spans="1:10">
      <c r="A4616">
        <v>4615</v>
      </c>
      <c r="B4616" s="4">
        <v>45205</v>
      </c>
      <c r="C4616" s="10">
        <f>DATE(YEAR(orders[[#This Row],[order_date]]), MONTH(orders[[#This Row],[order_date]]), 1)</f>
        <v>45200</v>
      </c>
      <c r="D4616" t="s">
        <v>4201</v>
      </c>
      <c r="E4616" t="s">
        <v>678</v>
      </c>
      <c r="F4616" t="str">
        <f>VLOOKUP(orders[[#This Row],[product_id]],Products!A:C,3,0)</f>
        <v>Appliances</v>
      </c>
      <c r="G4616">
        <v>3</v>
      </c>
      <c r="H4616" s="6">
        <v>9.7650415947477337E-2</v>
      </c>
      <c r="I4616" s="2">
        <f>VLOOKUP($E4616,
Products!$A$1:$F$201,MATCH(Orders!I$1,Products!$A$1:$F$1,0),0)</f>
        <v>24547.80463631255</v>
      </c>
      <c r="J4616" s="2">
        <f>VLOOKUP($E4616,
Products!$A$1:$F$201,MATCH(Orders!J$1,Products!$A$1:$F$1,0),0)</f>
        <v>16599.667533695861</v>
      </c>
    </row>
    <row r="4617" spans="1:10">
      <c r="A4617">
        <v>4616</v>
      </c>
      <c r="B4617" s="4">
        <v>45684</v>
      </c>
      <c r="C4617" s="10">
        <f>DATE(YEAR(orders[[#This Row],[order_date]]), MONTH(orders[[#This Row],[order_date]]), 1)</f>
        <v>45658</v>
      </c>
      <c r="D4617" t="s">
        <v>3104</v>
      </c>
      <c r="E4617" t="s">
        <v>641</v>
      </c>
      <c r="F4617" t="str">
        <f>VLOOKUP(orders[[#This Row],[product_id]],Products!A:C,3,0)</f>
        <v>Appliances</v>
      </c>
      <c r="G4617">
        <v>2</v>
      </c>
      <c r="H4617" s="6">
        <v>0.13737723459573056</v>
      </c>
      <c r="I4617" s="2">
        <f>VLOOKUP($E4617,
Products!$A$1:$F$201,MATCH(Orders!I$1,Products!$A$1:$F$1,0),0)</f>
        <v>27167.965718506261</v>
      </c>
      <c r="J4617" s="2">
        <f>VLOOKUP($E4617,
Products!$A$1:$F$201,MATCH(Orders!J$1,Products!$A$1:$F$1,0),0)</f>
        <v>19748.025676381669</v>
      </c>
    </row>
    <row r="4618" spans="1:10">
      <c r="A4618">
        <v>4617</v>
      </c>
      <c r="B4618" s="4">
        <v>45289</v>
      </c>
      <c r="C4618" s="10">
        <f>DATE(YEAR(orders[[#This Row],[order_date]]), MONTH(orders[[#This Row],[order_date]]), 1)</f>
        <v>45261</v>
      </c>
      <c r="D4618" t="s">
        <v>893</v>
      </c>
      <c r="E4618" t="s">
        <v>695</v>
      </c>
      <c r="F4618" t="str">
        <f>VLOOKUP(orders[[#This Row],[product_id]],Products!A:C,3,0)</f>
        <v>Electronics</v>
      </c>
      <c r="G4618">
        <v>1</v>
      </c>
      <c r="H4618" s="6">
        <v>0.10436923091277869</v>
      </c>
      <c r="I4618" s="2">
        <f>VLOOKUP($E4618,
Products!$A$1:$F$201,MATCH(Orders!I$1,Products!$A$1:$F$1,0),0)</f>
        <v>2716.2219891886762</v>
      </c>
      <c r="J4618" s="2">
        <f>VLOOKUP($E4618,
Products!$A$1:$F$201,MATCH(Orders!J$1,Products!$A$1:$F$1,0),0)</f>
        <v>2045.0534052982539</v>
      </c>
    </row>
    <row r="4619" spans="1:10">
      <c r="A4619">
        <v>4618</v>
      </c>
      <c r="B4619" s="4">
        <v>45097</v>
      </c>
      <c r="C4619" s="10">
        <f>DATE(YEAR(orders[[#This Row],[order_date]]), MONTH(orders[[#This Row],[order_date]]), 1)</f>
        <v>45078</v>
      </c>
      <c r="D4619" t="s">
        <v>4304</v>
      </c>
      <c r="E4619" t="s">
        <v>654</v>
      </c>
      <c r="F4619" t="str">
        <f>VLOOKUP(orders[[#This Row],[product_id]],Products!A:C,3,0)</f>
        <v>Electronics</v>
      </c>
      <c r="G4619">
        <v>1</v>
      </c>
      <c r="H4619" s="6">
        <v>0.16234006767358278</v>
      </c>
      <c r="I4619" s="2">
        <f>VLOOKUP($E4619,
Products!$A$1:$F$201,MATCH(Orders!I$1,Products!$A$1:$F$1,0),0)</f>
        <v>2480.90324078101</v>
      </c>
      <c r="J4619" s="2">
        <f>VLOOKUP($E4619,
Products!$A$1:$F$201,MATCH(Orders!J$1,Products!$A$1:$F$1,0),0)</f>
        <v>1964.543440578911</v>
      </c>
    </row>
    <row r="4620" spans="1:10">
      <c r="A4620">
        <v>4619</v>
      </c>
      <c r="B4620" s="4">
        <v>46001</v>
      </c>
      <c r="C4620" s="10">
        <f>DATE(YEAR(orders[[#This Row],[order_date]]), MONTH(orders[[#This Row],[order_date]]), 1)</f>
        <v>45992</v>
      </c>
      <c r="D4620" t="s">
        <v>3087</v>
      </c>
      <c r="E4620" t="s">
        <v>569</v>
      </c>
      <c r="F4620" t="str">
        <f>VLOOKUP(orders[[#This Row],[product_id]],Products!A:C,3,0)</f>
        <v>Electronics</v>
      </c>
      <c r="G4620">
        <v>2</v>
      </c>
      <c r="H4620" s="6">
        <v>0.12318636729421185</v>
      </c>
      <c r="I4620" s="2">
        <f>VLOOKUP($E4620,
Products!$A$1:$F$201,MATCH(Orders!I$1,Products!$A$1:$F$1,0),0)</f>
        <v>30739.034547193129</v>
      </c>
      <c r="J4620" s="2">
        <f>VLOOKUP($E4620,
Products!$A$1:$F$201,MATCH(Orders!J$1,Products!$A$1:$F$1,0),0)</f>
        <v>22938.60345365321</v>
      </c>
    </row>
    <row r="4621" spans="1:10">
      <c r="A4621">
        <v>4620</v>
      </c>
      <c r="B4621" s="4">
        <v>45591</v>
      </c>
      <c r="C4621" s="10">
        <f>DATE(YEAR(orders[[#This Row],[order_date]]), MONTH(orders[[#This Row],[order_date]]), 1)</f>
        <v>45566</v>
      </c>
      <c r="D4621" t="s">
        <v>1188</v>
      </c>
      <c r="E4621" t="s">
        <v>609</v>
      </c>
      <c r="F4621" t="str">
        <f>VLOOKUP(orders[[#This Row],[product_id]],Products!A:C,3,0)</f>
        <v>Appliances</v>
      </c>
      <c r="G4621">
        <v>1</v>
      </c>
      <c r="H4621" s="6">
        <v>6.6018756326004555E-2</v>
      </c>
      <c r="I4621" s="2">
        <f>VLOOKUP($E4621,
Products!$A$1:$F$201,MATCH(Orders!I$1,Products!$A$1:$F$1,0),0)</f>
        <v>2159.5378031052392</v>
      </c>
      <c r="J4621" s="2">
        <f>VLOOKUP($E4621,
Products!$A$1:$F$201,MATCH(Orders!J$1,Products!$A$1:$F$1,0),0)</f>
        <v>1501.9415981313371</v>
      </c>
    </row>
    <row r="4622" spans="1:10">
      <c r="A4622">
        <v>4621</v>
      </c>
      <c r="B4622" s="4">
        <v>45518</v>
      </c>
      <c r="C4622" s="10">
        <f>DATE(YEAR(orders[[#This Row],[order_date]]), MONTH(orders[[#This Row],[order_date]]), 1)</f>
        <v>45505</v>
      </c>
      <c r="D4622" t="s">
        <v>1945</v>
      </c>
      <c r="E4622" t="s">
        <v>663</v>
      </c>
      <c r="F4622" t="str">
        <f>VLOOKUP(orders[[#This Row],[product_id]],Products!A:C,3,0)</f>
        <v>Electronics</v>
      </c>
      <c r="G4622">
        <v>1</v>
      </c>
      <c r="H4622" s="6">
        <v>0.1013511617263929</v>
      </c>
      <c r="I4622" s="2">
        <f>VLOOKUP($E4622,
Products!$A$1:$F$201,MATCH(Orders!I$1,Products!$A$1:$F$1,0),0)</f>
        <v>12863.39473364416</v>
      </c>
      <c r="J4622" s="2">
        <f>VLOOKUP($E4622,
Products!$A$1:$F$201,MATCH(Orders!J$1,Products!$A$1:$F$1,0),0)</f>
        <v>9312.9321574947517</v>
      </c>
    </row>
    <row r="4623" spans="1:10">
      <c r="A4623">
        <v>4622</v>
      </c>
      <c r="B4623" s="4">
        <v>45857</v>
      </c>
      <c r="C4623" s="10">
        <f>DATE(YEAR(orders[[#This Row],[order_date]]), MONTH(orders[[#This Row],[order_date]]), 1)</f>
        <v>45839</v>
      </c>
      <c r="D4623" t="s">
        <v>1887</v>
      </c>
      <c r="E4623" t="s">
        <v>669</v>
      </c>
      <c r="F4623" t="str">
        <f>VLOOKUP(orders[[#This Row],[product_id]],Products!A:C,3,0)</f>
        <v>Electronics</v>
      </c>
      <c r="G4623">
        <v>1</v>
      </c>
      <c r="H4623" s="6">
        <v>0.16895235928413413</v>
      </c>
      <c r="I4623" s="2">
        <f>VLOOKUP($E4623,
Products!$A$1:$F$201,MATCH(Orders!I$1,Products!$A$1:$F$1,0),0)</f>
        <v>11708.03419603835</v>
      </c>
      <c r="J4623" s="2">
        <f>VLOOKUP($E4623,
Products!$A$1:$F$201,MATCH(Orders!J$1,Products!$A$1:$F$1,0),0)</f>
        <v>7784.9580101998827</v>
      </c>
    </row>
    <row r="4624" spans="1:10">
      <c r="A4624">
        <v>4623</v>
      </c>
      <c r="B4624" s="4">
        <v>45200</v>
      </c>
      <c r="C4624" s="10">
        <f>DATE(YEAR(orders[[#This Row],[order_date]]), MONTH(orders[[#This Row],[order_date]]), 1)</f>
        <v>45200</v>
      </c>
      <c r="D4624" t="s">
        <v>4703</v>
      </c>
      <c r="E4624" t="s">
        <v>638</v>
      </c>
      <c r="F4624" t="str">
        <f>VLOOKUP(orders[[#This Row],[product_id]],Products!A:C,3,0)</f>
        <v>Electronics</v>
      </c>
      <c r="G4624">
        <v>3</v>
      </c>
      <c r="H4624" s="6">
        <v>0.14423856416693673</v>
      </c>
      <c r="I4624" s="2">
        <f>VLOOKUP($E4624,
Products!$A$1:$F$201,MATCH(Orders!I$1,Products!$A$1:$F$1,0),0)</f>
        <v>11118.17778596276</v>
      </c>
      <c r="J4624" s="2">
        <f>VLOOKUP($E4624,
Products!$A$1:$F$201,MATCH(Orders!J$1,Products!$A$1:$F$1,0),0)</f>
        <v>7887.697719413397</v>
      </c>
    </row>
    <row r="4625" spans="1:10">
      <c r="A4625">
        <v>4624</v>
      </c>
      <c r="B4625" s="4">
        <v>45434</v>
      </c>
      <c r="C4625" s="10">
        <f>DATE(YEAR(orders[[#This Row],[order_date]]), MONTH(orders[[#This Row],[order_date]]), 1)</f>
        <v>45413</v>
      </c>
      <c r="D4625" t="s">
        <v>3420</v>
      </c>
      <c r="E4625" t="s">
        <v>543</v>
      </c>
      <c r="F4625" t="str">
        <f>VLOOKUP(orders[[#This Row],[product_id]],Products!A:C,3,0)</f>
        <v>Appliances</v>
      </c>
      <c r="G4625">
        <v>3</v>
      </c>
      <c r="H4625" s="6">
        <v>0.10607900407696688</v>
      </c>
      <c r="I4625" s="2">
        <f>VLOOKUP($E4625,
Products!$A$1:$F$201,MATCH(Orders!I$1,Products!$A$1:$F$1,0),0)</f>
        <v>2300.989425669633</v>
      </c>
      <c r="J4625" s="2">
        <f>VLOOKUP($E4625,
Products!$A$1:$F$201,MATCH(Orders!J$1,Products!$A$1:$F$1,0),0)</f>
        <v>1726.390958088811</v>
      </c>
    </row>
    <row r="4626" spans="1:10">
      <c r="A4626">
        <v>4625</v>
      </c>
      <c r="B4626" s="4">
        <v>45289</v>
      </c>
      <c r="C4626" s="10">
        <f>DATE(YEAR(orders[[#This Row],[order_date]]), MONTH(orders[[#This Row],[order_date]]), 1)</f>
        <v>45261</v>
      </c>
      <c r="D4626" t="s">
        <v>4018</v>
      </c>
      <c r="E4626" t="s">
        <v>524</v>
      </c>
      <c r="F4626" t="str">
        <f>VLOOKUP(orders[[#This Row],[product_id]],Products!A:C,3,0)</f>
        <v>Electronics</v>
      </c>
      <c r="G4626">
        <v>1</v>
      </c>
      <c r="H4626" s="6">
        <v>0.16669714813699346</v>
      </c>
      <c r="I4626" s="2">
        <f>VLOOKUP($E4626,
Products!$A$1:$F$201,MATCH(Orders!I$1,Products!$A$1:$F$1,0),0)</f>
        <v>13162.372749153699</v>
      </c>
      <c r="J4626" s="2">
        <f>VLOOKUP($E4626,
Products!$A$1:$F$201,MATCH(Orders!J$1,Products!$A$1:$F$1,0),0)</f>
        <v>8772.7564251238819</v>
      </c>
    </row>
    <row r="4627" spans="1:10">
      <c r="A4627">
        <v>4626</v>
      </c>
      <c r="B4627" s="4">
        <v>45774</v>
      </c>
      <c r="C4627" s="10">
        <f>DATE(YEAR(orders[[#This Row],[order_date]]), MONTH(orders[[#This Row],[order_date]]), 1)</f>
        <v>45748</v>
      </c>
      <c r="D4627" t="s">
        <v>1001</v>
      </c>
      <c r="E4627" t="s">
        <v>579</v>
      </c>
      <c r="F4627" t="str">
        <f>VLOOKUP(orders[[#This Row],[product_id]],Products!A:C,3,0)</f>
        <v>Appliances</v>
      </c>
      <c r="G4627">
        <v>1</v>
      </c>
      <c r="H4627" s="6">
        <v>0.10698356343580921</v>
      </c>
      <c r="I4627" s="2">
        <f>VLOOKUP($E4627,
Products!$A$1:$F$201,MATCH(Orders!I$1,Products!$A$1:$F$1,0),0)</f>
        <v>5919.3204980498322</v>
      </c>
      <c r="J4627" s="2">
        <f>VLOOKUP($E4627,
Products!$A$1:$F$201,MATCH(Orders!J$1,Products!$A$1:$F$1,0),0)</f>
        <v>3972.3071240281379</v>
      </c>
    </row>
    <row r="4628" spans="1:10">
      <c r="A4628">
        <v>4627</v>
      </c>
      <c r="B4628" s="4">
        <v>45581</v>
      </c>
      <c r="C4628" s="10">
        <f>DATE(YEAR(orders[[#This Row],[order_date]]), MONTH(orders[[#This Row],[order_date]]), 1)</f>
        <v>45566</v>
      </c>
      <c r="D4628" t="s">
        <v>4239</v>
      </c>
      <c r="E4628" t="s">
        <v>660</v>
      </c>
      <c r="F4628" t="str">
        <f>VLOOKUP(orders[[#This Row],[product_id]],Products!A:C,3,0)</f>
        <v>Appliances</v>
      </c>
      <c r="G4628">
        <v>1</v>
      </c>
      <c r="H4628" s="6">
        <v>8.7925848459688191E-2</v>
      </c>
      <c r="I4628" s="2">
        <f>VLOOKUP($E4628,
Products!$A$1:$F$201,MATCH(Orders!I$1,Products!$A$1:$F$1,0),0)</f>
        <v>25996.564605776519</v>
      </c>
      <c r="J4628" s="2">
        <f>VLOOKUP($E4628,
Products!$A$1:$F$201,MATCH(Orders!J$1,Products!$A$1:$F$1,0),0)</f>
        <v>20210.769869456319</v>
      </c>
    </row>
    <row r="4629" spans="1:10">
      <c r="A4629">
        <v>4628</v>
      </c>
      <c r="B4629" s="4">
        <v>45224</v>
      </c>
      <c r="C4629" s="10">
        <f>DATE(YEAR(orders[[#This Row],[order_date]]), MONTH(orders[[#This Row],[order_date]]), 1)</f>
        <v>45200</v>
      </c>
      <c r="D4629" t="s">
        <v>750</v>
      </c>
      <c r="E4629" t="s">
        <v>646</v>
      </c>
      <c r="F4629" t="str">
        <f>VLOOKUP(orders[[#This Row],[product_id]],Products!A:C,3,0)</f>
        <v>Electronics</v>
      </c>
      <c r="G4629">
        <v>1</v>
      </c>
      <c r="H4629" s="6">
        <v>0.12399121749105065</v>
      </c>
      <c r="I4629" s="2">
        <f>VLOOKUP($E4629,
Products!$A$1:$F$201,MATCH(Orders!I$1,Products!$A$1:$F$1,0),0)</f>
        <v>18424.12750052143</v>
      </c>
      <c r="J4629" s="2">
        <f>VLOOKUP($E4629,
Products!$A$1:$F$201,MATCH(Orders!J$1,Products!$A$1:$F$1,0),0)</f>
        <v>14575.25356690323</v>
      </c>
    </row>
    <row r="4630" spans="1:10">
      <c r="A4630">
        <v>4629</v>
      </c>
      <c r="B4630" s="4">
        <v>45420</v>
      </c>
      <c r="C4630" s="10">
        <f>DATE(YEAR(orders[[#This Row],[order_date]]), MONTH(orders[[#This Row],[order_date]]), 1)</f>
        <v>45413</v>
      </c>
      <c r="D4630" t="s">
        <v>3248</v>
      </c>
      <c r="E4630" t="s">
        <v>642</v>
      </c>
      <c r="F4630" t="str">
        <f>VLOOKUP(orders[[#This Row],[product_id]],Products!A:C,3,0)</f>
        <v>Appliances</v>
      </c>
      <c r="G4630">
        <v>2</v>
      </c>
      <c r="H4630" s="6">
        <v>0.10185336697258676</v>
      </c>
      <c r="I4630" s="2">
        <f>VLOOKUP($E4630,
Products!$A$1:$F$201,MATCH(Orders!I$1,Products!$A$1:$F$1,0),0)</f>
        <v>2296.7821973225709</v>
      </c>
      <c r="J4630" s="2">
        <f>VLOOKUP($E4630,
Products!$A$1:$F$201,MATCH(Orders!J$1,Products!$A$1:$F$1,0),0)</f>
        <v>1585.16132006212</v>
      </c>
    </row>
    <row r="4631" spans="1:10">
      <c r="A4631">
        <v>4630</v>
      </c>
      <c r="B4631" s="4">
        <v>45472</v>
      </c>
      <c r="C4631" s="10">
        <f>DATE(YEAR(orders[[#This Row],[order_date]]), MONTH(orders[[#This Row],[order_date]]), 1)</f>
        <v>45444</v>
      </c>
      <c r="D4631" t="s">
        <v>2748</v>
      </c>
      <c r="E4631" t="s">
        <v>522</v>
      </c>
      <c r="F4631" t="str">
        <f>VLOOKUP(orders[[#This Row],[product_id]],Products!A:C,3,0)</f>
        <v>Appliances</v>
      </c>
      <c r="G4631">
        <v>2</v>
      </c>
      <c r="H4631" s="6">
        <v>9.9516524403014131E-2</v>
      </c>
      <c r="I4631" s="2">
        <f>VLOOKUP($E4631,
Products!$A$1:$F$201,MATCH(Orders!I$1,Products!$A$1:$F$1,0),0)</f>
        <v>24966.707940261898</v>
      </c>
      <c r="J4631" s="2">
        <f>VLOOKUP($E4631,
Products!$A$1:$F$201,MATCH(Orders!J$1,Products!$A$1:$F$1,0),0)</f>
        <v>19868.70644165645</v>
      </c>
    </row>
    <row r="4632" spans="1:10">
      <c r="A4632">
        <v>4631</v>
      </c>
      <c r="B4632" s="4">
        <v>45230</v>
      </c>
      <c r="C4632" s="10">
        <f>DATE(YEAR(orders[[#This Row],[order_date]]), MONTH(orders[[#This Row],[order_date]]), 1)</f>
        <v>45200</v>
      </c>
      <c r="D4632" t="s">
        <v>880</v>
      </c>
      <c r="E4632" t="s">
        <v>600</v>
      </c>
      <c r="F4632" t="str">
        <f>VLOOKUP(orders[[#This Row],[product_id]],Products!A:C,3,0)</f>
        <v>Electronics</v>
      </c>
      <c r="G4632">
        <v>1</v>
      </c>
      <c r="H4632" s="6">
        <v>0.16588565214699913</v>
      </c>
      <c r="I4632" s="2">
        <f>VLOOKUP($E4632,
Products!$A$1:$F$201,MATCH(Orders!I$1,Products!$A$1:$F$1,0),0)</f>
        <v>2556.7009232610858</v>
      </c>
      <c r="J4632" s="2">
        <f>VLOOKUP($E4632,
Products!$A$1:$F$201,MATCH(Orders!J$1,Products!$A$1:$F$1,0),0)</f>
        <v>2002.3128715328869</v>
      </c>
    </row>
    <row r="4633" spans="1:10">
      <c r="A4633">
        <v>4632</v>
      </c>
      <c r="B4633" s="4">
        <v>45830</v>
      </c>
      <c r="C4633" s="10">
        <f>DATE(YEAR(orders[[#This Row],[order_date]]), MONTH(orders[[#This Row],[order_date]]), 1)</f>
        <v>45809</v>
      </c>
      <c r="D4633" t="s">
        <v>3757</v>
      </c>
      <c r="E4633" t="s">
        <v>677</v>
      </c>
      <c r="F4633" t="str">
        <f>VLOOKUP(orders[[#This Row],[product_id]],Products!A:C,3,0)</f>
        <v>Electronics</v>
      </c>
      <c r="G4633">
        <v>3</v>
      </c>
      <c r="H4633" s="6">
        <v>0.17058192688491722</v>
      </c>
      <c r="I4633" s="2">
        <f>VLOOKUP($E4633,
Products!$A$1:$F$201,MATCH(Orders!I$1,Products!$A$1:$F$1,0),0)</f>
        <v>11360.699432756561</v>
      </c>
      <c r="J4633" s="2">
        <f>VLOOKUP($E4633,
Products!$A$1:$F$201,MATCH(Orders!J$1,Products!$A$1:$F$1,0),0)</f>
        <v>8118.8949869342459</v>
      </c>
    </row>
    <row r="4634" spans="1:10">
      <c r="A4634">
        <v>4633</v>
      </c>
      <c r="B4634" s="4">
        <v>45165</v>
      </c>
      <c r="C4634" s="10">
        <f>DATE(YEAR(orders[[#This Row],[order_date]]), MONTH(orders[[#This Row],[order_date]]), 1)</f>
        <v>45139</v>
      </c>
      <c r="D4634" t="s">
        <v>2075</v>
      </c>
      <c r="E4634" t="s">
        <v>550</v>
      </c>
      <c r="F4634" t="str">
        <f>VLOOKUP(orders[[#This Row],[product_id]],Products!A:C,3,0)</f>
        <v>Electronics</v>
      </c>
      <c r="G4634">
        <v>2</v>
      </c>
      <c r="H4634" s="6">
        <v>0.24120369513793169</v>
      </c>
      <c r="I4634" s="2">
        <f>VLOOKUP($E4634,
Products!$A$1:$F$201,MATCH(Orders!I$1,Products!$A$1:$F$1,0),0)</f>
        <v>21928.70634496431</v>
      </c>
      <c r="J4634" s="2">
        <f>VLOOKUP($E4634,
Products!$A$1:$F$201,MATCH(Orders!J$1,Products!$A$1:$F$1,0),0)</f>
        <v>17227.037321653719</v>
      </c>
    </row>
    <row r="4635" spans="1:10">
      <c r="A4635">
        <v>4634</v>
      </c>
      <c r="B4635" s="4">
        <v>45576</v>
      </c>
      <c r="C4635" s="10">
        <f>DATE(YEAR(orders[[#This Row],[order_date]]), MONTH(orders[[#This Row],[order_date]]), 1)</f>
        <v>45566</v>
      </c>
      <c r="D4635" t="s">
        <v>2809</v>
      </c>
      <c r="E4635" t="s">
        <v>593</v>
      </c>
      <c r="F4635" t="str">
        <f>VLOOKUP(orders[[#This Row],[product_id]],Products!A:C,3,0)</f>
        <v>Electronics</v>
      </c>
      <c r="G4635">
        <v>2</v>
      </c>
      <c r="H4635" s="6">
        <v>0.12037135577940629</v>
      </c>
      <c r="I4635" s="2">
        <f>VLOOKUP($E4635,
Products!$A$1:$F$201,MATCH(Orders!I$1,Products!$A$1:$F$1,0),0)</f>
        <v>2667.7858525453248</v>
      </c>
      <c r="J4635" s="2">
        <f>VLOOKUP($E4635,
Products!$A$1:$F$201,MATCH(Orders!J$1,Products!$A$1:$F$1,0),0)</f>
        <v>1797.4955098065359</v>
      </c>
    </row>
    <row r="4636" spans="1:10">
      <c r="A4636">
        <v>4635</v>
      </c>
      <c r="B4636" s="4">
        <v>45810</v>
      </c>
      <c r="C4636" s="10">
        <f>DATE(YEAR(orders[[#This Row],[order_date]]), MONTH(orders[[#This Row],[order_date]]), 1)</f>
        <v>45809</v>
      </c>
      <c r="D4636" t="s">
        <v>4343</v>
      </c>
      <c r="E4636" t="s">
        <v>547</v>
      </c>
      <c r="F4636" t="str">
        <f>VLOOKUP(orders[[#This Row],[product_id]],Products!A:C,3,0)</f>
        <v>Appliances</v>
      </c>
      <c r="G4636">
        <v>3</v>
      </c>
      <c r="H4636" s="6">
        <v>0.10356242140482706</v>
      </c>
      <c r="I4636" s="2">
        <f>VLOOKUP($E4636,
Products!$A$1:$F$201,MATCH(Orders!I$1,Products!$A$1:$F$1,0),0)</f>
        <v>2366.4310858022332</v>
      </c>
      <c r="J4636" s="2">
        <f>VLOOKUP($E4636,
Products!$A$1:$F$201,MATCH(Orders!J$1,Products!$A$1:$F$1,0),0)</f>
        <v>1841.1055346213741</v>
      </c>
    </row>
    <row r="4637" spans="1:10">
      <c r="A4637">
        <v>4636</v>
      </c>
      <c r="B4637" s="4">
        <v>45336</v>
      </c>
      <c r="C4637" s="10">
        <f>DATE(YEAR(orders[[#This Row],[order_date]]), MONTH(orders[[#This Row],[order_date]]), 1)</f>
        <v>45323</v>
      </c>
      <c r="D4637" t="s">
        <v>3094</v>
      </c>
      <c r="E4637" t="s">
        <v>556</v>
      </c>
      <c r="F4637" t="str">
        <f>VLOOKUP(orders[[#This Row],[product_id]],Products!A:C,3,0)</f>
        <v>Appliances</v>
      </c>
      <c r="G4637">
        <v>1</v>
      </c>
      <c r="H4637" s="6">
        <v>6.3364098710097211E-2</v>
      </c>
      <c r="I4637" s="2">
        <f>VLOOKUP($E4637,
Products!$A$1:$F$201,MATCH(Orders!I$1,Products!$A$1:$F$1,0),0)</f>
        <v>27054.121101651981</v>
      </c>
      <c r="J4637" s="2">
        <f>VLOOKUP($E4637,
Products!$A$1:$F$201,MATCH(Orders!J$1,Products!$A$1:$F$1,0),0)</f>
        <v>19388.930988794411</v>
      </c>
    </row>
    <row r="4638" spans="1:10">
      <c r="A4638">
        <v>4637</v>
      </c>
      <c r="B4638" s="4">
        <v>45652</v>
      </c>
      <c r="C4638" s="10">
        <f>DATE(YEAR(orders[[#This Row],[order_date]]), MONTH(orders[[#This Row],[order_date]]), 1)</f>
        <v>45627</v>
      </c>
      <c r="D4638" t="s">
        <v>2506</v>
      </c>
      <c r="E4638" t="s">
        <v>691</v>
      </c>
      <c r="F4638" t="str">
        <f>VLOOKUP(orders[[#This Row],[product_id]],Products!A:C,3,0)</f>
        <v>Appliances</v>
      </c>
      <c r="G4638">
        <v>2</v>
      </c>
      <c r="H4638" s="6">
        <v>0.11060477666541794</v>
      </c>
      <c r="I4638" s="2">
        <f>VLOOKUP($E4638,
Products!$A$1:$F$201,MATCH(Orders!I$1,Products!$A$1:$F$1,0),0)</f>
        <v>2337.6024778940591</v>
      </c>
      <c r="J4638" s="2">
        <f>VLOOKUP($E4638,
Products!$A$1:$F$201,MATCH(Orders!J$1,Products!$A$1:$F$1,0),0)</f>
        <v>1616.9957885138581</v>
      </c>
    </row>
    <row r="4639" spans="1:10">
      <c r="A4639">
        <v>4638</v>
      </c>
      <c r="B4639" s="4">
        <v>45973</v>
      </c>
      <c r="C4639" s="10">
        <f>DATE(YEAR(orders[[#This Row],[order_date]]), MONTH(orders[[#This Row],[order_date]]), 1)</f>
        <v>45962</v>
      </c>
      <c r="D4639" t="s">
        <v>2615</v>
      </c>
      <c r="E4639" t="s">
        <v>618</v>
      </c>
      <c r="F4639" t="str">
        <f>VLOOKUP(orders[[#This Row],[product_id]],Products!A:C,3,0)</f>
        <v>Appliances</v>
      </c>
      <c r="G4639">
        <v>1</v>
      </c>
      <c r="H4639" s="6">
        <v>9.2264657919873885E-2</v>
      </c>
      <c r="I4639" s="2">
        <f>VLOOKUP($E4639,
Products!$A$1:$F$201,MATCH(Orders!I$1,Products!$A$1:$F$1,0),0)</f>
        <v>5546.9777002203573</v>
      </c>
      <c r="J4639" s="2">
        <f>VLOOKUP($E4639,
Products!$A$1:$F$201,MATCH(Orders!J$1,Products!$A$1:$F$1,0),0)</f>
        <v>4048.2565671880161</v>
      </c>
    </row>
    <row r="4640" spans="1:10">
      <c r="A4640">
        <v>4639</v>
      </c>
      <c r="B4640" s="4">
        <v>45244</v>
      </c>
      <c r="C4640" s="10">
        <f>DATE(YEAR(orders[[#This Row],[order_date]]), MONTH(orders[[#This Row],[order_date]]), 1)</f>
        <v>45231</v>
      </c>
      <c r="D4640" t="s">
        <v>2480</v>
      </c>
      <c r="E4640" t="s">
        <v>691</v>
      </c>
      <c r="F4640" t="str">
        <f>VLOOKUP(orders[[#This Row],[product_id]],Products!A:C,3,0)</f>
        <v>Appliances</v>
      </c>
      <c r="G4640">
        <v>3</v>
      </c>
      <c r="H4640" s="6">
        <v>0.11536749121531152</v>
      </c>
      <c r="I4640" s="2">
        <f>VLOOKUP($E4640,
Products!$A$1:$F$201,MATCH(Orders!I$1,Products!$A$1:$F$1,0),0)</f>
        <v>2337.6024778940591</v>
      </c>
      <c r="J4640" s="2">
        <f>VLOOKUP($E4640,
Products!$A$1:$F$201,MATCH(Orders!J$1,Products!$A$1:$F$1,0),0)</f>
        <v>1616.9957885138581</v>
      </c>
    </row>
    <row r="4641" spans="1:10">
      <c r="A4641">
        <v>4640</v>
      </c>
      <c r="B4641" s="4">
        <v>45451</v>
      </c>
      <c r="C4641" s="10">
        <f>DATE(YEAR(orders[[#This Row],[order_date]]), MONTH(orders[[#This Row],[order_date]]), 1)</f>
        <v>45444</v>
      </c>
      <c r="D4641" t="s">
        <v>4610</v>
      </c>
      <c r="E4641" t="s">
        <v>663</v>
      </c>
      <c r="F4641" t="str">
        <f>VLOOKUP(orders[[#This Row],[product_id]],Products!A:C,3,0)</f>
        <v>Electronics</v>
      </c>
      <c r="G4641">
        <v>3</v>
      </c>
      <c r="H4641" s="6">
        <v>0.21529127605976148</v>
      </c>
      <c r="I4641" s="2">
        <f>VLOOKUP($E4641,
Products!$A$1:$F$201,MATCH(Orders!I$1,Products!$A$1:$F$1,0),0)</f>
        <v>12863.39473364416</v>
      </c>
      <c r="J4641" s="2">
        <f>VLOOKUP($E4641,
Products!$A$1:$F$201,MATCH(Orders!J$1,Products!$A$1:$F$1,0),0)</f>
        <v>9312.9321574947517</v>
      </c>
    </row>
    <row r="4642" spans="1:10">
      <c r="A4642">
        <v>4641</v>
      </c>
      <c r="B4642" s="4">
        <v>45831</v>
      </c>
      <c r="C4642" s="10">
        <f>DATE(YEAR(orders[[#This Row],[order_date]]), MONTH(orders[[#This Row],[order_date]]), 1)</f>
        <v>45809</v>
      </c>
      <c r="D4642" t="s">
        <v>3885</v>
      </c>
      <c r="E4642" t="s">
        <v>638</v>
      </c>
      <c r="F4642" t="str">
        <f>VLOOKUP(orders[[#This Row],[product_id]],Products!A:C,3,0)</f>
        <v>Electronics</v>
      </c>
      <c r="G4642">
        <v>2</v>
      </c>
      <c r="H4642" s="6">
        <v>0.14264972467002718</v>
      </c>
      <c r="I4642" s="2">
        <f>VLOOKUP($E4642,
Products!$A$1:$F$201,MATCH(Orders!I$1,Products!$A$1:$F$1,0),0)</f>
        <v>11118.17778596276</v>
      </c>
      <c r="J4642" s="2">
        <f>VLOOKUP($E4642,
Products!$A$1:$F$201,MATCH(Orders!J$1,Products!$A$1:$F$1,0),0)</f>
        <v>7887.697719413397</v>
      </c>
    </row>
    <row r="4643" spans="1:10">
      <c r="A4643">
        <v>4642</v>
      </c>
      <c r="B4643" s="4">
        <v>45950</v>
      </c>
      <c r="C4643" s="10">
        <f>DATE(YEAR(orders[[#This Row],[order_date]]), MONTH(orders[[#This Row],[order_date]]), 1)</f>
        <v>45931</v>
      </c>
      <c r="D4643" t="s">
        <v>4487</v>
      </c>
      <c r="E4643" t="s">
        <v>513</v>
      </c>
      <c r="F4643" t="str">
        <f>VLOOKUP(orders[[#This Row],[product_id]],Products!A:C,3,0)</f>
        <v>Electronics</v>
      </c>
      <c r="G4643">
        <v>1</v>
      </c>
      <c r="H4643" s="6">
        <v>0.21412890071750673</v>
      </c>
      <c r="I4643" s="2">
        <f>VLOOKUP($E4643,
Products!$A$1:$F$201,MATCH(Orders!I$1,Products!$A$1:$F$1,0),0)</f>
        <v>2370.6748519187499</v>
      </c>
      <c r="J4643" s="2">
        <f>VLOOKUP($E4643,
Products!$A$1:$F$201,MATCH(Orders!J$1,Products!$A$1:$F$1,0),0)</f>
        <v>1742.1190905744229</v>
      </c>
    </row>
    <row r="4644" spans="1:10">
      <c r="A4644">
        <v>4643</v>
      </c>
      <c r="B4644" s="4">
        <v>45546</v>
      </c>
      <c r="C4644" s="10">
        <f>DATE(YEAR(orders[[#This Row],[order_date]]), MONTH(orders[[#This Row],[order_date]]), 1)</f>
        <v>45536</v>
      </c>
      <c r="D4644" t="s">
        <v>2626</v>
      </c>
      <c r="E4644" t="s">
        <v>542</v>
      </c>
      <c r="F4644" t="str">
        <f>VLOOKUP(orders[[#This Row],[product_id]],Products!A:C,3,0)</f>
        <v>Electronics</v>
      </c>
      <c r="G4644">
        <v>2</v>
      </c>
      <c r="H4644" s="6">
        <v>0.23844548662864223</v>
      </c>
      <c r="I4644" s="2">
        <f>VLOOKUP($E4644,
Products!$A$1:$F$201,MATCH(Orders!I$1,Products!$A$1:$F$1,0),0)</f>
        <v>29298.352838526029</v>
      </c>
      <c r="J4644" s="2">
        <f>VLOOKUP($E4644,
Products!$A$1:$F$201,MATCH(Orders!J$1,Products!$A$1:$F$1,0),0)</f>
        <v>19250.751682102291</v>
      </c>
    </row>
    <row r="4645" spans="1:10">
      <c r="A4645">
        <v>4644</v>
      </c>
      <c r="B4645" s="4">
        <v>45879</v>
      </c>
      <c r="C4645" s="10">
        <f>DATE(YEAR(orders[[#This Row],[order_date]]), MONTH(orders[[#This Row],[order_date]]), 1)</f>
        <v>45870</v>
      </c>
      <c r="D4645" t="s">
        <v>2967</v>
      </c>
      <c r="E4645" t="s">
        <v>552</v>
      </c>
      <c r="F4645" t="str">
        <f>VLOOKUP(orders[[#This Row],[product_id]],Products!A:C,3,0)</f>
        <v>Electronics</v>
      </c>
      <c r="G4645">
        <v>2</v>
      </c>
      <c r="H4645" s="6">
        <v>0.11693748935630191</v>
      </c>
      <c r="I4645" s="2">
        <f>VLOOKUP($E4645,
Products!$A$1:$F$201,MATCH(Orders!I$1,Products!$A$1:$F$1,0),0)</f>
        <v>20326.88586940234</v>
      </c>
      <c r="J4645" s="2">
        <f>VLOOKUP($E4645,
Products!$A$1:$F$201,MATCH(Orders!J$1,Products!$A$1:$F$1,0),0)</f>
        <v>14896.572579237891</v>
      </c>
    </row>
    <row r="4646" spans="1:10">
      <c r="A4646">
        <v>4645</v>
      </c>
      <c r="B4646" s="4">
        <v>45727</v>
      </c>
      <c r="C4646" s="10">
        <f>DATE(YEAR(orders[[#This Row],[order_date]]), MONTH(orders[[#This Row],[order_date]]), 1)</f>
        <v>45717</v>
      </c>
      <c r="D4646" t="s">
        <v>2228</v>
      </c>
      <c r="E4646" t="s">
        <v>605</v>
      </c>
      <c r="F4646" t="str">
        <f>VLOOKUP(orders[[#This Row],[product_id]],Products!A:C,3,0)</f>
        <v>Electronics</v>
      </c>
      <c r="G4646">
        <v>2</v>
      </c>
      <c r="H4646" s="6">
        <v>0.23703676693836256</v>
      </c>
      <c r="I4646" s="2">
        <f>VLOOKUP($E4646,
Products!$A$1:$F$201,MATCH(Orders!I$1,Products!$A$1:$F$1,0),0)</f>
        <v>2690.742909794456</v>
      </c>
      <c r="J4646" s="2">
        <f>VLOOKUP($E4646,
Products!$A$1:$F$201,MATCH(Orders!J$1,Products!$A$1:$F$1,0),0)</f>
        <v>2067.549626292313</v>
      </c>
    </row>
    <row r="4647" spans="1:10">
      <c r="A4647">
        <v>4646</v>
      </c>
      <c r="B4647" s="4">
        <v>45842</v>
      </c>
      <c r="C4647" s="10">
        <f>DATE(YEAR(orders[[#This Row],[order_date]]), MONTH(orders[[#This Row],[order_date]]), 1)</f>
        <v>45839</v>
      </c>
      <c r="D4647" t="s">
        <v>1463</v>
      </c>
      <c r="E4647" t="s">
        <v>594</v>
      </c>
      <c r="F4647" t="str">
        <f>VLOOKUP(orders[[#This Row],[product_id]],Products!A:C,3,0)</f>
        <v>Electronics</v>
      </c>
      <c r="G4647">
        <v>2</v>
      </c>
      <c r="H4647" s="6">
        <v>0.15402627810442981</v>
      </c>
      <c r="I4647" s="2">
        <f>VLOOKUP($E4647,
Products!$A$1:$F$201,MATCH(Orders!I$1,Products!$A$1:$F$1,0),0)</f>
        <v>19992.108086337241</v>
      </c>
      <c r="J4647" s="2">
        <f>VLOOKUP($E4647,
Products!$A$1:$F$201,MATCH(Orders!J$1,Products!$A$1:$F$1,0),0)</f>
        <v>14456.6967044005</v>
      </c>
    </row>
    <row r="4648" spans="1:10">
      <c r="A4648">
        <v>4647</v>
      </c>
      <c r="B4648" s="4">
        <v>45246</v>
      </c>
      <c r="C4648" s="10">
        <f>DATE(YEAR(orders[[#This Row],[order_date]]), MONTH(orders[[#This Row],[order_date]]), 1)</f>
        <v>45231</v>
      </c>
      <c r="D4648" t="s">
        <v>2126</v>
      </c>
      <c r="E4648" t="s">
        <v>678</v>
      </c>
      <c r="F4648" t="str">
        <f>VLOOKUP(orders[[#This Row],[product_id]],Products!A:C,3,0)</f>
        <v>Appliances</v>
      </c>
      <c r="G4648">
        <v>3</v>
      </c>
      <c r="H4648" s="6">
        <v>0.14350054457099853</v>
      </c>
      <c r="I4648" s="2">
        <f>VLOOKUP($E4648,
Products!$A$1:$F$201,MATCH(Orders!I$1,Products!$A$1:$F$1,0),0)</f>
        <v>24547.80463631255</v>
      </c>
      <c r="J4648" s="2">
        <f>VLOOKUP($E4648,
Products!$A$1:$F$201,MATCH(Orders!J$1,Products!$A$1:$F$1,0),0)</f>
        <v>16599.667533695861</v>
      </c>
    </row>
    <row r="4649" spans="1:10">
      <c r="A4649">
        <v>4648</v>
      </c>
      <c r="B4649" s="4">
        <v>45802</v>
      </c>
      <c r="C4649" s="10">
        <f>DATE(YEAR(orders[[#This Row],[order_date]]), MONTH(orders[[#This Row],[order_date]]), 1)</f>
        <v>45778</v>
      </c>
      <c r="D4649" t="s">
        <v>3303</v>
      </c>
      <c r="E4649" t="s">
        <v>638</v>
      </c>
      <c r="F4649" t="str">
        <f>VLOOKUP(orders[[#This Row],[product_id]],Products!A:C,3,0)</f>
        <v>Electronics</v>
      </c>
      <c r="G4649">
        <v>2</v>
      </c>
      <c r="H4649" s="6">
        <v>0.11686312496643432</v>
      </c>
      <c r="I4649" s="2">
        <f>VLOOKUP($E4649,
Products!$A$1:$F$201,MATCH(Orders!I$1,Products!$A$1:$F$1,0),0)</f>
        <v>11118.17778596276</v>
      </c>
      <c r="J4649" s="2">
        <f>VLOOKUP($E4649,
Products!$A$1:$F$201,MATCH(Orders!J$1,Products!$A$1:$F$1,0),0)</f>
        <v>7887.697719413397</v>
      </c>
    </row>
    <row r="4650" spans="1:10">
      <c r="A4650">
        <v>4649</v>
      </c>
      <c r="B4650" s="4">
        <v>45255</v>
      </c>
      <c r="C4650" s="10">
        <f>DATE(YEAR(orders[[#This Row],[order_date]]), MONTH(orders[[#This Row],[order_date]]), 1)</f>
        <v>45231</v>
      </c>
      <c r="D4650" t="s">
        <v>1202</v>
      </c>
      <c r="E4650" t="s">
        <v>696</v>
      </c>
      <c r="F4650" t="str">
        <f>VLOOKUP(orders[[#This Row],[product_id]],Products!A:C,3,0)</f>
        <v>Electronics</v>
      </c>
      <c r="G4650">
        <v>1</v>
      </c>
      <c r="H4650" s="6">
        <v>0.23272050270888439</v>
      </c>
      <c r="I4650" s="2">
        <f>VLOOKUP($E4650,
Products!$A$1:$F$201,MATCH(Orders!I$1,Products!$A$1:$F$1,0),0)</f>
        <v>2723.6534496184809</v>
      </c>
      <c r="J4650" s="2">
        <f>VLOOKUP($E4650,
Products!$A$1:$F$201,MATCH(Orders!J$1,Products!$A$1:$F$1,0),0)</f>
        <v>1872.4715951823</v>
      </c>
    </row>
    <row r="4651" spans="1:10">
      <c r="A4651">
        <v>4650</v>
      </c>
      <c r="B4651" s="4">
        <v>45679</v>
      </c>
      <c r="C4651" s="10">
        <f>DATE(YEAR(orders[[#This Row],[order_date]]), MONTH(orders[[#This Row],[order_date]]), 1)</f>
        <v>45658</v>
      </c>
      <c r="D4651" t="s">
        <v>2926</v>
      </c>
      <c r="E4651" t="s">
        <v>591</v>
      </c>
      <c r="F4651" t="str">
        <f>VLOOKUP(orders[[#This Row],[product_id]],Products!A:C,3,0)</f>
        <v>Appliances</v>
      </c>
      <c r="G4651">
        <v>1</v>
      </c>
      <c r="H4651" s="6">
        <v>0.1039812885619326</v>
      </c>
      <c r="I4651" s="2">
        <f>VLOOKUP($E4651,
Products!$A$1:$F$201,MATCH(Orders!I$1,Products!$A$1:$F$1,0),0)</f>
        <v>5828.0678031706884</v>
      </c>
      <c r="J4651" s="2">
        <f>VLOOKUP($E4651,
Products!$A$1:$F$201,MATCH(Orders!J$1,Products!$A$1:$F$1,0),0)</f>
        <v>3928.741316454903</v>
      </c>
    </row>
    <row r="4652" spans="1:10">
      <c r="A4652">
        <v>4651</v>
      </c>
      <c r="B4652" s="4">
        <v>45583</v>
      </c>
      <c r="C4652" s="10">
        <f>DATE(YEAR(orders[[#This Row],[order_date]]), MONTH(orders[[#This Row],[order_date]]), 1)</f>
        <v>45566</v>
      </c>
      <c r="D4652" t="s">
        <v>810</v>
      </c>
      <c r="E4652" t="s">
        <v>680</v>
      </c>
      <c r="F4652" t="str">
        <f>VLOOKUP(orders[[#This Row],[product_id]],Products!A:C,3,0)</f>
        <v>Electronics</v>
      </c>
      <c r="G4652">
        <v>1</v>
      </c>
      <c r="H4652" s="6">
        <v>0.23430575940352677</v>
      </c>
      <c r="I4652" s="2">
        <f>VLOOKUP($E4652,
Products!$A$1:$F$201,MATCH(Orders!I$1,Products!$A$1:$F$1,0),0)</f>
        <v>31627.348891742429</v>
      </c>
      <c r="J4652" s="2">
        <f>VLOOKUP($E4652,
Products!$A$1:$F$201,MATCH(Orders!J$1,Products!$A$1:$F$1,0),0)</f>
        <v>23219.930812036979</v>
      </c>
    </row>
    <row r="4653" spans="1:10">
      <c r="A4653">
        <v>4652</v>
      </c>
      <c r="B4653" s="4">
        <v>45964</v>
      </c>
      <c r="C4653" s="10">
        <f>DATE(YEAR(orders[[#This Row],[order_date]]), MONTH(orders[[#This Row],[order_date]]), 1)</f>
        <v>45962</v>
      </c>
      <c r="D4653" t="s">
        <v>4329</v>
      </c>
      <c r="E4653" t="s">
        <v>530</v>
      </c>
      <c r="F4653" t="str">
        <f>VLOOKUP(orders[[#This Row],[product_id]],Products!A:C,3,0)</f>
        <v>Electronics</v>
      </c>
      <c r="G4653">
        <v>1</v>
      </c>
      <c r="H4653" s="6">
        <v>0.16623063642488095</v>
      </c>
      <c r="I4653" s="2">
        <f>VLOOKUP($E4653,
Products!$A$1:$F$201,MATCH(Orders!I$1,Products!$A$1:$F$1,0),0)</f>
        <v>30520.607447067548</v>
      </c>
      <c r="J4653" s="2">
        <f>VLOOKUP($E4653,
Products!$A$1:$F$201,MATCH(Orders!J$1,Products!$A$1:$F$1,0),0)</f>
        <v>22328.317520226748</v>
      </c>
    </row>
    <row r="4654" spans="1:10">
      <c r="A4654">
        <v>4653</v>
      </c>
      <c r="B4654" s="4">
        <v>44997</v>
      </c>
      <c r="C4654" s="10">
        <f>DATE(YEAR(orders[[#This Row],[order_date]]), MONTH(orders[[#This Row],[order_date]]), 1)</f>
        <v>44986</v>
      </c>
      <c r="D4654" t="s">
        <v>1184</v>
      </c>
      <c r="E4654" t="s">
        <v>631</v>
      </c>
      <c r="F4654" t="str">
        <f>VLOOKUP(orders[[#This Row],[product_id]],Products!A:C,3,0)</f>
        <v>Appliances</v>
      </c>
      <c r="G4654">
        <v>1</v>
      </c>
      <c r="H4654" s="6">
        <v>0.11410439664703008</v>
      </c>
      <c r="I4654" s="2">
        <f>VLOOKUP($E4654,
Products!$A$1:$F$201,MATCH(Orders!I$1,Products!$A$1:$F$1,0),0)</f>
        <v>5983.7308645702497</v>
      </c>
      <c r="J4654" s="2">
        <f>VLOOKUP($E4654,
Products!$A$1:$F$201,MATCH(Orders!J$1,Products!$A$1:$F$1,0),0)</f>
        <v>4205.6432936163774</v>
      </c>
    </row>
    <row r="4655" spans="1:10">
      <c r="A4655">
        <v>4654</v>
      </c>
      <c r="B4655" s="4">
        <v>45753</v>
      </c>
      <c r="C4655" s="10">
        <f>DATE(YEAR(orders[[#This Row],[order_date]]), MONTH(orders[[#This Row],[order_date]]), 1)</f>
        <v>45748</v>
      </c>
      <c r="D4655" t="s">
        <v>2128</v>
      </c>
      <c r="E4655" t="s">
        <v>683</v>
      </c>
      <c r="F4655" t="str">
        <f>VLOOKUP(orders[[#This Row],[product_id]],Products!A:C,3,0)</f>
        <v>Electronics</v>
      </c>
      <c r="G4655">
        <v>3</v>
      </c>
      <c r="H4655" s="6">
        <v>0.16102757183776686</v>
      </c>
      <c r="I4655" s="2">
        <f>VLOOKUP($E4655,
Products!$A$1:$F$201,MATCH(Orders!I$1,Products!$A$1:$F$1,0),0)</f>
        <v>30555.409096588959</v>
      </c>
      <c r="J4655" s="2">
        <f>VLOOKUP($E4655,
Products!$A$1:$F$201,MATCH(Orders!J$1,Products!$A$1:$F$1,0),0)</f>
        <v>20295.233857550291</v>
      </c>
    </row>
    <row r="4656" spans="1:10">
      <c r="A4656">
        <v>4655</v>
      </c>
      <c r="B4656" s="4">
        <v>45791</v>
      </c>
      <c r="C4656" s="10">
        <f>DATE(YEAR(orders[[#This Row],[order_date]]), MONTH(orders[[#This Row],[order_date]]), 1)</f>
        <v>45778</v>
      </c>
      <c r="D4656" t="s">
        <v>3187</v>
      </c>
      <c r="E4656" t="s">
        <v>678</v>
      </c>
      <c r="F4656" t="str">
        <f>VLOOKUP(orders[[#This Row],[product_id]],Products!A:C,3,0)</f>
        <v>Appliances</v>
      </c>
      <c r="G4656">
        <v>2</v>
      </c>
      <c r="H4656" s="6">
        <v>7.0388779184106923E-2</v>
      </c>
      <c r="I4656" s="2">
        <f>VLOOKUP($E4656,
Products!$A$1:$F$201,MATCH(Orders!I$1,Products!$A$1:$F$1,0),0)</f>
        <v>24547.80463631255</v>
      </c>
      <c r="J4656" s="2">
        <f>VLOOKUP($E4656,
Products!$A$1:$F$201,MATCH(Orders!J$1,Products!$A$1:$F$1,0),0)</f>
        <v>16599.667533695861</v>
      </c>
    </row>
    <row r="4657" spans="1:10">
      <c r="A4657">
        <v>4656</v>
      </c>
      <c r="B4657" s="4">
        <v>45854</v>
      </c>
      <c r="C4657" s="10">
        <f>DATE(YEAR(orders[[#This Row],[order_date]]), MONTH(orders[[#This Row],[order_date]]), 1)</f>
        <v>45839</v>
      </c>
      <c r="D4657" t="s">
        <v>3395</v>
      </c>
      <c r="E4657" t="s">
        <v>621</v>
      </c>
      <c r="F4657" t="str">
        <f>VLOOKUP(orders[[#This Row],[product_id]],Products!A:C,3,0)</f>
        <v>Electronics</v>
      </c>
      <c r="G4657">
        <v>2</v>
      </c>
      <c r="H4657" s="6">
        <v>0.15114107023348169</v>
      </c>
      <c r="I4657" s="2">
        <f>VLOOKUP($E4657,
Products!$A$1:$F$201,MATCH(Orders!I$1,Products!$A$1:$F$1,0),0)</f>
        <v>11784.05708818019</v>
      </c>
      <c r="J4657" s="2">
        <f>VLOOKUP($E4657,
Products!$A$1:$F$201,MATCH(Orders!J$1,Products!$A$1:$F$1,0),0)</f>
        <v>7779.8525757032758</v>
      </c>
    </row>
    <row r="4658" spans="1:10">
      <c r="A4658">
        <v>4657</v>
      </c>
      <c r="B4658" s="4">
        <v>45032</v>
      </c>
      <c r="C4658" s="10">
        <f>DATE(YEAR(orders[[#This Row],[order_date]]), MONTH(orders[[#This Row],[order_date]]), 1)</f>
        <v>45017</v>
      </c>
      <c r="D4658" t="s">
        <v>1398</v>
      </c>
      <c r="E4658" t="s">
        <v>625</v>
      </c>
      <c r="F4658" t="str">
        <f>VLOOKUP(orders[[#This Row],[product_id]],Products!A:C,3,0)</f>
        <v>Electronics</v>
      </c>
      <c r="G4658">
        <v>3</v>
      </c>
      <c r="H4658" s="6">
        <v>0.24976330428102714</v>
      </c>
      <c r="I4658" s="2">
        <f>VLOOKUP($E4658,
Products!$A$1:$F$201,MATCH(Orders!I$1,Products!$A$1:$F$1,0),0)</f>
        <v>11578.815958005471</v>
      </c>
      <c r="J4658" s="2">
        <f>VLOOKUP($E4658,
Products!$A$1:$F$201,MATCH(Orders!J$1,Products!$A$1:$F$1,0),0)</f>
        <v>7854.7306959992193</v>
      </c>
    </row>
    <row r="4659" spans="1:10">
      <c r="A4659">
        <v>4658</v>
      </c>
      <c r="B4659" s="4">
        <v>45696</v>
      </c>
      <c r="C4659" s="10">
        <f>DATE(YEAR(orders[[#This Row],[order_date]]), MONTH(orders[[#This Row],[order_date]]), 1)</f>
        <v>45689</v>
      </c>
      <c r="D4659" t="s">
        <v>3744</v>
      </c>
      <c r="E4659" t="s">
        <v>535</v>
      </c>
      <c r="F4659" t="str">
        <f>VLOOKUP(orders[[#This Row],[product_id]],Products!A:C,3,0)</f>
        <v>Appliances</v>
      </c>
      <c r="G4659">
        <v>2</v>
      </c>
      <c r="H4659" s="6">
        <v>0.13947537524420428</v>
      </c>
      <c r="I4659" s="2">
        <f>VLOOKUP($E4659,
Products!$A$1:$F$201,MATCH(Orders!I$1,Products!$A$1:$F$1,0),0)</f>
        <v>25188.460642954858</v>
      </c>
      <c r="J4659" s="2">
        <f>VLOOKUP($E4659,
Products!$A$1:$F$201,MATCH(Orders!J$1,Products!$A$1:$F$1,0),0)</f>
        <v>18873.341689191599</v>
      </c>
    </row>
    <row r="4660" spans="1:10">
      <c r="A4660">
        <v>4659</v>
      </c>
      <c r="B4660" s="4">
        <v>45819</v>
      </c>
      <c r="C4660" s="10">
        <f>DATE(YEAR(orders[[#This Row],[order_date]]), MONTH(orders[[#This Row],[order_date]]), 1)</f>
        <v>45809</v>
      </c>
      <c r="D4660" t="s">
        <v>3675</v>
      </c>
      <c r="E4660" t="s">
        <v>553</v>
      </c>
      <c r="F4660" t="str">
        <f>VLOOKUP(orders[[#This Row],[product_id]],Products!A:C,3,0)</f>
        <v>Electronics</v>
      </c>
      <c r="G4660">
        <v>3</v>
      </c>
      <c r="H4660" s="6">
        <v>0.15099979390197385</v>
      </c>
      <c r="I4660" s="2">
        <f>VLOOKUP($E4660,
Products!$A$1:$F$201,MATCH(Orders!I$1,Products!$A$1:$F$1,0),0)</f>
        <v>19089.562478947992</v>
      </c>
      <c r="J4660" s="2">
        <f>VLOOKUP($E4660,
Products!$A$1:$F$201,MATCH(Orders!J$1,Products!$A$1:$F$1,0),0)</f>
        <v>12552.840439332171</v>
      </c>
    </row>
    <row r="4661" spans="1:10">
      <c r="A4661">
        <v>4660</v>
      </c>
      <c r="B4661" s="4">
        <v>45122</v>
      </c>
      <c r="C4661" s="10">
        <f>DATE(YEAR(orders[[#This Row],[order_date]]), MONTH(orders[[#This Row],[order_date]]), 1)</f>
        <v>45108</v>
      </c>
      <c r="D4661" t="s">
        <v>899</v>
      </c>
      <c r="E4661" t="s">
        <v>684</v>
      </c>
      <c r="F4661" t="str">
        <f>VLOOKUP(orders[[#This Row],[product_id]],Products!A:C,3,0)</f>
        <v>Appliances</v>
      </c>
      <c r="G4661">
        <v>2</v>
      </c>
      <c r="H4661" s="6">
        <v>0.12608010431142833</v>
      </c>
      <c r="I4661" s="2">
        <f>VLOOKUP($E4661,
Products!$A$1:$F$201,MATCH(Orders!I$1,Products!$A$1:$F$1,0),0)</f>
        <v>2147.166688023286</v>
      </c>
      <c r="J4661" s="2">
        <f>VLOOKUP($E4661,
Products!$A$1:$F$201,MATCH(Orders!J$1,Products!$A$1:$F$1,0),0)</f>
        <v>1709.9619584723389</v>
      </c>
    </row>
    <row r="4662" spans="1:10">
      <c r="A4662">
        <v>4661</v>
      </c>
      <c r="B4662" s="4">
        <v>45071</v>
      </c>
      <c r="C4662" s="10">
        <f>DATE(YEAR(orders[[#This Row],[order_date]]), MONTH(orders[[#This Row],[order_date]]), 1)</f>
        <v>45047</v>
      </c>
      <c r="D4662" t="s">
        <v>3596</v>
      </c>
      <c r="E4662" t="s">
        <v>599</v>
      </c>
      <c r="F4662" t="str">
        <f>VLOOKUP(orders[[#This Row],[product_id]],Products!A:C,3,0)</f>
        <v>Electronics</v>
      </c>
      <c r="G4662">
        <v>3</v>
      </c>
      <c r="H4662" s="6">
        <v>0.16437031348951453</v>
      </c>
      <c r="I4662" s="2">
        <f>VLOOKUP($E4662,
Products!$A$1:$F$201,MATCH(Orders!I$1,Products!$A$1:$F$1,0),0)</f>
        <v>24019.70637428105</v>
      </c>
      <c r="J4662" s="2">
        <f>VLOOKUP($E4662,
Products!$A$1:$F$201,MATCH(Orders!J$1,Products!$A$1:$F$1,0),0)</f>
        <v>16602.559277417411</v>
      </c>
    </row>
    <row r="4663" spans="1:10">
      <c r="A4663">
        <v>4662</v>
      </c>
      <c r="B4663" s="4">
        <v>45397</v>
      </c>
      <c r="C4663" s="10">
        <f>DATE(YEAR(orders[[#This Row],[order_date]]), MONTH(orders[[#This Row],[order_date]]), 1)</f>
        <v>45383</v>
      </c>
      <c r="D4663" t="s">
        <v>3554</v>
      </c>
      <c r="E4663" t="s">
        <v>560</v>
      </c>
      <c r="F4663" t="str">
        <f>VLOOKUP(orders[[#This Row],[product_id]],Products!A:C,3,0)</f>
        <v>Appliances</v>
      </c>
      <c r="G4663">
        <v>3</v>
      </c>
      <c r="H4663" s="6">
        <v>0.11075503711762873</v>
      </c>
      <c r="I4663" s="2">
        <f>VLOOKUP($E4663,
Products!$A$1:$F$201,MATCH(Orders!I$1,Products!$A$1:$F$1,0),0)</f>
        <v>6334.2190560739964</v>
      </c>
      <c r="J4663" s="2">
        <f>VLOOKUP($E4663,
Products!$A$1:$F$201,MATCH(Orders!J$1,Products!$A$1:$F$1,0),0)</f>
        <v>4117.6239066206717</v>
      </c>
    </row>
    <row r="4664" spans="1:10">
      <c r="A4664">
        <v>4663</v>
      </c>
      <c r="B4664" s="4">
        <v>45142</v>
      </c>
      <c r="C4664" s="10">
        <f>DATE(YEAR(orders[[#This Row],[order_date]]), MONTH(orders[[#This Row],[order_date]]), 1)</f>
        <v>45139</v>
      </c>
      <c r="D4664" t="s">
        <v>2195</v>
      </c>
      <c r="E4664" t="s">
        <v>688</v>
      </c>
      <c r="F4664" t="str">
        <f>VLOOKUP(orders[[#This Row],[product_id]],Products!A:C,3,0)</f>
        <v>Appliances</v>
      </c>
      <c r="G4664">
        <v>2</v>
      </c>
      <c r="H4664" s="6">
        <v>0.13753228263233633</v>
      </c>
      <c r="I4664" s="2">
        <f>VLOOKUP($E4664,
Products!$A$1:$F$201,MATCH(Orders!I$1,Products!$A$1:$F$1,0),0)</f>
        <v>5983.6860426434141</v>
      </c>
      <c r="J4664" s="2">
        <f>VLOOKUP($E4664,
Products!$A$1:$F$201,MATCH(Orders!J$1,Products!$A$1:$F$1,0),0)</f>
        <v>3911.563059036529</v>
      </c>
    </row>
    <row r="4665" spans="1:10">
      <c r="A4665">
        <v>4664</v>
      </c>
      <c r="B4665" s="4">
        <v>45186</v>
      </c>
      <c r="C4665" s="10">
        <f>DATE(YEAR(orders[[#This Row],[order_date]]), MONTH(orders[[#This Row],[order_date]]), 1)</f>
        <v>45170</v>
      </c>
      <c r="D4665" t="s">
        <v>4118</v>
      </c>
      <c r="E4665" t="s">
        <v>551</v>
      </c>
      <c r="F4665" t="str">
        <f>VLOOKUP(orders[[#This Row],[product_id]],Products!A:C,3,0)</f>
        <v>Appliances</v>
      </c>
      <c r="G4665">
        <v>1</v>
      </c>
      <c r="H4665" s="6">
        <v>0.10897983784446351</v>
      </c>
      <c r="I4665" s="2">
        <f>VLOOKUP($E4665,
Products!$A$1:$F$201,MATCH(Orders!I$1,Products!$A$1:$F$1,0),0)</f>
        <v>5988.538916083141</v>
      </c>
      <c r="J4665" s="2">
        <f>VLOOKUP($E4665,
Products!$A$1:$F$201,MATCH(Orders!J$1,Products!$A$1:$F$1,0),0)</f>
        <v>4180.5955033056744</v>
      </c>
    </row>
    <row r="4666" spans="1:10">
      <c r="A4666">
        <v>4665</v>
      </c>
      <c r="B4666" s="4">
        <v>45860</v>
      </c>
      <c r="C4666" s="10">
        <f>DATE(YEAR(orders[[#This Row],[order_date]]), MONTH(orders[[#This Row],[order_date]]), 1)</f>
        <v>45839</v>
      </c>
      <c r="D4666" t="s">
        <v>764</v>
      </c>
      <c r="E4666" t="s">
        <v>536</v>
      </c>
      <c r="F4666" t="str">
        <f>VLOOKUP(orders[[#This Row],[product_id]],Products!A:C,3,0)</f>
        <v>Appliances</v>
      </c>
      <c r="G4666">
        <v>1</v>
      </c>
      <c r="H4666" s="6">
        <v>0.1215921051494816</v>
      </c>
      <c r="I4666" s="2">
        <f>VLOOKUP($E4666,
Products!$A$1:$F$201,MATCH(Orders!I$1,Products!$A$1:$F$1,0),0)</f>
        <v>25818.123603836499</v>
      </c>
      <c r="J4666" s="2">
        <f>VLOOKUP($E4666,
Products!$A$1:$F$201,MATCH(Orders!J$1,Products!$A$1:$F$1,0),0)</f>
        <v>18462.729442964981</v>
      </c>
    </row>
    <row r="4667" spans="1:10">
      <c r="A4667">
        <v>4666</v>
      </c>
      <c r="B4667" s="4">
        <v>45501</v>
      </c>
      <c r="C4667" s="10">
        <f>DATE(YEAR(orders[[#This Row],[order_date]]), MONTH(orders[[#This Row],[order_date]]), 1)</f>
        <v>45474</v>
      </c>
      <c r="D4667" t="s">
        <v>2592</v>
      </c>
      <c r="E4667" t="s">
        <v>667</v>
      </c>
      <c r="F4667" t="str">
        <f>VLOOKUP(orders[[#This Row],[product_id]],Products!A:C,3,0)</f>
        <v>Electronics</v>
      </c>
      <c r="G4667">
        <v>2</v>
      </c>
      <c r="H4667" s="6">
        <v>0.21093458220211872</v>
      </c>
      <c r="I4667" s="2">
        <f>VLOOKUP($E4667,
Products!$A$1:$F$201,MATCH(Orders!I$1,Products!$A$1:$F$1,0),0)</f>
        <v>2491.507056421975</v>
      </c>
      <c r="J4667" s="2">
        <f>VLOOKUP($E4667,
Products!$A$1:$F$201,MATCH(Orders!J$1,Products!$A$1:$F$1,0),0)</f>
        <v>1871.4408177277719</v>
      </c>
    </row>
    <row r="4668" spans="1:10">
      <c r="A4668">
        <v>4667</v>
      </c>
      <c r="B4668" s="4">
        <v>45211</v>
      </c>
      <c r="C4668" s="10">
        <f>DATE(YEAR(orders[[#This Row],[order_date]]), MONTH(orders[[#This Row],[order_date]]), 1)</f>
        <v>45200</v>
      </c>
      <c r="D4668" t="s">
        <v>4315</v>
      </c>
      <c r="E4668" t="s">
        <v>597</v>
      </c>
      <c r="F4668" t="str">
        <f>VLOOKUP(orders[[#This Row],[product_id]],Products!A:C,3,0)</f>
        <v>Appliances</v>
      </c>
      <c r="G4668">
        <v>3</v>
      </c>
      <c r="H4668" s="6">
        <v>5.695052232510401E-2</v>
      </c>
      <c r="I4668" s="2">
        <f>VLOOKUP($E4668,
Products!$A$1:$F$201,MATCH(Orders!I$1,Products!$A$1:$F$1,0),0)</f>
        <v>22545.827750919081</v>
      </c>
      <c r="J4668" s="2">
        <f>VLOOKUP($E4668,
Products!$A$1:$F$201,MATCH(Orders!J$1,Products!$A$1:$F$1,0),0)</f>
        <v>15091.172935360129</v>
      </c>
    </row>
    <row r="4669" spans="1:10">
      <c r="A4669">
        <v>4668</v>
      </c>
      <c r="B4669" s="4">
        <v>45410</v>
      </c>
      <c r="C4669" s="10">
        <f>DATE(YEAR(orders[[#This Row],[order_date]]), MONTH(orders[[#This Row],[order_date]]), 1)</f>
        <v>45383</v>
      </c>
      <c r="D4669" t="s">
        <v>1183</v>
      </c>
      <c r="E4669" t="s">
        <v>579</v>
      </c>
      <c r="F4669" t="str">
        <f>VLOOKUP(orders[[#This Row],[product_id]],Products!A:C,3,0)</f>
        <v>Appliances</v>
      </c>
      <c r="G4669">
        <v>1</v>
      </c>
      <c r="H4669" s="6">
        <v>6.128237187351334E-2</v>
      </c>
      <c r="I4669" s="2">
        <f>VLOOKUP($E4669,
Products!$A$1:$F$201,MATCH(Orders!I$1,Products!$A$1:$F$1,0),0)</f>
        <v>5919.3204980498322</v>
      </c>
      <c r="J4669" s="2">
        <f>VLOOKUP($E4669,
Products!$A$1:$F$201,MATCH(Orders!J$1,Products!$A$1:$F$1,0),0)</f>
        <v>3972.3071240281379</v>
      </c>
    </row>
    <row r="4670" spans="1:10">
      <c r="A4670">
        <v>4669</v>
      </c>
      <c r="B4670" s="4">
        <v>45298</v>
      </c>
      <c r="C4670" s="10">
        <f>DATE(YEAR(orders[[#This Row],[order_date]]), MONTH(orders[[#This Row],[order_date]]), 1)</f>
        <v>45292</v>
      </c>
      <c r="D4670" t="s">
        <v>1832</v>
      </c>
      <c r="E4670" t="s">
        <v>701</v>
      </c>
      <c r="F4670" t="str">
        <f>VLOOKUP(orders[[#This Row],[product_id]],Products!A:C,3,0)</f>
        <v>Electronics</v>
      </c>
      <c r="G4670">
        <v>2</v>
      </c>
      <c r="H4670" s="6">
        <v>0.20524062978144894</v>
      </c>
      <c r="I4670" s="2">
        <f>VLOOKUP($E4670,
Products!$A$1:$F$201,MATCH(Orders!I$1,Products!$A$1:$F$1,0),0)</f>
        <v>19562.35470664543</v>
      </c>
      <c r="J4670" s="2">
        <f>VLOOKUP($E4670,
Products!$A$1:$F$201,MATCH(Orders!J$1,Products!$A$1:$F$1,0),0)</f>
        <v>13782.49498098754</v>
      </c>
    </row>
    <row r="4671" spans="1:10">
      <c r="A4671">
        <v>4670</v>
      </c>
      <c r="B4671" s="4">
        <v>44996</v>
      </c>
      <c r="C4671" s="10">
        <f>DATE(YEAR(orders[[#This Row],[order_date]]), MONTH(orders[[#This Row],[order_date]]), 1)</f>
        <v>44986</v>
      </c>
      <c r="D4671" t="s">
        <v>3286</v>
      </c>
      <c r="E4671" t="s">
        <v>666</v>
      </c>
      <c r="F4671" t="str">
        <f>VLOOKUP(orders[[#This Row],[product_id]],Products!A:C,3,0)</f>
        <v>Electronics</v>
      </c>
      <c r="G4671">
        <v>1</v>
      </c>
      <c r="H4671" s="6">
        <v>0.18230238946629174</v>
      </c>
      <c r="I4671" s="2">
        <f>VLOOKUP($E4671,
Products!$A$1:$F$201,MATCH(Orders!I$1,Products!$A$1:$F$1,0),0)</f>
        <v>28450.587044878092</v>
      </c>
      <c r="J4671" s="2">
        <f>VLOOKUP($E4671,
Products!$A$1:$F$201,MATCH(Orders!J$1,Products!$A$1:$F$1,0),0)</f>
        <v>22337.584649075441</v>
      </c>
    </row>
    <row r="4672" spans="1:10">
      <c r="A4672">
        <v>4671</v>
      </c>
      <c r="B4672" s="4">
        <v>45305</v>
      </c>
      <c r="C4672" s="10">
        <f>DATE(YEAR(orders[[#This Row],[order_date]]), MONTH(orders[[#This Row],[order_date]]), 1)</f>
        <v>45292</v>
      </c>
      <c r="D4672" t="s">
        <v>2674</v>
      </c>
      <c r="E4672" t="s">
        <v>561</v>
      </c>
      <c r="F4672" t="str">
        <f>VLOOKUP(orders[[#This Row],[product_id]],Products!A:C,3,0)</f>
        <v>Appliances</v>
      </c>
      <c r="G4672">
        <v>2</v>
      </c>
      <c r="H4672" s="6">
        <v>5.2644834896039688E-2</v>
      </c>
      <c r="I4672" s="2">
        <f>VLOOKUP($E4672,
Products!$A$1:$F$201,MATCH(Orders!I$1,Products!$A$1:$F$1,0),0)</f>
        <v>23155.073093252329</v>
      </c>
      <c r="J4672" s="2">
        <f>VLOOKUP($E4672,
Products!$A$1:$F$201,MATCH(Orders!J$1,Products!$A$1:$F$1,0),0)</f>
        <v>17849.867849807979</v>
      </c>
    </row>
    <row r="4673" spans="1:10">
      <c r="A4673">
        <v>4672</v>
      </c>
      <c r="B4673" s="4">
        <v>45228</v>
      </c>
      <c r="C4673" s="10">
        <f>DATE(YEAR(orders[[#This Row],[order_date]]), MONTH(orders[[#This Row],[order_date]]), 1)</f>
        <v>45200</v>
      </c>
      <c r="D4673" t="s">
        <v>1297</v>
      </c>
      <c r="E4673" t="s">
        <v>691</v>
      </c>
      <c r="F4673" t="str">
        <f>VLOOKUP(orders[[#This Row],[product_id]],Products!A:C,3,0)</f>
        <v>Appliances</v>
      </c>
      <c r="G4673">
        <v>3</v>
      </c>
      <c r="H4673" s="6">
        <v>0.12726001796564462</v>
      </c>
      <c r="I4673" s="2">
        <f>VLOOKUP($E4673,
Products!$A$1:$F$201,MATCH(Orders!I$1,Products!$A$1:$F$1,0),0)</f>
        <v>2337.6024778940591</v>
      </c>
      <c r="J4673" s="2">
        <f>VLOOKUP($E4673,
Products!$A$1:$F$201,MATCH(Orders!J$1,Products!$A$1:$F$1,0),0)</f>
        <v>1616.9957885138581</v>
      </c>
    </row>
    <row r="4674" spans="1:10">
      <c r="A4674">
        <v>4673</v>
      </c>
      <c r="B4674" s="4">
        <v>45181</v>
      </c>
      <c r="C4674" s="10">
        <f>DATE(YEAR(orders[[#This Row],[order_date]]), MONTH(orders[[#This Row],[order_date]]), 1)</f>
        <v>45170</v>
      </c>
      <c r="D4674" t="s">
        <v>1544</v>
      </c>
      <c r="E4674" t="s">
        <v>627</v>
      </c>
      <c r="F4674" t="str">
        <f>VLOOKUP(orders[[#This Row],[product_id]],Products!A:C,3,0)</f>
        <v>Electronics</v>
      </c>
      <c r="G4674">
        <v>2</v>
      </c>
      <c r="H4674" s="6">
        <v>0.16624447939122003</v>
      </c>
      <c r="I4674" s="2">
        <f>VLOOKUP($E4674,
Products!$A$1:$F$201,MATCH(Orders!I$1,Products!$A$1:$F$1,0),0)</f>
        <v>21043.736386381101</v>
      </c>
      <c r="J4674" s="2">
        <f>VLOOKUP($E4674,
Products!$A$1:$F$201,MATCH(Orders!J$1,Products!$A$1:$F$1,0),0)</f>
        <v>14357.858783760659</v>
      </c>
    </row>
    <row r="4675" spans="1:10">
      <c r="A4675">
        <v>4674</v>
      </c>
      <c r="B4675" s="4">
        <v>45870</v>
      </c>
      <c r="C4675" s="10">
        <f>DATE(YEAR(orders[[#This Row],[order_date]]), MONTH(orders[[#This Row],[order_date]]), 1)</f>
        <v>45870</v>
      </c>
      <c r="D4675" t="s">
        <v>4488</v>
      </c>
      <c r="E4675" t="s">
        <v>562</v>
      </c>
      <c r="F4675" t="str">
        <f>VLOOKUP(orders[[#This Row],[product_id]],Products!A:C,3,0)</f>
        <v>Electronics</v>
      </c>
      <c r="G4675">
        <v>2</v>
      </c>
      <c r="H4675" s="6">
        <v>0.15141275852254604</v>
      </c>
      <c r="I4675" s="2">
        <f>VLOOKUP($E4675,
Products!$A$1:$F$201,MATCH(Orders!I$1,Products!$A$1:$F$1,0),0)</f>
        <v>2550.478597498749</v>
      </c>
      <c r="J4675" s="2">
        <f>VLOOKUP($E4675,
Products!$A$1:$F$201,MATCH(Orders!J$1,Products!$A$1:$F$1,0),0)</f>
        <v>1688.129752018375</v>
      </c>
    </row>
    <row r="4676" spans="1:10">
      <c r="A4676">
        <v>4675</v>
      </c>
      <c r="B4676" s="4">
        <v>45618</v>
      </c>
      <c r="C4676" s="10">
        <f>DATE(YEAR(orders[[#This Row],[order_date]]), MONTH(orders[[#This Row],[order_date]]), 1)</f>
        <v>45597</v>
      </c>
      <c r="D4676" t="s">
        <v>2051</v>
      </c>
      <c r="E4676" t="s">
        <v>522</v>
      </c>
      <c r="F4676" t="str">
        <f>VLOOKUP(orders[[#This Row],[product_id]],Products!A:C,3,0)</f>
        <v>Appliances</v>
      </c>
      <c r="G4676">
        <v>3</v>
      </c>
      <c r="H4676" s="6">
        <v>7.0115638427590929E-2</v>
      </c>
      <c r="I4676" s="2">
        <f>VLOOKUP($E4676,
Products!$A$1:$F$201,MATCH(Orders!I$1,Products!$A$1:$F$1,0),0)</f>
        <v>24966.707940261898</v>
      </c>
      <c r="J4676" s="2">
        <f>VLOOKUP($E4676,
Products!$A$1:$F$201,MATCH(Orders!J$1,Products!$A$1:$F$1,0),0)</f>
        <v>19868.70644165645</v>
      </c>
    </row>
    <row r="4677" spans="1:10">
      <c r="A4677">
        <v>4676</v>
      </c>
      <c r="B4677" s="4">
        <v>45760</v>
      </c>
      <c r="C4677" s="10">
        <f>DATE(YEAR(orders[[#This Row],[order_date]]), MONTH(orders[[#This Row],[order_date]]), 1)</f>
        <v>45748</v>
      </c>
      <c r="D4677" t="s">
        <v>1254</v>
      </c>
      <c r="E4677" t="s">
        <v>644</v>
      </c>
      <c r="F4677" t="str">
        <f>VLOOKUP(orders[[#This Row],[product_id]],Products!A:C,3,0)</f>
        <v>Appliances</v>
      </c>
      <c r="G4677">
        <v>2</v>
      </c>
      <c r="H4677" s="6">
        <v>6.7595811933165689E-2</v>
      </c>
      <c r="I4677" s="2">
        <f>VLOOKUP($E4677,
Products!$A$1:$F$201,MATCH(Orders!I$1,Products!$A$1:$F$1,0),0)</f>
        <v>2076.3860361463489</v>
      </c>
      <c r="J4677" s="2">
        <f>VLOOKUP($E4677,
Products!$A$1:$F$201,MATCH(Orders!J$1,Products!$A$1:$F$1,0),0)</f>
        <v>1496.280632568785</v>
      </c>
    </row>
    <row r="4678" spans="1:10">
      <c r="A4678">
        <v>4677</v>
      </c>
      <c r="B4678" s="4">
        <v>45643</v>
      </c>
      <c r="C4678" s="10">
        <f>DATE(YEAR(orders[[#This Row],[order_date]]), MONTH(orders[[#This Row],[order_date]]), 1)</f>
        <v>45627</v>
      </c>
      <c r="D4678" t="s">
        <v>3791</v>
      </c>
      <c r="E4678" t="s">
        <v>704</v>
      </c>
      <c r="F4678" t="str">
        <f>VLOOKUP(orders[[#This Row],[product_id]],Products!A:C,3,0)</f>
        <v>Electronics</v>
      </c>
      <c r="G4678">
        <v>2</v>
      </c>
      <c r="H4678" s="6">
        <v>0.1281183141558464</v>
      </c>
      <c r="I4678" s="2">
        <f>VLOOKUP($E4678,
Products!$A$1:$F$201,MATCH(Orders!I$1,Products!$A$1:$F$1,0),0)</f>
        <v>2453.3182634424861</v>
      </c>
      <c r="J4678" s="2">
        <f>VLOOKUP($E4678,
Products!$A$1:$F$201,MATCH(Orders!J$1,Products!$A$1:$F$1,0),0)</f>
        <v>1951.860511286576</v>
      </c>
    </row>
    <row r="4679" spans="1:10">
      <c r="A4679">
        <v>4678</v>
      </c>
      <c r="B4679" s="4">
        <v>45350</v>
      </c>
      <c r="C4679" s="10">
        <f>DATE(YEAR(orders[[#This Row],[order_date]]), MONTH(orders[[#This Row],[order_date]]), 1)</f>
        <v>45323</v>
      </c>
      <c r="D4679" t="s">
        <v>4233</v>
      </c>
      <c r="E4679" t="s">
        <v>522</v>
      </c>
      <c r="F4679" t="str">
        <f>VLOOKUP(orders[[#This Row],[product_id]],Products!A:C,3,0)</f>
        <v>Appliances</v>
      </c>
      <c r="G4679">
        <v>2</v>
      </c>
      <c r="H4679" s="6">
        <v>0.14215089984998522</v>
      </c>
      <c r="I4679" s="2">
        <f>VLOOKUP($E4679,
Products!$A$1:$F$201,MATCH(Orders!I$1,Products!$A$1:$F$1,0),0)</f>
        <v>24966.707940261898</v>
      </c>
      <c r="J4679" s="2">
        <f>VLOOKUP($E4679,
Products!$A$1:$F$201,MATCH(Orders!J$1,Products!$A$1:$F$1,0),0)</f>
        <v>19868.70644165645</v>
      </c>
    </row>
    <row r="4680" spans="1:10">
      <c r="A4680">
        <v>4679</v>
      </c>
      <c r="B4680" s="4">
        <v>45139</v>
      </c>
      <c r="C4680" s="10">
        <f>DATE(YEAR(orders[[#This Row],[order_date]]), MONTH(orders[[#This Row],[order_date]]), 1)</f>
        <v>45139</v>
      </c>
      <c r="D4680" t="s">
        <v>926</v>
      </c>
      <c r="E4680" t="s">
        <v>610</v>
      </c>
      <c r="F4680" t="str">
        <f>VLOOKUP(orders[[#This Row],[product_id]],Products!A:C,3,0)</f>
        <v>Appliances</v>
      </c>
      <c r="G4680">
        <v>1</v>
      </c>
      <c r="H4680" s="6">
        <v>7.3784594817819529E-2</v>
      </c>
      <c r="I4680" s="2">
        <f>VLOOKUP($E4680,
Products!$A$1:$F$201,MATCH(Orders!I$1,Products!$A$1:$F$1,0),0)</f>
        <v>23456.386855186989</v>
      </c>
      <c r="J4680" s="2">
        <f>VLOOKUP($E4680,
Products!$A$1:$F$201,MATCH(Orders!J$1,Products!$A$1:$F$1,0),0)</f>
        <v>16522.385271144129</v>
      </c>
    </row>
    <row r="4681" spans="1:10">
      <c r="A4681">
        <v>4680</v>
      </c>
      <c r="B4681" s="4">
        <v>45026</v>
      </c>
      <c r="C4681" s="10">
        <f>DATE(YEAR(orders[[#This Row],[order_date]]), MONTH(orders[[#This Row],[order_date]]), 1)</f>
        <v>45017</v>
      </c>
      <c r="D4681" t="s">
        <v>1581</v>
      </c>
      <c r="E4681" t="s">
        <v>643</v>
      </c>
      <c r="F4681" t="str">
        <f>VLOOKUP(orders[[#This Row],[product_id]],Products!A:C,3,0)</f>
        <v>Appliances</v>
      </c>
      <c r="G4681">
        <v>3</v>
      </c>
      <c r="H4681" s="6">
        <v>5.4852344552701993E-2</v>
      </c>
      <c r="I4681" s="2">
        <f>VLOOKUP($E4681,
Products!$A$1:$F$201,MATCH(Orders!I$1,Products!$A$1:$F$1,0),0)</f>
        <v>26269.068564891841</v>
      </c>
      <c r="J4681" s="2">
        <f>VLOOKUP($E4681,
Products!$A$1:$F$201,MATCH(Orders!J$1,Products!$A$1:$F$1,0),0)</f>
        <v>18867.564539756699</v>
      </c>
    </row>
    <row r="4682" spans="1:10">
      <c r="A4682">
        <v>4681</v>
      </c>
      <c r="B4682" s="4">
        <v>45234</v>
      </c>
      <c r="C4682" s="10">
        <f>DATE(YEAR(orders[[#This Row],[order_date]]), MONTH(orders[[#This Row],[order_date]]), 1)</f>
        <v>45231</v>
      </c>
      <c r="D4682" t="s">
        <v>4168</v>
      </c>
      <c r="E4682" t="s">
        <v>659</v>
      </c>
      <c r="F4682" t="str">
        <f>VLOOKUP(orders[[#This Row],[product_id]],Products!A:C,3,0)</f>
        <v>Appliances</v>
      </c>
      <c r="G4682">
        <v>1</v>
      </c>
      <c r="H4682" s="6">
        <v>0.13822454711360857</v>
      </c>
      <c r="I4682" s="2">
        <f>VLOOKUP($E4682,
Products!$A$1:$F$201,MATCH(Orders!I$1,Products!$A$1:$F$1,0),0)</f>
        <v>25646.095965041459</v>
      </c>
      <c r="J4682" s="2">
        <f>VLOOKUP($E4682,
Products!$A$1:$F$201,MATCH(Orders!J$1,Products!$A$1:$F$1,0),0)</f>
        <v>18749.646593308222</v>
      </c>
    </row>
    <row r="4683" spans="1:10">
      <c r="A4683">
        <v>4682</v>
      </c>
      <c r="B4683" s="4">
        <v>45604</v>
      </c>
      <c r="C4683" s="10">
        <f>DATE(YEAR(orders[[#This Row],[order_date]]), MONTH(orders[[#This Row],[order_date]]), 1)</f>
        <v>45597</v>
      </c>
      <c r="D4683" t="s">
        <v>3431</v>
      </c>
      <c r="E4683" t="s">
        <v>639</v>
      </c>
      <c r="F4683" t="str">
        <f>VLOOKUP(orders[[#This Row],[product_id]],Products!A:C,3,0)</f>
        <v>Appliances</v>
      </c>
      <c r="G4683">
        <v>1</v>
      </c>
      <c r="H4683" s="6">
        <v>9.3892077461130055E-2</v>
      </c>
      <c r="I4683" s="2">
        <f>VLOOKUP($E4683,
Products!$A$1:$F$201,MATCH(Orders!I$1,Products!$A$1:$F$1,0),0)</f>
        <v>2320.8560923599921</v>
      </c>
      <c r="J4683" s="2">
        <f>VLOOKUP($E4683,
Products!$A$1:$F$201,MATCH(Orders!J$1,Products!$A$1:$F$1,0),0)</f>
        <v>1750.110004830213</v>
      </c>
    </row>
    <row r="4684" spans="1:10">
      <c r="A4684">
        <v>4683</v>
      </c>
      <c r="B4684" s="4">
        <v>45401</v>
      </c>
      <c r="C4684" s="10">
        <f>DATE(YEAR(orders[[#This Row],[order_date]]), MONTH(orders[[#This Row],[order_date]]), 1)</f>
        <v>45383</v>
      </c>
      <c r="D4684" t="s">
        <v>1902</v>
      </c>
      <c r="E4684" t="s">
        <v>586</v>
      </c>
      <c r="F4684" t="str">
        <f>VLOOKUP(orders[[#This Row],[product_id]],Products!A:C,3,0)</f>
        <v>Appliances</v>
      </c>
      <c r="G4684">
        <v>2</v>
      </c>
      <c r="H4684" s="6">
        <v>0.11210555207259319</v>
      </c>
      <c r="I4684" s="2">
        <f>VLOOKUP($E4684,
Products!$A$1:$F$201,MATCH(Orders!I$1,Products!$A$1:$F$1,0),0)</f>
        <v>22928.971424497449</v>
      </c>
      <c r="J4684" s="2">
        <f>VLOOKUP($E4684,
Products!$A$1:$F$201,MATCH(Orders!J$1,Products!$A$1:$F$1,0),0)</f>
        <v>17801.356740692991</v>
      </c>
    </row>
    <row r="4685" spans="1:10">
      <c r="A4685">
        <v>4684</v>
      </c>
      <c r="B4685" s="4">
        <v>45038</v>
      </c>
      <c r="C4685" s="10">
        <f>DATE(YEAR(orders[[#This Row],[order_date]]), MONTH(orders[[#This Row],[order_date]]), 1)</f>
        <v>45017</v>
      </c>
      <c r="D4685" t="s">
        <v>3415</v>
      </c>
      <c r="E4685" t="s">
        <v>521</v>
      </c>
      <c r="F4685" t="str">
        <f>VLOOKUP(orders[[#This Row],[product_id]],Products!A:C,3,0)</f>
        <v>Electronics</v>
      </c>
      <c r="G4685">
        <v>3</v>
      </c>
      <c r="H4685" s="6">
        <v>0.21833809267619353</v>
      </c>
      <c r="I4685" s="2">
        <f>VLOOKUP($E4685,
Products!$A$1:$F$201,MATCH(Orders!I$1,Products!$A$1:$F$1,0),0)</f>
        <v>18373.691083837519</v>
      </c>
      <c r="J4685" s="2">
        <f>VLOOKUP($E4685,
Products!$A$1:$F$201,MATCH(Orders!J$1,Products!$A$1:$F$1,0),0)</f>
        <v>14409.80197321412</v>
      </c>
    </row>
    <row r="4686" spans="1:10">
      <c r="A4686">
        <v>4685</v>
      </c>
      <c r="B4686" s="4">
        <v>45109</v>
      </c>
      <c r="C4686" s="10">
        <f>DATE(YEAR(orders[[#This Row],[order_date]]), MONTH(orders[[#This Row],[order_date]]), 1)</f>
        <v>45108</v>
      </c>
      <c r="D4686" t="s">
        <v>3437</v>
      </c>
      <c r="E4686" t="s">
        <v>608</v>
      </c>
      <c r="F4686" t="str">
        <f>VLOOKUP(orders[[#This Row],[product_id]],Products!A:C,3,0)</f>
        <v>Electronics</v>
      </c>
      <c r="G4686">
        <v>1</v>
      </c>
      <c r="H4686" s="6">
        <v>0.20706367285480476</v>
      </c>
      <c r="I4686" s="2">
        <f>VLOOKUP($E4686,
Products!$A$1:$F$201,MATCH(Orders!I$1,Products!$A$1:$F$1,0),0)</f>
        <v>32509.710212279751</v>
      </c>
      <c r="J4686" s="2">
        <f>VLOOKUP($E4686,
Products!$A$1:$F$201,MATCH(Orders!J$1,Products!$A$1:$F$1,0),0)</f>
        <v>23699.228985408761</v>
      </c>
    </row>
    <row r="4687" spans="1:10">
      <c r="A4687">
        <v>4686</v>
      </c>
      <c r="B4687" s="4">
        <v>45523</v>
      </c>
      <c r="C4687" s="10">
        <f>DATE(YEAR(orders[[#This Row],[order_date]]), MONTH(orders[[#This Row],[order_date]]), 1)</f>
        <v>45505</v>
      </c>
      <c r="D4687" t="s">
        <v>3858</v>
      </c>
      <c r="E4687" t="s">
        <v>595</v>
      </c>
      <c r="F4687" t="str">
        <f>VLOOKUP(orders[[#This Row],[product_id]],Products!A:C,3,0)</f>
        <v>Electronics</v>
      </c>
      <c r="G4687">
        <v>2</v>
      </c>
      <c r="H4687" s="6">
        <v>0.15767951185364645</v>
      </c>
      <c r="I4687" s="2">
        <f>VLOOKUP($E4687,
Products!$A$1:$F$201,MATCH(Orders!I$1,Products!$A$1:$F$1,0),0)</f>
        <v>2368.316565735005</v>
      </c>
      <c r="J4687" s="2">
        <f>VLOOKUP($E4687,
Products!$A$1:$F$201,MATCH(Orders!J$1,Products!$A$1:$F$1,0),0)</f>
        <v>1668.7588573553539</v>
      </c>
    </row>
    <row r="4688" spans="1:10">
      <c r="A4688">
        <v>4687</v>
      </c>
      <c r="B4688" s="4">
        <v>45091</v>
      </c>
      <c r="C4688" s="10">
        <f>DATE(YEAR(orders[[#This Row],[order_date]]), MONTH(orders[[#This Row],[order_date]]), 1)</f>
        <v>45078</v>
      </c>
      <c r="D4688" t="s">
        <v>1041</v>
      </c>
      <c r="E4688" t="s">
        <v>509</v>
      </c>
      <c r="F4688" t="str">
        <f>VLOOKUP(orders[[#This Row],[product_id]],Products!A:C,3,0)</f>
        <v>Appliances</v>
      </c>
      <c r="G4688">
        <v>3</v>
      </c>
      <c r="H4688" s="6">
        <v>9.8009337190455806E-2</v>
      </c>
      <c r="I4688" s="2">
        <f>VLOOKUP($E4688,
Products!$A$1:$F$201,MATCH(Orders!I$1,Products!$A$1:$F$1,0),0)</f>
        <v>23898.369282732219</v>
      </c>
      <c r="J4688" s="2">
        <f>VLOOKUP($E4688,
Products!$A$1:$F$201,MATCH(Orders!J$1,Products!$A$1:$F$1,0),0)</f>
        <v>16491.822147524919</v>
      </c>
    </row>
    <row r="4689" spans="1:10">
      <c r="A4689">
        <v>4688</v>
      </c>
      <c r="B4689" s="4">
        <v>45741</v>
      </c>
      <c r="C4689" s="10">
        <f>DATE(YEAR(orders[[#This Row],[order_date]]), MONTH(orders[[#This Row],[order_date]]), 1)</f>
        <v>45717</v>
      </c>
      <c r="D4689" t="s">
        <v>930</v>
      </c>
      <c r="E4689" t="s">
        <v>567</v>
      </c>
      <c r="F4689" t="str">
        <f>VLOOKUP(orders[[#This Row],[product_id]],Products!A:C,3,0)</f>
        <v>Electronics</v>
      </c>
      <c r="G4689">
        <v>2</v>
      </c>
      <c r="H4689" s="6">
        <v>0.12129406358303224</v>
      </c>
      <c r="I4689" s="2">
        <f>VLOOKUP($E4689,
Products!$A$1:$F$201,MATCH(Orders!I$1,Products!$A$1:$F$1,0),0)</f>
        <v>17514.171240093368</v>
      </c>
      <c r="J4689" s="2">
        <f>VLOOKUP($E4689,
Products!$A$1:$F$201,MATCH(Orders!J$1,Products!$A$1:$F$1,0),0)</f>
        <v>12226.76247250809</v>
      </c>
    </row>
    <row r="4690" spans="1:10">
      <c r="A4690">
        <v>4689</v>
      </c>
      <c r="B4690" s="4">
        <v>45016</v>
      </c>
      <c r="C4690" s="10">
        <f>DATE(YEAR(orders[[#This Row],[order_date]]), MONTH(orders[[#This Row],[order_date]]), 1)</f>
        <v>44986</v>
      </c>
      <c r="D4690" t="s">
        <v>3624</v>
      </c>
      <c r="E4690" t="s">
        <v>697</v>
      </c>
      <c r="F4690" t="str">
        <f>VLOOKUP(orders[[#This Row],[product_id]],Products!A:C,3,0)</f>
        <v>Electronics</v>
      </c>
      <c r="G4690">
        <v>1</v>
      </c>
      <c r="H4690" s="6">
        <v>0.15377217451078642</v>
      </c>
      <c r="I4690" s="2">
        <f>VLOOKUP($E4690,
Products!$A$1:$F$201,MATCH(Orders!I$1,Products!$A$1:$F$1,0),0)</f>
        <v>17528.463836680221</v>
      </c>
      <c r="J4690" s="2">
        <f>VLOOKUP($E4690,
Products!$A$1:$F$201,MATCH(Orders!J$1,Products!$A$1:$F$1,0),0)</f>
        <v>11565.98358924177</v>
      </c>
    </row>
    <row r="4691" spans="1:10">
      <c r="A4691">
        <v>4690</v>
      </c>
      <c r="B4691" s="4">
        <v>45381</v>
      </c>
      <c r="C4691" s="10">
        <f>DATE(YEAR(orders[[#This Row],[order_date]]), MONTH(orders[[#This Row],[order_date]]), 1)</f>
        <v>45352</v>
      </c>
      <c r="D4691" t="s">
        <v>2788</v>
      </c>
      <c r="E4691" t="s">
        <v>561</v>
      </c>
      <c r="F4691" t="str">
        <f>VLOOKUP(orders[[#This Row],[product_id]],Products!A:C,3,0)</f>
        <v>Appliances</v>
      </c>
      <c r="G4691">
        <v>1</v>
      </c>
      <c r="H4691" s="6">
        <v>0.13897904735778119</v>
      </c>
      <c r="I4691" s="2">
        <f>VLOOKUP($E4691,
Products!$A$1:$F$201,MATCH(Orders!I$1,Products!$A$1:$F$1,0),0)</f>
        <v>23155.073093252329</v>
      </c>
      <c r="J4691" s="2">
        <f>VLOOKUP($E4691,
Products!$A$1:$F$201,MATCH(Orders!J$1,Products!$A$1:$F$1,0),0)</f>
        <v>17849.867849807979</v>
      </c>
    </row>
    <row r="4692" spans="1:10">
      <c r="A4692">
        <v>4691</v>
      </c>
      <c r="B4692" s="4">
        <v>45164</v>
      </c>
      <c r="C4692" s="10">
        <f>DATE(YEAR(orders[[#This Row],[order_date]]), MONTH(orders[[#This Row],[order_date]]), 1)</f>
        <v>45139</v>
      </c>
      <c r="D4692" t="s">
        <v>4647</v>
      </c>
      <c r="E4692" t="s">
        <v>656</v>
      </c>
      <c r="F4692" t="str">
        <f>VLOOKUP(orders[[#This Row],[product_id]],Products!A:C,3,0)</f>
        <v>Electronics</v>
      </c>
      <c r="G4692">
        <v>2</v>
      </c>
      <c r="H4692" s="6">
        <v>0.23094661578648384</v>
      </c>
      <c r="I4692" s="2">
        <f>VLOOKUP($E4692,
Products!$A$1:$F$201,MATCH(Orders!I$1,Products!$A$1:$F$1,0),0)</f>
        <v>30485.811519789549</v>
      </c>
      <c r="J4692" s="2">
        <f>VLOOKUP($E4692,
Products!$A$1:$F$201,MATCH(Orders!J$1,Products!$A$1:$F$1,0),0)</f>
        <v>23818.70129930825</v>
      </c>
    </row>
    <row r="4693" spans="1:10">
      <c r="A4693">
        <v>4692</v>
      </c>
      <c r="B4693" s="4">
        <v>45460</v>
      </c>
      <c r="C4693" s="10">
        <f>DATE(YEAR(orders[[#This Row],[order_date]]), MONTH(orders[[#This Row],[order_date]]), 1)</f>
        <v>45444</v>
      </c>
      <c r="D4693" t="s">
        <v>893</v>
      </c>
      <c r="E4693" t="s">
        <v>538</v>
      </c>
      <c r="F4693" t="str">
        <f>VLOOKUP(orders[[#This Row],[product_id]],Products!A:C,3,0)</f>
        <v>Electronics</v>
      </c>
      <c r="G4693">
        <v>3</v>
      </c>
      <c r="H4693" s="6">
        <v>0.14838695653988235</v>
      </c>
      <c r="I4693" s="2">
        <f>VLOOKUP($E4693,
Products!$A$1:$F$201,MATCH(Orders!I$1,Products!$A$1:$F$1,0),0)</f>
        <v>29368.843697269542</v>
      </c>
      <c r="J4693" s="2">
        <f>VLOOKUP($E4693,
Products!$A$1:$F$201,MATCH(Orders!J$1,Products!$A$1:$F$1,0),0)</f>
        <v>23079.13344123889</v>
      </c>
    </row>
    <row r="4694" spans="1:10">
      <c r="A4694">
        <v>4693</v>
      </c>
      <c r="B4694" s="4">
        <v>45653</v>
      </c>
      <c r="C4694" s="10">
        <f>DATE(YEAR(orders[[#This Row],[order_date]]), MONTH(orders[[#This Row],[order_date]]), 1)</f>
        <v>45627</v>
      </c>
      <c r="D4694" t="s">
        <v>1953</v>
      </c>
      <c r="E4694" t="s">
        <v>536</v>
      </c>
      <c r="F4694" t="str">
        <f>VLOOKUP(orders[[#This Row],[product_id]],Products!A:C,3,0)</f>
        <v>Appliances</v>
      </c>
      <c r="G4694">
        <v>1</v>
      </c>
      <c r="H4694" s="6">
        <v>0.147970087161265</v>
      </c>
      <c r="I4694" s="2">
        <f>VLOOKUP($E4694,
Products!$A$1:$F$201,MATCH(Orders!I$1,Products!$A$1:$F$1,0),0)</f>
        <v>25818.123603836499</v>
      </c>
      <c r="J4694" s="2">
        <f>VLOOKUP($E4694,
Products!$A$1:$F$201,MATCH(Orders!J$1,Products!$A$1:$F$1,0),0)</f>
        <v>18462.729442964981</v>
      </c>
    </row>
    <row r="4695" spans="1:10">
      <c r="A4695">
        <v>4694</v>
      </c>
      <c r="B4695" s="4">
        <v>44984</v>
      </c>
      <c r="C4695" s="10">
        <f>DATE(YEAR(orders[[#This Row],[order_date]]), MONTH(orders[[#This Row],[order_date]]), 1)</f>
        <v>44958</v>
      </c>
      <c r="D4695" t="s">
        <v>3396</v>
      </c>
      <c r="E4695" t="s">
        <v>640</v>
      </c>
      <c r="F4695" t="str">
        <f>VLOOKUP(orders[[#This Row],[product_id]],Products!A:C,3,0)</f>
        <v>Electronics</v>
      </c>
      <c r="G4695">
        <v>2</v>
      </c>
      <c r="H4695" s="6">
        <v>0.10177604631896417</v>
      </c>
      <c r="I4695" s="2">
        <f>VLOOKUP($E4695,
Products!$A$1:$F$201,MATCH(Orders!I$1,Products!$A$1:$F$1,0),0)</f>
        <v>28588.897930669911</v>
      </c>
      <c r="J4695" s="2">
        <f>VLOOKUP($E4695,
Products!$A$1:$F$201,MATCH(Orders!J$1,Products!$A$1:$F$1,0),0)</f>
        <v>20681.16336734363</v>
      </c>
    </row>
    <row r="4696" spans="1:10">
      <c r="A4696">
        <v>4695</v>
      </c>
      <c r="B4696" s="4">
        <v>45468</v>
      </c>
      <c r="C4696" s="10">
        <f>DATE(YEAR(orders[[#This Row],[order_date]]), MONTH(orders[[#This Row],[order_date]]), 1)</f>
        <v>45444</v>
      </c>
      <c r="D4696" t="s">
        <v>4663</v>
      </c>
      <c r="E4696" t="s">
        <v>638</v>
      </c>
      <c r="F4696" t="str">
        <f>VLOOKUP(orders[[#This Row],[product_id]],Products!A:C,3,0)</f>
        <v>Electronics</v>
      </c>
      <c r="G4696">
        <v>2</v>
      </c>
      <c r="H4696" s="6">
        <v>0.15562622160841524</v>
      </c>
      <c r="I4696" s="2">
        <f>VLOOKUP($E4696,
Products!$A$1:$F$201,MATCH(Orders!I$1,Products!$A$1:$F$1,0),0)</f>
        <v>11118.17778596276</v>
      </c>
      <c r="J4696" s="2">
        <f>VLOOKUP($E4696,
Products!$A$1:$F$201,MATCH(Orders!J$1,Products!$A$1:$F$1,0),0)</f>
        <v>7887.697719413397</v>
      </c>
    </row>
    <row r="4697" spans="1:10">
      <c r="A4697">
        <v>4696</v>
      </c>
      <c r="B4697" s="4">
        <v>45948</v>
      </c>
      <c r="C4697" s="10">
        <f>DATE(YEAR(orders[[#This Row],[order_date]]), MONTH(orders[[#This Row],[order_date]]), 1)</f>
        <v>45931</v>
      </c>
      <c r="D4697" t="s">
        <v>1668</v>
      </c>
      <c r="E4697" t="s">
        <v>670</v>
      </c>
      <c r="F4697" t="str">
        <f>VLOOKUP(orders[[#This Row],[product_id]],Products!A:C,3,0)</f>
        <v>Electronics</v>
      </c>
      <c r="G4697">
        <v>3</v>
      </c>
      <c r="H4697" s="6">
        <v>0.14964083291677596</v>
      </c>
      <c r="I4697" s="2">
        <f>VLOOKUP($E4697,
Products!$A$1:$F$201,MATCH(Orders!I$1,Products!$A$1:$F$1,0),0)</f>
        <v>2624.8628733917722</v>
      </c>
      <c r="J4697" s="2">
        <f>VLOOKUP($E4697,
Products!$A$1:$F$201,MATCH(Orders!J$1,Products!$A$1:$F$1,0),0)</f>
        <v>1944.041928611671</v>
      </c>
    </row>
    <row r="4698" spans="1:10">
      <c r="A4698">
        <v>4697</v>
      </c>
      <c r="B4698" s="4">
        <v>45544</v>
      </c>
      <c r="C4698" s="10">
        <f>DATE(YEAR(orders[[#This Row],[order_date]]), MONTH(orders[[#This Row],[order_date]]), 1)</f>
        <v>45536</v>
      </c>
      <c r="D4698" t="s">
        <v>3721</v>
      </c>
      <c r="E4698" t="s">
        <v>506</v>
      </c>
      <c r="F4698" t="str">
        <f>VLOOKUP(orders[[#This Row],[product_id]],Products!A:C,3,0)</f>
        <v>Electronics</v>
      </c>
      <c r="G4698">
        <v>1</v>
      </c>
      <c r="H4698" s="6">
        <v>0.22636948292379372</v>
      </c>
      <c r="I4698" s="2">
        <f>VLOOKUP($E4698,
Products!$A$1:$F$201,MATCH(Orders!I$1,Products!$A$1:$F$1,0),0)</f>
        <v>2354.115904304108</v>
      </c>
      <c r="J4698" s="2">
        <f>VLOOKUP($E4698,
Products!$A$1:$F$201,MATCH(Orders!J$1,Products!$A$1:$F$1,0),0)</f>
        <v>1810.784620830796</v>
      </c>
    </row>
    <row r="4699" spans="1:10">
      <c r="A4699">
        <v>4698</v>
      </c>
      <c r="B4699" s="4">
        <v>45328</v>
      </c>
      <c r="C4699" s="10">
        <f>DATE(YEAR(orders[[#This Row],[order_date]]), MONTH(orders[[#This Row],[order_date]]), 1)</f>
        <v>45323</v>
      </c>
      <c r="D4699" t="s">
        <v>1199</v>
      </c>
      <c r="E4699" t="s">
        <v>703</v>
      </c>
      <c r="F4699" t="str">
        <f>VLOOKUP(orders[[#This Row],[product_id]],Products!A:C,3,0)</f>
        <v>Appliances</v>
      </c>
      <c r="G4699">
        <v>1</v>
      </c>
      <c r="H4699" s="6">
        <v>0.12957802217640238</v>
      </c>
      <c r="I4699" s="2">
        <f>VLOOKUP($E4699,
Products!$A$1:$F$201,MATCH(Orders!I$1,Products!$A$1:$F$1,0),0)</f>
        <v>23763.82929975582</v>
      </c>
      <c r="J4699" s="2">
        <f>VLOOKUP($E4699,
Products!$A$1:$F$201,MATCH(Orders!J$1,Products!$A$1:$F$1,0),0)</f>
        <v>17833.36818447417</v>
      </c>
    </row>
    <row r="4700" spans="1:10">
      <c r="A4700">
        <v>4699</v>
      </c>
      <c r="B4700" s="4">
        <v>45932</v>
      </c>
      <c r="C4700" s="10">
        <f>DATE(YEAR(orders[[#This Row],[order_date]]), MONTH(orders[[#This Row],[order_date]]), 1)</f>
        <v>45931</v>
      </c>
      <c r="D4700" t="s">
        <v>2592</v>
      </c>
      <c r="E4700" t="s">
        <v>550</v>
      </c>
      <c r="F4700" t="str">
        <f>VLOOKUP(orders[[#This Row],[product_id]],Products!A:C,3,0)</f>
        <v>Electronics</v>
      </c>
      <c r="G4700">
        <v>1</v>
      </c>
      <c r="H4700" s="6">
        <v>0.10931698214612127</v>
      </c>
      <c r="I4700" s="2">
        <f>VLOOKUP($E4700,
Products!$A$1:$F$201,MATCH(Orders!I$1,Products!$A$1:$F$1,0),0)</f>
        <v>21928.70634496431</v>
      </c>
      <c r="J4700" s="2">
        <f>VLOOKUP($E4700,
Products!$A$1:$F$201,MATCH(Orders!J$1,Products!$A$1:$F$1,0),0)</f>
        <v>17227.037321653719</v>
      </c>
    </row>
    <row r="4701" spans="1:10">
      <c r="A4701">
        <v>4700</v>
      </c>
      <c r="B4701" s="4">
        <v>45768</v>
      </c>
      <c r="C4701" s="10">
        <f>DATE(YEAR(orders[[#This Row],[order_date]]), MONTH(orders[[#This Row],[order_date]]), 1)</f>
        <v>45748</v>
      </c>
      <c r="D4701" t="s">
        <v>1016</v>
      </c>
      <c r="E4701" t="s">
        <v>552</v>
      </c>
      <c r="F4701" t="str">
        <f>VLOOKUP(orders[[#This Row],[product_id]],Products!A:C,3,0)</f>
        <v>Electronics</v>
      </c>
      <c r="G4701">
        <v>1</v>
      </c>
      <c r="H4701" s="6">
        <v>0.16640522418102471</v>
      </c>
      <c r="I4701" s="2">
        <f>VLOOKUP($E4701,
Products!$A$1:$F$201,MATCH(Orders!I$1,Products!$A$1:$F$1,0),0)</f>
        <v>20326.88586940234</v>
      </c>
      <c r="J4701" s="2">
        <f>VLOOKUP($E4701,
Products!$A$1:$F$201,MATCH(Orders!J$1,Products!$A$1:$F$1,0),0)</f>
        <v>14896.572579237891</v>
      </c>
    </row>
    <row r="4702" spans="1:10">
      <c r="A4702">
        <v>4701</v>
      </c>
      <c r="B4702" s="4">
        <v>45765</v>
      </c>
      <c r="C4702" s="10">
        <f>DATE(YEAR(orders[[#This Row],[order_date]]), MONTH(orders[[#This Row],[order_date]]), 1)</f>
        <v>45748</v>
      </c>
      <c r="D4702" t="s">
        <v>3274</v>
      </c>
      <c r="E4702" t="s">
        <v>701</v>
      </c>
      <c r="F4702" t="str">
        <f>VLOOKUP(orders[[#This Row],[product_id]],Products!A:C,3,0)</f>
        <v>Electronics</v>
      </c>
      <c r="G4702">
        <v>3</v>
      </c>
      <c r="H4702" s="6">
        <v>0.16110841702146242</v>
      </c>
      <c r="I4702" s="2">
        <f>VLOOKUP($E4702,
Products!$A$1:$F$201,MATCH(Orders!I$1,Products!$A$1:$F$1,0),0)</f>
        <v>19562.35470664543</v>
      </c>
      <c r="J4702" s="2">
        <f>VLOOKUP($E4702,
Products!$A$1:$F$201,MATCH(Orders!J$1,Products!$A$1:$F$1,0),0)</f>
        <v>13782.49498098754</v>
      </c>
    </row>
    <row r="4703" spans="1:10">
      <c r="A4703">
        <v>4702</v>
      </c>
      <c r="B4703" s="4">
        <v>45445</v>
      </c>
      <c r="C4703" s="10">
        <f>DATE(YEAR(orders[[#This Row],[order_date]]), MONTH(orders[[#This Row],[order_date]]), 1)</f>
        <v>45444</v>
      </c>
      <c r="D4703" t="s">
        <v>2310</v>
      </c>
      <c r="E4703" t="s">
        <v>535</v>
      </c>
      <c r="F4703" t="str">
        <f>VLOOKUP(orders[[#This Row],[product_id]],Products!A:C,3,0)</f>
        <v>Appliances</v>
      </c>
      <c r="G4703">
        <v>1</v>
      </c>
      <c r="H4703" s="6">
        <v>8.701881512608671E-2</v>
      </c>
      <c r="I4703" s="2">
        <f>VLOOKUP($E4703,
Products!$A$1:$F$201,MATCH(Orders!I$1,Products!$A$1:$F$1,0),0)</f>
        <v>25188.460642954858</v>
      </c>
      <c r="J4703" s="2">
        <f>VLOOKUP($E4703,
Products!$A$1:$F$201,MATCH(Orders!J$1,Products!$A$1:$F$1,0),0)</f>
        <v>18873.341689191599</v>
      </c>
    </row>
    <row r="4704" spans="1:10">
      <c r="A4704">
        <v>4703</v>
      </c>
      <c r="B4704" s="4">
        <v>45123</v>
      </c>
      <c r="C4704" s="10">
        <f>DATE(YEAR(orders[[#This Row],[order_date]]), MONTH(orders[[#This Row],[order_date]]), 1)</f>
        <v>45108</v>
      </c>
      <c r="D4704" t="s">
        <v>2269</v>
      </c>
      <c r="E4704" t="s">
        <v>586</v>
      </c>
      <c r="F4704" t="str">
        <f>VLOOKUP(orders[[#This Row],[product_id]],Products!A:C,3,0)</f>
        <v>Appliances</v>
      </c>
      <c r="G4704">
        <v>2</v>
      </c>
      <c r="H4704" s="6">
        <v>0.11946872580046573</v>
      </c>
      <c r="I4704" s="2">
        <f>VLOOKUP($E4704,
Products!$A$1:$F$201,MATCH(Orders!I$1,Products!$A$1:$F$1,0),0)</f>
        <v>22928.971424497449</v>
      </c>
      <c r="J4704" s="2">
        <f>VLOOKUP($E4704,
Products!$A$1:$F$201,MATCH(Orders!J$1,Products!$A$1:$F$1,0),0)</f>
        <v>17801.356740692991</v>
      </c>
    </row>
    <row r="4705" spans="1:10">
      <c r="A4705">
        <v>4704</v>
      </c>
      <c r="B4705" s="4">
        <v>44972</v>
      </c>
      <c r="C4705" s="10">
        <f>DATE(YEAR(orders[[#This Row],[order_date]]), MONTH(orders[[#This Row],[order_date]]), 1)</f>
        <v>44958</v>
      </c>
      <c r="D4705" t="s">
        <v>4688</v>
      </c>
      <c r="E4705" t="s">
        <v>693</v>
      </c>
      <c r="F4705" t="str">
        <f>VLOOKUP(orders[[#This Row],[product_id]],Products!A:C,3,0)</f>
        <v>Appliances</v>
      </c>
      <c r="G4705">
        <v>1</v>
      </c>
      <c r="H4705" s="6">
        <v>0.11438525971182015</v>
      </c>
      <c r="I4705" s="2">
        <f>VLOOKUP($E4705,
Products!$A$1:$F$201,MATCH(Orders!I$1,Products!$A$1:$F$1,0),0)</f>
        <v>2037.67513915007</v>
      </c>
      <c r="J4705" s="2">
        <f>VLOOKUP($E4705,
Products!$A$1:$F$201,MATCH(Orders!J$1,Products!$A$1:$F$1,0),0)</f>
        <v>1374.1566876520769</v>
      </c>
    </row>
    <row r="4706" spans="1:10">
      <c r="A4706">
        <v>4705</v>
      </c>
      <c r="B4706" s="4">
        <v>45456</v>
      </c>
      <c r="C4706" s="10">
        <f>DATE(YEAR(orders[[#This Row],[order_date]]), MONTH(orders[[#This Row],[order_date]]), 1)</f>
        <v>45444</v>
      </c>
      <c r="D4706" t="s">
        <v>1074</v>
      </c>
      <c r="E4706" t="s">
        <v>529</v>
      </c>
      <c r="F4706" t="str">
        <f>VLOOKUP(orders[[#This Row],[product_id]],Products!A:C,3,0)</f>
        <v>Electronics</v>
      </c>
      <c r="G4706">
        <v>1</v>
      </c>
      <c r="H4706" s="6">
        <v>0.17697717413502034</v>
      </c>
      <c r="I4706" s="2">
        <f>VLOOKUP($E4706,
Products!$A$1:$F$201,MATCH(Orders!I$1,Products!$A$1:$F$1,0),0)</f>
        <v>18308.801775351771</v>
      </c>
      <c r="J4706" s="2">
        <f>VLOOKUP($E4706,
Products!$A$1:$F$201,MATCH(Orders!J$1,Products!$A$1:$F$1,0),0)</f>
        <v>12027.24184831013</v>
      </c>
    </row>
    <row r="4707" spans="1:10">
      <c r="A4707">
        <v>4706</v>
      </c>
      <c r="B4707" s="4">
        <v>45926</v>
      </c>
      <c r="C4707" s="10">
        <f>DATE(YEAR(orders[[#This Row],[order_date]]), MONTH(orders[[#This Row],[order_date]]), 1)</f>
        <v>45901</v>
      </c>
      <c r="D4707" t="s">
        <v>4252</v>
      </c>
      <c r="E4707" t="s">
        <v>536</v>
      </c>
      <c r="F4707" t="str">
        <f>VLOOKUP(orders[[#This Row],[product_id]],Products!A:C,3,0)</f>
        <v>Appliances</v>
      </c>
      <c r="G4707">
        <v>2</v>
      </c>
      <c r="H4707" s="6">
        <v>0.12268126253487041</v>
      </c>
      <c r="I4707" s="2">
        <f>VLOOKUP($E4707,
Products!$A$1:$F$201,MATCH(Orders!I$1,Products!$A$1:$F$1,0),0)</f>
        <v>25818.123603836499</v>
      </c>
      <c r="J4707" s="2">
        <f>VLOOKUP($E4707,
Products!$A$1:$F$201,MATCH(Orders!J$1,Products!$A$1:$F$1,0),0)</f>
        <v>18462.729442964981</v>
      </c>
    </row>
    <row r="4708" spans="1:10">
      <c r="A4708">
        <v>4707</v>
      </c>
      <c r="B4708" s="4">
        <v>45702</v>
      </c>
      <c r="C4708" s="10">
        <f>DATE(YEAR(orders[[#This Row],[order_date]]), MONTH(orders[[#This Row],[order_date]]), 1)</f>
        <v>45689</v>
      </c>
      <c r="D4708" t="s">
        <v>1451</v>
      </c>
      <c r="E4708" t="s">
        <v>533</v>
      </c>
      <c r="F4708" t="str">
        <f>VLOOKUP(orders[[#This Row],[product_id]],Products!A:C,3,0)</f>
        <v>Electronics</v>
      </c>
      <c r="G4708">
        <v>1</v>
      </c>
      <c r="H4708" s="6">
        <v>0.10746209296275432</v>
      </c>
      <c r="I4708" s="2">
        <f>VLOOKUP($E4708,
Products!$A$1:$F$201,MATCH(Orders!I$1,Products!$A$1:$F$1,0),0)</f>
        <v>28589.802369332661</v>
      </c>
      <c r="J4708" s="2">
        <f>VLOOKUP($E4708,
Products!$A$1:$F$201,MATCH(Orders!J$1,Products!$A$1:$F$1,0),0)</f>
        <v>21212.93445492295</v>
      </c>
    </row>
    <row r="4709" spans="1:10">
      <c r="A4709">
        <v>4708</v>
      </c>
      <c r="B4709" s="4">
        <v>45000</v>
      </c>
      <c r="C4709" s="10">
        <f>DATE(YEAR(orders[[#This Row],[order_date]]), MONTH(orders[[#This Row],[order_date]]), 1)</f>
        <v>44986</v>
      </c>
      <c r="D4709" t="s">
        <v>2784</v>
      </c>
      <c r="E4709" t="s">
        <v>678</v>
      </c>
      <c r="F4709" t="str">
        <f>VLOOKUP(orders[[#This Row],[product_id]],Products!A:C,3,0)</f>
        <v>Appliances</v>
      </c>
      <c r="G4709">
        <v>2</v>
      </c>
      <c r="H4709" s="6">
        <v>0.11845397350517585</v>
      </c>
      <c r="I4709" s="2">
        <f>VLOOKUP($E4709,
Products!$A$1:$F$201,MATCH(Orders!I$1,Products!$A$1:$F$1,0),0)</f>
        <v>24547.80463631255</v>
      </c>
      <c r="J4709" s="2">
        <f>VLOOKUP($E4709,
Products!$A$1:$F$201,MATCH(Orders!J$1,Products!$A$1:$F$1,0),0)</f>
        <v>16599.667533695861</v>
      </c>
    </row>
    <row r="4710" spans="1:10">
      <c r="A4710">
        <v>4709</v>
      </c>
      <c r="B4710" s="4">
        <v>45261</v>
      </c>
      <c r="C4710" s="10">
        <f>DATE(YEAR(orders[[#This Row],[order_date]]), MONTH(orders[[#This Row],[order_date]]), 1)</f>
        <v>45261</v>
      </c>
      <c r="D4710" t="s">
        <v>4604</v>
      </c>
      <c r="E4710" t="s">
        <v>637</v>
      </c>
      <c r="F4710" t="str">
        <f>VLOOKUP(orders[[#This Row],[product_id]],Products!A:C,3,0)</f>
        <v>Electronics</v>
      </c>
      <c r="G4710">
        <v>2</v>
      </c>
      <c r="H4710" s="6">
        <v>0.15835207347125732</v>
      </c>
      <c r="I4710" s="2">
        <f>VLOOKUP($E4710,
Products!$A$1:$F$201,MATCH(Orders!I$1,Products!$A$1:$F$1,0),0)</f>
        <v>2722.8882486231741</v>
      </c>
      <c r="J4710" s="2">
        <f>VLOOKUP($E4710,
Products!$A$1:$F$201,MATCH(Orders!J$1,Products!$A$1:$F$1,0),0)</f>
        <v>2155.455197032014</v>
      </c>
    </row>
    <row r="4711" spans="1:10">
      <c r="A4711">
        <v>4710</v>
      </c>
      <c r="B4711" s="4">
        <v>45559</v>
      </c>
      <c r="C4711" s="10">
        <f>DATE(YEAR(orders[[#This Row],[order_date]]), MONTH(orders[[#This Row],[order_date]]), 1)</f>
        <v>45536</v>
      </c>
      <c r="D4711" t="s">
        <v>1961</v>
      </c>
      <c r="E4711" t="s">
        <v>694</v>
      </c>
      <c r="F4711" t="str">
        <f>VLOOKUP(orders[[#This Row],[product_id]],Products!A:C,3,0)</f>
        <v>Appliances</v>
      </c>
      <c r="G4711">
        <v>1</v>
      </c>
      <c r="H4711" s="6">
        <v>5.6211134790813008E-2</v>
      </c>
      <c r="I4711" s="2">
        <f>VLOOKUP($E4711,
Products!$A$1:$F$201,MATCH(Orders!I$1,Products!$A$1:$F$1,0),0)</f>
        <v>6319.3885218993337</v>
      </c>
      <c r="J4711" s="2">
        <f>VLOOKUP($E4711,
Products!$A$1:$F$201,MATCH(Orders!J$1,Products!$A$1:$F$1,0),0)</f>
        <v>4956.0125433870189</v>
      </c>
    </row>
    <row r="4712" spans="1:10">
      <c r="A4712">
        <v>4711</v>
      </c>
      <c r="B4712" s="4">
        <v>45614</v>
      </c>
      <c r="C4712" s="10">
        <f>DATE(YEAR(orders[[#This Row],[order_date]]), MONTH(orders[[#This Row],[order_date]]), 1)</f>
        <v>45597</v>
      </c>
      <c r="D4712" t="s">
        <v>4627</v>
      </c>
      <c r="E4712" t="s">
        <v>544</v>
      </c>
      <c r="F4712" t="str">
        <f>VLOOKUP(orders[[#This Row],[product_id]],Products!A:C,3,0)</f>
        <v>Electronics</v>
      </c>
      <c r="G4712">
        <v>3</v>
      </c>
      <c r="H4712" s="6">
        <v>0.22493754918623793</v>
      </c>
      <c r="I4712" s="2">
        <f>VLOOKUP($E4712,
Products!$A$1:$F$201,MATCH(Orders!I$1,Products!$A$1:$F$1,0),0)</f>
        <v>16273.22789477584</v>
      </c>
      <c r="J4712" s="2">
        <f>VLOOKUP($E4712,
Products!$A$1:$F$201,MATCH(Orders!J$1,Products!$A$1:$F$1,0),0)</f>
        <v>12683.607953986329</v>
      </c>
    </row>
    <row r="4713" spans="1:10">
      <c r="A4713">
        <v>4712</v>
      </c>
      <c r="B4713" s="4">
        <v>45501</v>
      </c>
      <c r="C4713" s="10">
        <f>DATE(YEAR(orders[[#This Row],[order_date]]), MONTH(orders[[#This Row],[order_date]]), 1)</f>
        <v>45474</v>
      </c>
      <c r="D4713" t="s">
        <v>1703</v>
      </c>
      <c r="E4713" t="s">
        <v>588</v>
      </c>
      <c r="F4713" t="str">
        <f>VLOOKUP(orders[[#This Row],[product_id]],Products!A:C,3,0)</f>
        <v>Electronics</v>
      </c>
      <c r="G4713">
        <v>2</v>
      </c>
      <c r="H4713" s="6">
        <v>0.15518291443064797</v>
      </c>
      <c r="I4713" s="2">
        <f>VLOOKUP($E4713,
Products!$A$1:$F$201,MATCH(Orders!I$1,Products!$A$1:$F$1,0),0)</f>
        <v>32539.342481911372</v>
      </c>
      <c r="J4713" s="2">
        <f>VLOOKUP($E4713,
Products!$A$1:$F$201,MATCH(Orders!J$1,Products!$A$1:$F$1,0),0)</f>
        <v>21531.252982830021</v>
      </c>
    </row>
    <row r="4714" spans="1:10">
      <c r="A4714">
        <v>4713</v>
      </c>
      <c r="B4714" s="4">
        <v>45222</v>
      </c>
      <c r="C4714" s="10">
        <f>DATE(YEAR(orders[[#This Row],[order_date]]), MONTH(orders[[#This Row],[order_date]]), 1)</f>
        <v>45200</v>
      </c>
      <c r="D4714" t="s">
        <v>1202</v>
      </c>
      <c r="E4714" t="s">
        <v>657</v>
      </c>
      <c r="F4714" t="str">
        <f>VLOOKUP(orders[[#This Row],[product_id]],Products!A:C,3,0)</f>
        <v>Appliances</v>
      </c>
      <c r="G4714">
        <v>1</v>
      </c>
      <c r="H4714" s="6">
        <v>6.9083682630473042E-2</v>
      </c>
      <c r="I4714" s="2">
        <f>VLOOKUP($E4714,
Products!$A$1:$F$201,MATCH(Orders!I$1,Products!$A$1:$F$1,0),0)</f>
        <v>6275.8669412443169</v>
      </c>
      <c r="J4714" s="2">
        <f>VLOOKUP($E4714,
Products!$A$1:$F$201,MATCH(Orders!J$1,Products!$A$1:$F$1,0),0)</f>
        <v>4742.5097602697688</v>
      </c>
    </row>
    <row r="4715" spans="1:10">
      <c r="A4715">
        <v>4714</v>
      </c>
      <c r="B4715" s="4">
        <v>45965</v>
      </c>
      <c r="C4715" s="10">
        <f>DATE(YEAR(orders[[#This Row],[order_date]]), MONTH(orders[[#This Row],[order_date]]), 1)</f>
        <v>45962</v>
      </c>
      <c r="D4715" t="s">
        <v>2295</v>
      </c>
      <c r="E4715" t="s">
        <v>576</v>
      </c>
      <c r="F4715" t="str">
        <f>VLOOKUP(orders[[#This Row],[product_id]],Products!A:C,3,0)</f>
        <v>Electronics</v>
      </c>
      <c r="G4715">
        <v>3</v>
      </c>
      <c r="H4715" s="6">
        <v>0.21283720333007042</v>
      </c>
      <c r="I4715" s="2">
        <f>VLOOKUP($E4715,
Products!$A$1:$F$201,MATCH(Orders!I$1,Products!$A$1:$F$1,0),0)</f>
        <v>12571.90922514794</v>
      </c>
      <c r="J4715" s="2">
        <f>VLOOKUP($E4715,
Products!$A$1:$F$201,MATCH(Orders!J$1,Products!$A$1:$F$1,0),0)</f>
        <v>9314.5536289888332</v>
      </c>
    </row>
    <row r="4716" spans="1:10">
      <c r="A4716">
        <v>4715</v>
      </c>
      <c r="B4716" s="4">
        <v>45404</v>
      </c>
      <c r="C4716" s="10">
        <f>DATE(YEAR(orders[[#This Row],[order_date]]), MONTH(orders[[#This Row],[order_date]]), 1)</f>
        <v>45383</v>
      </c>
      <c r="D4716" t="s">
        <v>1669</v>
      </c>
      <c r="E4716" t="s">
        <v>679</v>
      </c>
      <c r="F4716" t="str">
        <f>VLOOKUP(orders[[#This Row],[product_id]],Products!A:C,3,0)</f>
        <v>Appliances</v>
      </c>
      <c r="G4716">
        <v>3</v>
      </c>
      <c r="H4716" s="6">
        <v>5.1201310624406894E-2</v>
      </c>
      <c r="I4716" s="2">
        <f>VLOOKUP($E4716,
Products!$A$1:$F$201,MATCH(Orders!I$1,Products!$A$1:$F$1,0),0)</f>
        <v>6336.1008284819591</v>
      </c>
      <c r="J4716" s="2">
        <f>VLOOKUP($E4716,
Products!$A$1:$F$201,MATCH(Orders!J$1,Products!$A$1:$F$1,0),0)</f>
        <v>5056.6203893460352</v>
      </c>
    </row>
    <row r="4717" spans="1:10">
      <c r="A4717">
        <v>4716</v>
      </c>
      <c r="B4717" s="4">
        <v>45559</v>
      </c>
      <c r="C4717" s="10">
        <f>DATE(YEAR(orders[[#This Row],[order_date]]), MONTH(orders[[#This Row],[order_date]]), 1)</f>
        <v>45536</v>
      </c>
      <c r="D4717" t="s">
        <v>2710</v>
      </c>
      <c r="E4717" t="s">
        <v>686</v>
      </c>
      <c r="F4717" t="str">
        <f>VLOOKUP(orders[[#This Row],[product_id]],Products!A:C,3,0)</f>
        <v>Appliances</v>
      </c>
      <c r="G4717">
        <v>1</v>
      </c>
      <c r="H4717" s="6">
        <v>5.9500051012109589E-2</v>
      </c>
      <c r="I4717" s="2">
        <f>VLOOKUP($E4717,
Products!$A$1:$F$201,MATCH(Orders!I$1,Products!$A$1:$F$1,0),0)</f>
        <v>25525.356267188719</v>
      </c>
      <c r="J4717" s="2">
        <f>VLOOKUP($E4717,
Products!$A$1:$F$201,MATCH(Orders!J$1,Products!$A$1:$F$1,0),0)</f>
        <v>18214.15981099859</v>
      </c>
    </row>
    <row r="4718" spans="1:10">
      <c r="A4718">
        <v>4717</v>
      </c>
      <c r="B4718" s="4">
        <v>45245</v>
      </c>
      <c r="C4718" s="10">
        <f>DATE(YEAR(orders[[#This Row],[order_date]]), MONTH(orders[[#This Row],[order_date]]), 1)</f>
        <v>45231</v>
      </c>
      <c r="D4718" t="s">
        <v>1904</v>
      </c>
      <c r="E4718" t="s">
        <v>681</v>
      </c>
      <c r="F4718" t="str">
        <f>VLOOKUP(orders[[#This Row],[product_id]],Products!A:C,3,0)</f>
        <v>Appliances</v>
      </c>
      <c r="G4718">
        <v>3</v>
      </c>
      <c r="H4718" s="6">
        <v>5.8491361899918576E-2</v>
      </c>
      <c r="I4718" s="2">
        <f>VLOOKUP($E4718,
Products!$A$1:$F$201,MATCH(Orders!I$1,Products!$A$1:$F$1,0),0)</f>
        <v>2080.3641662770501</v>
      </c>
      <c r="J4718" s="2">
        <f>VLOOKUP($E4718,
Products!$A$1:$F$201,MATCH(Orders!J$1,Products!$A$1:$F$1,0),0)</f>
        <v>1566.754559891986</v>
      </c>
    </row>
    <row r="4719" spans="1:10">
      <c r="A4719">
        <v>4718</v>
      </c>
      <c r="B4719" s="4">
        <v>45405</v>
      </c>
      <c r="C4719" s="10">
        <f>DATE(YEAR(orders[[#This Row],[order_date]]), MONTH(orders[[#This Row],[order_date]]), 1)</f>
        <v>45383</v>
      </c>
      <c r="D4719" t="s">
        <v>3051</v>
      </c>
      <c r="E4719" t="s">
        <v>514</v>
      </c>
      <c r="F4719" t="str">
        <f>VLOOKUP(orders[[#This Row],[product_id]],Products!A:C,3,0)</f>
        <v>Electronics</v>
      </c>
      <c r="G4719">
        <v>1</v>
      </c>
      <c r="H4719" s="6">
        <v>0.14181570242136401</v>
      </c>
      <c r="I4719" s="2">
        <f>VLOOKUP($E4719,
Products!$A$1:$F$201,MATCH(Orders!I$1,Products!$A$1:$F$1,0),0)</f>
        <v>16482.730474054071</v>
      </c>
      <c r="J4719" s="2">
        <f>VLOOKUP($E4719,
Products!$A$1:$F$201,MATCH(Orders!J$1,Products!$A$1:$F$1,0),0)</f>
        <v>12480.81165565178</v>
      </c>
    </row>
    <row r="4720" spans="1:10">
      <c r="A4720">
        <v>4719</v>
      </c>
      <c r="B4720" s="4">
        <v>45294</v>
      </c>
      <c r="C4720" s="10">
        <f>DATE(YEAR(orders[[#This Row],[order_date]]), MONTH(orders[[#This Row],[order_date]]), 1)</f>
        <v>45292</v>
      </c>
      <c r="D4720" t="s">
        <v>2520</v>
      </c>
      <c r="E4720" t="s">
        <v>527</v>
      </c>
      <c r="F4720" t="str">
        <f>VLOOKUP(orders[[#This Row],[product_id]],Products!A:C,3,0)</f>
        <v>Appliances</v>
      </c>
      <c r="G4720">
        <v>2</v>
      </c>
      <c r="H4720" s="6">
        <v>5.4978325264701512E-2</v>
      </c>
      <c r="I4720" s="2">
        <f>VLOOKUP($E4720,
Products!$A$1:$F$201,MATCH(Orders!I$1,Products!$A$1:$F$1,0),0)</f>
        <v>25833.54427698228</v>
      </c>
      <c r="J4720" s="2">
        <f>VLOOKUP($E4720,
Products!$A$1:$F$201,MATCH(Orders!J$1,Products!$A$1:$F$1,0),0)</f>
        <v>16827.881451334611</v>
      </c>
    </row>
    <row r="4721" spans="1:10">
      <c r="A4721">
        <v>4720</v>
      </c>
      <c r="B4721" s="4">
        <v>45293</v>
      </c>
      <c r="C4721" s="10">
        <f>DATE(YEAR(orders[[#This Row],[order_date]]), MONTH(orders[[#This Row],[order_date]]), 1)</f>
        <v>45292</v>
      </c>
      <c r="D4721" t="s">
        <v>2094</v>
      </c>
      <c r="E4721" t="s">
        <v>632</v>
      </c>
      <c r="F4721" t="str">
        <f>VLOOKUP(orders[[#This Row],[product_id]],Products!A:C,3,0)</f>
        <v>Electronics</v>
      </c>
      <c r="G4721">
        <v>1</v>
      </c>
      <c r="H4721" s="6">
        <v>0.22190781027166445</v>
      </c>
      <c r="I4721" s="2">
        <f>VLOOKUP($E4721,
Products!$A$1:$F$201,MATCH(Orders!I$1,Products!$A$1:$F$1,0),0)</f>
        <v>23049.571773693999</v>
      </c>
      <c r="J4721" s="2">
        <f>VLOOKUP($E4721,
Products!$A$1:$F$201,MATCH(Orders!J$1,Products!$A$1:$F$1,0),0)</f>
        <v>15791.461375569639</v>
      </c>
    </row>
    <row r="4722" spans="1:10">
      <c r="A4722">
        <v>4721</v>
      </c>
      <c r="B4722" s="4">
        <v>45304</v>
      </c>
      <c r="C4722" s="10">
        <f>DATE(YEAR(orders[[#This Row],[order_date]]), MONTH(orders[[#This Row],[order_date]]), 1)</f>
        <v>45292</v>
      </c>
      <c r="D4722" t="s">
        <v>1815</v>
      </c>
      <c r="E4722" t="s">
        <v>507</v>
      </c>
      <c r="F4722" t="str">
        <f>VLOOKUP(orders[[#This Row],[product_id]],Products!A:C,3,0)</f>
        <v>Electronics</v>
      </c>
      <c r="G4722">
        <v>2</v>
      </c>
      <c r="H4722" s="6">
        <v>0.18294297858591577</v>
      </c>
      <c r="I4722" s="2">
        <f>VLOOKUP($E4722,
Products!$A$1:$F$201,MATCH(Orders!I$1,Products!$A$1:$F$1,0),0)</f>
        <v>28502.89768049858</v>
      </c>
      <c r="J4722" s="2">
        <f>VLOOKUP($E4722,
Products!$A$1:$F$201,MATCH(Orders!J$1,Products!$A$1:$F$1,0),0)</f>
        <v>20477.83623923226</v>
      </c>
    </row>
    <row r="4723" spans="1:10">
      <c r="A4723">
        <v>4722</v>
      </c>
      <c r="B4723" s="4">
        <v>45389</v>
      </c>
      <c r="C4723" s="10">
        <f>DATE(YEAR(orders[[#This Row],[order_date]]), MONTH(orders[[#This Row],[order_date]]), 1)</f>
        <v>45383</v>
      </c>
      <c r="D4723" t="s">
        <v>1282</v>
      </c>
      <c r="E4723" t="s">
        <v>596</v>
      </c>
      <c r="F4723" t="str">
        <f>VLOOKUP(orders[[#This Row],[product_id]],Products!A:C,3,0)</f>
        <v>Electronics</v>
      </c>
      <c r="G4723">
        <v>3</v>
      </c>
      <c r="H4723" s="6">
        <v>0.13013721895163891</v>
      </c>
      <c r="I4723" s="2">
        <f>VLOOKUP($E4723,
Products!$A$1:$F$201,MATCH(Orders!I$1,Products!$A$1:$F$1,0),0)</f>
        <v>12935.39757670891</v>
      </c>
      <c r="J4723" s="2">
        <f>VLOOKUP($E4723,
Products!$A$1:$F$201,MATCH(Orders!J$1,Products!$A$1:$F$1,0),0)</f>
        <v>9648.6160598594815</v>
      </c>
    </row>
    <row r="4724" spans="1:10">
      <c r="A4724">
        <v>4723</v>
      </c>
      <c r="B4724" s="4">
        <v>44939</v>
      </c>
      <c r="C4724" s="10">
        <f>DATE(YEAR(orders[[#This Row],[order_date]]), MONTH(orders[[#This Row],[order_date]]), 1)</f>
        <v>44927</v>
      </c>
      <c r="D4724" t="s">
        <v>3866</v>
      </c>
      <c r="E4724" t="s">
        <v>521</v>
      </c>
      <c r="F4724" t="str">
        <f>VLOOKUP(orders[[#This Row],[product_id]],Products!A:C,3,0)</f>
        <v>Electronics</v>
      </c>
      <c r="G4724">
        <v>1</v>
      </c>
      <c r="H4724" s="6">
        <v>0.11437440579637122</v>
      </c>
      <c r="I4724" s="2">
        <f>VLOOKUP($E4724,
Products!$A$1:$F$201,MATCH(Orders!I$1,Products!$A$1:$F$1,0),0)</f>
        <v>18373.691083837519</v>
      </c>
      <c r="J4724" s="2">
        <f>VLOOKUP($E4724,
Products!$A$1:$F$201,MATCH(Orders!J$1,Products!$A$1:$F$1,0),0)</f>
        <v>14409.80197321412</v>
      </c>
    </row>
    <row r="4725" spans="1:10">
      <c r="A4725">
        <v>4724</v>
      </c>
      <c r="B4725" s="4">
        <v>45462</v>
      </c>
      <c r="C4725" s="10">
        <f>DATE(YEAR(orders[[#This Row],[order_date]]), MONTH(orders[[#This Row],[order_date]]), 1)</f>
        <v>45444</v>
      </c>
      <c r="D4725" t="s">
        <v>759</v>
      </c>
      <c r="E4725" t="s">
        <v>510</v>
      </c>
      <c r="F4725" t="str">
        <f>VLOOKUP(orders[[#This Row],[product_id]],Products!A:C,3,0)</f>
        <v>Appliances</v>
      </c>
      <c r="G4725">
        <v>3</v>
      </c>
      <c r="H4725" s="6">
        <v>0.11910337002493265</v>
      </c>
      <c r="I4725" s="2">
        <f>VLOOKUP($E4725,
Products!$A$1:$F$201,MATCH(Orders!I$1,Products!$A$1:$F$1,0),0)</f>
        <v>23457.606610250739</v>
      </c>
      <c r="J4725" s="2">
        <f>VLOOKUP($E4725,
Products!$A$1:$F$201,MATCH(Orders!J$1,Products!$A$1:$F$1,0),0)</f>
        <v>17038.831523124281</v>
      </c>
    </row>
    <row r="4726" spans="1:10">
      <c r="A4726">
        <v>4725</v>
      </c>
      <c r="B4726" s="4">
        <v>45196</v>
      </c>
      <c r="C4726" s="10">
        <f>DATE(YEAR(orders[[#This Row],[order_date]]), MONTH(orders[[#This Row],[order_date]]), 1)</f>
        <v>45170</v>
      </c>
      <c r="D4726" t="s">
        <v>4407</v>
      </c>
      <c r="E4726" t="s">
        <v>645</v>
      </c>
      <c r="F4726" t="str">
        <f>VLOOKUP(orders[[#This Row],[product_id]],Products!A:C,3,0)</f>
        <v>Electronics</v>
      </c>
      <c r="G4726">
        <v>1</v>
      </c>
      <c r="H4726" s="6">
        <v>0.19994746916979708</v>
      </c>
      <c r="I4726" s="2">
        <f>VLOOKUP($E4726,
Products!$A$1:$F$201,MATCH(Orders!I$1,Products!$A$1:$F$1,0),0)</f>
        <v>29658.239859810968</v>
      </c>
      <c r="J4726" s="2">
        <f>VLOOKUP($E4726,
Products!$A$1:$F$201,MATCH(Orders!J$1,Products!$A$1:$F$1,0),0)</f>
        <v>22421.521919652871</v>
      </c>
    </row>
    <row r="4727" spans="1:10">
      <c r="A4727">
        <v>4726</v>
      </c>
      <c r="B4727" s="4">
        <v>46020</v>
      </c>
      <c r="C4727" s="10">
        <f>DATE(YEAR(orders[[#This Row],[order_date]]), MONTH(orders[[#This Row],[order_date]]), 1)</f>
        <v>45992</v>
      </c>
      <c r="D4727" t="s">
        <v>4138</v>
      </c>
      <c r="E4727" t="s">
        <v>685</v>
      </c>
      <c r="F4727" t="str">
        <f>VLOOKUP(orders[[#This Row],[product_id]],Products!A:C,3,0)</f>
        <v>Electronics</v>
      </c>
      <c r="G4727">
        <v>2</v>
      </c>
      <c r="H4727" s="6">
        <v>0.22283257124488307</v>
      </c>
      <c r="I4727" s="2">
        <f>VLOOKUP($E4727,
Products!$A$1:$F$201,MATCH(Orders!I$1,Products!$A$1:$F$1,0),0)</f>
        <v>30011.61348468516</v>
      </c>
      <c r="J4727" s="2">
        <f>VLOOKUP($E4727,
Products!$A$1:$F$201,MATCH(Orders!J$1,Products!$A$1:$F$1,0),0)</f>
        <v>20796.213094008199</v>
      </c>
    </row>
    <row r="4728" spans="1:10">
      <c r="A4728">
        <v>4727</v>
      </c>
      <c r="B4728" s="4">
        <v>45302</v>
      </c>
      <c r="C4728" s="10">
        <f>DATE(YEAR(orders[[#This Row],[order_date]]), MONTH(orders[[#This Row],[order_date]]), 1)</f>
        <v>45292</v>
      </c>
      <c r="D4728" t="s">
        <v>4253</v>
      </c>
      <c r="E4728" t="s">
        <v>659</v>
      </c>
      <c r="F4728" t="str">
        <f>VLOOKUP(orders[[#This Row],[product_id]],Products!A:C,3,0)</f>
        <v>Appliances</v>
      </c>
      <c r="G4728">
        <v>1</v>
      </c>
      <c r="H4728" s="6">
        <v>9.1868563667998088E-2</v>
      </c>
      <c r="I4728" s="2">
        <f>VLOOKUP($E4728,
Products!$A$1:$F$201,MATCH(Orders!I$1,Products!$A$1:$F$1,0),0)</f>
        <v>25646.095965041459</v>
      </c>
      <c r="J4728" s="2">
        <f>VLOOKUP($E4728,
Products!$A$1:$F$201,MATCH(Orders!J$1,Products!$A$1:$F$1,0),0)</f>
        <v>18749.646593308222</v>
      </c>
    </row>
    <row r="4729" spans="1:10">
      <c r="A4729">
        <v>4728</v>
      </c>
      <c r="B4729" s="4">
        <v>45183</v>
      </c>
      <c r="C4729" s="10">
        <f>DATE(YEAR(orders[[#This Row],[order_date]]), MONTH(orders[[#This Row],[order_date]]), 1)</f>
        <v>45170</v>
      </c>
      <c r="D4729" t="s">
        <v>934</v>
      </c>
      <c r="E4729" t="s">
        <v>520</v>
      </c>
      <c r="F4729" t="str">
        <f>VLOOKUP(orders[[#This Row],[product_id]],Products!A:C,3,0)</f>
        <v>Electronics</v>
      </c>
      <c r="G4729">
        <v>1</v>
      </c>
      <c r="H4729" s="6">
        <v>0.22362353429635359</v>
      </c>
      <c r="I4729" s="2">
        <f>VLOOKUP($E4729,
Products!$A$1:$F$201,MATCH(Orders!I$1,Products!$A$1:$F$1,0),0)</f>
        <v>19053.584916305819</v>
      </c>
      <c r="J4729" s="2">
        <f>VLOOKUP($E4729,
Products!$A$1:$F$201,MATCH(Orders!J$1,Products!$A$1:$F$1,0),0)</f>
        <v>13248.74841276826</v>
      </c>
    </row>
    <row r="4730" spans="1:10">
      <c r="A4730">
        <v>4729</v>
      </c>
      <c r="B4730" s="4">
        <v>45143</v>
      </c>
      <c r="C4730" s="10">
        <f>DATE(YEAR(orders[[#This Row],[order_date]]), MONTH(orders[[#This Row],[order_date]]), 1)</f>
        <v>45139</v>
      </c>
      <c r="D4730" t="s">
        <v>1484</v>
      </c>
      <c r="E4730" t="s">
        <v>572</v>
      </c>
      <c r="F4730" t="str">
        <f>VLOOKUP(orders[[#This Row],[product_id]],Products!A:C,3,0)</f>
        <v>Electronics</v>
      </c>
      <c r="G4730">
        <v>2</v>
      </c>
      <c r="H4730" s="6">
        <v>0.16717705949647249</v>
      </c>
      <c r="I4730" s="2">
        <f>VLOOKUP($E4730,
Products!$A$1:$F$201,MATCH(Orders!I$1,Products!$A$1:$F$1,0),0)</f>
        <v>28095.750781518611</v>
      </c>
      <c r="J4730" s="2">
        <f>VLOOKUP($E4730,
Products!$A$1:$F$201,MATCH(Orders!J$1,Products!$A$1:$F$1,0),0)</f>
        <v>21949.841961937182</v>
      </c>
    </row>
    <row r="4731" spans="1:10">
      <c r="A4731">
        <v>4730</v>
      </c>
      <c r="B4731" s="4">
        <v>45376</v>
      </c>
      <c r="C4731" s="10">
        <f>DATE(YEAR(orders[[#This Row],[order_date]]), MONTH(orders[[#This Row],[order_date]]), 1)</f>
        <v>45352</v>
      </c>
      <c r="D4731" t="s">
        <v>4608</v>
      </c>
      <c r="E4731" t="s">
        <v>578</v>
      </c>
      <c r="F4731" t="str">
        <f>VLOOKUP(orders[[#This Row],[product_id]],Products!A:C,3,0)</f>
        <v>Electronics</v>
      </c>
      <c r="G4731">
        <v>1</v>
      </c>
      <c r="H4731" s="6">
        <v>0.22984909781752902</v>
      </c>
      <c r="I4731" s="2">
        <f>VLOOKUP($E4731,
Products!$A$1:$F$201,MATCH(Orders!I$1,Products!$A$1:$F$1,0),0)</f>
        <v>2632.553295816565</v>
      </c>
      <c r="J4731" s="2">
        <f>VLOOKUP($E4731,
Products!$A$1:$F$201,MATCH(Orders!J$1,Products!$A$1:$F$1,0),0)</f>
        <v>1732.316114566717</v>
      </c>
    </row>
    <row r="4732" spans="1:10">
      <c r="A4732">
        <v>4731</v>
      </c>
      <c r="B4732" s="4">
        <v>45820</v>
      </c>
      <c r="C4732" s="10">
        <f>DATE(YEAR(orders[[#This Row],[order_date]]), MONTH(orders[[#This Row],[order_date]]), 1)</f>
        <v>45809</v>
      </c>
      <c r="D4732" t="s">
        <v>2263</v>
      </c>
      <c r="E4732" t="s">
        <v>692</v>
      </c>
      <c r="F4732" t="str">
        <f>VLOOKUP(orders[[#This Row],[product_id]],Products!A:C,3,0)</f>
        <v>Electronics</v>
      </c>
      <c r="G4732">
        <v>1</v>
      </c>
      <c r="H4732" s="6">
        <v>0.16669111844580883</v>
      </c>
      <c r="I4732" s="2">
        <f>VLOOKUP($E4732,
Products!$A$1:$F$201,MATCH(Orders!I$1,Products!$A$1:$F$1,0),0)</f>
        <v>18150.337151787651</v>
      </c>
      <c r="J4732" s="2">
        <f>VLOOKUP($E4732,
Products!$A$1:$F$201,MATCH(Orders!J$1,Products!$A$1:$F$1,0),0)</f>
        <v>11965.45000430708</v>
      </c>
    </row>
    <row r="4733" spans="1:10">
      <c r="A4733">
        <v>4732</v>
      </c>
      <c r="B4733" s="4">
        <v>44958</v>
      </c>
      <c r="C4733" s="10">
        <f>DATE(YEAR(orders[[#This Row],[order_date]]), MONTH(orders[[#This Row],[order_date]]), 1)</f>
        <v>44958</v>
      </c>
      <c r="D4733" t="s">
        <v>4536</v>
      </c>
      <c r="E4733" t="s">
        <v>597</v>
      </c>
      <c r="F4733" t="str">
        <f>VLOOKUP(orders[[#This Row],[product_id]],Products!A:C,3,0)</f>
        <v>Appliances</v>
      </c>
      <c r="G4733">
        <v>2</v>
      </c>
      <c r="H4733" s="6">
        <v>0.12430415201259375</v>
      </c>
      <c r="I4733" s="2">
        <f>VLOOKUP($E4733,
Products!$A$1:$F$201,MATCH(Orders!I$1,Products!$A$1:$F$1,0),0)</f>
        <v>22545.827750919081</v>
      </c>
      <c r="J4733" s="2">
        <f>VLOOKUP($E4733,
Products!$A$1:$F$201,MATCH(Orders!J$1,Products!$A$1:$F$1,0),0)</f>
        <v>15091.172935360129</v>
      </c>
    </row>
    <row r="4734" spans="1:10">
      <c r="A4734">
        <v>4733</v>
      </c>
      <c r="B4734" s="4">
        <v>45536</v>
      </c>
      <c r="C4734" s="10">
        <f>DATE(YEAR(orders[[#This Row],[order_date]]), MONTH(orders[[#This Row],[order_date]]), 1)</f>
        <v>45536</v>
      </c>
      <c r="D4734" t="s">
        <v>1690</v>
      </c>
      <c r="E4734" t="s">
        <v>672</v>
      </c>
      <c r="F4734" t="str">
        <f>VLOOKUP(orders[[#This Row],[product_id]],Products!A:C,3,0)</f>
        <v>Electronics</v>
      </c>
      <c r="G4734">
        <v>2</v>
      </c>
      <c r="H4734" s="6">
        <v>0.15960680264287902</v>
      </c>
      <c r="I4734" s="2">
        <f>VLOOKUP($E4734,
Products!$A$1:$F$201,MATCH(Orders!I$1,Products!$A$1:$F$1,0),0)</f>
        <v>29856.340212906369</v>
      </c>
      <c r="J4734" s="2">
        <f>VLOOKUP($E4734,
Products!$A$1:$F$201,MATCH(Orders!J$1,Products!$A$1:$F$1,0),0)</f>
        <v>19759.064823078941</v>
      </c>
    </row>
    <row r="4735" spans="1:10">
      <c r="A4735">
        <v>4734</v>
      </c>
      <c r="B4735" s="4">
        <v>45843</v>
      </c>
      <c r="C4735" s="10">
        <f>DATE(YEAR(orders[[#This Row],[order_date]]), MONTH(orders[[#This Row],[order_date]]), 1)</f>
        <v>45839</v>
      </c>
      <c r="D4735" t="s">
        <v>1078</v>
      </c>
      <c r="E4735" t="s">
        <v>568</v>
      </c>
      <c r="F4735" t="str">
        <f>VLOOKUP(orders[[#This Row],[product_id]],Products!A:C,3,0)</f>
        <v>Electronics</v>
      </c>
      <c r="G4735">
        <v>1</v>
      </c>
      <c r="H4735" s="6">
        <v>0.15100362841250928</v>
      </c>
      <c r="I4735" s="2">
        <f>VLOOKUP($E4735,
Products!$A$1:$F$201,MATCH(Orders!I$1,Products!$A$1:$F$1,0),0)</f>
        <v>21702.72353355262</v>
      </c>
      <c r="J4735" s="2">
        <f>VLOOKUP($E4735,
Products!$A$1:$F$201,MATCH(Orders!J$1,Products!$A$1:$F$1,0),0)</f>
        <v>17244.710704747551</v>
      </c>
    </row>
    <row r="4736" spans="1:10">
      <c r="A4736">
        <v>4735</v>
      </c>
      <c r="B4736" s="4">
        <v>45468</v>
      </c>
      <c r="C4736" s="10">
        <f>DATE(YEAR(orders[[#This Row],[order_date]]), MONTH(orders[[#This Row],[order_date]]), 1)</f>
        <v>45444</v>
      </c>
      <c r="D4736" t="s">
        <v>1174</v>
      </c>
      <c r="E4736" t="s">
        <v>605</v>
      </c>
      <c r="F4736" t="str">
        <f>VLOOKUP(orders[[#This Row],[product_id]],Products!A:C,3,0)</f>
        <v>Electronics</v>
      </c>
      <c r="G4736">
        <v>1</v>
      </c>
      <c r="H4736" s="6">
        <v>0.15882602475486807</v>
      </c>
      <c r="I4736" s="2">
        <f>VLOOKUP($E4736,
Products!$A$1:$F$201,MATCH(Orders!I$1,Products!$A$1:$F$1,0),0)</f>
        <v>2690.742909794456</v>
      </c>
      <c r="J4736" s="2">
        <f>VLOOKUP($E4736,
Products!$A$1:$F$201,MATCH(Orders!J$1,Products!$A$1:$F$1,0),0)</f>
        <v>2067.549626292313</v>
      </c>
    </row>
    <row r="4737" spans="1:10">
      <c r="A4737">
        <v>4736</v>
      </c>
      <c r="B4737" s="4">
        <v>45074</v>
      </c>
      <c r="C4737" s="10">
        <f>DATE(YEAR(orders[[#This Row],[order_date]]), MONTH(orders[[#This Row],[order_date]]), 1)</f>
        <v>45047</v>
      </c>
      <c r="D4737" t="s">
        <v>3173</v>
      </c>
      <c r="E4737" t="s">
        <v>530</v>
      </c>
      <c r="F4737" t="str">
        <f>VLOOKUP(orders[[#This Row],[product_id]],Products!A:C,3,0)</f>
        <v>Electronics</v>
      </c>
      <c r="G4737">
        <v>2</v>
      </c>
      <c r="H4737" s="6">
        <v>0.19879289789767768</v>
      </c>
      <c r="I4737" s="2">
        <f>VLOOKUP($E4737,
Products!$A$1:$F$201,MATCH(Orders!I$1,Products!$A$1:$F$1,0),0)</f>
        <v>30520.607447067548</v>
      </c>
      <c r="J4737" s="2">
        <f>VLOOKUP($E4737,
Products!$A$1:$F$201,MATCH(Orders!J$1,Products!$A$1:$F$1,0),0)</f>
        <v>22328.317520226748</v>
      </c>
    </row>
    <row r="4738" spans="1:10">
      <c r="A4738">
        <v>4737</v>
      </c>
      <c r="B4738" s="4">
        <v>45582</v>
      </c>
      <c r="C4738" s="10">
        <f>DATE(YEAR(orders[[#This Row],[order_date]]), MONTH(orders[[#This Row],[order_date]]), 1)</f>
        <v>45566</v>
      </c>
      <c r="D4738" t="s">
        <v>2555</v>
      </c>
      <c r="E4738" t="s">
        <v>546</v>
      </c>
      <c r="F4738" t="str">
        <f>VLOOKUP(orders[[#This Row],[product_id]],Products!A:C,3,0)</f>
        <v>Electronics</v>
      </c>
      <c r="G4738">
        <v>3</v>
      </c>
      <c r="H4738" s="6">
        <v>0.19853746523600446</v>
      </c>
      <c r="I4738" s="2">
        <f>VLOOKUP($E4738,
Products!$A$1:$F$201,MATCH(Orders!I$1,Products!$A$1:$F$1,0),0)</f>
        <v>21943.16319502375</v>
      </c>
      <c r="J4738" s="2">
        <f>VLOOKUP($E4738,
Products!$A$1:$F$201,MATCH(Orders!J$1,Products!$A$1:$F$1,0),0)</f>
        <v>16937.09489743154</v>
      </c>
    </row>
    <row r="4739" spans="1:10">
      <c r="A4739">
        <v>4738</v>
      </c>
      <c r="B4739" s="4">
        <v>44993</v>
      </c>
      <c r="C4739" s="10">
        <f>DATE(YEAR(orders[[#This Row],[order_date]]), MONTH(orders[[#This Row],[order_date]]), 1)</f>
        <v>44986</v>
      </c>
      <c r="D4739" t="s">
        <v>1237</v>
      </c>
      <c r="E4739" t="s">
        <v>533</v>
      </c>
      <c r="F4739" t="str">
        <f>VLOOKUP(orders[[#This Row],[product_id]],Products!A:C,3,0)</f>
        <v>Electronics</v>
      </c>
      <c r="G4739">
        <v>1</v>
      </c>
      <c r="H4739" s="6">
        <v>0.13373509724227053</v>
      </c>
      <c r="I4739" s="2">
        <f>VLOOKUP($E4739,
Products!$A$1:$F$201,MATCH(Orders!I$1,Products!$A$1:$F$1,0),0)</f>
        <v>28589.802369332661</v>
      </c>
      <c r="J4739" s="2">
        <f>VLOOKUP($E4739,
Products!$A$1:$F$201,MATCH(Orders!J$1,Products!$A$1:$F$1,0),0)</f>
        <v>21212.93445492295</v>
      </c>
    </row>
    <row r="4740" spans="1:10">
      <c r="A4740">
        <v>4739</v>
      </c>
      <c r="B4740" s="4">
        <v>45496</v>
      </c>
      <c r="C4740" s="10">
        <f>DATE(YEAR(orders[[#This Row],[order_date]]), MONTH(orders[[#This Row],[order_date]]), 1)</f>
        <v>45474</v>
      </c>
      <c r="D4740" t="s">
        <v>2129</v>
      </c>
      <c r="E4740" t="s">
        <v>616</v>
      </c>
      <c r="F4740" t="str">
        <f>VLOOKUP(orders[[#This Row],[product_id]],Products!A:C,3,0)</f>
        <v>Electronics</v>
      </c>
      <c r="G4740">
        <v>1</v>
      </c>
      <c r="H4740" s="6">
        <v>0.14738977473876655</v>
      </c>
      <c r="I4740" s="2">
        <f>VLOOKUP($E4740,
Products!$A$1:$F$201,MATCH(Orders!I$1,Products!$A$1:$F$1,0),0)</f>
        <v>12172.554053901489</v>
      </c>
      <c r="J4740" s="2">
        <f>VLOOKUP($E4740,
Products!$A$1:$F$201,MATCH(Orders!J$1,Products!$A$1:$F$1,0),0)</f>
        <v>9644.7702288148557</v>
      </c>
    </row>
    <row r="4741" spans="1:10">
      <c r="A4741">
        <v>4740</v>
      </c>
      <c r="B4741" s="4">
        <v>45674</v>
      </c>
      <c r="C4741" s="10">
        <f>DATE(YEAR(orders[[#This Row],[order_date]]), MONTH(orders[[#This Row],[order_date]]), 1)</f>
        <v>45658</v>
      </c>
      <c r="D4741" t="s">
        <v>3741</v>
      </c>
      <c r="E4741" t="s">
        <v>526</v>
      </c>
      <c r="F4741" t="str">
        <f>VLOOKUP(orders[[#This Row],[product_id]],Products!A:C,3,0)</f>
        <v>Electronics</v>
      </c>
      <c r="G4741">
        <v>1</v>
      </c>
      <c r="H4741" s="6">
        <v>0.18930355366033441</v>
      </c>
      <c r="I4741" s="2">
        <f>VLOOKUP($E4741,
Products!$A$1:$F$201,MATCH(Orders!I$1,Products!$A$1:$F$1,0),0)</f>
        <v>11165.347713400481</v>
      </c>
      <c r="J4741" s="2">
        <f>VLOOKUP($E4741,
Products!$A$1:$F$201,MATCH(Orders!J$1,Products!$A$1:$F$1,0),0)</f>
        <v>7966.5169511049389</v>
      </c>
    </row>
    <row r="4742" spans="1:10">
      <c r="A4742">
        <v>4741</v>
      </c>
      <c r="B4742" s="4">
        <v>45369</v>
      </c>
      <c r="C4742" s="10">
        <f>DATE(YEAR(orders[[#This Row],[order_date]]), MONTH(orders[[#This Row],[order_date]]), 1)</f>
        <v>45352</v>
      </c>
      <c r="D4742" t="s">
        <v>1913</v>
      </c>
      <c r="E4742" t="s">
        <v>566</v>
      </c>
      <c r="F4742" t="str">
        <f>VLOOKUP(orders[[#This Row],[product_id]],Products!A:C,3,0)</f>
        <v>Electronics</v>
      </c>
      <c r="G4742">
        <v>2</v>
      </c>
      <c r="H4742" s="6">
        <v>0.11261929959943785</v>
      </c>
      <c r="I4742" s="2">
        <f>VLOOKUP($E4742,
Products!$A$1:$F$201,MATCH(Orders!I$1,Products!$A$1:$F$1,0),0)</f>
        <v>16858.5225334635</v>
      </c>
      <c r="J4742" s="2">
        <f>VLOOKUP($E4742,
Products!$A$1:$F$201,MATCH(Orders!J$1,Products!$A$1:$F$1,0),0)</f>
        <v>11855.743620634101</v>
      </c>
    </row>
    <row r="4743" spans="1:10">
      <c r="A4743">
        <v>4742</v>
      </c>
      <c r="B4743" s="4">
        <v>45823</v>
      </c>
      <c r="C4743" s="10">
        <f>DATE(YEAR(orders[[#This Row],[order_date]]), MONTH(orders[[#This Row],[order_date]]), 1)</f>
        <v>45809</v>
      </c>
      <c r="D4743" t="s">
        <v>4638</v>
      </c>
      <c r="E4743" t="s">
        <v>608</v>
      </c>
      <c r="F4743" t="str">
        <f>VLOOKUP(orders[[#This Row],[product_id]],Products!A:C,3,0)</f>
        <v>Electronics</v>
      </c>
      <c r="G4743">
        <v>1</v>
      </c>
      <c r="H4743" s="6">
        <v>0.20329956670925758</v>
      </c>
      <c r="I4743" s="2">
        <f>VLOOKUP($E4743,
Products!$A$1:$F$201,MATCH(Orders!I$1,Products!$A$1:$F$1,0),0)</f>
        <v>32509.710212279751</v>
      </c>
      <c r="J4743" s="2">
        <f>VLOOKUP($E4743,
Products!$A$1:$F$201,MATCH(Orders!J$1,Products!$A$1:$F$1,0),0)</f>
        <v>23699.228985408761</v>
      </c>
    </row>
    <row r="4744" spans="1:10">
      <c r="A4744">
        <v>4743</v>
      </c>
      <c r="B4744" s="4">
        <v>45325</v>
      </c>
      <c r="C4744" s="10">
        <f>DATE(YEAR(orders[[#This Row],[order_date]]), MONTH(orders[[#This Row],[order_date]]), 1)</f>
        <v>45323</v>
      </c>
      <c r="D4744" t="s">
        <v>1267</v>
      </c>
      <c r="E4744" t="s">
        <v>690</v>
      </c>
      <c r="F4744" t="str">
        <f>VLOOKUP(orders[[#This Row],[product_id]],Products!A:C,3,0)</f>
        <v>Electronics</v>
      </c>
      <c r="G4744">
        <v>1</v>
      </c>
      <c r="H4744" s="6">
        <v>0.12683228324635121</v>
      </c>
      <c r="I4744" s="2">
        <f>VLOOKUP($E4744,
Products!$A$1:$F$201,MATCH(Orders!I$1,Products!$A$1:$F$1,0),0)</f>
        <v>2338.2059552139431</v>
      </c>
      <c r="J4744" s="2">
        <f>VLOOKUP($E4744,
Products!$A$1:$F$201,MATCH(Orders!J$1,Products!$A$1:$F$1,0),0)</f>
        <v>1708.028418793489</v>
      </c>
    </row>
    <row r="4745" spans="1:10">
      <c r="A4745">
        <v>4744</v>
      </c>
      <c r="B4745" s="4">
        <v>45408</v>
      </c>
      <c r="C4745" s="10">
        <f>DATE(YEAR(orders[[#This Row],[order_date]]), MONTH(orders[[#This Row],[order_date]]), 1)</f>
        <v>45383</v>
      </c>
      <c r="D4745" t="s">
        <v>795</v>
      </c>
      <c r="E4745" t="s">
        <v>644</v>
      </c>
      <c r="F4745" t="str">
        <f>VLOOKUP(orders[[#This Row],[product_id]],Products!A:C,3,0)</f>
        <v>Appliances</v>
      </c>
      <c r="G4745">
        <v>3</v>
      </c>
      <c r="H4745" s="6">
        <v>0.14808742753700266</v>
      </c>
      <c r="I4745" s="2">
        <f>VLOOKUP($E4745,
Products!$A$1:$F$201,MATCH(Orders!I$1,Products!$A$1:$F$1,0),0)</f>
        <v>2076.3860361463489</v>
      </c>
      <c r="J4745" s="2">
        <f>VLOOKUP($E4745,
Products!$A$1:$F$201,MATCH(Orders!J$1,Products!$A$1:$F$1,0),0)</f>
        <v>1496.280632568785</v>
      </c>
    </row>
    <row r="4746" spans="1:10">
      <c r="A4746">
        <v>4745</v>
      </c>
      <c r="B4746" s="4">
        <v>45874</v>
      </c>
      <c r="C4746" s="10">
        <f>DATE(YEAR(orders[[#This Row],[order_date]]), MONTH(orders[[#This Row],[order_date]]), 1)</f>
        <v>45870</v>
      </c>
      <c r="D4746" t="s">
        <v>2345</v>
      </c>
      <c r="E4746" t="s">
        <v>652</v>
      </c>
      <c r="F4746" t="str">
        <f>VLOOKUP(orders[[#This Row],[product_id]],Products!A:C,3,0)</f>
        <v>Appliances</v>
      </c>
      <c r="G4746">
        <v>1</v>
      </c>
      <c r="H4746" s="6">
        <v>6.3762343440312105E-2</v>
      </c>
      <c r="I4746" s="2">
        <f>VLOOKUP($E4746,
Products!$A$1:$F$201,MATCH(Orders!I$1,Products!$A$1:$F$1,0),0)</f>
        <v>6387.3122916387983</v>
      </c>
      <c r="J4746" s="2">
        <f>VLOOKUP($E4746,
Products!$A$1:$F$201,MATCH(Orders!J$1,Products!$A$1:$F$1,0),0)</f>
        <v>4880.3517286187262</v>
      </c>
    </row>
    <row r="4747" spans="1:10">
      <c r="A4747">
        <v>4746</v>
      </c>
      <c r="B4747" s="4">
        <v>45112</v>
      </c>
      <c r="C4747" s="10">
        <f>DATE(YEAR(orders[[#This Row],[order_date]]), MONTH(orders[[#This Row],[order_date]]), 1)</f>
        <v>45108</v>
      </c>
      <c r="D4747" t="s">
        <v>4483</v>
      </c>
      <c r="E4747" t="s">
        <v>580</v>
      </c>
      <c r="F4747" t="str">
        <f>VLOOKUP(orders[[#This Row],[product_id]],Products!A:C,3,0)</f>
        <v>Electronics</v>
      </c>
      <c r="G4747">
        <v>2</v>
      </c>
      <c r="H4747" s="6">
        <v>0.13312090812247504</v>
      </c>
      <c r="I4747" s="2">
        <f>VLOOKUP($E4747,
Products!$A$1:$F$201,MATCH(Orders!I$1,Products!$A$1:$F$1,0),0)</f>
        <v>29905.106989935579</v>
      </c>
      <c r="J4747" s="2">
        <f>VLOOKUP($E4747,
Products!$A$1:$F$201,MATCH(Orders!J$1,Products!$A$1:$F$1,0),0)</f>
        <v>22230.930488499071</v>
      </c>
    </row>
    <row r="4748" spans="1:10">
      <c r="A4748">
        <v>4747</v>
      </c>
      <c r="B4748" s="4">
        <v>45095</v>
      </c>
      <c r="C4748" s="10">
        <f>DATE(YEAR(orders[[#This Row],[order_date]]), MONTH(orders[[#This Row],[order_date]]), 1)</f>
        <v>45078</v>
      </c>
      <c r="D4748" t="s">
        <v>2112</v>
      </c>
      <c r="E4748" t="s">
        <v>506</v>
      </c>
      <c r="F4748" t="str">
        <f>VLOOKUP(orders[[#This Row],[product_id]],Products!A:C,3,0)</f>
        <v>Electronics</v>
      </c>
      <c r="G4748">
        <v>1</v>
      </c>
      <c r="H4748" s="6">
        <v>0.20017281185621941</v>
      </c>
      <c r="I4748" s="2">
        <f>VLOOKUP($E4748,
Products!$A$1:$F$201,MATCH(Orders!I$1,Products!$A$1:$F$1,0),0)</f>
        <v>2354.115904304108</v>
      </c>
      <c r="J4748" s="2">
        <f>VLOOKUP($E4748,
Products!$A$1:$F$201,MATCH(Orders!J$1,Products!$A$1:$F$1,0),0)</f>
        <v>1810.784620830796</v>
      </c>
    </row>
    <row r="4749" spans="1:10">
      <c r="A4749">
        <v>4748</v>
      </c>
      <c r="B4749" s="4">
        <v>45433</v>
      </c>
      <c r="C4749" s="10">
        <f>DATE(YEAR(orders[[#This Row],[order_date]]), MONTH(orders[[#This Row],[order_date]]), 1)</f>
        <v>45413</v>
      </c>
      <c r="D4749" t="s">
        <v>1074</v>
      </c>
      <c r="E4749" t="s">
        <v>665</v>
      </c>
      <c r="F4749" t="str">
        <f>VLOOKUP(orders[[#This Row],[product_id]],Products!A:C,3,0)</f>
        <v>Electronics</v>
      </c>
      <c r="G4749">
        <v>3</v>
      </c>
      <c r="H4749" s="6">
        <v>0.18310453875534025</v>
      </c>
      <c r="I4749" s="2">
        <f>VLOOKUP($E4749,
Products!$A$1:$F$201,MATCH(Orders!I$1,Products!$A$1:$F$1,0),0)</f>
        <v>2381.208040848107</v>
      </c>
      <c r="J4749" s="2">
        <f>VLOOKUP($E4749,
Products!$A$1:$F$201,MATCH(Orders!J$1,Products!$A$1:$F$1,0),0)</f>
        <v>1615.320210979525</v>
      </c>
    </row>
    <row r="4750" spans="1:10">
      <c r="A4750">
        <v>4749</v>
      </c>
      <c r="B4750" s="4">
        <v>45447</v>
      </c>
      <c r="C4750" s="10">
        <f>DATE(YEAR(orders[[#This Row],[order_date]]), MONTH(orders[[#This Row],[order_date]]), 1)</f>
        <v>45444</v>
      </c>
      <c r="D4750" t="s">
        <v>3851</v>
      </c>
      <c r="E4750" t="s">
        <v>614</v>
      </c>
      <c r="F4750" t="str">
        <f>VLOOKUP(orders[[#This Row],[product_id]],Products!A:C,3,0)</f>
        <v>Electronics</v>
      </c>
      <c r="G4750">
        <v>3</v>
      </c>
      <c r="H4750" s="6">
        <v>0.12579032551050348</v>
      </c>
      <c r="I4750" s="2">
        <f>VLOOKUP($E4750,
Products!$A$1:$F$201,MATCH(Orders!I$1,Products!$A$1:$F$1,0),0)</f>
        <v>27394.979060178921</v>
      </c>
      <c r="J4750" s="2">
        <f>VLOOKUP($E4750,
Products!$A$1:$F$201,MATCH(Orders!J$1,Products!$A$1:$F$1,0),0)</f>
        <v>20497.911427865951</v>
      </c>
    </row>
    <row r="4751" spans="1:10">
      <c r="A4751">
        <v>4750</v>
      </c>
      <c r="B4751" s="4">
        <v>45087</v>
      </c>
      <c r="C4751" s="10">
        <f>DATE(YEAR(orders[[#This Row],[order_date]]), MONTH(orders[[#This Row],[order_date]]), 1)</f>
        <v>45078</v>
      </c>
      <c r="D4751" t="s">
        <v>1998</v>
      </c>
      <c r="E4751" t="s">
        <v>582</v>
      </c>
      <c r="F4751" t="str">
        <f>VLOOKUP(orders[[#This Row],[product_id]],Products!A:C,3,0)</f>
        <v>Electronics</v>
      </c>
      <c r="G4751">
        <v>1</v>
      </c>
      <c r="H4751" s="6">
        <v>0.22407412962362214</v>
      </c>
      <c r="I4751" s="2">
        <f>VLOOKUP($E4751,
Products!$A$1:$F$201,MATCH(Orders!I$1,Products!$A$1:$F$1,0),0)</f>
        <v>16266.090182397211</v>
      </c>
      <c r="J4751" s="2">
        <f>VLOOKUP($E4751,
Products!$A$1:$F$201,MATCH(Orders!J$1,Products!$A$1:$F$1,0),0)</f>
        <v>11802.84602487359</v>
      </c>
    </row>
    <row r="4752" spans="1:10">
      <c r="A4752">
        <v>4751</v>
      </c>
      <c r="B4752" s="4">
        <v>45266</v>
      </c>
      <c r="C4752" s="10">
        <f>DATE(YEAR(orders[[#This Row],[order_date]]), MONTH(orders[[#This Row],[order_date]]), 1)</f>
        <v>45261</v>
      </c>
      <c r="D4752" t="s">
        <v>720</v>
      </c>
      <c r="E4752" t="s">
        <v>667</v>
      </c>
      <c r="F4752" t="str">
        <f>VLOOKUP(orders[[#This Row],[product_id]],Products!A:C,3,0)</f>
        <v>Electronics</v>
      </c>
      <c r="G4752">
        <v>1</v>
      </c>
      <c r="H4752" s="6">
        <v>0.16799470783000281</v>
      </c>
      <c r="I4752" s="2">
        <f>VLOOKUP($E4752,
Products!$A$1:$F$201,MATCH(Orders!I$1,Products!$A$1:$F$1,0),0)</f>
        <v>2491.507056421975</v>
      </c>
      <c r="J4752" s="2">
        <f>VLOOKUP($E4752,
Products!$A$1:$F$201,MATCH(Orders!J$1,Products!$A$1:$F$1,0),0)</f>
        <v>1871.4408177277719</v>
      </c>
    </row>
    <row r="4753" spans="1:10">
      <c r="A4753">
        <v>4752</v>
      </c>
      <c r="B4753" s="4">
        <v>45630</v>
      </c>
      <c r="C4753" s="10">
        <f>DATE(YEAR(orders[[#This Row],[order_date]]), MONTH(orders[[#This Row],[order_date]]), 1)</f>
        <v>45627</v>
      </c>
      <c r="D4753" t="s">
        <v>4106</v>
      </c>
      <c r="E4753" t="s">
        <v>522</v>
      </c>
      <c r="F4753" t="str">
        <f>VLOOKUP(orders[[#This Row],[product_id]],Products!A:C,3,0)</f>
        <v>Appliances</v>
      </c>
      <c r="G4753">
        <v>2</v>
      </c>
      <c r="H4753" s="6">
        <v>0.12770386098274494</v>
      </c>
      <c r="I4753" s="2">
        <f>VLOOKUP($E4753,
Products!$A$1:$F$201,MATCH(Orders!I$1,Products!$A$1:$F$1,0),0)</f>
        <v>24966.707940261898</v>
      </c>
      <c r="J4753" s="2">
        <f>VLOOKUP($E4753,
Products!$A$1:$F$201,MATCH(Orders!J$1,Products!$A$1:$F$1,0),0)</f>
        <v>19868.70644165645</v>
      </c>
    </row>
    <row r="4754" spans="1:10">
      <c r="A4754">
        <v>4753</v>
      </c>
      <c r="B4754" s="4">
        <v>45749</v>
      </c>
      <c r="C4754" s="10">
        <f>DATE(YEAR(orders[[#This Row],[order_date]]), MONTH(orders[[#This Row],[order_date]]), 1)</f>
        <v>45748</v>
      </c>
      <c r="D4754" t="s">
        <v>4572</v>
      </c>
      <c r="E4754" t="s">
        <v>688</v>
      </c>
      <c r="F4754" t="str">
        <f>VLOOKUP(orders[[#This Row],[product_id]],Products!A:C,3,0)</f>
        <v>Appliances</v>
      </c>
      <c r="G4754">
        <v>3</v>
      </c>
      <c r="H4754" s="6">
        <v>0.14462601488435717</v>
      </c>
      <c r="I4754" s="2">
        <f>VLOOKUP($E4754,
Products!$A$1:$F$201,MATCH(Orders!I$1,Products!$A$1:$F$1,0),0)</f>
        <v>5983.6860426434141</v>
      </c>
      <c r="J4754" s="2">
        <f>VLOOKUP($E4754,
Products!$A$1:$F$201,MATCH(Orders!J$1,Products!$A$1:$F$1,0),0)</f>
        <v>3911.563059036529</v>
      </c>
    </row>
    <row r="4755" spans="1:10">
      <c r="A4755">
        <v>4754</v>
      </c>
      <c r="B4755" s="4">
        <v>45711</v>
      </c>
      <c r="C4755" s="10">
        <f>DATE(YEAR(orders[[#This Row],[order_date]]), MONTH(orders[[#This Row],[order_date]]), 1)</f>
        <v>45689</v>
      </c>
      <c r="D4755" t="s">
        <v>4169</v>
      </c>
      <c r="E4755" t="s">
        <v>616</v>
      </c>
      <c r="F4755" t="str">
        <f>VLOOKUP(orders[[#This Row],[product_id]],Products!A:C,3,0)</f>
        <v>Electronics</v>
      </c>
      <c r="G4755">
        <v>1</v>
      </c>
      <c r="H4755" s="6">
        <v>0.12001507600878245</v>
      </c>
      <c r="I4755" s="2">
        <f>VLOOKUP($E4755,
Products!$A$1:$F$201,MATCH(Orders!I$1,Products!$A$1:$F$1,0),0)</f>
        <v>12172.554053901489</v>
      </c>
      <c r="J4755" s="2">
        <f>VLOOKUP($E4755,
Products!$A$1:$F$201,MATCH(Orders!J$1,Products!$A$1:$F$1,0),0)</f>
        <v>9644.7702288148557</v>
      </c>
    </row>
    <row r="4756" spans="1:10">
      <c r="A4756">
        <v>4755</v>
      </c>
      <c r="B4756" s="4">
        <v>45057</v>
      </c>
      <c r="C4756" s="10">
        <f>DATE(YEAR(orders[[#This Row],[order_date]]), MONTH(orders[[#This Row],[order_date]]), 1)</f>
        <v>45047</v>
      </c>
      <c r="D4756" t="s">
        <v>4487</v>
      </c>
      <c r="E4756" t="s">
        <v>524</v>
      </c>
      <c r="F4756" t="str">
        <f>VLOOKUP(orders[[#This Row],[product_id]],Products!A:C,3,0)</f>
        <v>Electronics</v>
      </c>
      <c r="G4756">
        <v>2</v>
      </c>
      <c r="H4756" s="6">
        <v>0.24520578937467924</v>
      </c>
      <c r="I4756" s="2">
        <f>VLOOKUP($E4756,
Products!$A$1:$F$201,MATCH(Orders!I$1,Products!$A$1:$F$1,0),0)</f>
        <v>13162.372749153699</v>
      </c>
      <c r="J4756" s="2">
        <f>VLOOKUP($E4756,
Products!$A$1:$F$201,MATCH(Orders!J$1,Products!$A$1:$F$1,0),0)</f>
        <v>8772.7564251238819</v>
      </c>
    </row>
    <row r="4757" spans="1:10">
      <c r="A4757">
        <v>4756</v>
      </c>
      <c r="B4757" s="4">
        <v>45442</v>
      </c>
      <c r="C4757" s="10">
        <f>DATE(YEAR(orders[[#This Row],[order_date]]), MONTH(orders[[#This Row],[order_date]]), 1)</f>
        <v>45413</v>
      </c>
      <c r="D4757" t="s">
        <v>4211</v>
      </c>
      <c r="E4757" t="s">
        <v>579</v>
      </c>
      <c r="F4757" t="str">
        <f>VLOOKUP(orders[[#This Row],[product_id]],Products!A:C,3,0)</f>
        <v>Appliances</v>
      </c>
      <c r="G4757">
        <v>3</v>
      </c>
      <c r="H4757" s="6">
        <v>0.11391172351997954</v>
      </c>
      <c r="I4757" s="2">
        <f>VLOOKUP($E4757,
Products!$A$1:$F$201,MATCH(Orders!I$1,Products!$A$1:$F$1,0),0)</f>
        <v>5919.3204980498322</v>
      </c>
      <c r="J4757" s="2">
        <f>VLOOKUP($E4757,
Products!$A$1:$F$201,MATCH(Orders!J$1,Products!$A$1:$F$1,0),0)</f>
        <v>3972.3071240281379</v>
      </c>
    </row>
    <row r="4758" spans="1:10">
      <c r="A4758">
        <v>4757</v>
      </c>
      <c r="B4758" s="4">
        <v>45462</v>
      </c>
      <c r="C4758" s="10">
        <f>DATE(YEAR(orders[[#This Row],[order_date]]), MONTH(orders[[#This Row],[order_date]]), 1)</f>
        <v>45444</v>
      </c>
      <c r="D4758" t="s">
        <v>3097</v>
      </c>
      <c r="E4758" t="s">
        <v>675</v>
      </c>
      <c r="F4758" t="str">
        <f>VLOOKUP(orders[[#This Row],[product_id]],Products!A:C,3,0)</f>
        <v>Appliances</v>
      </c>
      <c r="G4758">
        <v>2</v>
      </c>
      <c r="H4758" s="6">
        <v>0.11674104112722272</v>
      </c>
      <c r="I4758" s="2">
        <f>VLOOKUP($E4758,
Products!$A$1:$F$201,MATCH(Orders!I$1,Products!$A$1:$F$1,0),0)</f>
        <v>23552.642442203069</v>
      </c>
      <c r="J4758" s="2">
        <f>VLOOKUP($E4758,
Products!$A$1:$F$201,MATCH(Orders!J$1,Products!$A$1:$F$1,0),0)</f>
        <v>17389.42325132497</v>
      </c>
    </row>
    <row r="4759" spans="1:10">
      <c r="A4759">
        <v>4758</v>
      </c>
      <c r="B4759" s="4">
        <v>45667</v>
      </c>
      <c r="C4759" s="10">
        <f>DATE(YEAR(orders[[#This Row],[order_date]]), MONTH(orders[[#This Row],[order_date]]), 1)</f>
        <v>45658</v>
      </c>
      <c r="D4759" t="s">
        <v>1924</v>
      </c>
      <c r="E4759" t="s">
        <v>564</v>
      </c>
      <c r="F4759" t="str">
        <f>VLOOKUP(orders[[#This Row],[product_id]],Products!A:C,3,0)</f>
        <v>Electronics</v>
      </c>
      <c r="G4759">
        <v>1</v>
      </c>
      <c r="H4759" s="6">
        <v>0.16779531632517589</v>
      </c>
      <c r="I4759" s="2">
        <f>VLOOKUP($E4759,
Products!$A$1:$F$201,MATCH(Orders!I$1,Products!$A$1:$F$1,0),0)</f>
        <v>21989.290766910399</v>
      </c>
      <c r="J4759" s="2">
        <f>VLOOKUP($E4759,
Products!$A$1:$F$201,MATCH(Orders!J$1,Products!$A$1:$F$1,0),0)</f>
        <v>15566.99865864101</v>
      </c>
    </row>
    <row r="4760" spans="1:10">
      <c r="A4760">
        <v>4759</v>
      </c>
      <c r="B4760" s="4">
        <v>45707</v>
      </c>
      <c r="C4760" s="10">
        <f>DATE(YEAR(orders[[#This Row],[order_date]]), MONTH(orders[[#This Row],[order_date]]), 1)</f>
        <v>45689</v>
      </c>
      <c r="D4760" t="s">
        <v>2651</v>
      </c>
      <c r="E4760" t="s">
        <v>620</v>
      </c>
      <c r="F4760" t="str">
        <f>VLOOKUP(orders[[#This Row],[product_id]],Products!A:C,3,0)</f>
        <v>Electronics</v>
      </c>
      <c r="G4760">
        <v>1</v>
      </c>
      <c r="H4760" s="6">
        <v>0.12813420616329027</v>
      </c>
      <c r="I4760" s="2">
        <f>VLOOKUP($E4760,
Products!$A$1:$F$201,MATCH(Orders!I$1,Products!$A$1:$F$1,0),0)</f>
        <v>23669.635851452331</v>
      </c>
      <c r="J4760" s="2">
        <f>VLOOKUP($E4760,
Products!$A$1:$F$201,MATCH(Orders!J$1,Products!$A$1:$F$1,0),0)</f>
        <v>17880.752220874681</v>
      </c>
    </row>
    <row r="4761" spans="1:10">
      <c r="A4761">
        <v>4760</v>
      </c>
      <c r="B4761" s="4">
        <v>45514</v>
      </c>
      <c r="C4761" s="10">
        <f>DATE(YEAR(orders[[#This Row],[order_date]]), MONTH(orders[[#This Row],[order_date]]), 1)</f>
        <v>45505</v>
      </c>
      <c r="D4761" t="s">
        <v>1765</v>
      </c>
      <c r="E4761" t="s">
        <v>543</v>
      </c>
      <c r="F4761" t="str">
        <f>VLOOKUP(orders[[#This Row],[product_id]],Products!A:C,3,0)</f>
        <v>Appliances</v>
      </c>
      <c r="G4761">
        <v>1</v>
      </c>
      <c r="H4761" s="6">
        <v>5.5215377603495923E-2</v>
      </c>
      <c r="I4761" s="2">
        <f>VLOOKUP($E4761,
Products!$A$1:$F$201,MATCH(Orders!I$1,Products!$A$1:$F$1,0),0)</f>
        <v>2300.989425669633</v>
      </c>
      <c r="J4761" s="2">
        <f>VLOOKUP($E4761,
Products!$A$1:$F$201,MATCH(Orders!J$1,Products!$A$1:$F$1,0),0)</f>
        <v>1726.390958088811</v>
      </c>
    </row>
    <row r="4762" spans="1:10">
      <c r="A4762">
        <v>4761</v>
      </c>
      <c r="B4762" s="4">
        <v>45652</v>
      </c>
      <c r="C4762" s="10">
        <f>DATE(YEAR(orders[[#This Row],[order_date]]), MONTH(orders[[#This Row],[order_date]]), 1)</f>
        <v>45627</v>
      </c>
      <c r="D4762" t="s">
        <v>1622</v>
      </c>
      <c r="E4762" t="s">
        <v>536</v>
      </c>
      <c r="F4762" t="str">
        <f>VLOOKUP(orders[[#This Row],[product_id]],Products!A:C,3,0)</f>
        <v>Appliances</v>
      </c>
      <c r="G4762">
        <v>2</v>
      </c>
      <c r="H4762" s="6">
        <v>0.12564023047430067</v>
      </c>
      <c r="I4762" s="2">
        <f>VLOOKUP($E4762,
Products!$A$1:$F$201,MATCH(Orders!I$1,Products!$A$1:$F$1,0),0)</f>
        <v>25818.123603836499</v>
      </c>
      <c r="J4762" s="2">
        <f>VLOOKUP($E4762,
Products!$A$1:$F$201,MATCH(Orders!J$1,Products!$A$1:$F$1,0),0)</f>
        <v>18462.729442964981</v>
      </c>
    </row>
    <row r="4763" spans="1:10">
      <c r="A4763">
        <v>4762</v>
      </c>
      <c r="B4763" s="4">
        <v>45869</v>
      </c>
      <c r="C4763" s="10">
        <f>DATE(YEAR(orders[[#This Row],[order_date]]), MONTH(orders[[#This Row],[order_date]]), 1)</f>
        <v>45839</v>
      </c>
      <c r="D4763" t="s">
        <v>2958</v>
      </c>
      <c r="E4763" t="s">
        <v>699</v>
      </c>
      <c r="F4763" t="str">
        <f>VLOOKUP(orders[[#This Row],[product_id]],Products!A:C,3,0)</f>
        <v>Appliances</v>
      </c>
      <c r="G4763">
        <v>1</v>
      </c>
      <c r="H4763" s="6">
        <v>7.0794282327483693E-2</v>
      </c>
      <c r="I4763" s="2">
        <f>VLOOKUP($E4763,
Products!$A$1:$F$201,MATCH(Orders!I$1,Products!$A$1:$F$1,0),0)</f>
        <v>25091.998133165329</v>
      </c>
      <c r="J4763" s="2">
        <f>VLOOKUP($E4763,
Products!$A$1:$F$201,MATCH(Orders!J$1,Products!$A$1:$F$1,0),0)</f>
        <v>18464.226825266349</v>
      </c>
    </row>
    <row r="4764" spans="1:10">
      <c r="A4764">
        <v>4763</v>
      </c>
      <c r="B4764" s="4">
        <v>45923</v>
      </c>
      <c r="C4764" s="10">
        <f>DATE(YEAR(orders[[#This Row],[order_date]]), MONTH(orders[[#This Row],[order_date]]), 1)</f>
        <v>45901</v>
      </c>
      <c r="D4764" t="s">
        <v>4597</v>
      </c>
      <c r="E4764" t="s">
        <v>611</v>
      </c>
      <c r="F4764" t="str">
        <f>VLOOKUP(orders[[#This Row],[product_id]],Products!A:C,3,0)</f>
        <v>Electronics</v>
      </c>
      <c r="G4764">
        <v>1</v>
      </c>
      <c r="H4764" s="6">
        <v>0.1386063027121015</v>
      </c>
      <c r="I4764" s="2">
        <f>VLOOKUP($E4764,
Products!$A$1:$F$201,MATCH(Orders!I$1,Products!$A$1:$F$1,0),0)</f>
        <v>12041.08303405661</v>
      </c>
      <c r="J4764" s="2">
        <f>VLOOKUP($E4764,
Products!$A$1:$F$201,MATCH(Orders!J$1,Products!$A$1:$F$1,0),0)</f>
        <v>7946.6428283753548</v>
      </c>
    </row>
    <row r="4765" spans="1:10">
      <c r="A4765">
        <v>4764</v>
      </c>
      <c r="B4765" s="4">
        <v>45302</v>
      </c>
      <c r="C4765" s="10">
        <f>DATE(YEAR(orders[[#This Row],[order_date]]), MONTH(orders[[#This Row],[order_date]]), 1)</f>
        <v>45292</v>
      </c>
      <c r="D4765" t="s">
        <v>2380</v>
      </c>
      <c r="E4765" t="s">
        <v>616</v>
      </c>
      <c r="F4765" t="str">
        <f>VLOOKUP(orders[[#This Row],[product_id]],Products!A:C,3,0)</f>
        <v>Electronics</v>
      </c>
      <c r="G4765">
        <v>2</v>
      </c>
      <c r="H4765" s="6">
        <v>0.13616616468987863</v>
      </c>
      <c r="I4765" s="2">
        <f>VLOOKUP($E4765,
Products!$A$1:$F$201,MATCH(Orders!I$1,Products!$A$1:$F$1,0),0)</f>
        <v>12172.554053901489</v>
      </c>
      <c r="J4765" s="2">
        <f>VLOOKUP($E4765,
Products!$A$1:$F$201,MATCH(Orders!J$1,Products!$A$1:$F$1,0),0)</f>
        <v>9644.7702288148557</v>
      </c>
    </row>
    <row r="4766" spans="1:10">
      <c r="A4766">
        <v>4765</v>
      </c>
      <c r="B4766" s="4">
        <v>45130</v>
      </c>
      <c r="C4766" s="10">
        <f>DATE(YEAR(orders[[#This Row],[order_date]]), MONTH(orders[[#This Row],[order_date]]), 1)</f>
        <v>45108</v>
      </c>
      <c r="D4766" t="s">
        <v>1481</v>
      </c>
      <c r="E4766" t="s">
        <v>702</v>
      </c>
      <c r="F4766" t="str">
        <f>VLOOKUP(orders[[#This Row],[product_id]],Products!A:C,3,0)</f>
        <v>Electronics</v>
      </c>
      <c r="G4766">
        <v>2</v>
      </c>
      <c r="H4766" s="6">
        <v>0.16861702219974159</v>
      </c>
      <c r="I4766" s="2">
        <f>VLOOKUP($E4766,
Products!$A$1:$F$201,MATCH(Orders!I$1,Products!$A$1:$F$1,0),0)</f>
        <v>11240.591105652349</v>
      </c>
      <c r="J4766" s="2">
        <f>VLOOKUP($E4766,
Products!$A$1:$F$201,MATCH(Orders!J$1,Products!$A$1:$F$1,0),0)</f>
        <v>7671.9523119121068</v>
      </c>
    </row>
    <row r="4767" spans="1:10">
      <c r="A4767">
        <v>4766</v>
      </c>
      <c r="B4767" s="4">
        <v>45915</v>
      </c>
      <c r="C4767" s="10">
        <f>DATE(YEAR(orders[[#This Row],[order_date]]), MONTH(orders[[#This Row],[order_date]]), 1)</f>
        <v>45901</v>
      </c>
      <c r="D4767" t="s">
        <v>1786</v>
      </c>
      <c r="E4767" t="s">
        <v>555</v>
      </c>
      <c r="F4767" t="str">
        <f>VLOOKUP(orders[[#This Row],[product_id]],Products!A:C,3,0)</f>
        <v>Electronics</v>
      </c>
      <c r="G4767">
        <v>1</v>
      </c>
      <c r="H4767" s="6">
        <v>0.22243602401048471</v>
      </c>
      <c r="I4767" s="2">
        <f>VLOOKUP($E4767,
Products!$A$1:$F$201,MATCH(Orders!I$1,Products!$A$1:$F$1,0),0)</f>
        <v>32397.674936233889</v>
      </c>
      <c r="J4767" s="2">
        <f>VLOOKUP($E4767,
Products!$A$1:$F$201,MATCH(Orders!J$1,Products!$A$1:$F$1,0),0)</f>
        <v>24559.251285382288</v>
      </c>
    </row>
    <row r="4768" spans="1:10">
      <c r="A4768">
        <v>4767</v>
      </c>
      <c r="B4768" s="4">
        <v>45587</v>
      </c>
      <c r="C4768" s="10">
        <f>DATE(YEAR(orders[[#This Row],[order_date]]), MONTH(orders[[#This Row],[order_date]]), 1)</f>
        <v>45566</v>
      </c>
      <c r="D4768" t="s">
        <v>1839</v>
      </c>
      <c r="E4768" t="s">
        <v>631</v>
      </c>
      <c r="F4768" t="str">
        <f>VLOOKUP(orders[[#This Row],[product_id]],Products!A:C,3,0)</f>
        <v>Appliances</v>
      </c>
      <c r="G4768">
        <v>1</v>
      </c>
      <c r="H4768" s="6">
        <v>9.5067778427039173E-2</v>
      </c>
      <c r="I4768" s="2">
        <f>VLOOKUP($E4768,
Products!$A$1:$F$201,MATCH(Orders!I$1,Products!$A$1:$F$1,0),0)</f>
        <v>5983.7308645702497</v>
      </c>
      <c r="J4768" s="2">
        <f>VLOOKUP($E4768,
Products!$A$1:$F$201,MATCH(Orders!J$1,Products!$A$1:$F$1,0),0)</f>
        <v>4205.6432936163774</v>
      </c>
    </row>
    <row r="4769" spans="1:10">
      <c r="A4769">
        <v>4768</v>
      </c>
      <c r="B4769" s="4">
        <v>45001</v>
      </c>
      <c r="C4769" s="10">
        <f>DATE(YEAR(orders[[#This Row],[order_date]]), MONTH(orders[[#This Row],[order_date]]), 1)</f>
        <v>44986</v>
      </c>
      <c r="D4769" t="s">
        <v>1391</v>
      </c>
      <c r="E4769" t="s">
        <v>663</v>
      </c>
      <c r="F4769" t="str">
        <f>VLOOKUP(orders[[#This Row],[product_id]],Products!A:C,3,0)</f>
        <v>Electronics</v>
      </c>
      <c r="G4769">
        <v>2</v>
      </c>
      <c r="H4769" s="6">
        <v>0.10970043516655996</v>
      </c>
      <c r="I4769" s="2">
        <f>VLOOKUP($E4769,
Products!$A$1:$F$201,MATCH(Orders!I$1,Products!$A$1:$F$1,0),0)</f>
        <v>12863.39473364416</v>
      </c>
      <c r="J4769" s="2">
        <f>VLOOKUP($E4769,
Products!$A$1:$F$201,MATCH(Orders!J$1,Products!$A$1:$F$1,0),0)</f>
        <v>9312.9321574947517</v>
      </c>
    </row>
    <row r="4770" spans="1:10">
      <c r="A4770">
        <v>4769</v>
      </c>
      <c r="B4770" s="4">
        <v>45667</v>
      </c>
      <c r="C4770" s="10">
        <f>DATE(YEAR(orders[[#This Row],[order_date]]), MONTH(orders[[#This Row],[order_date]]), 1)</f>
        <v>45658</v>
      </c>
      <c r="D4770" t="s">
        <v>4273</v>
      </c>
      <c r="E4770" t="s">
        <v>608</v>
      </c>
      <c r="F4770" t="str">
        <f>VLOOKUP(orders[[#This Row],[product_id]],Products!A:C,3,0)</f>
        <v>Electronics</v>
      </c>
      <c r="G4770">
        <v>1</v>
      </c>
      <c r="H4770" s="6">
        <v>0.21007969481746638</v>
      </c>
      <c r="I4770" s="2">
        <f>VLOOKUP($E4770,
Products!$A$1:$F$201,MATCH(Orders!I$1,Products!$A$1:$F$1,0),0)</f>
        <v>32509.710212279751</v>
      </c>
      <c r="J4770" s="2">
        <f>VLOOKUP($E4770,
Products!$A$1:$F$201,MATCH(Orders!J$1,Products!$A$1:$F$1,0),0)</f>
        <v>23699.228985408761</v>
      </c>
    </row>
    <row r="4771" spans="1:10">
      <c r="A4771">
        <v>4770</v>
      </c>
      <c r="B4771" s="4">
        <v>45230</v>
      </c>
      <c r="C4771" s="10">
        <f>DATE(YEAR(orders[[#This Row],[order_date]]), MONTH(orders[[#This Row],[order_date]]), 1)</f>
        <v>45200</v>
      </c>
      <c r="D4771" t="s">
        <v>3471</v>
      </c>
      <c r="E4771" t="s">
        <v>668</v>
      </c>
      <c r="F4771" t="str">
        <f>VLOOKUP(orders[[#This Row],[product_id]],Products!A:C,3,0)</f>
        <v>Electronics</v>
      </c>
      <c r="G4771">
        <v>3</v>
      </c>
      <c r="H4771" s="6">
        <v>0.18696561519474567</v>
      </c>
      <c r="I4771" s="2">
        <f>VLOOKUP($E4771,
Products!$A$1:$F$201,MATCH(Orders!I$1,Products!$A$1:$F$1,0),0)</f>
        <v>23702.058773663419</v>
      </c>
      <c r="J4771" s="2">
        <f>VLOOKUP($E4771,
Products!$A$1:$F$201,MATCH(Orders!J$1,Products!$A$1:$F$1,0),0)</f>
        <v>17657.804767621328</v>
      </c>
    </row>
    <row r="4772" spans="1:10">
      <c r="A4772">
        <v>4771</v>
      </c>
      <c r="B4772" s="4">
        <v>46012</v>
      </c>
      <c r="C4772" s="10">
        <f>DATE(YEAR(orders[[#This Row],[order_date]]), MONTH(orders[[#This Row],[order_date]]), 1)</f>
        <v>45992</v>
      </c>
      <c r="D4772" t="s">
        <v>930</v>
      </c>
      <c r="E4772" t="s">
        <v>564</v>
      </c>
      <c r="F4772" t="str">
        <f>VLOOKUP(orders[[#This Row],[product_id]],Products!A:C,3,0)</f>
        <v>Electronics</v>
      </c>
      <c r="G4772">
        <v>1</v>
      </c>
      <c r="H4772" s="6">
        <v>0.19353466399216407</v>
      </c>
      <c r="I4772" s="2">
        <f>VLOOKUP($E4772,
Products!$A$1:$F$201,MATCH(Orders!I$1,Products!$A$1:$F$1,0),0)</f>
        <v>21989.290766910399</v>
      </c>
      <c r="J4772" s="2">
        <f>VLOOKUP($E4772,
Products!$A$1:$F$201,MATCH(Orders!J$1,Products!$A$1:$F$1,0),0)</f>
        <v>15566.99865864101</v>
      </c>
    </row>
    <row r="4773" spans="1:10">
      <c r="A4773">
        <v>4772</v>
      </c>
      <c r="B4773" s="4">
        <v>45496</v>
      </c>
      <c r="C4773" s="10">
        <f>DATE(YEAR(orders[[#This Row],[order_date]]), MONTH(orders[[#This Row],[order_date]]), 1)</f>
        <v>45474</v>
      </c>
      <c r="D4773" t="s">
        <v>4163</v>
      </c>
      <c r="E4773" t="s">
        <v>626</v>
      </c>
      <c r="F4773" t="str">
        <f>VLOOKUP(orders[[#This Row],[product_id]],Products!A:C,3,0)</f>
        <v>Electronics</v>
      </c>
      <c r="G4773">
        <v>1</v>
      </c>
      <c r="H4773" s="6">
        <v>0.15303655438820399</v>
      </c>
      <c r="I4773" s="2">
        <f>VLOOKUP($E4773,
Products!$A$1:$F$201,MATCH(Orders!I$1,Products!$A$1:$F$1,0),0)</f>
        <v>19602.440815481601</v>
      </c>
      <c r="J4773" s="2">
        <f>VLOOKUP($E4773,
Products!$A$1:$F$201,MATCH(Orders!J$1,Products!$A$1:$F$1,0),0)</f>
        <v>14427.862284038891</v>
      </c>
    </row>
    <row r="4774" spans="1:10">
      <c r="A4774">
        <v>4773</v>
      </c>
      <c r="B4774" s="4">
        <v>45712</v>
      </c>
      <c r="C4774" s="10">
        <f>DATE(YEAR(orders[[#This Row],[order_date]]), MONTH(orders[[#This Row],[order_date]]), 1)</f>
        <v>45689</v>
      </c>
      <c r="D4774" t="s">
        <v>769</v>
      </c>
      <c r="E4774" t="s">
        <v>650</v>
      </c>
      <c r="F4774" t="str">
        <f>VLOOKUP(orders[[#This Row],[product_id]],Products!A:C,3,0)</f>
        <v>Electronics</v>
      </c>
      <c r="G4774">
        <v>1</v>
      </c>
      <c r="H4774" s="6">
        <v>0.18342399945411028</v>
      </c>
      <c r="I4774" s="2">
        <f>VLOOKUP($E4774,
Products!$A$1:$F$201,MATCH(Orders!I$1,Products!$A$1:$F$1,0),0)</f>
        <v>12936.529609330941</v>
      </c>
      <c r="J4774" s="2">
        <f>VLOOKUP($E4774,
Products!$A$1:$F$201,MATCH(Orders!J$1,Products!$A$1:$F$1,0),0)</f>
        <v>9465.2602677376308</v>
      </c>
    </row>
    <row r="4775" spans="1:10">
      <c r="A4775">
        <v>4774</v>
      </c>
      <c r="B4775" s="4">
        <v>45913</v>
      </c>
      <c r="C4775" s="10">
        <f>DATE(YEAR(orders[[#This Row],[order_date]]), MONTH(orders[[#This Row],[order_date]]), 1)</f>
        <v>45901</v>
      </c>
      <c r="D4775" t="s">
        <v>2493</v>
      </c>
      <c r="E4775" t="s">
        <v>600</v>
      </c>
      <c r="F4775" t="str">
        <f>VLOOKUP(orders[[#This Row],[product_id]],Products!A:C,3,0)</f>
        <v>Electronics</v>
      </c>
      <c r="G4775">
        <v>1</v>
      </c>
      <c r="H4775" s="6">
        <v>0.15578278881832569</v>
      </c>
      <c r="I4775" s="2">
        <f>VLOOKUP($E4775,
Products!$A$1:$F$201,MATCH(Orders!I$1,Products!$A$1:$F$1,0),0)</f>
        <v>2556.7009232610858</v>
      </c>
      <c r="J4775" s="2">
        <f>VLOOKUP($E4775,
Products!$A$1:$F$201,MATCH(Orders!J$1,Products!$A$1:$F$1,0),0)</f>
        <v>2002.3128715328869</v>
      </c>
    </row>
    <row r="4776" spans="1:10">
      <c r="A4776">
        <v>4775</v>
      </c>
      <c r="B4776" s="4">
        <v>45155</v>
      </c>
      <c r="C4776" s="10">
        <f>DATE(YEAR(orders[[#This Row],[order_date]]), MONTH(orders[[#This Row],[order_date]]), 1)</f>
        <v>45139</v>
      </c>
      <c r="D4776" t="s">
        <v>3701</v>
      </c>
      <c r="E4776" t="s">
        <v>699</v>
      </c>
      <c r="F4776" t="str">
        <f>VLOOKUP(orders[[#This Row],[product_id]],Products!A:C,3,0)</f>
        <v>Appliances</v>
      </c>
      <c r="G4776">
        <v>1</v>
      </c>
      <c r="H4776" s="6">
        <v>5.3099398179810194E-2</v>
      </c>
      <c r="I4776" s="2">
        <f>VLOOKUP($E4776,
Products!$A$1:$F$201,MATCH(Orders!I$1,Products!$A$1:$F$1,0),0)</f>
        <v>25091.998133165329</v>
      </c>
      <c r="J4776" s="2">
        <f>VLOOKUP($E4776,
Products!$A$1:$F$201,MATCH(Orders!J$1,Products!$A$1:$F$1,0),0)</f>
        <v>18464.226825266349</v>
      </c>
    </row>
    <row r="4777" spans="1:10">
      <c r="A4777">
        <v>4776</v>
      </c>
      <c r="B4777" s="4">
        <v>45998</v>
      </c>
      <c r="C4777" s="10">
        <f>DATE(YEAR(orders[[#This Row],[order_date]]), MONTH(orders[[#This Row],[order_date]]), 1)</f>
        <v>45992</v>
      </c>
      <c r="D4777" t="s">
        <v>1666</v>
      </c>
      <c r="E4777" t="s">
        <v>654</v>
      </c>
      <c r="F4777" t="str">
        <f>VLOOKUP(orders[[#This Row],[product_id]],Products!A:C,3,0)</f>
        <v>Electronics</v>
      </c>
      <c r="G4777">
        <v>1</v>
      </c>
      <c r="H4777" s="6">
        <v>0.22666341466141729</v>
      </c>
      <c r="I4777" s="2">
        <f>VLOOKUP($E4777,
Products!$A$1:$F$201,MATCH(Orders!I$1,Products!$A$1:$F$1,0),0)</f>
        <v>2480.90324078101</v>
      </c>
      <c r="J4777" s="2">
        <f>VLOOKUP($E4777,
Products!$A$1:$F$201,MATCH(Orders!J$1,Products!$A$1:$F$1,0),0)</f>
        <v>1964.543440578911</v>
      </c>
    </row>
    <row r="4778" spans="1:10">
      <c r="A4778">
        <v>4777</v>
      </c>
      <c r="B4778" s="4">
        <v>45194</v>
      </c>
      <c r="C4778" s="10">
        <f>DATE(YEAR(orders[[#This Row],[order_date]]), MONTH(orders[[#This Row],[order_date]]), 1)</f>
        <v>45170</v>
      </c>
      <c r="D4778" t="s">
        <v>4556</v>
      </c>
      <c r="E4778" t="s">
        <v>599</v>
      </c>
      <c r="F4778" t="str">
        <f>VLOOKUP(orders[[#This Row],[product_id]],Products!A:C,3,0)</f>
        <v>Electronics</v>
      </c>
      <c r="G4778">
        <v>2</v>
      </c>
      <c r="H4778" s="6">
        <v>0.20170396442429514</v>
      </c>
      <c r="I4778" s="2">
        <f>VLOOKUP($E4778,
Products!$A$1:$F$201,MATCH(Orders!I$1,Products!$A$1:$F$1,0),0)</f>
        <v>24019.70637428105</v>
      </c>
      <c r="J4778" s="2">
        <f>VLOOKUP($E4778,
Products!$A$1:$F$201,MATCH(Orders!J$1,Products!$A$1:$F$1,0),0)</f>
        <v>16602.559277417411</v>
      </c>
    </row>
    <row r="4779" spans="1:10">
      <c r="A4779">
        <v>4778</v>
      </c>
      <c r="B4779" s="4">
        <v>45653</v>
      </c>
      <c r="C4779" s="10">
        <f>DATE(YEAR(orders[[#This Row],[order_date]]), MONTH(orders[[#This Row],[order_date]]), 1)</f>
        <v>45627</v>
      </c>
      <c r="D4779" t="s">
        <v>4679</v>
      </c>
      <c r="E4779" t="s">
        <v>557</v>
      </c>
      <c r="F4779" t="str">
        <f>VLOOKUP(orders[[#This Row],[product_id]],Products!A:C,3,0)</f>
        <v>Electronics</v>
      </c>
      <c r="G4779">
        <v>1</v>
      </c>
      <c r="H4779" s="6">
        <v>0.20056604517839807</v>
      </c>
      <c r="I4779" s="2">
        <f>VLOOKUP($E4779,
Products!$A$1:$F$201,MATCH(Orders!I$1,Products!$A$1:$F$1,0),0)</f>
        <v>23950.56449224626</v>
      </c>
      <c r="J4779" s="2">
        <f>VLOOKUP($E4779,
Products!$A$1:$F$201,MATCH(Orders!J$1,Products!$A$1:$F$1,0),0)</f>
        <v>16488.618979732779</v>
      </c>
    </row>
    <row r="4780" spans="1:10">
      <c r="A4780">
        <v>4779</v>
      </c>
      <c r="B4780" s="4">
        <v>45728</v>
      </c>
      <c r="C4780" s="10">
        <f>DATE(YEAR(orders[[#This Row],[order_date]]), MONTH(orders[[#This Row],[order_date]]), 1)</f>
        <v>45717</v>
      </c>
      <c r="D4780" t="s">
        <v>2081</v>
      </c>
      <c r="E4780" t="s">
        <v>698</v>
      </c>
      <c r="F4780" t="str">
        <f>VLOOKUP(orders[[#This Row],[product_id]],Products!A:C,3,0)</f>
        <v>Appliances</v>
      </c>
      <c r="G4780">
        <v>1</v>
      </c>
      <c r="H4780" s="6">
        <v>7.3377290158667507E-2</v>
      </c>
      <c r="I4780" s="2">
        <f>VLOOKUP($E4780,
Products!$A$1:$F$201,MATCH(Orders!I$1,Products!$A$1:$F$1,0),0)</f>
        <v>5562.620248272905</v>
      </c>
      <c r="J4780" s="2">
        <f>VLOOKUP($E4780,
Products!$A$1:$F$201,MATCH(Orders!J$1,Products!$A$1:$F$1,0),0)</f>
        <v>4191.9477694447714</v>
      </c>
    </row>
    <row r="4781" spans="1:10">
      <c r="A4781">
        <v>4780</v>
      </c>
      <c r="B4781" s="4">
        <v>45180</v>
      </c>
      <c r="C4781" s="10">
        <f>DATE(YEAR(orders[[#This Row],[order_date]]), MONTH(orders[[#This Row],[order_date]]), 1)</f>
        <v>45170</v>
      </c>
      <c r="D4781" t="s">
        <v>4240</v>
      </c>
      <c r="E4781" t="s">
        <v>647</v>
      </c>
      <c r="F4781" t="str">
        <f>VLOOKUP(orders[[#This Row],[product_id]],Products!A:C,3,0)</f>
        <v>Electronics</v>
      </c>
      <c r="G4781">
        <v>1</v>
      </c>
      <c r="H4781" s="6">
        <v>0.19953955332627185</v>
      </c>
      <c r="I4781" s="2">
        <f>VLOOKUP($E4781,
Products!$A$1:$F$201,MATCH(Orders!I$1,Products!$A$1:$F$1,0),0)</f>
        <v>23187.883920109041</v>
      </c>
      <c r="J4781" s="2">
        <f>VLOOKUP($E4781,
Products!$A$1:$F$201,MATCH(Orders!J$1,Products!$A$1:$F$1,0),0)</f>
        <v>16217.564081273829</v>
      </c>
    </row>
    <row r="4782" spans="1:10">
      <c r="A4782">
        <v>4781</v>
      </c>
      <c r="B4782" s="4">
        <v>45883</v>
      </c>
      <c r="C4782" s="10">
        <f>DATE(YEAR(orders[[#This Row],[order_date]]), MONTH(orders[[#This Row],[order_date]]), 1)</f>
        <v>45870</v>
      </c>
      <c r="D4782" t="s">
        <v>4621</v>
      </c>
      <c r="E4782" t="s">
        <v>521</v>
      </c>
      <c r="F4782" t="str">
        <f>VLOOKUP(orders[[#This Row],[product_id]],Products!A:C,3,0)</f>
        <v>Electronics</v>
      </c>
      <c r="G4782">
        <v>1</v>
      </c>
      <c r="H4782" s="6">
        <v>0.13480470465614711</v>
      </c>
      <c r="I4782" s="2">
        <f>VLOOKUP($E4782,
Products!$A$1:$F$201,MATCH(Orders!I$1,Products!$A$1:$F$1,0),0)</f>
        <v>18373.691083837519</v>
      </c>
      <c r="J4782" s="2">
        <f>VLOOKUP($E4782,
Products!$A$1:$F$201,MATCH(Orders!J$1,Products!$A$1:$F$1,0),0)</f>
        <v>14409.80197321412</v>
      </c>
    </row>
    <row r="4783" spans="1:10">
      <c r="A4783">
        <v>4782</v>
      </c>
      <c r="B4783" s="4">
        <v>45796</v>
      </c>
      <c r="C4783" s="10">
        <f>DATE(YEAR(orders[[#This Row],[order_date]]), MONTH(orders[[#This Row],[order_date]]), 1)</f>
        <v>45778</v>
      </c>
      <c r="D4783" t="s">
        <v>3073</v>
      </c>
      <c r="E4783" t="s">
        <v>560</v>
      </c>
      <c r="F4783" t="str">
        <f>VLOOKUP(orders[[#This Row],[product_id]],Products!A:C,3,0)</f>
        <v>Appliances</v>
      </c>
      <c r="G4783">
        <v>3</v>
      </c>
      <c r="H4783" s="6">
        <v>7.3589708408702686E-2</v>
      </c>
      <c r="I4783" s="2">
        <f>VLOOKUP($E4783,
Products!$A$1:$F$201,MATCH(Orders!I$1,Products!$A$1:$F$1,0),0)</f>
        <v>6334.2190560739964</v>
      </c>
      <c r="J4783" s="2">
        <f>VLOOKUP($E4783,
Products!$A$1:$F$201,MATCH(Orders!J$1,Products!$A$1:$F$1,0),0)</f>
        <v>4117.6239066206717</v>
      </c>
    </row>
    <row r="4784" spans="1:10">
      <c r="A4784">
        <v>4783</v>
      </c>
      <c r="B4784" s="4">
        <v>45013</v>
      </c>
      <c r="C4784" s="10">
        <f>DATE(YEAR(orders[[#This Row],[order_date]]), MONTH(orders[[#This Row],[order_date]]), 1)</f>
        <v>44986</v>
      </c>
      <c r="D4784" t="s">
        <v>1062</v>
      </c>
      <c r="E4784" t="s">
        <v>642</v>
      </c>
      <c r="F4784" t="str">
        <f>VLOOKUP(orders[[#This Row],[product_id]],Products!A:C,3,0)</f>
        <v>Appliances</v>
      </c>
      <c r="G4784">
        <v>2</v>
      </c>
      <c r="H4784" s="6">
        <v>0.14275624409759868</v>
      </c>
      <c r="I4784" s="2">
        <f>VLOOKUP($E4784,
Products!$A$1:$F$201,MATCH(Orders!I$1,Products!$A$1:$F$1,0),0)</f>
        <v>2296.7821973225709</v>
      </c>
      <c r="J4784" s="2">
        <f>VLOOKUP($E4784,
Products!$A$1:$F$201,MATCH(Orders!J$1,Products!$A$1:$F$1,0),0)</f>
        <v>1585.16132006212</v>
      </c>
    </row>
    <row r="4785" spans="1:10">
      <c r="A4785">
        <v>4784</v>
      </c>
      <c r="B4785" s="4">
        <v>45975</v>
      </c>
      <c r="C4785" s="10">
        <f>DATE(YEAR(orders[[#This Row],[order_date]]), MONTH(orders[[#This Row],[order_date]]), 1)</f>
        <v>45962</v>
      </c>
      <c r="D4785" t="s">
        <v>798</v>
      </c>
      <c r="E4785" t="s">
        <v>641</v>
      </c>
      <c r="F4785" t="str">
        <f>VLOOKUP(orders[[#This Row],[product_id]],Products!A:C,3,0)</f>
        <v>Appliances</v>
      </c>
      <c r="G4785">
        <v>1</v>
      </c>
      <c r="H4785" s="6">
        <v>8.2161838067967369E-2</v>
      </c>
      <c r="I4785" s="2">
        <f>VLOOKUP($E4785,
Products!$A$1:$F$201,MATCH(Orders!I$1,Products!$A$1:$F$1,0),0)</f>
        <v>27167.965718506261</v>
      </c>
      <c r="J4785" s="2">
        <f>VLOOKUP($E4785,
Products!$A$1:$F$201,MATCH(Orders!J$1,Products!$A$1:$F$1,0),0)</f>
        <v>19748.025676381669</v>
      </c>
    </row>
    <row r="4786" spans="1:10">
      <c r="A4786">
        <v>4785</v>
      </c>
      <c r="B4786" s="4">
        <v>45148</v>
      </c>
      <c r="C4786" s="10">
        <f>DATE(YEAR(orders[[#This Row],[order_date]]), MONTH(orders[[#This Row],[order_date]]), 1)</f>
        <v>45139</v>
      </c>
      <c r="D4786" t="s">
        <v>3448</v>
      </c>
      <c r="E4786" t="s">
        <v>667</v>
      </c>
      <c r="F4786" t="str">
        <f>VLOOKUP(orders[[#This Row],[product_id]],Products!A:C,3,0)</f>
        <v>Electronics</v>
      </c>
      <c r="G4786">
        <v>1</v>
      </c>
      <c r="H4786" s="6">
        <v>0.23594153525866579</v>
      </c>
      <c r="I4786" s="2">
        <f>VLOOKUP($E4786,
Products!$A$1:$F$201,MATCH(Orders!I$1,Products!$A$1:$F$1,0),0)</f>
        <v>2491.507056421975</v>
      </c>
      <c r="J4786" s="2">
        <f>VLOOKUP($E4786,
Products!$A$1:$F$201,MATCH(Orders!J$1,Products!$A$1:$F$1,0),0)</f>
        <v>1871.4408177277719</v>
      </c>
    </row>
    <row r="4787" spans="1:10">
      <c r="A4787">
        <v>4786</v>
      </c>
      <c r="B4787" s="4">
        <v>45916</v>
      </c>
      <c r="C4787" s="10">
        <f>DATE(YEAR(orders[[#This Row],[order_date]]), MONTH(orders[[#This Row],[order_date]]), 1)</f>
        <v>45901</v>
      </c>
      <c r="D4787" t="s">
        <v>2029</v>
      </c>
      <c r="E4787" t="s">
        <v>614</v>
      </c>
      <c r="F4787" t="str">
        <f>VLOOKUP(orders[[#This Row],[product_id]],Products!A:C,3,0)</f>
        <v>Electronics</v>
      </c>
      <c r="G4787">
        <v>2</v>
      </c>
      <c r="H4787" s="6">
        <v>0.11569747846995797</v>
      </c>
      <c r="I4787" s="2">
        <f>VLOOKUP($E4787,
Products!$A$1:$F$201,MATCH(Orders!I$1,Products!$A$1:$F$1,0),0)</f>
        <v>27394.979060178921</v>
      </c>
      <c r="J4787" s="2">
        <f>VLOOKUP($E4787,
Products!$A$1:$F$201,MATCH(Orders!J$1,Products!$A$1:$F$1,0),0)</f>
        <v>20497.911427865951</v>
      </c>
    </row>
    <row r="4788" spans="1:10">
      <c r="A4788">
        <v>4787</v>
      </c>
      <c r="B4788" s="4">
        <v>45323</v>
      </c>
      <c r="C4788" s="10">
        <f>DATE(YEAR(orders[[#This Row],[order_date]]), MONTH(orders[[#This Row],[order_date]]), 1)</f>
        <v>45323</v>
      </c>
      <c r="D4788" t="s">
        <v>4503</v>
      </c>
      <c r="E4788" t="s">
        <v>666</v>
      </c>
      <c r="F4788" t="str">
        <f>VLOOKUP(orders[[#This Row],[product_id]],Products!A:C,3,0)</f>
        <v>Electronics</v>
      </c>
      <c r="G4788">
        <v>1</v>
      </c>
      <c r="H4788" s="6">
        <v>0.21426833795675451</v>
      </c>
      <c r="I4788" s="2">
        <f>VLOOKUP($E4788,
Products!$A$1:$F$201,MATCH(Orders!I$1,Products!$A$1:$F$1,0),0)</f>
        <v>28450.587044878092</v>
      </c>
      <c r="J4788" s="2">
        <f>VLOOKUP($E4788,
Products!$A$1:$F$201,MATCH(Orders!J$1,Products!$A$1:$F$1,0),0)</f>
        <v>22337.584649075441</v>
      </c>
    </row>
    <row r="4789" spans="1:10">
      <c r="A4789">
        <v>4788</v>
      </c>
      <c r="B4789" s="4">
        <v>45864</v>
      </c>
      <c r="C4789" s="10">
        <f>DATE(YEAR(orders[[#This Row],[order_date]]), MONTH(orders[[#This Row],[order_date]]), 1)</f>
        <v>45839</v>
      </c>
      <c r="D4789" t="s">
        <v>2223</v>
      </c>
      <c r="E4789" t="s">
        <v>599</v>
      </c>
      <c r="F4789" t="str">
        <f>VLOOKUP(orders[[#This Row],[product_id]],Products!A:C,3,0)</f>
        <v>Electronics</v>
      </c>
      <c r="G4789">
        <v>1</v>
      </c>
      <c r="H4789" s="6">
        <v>0.11526618838956855</v>
      </c>
      <c r="I4789" s="2">
        <f>VLOOKUP($E4789,
Products!$A$1:$F$201,MATCH(Orders!I$1,Products!$A$1:$F$1,0),0)</f>
        <v>24019.70637428105</v>
      </c>
      <c r="J4789" s="2">
        <f>VLOOKUP($E4789,
Products!$A$1:$F$201,MATCH(Orders!J$1,Products!$A$1:$F$1,0),0)</f>
        <v>16602.559277417411</v>
      </c>
    </row>
    <row r="4790" spans="1:10">
      <c r="A4790">
        <v>4789</v>
      </c>
      <c r="B4790" s="4">
        <v>45437</v>
      </c>
      <c r="C4790" s="10">
        <f>DATE(YEAR(orders[[#This Row],[order_date]]), MONTH(orders[[#This Row],[order_date]]), 1)</f>
        <v>45413</v>
      </c>
      <c r="D4790" t="s">
        <v>2383</v>
      </c>
      <c r="E4790" t="s">
        <v>512</v>
      </c>
      <c r="F4790" t="str">
        <f>VLOOKUP(orders[[#This Row],[product_id]],Products!A:C,3,0)</f>
        <v>Electronics</v>
      </c>
      <c r="G4790">
        <v>3</v>
      </c>
      <c r="H4790" s="6">
        <v>0.20270784331805311</v>
      </c>
      <c r="I4790" s="2">
        <f>VLOOKUP($E4790,
Products!$A$1:$F$201,MATCH(Orders!I$1,Products!$A$1:$F$1,0),0)</f>
        <v>12877.548087294561</v>
      </c>
      <c r="J4790" s="2">
        <f>VLOOKUP($E4790,
Products!$A$1:$F$201,MATCH(Orders!J$1,Products!$A$1:$F$1,0),0)</f>
        <v>9551.9000631411909</v>
      </c>
    </row>
    <row r="4791" spans="1:10">
      <c r="A4791">
        <v>4790</v>
      </c>
      <c r="B4791" s="4">
        <v>45487</v>
      </c>
      <c r="C4791" s="10">
        <f>DATE(YEAR(orders[[#This Row],[order_date]]), MONTH(orders[[#This Row],[order_date]]), 1)</f>
        <v>45474</v>
      </c>
      <c r="D4791" t="s">
        <v>4372</v>
      </c>
      <c r="E4791" t="s">
        <v>654</v>
      </c>
      <c r="F4791" t="str">
        <f>VLOOKUP(orders[[#This Row],[product_id]],Products!A:C,3,0)</f>
        <v>Electronics</v>
      </c>
      <c r="G4791">
        <v>2</v>
      </c>
      <c r="H4791" s="6">
        <v>0.11655835473412771</v>
      </c>
      <c r="I4791" s="2">
        <f>VLOOKUP($E4791,
Products!$A$1:$F$201,MATCH(Orders!I$1,Products!$A$1:$F$1,0),0)</f>
        <v>2480.90324078101</v>
      </c>
      <c r="J4791" s="2">
        <f>VLOOKUP($E4791,
Products!$A$1:$F$201,MATCH(Orders!J$1,Products!$A$1:$F$1,0),0)</f>
        <v>1964.543440578911</v>
      </c>
    </row>
    <row r="4792" spans="1:10">
      <c r="A4792">
        <v>4791</v>
      </c>
      <c r="B4792" s="4">
        <v>45772</v>
      </c>
      <c r="C4792" s="10">
        <f>DATE(YEAR(orders[[#This Row],[order_date]]), MONTH(orders[[#This Row],[order_date]]), 1)</f>
        <v>45748</v>
      </c>
      <c r="D4792" t="s">
        <v>2118</v>
      </c>
      <c r="E4792" t="s">
        <v>638</v>
      </c>
      <c r="F4792" t="str">
        <f>VLOOKUP(orders[[#This Row],[product_id]],Products!A:C,3,0)</f>
        <v>Electronics</v>
      </c>
      <c r="G4792">
        <v>2</v>
      </c>
      <c r="H4792" s="6">
        <v>0.17632385789648916</v>
      </c>
      <c r="I4792" s="2">
        <f>VLOOKUP($E4792,
Products!$A$1:$F$201,MATCH(Orders!I$1,Products!$A$1:$F$1,0),0)</f>
        <v>11118.17778596276</v>
      </c>
      <c r="J4792" s="2">
        <f>VLOOKUP($E4792,
Products!$A$1:$F$201,MATCH(Orders!J$1,Products!$A$1:$F$1,0),0)</f>
        <v>7887.697719413397</v>
      </c>
    </row>
    <row r="4793" spans="1:10">
      <c r="A4793">
        <v>4792</v>
      </c>
      <c r="B4793" s="4">
        <v>45366</v>
      </c>
      <c r="C4793" s="10">
        <f>DATE(YEAR(orders[[#This Row],[order_date]]), MONTH(orders[[#This Row],[order_date]]), 1)</f>
        <v>45352</v>
      </c>
      <c r="D4793" t="s">
        <v>2340</v>
      </c>
      <c r="E4793" t="s">
        <v>704</v>
      </c>
      <c r="F4793" t="str">
        <f>VLOOKUP(orders[[#This Row],[product_id]],Products!A:C,3,0)</f>
        <v>Electronics</v>
      </c>
      <c r="G4793">
        <v>1</v>
      </c>
      <c r="H4793" s="6">
        <v>0.1281977983397396</v>
      </c>
      <c r="I4793" s="2">
        <f>VLOOKUP($E4793,
Products!$A$1:$F$201,MATCH(Orders!I$1,Products!$A$1:$F$1,0),0)</f>
        <v>2453.3182634424861</v>
      </c>
      <c r="J4793" s="2">
        <f>VLOOKUP($E4793,
Products!$A$1:$F$201,MATCH(Orders!J$1,Products!$A$1:$F$1,0),0)</f>
        <v>1951.860511286576</v>
      </c>
    </row>
    <row r="4794" spans="1:10">
      <c r="A4794">
        <v>4793</v>
      </c>
      <c r="B4794" s="4">
        <v>45237</v>
      </c>
      <c r="C4794" s="10">
        <f>DATE(YEAR(orders[[#This Row],[order_date]]), MONTH(orders[[#This Row],[order_date]]), 1)</f>
        <v>45231</v>
      </c>
      <c r="D4794" t="s">
        <v>4570</v>
      </c>
      <c r="E4794" t="s">
        <v>645</v>
      </c>
      <c r="F4794" t="str">
        <f>VLOOKUP(orders[[#This Row],[product_id]],Products!A:C,3,0)</f>
        <v>Electronics</v>
      </c>
      <c r="G4794">
        <v>3</v>
      </c>
      <c r="H4794" s="6">
        <v>0.22998723791122988</v>
      </c>
      <c r="I4794" s="2">
        <f>VLOOKUP($E4794,
Products!$A$1:$F$201,MATCH(Orders!I$1,Products!$A$1:$F$1,0),0)</f>
        <v>29658.239859810968</v>
      </c>
      <c r="J4794" s="2">
        <f>VLOOKUP($E4794,
Products!$A$1:$F$201,MATCH(Orders!J$1,Products!$A$1:$F$1,0),0)</f>
        <v>22421.521919652871</v>
      </c>
    </row>
    <row r="4795" spans="1:10">
      <c r="A4795">
        <v>4794</v>
      </c>
      <c r="B4795" s="4">
        <v>44961</v>
      </c>
      <c r="C4795" s="10">
        <f>DATE(YEAR(orders[[#This Row],[order_date]]), MONTH(orders[[#This Row],[order_date]]), 1)</f>
        <v>44958</v>
      </c>
      <c r="D4795" t="s">
        <v>3187</v>
      </c>
      <c r="E4795" t="s">
        <v>692</v>
      </c>
      <c r="F4795" t="str">
        <f>VLOOKUP(orders[[#This Row],[product_id]],Products!A:C,3,0)</f>
        <v>Electronics</v>
      </c>
      <c r="G4795">
        <v>2</v>
      </c>
      <c r="H4795" s="6">
        <v>0.16022264356194493</v>
      </c>
      <c r="I4795" s="2">
        <f>VLOOKUP($E4795,
Products!$A$1:$F$201,MATCH(Orders!I$1,Products!$A$1:$F$1,0),0)</f>
        <v>18150.337151787651</v>
      </c>
      <c r="J4795" s="2">
        <f>VLOOKUP($E4795,
Products!$A$1:$F$201,MATCH(Orders!J$1,Products!$A$1:$F$1,0),0)</f>
        <v>11965.45000430708</v>
      </c>
    </row>
    <row r="4796" spans="1:10">
      <c r="A4796">
        <v>4795</v>
      </c>
      <c r="B4796" s="4">
        <v>45143</v>
      </c>
      <c r="C4796" s="10">
        <f>DATE(YEAR(orders[[#This Row],[order_date]]), MONTH(orders[[#This Row],[order_date]]), 1)</f>
        <v>45139</v>
      </c>
      <c r="D4796" t="s">
        <v>1831</v>
      </c>
      <c r="E4796" t="s">
        <v>586</v>
      </c>
      <c r="F4796" t="str">
        <f>VLOOKUP(orders[[#This Row],[product_id]],Products!A:C,3,0)</f>
        <v>Appliances</v>
      </c>
      <c r="G4796">
        <v>1</v>
      </c>
      <c r="H4796" s="6">
        <v>5.5955846263091615E-2</v>
      </c>
      <c r="I4796" s="2">
        <f>VLOOKUP($E4796,
Products!$A$1:$F$201,MATCH(Orders!I$1,Products!$A$1:$F$1,0),0)</f>
        <v>22928.971424497449</v>
      </c>
      <c r="J4796" s="2">
        <f>VLOOKUP($E4796,
Products!$A$1:$F$201,MATCH(Orders!J$1,Products!$A$1:$F$1,0),0)</f>
        <v>17801.356740692991</v>
      </c>
    </row>
    <row r="4797" spans="1:10">
      <c r="A4797">
        <v>4796</v>
      </c>
      <c r="B4797" s="4">
        <v>45647</v>
      </c>
      <c r="C4797" s="10">
        <f>DATE(YEAR(orders[[#This Row],[order_date]]), MONTH(orders[[#This Row],[order_date]]), 1)</f>
        <v>45627</v>
      </c>
      <c r="D4797" t="s">
        <v>1546</v>
      </c>
      <c r="E4797" t="s">
        <v>691</v>
      </c>
      <c r="F4797" t="str">
        <f>VLOOKUP(orders[[#This Row],[product_id]],Products!A:C,3,0)</f>
        <v>Appliances</v>
      </c>
      <c r="G4797">
        <v>1</v>
      </c>
      <c r="H4797" s="6">
        <v>5.5505587980421496E-2</v>
      </c>
      <c r="I4797" s="2">
        <f>VLOOKUP($E4797,
Products!$A$1:$F$201,MATCH(Orders!I$1,Products!$A$1:$F$1,0),0)</f>
        <v>2337.6024778940591</v>
      </c>
      <c r="J4797" s="2">
        <f>VLOOKUP($E4797,
Products!$A$1:$F$201,MATCH(Orders!J$1,Products!$A$1:$F$1,0),0)</f>
        <v>1616.9957885138581</v>
      </c>
    </row>
    <row r="4798" spans="1:10">
      <c r="A4798">
        <v>4797</v>
      </c>
      <c r="B4798" s="4">
        <v>45942</v>
      </c>
      <c r="C4798" s="10">
        <f>DATE(YEAR(orders[[#This Row],[order_date]]), MONTH(orders[[#This Row],[order_date]]), 1)</f>
        <v>45931</v>
      </c>
      <c r="D4798" t="s">
        <v>2107</v>
      </c>
      <c r="E4798" t="s">
        <v>593</v>
      </c>
      <c r="F4798" t="str">
        <f>VLOOKUP(orders[[#This Row],[product_id]],Products!A:C,3,0)</f>
        <v>Electronics</v>
      </c>
      <c r="G4798">
        <v>3</v>
      </c>
      <c r="H4798" s="6">
        <v>0.16677125698658046</v>
      </c>
      <c r="I4798" s="2">
        <f>VLOOKUP($E4798,
Products!$A$1:$F$201,MATCH(Orders!I$1,Products!$A$1:$F$1,0),0)</f>
        <v>2667.7858525453248</v>
      </c>
      <c r="J4798" s="2">
        <f>VLOOKUP($E4798,
Products!$A$1:$F$201,MATCH(Orders!J$1,Products!$A$1:$F$1,0),0)</f>
        <v>1797.4955098065359</v>
      </c>
    </row>
    <row r="4799" spans="1:10">
      <c r="A4799">
        <v>4798</v>
      </c>
      <c r="B4799" s="4">
        <v>45445</v>
      </c>
      <c r="C4799" s="10">
        <f>DATE(YEAR(orders[[#This Row],[order_date]]), MONTH(orders[[#This Row],[order_date]]), 1)</f>
        <v>45444</v>
      </c>
      <c r="D4799" t="s">
        <v>2312</v>
      </c>
      <c r="E4799" t="s">
        <v>670</v>
      </c>
      <c r="F4799" t="str">
        <f>VLOOKUP(orders[[#This Row],[product_id]],Products!A:C,3,0)</f>
        <v>Electronics</v>
      </c>
      <c r="G4799">
        <v>2</v>
      </c>
      <c r="H4799" s="6">
        <v>0.22896053203092398</v>
      </c>
      <c r="I4799" s="2">
        <f>VLOOKUP($E4799,
Products!$A$1:$F$201,MATCH(Orders!I$1,Products!$A$1:$F$1,0),0)</f>
        <v>2624.8628733917722</v>
      </c>
      <c r="J4799" s="2">
        <f>VLOOKUP($E4799,
Products!$A$1:$F$201,MATCH(Orders!J$1,Products!$A$1:$F$1,0),0)</f>
        <v>1944.041928611671</v>
      </c>
    </row>
    <row r="4800" spans="1:10">
      <c r="A4800">
        <v>4799</v>
      </c>
      <c r="B4800" s="4">
        <v>45195</v>
      </c>
      <c r="C4800" s="10">
        <f>DATE(YEAR(orders[[#This Row],[order_date]]), MONTH(orders[[#This Row],[order_date]]), 1)</f>
        <v>45170</v>
      </c>
      <c r="D4800" t="s">
        <v>4662</v>
      </c>
      <c r="E4800" t="s">
        <v>613</v>
      </c>
      <c r="F4800" t="str">
        <f>VLOOKUP(orders[[#This Row],[product_id]],Products!A:C,3,0)</f>
        <v>Appliances</v>
      </c>
      <c r="G4800">
        <v>2</v>
      </c>
      <c r="H4800" s="6">
        <v>7.6883084568788465E-2</v>
      </c>
      <c r="I4800" s="2">
        <f>VLOOKUP($E4800,
Products!$A$1:$F$201,MATCH(Orders!I$1,Products!$A$1:$F$1,0),0)</f>
        <v>6365.2492969652412</v>
      </c>
      <c r="J4800" s="2">
        <f>VLOOKUP($E4800,
Products!$A$1:$F$201,MATCH(Orders!J$1,Products!$A$1:$F$1,0),0)</f>
        <v>4174.927496964433</v>
      </c>
    </row>
    <row r="4801" spans="1:10">
      <c r="A4801">
        <v>4800</v>
      </c>
      <c r="B4801" s="4">
        <v>45564</v>
      </c>
      <c r="C4801" s="10">
        <f>DATE(YEAR(orders[[#This Row],[order_date]]), MONTH(orders[[#This Row],[order_date]]), 1)</f>
        <v>45536</v>
      </c>
      <c r="D4801" t="s">
        <v>4115</v>
      </c>
      <c r="E4801" t="s">
        <v>588</v>
      </c>
      <c r="F4801" t="str">
        <f>VLOOKUP(orders[[#This Row],[product_id]],Products!A:C,3,0)</f>
        <v>Electronics</v>
      </c>
      <c r="G4801">
        <v>2</v>
      </c>
      <c r="H4801" s="6">
        <v>0.16167106028415934</v>
      </c>
      <c r="I4801" s="2">
        <f>VLOOKUP($E4801,
Products!$A$1:$F$201,MATCH(Orders!I$1,Products!$A$1:$F$1,0),0)</f>
        <v>32539.342481911372</v>
      </c>
      <c r="J4801" s="2">
        <f>VLOOKUP($E4801,
Products!$A$1:$F$201,MATCH(Orders!J$1,Products!$A$1:$F$1,0),0)</f>
        <v>21531.252982830021</v>
      </c>
    </row>
    <row r="4802" spans="1:10">
      <c r="A4802">
        <v>4801</v>
      </c>
      <c r="B4802" s="4">
        <v>45401</v>
      </c>
      <c r="C4802" s="10">
        <f>DATE(YEAR(orders[[#This Row],[order_date]]), MONTH(orders[[#This Row],[order_date]]), 1)</f>
        <v>45383</v>
      </c>
      <c r="D4802" t="s">
        <v>3777</v>
      </c>
      <c r="E4802" t="s">
        <v>550</v>
      </c>
      <c r="F4802" t="str">
        <f>VLOOKUP(orders[[#This Row],[product_id]],Products!A:C,3,0)</f>
        <v>Electronics</v>
      </c>
      <c r="G4802">
        <v>3</v>
      </c>
      <c r="H4802" s="6">
        <v>0.16811403624728199</v>
      </c>
      <c r="I4802" s="2">
        <f>VLOOKUP($E4802,
Products!$A$1:$F$201,MATCH(Orders!I$1,Products!$A$1:$F$1,0),0)</f>
        <v>21928.70634496431</v>
      </c>
      <c r="J4802" s="2">
        <f>VLOOKUP($E4802,
Products!$A$1:$F$201,MATCH(Orders!J$1,Products!$A$1:$F$1,0),0)</f>
        <v>17227.037321653719</v>
      </c>
    </row>
    <row r="4803" spans="1:10">
      <c r="A4803">
        <v>4802</v>
      </c>
      <c r="B4803" s="4">
        <v>45016</v>
      </c>
      <c r="C4803" s="10">
        <f>DATE(YEAR(orders[[#This Row],[order_date]]), MONTH(orders[[#This Row],[order_date]]), 1)</f>
        <v>44986</v>
      </c>
      <c r="D4803" t="s">
        <v>1603</v>
      </c>
      <c r="E4803" t="s">
        <v>585</v>
      </c>
      <c r="F4803" t="str">
        <f>VLOOKUP(orders[[#This Row],[product_id]],Products!A:C,3,0)</f>
        <v>Appliances</v>
      </c>
      <c r="G4803">
        <v>1</v>
      </c>
      <c r="H4803" s="6">
        <v>0.12669383978494089</v>
      </c>
      <c r="I4803" s="2">
        <f>VLOOKUP($E4803,
Products!$A$1:$F$201,MATCH(Orders!I$1,Products!$A$1:$F$1,0),0)</f>
        <v>24049.2355837664</v>
      </c>
      <c r="J4803" s="2">
        <f>VLOOKUP($E4803,
Products!$A$1:$F$201,MATCH(Orders!J$1,Products!$A$1:$F$1,0),0)</f>
        <v>19053.338129326308</v>
      </c>
    </row>
    <row r="4804" spans="1:10">
      <c r="A4804">
        <v>4803</v>
      </c>
      <c r="B4804" s="4">
        <v>45992</v>
      </c>
      <c r="C4804" s="10">
        <f>DATE(YEAR(orders[[#This Row],[order_date]]), MONTH(orders[[#This Row],[order_date]]), 1)</f>
        <v>45992</v>
      </c>
      <c r="D4804" t="s">
        <v>3637</v>
      </c>
      <c r="E4804" t="s">
        <v>530</v>
      </c>
      <c r="F4804" t="str">
        <f>VLOOKUP(orders[[#This Row],[product_id]],Products!A:C,3,0)</f>
        <v>Electronics</v>
      </c>
      <c r="G4804">
        <v>2</v>
      </c>
      <c r="H4804" s="6">
        <v>0.18802345300474582</v>
      </c>
      <c r="I4804" s="2">
        <f>VLOOKUP($E4804,
Products!$A$1:$F$201,MATCH(Orders!I$1,Products!$A$1:$F$1,0),0)</f>
        <v>30520.607447067548</v>
      </c>
      <c r="J4804" s="2">
        <f>VLOOKUP($E4804,
Products!$A$1:$F$201,MATCH(Orders!J$1,Products!$A$1:$F$1,0),0)</f>
        <v>22328.317520226748</v>
      </c>
    </row>
    <row r="4805" spans="1:10">
      <c r="A4805">
        <v>4804</v>
      </c>
      <c r="B4805" s="4">
        <v>45908</v>
      </c>
      <c r="C4805" s="10">
        <f>DATE(YEAR(orders[[#This Row],[order_date]]), MONTH(orders[[#This Row],[order_date]]), 1)</f>
        <v>45901</v>
      </c>
      <c r="D4805" t="s">
        <v>3531</v>
      </c>
      <c r="E4805" t="s">
        <v>532</v>
      </c>
      <c r="F4805" t="str">
        <f>VLOOKUP(orders[[#This Row],[product_id]],Products!A:C,3,0)</f>
        <v>Electronics</v>
      </c>
      <c r="G4805">
        <v>2</v>
      </c>
      <c r="H4805" s="6">
        <v>0.20040409088446987</v>
      </c>
      <c r="I4805" s="2">
        <f>VLOOKUP($E4805,
Products!$A$1:$F$201,MATCH(Orders!I$1,Products!$A$1:$F$1,0),0)</f>
        <v>2668.0593077725212</v>
      </c>
      <c r="J4805" s="2">
        <f>VLOOKUP($E4805,
Products!$A$1:$F$201,MATCH(Orders!J$1,Products!$A$1:$F$1,0),0)</f>
        <v>1923.7114222321791</v>
      </c>
    </row>
    <row r="4806" spans="1:10">
      <c r="A4806">
        <v>4805</v>
      </c>
      <c r="B4806" s="4">
        <v>45214</v>
      </c>
      <c r="C4806" s="10">
        <f>DATE(YEAR(orders[[#This Row],[order_date]]), MONTH(orders[[#This Row],[order_date]]), 1)</f>
        <v>45200</v>
      </c>
      <c r="D4806" t="s">
        <v>1197</v>
      </c>
      <c r="E4806" t="s">
        <v>556</v>
      </c>
      <c r="F4806" t="str">
        <f>VLOOKUP(orders[[#This Row],[product_id]],Products!A:C,3,0)</f>
        <v>Appliances</v>
      </c>
      <c r="G4806">
        <v>1</v>
      </c>
      <c r="H4806" s="6">
        <v>0.14696725815118841</v>
      </c>
      <c r="I4806" s="2">
        <f>VLOOKUP($E4806,
Products!$A$1:$F$201,MATCH(Orders!I$1,Products!$A$1:$F$1,0),0)</f>
        <v>27054.121101651981</v>
      </c>
      <c r="J4806" s="2">
        <f>VLOOKUP($E4806,
Products!$A$1:$F$201,MATCH(Orders!J$1,Products!$A$1:$F$1,0),0)</f>
        <v>19388.930988794411</v>
      </c>
    </row>
    <row r="4807" spans="1:10">
      <c r="A4807">
        <v>4806</v>
      </c>
      <c r="B4807" s="4">
        <v>45407</v>
      </c>
      <c r="C4807" s="10">
        <f>DATE(YEAR(orders[[#This Row],[order_date]]), MONTH(orders[[#This Row],[order_date]]), 1)</f>
        <v>45383</v>
      </c>
      <c r="D4807" t="s">
        <v>4419</v>
      </c>
      <c r="E4807" t="s">
        <v>624</v>
      </c>
      <c r="F4807" t="str">
        <f>VLOOKUP(orders[[#This Row],[product_id]],Products!A:C,3,0)</f>
        <v>Appliances</v>
      </c>
      <c r="G4807">
        <v>3</v>
      </c>
      <c r="H4807" s="6">
        <v>0.14501479388058253</v>
      </c>
      <c r="I4807" s="2">
        <f>VLOOKUP($E4807,
Products!$A$1:$F$201,MATCH(Orders!I$1,Products!$A$1:$F$1,0),0)</f>
        <v>2102.383201797521</v>
      </c>
      <c r="J4807" s="2">
        <f>VLOOKUP($E4807,
Products!$A$1:$F$201,MATCH(Orders!J$1,Products!$A$1:$F$1,0),0)</f>
        <v>1599.330443274388</v>
      </c>
    </row>
    <row r="4808" spans="1:10">
      <c r="A4808">
        <v>4807</v>
      </c>
      <c r="B4808" s="4">
        <v>45563</v>
      </c>
      <c r="C4808" s="10">
        <f>DATE(YEAR(orders[[#This Row],[order_date]]), MONTH(orders[[#This Row],[order_date]]), 1)</f>
        <v>45536</v>
      </c>
      <c r="D4808" t="s">
        <v>3837</v>
      </c>
      <c r="E4808" t="s">
        <v>675</v>
      </c>
      <c r="F4808" t="str">
        <f>VLOOKUP(orders[[#This Row],[product_id]],Products!A:C,3,0)</f>
        <v>Appliances</v>
      </c>
      <c r="G4808">
        <v>2</v>
      </c>
      <c r="H4808" s="6">
        <v>0.14731001026802265</v>
      </c>
      <c r="I4808" s="2">
        <f>VLOOKUP($E4808,
Products!$A$1:$F$201,MATCH(Orders!I$1,Products!$A$1:$F$1,0),0)</f>
        <v>23552.642442203069</v>
      </c>
      <c r="J4808" s="2">
        <f>VLOOKUP($E4808,
Products!$A$1:$F$201,MATCH(Orders!J$1,Products!$A$1:$F$1,0),0)</f>
        <v>17389.42325132497</v>
      </c>
    </row>
    <row r="4809" spans="1:10">
      <c r="A4809">
        <v>4808</v>
      </c>
      <c r="B4809" s="4">
        <v>45427</v>
      </c>
      <c r="C4809" s="10">
        <f>DATE(YEAR(orders[[#This Row],[order_date]]), MONTH(orders[[#This Row],[order_date]]), 1)</f>
        <v>45413</v>
      </c>
      <c r="D4809" t="s">
        <v>3566</v>
      </c>
      <c r="E4809" t="s">
        <v>613</v>
      </c>
      <c r="F4809" t="str">
        <f>VLOOKUP(orders[[#This Row],[product_id]],Products!A:C,3,0)</f>
        <v>Appliances</v>
      </c>
      <c r="G4809">
        <v>1</v>
      </c>
      <c r="H4809" s="6">
        <v>0.14392052176758641</v>
      </c>
      <c r="I4809" s="2">
        <f>VLOOKUP($E4809,
Products!$A$1:$F$201,MATCH(Orders!I$1,Products!$A$1:$F$1,0),0)</f>
        <v>6365.2492969652412</v>
      </c>
      <c r="J4809" s="2">
        <f>VLOOKUP($E4809,
Products!$A$1:$F$201,MATCH(Orders!J$1,Products!$A$1:$F$1,0),0)</f>
        <v>4174.927496964433</v>
      </c>
    </row>
    <row r="4810" spans="1:10">
      <c r="A4810">
        <v>4809</v>
      </c>
      <c r="B4810" s="4">
        <v>44978</v>
      </c>
      <c r="C4810" s="10">
        <f>DATE(YEAR(orders[[#This Row],[order_date]]), MONTH(orders[[#This Row],[order_date]]), 1)</f>
        <v>44958</v>
      </c>
      <c r="D4810" t="s">
        <v>2238</v>
      </c>
      <c r="E4810" t="s">
        <v>704</v>
      </c>
      <c r="F4810" t="str">
        <f>VLOOKUP(orders[[#This Row],[product_id]],Products!A:C,3,0)</f>
        <v>Electronics</v>
      </c>
      <c r="G4810">
        <v>2</v>
      </c>
      <c r="H4810" s="6">
        <v>0.15149481644443522</v>
      </c>
      <c r="I4810" s="2">
        <f>VLOOKUP($E4810,
Products!$A$1:$F$201,MATCH(Orders!I$1,Products!$A$1:$F$1,0),0)</f>
        <v>2453.3182634424861</v>
      </c>
      <c r="J4810" s="2">
        <f>VLOOKUP($E4810,
Products!$A$1:$F$201,MATCH(Orders!J$1,Products!$A$1:$F$1,0),0)</f>
        <v>1951.860511286576</v>
      </c>
    </row>
    <row r="4811" spans="1:10">
      <c r="A4811">
        <v>4810</v>
      </c>
      <c r="B4811" s="4">
        <v>45029</v>
      </c>
      <c r="C4811" s="10">
        <f>DATE(YEAR(orders[[#This Row],[order_date]]), MONTH(orders[[#This Row],[order_date]]), 1)</f>
        <v>45017</v>
      </c>
      <c r="D4811" t="s">
        <v>3145</v>
      </c>
      <c r="E4811" t="s">
        <v>675</v>
      </c>
      <c r="F4811" t="str">
        <f>VLOOKUP(orders[[#This Row],[product_id]],Products!A:C,3,0)</f>
        <v>Appliances</v>
      </c>
      <c r="G4811">
        <v>2</v>
      </c>
      <c r="H4811" s="6">
        <v>8.0832543722933553E-2</v>
      </c>
      <c r="I4811" s="2">
        <f>VLOOKUP($E4811,
Products!$A$1:$F$201,MATCH(Orders!I$1,Products!$A$1:$F$1,0),0)</f>
        <v>23552.642442203069</v>
      </c>
      <c r="J4811" s="2">
        <f>VLOOKUP($E4811,
Products!$A$1:$F$201,MATCH(Orders!J$1,Products!$A$1:$F$1,0),0)</f>
        <v>17389.42325132497</v>
      </c>
    </row>
    <row r="4812" spans="1:10">
      <c r="A4812">
        <v>4811</v>
      </c>
      <c r="B4812" s="4">
        <v>45625</v>
      </c>
      <c r="C4812" s="10">
        <f>DATE(YEAR(orders[[#This Row],[order_date]]), MONTH(orders[[#This Row],[order_date]]), 1)</f>
        <v>45597</v>
      </c>
      <c r="D4812" t="s">
        <v>2683</v>
      </c>
      <c r="E4812" t="s">
        <v>565</v>
      </c>
      <c r="F4812" t="str">
        <f>VLOOKUP(orders[[#This Row],[product_id]],Products!A:C,3,0)</f>
        <v>Electronics</v>
      </c>
      <c r="G4812">
        <v>1</v>
      </c>
      <c r="H4812" s="6">
        <v>0.13050924414668838</v>
      </c>
      <c r="I4812" s="2">
        <f>VLOOKUP($E4812,
Products!$A$1:$F$201,MATCH(Orders!I$1,Products!$A$1:$F$1,0),0)</f>
        <v>2327.4213408101141</v>
      </c>
      <c r="J4812" s="2">
        <f>VLOOKUP($E4812,
Products!$A$1:$F$201,MATCH(Orders!J$1,Products!$A$1:$F$1,0),0)</f>
        <v>1682.0944582406071</v>
      </c>
    </row>
    <row r="4813" spans="1:10">
      <c r="A4813">
        <v>4812</v>
      </c>
      <c r="B4813" s="4">
        <v>45964</v>
      </c>
      <c r="C4813" s="10">
        <f>DATE(YEAR(orders[[#This Row],[order_date]]), MONTH(orders[[#This Row],[order_date]]), 1)</f>
        <v>45962</v>
      </c>
      <c r="D4813" t="s">
        <v>3896</v>
      </c>
      <c r="E4813" t="s">
        <v>577</v>
      </c>
      <c r="F4813" t="str">
        <f>VLOOKUP(orders[[#This Row],[product_id]],Products!A:C,3,0)</f>
        <v>Appliances</v>
      </c>
      <c r="G4813">
        <v>3</v>
      </c>
      <c r="H4813" s="6">
        <v>0.12428189216951686</v>
      </c>
      <c r="I4813" s="2">
        <f>VLOOKUP($E4813,
Products!$A$1:$F$201,MATCH(Orders!I$1,Products!$A$1:$F$1,0),0)</f>
        <v>24178.046221204509</v>
      </c>
      <c r="J4813" s="2">
        <f>VLOOKUP($E4813,
Products!$A$1:$F$201,MATCH(Orders!J$1,Products!$A$1:$F$1,0),0)</f>
        <v>17784.08636999697</v>
      </c>
    </row>
    <row r="4814" spans="1:10">
      <c r="A4814">
        <v>4813</v>
      </c>
      <c r="B4814" s="4">
        <v>45396</v>
      </c>
      <c r="C4814" s="10">
        <f>DATE(YEAR(orders[[#This Row],[order_date]]), MONTH(orders[[#This Row],[order_date]]), 1)</f>
        <v>45383</v>
      </c>
      <c r="D4814" t="s">
        <v>2504</v>
      </c>
      <c r="E4814" t="s">
        <v>691</v>
      </c>
      <c r="F4814" t="str">
        <f>VLOOKUP(orders[[#This Row],[product_id]],Products!A:C,3,0)</f>
        <v>Appliances</v>
      </c>
      <c r="G4814">
        <v>3</v>
      </c>
      <c r="H4814" s="6">
        <v>0.12112410158594637</v>
      </c>
      <c r="I4814" s="2">
        <f>VLOOKUP($E4814,
Products!$A$1:$F$201,MATCH(Orders!I$1,Products!$A$1:$F$1,0),0)</f>
        <v>2337.6024778940591</v>
      </c>
      <c r="J4814" s="2">
        <f>VLOOKUP($E4814,
Products!$A$1:$F$201,MATCH(Orders!J$1,Products!$A$1:$F$1,0),0)</f>
        <v>1616.9957885138581</v>
      </c>
    </row>
    <row r="4815" spans="1:10">
      <c r="A4815">
        <v>4814</v>
      </c>
      <c r="B4815" s="4">
        <v>45353</v>
      </c>
      <c r="C4815" s="10">
        <f>DATE(YEAR(orders[[#This Row],[order_date]]), MONTH(orders[[#This Row],[order_date]]), 1)</f>
        <v>45352</v>
      </c>
      <c r="D4815" t="s">
        <v>2200</v>
      </c>
      <c r="E4815" t="s">
        <v>585</v>
      </c>
      <c r="F4815" t="str">
        <f>VLOOKUP(orders[[#This Row],[product_id]],Products!A:C,3,0)</f>
        <v>Appliances</v>
      </c>
      <c r="G4815">
        <v>2</v>
      </c>
      <c r="H4815" s="6">
        <v>0.12976192067021469</v>
      </c>
      <c r="I4815" s="2">
        <f>VLOOKUP($E4815,
Products!$A$1:$F$201,MATCH(Orders!I$1,Products!$A$1:$F$1,0),0)</f>
        <v>24049.2355837664</v>
      </c>
      <c r="J4815" s="2">
        <f>VLOOKUP($E4815,
Products!$A$1:$F$201,MATCH(Orders!J$1,Products!$A$1:$F$1,0),0)</f>
        <v>19053.338129326308</v>
      </c>
    </row>
    <row r="4816" spans="1:10">
      <c r="A4816">
        <v>4815</v>
      </c>
      <c r="B4816" s="4">
        <v>45036</v>
      </c>
      <c r="C4816" s="10">
        <f>DATE(YEAR(orders[[#This Row],[order_date]]), MONTH(orders[[#This Row],[order_date]]), 1)</f>
        <v>45017</v>
      </c>
      <c r="D4816" t="s">
        <v>2057</v>
      </c>
      <c r="E4816" t="s">
        <v>577</v>
      </c>
      <c r="F4816" t="str">
        <f>VLOOKUP(orders[[#This Row],[product_id]],Products!A:C,3,0)</f>
        <v>Appliances</v>
      </c>
      <c r="G4816">
        <v>3</v>
      </c>
      <c r="H4816" s="6">
        <v>0.10984675832370415</v>
      </c>
      <c r="I4816" s="2">
        <f>VLOOKUP($E4816,
Products!$A$1:$F$201,MATCH(Orders!I$1,Products!$A$1:$F$1,0),0)</f>
        <v>24178.046221204509</v>
      </c>
      <c r="J4816" s="2">
        <f>VLOOKUP($E4816,
Products!$A$1:$F$201,MATCH(Orders!J$1,Products!$A$1:$F$1,0),0)</f>
        <v>17784.08636999697</v>
      </c>
    </row>
    <row r="4817" spans="1:10">
      <c r="A4817">
        <v>4816</v>
      </c>
      <c r="B4817" s="4">
        <v>45441</v>
      </c>
      <c r="C4817" s="10">
        <f>DATE(YEAR(orders[[#This Row],[order_date]]), MONTH(orders[[#This Row],[order_date]]), 1)</f>
        <v>45413</v>
      </c>
      <c r="D4817" t="s">
        <v>2774</v>
      </c>
      <c r="E4817" t="s">
        <v>601</v>
      </c>
      <c r="F4817" t="str">
        <f>VLOOKUP(orders[[#This Row],[product_id]],Products!A:C,3,0)</f>
        <v>Appliances</v>
      </c>
      <c r="G4817">
        <v>3</v>
      </c>
      <c r="H4817" s="6">
        <v>0.10832553663291759</v>
      </c>
      <c r="I4817" s="2">
        <f>VLOOKUP($E4817,
Products!$A$1:$F$201,MATCH(Orders!I$1,Products!$A$1:$F$1,0),0)</f>
        <v>2095.1354013205032</v>
      </c>
      <c r="J4817" s="2">
        <f>VLOOKUP($E4817,
Products!$A$1:$F$201,MATCH(Orders!J$1,Products!$A$1:$F$1,0),0)</f>
        <v>1374.592895200507</v>
      </c>
    </row>
    <row r="4818" spans="1:10">
      <c r="A4818">
        <v>4817</v>
      </c>
      <c r="B4818" s="4">
        <v>44994</v>
      </c>
      <c r="C4818" s="10">
        <f>DATE(YEAR(orders[[#This Row],[order_date]]), MONTH(orders[[#This Row],[order_date]]), 1)</f>
        <v>44986</v>
      </c>
      <c r="D4818" t="s">
        <v>1826</v>
      </c>
      <c r="E4818" t="s">
        <v>631</v>
      </c>
      <c r="F4818" t="str">
        <f>VLOOKUP(orders[[#This Row],[product_id]],Products!A:C,3,0)</f>
        <v>Appliances</v>
      </c>
      <c r="G4818">
        <v>1</v>
      </c>
      <c r="H4818" s="6">
        <v>8.6133553073332605E-2</v>
      </c>
      <c r="I4818" s="2">
        <f>VLOOKUP($E4818,
Products!$A$1:$F$201,MATCH(Orders!I$1,Products!$A$1:$F$1,0),0)</f>
        <v>5983.7308645702497</v>
      </c>
      <c r="J4818" s="2">
        <f>VLOOKUP($E4818,
Products!$A$1:$F$201,MATCH(Orders!J$1,Products!$A$1:$F$1,0),0)</f>
        <v>4205.6432936163774</v>
      </c>
    </row>
    <row r="4819" spans="1:10">
      <c r="A4819">
        <v>4818</v>
      </c>
      <c r="B4819" s="4">
        <v>45315</v>
      </c>
      <c r="C4819" s="10">
        <f>DATE(YEAR(orders[[#This Row],[order_date]]), MONTH(orders[[#This Row],[order_date]]), 1)</f>
        <v>45292</v>
      </c>
      <c r="D4819" t="s">
        <v>2544</v>
      </c>
      <c r="E4819" t="s">
        <v>655</v>
      </c>
      <c r="F4819" t="str">
        <f>VLOOKUP(orders[[#This Row],[product_id]],Products!A:C,3,0)</f>
        <v>Appliances</v>
      </c>
      <c r="G4819">
        <v>1</v>
      </c>
      <c r="H4819" s="6">
        <v>6.5073899260938914E-2</v>
      </c>
      <c r="I4819" s="2">
        <f>VLOOKUP($E4819,
Products!$A$1:$F$201,MATCH(Orders!I$1,Products!$A$1:$F$1,0),0)</f>
        <v>24072.170529057032</v>
      </c>
      <c r="J4819" s="2">
        <f>VLOOKUP($E4819,
Products!$A$1:$F$201,MATCH(Orders!J$1,Products!$A$1:$F$1,0),0)</f>
        <v>16358.626370717549</v>
      </c>
    </row>
    <row r="4820" spans="1:10">
      <c r="A4820">
        <v>4819</v>
      </c>
      <c r="B4820" s="4">
        <v>45234</v>
      </c>
      <c r="C4820" s="10">
        <f>DATE(YEAR(orders[[#This Row],[order_date]]), MONTH(orders[[#This Row],[order_date]]), 1)</f>
        <v>45231</v>
      </c>
      <c r="D4820" t="s">
        <v>3266</v>
      </c>
      <c r="E4820" t="s">
        <v>601</v>
      </c>
      <c r="F4820" t="str">
        <f>VLOOKUP(orders[[#This Row],[product_id]],Products!A:C,3,0)</f>
        <v>Appliances</v>
      </c>
      <c r="G4820">
        <v>3</v>
      </c>
      <c r="H4820" s="6">
        <v>9.385232725741785E-2</v>
      </c>
      <c r="I4820" s="2">
        <f>VLOOKUP($E4820,
Products!$A$1:$F$201,MATCH(Orders!I$1,Products!$A$1:$F$1,0),0)</f>
        <v>2095.1354013205032</v>
      </c>
      <c r="J4820" s="2">
        <f>VLOOKUP($E4820,
Products!$A$1:$F$201,MATCH(Orders!J$1,Products!$A$1:$F$1,0),0)</f>
        <v>1374.592895200507</v>
      </c>
    </row>
    <row r="4821" spans="1:10">
      <c r="A4821">
        <v>4820</v>
      </c>
      <c r="B4821" s="4">
        <v>46016</v>
      </c>
      <c r="C4821" s="10">
        <f>DATE(YEAR(orders[[#This Row],[order_date]]), MONTH(orders[[#This Row],[order_date]]), 1)</f>
        <v>45992</v>
      </c>
      <c r="D4821" t="s">
        <v>3661</v>
      </c>
      <c r="E4821" t="s">
        <v>691</v>
      </c>
      <c r="F4821" t="str">
        <f>VLOOKUP(orders[[#This Row],[product_id]],Products!A:C,3,0)</f>
        <v>Appliances</v>
      </c>
      <c r="G4821">
        <v>2</v>
      </c>
      <c r="H4821" s="6">
        <v>0.1017367162505113</v>
      </c>
      <c r="I4821" s="2">
        <f>VLOOKUP($E4821,
Products!$A$1:$F$201,MATCH(Orders!I$1,Products!$A$1:$F$1,0),0)</f>
        <v>2337.6024778940591</v>
      </c>
      <c r="J4821" s="2">
        <f>VLOOKUP($E4821,
Products!$A$1:$F$201,MATCH(Orders!J$1,Products!$A$1:$F$1,0),0)</f>
        <v>1616.9957885138581</v>
      </c>
    </row>
    <row r="4822" spans="1:10">
      <c r="A4822">
        <v>4821</v>
      </c>
      <c r="B4822" s="4">
        <v>45386</v>
      </c>
      <c r="C4822" s="10">
        <f>DATE(YEAR(orders[[#This Row],[order_date]]), MONTH(orders[[#This Row],[order_date]]), 1)</f>
        <v>45383</v>
      </c>
      <c r="D4822" t="s">
        <v>3468</v>
      </c>
      <c r="E4822" t="s">
        <v>644</v>
      </c>
      <c r="F4822" t="str">
        <f>VLOOKUP(orders[[#This Row],[product_id]],Products!A:C,3,0)</f>
        <v>Appliances</v>
      </c>
      <c r="G4822">
        <v>2</v>
      </c>
      <c r="H4822" s="6">
        <v>0.13778025618538497</v>
      </c>
      <c r="I4822" s="2">
        <f>VLOOKUP($E4822,
Products!$A$1:$F$201,MATCH(Orders!I$1,Products!$A$1:$F$1,0),0)</f>
        <v>2076.3860361463489</v>
      </c>
      <c r="J4822" s="2">
        <f>VLOOKUP($E4822,
Products!$A$1:$F$201,MATCH(Orders!J$1,Products!$A$1:$F$1,0),0)</f>
        <v>1496.280632568785</v>
      </c>
    </row>
    <row r="4823" spans="1:10">
      <c r="A4823">
        <v>4822</v>
      </c>
      <c r="B4823" s="4">
        <v>45273</v>
      </c>
      <c r="C4823" s="10">
        <f>DATE(YEAR(orders[[#This Row],[order_date]]), MONTH(orders[[#This Row],[order_date]]), 1)</f>
        <v>45261</v>
      </c>
      <c r="D4823" t="s">
        <v>3697</v>
      </c>
      <c r="E4823" t="s">
        <v>614</v>
      </c>
      <c r="F4823" t="str">
        <f>VLOOKUP(orders[[#This Row],[product_id]],Products!A:C,3,0)</f>
        <v>Electronics</v>
      </c>
      <c r="G4823">
        <v>2</v>
      </c>
      <c r="H4823" s="6">
        <v>0.24015075848563297</v>
      </c>
      <c r="I4823" s="2">
        <f>VLOOKUP($E4823,
Products!$A$1:$F$201,MATCH(Orders!I$1,Products!$A$1:$F$1,0),0)</f>
        <v>27394.979060178921</v>
      </c>
      <c r="J4823" s="2">
        <f>VLOOKUP($E4823,
Products!$A$1:$F$201,MATCH(Orders!J$1,Products!$A$1:$F$1,0),0)</f>
        <v>20497.911427865951</v>
      </c>
    </row>
    <row r="4824" spans="1:10">
      <c r="A4824">
        <v>4823</v>
      </c>
      <c r="B4824" s="4">
        <v>45251</v>
      </c>
      <c r="C4824" s="10">
        <f>DATE(YEAR(orders[[#This Row],[order_date]]), MONTH(orders[[#This Row],[order_date]]), 1)</f>
        <v>45231</v>
      </c>
      <c r="D4824" t="s">
        <v>2369</v>
      </c>
      <c r="E4824" t="s">
        <v>511</v>
      </c>
      <c r="F4824" t="str">
        <f>VLOOKUP(orders[[#This Row],[product_id]],Products!A:C,3,0)</f>
        <v>Appliances</v>
      </c>
      <c r="G4824">
        <v>3</v>
      </c>
      <c r="H4824" s="6">
        <v>0.13830207090861724</v>
      </c>
      <c r="I4824" s="2">
        <f>VLOOKUP($E4824,
Products!$A$1:$F$201,MATCH(Orders!I$1,Products!$A$1:$F$1,0),0)</f>
        <v>6005.1161529516376</v>
      </c>
      <c r="J4824" s="2">
        <f>VLOOKUP($E4824,
Products!$A$1:$F$201,MATCH(Orders!J$1,Products!$A$1:$F$1,0),0)</f>
        <v>4036.1471846213158</v>
      </c>
    </row>
    <row r="4825" spans="1:10">
      <c r="A4825">
        <v>4824</v>
      </c>
      <c r="B4825" s="4">
        <v>45593</v>
      </c>
      <c r="C4825" s="10">
        <f>DATE(YEAR(orders[[#This Row],[order_date]]), MONTH(orders[[#This Row],[order_date]]), 1)</f>
        <v>45566</v>
      </c>
      <c r="D4825" t="s">
        <v>3103</v>
      </c>
      <c r="E4825" t="s">
        <v>527</v>
      </c>
      <c r="F4825" t="str">
        <f>VLOOKUP(orders[[#This Row],[product_id]],Products!A:C,3,0)</f>
        <v>Appliances</v>
      </c>
      <c r="G4825">
        <v>3</v>
      </c>
      <c r="H4825" s="6">
        <v>8.1751719548153717E-2</v>
      </c>
      <c r="I4825" s="2">
        <f>VLOOKUP($E4825,
Products!$A$1:$F$201,MATCH(Orders!I$1,Products!$A$1:$F$1,0),0)</f>
        <v>25833.54427698228</v>
      </c>
      <c r="J4825" s="2">
        <f>VLOOKUP($E4825,
Products!$A$1:$F$201,MATCH(Orders!J$1,Products!$A$1:$F$1,0),0)</f>
        <v>16827.881451334611</v>
      </c>
    </row>
    <row r="4826" spans="1:10">
      <c r="A4826">
        <v>4825</v>
      </c>
      <c r="B4826" s="4">
        <v>45983</v>
      </c>
      <c r="C4826" s="10">
        <f>DATE(YEAR(orders[[#This Row],[order_date]]), MONTH(orders[[#This Row],[order_date]]), 1)</f>
        <v>45962</v>
      </c>
      <c r="D4826" t="s">
        <v>3909</v>
      </c>
      <c r="E4826" t="s">
        <v>608</v>
      </c>
      <c r="F4826" t="str">
        <f>VLOOKUP(orders[[#This Row],[product_id]],Products!A:C,3,0)</f>
        <v>Electronics</v>
      </c>
      <c r="G4826">
        <v>1</v>
      </c>
      <c r="H4826" s="6">
        <v>0.18113972599410158</v>
      </c>
      <c r="I4826" s="2">
        <f>VLOOKUP($E4826,
Products!$A$1:$F$201,MATCH(Orders!I$1,Products!$A$1:$F$1,0),0)</f>
        <v>32509.710212279751</v>
      </c>
      <c r="J4826" s="2">
        <f>VLOOKUP($E4826,
Products!$A$1:$F$201,MATCH(Orders!J$1,Products!$A$1:$F$1,0),0)</f>
        <v>23699.228985408761</v>
      </c>
    </row>
    <row r="4827" spans="1:10">
      <c r="A4827">
        <v>4826</v>
      </c>
      <c r="B4827" s="4">
        <v>44994</v>
      </c>
      <c r="C4827" s="10">
        <f>DATE(YEAR(orders[[#This Row],[order_date]]), MONTH(orders[[#This Row],[order_date]]), 1)</f>
        <v>44986</v>
      </c>
      <c r="D4827" t="s">
        <v>1251</v>
      </c>
      <c r="E4827" t="s">
        <v>517</v>
      </c>
      <c r="F4827" t="str">
        <f>VLOOKUP(orders[[#This Row],[product_id]],Products!A:C,3,0)</f>
        <v>Electronics</v>
      </c>
      <c r="G4827">
        <v>1</v>
      </c>
      <c r="H4827" s="6">
        <v>0.11377421131788183</v>
      </c>
      <c r="I4827" s="2">
        <f>VLOOKUP($E4827,
Products!$A$1:$F$201,MATCH(Orders!I$1,Products!$A$1:$F$1,0),0)</f>
        <v>30304.143268168769</v>
      </c>
      <c r="J4827" s="2">
        <f>VLOOKUP($E4827,
Products!$A$1:$F$201,MATCH(Orders!J$1,Products!$A$1:$F$1,0),0)</f>
        <v>23998.194785181578</v>
      </c>
    </row>
    <row r="4828" spans="1:10">
      <c r="A4828">
        <v>4827</v>
      </c>
      <c r="B4828" s="4">
        <v>45113</v>
      </c>
      <c r="C4828" s="10">
        <f>DATE(YEAR(orders[[#This Row],[order_date]]), MONTH(orders[[#This Row],[order_date]]), 1)</f>
        <v>45108</v>
      </c>
      <c r="D4828" t="s">
        <v>1304</v>
      </c>
      <c r="E4828" t="s">
        <v>532</v>
      </c>
      <c r="F4828" t="str">
        <f>VLOOKUP(orders[[#This Row],[product_id]],Products!A:C,3,0)</f>
        <v>Electronics</v>
      </c>
      <c r="G4828">
        <v>1</v>
      </c>
      <c r="H4828" s="6">
        <v>0.22504372307273787</v>
      </c>
      <c r="I4828" s="2">
        <f>VLOOKUP($E4828,
Products!$A$1:$F$201,MATCH(Orders!I$1,Products!$A$1:$F$1,0),0)</f>
        <v>2668.0593077725212</v>
      </c>
      <c r="J4828" s="2">
        <f>VLOOKUP($E4828,
Products!$A$1:$F$201,MATCH(Orders!J$1,Products!$A$1:$F$1,0),0)</f>
        <v>1923.7114222321791</v>
      </c>
    </row>
    <row r="4829" spans="1:10">
      <c r="A4829">
        <v>4828</v>
      </c>
      <c r="B4829" s="4">
        <v>45118</v>
      </c>
      <c r="C4829" s="10">
        <f>DATE(YEAR(orders[[#This Row],[order_date]]), MONTH(orders[[#This Row],[order_date]]), 1)</f>
        <v>45108</v>
      </c>
      <c r="D4829" t="s">
        <v>2785</v>
      </c>
      <c r="E4829" t="s">
        <v>634</v>
      </c>
      <c r="F4829" t="str">
        <f>VLOOKUP(orders[[#This Row],[product_id]],Products!A:C,3,0)</f>
        <v>Appliances</v>
      </c>
      <c r="G4829">
        <v>1</v>
      </c>
      <c r="H4829" s="6">
        <v>8.2159324652523485E-2</v>
      </c>
      <c r="I4829" s="2">
        <f>VLOOKUP($E4829,
Products!$A$1:$F$201,MATCH(Orders!I$1,Products!$A$1:$F$1,0),0)</f>
        <v>25631.29637331214</v>
      </c>
      <c r="J4829" s="2">
        <f>VLOOKUP($E4829,
Products!$A$1:$F$201,MATCH(Orders!J$1,Products!$A$1:$F$1,0),0)</f>
        <v>17692.643397044121</v>
      </c>
    </row>
    <row r="4830" spans="1:10">
      <c r="A4830">
        <v>4829</v>
      </c>
      <c r="B4830" s="4">
        <v>45354</v>
      </c>
      <c r="C4830" s="10">
        <f>DATE(YEAR(orders[[#This Row],[order_date]]), MONTH(orders[[#This Row],[order_date]]), 1)</f>
        <v>45352</v>
      </c>
      <c r="D4830" t="s">
        <v>2750</v>
      </c>
      <c r="E4830" t="s">
        <v>697</v>
      </c>
      <c r="F4830" t="str">
        <f>VLOOKUP(orders[[#This Row],[product_id]],Products!A:C,3,0)</f>
        <v>Electronics</v>
      </c>
      <c r="G4830">
        <v>2</v>
      </c>
      <c r="H4830" s="6">
        <v>0.22464604067356625</v>
      </c>
      <c r="I4830" s="2">
        <f>VLOOKUP($E4830,
Products!$A$1:$F$201,MATCH(Orders!I$1,Products!$A$1:$F$1,0),0)</f>
        <v>17528.463836680221</v>
      </c>
      <c r="J4830" s="2">
        <f>VLOOKUP($E4830,
Products!$A$1:$F$201,MATCH(Orders!J$1,Products!$A$1:$F$1,0),0)</f>
        <v>11565.98358924177</v>
      </c>
    </row>
    <row r="4831" spans="1:10">
      <c r="A4831">
        <v>4830</v>
      </c>
      <c r="B4831" s="4">
        <v>45142</v>
      </c>
      <c r="C4831" s="10">
        <f>DATE(YEAR(orders[[#This Row],[order_date]]), MONTH(orders[[#This Row],[order_date]]), 1)</f>
        <v>45139</v>
      </c>
      <c r="D4831" t="s">
        <v>964</v>
      </c>
      <c r="E4831" t="s">
        <v>585</v>
      </c>
      <c r="F4831" t="str">
        <f>VLOOKUP(orders[[#This Row],[product_id]],Products!A:C,3,0)</f>
        <v>Appliances</v>
      </c>
      <c r="G4831">
        <v>2</v>
      </c>
      <c r="H4831" s="6">
        <v>5.7939263605557706E-2</v>
      </c>
      <c r="I4831" s="2">
        <f>VLOOKUP($E4831,
Products!$A$1:$F$201,MATCH(Orders!I$1,Products!$A$1:$F$1,0),0)</f>
        <v>24049.2355837664</v>
      </c>
      <c r="J4831" s="2">
        <f>VLOOKUP($E4831,
Products!$A$1:$F$201,MATCH(Orders!J$1,Products!$A$1:$F$1,0),0)</f>
        <v>19053.338129326308</v>
      </c>
    </row>
    <row r="4832" spans="1:10">
      <c r="A4832">
        <v>4831</v>
      </c>
      <c r="B4832" s="4">
        <v>45103</v>
      </c>
      <c r="C4832" s="10">
        <f>DATE(YEAR(orders[[#This Row],[order_date]]), MONTH(orders[[#This Row],[order_date]]), 1)</f>
        <v>45078</v>
      </c>
      <c r="D4832" t="s">
        <v>1181</v>
      </c>
      <c r="E4832" t="s">
        <v>672</v>
      </c>
      <c r="F4832" t="str">
        <f>VLOOKUP(orders[[#This Row],[product_id]],Products!A:C,3,0)</f>
        <v>Electronics</v>
      </c>
      <c r="G4832">
        <v>3</v>
      </c>
      <c r="H4832" s="6">
        <v>0.20674235207608285</v>
      </c>
      <c r="I4832" s="2">
        <f>VLOOKUP($E4832,
Products!$A$1:$F$201,MATCH(Orders!I$1,Products!$A$1:$F$1,0),0)</f>
        <v>29856.340212906369</v>
      </c>
      <c r="J4832" s="2">
        <f>VLOOKUP($E4832,
Products!$A$1:$F$201,MATCH(Orders!J$1,Products!$A$1:$F$1,0),0)</f>
        <v>19759.064823078941</v>
      </c>
    </row>
    <row r="4833" spans="1:10">
      <c r="A4833">
        <v>4832</v>
      </c>
      <c r="B4833" s="4">
        <v>45487</v>
      </c>
      <c r="C4833" s="10">
        <f>DATE(YEAR(orders[[#This Row],[order_date]]), MONTH(orders[[#This Row],[order_date]]), 1)</f>
        <v>45474</v>
      </c>
      <c r="D4833" t="s">
        <v>4613</v>
      </c>
      <c r="E4833" t="s">
        <v>565</v>
      </c>
      <c r="F4833" t="str">
        <f>VLOOKUP(orders[[#This Row],[product_id]],Products!A:C,3,0)</f>
        <v>Electronics</v>
      </c>
      <c r="G4833">
        <v>1</v>
      </c>
      <c r="H4833" s="6">
        <v>0.23605953523171047</v>
      </c>
      <c r="I4833" s="2">
        <f>VLOOKUP($E4833,
Products!$A$1:$F$201,MATCH(Orders!I$1,Products!$A$1:$F$1,0),0)</f>
        <v>2327.4213408101141</v>
      </c>
      <c r="J4833" s="2">
        <f>VLOOKUP($E4833,
Products!$A$1:$F$201,MATCH(Orders!J$1,Products!$A$1:$F$1,0),0)</f>
        <v>1682.0944582406071</v>
      </c>
    </row>
    <row r="4834" spans="1:10">
      <c r="A4834">
        <v>4833</v>
      </c>
      <c r="B4834" s="4">
        <v>45807</v>
      </c>
      <c r="C4834" s="10">
        <f>DATE(YEAR(orders[[#This Row],[order_date]]), MONTH(orders[[#This Row],[order_date]]), 1)</f>
        <v>45778</v>
      </c>
      <c r="D4834" t="s">
        <v>3578</v>
      </c>
      <c r="E4834" t="s">
        <v>621</v>
      </c>
      <c r="F4834" t="str">
        <f>VLOOKUP(orders[[#This Row],[product_id]],Products!A:C,3,0)</f>
        <v>Electronics</v>
      </c>
      <c r="G4834">
        <v>3</v>
      </c>
      <c r="H4834" s="6">
        <v>0.11915477463827406</v>
      </c>
      <c r="I4834" s="2">
        <f>VLOOKUP($E4834,
Products!$A$1:$F$201,MATCH(Orders!I$1,Products!$A$1:$F$1,0),0)</f>
        <v>11784.05708818019</v>
      </c>
      <c r="J4834" s="2">
        <f>VLOOKUP($E4834,
Products!$A$1:$F$201,MATCH(Orders!J$1,Products!$A$1:$F$1,0),0)</f>
        <v>7779.8525757032758</v>
      </c>
    </row>
    <row r="4835" spans="1:10">
      <c r="A4835">
        <v>4834</v>
      </c>
      <c r="B4835" s="4">
        <v>45552</v>
      </c>
      <c r="C4835" s="10">
        <f>DATE(YEAR(orders[[#This Row],[order_date]]), MONTH(orders[[#This Row],[order_date]]), 1)</f>
        <v>45536</v>
      </c>
      <c r="D4835" t="s">
        <v>2611</v>
      </c>
      <c r="E4835" t="s">
        <v>575</v>
      </c>
      <c r="F4835" t="str">
        <f>VLOOKUP(orders[[#This Row],[product_id]],Products!A:C,3,0)</f>
        <v>Appliances</v>
      </c>
      <c r="G4835">
        <v>1</v>
      </c>
      <c r="H4835" s="6">
        <v>0.12124248575405353</v>
      </c>
      <c r="I4835" s="2">
        <f>VLOOKUP($E4835,
Products!$A$1:$F$201,MATCH(Orders!I$1,Products!$A$1:$F$1,0),0)</f>
        <v>25283.54628276427</v>
      </c>
      <c r="J4835" s="2">
        <f>VLOOKUP($E4835,
Products!$A$1:$F$201,MATCH(Orders!J$1,Products!$A$1:$F$1,0),0)</f>
        <v>19310.503554692368</v>
      </c>
    </row>
    <row r="4836" spans="1:10">
      <c r="A4836">
        <v>4835</v>
      </c>
      <c r="B4836" s="4">
        <v>45533</v>
      </c>
      <c r="C4836" s="10">
        <f>DATE(YEAR(orders[[#This Row],[order_date]]), MONTH(orders[[#This Row],[order_date]]), 1)</f>
        <v>45505</v>
      </c>
      <c r="D4836" t="s">
        <v>3725</v>
      </c>
      <c r="E4836" t="s">
        <v>687</v>
      </c>
      <c r="F4836" t="str">
        <f>VLOOKUP(orders[[#This Row],[product_id]],Products!A:C,3,0)</f>
        <v>Electronics</v>
      </c>
      <c r="G4836">
        <v>2</v>
      </c>
      <c r="H4836" s="6">
        <v>0.11876121552787663</v>
      </c>
      <c r="I4836" s="2">
        <f>VLOOKUP($E4836,
Products!$A$1:$F$201,MATCH(Orders!I$1,Products!$A$1:$F$1,0),0)</f>
        <v>12143.737276429891</v>
      </c>
      <c r="J4836" s="2">
        <f>VLOOKUP($E4836,
Products!$A$1:$F$201,MATCH(Orders!J$1,Products!$A$1:$F$1,0),0)</f>
        <v>9077.1957392673976</v>
      </c>
    </row>
    <row r="4837" spans="1:10">
      <c r="A4837">
        <v>4836</v>
      </c>
      <c r="B4837" s="4">
        <v>45105</v>
      </c>
      <c r="C4837" s="10">
        <f>DATE(YEAR(orders[[#This Row],[order_date]]), MONTH(orders[[#This Row],[order_date]]), 1)</f>
        <v>45078</v>
      </c>
      <c r="D4837" t="s">
        <v>1625</v>
      </c>
      <c r="E4837" t="s">
        <v>658</v>
      </c>
      <c r="F4837" t="str">
        <f>VLOOKUP(orders[[#This Row],[product_id]],Products!A:C,3,0)</f>
        <v>Electronics</v>
      </c>
      <c r="G4837">
        <v>2</v>
      </c>
      <c r="H4837" s="6">
        <v>0.23051017432065379</v>
      </c>
      <c r="I4837" s="2">
        <f>VLOOKUP($E4837,
Products!$A$1:$F$201,MATCH(Orders!I$1,Products!$A$1:$F$1,0),0)</f>
        <v>2455.4664524813788</v>
      </c>
      <c r="J4837" s="2">
        <f>VLOOKUP($E4837,
Products!$A$1:$F$201,MATCH(Orders!J$1,Products!$A$1:$F$1,0),0)</f>
        <v>1763.2139459131699</v>
      </c>
    </row>
    <row r="4838" spans="1:10">
      <c r="A4838">
        <v>4837</v>
      </c>
      <c r="B4838" s="4">
        <v>45321</v>
      </c>
      <c r="C4838" s="10">
        <f>DATE(YEAR(orders[[#This Row],[order_date]]), MONTH(orders[[#This Row],[order_date]]), 1)</f>
        <v>45292</v>
      </c>
      <c r="D4838" t="s">
        <v>2786</v>
      </c>
      <c r="E4838" t="s">
        <v>653</v>
      </c>
      <c r="F4838" t="str">
        <f>VLOOKUP(orders[[#This Row],[product_id]],Products!A:C,3,0)</f>
        <v>Electronics</v>
      </c>
      <c r="G4838">
        <v>2</v>
      </c>
      <c r="H4838" s="6">
        <v>0.18444017758719922</v>
      </c>
      <c r="I4838" s="2">
        <f>VLOOKUP($E4838,
Products!$A$1:$F$201,MATCH(Orders!I$1,Products!$A$1:$F$1,0),0)</f>
        <v>18065.96612294337</v>
      </c>
      <c r="J4838" s="2">
        <f>VLOOKUP($E4838,
Products!$A$1:$F$201,MATCH(Orders!J$1,Products!$A$1:$F$1,0),0)</f>
        <v>14411.932365903909</v>
      </c>
    </row>
    <row r="4839" spans="1:10">
      <c r="A4839">
        <v>4838</v>
      </c>
      <c r="B4839" s="4">
        <v>45802</v>
      </c>
      <c r="C4839" s="10">
        <f>DATE(YEAR(orders[[#This Row],[order_date]]), MONTH(orders[[#This Row],[order_date]]), 1)</f>
        <v>45778</v>
      </c>
      <c r="D4839" t="s">
        <v>3652</v>
      </c>
      <c r="E4839" t="s">
        <v>541</v>
      </c>
      <c r="F4839" t="str">
        <f>VLOOKUP(orders[[#This Row],[product_id]],Products!A:C,3,0)</f>
        <v>Appliances</v>
      </c>
      <c r="G4839">
        <v>3</v>
      </c>
      <c r="H4839" s="6">
        <v>0.10891362425633837</v>
      </c>
      <c r="I4839" s="2">
        <f>VLOOKUP($E4839,
Products!$A$1:$F$201,MATCH(Orders!I$1,Products!$A$1:$F$1,0),0)</f>
        <v>2390.3651642386908</v>
      </c>
      <c r="J4839" s="2">
        <f>VLOOKUP($E4839,
Products!$A$1:$F$201,MATCH(Orders!J$1,Products!$A$1:$F$1,0),0)</f>
        <v>1655.7504783617919</v>
      </c>
    </row>
    <row r="4840" spans="1:10">
      <c r="A4840">
        <v>4839</v>
      </c>
      <c r="B4840" s="4">
        <v>45888</v>
      </c>
      <c r="C4840" s="10">
        <f>DATE(YEAR(orders[[#This Row],[order_date]]), MONTH(orders[[#This Row],[order_date]]), 1)</f>
        <v>45870</v>
      </c>
      <c r="D4840" t="s">
        <v>1093</v>
      </c>
      <c r="E4840" t="s">
        <v>656</v>
      </c>
      <c r="F4840" t="str">
        <f>VLOOKUP(orders[[#This Row],[product_id]],Products!A:C,3,0)</f>
        <v>Electronics</v>
      </c>
      <c r="G4840">
        <v>2</v>
      </c>
      <c r="H4840" s="6">
        <v>0.12125673602621284</v>
      </c>
      <c r="I4840" s="2">
        <f>VLOOKUP($E4840,
Products!$A$1:$F$201,MATCH(Orders!I$1,Products!$A$1:$F$1,0),0)</f>
        <v>30485.811519789549</v>
      </c>
      <c r="J4840" s="2">
        <f>VLOOKUP($E4840,
Products!$A$1:$F$201,MATCH(Orders!J$1,Products!$A$1:$F$1,0),0)</f>
        <v>23818.70129930825</v>
      </c>
    </row>
    <row r="4841" spans="1:10">
      <c r="A4841">
        <v>4840</v>
      </c>
      <c r="B4841" s="4">
        <v>45124</v>
      </c>
      <c r="C4841" s="10">
        <f>DATE(YEAR(orders[[#This Row],[order_date]]), MONTH(orders[[#This Row],[order_date]]), 1)</f>
        <v>45108</v>
      </c>
      <c r="D4841" t="s">
        <v>4575</v>
      </c>
      <c r="E4841" t="s">
        <v>634</v>
      </c>
      <c r="F4841" t="str">
        <f>VLOOKUP(orders[[#This Row],[product_id]],Products!A:C,3,0)</f>
        <v>Appliances</v>
      </c>
      <c r="G4841">
        <v>2</v>
      </c>
      <c r="H4841" s="6">
        <v>6.0616520419845998E-2</v>
      </c>
      <c r="I4841" s="2">
        <f>VLOOKUP($E4841,
Products!$A$1:$F$201,MATCH(Orders!I$1,Products!$A$1:$F$1,0),0)</f>
        <v>25631.29637331214</v>
      </c>
      <c r="J4841" s="2">
        <f>VLOOKUP($E4841,
Products!$A$1:$F$201,MATCH(Orders!J$1,Products!$A$1:$F$1,0),0)</f>
        <v>17692.643397044121</v>
      </c>
    </row>
    <row r="4842" spans="1:10">
      <c r="A4842">
        <v>4841</v>
      </c>
      <c r="B4842" s="4">
        <v>45895</v>
      </c>
      <c r="C4842" s="10">
        <f>DATE(YEAR(orders[[#This Row],[order_date]]), MONTH(orders[[#This Row],[order_date]]), 1)</f>
        <v>45870</v>
      </c>
      <c r="D4842" t="s">
        <v>2567</v>
      </c>
      <c r="E4842" t="s">
        <v>660</v>
      </c>
      <c r="F4842" t="str">
        <f>VLOOKUP(orders[[#This Row],[product_id]],Products!A:C,3,0)</f>
        <v>Appliances</v>
      </c>
      <c r="G4842">
        <v>2</v>
      </c>
      <c r="H4842" s="6">
        <v>0.11824293119549216</v>
      </c>
      <c r="I4842" s="2">
        <f>VLOOKUP($E4842,
Products!$A$1:$F$201,MATCH(Orders!I$1,Products!$A$1:$F$1,0),0)</f>
        <v>25996.564605776519</v>
      </c>
      <c r="J4842" s="2">
        <f>VLOOKUP($E4842,
Products!$A$1:$F$201,MATCH(Orders!J$1,Products!$A$1:$F$1,0),0)</f>
        <v>20210.769869456319</v>
      </c>
    </row>
    <row r="4843" spans="1:10">
      <c r="A4843">
        <v>4842</v>
      </c>
      <c r="B4843" s="4">
        <v>45595</v>
      </c>
      <c r="C4843" s="10">
        <f>DATE(YEAR(orders[[#This Row],[order_date]]), MONTH(orders[[#This Row],[order_date]]), 1)</f>
        <v>45566</v>
      </c>
      <c r="D4843" t="s">
        <v>4338</v>
      </c>
      <c r="E4843" t="s">
        <v>557</v>
      </c>
      <c r="F4843" t="str">
        <f>VLOOKUP(orders[[#This Row],[product_id]],Products!A:C,3,0)</f>
        <v>Electronics</v>
      </c>
      <c r="G4843">
        <v>3</v>
      </c>
      <c r="H4843" s="6">
        <v>0.22077656395301987</v>
      </c>
      <c r="I4843" s="2">
        <f>VLOOKUP($E4843,
Products!$A$1:$F$201,MATCH(Orders!I$1,Products!$A$1:$F$1,0),0)</f>
        <v>23950.56449224626</v>
      </c>
      <c r="J4843" s="2">
        <f>VLOOKUP($E4843,
Products!$A$1:$F$201,MATCH(Orders!J$1,Products!$A$1:$F$1,0),0)</f>
        <v>16488.618979732779</v>
      </c>
    </row>
    <row r="4844" spans="1:10">
      <c r="A4844">
        <v>4843</v>
      </c>
      <c r="B4844" s="4">
        <v>45383</v>
      </c>
      <c r="C4844" s="10">
        <f>DATE(YEAR(orders[[#This Row],[order_date]]), MONTH(orders[[#This Row],[order_date]]), 1)</f>
        <v>45383</v>
      </c>
      <c r="D4844" t="s">
        <v>1503</v>
      </c>
      <c r="E4844" t="s">
        <v>635</v>
      </c>
      <c r="F4844" t="str">
        <f>VLOOKUP(orders[[#This Row],[product_id]],Products!A:C,3,0)</f>
        <v>Electronics</v>
      </c>
      <c r="G4844">
        <v>3</v>
      </c>
      <c r="H4844" s="6">
        <v>0.22768793312424154</v>
      </c>
      <c r="I4844" s="2">
        <f>VLOOKUP($E4844,
Products!$A$1:$F$201,MATCH(Orders!I$1,Products!$A$1:$F$1,0),0)</f>
        <v>31014.321091901689</v>
      </c>
      <c r="J4844" s="2">
        <f>VLOOKUP($E4844,
Products!$A$1:$F$201,MATCH(Orders!J$1,Products!$A$1:$F$1,0),0)</f>
        <v>23202.91049209132</v>
      </c>
    </row>
    <row r="4845" spans="1:10">
      <c r="A4845">
        <v>4844</v>
      </c>
      <c r="B4845" s="4">
        <v>44998</v>
      </c>
      <c r="C4845" s="10">
        <f>DATE(YEAR(orders[[#This Row],[order_date]]), MONTH(orders[[#This Row],[order_date]]), 1)</f>
        <v>44986</v>
      </c>
      <c r="D4845" t="s">
        <v>3209</v>
      </c>
      <c r="E4845" t="s">
        <v>654</v>
      </c>
      <c r="F4845" t="str">
        <f>VLOOKUP(orders[[#This Row],[product_id]],Products!A:C,3,0)</f>
        <v>Electronics</v>
      </c>
      <c r="G4845">
        <v>2</v>
      </c>
      <c r="H4845" s="6">
        <v>0.21534092552187428</v>
      </c>
      <c r="I4845" s="2">
        <f>VLOOKUP($E4845,
Products!$A$1:$F$201,MATCH(Orders!I$1,Products!$A$1:$F$1,0),0)</f>
        <v>2480.90324078101</v>
      </c>
      <c r="J4845" s="2">
        <f>VLOOKUP($E4845,
Products!$A$1:$F$201,MATCH(Orders!J$1,Products!$A$1:$F$1,0),0)</f>
        <v>1964.543440578911</v>
      </c>
    </row>
    <row r="4846" spans="1:10">
      <c r="A4846">
        <v>4845</v>
      </c>
      <c r="B4846" s="4">
        <v>45149</v>
      </c>
      <c r="C4846" s="10">
        <f>DATE(YEAR(orders[[#This Row],[order_date]]), MONTH(orders[[#This Row],[order_date]]), 1)</f>
        <v>45139</v>
      </c>
      <c r="D4846" t="s">
        <v>2323</v>
      </c>
      <c r="E4846" t="s">
        <v>642</v>
      </c>
      <c r="F4846" t="str">
        <f>VLOOKUP(orders[[#This Row],[product_id]],Products!A:C,3,0)</f>
        <v>Appliances</v>
      </c>
      <c r="G4846">
        <v>2</v>
      </c>
      <c r="H4846" s="6">
        <v>9.498070833808453E-2</v>
      </c>
      <c r="I4846" s="2">
        <f>VLOOKUP($E4846,
Products!$A$1:$F$201,MATCH(Orders!I$1,Products!$A$1:$F$1,0),0)</f>
        <v>2296.7821973225709</v>
      </c>
      <c r="J4846" s="2">
        <f>VLOOKUP($E4846,
Products!$A$1:$F$201,MATCH(Orders!J$1,Products!$A$1:$F$1,0),0)</f>
        <v>1585.16132006212</v>
      </c>
    </row>
    <row r="4847" spans="1:10">
      <c r="A4847">
        <v>4846</v>
      </c>
      <c r="B4847" s="4">
        <v>45202</v>
      </c>
      <c r="C4847" s="10">
        <f>DATE(YEAR(orders[[#This Row],[order_date]]), MONTH(orders[[#This Row],[order_date]]), 1)</f>
        <v>45200</v>
      </c>
      <c r="D4847" t="s">
        <v>3921</v>
      </c>
      <c r="E4847" t="s">
        <v>616</v>
      </c>
      <c r="F4847" t="str">
        <f>VLOOKUP(orders[[#This Row],[product_id]],Products!A:C,3,0)</f>
        <v>Electronics</v>
      </c>
      <c r="G4847">
        <v>1</v>
      </c>
      <c r="H4847" s="6">
        <v>0.20802536499629601</v>
      </c>
      <c r="I4847" s="2">
        <f>VLOOKUP($E4847,
Products!$A$1:$F$201,MATCH(Orders!I$1,Products!$A$1:$F$1,0),0)</f>
        <v>12172.554053901489</v>
      </c>
      <c r="J4847" s="2">
        <f>VLOOKUP($E4847,
Products!$A$1:$F$201,MATCH(Orders!J$1,Products!$A$1:$F$1,0),0)</f>
        <v>9644.7702288148557</v>
      </c>
    </row>
    <row r="4848" spans="1:10">
      <c r="A4848">
        <v>4847</v>
      </c>
      <c r="B4848" s="4">
        <v>45499</v>
      </c>
      <c r="C4848" s="10">
        <f>DATE(YEAR(orders[[#This Row],[order_date]]), MONTH(orders[[#This Row],[order_date]]), 1)</f>
        <v>45474</v>
      </c>
      <c r="D4848" t="s">
        <v>2631</v>
      </c>
      <c r="E4848" t="s">
        <v>593</v>
      </c>
      <c r="F4848" t="str">
        <f>VLOOKUP(orders[[#This Row],[product_id]],Products!A:C,3,0)</f>
        <v>Electronics</v>
      </c>
      <c r="G4848">
        <v>1</v>
      </c>
      <c r="H4848" s="6">
        <v>0.17784410976890405</v>
      </c>
      <c r="I4848" s="2">
        <f>VLOOKUP($E4848,
Products!$A$1:$F$201,MATCH(Orders!I$1,Products!$A$1:$F$1,0),0)</f>
        <v>2667.7858525453248</v>
      </c>
      <c r="J4848" s="2">
        <f>VLOOKUP($E4848,
Products!$A$1:$F$201,MATCH(Orders!J$1,Products!$A$1:$F$1,0),0)</f>
        <v>1797.4955098065359</v>
      </c>
    </row>
    <row r="4849" spans="1:10">
      <c r="A4849">
        <v>4848</v>
      </c>
      <c r="B4849" s="4">
        <v>45850</v>
      </c>
      <c r="C4849" s="10">
        <f>DATE(YEAR(orders[[#This Row],[order_date]]), MONTH(orders[[#This Row],[order_date]]), 1)</f>
        <v>45839</v>
      </c>
      <c r="D4849" t="s">
        <v>2521</v>
      </c>
      <c r="E4849" t="s">
        <v>553</v>
      </c>
      <c r="F4849" t="str">
        <f>VLOOKUP(orders[[#This Row],[product_id]],Products!A:C,3,0)</f>
        <v>Electronics</v>
      </c>
      <c r="G4849">
        <v>1</v>
      </c>
      <c r="H4849" s="6">
        <v>0.20896183474079441</v>
      </c>
      <c r="I4849" s="2">
        <f>VLOOKUP($E4849,
Products!$A$1:$F$201,MATCH(Orders!I$1,Products!$A$1:$F$1,0),0)</f>
        <v>19089.562478947992</v>
      </c>
      <c r="J4849" s="2">
        <f>VLOOKUP($E4849,
Products!$A$1:$F$201,MATCH(Orders!J$1,Products!$A$1:$F$1,0),0)</f>
        <v>12552.840439332171</v>
      </c>
    </row>
    <row r="4850" spans="1:10">
      <c r="A4850">
        <v>4849</v>
      </c>
      <c r="B4850" s="4">
        <v>45397</v>
      </c>
      <c r="C4850" s="10">
        <f>DATE(YEAR(orders[[#This Row],[order_date]]), MONTH(orders[[#This Row],[order_date]]), 1)</f>
        <v>45383</v>
      </c>
      <c r="D4850" t="s">
        <v>4660</v>
      </c>
      <c r="E4850" t="s">
        <v>610</v>
      </c>
      <c r="F4850" t="str">
        <f>VLOOKUP(orders[[#This Row],[product_id]],Products!A:C,3,0)</f>
        <v>Appliances</v>
      </c>
      <c r="G4850">
        <v>2</v>
      </c>
      <c r="H4850" s="6">
        <v>5.7099586917148108E-2</v>
      </c>
      <c r="I4850" s="2">
        <f>VLOOKUP($E4850,
Products!$A$1:$F$201,MATCH(Orders!I$1,Products!$A$1:$F$1,0),0)</f>
        <v>23456.386855186989</v>
      </c>
      <c r="J4850" s="2">
        <f>VLOOKUP($E4850,
Products!$A$1:$F$201,MATCH(Orders!J$1,Products!$A$1:$F$1,0),0)</f>
        <v>16522.385271144129</v>
      </c>
    </row>
    <row r="4851" spans="1:10">
      <c r="A4851">
        <v>4850</v>
      </c>
      <c r="B4851" s="4">
        <v>45380</v>
      </c>
      <c r="C4851" s="10">
        <f>DATE(YEAR(orders[[#This Row],[order_date]]), MONTH(orders[[#This Row],[order_date]]), 1)</f>
        <v>45352</v>
      </c>
      <c r="D4851" t="s">
        <v>2333</v>
      </c>
      <c r="E4851" t="s">
        <v>672</v>
      </c>
      <c r="F4851" t="str">
        <f>VLOOKUP(orders[[#This Row],[product_id]],Products!A:C,3,0)</f>
        <v>Electronics</v>
      </c>
      <c r="G4851">
        <v>1</v>
      </c>
      <c r="H4851" s="6">
        <v>0.1725308582119269</v>
      </c>
      <c r="I4851" s="2">
        <f>VLOOKUP($E4851,
Products!$A$1:$F$201,MATCH(Orders!I$1,Products!$A$1:$F$1,0),0)</f>
        <v>29856.340212906369</v>
      </c>
      <c r="J4851" s="2">
        <f>VLOOKUP($E4851,
Products!$A$1:$F$201,MATCH(Orders!J$1,Products!$A$1:$F$1,0),0)</f>
        <v>19759.064823078941</v>
      </c>
    </row>
    <row r="4852" spans="1:10">
      <c r="A4852">
        <v>4851</v>
      </c>
      <c r="B4852" s="4">
        <v>45895</v>
      </c>
      <c r="C4852" s="10">
        <f>DATE(YEAR(orders[[#This Row],[order_date]]), MONTH(orders[[#This Row],[order_date]]), 1)</f>
        <v>45870</v>
      </c>
      <c r="D4852" t="s">
        <v>2977</v>
      </c>
      <c r="E4852" t="s">
        <v>547</v>
      </c>
      <c r="F4852" t="str">
        <f>VLOOKUP(orders[[#This Row],[product_id]],Products!A:C,3,0)</f>
        <v>Appliances</v>
      </c>
      <c r="G4852">
        <v>1</v>
      </c>
      <c r="H4852" s="6">
        <v>0.10822204015849492</v>
      </c>
      <c r="I4852" s="2">
        <f>VLOOKUP($E4852,
Products!$A$1:$F$201,MATCH(Orders!I$1,Products!$A$1:$F$1,0),0)</f>
        <v>2366.4310858022332</v>
      </c>
      <c r="J4852" s="2">
        <f>VLOOKUP($E4852,
Products!$A$1:$F$201,MATCH(Orders!J$1,Products!$A$1:$F$1,0),0)</f>
        <v>1841.1055346213741</v>
      </c>
    </row>
    <row r="4853" spans="1:10">
      <c r="A4853">
        <v>4852</v>
      </c>
      <c r="B4853" s="4">
        <v>44933</v>
      </c>
      <c r="C4853" s="10">
        <f>DATE(YEAR(orders[[#This Row],[order_date]]), MONTH(orders[[#This Row],[order_date]]), 1)</f>
        <v>44927</v>
      </c>
      <c r="D4853" t="s">
        <v>922</v>
      </c>
      <c r="E4853" t="s">
        <v>704</v>
      </c>
      <c r="F4853" t="str">
        <f>VLOOKUP(orders[[#This Row],[product_id]],Products!A:C,3,0)</f>
        <v>Electronics</v>
      </c>
      <c r="G4853">
        <v>2</v>
      </c>
      <c r="H4853" s="6">
        <v>0.23578473637917421</v>
      </c>
      <c r="I4853" s="2">
        <f>VLOOKUP($E4853,
Products!$A$1:$F$201,MATCH(Orders!I$1,Products!$A$1:$F$1,0),0)</f>
        <v>2453.3182634424861</v>
      </c>
      <c r="J4853" s="2">
        <f>VLOOKUP($E4853,
Products!$A$1:$F$201,MATCH(Orders!J$1,Products!$A$1:$F$1,0),0)</f>
        <v>1951.860511286576</v>
      </c>
    </row>
    <row r="4854" spans="1:10">
      <c r="A4854">
        <v>4853</v>
      </c>
      <c r="B4854" s="4">
        <v>45114</v>
      </c>
      <c r="C4854" s="10">
        <f>DATE(YEAR(orders[[#This Row],[order_date]]), MONTH(orders[[#This Row],[order_date]]), 1)</f>
        <v>45108</v>
      </c>
      <c r="D4854" t="s">
        <v>2909</v>
      </c>
      <c r="E4854" t="s">
        <v>599</v>
      </c>
      <c r="F4854" t="str">
        <f>VLOOKUP(orders[[#This Row],[product_id]],Products!A:C,3,0)</f>
        <v>Electronics</v>
      </c>
      <c r="G4854">
        <v>2</v>
      </c>
      <c r="H4854" s="6">
        <v>0.1561932082574134</v>
      </c>
      <c r="I4854" s="2">
        <f>VLOOKUP($E4854,
Products!$A$1:$F$201,MATCH(Orders!I$1,Products!$A$1:$F$1,0),0)</f>
        <v>24019.70637428105</v>
      </c>
      <c r="J4854" s="2">
        <f>VLOOKUP($E4854,
Products!$A$1:$F$201,MATCH(Orders!J$1,Products!$A$1:$F$1,0),0)</f>
        <v>16602.559277417411</v>
      </c>
    </row>
    <row r="4855" spans="1:10">
      <c r="A4855">
        <v>4854</v>
      </c>
      <c r="B4855" s="4">
        <v>44930</v>
      </c>
      <c r="C4855" s="10">
        <f>DATE(YEAR(orders[[#This Row],[order_date]]), MONTH(orders[[#This Row],[order_date]]), 1)</f>
        <v>44927</v>
      </c>
      <c r="D4855" t="s">
        <v>1494</v>
      </c>
      <c r="E4855" t="s">
        <v>550</v>
      </c>
      <c r="F4855" t="str">
        <f>VLOOKUP(orders[[#This Row],[product_id]],Products!A:C,3,0)</f>
        <v>Electronics</v>
      </c>
      <c r="G4855">
        <v>1</v>
      </c>
      <c r="H4855" s="6">
        <v>0.18735624142020887</v>
      </c>
      <c r="I4855" s="2">
        <f>VLOOKUP($E4855,
Products!$A$1:$F$201,MATCH(Orders!I$1,Products!$A$1:$F$1,0),0)</f>
        <v>21928.70634496431</v>
      </c>
      <c r="J4855" s="2">
        <f>VLOOKUP($E4855,
Products!$A$1:$F$201,MATCH(Orders!J$1,Products!$A$1:$F$1,0),0)</f>
        <v>17227.037321653719</v>
      </c>
    </row>
    <row r="4856" spans="1:10">
      <c r="A4856">
        <v>4855</v>
      </c>
      <c r="B4856" s="4">
        <v>45833</v>
      </c>
      <c r="C4856" s="10">
        <f>DATE(YEAR(orders[[#This Row],[order_date]]), MONTH(orders[[#This Row],[order_date]]), 1)</f>
        <v>45809</v>
      </c>
      <c r="D4856" t="s">
        <v>2249</v>
      </c>
      <c r="E4856" t="s">
        <v>635</v>
      </c>
      <c r="F4856" t="str">
        <f>VLOOKUP(orders[[#This Row],[product_id]],Products!A:C,3,0)</f>
        <v>Electronics</v>
      </c>
      <c r="G4856">
        <v>2</v>
      </c>
      <c r="H4856" s="6">
        <v>0.1310734801498355</v>
      </c>
      <c r="I4856" s="2">
        <f>VLOOKUP($E4856,
Products!$A$1:$F$201,MATCH(Orders!I$1,Products!$A$1:$F$1,0),0)</f>
        <v>31014.321091901689</v>
      </c>
      <c r="J4856" s="2">
        <f>VLOOKUP($E4856,
Products!$A$1:$F$201,MATCH(Orders!J$1,Products!$A$1:$F$1,0),0)</f>
        <v>23202.91049209132</v>
      </c>
    </row>
    <row r="4857" spans="1:10">
      <c r="A4857">
        <v>4856</v>
      </c>
      <c r="B4857" s="4">
        <v>45965</v>
      </c>
      <c r="C4857" s="10">
        <f>DATE(YEAR(orders[[#This Row],[order_date]]), MONTH(orders[[#This Row],[order_date]]), 1)</f>
        <v>45962</v>
      </c>
      <c r="D4857" t="s">
        <v>2789</v>
      </c>
      <c r="E4857" t="s">
        <v>700</v>
      </c>
      <c r="F4857" t="str">
        <f>VLOOKUP(orders[[#This Row],[product_id]],Products!A:C,3,0)</f>
        <v>Electronics</v>
      </c>
      <c r="G4857">
        <v>3</v>
      </c>
      <c r="H4857" s="6">
        <v>0.15533326823086516</v>
      </c>
      <c r="I4857" s="2">
        <f>VLOOKUP($E4857,
Products!$A$1:$F$201,MATCH(Orders!I$1,Products!$A$1:$F$1,0),0)</f>
        <v>11070.26215043813</v>
      </c>
      <c r="J4857" s="2">
        <f>VLOOKUP($E4857,
Products!$A$1:$F$201,MATCH(Orders!J$1,Products!$A$1:$F$1,0),0)</f>
        <v>7867.3909748932683</v>
      </c>
    </row>
    <row r="4858" spans="1:10">
      <c r="A4858">
        <v>4857</v>
      </c>
      <c r="B4858" s="4">
        <v>45886</v>
      </c>
      <c r="C4858" s="10">
        <f>DATE(YEAR(orders[[#This Row],[order_date]]), MONTH(orders[[#This Row],[order_date]]), 1)</f>
        <v>45870</v>
      </c>
      <c r="D4858" t="s">
        <v>3389</v>
      </c>
      <c r="E4858" t="s">
        <v>676</v>
      </c>
      <c r="F4858" t="str">
        <f>VLOOKUP(orders[[#This Row],[product_id]],Products!A:C,3,0)</f>
        <v>Electronics</v>
      </c>
      <c r="G4858">
        <v>2</v>
      </c>
      <c r="H4858" s="6">
        <v>0.23058668973699786</v>
      </c>
      <c r="I4858" s="2">
        <f>VLOOKUP($E4858,
Products!$A$1:$F$201,MATCH(Orders!I$1,Products!$A$1:$F$1,0),0)</f>
        <v>30008.64884218746</v>
      </c>
      <c r="J4858" s="2">
        <f>VLOOKUP($E4858,
Products!$A$1:$F$201,MATCH(Orders!J$1,Products!$A$1:$F$1,0),0)</f>
        <v>19907.2372539471</v>
      </c>
    </row>
    <row r="4859" spans="1:10">
      <c r="A4859">
        <v>4858</v>
      </c>
      <c r="B4859" s="4">
        <v>45451</v>
      </c>
      <c r="C4859" s="10">
        <f>DATE(YEAR(orders[[#This Row],[order_date]]), MONTH(orders[[#This Row],[order_date]]), 1)</f>
        <v>45444</v>
      </c>
      <c r="D4859" t="s">
        <v>2762</v>
      </c>
      <c r="E4859" t="s">
        <v>609</v>
      </c>
      <c r="F4859" t="str">
        <f>VLOOKUP(orders[[#This Row],[product_id]],Products!A:C,3,0)</f>
        <v>Appliances</v>
      </c>
      <c r="G4859">
        <v>3</v>
      </c>
      <c r="H4859" s="6">
        <v>7.8492104385915307E-2</v>
      </c>
      <c r="I4859" s="2">
        <f>VLOOKUP($E4859,
Products!$A$1:$F$201,MATCH(Orders!I$1,Products!$A$1:$F$1,0),0)</f>
        <v>2159.5378031052392</v>
      </c>
      <c r="J4859" s="2">
        <f>VLOOKUP($E4859,
Products!$A$1:$F$201,MATCH(Orders!J$1,Products!$A$1:$F$1,0),0)</f>
        <v>1501.9415981313371</v>
      </c>
    </row>
    <row r="4860" spans="1:10">
      <c r="A4860">
        <v>4859</v>
      </c>
      <c r="B4860" s="4">
        <v>45556</v>
      </c>
      <c r="C4860" s="10">
        <f>DATE(YEAR(orders[[#This Row],[order_date]]), MONTH(orders[[#This Row],[order_date]]), 1)</f>
        <v>45536</v>
      </c>
      <c r="D4860" t="s">
        <v>1769</v>
      </c>
      <c r="E4860" t="s">
        <v>612</v>
      </c>
      <c r="F4860" t="str">
        <f>VLOOKUP(orders[[#This Row],[product_id]],Products!A:C,3,0)</f>
        <v>Electronics</v>
      </c>
      <c r="G4860">
        <v>2</v>
      </c>
      <c r="H4860" s="6">
        <v>0.13091513389374146</v>
      </c>
      <c r="I4860" s="2">
        <f>VLOOKUP($E4860,
Products!$A$1:$F$201,MATCH(Orders!I$1,Products!$A$1:$F$1,0),0)</f>
        <v>2704.041843529928</v>
      </c>
      <c r="J4860" s="2">
        <f>VLOOKUP($E4860,
Products!$A$1:$F$201,MATCH(Orders!J$1,Products!$A$1:$F$1,0),0)</f>
        <v>2158.9135708713038</v>
      </c>
    </row>
    <row r="4861" spans="1:10">
      <c r="A4861">
        <v>4860</v>
      </c>
      <c r="B4861" s="4">
        <v>45701</v>
      </c>
      <c r="C4861" s="10">
        <f>DATE(YEAR(orders[[#This Row],[order_date]]), MONTH(orders[[#This Row],[order_date]]), 1)</f>
        <v>45689</v>
      </c>
      <c r="D4861" t="s">
        <v>4246</v>
      </c>
      <c r="E4861" t="s">
        <v>651</v>
      </c>
      <c r="F4861" t="str">
        <f>VLOOKUP(orders[[#This Row],[product_id]],Products!A:C,3,0)</f>
        <v>Electronics</v>
      </c>
      <c r="G4861">
        <v>1</v>
      </c>
      <c r="H4861" s="6">
        <v>0.13907474211042439</v>
      </c>
      <c r="I4861" s="2">
        <f>VLOOKUP($E4861,
Products!$A$1:$F$201,MATCH(Orders!I$1,Products!$A$1:$F$1,0),0)</f>
        <v>28622.091542973511</v>
      </c>
      <c r="J4861" s="2">
        <f>VLOOKUP($E4861,
Products!$A$1:$F$201,MATCH(Orders!J$1,Products!$A$1:$F$1,0),0)</f>
        <v>19327.527634039769</v>
      </c>
    </row>
    <row r="4862" spans="1:10">
      <c r="A4862">
        <v>4861</v>
      </c>
      <c r="B4862" s="4">
        <v>45286</v>
      </c>
      <c r="C4862" s="10">
        <f>DATE(YEAR(orders[[#This Row],[order_date]]), MONTH(orders[[#This Row],[order_date]]), 1)</f>
        <v>45261</v>
      </c>
      <c r="D4862" t="s">
        <v>2932</v>
      </c>
      <c r="E4862" t="s">
        <v>544</v>
      </c>
      <c r="F4862" t="str">
        <f>VLOOKUP(orders[[#This Row],[product_id]],Products!A:C,3,0)</f>
        <v>Electronics</v>
      </c>
      <c r="G4862">
        <v>1</v>
      </c>
      <c r="H4862" s="6">
        <v>0.18619907615088052</v>
      </c>
      <c r="I4862" s="2">
        <f>VLOOKUP($E4862,
Products!$A$1:$F$201,MATCH(Orders!I$1,Products!$A$1:$F$1,0),0)</f>
        <v>16273.22789477584</v>
      </c>
      <c r="J4862" s="2">
        <f>VLOOKUP($E4862,
Products!$A$1:$F$201,MATCH(Orders!J$1,Products!$A$1:$F$1,0),0)</f>
        <v>12683.607953986329</v>
      </c>
    </row>
    <row r="4863" spans="1:10">
      <c r="A4863">
        <v>4862</v>
      </c>
      <c r="B4863" s="4">
        <v>45444</v>
      </c>
      <c r="C4863" s="10">
        <f>DATE(YEAR(orders[[#This Row],[order_date]]), MONTH(orders[[#This Row],[order_date]]), 1)</f>
        <v>45444</v>
      </c>
      <c r="D4863" t="s">
        <v>2370</v>
      </c>
      <c r="E4863" t="s">
        <v>639</v>
      </c>
      <c r="F4863" t="str">
        <f>VLOOKUP(orders[[#This Row],[product_id]],Products!A:C,3,0)</f>
        <v>Appliances</v>
      </c>
      <c r="G4863">
        <v>3</v>
      </c>
      <c r="H4863" s="6">
        <v>5.2717615884398439E-2</v>
      </c>
      <c r="I4863" s="2">
        <f>VLOOKUP($E4863,
Products!$A$1:$F$201,MATCH(Orders!I$1,Products!$A$1:$F$1,0),0)</f>
        <v>2320.8560923599921</v>
      </c>
      <c r="J4863" s="2">
        <f>VLOOKUP($E4863,
Products!$A$1:$F$201,MATCH(Orders!J$1,Products!$A$1:$F$1,0),0)</f>
        <v>1750.110004830213</v>
      </c>
    </row>
    <row r="4864" spans="1:10">
      <c r="A4864">
        <v>4863</v>
      </c>
      <c r="B4864" s="4">
        <v>45980</v>
      </c>
      <c r="C4864" s="10">
        <f>DATE(YEAR(orders[[#This Row],[order_date]]), MONTH(orders[[#This Row],[order_date]]), 1)</f>
        <v>45962</v>
      </c>
      <c r="D4864" t="s">
        <v>3712</v>
      </c>
      <c r="E4864" t="s">
        <v>675</v>
      </c>
      <c r="F4864" t="str">
        <f>VLOOKUP(orders[[#This Row],[product_id]],Products!A:C,3,0)</f>
        <v>Appliances</v>
      </c>
      <c r="G4864">
        <v>1</v>
      </c>
      <c r="H4864" s="6">
        <v>0.13034673317584816</v>
      </c>
      <c r="I4864" s="2">
        <f>VLOOKUP($E4864,
Products!$A$1:$F$201,MATCH(Orders!I$1,Products!$A$1:$F$1,0),0)</f>
        <v>23552.642442203069</v>
      </c>
      <c r="J4864" s="2">
        <f>VLOOKUP($E4864,
Products!$A$1:$F$201,MATCH(Orders!J$1,Products!$A$1:$F$1,0),0)</f>
        <v>17389.42325132497</v>
      </c>
    </row>
    <row r="4865" spans="1:10">
      <c r="A4865">
        <v>4864</v>
      </c>
      <c r="B4865" s="4">
        <v>45847</v>
      </c>
      <c r="C4865" s="10">
        <f>DATE(YEAR(orders[[#This Row],[order_date]]), MONTH(orders[[#This Row],[order_date]]), 1)</f>
        <v>45839</v>
      </c>
      <c r="D4865" t="s">
        <v>3254</v>
      </c>
      <c r="E4865" t="s">
        <v>685</v>
      </c>
      <c r="F4865" t="str">
        <f>VLOOKUP(orders[[#This Row],[product_id]],Products!A:C,3,0)</f>
        <v>Electronics</v>
      </c>
      <c r="G4865">
        <v>1</v>
      </c>
      <c r="H4865" s="6">
        <v>0.20379544082563553</v>
      </c>
      <c r="I4865" s="2">
        <f>VLOOKUP($E4865,
Products!$A$1:$F$201,MATCH(Orders!I$1,Products!$A$1:$F$1,0),0)</f>
        <v>30011.61348468516</v>
      </c>
      <c r="J4865" s="2">
        <f>VLOOKUP($E4865,
Products!$A$1:$F$201,MATCH(Orders!J$1,Products!$A$1:$F$1,0),0)</f>
        <v>20796.213094008199</v>
      </c>
    </row>
    <row r="4866" spans="1:10">
      <c r="A4866">
        <v>4865</v>
      </c>
      <c r="B4866" s="4">
        <v>45778</v>
      </c>
      <c r="C4866" s="10">
        <f>DATE(YEAR(orders[[#This Row],[order_date]]), MONTH(orders[[#This Row],[order_date]]), 1)</f>
        <v>45778</v>
      </c>
      <c r="D4866" t="s">
        <v>1078</v>
      </c>
      <c r="E4866" t="s">
        <v>532</v>
      </c>
      <c r="F4866" t="str">
        <f>VLOOKUP(orders[[#This Row],[product_id]],Products!A:C,3,0)</f>
        <v>Electronics</v>
      </c>
      <c r="G4866">
        <v>3</v>
      </c>
      <c r="H4866" s="6">
        <v>0.2361304331446723</v>
      </c>
      <c r="I4866" s="2">
        <f>VLOOKUP($E4866,
Products!$A$1:$F$201,MATCH(Orders!I$1,Products!$A$1:$F$1,0),0)</f>
        <v>2668.0593077725212</v>
      </c>
      <c r="J4866" s="2">
        <f>VLOOKUP($E4866,
Products!$A$1:$F$201,MATCH(Orders!J$1,Products!$A$1:$F$1,0),0)</f>
        <v>1923.7114222321791</v>
      </c>
    </row>
    <row r="4867" spans="1:10">
      <c r="A4867">
        <v>4866</v>
      </c>
      <c r="B4867" s="4">
        <v>45861</v>
      </c>
      <c r="C4867" s="10">
        <f>DATE(YEAR(orders[[#This Row],[order_date]]), MONTH(orders[[#This Row],[order_date]]), 1)</f>
        <v>45839</v>
      </c>
      <c r="D4867" t="s">
        <v>3845</v>
      </c>
      <c r="E4867" t="s">
        <v>648</v>
      </c>
      <c r="F4867" t="str">
        <f>VLOOKUP(orders[[#This Row],[product_id]],Products!A:C,3,0)</f>
        <v>Electronics</v>
      </c>
      <c r="G4867">
        <v>2</v>
      </c>
      <c r="H4867" s="6">
        <v>0.12982439704554283</v>
      </c>
      <c r="I4867" s="2">
        <f>VLOOKUP($E4867,
Products!$A$1:$F$201,MATCH(Orders!I$1,Products!$A$1:$F$1,0),0)</f>
        <v>11049.50250218974</v>
      </c>
      <c r="J4867" s="2">
        <f>VLOOKUP($E4867,
Products!$A$1:$F$201,MATCH(Orders!J$1,Products!$A$1:$F$1,0),0)</f>
        <v>7252.1207539007246</v>
      </c>
    </row>
    <row r="4868" spans="1:10">
      <c r="A4868">
        <v>4867</v>
      </c>
      <c r="B4868" s="4">
        <v>45827</v>
      </c>
      <c r="C4868" s="10">
        <f>DATE(YEAR(orders[[#This Row],[order_date]]), MONTH(orders[[#This Row],[order_date]]), 1)</f>
        <v>45809</v>
      </c>
      <c r="D4868" t="s">
        <v>1675</v>
      </c>
      <c r="E4868" t="s">
        <v>524</v>
      </c>
      <c r="F4868" t="str">
        <f>VLOOKUP(orders[[#This Row],[product_id]],Products!A:C,3,0)</f>
        <v>Electronics</v>
      </c>
      <c r="G4868">
        <v>3</v>
      </c>
      <c r="H4868" s="6">
        <v>0.20094299994936132</v>
      </c>
      <c r="I4868" s="2">
        <f>VLOOKUP($E4868,
Products!$A$1:$F$201,MATCH(Orders!I$1,Products!$A$1:$F$1,0),0)</f>
        <v>13162.372749153699</v>
      </c>
      <c r="J4868" s="2">
        <f>VLOOKUP($E4868,
Products!$A$1:$F$201,MATCH(Orders!J$1,Products!$A$1:$F$1,0),0)</f>
        <v>8772.7564251238819</v>
      </c>
    </row>
    <row r="4869" spans="1:10">
      <c r="A4869">
        <v>4868</v>
      </c>
      <c r="B4869" s="4">
        <v>45325</v>
      </c>
      <c r="C4869" s="10">
        <f>DATE(YEAR(orders[[#This Row],[order_date]]), MONTH(orders[[#This Row],[order_date]]), 1)</f>
        <v>45323</v>
      </c>
      <c r="D4869" t="s">
        <v>2395</v>
      </c>
      <c r="E4869" t="s">
        <v>695</v>
      </c>
      <c r="F4869" t="str">
        <f>VLOOKUP(orders[[#This Row],[product_id]],Products!A:C,3,0)</f>
        <v>Electronics</v>
      </c>
      <c r="G4869">
        <v>2</v>
      </c>
      <c r="H4869" s="6">
        <v>0.1879577597236427</v>
      </c>
      <c r="I4869" s="2">
        <f>VLOOKUP($E4869,
Products!$A$1:$F$201,MATCH(Orders!I$1,Products!$A$1:$F$1,0),0)</f>
        <v>2716.2219891886762</v>
      </c>
      <c r="J4869" s="2">
        <f>VLOOKUP($E4869,
Products!$A$1:$F$201,MATCH(Orders!J$1,Products!$A$1:$F$1,0),0)</f>
        <v>2045.0534052982539</v>
      </c>
    </row>
    <row r="4870" spans="1:10">
      <c r="A4870">
        <v>4869</v>
      </c>
      <c r="B4870" s="4">
        <v>45094</v>
      </c>
      <c r="C4870" s="10">
        <f>DATE(YEAR(orders[[#This Row],[order_date]]), MONTH(orders[[#This Row],[order_date]]), 1)</f>
        <v>45078</v>
      </c>
      <c r="D4870" t="s">
        <v>2153</v>
      </c>
      <c r="E4870" t="s">
        <v>569</v>
      </c>
      <c r="F4870" t="str">
        <f>VLOOKUP(orders[[#This Row],[product_id]],Products!A:C,3,0)</f>
        <v>Electronics</v>
      </c>
      <c r="G4870">
        <v>1</v>
      </c>
      <c r="H4870" s="6">
        <v>0.14934073459438499</v>
      </c>
      <c r="I4870" s="2">
        <f>VLOOKUP($E4870,
Products!$A$1:$F$201,MATCH(Orders!I$1,Products!$A$1:$F$1,0),0)</f>
        <v>30739.034547193129</v>
      </c>
      <c r="J4870" s="2">
        <f>VLOOKUP($E4870,
Products!$A$1:$F$201,MATCH(Orders!J$1,Products!$A$1:$F$1,0),0)</f>
        <v>22938.60345365321</v>
      </c>
    </row>
    <row r="4871" spans="1:10">
      <c r="A4871">
        <v>4870</v>
      </c>
      <c r="B4871" s="4">
        <v>45303</v>
      </c>
      <c r="C4871" s="10">
        <f>DATE(YEAR(orders[[#This Row],[order_date]]), MONTH(orders[[#This Row],[order_date]]), 1)</f>
        <v>45292</v>
      </c>
      <c r="D4871" t="s">
        <v>1220</v>
      </c>
      <c r="E4871" t="s">
        <v>556</v>
      </c>
      <c r="F4871" t="str">
        <f>VLOOKUP(orders[[#This Row],[product_id]],Products!A:C,3,0)</f>
        <v>Appliances</v>
      </c>
      <c r="G4871">
        <v>2</v>
      </c>
      <c r="H4871" s="6">
        <v>0.1321013159722188</v>
      </c>
      <c r="I4871" s="2">
        <f>VLOOKUP($E4871,
Products!$A$1:$F$201,MATCH(Orders!I$1,Products!$A$1:$F$1,0),0)</f>
        <v>27054.121101651981</v>
      </c>
      <c r="J4871" s="2">
        <f>VLOOKUP($E4871,
Products!$A$1:$F$201,MATCH(Orders!J$1,Products!$A$1:$F$1,0),0)</f>
        <v>19388.930988794411</v>
      </c>
    </row>
    <row r="4872" spans="1:10">
      <c r="A4872">
        <v>4871</v>
      </c>
      <c r="B4872" s="4">
        <v>45533</v>
      </c>
      <c r="C4872" s="10">
        <f>DATE(YEAR(orders[[#This Row],[order_date]]), MONTH(orders[[#This Row],[order_date]]), 1)</f>
        <v>45505</v>
      </c>
      <c r="D4872" t="s">
        <v>1069</v>
      </c>
      <c r="E4872" t="s">
        <v>680</v>
      </c>
      <c r="F4872" t="str">
        <f>VLOOKUP(orders[[#This Row],[product_id]],Products!A:C,3,0)</f>
        <v>Electronics</v>
      </c>
      <c r="G4872">
        <v>2</v>
      </c>
      <c r="H4872" s="6">
        <v>0.1314863605620058</v>
      </c>
      <c r="I4872" s="2">
        <f>VLOOKUP($E4872,
Products!$A$1:$F$201,MATCH(Orders!I$1,Products!$A$1:$F$1,0),0)</f>
        <v>31627.348891742429</v>
      </c>
      <c r="J4872" s="2">
        <f>VLOOKUP($E4872,
Products!$A$1:$F$201,MATCH(Orders!J$1,Products!$A$1:$F$1,0),0)</f>
        <v>23219.930812036979</v>
      </c>
    </row>
    <row r="4873" spans="1:10">
      <c r="A4873">
        <v>4872</v>
      </c>
      <c r="B4873" s="4">
        <v>45937</v>
      </c>
      <c r="C4873" s="10">
        <f>DATE(YEAR(orders[[#This Row],[order_date]]), MONTH(orders[[#This Row],[order_date]]), 1)</f>
        <v>45931</v>
      </c>
      <c r="D4873" t="s">
        <v>2619</v>
      </c>
      <c r="E4873" t="s">
        <v>562</v>
      </c>
      <c r="F4873" t="str">
        <f>VLOOKUP(orders[[#This Row],[product_id]],Products!A:C,3,0)</f>
        <v>Electronics</v>
      </c>
      <c r="G4873">
        <v>1</v>
      </c>
      <c r="H4873" s="6">
        <v>0.22509500787931297</v>
      </c>
      <c r="I4873" s="2">
        <f>VLOOKUP($E4873,
Products!$A$1:$F$201,MATCH(Orders!I$1,Products!$A$1:$F$1,0),0)</f>
        <v>2550.478597498749</v>
      </c>
      <c r="J4873" s="2">
        <f>VLOOKUP($E4873,
Products!$A$1:$F$201,MATCH(Orders!J$1,Products!$A$1:$F$1,0),0)</f>
        <v>1688.129752018375</v>
      </c>
    </row>
    <row r="4874" spans="1:10">
      <c r="A4874">
        <v>4873</v>
      </c>
      <c r="B4874" s="4">
        <v>45515</v>
      </c>
      <c r="C4874" s="10">
        <f>DATE(YEAR(orders[[#This Row],[order_date]]), MONTH(orders[[#This Row],[order_date]]), 1)</f>
        <v>45505</v>
      </c>
      <c r="D4874" t="s">
        <v>3530</v>
      </c>
      <c r="E4874" t="s">
        <v>525</v>
      </c>
      <c r="F4874" t="str">
        <f>VLOOKUP(orders[[#This Row],[product_id]],Products!A:C,3,0)</f>
        <v>Electronics</v>
      </c>
      <c r="G4874">
        <v>2</v>
      </c>
      <c r="H4874" s="6">
        <v>0.10333202634228997</v>
      </c>
      <c r="I4874" s="2">
        <f>VLOOKUP($E4874,
Products!$A$1:$F$201,MATCH(Orders!I$1,Products!$A$1:$F$1,0),0)</f>
        <v>2441.7405612875209</v>
      </c>
      <c r="J4874" s="2">
        <f>VLOOKUP($E4874,
Products!$A$1:$F$201,MATCH(Orders!J$1,Products!$A$1:$F$1,0),0)</f>
        <v>1934.1373706011941</v>
      </c>
    </row>
    <row r="4875" spans="1:10">
      <c r="A4875">
        <v>4874</v>
      </c>
      <c r="B4875" s="4">
        <v>44974</v>
      </c>
      <c r="C4875" s="10">
        <f>DATE(YEAR(orders[[#This Row],[order_date]]), MONTH(orders[[#This Row],[order_date]]), 1)</f>
        <v>44958</v>
      </c>
      <c r="D4875" t="s">
        <v>2657</v>
      </c>
      <c r="E4875" t="s">
        <v>525</v>
      </c>
      <c r="F4875" t="str">
        <f>VLOOKUP(orders[[#This Row],[product_id]],Products!A:C,3,0)</f>
        <v>Electronics</v>
      </c>
      <c r="G4875">
        <v>2</v>
      </c>
      <c r="H4875" s="6">
        <v>0.18505856320858807</v>
      </c>
      <c r="I4875" s="2">
        <f>VLOOKUP($E4875,
Products!$A$1:$F$201,MATCH(Orders!I$1,Products!$A$1:$F$1,0),0)</f>
        <v>2441.7405612875209</v>
      </c>
      <c r="J4875" s="2">
        <f>VLOOKUP($E4875,
Products!$A$1:$F$201,MATCH(Orders!J$1,Products!$A$1:$F$1,0),0)</f>
        <v>1934.1373706011941</v>
      </c>
    </row>
    <row r="4876" spans="1:10">
      <c r="A4876">
        <v>4875</v>
      </c>
      <c r="B4876" s="4">
        <v>45951</v>
      </c>
      <c r="C4876" s="10">
        <f>DATE(YEAR(orders[[#This Row],[order_date]]), MONTH(orders[[#This Row],[order_date]]), 1)</f>
        <v>45931</v>
      </c>
      <c r="D4876" t="s">
        <v>2180</v>
      </c>
      <c r="E4876" t="s">
        <v>587</v>
      </c>
      <c r="F4876" t="str">
        <f>VLOOKUP(orders[[#This Row],[product_id]],Products!A:C,3,0)</f>
        <v>Electronics</v>
      </c>
      <c r="G4876">
        <v>1</v>
      </c>
      <c r="H4876" s="6">
        <v>0.14781724810731078</v>
      </c>
      <c r="I4876" s="2">
        <f>VLOOKUP($E4876,
Products!$A$1:$F$201,MATCH(Orders!I$1,Products!$A$1:$F$1,0),0)</f>
        <v>16527.367619686949</v>
      </c>
      <c r="J4876" s="2">
        <f>VLOOKUP($E4876,
Products!$A$1:$F$201,MATCH(Orders!J$1,Products!$A$1:$F$1,0),0)</f>
        <v>12533.62883070202</v>
      </c>
    </row>
    <row r="4877" spans="1:10">
      <c r="A4877">
        <v>4876</v>
      </c>
      <c r="B4877" s="4">
        <v>45099</v>
      </c>
      <c r="C4877" s="10">
        <f>DATE(YEAR(orders[[#This Row],[order_date]]), MONTH(orders[[#This Row],[order_date]]), 1)</f>
        <v>45078</v>
      </c>
      <c r="D4877" t="s">
        <v>2245</v>
      </c>
      <c r="E4877" t="s">
        <v>697</v>
      </c>
      <c r="F4877" t="str">
        <f>VLOOKUP(orders[[#This Row],[product_id]],Products!A:C,3,0)</f>
        <v>Electronics</v>
      </c>
      <c r="G4877">
        <v>3</v>
      </c>
      <c r="H4877" s="6">
        <v>0.23220403327544911</v>
      </c>
      <c r="I4877" s="2">
        <f>VLOOKUP($E4877,
Products!$A$1:$F$201,MATCH(Orders!I$1,Products!$A$1:$F$1,0),0)</f>
        <v>17528.463836680221</v>
      </c>
      <c r="J4877" s="2">
        <f>VLOOKUP($E4877,
Products!$A$1:$F$201,MATCH(Orders!J$1,Products!$A$1:$F$1,0),0)</f>
        <v>11565.98358924177</v>
      </c>
    </row>
    <row r="4878" spans="1:10">
      <c r="A4878">
        <v>4877</v>
      </c>
      <c r="B4878" s="4">
        <v>45432</v>
      </c>
      <c r="C4878" s="10">
        <f>DATE(YEAR(orders[[#This Row],[order_date]]), MONTH(orders[[#This Row],[order_date]]), 1)</f>
        <v>45413</v>
      </c>
      <c r="D4878" t="s">
        <v>1479</v>
      </c>
      <c r="E4878" t="s">
        <v>606</v>
      </c>
      <c r="F4878" t="str">
        <f>VLOOKUP(orders[[#This Row],[product_id]],Products!A:C,3,0)</f>
        <v>Appliances</v>
      </c>
      <c r="G4878">
        <v>3</v>
      </c>
      <c r="H4878" s="6">
        <v>7.7249119228939497E-2</v>
      </c>
      <c r="I4878" s="2">
        <f>VLOOKUP($E4878,
Products!$A$1:$F$201,MATCH(Orders!I$1,Products!$A$1:$F$1,0),0)</f>
        <v>2163.0020078909042</v>
      </c>
      <c r="J4878" s="2">
        <f>VLOOKUP($E4878,
Products!$A$1:$F$201,MATCH(Orders!J$1,Products!$A$1:$F$1,0),0)</f>
        <v>1416.078554182008</v>
      </c>
    </row>
    <row r="4879" spans="1:10">
      <c r="A4879">
        <v>4878</v>
      </c>
      <c r="B4879" s="4">
        <v>45324</v>
      </c>
      <c r="C4879" s="10">
        <f>DATE(YEAR(orders[[#This Row],[order_date]]), MONTH(orders[[#This Row],[order_date]]), 1)</f>
        <v>45323</v>
      </c>
      <c r="D4879" t="s">
        <v>1034</v>
      </c>
      <c r="E4879" t="s">
        <v>543</v>
      </c>
      <c r="F4879" t="str">
        <f>VLOOKUP(orders[[#This Row],[product_id]],Products!A:C,3,0)</f>
        <v>Appliances</v>
      </c>
      <c r="G4879">
        <v>1</v>
      </c>
      <c r="H4879" s="6">
        <v>0.13581983320460089</v>
      </c>
      <c r="I4879" s="2">
        <f>VLOOKUP($E4879,
Products!$A$1:$F$201,MATCH(Orders!I$1,Products!$A$1:$F$1,0),0)</f>
        <v>2300.989425669633</v>
      </c>
      <c r="J4879" s="2">
        <f>VLOOKUP($E4879,
Products!$A$1:$F$201,MATCH(Orders!J$1,Products!$A$1:$F$1,0),0)</f>
        <v>1726.390958088811</v>
      </c>
    </row>
    <row r="4880" spans="1:10">
      <c r="A4880">
        <v>4879</v>
      </c>
      <c r="B4880" s="4">
        <v>45220</v>
      </c>
      <c r="C4880" s="10">
        <f>DATE(YEAR(orders[[#This Row],[order_date]]), MONTH(orders[[#This Row],[order_date]]), 1)</f>
        <v>45200</v>
      </c>
      <c r="D4880" t="s">
        <v>1499</v>
      </c>
      <c r="E4880" t="s">
        <v>543</v>
      </c>
      <c r="F4880" t="str">
        <f>VLOOKUP(orders[[#This Row],[product_id]],Products!A:C,3,0)</f>
        <v>Appliances</v>
      </c>
      <c r="G4880">
        <v>3</v>
      </c>
      <c r="H4880" s="6">
        <v>5.326983773411393E-2</v>
      </c>
      <c r="I4880" s="2">
        <f>VLOOKUP($E4880,
Products!$A$1:$F$201,MATCH(Orders!I$1,Products!$A$1:$F$1,0),0)</f>
        <v>2300.989425669633</v>
      </c>
      <c r="J4880" s="2">
        <f>VLOOKUP($E4880,
Products!$A$1:$F$201,MATCH(Orders!J$1,Products!$A$1:$F$1,0),0)</f>
        <v>1726.390958088811</v>
      </c>
    </row>
    <row r="4881" spans="1:10">
      <c r="A4881">
        <v>4880</v>
      </c>
      <c r="B4881" s="4">
        <v>45478</v>
      </c>
      <c r="C4881" s="10">
        <f>DATE(YEAR(orders[[#This Row],[order_date]]), MONTH(orders[[#This Row],[order_date]]), 1)</f>
        <v>45474</v>
      </c>
      <c r="D4881" t="s">
        <v>4675</v>
      </c>
      <c r="E4881" t="s">
        <v>570</v>
      </c>
      <c r="F4881" t="str">
        <f>VLOOKUP(orders[[#This Row],[product_id]],Products!A:C,3,0)</f>
        <v>Electronics</v>
      </c>
      <c r="G4881">
        <v>2</v>
      </c>
      <c r="H4881" s="6">
        <v>0.15015263923059941</v>
      </c>
      <c r="I4881" s="2">
        <f>VLOOKUP($E4881,
Products!$A$1:$F$201,MATCH(Orders!I$1,Products!$A$1:$F$1,0),0)</f>
        <v>10978.62820425244</v>
      </c>
      <c r="J4881" s="2">
        <f>VLOOKUP($E4881,
Products!$A$1:$F$201,MATCH(Orders!J$1,Products!$A$1:$F$1,0),0)</f>
        <v>7174.697588469895</v>
      </c>
    </row>
    <row r="4882" spans="1:10">
      <c r="A4882">
        <v>4881</v>
      </c>
      <c r="B4882" s="4">
        <v>45776</v>
      </c>
      <c r="C4882" s="10">
        <f>DATE(YEAR(orders[[#This Row],[order_date]]), MONTH(orders[[#This Row],[order_date]]), 1)</f>
        <v>45748</v>
      </c>
      <c r="D4882" t="s">
        <v>1667</v>
      </c>
      <c r="E4882" t="s">
        <v>581</v>
      </c>
      <c r="F4882" t="str">
        <f>VLOOKUP(orders[[#This Row],[product_id]],Products!A:C,3,0)</f>
        <v>Appliances</v>
      </c>
      <c r="G4882">
        <v>1</v>
      </c>
      <c r="H4882" s="6">
        <v>7.2308200342180662E-2</v>
      </c>
      <c r="I4882" s="2">
        <f>VLOOKUP($E4882,
Products!$A$1:$F$201,MATCH(Orders!I$1,Products!$A$1:$F$1,0),0)</f>
        <v>6177.7225527132859</v>
      </c>
      <c r="J4882" s="2">
        <f>VLOOKUP($E4882,
Products!$A$1:$F$201,MATCH(Orders!J$1,Products!$A$1:$F$1,0),0)</f>
        <v>4208.1013641193986</v>
      </c>
    </row>
    <row r="4883" spans="1:10">
      <c r="A4883">
        <v>4882</v>
      </c>
      <c r="B4883" s="4">
        <v>45966</v>
      </c>
      <c r="C4883" s="10">
        <f>DATE(YEAR(orders[[#This Row],[order_date]]), MONTH(orders[[#This Row],[order_date]]), 1)</f>
        <v>45962</v>
      </c>
      <c r="D4883" t="s">
        <v>3123</v>
      </c>
      <c r="E4883" t="s">
        <v>638</v>
      </c>
      <c r="F4883" t="str">
        <f>VLOOKUP(orders[[#This Row],[product_id]],Products!A:C,3,0)</f>
        <v>Electronics</v>
      </c>
      <c r="G4883">
        <v>1</v>
      </c>
      <c r="H4883" s="6">
        <v>0.20894161298022809</v>
      </c>
      <c r="I4883" s="2">
        <f>VLOOKUP($E4883,
Products!$A$1:$F$201,MATCH(Orders!I$1,Products!$A$1:$F$1,0),0)</f>
        <v>11118.17778596276</v>
      </c>
      <c r="J4883" s="2">
        <f>VLOOKUP($E4883,
Products!$A$1:$F$201,MATCH(Orders!J$1,Products!$A$1:$F$1,0),0)</f>
        <v>7887.697719413397</v>
      </c>
    </row>
    <row r="4884" spans="1:10">
      <c r="A4884">
        <v>4883</v>
      </c>
      <c r="B4884" s="4">
        <v>45811</v>
      </c>
      <c r="C4884" s="10">
        <f>DATE(YEAR(orders[[#This Row],[order_date]]), MONTH(orders[[#This Row],[order_date]]), 1)</f>
        <v>45809</v>
      </c>
      <c r="D4884" t="s">
        <v>1302</v>
      </c>
      <c r="E4884" t="s">
        <v>697</v>
      </c>
      <c r="F4884" t="str">
        <f>VLOOKUP(orders[[#This Row],[product_id]],Products!A:C,3,0)</f>
        <v>Electronics</v>
      </c>
      <c r="G4884">
        <v>3</v>
      </c>
      <c r="H4884" s="6">
        <v>0.11622619561238814</v>
      </c>
      <c r="I4884" s="2">
        <f>VLOOKUP($E4884,
Products!$A$1:$F$201,MATCH(Orders!I$1,Products!$A$1:$F$1,0),0)</f>
        <v>17528.463836680221</v>
      </c>
      <c r="J4884" s="2">
        <f>VLOOKUP($E4884,
Products!$A$1:$F$201,MATCH(Orders!J$1,Products!$A$1:$F$1,0),0)</f>
        <v>11565.98358924177</v>
      </c>
    </row>
    <row r="4885" spans="1:10">
      <c r="A4885">
        <v>4884</v>
      </c>
      <c r="B4885" s="4">
        <v>45930</v>
      </c>
      <c r="C4885" s="10">
        <f>DATE(YEAR(orders[[#This Row],[order_date]]), MONTH(orders[[#This Row],[order_date]]), 1)</f>
        <v>45901</v>
      </c>
      <c r="D4885" t="s">
        <v>2583</v>
      </c>
      <c r="E4885" t="s">
        <v>628</v>
      </c>
      <c r="F4885" t="str">
        <f>VLOOKUP(orders[[#This Row],[product_id]],Products!A:C,3,0)</f>
        <v>Electronics</v>
      </c>
      <c r="G4885">
        <v>2</v>
      </c>
      <c r="H4885" s="6">
        <v>0.11558862582338239</v>
      </c>
      <c r="I4885" s="2">
        <f>VLOOKUP($E4885,
Products!$A$1:$F$201,MATCH(Orders!I$1,Products!$A$1:$F$1,0),0)</f>
        <v>2480.4343676348258</v>
      </c>
      <c r="J4885" s="2">
        <f>VLOOKUP($E4885,
Products!$A$1:$F$201,MATCH(Orders!J$1,Products!$A$1:$F$1,0),0)</f>
        <v>1932.862959692628</v>
      </c>
    </row>
    <row r="4886" spans="1:10">
      <c r="A4886">
        <v>4885</v>
      </c>
      <c r="B4886" s="4">
        <v>45060</v>
      </c>
      <c r="C4886" s="10">
        <f>DATE(YEAR(orders[[#This Row],[order_date]]), MONTH(orders[[#This Row],[order_date]]), 1)</f>
        <v>45047</v>
      </c>
      <c r="D4886" t="s">
        <v>2116</v>
      </c>
      <c r="E4886" t="s">
        <v>630</v>
      </c>
      <c r="F4886" t="str">
        <f>VLOOKUP(orders[[#This Row],[product_id]],Products!A:C,3,0)</f>
        <v>Electronics</v>
      </c>
      <c r="G4886">
        <v>3</v>
      </c>
      <c r="H4886" s="6">
        <v>0.22260184191867341</v>
      </c>
      <c r="I4886" s="2">
        <f>VLOOKUP($E4886,
Products!$A$1:$F$201,MATCH(Orders!I$1,Products!$A$1:$F$1,0),0)</f>
        <v>20513.60683859466</v>
      </c>
      <c r="J4886" s="2">
        <f>VLOOKUP($E4886,
Products!$A$1:$F$201,MATCH(Orders!J$1,Products!$A$1:$F$1,0),0)</f>
        <v>14929.268600567289</v>
      </c>
    </row>
    <row r="4887" spans="1:10">
      <c r="A4887">
        <v>4886</v>
      </c>
      <c r="B4887" s="4">
        <v>45697</v>
      </c>
      <c r="C4887" s="10">
        <f>DATE(YEAR(orders[[#This Row],[order_date]]), MONTH(orders[[#This Row],[order_date]]), 1)</f>
        <v>45689</v>
      </c>
      <c r="D4887" t="s">
        <v>4324</v>
      </c>
      <c r="E4887" t="s">
        <v>532</v>
      </c>
      <c r="F4887" t="str">
        <f>VLOOKUP(orders[[#This Row],[product_id]],Products!A:C,3,0)</f>
        <v>Electronics</v>
      </c>
      <c r="G4887">
        <v>2</v>
      </c>
      <c r="H4887" s="6">
        <v>0.17024733995857924</v>
      </c>
      <c r="I4887" s="2">
        <f>VLOOKUP($E4887,
Products!$A$1:$F$201,MATCH(Orders!I$1,Products!$A$1:$F$1,0),0)</f>
        <v>2668.0593077725212</v>
      </c>
      <c r="J4887" s="2">
        <f>VLOOKUP($E4887,
Products!$A$1:$F$201,MATCH(Orders!J$1,Products!$A$1:$F$1,0),0)</f>
        <v>1923.7114222321791</v>
      </c>
    </row>
    <row r="4888" spans="1:10">
      <c r="A4888">
        <v>4887</v>
      </c>
      <c r="B4888" s="4">
        <v>45434</v>
      </c>
      <c r="C4888" s="10">
        <f>DATE(YEAR(orders[[#This Row],[order_date]]), MONTH(orders[[#This Row],[order_date]]), 1)</f>
        <v>45413</v>
      </c>
      <c r="D4888" t="s">
        <v>1843</v>
      </c>
      <c r="E4888" t="s">
        <v>608</v>
      </c>
      <c r="F4888" t="str">
        <f>VLOOKUP(orders[[#This Row],[product_id]],Products!A:C,3,0)</f>
        <v>Electronics</v>
      </c>
      <c r="G4888">
        <v>1</v>
      </c>
      <c r="H4888" s="6">
        <v>0.1742725469715192</v>
      </c>
      <c r="I4888" s="2">
        <f>VLOOKUP($E4888,
Products!$A$1:$F$201,MATCH(Orders!I$1,Products!$A$1:$F$1,0),0)</f>
        <v>32509.710212279751</v>
      </c>
      <c r="J4888" s="2">
        <f>VLOOKUP($E4888,
Products!$A$1:$F$201,MATCH(Orders!J$1,Products!$A$1:$F$1,0),0)</f>
        <v>23699.228985408761</v>
      </c>
    </row>
    <row r="4889" spans="1:10">
      <c r="A4889">
        <v>4888</v>
      </c>
      <c r="B4889" s="4">
        <v>46016</v>
      </c>
      <c r="C4889" s="10">
        <f>DATE(YEAR(orders[[#This Row],[order_date]]), MONTH(orders[[#This Row],[order_date]]), 1)</f>
        <v>45992</v>
      </c>
      <c r="D4889" t="s">
        <v>1276</v>
      </c>
      <c r="E4889" t="s">
        <v>525</v>
      </c>
      <c r="F4889" t="str">
        <f>VLOOKUP(orders[[#This Row],[product_id]],Products!A:C,3,0)</f>
        <v>Electronics</v>
      </c>
      <c r="G4889">
        <v>1</v>
      </c>
      <c r="H4889" s="6">
        <v>0.23368576049665354</v>
      </c>
      <c r="I4889" s="2">
        <f>VLOOKUP($E4889,
Products!$A$1:$F$201,MATCH(Orders!I$1,Products!$A$1:$F$1,0),0)</f>
        <v>2441.7405612875209</v>
      </c>
      <c r="J4889" s="2">
        <f>VLOOKUP($E4889,
Products!$A$1:$F$201,MATCH(Orders!J$1,Products!$A$1:$F$1,0),0)</f>
        <v>1934.1373706011941</v>
      </c>
    </row>
    <row r="4890" spans="1:10">
      <c r="A4890">
        <v>4889</v>
      </c>
      <c r="B4890" s="4">
        <v>45406</v>
      </c>
      <c r="C4890" s="10">
        <f>DATE(YEAR(orders[[#This Row],[order_date]]), MONTH(orders[[#This Row],[order_date]]), 1)</f>
        <v>45383</v>
      </c>
      <c r="D4890" t="s">
        <v>1767</v>
      </c>
      <c r="E4890" t="s">
        <v>565</v>
      </c>
      <c r="F4890" t="str">
        <f>VLOOKUP(orders[[#This Row],[product_id]],Products!A:C,3,0)</f>
        <v>Electronics</v>
      </c>
      <c r="G4890">
        <v>1</v>
      </c>
      <c r="H4890" s="6">
        <v>0.2355697227598513</v>
      </c>
      <c r="I4890" s="2">
        <f>VLOOKUP($E4890,
Products!$A$1:$F$201,MATCH(Orders!I$1,Products!$A$1:$F$1,0),0)</f>
        <v>2327.4213408101141</v>
      </c>
      <c r="J4890" s="2">
        <f>VLOOKUP($E4890,
Products!$A$1:$F$201,MATCH(Orders!J$1,Products!$A$1:$F$1,0),0)</f>
        <v>1682.0944582406071</v>
      </c>
    </row>
    <row r="4891" spans="1:10">
      <c r="A4891">
        <v>4890</v>
      </c>
      <c r="B4891" s="4">
        <v>45789</v>
      </c>
      <c r="C4891" s="10">
        <f>DATE(YEAR(orders[[#This Row],[order_date]]), MONTH(orders[[#This Row],[order_date]]), 1)</f>
        <v>45778</v>
      </c>
      <c r="D4891" t="s">
        <v>2274</v>
      </c>
      <c r="E4891" t="s">
        <v>673</v>
      </c>
      <c r="F4891" t="str">
        <f>VLOOKUP(orders[[#This Row],[product_id]],Products!A:C,3,0)</f>
        <v>Electronics</v>
      </c>
      <c r="G4891">
        <v>3</v>
      </c>
      <c r="H4891" s="6">
        <v>0.11690584071493786</v>
      </c>
      <c r="I4891" s="2">
        <f>VLOOKUP($E4891,
Products!$A$1:$F$201,MATCH(Orders!I$1,Products!$A$1:$F$1,0),0)</f>
        <v>19770.070105413852</v>
      </c>
      <c r="J4891" s="2">
        <f>VLOOKUP($E4891,
Products!$A$1:$F$201,MATCH(Orders!J$1,Products!$A$1:$F$1,0),0)</f>
        <v>14414.291574648811</v>
      </c>
    </row>
    <row r="4892" spans="1:10">
      <c r="A4892">
        <v>4891</v>
      </c>
      <c r="B4892" s="4">
        <v>45385</v>
      </c>
      <c r="C4892" s="10">
        <f>DATE(YEAR(orders[[#This Row],[order_date]]), MONTH(orders[[#This Row],[order_date]]), 1)</f>
        <v>45383</v>
      </c>
      <c r="D4892" t="s">
        <v>1082</v>
      </c>
      <c r="E4892" t="s">
        <v>588</v>
      </c>
      <c r="F4892" t="str">
        <f>VLOOKUP(orders[[#This Row],[product_id]],Products!A:C,3,0)</f>
        <v>Electronics</v>
      </c>
      <c r="G4892">
        <v>1</v>
      </c>
      <c r="H4892" s="6">
        <v>0.15604709907161393</v>
      </c>
      <c r="I4892" s="2">
        <f>VLOOKUP($E4892,
Products!$A$1:$F$201,MATCH(Orders!I$1,Products!$A$1:$F$1,0),0)</f>
        <v>32539.342481911372</v>
      </c>
      <c r="J4892" s="2">
        <f>VLOOKUP($E4892,
Products!$A$1:$F$201,MATCH(Orders!J$1,Products!$A$1:$F$1,0),0)</f>
        <v>21531.252982830021</v>
      </c>
    </row>
    <row r="4893" spans="1:10">
      <c r="A4893">
        <v>4892</v>
      </c>
      <c r="B4893" s="4">
        <v>45552</v>
      </c>
      <c r="C4893" s="10">
        <f>DATE(YEAR(orders[[#This Row],[order_date]]), MONTH(orders[[#This Row],[order_date]]), 1)</f>
        <v>45536</v>
      </c>
      <c r="D4893" t="s">
        <v>4176</v>
      </c>
      <c r="E4893" t="s">
        <v>511</v>
      </c>
      <c r="F4893" t="str">
        <f>VLOOKUP(orders[[#This Row],[product_id]],Products!A:C,3,0)</f>
        <v>Appliances</v>
      </c>
      <c r="G4893">
        <v>2</v>
      </c>
      <c r="H4893" s="6">
        <v>0.10417450455017671</v>
      </c>
      <c r="I4893" s="2">
        <f>VLOOKUP($E4893,
Products!$A$1:$F$201,MATCH(Orders!I$1,Products!$A$1:$F$1,0),0)</f>
        <v>6005.1161529516376</v>
      </c>
      <c r="J4893" s="2">
        <f>VLOOKUP($E4893,
Products!$A$1:$F$201,MATCH(Orders!J$1,Products!$A$1:$F$1,0),0)</f>
        <v>4036.1471846213158</v>
      </c>
    </row>
    <row r="4894" spans="1:10">
      <c r="A4894">
        <v>4893</v>
      </c>
      <c r="B4894" s="4">
        <v>45085</v>
      </c>
      <c r="C4894" s="10">
        <f>DATE(YEAR(orders[[#This Row],[order_date]]), MONTH(orders[[#This Row],[order_date]]), 1)</f>
        <v>45078</v>
      </c>
      <c r="D4894" t="s">
        <v>3980</v>
      </c>
      <c r="E4894" t="s">
        <v>669</v>
      </c>
      <c r="F4894" t="str">
        <f>VLOOKUP(orders[[#This Row],[product_id]],Products!A:C,3,0)</f>
        <v>Electronics</v>
      </c>
      <c r="G4894">
        <v>3</v>
      </c>
      <c r="H4894" s="6">
        <v>0.22297822358172034</v>
      </c>
      <c r="I4894" s="2">
        <f>VLOOKUP($E4894,
Products!$A$1:$F$201,MATCH(Orders!I$1,Products!$A$1:$F$1,0),0)</f>
        <v>11708.03419603835</v>
      </c>
      <c r="J4894" s="2">
        <f>VLOOKUP($E4894,
Products!$A$1:$F$201,MATCH(Orders!J$1,Products!$A$1:$F$1,0),0)</f>
        <v>7784.9580101998827</v>
      </c>
    </row>
    <row r="4895" spans="1:10">
      <c r="A4895">
        <v>4894</v>
      </c>
      <c r="B4895" s="4">
        <v>45087</v>
      </c>
      <c r="C4895" s="10">
        <f>DATE(YEAR(orders[[#This Row],[order_date]]), MONTH(orders[[#This Row],[order_date]]), 1)</f>
        <v>45078</v>
      </c>
      <c r="D4895" t="s">
        <v>3979</v>
      </c>
      <c r="E4895" t="s">
        <v>617</v>
      </c>
      <c r="F4895" t="str">
        <f>VLOOKUP(orders[[#This Row],[product_id]],Products!A:C,3,0)</f>
        <v>Electronics</v>
      </c>
      <c r="G4895">
        <v>2</v>
      </c>
      <c r="H4895" s="6">
        <v>0.20815136351863794</v>
      </c>
      <c r="I4895" s="2">
        <f>VLOOKUP($E4895,
Products!$A$1:$F$201,MATCH(Orders!I$1,Products!$A$1:$F$1,0),0)</f>
        <v>19466.867434847129</v>
      </c>
      <c r="J4895" s="2">
        <f>VLOOKUP($E4895,
Products!$A$1:$F$201,MATCH(Orders!J$1,Products!$A$1:$F$1,0),0)</f>
        <v>13371.790482684521</v>
      </c>
    </row>
    <row r="4896" spans="1:10">
      <c r="A4896">
        <v>4895</v>
      </c>
      <c r="B4896" s="4">
        <v>45866</v>
      </c>
      <c r="C4896" s="10">
        <f>DATE(YEAR(orders[[#This Row],[order_date]]), MONTH(orders[[#This Row],[order_date]]), 1)</f>
        <v>45839</v>
      </c>
      <c r="D4896" t="s">
        <v>2853</v>
      </c>
      <c r="E4896" t="s">
        <v>698</v>
      </c>
      <c r="F4896" t="str">
        <f>VLOOKUP(orders[[#This Row],[product_id]],Products!A:C,3,0)</f>
        <v>Appliances</v>
      </c>
      <c r="G4896">
        <v>1</v>
      </c>
      <c r="H4896" s="6">
        <v>0.1398261907671107</v>
      </c>
      <c r="I4896" s="2">
        <f>VLOOKUP($E4896,
Products!$A$1:$F$201,MATCH(Orders!I$1,Products!$A$1:$F$1,0),0)</f>
        <v>5562.620248272905</v>
      </c>
      <c r="J4896" s="2">
        <f>VLOOKUP($E4896,
Products!$A$1:$F$201,MATCH(Orders!J$1,Products!$A$1:$F$1,0),0)</f>
        <v>4191.9477694447714</v>
      </c>
    </row>
    <row r="4897" spans="1:10">
      <c r="A4897">
        <v>4896</v>
      </c>
      <c r="B4897" s="4">
        <v>45081</v>
      </c>
      <c r="C4897" s="10">
        <f>DATE(YEAR(orders[[#This Row],[order_date]]), MONTH(orders[[#This Row],[order_date]]), 1)</f>
        <v>45078</v>
      </c>
      <c r="D4897" t="s">
        <v>4175</v>
      </c>
      <c r="E4897" t="s">
        <v>644</v>
      </c>
      <c r="F4897" t="str">
        <f>VLOOKUP(orders[[#This Row],[product_id]],Products!A:C,3,0)</f>
        <v>Appliances</v>
      </c>
      <c r="G4897">
        <v>2</v>
      </c>
      <c r="H4897" s="6">
        <v>8.6696306402684775E-2</v>
      </c>
      <c r="I4897" s="2">
        <f>VLOOKUP($E4897,
Products!$A$1:$F$201,MATCH(Orders!I$1,Products!$A$1:$F$1,0),0)</f>
        <v>2076.3860361463489</v>
      </c>
      <c r="J4897" s="2">
        <f>VLOOKUP($E4897,
Products!$A$1:$F$201,MATCH(Orders!J$1,Products!$A$1:$F$1,0),0)</f>
        <v>1496.280632568785</v>
      </c>
    </row>
    <row r="4898" spans="1:10">
      <c r="A4898">
        <v>4897</v>
      </c>
      <c r="B4898" s="4">
        <v>45412</v>
      </c>
      <c r="C4898" s="10">
        <f>DATE(YEAR(orders[[#This Row],[order_date]]), MONTH(orders[[#This Row],[order_date]]), 1)</f>
        <v>45383</v>
      </c>
      <c r="D4898" t="s">
        <v>4227</v>
      </c>
      <c r="E4898" t="s">
        <v>682</v>
      </c>
      <c r="F4898" t="str">
        <f>VLOOKUP(orders[[#This Row],[product_id]],Products!A:C,3,0)</f>
        <v>Electronics</v>
      </c>
      <c r="G4898">
        <v>3</v>
      </c>
      <c r="H4898" s="6">
        <v>0.18727772854110708</v>
      </c>
      <c r="I4898" s="2">
        <f>VLOOKUP($E4898,
Products!$A$1:$F$201,MATCH(Orders!I$1,Products!$A$1:$F$1,0),0)</f>
        <v>32533.33990892916</v>
      </c>
      <c r="J4898" s="2">
        <f>VLOOKUP($E4898,
Products!$A$1:$F$201,MATCH(Orders!J$1,Products!$A$1:$F$1,0),0)</f>
        <v>22734.712471507952</v>
      </c>
    </row>
    <row r="4899" spans="1:10">
      <c r="A4899">
        <v>4898</v>
      </c>
      <c r="B4899" s="4">
        <v>45358</v>
      </c>
      <c r="C4899" s="10">
        <f>DATE(YEAR(orders[[#This Row],[order_date]]), MONTH(orders[[#This Row],[order_date]]), 1)</f>
        <v>45352</v>
      </c>
      <c r="D4899" t="s">
        <v>2542</v>
      </c>
      <c r="E4899" t="s">
        <v>619</v>
      </c>
      <c r="F4899" t="str">
        <f>VLOOKUP(orders[[#This Row],[product_id]],Products!A:C,3,0)</f>
        <v>Appliances</v>
      </c>
      <c r="G4899">
        <v>1</v>
      </c>
      <c r="H4899" s="6">
        <v>0.1193740608568619</v>
      </c>
      <c r="I4899" s="2">
        <f>VLOOKUP($E4899,
Products!$A$1:$F$201,MATCH(Orders!I$1,Products!$A$1:$F$1,0),0)</f>
        <v>6040.8433358455886</v>
      </c>
      <c r="J4899" s="2">
        <f>VLOOKUP($E4899,
Products!$A$1:$F$201,MATCH(Orders!J$1,Products!$A$1:$F$1,0),0)</f>
        <v>4363.6239115177623</v>
      </c>
    </row>
    <row r="4900" spans="1:10">
      <c r="A4900">
        <v>4899</v>
      </c>
      <c r="B4900" s="4">
        <v>45977</v>
      </c>
      <c r="C4900" s="10">
        <f>DATE(YEAR(orders[[#This Row],[order_date]]), MONTH(orders[[#This Row],[order_date]]), 1)</f>
        <v>45962</v>
      </c>
      <c r="D4900" t="s">
        <v>3569</v>
      </c>
      <c r="E4900" t="s">
        <v>589</v>
      </c>
      <c r="F4900" t="str">
        <f>VLOOKUP(orders[[#This Row],[product_id]],Products!A:C,3,0)</f>
        <v>Appliances</v>
      </c>
      <c r="G4900">
        <v>2</v>
      </c>
      <c r="H4900" s="6">
        <v>0.13607862600720244</v>
      </c>
      <c r="I4900" s="2">
        <f>VLOOKUP($E4900,
Products!$A$1:$F$201,MATCH(Orders!I$1,Products!$A$1:$F$1,0),0)</f>
        <v>6227.1351854710047</v>
      </c>
      <c r="J4900" s="2">
        <f>VLOOKUP($E4900,
Products!$A$1:$F$201,MATCH(Orders!J$1,Products!$A$1:$F$1,0),0)</f>
        <v>4146.7707671772396</v>
      </c>
    </row>
    <row r="4901" spans="1:10">
      <c r="A4901">
        <v>4900</v>
      </c>
      <c r="B4901" s="4">
        <v>45930</v>
      </c>
      <c r="C4901" s="10">
        <f>DATE(YEAR(orders[[#This Row],[order_date]]), MONTH(orders[[#This Row],[order_date]]), 1)</f>
        <v>45901</v>
      </c>
      <c r="D4901" t="s">
        <v>2669</v>
      </c>
      <c r="E4901" t="s">
        <v>661</v>
      </c>
      <c r="F4901" t="str">
        <f>VLOOKUP(orders[[#This Row],[product_id]],Products!A:C,3,0)</f>
        <v>Electronics</v>
      </c>
      <c r="G4901">
        <v>1</v>
      </c>
      <c r="H4901" s="6">
        <v>0.14679660673105235</v>
      </c>
      <c r="I4901" s="2">
        <f>VLOOKUP($E4901,
Products!$A$1:$F$201,MATCH(Orders!I$1,Products!$A$1:$F$1,0),0)</f>
        <v>18760.038541255031</v>
      </c>
      <c r="J4901" s="2">
        <f>VLOOKUP($E4901,
Products!$A$1:$F$201,MATCH(Orders!J$1,Products!$A$1:$F$1,0),0)</f>
        <v>13545.127547708629</v>
      </c>
    </row>
    <row r="4902" spans="1:10">
      <c r="A4902">
        <v>4901</v>
      </c>
      <c r="B4902" s="4">
        <v>45962</v>
      </c>
      <c r="C4902" s="10">
        <f>DATE(YEAR(orders[[#This Row],[order_date]]), MONTH(orders[[#This Row],[order_date]]), 1)</f>
        <v>45962</v>
      </c>
      <c r="D4902" t="s">
        <v>2871</v>
      </c>
      <c r="E4902" t="s">
        <v>527</v>
      </c>
      <c r="F4902" t="str">
        <f>VLOOKUP(orders[[#This Row],[product_id]],Products!A:C,3,0)</f>
        <v>Appliances</v>
      </c>
      <c r="G4902">
        <v>3</v>
      </c>
      <c r="H4902" s="6">
        <v>0.12911326829842806</v>
      </c>
      <c r="I4902" s="2">
        <f>VLOOKUP($E4902,
Products!$A$1:$F$201,MATCH(Orders!I$1,Products!$A$1:$F$1,0),0)</f>
        <v>25833.54427698228</v>
      </c>
      <c r="J4902" s="2">
        <f>VLOOKUP($E4902,
Products!$A$1:$F$201,MATCH(Orders!J$1,Products!$A$1:$F$1,0),0)</f>
        <v>16827.881451334611</v>
      </c>
    </row>
    <row r="4903" spans="1:10">
      <c r="A4903">
        <v>4902</v>
      </c>
      <c r="B4903" s="4">
        <v>44993</v>
      </c>
      <c r="C4903" s="10">
        <f>DATE(YEAR(orders[[#This Row],[order_date]]), MONTH(orders[[#This Row],[order_date]]), 1)</f>
        <v>44986</v>
      </c>
      <c r="D4903" t="s">
        <v>3174</v>
      </c>
      <c r="E4903" t="s">
        <v>589</v>
      </c>
      <c r="F4903" t="str">
        <f>VLOOKUP(orders[[#This Row],[product_id]],Products!A:C,3,0)</f>
        <v>Appliances</v>
      </c>
      <c r="G4903">
        <v>1</v>
      </c>
      <c r="H4903" s="6">
        <v>9.3004243966191419E-2</v>
      </c>
      <c r="I4903" s="2">
        <f>VLOOKUP($E4903,
Products!$A$1:$F$201,MATCH(Orders!I$1,Products!$A$1:$F$1,0),0)</f>
        <v>6227.1351854710047</v>
      </c>
      <c r="J4903" s="2">
        <f>VLOOKUP($E4903,
Products!$A$1:$F$201,MATCH(Orders!J$1,Products!$A$1:$F$1,0),0)</f>
        <v>4146.7707671772396</v>
      </c>
    </row>
    <row r="4904" spans="1:10">
      <c r="A4904">
        <v>4903</v>
      </c>
      <c r="B4904" s="4">
        <v>45468</v>
      </c>
      <c r="C4904" s="10">
        <f>DATE(YEAR(orders[[#This Row],[order_date]]), MONTH(orders[[#This Row],[order_date]]), 1)</f>
        <v>45444</v>
      </c>
      <c r="D4904" t="s">
        <v>1972</v>
      </c>
      <c r="E4904" t="s">
        <v>552</v>
      </c>
      <c r="F4904" t="str">
        <f>VLOOKUP(orders[[#This Row],[product_id]],Products!A:C,3,0)</f>
        <v>Electronics</v>
      </c>
      <c r="G4904">
        <v>3</v>
      </c>
      <c r="H4904" s="6">
        <v>0.1126593295227994</v>
      </c>
      <c r="I4904" s="2">
        <f>VLOOKUP($E4904,
Products!$A$1:$F$201,MATCH(Orders!I$1,Products!$A$1:$F$1,0),0)</f>
        <v>20326.88586940234</v>
      </c>
      <c r="J4904" s="2">
        <f>VLOOKUP($E4904,
Products!$A$1:$F$201,MATCH(Orders!J$1,Products!$A$1:$F$1,0),0)</f>
        <v>14896.572579237891</v>
      </c>
    </row>
    <row r="4905" spans="1:10">
      <c r="A4905">
        <v>4904</v>
      </c>
      <c r="B4905" s="4">
        <v>45022</v>
      </c>
      <c r="C4905" s="10">
        <f>DATE(YEAR(orders[[#This Row],[order_date]]), MONTH(orders[[#This Row],[order_date]]), 1)</f>
        <v>45017</v>
      </c>
      <c r="D4905" t="s">
        <v>1246</v>
      </c>
      <c r="E4905" t="s">
        <v>607</v>
      </c>
      <c r="F4905" t="str">
        <f>VLOOKUP(orders[[#This Row],[product_id]],Products!A:C,3,0)</f>
        <v>Appliances</v>
      </c>
      <c r="G4905">
        <v>3</v>
      </c>
      <c r="H4905" s="6">
        <v>0.10748196082280229</v>
      </c>
      <c r="I4905" s="2">
        <f>VLOOKUP($E4905,
Products!$A$1:$F$201,MATCH(Orders!I$1,Products!$A$1:$F$1,0),0)</f>
        <v>6264.400042999192</v>
      </c>
      <c r="J4905" s="2">
        <f>VLOOKUP($E4905,
Products!$A$1:$F$201,MATCH(Orders!J$1,Products!$A$1:$F$1,0),0)</f>
        <v>4980.3849171743304</v>
      </c>
    </row>
    <row r="4906" spans="1:10">
      <c r="A4906">
        <v>4905</v>
      </c>
      <c r="B4906" s="4">
        <v>45141</v>
      </c>
      <c r="C4906" s="10">
        <f>DATE(YEAR(orders[[#This Row],[order_date]]), MONTH(orders[[#This Row],[order_date]]), 1)</f>
        <v>45139</v>
      </c>
      <c r="D4906" t="s">
        <v>1956</v>
      </c>
      <c r="E4906" t="s">
        <v>585</v>
      </c>
      <c r="F4906" t="str">
        <f>VLOOKUP(orders[[#This Row],[product_id]],Products!A:C,3,0)</f>
        <v>Appliances</v>
      </c>
      <c r="G4906">
        <v>1</v>
      </c>
      <c r="H4906" s="6">
        <v>0.1394447648167117</v>
      </c>
      <c r="I4906" s="2">
        <f>VLOOKUP($E4906,
Products!$A$1:$F$201,MATCH(Orders!I$1,Products!$A$1:$F$1,0),0)</f>
        <v>24049.2355837664</v>
      </c>
      <c r="J4906" s="2">
        <f>VLOOKUP($E4906,
Products!$A$1:$F$201,MATCH(Orders!J$1,Products!$A$1:$F$1,0),0)</f>
        <v>19053.338129326308</v>
      </c>
    </row>
    <row r="4907" spans="1:10">
      <c r="A4907">
        <v>4906</v>
      </c>
      <c r="B4907" s="4">
        <v>45120</v>
      </c>
      <c r="C4907" s="10">
        <f>DATE(YEAR(orders[[#This Row],[order_date]]), MONTH(orders[[#This Row],[order_date]]), 1)</f>
        <v>45108</v>
      </c>
      <c r="D4907" t="s">
        <v>4278</v>
      </c>
      <c r="E4907" t="s">
        <v>699</v>
      </c>
      <c r="F4907" t="str">
        <f>VLOOKUP(orders[[#This Row],[product_id]],Products!A:C,3,0)</f>
        <v>Appliances</v>
      </c>
      <c r="G4907">
        <v>2</v>
      </c>
      <c r="H4907" s="6">
        <v>8.2505187072514891E-2</v>
      </c>
      <c r="I4907" s="2">
        <f>VLOOKUP($E4907,
Products!$A$1:$F$201,MATCH(Orders!I$1,Products!$A$1:$F$1,0),0)</f>
        <v>25091.998133165329</v>
      </c>
      <c r="J4907" s="2">
        <f>VLOOKUP($E4907,
Products!$A$1:$F$201,MATCH(Orders!J$1,Products!$A$1:$F$1,0),0)</f>
        <v>18464.226825266349</v>
      </c>
    </row>
    <row r="4908" spans="1:10">
      <c r="A4908">
        <v>4907</v>
      </c>
      <c r="B4908" s="4">
        <v>45811</v>
      </c>
      <c r="C4908" s="10">
        <f>DATE(YEAR(orders[[#This Row],[order_date]]), MONTH(orders[[#This Row],[order_date]]), 1)</f>
        <v>45809</v>
      </c>
      <c r="D4908" t="s">
        <v>2581</v>
      </c>
      <c r="E4908" t="s">
        <v>530</v>
      </c>
      <c r="F4908" t="str">
        <f>VLOOKUP(orders[[#This Row],[product_id]],Products!A:C,3,0)</f>
        <v>Electronics</v>
      </c>
      <c r="G4908">
        <v>1</v>
      </c>
      <c r="H4908" s="6">
        <v>0.12977625058313058</v>
      </c>
      <c r="I4908" s="2">
        <f>VLOOKUP($E4908,
Products!$A$1:$F$201,MATCH(Orders!I$1,Products!$A$1:$F$1,0),0)</f>
        <v>30520.607447067548</v>
      </c>
      <c r="J4908" s="2">
        <f>VLOOKUP($E4908,
Products!$A$1:$F$201,MATCH(Orders!J$1,Products!$A$1:$F$1,0),0)</f>
        <v>22328.317520226748</v>
      </c>
    </row>
    <row r="4909" spans="1:10">
      <c r="A4909">
        <v>4908</v>
      </c>
      <c r="B4909" s="4">
        <v>44965</v>
      </c>
      <c r="C4909" s="10">
        <f>DATE(YEAR(orders[[#This Row],[order_date]]), MONTH(orders[[#This Row],[order_date]]), 1)</f>
        <v>44958</v>
      </c>
      <c r="D4909" t="s">
        <v>1942</v>
      </c>
      <c r="E4909" t="s">
        <v>596</v>
      </c>
      <c r="F4909" t="str">
        <f>VLOOKUP(orders[[#This Row],[product_id]],Products!A:C,3,0)</f>
        <v>Electronics</v>
      </c>
      <c r="G4909">
        <v>2</v>
      </c>
      <c r="H4909" s="6">
        <v>0.1928282439877364</v>
      </c>
      <c r="I4909" s="2">
        <f>VLOOKUP($E4909,
Products!$A$1:$F$201,MATCH(Orders!I$1,Products!$A$1:$F$1,0),0)</f>
        <v>12935.39757670891</v>
      </c>
      <c r="J4909" s="2">
        <f>VLOOKUP($E4909,
Products!$A$1:$F$201,MATCH(Orders!J$1,Products!$A$1:$F$1,0),0)</f>
        <v>9648.6160598594815</v>
      </c>
    </row>
    <row r="4910" spans="1:10">
      <c r="A4910">
        <v>4909</v>
      </c>
      <c r="B4910" s="4">
        <v>45865</v>
      </c>
      <c r="C4910" s="10">
        <f>DATE(YEAR(orders[[#This Row],[order_date]]), MONTH(orders[[#This Row],[order_date]]), 1)</f>
        <v>45839</v>
      </c>
      <c r="D4910" t="s">
        <v>3683</v>
      </c>
      <c r="E4910" t="s">
        <v>572</v>
      </c>
      <c r="F4910" t="str">
        <f>VLOOKUP(orders[[#This Row],[product_id]],Products!A:C,3,0)</f>
        <v>Electronics</v>
      </c>
      <c r="G4910">
        <v>1</v>
      </c>
      <c r="H4910" s="6">
        <v>0.11520745699841536</v>
      </c>
      <c r="I4910" s="2">
        <f>VLOOKUP($E4910,
Products!$A$1:$F$201,MATCH(Orders!I$1,Products!$A$1:$F$1,0),0)</f>
        <v>28095.750781518611</v>
      </c>
      <c r="J4910" s="2">
        <f>VLOOKUP($E4910,
Products!$A$1:$F$201,MATCH(Orders!J$1,Products!$A$1:$F$1,0),0)</f>
        <v>21949.841961937182</v>
      </c>
    </row>
    <row r="4911" spans="1:10">
      <c r="A4911">
        <v>4910</v>
      </c>
      <c r="B4911" s="4">
        <v>45865</v>
      </c>
      <c r="C4911" s="10">
        <f>DATE(YEAR(orders[[#This Row],[order_date]]), MONTH(orders[[#This Row],[order_date]]), 1)</f>
        <v>45839</v>
      </c>
      <c r="D4911" t="s">
        <v>3452</v>
      </c>
      <c r="E4911" t="s">
        <v>665</v>
      </c>
      <c r="F4911" t="str">
        <f>VLOOKUP(orders[[#This Row],[product_id]],Products!A:C,3,0)</f>
        <v>Electronics</v>
      </c>
      <c r="G4911">
        <v>1</v>
      </c>
      <c r="H4911" s="6">
        <v>0.11311905359771209</v>
      </c>
      <c r="I4911" s="2">
        <f>VLOOKUP($E4911,
Products!$A$1:$F$201,MATCH(Orders!I$1,Products!$A$1:$F$1,0),0)</f>
        <v>2381.208040848107</v>
      </c>
      <c r="J4911" s="2">
        <f>VLOOKUP($E4911,
Products!$A$1:$F$201,MATCH(Orders!J$1,Products!$A$1:$F$1,0),0)</f>
        <v>1615.320210979525</v>
      </c>
    </row>
    <row r="4912" spans="1:10">
      <c r="A4912">
        <v>4911</v>
      </c>
      <c r="B4912" s="4">
        <v>45132</v>
      </c>
      <c r="C4912" s="10">
        <f>DATE(YEAR(orders[[#This Row],[order_date]]), MONTH(orders[[#This Row],[order_date]]), 1)</f>
        <v>45108</v>
      </c>
      <c r="D4912" t="s">
        <v>818</v>
      </c>
      <c r="E4912" t="s">
        <v>650</v>
      </c>
      <c r="F4912" t="str">
        <f>VLOOKUP(orders[[#This Row],[product_id]],Products!A:C,3,0)</f>
        <v>Electronics</v>
      </c>
      <c r="G4912">
        <v>2</v>
      </c>
      <c r="H4912" s="6">
        <v>0.24160304922470216</v>
      </c>
      <c r="I4912" s="2">
        <f>VLOOKUP($E4912,
Products!$A$1:$F$201,MATCH(Orders!I$1,Products!$A$1:$F$1,0),0)</f>
        <v>12936.529609330941</v>
      </c>
      <c r="J4912" s="2">
        <f>VLOOKUP($E4912,
Products!$A$1:$F$201,MATCH(Orders!J$1,Products!$A$1:$F$1,0),0)</f>
        <v>9465.2602677376308</v>
      </c>
    </row>
    <row r="4913" spans="1:10">
      <c r="A4913">
        <v>4912</v>
      </c>
      <c r="B4913" s="4">
        <v>45868</v>
      </c>
      <c r="C4913" s="10">
        <f>DATE(YEAR(orders[[#This Row],[order_date]]), MONTH(orders[[#This Row],[order_date]]), 1)</f>
        <v>45839</v>
      </c>
      <c r="D4913" t="s">
        <v>1078</v>
      </c>
      <c r="E4913" t="s">
        <v>545</v>
      </c>
      <c r="F4913" t="str">
        <f>VLOOKUP(orders[[#This Row],[product_id]],Products!A:C,3,0)</f>
        <v>Electronics</v>
      </c>
      <c r="G4913">
        <v>1</v>
      </c>
      <c r="H4913" s="6">
        <v>0.11612892680736203</v>
      </c>
      <c r="I4913" s="2">
        <f>VLOOKUP($E4913,
Products!$A$1:$F$201,MATCH(Orders!I$1,Products!$A$1:$F$1,0),0)</f>
        <v>11292.44914297154</v>
      </c>
      <c r="J4913" s="2">
        <f>VLOOKUP($E4913,
Products!$A$1:$F$201,MATCH(Orders!J$1,Products!$A$1:$F$1,0),0)</f>
        <v>7616.0274340726546</v>
      </c>
    </row>
    <row r="4914" spans="1:10">
      <c r="A4914">
        <v>4913</v>
      </c>
      <c r="B4914" s="4">
        <v>45481</v>
      </c>
      <c r="C4914" s="10">
        <f>DATE(YEAR(orders[[#This Row],[order_date]]), MONTH(orders[[#This Row],[order_date]]), 1)</f>
        <v>45474</v>
      </c>
      <c r="D4914" t="s">
        <v>3052</v>
      </c>
      <c r="E4914" t="s">
        <v>535</v>
      </c>
      <c r="F4914" t="str">
        <f>VLOOKUP(orders[[#This Row],[product_id]],Products!A:C,3,0)</f>
        <v>Appliances</v>
      </c>
      <c r="G4914">
        <v>2</v>
      </c>
      <c r="H4914" s="6">
        <v>0.13396987802602525</v>
      </c>
      <c r="I4914" s="2">
        <f>VLOOKUP($E4914,
Products!$A$1:$F$201,MATCH(Orders!I$1,Products!$A$1:$F$1,0),0)</f>
        <v>25188.460642954858</v>
      </c>
      <c r="J4914" s="2">
        <f>VLOOKUP($E4914,
Products!$A$1:$F$201,MATCH(Orders!J$1,Products!$A$1:$F$1,0),0)</f>
        <v>18873.341689191599</v>
      </c>
    </row>
    <row r="4915" spans="1:10">
      <c r="A4915">
        <v>4914</v>
      </c>
      <c r="B4915" s="4">
        <v>45410</v>
      </c>
      <c r="C4915" s="10">
        <f>DATE(YEAR(orders[[#This Row],[order_date]]), MONTH(orders[[#This Row],[order_date]]), 1)</f>
        <v>45383</v>
      </c>
      <c r="D4915" t="s">
        <v>2402</v>
      </c>
      <c r="E4915" t="s">
        <v>564</v>
      </c>
      <c r="F4915" t="str">
        <f>VLOOKUP(orders[[#This Row],[product_id]],Products!A:C,3,0)</f>
        <v>Electronics</v>
      </c>
      <c r="G4915">
        <v>3</v>
      </c>
      <c r="H4915" s="6">
        <v>0.12001160146425169</v>
      </c>
      <c r="I4915" s="2">
        <f>VLOOKUP($E4915,
Products!$A$1:$F$201,MATCH(Orders!I$1,Products!$A$1:$F$1,0),0)</f>
        <v>21989.290766910399</v>
      </c>
      <c r="J4915" s="2">
        <f>VLOOKUP($E4915,
Products!$A$1:$F$201,MATCH(Orders!J$1,Products!$A$1:$F$1,0),0)</f>
        <v>15566.99865864101</v>
      </c>
    </row>
    <row r="4916" spans="1:10">
      <c r="A4916">
        <v>4915</v>
      </c>
      <c r="B4916" s="4">
        <v>45697</v>
      </c>
      <c r="C4916" s="10">
        <f>DATE(YEAR(orders[[#This Row],[order_date]]), MONTH(orders[[#This Row],[order_date]]), 1)</f>
        <v>45689</v>
      </c>
      <c r="D4916" t="s">
        <v>1748</v>
      </c>
      <c r="E4916" t="s">
        <v>533</v>
      </c>
      <c r="F4916" t="str">
        <f>VLOOKUP(orders[[#This Row],[product_id]],Products!A:C,3,0)</f>
        <v>Electronics</v>
      </c>
      <c r="G4916">
        <v>1</v>
      </c>
      <c r="H4916" s="6">
        <v>0.24089043747246985</v>
      </c>
      <c r="I4916" s="2">
        <f>VLOOKUP($E4916,
Products!$A$1:$F$201,MATCH(Orders!I$1,Products!$A$1:$F$1,0),0)</f>
        <v>28589.802369332661</v>
      </c>
      <c r="J4916" s="2">
        <f>VLOOKUP($E4916,
Products!$A$1:$F$201,MATCH(Orders!J$1,Products!$A$1:$F$1,0),0)</f>
        <v>21212.93445492295</v>
      </c>
    </row>
    <row r="4917" spans="1:10">
      <c r="A4917">
        <v>4916</v>
      </c>
      <c r="B4917" s="4">
        <v>45175</v>
      </c>
      <c r="C4917" s="10">
        <f>DATE(YEAR(orders[[#This Row],[order_date]]), MONTH(orders[[#This Row],[order_date]]), 1)</f>
        <v>45170</v>
      </c>
      <c r="D4917" t="s">
        <v>1481</v>
      </c>
      <c r="E4917" t="s">
        <v>552</v>
      </c>
      <c r="F4917" t="str">
        <f>VLOOKUP(orders[[#This Row],[product_id]],Products!A:C,3,0)</f>
        <v>Electronics</v>
      </c>
      <c r="G4917">
        <v>1</v>
      </c>
      <c r="H4917" s="6">
        <v>0.17217443057857351</v>
      </c>
      <c r="I4917" s="2">
        <f>VLOOKUP($E4917,
Products!$A$1:$F$201,MATCH(Orders!I$1,Products!$A$1:$F$1,0),0)</f>
        <v>20326.88586940234</v>
      </c>
      <c r="J4917" s="2">
        <f>VLOOKUP($E4917,
Products!$A$1:$F$201,MATCH(Orders!J$1,Products!$A$1:$F$1,0),0)</f>
        <v>14896.572579237891</v>
      </c>
    </row>
    <row r="4918" spans="1:10">
      <c r="A4918">
        <v>4917</v>
      </c>
      <c r="B4918" s="4">
        <v>45299</v>
      </c>
      <c r="C4918" s="10">
        <f>DATE(YEAR(orders[[#This Row],[order_date]]), MONTH(orders[[#This Row],[order_date]]), 1)</f>
        <v>45292</v>
      </c>
      <c r="D4918" t="s">
        <v>1376</v>
      </c>
      <c r="E4918" t="s">
        <v>622</v>
      </c>
      <c r="F4918" t="str">
        <f>VLOOKUP(orders[[#This Row],[product_id]],Products!A:C,3,0)</f>
        <v>Electronics</v>
      </c>
      <c r="G4918">
        <v>2</v>
      </c>
      <c r="H4918" s="6">
        <v>0.1166679565645098</v>
      </c>
      <c r="I4918" s="2">
        <f>VLOOKUP($E4918,
Products!$A$1:$F$201,MATCH(Orders!I$1,Products!$A$1:$F$1,0),0)</f>
        <v>29891.969506397199</v>
      </c>
      <c r="J4918" s="2">
        <f>VLOOKUP($E4918,
Products!$A$1:$F$201,MATCH(Orders!J$1,Products!$A$1:$F$1,0),0)</f>
        <v>20298.690993957589</v>
      </c>
    </row>
    <row r="4919" spans="1:10">
      <c r="A4919">
        <v>4918</v>
      </c>
      <c r="B4919" s="4">
        <v>45805</v>
      </c>
      <c r="C4919" s="10">
        <f>DATE(YEAR(orders[[#This Row],[order_date]]), MONTH(orders[[#This Row],[order_date]]), 1)</f>
        <v>45778</v>
      </c>
      <c r="D4919" t="s">
        <v>716</v>
      </c>
      <c r="E4919" t="s">
        <v>656</v>
      </c>
      <c r="F4919" t="str">
        <f>VLOOKUP(orders[[#This Row],[product_id]],Products!A:C,3,0)</f>
        <v>Electronics</v>
      </c>
      <c r="G4919">
        <v>3</v>
      </c>
      <c r="H4919" s="6">
        <v>0.21532246224571933</v>
      </c>
      <c r="I4919" s="2">
        <f>VLOOKUP($E4919,
Products!$A$1:$F$201,MATCH(Orders!I$1,Products!$A$1:$F$1,0),0)</f>
        <v>30485.811519789549</v>
      </c>
      <c r="J4919" s="2">
        <f>VLOOKUP($E4919,
Products!$A$1:$F$201,MATCH(Orders!J$1,Products!$A$1:$F$1,0),0)</f>
        <v>23818.70129930825</v>
      </c>
    </row>
    <row r="4920" spans="1:10">
      <c r="A4920">
        <v>4919</v>
      </c>
      <c r="B4920" s="4">
        <v>45761</v>
      </c>
      <c r="C4920" s="10">
        <f>DATE(YEAR(orders[[#This Row],[order_date]]), MONTH(orders[[#This Row],[order_date]]), 1)</f>
        <v>45748</v>
      </c>
      <c r="D4920" t="s">
        <v>713</v>
      </c>
      <c r="E4920" t="s">
        <v>588</v>
      </c>
      <c r="F4920" t="str">
        <f>VLOOKUP(orders[[#This Row],[product_id]],Products!A:C,3,0)</f>
        <v>Electronics</v>
      </c>
      <c r="G4920">
        <v>3</v>
      </c>
      <c r="H4920" s="6">
        <v>0.21711799095491968</v>
      </c>
      <c r="I4920" s="2">
        <f>VLOOKUP($E4920,
Products!$A$1:$F$201,MATCH(Orders!I$1,Products!$A$1:$F$1,0),0)</f>
        <v>32539.342481911372</v>
      </c>
      <c r="J4920" s="2">
        <f>VLOOKUP($E4920,
Products!$A$1:$F$201,MATCH(Orders!J$1,Products!$A$1:$F$1,0),0)</f>
        <v>21531.252982830021</v>
      </c>
    </row>
    <row r="4921" spans="1:10">
      <c r="A4921">
        <v>4920</v>
      </c>
      <c r="B4921" s="4">
        <v>45797</v>
      </c>
      <c r="C4921" s="10">
        <f>DATE(YEAR(orders[[#This Row],[order_date]]), MONTH(orders[[#This Row],[order_date]]), 1)</f>
        <v>45778</v>
      </c>
      <c r="D4921" t="s">
        <v>3930</v>
      </c>
      <c r="E4921" t="s">
        <v>562</v>
      </c>
      <c r="F4921" t="str">
        <f>VLOOKUP(orders[[#This Row],[product_id]],Products!A:C,3,0)</f>
        <v>Electronics</v>
      </c>
      <c r="G4921">
        <v>3</v>
      </c>
      <c r="H4921" s="6">
        <v>0.23517938969895402</v>
      </c>
      <c r="I4921" s="2">
        <f>VLOOKUP($E4921,
Products!$A$1:$F$201,MATCH(Orders!I$1,Products!$A$1:$F$1,0),0)</f>
        <v>2550.478597498749</v>
      </c>
      <c r="J4921" s="2">
        <f>VLOOKUP($E4921,
Products!$A$1:$F$201,MATCH(Orders!J$1,Products!$A$1:$F$1,0),0)</f>
        <v>1688.129752018375</v>
      </c>
    </row>
    <row r="4922" spans="1:10">
      <c r="A4922">
        <v>4921</v>
      </c>
      <c r="B4922" s="4">
        <v>45628</v>
      </c>
      <c r="C4922" s="10">
        <f>DATE(YEAR(orders[[#This Row],[order_date]]), MONTH(orders[[#This Row],[order_date]]), 1)</f>
        <v>45627</v>
      </c>
      <c r="D4922" t="s">
        <v>4402</v>
      </c>
      <c r="E4922" t="s">
        <v>634</v>
      </c>
      <c r="F4922" t="str">
        <f>VLOOKUP(orders[[#This Row],[product_id]],Products!A:C,3,0)</f>
        <v>Appliances</v>
      </c>
      <c r="G4922">
        <v>2</v>
      </c>
      <c r="H4922" s="6">
        <v>0.11799130078917644</v>
      </c>
      <c r="I4922" s="2">
        <f>VLOOKUP($E4922,
Products!$A$1:$F$201,MATCH(Orders!I$1,Products!$A$1:$F$1,0),0)</f>
        <v>25631.29637331214</v>
      </c>
      <c r="J4922" s="2">
        <f>VLOOKUP($E4922,
Products!$A$1:$F$201,MATCH(Orders!J$1,Products!$A$1:$F$1,0),0)</f>
        <v>17692.643397044121</v>
      </c>
    </row>
    <row r="4923" spans="1:10">
      <c r="A4923">
        <v>4922</v>
      </c>
      <c r="B4923" s="4">
        <v>45064</v>
      </c>
      <c r="C4923" s="10">
        <f>DATE(YEAR(orders[[#This Row],[order_date]]), MONTH(orders[[#This Row],[order_date]]), 1)</f>
        <v>45047</v>
      </c>
      <c r="D4923" t="s">
        <v>4437</v>
      </c>
      <c r="E4923" t="s">
        <v>534</v>
      </c>
      <c r="F4923" t="str">
        <f>VLOOKUP(orders[[#This Row],[product_id]],Products!A:C,3,0)</f>
        <v>Appliances</v>
      </c>
      <c r="G4923">
        <v>1</v>
      </c>
      <c r="H4923" s="6">
        <v>0.13142014242512134</v>
      </c>
      <c r="I4923" s="2">
        <f>VLOOKUP($E4923,
Products!$A$1:$F$201,MATCH(Orders!I$1,Products!$A$1:$F$1,0),0)</f>
        <v>24743.162958088669</v>
      </c>
      <c r="J4923" s="2">
        <f>VLOOKUP($E4923,
Products!$A$1:$F$201,MATCH(Orders!J$1,Products!$A$1:$F$1,0),0)</f>
        <v>19307.588986555591</v>
      </c>
    </row>
    <row r="4924" spans="1:10">
      <c r="A4924">
        <v>4923</v>
      </c>
      <c r="B4924" s="4">
        <v>45874</v>
      </c>
      <c r="C4924" s="10">
        <f>DATE(YEAR(orders[[#This Row],[order_date]]), MONTH(orders[[#This Row],[order_date]]), 1)</f>
        <v>45870</v>
      </c>
      <c r="D4924" t="s">
        <v>2279</v>
      </c>
      <c r="E4924" t="s">
        <v>683</v>
      </c>
      <c r="F4924" t="str">
        <f>VLOOKUP(orders[[#This Row],[product_id]],Products!A:C,3,0)</f>
        <v>Electronics</v>
      </c>
      <c r="G4924">
        <v>1</v>
      </c>
      <c r="H4924" s="6">
        <v>0.18254672952890277</v>
      </c>
      <c r="I4924" s="2">
        <f>VLOOKUP($E4924,
Products!$A$1:$F$201,MATCH(Orders!I$1,Products!$A$1:$F$1,0),0)</f>
        <v>30555.409096588959</v>
      </c>
      <c r="J4924" s="2">
        <f>VLOOKUP($E4924,
Products!$A$1:$F$201,MATCH(Orders!J$1,Products!$A$1:$F$1,0),0)</f>
        <v>20295.233857550291</v>
      </c>
    </row>
    <row r="4925" spans="1:10">
      <c r="A4925">
        <v>4924</v>
      </c>
      <c r="B4925" s="4">
        <v>45383</v>
      </c>
      <c r="C4925" s="10">
        <f>DATE(YEAR(orders[[#This Row],[order_date]]), MONTH(orders[[#This Row],[order_date]]), 1)</f>
        <v>45383</v>
      </c>
      <c r="D4925" t="s">
        <v>3912</v>
      </c>
      <c r="E4925" t="s">
        <v>569</v>
      </c>
      <c r="F4925" t="str">
        <f>VLOOKUP(orders[[#This Row],[product_id]],Products!A:C,3,0)</f>
        <v>Electronics</v>
      </c>
      <c r="G4925">
        <v>3</v>
      </c>
      <c r="H4925" s="6">
        <v>0.15760601261658838</v>
      </c>
      <c r="I4925" s="2">
        <f>VLOOKUP($E4925,
Products!$A$1:$F$201,MATCH(Orders!I$1,Products!$A$1:$F$1,0),0)</f>
        <v>30739.034547193129</v>
      </c>
      <c r="J4925" s="2">
        <f>VLOOKUP($E4925,
Products!$A$1:$F$201,MATCH(Orders!J$1,Products!$A$1:$F$1,0),0)</f>
        <v>22938.60345365321</v>
      </c>
    </row>
    <row r="4926" spans="1:10">
      <c r="A4926">
        <v>4925</v>
      </c>
      <c r="B4926" s="4">
        <v>45740</v>
      </c>
      <c r="C4926" s="10">
        <f>DATE(YEAR(orders[[#This Row],[order_date]]), MONTH(orders[[#This Row],[order_date]]), 1)</f>
        <v>45717</v>
      </c>
      <c r="D4926" t="s">
        <v>2102</v>
      </c>
      <c r="E4926" t="s">
        <v>604</v>
      </c>
      <c r="F4926" t="str">
        <f>VLOOKUP(orders[[#This Row],[product_id]],Products!A:C,3,0)</f>
        <v>Appliances</v>
      </c>
      <c r="G4926">
        <v>2</v>
      </c>
      <c r="H4926" s="6">
        <v>0.10520729982400151</v>
      </c>
      <c r="I4926" s="2">
        <f>VLOOKUP($E4926,
Products!$A$1:$F$201,MATCH(Orders!I$1,Products!$A$1:$F$1,0),0)</f>
        <v>2087.687835040248</v>
      </c>
      <c r="J4926" s="2">
        <f>VLOOKUP($E4926,
Products!$A$1:$F$201,MATCH(Orders!J$1,Products!$A$1:$F$1,0),0)</f>
        <v>1450.1823074928161</v>
      </c>
    </row>
    <row r="4927" spans="1:10">
      <c r="A4927">
        <v>4926</v>
      </c>
      <c r="B4927" s="4">
        <v>45749</v>
      </c>
      <c r="C4927" s="10">
        <f>DATE(YEAR(orders[[#This Row],[order_date]]), MONTH(orders[[#This Row],[order_date]]), 1)</f>
        <v>45748</v>
      </c>
      <c r="D4927" t="s">
        <v>1166</v>
      </c>
      <c r="E4927" t="s">
        <v>542</v>
      </c>
      <c r="F4927" t="str">
        <f>VLOOKUP(orders[[#This Row],[product_id]],Products!A:C,3,0)</f>
        <v>Electronics</v>
      </c>
      <c r="G4927">
        <v>3</v>
      </c>
      <c r="H4927" s="6">
        <v>0.18863938746979</v>
      </c>
      <c r="I4927" s="2">
        <f>VLOOKUP($E4927,
Products!$A$1:$F$201,MATCH(Orders!I$1,Products!$A$1:$F$1,0),0)</f>
        <v>29298.352838526029</v>
      </c>
      <c r="J4927" s="2">
        <f>VLOOKUP($E4927,
Products!$A$1:$F$201,MATCH(Orders!J$1,Products!$A$1:$F$1,0),0)</f>
        <v>19250.751682102291</v>
      </c>
    </row>
    <row r="4928" spans="1:10">
      <c r="A4928">
        <v>4927</v>
      </c>
      <c r="B4928" s="4">
        <v>45868</v>
      </c>
      <c r="C4928" s="10">
        <f>DATE(YEAR(orders[[#This Row],[order_date]]), MONTH(orders[[#This Row],[order_date]]), 1)</f>
        <v>45839</v>
      </c>
      <c r="D4928" t="s">
        <v>4012</v>
      </c>
      <c r="E4928" t="s">
        <v>694</v>
      </c>
      <c r="F4928" t="str">
        <f>VLOOKUP(orders[[#This Row],[product_id]],Products!A:C,3,0)</f>
        <v>Appliances</v>
      </c>
      <c r="G4928">
        <v>1</v>
      </c>
      <c r="H4928" s="6">
        <v>6.4979388207734759E-2</v>
      </c>
      <c r="I4928" s="2">
        <f>VLOOKUP($E4928,
Products!$A$1:$F$201,MATCH(Orders!I$1,Products!$A$1:$F$1,0),0)</f>
        <v>6319.3885218993337</v>
      </c>
      <c r="J4928" s="2">
        <f>VLOOKUP($E4928,
Products!$A$1:$F$201,MATCH(Orders!J$1,Products!$A$1:$F$1,0),0)</f>
        <v>4956.0125433870189</v>
      </c>
    </row>
    <row r="4929" spans="1:10">
      <c r="A4929">
        <v>4928</v>
      </c>
      <c r="B4929" s="4">
        <v>45370</v>
      </c>
      <c r="C4929" s="10">
        <f>DATE(YEAR(orders[[#This Row],[order_date]]), MONTH(orders[[#This Row],[order_date]]), 1)</f>
        <v>45352</v>
      </c>
      <c r="D4929" t="s">
        <v>3008</v>
      </c>
      <c r="E4929" t="s">
        <v>633</v>
      </c>
      <c r="F4929" t="str">
        <f>VLOOKUP(orders[[#This Row],[product_id]],Products!A:C,3,0)</f>
        <v>Appliances</v>
      </c>
      <c r="G4929">
        <v>1</v>
      </c>
      <c r="H4929" s="6">
        <v>9.5798441215330543E-2</v>
      </c>
      <c r="I4929" s="2">
        <f>VLOOKUP($E4929,
Products!$A$1:$F$201,MATCH(Orders!I$1,Products!$A$1:$F$1,0),0)</f>
        <v>2361.4162937319088</v>
      </c>
      <c r="J4929" s="2">
        <f>VLOOKUP($E4929,
Products!$A$1:$F$201,MATCH(Orders!J$1,Products!$A$1:$F$1,0),0)</f>
        <v>1552.5536411429621</v>
      </c>
    </row>
    <row r="4930" spans="1:10">
      <c r="A4930">
        <v>4929</v>
      </c>
      <c r="B4930" s="4">
        <v>45279</v>
      </c>
      <c r="C4930" s="10">
        <f>DATE(YEAR(orders[[#This Row],[order_date]]), MONTH(orders[[#This Row],[order_date]]), 1)</f>
        <v>45261</v>
      </c>
      <c r="D4930" t="s">
        <v>3339</v>
      </c>
      <c r="E4930" t="s">
        <v>640</v>
      </c>
      <c r="F4930" t="str">
        <f>VLOOKUP(orders[[#This Row],[product_id]],Products!A:C,3,0)</f>
        <v>Electronics</v>
      </c>
      <c r="G4930">
        <v>1</v>
      </c>
      <c r="H4930" s="6">
        <v>0.16556077157917534</v>
      </c>
      <c r="I4930" s="2">
        <f>VLOOKUP($E4930,
Products!$A$1:$F$201,MATCH(Orders!I$1,Products!$A$1:$F$1,0),0)</f>
        <v>28588.897930669911</v>
      </c>
      <c r="J4930" s="2">
        <f>VLOOKUP($E4930,
Products!$A$1:$F$201,MATCH(Orders!J$1,Products!$A$1:$F$1,0),0)</f>
        <v>20681.16336734363</v>
      </c>
    </row>
    <row r="4931" spans="1:10">
      <c r="A4931">
        <v>4930</v>
      </c>
      <c r="B4931" s="4">
        <v>45922</v>
      </c>
      <c r="C4931" s="10">
        <f>DATE(YEAR(orders[[#This Row],[order_date]]), MONTH(orders[[#This Row],[order_date]]), 1)</f>
        <v>45901</v>
      </c>
      <c r="D4931" t="s">
        <v>2057</v>
      </c>
      <c r="E4931" t="s">
        <v>595</v>
      </c>
      <c r="F4931" t="str">
        <f>VLOOKUP(orders[[#This Row],[product_id]],Products!A:C,3,0)</f>
        <v>Electronics</v>
      </c>
      <c r="G4931">
        <v>2</v>
      </c>
      <c r="H4931" s="6">
        <v>0.16481538222018044</v>
      </c>
      <c r="I4931" s="2">
        <f>VLOOKUP($E4931,
Products!$A$1:$F$201,MATCH(Orders!I$1,Products!$A$1:$F$1,0),0)</f>
        <v>2368.316565735005</v>
      </c>
      <c r="J4931" s="2">
        <f>VLOOKUP($E4931,
Products!$A$1:$F$201,MATCH(Orders!J$1,Products!$A$1:$F$1,0),0)</f>
        <v>1668.7588573553539</v>
      </c>
    </row>
    <row r="4932" spans="1:10">
      <c r="A4932">
        <v>4931</v>
      </c>
      <c r="B4932" s="4">
        <v>45720</v>
      </c>
      <c r="C4932" s="10">
        <f>DATE(YEAR(orders[[#This Row],[order_date]]), MONTH(orders[[#This Row],[order_date]]), 1)</f>
        <v>45717</v>
      </c>
      <c r="D4932" t="s">
        <v>1067</v>
      </c>
      <c r="E4932" t="s">
        <v>592</v>
      </c>
      <c r="F4932" t="str">
        <f>VLOOKUP(orders[[#This Row],[product_id]],Products!A:C,3,0)</f>
        <v>Electronics</v>
      </c>
      <c r="G4932">
        <v>1</v>
      </c>
      <c r="H4932" s="6">
        <v>0.24714613706264646</v>
      </c>
      <c r="I4932" s="2">
        <f>VLOOKUP($E4932,
Products!$A$1:$F$201,MATCH(Orders!I$1,Products!$A$1:$F$1,0),0)</f>
        <v>12221.95918536383</v>
      </c>
      <c r="J4932" s="2">
        <f>VLOOKUP($E4932,
Products!$A$1:$F$201,MATCH(Orders!J$1,Products!$A$1:$F$1,0),0)</f>
        <v>9737.7215556427309</v>
      </c>
    </row>
    <row r="4933" spans="1:10">
      <c r="A4933">
        <v>4932</v>
      </c>
      <c r="B4933" s="4">
        <v>45337</v>
      </c>
      <c r="C4933" s="10">
        <f>DATE(YEAR(orders[[#This Row],[order_date]]), MONTH(orders[[#This Row],[order_date]]), 1)</f>
        <v>45323</v>
      </c>
      <c r="D4933" t="s">
        <v>2103</v>
      </c>
      <c r="E4933" t="s">
        <v>569</v>
      </c>
      <c r="F4933" t="str">
        <f>VLOOKUP(orders[[#This Row],[product_id]],Products!A:C,3,0)</f>
        <v>Electronics</v>
      </c>
      <c r="G4933">
        <v>1</v>
      </c>
      <c r="H4933" s="6">
        <v>0.10286660093847134</v>
      </c>
      <c r="I4933" s="2">
        <f>VLOOKUP($E4933,
Products!$A$1:$F$201,MATCH(Orders!I$1,Products!$A$1:$F$1,0),0)</f>
        <v>30739.034547193129</v>
      </c>
      <c r="J4933" s="2">
        <f>VLOOKUP($E4933,
Products!$A$1:$F$201,MATCH(Orders!J$1,Products!$A$1:$F$1,0),0)</f>
        <v>22938.60345365321</v>
      </c>
    </row>
    <row r="4934" spans="1:10">
      <c r="A4934">
        <v>4933</v>
      </c>
      <c r="B4934" s="4">
        <v>45604</v>
      </c>
      <c r="C4934" s="10">
        <f>DATE(YEAR(orders[[#This Row],[order_date]]), MONTH(orders[[#This Row],[order_date]]), 1)</f>
        <v>45597</v>
      </c>
      <c r="D4934" t="s">
        <v>3756</v>
      </c>
      <c r="E4934" t="s">
        <v>523</v>
      </c>
      <c r="F4934" t="str">
        <f>VLOOKUP(orders[[#This Row],[product_id]],Products!A:C,3,0)</f>
        <v>Electronics</v>
      </c>
      <c r="G4934">
        <v>1</v>
      </c>
      <c r="H4934" s="6">
        <v>0.22240630721594776</v>
      </c>
      <c r="I4934" s="2">
        <f>VLOOKUP($E4934,
Products!$A$1:$F$201,MATCH(Orders!I$1,Products!$A$1:$F$1,0),0)</f>
        <v>27240.414518089601</v>
      </c>
      <c r="J4934" s="2">
        <f>VLOOKUP($E4934,
Products!$A$1:$F$201,MATCH(Orders!J$1,Products!$A$1:$F$1,0),0)</f>
        <v>21217.524617692769</v>
      </c>
    </row>
    <row r="4935" spans="1:10">
      <c r="A4935">
        <v>4934</v>
      </c>
      <c r="B4935" s="4">
        <v>45379</v>
      </c>
      <c r="C4935" s="10">
        <f>DATE(YEAR(orders[[#This Row],[order_date]]), MONTH(orders[[#This Row],[order_date]]), 1)</f>
        <v>45352</v>
      </c>
      <c r="D4935" t="s">
        <v>1493</v>
      </c>
      <c r="E4935" t="s">
        <v>534</v>
      </c>
      <c r="F4935" t="str">
        <f>VLOOKUP(orders[[#This Row],[product_id]],Products!A:C,3,0)</f>
        <v>Appliances</v>
      </c>
      <c r="G4935">
        <v>1</v>
      </c>
      <c r="H4935" s="6">
        <v>7.861242329021359E-2</v>
      </c>
      <c r="I4935" s="2">
        <f>VLOOKUP($E4935,
Products!$A$1:$F$201,MATCH(Orders!I$1,Products!$A$1:$F$1,0),0)</f>
        <v>24743.162958088669</v>
      </c>
      <c r="J4935" s="2">
        <f>VLOOKUP($E4935,
Products!$A$1:$F$201,MATCH(Orders!J$1,Products!$A$1:$F$1,0),0)</f>
        <v>19307.588986555591</v>
      </c>
    </row>
    <row r="4936" spans="1:10">
      <c r="A4936">
        <v>4935</v>
      </c>
      <c r="B4936" s="4">
        <v>45345</v>
      </c>
      <c r="C4936" s="10">
        <f>DATE(YEAR(orders[[#This Row],[order_date]]), MONTH(orders[[#This Row],[order_date]]), 1)</f>
        <v>45323</v>
      </c>
      <c r="D4936" t="s">
        <v>914</v>
      </c>
      <c r="E4936" t="s">
        <v>619</v>
      </c>
      <c r="F4936" t="str">
        <f>VLOOKUP(orders[[#This Row],[product_id]],Products!A:C,3,0)</f>
        <v>Appliances</v>
      </c>
      <c r="G4936">
        <v>2</v>
      </c>
      <c r="H4936" s="6">
        <v>8.3903847827408007E-2</v>
      </c>
      <c r="I4936" s="2">
        <f>VLOOKUP($E4936,
Products!$A$1:$F$201,MATCH(Orders!I$1,Products!$A$1:$F$1,0),0)</f>
        <v>6040.8433358455886</v>
      </c>
      <c r="J4936" s="2">
        <f>VLOOKUP($E4936,
Products!$A$1:$F$201,MATCH(Orders!J$1,Products!$A$1:$F$1,0),0)</f>
        <v>4363.6239115177623</v>
      </c>
    </row>
    <row r="4937" spans="1:10">
      <c r="A4937">
        <v>4936</v>
      </c>
      <c r="B4937" s="4">
        <v>45376</v>
      </c>
      <c r="C4937" s="10">
        <f>DATE(YEAR(orders[[#This Row],[order_date]]), MONTH(orders[[#This Row],[order_date]]), 1)</f>
        <v>45352</v>
      </c>
      <c r="D4937" t="s">
        <v>972</v>
      </c>
      <c r="E4937" t="s">
        <v>565</v>
      </c>
      <c r="F4937" t="str">
        <f>VLOOKUP(orders[[#This Row],[product_id]],Products!A:C,3,0)</f>
        <v>Electronics</v>
      </c>
      <c r="G4937">
        <v>2</v>
      </c>
      <c r="H4937" s="6">
        <v>0.1492273847927805</v>
      </c>
      <c r="I4937" s="2">
        <f>VLOOKUP($E4937,
Products!$A$1:$F$201,MATCH(Orders!I$1,Products!$A$1:$F$1,0),0)</f>
        <v>2327.4213408101141</v>
      </c>
      <c r="J4937" s="2">
        <f>VLOOKUP($E4937,
Products!$A$1:$F$201,MATCH(Orders!J$1,Products!$A$1:$F$1,0),0)</f>
        <v>1682.0944582406071</v>
      </c>
    </row>
    <row r="4938" spans="1:10">
      <c r="A4938">
        <v>4937</v>
      </c>
      <c r="B4938" s="4">
        <v>45921</v>
      </c>
      <c r="C4938" s="10">
        <f>DATE(YEAR(orders[[#This Row],[order_date]]), MONTH(orders[[#This Row],[order_date]]), 1)</f>
        <v>45901</v>
      </c>
      <c r="D4938" t="s">
        <v>1361</v>
      </c>
      <c r="E4938" t="s">
        <v>559</v>
      </c>
      <c r="F4938" t="str">
        <f>VLOOKUP(orders[[#This Row],[product_id]],Products!A:C,3,0)</f>
        <v>Electronics</v>
      </c>
      <c r="G4938">
        <v>1</v>
      </c>
      <c r="H4938" s="6">
        <v>0.20511507887322886</v>
      </c>
      <c r="I4938" s="2">
        <f>VLOOKUP($E4938,
Products!$A$1:$F$201,MATCH(Orders!I$1,Products!$A$1:$F$1,0),0)</f>
        <v>2588.546892391822</v>
      </c>
      <c r="J4938" s="2">
        <f>VLOOKUP($E4938,
Products!$A$1:$F$201,MATCH(Orders!J$1,Products!$A$1:$F$1,0),0)</f>
        <v>1942.6863840762869</v>
      </c>
    </row>
    <row r="4939" spans="1:10">
      <c r="A4939">
        <v>4938</v>
      </c>
      <c r="B4939" s="4">
        <v>44977</v>
      </c>
      <c r="C4939" s="10">
        <f>DATE(YEAR(orders[[#This Row],[order_date]]), MONTH(orders[[#This Row],[order_date]]), 1)</f>
        <v>44958</v>
      </c>
      <c r="D4939" t="s">
        <v>1702</v>
      </c>
      <c r="E4939" t="s">
        <v>577</v>
      </c>
      <c r="F4939" t="str">
        <f>VLOOKUP(orders[[#This Row],[product_id]],Products!A:C,3,0)</f>
        <v>Appliances</v>
      </c>
      <c r="G4939">
        <v>1</v>
      </c>
      <c r="H4939" s="6">
        <v>8.9282648409647142E-2</v>
      </c>
      <c r="I4939" s="2">
        <f>VLOOKUP($E4939,
Products!$A$1:$F$201,MATCH(Orders!I$1,Products!$A$1:$F$1,0),0)</f>
        <v>24178.046221204509</v>
      </c>
      <c r="J4939" s="2">
        <f>VLOOKUP($E4939,
Products!$A$1:$F$201,MATCH(Orders!J$1,Products!$A$1:$F$1,0),0)</f>
        <v>17784.08636999697</v>
      </c>
    </row>
    <row r="4940" spans="1:10">
      <c r="A4940">
        <v>4939</v>
      </c>
      <c r="B4940" s="4">
        <v>45136</v>
      </c>
      <c r="C4940" s="10">
        <f>DATE(YEAR(orders[[#This Row],[order_date]]), MONTH(orders[[#This Row],[order_date]]), 1)</f>
        <v>45108</v>
      </c>
      <c r="D4940" t="s">
        <v>1259</v>
      </c>
      <c r="E4940" t="s">
        <v>654</v>
      </c>
      <c r="F4940" t="str">
        <f>VLOOKUP(orders[[#This Row],[product_id]],Products!A:C,3,0)</f>
        <v>Electronics</v>
      </c>
      <c r="G4940">
        <v>2</v>
      </c>
      <c r="H4940" s="6">
        <v>0.1941812933616639</v>
      </c>
      <c r="I4940" s="2">
        <f>VLOOKUP($E4940,
Products!$A$1:$F$201,MATCH(Orders!I$1,Products!$A$1:$F$1,0),0)</f>
        <v>2480.90324078101</v>
      </c>
      <c r="J4940" s="2">
        <f>VLOOKUP($E4940,
Products!$A$1:$F$201,MATCH(Orders!J$1,Products!$A$1:$F$1,0),0)</f>
        <v>1964.543440578911</v>
      </c>
    </row>
    <row r="4941" spans="1:10">
      <c r="A4941">
        <v>4940</v>
      </c>
      <c r="B4941" s="4">
        <v>45814</v>
      </c>
      <c r="C4941" s="10">
        <f>DATE(YEAR(orders[[#This Row],[order_date]]), MONTH(orders[[#This Row],[order_date]]), 1)</f>
        <v>45809</v>
      </c>
      <c r="D4941" t="s">
        <v>3489</v>
      </c>
      <c r="E4941" t="s">
        <v>654</v>
      </c>
      <c r="F4941" t="str">
        <f>VLOOKUP(orders[[#This Row],[product_id]],Products!A:C,3,0)</f>
        <v>Electronics</v>
      </c>
      <c r="G4941">
        <v>3</v>
      </c>
      <c r="H4941" s="6">
        <v>0.21618201703740222</v>
      </c>
      <c r="I4941" s="2">
        <f>VLOOKUP($E4941,
Products!$A$1:$F$201,MATCH(Orders!I$1,Products!$A$1:$F$1,0),0)</f>
        <v>2480.90324078101</v>
      </c>
      <c r="J4941" s="2">
        <f>VLOOKUP($E4941,
Products!$A$1:$F$201,MATCH(Orders!J$1,Products!$A$1:$F$1,0),0)</f>
        <v>1964.543440578911</v>
      </c>
    </row>
    <row r="4942" spans="1:10">
      <c r="A4942">
        <v>4941</v>
      </c>
      <c r="B4942" s="4">
        <v>45924</v>
      </c>
      <c r="C4942" s="10">
        <f>DATE(YEAR(orders[[#This Row],[order_date]]), MONTH(orders[[#This Row],[order_date]]), 1)</f>
        <v>45901</v>
      </c>
      <c r="D4942" t="s">
        <v>4635</v>
      </c>
      <c r="E4942" t="s">
        <v>563</v>
      </c>
      <c r="F4942" t="str">
        <f>VLOOKUP(orders[[#This Row],[product_id]],Products!A:C,3,0)</f>
        <v>Electronics</v>
      </c>
      <c r="G4942">
        <v>1</v>
      </c>
      <c r="H4942" s="6">
        <v>0.13485660036237138</v>
      </c>
      <c r="I4942" s="2">
        <f>VLOOKUP($E4942,
Products!$A$1:$F$201,MATCH(Orders!I$1,Products!$A$1:$F$1,0),0)</f>
        <v>2267.1489506516559</v>
      </c>
      <c r="J4942" s="2">
        <f>VLOOKUP($E4942,
Products!$A$1:$F$201,MATCH(Orders!J$1,Products!$A$1:$F$1,0),0)</f>
        <v>1538.7671398485211</v>
      </c>
    </row>
    <row r="4943" spans="1:10">
      <c r="A4943">
        <v>4942</v>
      </c>
      <c r="B4943" s="4">
        <v>45919</v>
      </c>
      <c r="C4943" s="10">
        <f>DATE(YEAR(orders[[#This Row],[order_date]]), MONTH(orders[[#This Row],[order_date]]), 1)</f>
        <v>45901</v>
      </c>
      <c r="D4943" t="s">
        <v>2235</v>
      </c>
      <c r="E4943" t="s">
        <v>682</v>
      </c>
      <c r="F4943" t="str">
        <f>VLOOKUP(orders[[#This Row],[product_id]],Products!A:C,3,0)</f>
        <v>Electronics</v>
      </c>
      <c r="G4943">
        <v>1</v>
      </c>
      <c r="H4943" s="6">
        <v>0.19507680483362017</v>
      </c>
      <c r="I4943" s="2">
        <f>VLOOKUP($E4943,
Products!$A$1:$F$201,MATCH(Orders!I$1,Products!$A$1:$F$1,0),0)</f>
        <v>32533.33990892916</v>
      </c>
      <c r="J4943" s="2">
        <f>VLOOKUP($E4943,
Products!$A$1:$F$201,MATCH(Orders!J$1,Products!$A$1:$F$1,0),0)</f>
        <v>22734.712471507952</v>
      </c>
    </row>
    <row r="4944" spans="1:10">
      <c r="A4944">
        <v>4943</v>
      </c>
      <c r="B4944" s="4">
        <v>45776</v>
      </c>
      <c r="C4944" s="10">
        <f>DATE(YEAR(orders[[#This Row],[order_date]]), MONTH(orders[[#This Row],[order_date]]), 1)</f>
        <v>45748</v>
      </c>
      <c r="D4944" t="s">
        <v>2293</v>
      </c>
      <c r="E4944" t="s">
        <v>541</v>
      </c>
      <c r="F4944" t="str">
        <f>VLOOKUP(orders[[#This Row],[product_id]],Products!A:C,3,0)</f>
        <v>Appliances</v>
      </c>
      <c r="G4944">
        <v>1</v>
      </c>
      <c r="H4944" s="6">
        <v>0.12826910489956561</v>
      </c>
      <c r="I4944" s="2">
        <f>VLOOKUP($E4944,
Products!$A$1:$F$201,MATCH(Orders!I$1,Products!$A$1:$F$1,0),0)</f>
        <v>2390.3651642386908</v>
      </c>
      <c r="J4944" s="2">
        <f>VLOOKUP($E4944,
Products!$A$1:$F$201,MATCH(Orders!J$1,Products!$A$1:$F$1,0),0)</f>
        <v>1655.7504783617919</v>
      </c>
    </row>
    <row r="4945" spans="1:10">
      <c r="A4945">
        <v>4944</v>
      </c>
      <c r="B4945" s="4">
        <v>45553</v>
      </c>
      <c r="C4945" s="10">
        <f>DATE(YEAR(orders[[#This Row],[order_date]]), MONTH(orders[[#This Row],[order_date]]), 1)</f>
        <v>45536</v>
      </c>
      <c r="D4945" t="s">
        <v>1126</v>
      </c>
      <c r="E4945" t="s">
        <v>650</v>
      </c>
      <c r="F4945" t="str">
        <f>VLOOKUP(orders[[#This Row],[product_id]],Products!A:C,3,0)</f>
        <v>Electronics</v>
      </c>
      <c r="G4945">
        <v>2</v>
      </c>
      <c r="H4945" s="6">
        <v>0.19815051465974842</v>
      </c>
      <c r="I4945" s="2">
        <f>VLOOKUP($E4945,
Products!$A$1:$F$201,MATCH(Orders!I$1,Products!$A$1:$F$1,0),0)</f>
        <v>12936.529609330941</v>
      </c>
      <c r="J4945" s="2">
        <f>VLOOKUP($E4945,
Products!$A$1:$F$201,MATCH(Orders!J$1,Products!$A$1:$F$1,0),0)</f>
        <v>9465.2602677376308</v>
      </c>
    </row>
    <row r="4946" spans="1:10">
      <c r="A4946">
        <v>4945</v>
      </c>
      <c r="B4946" s="4">
        <v>45605</v>
      </c>
      <c r="C4946" s="10">
        <f>DATE(YEAR(orders[[#This Row],[order_date]]), MONTH(orders[[#This Row],[order_date]]), 1)</f>
        <v>45597</v>
      </c>
      <c r="D4946" t="s">
        <v>3061</v>
      </c>
      <c r="E4946" t="s">
        <v>585</v>
      </c>
      <c r="F4946" t="str">
        <f>VLOOKUP(orders[[#This Row],[product_id]],Products!A:C,3,0)</f>
        <v>Appliances</v>
      </c>
      <c r="G4946">
        <v>1</v>
      </c>
      <c r="H4946" s="6">
        <v>0.13584381876175866</v>
      </c>
      <c r="I4946" s="2">
        <f>VLOOKUP($E4946,
Products!$A$1:$F$201,MATCH(Orders!I$1,Products!$A$1:$F$1,0),0)</f>
        <v>24049.2355837664</v>
      </c>
      <c r="J4946" s="2">
        <f>VLOOKUP($E4946,
Products!$A$1:$F$201,MATCH(Orders!J$1,Products!$A$1:$F$1,0),0)</f>
        <v>19053.338129326308</v>
      </c>
    </row>
    <row r="4947" spans="1:10">
      <c r="A4947">
        <v>4946</v>
      </c>
      <c r="B4947" s="4">
        <v>45703</v>
      </c>
      <c r="C4947" s="10">
        <f>DATE(YEAR(orders[[#This Row],[order_date]]), MONTH(orders[[#This Row],[order_date]]), 1)</f>
        <v>45689</v>
      </c>
      <c r="D4947" t="s">
        <v>2890</v>
      </c>
      <c r="E4947" t="s">
        <v>686</v>
      </c>
      <c r="F4947" t="str">
        <f>VLOOKUP(orders[[#This Row],[product_id]],Products!A:C,3,0)</f>
        <v>Appliances</v>
      </c>
      <c r="G4947">
        <v>2</v>
      </c>
      <c r="H4947" s="6">
        <v>0.14494449994242842</v>
      </c>
      <c r="I4947" s="2">
        <f>VLOOKUP($E4947,
Products!$A$1:$F$201,MATCH(Orders!I$1,Products!$A$1:$F$1,0),0)</f>
        <v>25525.356267188719</v>
      </c>
      <c r="J4947" s="2">
        <f>VLOOKUP($E4947,
Products!$A$1:$F$201,MATCH(Orders!J$1,Products!$A$1:$F$1,0),0)</f>
        <v>18214.15981099859</v>
      </c>
    </row>
    <row r="4948" spans="1:10">
      <c r="A4948">
        <v>4947</v>
      </c>
      <c r="B4948" s="4">
        <v>45589</v>
      </c>
      <c r="C4948" s="10">
        <f>DATE(YEAR(orders[[#This Row],[order_date]]), MONTH(orders[[#This Row],[order_date]]), 1)</f>
        <v>45566</v>
      </c>
      <c r="D4948" t="s">
        <v>2148</v>
      </c>
      <c r="E4948" t="s">
        <v>520</v>
      </c>
      <c r="F4948" t="str">
        <f>VLOOKUP(orders[[#This Row],[product_id]],Products!A:C,3,0)</f>
        <v>Electronics</v>
      </c>
      <c r="G4948">
        <v>1</v>
      </c>
      <c r="H4948" s="6">
        <v>0.23714487430305878</v>
      </c>
      <c r="I4948" s="2">
        <f>VLOOKUP($E4948,
Products!$A$1:$F$201,MATCH(Orders!I$1,Products!$A$1:$F$1,0),0)</f>
        <v>19053.584916305819</v>
      </c>
      <c r="J4948" s="2">
        <f>VLOOKUP($E4948,
Products!$A$1:$F$201,MATCH(Orders!J$1,Products!$A$1:$F$1,0),0)</f>
        <v>13248.74841276826</v>
      </c>
    </row>
    <row r="4949" spans="1:10">
      <c r="A4949">
        <v>4948</v>
      </c>
      <c r="B4949" s="4">
        <v>45194</v>
      </c>
      <c r="C4949" s="10">
        <f>DATE(YEAR(orders[[#This Row],[order_date]]), MONTH(orders[[#This Row],[order_date]]), 1)</f>
        <v>45170</v>
      </c>
      <c r="D4949" t="s">
        <v>2948</v>
      </c>
      <c r="E4949" t="s">
        <v>545</v>
      </c>
      <c r="F4949" t="str">
        <f>VLOOKUP(orders[[#This Row],[product_id]],Products!A:C,3,0)</f>
        <v>Electronics</v>
      </c>
      <c r="G4949">
        <v>1</v>
      </c>
      <c r="H4949" s="6">
        <v>0.24640093258527704</v>
      </c>
      <c r="I4949" s="2">
        <f>VLOOKUP($E4949,
Products!$A$1:$F$201,MATCH(Orders!I$1,Products!$A$1:$F$1,0),0)</f>
        <v>11292.44914297154</v>
      </c>
      <c r="J4949" s="2">
        <f>VLOOKUP($E4949,
Products!$A$1:$F$201,MATCH(Orders!J$1,Products!$A$1:$F$1,0),0)</f>
        <v>7616.0274340726546</v>
      </c>
    </row>
    <row r="4950" spans="1:10">
      <c r="A4950">
        <v>4949</v>
      </c>
      <c r="B4950" s="4">
        <v>45042</v>
      </c>
      <c r="C4950" s="10">
        <f>DATE(YEAR(orders[[#This Row],[order_date]]), MONTH(orders[[#This Row],[order_date]]), 1)</f>
        <v>45017</v>
      </c>
      <c r="D4950" t="s">
        <v>1824</v>
      </c>
      <c r="E4950" t="s">
        <v>586</v>
      </c>
      <c r="F4950" t="str">
        <f>VLOOKUP(orders[[#This Row],[product_id]],Products!A:C,3,0)</f>
        <v>Appliances</v>
      </c>
      <c r="G4950">
        <v>3</v>
      </c>
      <c r="H4950" s="6">
        <v>7.7123825890884179E-2</v>
      </c>
      <c r="I4950" s="2">
        <f>VLOOKUP($E4950,
Products!$A$1:$F$201,MATCH(Orders!I$1,Products!$A$1:$F$1,0),0)</f>
        <v>22928.971424497449</v>
      </c>
      <c r="J4950" s="2">
        <f>VLOOKUP($E4950,
Products!$A$1:$F$201,MATCH(Orders!J$1,Products!$A$1:$F$1,0),0)</f>
        <v>17801.356740692991</v>
      </c>
    </row>
    <row r="4951" spans="1:10">
      <c r="A4951">
        <v>4950</v>
      </c>
      <c r="B4951" s="4">
        <v>45680</v>
      </c>
      <c r="C4951" s="10">
        <f>DATE(YEAR(orders[[#This Row],[order_date]]), MONTH(orders[[#This Row],[order_date]]), 1)</f>
        <v>45658</v>
      </c>
      <c r="D4951" t="s">
        <v>2219</v>
      </c>
      <c r="E4951" t="s">
        <v>556</v>
      </c>
      <c r="F4951" t="str">
        <f>VLOOKUP(orders[[#This Row],[product_id]],Products!A:C,3,0)</f>
        <v>Appliances</v>
      </c>
      <c r="G4951">
        <v>1</v>
      </c>
      <c r="H4951" s="6">
        <v>0.10108478444834824</v>
      </c>
      <c r="I4951" s="2">
        <f>VLOOKUP($E4951,
Products!$A$1:$F$201,MATCH(Orders!I$1,Products!$A$1:$F$1,0),0)</f>
        <v>27054.121101651981</v>
      </c>
      <c r="J4951" s="2">
        <f>VLOOKUP($E4951,
Products!$A$1:$F$201,MATCH(Orders!J$1,Products!$A$1:$F$1,0),0)</f>
        <v>19388.930988794411</v>
      </c>
    </row>
    <row r="4952" spans="1:10">
      <c r="A4952">
        <v>4951</v>
      </c>
      <c r="B4952" s="4">
        <v>45990</v>
      </c>
      <c r="C4952" s="10">
        <f>DATE(YEAR(orders[[#This Row],[order_date]]), MONTH(orders[[#This Row],[order_date]]), 1)</f>
        <v>45962</v>
      </c>
      <c r="D4952" t="s">
        <v>2632</v>
      </c>
      <c r="E4952" t="s">
        <v>698</v>
      </c>
      <c r="F4952" t="str">
        <f>VLOOKUP(orders[[#This Row],[product_id]],Products!A:C,3,0)</f>
        <v>Appliances</v>
      </c>
      <c r="G4952">
        <v>1</v>
      </c>
      <c r="H4952" s="6">
        <v>0.12952888528094447</v>
      </c>
      <c r="I4952" s="2">
        <f>VLOOKUP($E4952,
Products!$A$1:$F$201,MATCH(Orders!I$1,Products!$A$1:$F$1,0),0)</f>
        <v>5562.620248272905</v>
      </c>
      <c r="J4952" s="2">
        <f>VLOOKUP($E4952,
Products!$A$1:$F$201,MATCH(Orders!J$1,Products!$A$1:$F$1,0),0)</f>
        <v>4191.9477694447714</v>
      </c>
    </row>
    <row r="4953" spans="1:10">
      <c r="A4953">
        <v>4952</v>
      </c>
      <c r="B4953" s="4">
        <v>45108</v>
      </c>
      <c r="C4953" s="10">
        <f>DATE(YEAR(orders[[#This Row],[order_date]]), MONTH(orders[[#This Row],[order_date]]), 1)</f>
        <v>45108</v>
      </c>
      <c r="D4953" t="s">
        <v>4035</v>
      </c>
      <c r="E4953" t="s">
        <v>646</v>
      </c>
      <c r="F4953" t="str">
        <f>VLOOKUP(orders[[#This Row],[product_id]],Products!A:C,3,0)</f>
        <v>Electronics</v>
      </c>
      <c r="G4953">
        <v>1</v>
      </c>
      <c r="H4953" s="6">
        <v>0.11625570871344548</v>
      </c>
      <c r="I4953" s="2">
        <f>VLOOKUP($E4953,
Products!$A$1:$F$201,MATCH(Orders!I$1,Products!$A$1:$F$1,0),0)</f>
        <v>18424.12750052143</v>
      </c>
      <c r="J4953" s="2">
        <f>VLOOKUP($E4953,
Products!$A$1:$F$201,MATCH(Orders!J$1,Products!$A$1:$F$1,0),0)</f>
        <v>14575.25356690323</v>
      </c>
    </row>
    <row r="4954" spans="1:10">
      <c r="A4954">
        <v>4953</v>
      </c>
      <c r="B4954" s="4">
        <v>45829</v>
      </c>
      <c r="C4954" s="10">
        <f>DATE(YEAR(orders[[#This Row],[order_date]]), MONTH(orders[[#This Row],[order_date]]), 1)</f>
        <v>45809</v>
      </c>
      <c r="D4954" t="s">
        <v>1754</v>
      </c>
      <c r="E4954" t="s">
        <v>671</v>
      </c>
      <c r="F4954" t="str">
        <f>VLOOKUP(orders[[#This Row],[product_id]],Products!A:C,3,0)</f>
        <v>Electronics</v>
      </c>
      <c r="G4954">
        <v>2</v>
      </c>
      <c r="H4954" s="6">
        <v>0.15450927650808235</v>
      </c>
      <c r="I4954" s="2">
        <f>VLOOKUP($E4954,
Products!$A$1:$F$201,MATCH(Orders!I$1,Products!$A$1:$F$1,0),0)</f>
        <v>20226.002416343759</v>
      </c>
      <c r="J4954" s="2">
        <f>VLOOKUP($E4954,
Products!$A$1:$F$201,MATCH(Orders!J$1,Products!$A$1:$F$1,0),0)</f>
        <v>13513.884167631189</v>
      </c>
    </row>
    <row r="4955" spans="1:10">
      <c r="A4955">
        <v>4954</v>
      </c>
      <c r="B4955" s="4">
        <v>45872</v>
      </c>
      <c r="C4955" s="10">
        <f>DATE(YEAR(orders[[#This Row],[order_date]]), MONTH(orders[[#This Row],[order_date]]), 1)</f>
        <v>45870</v>
      </c>
      <c r="D4955" t="s">
        <v>1961</v>
      </c>
      <c r="E4955" t="s">
        <v>602</v>
      </c>
      <c r="F4955" t="str">
        <f>VLOOKUP(orders[[#This Row],[product_id]],Products!A:C,3,0)</f>
        <v>Appliances</v>
      </c>
      <c r="G4955">
        <v>1</v>
      </c>
      <c r="H4955" s="6">
        <v>0.14228449028450788</v>
      </c>
      <c r="I4955" s="2">
        <f>VLOOKUP($E4955,
Products!$A$1:$F$201,MATCH(Orders!I$1,Products!$A$1:$F$1,0),0)</f>
        <v>22834.95547197924</v>
      </c>
      <c r="J4955" s="2">
        <f>VLOOKUP($E4955,
Products!$A$1:$F$201,MATCH(Orders!J$1,Products!$A$1:$F$1,0),0)</f>
        <v>17972.460052660601</v>
      </c>
    </row>
    <row r="4956" spans="1:10">
      <c r="A4956">
        <v>4955</v>
      </c>
      <c r="B4956" s="4">
        <v>45184</v>
      </c>
      <c r="C4956" s="10">
        <f>DATE(YEAR(orders[[#This Row],[order_date]]), MONTH(orders[[#This Row],[order_date]]), 1)</f>
        <v>45170</v>
      </c>
      <c r="D4956" t="s">
        <v>4109</v>
      </c>
      <c r="E4956" t="s">
        <v>659</v>
      </c>
      <c r="F4956" t="str">
        <f>VLOOKUP(orders[[#This Row],[product_id]],Products!A:C,3,0)</f>
        <v>Appliances</v>
      </c>
      <c r="G4956">
        <v>2</v>
      </c>
      <c r="H4956" s="6">
        <v>7.9534327672344515E-2</v>
      </c>
      <c r="I4956" s="2">
        <f>VLOOKUP($E4956,
Products!$A$1:$F$201,MATCH(Orders!I$1,Products!$A$1:$F$1,0),0)</f>
        <v>25646.095965041459</v>
      </c>
      <c r="J4956" s="2">
        <f>VLOOKUP($E4956,
Products!$A$1:$F$201,MATCH(Orders!J$1,Products!$A$1:$F$1,0),0)</f>
        <v>18749.646593308222</v>
      </c>
    </row>
    <row r="4957" spans="1:10">
      <c r="A4957">
        <v>4956</v>
      </c>
      <c r="B4957" s="4">
        <v>45435</v>
      </c>
      <c r="C4957" s="10">
        <f>DATE(YEAR(orders[[#This Row],[order_date]]), MONTH(orders[[#This Row],[order_date]]), 1)</f>
        <v>45413</v>
      </c>
      <c r="D4957" t="s">
        <v>3359</v>
      </c>
      <c r="E4957" t="s">
        <v>648</v>
      </c>
      <c r="F4957" t="str">
        <f>VLOOKUP(orders[[#This Row],[product_id]],Products!A:C,3,0)</f>
        <v>Electronics</v>
      </c>
      <c r="G4957">
        <v>2</v>
      </c>
      <c r="H4957" s="6">
        <v>0.18409426122098091</v>
      </c>
      <c r="I4957" s="2">
        <f>VLOOKUP($E4957,
Products!$A$1:$F$201,MATCH(Orders!I$1,Products!$A$1:$F$1,0),0)</f>
        <v>11049.50250218974</v>
      </c>
      <c r="J4957" s="2">
        <f>VLOOKUP($E4957,
Products!$A$1:$F$201,MATCH(Orders!J$1,Products!$A$1:$F$1,0),0)</f>
        <v>7252.1207539007246</v>
      </c>
    </row>
    <row r="4958" spans="1:10">
      <c r="A4958">
        <v>4957</v>
      </c>
      <c r="B4958" s="4">
        <v>45018</v>
      </c>
      <c r="C4958" s="10">
        <f>DATE(YEAR(orders[[#This Row],[order_date]]), MONTH(orders[[#This Row],[order_date]]), 1)</f>
        <v>45017</v>
      </c>
      <c r="D4958" t="s">
        <v>3767</v>
      </c>
      <c r="E4958" t="s">
        <v>622</v>
      </c>
      <c r="F4958" t="str">
        <f>VLOOKUP(orders[[#This Row],[product_id]],Products!A:C,3,0)</f>
        <v>Electronics</v>
      </c>
      <c r="G4958">
        <v>3</v>
      </c>
      <c r="H4958" s="6">
        <v>0.24309695167832707</v>
      </c>
      <c r="I4958" s="2">
        <f>VLOOKUP($E4958,
Products!$A$1:$F$201,MATCH(Orders!I$1,Products!$A$1:$F$1,0),0)</f>
        <v>29891.969506397199</v>
      </c>
      <c r="J4958" s="2">
        <f>VLOOKUP($E4958,
Products!$A$1:$F$201,MATCH(Orders!J$1,Products!$A$1:$F$1,0),0)</f>
        <v>20298.690993957589</v>
      </c>
    </row>
    <row r="4959" spans="1:10">
      <c r="A4959">
        <v>4958</v>
      </c>
      <c r="B4959" s="4">
        <v>45075</v>
      </c>
      <c r="C4959" s="10">
        <f>DATE(YEAR(orders[[#This Row],[order_date]]), MONTH(orders[[#This Row],[order_date]]), 1)</f>
        <v>45047</v>
      </c>
      <c r="D4959" t="s">
        <v>3615</v>
      </c>
      <c r="E4959" t="s">
        <v>638</v>
      </c>
      <c r="F4959" t="str">
        <f>VLOOKUP(orders[[#This Row],[product_id]],Products!A:C,3,0)</f>
        <v>Electronics</v>
      </c>
      <c r="G4959">
        <v>3</v>
      </c>
      <c r="H4959" s="6">
        <v>0.23295304169387823</v>
      </c>
      <c r="I4959" s="2">
        <f>VLOOKUP($E4959,
Products!$A$1:$F$201,MATCH(Orders!I$1,Products!$A$1:$F$1,0),0)</f>
        <v>11118.17778596276</v>
      </c>
      <c r="J4959" s="2">
        <f>VLOOKUP($E4959,
Products!$A$1:$F$201,MATCH(Orders!J$1,Products!$A$1:$F$1,0),0)</f>
        <v>7887.697719413397</v>
      </c>
    </row>
    <row r="4960" spans="1:10">
      <c r="A4960">
        <v>4959</v>
      </c>
      <c r="B4960" s="4">
        <v>45043</v>
      </c>
      <c r="C4960" s="10">
        <f>DATE(YEAR(orders[[#This Row],[order_date]]), MONTH(orders[[#This Row],[order_date]]), 1)</f>
        <v>45017</v>
      </c>
      <c r="D4960" t="s">
        <v>926</v>
      </c>
      <c r="E4960" t="s">
        <v>507</v>
      </c>
      <c r="F4960" t="str">
        <f>VLOOKUP(orders[[#This Row],[product_id]],Products!A:C,3,0)</f>
        <v>Electronics</v>
      </c>
      <c r="G4960">
        <v>3</v>
      </c>
      <c r="H4960" s="6">
        <v>0.18530747502257494</v>
      </c>
      <c r="I4960" s="2">
        <f>VLOOKUP($E4960,
Products!$A$1:$F$201,MATCH(Orders!I$1,Products!$A$1:$F$1,0),0)</f>
        <v>28502.89768049858</v>
      </c>
      <c r="J4960" s="2">
        <f>VLOOKUP($E4960,
Products!$A$1:$F$201,MATCH(Orders!J$1,Products!$A$1:$F$1,0),0)</f>
        <v>20477.83623923226</v>
      </c>
    </row>
    <row r="4961" spans="1:10">
      <c r="A4961">
        <v>4960</v>
      </c>
      <c r="B4961" s="4">
        <v>45384</v>
      </c>
      <c r="C4961" s="10">
        <f>DATE(YEAR(orders[[#This Row],[order_date]]), MONTH(orders[[#This Row],[order_date]]), 1)</f>
        <v>45383</v>
      </c>
      <c r="D4961" t="s">
        <v>3050</v>
      </c>
      <c r="E4961" t="s">
        <v>620</v>
      </c>
      <c r="F4961" t="str">
        <f>VLOOKUP(orders[[#This Row],[product_id]],Products!A:C,3,0)</f>
        <v>Electronics</v>
      </c>
      <c r="G4961">
        <v>3</v>
      </c>
      <c r="H4961" s="6">
        <v>0.14034858925791913</v>
      </c>
      <c r="I4961" s="2">
        <f>VLOOKUP($E4961,
Products!$A$1:$F$201,MATCH(Orders!I$1,Products!$A$1:$F$1,0),0)</f>
        <v>23669.635851452331</v>
      </c>
      <c r="J4961" s="2">
        <f>VLOOKUP($E4961,
Products!$A$1:$F$201,MATCH(Orders!J$1,Products!$A$1:$F$1,0),0)</f>
        <v>17880.752220874681</v>
      </c>
    </row>
    <row r="4962" spans="1:10">
      <c r="A4962">
        <v>4961</v>
      </c>
      <c r="B4962" s="4">
        <v>45491</v>
      </c>
      <c r="C4962" s="10">
        <f>DATE(YEAR(orders[[#This Row],[order_date]]), MONTH(orders[[#This Row],[order_date]]), 1)</f>
        <v>45474</v>
      </c>
      <c r="D4962" t="s">
        <v>1932</v>
      </c>
      <c r="E4962" t="s">
        <v>583</v>
      </c>
      <c r="F4962" t="str">
        <f>VLOOKUP(orders[[#This Row],[product_id]],Products!A:C,3,0)</f>
        <v>Electronics</v>
      </c>
      <c r="G4962">
        <v>1</v>
      </c>
      <c r="H4962" s="6">
        <v>0.11753990671589543</v>
      </c>
      <c r="I4962" s="2">
        <f>VLOOKUP($E4962,
Products!$A$1:$F$201,MATCH(Orders!I$1,Products!$A$1:$F$1,0),0)</f>
        <v>22677.574574249091</v>
      </c>
      <c r="J4962" s="2">
        <f>VLOOKUP($E4962,
Products!$A$1:$F$201,MATCH(Orders!J$1,Products!$A$1:$F$1,0),0)</f>
        <v>16593.91273362303</v>
      </c>
    </row>
    <row r="4963" spans="1:10">
      <c r="A4963">
        <v>4962</v>
      </c>
      <c r="B4963" s="4">
        <v>45740</v>
      </c>
      <c r="C4963" s="10">
        <f>DATE(YEAR(orders[[#This Row],[order_date]]), MONTH(orders[[#This Row],[order_date]]), 1)</f>
        <v>45717</v>
      </c>
      <c r="D4963" t="s">
        <v>3764</v>
      </c>
      <c r="E4963" t="s">
        <v>598</v>
      </c>
      <c r="F4963" t="str">
        <f>VLOOKUP(orders[[#This Row],[product_id]],Products!A:C,3,0)</f>
        <v>Appliances</v>
      </c>
      <c r="G4963">
        <v>2</v>
      </c>
      <c r="H4963" s="6">
        <v>0.11337316580573815</v>
      </c>
      <c r="I4963" s="2">
        <f>VLOOKUP($E4963,
Products!$A$1:$F$201,MATCH(Orders!I$1,Products!$A$1:$F$1,0),0)</f>
        <v>5641.6789233526652</v>
      </c>
      <c r="J4963" s="2">
        <f>VLOOKUP($E4963,
Products!$A$1:$F$201,MATCH(Orders!J$1,Products!$A$1:$F$1,0),0)</f>
        <v>4031.2473685481059</v>
      </c>
    </row>
    <row r="4964" spans="1:10">
      <c r="A4964">
        <v>4963</v>
      </c>
      <c r="B4964" s="4">
        <v>44971</v>
      </c>
      <c r="C4964" s="10">
        <f>DATE(YEAR(orders[[#This Row],[order_date]]), MONTH(orders[[#This Row],[order_date]]), 1)</f>
        <v>44958</v>
      </c>
      <c r="D4964" t="s">
        <v>2677</v>
      </c>
      <c r="E4964" t="s">
        <v>698</v>
      </c>
      <c r="F4964" t="str">
        <f>VLOOKUP(orders[[#This Row],[product_id]],Products!A:C,3,0)</f>
        <v>Appliances</v>
      </c>
      <c r="G4964">
        <v>2</v>
      </c>
      <c r="H4964" s="6">
        <v>9.8794268792773879E-2</v>
      </c>
      <c r="I4964" s="2">
        <f>VLOOKUP($E4964,
Products!$A$1:$F$201,MATCH(Orders!I$1,Products!$A$1:$F$1,0),0)</f>
        <v>5562.620248272905</v>
      </c>
      <c r="J4964" s="2">
        <f>VLOOKUP($E4964,
Products!$A$1:$F$201,MATCH(Orders!J$1,Products!$A$1:$F$1,0),0)</f>
        <v>4191.9477694447714</v>
      </c>
    </row>
    <row r="4965" spans="1:10">
      <c r="A4965">
        <v>4964</v>
      </c>
      <c r="B4965" s="4">
        <v>45700</v>
      </c>
      <c r="C4965" s="10">
        <f>DATE(YEAR(orders[[#This Row],[order_date]]), MONTH(orders[[#This Row],[order_date]]), 1)</f>
        <v>45689</v>
      </c>
      <c r="D4965" t="s">
        <v>1048</v>
      </c>
      <c r="E4965" t="s">
        <v>582</v>
      </c>
      <c r="F4965" t="str">
        <f>VLOOKUP(orders[[#This Row],[product_id]],Products!A:C,3,0)</f>
        <v>Electronics</v>
      </c>
      <c r="G4965">
        <v>2</v>
      </c>
      <c r="H4965" s="6">
        <v>0.17414264695675893</v>
      </c>
      <c r="I4965" s="2">
        <f>VLOOKUP($E4965,
Products!$A$1:$F$201,MATCH(Orders!I$1,Products!$A$1:$F$1,0),0)</f>
        <v>16266.090182397211</v>
      </c>
      <c r="J4965" s="2">
        <f>VLOOKUP($E4965,
Products!$A$1:$F$201,MATCH(Orders!J$1,Products!$A$1:$F$1,0),0)</f>
        <v>11802.84602487359</v>
      </c>
    </row>
    <row r="4966" spans="1:10">
      <c r="A4966">
        <v>4965</v>
      </c>
      <c r="B4966" s="4">
        <v>45160</v>
      </c>
      <c r="C4966" s="10">
        <f>DATE(YEAR(orders[[#This Row],[order_date]]), MONTH(orders[[#This Row],[order_date]]), 1)</f>
        <v>45139</v>
      </c>
      <c r="D4966" t="s">
        <v>1298</v>
      </c>
      <c r="E4966" t="s">
        <v>565</v>
      </c>
      <c r="F4966" t="str">
        <f>VLOOKUP(orders[[#This Row],[product_id]],Products!A:C,3,0)</f>
        <v>Electronics</v>
      </c>
      <c r="G4966">
        <v>2</v>
      </c>
      <c r="H4966" s="6">
        <v>0.1141821617513825</v>
      </c>
      <c r="I4966" s="2">
        <f>VLOOKUP($E4966,
Products!$A$1:$F$201,MATCH(Orders!I$1,Products!$A$1:$F$1,0),0)</f>
        <v>2327.4213408101141</v>
      </c>
      <c r="J4966" s="2">
        <f>VLOOKUP($E4966,
Products!$A$1:$F$201,MATCH(Orders!J$1,Products!$A$1:$F$1,0),0)</f>
        <v>1682.0944582406071</v>
      </c>
    </row>
    <row r="4967" spans="1:10">
      <c r="A4967">
        <v>4966</v>
      </c>
      <c r="B4967" s="4">
        <v>45123</v>
      </c>
      <c r="C4967" s="10">
        <f>DATE(YEAR(orders[[#This Row],[order_date]]), MONTH(orders[[#This Row],[order_date]]), 1)</f>
        <v>45108</v>
      </c>
      <c r="D4967" t="s">
        <v>1934</v>
      </c>
      <c r="E4967" t="s">
        <v>601</v>
      </c>
      <c r="F4967" t="str">
        <f>VLOOKUP(orders[[#This Row],[product_id]],Products!A:C,3,0)</f>
        <v>Appliances</v>
      </c>
      <c r="G4967">
        <v>2</v>
      </c>
      <c r="H4967" s="6">
        <v>5.8239672683252031E-2</v>
      </c>
      <c r="I4967" s="2">
        <f>VLOOKUP($E4967,
Products!$A$1:$F$201,MATCH(Orders!I$1,Products!$A$1:$F$1,0),0)</f>
        <v>2095.1354013205032</v>
      </c>
      <c r="J4967" s="2">
        <f>VLOOKUP($E4967,
Products!$A$1:$F$201,MATCH(Orders!J$1,Products!$A$1:$F$1,0),0)</f>
        <v>1374.592895200507</v>
      </c>
    </row>
    <row r="4968" spans="1:10">
      <c r="A4968">
        <v>4967</v>
      </c>
      <c r="B4968" s="4">
        <v>44951</v>
      </c>
      <c r="C4968" s="10">
        <f>DATE(YEAR(orders[[#This Row],[order_date]]), MONTH(orders[[#This Row],[order_date]]), 1)</f>
        <v>44927</v>
      </c>
      <c r="D4968" t="s">
        <v>2690</v>
      </c>
      <c r="E4968" t="s">
        <v>603</v>
      </c>
      <c r="F4968" t="str">
        <f>VLOOKUP(orders[[#This Row],[product_id]],Products!A:C,3,0)</f>
        <v>Electronics</v>
      </c>
      <c r="G4968">
        <v>2</v>
      </c>
      <c r="H4968" s="6">
        <v>0.15511942050516225</v>
      </c>
      <c r="I4968" s="2">
        <f>VLOOKUP($E4968,
Products!$A$1:$F$201,MATCH(Orders!I$1,Products!$A$1:$F$1,0),0)</f>
        <v>10867.659217073329</v>
      </c>
      <c r="J4968" s="2">
        <f>VLOOKUP($E4968,
Products!$A$1:$F$201,MATCH(Orders!J$1,Products!$A$1:$F$1,0),0)</f>
        <v>8421.8829552397037</v>
      </c>
    </row>
    <row r="4969" spans="1:10">
      <c r="A4969">
        <v>4968</v>
      </c>
      <c r="B4969" s="4">
        <v>45321</v>
      </c>
      <c r="C4969" s="10">
        <f>DATE(YEAR(orders[[#This Row],[order_date]]), MONTH(orders[[#This Row],[order_date]]), 1)</f>
        <v>45292</v>
      </c>
      <c r="D4969" t="s">
        <v>1597</v>
      </c>
      <c r="E4969" t="s">
        <v>561</v>
      </c>
      <c r="F4969" t="str">
        <f>VLOOKUP(orders[[#This Row],[product_id]],Products!A:C,3,0)</f>
        <v>Appliances</v>
      </c>
      <c r="G4969">
        <v>2</v>
      </c>
      <c r="H4969" s="6">
        <v>0.10561076573377895</v>
      </c>
      <c r="I4969" s="2">
        <f>VLOOKUP($E4969,
Products!$A$1:$F$201,MATCH(Orders!I$1,Products!$A$1:$F$1,0),0)</f>
        <v>23155.073093252329</v>
      </c>
      <c r="J4969" s="2">
        <f>VLOOKUP($E4969,
Products!$A$1:$F$201,MATCH(Orders!J$1,Products!$A$1:$F$1,0),0)</f>
        <v>17849.867849807979</v>
      </c>
    </row>
    <row r="4970" spans="1:10">
      <c r="A4970">
        <v>4969</v>
      </c>
      <c r="B4970" s="4">
        <v>45640</v>
      </c>
      <c r="C4970" s="10">
        <f>DATE(YEAR(orders[[#This Row],[order_date]]), MONTH(orders[[#This Row],[order_date]]), 1)</f>
        <v>45627</v>
      </c>
      <c r="D4970" t="s">
        <v>2830</v>
      </c>
      <c r="E4970" t="s">
        <v>623</v>
      </c>
      <c r="F4970" t="str">
        <f>VLOOKUP(orders[[#This Row],[product_id]],Products!A:C,3,0)</f>
        <v>Electronics</v>
      </c>
      <c r="G4970">
        <v>1</v>
      </c>
      <c r="H4970" s="6">
        <v>0.23787135331435133</v>
      </c>
      <c r="I4970" s="2">
        <f>VLOOKUP($E4970,
Products!$A$1:$F$201,MATCH(Orders!I$1,Products!$A$1:$F$1,0),0)</f>
        <v>27422.76406600175</v>
      </c>
      <c r="J4970" s="2">
        <f>VLOOKUP($E4970,
Products!$A$1:$F$201,MATCH(Orders!J$1,Products!$A$1:$F$1,0),0)</f>
        <v>18707.390708641691</v>
      </c>
    </row>
    <row r="4971" spans="1:10">
      <c r="A4971">
        <v>4970</v>
      </c>
      <c r="B4971" s="4">
        <v>45986</v>
      </c>
      <c r="C4971" s="10">
        <f>DATE(YEAR(orders[[#This Row],[order_date]]), MONTH(orders[[#This Row],[order_date]]), 1)</f>
        <v>45962</v>
      </c>
      <c r="D4971" t="s">
        <v>2279</v>
      </c>
      <c r="E4971" t="s">
        <v>624</v>
      </c>
      <c r="F4971" t="str">
        <f>VLOOKUP(orders[[#This Row],[product_id]],Products!A:C,3,0)</f>
        <v>Appliances</v>
      </c>
      <c r="G4971">
        <v>1</v>
      </c>
      <c r="H4971" s="6">
        <v>5.2283522768836466E-2</v>
      </c>
      <c r="I4971" s="2">
        <f>VLOOKUP($E4971,
Products!$A$1:$F$201,MATCH(Orders!I$1,Products!$A$1:$F$1,0),0)</f>
        <v>2102.383201797521</v>
      </c>
      <c r="J4971" s="2">
        <f>VLOOKUP($E4971,
Products!$A$1:$F$201,MATCH(Orders!J$1,Products!$A$1:$F$1,0),0)</f>
        <v>1599.330443274388</v>
      </c>
    </row>
    <row r="4972" spans="1:10">
      <c r="A4972">
        <v>4971</v>
      </c>
      <c r="B4972" s="4">
        <v>45149</v>
      </c>
      <c r="C4972" s="10">
        <f>DATE(YEAR(orders[[#This Row],[order_date]]), MONTH(orders[[#This Row],[order_date]]), 1)</f>
        <v>45139</v>
      </c>
      <c r="D4972" t="s">
        <v>1412</v>
      </c>
      <c r="E4972" t="s">
        <v>543</v>
      </c>
      <c r="F4972" t="str">
        <f>VLOOKUP(orders[[#This Row],[product_id]],Products!A:C,3,0)</f>
        <v>Appliances</v>
      </c>
      <c r="G4972">
        <v>1</v>
      </c>
      <c r="H4972" s="6">
        <v>0.1455678136819438</v>
      </c>
      <c r="I4972" s="2">
        <f>VLOOKUP($E4972,
Products!$A$1:$F$201,MATCH(Orders!I$1,Products!$A$1:$F$1,0),0)</f>
        <v>2300.989425669633</v>
      </c>
      <c r="J4972" s="2">
        <f>VLOOKUP($E4972,
Products!$A$1:$F$201,MATCH(Orders!J$1,Products!$A$1:$F$1,0),0)</f>
        <v>1726.390958088811</v>
      </c>
    </row>
    <row r="4973" spans="1:10">
      <c r="A4973">
        <v>4972</v>
      </c>
      <c r="B4973" s="4">
        <v>45790</v>
      </c>
      <c r="C4973" s="10">
        <f>DATE(YEAR(orders[[#This Row],[order_date]]), MONTH(orders[[#This Row],[order_date]]), 1)</f>
        <v>45778</v>
      </c>
      <c r="D4973" t="s">
        <v>2705</v>
      </c>
      <c r="E4973" t="s">
        <v>690</v>
      </c>
      <c r="F4973" t="str">
        <f>VLOOKUP(orders[[#This Row],[product_id]],Products!A:C,3,0)</f>
        <v>Electronics</v>
      </c>
      <c r="G4973">
        <v>3</v>
      </c>
      <c r="H4973" s="6">
        <v>0.16440667504479647</v>
      </c>
      <c r="I4973" s="2">
        <f>VLOOKUP($E4973,
Products!$A$1:$F$201,MATCH(Orders!I$1,Products!$A$1:$F$1,0),0)</f>
        <v>2338.2059552139431</v>
      </c>
      <c r="J4973" s="2">
        <f>VLOOKUP($E4973,
Products!$A$1:$F$201,MATCH(Orders!J$1,Products!$A$1:$F$1,0),0)</f>
        <v>1708.028418793489</v>
      </c>
    </row>
    <row r="4974" spans="1:10">
      <c r="A4974">
        <v>4973</v>
      </c>
      <c r="B4974" s="4">
        <v>45456</v>
      </c>
      <c r="C4974" s="10">
        <f>DATE(YEAR(orders[[#This Row],[order_date]]), MONTH(orders[[#This Row],[order_date]]), 1)</f>
        <v>45444</v>
      </c>
      <c r="D4974" t="s">
        <v>1771</v>
      </c>
      <c r="E4974" t="s">
        <v>607</v>
      </c>
      <c r="F4974" t="str">
        <f>VLOOKUP(orders[[#This Row],[product_id]],Products!A:C,3,0)</f>
        <v>Appliances</v>
      </c>
      <c r="G4974">
        <v>1</v>
      </c>
      <c r="H4974" s="6">
        <v>8.0746758911939623E-2</v>
      </c>
      <c r="I4974" s="2">
        <f>VLOOKUP($E4974,
Products!$A$1:$F$201,MATCH(Orders!I$1,Products!$A$1:$F$1,0),0)</f>
        <v>6264.400042999192</v>
      </c>
      <c r="J4974" s="2">
        <f>VLOOKUP($E4974,
Products!$A$1:$F$201,MATCH(Orders!J$1,Products!$A$1:$F$1,0),0)</f>
        <v>4980.3849171743304</v>
      </c>
    </row>
    <row r="4975" spans="1:10">
      <c r="A4975">
        <v>4974</v>
      </c>
      <c r="B4975" s="4">
        <v>45183</v>
      </c>
      <c r="C4975" s="10">
        <f>DATE(YEAR(orders[[#This Row],[order_date]]), MONTH(orders[[#This Row],[order_date]]), 1)</f>
        <v>45170</v>
      </c>
      <c r="D4975" t="s">
        <v>4232</v>
      </c>
      <c r="E4975" t="s">
        <v>556</v>
      </c>
      <c r="F4975" t="str">
        <f>VLOOKUP(orders[[#This Row],[product_id]],Products!A:C,3,0)</f>
        <v>Appliances</v>
      </c>
      <c r="G4975">
        <v>2</v>
      </c>
      <c r="H4975" s="6">
        <v>7.9829797164178526E-2</v>
      </c>
      <c r="I4975" s="2">
        <f>VLOOKUP($E4975,
Products!$A$1:$F$201,MATCH(Orders!I$1,Products!$A$1:$F$1,0),0)</f>
        <v>27054.121101651981</v>
      </c>
      <c r="J4975" s="2">
        <f>VLOOKUP($E4975,
Products!$A$1:$F$201,MATCH(Orders!J$1,Products!$A$1:$F$1,0),0)</f>
        <v>19388.930988794411</v>
      </c>
    </row>
    <row r="4976" spans="1:10">
      <c r="A4976">
        <v>4975</v>
      </c>
      <c r="B4976" s="4">
        <v>45580</v>
      </c>
      <c r="C4976" s="10">
        <f>DATE(YEAR(orders[[#This Row],[order_date]]), MONTH(orders[[#This Row],[order_date]]), 1)</f>
        <v>45566</v>
      </c>
      <c r="D4976" t="s">
        <v>1911</v>
      </c>
      <c r="E4976" t="s">
        <v>674</v>
      </c>
      <c r="F4976" t="str">
        <f>VLOOKUP(orders[[#This Row],[product_id]],Products!A:C,3,0)</f>
        <v>Appliances</v>
      </c>
      <c r="G4976">
        <v>1</v>
      </c>
      <c r="H4976" s="6">
        <v>0.12331202030104683</v>
      </c>
      <c r="I4976" s="2">
        <f>VLOOKUP($E4976,
Products!$A$1:$F$201,MATCH(Orders!I$1,Products!$A$1:$F$1,0),0)</f>
        <v>6324.5253633508046</v>
      </c>
      <c r="J4976" s="2">
        <f>VLOOKUP($E4976,
Products!$A$1:$F$201,MATCH(Orders!J$1,Products!$A$1:$F$1,0),0)</f>
        <v>4493.055585088201</v>
      </c>
    </row>
    <row r="4977" spans="1:10">
      <c r="A4977">
        <v>4976</v>
      </c>
      <c r="B4977" s="4">
        <v>45517</v>
      </c>
      <c r="C4977" s="10">
        <f>DATE(YEAR(orders[[#This Row],[order_date]]), MONTH(orders[[#This Row],[order_date]]), 1)</f>
        <v>45505</v>
      </c>
      <c r="D4977" t="s">
        <v>1462</v>
      </c>
      <c r="E4977" t="s">
        <v>632</v>
      </c>
      <c r="F4977" t="str">
        <f>VLOOKUP(orders[[#This Row],[product_id]],Products!A:C,3,0)</f>
        <v>Electronics</v>
      </c>
      <c r="G4977">
        <v>1</v>
      </c>
      <c r="H4977" s="6">
        <v>0.16744172247072817</v>
      </c>
      <c r="I4977" s="2">
        <f>VLOOKUP($E4977,
Products!$A$1:$F$201,MATCH(Orders!I$1,Products!$A$1:$F$1,0),0)</f>
        <v>23049.571773693999</v>
      </c>
      <c r="J4977" s="2">
        <f>VLOOKUP($E4977,
Products!$A$1:$F$201,MATCH(Orders!J$1,Products!$A$1:$F$1,0),0)</f>
        <v>15791.461375569639</v>
      </c>
    </row>
    <row r="4978" spans="1:10">
      <c r="A4978">
        <v>4977</v>
      </c>
      <c r="B4978" s="4">
        <v>45370</v>
      </c>
      <c r="C4978" s="10">
        <f>DATE(YEAR(orders[[#This Row],[order_date]]), MONTH(orders[[#This Row],[order_date]]), 1)</f>
        <v>45352</v>
      </c>
      <c r="D4978" t="s">
        <v>1924</v>
      </c>
      <c r="E4978" t="s">
        <v>608</v>
      </c>
      <c r="F4978" t="str">
        <f>VLOOKUP(orders[[#This Row],[product_id]],Products!A:C,3,0)</f>
        <v>Electronics</v>
      </c>
      <c r="G4978">
        <v>1</v>
      </c>
      <c r="H4978" s="6">
        <v>0.13896832578635238</v>
      </c>
      <c r="I4978" s="2">
        <f>VLOOKUP($E4978,
Products!$A$1:$F$201,MATCH(Orders!I$1,Products!$A$1:$F$1,0),0)</f>
        <v>32509.710212279751</v>
      </c>
      <c r="J4978" s="2">
        <f>VLOOKUP($E4978,
Products!$A$1:$F$201,MATCH(Orders!J$1,Products!$A$1:$F$1,0),0)</f>
        <v>23699.228985408761</v>
      </c>
    </row>
    <row r="4979" spans="1:10">
      <c r="A4979">
        <v>4978</v>
      </c>
      <c r="B4979" s="4">
        <v>45344</v>
      </c>
      <c r="C4979" s="10">
        <f>DATE(YEAR(orders[[#This Row],[order_date]]), MONTH(orders[[#This Row],[order_date]]), 1)</f>
        <v>45323</v>
      </c>
      <c r="D4979" t="s">
        <v>3343</v>
      </c>
      <c r="E4979" t="s">
        <v>703</v>
      </c>
      <c r="F4979" t="str">
        <f>VLOOKUP(orders[[#This Row],[product_id]],Products!A:C,3,0)</f>
        <v>Appliances</v>
      </c>
      <c r="G4979">
        <v>1</v>
      </c>
      <c r="H4979" s="6">
        <v>6.4971010375666383E-2</v>
      </c>
      <c r="I4979" s="2">
        <f>VLOOKUP($E4979,
Products!$A$1:$F$201,MATCH(Orders!I$1,Products!$A$1:$F$1,0),0)</f>
        <v>23763.82929975582</v>
      </c>
      <c r="J4979" s="2">
        <f>VLOOKUP($E4979,
Products!$A$1:$F$201,MATCH(Orders!J$1,Products!$A$1:$F$1,0),0)</f>
        <v>17833.36818447417</v>
      </c>
    </row>
    <row r="4980" spans="1:10">
      <c r="A4980">
        <v>4979</v>
      </c>
      <c r="B4980" s="4">
        <v>45500</v>
      </c>
      <c r="C4980" s="10">
        <f>DATE(YEAR(orders[[#This Row],[order_date]]), MONTH(orders[[#This Row],[order_date]]), 1)</f>
        <v>45474</v>
      </c>
      <c r="D4980" t="s">
        <v>2561</v>
      </c>
      <c r="E4980" t="s">
        <v>685</v>
      </c>
      <c r="F4980" t="str">
        <f>VLOOKUP(orders[[#This Row],[product_id]],Products!A:C,3,0)</f>
        <v>Electronics</v>
      </c>
      <c r="G4980">
        <v>2</v>
      </c>
      <c r="H4980" s="6">
        <v>0.18170332637339734</v>
      </c>
      <c r="I4980" s="2">
        <f>VLOOKUP($E4980,
Products!$A$1:$F$201,MATCH(Orders!I$1,Products!$A$1:$F$1,0),0)</f>
        <v>30011.61348468516</v>
      </c>
      <c r="J4980" s="2">
        <f>VLOOKUP($E4980,
Products!$A$1:$F$201,MATCH(Orders!J$1,Products!$A$1:$F$1,0),0)</f>
        <v>20796.213094008199</v>
      </c>
    </row>
    <row r="4981" spans="1:10">
      <c r="A4981">
        <v>4980</v>
      </c>
      <c r="B4981" s="4">
        <v>45055</v>
      </c>
      <c r="C4981" s="10">
        <f>DATE(YEAR(orders[[#This Row],[order_date]]), MONTH(orders[[#This Row],[order_date]]), 1)</f>
        <v>45047</v>
      </c>
      <c r="D4981" t="s">
        <v>2705</v>
      </c>
      <c r="E4981" t="s">
        <v>634</v>
      </c>
      <c r="F4981" t="str">
        <f>VLOOKUP(orders[[#This Row],[product_id]],Products!A:C,3,0)</f>
        <v>Appliances</v>
      </c>
      <c r="G4981">
        <v>1</v>
      </c>
      <c r="H4981" s="6">
        <v>0.12041021862684601</v>
      </c>
      <c r="I4981" s="2">
        <f>VLOOKUP($E4981,
Products!$A$1:$F$201,MATCH(Orders!I$1,Products!$A$1:$F$1,0),0)</f>
        <v>25631.29637331214</v>
      </c>
      <c r="J4981" s="2">
        <f>VLOOKUP($E4981,
Products!$A$1:$F$201,MATCH(Orders!J$1,Products!$A$1:$F$1,0),0)</f>
        <v>17692.643397044121</v>
      </c>
    </row>
    <row r="4982" spans="1:10">
      <c r="A4982">
        <v>4981</v>
      </c>
      <c r="B4982" s="4">
        <v>45937</v>
      </c>
      <c r="C4982" s="10">
        <f>DATE(YEAR(orders[[#This Row],[order_date]]), MONTH(orders[[#This Row],[order_date]]), 1)</f>
        <v>45931</v>
      </c>
      <c r="D4982" t="s">
        <v>3141</v>
      </c>
      <c r="E4982" t="s">
        <v>590</v>
      </c>
      <c r="F4982" t="str">
        <f>VLOOKUP(orders[[#This Row],[product_id]],Products!A:C,3,0)</f>
        <v>Appliances</v>
      </c>
      <c r="G4982">
        <v>2</v>
      </c>
      <c r="H4982" s="6">
        <v>0.14292273956709536</v>
      </c>
      <c r="I4982" s="2">
        <f>VLOOKUP($E4982,
Products!$A$1:$F$201,MATCH(Orders!I$1,Products!$A$1:$F$1,0),0)</f>
        <v>2035.9251500591261</v>
      </c>
      <c r="J4982" s="2">
        <f>VLOOKUP($E4982,
Products!$A$1:$F$201,MATCH(Orders!J$1,Products!$A$1:$F$1,0),0)</f>
        <v>1473.8412378673991</v>
      </c>
    </row>
    <row r="4983" spans="1:10">
      <c r="A4983">
        <v>4982</v>
      </c>
      <c r="B4983" s="4">
        <v>45267</v>
      </c>
      <c r="C4983" s="10">
        <f>DATE(YEAR(orders[[#This Row],[order_date]]), MONTH(orders[[#This Row],[order_date]]), 1)</f>
        <v>45261</v>
      </c>
      <c r="D4983" t="s">
        <v>3680</v>
      </c>
      <c r="E4983" t="s">
        <v>608</v>
      </c>
      <c r="F4983" t="str">
        <f>VLOOKUP(orders[[#This Row],[product_id]],Products!A:C,3,0)</f>
        <v>Electronics</v>
      </c>
      <c r="G4983">
        <v>1</v>
      </c>
      <c r="H4983" s="6">
        <v>0.11717299155011061</v>
      </c>
      <c r="I4983" s="2">
        <f>VLOOKUP($E4983,
Products!$A$1:$F$201,MATCH(Orders!I$1,Products!$A$1:$F$1,0),0)</f>
        <v>32509.710212279751</v>
      </c>
      <c r="J4983" s="2">
        <f>VLOOKUP($E4983,
Products!$A$1:$F$201,MATCH(Orders!J$1,Products!$A$1:$F$1,0),0)</f>
        <v>23699.228985408761</v>
      </c>
    </row>
    <row r="4984" spans="1:10">
      <c r="A4984">
        <v>4983</v>
      </c>
      <c r="B4984" s="4">
        <v>45736</v>
      </c>
      <c r="C4984" s="10">
        <f>DATE(YEAR(orders[[#This Row],[order_date]]), MONTH(orders[[#This Row],[order_date]]), 1)</f>
        <v>45717</v>
      </c>
      <c r="D4984" t="s">
        <v>3390</v>
      </c>
      <c r="E4984" t="s">
        <v>523</v>
      </c>
      <c r="F4984" t="str">
        <f>VLOOKUP(orders[[#This Row],[product_id]],Products!A:C,3,0)</f>
        <v>Electronics</v>
      </c>
      <c r="G4984">
        <v>1</v>
      </c>
      <c r="H4984" s="6">
        <v>0.13207324718244826</v>
      </c>
      <c r="I4984" s="2">
        <f>VLOOKUP($E4984,
Products!$A$1:$F$201,MATCH(Orders!I$1,Products!$A$1:$F$1,0),0)</f>
        <v>27240.414518089601</v>
      </c>
      <c r="J4984" s="2">
        <f>VLOOKUP($E4984,
Products!$A$1:$F$201,MATCH(Orders!J$1,Products!$A$1:$F$1,0),0)</f>
        <v>21217.524617692769</v>
      </c>
    </row>
    <row r="4985" spans="1:10">
      <c r="A4985">
        <v>4984</v>
      </c>
      <c r="B4985" s="4">
        <v>45918</v>
      </c>
      <c r="C4985" s="10">
        <f>DATE(YEAR(orders[[#This Row],[order_date]]), MONTH(orders[[#This Row],[order_date]]), 1)</f>
        <v>45901</v>
      </c>
      <c r="D4985" t="s">
        <v>2894</v>
      </c>
      <c r="E4985" t="s">
        <v>532</v>
      </c>
      <c r="F4985" t="str">
        <f>VLOOKUP(orders[[#This Row],[product_id]],Products!A:C,3,0)</f>
        <v>Electronics</v>
      </c>
      <c r="G4985">
        <v>2</v>
      </c>
      <c r="H4985" s="6">
        <v>0.20701938610994797</v>
      </c>
      <c r="I4985" s="2">
        <f>VLOOKUP($E4985,
Products!$A$1:$F$201,MATCH(Orders!I$1,Products!$A$1:$F$1,0),0)</f>
        <v>2668.0593077725212</v>
      </c>
      <c r="J4985" s="2">
        <f>VLOOKUP($E4985,
Products!$A$1:$F$201,MATCH(Orders!J$1,Products!$A$1:$F$1,0),0)</f>
        <v>1923.7114222321791</v>
      </c>
    </row>
    <row r="4986" spans="1:10">
      <c r="A4986">
        <v>4985</v>
      </c>
      <c r="B4986" s="4">
        <v>45026</v>
      </c>
      <c r="C4986" s="10">
        <f>DATE(YEAR(orders[[#This Row],[order_date]]), MONTH(orders[[#This Row],[order_date]]), 1)</f>
        <v>45017</v>
      </c>
      <c r="D4986" t="s">
        <v>3804</v>
      </c>
      <c r="E4986" t="s">
        <v>597</v>
      </c>
      <c r="F4986" t="str">
        <f>VLOOKUP(orders[[#This Row],[product_id]],Products!A:C,3,0)</f>
        <v>Appliances</v>
      </c>
      <c r="G4986">
        <v>3</v>
      </c>
      <c r="H4986" s="6">
        <v>0.1077356762783297</v>
      </c>
      <c r="I4986" s="2">
        <f>VLOOKUP($E4986,
Products!$A$1:$F$201,MATCH(Orders!I$1,Products!$A$1:$F$1,0),0)</f>
        <v>22545.827750919081</v>
      </c>
      <c r="J4986" s="2">
        <f>VLOOKUP($E4986,
Products!$A$1:$F$201,MATCH(Orders!J$1,Products!$A$1:$F$1,0),0)</f>
        <v>15091.172935360129</v>
      </c>
    </row>
    <row r="4987" spans="1:10">
      <c r="A4987">
        <v>4986</v>
      </c>
      <c r="B4987" s="4">
        <v>44965</v>
      </c>
      <c r="C4987" s="10">
        <f>DATE(YEAR(orders[[#This Row],[order_date]]), MONTH(orders[[#This Row],[order_date]]), 1)</f>
        <v>44958</v>
      </c>
      <c r="D4987" t="s">
        <v>4092</v>
      </c>
      <c r="E4987" t="s">
        <v>577</v>
      </c>
      <c r="F4987" t="str">
        <f>VLOOKUP(orders[[#This Row],[product_id]],Products!A:C,3,0)</f>
        <v>Appliances</v>
      </c>
      <c r="G4987">
        <v>2</v>
      </c>
      <c r="H4987" s="6">
        <v>0.1127973689457251</v>
      </c>
      <c r="I4987" s="2">
        <f>VLOOKUP($E4987,
Products!$A$1:$F$201,MATCH(Orders!I$1,Products!$A$1:$F$1,0),0)</f>
        <v>24178.046221204509</v>
      </c>
      <c r="J4987" s="2">
        <f>VLOOKUP($E4987,
Products!$A$1:$F$201,MATCH(Orders!J$1,Products!$A$1:$F$1,0),0)</f>
        <v>17784.08636999697</v>
      </c>
    </row>
    <row r="4988" spans="1:10">
      <c r="A4988">
        <v>4987</v>
      </c>
      <c r="B4988" s="4">
        <v>45189</v>
      </c>
      <c r="C4988" s="10">
        <f>DATE(YEAR(orders[[#This Row],[order_date]]), MONTH(orders[[#This Row],[order_date]]), 1)</f>
        <v>45170</v>
      </c>
      <c r="D4988" t="s">
        <v>2050</v>
      </c>
      <c r="E4988" t="s">
        <v>600</v>
      </c>
      <c r="F4988" t="str">
        <f>VLOOKUP(orders[[#This Row],[product_id]],Products!A:C,3,0)</f>
        <v>Electronics</v>
      </c>
      <c r="G4988">
        <v>2</v>
      </c>
      <c r="H4988" s="6">
        <v>0.22541744900881658</v>
      </c>
      <c r="I4988" s="2">
        <f>VLOOKUP($E4988,
Products!$A$1:$F$201,MATCH(Orders!I$1,Products!$A$1:$F$1,0),0)</f>
        <v>2556.7009232610858</v>
      </c>
      <c r="J4988" s="2">
        <f>VLOOKUP($E4988,
Products!$A$1:$F$201,MATCH(Orders!J$1,Products!$A$1:$F$1,0),0)</f>
        <v>2002.3128715328869</v>
      </c>
    </row>
    <row r="4989" spans="1:10">
      <c r="A4989">
        <v>4988</v>
      </c>
      <c r="B4989" s="4">
        <v>45076</v>
      </c>
      <c r="C4989" s="10">
        <f>DATE(YEAR(orders[[#This Row],[order_date]]), MONTH(orders[[#This Row],[order_date]]), 1)</f>
        <v>45047</v>
      </c>
      <c r="D4989" t="s">
        <v>1153</v>
      </c>
      <c r="E4989" t="s">
        <v>581</v>
      </c>
      <c r="F4989" t="str">
        <f>VLOOKUP(orders[[#This Row],[product_id]],Products!A:C,3,0)</f>
        <v>Appliances</v>
      </c>
      <c r="G4989">
        <v>3</v>
      </c>
      <c r="H4989" s="6">
        <v>8.8902233573457612E-2</v>
      </c>
      <c r="I4989" s="2">
        <f>VLOOKUP($E4989,
Products!$A$1:$F$201,MATCH(Orders!I$1,Products!$A$1:$F$1,0),0)</f>
        <v>6177.7225527132859</v>
      </c>
      <c r="J4989" s="2">
        <f>VLOOKUP($E4989,
Products!$A$1:$F$201,MATCH(Orders!J$1,Products!$A$1:$F$1,0),0)</f>
        <v>4208.1013641193986</v>
      </c>
    </row>
    <row r="4990" spans="1:10">
      <c r="A4990">
        <v>4989</v>
      </c>
      <c r="B4990" s="4">
        <v>45616</v>
      </c>
      <c r="C4990" s="10">
        <f>DATE(YEAR(orders[[#This Row],[order_date]]), MONTH(orders[[#This Row],[order_date]]), 1)</f>
        <v>45597</v>
      </c>
      <c r="D4990" t="s">
        <v>2522</v>
      </c>
      <c r="E4990" t="s">
        <v>675</v>
      </c>
      <c r="F4990" t="str">
        <f>VLOOKUP(orders[[#This Row],[product_id]],Products!A:C,3,0)</f>
        <v>Appliances</v>
      </c>
      <c r="G4990">
        <v>1</v>
      </c>
      <c r="H4990" s="6">
        <v>0.13797814865039937</v>
      </c>
      <c r="I4990" s="2">
        <f>VLOOKUP($E4990,
Products!$A$1:$F$201,MATCH(Orders!I$1,Products!$A$1:$F$1,0),0)</f>
        <v>23552.642442203069</v>
      </c>
      <c r="J4990" s="2">
        <f>VLOOKUP($E4990,
Products!$A$1:$F$201,MATCH(Orders!J$1,Products!$A$1:$F$1,0),0)</f>
        <v>17389.42325132497</v>
      </c>
    </row>
    <row r="4991" spans="1:10">
      <c r="A4991">
        <v>4990</v>
      </c>
      <c r="B4991" s="4">
        <v>45739</v>
      </c>
      <c r="C4991" s="10">
        <f>DATE(YEAR(orders[[#This Row],[order_date]]), MONTH(orders[[#This Row],[order_date]]), 1)</f>
        <v>45717</v>
      </c>
      <c r="D4991" t="s">
        <v>3046</v>
      </c>
      <c r="E4991" t="s">
        <v>511</v>
      </c>
      <c r="F4991" t="str">
        <f>VLOOKUP(orders[[#This Row],[product_id]],Products!A:C,3,0)</f>
        <v>Appliances</v>
      </c>
      <c r="G4991">
        <v>2</v>
      </c>
      <c r="H4991" s="6">
        <v>0.13019148674013939</v>
      </c>
      <c r="I4991" s="2">
        <f>VLOOKUP($E4991,
Products!$A$1:$F$201,MATCH(Orders!I$1,Products!$A$1:$F$1,0),0)</f>
        <v>6005.1161529516376</v>
      </c>
      <c r="J4991" s="2">
        <f>VLOOKUP($E4991,
Products!$A$1:$F$201,MATCH(Orders!J$1,Products!$A$1:$F$1,0),0)</f>
        <v>4036.1471846213158</v>
      </c>
    </row>
    <row r="4992" spans="1:10">
      <c r="A4992">
        <v>4991</v>
      </c>
      <c r="B4992" s="4">
        <v>45145</v>
      </c>
      <c r="C4992" s="10">
        <f>DATE(YEAR(orders[[#This Row],[order_date]]), MONTH(orders[[#This Row],[order_date]]), 1)</f>
        <v>45139</v>
      </c>
      <c r="D4992" t="s">
        <v>2483</v>
      </c>
      <c r="E4992" t="s">
        <v>595</v>
      </c>
      <c r="F4992" t="str">
        <f>VLOOKUP(orders[[#This Row],[product_id]],Products!A:C,3,0)</f>
        <v>Electronics</v>
      </c>
      <c r="G4992">
        <v>2</v>
      </c>
      <c r="H4992" s="6">
        <v>0.22719935661684121</v>
      </c>
      <c r="I4992" s="2">
        <f>VLOOKUP($E4992,
Products!$A$1:$F$201,MATCH(Orders!I$1,Products!$A$1:$F$1,0),0)</f>
        <v>2368.316565735005</v>
      </c>
      <c r="J4992" s="2">
        <f>VLOOKUP($E4992,
Products!$A$1:$F$201,MATCH(Orders!J$1,Products!$A$1:$F$1,0),0)</f>
        <v>1668.7588573553539</v>
      </c>
    </row>
    <row r="4993" spans="1:10">
      <c r="A4993">
        <v>4992</v>
      </c>
      <c r="B4993" s="4">
        <v>45832</v>
      </c>
      <c r="C4993" s="10">
        <f>DATE(YEAR(orders[[#This Row],[order_date]]), MONTH(orders[[#This Row],[order_date]]), 1)</f>
        <v>45809</v>
      </c>
      <c r="D4993" t="s">
        <v>4013</v>
      </c>
      <c r="E4993" t="s">
        <v>585</v>
      </c>
      <c r="F4993" t="str">
        <f>VLOOKUP(orders[[#This Row],[product_id]],Products!A:C,3,0)</f>
        <v>Appliances</v>
      </c>
      <c r="G4993">
        <v>3</v>
      </c>
      <c r="H4993" s="6">
        <v>9.126929041138819E-2</v>
      </c>
      <c r="I4993" s="2">
        <f>VLOOKUP($E4993,
Products!$A$1:$F$201,MATCH(Orders!I$1,Products!$A$1:$F$1,0),0)</f>
        <v>24049.2355837664</v>
      </c>
      <c r="J4993" s="2">
        <f>VLOOKUP($E4993,
Products!$A$1:$F$201,MATCH(Orders!J$1,Products!$A$1:$F$1,0),0)</f>
        <v>19053.338129326308</v>
      </c>
    </row>
    <row r="4994" spans="1:10">
      <c r="A4994">
        <v>4993</v>
      </c>
      <c r="B4994" s="4">
        <v>45170</v>
      </c>
      <c r="C4994" s="10">
        <f>DATE(YEAR(orders[[#This Row],[order_date]]), MONTH(orders[[#This Row],[order_date]]), 1)</f>
        <v>45170</v>
      </c>
      <c r="D4994" t="s">
        <v>3468</v>
      </c>
      <c r="E4994" t="s">
        <v>588</v>
      </c>
      <c r="F4994" t="str">
        <f>VLOOKUP(orders[[#This Row],[product_id]],Products!A:C,3,0)</f>
        <v>Electronics</v>
      </c>
      <c r="G4994">
        <v>2</v>
      </c>
      <c r="H4994" s="6">
        <v>0.20185933393249597</v>
      </c>
      <c r="I4994" s="2">
        <f>VLOOKUP($E4994,
Products!$A$1:$F$201,MATCH(Orders!I$1,Products!$A$1:$F$1,0),0)</f>
        <v>32539.342481911372</v>
      </c>
      <c r="J4994" s="2">
        <f>VLOOKUP($E4994,
Products!$A$1:$F$201,MATCH(Orders!J$1,Products!$A$1:$F$1,0),0)</f>
        <v>21531.252982830021</v>
      </c>
    </row>
    <row r="4995" spans="1:10">
      <c r="A4995">
        <v>4994</v>
      </c>
      <c r="B4995" s="4">
        <v>45812</v>
      </c>
      <c r="C4995" s="10">
        <f>DATE(YEAR(orders[[#This Row],[order_date]]), MONTH(orders[[#This Row],[order_date]]), 1)</f>
        <v>45809</v>
      </c>
      <c r="D4995" t="s">
        <v>3210</v>
      </c>
      <c r="E4995" t="s">
        <v>587</v>
      </c>
      <c r="F4995" t="str">
        <f>VLOOKUP(orders[[#This Row],[product_id]],Products!A:C,3,0)</f>
        <v>Electronics</v>
      </c>
      <c r="G4995">
        <v>3</v>
      </c>
      <c r="H4995" s="6">
        <v>0.21241354022312012</v>
      </c>
      <c r="I4995" s="2">
        <f>VLOOKUP($E4995,
Products!$A$1:$F$201,MATCH(Orders!I$1,Products!$A$1:$F$1,0),0)</f>
        <v>16527.367619686949</v>
      </c>
      <c r="J4995" s="2">
        <f>VLOOKUP($E4995,
Products!$A$1:$F$201,MATCH(Orders!J$1,Products!$A$1:$F$1,0),0)</f>
        <v>12533.62883070202</v>
      </c>
    </row>
    <row r="4996" spans="1:10">
      <c r="A4996">
        <v>4995</v>
      </c>
      <c r="B4996" s="4">
        <v>45513</v>
      </c>
      <c r="C4996" s="10">
        <f>DATE(YEAR(orders[[#This Row],[order_date]]), MONTH(orders[[#This Row],[order_date]]), 1)</f>
        <v>45505</v>
      </c>
      <c r="D4996" t="s">
        <v>3645</v>
      </c>
      <c r="E4996" t="s">
        <v>657</v>
      </c>
      <c r="F4996" t="str">
        <f>VLOOKUP(orders[[#This Row],[product_id]],Products!A:C,3,0)</f>
        <v>Appliances</v>
      </c>
      <c r="G4996">
        <v>2</v>
      </c>
      <c r="H4996" s="6">
        <v>0.12834242783361199</v>
      </c>
      <c r="I4996" s="2">
        <f>VLOOKUP($E4996,
Products!$A$1:$F$201,MATCH(Orders!I$1,Products!$A$1:$F$1,0),0)</f>
        <v>6275.8669412443169</v>
      </c>
      <c r="J4996" s="2">
        <f>VLOOKUP($E4996,
Products!$A$1:$F$201,MATCH(Orders!J$1,Products!$A$1:$F$1,0),0)</f>
        <v>4742.5097602697688</v>
      </c>
    </row>
    <row r="4997" spans="1:10">
      <c r="A4997">
        <v>4996</v>
      </c>
      <c r="B4997" s="4">
        <v>45444</v>
      </c>
      <c r="C4997" s="10">
        <f>DATE(YEAR(orders[[#This Row],[order_date]]), MONTH(orders[[#This Row],[order_date]]), 1)</f>
        <v>45444</v>
      </c>
      <c r="D4997" t="s">
        <v>1544</v>
      </c>
      <c r="E4997" t="s">
        <v>550</v>
      </c>
      <c r="F4997" t="str">
        <f>VLOOKUP(orders[[#This Row],[product_id]],Products!A:C,3,0)</f>
        <v>Electronics</v>
      </c>
      <c r="G4997">
        <v>2</v>
      </c>
      <c r="H4997" s="6">
        <v>0.12537401690507588</v>
      </c>
      <c r="I4997" s="2">
        <f>VLOOKUP($E4997,
Products!$A$1:$F$201,MATCH(Orders!I$1,Products!$A$1:$F$1,0),0)</f>
        <v>21928.70634496431</v>
      </c>
      <c r="J4997" s="2">
        <f>VLOOKUP($E4997,
Products!$A$1:$F$201,MATCH(Orders!J$1,Products!$A$1:$F$1,0),0)</f>
        <v>17227.037321653719</v>
      </c>
    </row>
    <row r="4998" spans="1:10">
      <c r="A4998">
        <v>4997</v>
      </c>
      <c r="B4998" s="4">
        <v>45971</v>
      </c>
      <c r="C4998" s="10">
        <f>DATE(YEAR(orders[[#This Row],[order_date]]), MONTH(orders[[#This Row],[order_date]]), 1)</f>
        <v>45962</v>
      </c>
      <c r="D4998" t="s">
        <v>3407</v>
      </c>
      <c r="E4998" t="s">
        <v>576</v>
      </c>
      <c r="F4998" t="str">
        <f>VLOOKUP(orders[[#This Row],[product_id]],Products!A:C,3,0)</f>
        <v>Electronics</v>
      </c>
      <c r="G4998">
        <v>2</v>
      </c>
      <c r="H4998" s="6">
        <v>0.1450368410513673</v>
      </c>
      <c r="I4998" s="2">
        <f>VLOOKUP($E4998,
Products!$A$1:$F$201,MATCH(Orders!I$1,Products!$A$1:$F$1,0),0)</f>
        <v>12571.90922514794</v>
      </c>
      <c r="J4998" s="2">
        <f>VLOOKUP($E4998,
Products!$A$1:$F$201,MATCH(Orders!J$1,Products!$A$1:$F$1,0),0)</f>
        <v>9314.5536289888332</v>
      </c>
    </row>
    <row r="4999" spans="1:10">
      <c r="A4999">
        <v>4998</v>
      </c>
      <c r="B4999" s="4">
        <v>45116</v>
      </c>
      <c r="C4999" s="10">
        <f>DATE(YEAR(orders[[#This Row],[order_date]]), MONTH(orders[[#This Row],[order_date]]), 1)</f>
        <v>45108</v>
      </c>
      <c r="D4999" t="s">
        <v>2335</v>
      </c>
      <c r="E4999" t="s">
        <v>512</v>
      </c>
      <c r="F4999" t="str">
        <f>VLOOKUP(orders[[#This Row],[product_id]],Products!A:C,3,0)</f>
        <v>Electronics</v>
      </c>
      <c r="G4999">
        <v>2</v>
      </c>
      <c r="H4999" s="6">
        <v>0.11563614361255679</v>
      </c>
      <c r="I4999" s="2">
        <f>VLOOKUP($E4999,
Products!$A$1:$F$201,MATCH(Orders!I$1,Products!$A$1:$F$1,0),0)</f>
        <v>12877.548087294561</v>
      </c>
      <c r="J4999" s="2">
        <f>VLOOKUP($E4999,
Products!$A$1:$F$201,MATCH(Orders!J$1,Products!$A$1:$F$1,0),0)</f>
        <v>9551.9000631411909</v>
      </c>
    </row>
    <row r="5000" spans="1:10">
      <c r="A5000">
        <v>4999</v>
      </c>
      <c r="B5000" s="4">
        <v>45841</v>
      </c>
      <c r="C5000" s="10">
        <f>DATE(YEAR(orders[[#This Row],[order_date]]), MONTH(orders[[#This Row],[order_date]]), 1)</f>
        <v>45839</v>
      </c>
      <c r="D5000" t="s">
        <v>1369</v>
      </c>
      <c r="E5000" t="s">
        <v>649</v>
      </c>
      <c r="F5000" t="str">
        <f>VLOOKUP(orders[[#This Row],[product_id]],Products!A:C,3,0)</f>
        <v>Electronics</v>
      </c>
      <c r="G5000">
        <v>1</v>
      </c>
      <c r="H5000" s="6">
        <v>0.12840591197500853</v>
      </c>
      <c r="I5000" s="2">
        <f>VLOOKUP($E5000,
Products!$A$1:$F$201,MATCH(Orders!I$1,Products!$A$1:$F$1,0),0)</f>
        <v>13109.676759490871</v>
      </c>
      <c r="J5000" s="2">
        <f>VLOOKUP($E5000,
Products!$A$1:$F$201,MATCH(Orders!J$1,Products!$A$1:$F$1,0),0)</f>
        <v>9497.2301945627187</v>
      </c>
    </row>
    <row r="5001" spans="1:10">
      <c r="A5001">
        <v>5000</v>
      </c>
      <c r="B5001" s="4">
        <v>45541</v>
      </c>
      <c r="C5001" s="10">
        <f>DATE(YEAR(orders[[#This Row],[order_date]]), MONTH(orders[[#This Row],[order_date]]), 1)</f>
        <v>45536</v>
      </c>
      <c r="D5001" t="s">
        <v>1470</v>
      </c>
      <c r="E5001" t="s">
        <v>631</v>
      </c>
      <c r="F5001" t="str">
        <f>VLOOKUP(orders[[#This Row],[product_id]],Products!A:C,3,0)</f>
        <v>Appliances</v>
      </c>
      <c r="G5001">
        <v>1</v>
      </c>
      <c r="H5001" s="6">
        <v>8.748220998699538E-2</v>
      </c>
      <c r="I5001" s="2">
        <f>VLOOKUP($E5001,
Products!$A$1:$F$201,MATCH(Orders!I$1,Products!$A$1:$F$1,0),0)</f>
        <v>5983.7308645702497</v>
      </c>
      <c r="J5001" s="2">
        <f>VLOOKUP($E5001,
Products!$A$1:$F$201,MATCH(Orders!J$1,Products!$A$1:$F$1,0),0)</f>
        <v>4205.6432936163774</v>
      </c>
    </row>
    <row r="5002" spans="1:10">
      <c r="A5002">
        <v>5001</v>
      </c>
      <c r="B5002" s="4">
        <v>45782</v>
      </c>
      <c r="C5002" s="10">
        <f>DATE(YEAR(orders[[#This Row],[order_date]]), MONTH(orders[[#This Row],[order_date]]), 1)</f>
        <v>45778</v>
      </c>
      <c r="D5002" t="s">
        <v>3844</v>
      </c>
      <c r="E5002" t="s">
        <v>563</v>
      </c>
      <c r="F5002" t="str">
        <f>VLOOKUP(orders[[#This Row],[product_id]],Products!A:C,3,0)</f>
        <v>Electronics</v>
      </c>
      <c r="G5002">
        <v>2</v>
      </c>
      <c r="H5002" s="6">
        <v>0.24206614207780927</v>
      </c>
      <c r="I5002" s="2">
        <f>VLOOKUP($E5002,
Products!$A$1:$F$201,MATCH(Orders!I$1,Products!$A$1:$F$1,0),0)</f>
        <v>2267.1489506516559</v>
      </c>
      <c r="J5002" s="2">
        <f>VLOOKUP($E5002,
Products!$A$1:$F$201,MATCH(Orders!J$1,Products!$A$1:$F$1,0),0)</f>
        <v>1538.7671398485211</v>
      </c>
    </row>
    <row r="5003" spans="1:10">
      <c r="A5003">
        <v>5002</v>
      </c>
      <c r="B5003" s="4">
        <v>45392</v>
      </c>
      <c r="C5003" s="10">
        <f>DATE(YEAR(orders[[#This Row],[order_date]]), MONTH(orders[[#This Row],[order_date]]), 1)</f>
        <v>45383</v>
      </c>
      <c r="D5003" t="s">
        <v>881</v>
      </c>
      <c r="E5003" t="s">
        <v>562</v>
      </c>
      <c r="F5003" t="str">
        <f>VLOOKUP(orders[[#This Row],[product_id]],Products!A:C,3,0)</f>
        <v>Electronics</v>
      </c>
      <c r="G5003">
        <v>1</v>
      </c>
      <c r="H5003" s="6">
        <v>0.20104461982267291</v>
      </c>
      <c r="I5003" s="2">
        <f>VLOOKUP($E5003,
Products!$A$1:$F$201,MATCH(Orders!I$1,Products!$A$1:$F$1,0),0)</f>
        <v>2550.478597498749</v>
      </c>
      <c r="J5003" s="2">
        <f>VLOOKUP($E5003,
Products!$A$1:$F$201,MATCH(Orders!J$1,Products!$A$1:$F$1,0),0)</f>
        <v>1688.129752018375</v>
      </c>
    </row>
    <row r="5004" spans="1:10">
      <c r="A5004">
        <v>5003</v>
      </c>
      <c r="B5004" s="4">
        <v>45025</v>
      </c>
      <c r="C5004" s="10">
        <f>DATE(YEAR(orders[[#This Row],[order_date]]), MONTH(orders[[#This Row],[order_date]]), 1)</f>
        <v>45017</v>
      </c>
      <c r="D5004" t="s">
        <v>1215</v>
      </c>
      <c r="E5004" t="s">
        <v>675</v>
      </c>
      <c r="F5004" t="str">
        <f>VLOOKUP(orders[[#This Row],[product_id]],Products!A:C,3,0)</f>
        <v>Appliances</v>
      </c>
      <c r="G5004">
        <v>1</v>
      </c>
      <c r="H5004" s="6">
        <v>8.6374172451866585E-2</v>
      </c>
      <c r="I5004" s="2">
        <f>VLOOKUP($E5004,
Products!$A$1:$F$201,MATCH(Orders!I$1,Products!$A$1:$F$1,0),0)</f>
        <v>23552.642442203069</v>
      </c>
      <c r="J5004" s="2">
        <f>VLOOKUP($E5004,
Products!$A$1:$F$201,MATCH(Orders!J$1,Products!$A$1:$F$1,0),0)</f>
        <v>17389.42325132497</v>
      </c>
    </row>
    <row r="5005" spans="1:10">
      <c r="A5005">
        <v>5004</v>
      </c>
      <c r="B5005" s="4">
        <v>45756</v>
      </c>
      <c r="C5005" s="10">
        <f>DATE(YEAR(orders[[#This Row],[order_date]]), MONTH(orders[[#This Row],[order_date]]), 1)</f>
        <v>45748</v>
      </c>
      <c r="D5005" t="s">
        <v>4392</v>
      </c>
      <c r="E5005" t="s">
        <v>616</v>
      </c>
      <c r="F5005" t="str">
        <f>VLOOKUP(orders[[#This Row],[product_id]],Products!A:C,3,0)</f>
        <v>Electronics</v>
      </c>
      <c r="G5005">
        <v>1</v>
      </c>
      <c r="H5005" s="6">
        <v>0.1476962018027568</v>
      </c>
      <c r="I5005" s="2">
        <f>VLOOKUP($E5005,
Products!$A$1:$F$201,MATCH(Orders!I$1,Products!$A$1:$F$1,0),0)</f>
        <v>12172.554053901489</v>
      </c>
      <c r="J5005" s="2">
        <f>VLOOKUP($E5005,
Products!$A$1:$F$201,MATCH(Orders!J$1,Products!$A$1:$F$1,0),0)</f>
        <v>9644.7702288148557</v>
      </c>
    </row>
    <row r="5006" spans="1:10">
      <c r="A5006">
        <v>5005</v>
      </c>
      <c r="B5006" s="4">
        <v>45923</v>
      </c>
      <c r="C5006" s="10">
        <f>DATE(YEAR(orders[[#This Row],[order_date]]), MONTH(orders[[#This Row],[order_date]]), 1)</f>
        <v>45901</v>
      </c>
      <c r="D5006" t="s">
        <v>3868</v>
      </c>
      <c r="E5006" t="s">
        <v>647</v>
      </c>
      <c r="F5006" t="str">
        <f>VLOOKUP(orders[[#This Row],[product_id]],Products!A:C,3,0)</f>
        <v>Electronics</v>
      </c>
      <c r="G5006">
        <v>2</v>
      </c>
      <c r="H5006" s="6">
        <v>0.22686934340903245</v>
      </c>
      <c r="I5006" s="2">
        <f>VLOOKUP($E5006,
Products!$A$1:$F$201,MATCH(Orders!I$1,Products!$A$1:$F$1,0),0)</f>
        <v>23187.883920109041</v>
      </c>
      <c r="J5006" s="2">
        <f>VLOOKUP($E5006,
Products!$A$1:$F$201,MATCH(Orders!J$1,Products!$A$1:$F$1,0),0)</f>
        <v>16217.564081273829</v>
      </c>
    </row>
    <row r="5007" spans="1:10">
      <c r="A5007">
        <v>5006</v>
      </c>
      <c r="B5007" s="4">
        <v>44982</v>
      </c>
      <c r="C5007" s="10">
        <f>DATE(YEAR(orders[[#This Row],[order_date]]), MONTH(orders[[#This Row],[order_date]]), 1)</f>
        <v>44958</v>
      </c>
      <c r="D5007" t="s">
        <v>3458</v>
      </c>
      <c r="E5007" t="s">
        <v>561</v>
      </c>
      <c r="F5007" t="str">
        <f>VLOOKUP(orders[[#This Row],[product_id]],Products!A:C,3,0)</f>
        <v>Appliances</v>
      </c>
      <c r="G5007">
        <v>1</v>
      </c>
      <c r="H5007" s="6">
        <v>7.6315457648671883E-2</v>
      </c>
      <c r="I5007" s="2">
        <f>VLOOKUP($E5007,
Products!$A$1:$F$201,MATCH(Orders!I$1,Products!$A$1:$F$1,0),0)</f>
        <v>23155.073093252329</v>
      </c>
      <c r="J5007" s="2">
        <f>VLOOKUP($E5007,
Products!$A$1:$F$201,MATCH(Orders!J$1,Products!$A$1:$F$1,0),0)</f>
        <v>17849.867849807979</v>
      </c>
    </row>
    <row r="5008" spans="1:10">
      <c r="A5008">
        <v>5007</v>
      </c>
      <c r="B5008" s="4">
        <v>45972</v>
      </c>
      <c r="C5008" s="10">
        <f>DATE(YEAR(orders[[#This Row],[order_date]]), MONTH(orders[[#This Row],[order_date]]), 1)</f>
        <v>45962</v>
      </c>
      <c r="D5008" t="s">
        <v>1895</v>
      </c>
      <c r="E5008" t="s">
        <v>517</v>
      </c>
      <c r="F5008" t="str">
        <f>VLOOKUP(orders[[#This Row],[product_id]],Products!A:C,3,0)</f>
        <v>Electronics</v>
      </c>
      <c r="G5008">
        <v>3</v>
      </c>
      <c r="H5008" s="6">
        <v>0.23412497109328126</v>
      </c>
      <c r="I5008" s="2">
        <f>VLOOKUP($E5008,
Products!$A$1:$F$201,MATCH(Orders!I$1,Products!$A$1:$F$1,0),0)</f>
        <v>30304.143268168769</v>
      </c>
      <c r="J5008" s="2">
        <f>VLOOKUP($E5008,
Products!$A$1:$F$201,MATCH(Orders!J$1,Products!$A$1:$F$1,0),0)</f>
        <v>23998.194785181578</v>
      </c>
    </row>
    <row r="5009" spans="1:10">
      <c r="A5009">
        <v>5008</v>
      </c>
      <c r="B5009" s="4">
        <v>45506</v>
      </c>
      <c r="C5009" s="10">
        <f>DATE(YEAR(orders[[#This Row],[order_date]]), MONTH(orders[[#This Row],[order_date]]), 1)</f>
        <v>45505</v>
      </c>
      <c r="D5009" t="s">
        <v>1307</v>
      </c>
      <c r="E5009" t="s">
        <v>598</v>
      </c>
      <c r="F5009" t="str">
        <f>VLOOKUP(orders[[#This Row],[product_id]],Products!A:C,3,0)</f>
        <v>Appliances</v>
      </c>
      <c r="G5009">
        <v>1</v>
      </c>
      <c r="H5009" s="6">
        <v>7.9816665591525976E-2</v>
      </c>
      <c r="I5009" s="2">
        <f>VLOOKUP($E5009,
Products!$A$1:$F$201,MATCH(Orders!I$1,Products!$A$1:$F$1,0),0)</f>
        <v>5641.6789233526652</v>
      </c>
      <c r="J5009" s="2">
        <f>VLOOKUP($E5009,
Products!$A$1:$F$201,MATCH(Orders!J$1,Products!$A$1:$F$1,0),0)</f>
        <v>4031.2473685481059</v>
      </c>
    </row>
    <row r="5010" spans="1:10">
      <c r="A5010">
        <v>5009</v>
      </c>
      <c r="B5010" s="4">
        <v>45111</v>
      </c>
      <c r="C5010" s="10">
        <f>DATE(YEAR(orders[[#This Row],[order_date]]), MONTH(orders[[#This Row],[order_date]]), 1)</f>
        <v>45108</v>
      </c>
      <c r="D5010" t="s">
        <v>1543</v>
      </c>
      <c r="E5010" t="s">
        <v>520</v>
      </c>
      <c r="F5010" t="str">
        <f>VLOOKUP(orders[[#This Row],[product_id]],Products!A:C,3,0)</f>
        <v>Electronics</v>
      </c>
      <c r="G5010">
        <v>1</v>
      </c>
      <c r="H5010" s="6">
        <v>0.24753976853792284</v>
      </c>
      <c r="I5010" s="2">
        <f>VLOOKUP($E5010,
Products!$A$1:$F$201,MATCH(Orders!I$1,Products!$A$1:$F$1,0),0)</f>
        <v>19053.584916305819</v>
      </c>
      <c r="J5010" s="2">
        <f>VLOOKUP($E5010,
Products!$A$1:$F$201,MATCH(Orders!J$1,Products!$A$1:$F$1,0),0)</f>
        <v>13248.74841276826</v>
      </c>
    </row>
    <row r="5011" spans="1:10">
      <c r="A5011">
        <v>5010</v>
      </c>
      <c r="B5011" s="4">
        <v>45448</v>
      </c>
      <c r="C5011" s="10">
        <f>DATE(YEAR(orders[[#This Row],[order_date]]), MONTH(orders[[#This Row],[order_date]]), 1)</f>
        <v>45444</v>
      </c>
      <c r="D5011" t="s">
        <v>4604</v>
      </c>
      <c r="E5011" t="s">
        <v>513</v>
      </c>
      <c r="F5011" t="str">
        <f>VLOOKUP(orders[[#This Row],[product_id]],Products!A:C,3,0)</f>
        <v>Electronics</v>
      </c>
      <c r="G5011">
        <v>1</v>
      </c>
      <c r="H5011" s="6">
        <v>0.22409230838637484</v>
      </c>
      <c r="I5011" s="2">
        <f>VLOOKUP($E5011,
Products!$A$1:$F$201,MATCH(Orders!I$1,Products!$A$1:$F$1,0),0)</f>
        <v>2370.6748519187499</v>
      </c>
      <c r="J5011" s="2">
        <f>VLOOKUP($E5011,
Products!$A$1:$F$201,MATCH(Orders!J$1,Products!$A$1:$F$1,0),0)</f>
        <v>1742.1190905744229</v>
      </c>
    </row>
    <row r="5012" spans="1:10">
      <c r="A5012">
        <v>5011</v>
      </c>
      <c r="B5012" s="4">
        <v>45190</v>
      </c>
      <c r="C5012" s="10">
        <f>DATE(YEAR(orders[[#This Row],[order_date]]), MONTH(orders[[#This Row],[order_date]]), 1)</f>
        <v>45170</v>
      </c>
      <c r="D5012" t="s">
        <v>1707</v>
      </c>
      <c r="E5012" t="s">
        <v>691</v>
      </c>
      <c r="F5012" t="str">
        <f>VLOOKUP(orders[[#This Row],[product_id]],Products!A:C,3,0)</f>
        <v>Appliances</v>
      </c>
      <c r="G5012">
        <v>2</v>
      </c>
      <c r="H5012" s="6">
        <v>5.3009440729047633E-2</v>
      </c>
      <c r="I5012" s="2">
        <f>VLOOKUP($E5012,
Products!$A$1:$F$201,MATCH(Orders!I$1,Products!$A$1:$F$1,0),0)</f>
        <v>2337.6024778940591</v>
      </c>
      <c r="J5012" s="2">
        <f>VLOOKUP($E5012,
Products!$A$1:$F$201,MATCH(Orders!J$1,Products!$A$1:$F$1,0),0)</f>
        <v>1616.9957885138581</v>
      </c>
    </row>
    <row r="5013" spans="1:10">
      <c r="A5013">
        <v>5012</v>
      </c>
      <c r="B5013" s="4">
        <v>45988</v>
      </c>
      <c r="C5013" s="10">
        <f>DATE(YEAR(orders[[#This Row],[order_date]]), MONTH(orders[[#This Row],[order_date]]), 1)</f>
        <v>45962</v>
      </c>
      <c r="D5013" t="s">
        <v>4557</v>
      </c>
      <c r="E5013" t="s">
        <v>558</v>
      </c>
      <c r="F5013" t="str">
        <f>VLOOKUP(orders[[#This Row],[product_id]],Products!A:C,3,0)</f>
        <v>Electronics</v>
      </c>
      <c r="G5013">
        <v>1</v>
      </c>
      <c r="H5013" s="6">
        <v>0.11651191472907201</v>
      </c>
      <c r="I5013" s="2">
        <f>VLOOKUP($E5013,
Products!$A$1:$F$201,MATCH(Orders!I$1,Products!$A$1:$F$1,0),0)</f>
        <v>30121.382934618541</v>
      </c>
      <c r="J5013" s="2">
        <f>VLOOKUP($E5013,
Products!$A$1:$F$201,MATCH(Orders!J$1,Products!$A$1:$F$1,0),0)</f>
        <v>20439.226581954921</v>
      </c>
    </row>
    <row r="5014" spans="1:10">
      <c r="A5014">
        <v>5013</v>
      </c>
      <c r="B5014" s="4">
        <v>45929</v>
      </c>
      <c r="C5014" s="10">
        <f>DATE(YEAR(orders[[#This Row],[order_date]]), MONTH(orders[[#This Row],[order_date]]), 1)</f>
        <v>45901</v>
      </c>
      <c r="D5014" t="s">
        <v>4215</v>
      </c>
      <c r="E5014" t="s">
        <v>642</v>
      </c>
      <c r="F5014" t="str">
        <f>VLOOKUP(orders[[#This Row],[product_id]],Products!A:C,3,0)</f>
        <v>Appliances</v>
      </c>
      <c r="G5014">
        <v>1</v>
      </c>
      <c r="H5014" s="6">
        <v>0.13992619777993859</v>
      </c>
      <c r="I5014" s="2">
        <f>VLOOKUP($E5014,
Products!$A$1:$F$201,MATCH(Orders!I$1,Products!$A$1:$F$1,0),0)</f>
        <v>2296.7821973225709</v>
      </c>
      <c r="J5014" s="2">
        <f>VLOOKUP($E5014,
Products!$A$1:$F$201,MATCH(Orders!J$1,Products!$A$1:$F$1,0),0)</f>
        <v>1585.16132006212</v>
      </c>
    </row>
    <row r="5015" spans="1:10">
      <c r="A5015">
        <v>5014</v>
      </c>
      <c r="B5015" s="4">
        <v>45049</v>
      </c>
      <c r="C5015" s="10">
        <f>DATE(YEAR(orders[[#This Row],[order_date]]), MONTH(orders[[#This Row],[order_date]]), 1)</f>
        <v>45047</v>
      </c>
      <c r="D5015" t="s">
        <v>2804</v>
      </c>
      <c r="E5015" t="s">
        <v>679</v>
      </c>
      <c r="F5015" t="str">
        <f>VLOOKUP(orders[[#This Row],[product_id]],Products!A:C,3,0)</f>
        <v>Appliances</v>
      </c>
      <c r="G5015">
        <v>1</v>
      </c>
      <c r="H5015" s="6">
        <v>6.1978180371552803E-2</v>
      </c>
      <c r="I5015" s="2">
        <f>VLOOKUP($E5015,
Products!$A$1:$F$201,MATCH(Orders!I$1,Products!$A$1:$F$1,0),0)</f>
        <v>6336.1008284819591</v>
      </c>
      <c r="J5015" s="2">
        <f>VLOOKUP($E5015,
Products!$A$1:$F$201,MATCH(Orders!J$1,Products!$A$1:$F$1,0),0)</f>
        <v>5056.6203893460352</v>
      </c>
    </row>
    <row r="5016" spans="1:10">
      <c r="A5016">
        <v>5015</v>
      </c>
      <c r="B5016" s="4">
        <v>45227</v>
      </c>
      <c r="C5016" s="10">
        <f>DATE(YEAR(orders[[#This Row],[order_date]]), MONTH(orders[[#This Row],[order_date]]), 1)</f>
        <v>45200</v>
      </c>
      <c r="D5016" t="s">
        <v>4455</v>
      </c>
      <c r="E5016" t="s">
        <v>597</v>
      </c>
      <c r="F5016" t="str">
        <f>VLOOKUP(orders[[#This Row],[product_id]],Products!A:C,3,0)</f>
        <v>Appliances</v>
      </c>
      <c r="G5016">
        <v>1</v>
      </c>
      <c r="H5016" s="6">
        <v>0.10852340517416834</v>
      </c>
      <c r="I5016" s="2">
        <f>VLOOKUP($E5016,
Products!$A$1:$F$201,MATCH(Orders!I$1,Products!$A$1:$F$1,0),0)</f>
        <v>22545.827750919081</v>
      </c>
      <c r="J5016" s="2">
        <f>VLOOKUP($E5016,
Products!$A$1:$F$201,MATCH(Orders!J$1,Products!$A$1:$F$1,0),0)</f>
        <v>15091.172935360129</v>
      </c>
    </row>
    <row r="5017" spans="1:10">
      <c r="A5017">
        <v>5016</v>
      </c>
      <c r="B5017" s="4">
        <v>45759</v>
      </c>
      <c r="C5017" s="10">
        <f>DATE(YEAR(orders[[#This Row],[order_date]]), MONTH(orders[[#This Row],[order_date]]), 1)</f>
        <v>45748</v>
      </c>
      <c r="D5017" t="s">
        <v>3439</v>
      </c>
      <c r="E5017" t="s">
        <v>512</v>
      </c>
      <c r="F5017" t="str">
        <f>VLOOKUP(orders[[#This Row],[product_id]],Products!A:C,3,0)</f>
        <v>Electronics</v>
      </c>
      <c r="G5017">
        <v>2</v>
      </c>
      <c r="H5017" s="6">
        <v>0.15806929907785316</v>
      </c>
      <c r="I5017" s="2">
        <f>VLOOKUP($E5017,
Products!$A$1:$F$201,MATCH(Orders!I$1,Products!$A$1:$F$1,0),0)</f>
        <v>12877.548087294561</v>
      </c>
      <c r="J5017" s="2">
        <f>VLOOKUP($E5017,
Products!$A$1:$F$201,MATCH(Orders!J$1,Products!$A$1:$F$1,0),0)</f>
        <v>9551.9000631411909</v>
      </c>
    </row>
    <row r="5018" spans="1:10">
      <c r="A5018">
        <v>5017</v>
      </c>
      <c r="B5018" s="4">
        <v>46017</v>
      </c>
      <c r="C5018" s="10">
        <f>DATE(YEAR(orders[[#This Row],[order_date]]), MONTH(orders[[#This Row],[order_date]]), 1)</f>
        <v>45992</v>
      </c>
      <c r="D5018" t="s">
        <v>4516</v>
      </c>
      <c r="E5018" t="s">
        <v>549</v>
      </c>
      <c r="F5018" t="str">
        <f>VLOOKUP(orders[[#This Row],[product_id]],Products!A:C,3,0)</f>
        <v>Electronics</v>
      </c>
      <c r="G5018">
        <v>1</v>
      </c>
      <c r="H5018" s="6">
        <v>0.1043422678031634</v>
      </c>
      <c r="I5018" s="2">
        <f>VLOOKUP($E5018,
Products!$A$1:$F$201,MATCH(Orders!I$1,Products!$A$1:$F$1,0),0)</f>
        <v>32579.222893763279</v>
      </c>
      <c r="J5018" s="2">
        <f>VLOOKUP($E5018,
Products!$A$1:$F$201,MATCH(Orders!J$1,Products!$A$1:$F$1,0),0)</f>
        <v>22472.912188105081</v>
      </c>
    </row>
    <row r="5019" spans="1:10">
      <c r="A5019">
        <v>5018</v>
      </c>
      <c r="B5019" s="4">
        <v>45571</v>
      </c>
      <c r="C5019" s="10">
        <f>DATE(YEAR(orders[[#This Row],[order_date]]), MONTH(orders[[#This Row],[order_date]]), 1)</f>
        <v>45566</v>
      </c>
      <c r="D5019" t="s">
        <v>3019</v>
      </c>
      <c r="E5019" t="s">
        <v>519</v>
      </c>
      <c r="F5019" t="str">
        <f>VLOOKUP(orders[[#This Row],[product_id]],Products!A:C,3,0)</f>
        <v>Electronics</v>
      </c>
      <c r="G5019">
        <v>3</v>
      </c>
      <c r="H5019" s="6">
        <v>0.10786240186093317</v>
      </c>
      <c r="I5019" s="2">
        <f>VLOOKUP($E5019,
Products!$A$1:$F$201,MATCH(Orders!I$1,Products!$A$1:$F$1,0),0)</f>
        <v>13103.02115426216</v>
      </c>
      <c r="J5019" s="2">
        <f>VLOOKUP($E5019,
Products!$A$1:$F$201,MATCH(Orders!J$1,Products!$A$1:$F$1,0),0)</f>
        <v>8775.5491996797755</v>
      </c>
    </row>
    <row r="5020" spans="1:10">
      <c r="A5020">
        <v>5019</v>
      </c>
      <c r="B5020" s="4">
        <v>45800</v>
      </c>
      <c r="C5020" s="10">
        <f>DATE(YEAR(orders[[#This Row],[order_date]]), MONTH(orders[[#This Row],[order_date]]), 1)</f>
        <v>45778</v>
      </c>
      <c r="D5020" t="s">
        <v>4298</v>
      </c>
      <c r="E5020" t="s">
        <v>580</v>
      </c>
      <c r="F5020" t="str">
        <f>VLOOKUP(orders[[#This Row],[product_id]],Products!A:C,3,0)</f>
        <v>Electronics</v>
      </c>
      <c r="G5020">
        <v>1</v>
      </c>
      <c r="H5020" s="6">
        <v>0.20057477146022815</v>
      </c>
      <c r="I5020" s="2">
        <f>VLOOKUP($E5020,
Products!$A$1:$F$201,MATCH(Orders!I$1,Products!$A$1:$F$1,0),0)</f>
        <v>29905.106989935579</v>
      </c>
      <c r="J5020" s="2">
        <f>VLOOKUP($E5020,
Products!$A$1:$F$201,MATCH(Orders!J$1,Products!$A$1:$F$1,0),0)</f>
        <v>22230.930488499071</v>
      </c>
    </row>
    <row r="5021" spans="1:10">
      <c r="A5021">
        <v>5020</v>
      </c>
      <c r="B5021" s="4">
        <v>45320</v>
      </c>
      <c r="C5021" s="10">
        <f>DATE(YEAR(orders[[#This Row],[order_date]]), MONTH(orders[[#This Row],[order_date]]), 1)</f>
        <v>45292</v>
      </c>
      <c r="D5021" t="s">
        <v>1816</v>
      </c>
      <c r="E5021" t="s">
        <v>620</v>
      </c>
      <c r="F5021" t="str">
        <f>VLOOKUP(orders[[#This Row],[product_id]],Products!A:C,3,0)</f>
        <v>Electronics</v>
      </c>
      <c r="G5021">
        <v>1</v>
      </c>
      <c r="H5021" s="6">
        <v>0.11716952543779127</v>
      </c>
      <c r="I5021" s="2">
        <f>VLOOKUP($E5021,
Products!$A$1:$F$201,MATCH(Orders!I$1,Products!$A$1:$F$1,0),0)</f>
        <v>23669.635851452331</v>
      </c>
      <c r="J5021" s="2">
        <f>VLOOKUP($E5021,
Products!$A$1:$F$201,MATCH(Orders!J$1,Products!$A$1:$F$1,0),0)</f>
        <v>17880.752220874681</v>
      </c>
    </row>
    <row r="5022" spans="1:10">
      <c r="A5022">
        <v>5021</v>
      </c>
      <c r="B5022" s="4">
        <v>45587</v>
      </c>
      <c r="C5022" s="10">
        <f>DATE(YEAR(orders[[#This Row],[order_date]]), MONTH(orders[[#This Row],[order_date]]), 1)</f>
        <v>45566</v>
      </c>
      <c r="D5022" t="s">
        <v>3359</v>
      </c>
      <c r="E5022" t="s">
        <v>597</v>
      </c>
      <c r="F5022" t="str">
        <f>VLOOKUP(orders[[#This Row],[product_id]],Products!A:C,3,0)</f>
        <v>Appliances</v>
      </c>
      <c r="G5022">
        <v>1</v>
      </c>
      <c r="H5022" s="6">
        <v>0.13457478844955315</v>
      </c>
      <c r="I5022" s="2">
        <f>VLOOKUP($E5022,
Products!$A$1:$F$201,MATCH(Orders!I$1,Products!$A$1:$F$1,0),0)</f>
        <v>22545.827750919081</v>
      </c>
      <c r="J5022" s="2">
        <f>VLOOKUP($E5022,
Products!$A$1:$F$201,MATCH(Orders!J$1,Products!$A$1:$F$1,0),0)</f>
        <v>15091.172935360129</v>
      </c>
    </row>
    <row r="5023" spans="1:10">
      <c r="A5023">
        <v>5022</v>
      </c>
      <c r="B5023" s="4">
        <v>44995</v>
      </c>
      <c r="C5023" s="10">
        <f>DATE(YEAR(orders[[#This Row],[order_date]]), MONTH(orders[[#This Row],[order_date]]), 1)</f>
        <v>44986</v>
      </c>
      <c r="D5023" t="s">
        <v>2750</v>
      </c>
      <c r="E5023" t="s">
        <v>639</v>
      </c>
      <c r="F5023" t="str">
        <f>VLOOKUP(orders[[#This Row],[product_id]],Products!A:C,3,0)</f>
        <v>Appliances</v>
      </c>
      <c r="G5023">
        <v>1</v>
      </c>
      <c r="H5023" s="6">
        <v>0.10207871172188666</v>
      </c>
      <c r="I5023" s="2">
        <f>VLOOKUP($E5023,
Products!$A$1:$F$201,MATCH(Orders!I$1,Products!$A$1:$F$1,0),0)</f>
        <v>2320.8560923599921</v>
      </c>
      <c r="J5023" s="2">
        <f>VLOOKUP($E5023,
Products!$A$1:$F$201,MATCH(Orders!J$1,Products!$A$1:$F$1,0),0)</f>
        <v>1750.110004830213</v>
      </c>
    </row>
    <row r="5024" spans="1:10">
      <c r="A5024">
        <v>5023</v>
      </c>
      <c r="B5024" s="4">
        <v>45688</v>
      </c>
      <c r="C5024" s="10">
        <f>DATE(YEAR(orders[[#This Row],[order_date]]), MONTH(orders[[#This Row],[order_date]]), 1)</f>
        <v>45658</v>
      </c>
      <c r="D5024" t="s">
        <v>3829</v>
      </c>
      <c r="E5024" t="s">
        <v>668</v>
      </c>
      <c r="F5024" t="str">
        <f>VLOOKUP(orders[[#This Row],[product_id]],Products!A:C,3,0)</f>
        <v>Electronics</v>
      </c>
      <c r="G5024">
        <v>1</v>
      </c>
      <c r="H5024" s="6">
        <v>0.18446625425037802</v>
      </c>
      <c r="I5024" s="2">
        <f>VLOOKUP($E5024,
Products!$A$1:$F$201,MATCH(Orders!I$1,Products!$A$1:$F$1,0),0)</f>
        <v>23702.058773663419</v>
      </c>
      <c r="J5024" s="2">
        <f>VLOOKUP($E5024,
Products!$A$1:$F$201,MATCH(Orders!J$1,Products!$A$1:$F$1,0),0)</f>
        <v>17657.804767621328</v>
      </c>
    </row>
    <row r="5025" spans="1:10">
      <c r="A5025">
        <v>5024</v>
      </c>
      <c r="B5025" s="4">
        <v>45246</v>
      </c>
      <c r="C5025" s="10">
        <f>DATE(YEAR(orders[[#This Row],[order_date]]), MONTH(orders[[#This Row],[order_date]]), 1)</f>
        <v>45231</v>
      </c>
      <c r="D5025" t="s">
        <v>3956</v>
      </c>
      <c r="E5025" t="s">
        <v>703</v>
      </c>
      <c r="F5025" t="str">
        <f>VLOOKUP(orders[[#This Row],[product_id]],Products!A:C,3,0)</f>
        <v>Appliances</v>
      </c>
      <c r="G5025">
        <v>3</v>
      </c>
      <c r="H5025" s="6">
        <v>7.2780778644028196E-2</v>
      </c>
      <c r="I5025" s="2">
        <f>VLOOKUP($E5025,
Products!$A$1:$F$201,MATCH(Orders!I$1,Products!$A$1:$F$1,0),0)</f>
        <v>23763.82929975582</v>
      </c>
      <c r="J5025" s="2">
        <f>VLOOKUP($E5025,
Products!$A$1:$F$201,MATCH(Orders!J$1,Products!$A$1:$F$1,0),0)</f>
        <v>17833.36818447417</v>
      </c>
    </row>
    <row r="5026" spans="1:10">
      <c r="A5026">
        <v>5025</v>
      </c>
      <c r="B5026" s="4">
        <v>45103</v>
      </c>
      <c r="C5026" s="10">
        <f>DATE(YEAR(orders[[#This Row],[order_date]]), MONTH(orders[[#This Row],[order_date]]), 1)</f>
        <v>45078</v>
      </c>
      <c r="D5026" t="s">
        <v>4055</v>
      </c>
      <c r="E5026" t="s">
        <v>694</v>
      </c>
      <c r="F5026" t="str">
        <f>VLOOKUP(orders[[#This Row],[product_id]],Products!A:C,3,0)</f>
        <v>Appliances</v>
      </c>
      <c r="G5026">
        <v>1</v>
      </c>
      <c r="H5026" s="6">
        <v>0.11160257002018123</v>
      </c>
      <c r="I5026" s="2">
        <f>VLOOKUP($E5026,
Products!$A$1:$F$201,MATCH(Orders!I$1,Products!$A$1:$F$1,0),0)</f>
        <v>6319.3885218993337</v>
      </c>
      <c r="J5026" s="2">
        <f>VLOOKUP($E5026,
Products!$A$1:$F$201,MATCH(Orders!J$1,Products!$A$1:$F$1,0),0)</f>
        <v>4956.0125433870189</v>
      </c>
    </row>
    <row r="5027" spans="1:10">
      <c r="A5027">
        <v>5026</v>
      </c>
      <c r="B5027" s="4">
        <v>45510</v>
      </c>
      <c r="C5027" s="10">
        <f>DATE(YEAR(orders[[#This Row],[order_date]]), MONTH(orders[[#This Row],[order_date]]), 1)</f>
        <v>45505</v>
      </c>
      <c r="D5027" t="s">
        <v>4016</v>
      </c>
      <c r="E5027" t="s">
        <v>657</v>
      </c>
      <c r="F5027" t="str">
        <f>VLOOKUP(orders[[#This Row],[product_id]],Products!A:C,3,0)</f>
        <v>Appliances</v>
      </c>
      <c r="G5027">
        <v>2</v>
      </c>
      <c r="H5027" s="6">
        <v>0.11063172729763755</v>
      </c>
      <c r="I5027" s="2">
        <f>VLOOKUP($E5027,
Products!$A$1:$F$201,MATCH(Orders!I$1,Products!$A$1:$F$1,0),0)</f>
        <v>6275.8669412443169</v>
      </c>
      <c r="J5027" s="2">
        <f>VLOOKUP($E5027,
Products!$A$1:$F$201,MATCH(Orders!J$1,Products!$A$1:$F$1,0),0)</f>
        <v>4742.5097602697688</v>
      </c>
    </row>
    <row r="5028" spans="1:10">
      <c r="A5028">
        <v>5027</v>
      </c>
      <c r="B5028" s="4">
        <v>45508</v>
      </c>
      <c r="C5028" s="10">
        <f>DATE(YEAR(orders[[#This Row],[order_date]]), MONTH(orders[[#This Row],[order_date]]), 1)</f>
        <v>45505</v>
      </c>
      <c r="D5028" t="s">
        <v>1290</v>
      </c>
      <c r="E5028" t="s">
        <v>578</v>
      </c>
      <c r="F5028" t="str">
        <f>VLOOKUP(orders[[#This Row],[product_id]],Products!A:C,3,0)</f>
        <v>Electronics</v>
      </c>
      <c r="G5028">
        <v>2</v>
      </c>
      <c r="H5028" s="6">
        <v>0.20943355672082753</v>
      </c>
      <c r="I5028" s="2">
        <f>VLOOKUP($E5028,
Products!$A$1:$F$201,MATCH(Orders!I$1,Products!$A$1:$F$1,0),0)</f>
        <v>2632.553295816565</v>
      </c>
      <c r="J5028" s="2">
        <f>VLOOKUP($E5028,
Products!$A$1:$F$201,MATCH(Orders!J$1,Products!$A$1:$F$1,0),0)</f>
        <v>1732.316114566717</v>
      </c>
    </row>
    <row r="5029" spans="1:10">
      <c r="A5029">
        <v>5028</v>
      </c>
      <c r="B5029" s="4">
        <v>45037</v>
      </c>
      <c r="C5029" s="10">
        <f>DATE(YEAR(orders[[#This Row],[order_date]]), MONTH(orders[[#This Row],[order_date]]), 1)</f>
        <v>45017</v>
      </c>
      <c r="D5029" t="s">
        <v>3092</v>
      </c>
      <c r="E5029" t="s">
        <v>635</v>
      </c>
      <c r="F5029" t="str">
        <f>VLOOKUP(orders[[#This Row],[product_id]],Products!A:C,3,0)</f>
        <v>Electronics</v>
      </c>
      <c r="G5029">
        <v>2</v>
      </c>
      <c r="H5029" s="6">
        <v>0.23776419216622763</v>
      </c>
      <c r="I5029" s="2">
        <f>VLOOKUP($E5029,
Products!$A$1:$F$201,MATCH(Orders!I$1,Products!$A$1:$F$1,0),0)</f>
        <v>31014.321091901689</v>
      </c>
      <c r="J5029" s="2">
        <f>VLOOKUP($E5029,
Products!$A$1:$F$201,MATCH(Orders!J$1,Products!$A$1:$F$1,0),0)</f>
        <v>23202.91049209132</v>
      </c>
    </row>
    <row r="5030" spans="1:10">
      <c r="A5030">
        <v>5029</v>
      </c>
      <c r="B5030" s="4">
        <v>45925</v>
      </c>
      <c r="C5030" s="10">
        <f>DATE(YEAR(orders[[#This Row],[order_date]]), MONTH(orders[[#This Row],[order_date]]), 1)</f>
        <v>45901</v>
      </c>
      <c r="D5030" t="s">
        <v>1801</v>
      </c>
      <c r="E5030" t="s">
        <v>684</v>
      </c>
      <c r="F5030" t="str">
        <f>VLOOKUP(orders[[#This Row],[product_id]],Products!A:C,3,0)</f>
        <v>Appliances</v>
      </c>
      <c r="G5030">
        <v>1</v>
      </c>
      <c r="H5030" s="6">
        <v>9.3858572380112484E-2</v>
      </c>
      <c r="I5030" s="2">
        <f>VLOOKUP($E5030,
Products!$A$1:$F$201,MATCH(Orders!I$1,Products!$A$1:$F$1,0),0)</f>
        <v>2147.166688023286</v>
      </c>
      <c r="J5030" s="2">
        <f>VLOOKUP($E5030,
Products!$A$1:$F$201,MATCH(Orders!J$1,Products!$A$1:$F$1,0),0)</f>
        <v>1709.9619584723389</v>
      </c>
    </row>
    <row r="5031" spans="1:10">
      <c r="A5031">
        <v>5030</v>
      </c>
      <c r="B5031" s="4">
        <v>45684</v>
      </c>
      <c r="C5031" s="10">
        <f>DATE(YEAR(orders[[#This Row],[order_date]]), MONTH(orders[[#This Row],[order_date]]), 1)</f>
        <v>45658</v>
      </c>
      <c r="D5031" t="s">
        <v>1079</v>
      </c>
      <c r="E5031" t="s">
        <v>536</v>
      </c>
      <c r="F5031" t="str">
        <f>VLOOKUP(orders[[#This Row],[product_id]],Products!A:C,3,0)</f>
        <v>Appliances</v>
      </c>
      <c r="G5031">
        <v>1</v>
      </c>
      <c r="H5031" s="6">
        <v>9.5081658050286011E-2</v>
      </c>
      <c r="I5031" s="2">
        <f>VLOOKUP($E5031,
Products!$A$1:$F$201,MATCH(Orders!I$1,Products!$A$1:$F$1,0),0)</f>
        <v>25818.123603836499</v>
      </c>
      <c r="J5031" s="2">
        <f>VLOOKUP($E5031,
Products!$A$1:$F$201,MATCH(Orders!J$1,Products!$A$1:$F$1,0),0)</f>
        <v>18462.729442964981</v>
      </c>
    </row>
    <row r="5032" spans="1:10">
      <c r="A5032">
        <v>5031</v>
      </c>
      <c r="B5032" s="4">
        <v>45209</v>
      </c>
      <c r="C5032" s="10">
        <f>DATE(YEAR(orders[[#This Row],[order_date]]), MONTH(orders[[#This Row],[order_date]]), 1)</f>
        <v>45200</v>
      </c>
      <c r="D5032" t="s">
        <v>1285</v>
      </c>
      <c r="E5032" t="s">
        <v>631</v>
      </c>
      <c r="F5032" t="str">
        <f>VLOOKUP(orders[[#This Row],[product_id]],Products!A:C,3,0)</f>
        <v>Appliances</v>
      </c>
      <c r="G5032">
        <v>2</v>
      </c>
      <c r="H5032" s="6">
        <v>6.2841228743499983E-2</v>
      </c>
      <c r="I5032" s="2">
        <f>VLOOKUP($E5032,
Products!$A$1:$F$201,MATCH(Orders!I$1,Products!$A$1:$F$1,0),0)</f>
        <v>5983.7308645702497</v>
      </c>
      <c r="J5032" s="2">
        <f>VLOOKUP($E5032,
Products!$A$1:$F$201,MATCH(Orders!J$1,Products!$A$1:$F$1,0),0)</f>
        <v>4205.6432936163774</v>
      </c>
    </row>
    <row r="5033" spans="1:10">
      <c r="A5033">
        <v>5032</v>
      </c>
      <c r="B5033" s="4">
        <v>45120</v>
      </c>
      <c r="C5033" s="10">
        <f>DATE(YEAR(orders[[#This Row],[order_date]]), MONTH(orders[[#This Row],[order_date]]), 1)</f>
        <v>45108</v>
      </c>
      <c r="D5033" t="s">
        <v>1222</v>
      </c>
      <c r="E5033" t="s">
        <v>624</v>
      </c>
      <c r="F5033" t="str">
        <f>VLOOKUP(orders[[#This Row],[product_id]],Products!A:C,3,0)</f>
        <v>Appliances</v>
      </c>
      <c r="G5033">
        <v>2</v>
      </c>
      <c r="H5033" s="6">
        <v>7.7604786729890046E-2</v>
      </c>
      <c r="I5033" s="2">
        <f>VLOOKUP($E5033,
Products!$A$1:$F$201,MATCH(Orders!I$1,Products!$A$1:$F$1,0),0)</f>
        <v>2102.383201797521</v>
      </c>
      <c r="J5033" s="2">
        <f>VLOOKUP($E5033,
Products!$A$1:$F$201,MATCH(Orders!J$1,Products!$A$1:$F$1,0),0)</f>
        <v>1599.330443274388</v>
      </c>
    </row>
    <row r="5034" spans="1:10">
      <c r="A5034">
        <v>5033</v>
      </c>
      <c r="B5034" s="4">
        <v>45893</v>
      </c>
      <c r="C5034" s="10">
        <f>DATE(YEAR(orders[[#This Row],[order_date]]), MONTH(orders[[#This Row],[order_date]]), 1)</f>
        <v>45870</v>
      </c>
      <c r="D5034" t="s">
        <v>4628</v>
      </c>
      <c r="E5034" t="s">
        <v>532</v>
      </c>
      <c r="F5034" t="str">
        <f>VLOOKUP(orders[[#This Row],[product_id]],Products!A:C,3,0)</f>
        <v>Electronics</v>
      </c>
      <c r="G5034">
        <v>1</v>
      </c>
      <c r="H5034" s="6">
        <v>0.23391908799847849</v>
      </c>
      <c r="I5034" s="2">
        <f>VLOOKUP($E5034,
Products!$A$1:$F$201,MATCH(Orders!I$1,Products!$A$1:$F$1,0),0)</f>
        <v>2668.0593077725212</v>
      </c>
      <c r="J5034" s="2">
        <f>VLOOKUP($E5034,
Products!$A$1:$F$201,MATCH(Orders!J$1,Products!$A$1:$F$1,0),0)</f>
        <v>1923.7114222321791</v>
      </c>
    </row>
    <row r="5035" spans="1:10">
      <c r="A5035">
        <v>5034</v>
      </c>
      <c r="B5035" s="4">
        <v>45997</v>
      </c>
      <c r="C5035" s="10">
        <f>DATE(YEAR(orders[[#This Row],[order_date]]), MONTH(orders[[#This Row],[order_date]]), 1)</f>
        <v>45992</v>
      </c>
      <c r="D5035" t="s">
        <v>1967</v>
      </c>
      <c r="E5035" t="s">
        <v>615</v>
      </c>
      <c r="F5035" t="str">
        <f>VLOOKUP(orders[[#This Row],[product_id]],Products!A:C,3,0)</f>
        <v>Electronics</v>
      </c>
      <c r="G5035">
        <v>1</v>
      </c>
      <c r="H5035" s="6">
        <v>0.24095954898914579</v>
      </c>
      <c r="I5035" s="2">
        <f>VLOOKUP($E5035,
Products!$A$1:$F$201,MATCH(Orders!I$1,Products!$A$1:$F$1,0),0)</f>
        <v>31155.43680046549</v>
      </c>
      <c r="J5035" s="2">
        <f>VLOOKUP($E5035,
Products!$A$1:$F$201,MATCH(Orders!J$1,Products!$A$1:$F$1,0),0)</f>
        <v>22320.078602545669</v>
      </c>
    </row>
    <row r="5036" spans="1:10">
      <c r="A5036">
        <v>5035</v>
      </c>
      <c r="B5036" s="4">
        <v>45904</v>
      </c>
      <c r="C5036" s="10">
        <f>DATE(YEAR(orders[[#This Row],[order_date]]), MONTH(orders[[#This Row],[order_date]]), 1)</f>
        <v>45901</v>
      </c>
      <c r="D5036" t="s">
        <v>4243</v>
      </c>
      <c r="E5036" t="s">
        <v>664</v>
      </c>
      <c r="F5036" t="str">
        <f>VLOOKUP(orders[[#This Row],[product_id]],Products!A:C,3,0)</f>
        <v>Appliances</v>
      </c>
      <c r="G5036">
        <v>2</v>
      </c>
      <c r="H5036" s="6">
        <v>5.7434081962837669E-2</v>
      </c>
      <c r="I5036" s="2">
        <f>VLOOKUP($E5036,
Products!$A$1:$F$201,MATCH(Orders!I$1,Products!$A$1:$F$1,0),0)</f>
        <v>2181.6314584966208</v>
      </c>
      <c r="J5036" s="2">
        <f>VLOOKUP($E5036,
Products!$A$1:$F$201,MATCH(Orders!J$1,Products!$A$1:$F$1,0),0)</f>
        <v>1607.5776178781809</v>
      </c>
    </row>
    <row r="5037" spans="1:10">
      <c r="A5037">
        <v>5036</v>
      </c>
      <c r="B5037" s="4">
        <v>45268</v>
      </c>
      <c r="C5037" s="10">
        <f>DATE(YEAR(orders[[#This Row],[order_date]]), MONTH(orders[[#This Row],[order_date]]), 1)</f>
        <v>45261</v>
      </c>
      <c r="D5037" t="s">
        <v>826</v>
      </c>
      <c r="E5037" t="s">
        <v>611</v>
      </c>
      <c r="F5037" t="str">
        <f>VLOOKUP(orders[[#This Row],[product_id]],Products!A:C,3,0)</f>
        <v>Electronics</v>
      </c>
      <c r="G5037">
        <v>2</v>
      </c>
      <c r="H5037" s="6">
        <v>0.21377146829065696</v>
      </c>
      <c r="I5037" s="2">
        <f>VLOOKUP($E5037,
Products!$A$1:$F$201,MATCH(Orders!I$1,Products!$A$1:$F$1,0),0)</f>
        <v>12041.08303405661</v>
      </c>
      <c r="J5037" s="2">
        <f>VLOOKUP($E5037,
Products!$A$1:$F$201,MATCH(Orders!J$1,Products!$A$1:$F$1,0),0)</f>
        <v>7946.6428283753548</v>
      </c>
    </row>
    <row r="5038" spans="1:10">
      <c r="A5038">
        <v>5037</v>
      </c>
      <c r="B5038" s="4">
        <v>45448</v>
      </c>
      <c r="C5038" s="10">
        <f>DATE(YEAR(orders[[#This Row],[order_date]]), MONTH(orders[[#This Row],[order_date]]), 1)</f>
        <v>45444</v>
      </c>
      <c r="D5038" t="s">
        <v>2142</v>
      </c>
      <c r="E5038" t="s">
        <v>703</v>
      </c>
      <c r="F5038" t="str">
        <f>VLOOKUP(orders[[#This Row],[product_id]],Products!A:C,3,0)</f>
        <v>Appliances</v>
      </c>
      <c r="G5038">
        <v>3</v>
      </c>
      <c r="H5038" s="6">
        <v>0.10278842840752796</v>
      </c>
      <c r="I5038" s="2">
        <f>VLOOKUP($E5038,
Products!$A$1:$F$201,MATCH(Orders!I$1,Products!$A$1:$F$1,0),0)</f>
        <v>23763.82929975582</v>
      </c>
      <c r="J5038" s="2">
        <f>VLOOKUP($E5038,
Products!$A$1:$F$201,MATCH(Orders!J$1,Products!$A$1:$F$1,0),0)</f>
        <v>17833.36818447417</v>
      </c>
    </row>
    <row r="5039" spans="1:10">
      <c r="A5039">
        <v>5038</v>
      </c>
      <c r="B5039" s="4">
        <v>45727</v>
      </c>
      <c r="C5039" s="10">
        <f>DATE(YEAR(orders[[#This Row],[order_date]]), MONTH(orders[[#This Row],[order_date]]), 1)</f>
        <v>45717</v>
      </c>
      <c r="D5039" t="s">
        <v>2452</v>
      </c>
      <c r="E5039" t="s">
        <v>676</v>
      </c>
      <c r="F5039" t="str">
        <f>VLOOKUP(orders[[#This Row],[product_id]],Products!A:C,3,0)</f>
        <v>Electronics</v>
      </c>
      <c r="G5039">
        <v>1</v>
      </c>
      <c r="H5039" s="6">
        <v>0.11451298650837581</v>
      </c>
      <c r="I5039" s="2">
        <f>VLOOKUP($E5039,
Products!$A$1:$F$201,MATCH(Orders!I$1,Products!$A$1:$F$1,0),0)</f>
        <v>30008.64884218746</v>
      </c>
      <c r="J5039" s="2">
        <f>VLOOKUP($E5039,
Products!$A$1:$F$201,MATCH(Orders!J$1,Products!$A$1:$F$1,0),0)</f>
        <v>19907.2372539471</v>
      </c>
    </row>
    <row r="5040" spans="1:10">
      <c r="A5040">
        <v>5039</v>
      </c>
      <c r="B5040" s="4">
        <v>45829</v>
      </c>
      <c r="C5040" s="10">
        <f>DATE(YEAR(orders[[#This Row],[order_date]]), MONTH(orders[[#This Row],[order_date]]), 1)</f>
        <v>45809</v>
      </c>
      <c r="D5040" t="s">
        <v>4551</v>
      </c>
      <c r="E5040" t="s">
        <v>625</v>
      </c>
      <c r="F5040" t="str">
        <f>VLOOKUP(orders[[#This Row],[product_id]],Products!A:C,3,0)</f>
        <v>Electronics</v>
      </c>
      <c r="G5040">
        <v>1</v>
      </c>
      <c r="H5040" s="6">
        <v>0.13340569585027601</v>
      </c>
      <c r="I5040" s="2">
        <f>VLOOKUP($E5040,
Products!$A$1:$F$201,MATCH(Orders!I$1,Products!$A$1:$F$1,0),0)</f>
        <v>11578.815958005471</v>
      </c>
      <c r="J5040" s="2">
        <f>VLOOKUP($E5040,
Products!$A$1:$F$201,MATCH(Orders!J$1,Products!$A$1:$F$1,0),0)</f>
        <v>7854.7306959992193</v>
      </c>
    </row>
    <row r="5041" spans="1:10">
      <c r="A5041">
        <v>5040</v>
      </c>
      <c r="B5041" s="4">
        <v>45057</v>
      </c>
      <c r="C5041" s="10">
        <f>DATE(YEAR(orders[[#This Row],[order_date]]), MONTH(orders[[#This Row],[order_date]]), 1)</f>
        <v>45047</v>
      </c>
      <c r="D5041" t="s">
        <v>3590</v>
      </c>
      <c r="E5041" t="s">
        <v>587</v>
      </c>
      <c r="F5041" t="str">
        <f>VLOOKUP(orders[[#This Row],[product_id]],Products!A:C,3,0)</f>
        <v>Electronics</v>
      </c>
      <c r="G5041">
        <v>2</v>
      </c>
      <c r="H5041" s="6">
        <v>0.13836504715221645</v>
      </c>
      <c r="I5041" s="2">
        <f>VLOOKUP($E5041,
Products!$A$1:$F$201,MATCH(Orders!I$1,Products!$A$1:$F$1,0),0)</f>
        <v>16527.367619686949</v>
      </c>
      <c r="J5041" s="2">
        <f>VLOOKUP($E5041,
Products!$A$1:$F$201,MATCH(Orders!J$1,Products!$A$1:$F$1,0),0)</f>
        <v>12533.62883070202</v>
      </c>
    </row>
    <row r="5042" spans="1:10">
      <c r="A5042">
        <v>5041</v>
      </c>
      <c r="B5042" s="4">
        <v>45740</v>
      </c>
      <c r="C5042" s="10">
        <f>DATE(YEAR(orders[[#This Row],[order_date]]), MONTH(orders[[#This Row],[order_date]]), 1)</f>
        <v>45717</v>
      </c>
      <c r="D5042" t="s">
        <v>3323</v>
      </c>
      <c r="E5042" t="s">
        <v>557</v>
      </c>
      <c r="F5042" t="str">
        <f>VLOOKUP(orders[[#This Row],[product_id]],Products!A:C,3,0)</f>
        <v>Electronics</v>
      </c>
      <c r="G5042">
        <v>2</v>
      </c>
      <c r="H5042" s="6">
        <v>0.10498896595168174</v>
      </c>
      <c r="I5042" s="2">
        <f>VLOOKUP($E5042,
Products!$A$1:$F$201,MATCH(Orders!I$1,Products!$A$1:$F$1,0),0)</f>
        <v>23950.56449224626</v>
      </c>
      <c r="J5042" s="2">
        <f>VLOOKUP($E5042,
Products!$A$1:$F$201,MATCH(Orders!J$1,Products!$A$1:$F$1,0),0)</f>
        <v>16488.618979732779</v>
      </c>
    </row>
    <row r="5043" spans="1:10">
      <c r="A5043">
        <v>5042</v>
      </c>
      <c r="B5043" s="4">
        <v>44987</v>
      </c>
      <c r="C5043" s="10">
        <f>DATE(YEAR(orders[[#This Row],[order_date]]), MONTH(orders[[#This Row],[order_date]]), 1)</f>
        <v>44986</v>
      </c>
      <c r="D5043" t="s">
        <v>748</v>
      </c>
      <c r="E5043" t="s">
        <v>519</v>
      </c>
      <c r="F5043" t="str">
        <f>VLOOKUP(orders[[#This Row],[product_id]],Products!A:C,3,0)</f>
        <v>Electronics</v>
      </c>
      <c r="G5043">
        <v>1</v>
      </c>
      <c r="H5043" s="6">
        <v>0.11528867901648936</v>
      </c>
      <c r="I5043" s="2">
        <f>VLOOKUP($E5043,
Products!$A$1:$F$201,MATCH(Orders!I$1,Products!$A$1:$F$1,0),0)</f>
        <v>13103.02115426216</v>
      </c>
      <c r="J5043" s="2">
        <f>VLOOKUP($E5043,
Products!$A$1:$F$201,MATCH(Orders!J$1,Products!$A$1:$F$1,0),0)</f>
        <v>8775.5491996797755</v>
      </c>
    </row>
    <row r="5044" spans="1:10">
      <c r="A5044">
        <v>5043</v>
      </c>
      <c r="B5044" s="4">
        <v>45090</v>
      </c>
      <c r="C5044" s="10">
        <f>DATE(YEAR(orders[[#This Row],[order_date]]), MONTH(orders[[#This Row],[order_date]]), 1)</f>
        <v>45078</v>
      </c>
      <c r="D5044" t="s">
        <v>2233</v>
      </c>
      <c r="E5044" t="s">
        <v>692</v>
      </c>
      <c r="F5044" t="str">
        <f>VLOOKUP(orders[[#This Row],[product_id]],Products!A:C,3,0)</f>
        <v>Electronics</v>
      </c>
      <c r="G5044">
        <v>1</v>
      </c>
      <c r="H5044" s="6">
        <v>0.14421329907594566</v>
      </c>
      <c r="I5044" s="2">
        <f>VLOOKUP($E5044,
Products!$A$1:$F$201,MATCH(Orders!I$1,Products!$A$1:$F$1,0),0)</f>
        <v>18150.337151787651</v>
      </c>
      <c r="J5044" s="2">
        <f>VLOOKUP($E5044,
Products!$A$1:$F$201,MATCH(Orders!J$1,Products!$A$1:$F$1,0),0)</f>
        <v>11965.45000430708</v>
      </c>
    </row>
    <row r="5045" spans="1:10">
      <c r="A5045">
        <v>5044</v>
      </c>
      <c r="B5045" s="4">
        <v>45198</v>
      </c>
      <c r="C5045" s="10">
        <f>DATE(YEAR(orders[[#This Row],[order_date]]), MONTH(orders[[#This Row],[order_date]]), 1)</f>
        <v>45170</v>
      </c>
      <c r="D5045" t="s">
        <v>3974</v>
      </c>
      <c r="E5045" t="s">
        <v>525</v>
      </c>
      <c r="F5045" t="str">
        <f>VLOOKUP(orders[[#This Row],[product_id]],Products!A:C,3,0)</f>
        <v>Electronics</v>
      </c>
      <c r="G5045">
        <v>2</v>
      </c>
      <c r="H5045" s="6">
        <v>0.11361157872305759</v>
      </c>
      <c r="I5045" s="2">
        <f>VLOOKUP($E5045,
Products!$A$1:$F$201,MATCH(Orders!I$1,Products!$A$1:$F$1,0),0)</f>
        <v>2441.7405612875209</v>
      </c>
      <c r="J5045" s="2">
        <f>VLOOKUP($E5045,
Products!$A$1:$F$201,MATCH(Orders!J$1,Products!$A$1:$F$1,0),0)</f>
        <v>1934.1373706011941</v>
      </c>
    </row>
    <row r="5046" spans="1:10">
      <c r="A5046">
        <v>5045</v>
      </c>
      <c r="B5046" s="4">
        <v>45059</v>
      </c>
      <c r="C5046" s="10">
        <f>DATE(YEAR(orders[[#This Row],[order_date]]), MONTH(orders[[#This Row],[order_date]]), 1)</f>
        <v>45047</v>
      </c>
      <c r="D5046" t="s">
        <v>2748</v>
      </c>
      <c r="E5046" t="s">
        <v>623</v>
      </c>
      <c r="F5046" t="str">
        <f>VLOOKUP(orders[[#This Row],[product_id]],Products!A:C,3,0)</f>
        <v>Electronics</v>
      </c>
      <c r="G5046">
        <v>1</v>
      </c>
      <c r="H5046" s="6">
        <v>0.12543009857508872</v>
      </c>
      <c r="I5046" s="2">
        <f>VLOOKUP($E5046,
Products!$A$1:$F$201,MATCH(Orders!I$1,Products!$A$1:$F$1,0),0)</f>
        <v>27422.76406600175</v>
      </c>
      <c r="J5046" s="2">
        <f>VLOOKUP($E5046,
Products!$A$1:$F$201,MATCH(Orders!J$1,Products!$A$1:$F$1,0),0)</f>
        <v>18707.390708641691</v>
      </c>
    </row>
    <row r="5047" spans="1:10">
      <c r="A5047">
        <v>5046</v>
      </c>
      <c r="B5047" s="4">
        <v>45924</v>
      </c>
      <c r="C5047" s="10">
        <f>DATE(YEAR(orders[[#This Row],[order_date]]), MONTH(orders[[#This Row],[order_date]]), 1)</f>
        <v>45901</v>
      </c>
      <c r="D5047" t="s">
        <v>2825</v>
      </c>
      <c r="E5047" t="s">
        <v>557</v>
      </c>
      <c r="F5047" t="str">
        <f>VLOOKUP(orders[[#This Row],[product_id]],Products!A:C,3,0)</f>
        <v>Electronics</v>
      </c>
      <c r="G5047">
        <v>2</v>
      </c>
      <c r="H5047" s="6">
        <v>0.10816258634900502</v>
      </c>
      <c r="I5047" s="2">
        <f>VLOOKUP($E5047,
Products!$A$1:$F$201,MATCH(Orders!I$1,Products!$A$1:$F$1,0),0)</f>
        <v>23950.56449224626</v>
      </c>
      <c r="J5047" s="2">
        <f>VLOOKUP($E5047,
Products!$A$1:$F$201,MATCH(Orders!J$1,Products!$A$1:$F$1,0),0)</f>
        <v>16488.618979732779</v>
      </c>
    </row>
    <row r="5048" spans="1:10">
      <c r="A5048">
        <v>5047</v>
      </c>
      <c r="B5048" s="4">
        <v>44964</v>
      </c>
      <c r="C5048" s="10">
        <f>DATE(YEAR(orders[[#This Row],[order_date]]), MONTH(orders[[#This Row],[order_date]]), 1)</f>
        <v>44958</v>
      </c>
      <c r="D5048" t="s">
        <v>2844</v>
      </c>
      <c r="E5048" t="s">
        <v>606</v>
      </c>
      <c r="F5048" t="str">
        <f>VLOOKUP(orders[[#This Row],[product_id]],Products!A:C,3,0)</f>
        <v>Appliances</v>
      </c>
      <c r="G5048">
        <v>1</v>
      </c>
      <c r="H5048" s="6">
        <v>8.2787717878545664E-2</v>
      </c>
      <c r="I5048" s="2">
        <f>VLOOKUP($E5048,
Products!$A$1:$F$201,MATCH(Orders!I$1,Products!$A$1:$F$1,0),0)</f>
        <v>2163.0020078909042</v>
      </c>
      <c r="J5048" s="2">
        <f>VLOOKUP($E5048,
Products!$A$1:$F$201,MATCH(Orders!J$1,Products!$A$1:$F$1,0),0)</f>
        <v>1416.078554182008</v>
      </c>
    </row>
    <row r="5049" spans="1:10">
      <c r="A5049">
        <v>5048</v>
      </c>
      <c r="B5049" s="4">
        <v>45543</v>
      </c>
      <c r="C5049" s="10">
        <f>DATE(YEAR(orders[[#This Row],[order_date]]), MONTH(orders[[#This Row],[order_date]]), 1)</f>
        <v>45536</v>
      </c>
      <c r="D5049" t="s">
        <v>4326</v>
      </c>
      <c r="E5049" t="s">
        <v>545</v>
      </c>
      <c r="F5049" t="str">
        <f>VLOOKUP(orders[[#This Row],[product_id]],Products!A:C,3,0)</f>
        <v>Electronics</v>
      </c>
      <c r="G5049">
        <v>1</v>
      </c>
      <c r="H5049" s="6">
        <v>0.22319870278705159</v>
      </c>
      <c r="I5049" s="2">
        <f>VLOOKUP($E5049,
Products!$A$1:$F$201,MATCH(Orders!I$1,Products!$A$1:$F$1,0),0)</f>
        <v>11292.44914297154</v>
      </c>
      <c r="J5049" s="2">
        <f>VLOOKUP($E5049,
Products!$A$1:$F$201,MATCH(Orders!J$1,Products!$A$1:$F$1,0),0)</f>
        <v>7616.0274340726546</v>
      </c>
    </row>
    <row r="5050" spans="1:10">
      <c r="A5050">
        <v>5049</v>
      </c>
      <c r="B5050" s="4">
        <v>45400</v>
      </c>
      <c r="C5050" s="10">
        <f>DATE(YEAR(orders[[#This Row],[order_date]]), MONTH(orders[[#This Row],[order_date]]), 1)</f>
        <v>45383</v>
      </c>
      <c r="D5050" t="s">
        <v>1196</v>
      </c>
      <c r="E5050" t="s">
        <v>573</v>
      </c>
      <c r="F5050" t="str">
        <f>VLOOKUP(orders[[#This Row],[product_id]],Products!A:C,3,0)</f>
        <v>Electronics</v>
      </c>
      <c r="G5050">
        <v>2</v>
      </c>
      <c r="H5050" s="6">
        <v>0.22183658660219835</v>
      </c>
      <c r="I5050" s="2">
        <f>VLOOKUP($E5050,
Products!$A$1:$F$201,MATCH(Orders!I$1,Products!$A$1:$F$1,0),0)</f>
        <v>30443.851050190449</v>
      </c>
      <c r="J5050" s="2">
        <f>VLOOKUP($E5050,
Products!$A$1:$F$201,MATCH(Orders!J$1,Products!$A$1:$F$1,0),0)</f>
        <v>21165.126268210519</v>
      </c>
    </row>
    <row r="5051" spans="1:10">
      <c r="A5051">
        <v>5050</v>
      </c>
      <c r="B5051" s="4">
        <v>44985</v>
      </c>
      <c r="C5051" s="10">
        <f>DATE(YEAR(orders[[#This Row],[order_date]]), MONTH(orders[[#This Row],[order_date]]), 1)</f>
        <v>44958</v>
      </c>
      <c r="D5051" t="s">
        <v>2555</v>
      </c>
      <c r="E5051" t="s">
        <v>549</v>
      </c>
      <c r="F5051" t="str">
        <f>VLOOKUP(orders[[#This Row],[product_id]],Products!A:C,3,0)</f>
        <v>Electronics</v>
      </c>
      <c r="G5051">
        <v>1</v>
      </c>
      <c r="H5051" s="6">
        <v>0.23573367679897012</v>
      </c>
      <c r="I5051" s="2">
        <f>VLOOKUP($E5051,
Products!$A$1:$F$201,MATCH(Orders!I$1,Products!$A$1:$F$1,0),0)</f>
        <v>32579.222893763279</v>
      </c>
      <c r="J5051" s="2">
        <f>VLOOKUP($E5051,
Products!$A$1:$F$201,MATCH(Orders!J$1,Products!$A$1:$F$1,0),0)</f>
        <v>22472.912188105081</v>
      </c>
    </row>
    <row r="5052" spans="1:10">
      <c r="A5052">
        <v>5051</v>
      </c>
      <c r="B5052" s="4">
        <v>45515</v>
      </c>
      <c r="C5052" s="10">
        <f>DATE(YEAR(orders[[#This Row],[order_date]]), MONTH(orders[[#This Row],[order_date]]), 1)</f>
        <v>45505</v>
      </c>
      <c r="D5052" t="s">
        <v>1454</v>
      </c>
      <c r="E5052" t="s">
        <v>639</v>
      </c>
      <c r="F5052" t="str">
        <f>VLOOKUP(orders[[#This Row],[product_id]],Products!A:C,3,0)</f>
        <v>Appliances</v>
      </c>
      <c r="G5052">
        <v>1</v>
      </c>
      <c r="H5052" s="6">
        <v>5.2911509853732143E-2</v>
      </c>
      <c r="I5052" s="2">
        <f>VLOOKUP($E5052,
Products!$A$1:$F$201,MATCH(Orders!I$1,Products!$A$1:$F$1,0),0)</f>
        <v>2320.8560923599921</v>
      </c>
      <c r="J5052" s="2">
        <f>VLOOKUP($E5052,
Products!$A$1:$F$201,MATCH(Orders!J$1,Products!$A$1:$F$1,0),0)</f>
        <v>1750.110004830213</v>
      </c>
    </row>
    <row r="5053" spans="1:10">
      <c r="A5053">
        <v>5052</v>
      </c>
      <c r="B5053" s="4">
        <v>45425</v>
      </c>
      <c r="C5053" s="10">
        <f>DATE(YEAR(orders[[#This Row],[order_date]]), MONTH(orders[[#This Row],[order_date]]), 1)</f>
        <v>45413</v>
      </c>
      <c r="D5053" t="s">
        <v>3751</v>
      </c>
      <c r="E5053" t="s">
        <v>592</v>
      </c>
      <c r="F5053" t="str">
        <f>VLOOKUP(orders[[#This Row],[product_id]],Products!A:C,3,0)</f>
        <v>Electronics</v>
      </c>
      <c r="G5053">
        <v>1</v>
      </c>
      <c r="H5053" s="6">
        <v>0.13666630485890274</v>
      </c>
      <c r="I5053" s="2">
        <f>VLOOKUP($E5053,
Products!$A$1:$F$201,MATCH(Orders!I$1,Products!$A$1:$F$1,0),0)</f>
        <v>12221.95918536383</v>
      </c>
      <c r="J5053" s="2">
        <f>VLOOKUP($E5053,
Products!$A$1:$F$201,MATCH(Orders!J$1,Products!$A$1:$F$1,0),0)</f>
        <v>9737.7215556427309</v>
      </c>
    </row>
    <row r="5054" spans="1:10">
      <c r="A5054">
        <v>5053</v>
      </c>
      <c r="B5054" s="4">
        <v>45493</v>
      </c>
      <c r="C5054" s="10">
        <f>DATE(YEAR(orders[[#This Row],[order_date]]), MONTH(orders[[#This Row],[order_date]]), 1)</f>
        <v>45474</v>
      </c>
      <c r="D5054" t="s">
        <v>1088</v>
      </c>
      <c r="E5054" t="s">
        <v>625</v>
      </c>
      <c r="F5054" t="str">
        <f>VLOOKUP(orders[[#This Row],[product_id]],Products!A:C,3,0)</f>
        <v>Electronics</v>
      </c>
      <c r="G5054">
        <v>1</v>
      </c>
      <c r="H5054" s="6">
        <v>0.20535864881382862</v>
      </c>
      <c r="I5054" s="2">
        <f>VLOOKUP($E5054,
Products!$A$1:$F$201,MATCH(Orders!I$1,Products!$A$1:$F$1,0),0)</f>
        <v>11578.815958005471</v>
      </c>
      <c r="J5054" s="2">
        <f>VLOOKUP($E5054,
Products!$A$1:$F$201,MATCH(Orders!J$1,Products!$A$1:$F$1,0),0)</f>
        <v>7854.7306959992193</v>
      </c>
    </row>
    <row r="5055" spans="1:10">
      <c r="A5055">
        <v>5054</v>
      </c>
      <c r="B5055" s="4">
        <v>45493</v>
      </c>
      <c r="C5055" s="10">
        <f>DATE(YEAR(orders[[#This Row],[order_date]]), MONTH(orders[[#This Row],[order_date]]), 1)</f>
        <v>45474</v>
      </c>
      <c r="D5055" t="s">
        <v>1510</v>
      </c>
      <c r="E5055" t="s">
        <v>562</v>
      </c>
      <c r="F5055" t="str">
        <f>VLOOKUP(orders[[#This Row],[product_id]],Products!A:C,3,0)</f>
        <v>Electronics</v>
      </c>
      <c r="G5055">
        <v>2</v>
      </c>
      <c r="H5055" s="6">
        <v>0.21307373468373778</v>
      </c>
      <c r="I5055" s="2">
        <f>VLOOKUP($E5055,
Products!$A$1:$F$201,MATCH(Orders!I$1,Products!$A$1:$F$1,0),0)</f>
        <v>2550.478597498749</v>
      </c>
      <c r="J5055" s="2">
        <f>VLOOKUP($E5055,
Products!$A$1:$F$201,MATCH(Orders!J$1,Products!$A$1:$F$1,0),0)</f>
        <v>1688.129752018375</v>
      </c>
    </row>
    <row r="5056" spans="1:10">
      <c r="A5056">
        <v>5055</v>
      </c>
      <c r="B5056" s="4">
        <v>45830</v>
      </c>
      <c r="C5056" s="10">
        <f>DATE(YEAR(orders[[#This Row],[order_date]]), MONTH(orders[[#This Row],[order_date]]), 1)</f>
        <v>45809</v>
      </c>
      <c r="D5056" t="s">
        <v>2195</v>
      </c>
      <c r="E5056" t="s">
        <v>691</v>
      </c>
      <c r="F5056" t="str">
        <f>VLOOKUP(orders[[#This Row],[product_id]],Products!A:C,3,0)</f>
        <v>Appliances</v>
      </c>
      <c r="G5056">
        <v>3</v>
      </c>
      <c r="H5056" s="6">
        <v>0.14395233428931356</v>
      </c>
      <c r="I5056" s="2">
        <f>VLOOKUP($E5056,
Products!$A$1:$F$201,MATCH(Orders!I$1,Products!$A$1:$F$1,0),0)</f>
        <v>2337.6024778940591</v>
      </c>
      <c r="J5056" s="2">
        <f>VLOOKUP($E5056,
Products!$A$1:$F$201,MATCH(Orders!J$1,Products!$A$1:$F$1,0),0)</f>
        <v>1616.9957885138581</v>
      </c>
    </row>
    <row r="5057" spans="1:10">
      <c r="A5057">
        <v>5056</v>
      </c>
      <c r="B5057" s="4">
        <v>45309</v>
      </c>
      <c r="C5057" s="10">
        <f>DATE(YEAR(orders[[#This Row],[order_date]]), MONTH(orders[[#This Row],[order_date]]), 1)</f>
        <v>45292</v>
      </c>
      <c r="D5057" t="s">
        <v>1883</v>
      </c>
      <c r="E5057" t="s">
        <v>577</v>
      </c>
      <c r="F5057" t="str">
        <f>VLOOKUP(orders[[#This Row],[product_id]],Products!A:C,3,0)</f>
        <v>Appliances</v>
      </c>
      <c r="G5057">
        <v>1</v>
      </c>
      <c r="H5057" s="6">
        <v>0.10126169739276929</v>
      </c>
      <c r="I5057" s="2">
        <f>VLOOKUP($E5057,
Products!$A$1:$F$201,MATCH(Orders!I$1,Products!$A$1:$F$1,0),0)</f>
        <v>24178.046221204509</v>
      </c>
      <c r="J5057" s="2">
        <f>VLOOKUP($E5057,
Products!$A$1:$F$201,MATCH(Orders!J$1,Products!$A$1:$F$1,0),0)</f>
        <v>17784.08636999697</v>
      </c>
    </row>
    <row r="5058" spans="1:10">
      <c r="A5058">
        <v>5057</v>
      </c>
      <c r="B5058" s="4">
        <v>45011</v>
      </c>
      <c r="C5058" s="10">
        <f>DATE(YEAR(orders[[#This Row],[order_date]]), MONTH(orders[[#This Row],[order_date]]), 1)</f>
        <v>44986</v>
      </c>
      <c r="D5058" t="s">
        <v>2923</v>
      </c>
      <c r="E5058" t="s">
        <v>663</v>
      </c>
      <c r="F5058" t="str">
        <f>VLOOKUP(orders[[#This Row],[product_id]],Products!A:C,3,0)</f>
        <v>Electronics</v>
      </c>
      <c r="G5058">
        <v>2</v>
      </c>
      <c r="H5058" s="6">
        <v>0.11069006506314587</v>
      </c>
      <c r="I5058" s="2">
        <f>VLOOKUP($E5058,
Products!$A$1:$F$201,MATCH(Orders!I$1,Products!$A$1:$F$1,0),0)</f>
        <v>12863.39473364416</v>
      </c>
      <c r="J5058" s="2">
        <f>VLOOKUP($E5058,
Products!$A$1:$F$201,MATCH(Orders!J$1,Products!$A$1:$F$1,0),0)</f>
        <v>9312.9321574947517</v>
      </c>
    </row>
    <row r="5059" spans="1:10">
      <c r="A5059">
        <v>5058</v>
      </c>
      <c r="B5059" s="4">
        <v>45553</v>
      </c>
      <c r="C5059" s="10">
        <f>DATE(YEAR(orders[[#This Row],[order_date]]), MONTH(orders[[#This Row],[order_date]]), 1)</f>
        <v>45536</v>
      </c>
      <c r="D5059" t="s">
        <v>2001</v>
      </c>
      <c r="E5059" t="s">
        <v>557</v>
      </c>
      <c r="F5059" t="str">
        <f>VLOOKUP(orders[[#This Row],[product_id]],Products!A:C,3,0)</f>
        <v>Electronics</v>
      </c>
      <c r="G5059">
        <v>2</v>
      </c>
      <c r="H5059" s="6">
        <v>0.18921704335892123</v>
      </c>
      <c r="I5059" s="2">
        <f>VLOOKUP($E5059,
Products!$A$1:$F$201,MATCH(Orders!I$1,Products!$A$1:$F$1,0),0)</f>
        <v>23950.56449224626</v>
      </c>
      <c r="J5059" s="2">
        <f>VLOOKUP($E5059,
Products!$A$1:$F$201,MATCH(Orders!J$1,Products!$A$1:$F$1,0),0)</f>
        <v>16488.618979732779</v>
      </c>
    </row>
    <row r="5060" spans="1:10">
      <c r="A5060">
        <v>5059</v>
      </c>
      <c r="B5060" s="4">
        <v>45752</v>
      </c>
      <c r="C5060" s="10">
        <f>DATE(YEAR(orders[[#This Row],[order_date]]), MONTH(orders[[#This Row],[order_date]]), 1)</f>
        <v>45748</v>
      </c>
      <c r="D5060" t="s">
        <v>1623</v>
      </c>
      <c r="E5060" t="s">
        <v>516</v>
      </c>
      <c r="F5060" t="str">
        <f>VLOOKUP(orders[[#This Row],[product_id]],Products!A:C,3,0)</f>
        <v>Electronics</v>
      </c>
      <c r="G5060">
        <v>2</v>
      </c>
      <c r="H5060" s="6">
        <v>0.17198406643047753</v>
      </c>
      <c r="I5060" s="2">
        <f>VLOOKUP($E5060,
Products!$A$1:$F$201,MATCH(Orders!I$1,Products!$A$1:$F$1,0),0)</f>
        <v>12594.36437895595</v>
      </c>
      <c r="J5060" s="2">
        <f>VLOOKUP($E5060,
Products!$A$1:$F$201,MATCH(Orders!J$1,Products!$A$1:$F$1,0),0)</f>
        <v>9909.7267986522402</v>
      </c>
    </row>
    <row r="5061" spans="1:10">
      <c r="A5061">
        <v>5060</v>
      </c>
      <c r="B5061" s="4">
        <v>45219</v>
      </c>
      <c r="C5061" s="10">
        <f>DATE(YEAR(orders[[#This Row],[order_date]]), MONTH(orders[[#This Row],[order_date]]), 1)</f>
        <v>45200</v>
      </c>
      <c r="D5061" t="s">
        <v>3887</v>
      </c>
      <c r="E5061" t="s">
        <v>680</v>
      </c>
      <c r="F5061" t="str">
        <f>VLOOKUP(orders[[#This Row],[product_id]],Products!A:C,3,0)</f>
        <v>Electronics</v>
      </c>
      <c r="G5061">
        <v>3</v>
      </c>
      <c r="H5061" s="6">
        <v>0.2207818099846002</v>
      </c>
      <c r="I5061" s="2">
        <f>VLOOKUP($E5061,
Products!$A$1:$F$201,MATCH(Orders!I$1,Products!$A$1:$F$1,0),0)</f>
        <v>31627.348891742429</v>
      </c>
      <c r="J5061" s="2">
        <f>VLOOKUP($E5061,
Products!$A$1:$F$201,MATCH(Orders!J$1,Products!$A$1:$F$1,0),0)</f>
        <v>23219.930812036979</v>
      </c>
    </row>
    <row r="5062" spans="1:10">
      <c r="A5062">
        <v>5061</v>
      </c>
      <c r="B5062" s="4">
        <v>45999</v>
      </c>
      <c r="C5062" s="10">
        <f>DATE(YEAR(orders[[#This Row],[order_date]]), MONTH(orders[[#This Row],[order_date]]), 1)</f>
        <v>45992</v>
      </c>
      <c r="D5062" t="s">
        <v>856</v>
      </c>
      <c r="E5062" t="s">
        <v>510</v>
      </c>
      <c r="F5062" t="str">
        <f>VLOOKUP(orders[[#This Row],[product_id]],Products!A:C,3,0)</f>
        <v>Appliances</v>
      </c>
      <c r="G5062">
        <v>1</v>
      </c>
      <c r="H5062" s="6">
        <v>0.12727172254203337</v>
      </c>
      <c r="I5062" s="2">
        <f>VLOOKUP($E5062,
Products!$A$1:$F$201,MATCH(Orders!I$1,Products!$A$1:$F$1,0),0)</f>
        <v>23457.606610250739</v>
      </c>
      <c r="J5062" s="2">
        <f>VLOOKUP($E5062,
Products!$A$1:$F$201,MATCH(Orders!J$1,Products!$A$1:$F$1,0),0)</f>
        <v>17038.831523124281</v>
      </c>
    </row>
    <row r="5063" spans="1:10">
      <c r="A5063">
        <v>5062</v>
      </c>
      <c r="B5063" s="4">
        <v>46017</v>
      </c>
      <c r="C5063" s="10">
        <f>DATE(YEAR(orders[[#This Row],[order_date]]), MONTH(orders[[#This Row],[order_date]]), 1)</f>
        <v>45992</v>
      </c>
      <c r="D5063" t="s">
        <v>1136</v>
      </c>
      <c r="E5063" t="s">
        <v>636</v>
      </c>
      <c r="F5063" t="str">
        <f>VLOOKUP(orders[[#This Row],[product_id]],Products!A:C,3,0)</f>
        <v>Appliances</v>
      </c>
      <c r="G5063">
        <v>1</v>
      </c>
      <c r="H5063" s="6">
        <v>0.10161307924096644</v>
      </c>
      <c r="I5063" s="2">
        <f>VLOOKUP($E5063,
Products!$A$1:$F$201,MATCH(Orders!I$1,Products!$A$1:$F$1,0),0)</f>
        <v>2035.5647279372099</v>
      </c>
      <c r="J5063" s="2">
        <f>VLOOKUP($E5063,
Products!$A$1:$F$201,MATCH(Orders!J$1,Products!$A$1:$F$1,0),0)</f>
        <v>1486.048843699655</v>
      </c>
    </row>
    <row r="5064" spans="1:10">
      <c r="A5064">
        <v>5063</v>
      </c>
      <c r="B5064" s="4">
        <v>45713</v>
      </c>
      <c r="C5064" s="10">
        <f>DATE(YEAR(orders[[#This Row],[order_date]]), MONTH(orders[[#This Row],[order_date]]), 1)</f>
        <v>45689</v>
      </c>
      <c r="D5064" t="s">
        <v>3204</v>
      </c>
      <c r="E5064" t="s">
        <v>648</v>
      </c>
      <c r="F5064" t="str">
        <f>VLOOKUP(orders[[#This Row],[product_id]],Products!A:C,3,0)</f>
        <v>Electronics</v>
      </c>
      <c r="G5064">
        <v>2</v>
      </c>
      <c r="H5064" s="6">
        <v>0.18380375040392249</v>
      </c>
      <c r="I5064" s="2">
        <f>VLOOKUP($E5064,
Products!$A$1:$F$201,MATCH(Orders!I$1,Products!$A$1:$F$1,0),0)</f>
        <v>11049.50250218974</v>
      </c>
      <c r="J5064" s="2">
        <f>VLOOKUP($E5064,
Products!$A$1:$F$201,MATCH(Orders!J$1,Products!$A$1:$F$1,0),0)</f>
        <v>7252.1207539007246</v>
      </c>
    </row>
    <row r="5065" spans="1:10">
      <c r="A5065">
        <v>5064</v>
      </c>
      <c r="B5065" s="4">
        <v>45055</v>
      </c>
      <c r="C5065" s="10">
        <f>DATE(YEAR(orders[[#This Row],[order_date]]), MONTH(orders[[#This Row],[order_date]]), 1)</f>
        <v>45047</v>
      </c>
      <c r="D5065" t="s">
        <v>3396</v>
      </c>
      <c r="E5065" t="s">
        <v>635</v>
      </c>
      <c r="F5065" t="str">
        <f>VLOOKUP(orders[[#This Row],[product_id]],Products!A:C,3,0)</f>
        <v>Electronics</v>
      </c>
      <c r="G5065">
        <v>2</v>
      </c>
      <c r="H5065" s="6">
        <v>0.24208074643170072</v>
      </c>
      <c r="I5065" s="2">
        <f>VLOOKUP($E5065,
Products!$A$1:$F$201,MATCH(Orders!I$1,Products!$A$1:$F$1,0),0)</f>
        <v>31014.321091901689</v>
      </c>
      <c r="J5065" s="2">
        <f>VLOOKUP($E5065,
Products!$A$1:$F$201,MATCH(Orders!J$1,Products!$A$1:$F$1,0),0)</f>
        <v>23202.91049209132</v>
      </c>
    </row>
    <row r="5066" spans="1:10">
      <c r="A5066">
        <v>5065</v>
      </c>
      <c r="B5066" s="4">
        <v>44955</v>
      </c>
      <c r="C5066" s="10">
        <f>DATE(YEAR(orders[[#This Row],[order_date]]), MONTH(orders[[#This Row],[order_date]]), 1)</f>
        <v>44927</v>
      </c>
      <c r="D5066" t="s">
        <v>3533</v>
      </c>
      <c r="E5066" t="s">
        <v>507</v>
      </c>
      <c r="F5066" t="str">
        <f>VLOOKUP(orders[[#This Row],[product_id]],Products!A:C,3,0)</f>
        <v>Electronics</v>
      </c>
      <c r="G5066">
        <v>2</v>
      </c>
      <c r="H5066" s="6">
        <v>0.11247996733305889</v>
      </c>
      <c r="I5066" s="2">
        <f>VLOOKUP($E5066,
Products!$A$1:$F$201,MATCH(Orders!I$1,Products!$A$1:$F$1,0),0)</f>
        <v>28502.89768049858</v>
      </c>
      <c r="J5066" s="2">
        <f>VLOOKUP($E5066,
Products!$A$1:$F$201,MATCH(Orders!J$1,Products!$A$1:$F$1,0),0)</f>
        <v>20477.83623923226</v>
      </c>
    </row>
    <row r="5067" spans="1:10">
      <c r="A5067">
        <v>5066</v>
      </c>
      <c r="B5067" s="4">
        <v>45618</v>
      </c>
      <c r="C5067" s="10">
        <f>DATE(YEAR(orders[[#This Row],[order_date]]), MONTH(orders[[#This Row],[order_date]]), 1)</f>
        <v>45597</v>
      </c>
      <c r="D5067" t="s">
        <v>2776</v>
      </c>
      <c r="E5067" t="s">
        <v>705</v>
      </c>
      <c r="F5067" t="str">
        <f>VLOOKUP(orders[[#This Row],[product_id]],Products!A:C,3,0)</f>
        <v>Electronics</v>
      </c>
      <c r="G5067">
        <v>3</v>
      </c>
      <c r="H5067" s="6">
        <v>0.21150646061243314</v>
      </c>
      <c r="I5067" s="2">
        <f>VLOOKUP($E5067,
Products!$A$1:$F$201,MATCH(Orders!I$1,Products!$A$1:$F$1,0),0)</f>
        <v>11719.594724541899</v>
      </c>
      <c r="J5067" s="2">
        <f>VLOOKUP($E5067,
Products!$A$1:$F$201,MATCH(Orders!J$1,Products!$A$1:$F$1,0),0)</f>
        <v>7926.6332911718628</v>
      </c>
    </row>
    <row r="5068" spans="1:10">
      <c r="A5068">
        <v>5067</v>
      </c>
      <c r="B5068" s="4">
        <v>45059</v>
      </c>
      <c r="C5068" s="10">
        <f>DATE(YEAR(orders[[#This Row],[order_date]]), MONTH(orders[[#This Row],[order_date]]), 1)</f>
        <v>45047</v>
      </c>
      <c r="D5068" t="s">
        <v>3120</v>
      </c>
      <c r="E5068" t="s">
        <v>687</v>
      </c>
      <c r="F5068" t="str">
        <f>VLOOKUP(orders[[#This Row],[product_id]],Products!A:C,3,0)</f>
        <v>Electronics</v>
      </c>
      <c r="G5068">
        <v>3</v>
      </c>
      <c r="H5068" s="6">
        <v>0.13080981281464329</v>
      </c>
      <c r="I5068" s="2">
        <f>VLOOKUP($E5068,
Products!$A$1:$F$201,MATCH(Orders!I$1,Products!$A$1:$F$1,0),0)</f>
        <v>12143.737276429891</v>
      </c>
      <c r="J5068" s="2">
        <f>VLOOKUP($E5068,
Products!$A$1:$F$201,MATCH(Orders!J$1,Products!$A$1:$F$1,0),0)</f>
        <v>9077.1957392673976</v>
      </c>
    </row>
    <row r="5069" spans="1:10">
      <c r="A5069">
        <v>5068</v>
      </c>
      <c r="B5069" s="4">
        <v>45572</v>
      </c>
      <c r="C5069" s="10">
        <f>DATE(YEAR(orders[[#This Row],[order_date]]), MONTH(orders[[#This Row],[order_date]]), 1)</f>
        <v>45566</v>
      </c>
      <c r="D5069" t="s">
        <v>1356</v>
      </c>
      <c r="E5069" t="s">
        <v>679</v>
      </c>
      <c r="F5069" t="str">
        <f>VLOOKUP(orders[[#This Row],[product_id]],Products!A:C,3,0)</f>
        <v>Appliances</v>
      </c>
      <c r="G5069">
        <v>3</v>
      </c>
      <c r="H5069" s="6">
        <v>8.6900973996219141E-2</v>
      </c>
      <c r="I5069" s="2">
        <f>VLOOKUP($E5069,
Products!$A$1:$F$201,MATCH(Orders!I$1,Products!$A$1:$F$1,0),0)</f>
        <v>6336.1008284819591</v>
      </c>
      <c r="J5069" s="2">
        <f>VLOOKUP($E5069,
Products!$A$1:$F$201,MATCH(Orders!J$1,Products!$A$1:$F$1,0),0)</f>
        <v>5056.6203893460352</v>
      </c>
    </row>
    <row r="5070" spans="1:10">
      <c r="A5070">
        <v>5069</v>
      </c>
      <c r="B5070" s="4">
        <v>45615</v>
      </c>
      <c r="C5070" s="10">
        <f>DATE(YEAR(orders[[#This Row],[order_date]]), MONTH(orders[[#This Row],[order_date]]), 1)</f>
        <v>45597</v>
      </c>
      <c r="D5070" t="s">
        <v>1525</v>
      </c>
      <c r="E5070" t="s">
        <v>599</v>
      </c>
      <c r="F5070" t="str">
        <f>VLOOKUP(orders[[#This Row],[product_id]],Products!A:C,3,0)</f>
        <v>Electronics</v>
      </c>
      <c r="G5070">
        <v>3</v>
      </c>
      <c r="H5070" s="6">
        <v>0.15921496320877213</v>
      </c>
      <c r="I5070" s="2">
        <f>VLOOKUP($E5070,
Products!$A$1:$F$201,MATCH(Orders!I$1,Products!$A$1:$F$1,0),0)</f>
        <v>24019.70637428105</v>
      </c>
      <c r="J5070" s="2">
        <f>VLOOKUP($E5070,
Products!$A$1:$F$201,MATCH(Orders!J$1,Products!$A$1:$F$1,0),0)</f>
        <v>16602.559277417411</v>
      </c>
    </row>
    <row r="5071" spans="1:10">
      <c r="A5071">
        <v>5070</v>
      </c>
      <c r="B5071" s="4">
        <v>45460</v>
      </c>
      <c r="C5071" s="10">
        <f>DATE(YEAR(orders[[#This Row],[order_date]]), MONTH(orders[[#This Row],[order_date]]), 1)</f>
        <v>45444</v>
      </c>
      <c r="D5071" t="s">
        <v>2992</v>
      </c>
      <c r="E5071" t="s">
        <v>632</v>
      </c>
      <c r="F5071" t="str">
        <f>VLOOKUP(orders[[#This Row],[product_id]],Products!A:C,3,0)</f>
        <v>Electronics</v>
      </c>
      <c r="G5071">
        <v>3</v>
      </c>
      <c r="H5071" s="6">
        <v>0.18745785716785418</v>
      </c>
      <c r="I5071" s="2">
        <f>VLOOKUP($E5071,
Products!$A$1:$F$201,MATCH(Orders!I$1,Products!$A$1:$F$1,0),0)</f>
        <v>23049.571773693999</v>
      </c>
      <c r="J5071" s="2">
        <f>VLOOKUP($E5071,
Products!$A$1:$F$201,MATCH(Orders!J$1,Products!$A$1:$F$1,0),0)</f>
        <v>15791.461375569639</v>
      </c>
    </row>
    <row r="5072" spans="1:10">
      <c r="A5072">
        <v>5071</v>
      </c>
      <c r="B5072" s="4">
        <v>45442</v>
      </c>
      <c r="C5072" s="10">
        <f>DATE(YEAR(orders[[#This Row],[order_date]]), MONTH(orders[[#This Row],[order_date]]), 1)</f>
        <v>45413</v>
      </c>
      <c r="D5072" t="s">
        <v>3187</v>
      </c>
      <c r="E5072" t="s">
        <v>631</v>
      </c>
      <c r="F5072" t="str">
        <f>VLOOKUP(orders[[#This Row],[product_id]],Products!A:C,3,0)</f>
        <v>Appliances</v>
      </c>
      <c r="G5072">
        <v>3</v>
      </c>
      <c r="H5072" s="6">
        <v>7.4135464429603226E-2</v>
      </c>
      <c r="I5072" s="2">
        <f>VLOOKUP($E5072,
Products!$A$1:$F$201,MATCH(Orders!I$1,Products!$A$1:$F$1,0),0)</f>
        <v>5983.7308645702497</v>
      </c>
      <c r="J5072" s="2">
        <f>VLOOKUP($E5072,
Products!$A$1:$F$201,MATCH(Orders!J$1,Products!$A$1:$F$1,0),0)</f>
        <v>4205.6432936163774</v>
      </c>
    </row>
    <row r="5073" spans="1:10">
      <c r="A5073">
        <v>5072</v>
      </c>
      <c r="B5073" s="4">
        <v>45886</v>
      </c>
      <c r="C5073" s="10">
        <f>DATE(YEAR(orders[[#This Row],[order_date]]), MONTH(orders[[#This Row],[order_date]]), 1)</f>
        <v>45870</v>
      </c>
      <c r="D5073" t="s">
        <v>3457</v>
      </c>
      <c r="E5073" t="s">
        <v>546</v>
      </c>
      <c r="F5073" t="str">
        <f>VLOOKUP(orders[[#This Row],[product_id]],Products!A:C,3,0)</f>
        <v>Electronics</v>
      </c>
      <c r="G5073">
        <v>2</v>
      </c>
      <c r="H5073" s="6">
        <v>0.19520385287802916</v>
      </c>
      <c r="I5073" s="2">
        <f>VLOOKUP($E5073,
Products!$A$1:$F$201,MATCH(Orders!I$1,Products!$A$1:$F$1,0),0)</f>
        <v>21943.16319502375</v>
      </c>
      <c r="J5073" s="2">
        <f>VLOOKUP($E5073,
Products!$A$1:$F$201,MATCH(Orders!J$1,Products!$A$1:$F$1,0),0)</f>
        <v>16937.09489743154</v>
      </c>
    </row>
    <row r="5074" spans="1:10">
      <c r="A5074">
        <v>5073</v>
      </c>
      <c r="B5074" s="4">
        <v>45091</v>
      </c>
      <c r="C5074" s="10">
        <f>DATE(YEAR(orders[[#This Row],[order_date]]), MONTH(orders[[#This Row],[order_date]]), 1)</f>
        <v>45078</v>
      </c>
      <c r="D5074" t="s">
        <v>3904</v>
      </c>
      <c r="E5074" t="s">
        <v>702</v>
      </c>
      <c r="F5074" t="str">
        <f>VLOOKUP(orders[[#This Row],[product_id]],Products!A:C,3,0)</f>
        <v>Electronics</v>
      </c>
      <c r="G5074">
        <v>1</v>
      </c>
      <c r="H5074" s="6">
        <v>0.1737497593892465</v>
      </c>
      <c r="I5074" s="2">
        <f>VLOOKUP($E5074,
Products!$A$1:$F$201,MATCH(Orders!I$1,Products!$A$1:$F$1,0),0)</f>
        <v>11240.591105652349</v>
      </c>
      <c r="J5074" s="2">
        <f>VLOOKUP($E5074,
Products!$A$1:$F$201,MATCH(Orders!J$1,Products!$A$1:$F$1,0),0)</f>
        <v>7671.9523119121068</v>
      </c>
    </row>
    <row r="5075" spans="1:10">
      <c r="A5075">
        <v>5074</v>
      </c>
      <c r="B5075" s="4">
        <v>45853</v>
      </c>
      <c r="C5075" s="10">
        <f>DATE(YEAR(orders[[#This Row],[order_date]]), MONTH(orders[[#This Row],[order_date]]), 1)</f>
        <v>45839</v>
      </c>
      <c r="D5075" t="s">
        <v>1647</v>
      </c>
      <c r="E5075" t="s">
        <v>535</v>
      </c>
      <c r="F5075" t="str">
        <f>VLOOKUP(orders[[#This Row],[product_id]],Products!A:C,3,0)</f>
        <v>Appliances</v>
      </c>
      <c r="G5075">
        <v>1</v>
      </c>
      <c r="H5075" s="6">
        <v>0.10491907534409689</v>
      </c>
      <c r="I5075" s="2">
        <f>VLOOKUP($E5075,
Products!$A$1:$F$201,MATCH(Orders!I$1,Products!$A$1:$F$1,0),0)</f>
        <v>25188.460642954858</v>
      </c>
      <c r="J5075" s="2">
        <f>VLOOKUP($E5075,
Products!$A$1:$F$201,MATCH(Orders!J$1,Products!$A$1:$F$1,0),0)</f>
        <v>18873.341689191599</v>
      </c>
    </row>
    <row r="5076" spans="1:10">
      <c r="A5076">
        <v>5075</v>
      </c>
      <c r="B5076" s="4">
        <v>45859</v>
      </c>
      <c r="C5076" s="10">
        <f>DATE(YEAR(orders[[#This Row],[order_date]]), MONTH(orders[[#This Row],[order_date]]), 1)</f>
        <v>45839</v>
      </c>
      <c r="D5076" t="s">
        <v>1246</v>
      </c>
      <c r="E5076" t="s">
        <v>549</v>
      </c>
      <c r="F5076" t="str">
        <f>VLOOKUP(orders[[#This Row],[product_id]],Products!A:C,3,0)</f>
        <v>Electronics</v>
      </c>
      <c r="G5076">
        <v>2</v>
      </c>
      <c r="H5076" s="6">
        <v>0.14388295924938585</v>
      </c>
      <c r="I5076" s="2">
        <f>VLOOKUP($E5076,
Products!$A$1:$F$201,MATCH(Orders!I$1,Products!$A$1:$F$1,0),0)</f>
        <v>32579.222893763279</v>
      </c>
      <c r="J5076" s="2">
        <f>VLOOKUP($E5076,
Products!$A$1:$F$201,MATCH(Orders!J$1,Products!$A$1:$F$1,0),0)</f>
        <v>22472.912188105081</v>
      </c>
    </row>
    <row r="5077" spans="1:10">
      <c r="A5077">
        <v>5076</v>
      </c>
      <c r="B5077" s="4">
        <v>45483</v>
      </c>
      <c r="C5077" s="10">
        <f>DATE(YEAR(orders[[#This Row],[order_date]]), MONTH(orders[[#This Row],[order_date]]), 1)</f>
        <v>45474</v>
      </c>
      <c r="D5077" t="s">
        <v>3386</v>
      </c>
      <c r="E5077" t="s">
        <v>515</v>
      </c>
      <c r="F5077" t="str">
        <f>VLOOKUP(orders[[#This Row],[product_id]],Products!A:C,3,0)</f>
        <v>Appliances</v>
      </c>
      <c r="G5077">
        <v>2</v>
      </c>
      <c r="H5077" s="6">
        <v>0.11372283014884771</v>
      </c>
      <c r="I5077" s="2">
        <f>VLOOKUP($E5077,
Products!$A$1:$F$201,MATCH(Orders!I$1,Products!$A$1:$F$1,0),0)</f>
        <v>2136.8180837738519</v>
      </c>
      <c r="J5077" s="2">
        <f>VLOOKUP($E5077,
Products!$A$1:$F$201,MATCH(Orders!J$1,Products!$A$1:$F$1,0),0)</f>
        <v>1689.48738136013</v>
      </c>
    </row>
    <row r="5078" spans="1:10">
      <c r="A5078">
        <v>5077</v>
      </c>
      <c r="B5078" s="4">
        <v>45606</v>
      </c>
      <c r="C5078" s="10">
        <f>DATE(YEAR(orders[[#This Row],[order_date]]), MONTH(orders[[#This Row],[order_date]]), 1)</f>
        <v>45597</v>
      </c>
      <c r="D5078" t="s">
        <v>2951</v>
      </c>
      <c r="E5078" t="s">
        <v>535</v>
      </c>
      <c r="F5078" t="str">
        <f>VLOOKUP(orders[[#This Row],[product_id]],Products!A:C,3,0)</f>
        <v>Appliances</v>
      </c>
      <c r="G5078">
        <v>3</v>
      </c>
      <c r="H5078" s="6">
        <v>0.10643895120614331</v>
      </c>
      <c r="I5078" s="2">
        <f>VLOOKUP($E5078,
Products!$A$1:$F$201,MATCH(Orders!I$1,Products!$A$1:$F$1,0),0)</f>
        <v>25188.460642954858</v>
      </c>
      <c r="J5078" s="2">
        <f>VLOOKUP($E5078,
Products!$A$1:$F$201,MATCH(Orders!J$1,Products!$A$1:$F$1,0),0)</f>
        <v>18873.341689191599</v>
      </c>
    </row>
    <row r="5079" spans="1:10">
      <c r="A5079">
        <v>5078</v>
      </c>
      <c r="B5079" s="4">
        <v>45919</v>
      </c>
      <c r="C5079" s="10">
        <f>DATE(YEAR(orders[[#This Row],[order_date]]), MONTH(orders[[#This Row],[order_date]]), 1)</f>
        <v>45901</v>
      </c>
      <c r="D5079" t="s">
        <v>2415</v>
      </c>
      <c r="E5079" t="s">
        <v>580</v>
      </c>
      <c r="F5079" t="str">
        <f>VLOOKUP(orders[[#This Row],[product_id]],Products!A:C,3,0)</f>
        <v>Electronics</v>
      </c>
      <c r="G5079">
        <v>1</v>
      </c>
      <c r="H5079" s="6">
        <v>0.12197114028809758</v>
      </c>
      <c r="I5079" s="2">
        <f>VLOOKUP($E5079,
Products!$A$1:$F$201,MATCH(Orders!I$1,Products!$A$1:$F$1,0),0)</f>
        <v>29905.106989935579</v>
      </c>
      <c r="J5079" s="2">
        <f>VLOOKUP($E5079,
Products!$A$1:$F$201,MATCH(Orders!J$1,Products!$A$1:$F$1,0),0)</f>
        <v>22230.930488499071</v>
      </c>
    </row>
    <row r="5080" spans="1:10">
      <c r="A5080">
        <v>5079</v>
      </c>
      <c r="B5080" s="4">
        <v>45955</v>
      </c>
      <c r="C5080" s="10">
        <f>DATE(YEAR(orders[[#This Row],[order_date]]), MONTH(orders[[#This Row],[order_date]]), 1)</f>
        <v>45931</v>
      </c>
      <c r="D5080" t="s">
        <v>4433</v>
      </c>
      <c r="E5080" t="s">
        <v>554</v>
      </c>
      <c r="F5080" t="str">
        <f>VLOOKUP(orders[[#This Row],[product_id]],Products!A:C,3,0)</f>
        <v>Appliances</v>
      </c>
      <c r="G5080">
        <v>2</v>
      </c>
      <c r="H5080" s="6">
        <v>5.0556221819806978E-2</v>
      </c>
      <c r="I5080" s="2">
        <f>VLOOKUP($E5080,
Products!$A$1:$F$201,MATCH(Orders!I$1,Products!$A$1:$F$1,0),0)</f>
        <v>2088.6647814855078</v>
      </c>
      <c r="J5080" s="2">
        <f>VLOOKUP($E5080,
Products!$A$1:$F$201,MATCH(Orders!J$1,Products!$A$1:$F$1,0),0)</f>
        <v>1371.380040542937</v>
      </c>
    </row>
    <row r="5081" spans="1:10">
      <c r="A5081">
        <v>5080</v>
      </c>
      <c r="B5081" s="4">
        <v>45683</v>
      </c>
      <c r="C5081" s="10">
        <f>DATE(YEAR(orders[[#This Row],[order_date]]), MONTH(orders[[#This Row],[order_date]]), 1)</f>
        <v>45658</v>
      </c>
      <c r="D5081" t="s">
        <v>3235</v>
      </c>
      <c r="E5081" t="s">
        <v>668</v>
      </c>
      <c r="F5081" t="str">
        <f>VLOOKUP(orders[[#This Row],[product_id]],Products!A:C,3,0)</f>
        <v>Electronics</v>
      </c>
      <c r="G5081">
        <v>2</v>
      </c>
      <c r="H5081" s="6">
        <v>0.24415621677684135</v>
      </c>
      <c r="I5081" s="2">
        <f>VLOOKUP($E5081,
Products!$A$1:$F$201,MATCH(Orders!I$1,Products!$A$1:$F$1,0),0)</f>
        <v>23702.058773663419</v>
      </c>
      <c r="J5081" s="2">
        <f>VLOOKUP($E5081,
Products!$A$1:$F$201,MATCH(Orders!J$1,Products!$A$1:$F$1,0),0)</f>
        <v>17657.804767621328</v>
      </c>
    </row>
    <row r="5082" spans="1:10">
      <c r="A5082">
        <v>5081</v>
      </c>
      <c r="B5082" s="4">
        <v>45781</v>
      </c>
      <c r="C5082" s="10">
        <f>DATE(YEAR(orders[[#This Row],[order_date]]), MONTH(orders[[#This Row],[order_date]]), 1)</f>
        <v>45778</v>
      </c>
      <c r="D5082" t="s">
        <v>1908</v>
      </c>
      <c r="E5082" t="s">
        <v>698</v>
      </c>
      <c r="F5082" t="str">
        <f>VLOOKUP(orders[[#This Row],[product_id]],Products!A:C,3,0)</f>
        <v>Appliances</v>
      </c>
      <c r="G5082">
        <v>3</v>
      </c>
      <c r="H5082" s="6">
        <v>0.14869790909361741</v>
      </c>
      <c r="I5082" s="2">
        <f>VLOOKUP($E5082,
Products!$A$1:$F$201,MATCH(Orders!I$1,Products!$A$1:$F$1,0),0)</f>
        <v>5562.620248272905</v>
      </c>
      <c r="J5082" s="2">
        <f>VLOOKUP($E5082,
Products!$A$1:$F$201,MATCH(Orders!J$1,Products!$A$1:$F$1,0),0)</f>
        <v>4191.9477694447714</v>
      </c>
    </row>
    <row r="5083" spans="1:10">
      <c r="A5083">
        <v>5082</v>
      </c>
      <c r="B5083" s="4">
        <v>45419</v>
      </c>
      <c r="C5083" s="10">
        <f>DATE(YEAR(orders[[#This Row],[order_date]]), MONTH(orders[[#This Row],[order_date]]), 1)</f>
        <v>45413</v>
      </c>
      <c r="D5083" t="s">
        <v>1574</v>
      </c>
      <c r="E5083" t="s">
        <v>650</v>
      </c>
      <c r="F5083" t="str">
        <f>VLOOKUP(orders[[#This Row],[product_id]],Products!A:C,3,0)</f>
        <v>Electronics</v>
      </c>
      <c r="G5083">
        <v>3</v>
      </c>
      <c r="H5083" s="6">
        <v>0.19141403514797822</v>
      </c>
      <c r="I5083" s="2">
        <f>VLOOKUP($E5083,
Products!$A$1:$F$201,MATCH(Orders!I$1,Products!$A$1:$F$1,0),0)</f>
        <v>12936.529609330941</v>
      </c>
      <c r="J5083" s="2">
        <f>VLOOKUP($E5083,
Products!$A$1:$F$201,MATCH(Orders!J$1,Products!$A$1:$F$1,0),0)</f>
        <v>9465.2602677376308</v>
      </c>
    </row>
    <row r="5084" spans="1:10">
      <c r="A5084">
        <v>5083</v>
      </c>
      <c r="B5084" s="4">
        <v>45575</v>
      </c>
      <c r="C5084" s="10">
        <f>DATE(YEAR(orders[[#This Row],[order_date]]), MONTH(orders[[#This Row],[order_date]]), 1)</f>
        <v>45566</v>
      </c>
      <c r="D5084" t="s">
        <v>3276</v>
      </c>
      <c r="E5084" t="s">
        <v>664</v>
      </c>
      <c r="F5084" t="str">
        <f>VLOOKUP(orders[[#This Row],[product_id]],Products!A:C,3,0)</f>
        <v>Appliances</v>
      </c>
      <c r="G5084">
        <v>3</v>
      </c>
      <c r="H5084" s="6">
        <v>5.9026162659971924E-2</v>
      </c>
      <c r="I5084" s="2">
        <f>VLOOKUP($E5084,
Products!$A$1:$F$201,MATCH(Orders!I$1,Products!$A$1:$F$1,0),0)</f>
        <v>2181.6314584966208</v>
      </c>
      <c r="J5084" s="2">
        <f>VLOOKUP($E5084,
Products!$A$1:$F$201,MATCH(Orders!J$1,Products!$A$1:$F$1,0),0)</f>
        <v>1607.5776178781809</v>
      </c>
    </row>
    <row r="5085" spans="1:10">
      <c r="A5085">
        <v>5084</v>
      </c>
      <c r="B5085" s="4">
        <v>45918</v>
      </c>
      <c r="C5085" s="10">
        <f>DATE(YEAR(orders[[#This Row],[order_date]]), MONTH(orders[[#This Row],[order_date]]), 1)</f>
        <v>45901</v>
      </c>
      <c r="D5085" t="s">
        <v>1356</v>
      </c>
      <c r="E5085" t="s">
        <v>575</v>
      </c>
      <c r="F5085" t="str">
        <f>VLOOKUP(orders[[#This Row],[product_id]],Products!A:C,3,0)</f>
        <v>Appliances</v>
      </c>
      <c r="G5085">
        <v>2</v>
      </c>
      <c r="H5085" s="6">
        <v>8.2646040892786668E-2</v>
      </c>
      <c r="I5085" s="2">
        <f>VLOOKUP($E5085,
Products!$A$1:$F$201,MATCH(Orders!I$1,Products!$A$1:$F$1,0),0)</f>
        <v>25283.54628276427</v>
      </c>
      <c r="J5085" s="2">
        <f>VLOOKUP($E5085,
Products!$A$1:$F$201,MATCH(Orders!J$1,Products!$A$1:$F$1,0),0)</f>
        <v>19310.503554692368</v>
      </c>
    </row>
    <row r="5086" spans="1:10">
      <c r="A5086">
        <v>5085</v>
      </c>
      <c r="B5086" s="4">
        <v>45554</v>
      </c>
      <c r="C5086" s="10">
        <f>DATE(YEAR(orders[[#This Row],[order_date]]), MONTH(orders[[#This Row],[order_date]]), 1)</f>
        <v>45536</v>
      </c>
      <c r="D5086" t="s">
        <v>3712</v>
      </c>
      <c r="E5086" t="s">
        <v>685</v>
      </c>
      <c r="F5086" t="str">
        <f>VLOOKUP(orders[[#This Row],[product_id]],Products!A:C,3,0)</f>
        <v>Electronics</v>
      </c>
      <c r="G5086">
        <v>2</v>
      </c>
      <c r="H5086" s="6">
        <v>0.2248401274207863</v>
      </c>
      <c r="I5086" s="2">
        <f>VLOOKUP($E5086,
Products!$A$1:$F$201,MATCH(Orders!I$1,Products!$A$1:$F$1,0),0)</f>
        <v>30011.61348468516</v>
      </c>
      <c r="J5086" s="2">
        <f>VLOOKUP($E5086,
Products!$A$1:$F$201,MATCH(Orders!J$1,Products!$A$1:$F$1,0),0)</f>
        <v>20796.213094008199</v>
      </c>
    </row>
    <row r="5087" spans="1:10">
      <c r="A5087">
        <v>5086</v>
      </c>
      <c r="B5087" s="4">
        <v>45551</v>
      </c>
      <c r="C5087" s="10">
        <f>DATE(YEAR(orders[[#This Row],[order_date]]), MONTH(orders[[#This Row],[order_date]]), 1)</f>
        <v>45536</v>
      </c>
      <c r="D5087" t="s">
        <v>1142</v>
      </c>
      <c r="E5087" t="s">
        <v>531</v>
      </c>
      <c r="F5087" t="str">
        <f>VLOOKUP(orders[[#This Row],[product_id]],Products!A:C,3,0)</f>
        <v>Electronics</v>
      </c>
      <c r="G5087">
        <v>1</v>
      </c>
      <c r="H5087" s="6">
        <v>0.17629079999107169</v>
      </c>
      <c r="I5087" s="2">
        <f>VLOOKUP($E5087,
Products!$A$1:$F$201,MATCH(Orders!I$1,Products!$A$1:$F$1,0),0)</f>
        <v>29674.378925417219</v>
      </c>
      <c r="J5087" s="2">
        <f>VLOOKUP($E5087,
Products!$A$1:$F$201,MATCH(Orders!J$1,Products!$A$1:$F$1,0),0)</f>
        <v>20795.30337605517</v>
      </c>
    </row>
    <row r="5088" spans="1:10">
      <c r="A5088">
        <v>5087</v>
      </c>
      <c r="B5088" s="4">
        <v>45469</v>
      </c>
      <c r="C5088" s="10">
        <f>DATE(YEAR(orders[[#This Row],[order_date]]), MONTH(orders[[#This Row],[order_date]]), 1)</f>
        <v>45444</v>
      </c>
      <c r="D5088" t="s">
        <v>2494</v>
      </c>
      <c r="E5088" t="s">
        <v>605</v>
      </c>
      <c r="F5088" t="str">
        <f>VLOOKUP(orders[[#This Row],[product_id]],Products!A:C,3,0)</f>
        <v>Electronics</v>
      </c>
      <c r="G5088">
        <v>3</v>
      </c>
      <c r="H5088" s="6">
        <v>0.10358353659583094</v>
      </c>
      <c r="I5088" s="2">
        <f>VLOOKUP($E5088,
Products!$A$1:$F$201,MATCH(Orders!I$1,Products!$A$1:$F$1,0),0)</f>
        <v>2690.742909794456</v>
      </c>
      <c r="J5088" s="2">
        <f>VLOOKUP($E5088,
Products!$A$1:$F$201,MATCH(Orders!J$1,Products!$A$1:$F$1,0),0)</f>
        <v>2067.549626292313</v>
      </c>
    </row>
    <row r="5089" spans="1:10">
      <c r="A5089">
        <v>5088</v>
      </c>
      <c r="B5089" s="4">
        <v>44933</v>
      </c>
      <c r="C5089" s="10">
        <f>DATE(YEAR(orders[[#This Row],[order_date]]), MONTH(orders[[#This Row],[order_date]]), 1)</f>
        <v>44927</v>
      </c>
      <c r="D5089" t="s">
        <v>3610</v>
      </c>
      <c r="E5089" t="s">
        <v>638</v>
      </c>
      <c r="F5089" t="str">
        <f>VLOOKUP(orders[[#This Row],[product_id]],Products!A:C,3,0)</f>
        <v>Electronics</v>
      </c>
      <c r="G5089">
        <v>1</v>
      </c>
      <c r="H5089" s="6">
        <v>0.23431807353262321</v>
      </c>
      <c r="I5089" s="2">
        <f>VLOOKUP($E5089,
Products!$A$1:$F$201,MATCH(Orders!I$1,Products!$A$1:$F$1,0),0)</f>
        <v>11118.17778596276</v>
      </c>
      <c r="J5089" s="2">
        <f>VLOOKUP($E5089,
Products!$A$1:$F$201,MATCH(Orders!J$1,Products!$A$1:$F$1,0),0)</f>
        <v>7887.697719413397</v>
      </c>
    </row>
    <row r="5090" spans="1:10">
      <c r="A5090">
        <v>5089</v>
      </c>
      <c r="B5090" s="4">
        <v>45880</v>
      </c>
      <c r="C5090" s="10">
        <f>DATE(YEAR(orders[[#This Row],[order_date]]), MONTH(orders[[#This Row],[order_date]]), 1)</f>
        <v>45870</v>
      </c>
      <c r="D5090" t="s">
        <v>1019</v>
      </c>
      <c r="E5090" t="s">
        <v>616</v>
      </c>
      <c r="F5090" t="str">
        <f>VLOOKUP(orders[[#This Row],[product_id]],Products!A:C,3,0)</f>
        <v>Electronics</v>
      </c>
      <c r="G5090">
        <v>2</v>
      </c>
      <c r="H5090" s="6">
        <v>0.18035286516524898</v>
      </c>
      <c r="I5090" s="2">
        <f>VLOOKUP($E5090,
Products!$A$1:$F$201,MATCH(Orders!I$1,Products!$A$1:$F$1,0),0)</f>
        <v>12172.554053901489</v>
      </c>
      <c r="J5090" s="2">
        <f>VLOOKUP($E5090,
Products!$A$1:$F$201,MATCH(Orders!J$1,Products!$A$1:$F$1,0),0)</f>
        <v>9644.7702288148557</v>
      </c>
    </row>
    <row r="5091" spans="1:10">
      <c r="A5091">
        <v>5090</v>
      </c>
      <c r="B5091" s="4">
        <v>45441</v>
      </c>
      <c r="C5091" s="10">
        <f>DATE(YEAR(orders[[#This Row],[order_date]]), MONTH(orders[[#This Row],[order_date]]), 1)</f>
        <v>45413</v>
      </c>
      <c r="D5091" t="s">
        <v>724</v>
      </c>
      <c r="E5091" t="s">
        <v>519</v>
      </c>
      <c r="F5091" t="str">
        <f>VLOOKUP(orders[[#This Row],[product_id]],Products!A:C,3,0)</f>
        <v>Electronics</v>
      </c>
      <c r="G5091">
        <v>2</v>
      </c>
      <c r="H5091" s="6">
        <v>0.210560218709756</v>
      </c>
      <c r="I5091" s="2">
        <f>VLOOKUP($E5091,
Products!$A$1:$F$201,MATCH(Orders!I$1,Products!$A$1:$F$1,0),0)</f>
        <v>13103.02115426216</v>
      </c>
      <c r="J5091" s="2">
        <f>VLOOKUP($E5091,
Products!$A$1:$F$201,MATCH(Orders!J$1,Products!$A$1:$F$1,0),0)</f>
        <v>8775.5491996797755</v>
      </c>
    </row>
    <row r="5092" spans="1:10">
      <c r="A5092">
        <v>5091</v>
      </c>
      <c r="B5092" s="4">
        <v>45681</v>
      </c>
      <c r="C5092" s="10">
        <f>DATE(YEAR(orders[[#This Row],[order_date]]), MONTH(orders[[#This Row],[order_date]]), 1)</f>
        <v>45658</v>
      </c>
      <c r="D5092" t="s">
        <v>1889</v>
      </c>
      <c r="E5092" t="s">
        <v>556</v>
      </c>
      <c r="F5092" t="str">
        <f>VLOOKUP(orders[[#This Row],[product_id]],Products!A:C,3,0)</f>
        <v>Appliances</v>
      </c>
      <c r="G5092">
        <v>2</v>
      </c>
      <c r="H5092" s="6">
        <v>8.3870216721305638E-2</v>
      </c>
      <c r="I5092" s="2">
        <f>VLOOKUP($E5092,
Products!$A$1:$F$201,MATCH(Orders!I$1,Products!$A$1:$F$1,0),0)</f>
        <v>27054.121101651981</v>
      </c>
      <c r="J5092" s="2">
        <f>VLOOKUP($E5092,
Products!$A$1:$F$201,MATCH(Orders!J$1,Products!$A$1:$F$1,0),0)</f>
        <v>19388.930988794411</v>
      </c>
    </row>
    <row r="5093" spans="1:10">
      <c r="A5093">
        <v>5092</v>
      </c>
      <c r="B5093" s="4">
        <v>44999</v>
      </c>
      <c r="C5093" s="10">
        <f>DATE(YEAR(orders[[#This Row],[order_date]]), MONTH(orders[[#This Row],[order_date]]), 1)</f>
        <v>44986</v>
      </c>
      <c r="D5093" t="s">
        <v>1523</v>
      </c>
      <c r="E5093" t="s">
        <v>520</v>
      </c>
      <c r="F5093" t="str">
        <f>VLOOKUP(orders[[#This Row],[product_id]],Products!A:C,3,0)</f>
        <v>Electronics</v>
      </c>
      <c r="G5093">
        <v>1</v>
      </c>
      <c r="H5093" s="6">
        <v>0.12773239317905047</v>
      </c>
      <c r="I5093" s="2">
        <f>VLOOKUP($E5093,
Products!$A$1:$F$201,MATCH(Orders!I$1,Products!$A$1:$F$1,0),0)</f>
        <v>19053.584916305819</v>
      </c>
      <c r="J5093" s="2">
        <f>VLOOKUP($E5093,
Products!$A$1:$F$201,MATCH(Orders!J$1,Products!$A$1:$F$1,0),0)</f>
        <v>13248.74841276826</v>
      </c>
    </row>
    <row r="5094" spans="1:10">
      <c r="A5094">
        <v>5093</v>
      </c>
      <c r="B5094" s="4">
        <v>44936</v>
      </c>
      <c r="C5094" s="10">
        <f>DATE(YEAR(orders[[#This Row],[order_date]]), MONTH(orders[[#This Row],[order_date]]), 1)</f>
        <v>44927</v>
      </c>
      <c r="D5094" t="s">
        <v>827</v>
      </c>
      <c r="E5094" t="s">
        <v>633</v>
      </c>
      <c r="F5094" t="str">
        <f>VLOOKUP(orders[[#This Row],[product_id]],Products!A:C,3,0)</f>
        <v>Appliances</v>
      </c>
      <c r="G5094">
        <v>1</v>
      </c>
      <c r="H5094" s="6">
        <v>9.5874666657018992E-2</v>
      </c>
      <c r="I5094" s="2">
        <f>VLOOKUP($E5094,
Products!$A$1:$F$201,MATCH(Orders!I$1,Products!$A$1:$F$1,0),0)</f>
        <v>2361.4162937319088</v>
      </c>
      <c r="J5094" s="2">
        <f>VLOOKUP($E5094,
Products!$A$1:$F$201,MATCH(Orders!J$1,Products!$A$1:$F$1,0),0)</f>
        <v>1552.5536411429621</v>
      </c>
    </row>
    <row r="5095" spans="1:10">
      <c r="A5095">
        <v>5094</v>
      </c>
      <c r="B5095" s="4">
        <v>45488</v>
      </c>
      <c r="C5095" s="10">
        <f>DATE(YEAR(orders[[#This Row],[order_date]]), MONTH(orders[[#This Row],[order_date]]), 1)</f>
        <v>45474</v>
      </c>
      <c r="D5095" t="s">
        <v>2825</v>
      </c>
      <c r="E5095" t="s">
        <v>645</v>
      </c>
      <c r="F5095" t="str">
        <f>VLOOKUP(orders[[#This Row],[product_id]],Products!A:C,3,0)</f>
        <v>Electronics</v>
      </c>
      <c r="G5095">
        <v>2</v>
      </c>
      <c r="H5095" s="6">
        <v>0.14315077428964662</v>
      </c>
      <c r="I5095" s="2">
        <f>VLOOKUP($E5095,
Products!$A$1:$F$201,MATCH(Orders!I$1,Products!$A$1:$F$1,0),0)</f>
        <v>29658.239859810968</v>
      </c>
      <c r="J5095" s="2">
        <f>VLOOKUP($E5095,
Products!$A$1:$F$201,MATCH(Orders!J$1,Products!$A$1:$F$1,0),0)</f>
        <v>22421.521919652871</v>
      </c>
    </row>
    <row r="5096" spans="1:10">
      <c r="A5096">
        <v>5095</v>
      </c>
      <c r="B5096" s="4">
        <v>45048</v>
      </c>
      <c r="C5096" s="10">
        <f>DATE(YEAR(orders[[#This Row],[order_date]]), MONTH(orders[[#This Row],[order_date]]), 1)</f>
        <v>45047</v>
      </c>
      <c r="D5096" t="s">
        <v>1784</v>
      </c>
      <c r="E5096" t="s">
        <v>551</v>
      </c>
      <c r="F5096" t="str">
        <f>VLOOKUP(orders[[#This Row],[product_id]],Products!A:C,3,0)</f>
        <v>Appliances</v>
      </c>
      <c r="G5096">
        <v>2</v>
      </c>
      <c r="H5096" s="6">
        <v>0.12595476301811312</v>
      </c>
      <c r="I5096" s="2">
        <f>VLOOKUP($E5096,
Products!$A$1:$F$201,MATCH(Orders!I$1,Products!$A$1:$F$1,0),0)</f>
        <v>5988.538916083141</v>
      </c>
      <c r="J5096" s="2">
        <f>VLOOKUP($E5096,
Products!$A$1:$F$201,MATCH(Orders!J$1,Products!$A$1:$F$1,0),0)</f>
        <v>4180.5955033056744</v>
      </c>
    </row>
    <row r="5097" spans="1:10">
      <c r="A5097">
        <v>5096</v>
      </c>
      <c r="B5097" s="4">
        <v>45613</v>
      </c>
      <c r="C5097" s="10">
        <f>DATE(YEAR(orders[[#This Row],[order_date]]), MONTH(orders[[#This Row],[order_date]]), 1)</f>
        <v>45597</v>
      </c>
      <c r="D5097" t="s">
        <v>3213</v>
      </c>
      <c r="E5097" t="s">
        <v>697</v>
      </c>
      <c r="F5097" t="str">
        <f>VLOOKUP(orders[[#This Row],[product_id]],Products!A:C,3,0)</f>
        <v>Electronics</v>
      </c>
      <c r="G5097">
        <v>2</v>
      </c>
      <c r="H5097" s="6">
        <v>0.19658168748303775</v>
      </c>
      <c r="I5097" s="2">
        <f>VLOOKUP($E5097,
Products!$A$1:$F$201,MATCH(Orders!I$1,Products!$A$1:$F$1,0),0)</f>
        <v>17528.463836680221</v>
      </c>
      <c r="J5097" s="2">
        <f>VLOOKUP($E5097,
Products!$A$1:$F$201,MATCH(Orders!J$1,Products!$A$1:$F$1,0),0)</f>
        <v>11565.98358924177</v>
      </c>
    </row>
    <row r="5098" spans="1:10">
      <c r="A5098">
        <v>5097</v>
      </c>
      <c r="B5098" s="4">
        <v>45439</v>
      </c>
      <c r="C5098" s="10">
        <f>DATE(YEAR(orders[[#This Row],[order_date]]), MONTH(orders[[#This Row],[order_date]]), 1)</f>
        <v>45413</v>
      </c>
      <c r="D5098" t="s">
        <v>874</v>
      </c>
      <c r="E5098" t="s">
        <v>577</v>
      </c>
      <c r="F5098" t="str">
        <f>VLOOKUP(orders[[#This Row],[product_id]],Products!A:C,3,0)</f>
        <v>Appliances</v>
      </c>
      <c r="G5098">
        <v>3</v>
      </c>
      <c r="H5098" s="6">
        <v>0.11605128502370562</v>
      </c>
      <c r="I5098" s="2">
        <f>VLOOKUP($E5098,
Products!$A$1:$F$201,MATCH(Orders!I$1,Products!$A$1:$F$1,0),0)</f>
        <v>24178.046221204509</v>
      </c>
      <c r="J5098" s="2">
        <f>VLOOKUP($E5098,
Products!$A$1:$F$201,MATCH(Orders!J$1,Products!$A$1:$F$1,0),0)</f>
        <v>17784.08636999697</v>
      </c>
    </row>
    <row r="5099" spans="1:10">
      <c r="A5099">
        <v>5098</v>
      </c>
      <c r="B5099" s="4">
        <v>45916</v>
      </c>
      <c r="C5099" s="10">
        <f>DATE(YEAR(orders[[#This Row],[order_date]]), MONTH(orders[[#This Row],[order_date]]), 1)</f>
        <v>45901</v>
      </c>
      <c r="D5099" t="s">
        <v>4388</v>
      </c>
      <c r="E5099" t="s">
        <v>692</v>
      </c>
      <c r="F5099" t="str">
        <f>VLOOKUP(orders[[#This Row],[product_id]],Products!A:C,3,0)</f>
        <v>Electronics</v>
      </c>
      <c r="G5099">
        <v>2</v>
      </c>
      <c r="H5099" s="6">
        <v>0.15955213260128209</v>
      </c>
      <c r="I5099" s="2">
        <f>VLOOKUP($E5099,
Products!$A$1:$F$201,MATCH(Orders!I$1,Products!$A$1:$F$1,0),0)</f>
        <v>18150.337151787651</v>
      </c>
      <c r="J5099" s="2">
        <f>VLOOKUP($E5099,
Products!$A$1:$F$201,MATCH(Orders!J$1,Products!$A$1:$F$1,0),0)</f>
        <v>11965.45000430708</v>
      </c>
    </row>
    <row r="5100" spans="1:10">
      <c r="A5100">
        <v>5099</v>
      </c>
      <c r="B5100" s="4">
        <v>45367</v>
      </c>
      <c r="C5100" s="10">
        <f>DATE(YEAR(orders[[#This Row],[order_date]]), MONTH(orders[[#This Row],[order_date]]), 1)</f>
        <v>45352</v>
      </c>
      <c r="D5100" t="s">
        <v>3335</v>
      </c>
      <c r="E5100" t="s">
        <v>600</v>
      </c>
      <c r="F5100" t="str">
        <f>VLOOKUP(orders[[#This Row],[product_id]],Products!A:C,3,0)</f>
        <v>Electronics</v>
      </c>
      <c r="G5100">
        <v>1</v>
      </c>
      <c r="H5100" s="6">
        <v>0.18199625766415206</v>
      </c>
      <c r="I5100" s="2">
        <f>VLOOKUP($E5100,
Products!$A$1:$F$201,MATCH(Orders!I$1,Products!$A$1:$F$1,0),0)</f>
        <v>2556.7009232610858</v>
      </c>
      <c r="J5100" s="2">
        <f>VLOOKUP($E5100,
Products!$A$1:$F$201,MATCH(Orders!J$1,Products!$A$1:$F$1,0),0)</f>
        <v>2002.3128715328869</v>
      </c>
    </row>
    <row r="5101" spans="1:10">
      <c r="A5101">
        <v>5100</v>
      </c>
      <c r="B5101" s="4">
        <v>45988</v>
      </c>
      <c r="C5101" s="10">
        <f>DATE(YEAR(orders[[#This Row],[order_date]]), MONTH(orders[[#This Row],[order_date]]), 1)</f>
        <v>45962</v>
      </c>
      <c r="D5101" t="s">
        <v>1878</v>
      </c>
      <c r="E5101" t="s">
        <v>659</v>
      </c>
      <c r="F5101" t="str">
        <f>VLOOKUP(orders[[#This Row],[product_id]],Products!A:C,3,0)</f>
        <v>Appliances</v>
      </c>
      <c r="G5101">
        <v>1</v>
      </c>
      <c r="H5101" s="6">
        <v>7.1459219465532298E-2</v>
      </c>
      <c r="I5101" s="2">
        <f>VLOOKUP($E5101,
Products!$A$1:$F$201,MATCH(Orders!I$1,Products!$A$1:$F$1,0),0)</f>
        <v>25646.095965041459</v>
      </c>
      <c r="J5101" s="2">
        <f>VLOOKUP($E5101,
Products!$A$1:$F$201,MATCH(Orders!J$1,Products!$A$1:$F$1,0),0)</f>
        <v>18749.646593308222</v>
      </c>
    </row>
    <row r="5102" spans="1:10">
      <c r="A5102">
        <v>5101</v>
      </c>
      <c r="B5102" s="4">
        <v>45628</v>
      </c>
      <c r="C5102" s="10">
        <f>DATE(YEAR(orders[[#This Row],[order_date]]), MONTH(orders[[#This Row],[order_date]]), 1)</f>
        <v>45627</v>
      </c>
      <c r="D5102" t="s">
        <v>1334</v>
      </c>
      <c r="E5102" t="s">
        <v>534</v>
      </c>
      <c r="F5102" t="str">
        <f>VLOOKUP(orders[[#This Row],[product_id]],Products!A:C,3,0)</f>
        <v>Appliances</v>
      </c>
      <c r="G5102">
        <v>1</v>
      </c>
      <c r="H5102" s="6">
        <v>5.8943959689810872E-2</v>
      </c>
      <c r="I5102" s="2">
        <f>VLOOKUP($E5102,
Products!$A$1:$F$201,MATCH(Orders!I$1,Products!$A$1:$F$1,0),0)</f>
        <v>24743.162958088669</v>
      </c>
      <c r="J5102" s="2">
        <f>VLOOKUP($E5102,
Products!$A$1:$F$201,MATCH(Orders!J$1,Products!$A$1:$F$1,0),0)</f>
        <v>19307.588986555591</v>
      </c>
    </row>
    <row r="5103" spans="1:10">
      <c r="A5103">
        <v>5102</v>
      </c>
      <c r="B5103" s="4">
        <v>45517</v>
      </c>
      <c r="C5103" s="10">
        <f>DATE(YEAR(orders[[#This Row],[order_date]]), MONTH(orders[[#This Row],[order_date]]), 1)</f>
        <v>45505</v>
      </c>
      <c r="D5103" t="s">
        <v>731</v>
      </c>
      <c r="E5103" t="s">
        <v>637</v>
      </c>
      <c r="F5103" t="str">
        <f>VLOOKUP(orders[[#This Row],[product_id]],Products!A:C,3,0)</f>
        <v>Electronics</v>
      </c>
      <c r="G5103">
        <v>2</v>
      </c>
      <c r="H5103" s="6">
        <v>0.23293647850612781</v>
      </c>
      <c r="I5103" s="2">
        <f>VLOOKUP($E5103,
Products!$A$1:$F$201,MATCH(Orders!I$1,Products!$A$1:$F$1,0),0)</f>
        <v>2722.8882486231741</v>
      </c>
      <c r="J5103" s="2">
        <f>VLOOKUP($E5103,
Products!$A$1:$F$201,MATCH(Orders!J$1,Products!$A$1:$F$1,0),0)</f>
        <v>2155.455197032014</v>
      </c>
    </row>
    <row r="5104" spans="1:10">
      <c r="A5104">
        <v>5103</v>
      </c>
      <c r="B5104" s="4">
        <v>44993</v>
      </c>
      <c r="C5104" s="10">
        <f>DATE(YEAR(orders[[#This Row],[order_date]]), MONTH(orders[[#This Row],[order_date]]), 1)</f>
        <v>44986</v>
      </c>
      <c r="D5104" t="s">
        <v>1977</v>
      </c>
      <c r="E5104" t="s">
        <v>683</v>
      </c>
      <c r="F5104" t="str">
        <f>VLOOKUP(orders[[#This Row],[product_id]],Products!A:C,3,0)</f>
        <v>Electronics</v>
      </c>
      <c r="G5104">
        <v>2</v>
      </c>
      <c r="H5104" s="6">
        <v>0.24885757464294148</v>
      </c>
      <c r="I5104" s="2">
        <f>VLOOKUP($E5104,
Products!$A$1:$F$201,MATCH(Orders!I$1,Products!$A$1:$F$1,0),0)</f>
        <v>30555.409096588959</v>
      </c>
      <c r="J5104" s="2">
        <f>VLOOKUP($E5104,
Products!$A$1:$F$201,MATCH(Orders!J$1,Products!$A$1:$F$1,0),0)</f>
        <v>20295.233857550291</v>
      </c>
    </row>
    <row r="5105" spans="1:10">
      <c r="A5105">
        <v>5104</v>
      </c>
      <c r="B5105" s="4">
        <v>44943</v>
      </c>
      <c r="C5105" s="10">
        <f>DATE(YEAR(orders[[#This Row],[order_date]]), MONTH(orders[[#This Row],[order_date]]), 1)</f>
        <v>44927</v>
      </c>
      <c r="D5105" t="s">
        <v>4674</v>
      </c>
      <c r="E5105" t="s">
        <v>530</v>
      </c>
      <c r="F5105" t="str">
        <f>VLOOKUP(orders[[#This Row],[product_id]],Products!A:C,3,0)</f>
        <v>Electronics</v>
      </c>
      <c r="G5105">
        <v>1</v>
      </c>
      <c r="H5105" s="6">
        <v>0.24061349410349261</v>
      </c>
      <c r="I5105" s="2">
        <f>VLOOKUP($E5105,
Products!$A$1:$F$201,MATCH(Orders!I$1,Products!$A$1:$F$1,0),0)</f>
        <v>30520.607447067548</v>
      </c>
      <c r="J5105" s="2">
        <f>VLOOKUP($E5105,
Products!$A$1:$F$201,MATCH(Orders!J$1,Products!$A$1:$F$1,0),0)</f>
        <v>22328.317520226748</v>
      </c>
    </row>
    <row r="5106" spans="1:10">
      <c r="A5106">
        <v>5105</v>
      </c>
      <c r="B5106" s="4">
        <v>45294</v>
      </c>
      <c r="C5106" s="10">
        <f>DATE(YEAR(orders[[#This Row],[order_date]]), MONTH(orders[[#This Row],[order_date]]), 1)</f>
        <v>45292</v>
      </c>
      <c r="D5106" t="s">
        <v>3474</v>
      </c>
      <c r="E5106" t="s">
        <v>673</v>
      </c>
      <c r="F5106" t="str">
        <f>VLOOKUP(orders[[#This Row],[product_id]],Products!A:C,3,0)</f>
        <v>Electronics</v>
      </c>
      <c r="G5106">
        <v>2</v>
      </c>
      <c r="H5106" s="6">
        <v>0.21462291116702026</v>
      </c>
      <c r="I5106" s="2">
        <f>VLOOKUP($E5106,
Products!$A$1:$F$201,MATCH(Orders!I$1,Products!$A$1:$F$1,0),0)</f>
        <v>19770.070105413852</v>
      </c>
      <c r="J5106" s="2">
        <f>VLOOKUP($E5106,
Products!$A$1:$F$201,MATCH(Orders!J$1,Products!$A$1:$F$1,0),0)</f>
        <v>14414.291574648811</v>
      </c>
    </row>
    <row r="5107" spans="1:10">
      <c r="A5107">
        <v>5106</v>
      </c>
      <c r="B5107" s="4">
        <v>45830</v>
      </c>
      <c r="C5107" s="10">
        <f>DATE(YEAR(orders[[#This Row],[order_date]]), MONTH(orders[[#This Row],[order_date]]), 1)</f>
        <v>45809</v>
      </c>
      <c r="D5107" t="s">
        <v>4004</v>
      </c>
      <c r="E5107" t="s">
        <v>537</v>
      </c>
      <c r="F5107" t="str">
        <f>VLOOKUP(orders[[#This Row],[product_id]],Products!A:C,3,0)</f>
        <v>Electronics</v>
      </c>
      <c r="G5107">
        <v>3</v>
      </c>
      <c r="H5107" s="6">
        <v>0.20290229212659688</v>
      </c>
      <c r="I5107" s="2">
        <f>VLOOKUP($E5107,
Products!$A$1:$F$201,MATCH(Orders!I$1,Products!$A$1:$F$1,0),0)</f>
        <v>31703.831103033539</v>
      </c>
      <c r="J5107" s="2">
        <f>VLOOKUP($E5107,
Products!$A$1:$F$201,MATCH(Orders!J$1,Products!$A$1:$F$1,0),0)</f>
        <v>24504.340558054781</v>
      </c>
    </row>
    <row r="5108" spans="1:10">
      <c r="A5108">
        <v>5107</v>
      </c>
      <c r="B5108" s="4">
        <v>45647</v>
      </c>
      <c r="C5108" s="10">
        <f>DATE(YEAR(orders[[#This Row],[order_date]]), MONTH(orders[[#This Row],[order_date]]), 1)</f>
        <v>45627</v>
      </c>
      <c r="D5108" t="s">
        <v>2652</v>
      </c>
      <c r="E5108" t="s">
        <v>605</v>
      </c>
      <c r="F5108" t="str">
        <f>VLOOKUP(orders[[#This Row],[product_id]],Products!A:C,3,0)</f>
        <v>Electronics</v>
      </c>
      <c r="G5108">
        <v>1</v>
      </c>
      <c r="H5108" s="6">
        <v>0.10531292267593356</v>
      </c>
      <c r="I5108" s="2">
        <f>VLOOKUP($E5108,
Products!$A$1:$F$201,MATCH(Orders!I$1,Products!$A$1:$F$1,0),0)</f>
        <v>2690.742909794456</v>
      </c>
      <c r="J5108" s="2">
        <f>VLOOKUP($E5108,
Products!$A$1:$F$201,MATCH(Orders!J$1,Products!$A$1:$F$1,0),0)</f>
        <v>2067.549626292313</v>
      </c>
    </row>
    <row r="5109" spans="1:10">
      <c r="A5109">
        <v>5108</v>
      </c>
      <c r="B5109" s="4">
        <v>45884</v>
      </c>
      <c r="C5109" s="10">
        <f>DATE(YEAR(orders[[#This Row],[order_date]]), MONTH(orders[[#This Row],[order_date]]), 1)</f>
        <v>45870</v>
      </c>
      <c r="D5109" t="s">
        <v>4403</v>
      </c>
      <c r="E5109" t="s">
        <v>542</v>
      </c>
      <c r="F5109" t="str">
        <f>VLOOKUP(orders[[#This Row],[product_id]],Products!A:C,3,0)</f>
        <v>Electronics</v>
      </c>
      <c r="G5109">
        <v>2</v>
      </c>
      <c r="H5109" s="6">
        <v>0.1800247962426188</v>
      </c>
      <c r="I5109" s="2">
        <f>VLOOKUP($E5109,
Products!$A$1:$F$201,MATCH(Orders!I$1,Products!$A$1:$F$1,0),0)</f>
        <v>29298.352838526029</v>
      </c>
      <c r="J5109" s="2">
        <f>VLOOKUP($E5109,
Products!$A$1:$F$201,MATCH(Orders!J$1,Products!$A$1:$F$1,0),0)</f>
        <v>19250.751682102291</v>
      </c>
    </row>
    <row r="5110" spans="1:10">
      <c r="A5110">
        <v>5109</v>
      </c>
      <c r="B5110" s="4">
        <v>45834</v>
      </c>
      <c r="C5110" s="10">
        <f>DATE(YEAR(orders[[#This Row],[order_date]]), MONTH(orders[[#This Row],[order_date]]), 1)</f>
        <v>45809</v>
      </c>
      <c r="D5110" t="s">
        <v>2435</v>
      </c>
      <c r="E5110" t="s">
        <v>631</v>
      </c>
      <c r="F5110" t="str">
        <f>VLOOKUP(orders[[#This Row],[product_id]],Products!A:C,3,0)</f>
        <v>Appliances</v>
      </c>
      <c r="G5110">
        <v>3</v>
      </c>
      <c r="H5110" s="6">
        <v>6.3056534772880687E-2</v>
      </c>
      <c r="I5110" s="2">
        <f>VLOOKUP($E5110,
Products!$A$1:$F$201,MATCH(Orders!I$1,Products!$A$1:$F$1,0),0)</f>
        <v>5983.7308645702497</v>
      </c>
      <c r="J5110" s="2">
        <f>VLOOKUP($E5110,
Products!$A$1:$F$201,MATCH(Orders!J$1,Products!$A$1:$F$1,0),0)</f>
        <v>4205.6432936163774</v>
      </c>
    </row>
    <row r="5111" spans="1:10">
      <c r="A5111">
        <v>5110</v>
      </c>
      <c r="B5111" s="4">
        <v>45915</v>
      </c>
      <c r="C5111" s="10">
        <f>DATE(YEAR(orders[[#This Row],[order_date]]), MONTH(orders[[#This Row],[order_date]]), 1)</f>
        <v>45901</v>
      </c>
      <c r="D5111" t="s">
        <v>4261</v>
      </c>
      <c r="E5111" t="s">
        <v>643</v>
      </c>
      <c r="F5111" t="str">
        <f>VLOOKUP(orders[[#This Row],[product_id]],Products!A:C,3,0)</f>
        <v>Appliances</v>
      </c>
      <c r="G5111">
        <v>1</v>
      </c>
      <c r="H5111" s="6">
        <v>8.6240971749861034E-2</v>
      </c>
      <c r="I5111" s="2">
        <f>VLOOKUP($E5111,
Products!$A$1:$F$201,MATCH(Orders!I$1,Products!$A$1:$F$1,0),0)</f>
        <v>26269.068564891841</v>
      </c>
      <c r="J5111" s="2">
        <f>VLOOKUP($E5111,
Products!$A$1:$F$201,MATCH(Orders!J$1,Products!$A$1:$F$1,0),0)</f>
        <v>18867.564539756699</v>
      </c>
    </row>
    <row r="5112" spans="1:10">
      <c r="A5112">
        <v>5111</v>
      </c>
      <c r="B5112" s="4">
        <v>45399</v>
      </c>
      <c r="C5112" s="10">
        <f>DATE(YEAR(orders[[#This Row],[order_date]]), MONTH(orders[[#This Row],[order_date]]), 1)</f>
        <v>45383</v>
      </c>
      <c r="D5112" t="s">
        <v>2562</v>
      </c>
      <c r="E5112" t="s">
        <v>671</v>
      </c>
      <c r="F5112" t="str">
        <f>VLOOKUP(orders[[#This Row],[product_id]],Products!A:C,3,0)</f>
        <v>Electronics</v>
      </c>
      <c r="G5112">
        <v>1</v>
      </c>
      <c r="H5112" s="6">
        <v>0.15771925338159135</v>
      </c>
      <c r="I5112" s="2">
        <f>VLOOKUP($E5112,
Products!$A$1:$F$201,MATCH(Orders!I$1,Products!$A$1:$F$1,0),0)</f>
        <v>20226.002416343759</v>
      </c>
      <c r="J5112" s="2">
        <f>VLOOKUP($E5112,
Products!$A$1:$F$201,MATCH(Orders!J$1,Products!$A$1:$F$1,0),0)</f>
        <v>13513.884167631189</v>
      </c>
    </row>
    <row r="5113" spans="1:10">
      <c r="A5113">
        <v>5112</v>
      </c>
      <c r="B5113" s="4">
        <v>45041</v>
      </c>
      <c r="C5113" s="10">
        <f>DATE(YEAR(orders[[#This Row],[order_date]]), MONTH(orders[[#This Row],[order_date]]), 1)</f>
        <v>45017</v>
      </c>
      <c r="D5113" t="s">
        <v>1739</v>
      </c>
      <c r="E5113" t="s">
        <v>694</v>
      </c>
      <c r="F5113" t="str">
        <f>VLOOKUP(orders[[#This Row],[product_id]],Products!A:C,3,0)</f>
        <v>Appliances</v>
      </c>
      <c r="G5113">
        <v>2</v>
      </c>
      <c r="H5113" s="6">
        <v>5.3043106756039973E-2</v>
      </c>
      <c r="I5113" s="2">
        <f>VLOOKUP($E5113,
Products!$A$1:$F$201,MATCH(Orders!I$1,Products!$A$1:$F$1,0),0)</f>
        <v>6319.3885218993337</v>
      </c>
      <c r="J5113" s="2">
        <f>VLOOKUP($E5113,
Products!$A$1:$F$201,MATCH(Orders!J$1,Products!$A$1:$F$1,0),0)</f>
        <v>4956.0125433870189</v>
      </c>
    </row>
    <row r="5114" spans="1:10">
      <c r="A5114">
        <v>5113</v>
      </c>
      <c r="B5114" s="4">
        <v>45026</v>
      </c>
      <c r="C5114" s="10">
        <f>DATE(YEAR(orders[[#This Row],[order_date]]), MONTH(orders[[#This Row],[order_date]]), 1)</f>
        <v>45017</v>
      </c>
      <c r="D5114" t="s">
        <v>1824</v>
      </c>
      <c r="E5114" t="s">
        <v>605</v>
      </c>
      <c r="F5114" t="str">
        <f>VLOOKUP(orders[[#This Row],[product_id]],Products!A:C,3,0)</f>
        <v>Electronics</v>
      </c>
      <c r="G5114">
        <v>3</v>
      </c>
      <c r="H5114" s="6">
        <v>0.23599554272609449</v>
      </c>
      <c r="I5114" s="2">
        <f>VLOOKUP($E5114,
Products!$A$1:$F$201,MATCH(Orders!I$1,Products!$A$1:$F$1,0),0)</f>
        <v>2690.742909794456</v>
      </c>
      <c r="J5114" s="2">
        <f>VLOOKUP($E5114,
Products!$A$1:$F$201,MATCH(Orders!J$1,Products!$A$1:$F$1,0),0)</f>
        <v>2067.549626292313</v>
      </c>
    </row>
    <row r="5115" spans="1:10">
      <c r="A5115">
        <v>5114</v>
      </c>
      <c r="B5115" s="4">
        <v>45364</v>
      </c>
      <c r="C5115" s="10">
        <f>DATE(YEAR(orders[[#This Row],[order_date]]), MONTH(orders[[#This Row],[order_date]]), 1)</f>
        <v>45352</v>
      </c>
      <c r="D5115" t="s">
        <v>2874</v>
      </c>
      <c r="E5115" t="s">
        <v>532</v>
      </c>
      <c r="F5115" t="str">
        <f>VLOOKUP(orders[[#This Row],[product_id]],Products!A:C,3,0)</f>
        <v>Electronics</v>
      </c>
      <c r="G5115">
        <v>2</v>
      </c>
      <c r="H5115" s="6">
        <v>0.13913858620703912</v>
      </c>
      <c r="I5115" s="2">
        <f>VLOOKUP($E5115,
Products!$A$1:$F$201,MATCH(Orders!I$1,Products!$A$1:$F$1,0),0)</f>
        <v>2668.0593077725212</v>
      </c>
      <c r="J5115" s="2">
        <f>VLOOKUP($E5115,
Products!$A$1:$F$201,MATCH(Orders!J$1,Products!$A$1:$F$1,0),0)</f>
        <v>1923.7114222321791</v>
      </c>
    </row>
    <row r="5116" spans="1:10">
      <c r="A5116">
        <v>5115</v>
      </c>
      <c r="B5116" s="4">
        <v>45275</v>
      </c>
      <c r="C5116" s="10">
        <f>DATE(YEAR(orders[[#This Row],[order_date]]), MONTH(orders[[#This Row],[order_date]]), 1)</f>
        <v>45261</v>
      </c>
      <c r="D5116" t="s">
        <v>831</v>
      </c>
      <c r="E5116" t="s">
        <v>640</v>
      </c>
      <c r="F5116" t="str">
        <f>VLOOKUP(orders[[#This Row],[product_id]],Products!A:C,3,0)</f>
        <v>Electronics</v>
      </c>
      <c r="G5116">
        <v>2</v>
      </c>
      <c r="H5116" s="6">
        <v>0.15985820828361358</v>
      </c>
      <c r="I5116" s="2">
        <f>VLOOKUP($E5116,
Products!$A$1:$F$201,MATCH(Orders!I$1,Products!$A$1:$F$1,0),0)</f>
        <v>28588.897930669911</v>
      </c>
      <c r="J5116" s="2">
        <f>VLOOKUP($E5116,
Products!$A$1:$F$201,MATCH(Orders!J$1,Products!$A$1:$F$1,0),0)</f>
        <v>20681.16336734363</v>
      </c>
    </row>
    <row r="5117" spans="1:10">
      <c r="A5117">
        <v>5116</v>
      </c>
      <c r="B5117" s="4">
        <v>45065</v>
      </c>
      <c r="C5117" s="10">
        <f>DATE(YEAR(orders[[#This Row],[order_date]]), MONTH(orders[[#This Row],[order_date]]), 1)</f>
        <v>45047</v>
      </c>
      <c r="D5117" t="s">
        <v>3302</v>
      </c>
      <c r="E5117" t="s">
        <v>604</v>
      </c>
      <c r="F5117" t="str">
        <f>VLOOKUP(orders[[#This Row],[product_id]],Products!A:C,3,0)</f>
        <v>Appliances</v>
      </c>
      <c r="G5117">
        <v>1</v>
      </c>
      <c r="H5117" s="6">
        <v>9.4108897270176559E-2</v>
      </c>
      <c r="I5117" s="2">
        <f>VLOOKUP($E5117,
Products!$A$1:$F$201,MATCH(Orders!I$1,Products!$A$1:$F$1,0),0)</f>
        <v>2087.687835040248</v>
      </c>
      <c r="J5117" s="2">
        <f>VLOOKUP($E5117,
Products!$A$1:$F$201,MATCH(Orders!J$1,Products!$A$1:$F$1,0),0)</f>
        <v>1450.1823074928161</v>
      </c>
    </row>
    <row r="5118" spans="1:10">
      <c r="A5118">
        <v>5117</v>
      </c>
      <c r="B5118" s="4">
        <v>45754</v>
      </c>
      <c r="C5118" s="10">
        <f>DATE(YEAR(orders[[#This Row],[order_date]]), MONTH(orders[[#This Row],[order_date]]), 1)</f>
        <v>45748</v>
      </c>
      <c r="D5118" t="s">
        <v>1798</v>
      </c>
      <c r="E5118" t="s">
        <v>642</v>
      </c>
      <c r="F5118" t="str">
        <f>VLOOKUP(orders[[#This Row],[product_id]],Products!A:C,3,0)</f>
        <v>Appliances</v>
      </c>
      <c r="G5118">
        <v>3</v>
      </c>
      <c r="H5118" s="6">
        <v>5.9854753965609013E-2</v>
      </c>
      <c r="I5118" s="2">
        <f>VLOOKUP($E5118,
Products!$A$1:$F$201,MATCH(Orders!I$1,Products!$A$1:$F$1,0),0)</f>
        <v>2296.7821973225709</v>
      </c>
      <c r="J5118" s="2">
        <f>VLOOKUP($E5118,
Products!$A$1:$F$201,MATCH(Orders!J$1,Products!$A$1:$F$1,0),0)</f>
        <v>1585.16132006212</v>
      </c>
    </row>
    <row r="5119" spans="1:10">
      <c r="A5119">
        <v>5118</v>
      </c>
      <c r="B5119" s="4">
        <v>45250</v>
      </c>
      <c r="C5119" s="10">
        <f>DATE(YEAR(orders[[#This Row],[order_date]]), MONTH(orders[[#This Row],[order_date]]), 1)</f>
        <v>45231</v>
      </c>
      <c r="D5119" t="s">
        <v>3050</v>
      </c>
      <c r="E5119" t="s">
        <v>692</v>
      </c>
      <c r="F5119" t="str">
        <f>VLOOKUP(orders[[#This Row],[product_id]],Products!A:C,3,0)</f>
        <v>Electronics</v>
      </c>
      <c r="G5119">
        <v>1</v>
      </c>
      <c r="H5119" s="6">
        <v>0.22523548547952771</v>
      </c>
      <c r="I5119" s="2">
        <f>VLOOKUP($E5119,
Products!$A$1:$F$201,MATCH(Orders!I$1,Products!$A$1:$F$1,0),0)</f>
        <v>18150.337151787651</v>
      </c>
      <c r="J5119" s="2">
        <f>VLOOKUP($E5119,
Products!$A$1:$F$201,MATCH(Orders!J$1,Products!$A$1:$F$1,0),0)</f>
        <v>11965.45000430708</v>
      </c>
    </row>
    <row r="5120" spans="1:10">
      <c r="A5120">
        <v>5119</v>
      </c>
      <c r="B5120" s="4">
        <v>45772</v>
      </c>
      <c r="C5120" s="10">
        <f>DATE(YEAR(orders[[#This Row],[order_date]]), MONTH(orders[[#This Row],[order_date]]), 1)</f>
        <v>45748</v>
      </c>
      <c r="D5120" t="s">
        <v>1391</v>
      </c>
      <c r="E5120" t="s">
        <v>541</v>
      </c>
      <c r="F5120" t="str">
        <f>VLOOKUP(orders[[#This Row],[product_id]],Products!A:C,3,0)</f>
        <v>Appliances</v>
      </c>
      <c r="G5120">
        <v>3</v>
      </c>
      <c r="H5120" s="6">
        <v>0.12364638023585534</v>
      </c>
      <c r="I5120" s="2">
        <f>VLOOKUP($E5120,
Products!$A$1:$F$201,MATCH(Orders!I$1,Products!$A$1:$F$1,0),0)</f>
        <v>2390.3651642386908</v>
      </c>
      <c r="J5120" s="2">
        <f>VLOOKUP($E5120,
Products!$A$1:$F$201,MATCH(Orders!J$1,Products!$A$1:$F$1,0),0)</f>
        <v>1655.7504783617919</v>
      </c>
    </row>
    <row r="5121" spans="1:10">
      <c r="A5121">
        <v>5120</v>
      </c>
      <c r="B5121" s="4">
        <v>45220</v>
      </c>
      <c r="C5121" s="10">
        <f>DATE(YEAR(orders[[#This Row],[order_date]]), MONTH(orders[[#This Row],[order_date]]), 1)</f>
        <v>45200</v>
      </c>
      <c r="D5121" t="s">
        <v>4278</v>
      </c>
      <c r="E5121" t="s">
        <v>623</v>
      </c>
      <c r="F5121" t="str">
        <f>VLOOKUP(orders[[#This Row],[product_id]],Products!A:C,3,0)</f>
        <v>Electronics</v>
      </c>
      <c r="G5121">
        <v>3</v>
      </c>
      <c r="H5121" s="6">
        <v>0.15283932198005293</v>
      </c>
      <c r="I5121" s="2">
        <f>VLOOKUP($E5121,
Products!$A$1:$F$201,MATCH(Orders!I$1,Products!$A$1:$F$1,0),0)</f>
        <v>27422.76406600175</v>
      </c>
      <c r="J5121" s="2">
        <f>VLOOKUP($E5121,
Products!$A$1:$F$201,MATCH(Orders!J$1,Products!$A$1:$F$1,0),0)</f>
        <v>18707.390708641691</v>
      </c>
    </row>
    <row r="5122" spans="1:10">
      <c r="A5122">
        <v>5121</v>
      </c>
      <c r="B5122" s="4">
        <v>45894</v>
      </c>
      <c r="C5122" s="10">
        <f>DATE(YEAR(orders[[#This Row],[order_date]]), MONTH(orders[[#This Row],[order_date]]), 1)</f>
        <v>45870</v>
      </c>
      <c r="D5122" t="s">
        <v>1678</v>
      </c>
      <c r="E5122" t="s">
        <v>663</v>
      </c>
      <c r="F5122" t="str">
        <f>VLOOKUP(orders[[#This Row],[product_id]],Products!A:C,3,0)</f>
        <v>Electronics</v>
      </c>
      <c r="G5122">
        <v>2</v>
      </c>
      <c r="H5122" s="6">
        <v>0.20832486722895044</v>
      </c>
      <c r="I5122" s="2">
        <f>VLOOKUP($E5122,
Products!$A$1:$F$201,MATCH(Orders!I$1,Products!$A$1:$F$1,0),0)</f>
        <v>12863.39473364416</v>
      </c>
      <c r="J5122" s="2">
        <f>VLOOKUP($E5122,
Products!$A$1:$F$201,MATCH(Orders!J$1,Products!$A$1:$F$1,0),0)</f>
        <v>9312.9321574947517</v>
      </c>
    </row>
    <row r="5123" spans="1:10">
      <c r="A5123">
        <v>5122</v>
      </c>
      <c r="B5123" s="4">
        <v>45000</v>
      </c>
      <c r="C5123" s="10">
        <f>DATE(YEAR(orders[[#This Row],[order_date]]), MONTH(orders[[#This Row],[order_date]]), 1)</f>
        <v>44986</v>
      </c>
      <c r="D5123" t="s">
        <v>3822</v>
      </c>
      <c r="E5123" t="s">
        <v>524</v>
      </c>
      <c r="F5123" t="str">
        <f>VLOOKUP(orders[[#This Row],[product_id]],Products!A:C,3,0)</f>
        <v>Electronics</v>
      </c>
      <c r="G5123">
        <v>2</v>
      </c>
      <c r="H5123" s="6">
        <v>0.14190184669554293</v>
      </c>
      <c r="I5123" s="2">
        <f>VLOOKUP($E5123,
Products!$A$1:$F$201,MATCH(Orders!I$1,Products!$A$1:$F$1,0),0)</f>
        <v>13162.372749153699</v>
      </c>
      <c r="J5123" s="2">
        <f>VLOOKUP($E5123,
Products!$A$1:$F$201,MATCH(Orders!J$1,Products!$A$1:$F$1,0),0)</f>
        <v>8772.7564251238819</v>
      </c>
    </row>
    <row r="5124" spans="1:10">
      <c r="A5124">
        <v>5123</v>
      </c>
      <c r="B5124" s="4">
        <v>45410</v>
      </c>
      <c r="C5124" s="10">
        <f>DATE(YEAR(orders[[#This Row],[order_date]]), MONTH(orders[[#This Row],[order_date]]), 1)</f>
        <v>45383</v>
      </c>
      <c r="D5124" t="s">
        <v>1340</v>
      </c>
      <c r="E5124" t="s">
        <v>674</v>
      </c>
      <c r="F5124" t="str">
        <f>VLOOKUP(orders[[#This Row],[product_id]],Products!A:C,3,0)</f>
        <v>Appliances</v>
      </c>
      <c r="G5124">
        <v>3</v>
      </c>
      <c r="H5124" s="6">
        <v>0.12981580216137295</v>
      </c>
      <c r="I5124" s="2">
        <f>VLOOKUP($E5124,
Products!$A$1:$F$201,MATCH(Orders!I$1,Products!$A$1:$F$1,0),0)</f>
        <v>6324.5253633508046</v>
      </c>
      <c r="J5124" s="2">
        <f>VLOOKUP($E5124,
Products!$A$1:$F$201,MATCH(Orders!J$1,Products!$A$1:$F$1,0),0)</f>
        <v>4493.055585088201</v>
      </c>
    </row>
    <row r="5125" spans="1:10">
      <c r="A5125">
        <v>5124</v>
      </c>
      <c r="B5125" s="4">
        <v>44942</v>
      </c>
      <c r="C5125" s="10">
        <f>DATE(YEAR(orders[[#This Row],[order_date]]), MONTH(orders[[#This Row],[order_date]]), 1)</f>
        <v>44927</v>
      </c>
      <c r="D5125" t="s">
        <v>3135</v>
      </c>
      <c r="E5125" t="s">
        <v>560</v>
      </c>
      <c r="F5125" t="str">
        <f>VLOOKUP(orders[[#This Row],[product_id]],Products!A:C,3,0)</f>
        <v>Appliances</v>
      </c>
      <c r="G5125">
        <v>2</v>
      </c>
      <c r="H5125" s="6">
        <v>0.12638022034182209</v>
      </c>
      <c r="I5125" s="2">
        <f>VLOOKUP($E5125,
Products!$A$1:$F$201,MATCH(Orders!I$1,Products!$A$1:$F$1,0),0)</f>
        <v>6334.2190560739964</v>
      </c>
      <c r="J5125" s="2">
        <f>VLOOKUP($E5125,
Products!$A$1:$F$201,MATCH(Orders!J$1,Products!$A$1:$F$1,0),0)</f>
        <v>4117.6239066206717</v>
      </c>
    </row>
    <row r="5126" spans="1:10">
      <c r="A5126">
        <v>5125</v>
      </c>
      <c r="B5126" s="4">
        <v>45719</v>
      </c>
      <c r="C5126" s="10">
        <f>DATE(YEAR(orders[[#This Row],[order_date]]), MONTH(orders[[#This Row],[order_date]]), 1)</f>
        <v>45717</v>
      </c>
      <c r="D5126" t="s">
        <v>2713</v>
      </c>
      <c r="E5126" t="s">
        <v>589</v>
      </c>
      <c r="F5126" t="str">
        <f>VLOOKUP(orders[[#This Row],[product_id]],Products!A:C,3,0)</f>
        <v>Appliances</v>
      </c>
      <c r="G5126">
        <v>2</v>
      </c>
      <c r="H5126" s="6">
        <v>0.10190721432876702</v>
      </c>
      <c r="I5126" s="2">
        <f>VLOOKUP($E5126,
Products!$A$1:$F$201,MATCH(Orders!I$1,Products!$A$1:$F$1,0),0)</f>
        <v>6227.1351854710047</v>
      </c>
      <c r="J5126" s="2">
        <f>VLOOKUP($E5126,
Products!$A$1:$F$201,MATCH(Orders!J$1,Products!$A$1:$F$1,0),0)</f>
        <v>4146.7707671772396</v>
      </c>
    </row>
    <row r="5127" spans="1:10">
      <c r="A5127">
        <v>5126</v>
      </c>
      <c r="B5127" s="4">
        <v>45442</v>
      </c>
      <c r="C5127" s="10">
        <f>DATE(YEAR(orders[[#This Row],[order_date]]), MONTH(orders[[#This Row],[order_date]]), 1)</f>
        <v>45413</v>
      </c>
      <c r="D5127" t="s">
        <v>1756</v>
      </c>
      <c r="E5127" t="s">
        <v>511</v>
      </c>
      <c r="F5127" t="str">
        <f>VLOOKUP(orders[[#This Row],[product_id]],Products!A:C,3,0)</f>
        <v>Appliances</v>
      </c>
      <c r="G5127">
        <v>2</v>
      </c>
      <c r="H5127" s="6">
        <v>0.12474946044662014</v>
      </c>
      <c r="I5127" s="2">
        <f>VLOOKUP($E5127,
Products!$A$1:$F$201,MATCH(Orders!I$1,Products!$A$1:$F$1,0),0)</f>
        <v>6005.1161529516376</v>
      </c>
      <c r="J5127" s="2">
        <f>VLOOKUP($E5127,
Products!$A$1:$F$201,MATCH(Orders!J$1,Products!$A$1:$F$1,0),0)</f>
        <v>4036.1471846213158</v>
      </c>
    </row>
    <row r="5128" spans="1:10">
      <c r="A5128">
        <v>5127</v>
      </c>
      <c r="B5128" s="4">
        <v>45851</v>
      </c>
      <c r="C5128" s="10">
        <f>DATE(YEAR(orders[[#This Row],[order_date]]), MONTH(orders[[#This Row],[order_date]]), 1)</f>
        <v>45839</v>
      </c>
      <c r="D5128" t="s">
        <v>1410</v>
      </c>
      <c r="E5128" t="s">
        <v>628</v>
      </c>
      <c r="F5128" t="str">
        <f>VLOOKUP(orders[[#This Row],[product_id]],Products!A:C,3,0)</f>
        <v>Electronics</v>
      </c>
      <c r="G5128">
        <v>2</v>
      </c>
      <c r="H5128" s="6">
        <v>0.22250538341244802</v>
      </c>
      <c r="I5128" s="2">
        <f>VLOOKUP($E5128,
Products!$A$1:$F$201,MATCH(Orders!I$1,Products!$A$1:$F$1,0),0)</f>
        <v>2480.4343676348258</v>
      </c>
      <c r="J5128" s="2">
        <f>VLOOKUP($E5128,
Products!$A$1:$F$201,MATCH(Orders!J$1,Products!$A$1:$F$1,0),0)</f>
        <v>1932.862959692628</v>
      </c>
    </row>
    <row r="5129" spans="1:10">
      <c r="A5129">
        <v>5128</v>
      </c>
      <c r="B5129" s="4">
        <v>45750</v>
      </c>
      <c r="C5129" s="10">
        <f>DATE(YEAR(orders[[#This Row],[order_date]]), MONTH(orders[[#This Row],[order_date]]), 1)</f>
        <v>45748</v>
      </c>
      <c r="D5129" t="s">
        <v>3250</v>
      </c>
      <c r="E5129" t="s">
        <v>612</v>
      </c>
      <c r="F5129" t="str">
        <f>VLOOKUP(orders[[#This Row],[product_id]],Products!A:C,3,0)</f>
        <v>Electronics</v>
      </c>
      <c r="G5129">
        <v>1</v>
      </c>
      <c r="H5129" s="6">
        <v>0.21291090645566338</v>
      </c>
      <c r="I5129" s="2">
        <f>VLOOKUP($E5129,
Products!$A$1:$F$201,MATCH(Orders!I$1,Products!$A$1:$F$1,0),0)</f>
        <v>2704.041843529928</v>
      </c>
      <c r="J5129" s="2">
        <f>VLOOKUP($E5129,
Products!$A$1:$F$201,MATCH(Orders!J$1,Products!$A$1:$F$1,0),0)</f>
        <v>2158.9135708713038</v>
      </c>
    </row>
    <row r="5130" spans="1:10">
      <c r="A5130">
        <v>5129</v>
      </c>
      <c r="B5130" s="4">
        <v>45444</v>
      </c>
      <c r="C5130" s="10">
        <f>DATE(YEAR(orders[[#This Row],[order_date]]), MONTH(orders[[#This Row],[order_date]]), 1)</f>
        <v>45444</v>
      </c>
      <c r="D5130" t="s">
        <v>3605</v>
      </c>
      <c r="E5130" t="s">
        <v>593</v>
      </c>
      <c r="F5130" t="str">
        <f>VLOOKUP(orders[[#This Row],[product_id]],Products!A:C,3,0)</f>
        <v>Electronics</v>
      </c>
      <c r="G5130">
        <v>3</v>
      </c>
      <c r="H5130" s="6">
        <v>0.22627878199345736</v>
      </c>
      <c r="I5130" s="2">
        <f>VLOOKUP($E5130,
Products!$A$1:$F$201,MATCH(Orders!I$1,Products!$A$1:$F$1,0),0)</f>
        <v>2667.7858525453248</v>
      </c>
      <c r="J5130" s="2">
        <f>VLOOKUP($E5130,
Products!$A$1:$F$201,MATCH(Orders!J$1,Products!$A$1:$F$1,0),0)</f>
        <v>1797.4955098065359</v>
      </c>
    </row>
    <row r="5131" spans="1:10">
      <c r="A5131">
        <v>5130</v>
      </c>
      <c r="B5131" s="4">
        <v>45055</v>
      </c>
      <c r="C5131" s="10">
        <f>DATE(YEAR(orders[[#This Row],[order_date]]), MONTH(orders[[#This Row],[order_date]]), 1)</f>
        <v>45047</v>
      </c>
      <c r="D5131" t="s">
        <v>3913</v>
      </c>
      <c r="E5131" t="s">
        <v>655</v>
      </c>
      <c r="F5131" t="str">
        <f>VLOOKUP(orders[[#This Row],[product_id]],Products!A:C,3,0)</f>
        <v>Appliances</v>
      </c>
      <c r="G5131">
        <v>1</v>
      </c>
      <c r="H5131" s="6">
        <v>6.5250451682535876E-2</v>
      </c>
      <c r="I5131" s="2">
        <f>VLOOKUP($E5131,
Products!$A$1:$F$201,MATCH(Orders!I$1,Products!$A$1:$F$1,0),0)</f>
        <v>24072.170529057032</v>
      </c>
      <c r="J5131" s="2">
        <f>VLOOKUP($E5131,
Products!$A$1:$F$201,MATCH(Orders!J$1,Products!$A$1:$F$1,0),0)</f>
        <v>16358.626370717549</v>
      </c>
    </row>
    <row r="5132" spans="1:10">
      <c r="A5132">
        <v>5131</v>
      </c>
      <c r="B5132" s="4">
        <v>45437</v>
      </c>
      <c r="C5132" s="10">
        <f>DATE(YEAR(orders[[#This Row],[order_date]]), MONTH(orders[[#This Row],[order_date]]), 1)</f>
        <v>45413</v>
      </c>
      <c r="D5132" t="s">
        <v>1412</v>
      </c>
      <c r="E5132" t="s">
        <v>703</v>
      </c>
      <c r="F5132" t="str">
        <f>VLOOKUP(orders[[#This Row],[product_id]],Products!A:C,3,0)</f>
        <v>Appliances</v>
      </c>
      <c r="G5132">
        <v>1</v>
      </c>
      <c r="H5132" s="6">
        <v>0.14810786408216478</v>
      </c>
      <c r="I5132" s="2">
        <f>VLOOKUP($E5132,
Products!$A$1:$F$201,MATCH(Orders!I$1,Products!$A$1:$F$1,0),0)</f>
        <v>23763.82929975582</v>
      </c>
      <c r="J5132" s="2">
        <f>VLOOKUP($E5132,
Products!$A$1:$F$201,MATCH(Orders!J$1,Products!$A$1:$F$1,0),0)</f>
        <v>17833.36818447417</v>
      </c>
    </row>
    <row r="5133" spans="1:10">
      <c r="A5133">
        <v>5132</v>
      </c>
      <c r="B5133" s="4">
        <v>45349</v>
      </c>
      <c r="C5133" s="10">
        <f>DATE(YEAR(orders[[#This Row],[order_date]]), MONTH(orders[[#This Row],[order_date]]), 1)</f>
        <v>45323</v>
      </c>
      <c r="D5133" t="s">
        <v>3826</v>
      </c>
      <c r="E5133" t="s">
        <v>657</v>
      </c>
      <c r="F5133" t="str">
        <f>VLOOKUP(orders[[#This Row],[product_id]],Products!A:C,3,0)</f>
        <v>Appliances</v>
      </c>
      <c r="G5133">
        <v>1</v>
      </c>
      <c r="H5133" s="6">
        <v>0.1423628015642498</v>
      </c>
      <c r="I5133" s="2">
        <f>VLOOKUP($E5133,
Products!$A$1:$F$201,MATCH(Orders!I$1,Products!$A$1:$F$1,0),0)</f>
        <v>6275.8669412443169</v>
      </c>
      <c r="J5133" s="2">
        <f>VLOOKUP($E5133,
Products!$A$1:$F$201,MATCH(Orders!J$1,Products!$A$1:$F$1,0),0)</f>
        <v>4742.5097602697688</v>
      </c>
    </row>
    <row r="5134" spans="1:10">
      <c r="A5134">
        <v>5133</v>
      </c>
      <c r="B5134" s="4">
        <v>45311</v>
      </c>
      <c r="C5134" s="10">
        <f>DATE(YEAR(orders[[#This Row],[order_date]]), MONTH(orders[[#This Row],[order_date]]), 1)</f>
        <v>45292</v>
      </c>
      <c r="D5134" t="s">
        <v>2337</v>
      </c>
      <c r="E5134" t="s">
        <v>567</v>
      </c>
      <c r="F5134" t="str">
        <f>VLOOKUP(orders[[#This Row],[product_id]],Products!A:C,3,0)</f>
        <v>Electronics</v>
      </c>
      <c r="G5134">
        <v>2</v>
      </c>
      <c r="H5134" s="6">
        <v>0.20170865932341808</v>
      </c>
      <c r="I5134" s="2">
        <f>VLOOKUP($E5134,
Products!$A$1:$F$201,MATCH(Orders!I$1,Products!$A$1:$F$1,0),0)</f>
        <v>17514.171240093368</v>
      </c>
      <c r="J5134" s="2">
        <f>VLOOKUP($E5134,
Products!$A$1:$F$201,MATCH(Orders!J$1,Products!$A$1:$F$1,0),0)</f>
        <v>12226.76247250809</v>
      </c>
    </row>
    <row r="5135" spans="1:10">
      <c r="A5135">
        <v>5134</v>
      </c>
      <c r="B5135" s="4">
        <v>45158</v>
      </c>
      <c r="C5135" s="10">
        <f>DATE(YEAR(orders[[#This Row],[order_date]]), MONTH(orders[[#This Row],[order_date]]), 1)</f>
        <v>45139</v>
      </c>
      <c r="D5135" t="s">
        <v>4284</v>
      </c>
      <c r="E5135" t="s">
        <v>675</v>
      </c>
      <c r="F5135" t="str">
        <f>VLOOKUP(orders[[#This Row],[product_id]],Products!A:C,3,0)</f>
        <v>Appliances</v>
      </c>
      <c r="G5135">
        <v>1</v>
      </c>
      <c r="H5135" s="6">
        <v>8.4399022524882475E-2</v>
      </c>
      <c r="I5135" s="2">
        <f>VLOOKUP($E5135,
Products!$A$1:$F$201,MATCH(Orders!I$1,Products!$A$1:$F$1,0),0)</f>
        <v>23552.642442203069</v>
      </c>
      <c r="J5135" s="2">
        <f>VLOOKUP($E5135,
Products!$A$1:$F$201,MATCH(Orders!J$1,Products!$A$1:$F$1,0),0)</f>
        <v>17389.42325132497</v>
      </c>
    </row>
    <row r="5136" spans="1:10">
      <c r="A5136">
        <v>5135</v>
      </c>
      <c r="B5136" s="4">
        <v>45885</v>
      </c>
      <c r="C5136" s="10">
        <f>DATE(YEAR(orders[[#This Row],[order_date]]), MONTH(orders[[#This Row],[order_date]]), 1)</f>
        <v>45870</v>
      </c>
      <c r="D5136" t="s">
        <v>2733</v>
      </c>
      <c r="E5136" t="s">
        <v>655</v>
      </c>
      <c r="F5136" t="str">
        <f>VLOOKUP(orders[[#This Row],[product_id]],Products!A:C,3,0)</f>
        <v>Appliances</v>
      </c>
      <c r="G5136">
        <v>1</v>
      </c>
      <c r="H5136" s="6">
        <v>0.10093148837855026</v>
      </c>
      <c r="I5136" s="2">
        <f>VLOOKUP($E5136,
Products!$A$1:$F$201,MATCH(Orders!I$1,Products!$A$1:$F$1,0),0)</f>
        <v>24072.170529057032</v>
      </c>
      <c r="J5136" s="2">
        <f>VLOOKUP($E5136,
Products!$A$1:$F$201,MATCH(Orders!J$1,Products!$A$1:$F$1,0),0)</f>
        <v>16358.626370717549</v>
      </c>
    </row>
    <row r="5137" spans="1:10">
      <c r="A5137">
        <v>5136</v>
      </c>
      <c r="B5137" s="4">
        <v>45751</v>
      </c>
      <c r="C5137" s="10">
        <f>DATE(YEAR(orders[[#This Row],[order_date]]), MONTH(orders[[#This Row],[order_date]]), 1)</f>
        <v>45748</v>
      </c>
      <c r="D5137" t="s">
        <v>2874</v>
      </c>
      <c r="E5137" t="s">
        <v>649</v>
      </c>
      <c r="F5137" t="str">
        <f>VLOOKUP(orders[[#This Row],[product_id]],Products!A:C,3,0)</f>
        <v>Electronics</v>
      </c>
      <c r="G5137">
        <v>1</v>
      </c>
      <c r="H5137" s="6">
        <v>0.2027159058728164</v>
      </c>
      <c r="I5137" s="2">
        <f>VLOOKUP($E5137,
Products!$A$1:$F$201,MATCH(Orders!I$1,Products!$A$1:$F$1,0),0)</f>
        <v>13109.676759490871</v>
      </c>
      <c r="J5137" s="2">
        <f>VLOOKUP($E5137,
Products!$A$1:$F$201,MATCH(Orders!J$1,Products!$A$1:$F$1,0),0)</f>
        <v>9497.2301945627187</v>
      </c>
    </row>
    <row r="5138" spans="1:10">
      <c r="A5138">
        <v>5137</v>
      </c>
      <c r="B5138" s="4">
        <v>44991</v>
      </c>
      <c r="C5138" s="10">
        <f>DATE(YEAR(orders[[#This Row],[order_date]]), MONTH(orders[[#This Row],[order_date]]), 1)</f>
        <v>44986</v>
      </c>
      <c r="D5138" t="s">
        <v>4538</v>
      </c>
      <c r="E5138" t="s">
        <v>646</v>
      </c>
      <c r="F5138" t="str">
        <f>VLOOKUP(orders[[#This Row],[product_id]],Products!A:C,3,0)</f>
        <v>Electronics</v>
      </c>
      <c r="G5138">
        <v>2</v>
      </c>
      <c r="H5138" s="6">
        <v>0.22991455089963506</v>
      </c>
      <c r="I5138" s="2">
        <f>VLOOKUP($E5138,
Products!$A$1:$F$201,MATCH(Orders!I$1,Products!$A$1:$F$1,0),0)</f>
        <v>18424.12750052143</v>
      </c>
      <c r="J5138" s="2">
        <f>VLOOKUP($E5138,
Products!$A$1:$F$201,MATCH(Orders!J$1,Products!$A$1:$F$1,0),0)</f>
        <v>14575.25356690323</v>
      </c>
    </row>
    <row r="5139" spans="1:10">
      <c r="A5139">
        <v>5138</v>
      </c>
      <c r="B5139" s="4">
        <v>45759</v>
      </c>
      <c r="C5139" s="10">
        <f>DATE(YEAR(orders[[#This Row],[order_date]]), MONTH(orders[[#This Row],[order_date]]), 1)</f>
        <v>45748</v>
      </c>
      <c r="D5139" t="s">
        <v>2714</v>
      </c>
      <c r="E5139" t="s">
        <v>625</v>
      </c>
      <c r="F5139" t="str">
        <f>VLOOKUP(orders[[#This Row],[product_id]],Products!A:C,3,0)</f>
        <v>Electronics</v>
      </c>
      <c r="G5139">
        <v>1</v>
      </c>
      <c r="H5139" s="6">
        <v>0.21562912901070747</v>
      </c>
      <c r="I5139" s="2">
        <f>VLOOKUP($E5139,
Products!$A$1:$F$201,MATCH(Orders!I$1,Products!$A$1:$F$1,0),0)</f>
        <v>11578.815958005471</v>
      </c>
      <c r="J5139" s="2">
        <f>VLOOKUP($E5139,
Products!$A$1:$F$201,MATCH(Orders!J$1,Products!$A$1:$F$1,0),0)</f>
        <v>7854.7306959992193</v>
      </c>
    </row>
    <row r="5140" spans="1:10">
      <c r="A5140">
        <v>5139</v>
      </c>
      <c r="B5140" s="4">
        <v>45541</v>
      </c>
      <c r="C5140" s="10">
        <f>DATE(YEAR(orders[[#This Row],[order_date]]), MONTH(orders[[#This Row],[order_date]]), 1)</f>
        <v>45536</v>
      </c>
      <c r="D5140" t="s">
        <v>3994</v>
      </c>
      <c r="E5140" t="s">
        <v>542</v>
      </c>
      <c r="F5140" t="str">
        <f>VLOOKUP(orders[[#This Row],[product_id]],Products!A:C,3,0)</f>
        <v>Electronics</v>
      </c>
      <c r="G5140">
        <v>1</v>
      </c>
      <c r="H5140" s="6">
        <v>0.1429565007658879</v>
      </c>
      <c r="I5140" s="2">
        <f>VLOOKUP($E5140,
Products!$A$1:$F$201,MATCH(Orders!I$1,Products!$A$1:$F$1,0),0)</f>
        <v>29298.352838526029</v>
      </c>
      <c r="J5140" s="2">
        <f>VLOOKUP($E5140,
Products!$A$1:$F$201,MATCH(Orders!J$1,Products!$A$1:$F$1,0),0)</f>
        <v>19250.751682102291</v>
      </c>
    </row>
    <row r="5141" spans="1:10">
      <c r="A5141">
        <v>5140</v>
      </c>
      <c r="B5141" s="4">
        <v>45727</v>
      </c>
      <c r="C5141" s="10">
        <f>DATE(YEAR(orders[[#This Row],[order_date]]), MONTH(orders[[#This Row],[order_date]]), 1)</f>
        <v>45717</v>
      </c>
      <c r="D5141" t="s">
        <v>1331</v>
      </c>
      <c r="E5141" t="s">
        <v>685</v>
      </c>
      <c r="F5141" t="str">
        <f>VLOOKUP(orders[[#This Row],[product_id]],Products!A:C,3,0)</f>
        <v>Electronics</v>
      </c>
      <c r="G5141">
        <v>1</v>
      </c>
      <c r="H5141" s="6">
        <v>0.14093210957012867</v>
      </c>
      <c r="I5141" s="2">
        <f>VLOOKUP($E5141,
Products!$A$1:$F$201,MATCH(Orders!I$1,Products!$A$1:$F$1,0),0)</f>
        <v>30011.61348468516</v>
      </c>
      <c r="J5141" s="2">
        <f>VLOOKUP($E5141,
Products!$A$1:$F$201,MATCH(Orders!J$1,Products!$A$1:$F$1,0),0)</f>
        <v>20796.213094008199</v>
      </c>
    </row>
    <row r="5142" spans="1:10">
      <c r="A5142">
        <v>5141</v>
      </c>
      <c r="B5142" s="4">
        <v>45204</v>
      </c>
      <c r="C5142" s="10">
        <f>DATE(YEAR(orders[[#This Row],[order_date]]), MONTH(orders[[#This Row],[order_date]]), 1)</f>
        <v>45200</v>
      </c>
      <c r="D5142" t="s">
        <v>1231</v>
      </c>
      <c r="E5142" t="s">
        <v>657</v>
      </c>
      <c r="F5142" t="str">
        <f>VLOOKUP(orders[[#This Row],[product_id]],Products!A:C,3,0)</f>
        <v>Appliances</v>
      </c>
      <c r="G5142">
        <v>1</v>
      </c>
      <c r="H5142" s="6">
        <v>5.2367267036869093E-2</v>
      </c>
      <c r="I5142" s="2">
        <f>VLOOKUP($E5142,
Products!$A$1:$F$201,MATCH(Orders!I$1,Products!$A$1:$F$1,0),0)</f>
        <v>6275.8669412443169</v>
      </c>
      <c r="J5142" s="2">
        <f>VLOOKUP($E5142,
Products!$A$1:$F$201,MATCH(Orders!J$1,Products!$A$1:$F$1,0),0)</f>
        <v>4742.5097602697688</v>
      </c>
    </row>
    <row r="5143" spans="1:10">
      <c r="A5143">
        <v>5142</v>
      </c>
      <c r="B5143" s="4">
        <v>45292</v>
      </c>
      <c r="C5143" s="10">
        <f>DATE(YEAR(orders[[#This Row],[order_date]]), MONTH(orders[[#This Row],[order_date]]), 1)</f>
        <v>45292</v>
      </c>
      <c r="D5143" t="s">
        <v>2303</v>
      </c>
      <c r="E5143" t="s">
        <v>630</v>
      </c>
      <c r="F5143" t="str">
        <f>VLOOKUP(orders[[#This Row],[product_id]],Products!A:C,3,0)</f>
        <v>Electronics</v>
      </c>
      <c r="G5143">
        <v>2</v>
      </c>
      <c r="H5143" s="6">
        <v>0.12770645457975788</v>
      </c>
      <c r="I5143" s="2">
        <f>VLOOKUP($E5143,
Products!$A$1:$F$201,MATCH(Orders!I$1,Products!$A$1:$F$1,0),0)</f>
        <v>20513.60683859466</v>
      </c>
      <c r="J5143" s="2">
        <f>VLOOKUP($E5143,
Products!$A$1:$F$201,MATCH(Orders!J$1,Products!$A$1:$F$1,0),0)</f>
        <v>14929.268600567289</v>
      </c>
    </row>
    <row r="5144" spans="1:10">
      <c r="A5144">
        <v>5143</v>
      </c>
      <c r="B5144" s="4">
        <v>45442</v>
      </c>
      <c r="C5144" s="10">
        <f>DATE(YEAR(orders[[#This Row],[order_date]]), MONTH(orders[[#This Row],[order_date]]), 1)</f>
        <v>45413</v>
      </c>
      <c r="D5144" t="s">
        <v>1772</v>
      </c>
      <c r="E5144" t="s">
        <v>522</v>
      </c>
      <c r="F5144" t="str">
        <f>VLOOKUP(orders[[#This Row],[product_id]],Products!A:C,3,0)</f>
        <v>Appliances</v>
      </c>
      <c r="G5144">
        <v>2</v>
      </c>
      <c r="H5144" s="6">
        <v>6.7812304451631278E-2</v>
      </c>
      <c r="I5144" s="2">
        <f>VLOOKUP($E5144,
Products!$A$1:$F$201,MATCH(Orders!I$1,Products!$A$1:$F$1,0),0)</f>
        <v>24966.707940261898</v>
      </c>
      <c r="J5144" s="2">
        <f>VLOOKUP($E5144,
Products!$A$1:$F$201,MATCH(Orders!J$1,Products!$A$1:$F$1,0),0)</f>
        <v>19868.70644165645</v>
      </c>
    </row>
    <row r="5145" spans="1:10">
      <c r="A5145">
        <v>5144</v>
      </c>
      <c r="B5145" s="4">
        <v>45365</v>
      </c>
      <c r="C5145" s="10">
        <f>DATE(YEAR(orders[[#This Row],[order_date]]), MONTH(orders[[#This Row],[order_date]]), 1)</f>
        <v>45352</v>
      </c>
      <c r="D5145" t="s">
        <v>2652</v>
      </c>
      <c r="E5145" t="s">
        <v>521</v>
      </c>
      <c r="F5145" t="str">
        <f>VLOOKUP(orders[[#This Row],[product_id]],Products!A:C,3,0)</f>
        <v>Electronics</v>
      </c>
      <c r="G5145">
        <v>1</v>
      </c>
      <c r="H5145" s="6">
        <v>0.1022565357949617</v>
      </c>
      <c r="I5145" s="2">
        <f>VLOOKUP($E5145,
Products!$A$1:$F$201,MATCH(Orders!I$1,Products!$A$1:$F$1,0),0)</f>
        <v>18373.691083837519</v>
      </c>
      <c r="J5145" s="2">
        <f>VLOOKUP($E5145,
Products!$A$1:$F$201,MATCH(Orders!J$1,Products!$A$1:$F$1,0),0)</f>
        <v>14409.80197321412</v>
      </c>
    </row>
    <row r="5146" spans="1:10">
      <c r="A5146">
        <v>5145</v>
      </c>
      <c r="B5146" s="4">
        <v>45354</v>
      </c>
      <c r="C5146" s="10">
        <f>DATE(YEAR(orders[[#This Row],[order_date]]), MONTH(orders[[#This Row],[order_date]]), 1)</f>
        <v>45352</v>
      </c>
      <c r="D5146" t="s">
        <v>3505</v>
      </c>
      <c r="E5146" t="s">
        <v>634</v>
      </c>
      <c r="F5146" t="str">
        <f>VLOOKUP(orders[[#This Row],[product_id]],Products!A:C,3,0)</f>
        <v>Appliances</v>
      </c>
      <c r="G5146">
        <v>1</v>
      </c>
      <c r="H5146" s="6">
        <v>7.4042294714988757E-2</v>
      </c>
      <c r="I5146" s="2">
        <f>VLOOKUP($E5146,
Products!$A$1:$F$201,MATCH(Orders!I$1,Products!$A$1:$F$1,0),0)</f>
        <v>25631.29637331214</v>
      </c>
      <c r="J5146" s="2">
        <f>VLOOKUP($E5146,
Products!$A$1:$F$201,MATCH(Orders!J$1,Products!$A$1:$F$1,0),0)</f>
        <v>17692.643397044121</v>
      </c>
    </row>
    <row r="5147" spans="1:10">
      <c r="A5147">
        <v>5146</v>
      </c>
      <c r="B5147" s="4">
        <v>45655</v>
      </c>
      <c r="C5147" s="10">
        <f>DATE(YEAR(orders[[#This Row],[order_date]]), MONTH(orders[[#This Row],[order_date]]), 1)</f>
        <v>45627</v>
      </c>
      <c r="D5147" t="s">
        <v>801</v>
      </c>
      <c r="E5147" t="s">
        <v>590</v>
      </c>
      <c r="F5147" t="str">
        <f>VLOOKUP(orders[[#This Row],[product_id]],Products!A:C,3,0)</f>
        <v>Appliances</v>
      </c>
      <c r="G5147">
        <v>1</v>
      </c>
      <c r="H5147" s="6">
        <v>0.14201897353230444</v>
      </c>
      <c r="I5147" s="2">
        <f>VLOOKUP($E5147,
Products!$A$1:$F$201,MATCH(Orders!I$1,Products!$A$1:$F$1,0),0)</f>
        <v>2035.9251500591261</v>
      </c>
      <c r="J5147" s="2">
        <f>VLOOKUP($E5147,
Products!$A$1:$F$201,MATCH(Orders!J$1,Products!$A$1:$F$1,0),0)</f>
        <v>1473.8412378673991</v>
      </c>
    </row>
    <row r="5148" spans="1:10">
      <c r="A5148">
        <v>5147</v>
      </c>
      <c r="B5148" s="4">
        <v>45322</v>
      </c>
      <c r="C5148" s="10">
        <f>DATE(YEAR(orders[[#This Row],[order_date]]), MONTH(orders[[#This Row],[order_date]]), 1)</f>
        <v>45292</v>
      </c>
      <c r="D5148" t="s">
        <v>2780</v>
      </c>
      <c r="E5148" t="s">
        <v>630</v>
      </c>
      <c r="F5148" t="str">
        <f>VLOOKUP(orders[[#This Row],[product_id]],Products!A:C,3,0)</f>
        <v>Electronics</v>
      </c>
      <c r="G5148">
        <v>1</v>
      </c>
      <c r="H5148" s="6">
        <v>0.22025283196416814</v>
      </c>
      <c r="I5148" s="2">
        <f>VLOOKUP($E5148,
Products!$A$1:$F$201,MATCH(Orders!I$1,Products!$A$1:$F$1,0),0)</f>
        <v>20513.60683859466</v>
      </c>
      <c r="J5148" s="2">
        <f>VLOOKUP($E5148,
Products!$A$1:$F$201,MATCH(Orders!J$1,Products!$A$1:$F$1,0),0)</f>
        <v>14929.268600567289</v>
      </c>
    </row>
    <row r="5149" spans="1:10">
      <c r="A5149">
        <v>5148</v>
      </c>
      <c r="B5149" s="4">
        <v>45512</v>
      </c>
      <c r="C5149" s="10">
        <f>DATE(YEAR(orders[[#This Row],[order_date]]), MONTH(orders[[#This Row],[order_date]]), 1)</f>
        <v>45505</v>
      </c>
      <c r="D5149" t="s">
        <v>1541</v>
      </c>
      <c r="E5149" t="s">
        <v>506</v>
      </c>
      <c r="F5149" t="str">
        <f>VLOOKUP(orders[[#This Row],[product_id]],Products!A:C,3,0)</f>
        <v>Electronics</v>
      </c>
      <c r="G5149">
        <v>2</v>
      </c>
      <c r="H5149" s="6">
        <v>0.17268053763060873</v>
      </c>
      <c r="I5149" s="2">
        <f>VLOOKUP($E5149,
Products!$A$1:$F$201,MATCH(Orders!I$1,Products!$A$1:$F$1,0),0)</f>
        <v>2354.115904304108</v>
      </c>
      <c r="J5149" s="2">
        <f>VLOOKUP($E5149,
Products!$A$1:$F$201,MATCH(Orders!J$1,Products!$A$1:$F$1,0),0)</f>
        <v>1810.784620830796</v>
      </c>
    </row>
    <row r="5150" spans="1:10">
      <c r="A5150">
        <v>5149</v>
      </c>
      <c r="B5150" s="4">
        <v>45301</v>
      </c>
      <c r="C5150" s="10">
        <f>DATE(YEAR(orders[[#This Row],[order_date]]), MONTH(orders[[#This Row],[order_date]]), 1)</f>
        <v>45292</v>
      </c>
      <c r="D5150" t="s">
        <v>2624</v>
      </c>
      <c r="E5150" t="s">
        <v>535</v>
      </c>
      <c r="F5150" t="str">
        <f>VLOOKUP(orders[[#This Row],[product_id]],Products!A:C,3,0)</f>
        <v>Appliances</v>
      </c>
      <c r="G5150">
        <v>1</v>
      </c>
      <c r="H5150" s="6">
        <v>5.25546208942409E-2</v>
      </c>
      <c r="I5150" s="2">
        <f>VLOOKUP($E5150,
Products!$A$1:$F$201,MATCH(Orders!I$1,Products!$A$1:$F$1,0),0)</f>
        <v>25188.460642954858</v>
      </c>
      <c r="J5150" s="2">
        <f>VLOOKUP($E5150,
Products!$A$1:$F$201,MATCH(Orders!J$1,Products!$A$1:$F$1,0),0)</f>
        <v>18873.341689191599</v>
      </c>
    </row>
    <row r="5151" spans="1:10">
      <c r="A5151">
        <v>5150</v>
      </c>
      <c r="B5151" s="4">
        <v>45874</v>
      </c>
      <c r="C5151" s="10">
        <f>DATE(YEAR(orders[[#This Row],[order_date]]), MONTH(orders[[#This Row],[order_date]]), 1)</f>
        <v>45870</v>
      </c>
      <c r="D5151" t="s">
        <v>1971</v>
      </c>
      <c r="E5151" t="s">
        <v>529</v>
      </c>
      <c r="F5151" t="str">
        <f>VLOOKUP(orders[[#This Row],[product_id]],Products!A:C,3,0)</f>
        <v>Electronics</v>
      </c>
      <c r="G5151">
        <v>2</v>
      </c>
      <c r="H5151" s="6">
        <v>0.19031310965914117</v>
      </c>
      <c r="I5151" s="2">
        <f>VLOOKUP($E5151,
Products!$A$1:$F$201,MATCH(Orders!I$1,Products!$A$1:$F$1,0),0)</f>
        <v>18308.801775351771</v>
      </c>
      <c r="J5151" s="2">
        <f>VLOOKUP($E5151,
Products!$A$1:$F$201,MATCH(Orders!J$1,Products!$A$1:$F$1,0),0)</f>
        <v>12027.24184831013</v>
      </c>
    </row>
    <row r="5152" spans="1:10">
      <c r="A5152">
        <v>5151</v>
      </c>
      <c r="B5152" s="4">
        <v>45019</v>
      </c>
      <c r="C5152" s="10">
        <f>DATE(YEAR(orders[[#This Row],[order_date]]), MONTH(orders[[#This Row],[order_date]]), 1)</f>
        <v>45017</v>
      </c>
      <c r="D5152" t="s">
        <v>3240</v>
      </c>
      <c r="E5152" t="s">
        <v>551</v>
      </c>
      <c r="F5152" t="str">
        <f>VLOOKUP(orders[[#This Row],[product_id]],Products!A:C,3,0)</f>
        <v>Appliances</v>
      </c>
      <c r="G5152">
        <v>2</v>
      </c>
      <c r="H5152" s="6">
        <v>7.1367157496829814E-2</v>
      </c>
      <c r="I5152" s="2">
        <f>VLOOKUP($E5152,
Products!$A$1:$F$201,MATCH(Orders!I$1,Products!$A$1:$F$1,0),0)</f>
        <v>5988.538916083141</v>
      </c>
      <c r="J5152" s="2">
        <f>VLOOKUP($E5152,
Products!$A$1:$F$201,MATCH(Orders!J$1,Products!$A$1:$F$1,0),0)</f>
        <v>4180.5955033056744</v>
      </c>
    </row>
    <row r="5153" spans="1:10">
      <c r="A5153">
        <v>5152</v>
      </c>
      <c r="B5153" s="4">
        <v>45247</v>
      </c>
      <c r="C5153" s="10">
        <f>DATE(YEAR(orders[[#This Row],[order_date]]), MONTH(orders[[#This Row],[order_date]]), 1)</f>
        <v>45231</v>
      </c>
      <c r="D5153" t="s">
        <v>2700</v>
      </c>
      <c r="E5153" t="s">
        <v>507</v>
      </c>
      <c r="F5153" t="str">
        <f>VLOOKUP(orders[[#This Row],[product_id]],Products!A:C,3,0)</f>
        <v>Electronics</v>
      </c>
      <c r="G5153">
        <v>1</v>
      </c>
      <c r="H5153" s="6">
        <v>0.20891805692002324</v>
      </c>
      <c r="I5153" s="2">
        <f>VLOOKUP($E5153,
Products!$A$1:$F$201,MATCH(Orders!I$1,Products!$A$1:$F$1,0),0)</f>
        <v>28502.89768049858</v>
      </c>
      <c r="J5153" s="2">
        <f>VLOOKUP($E5153,
Products!$A$1:$F$201,MATCH(Orders!J$1,Products!$A$1:$F$1,0),0)</f>
        <v>20477.83623923226</v>
      </c>
    </row>
    <row r="5154" spans="1:10">
      <c r="A5154">
        <v>5153</v>
      </c>
      <c r="B5154" s="4">
        <v>45960</v>
      </c>
      <c r="C5154" s="10">
        <f>DATE(YEAR(orders[[#This Row],[order_date]]), MONTH(orders[[#This Row],[order_date]]), 1)</f>
        <v>45931</v>
      </c>
      <c r="D5154" t="s">
        <v>945</v>
      </c>
      <c r="E5154" t="s">
        <v>648</v>
      </c>
      <c r="F5154" t="str">
        <f>VLOOKUP(orders[[#This Row],[product_id]],Products!A:C,3,0)</f>
        <v>Electronics</v>
      </c>
      <c r="G5154">
        <v>3</v>
      </c>
      <c r="H5154" s="6">
        <v>0.17520909497506074</v>
      </c>
      <c r="I5154" s="2">
        <f>VLOOKUP($E5154,
Products!$A$1:$F$201,MATCH(Orders!I$1,Products!$A$1:$F$1,0),0)</f>
        <v>11049.50250218974</v>
      </c>
      <c r="J5154" s="2">
        <f>VLOOKUP($E5154,
Products!$A$1:$F$201,MATCH(Orders!J$1,Products!$A$1:$F$1,0),0)</f>
        <v>7252.1207539007246</v>
      </c>
    </row>
    <row r="5155" spans="1:10">
      <c r="A5155">
        <v>5154</v>
      </c>
      <c r="B5155" s="4">
        <v>45840</v>
      </c>
      <c r="C5155" s="10">
        <f>DATE(YEAR(orders[[#This Row],[order_date]]), MONTH(orders[[#This Row],[order_date]]), 1)</f>
        <v>45839</v>
      </c>
      <c r="D5155" t="s">
        <v>2033</v>
      </c>
      <c r="E5155" t="s">
        <v>534</v>
      </c>
      <c r="F5155" t="str">
        <f>VLOOKUP(orders[[#This Row],[product_id]],Products!A:C,3,0)</f>
        <v>Appliances</v>
      </c>
      <c r="G5155">
        <v>2</v>
      </c>
      <c r="H5155" s="6">
        <v>5.3036469194452984E-2</v>
      </c>
      <c r="I5155" s="2">
        <f>VLOOKUP($E5155,
Products!$A$1:$F$201,MATCH(Orders!I$1,Products!$A$1:$F$1,0),0)</f>
        <v>24743.162958088669</v>
      </c>
      <c r="J5155" s="2">
        <f>VLOOKUP($E5155,
Products!$A$1:$F$201,MATCH(Orders!J$1,Products!$A$1:$F$1,0),0)</f>
        <v>19307.588986555591</v>
      </c>
    </row>
    <row r="5156" spans="1:10">
      <c r="A5156">
        <v>5155</v>
      </c>
      <c r="B5156" s="4">
        <v>45843</v>
      </c>
      <c r="C5156" s="10">
        <f>DATE(YEAR(orders[[#This Row],[order_date]]), MONTH(orders[[#This Row],[order_date]]), 1)</f>
        <v>45839</v>
      </c>
      <c r="D5156" t="s">
        <v>2820</v>
      </c>
      <c r="E5156" t="s">
        <v>604</v>
      </c>
      <c r="F5156" t="str">
        <f>VLOOKUP(orders[[#This Row],[product_id]],Products!A:C,3,0)</f>
        <v>Appliances</v>
      </c>
      <c r="G5156">
        <v>2</v>
      </c>
      <c r="H5156" s="6">
        <v>0.10127232455513351</v>
      </c>
      <c r="I5156" s="2">
        <f>VLOOKUP($E5156,
Products!$A$1:$F$201,MATCH(Orders!I$1,Products!$A$1:$F$1,0),0)</f>
        <v>2087.687835040248</v>
      </c>
      <c r="J5156" s="2">
        <f>VLOOKUP($E5156,
Products!$A$1:$F$201,MATCH(Orders!J$1,Products!$A$1:$F$1,0),0)</f>
        <v>1450.1823074928161</v>
      </c>
    </row>
    <row r="5157" spans="1:10">
      <c r="A5157">
        <v>5156</v>
      </c>
      <c r="B5157" s="4">
        <v>45021</v>
      </c>
      <c r="C5157" s="10">
        <f>DATE(YEAR(orders[[#This Row],[order_date]]), MONTH(orders[[#This Row],[order_date]]), 1)</f>
        <v>45017</v>
      </c>
      <c r="D5157" t="s">
        <v>4058</v>
      </c>
      <c r="E5157" t="s">
        <v>567</v>
      </c>
      <c r="F5157" t="str">
        <f>VLOOKUP(orders[[#This Row],[product_id]],Products!A:C,3,0)</f>
        <v>Electronics</v>
      </c>
      <c r="G5157">
        <v>2</v>
      </c>
      <c r="H5157" s="6">
        <v>0.21252875451388795</v>
      </c>
      <c r="I5157" s="2">
        <f>VLOOKUP($E5157,
Products!$A$1:$F$201,MATCH(Orders!I$1,Products!$A$1:$F$1,0),0)</f>
        <v>17514.171240093368</v>
      </c>
      <c r="J5157" s="2">
        <f>VLOOKUP($E5157,
Products!$A$1:$F$201,MATCH(Orders!J$1,Products!$A$1:$F$1,0),0)</f>
        <v>12226.76247250809</v>
      </c>
    </row>
    <row r="5158" spans="1:10">
      <c r="A5158">
        <v>5157</v>
      </c>
      <c r="B5158" s="4">
        <v>45885</v>
      </c>
      <c r="C5158" s="10">
        <f>DATE(YEAR(orders[[#This Row],[order_date]]), MONTH(orders[[#This Row],[order_date]]), 1)</f>
        <v>45870</v>
      </c>
      <c r="D5158" t="s">
        <v>3969</v>
      </c>
      <c r="E5158" t="s">
        <v>518</v>
      </c>
      <c r="F5158" t="str">
        <f>VLOOKUP(orders[[#This Row],[product_id]],Products!A:C,3,0)</f>
        <v>Electronics</v>
      </c>
      <c r="G5158">
        <v>2</v>
      </c>
      <c r="H5158" s="6">
        <v>0.12821723510182631</v>
      </c>
      <c r="I5158" s="2">
        <f>VLOOKUP($E5158,
Products!$A$1:$F$201,MATCH(Orders!I$1,Products!$A$1:$F$1,0),0)</f>
        <v>23393.890826127132</v>
      </c>
      <c r="J5158" s="2">
        <f>VLOOKUP($E5158,
Products!$A$1:$F$201,MATCH(Orders!J$1,Products!$A$1:$F$1,0),0)</f>
        <v>16064.756531016081</v>
      </c>
    </row>
    <row r="5159" spans="1:10">
      <c r="A5159">
        <v>5158</v>
      </c>
      <c r="B5159" s="4">
        <v>44997</v>
      </c>
      <c r="C5159" s="10">
        <f>DATE(YEAR(orders[[#This Row],[order_date]]), MONTH(orders[[#This Row],[order_date]]), 1)</f>
        <v>44986</v>
      </c>
      <c r="D5159" t="s">
        <v>1848</v>
      </c>
      <c r="E5159" t="s">
        <v>570</v>
      </c>
      <c r="F5159" t="str">
        <f>VLOOKUP(orders[[#This Row],[product_id]],Products!A:C,3,0)</f>
        <v>Electronics</v>
      </c>
      <c r="G5159">
        <v>2</v>
      </c>
      <c r="H5159" s="6">
        <v>0.24428143025748955</v>
      </c>
      <c r="I5159" s="2">
        <f>VLOOKUP($E5159,
Products!$A$1:$F$201,MATCH(Orders!I$1,Products!$A$1:$F$1,0),0)</f>
        <v>10978.62820425244</v>
      </c>
      <c r="J5159" s="2">
        <f>VLOOKUP($E5159,
Products!$A$1:$F$201,MATCH(Orders!J$1,Products!$A$1:$F$1,0),0)</f>
        <v>7174.697588469895</v>
      </c>
    </row>
    <row r="5160" spans="1:10">
      <c r="A5160">
        <v>5159</v>
      </c>
      <c r="B5160" s="4">
        <v>45590</v>
      </c>
      <c r="C5160" s="10">
        <f>DATE(YEAR(orders[[#This Row],[order_date]]), MONTH(orders[[#This Row],[order_date]]), 1)</f>
        <v>45566</v>
      </c>
      <c r="D5160" t="s">
        <v>3929</v>
      </c>
      <c r="E5160" t="s">
        <v>550</v>
      </c>
      <c r="F5160" t="str">
        <f>VLOOKUP(orders[[#This Row],[product_id]],Products!A:C,3,0)</f>
        <v>Electronics</v>
      </c>
      <c r="G5160">
        <v>1</v>
      </c>
      <c r="H5160" s="6">
        <v>0.23449445302918387</v>
      </c>
      <c r="I5160" s="2">
        <f>VLOOKUP($E5160,
Products!$A$1:$F$201,MATCH(Orders!I$1,Products!$A$1:$F$1,0),0)</f>
        <v>21928.70634496431</v>
      </c>
      <c r="J5160" s="2">
        <f>VLOOKUP($E5160,
Products!$A$1:$F$201,MATCH(Orders!J$1,Products!$A$1:$F$1,0),0)</f>
        <v>17227.037321653719</v>
      </c>
    </row>
    <row r="5161" spans="1:10">
      <c r="A5161">
        <v>5160</v>
      </c>
      <c r="B5161" s="4">
        <v>45895</v>
      </c>
      <c r="C5161" s="10">
        <f>DATE(YEAR(orders[[#This Row],[order_date]]), MONTH(orders[[#This Row],[order_date]]), 1)</f>
        <v>45870</v>
      </c>
      <c r="D5161" t="s">
        <v>4554</v>
      </c>
      <c r="E5161" t="s">
        <v>552</v>
      </c>
      <c r="F5161" t="str">
        <f>VLOOKUP(orders[[#This Row],[product_id]],Products!A:C,3,0)</f>
        <v>Electronics</v>
      </c>
      <c r="G5161">
        <v>1</v>
      </c>
      <c r="H5161" s="6">
        <v>0.21673560959141325</v>
      </c>
      <c r="I5161" s="2">
        <f>VLOOKUP($E5161,
Products!$A$1:$F$201,MATCH(Orders!I$1,Products!$A$1:$F$1,0),0)</f>
        <v>20326.88586940234</v>
      </c>
      <c r="J5161" s="2">
        <f>VLOOKUP($E5161,
Products!$A$1:$F$201,MATCH(Orders!J$1,Products!$A$1:$F$1,0),0)</f>
        <v>14896.572579237891</v>
      </c>
    </row>
    <row r="5162" spans="1:10">
      <c r="A5162">
        <v>5161</v>
      </c>
      <c r="B5162" s="4">
        <v>45513</v>
      </c>
      <c r="C5162" s="10">
        <f>DATE(YEAR(orders[[#This Row],[order_date]]), MONTH(orders[[#This Row],[order_date]]), 1)</f>
        <v>45505</v>
      </c>
      <c r="D5162" t="s">
        <v>2121</v>
      </c>
      <c r="E5162" t="s">
        <v>521</v>
      </c>
      <c r="F5162" t="str">
        <f>VLOOKUP(orders[[#This Row],[product_id]],Products!A:C,3,0)</f>
        <v>Electronics</v>
      </c>
      <c r="G5162">
        <v>1</v>
      </c>
      <c r="H5162" s="6">
        <v>0.11178211229460999</v>
      </c>
      <c r="I5162" s="2">
        <f>VLOOKUP($E5162,
Products!$A$1:$F$201,MATCH(Orders!I$1,Products!$A$1:$F$1,0),0)</f>
        <v>18373.691083837519</v>
      </c>
      <c r="J5162" s="2">
        <f>VLOOKUP($E5162,
Products!$A$1:$F$201,MATCH(Orders!J$1,Products!$A$1:$F$1,0),0)</f>
        <v>14409.80197321412</v>
      </c>
    </row>
    <row r="5163" spans="1:10">
      <c r="A5163">
        <v>5162</v>
      </c>
      <c r="B5163" s="4">
        <v>45653</v>
      </c>
      <c r="C5163" s="10">
        <f>DATE(YEAR(orders[[#This Row],[order_date]]), MONTH(orders[[#This Row],[order_date]]), 1)</f>
        <v>45627</v>
      </c>
      <c r="D5163" t="s">
        <v>2984</v>
      </c>
      <c r="E5163" t="s">
        <v>631</v>
      </c>
      <c r="F5163" t="str">
        <f>VLOOKUP(orders[[#This Row],[product_id]],Products!A:C,3,0)</f>
        <v>Appliances</v>
      </c>
      <c r="G5163">
        <v>1</v>
      </c>
      <c r="H5163" s="6">
        <v>9.6616979119685253E-2</v>
      </c>
      <c r="I5163" s="2">
        <f>VLOOKUP($E5163,
Products!$A$1:$F$201,MATCH(Orders!I$1,Products!$A$1:$F$1,0),0)</f>
        <v>5983.7308645702497</v>
      </c>
      <c r="J5163" s="2">
        <f>VLOOKUP($E5163,
Products!$A$1:$F$201,MATCH(Orders!J$1,Products!$A$1:$F$1,0),0)</f>
        <v>4205.6432936163774</v>
      </c>
    </row>
    <row r="5164" spans="1:10">
      <c r="A5164">
        <v>5163</v>
      </c>
      <c r="B5164" s="4">
        <v>45294</v>
      </c>
      <c r="C5164" s="10">
        <f>DATE(YEAR(orders[[#This Row],[order_date]]), MONTH(orders[[#This Row],[order_date]]), 1)</f>
        <v>45292</v>
      </c>
      <c r="D5164" t="s">
        <v>3104</v>
      </c>
      <c r="E5164" t="s">
        <v>612</v>
      </c>
      <c r="F5164" t="str">
        <f>VLOOKUP(orders[[#This Row],[product_id]],Products!A:C,3,0)</f>
        <v>Electronics</v>
      </c>
      <c r="G5164">
        <v>2</v>
      </c>
      <c r="H5164" s="6">
        <v>0.14472963905363048</v>
      </c>
      <c r="I5164" s="2">
        <f>VLOOKUP($E5164,
Products!$A$1:$F$201,MATCH(Orders!I$1,Products!$A$1:$F$1,0),0)</f>
        <v>2704.041843529928</v>
      </c>
      <c r="J5164" s="2">
        <f>VLOOKUP($E5164,
Products!$A$1:$F$201,MATCH(Orders!J$1,Products!$A$1:$F$1,0),0)</f>
        <v>2158.9135708713038</v>
      </c>
    </row>
    <row r="5165" spans="1:10">
      <c r="A5165">
        <v>5164</v>
      </c>
      <c r="B5165" s="4">
        <v>44977</v>
      </c>
      <c r="C5165" s="10">
        <f>DATE(YEAR(orders[[#This Row],[order_date]]), MONTH(orders[[#This Row],[order_date]]), 1)</f>
        <v>44958</v>
      </c>
      <c r="D5165" t="s">
        <v>1466</v>
      </c>
      <c r="E5165" t="s">
        <v>508</v>
      </c>
      <c r="F5165" t="str">
        <f>VLOOKUP(orders[[#This Row],[product_id]],Products!A:C,3,0)</f>
        <v>Electronics</v>
      </c>
      <c r="G5165">
        <v>2</v>
      </c>
      <c r="H5165" s="6">
        <v>0.12064386722971998</v>
      </c>
      <c r="I5165" s="2">
        <f>VLOOKUP($E5165,
Products!$A$1:$F$201,MATCH(Orders!I$1,Products!$A$1:$F$1,0),0)</f>
        <v>23345.985707147142</v>
      </c>
      <c r="J5165" s="2">
        <f>VLOOKUP($E5165,
Products!$A$1:$F$201,MATCH(Orders!J$1,Products!$A$1:$F$1,0),0)</f>
        <v>15772.90371323649</v>
      </c>
    </row>
    <row r="5166" spans="1:10">
      <c r="A5166">
        <v>5165</v>
      </c>
      <c r="B5166" s="4">
        <v>45914</v>
      </c>
      <c r="C5166" s="10">
        <f>DATE(YEAR(orders[[#This Row],[order_date]]), MONTH(orders[[#This Row],[order_date]]), 1)</f>
        <v>45901</v>
      </c>
      <c r="D5166" t="s">
        <v>4348</v>
      </c>
      <c r="E5166" t="s">
        <v>609</v>
      </c>
      <c r="F5166" t="str">
        <f>VLOOKUP(orders[[#This Row],[product_id]],Products!A:C,3,0)</f>
        <v>Appliances</v>
      </c>
      <c r="G5166">
        <v>2</v>
      </c>
      <c r="H5166" s="6">
        <v>0.1035036291925969</v>
      </c>
      <c r="I5166" s="2">
        <f>VLOOKUP($E5166,
Products!$A$1:$F$201,MATCH(Orders!I$1,Products!$A$1:$F$1,0),0)</f>
        <v>2159.5378031052392</v>
      </c>
      <c r="J5166" s="2">
        <f>VLOOKUP($E5166,
Products!$A$1:$F$201,MATCH(Orders!J$1,Products!$A$1:$F$1,0),0)</f>
        <v>1501.9415981313371</v>
      </c>
    </row>
    <row r="5167" spans="1:10">
      <c r="A5167">
        <v>5166</v>
      </c>
      <c r="B5167" s="4">
        <v>45186</v>
      </c>
      <c r="C5167" s="10">
        <f>DATE(YEAR(orders[[#This Row],[order_date]]), MONTH(orders[[#This Row],[order_date]]), 1)</f>
        <v>45170</v>
      </c>
      <c r="D5167" t="s">
        <v>2258</v>
      </c>
      <c r="E5167" t="s">
        <v>703</v>
      </c>
      <c r="F5167" t="str">
        <f>VLOOKUP(orders[[#This Row],[product_id]],Products!A:C,3,0)</f>
        <v>Appliances</v>
      </c>
      <c r="G5167">
        <v>1</v>
      </c>
      <c r="H5167" s="6">
        <v>0.1284658276867596</v>
      </c>
      <c r="I5167" s="2">
        <f>VLOOKUP($E5167,
Products!$A$1:$F$201,MATCH(Orders!I$1,Products!$A$1:$F$1,0),0)</f>
        <v>23763.82929975582</v>
      </c>
      <c r="J5167" s="2">
        <f>VLOOKUP($E5167,
Products!$A$1:$F$201,MATCH(Orders!J$1,Products!$A$1:$F$1,0),0)</f>
        <v>17833.36818447417</v>
      </c>
    </row>
    <row r="5168" spans="1:10">
      <c r="A5168">
        <v>5167</v>
      </c>
      <c r="B5168" s="4">
        <v>45084</v>
      </c>
      <c r="C5168" s="10">
        <f>DATE(YEAR(orders[[#This Row],[order_date]]), MONTH(orders[[#This Row],[order_date]]), 1)</f>
        <v>45078</v>
      </c>
      <c r="D5168" t="s">
        <v>3948</v>
      </c>
      <c r="E5168" t="s">
        <v>600</v>
      </c>
      <c r="F5168" t="str">
        <f>VLOOKUP(orders[[#This Row],[product_id]],Products!A:C,3,0)</f>
        <v>Electronics</v>
      </c>
      <c r="G5168">
        <v>1</v>
      </c>
      <c r="H5168" s="6">
        <v>0.14729919975139083</v>
      </c>
      <c r="I5168" s="2">
        <f>VLOOKUP($E5168,
Products!$A$1:$F$201,MATCH(Orders!I$1,Products!$A$1:$F$1,0),0)</f>
        <v>2556.7009232610858</v>
      </c>
      <c r="J5168" s="2">
        <f>VLOOKUP($E5168,
Products!$A$1:$F$201,MATCH(Orders!J$1,Products!$A$1:$F$1,0),0)</f>
        <v>2002.3128715328869</v>
      </c>
    </row>
    <row r="5169" spans="1:10">
      <c r="A5169">
        <v>5168</v>
      </c>
      <c r="B5169" s="4">
        <v>45025</v>
      </c>
      <c r="C5169" s="10">
        <f>DATE(YEAR(orders[[#This Row],[order_date]]), MONTH(orders[[#This Row],[order_date]]), 1)</f>
        <v>45017</v>
      </c>
      <c r="D5169" t="s">
        <v>1568</v>
      </c>
      <c r="E5169" t="s">
        <v>638</v>
      </c>
      <c r="F5169" t="str">
        <f>VLOOKUP(orders[[#This Row],[product_id]],Products!A:C,3,0)</f>
        <v>Electronics</v>
      </c>
      <c r="G5169">
        <v>2</v>
      </c>
      <c r="H5169" s="6">
        <v>0.23202138422871238</v>
      </c>
      <c r="I5169" s="2">
        <f>VLOOKUP($E5169,
Products!$A$1:$F$201,MATCH(Orders!I$1,Products!$A$1:$F$1,0),0)</f>
        <v>11118.17778596276</v>
      </c>
      <c r="J5169" s="2">
        <f>VLOOKUP($E5169,
Products!$A$1:$F$201,MATCH(Orders!J$1,Products!$A$1:$F$1,0),0)</f>
        <v>7887.697719413397</v>
      </c>
    </row>
    <row r="5170" spans="1:10">
      <c r="A5170">
        <v>5169</v>
      </c>
      <c r="B5170" s="4">
        <v>45167</v>
      </c>
      <c r="C5170" s="10">
        <f>DATE(YEAR(orders[[#This Row],[order_date]]), MONTH(orders[[#This Row],[order_date]]), 1)</f>
        <v>45139</v>
      </c>
      <c r="D5170" t="s">
        <v>1861</v>
      </c>
      <c r="E5170" t="s">
        <v>659</v>
      </c>
      <c r="F5170" t="str">
        <f>VLOOKUP(orders[[#This Row],[product_id]],Products!A:C,3,0)</f>
        <v>Appliances</v>
      </c>
      <c r="G5170">
        <v>1</v>
      </c>
      <c r="H5170" s="6">
        <v>0.12863751287903546</v>
      </c>
      <c r="I5170" s="2">
        <f>VLOOKUP($E5170,
Products!$A$1:$F$201,MATCH(Orders!I$1,Products!$A$1:$F$1,0),0)</f>
        <v>25646.095965041459</v>
      </c>
      <c r="J5170" s="2">
        <f>VLOOKUP($E5170,
Products!$A$1:$F$201,MATCH(Orders!J$1,Products!$A$1:$F$1,0),0)</f>
        <v>18749.646593308222</v>
      </c>
    </row>
    <row r="5171" spans="1:10">
      <c r="A5171">
        <v>5170</v>
      </c>
      <c r="B5171" s="4">
        <v>45128</v>
      </c>
      <c r="C5171" s="10">
        <f>DATE(YEAR(orders[[#This Row],[order_date]]), MONTH(orders[[#This Row],[order_date]]), 1)</f>
        <v>45108</v>
      </c>
      <c r="D5171" t="s">
        <v>1062</v>
      </c>
      <c r="E5171" t="s">
        <v>597</v>
      </c>
      <c r="F5171" t="str">
        <f>VLOOKUP(orders[[#This Row],[product_id]],Products!A:C,3,0)</f>
        <v>Appliances</v>
      </c>
      <c r="G5171">
        <v>2</v>
      </c>
      <c r="H5171" s="6">
        <v>8.0954224442950279E-2</v>
      </c>
      <c r="I5171" s="2">
        <f>VLOOKUP($E5171,
Products!$A$1:$F$201,MATCH(Orders!I$1,Products!$A$1:$F$1,0),0)</f>
        <v>22545.827750919081</v>
      </c>
      <c r="J5171" s="2">
        <f>VLOOKUP($E5171,
Products!$A$1:$F$201,MATCH(Orders!J$1,Products!$A$1:$F$1,0),0)</f>
        <v>15091.172935360129</v>
      </c>
    </row>
    <row r="5172" spans="1:10">
      <c r="A5172">
        <v>5171</v>
      </c>
      <c r="B5172" s="4">
        <v>45560</v>
      </c>
      <c r="C5172" s="10">
        <f>DATE(YEAR(orders[[#This Row],[order_date]]), MONTH(orders[[#This Row],[order_date]]), 1)</f>
        <v>45536</v>
      </c>
      <c r="D5172" t="s">
        <v>2377</v>
      </c>
      <c r="E5172" t="s">
        <v>520</v>
      </c>
      <c r="F5172" t="str">
        <f>VLOOKUP(orders[[#This Row],[product_id]],Products!A:C,3,0)</f>
        <v>Electronics</v>
      </c>
      <c r="G5172">
        <v>2</v>
      </c>
      <c r="H5172" s="6">
        <v>0.24635364004298227</v>
      </c>
      <c r="I5172" s="2">
        <f>VLOOKUP($E5172,
Products!$A$1:$F$201,MATCH(Orders!I$1,Products!$A$1:$F$1,0),0)</f>
        <v>19053.584916305819</v>
      </c>
      <c r="J5172" s="2">
        <f>VLOOKUP($E5172,
Products!$A$1:$F$201,MATCH(Orders!J$1,Products!$A$1:$F$1,0),0)</f>
        <v>13248.74841276826</v>
      </c>
    </row>
    <row r="5173" spans="1:10">
      <c r="A5173">
        <v>5172</v>
      </c>
      <c r="B5173" s="4">
        <v>45672</v>
      </c>
      <c r="C5173" s="10">
        <f>DATE(YEAR(orders[[#This Row],[order_date]]), MONTH(orders[[#This Row],[order_date]]), 1)</f>
        <v>45658</v>
      </c>
      <c r="D5173" t="s">
        <v>3819</v>
      </c>
      <c r="E5173" t="s">
        <v>688</v>
      </c>
      <c r="F5173" t="str">
        <f>VLOOKUP(orders[[#This Row],[product_id]],Products!A:C,3,0)</f>
        <v>Appliances</v>
      </c>
      <c r="G5173">
        <v>1</v>
      </c>
      <c r="H5173" s="6">
        <v>0.11955339817327229</v>
      </c>
      <c r="I5173" s="2">
        <f>VLOOKUP($E5173,
Products!$A$1:$F$201,MATCH(Orders!I$1,Products!$A$1:$F$1,0),0)</f>
        <v>5983.6860426434141</v>
      </c>
      <c r="J5173" s="2">
        <f>VLOOKUP($E5173,
Products!$A$1:$F$201,MATCH(Orders!J$1,Products!$A$1:$F$1,0),0)</f>
        <v>3911.563059036529</v>
      </c>
    </row>
    <row r="5174" spans="1:10">
      <c r="A5174">
        <v>5173</v>
      </c>
      <c r="B5174" s="4">
        <v>45416</v>
      </c>
      <c r="C5174" s="10">
        <f>DATE(YEAR(orders[[#This Row],[order_date]]), MONTH(orders[[#This Row],[order_date]]), 1)</f>
        <v>45413</v>
      </c>
      <c r="D5174" t="s">
        <v>2034</v>
      </c>
      <c r="E5174" t="s">
        <v>655</v>
      </c>
      <c r="F5174" t="str">
        <f>VLOOKUP(orders[[#This Row],[product_id]],Products!A:C,3,0)</f>
        <v>Appliances</v>
      </c>
      <c r="G5174">
        <v>2</v>
      </c>
      <c r="H5174" s="6">
        <v>0.14261925387475582</v>
      </c>
      <c r="I5174" s="2">
        <f>VLOOKUP($E5174,
Products!$A$1:$F$201,MATCH(Orders!I$1,Products!$A$1:$F$1,0),0)</f>
        <v>24072.170529057032</v>
      </c>
      <c r="J5174" s="2">
        <f>VLOOKUP($E5174,
Products!$A$1:$F$201,MATCH(Orders!J$1,Products!$A$1:$F$1,0),0)</f>
        <v>16358.626370717549</v>
      </c>
    </row>
    <row r="5175" spans="1:10">
      <c r="A5175">
        <v>5174</v>
      </c>
      <c r="B5175" s="4">
        <v>45505</v>
      </c>
      <c r="C5175" s="10">
        <f>DATE(YEAR(orders[[#This Row],[order_date]]), MONTH(orders[[#This Row],[order_date]]), 1)</f>
        <v>45505</v>
      </c>
      <c r="D5175" t="s">
        <v>1735</v>
      </c>
      <c r="E5175" t="s">
        <v>542</v>
      </c>
      <c r="F5175" t="str">
        <f>VLOOKUP(orders[[#This Row],[product_id]],Products!A:C,3,0)</f>
        <v>Electronics</v>
      </c>
      <c r="G5175">
        <v>1</v>
      </c>
      <c r="H5175" s="6">
        <v>0.11200595535476163</v>
      </c>
      <c r="I5175" s="2">
        <f>VLOOKUP($E5175,
Products!$A$1:$F$201,MATCH(Orders!I$1,Products!$A$1:$F$1,0),0)</f>
        <v>29298.352838526029</v>
      </c>
      <c r="J5175" s="2">
        <f>VLOOKUP($E5175,
Products!$A$1:$F$201,MATCH(Orders!J$1,Products!$A$1:$F$1,0),0)</f>
        <v>19250.751682102291</v>
      </c>
    </row>
    <row r="5176" spans="1:10">
      <c r="A5176">
        <v>5175</v>
      </c>
      <c r="B5176" s="4">
        <v>45453</v>
      </c>
      <c r="C5176" s="10">
        <f>DATE(YEAR(orders[[#This Row],[order_date]]), MONTH(orders[[#This Row],[order_date]]), 1)</f>
        <v>45444</v>
      </c>
      <c r="D5176" t="s">
        <v>3082</v>
      </c>
      <c r="E5176" t="s">
        <v>662</v>
      </c>
      <c r="F5176" t="str">
        <f>VLOOKUP(orders[[#This Row],[product_id]],Products!A:C,3,0)</f>
        <v>Electronics</v>
      </c>
      <c r="G5176">
        <v>1</v>
      </c>
      <c r="H5176" s="6">
        <v>0.1901306299652587</v>
      </c>
      <c r="I5176" s="2">
        <f>VLOOKUP($E5176,
Products!$A$1:$F$201,MATCH(Orders!I$1,Products!$A$1:$F$1,0),0)</f>
        <v>20028.650831777191</v>
      </c>
      <c r="J5176" s="2">
        <f>VLOOKUP($E5176,
Products!$A$1:$F$201,MATCH(Orders!J$1,Products!$A$1:$F$1,0),0)</f>
        <v>14139.84905320309</v>
      </c>
    </row>
    <row r="5177" spans="1:10">
      <c r="A5177">
        <v>5176</v>
      </c>
      <c r="B5177" s="4">
        <v>45199</v>
      </c>
      <c r="C5177" s="10">
        <f>DATE(YEAR(orders[[#This Row],[order_date]]), MONTH(orders[[#This Row],[order_date]]), 1)</f>
        <v>45170</v>
      </c>
      <c r="D5177" t="s">
        <v>3947</v>
      </c>
      <c r="E5177" t="s">
        <v>659</v>
      </c>
      <c r="F5177" t="str">
        <f>VLOOKUP(orders[[#This Row],[product_id]],Products!A:C,3,0)</f>
        <v>Appliances</v>
      </c>
      <c r="G5177">
        <v>2</v>
      </c>
      <c r="H5177" s="6">
        <v>5.2839816315403437E-2</v>
      </c>
      <c r="I5177" s="2">
        <f>VLOOKUP($E5177,
Products!$A$1:$F$201,MATCH(Orders!I$1,Products!$A$1:$F$1,0),0)</f>
        <v>25646.095965041459</v>
      </c>
      <c r="J5177" s="2">
        <f>VLOOKUP($E5177,
Products!$A$1:$F$201,MATCH(Orders!J$1,Products!$A$1:$F$1,0),0)</f>
        <v>18749.646593308222</v>
      </c>
    </row>
    <row r="5178" spans="1:10">
      <c r="A5178">
        <v>5177</v>
      </c>
      <c r="B5178" s="4">
        <v>45712</v>
      </c>
      <c r="C5178" s="10">
        <f>DATE(YEAR(orders[[#This Row],[order_date]]), MONTH(orders[[#This Row],[order_date]]), 1)</f>
        <v>45689</v>
      </c>
      <c r="D5178" t="s">
        <v>2697</v>
      </c>
      <c r="E5178" t="s">
        <v>575</v>
      </c>
      <c r="F5178" t="str">
        <f>VLOOKUP(orders[[#This Row],[product_id]],Products!A:C,3,0)</f>
        <v>Appliances</v>
      </c>
      <c r="G5178">
        <v>1</v>
      </c>
      <c r="H5178" s="6">
        <v>9.5860365982450152E-2</v>
      </c>
      <c r="I5178" s="2">
        <f>VLOOKUP($E5178,
Products!$A$1:$F$201,MATCH(Orders!I$1,Products!$A$1:$F$1,0),0)</f>
        <v>25283.54628276427</v>
      </c>
      <c r="J5178" s="2">
        <f>VLOOKUP($E5178,
Products!$A$1:$F$201,MATCH(Orders!J$1,Products!$A$1:$F$1,0),0)</f>
        <v>19310.503554692368</v>
      </c>
    </row>
    <row r="5179" spans="1:10">
      <c r="A5179">
        <v>5178</v>
      </c>
      <c r="B5179" s="4">
        <v>45379</v>
      </c>
      <c r="C5179" s="10">
        <f>DATE(YEAR(orders[[#This Row],[order_date]]), MONTH(orders[[#This Row],[order_date]]), 1)</f>
        <v>45352</v>
      </c>
      <c r="D5179" t="s">
        <v>4577</v>
      </c>
      <c r="E5179" t="s">
        <v>644</v>
      </c>
      <c r="F5179" t="str">
        <f>VLOOKUP(orders[[#This Row],[product_id]],Products!A:C,3,0)</f>
        <v>Appliances</v>
      </c>
      <c r="G5179">
        <v>2</v>
      </c>
      <c r="H5179" s="6">
        <v>0.11771895772023577</v>
      </c>
      <c r="I5179" s="2">
        <f>VLOOKUP($E5179,
Products!$A$1:$F$201,MATCH(Orders!I$1,Products!$A$1:$F$1,0),0)</f>
        <v>2076.3860361463489</v>
      </c>
      <c r="J5179" s="2">
        <f>VLOOKUP($E5179,
Products!$A$1:$F$201,MATCH(Orders!J$1,Products!$A$1:$F$1,0),0)</f>
        <v>1496.280632568785</v>
      </c>
    </row>
    <row r="5180" spans="1:10">
      <c r="A5180">
        <v>5179</v>
      </c>
      <c r="B5180" s="4">
        <v>45273</v>
      </c>
      <c r="C5180" s="10">
        <f>DATE(YEAR(orders[[#This Row],[order_date]]), MONTH(orders[[#This Row],[order_date]]), 1)</f>
        <v>45261</v>
      </c>
      <c r="D5180" t="s">
        <v>3664</v>
      </c>
      <c r="E5180" t="s">
        <v>605</v>
      </c>
      <c r="F5180" t="str">
        <f>VLOOKUP(orders[[#This Row],[product_id]],Products!A:C,3,0)</f>
        <v>Electronics</v>
      </c>
      <c r="G5180">
        <v>1</v>
      </c>
      <c r="H5180" s="6">
        <v>0.14484847236103013</v>
      </c>
      <c r="I5180" s="2">
        <f>VLOOKUP($E5180,
Products!$A$1:$F$201,MATCH(Orders!I$1,Products!$A$1:$F$1,0),0)</f>
        <v>2690.742909794456</v>
      </c>
      <c r="J5180" s="2">
        <f>VLOOKUP($E5180,
Products!$A$1:$F$201,MATCH(Orders!J$1,Products!$A$1:$F$1,0),0)</f>
        <v>2067.549626292313</v>
      </c>
    </row>
    <row r="5181" spans="1:10">
      <c r="A5181">
        <v>5180</v>
      </c>
      <c r="B5181" s="4">
        <v>45742</v>
      </c>
      <c r="C5181" s="10">
        <f>DATE(YEAR(orders[[#This Row],[order_date]]), MONTH(orders[[#This Row],[order_date]]), 1)</f>
        <v>45717</v>
      </c>
      <c r="D5181" t="s">
        <v>3091</v>
      </c>
      <c r="E5181" t="s">
        <v>653</v>
      </c>
      <c r="F5181" t="str">
        <f>VLOOKUP(orders[[#This Row],[product_id]],Products!A:C,3,0)</f>
        <v>Electronics</v>
      </c>
      <c r="G5181">
        <v>1</v>
      </c>
      <c r="H5181" s="6">
        <v>0.18190114924585044</v>
      </c>
      <c r="I5181" s="2">
        <f>VLOOKUP($E5181,
Products!$A$1:$F$201,MATCH(Orders!I$1,Products!$A$1:$F$1,0),0)</f>
        <v>18065.96612294337</v>
      </c>
      <c r="J5181" s="2">
        <f>VLOOKUP($E5181,
Products!$A$1:$F$201,MATCH(Orders!J$1,Products!$A$1:$F$1,0),0)</f>
        <v>14411.932365903909</v>
      </c>
    </row>
    <row r="5182" spans="1:10">
      <c r="A5182">
        <v>5181</v>
      </c>
      <c r="B5182" s="4">
        <v>45340</v>
      </c>
      <c r="C5182" s="10">
        <f>DATE(YEAR(orders[[#This Row],[order_date]]), MONTH(orders[[#This Row],[order_date]]), 1)</f>
        <v>45323</v>
      </c>
      <c r="D5182" t="s">
        <v>4504</v>
      </c>
      <c r="E5182" t="s">
        <v>589</v>
      </c>
      <c r="F5182" t="str">
        <f>VLOOKUP(orders[[#This Row],[product_id]],Products!A:C,3,0)</f>
        <v>Appliances</v>
      </c>
      <c r="G5182">
        <v>1</v>
      </c>
      <c r="H5182" s="6">
        <v>6.8683268832496022E-2</v>
      </c>
      <c r="I5182" s="2">
        <f>VLOOKUP($E5182,
Products!$A$1:$F$201,MATCH(Orders!I$1,Products!$A$1:$F$1,0),0)</f>
        <v>6227.1351854710047</v>
      </c>
      <c r="J5182" s="2">
        <f>VLOOKUP($E5182,
Products!$A$1:$F$201,MATCH(Orders!J$1,Products!$A$1:$F$1,0),0)</f>
        <v>4146.7707671772396</v>
      </c>
    </row>
    <row r="5183" spans="1:10">
      <c r="A5183">
        <v>5182</v>
      </c>
      <c r="B5183" s="4">
        <v>45357</v>
      </c>
      <c r="C5183" s="10">
        <f>DATE(YEAR(orders[[#This Row],[order_date]]), MONTH(orders[[#This Row],[order_date]]), 1)</f>
        <v>45352</v>
      </c>
      <c r="D5183" t="s">
        <v>3846</v>
      </c>
      <c r="E5183" t="s">
        <v>596</v>
      </c>
      <c r="F5183" t="str">
        <f>VLOOKUP(orders[[#This Row],[product_id]],Products!A:C,3,0)</f>
        <v>Electronics</v>
      </c>
      <c r="G5183">
        <v>1</v>
      </c>
      <c r="H5183" s="6">
        <v>0.22216479879787074</v>
      </c>
      <c r="I5183" s="2">
        <f>VLOOKUP($E5183,
Products!$A$1:$F$201,MATCH(Orders!I$1,Products!$A$1:$F$1,0),0)</f>
        <v>12935.39757670891</v>
      </c>
      <c r="J5183" s="2">
        <f>VLOOKUP($E5183,
Products!$A$1:$F$201,MATCH(Orders!J$1,Products!$A$1:$F$1,0),0)</f>
        <v>9648.6160598594815</v>
      </c>
    </row>
    <row r="5184" spans="1:10">
      <c r="A5184">
        <v>5183</v>
      </c>
      <c r="B5184" s="4">
        <v>45305</v>
      </c>
      <c r="C5184" s="10">
        <f>DATE(YEAR(orders[[#This Row],[order_date]]), MONTH(orders[[#This Row],[order_date]]), 1)</f>
        <v>45292</v>
      </c>
      <c r="D5184" t="s">
        <v>1587</v>
      </c>
      <c r="E5184" t="s">
        <v>703</v>
      </c>
      <c r="F5184" t="str">
        <f>VLOOKUP(orders[[#This Row],[product_id]],Products!A:C,3,0)</f>
        <v>Appliances</v>
      </c>
      <c r="G5184">
        <v>1</v>
      </c>
      <c r="H5184" s="6">
        <v>0.10703157171837348</v>
      </c>
      <c r="I5184" s="2">
        <f>VLOOKUP($E5184,
Products!$A$1:$F$201,MATCH(Orders!I$1,Products!$A$1:$F$1,0),0)</f>
        <v>23763.82929975582</v>
      </c>
      <c r="J5184" s="2">
        <f>VLOOKUP($E5184,
Products!$A$1:$F$201,MATCH(Orders!J$1,Products!$A$1:$F$1,0),0)</f>
        <v>17833.36818447417</v>
      </c>
    </row>
    <row r="5185" spans="1:10">
      <c r="A5185">
        <v>5184</v>
      </c>
      <c r="B5185" s="4">
        <v>45924</v>
      </c>
      <c r="C5185" s="10">
        <f>DATE(YEAR(orders[[#This Row],[order_date]]), MONTH(orders[[#This Row],[order_date]]), 1)</f>
        <v>45901</v>
      </c>
      <c r="D5185" t="s">
        <v>1244</v>
      </c>
      <c r="E5185" t="s">
        <v>538</v>
      </c>
      <c r="F5185" t="str">
        <f>VLOOKUP(orders[[#This Row],[product_id]],Products!A:C,3,0)</f>
        <v>Electronics</v>
      </c>
      <c r="G5185">
        <v>1</v>
      </c>
      <c r="H5185" s="6">
        <v>0.18174532354831005</v>
      </c>
      <c r="I5185" s="2">
        <f>VLOOKUP($E5185,
Products!$A$1:$F$201,MATCH(Orders!I$1,Products!$A$1:$F$1,0),0)</f>
        <v>29368.843697269542</v>
      </c>
      <c r="J5185" s="2">
        <f>VLOOKUP($E5185,
Products!$A$1:$F$201,MATCH(Orders!J$1,Products!$A$1:$F$1,0),0)</f>
        <v>23079.13344123889</v>
      </c>
    </row>
    <row r="5186" spans="1:10">
      <c r="A5186">
        <v>5185</v>
      </c>
      <c r="B5186" s="4">
        <v>45821</v>
      </c>
      <c r="C5186" s="10">
        <f>DATE(YEAR(orders[[#This Row],[order_date]]), MONTH(orders[[#This Row],[order_date]]), 1)</f>
        <v>45809</v>
      </c>
      <c r="D5186" t="s">
        <v>1442</v>
      </c>
      <c r="E5186" t="s">
        <v>626</v>
      </c>
      <c r="F5186" t="str">
        <f>VLOOKUP(orders[[#This Row],[product_id]],Products!A:C,3,0)</f>
        <v>Electronics</v>
      </c>
      <c r="G5186">
        <v>2</v>
      </c>
      <c r="H5186" s="6">
        <v>0.15505722111908971</v>
      </c>
      <c r="I5186" s="2">
        <f>VLOOKUP($E5186,
Products!$A$1:$F$201,MATCH(Orders!I$1,Products!$A$1:$F$1,0),0)</f>
        <v>19602.440815481601</v>
      </c>
      <c r="J5186" s="2">
        <f>VLOOKUP($E5186,
Products!$A$1:$F$201,MATCH(Orders!J$1,Products!$A$1:$F$1,0),0)</f>
        <v>14427.862284038891</v>
      </c>
    </row>
    <row r="5187" spans="1:10">
      <c r="A5187">
        <v>5186</v>
      </c>
      <c r="B5187" s="4">
        <v>45354</v>
      </c>
      <c r="C5187" s="10">
        <f>DATE(YEAR(orders[[#This Row],[order_date]]), MONTH(orders[[#This Row],[order_date]]), 1)</f>
        <v>45352</v>
      </c>
      <c r="D5187" t="s">
        <v>2563</v>
      </c>
      <c r="E5187" t="s">
        <v>535</v>
      </c>
      <c r="F5187" t="str">
        <f>VLOOKUP(orders[[#This Row],[product_id]],Products!A:C,3,0)</f>
        <v>Appliances</v>
      </c>
      <c r="G5187">
        <v>1</v>
      </c>
      <c r="H5187" s="6">
        <v>7.4339199466868983E-2</v>
      </c>
      <c r="I5187" s="2">
        <f>VLOOKUP($E5187,
Products!$A$1:$F$201,MATCH(Orders!I$1,Products!$A$1:$F$1,0),0)</f>
        <v>25188.460642954858</v>
      </c>
      <c r="J5187" s="2">
        <f>VLOOKUP($E5187,
Products!$A$1:$F$201,MATCH(Orders!J$1,Products!$A$1:$F$1,0),0)</f>
        <v>18873.341689191599</v>
      </c>
    </row>
    <row r="5188" spans="1:10">
      <c r="A5188">
        <v>5187</v>
      </c>
      <c r="B5188" s="4">
        <v>45118</v>
      </c>
      <c r="C5188" s="10">
        <f>DATE(YEAR(orders[[#This Row],[order_date]]), MONTH(orders[[#This Row],[order_date]]), 1)</f>
        <v>45108</v>
      </c>
      <c r="D5188" t="s">
        <v>2236</v>
      </c>
      <c r="E5188" t="s">
        <v>683</v>
      </c>
      <c r="F5188" t="str">
        <f>VLOOKUP(orders[[#This Row],[product_id]],Products!A:C,3,0)</f>
        <v>Electronics</v>
      </c>
      <c r="G5188">
        <v>2</v>
      </c>
      <c r="H5188" s="6">
        <v>0.19516871730137395</v>
      </c>
      <c r="I5188" s="2">
        <f>VLOOKUP($E5188,
Products!$A$1:$F$201,MATCH(Orders!I$1,Products!$A$1:$F$1,0),0)</f>
        <v>30555.409096588959</v>
      </c>
      <c r="J5188" s="2">
        <f>VLOOKUP($E5188,
Products!$A$1:$F$201,MATCH(Orders!J$1,Products!$A$1:$F$1,0),0)</f>
        <v>20295.233857550291</v>
      </c>
    </row>
    <row r="5189" spans="1:10">
      <c r="A5189">
        <v>5188</v>
      </c>
      <c r="B5189" s="4">
        <v>44967</v>
      </c>
      <c r="C5189" s="10">
        <f>DATE(YEAR(orders[[#This Row],[order_date]]), MONTH(orders[[#This Row],[order_date]]), 1)</f>
        <v>44958</v>
      </c>
      <c r="D5189" t="s">
        <v>2475</v>
      </c>
      <c r="E5189" t="s">
        <v>539</v>
      </c>
      <c r="F5189" t="str">
        <f>VLOOKUP(orders[[#This Row],[product_id]],Products!A:C,3,0)</f>
        <v>Appliances</v>
      </c>
      <c r="G5189">
        <v>1</v>
      </c>
      <c r="H5189" s="6">
        <v>0.1251990133395694</v>
      </c>
      <c r="I5189" s="2">
        <f>VLOOKUP($E5189,
Products!$A$1:$F$201,MATCH(Orders!I$1,Products!$A$1:$F$1,0),0)</f>
        <v>25730.234720482978</v>
      </c>
      <c r="J5189" s="2">
        <f>VLOOKUP($E5189,
Products!$A$1:$F$201,MATCH(Orders!J$1,Products!$A$1:$F$1,0),0)</f>
        <v>17186.87037527658</v>
      </c>
    </row>
    <row r="5190" spans="1:10">
      <c r="A5190">
        <v>5189</v>
      </c>
      <c r="B5190" s="4">
        <v>45062</v>
      </c>
      <c r="C5190" s="10">
        <f>DATE(YEAR(orders[[#This Row],[order_date]]), MONTH(orders[[#This Row],[order_date]]), 1)</f>
        <v>45047</v>
      </c>
      <c r="D5190" t="s">
        <v>4263</v>
      </c>
      <c r="E5190" t="s">
        <v>638</v>
      </c>
      <c r="F5190" t="str">
        <f>VLOOKUP(orders[[#This Row],[product_id]],Products!A:C,3,0)</f>
        <v>Electronics</v>
      </c>
      <c r="G5190">
        <v>2</v>
      </c>
      <c r="H5190" s="6">
        <v>0.22100608996397911</v>
      </c>
      <c r="I5190" s="2">
        <f>VLOOKUP($E5190,
Products!$A$1:$F$201,MATCH(Orders!I$1,Products!$A$1:$F$1,0),0)</f>
        <v>11118.17778596276</v>
      </c>
      <c r="J5190" s="2">
        <f>VLOOKUP($E5190,
Products!$A$1:$F$201,MATCH(Orders!J$1,Products!$A$1:$F$1,0),0)</f>
        <v>7887.697719413397</v>
      </c>
    </row>
    <row r="5191" spans="1:10">
      <c r="A5191">
        <v>5190</v>
      </c>
      <c r="B5191" s="4">
        <v>45032</v>
      </c>
      <c r="C5191" s="10">
        <f>DATE(YEAR(orders[[#This Row],[order_date]]), MONTH(orders[[#This Row],[order_date]]), 1)</f>
        <v>45017</v>
      </c>
      <c r="D5191" t="s">
        <v>1148</v>
      </c>
      <c r="E5191" t="s">
        <v>645</v>
      </c>
      <c r="F5191" t="str">
        <f>VLOOKUP(orders[[#This Row],[product_id]],Products!A:C,3,0)</f>
        <v>Electronics</v>
      </c>
      <c r="G5191">
        <v>2</v>
      </c>
      <c r="H5191" s="6">
        <v>0.19525298963702253</v>
      </c>
      <c r="I5191" s="2">
        <f>VLOOKUP($E5191,
Products!$A$1:$F$201,MATCH(Orders!I$1,Products!$A$1:$F$1,0),0)</f>
        <v>29658.239859810968</v>
      </c>
      <c r="J5191" s="2">
        <f>VLOOKUP($E5191,
Products!$A$1:$F$201,MATCH(Orders!J$1,Products!$A$1:$F$1,0),0)</f>
        <v>22421.521919652871</v>
      </c>
    </row>
    <row r="5192" spans="1:10">
      <c r="A5192">
        <v>5191</v>
      </c>
      <c r="B5192" s="4">
        <v>45445</v>
      </c>
      <c r="C5192" s="10">
        <f>DATE(YEAR(orders[[#This Row],[order_date]]), MONTH(orders[[#This Row],[order_date]]), 1)</f>
        <v>45444</v>
      </c>
      <c r="D5192" t="s">
        <v>1629</v>
      </c>
      <c r="E5192" t="s">
        <v>581</v>
      </c>
      <c r="F5192" t="str">
        <f>VLOOKUP(orders[[#This Row],[product_id]],Products!A:C,3,0)</f>
        <v>Appliances</v>
      </c>
      <c r="G5192">
        <v>3</v>
      </c>
      <c r="H5192" s="6">
        <v>0.1111968573324201</v>
      </c>
      <c r="I5192" s="2">
        <f>VLOOKUP($E5192,
Products!$A$1:$F$201,MATCH(Orders!I$1,Products!$A$1:$F$1,0),0)</f>
        <v>6177.7225527132859</v>
      </c>
      <c r="J5192" s="2">
        <f>VLOOKUP($E5192,
Products!$A$1:$F$201,MATCH(Orders!J$1,Products!$A$1:$F$1,0),0)</f>
        <v>4208.1013641193986</v>
      </c>
    </row>
    <row r="5193" spans="1:10">
      <c r="A5193">
        <v>5192</v>
      </c>
      <c r="B5193" s="4">
        <v>45740</v>
      </c>
      <c r="C5193" s="10">
        <f>DATE(YEAR(orders[[#This Row],[order_date]]), MONTH(orders[[#This Row],[order_date]]), 1)</f>
        <v>45717</v>
      </c>
      <c r="D5193" t="s">
        <v>3673</v>
      </c>
      <c r="E5193" t="s">
        <v>580</v>
      </c>
      <c r="F5193" t="str">
        <f>VLOOKUP(orders[[#This Row],[product_id]],Products!A:C,3,0)</f>
        <v>Electronics</v>
      </c>
      <c r="G5193">
        <v>2</v>
      </c>
      <c r="H5193" s="6">
        <v>0.11713500978875936</v>
      </c>
      <c r="I5193" s="2">
        <f>VLOOKUP($E5193,
Products!$A$1:$F$201,MATCH(Orders!I$1,Products!$A$1:$F$1,0),0)</f>
        <v>29905.106989935579</v>
      </c>
      <c r="J5193" s="2">
        <f>VLOOKUP($E5193,
Products!$A$1:$F$201,MATCH(Orders!J$1,Products!$A$1:$F$1,0),0)</f>
        <v>22230.930488499071</v>
      </c>
    </row>
    <row r="5194" spans="1:10">
      <c r="A5194">
        <v>5193</v>
      </c>
      <c r="B5194" s="4">
        <v>45052</v>
      </c>
      <c r="C5194" s="10">
        <f>DATE(YEAR(orders[[#This Row],[order_date]]), MONTH(orders[[#This Row],[order_date]]), 1)</f>
        <v>45047</v>
      </c>
      <c r="D5194" t="s">
        <v>2804</v>
      </c>
      <c r="E5194" t="s">
        <v>557</v>
      </c>
      <c r="F5194" t="str">
        <f>VLOOKUP(orders[[#This Row],[product_id]],Products!A:C,3,0)</f>
        <v>Electronics</v>
      </c>
      <c r="G5194">
        <v>1</v>
      </c>
      <c r="H5194" s="6">
        <v>0.24071582955242862</v>
      </c>
      <c r="I5194" s="2">
        <f>VLOOKUP($E5194,
Products!$A$1:$F$201,MATCH(Orders!I$1,Products!$A$1:$F$1,0),0)</f>
        <v>23950.56449224626</v>
      </c>
      <c r="J5194" s="2">
        <f>VLOOKUP($E5194,
Products!$A$1:$F$201,MATCH(Orders!J$1,Products!$A$1:$F$1,0),0)</f>
        <v>16488.618979732779</v>
      </c>
    </row>
    <row r="5195" spans="1:10">
      <c r="A5195">
        <v>5194</v>
      </c>
      <c r="B5195" s="4">
        <v>45326</v>
      </c>
      <c r="C5195" s="10">
        <f>DATE(YEAR(orders[[#This Row],[order_date]]), MONTH(orders[[#This Row],[order_date]]), 1)</f>
        <v>45323</v>
      </c>
      <c r="D5195" t="s">
        <v>2902</v>
      </c>
      <c r="E5195" t="s">
        <v>556</v>
      </c>
      <c r="F5195" t="str">
        <f>VLOOKUP(orders[[#This Row],[product_id]],Products!A:C,3,0)</f>
        <v>Appliances</v>
      </c>
      <c r="G5195">
        <v>1</v>
      </c>
      <c r="H5195" s="6">
        <v>9.345748067364161E-2</v>
      </c>
      <c r="I5195" s="2">
        <f>VLOOKUP($E5195,
Products!$A$1:$F$201,MATCH(Orders!I$1,Products!$A$1:$F$1,0),0)</f>
        <v>27054.121101651981</v>
      </c>
      <c r="J5195" s="2">
        <f>VLOOKUP($E5195,
Products!$A$1:$F$201,MATCH(Orders!J$1,Products!$A$1:$F$1,0),0)</f>
        <v>19388.930988794411</v>
      </c>
    </row>
    <row r="5196" spans="1:10">
      <c r="A5196">
        <v>5195</v>
      </c>
      <c r="B5196" s="4">
        <v>45005</v>
      </c>
      <c r="C5196" s="10">
        <f>DATE(YEAR(orders[[#This Row],[order_date]]), MONTH(orders[[#This Row],[order_date]]), 1)</f>
        <v>44986</v>
      </c>
      <c r="D5196" t="s">
        <v>2656</v>
      </c>
      <c r="E5196" t="s">
        <v>654</v>
      </c>
      <c r="F5196" t="str">
        <f>VLOOKUP(orders[[#This Row],[product_id]],Products!A:C,3,0)</f>
        <v>Electronics</v>
      </c>
      <c r="G5196">
        <v>2</v>
      </c>
      <c r="H5196" s="6">
        <v>0.19952209012559927</v>
      </c>
      <c r="I5196" s="2">
        <f>VLOOKUP($E5196,
Products!$A$1:$F$201,MATCH(Orders!I$1,Products!$A$1:$F$1,0),0)</f>
        <v>2480.90324078101</v>
      </c>
      <c r="J5196" s="2">
        <f>VLOOKUP($E5196,
Products!$A$1:$F$201,MATCH(Orders!J$1,Products!$A$1:$F$1,0),0)</f>
        <v>1964.543440578911</v>
      </c>
    </row>
    <row r="5197" spans="1:10">
      <c r="A5197">
        <v>5196</v>
      </c>
      <c r="B5197" s="4">
        <v>45315</v>
      </c>
      <c r="C5197" s="10">
        <f>DATE(YEAR(orders[[#This Row],[order_date]]), MONTH(orders[[#This Row],[order_date]]), 1)</f>
        <v>45292</v>
      </c>
      <c r="D5197" t="s">
        <v>2316</v>
      </c>
      <c r="E5197" t="s">
        <v>704</v>
      </c>
      <c r="F5197" t="str">
        <f>VLOOKUP(orders[[#This Row],[product_id]],Products!A:C,3,0)</f>
        <v>Electronics</v>
      </c>
      <c r="G5197">
        <v>2</v>
      </c>
      <c r="H5197" s="6">
        <v>0.10546532174628542</v>
      </c>
      <c r="I5197" s="2">
        <f>VLOOKUP($E5197,
Products!$A$1:$F$201,MATCH(Orders!I$1,Products!$A$1:$F$1,0),0)</f>
        <v>2453.3182634424861</v>
      </c>
      <c r="J5197" s="2">
        <f>VLOOKUP($E5197,
Products!$A$1:$F$201,MATCH(Orders!J$1,Products!$A$1:$F$1,0),0)</f>
        <v>1951.860511286576</v>
      </c>
    </row>
    <row r="5198" spans="1:10">
      <c r="A5198">
        <v>5197</v>
      </c>
      <c r="B5198" s="4">
        <v>45000</v>
      </c>
      <c r="C5198" s="10">
        <f>DATE(YEAR(orders[[#This Row],[order_date]]), MONTH(orders[[#This Row],[order_date]]), 1)</f>
        <v>44986</v>
      </c>
      <c r="D5198" t="s">
        <v>2547</v>
      </c>
      <c r="E5198" t="s">
        <v>563</v>
      </c>
      <c r="F5198" t="str">
        <f>VLOOKUP(orders[[#This Row],[product_id]],Products!A:C,3,0)</f>
        <v>Electronics</v>
      </c>
      <c r="G5198">
        <v>2</v>
      </c>
      <c r="H5198" s="6">
        <v>0.18347493219642116</v>
      </c>
      <c r="I5198" s="2">
        <f>VLOOKUP($E5198,
Products!$A$1:$F$201,MATCH(Orders!I$1,Products!$A$1:$F$1,0),0)</f>
        <v>2267.1489506516559</v>
      </c>
      <c r="J5198" s="2">
        <f>VLOOKUP($E5198,
Products!$A$1:$F$201,MATCH(Orders!J$1,Products!$A$1:$F$1,0),0)</f>
        <v>1538.7671398485211</v>
      </c>
    </row>
    <row r="5199" spans="1:10">
      <c r="A5199">
        <v>5198</v>
      </c>
      <c r="B5199" s="4">
        <v>45955</v>
      </c>
      <c r="C5199" s="10">
        <f>DATE(YEAR(orders[[#This Row],[order_date]]), MONTH(orders[[#This Row],[order_date]]), 1)</f>
        <v>45931</v>
      </c>
      <c r="D5199" t="s">
        <v>3869</v>
      </c>
      <c r="E5199" t="s">
        <v>603</v>
      </c>
      <c r="F5199" t="str">
        <f>VLOOKUP(orders[[#This Row],[product_id]],Products!A:C,3,0)</f>
        <v>Electronics</v>
      </c>
      <c r="G5199">
        <v>1</v>
      </c>
      <c r="H5199" s="6">
        <v>0.13466929453407472</v>
      </c>
      <c r="I5199" s="2">
        <f>VLOOKUP($E5199,
Products!$A$1:$F$201,MATCH(Orders!I$1,Products!$A$1:$F$1,0),0)</f>
        <v>10867.659217073329</v>
      </c>
      <c r="J5199" s="2">
        <f>VLOOKUP($E5199,
Products!$A$1:$F$201,MATCH(Orders!J$1,Products!$A$1:$F$1,0),0)</f>
        <v>8421.8829552397037</v>
      </c>
    </row>
    <row r="5200" spans="1:10">
      <c r="A5200">
        <v>5199</v>
      </c>
      <c r="B5200" s="4">
        <v>45008</v>
      </c>
      <c r="C5200" s="10">
        <f>DATE(YEAR(orders[[#This Row],[order_date]]), MONTH(orders[[#This Row],[order_date]]), 1)</f>
        <v>44986</v>
      </c>
      <c r="D5200" t="s">
        <v>1073</v>
      </c>
      <c r="E5200" t="s">
        <v>630</v>
      </c>
      <c r="F5200" t="str">
        <f>VLOOKUP(orders[[#This Row],[product_id]],Products!A:C,3,0)</f>
        <v>Electronics</v>
      </c>
      <c r="G5200">
        <v>1</v>
      </c>
      <c r="H5200" s="6">
        <v>0.12094411380314665</v>
      </c>
      <c r="I5200" s="2">
        <f>VLOOKUP($E5200,
Products!$A$1:$F$201,MATCH(Orders!I$1,Products!$A$1:$F$1,0),0)</f>
        <v>20513.60683859466</v>
      </c>
      <c r="J5200" s="2">
        <f>VLOOKUP($E5200,
Products!$A$1:$F$201,MATCH(Orders!J$1,Products!$A$1:$F$1,0),0)</f>
        <v>14929.268600567289</v>
      </c>
    </row>
    <row r="5201" spans="1:10">
      <c r="A5201">
        <v>5200</v>
      </c>
      <c r="B5201" s="4">
        <v>45702</v>
      </c>
      <c r="C5201" s="10">
        <f>DATE(YEAR(orders[[#This Row],[order_date]]), MONTH(orders[[#This Row],[order_date]]), 1)</f>
        <v>45689</v>
      </c>
      <c r="D5201" t="s">
        <v>1285</v>
      </c>
      <c r="E5201" t="s">
        <v>697</v>
      </c>
      <c r="F5201" t="str">
        <f>VLOOKUP(orders[[#This Row],[product_id]],Products!A:C,3,0)</f>
        <v>Electronics</v>
      </c>
      <c r="G5201">
        <v>2</v>
      </c>
      <c r="H5201" s="6">
        <v>0.21602549061236828</v>
      </c>
      <c r="I5201" s="2">
        <f>VLOOKUP($E5201,
Products!$A$1:$F$201,MATCH(Orders!I$1,Products!$A$1:$F$1,0),0)</f>
        <v>17528.463836680221</v>
      </c>
      <c r="J5201" s="2">
        <f>VLOOKUP($E5201,
Products!$A$1:$F$201,MATCH(Orders!J$1,Products!$A$1:$F$1,0),0)</f>
        <v>11565.98358924177</v>
      </c>
    </row>
    <row r="5202" spans="1:10">
      <c r="A5202">
        <v>5201</v>
      </c>
      <c r="B5202" s="4">
        <v>45917</v>
      </c>
      <c r="C5202" s="10">
        <f>DATE(YEAR(orders[[#This Row],[order_date]]), MONTH(orders[[#This Row],[order_date]]), 1)</f>
        <v>45901</v>
      </c>
      <c r="D5202" t="s">
        <v>2476</v>
      </c>
      <c r="E5202" t="s">
        <v>598</v>
      </c>
      <c r="F5202" t="str">
        <f>VLOOKUP(orders[[#This Row],[product_id]],Products!A:C,3,0)</f>
        <v>Appliances</v>
      </c>
      <c r="G5202">
        <v>2</v>
      </c>
      <c r="H5202" s="6">
        <v>0.13507858393811728</v>
      </c>
      <c r="I5202" s="2">
        <f>VLOOKUP($E5202,
Products!$A$1:$F$201,MATCH(Orders!I$1,Products!$A$1:$F$1,0),0)</f>
        <v>5641.6789233526652</v>
      </c>
      <c r="J5202" s="2">
        <f>VLOOKUP($E5202,
Products!$A$1:$F$201,MATCH(Orders!J$1,Products!$A$1:$F$1,0),0)</f>
        <v>4031.2473685481059</v>
      </c>
    </row>
    <row r="5203" spans="1:10">
      <c r="A5203">
        <v>5202</v>
      </c>
      <c r="B5203" s="4">
        <v>45204</v>
      </c>
      <c r="C5203" s="10">
        <f>DATE(YEAR(orders[[#This Row],[order_date]]), MONTH(orders[[#This Row],[order_date]]), 1)</f>
        <v>45200</v>
      </c>
      <c r="D5203" t="s">
        <v>4651</v>
      </c>
      <c r="E5203" t="s">
        <v>639</v>
      </c>
      <c r="F5203" t="str">
        <f>VLOOKUP(orders[[#This Row],[product_id]],Products!A:C,3,0)</f>
        <v>Appliances</v>
      </c>
      <c r="G5203">
        <v>1</v>
      </c>
      <c r="H5203" s="6">
        <v>0.12620343026187414</v>
      </c>
      <c r="I5203" s="2">
        <f>VLOOKUP($E5203,
Products!$A$1:$F$201,MATCH(Orders!I$1,Products!$A$1:$F$1,0),0)</f>
        <v>2320.8560923599921</v>
      </c>
      <c r="J5203" s="2">
        <f>VLOOKUP($E5203,
Products!$A$1:$F$201,MATCH(Orders!J$1,Products!$A$1:$F$1,0),0)</f>
        <v>1750.110004830213</v>
      </c>
    </row>
    <row r="5204" spans="1:10">
      <c r="A5204">
        <v>5203</v>
      </c>
      <c r="B5204" s="4">
        <v>45766</v>
      </c>
      <c r="C5204" s="10">
        <f>DATE(YEAR(orders[[#This Row],[order_date]]), MONTH(orders[[#This Row],[order_date]]), 1)</f>
        <v>45748</v>
      </c>
      <c r="D5204" t="s">
        <v>1361</v>
      </c>
      <c r="E5204" t="s">
        <v>682</v>
      </c>
      <c r="F5204" t="str">
        <f>VLOOKUP(orders[[#This Row],[product_id]],Products!A:C,3,0)</f>
        <v>Electronics</v>
      </c>
      <c r="G5204">
        <v>2</v>
      </c>
      <c r="H5204" s="6">
        <v>0.10167800198995558</v>
      </c>
      <c r="I5204" s="2">
        <f>VLOOKUP($E5204,
Products!$A$1:$F$201,MATCH(Orders!I$1,Products!$A$1:$F$1,0),0)</f>
        <v>32533.33990892916</v>
      </c>
      <c r="J5204" s="2">
        <f>VLOOKUP($E5204,
Products!$A$1:$F$201,MATCH(Orders!J$1,Products!$A$1:$F$1,0),0)</f>
        <v>22734.712471507952</v>
      </c>
    </row>
    <row r="5205" spans="1:10">
      <c r="A5205">
        <v>5204</v>
      </c>
      <c r="B5205" s="4">
        <v>45150</v>
      </c>
      <c r="C5205" s="10">
        <f>DATE(YEAR(orders[[#This Row],[order_date]]), MONTH(orders[[#This Row],[order_date]]), 1)</f>
        <v>45139</v>
      </c>
      <c r="D5205" t="s">
        <v>2829</v>
      </c>
      <c r="E5205" t="s">
        <v>705</v>
      </c>
      <c r="F5205" t="str">
        <f>VLOOKUP(orders[[#This Row],[product_id]],Products!A:C,3,0)</f>
        <v>Electronics</v>
      </c>
      <c r="G5205">
        <v>1</v>
      </c>
      <c r="H5205" s="6">
        <v>0.14273616445942311</v>
      </c>
      <c r="I5205" s="2">
        <f>VLOOKUP($E5205,
Products!$A$1:$F$201,MATCH(Orders!I$1,Products!$A$1:$F$1,0),0)</f>
        <v>11719.594724541899</v>
      </c>
      <c r="J5205" s="2">
        <f>VLOOKUP($E5205,
Products!$A$1:$F$201,MATCH(Orders!J$1,Products!$A$1:$F$1,0),0)</f>
        <v>7926.6332911718628</v>
      </c>
    </row>
    <row r="5206" spans="1:10">
      <c r="A5206">
        <v>5205</v>
      </c>
      <c r="B5206" s="4">
        <v>46018</v>
      </c>
      <c r="C5206" s="10">
        <f>DATE(YEAR(orders[[#This Row],[order_date]]), MONTH(orders[[#This Row],[order_date]]), 1)</f>
        <v>45992</v>
      </c>
      <c r="D5206" t="s">
        <v>3863</v>
      </c>
      <c r="E5206" t="s">
        <v>542</v>
      </c>
      <c r="F5206" t="str">
        <f>VLOOKUP(orders[[#This Row],[product_id]],Products!A:C,3,0)</f>
        <v>Electronics</v>
      </c>
      <c r="G5206">
        <v>1</v>
      </c>
      <c r="H5206" s="6">
        <v>0.15414416042056253</v>
      </c>
      <c r="I5206" s="2">
        <f>VLOOKUP($E5206,
Products!$A$1:$F$201,MATCH(Orders!I$1,Products!$A$1:$F$1,0),0)</f>
        <v>29298.352838526029</v>
      </c>
      <c r="J5206" s="2">
        <f>VLOOKUP($E5206,
Products!$A$1:$F$201,MATCH(Orders!J$1,Products!$A$1:$F$1,0),0)</f>
        <v>19250.751682102291</v>
      </c>
    </row>
    <row r="5207" spans="1:10">
      <c r="A5207">
        <v>5206</v>
      </c>
      <c r="B5207" s="4">
        <v>45532</v>
      </c>
      <c r="C5207" s="10">
        <f>DATE(YEAR(orders[[#This Row],[order_date]]), MONTH(orders[[#This Row],[order_date]]), 1)</f>
        <v>45505</v>
      </c>
      <c r="D5207" t="s">
        <v>932</v>
      </c>
      <c r="E5207" t="s">
        <v>643</v>
      </c>
      <c r="F5207" t="str">
        <f>VLOOKUP(orders[[#This Row],[product_id]],Products!A:C,3,0)</f>
        <v>Appliances</v>
      </c>
      <c r="G5207">
        <v>2</v>
      </c>
      <c r="H5207" s="6">
        <v>5.5297735296994943E-2</v>
      </c>
      <c r="I5207" s="2">
        <f>VLOOKUP($E5207,
Products!$A$1:$F$201,MATCH(Orders!I$1,Products!$A$1:$F$1,0),0)</f>
        <v>26269.068564891841</v>
      </c>
      <c r="J5207" s="2">
        <f>VLOOKUP($E5207,
Products!$A$1:$F$201,MATCH(Orders!J$1,Products!$A$1:$F$1,0),0)</f>
        <v>18867.564539756699</v>
      </c>
    </row>
    <row r="5208" spans="1:10">
      <c r="A5208">
        <v>5207</v>
      </c>
      <c r="B5208" s="4">
        <v>44945</v>
      </c>
      <c r="C5208" s="10">
        <f>DATE(YEAR(orders[[#This Row],[order_date]]), MONTH(orders[[#This Row],[order_date]]), 1)</f>
        <v>44927</v>
      </c>
      <c r="D5208" t="s">
        <v>4140</v>
      </c>
      <c r="E5208" t="s">
        <v>699</v>
      </c>
      <c r="F5208" t="str">
        <f>VLOOKUP(orders[[#This Row],[product_id]],Products!A:C,3,0)</f>
        <v>Appliances</v>
      </c>
      <c r="G5208">
        <v>1</v>
      </c>
      <c r="H5208" s="6">
        <v>0.14898494652200955</v>
      </c>
      <c r="I5208" s="2">
        <f>VLOOKUP($E5208,
Products!$A$1:$F$201,MATCH(Orders!I$1,Products!$A$1:$F$1,0),0)</f>
        <v>25091.998133165329</v>
      </c>
      <c r="J5208" s="2">
        <f>VLOOKUP($E5208,
Products!$A$1:$F$201,MATCH(Orders!J$1,Products!$A$1:$F$1,0),0)</f>
        <v>18464.226825266349</v>
      </c>
    </row>
    <row r="5209" spans="1:10">
      <c r="A5209">
        <v>5208</v>
      </c>
      <c r="B5209" s="4">
        <v>45566</v>
      </c>
      <c r="C5209" s="10">
        <f>DATE(YEAR(orders[[#This Row],[order_date]]), MONTH(orders[[#This Row],[order_date]]), 1)</f>
        <v>45566</v>
      </c>
      <c r="D5209" t="s">
        <v>1664</v>
      </c>
      <c r="E5209" t="s">
        <v>561</v>
      </c>
      <c r="F5209" t="str">
        <f>VLOOKUP(orders[[#This Row],[product_id]],Products!A:C,3,0)</f>
        <v>Appliances</v>
      </c>
      <c r="G5209">
        <v>1</v>
      </c>
      <c r="H5209" s="6">
        <v>0.12372105190351694</v>
      </c>
      <c r="I5209" s="2">
        <f>VLOOKUP($E5209,
Products!$A$1:$F$201,MATCH(Orders!I$1,Products!$A$1:$F$1,0),0)</f>
        <v>23155.073093252329</v>
      </c>
      <c r="J5209" s="2">
        <f>VLOOKUP($E5209,
Products!$A$1:$F$201,MATCH(Orders!J$1,Products!$A$1:$F$1,0),0)</f>
        <v>17849.867849807979</v>
      </c>
    </row>
    <row r="5210" spans="1:10">
      <c r="A5210">
        <v>5209</v>
      </c>
      <c r="B5210" s="4">
        <v>45023</v>
      </c>
      <c r="C5210" s="10">
        <f>DATE(YEAR(orders[[#This Row],[order_date]]), MONTH(orders[[#This Row],[order_date]]), 1)</f>
        <v>45017</v>
      </c>
      <c r="D5210" t="s">
        <v>4345</v>
      </c>
      <c r="E5210" t="s">
        <v>588</v>
      </c>
      <c r="F5210" t="str">
        <f>VLOOKUP(orders[[#This Row],[product_id]],Products!A:C,3,0)</f>
        <v>Electronics</v>
      </c>
      <c r="G5210">
        <v>3</v>
      </c>
      <c r="H5210" s="6">
        <v>0.21836325274908544</v>
      </c>
      <c r="I5210" s="2">
        <f>VLOOKUP($E5210,
Products!$A$1:$F$201,MATCH(Orders!I$1,Products!$A$1:$F$1,0),0)</f>
        <v>32539.342481911372</v>
      </c>
      <c r="J5210" s="2">
        <f>VLOOKUP($E5210,
Products!$A$1:$F$201,MATCH(Orders!J$1,Products!$A$1:$F$1,0),0)</f>
        <v>21531.252982830021</v>
      </c>
    </row>
    <row r="5211" spans="1:10">
      <c r="A5211">
        <v>5210</v>
      </c>
      <c r="B5211" s="4">
        <v>46002</v>
      </c>
      <c r="C5211" s="10">
        <f>DATE(YEAR(orders[[#This Row],[order_date]]), MONTH(orders[[#This Row],[order_date]]), 1)</f>
        <v>45992</v>
      </c>
      <c r="D5211" t="s">
        <v>1297</v>
      </c>
      <c r="E5211" t="s">
        <v>576</v>
      </c>
      <c r="F5211" t="str">
        <f>VLOOKUP(orders[[#This Row],[product_id]],Products!A:C,3,0)</f>
        <v>Electronics</v>
      </c>
      <c r="G5211">
        <v>1</v>
      </c>
      <c r="H5211" s="6">
        <v>0.16409520328649396</v>
      </c>
      <c r="I5211" s="2">
        <f>VLOOKUP($E5211,
Products!$A$1:$F$201,MATCH(Orders!I$1,Products!$A$1:$F$1,0),0)</f>
        <v>12571.90922514794</v>
      </c>
      <c r="J5211" s="2">
        <f>VLOOKUP($E5211,
Products!$A$1:$F$201,MATCH(Orders!J$1,Products!$A$1:$F$1,0),0)</f>
        <v>9314.5536289888332</v>
      </c>
    </row>
    <row r="5212" spans="1:10">
      <c r="A5212">
        <v>5211</v>
      </c>
      <c r="B5212" s="4">
        <v>45101</v>
      </c>
      <c r="C5212" s="10">
        <f>DATE(YEAR(orders[[#This Row],[order_date]]), MONTH(orders[[#This Row],[order_date]]), 1)</f>
        <v>45078</v>
      </c>
      <c r="D5212" t="s">
        <v>729</v>
      </c>
      <c r="E5212" t="s">
        <v>571</v>
      </c>
      <c r="F5212" t="str">
        <f>VLOOKUP(orders[[#This Row],[product_id]],Products!A:C,3,0)</f>
        <v>Electronics</v>
      </c>
      <c r="G5212">
        <v>3</v>
      </c>
      <c r="H5212" s="6">
        <v>0.18127670948968647</v>
      </c>
      <c r="I5212" s="2">
        <f>VLOOKUP($E5212,
Products!$A$1:$F$201,MATCH(Orders!I$1,Products!$A$1:$F$1,0),0)</f>
        <v>30022.150567424669</v>
      </c>
      <c r="J5212" s="2">
        <f>VLOOKUP($E5212,
Products!$A$1:$F$201,MATCH(Orders!J$1,Products!$A$1:$F$1,0),0)</f>
        <v>21451.61875289512</v>
      </c>
    </row>
    <row r="5213" spans="1:10">
      <c r="A5213">
        <v>5212</v>
      </c>
      <c r="B5213" s="4">
        <v>45274</v>
      </c>
      <c r="C5213" s="10">
        <f>DATE(YEAR(orders[[#This Row],[order_date]]), MONTH(orders[[#This Row],[order_date]]), 1)</f>
        <v>45261</v>
      </c>
      <c r="D5213" t="s">
        <v>2468</v>
      </c>
      <c r="E5213" t="s">
        <v>550</v>
      </c>
      <c r="F5213" t="str">
        <f>VLOOKUP(orders[[#This Row],[product_id]],Products!A:C,3,0)</f>
        <v>Electronics</v>
      </c>
      <c r="G5213">
        <v>2</v>
      </c>
      <c r="H5213" s="6">
        <v>0.1096375664929318</v>
      </c>
      <c r="I5213" s="2">
        <f>VLOOKUP($E5213,
Products!$A$1:$F$201,MATCH(Orders!I$1,Products!$A$1:$F$1,0),0)</f>
        <v>21928.70634496431</v>
      </c>
      <c r="J5213" s="2">
        <f>VLOOKUP($E5213,
Products!$A$1:$F$201,MATCH(Orders!J$1,Products!$A$1:$F$1,0),0)</f>
        <v>17227.037321653719</v>
      </c>
    </row>
    <row r="5214" spans="1:10">
      <c r="A5214">
        <v>5213</v>
      </c>
      <c r="B5214" s="4">
        <v>44927</v>
      </c>
      <c r="C5214" s="10">
        <f>DATE(YEAR(orders[[#This Row],[order_date]]), MONTH(orders[[#This Row],[order_date]]), 1)</f>
        <v>44927</v>
      </c>
      <c r="D5214" t="s">
        <v>2781</v>
      </c>
      <c r="E5214" t="s">
        <v>592</v>
      </c>
      <c r="F5214" t="str">
        <f>VLOOKUP(orders[[#This Row],[product_id]],Products!A:C,3,0)</f>
        <v>Electronics</v>
      </c>
      <c r="G5214">
        <v>1</v>
      </c>
      <c r="H5214" s="6">
        <v>0.16407434925829403</v>
      </c>
      <c r="I5214" s="2">
        <f>VLOOKUP($E5214,
Products!$A$1:$F$201,MATCH(Orders!I$1,Products!$A$1:$F$1,0),0)</f>
        <v>12221.95918536383</v>
      </c>
      <c r="J5214" s="2">
        <f>VLOOKUP($E5214,
Products!$A$1:$F$201,MATCH(Orders!J$1,Products!$A$1:$F$1,0),0)</f>
        <v>9737.7215556427309</v>
      </c>
    </row>
    <row r="5215" spans="1:10">
      <c r="A5215">
        <v>5214</v>
      </c>
      <c r="B5215" s="4">
        <v>44989</v>
      </c>
      <c r="C5215" s="10">
        <f>DATE(YEAR(orders[[#This Row],[order_date]]), MONTH(orders[[#This Row],[order_date]]), 1)</f>
        <v>44986</v>
      </c>
      <c r="D5215" t="s">
        <v>2874</v>
      </c>
      <c r="E5215" t="s">
        <v>600</v>
      </c>
      <c r="F5215" t="str">
        <f>VLOOKUP(orders[[#This Row],[product_id]],Products!A:C,3,0)</f>
        <v>Electronics</v>
      </c>
      <c r="G5215">
        <v>1</v>
      </c>
      <c r="H5215" s="6">
        <v>0.16489609565371441</v>
      </c>
      <c r="I5215" s="2">
        <f>VLOOKUP($E5215,
Products!$A$1:$F$201,MATCH(Orders!I$1,Products!$A$1:$F$1,0),0)</f>
        <v>2556.7009232610858</v>
      </c>
      <c r="J5215" s="2">
        <f>VLOOKUP($E5215,
Products!$A$1:$F$201,MATCH(Orders!J$1,Products!$A$1:$F$1,0),0)</f>
        <v>2002.3128715328869</v>
      </c>
    </row>
    <row r="5216" spans="1:10">
      <c r="A5216">
        <v>5215</v>
      </c>
      <c r="B5216" s="4">
        <v>45152</v>
      </c>
      <c r="C5216" s="10">
        <f>DATE(YEAR(orders[[#This Row],[order_date]]), MONTH(orders[[#This Row],[order_date]]), 1)</f>
        <v>45139</v>
      </c>
      <c r="D5216" t="s">
        <v>2219</v>
      </c>
      <c r="E5216" t="s">
        <v>701</v>
      </c>
      <c r="F5216" t="str">
        <f>VLOOKUP(orders[[#This Row],[product_id]],Products!A:C,3,0)</f>
        <v>Electronics</v>
      </c>
      <c r="G5216">
        <v>2</v>
      </c>
      <c r="H5216" s="6">
        <v>0.19172794156144635</v>
      </c>
      <c r="I5216" s="2">
        <f>VLOOKUP($E5216,
Products!$A$1:$F$201,MATCH(Orders!I$1,Products!$A$1:$F$1,0),0)</f>
        <v>19562.35470664543</v>
      </c>
      <c r="J5216" s="2">
        <f>VLOOKUP($E5216,
Products!$A$1:$F$201,MATCH(Orders!J$1,Products!$A$1:$F$1,0),0)</f>
        <v>13782.49498098754</v>
      </c>
    </row>
    <row r="5217" spans="1:10">
      <c r="A5217">
        <v>5216</v>
      </c>
      <c r="B5217" s="4">
        <v>45349</v>
      </c>
      <c r="C5217" s="10">
        <f>DATE(YEAR(orders[[#This Row],[order_date]]), MONTH(orders[[#This Row],[order_date]]), 1)</f>
        <v>45323</v>
      </c>
      <c r="D5217" t="s">
        <v>4382</v>
      </c>
      <c r="E5217" t="s">
        <v>697</v>
      </c>
      <c r="F5217" t="str">
        <f>VLOOKUP(orders[[#This Row],[product_id]],Products!A:C,3,0)</f>
        <v>Electronics</v>
      </c>
      <c r="G5217">
        <v>2</v>
      </c>
      <c r="H5217" s="6">
        <v>0.15668458032544616</v>
      </c>
      <c r="I5217" s="2">
        <f>VLOOKUP($E5217,
Products!$A$1:$F$201,MATCH(Orders!I$1,Products!$A$1:$F$1,0),0)</f>
        <v>17528.463836680221</v>
      </c>
      <c r="J5217" s="2">
        <f>VLOOKUP($E5217,
Products!$A$1:$F$201,MATCH(Orders!J$1,Products!$A$1:$F$1,0),0)</f>
        <v>11565.98358924177</v>
      </c>
    </row>
    <row r="5218" spans="1:10">
      <c r="A5218">
        <v>5217</v>
      </c>
      <c r="B5218" s="4">
        <v>45969</v>
      </c>
      <c r="C5218" s="10">
        <f>DATE(YEAR(orders[[#This Row],[order_date]]), MONTH(orders[[#This Row],[order_date]]), 1)</f>
        <v>45962</v>
      </c>
      <c r="D5218" t="s">
        <v>1558</v>
      </c>
      <c r="E5218" t="s">
        <v>649</v>
      </c>
      <c r="F5218" t="str">
        <f>VLOOKUP(orders[[#This Row],[product_id]],Products!A:C,3,0)</f>
        <v>Electronics</v>
      </c>
      <c r="G5218">
        <v>1</v>
      </c>
      <c r="H5218" s="6">
        <v>0.13576841234559348</v>
      </c>
      <c r="I5218" s="2">
        <f>VLOOKUP($E5218,
Products!$A$1:$F$201,MATCH(Orders!I$1,Products!$A$1:$F$1,0),0)</f>
        <v>13109.676759490871</v>
      </c>
      <c r="J5218" s="2">
        <f>VLOOKUP($E5218,
Products!$A$1:$F$201,MATCH(Orders!J$1,Products!$A$1:$F$1,0),0)</f>
        <v>9497.2301945627187</v>
      </c>
    </row>
    <row r="5219" spans="1:10">
      <c r="A5219">
        <v>5218</v>
      </c>
      <c r="B5219" s="4">
        <v>44957</v>
      </c>
      <c r="C5219" s="10">
        <f>DATE(YEAR(orders[[#This Row],[order_date]]), MONTH(orders[[#This Row],[order_date]]), 1)</f>
        <v>44927</v>
      </c>
      <c r="D5219" t="s">
        <v>3377</v>
      </c>
      <c r="E5219" t="s">
        <v>515</v>
      </c>
      <c r="F5219" t="str">
        <f>VLOOKUP(orders[[#This Row],[product_id]],Products!A:C,3,0)</f>
        <v>Appliances</v>
      </c>
      <c r="G5219">
        <v>1</v>
      </c>
      <c r="H5219" s="6">
        <v>5.8175284524200156E-2</v>
      </c>
      <c r="I5219" s="2">
        <f>VLOOKUP($E5219,
Products!$A$1:$F$201,MATCH(Orders!I$1,Products!$A$1:$F$1,0),0)</f>
        <v>2136.8180837738519</v>
      </c>
      <c r="J5219" s="2">
        <f>VLOOKUP($E5219,
Products!$A$1:$F$201,MATCH(Orders!J$1,Products!$A$1:$F$1,0),0)</f>
        <v>1689.48738136013</v>
      </c>
    </row>
    <row r="5220" spans="1:10">
      <c r="A5220">
        <v>5219</v>
      </c>
      <c r="B5220" s="4">
        <v>45771</v>
      </c>
      <c r="C5220" s="10">
        <f>DATE(YEAR(orders[[#This Row],[order_date]]), MONTH(orders[[#This Row],[order_date]]), 1)</f>
        <v>45748</v>
      </c>
      <c r="D5220" t="s">
        <v>3643</v>
      </c>
      <c r="E5220" t="s">
        <v>654</v>
      </c>
      <c r="F5220" t="str">
        <f>VLOOKUP(orders[[#This Row],[product_id]],Products!A:C,3,0)</f>
        <v>Electronics</v>
      </c>
      <c r="G5220">
        <v>2</v>
      </c>
      <c r="H5220" s="6">
        <v>0.1200812652033198</v>
      </c>
      <c r="I5220" s="2">
        <f>VLOOKUP($E5220,
Products!$A$1:$F$201,MATCH(Orders!I$1,Products!$A$1:$F$1,0),0)</f>
        <v>2480.90324078101</v>
      </c>
      <c r="J5220" s="2">
        <f>VLOOKUP($E5220,
Products!$A$1:$F$201,MATCH(Orders!J$1,Products!$A$1:$F$1,0),0)</f>
        <v>1964.543440578911</v>
      </c>
    </row>
    <row r="5221" spans="1:10">
      <c r="A5221">
        <v>5220</v>
      </c>
      <c r="B5221" s="4">
        <v>45559</v>
      </c>
      <c r="C5221" s="10">
        <f>DATE(YEAR(orders[[#This Row],[order_date]]), MONTH(orders[[#This Row],[order_date]]), 1)</f>
        <v>45536</v>
      </c>
      <c r="D5221" t="s">
        <v>2074</v>
      </c>
      <c r="E5221" t="s">
        <v>645</v>
      </c>
      <c r="F5221" t="str">
        <f>VLOOKUP(orders[[#This Row],[product_id]],Products!A:C,3,0)</f>
        <v>Electronics</v>
      </c>
      <c r="G5221">
        <v>2</v>
      </c>
      <c r="H5221" s="6">
        <v>0.20515344230676744</v>
      </c>
      <c r="I5221" s="2">
        <f>VLOOKUP($E5221,
Products!$A$1:$F$201,MATCH(Orders!I$1,Products!$A$1:$F$1,0),0)</f>
        <v>29658.239859810968</v>
      </c>
      <c r="J5221" s="2">
        <f>VLOOKUP($E5221,
Products!$A$1:$F$201,MATCH(Orders!J$1,Products!$A$1:$F$1,0),0)</f>
        <v>22421.521919652871</v>
      </c>
    </row>
    <row r="5222" spans="1:10">
      <c r="A5222">
        <v>5221</v>
      </c>
      <c r="B5222" s="4">
        <v>44950</v>
      </c>
      <c r="C5222" s="10">
        <f>DATE(YEAR(orders[[#This Row],[order_date]]), MONTH(orders[[#This Row],[order_date]]), 1)</f>
        <v>44927</v>
      </c>
      <c r="D5222" t="s">
        <v>2728</v>
      </c>
      <c r="E5222" t="s">
        <v>518</v>
      </c>
      <c r="F5222" t="str">
        <f>VLOOKUP(orders[[#This Row],[product_id]],Products!A:C,3,0)</f>
        <v>Electronics</v>
      </c>
      <c r="G5222">
        <v>1</v>
      </c>
      <c r="H5222" s="6">
        <v>0.19338510355649782</v>
      </c>
      <c r="I5222" s="2">
        <f>VLOOKUP($E5222,
Products!$A$1:$F$201,MATCH(Orders!I$1,Products!$A$1:$F$1,0),0)</f>
        <v>23393.890826127132</v>
      </c>
      <c r="J5222" s="2">
        <f>VLOOKUP($E5222,
Products!$A$1:$F$201,MATCH(Orders!J$1,Products!$A$1:$F$1,0),0)</f>
        <v>16064.756531016081</v>
      </c>
    </row>
    <row r="5223" spans="1:10">
      <c r="A5223">
        <v>5222</v>
      </c>
      <c r="B5223" s="4">
        <v>45763</v>
      </c>
      <c r="C5223" s="10">
        <f>DATE(YEAR(orders[[#This Row],[order_date]]), MONTH(orders[[#This Row],[order_date]]), 1)</f>
        <v>45748</v>
      </c>
      <c r="D5223" t="s">
        <v>2784</v>
      </c>
      <c r="E5223" t="s">
        <v>586</v>
      </c>
      <c r="F5223" t="str">
        <f>VLOOKUP(orders[[#This Row],[product_id]],Products!A:C,3,0)</f>
        <v>Appliances</v>
      </c>
      <c r="G5223">
        <v>3</v>
      </c>
      <c r="H5223" s="6">
        <v>0.12183552770922265</v>
      </c>
      <c r="I5223" s="2">
        <f>VLOOKUP($E5223,
Products!$A$1:$F$201,MATCH(Orders!I$1,Products!$A$1:$F$1,0),0)</f>
        <v>22928.971424497449</v>
      </c>
      <c r="J5223" s="2">
        <f>VLOOKUP($E5223,
Products!$A$1:$F$201,MATCH(Orders!J$1,Products!$A$1:$F$1,0),0)</f>
        <v>17801.356740692991</v>
      </c>
    </row>
    <row r="5224" spans="1:10">
      <c r="A5224">
        <v>5223</v>
      </c>
      <c r="B5224" s="4">
        <v>45909</v>
      </c>
      <c r="C5224" s="10">
        <f>DATE(YEAR(orders[[#This Row],[order_date]]), MONTH(orders[[#This Row],[order_date]]), 1)</f>
        <v>45901</v>
      </c>
      <c r="D5224" t="s">
        <v>2384</v>
      </c>
      <c r="E5224" t="s">
        <v>622</v>
      </c>
      <c r="F5224" t="str">
        <f>VLOOKUP(orders[[#This Row],[product_id]],Products!A:C,3,0)</f>
        <v>Electronics</v>
      </c>
      <c r="G5224">
        <v>1</v>
      </c>
      <c r="H5224" s="6">
        <v>0.17965293316824524</v>
      </c>
      <c r="I5224" s="2">
        <f>VLOOKUP($E5224,
Products!$A$1:$F$201,MATCH(Orders!I$1,Products!$A$1:$F$1,0),0)</f>
        <v>29891.969506397199</v>
      </c>
      <c r="J5224" s="2">
        <f>VLOOKUP($E5224,
Products!$A$1:$F$201,MATCH(Orders!J$1,Products!$A$1:$F$1,0),0)</f>
        <v>20298.690993957589</v>
      </c>
    </row>
    <row r="5225" spans="1:10">
      <c r="A5225">
        <v>5224</v>
      </c>
      <c r="B5225" s="4">
        <v>45087</v>
      </c>
      <c r="C5225" s="10">
        <f>DATE(YEAR(orders[[#This Row],[order_date]]), MONTH(orders[[#This Row],[order_date]]), 1)</f>
        <v>45078</v>
      </c>
      <c r="D5225" t="s">
        <v>4656</v>
      </c>
      <c r="E5225" t="s">
        <v>643</v>
      </c>
      <c r="F5225" t="str">
        <f>VLOOKUP(orders[[#This Row],[product_id]],Products!A:C,3,0)</f>
        <v>Appliances</v>
      </c>
      <c r="G5225">
        <v>3</v>
      </c>
      <c r="H5225" s="6">
        <v>7.3531220259869148E-2</v>
      </c>
      <c r="I5225" s="2">
        <f>VLOOKUP($E5225,
Products!$A$1:$F$201,MATCH(Orders!I$1,Products!$A$1:$F$1,0),0)</f>
        <v>26269.068564891841</v>
      </c>
      <c r="J5225" s="2">
        <f>VLOOKUP($E5225,
Products!$A$1:$F$201,MATCH(Orders!J$1,Products!$A$1:$F$1,0),0)</f>
        <v>18867.564539756699</v>
      </c>
    </row>
    <row r="5226" spans="1:10">
      <c r="A5226">
        <v>5225</v>
      </c>
      <c r="B5226" s="4">
        <v>45040</v>
      </c>
      <c r="C5226" s="10">
        <f>DATE(YEAR(orders[[#This Row],[order_date]]), MONTH(orders[[#This Row],[order_date]]), 1)</f>
        <v>45017</v>
      </c>
      <c r="D5226" t="s">
        <v>4587</v>
      </c>
      <c r="E5226" t="s">
        <v>627</v>
      </c>
      <c r="F5226" t="str">
        <f>VLOOKUP(orders[[#This Row],[product_id]],Products!A:C,3,0)</f>
        <v>Electronics</v>
      </c>
      <c r="G5226">
        <v>3</v>
      </c>
      <c r="H5226" s="6">
        <v>0.21530745539397578</v>
      </c>
      <c r="I5226" s="2">
        <f>VLOOKUP($E5226,
Products!$A$1:$F$201,MATCH(Orders!I$1,Products!$A$1:$F$1,0),0)</f>
        <v>21043.736386381101</v>
      </c>
      <c r="J5226" s="2">
        <f>VLOOKUP($E5226,
Products!$A$1:$F$201,MATCH(Orders!J$1,Products!$A$1:$F$1,0),0)</f>
        <v>14357.858783760659</v>
      </c>
    </row>
    <row r="5227" spans="1:10">
      <c r="A5227">
        <v>5226</v>
      </c>
      <c r="B5227" s="4">
        <v>45430</v>
      </c>
      <c r="C5227" s="10">
        <f>DATE(YEAR(orders[[#This Row],[order_date]]), MONTH(orders[[#This Row],[order_date]]), 1)</f>
        <v>45413</v>
      </c>
      <c r="D5227" t="s">
        <v>4004</v>
      </c>
      <c r="E5227" t="s">
        <v>646</v>
      </c>
      <c r="F5227" t="str">
        <f>VLOOKUP(orders[[#This Row],[product_id]],Products!A:C,3,0)</f>
        <v>Electronics</v>
      </c>
      <c r="G5227">
        <v>3</v>
      </c>
      <c r="H5227" s="6">
        <v>0.23830364105667462</v>
      </c>
      <c r="I5227" s="2">
        <f>VLOOKUP($E5227,
Products!$A$1:$F$201,MATCH(Orders!I$1,Products!$A$1:$F$1,0),0)</f>
        <v>18424.12750052143</v>
      </c>
      <c r="J5227" s="2">
        <f>VLOOKUP($E5227,
Products!$A$1:$F$201,MATCH(Orders!J$1,Products!$A$1:$F$1,0),0)</f>
        <v>14575.25356690323</v>
      </c>
    </row>
    <row r="5228" spans="1:10">
      <c r="A5228">
        <v>5227</v>
      </c>
      <c r="B5228" s="4">
        <v>45881</v>
      </c>
      <c r="C5228" s="10">
        <f>DATE(YEAR(orders[[#This Row],[order_date]]), MONTH(orders[[#This Row],[order_date]]), 1)</f>
        <v>45870</v>
      </c>
      <c r="D5228" t="s">
        <v>3623</v>
      </c>
      <c r="E5228" t="s">
        <v>667</v>
      </c>
      <c r="F5228" t="str">
        <f>VLOOKUP(orders[[#This Row],[product_id]],Products!A:C,3,0)</f>
        <v>Electronics</v>
      </c>
      <c r="G5228">
        <v>1</v>
      </c>
      <c r="H5228" s="6">
        <v>0.16599993121992274</v>
      </c>
      <c r="I5228" s="2">
        <f>VLOOKUP($E5228,
Products!$A$1:$F$201,MATCH(Orders!I$1,Products!$A$1:$F$1,0),0)</f>
        <v>2491.507056421975</v>
      </c>
      <c r="J5228" s="2">
        <f>VLOOKUP($E5228,
Products!$A$1:$F$201,MATCH(Orders!J$1,Products!$A$1:$F$1,0),0)</f>
        <v>1871.4408177277719</v>
      </c>
    </row>
    <row r="5229" spans="1:10">
      <c r="A5229">
        <v>5228</v>
      </c>
      <c r="B5229" s="4">
        <v>45283</v>
      </c>
      <c r="C5229" s="10">
        <f>DATE(YEAR(orders[[#This Row],[order_date]]), MONTH(orders[[#This Row],[order_date]]), 1)</f>
        <v>45261</v>
      </c>
      <c r="D5229" t="s">
        <v>4027</v>
      </c>
      <c r="E5229" t="s">
        <v>564</v>
      </c>
      <c r="F5229" t="str">
        <f>VLOOKUP(orders[[#This Row],[product_id]],Products!A:C,3,0)</f>
        <v>Electronics</v>
      </c>
      <c r="G5229">
        <v>1</v>
      </c>
      <c r="H5229" s="6">
        <v>0.16136309431768672</v>
      </c>
      <c r="I5229" s="2">
        <f>VLOOKUP($E5229,
Products!$A$1:$F$201,MATCH(Orders!I$1,Products!$A$1:$F$1,0),0)</f>
        <v>21989.290766910399</v>
      </c>
      <c r="J5229" s="2">
        <f>VLOOKUP($E5229,
Products!$A$1:$F$201,MATCH(Orders!J$1,Products!$A$1:$F$1,0),0)</f>
        <v>15566.99865864101</v>
      </c>
    </row>
    <row r="5230" spans="1:10">
      <c r="A5230">
        <v>5229</v>
      </c>
      <c r="B5230" s="4">
        <v>45095</v>
      </c>
      <c r="C5230" s="10">
        <f>DATE(YEAR(orders[[#This Row],[order_date]]), MONTH(orders[[#This Row],[order_date]]), 1)</f>
        <v>45078</v>
      </c>
      <c r="D5230" t="s">
        <v>755</v>
      </c>
      <c r="E5230" t="s">
        <v>633</v>
      </c>
      <c r="F5230" t="str">
        <f>VLOOKUP(orders[[#This Row],[product_id]],Products!A:C,3,0)</f>
        <v>Appliances</v>
      </c>
      <c r="G5230">
        <v>3</v>
      </c>
      <c r="H5230" s="6">
        <v>0.14784347890149499</v>
      </c>
      <c r="I5230" s="2">
        <f>VLOOKUP($E5230,
Products!$A$1:$F$201,MATCH(Orders!I$1,Products!$A$1:$F$1,0),0)</f>
        <v>2361.4162937319088</v>
      </c>
      <c r="J5230" s="2">
        <f>VLOOKUP($E5230,
Products!$A$1:$F$201,MATCH(Orders!J$1,Products!$A$1:$F$1,0),0)</f>
        <v>1552.5536411429621</v>
      </c>
    </row>
    <row r="5231" spans="1:10">
      <c r="A5231">
        <v>5230</v>
      </c>
      <c r="B5231" s="4">
        <v>45895</v>
      </c>
      <c r="C5231" s="10">
        <f>DATE(YEAR(orders[[#This Row],[order_date]]), MONTH(orders[[#This Row],[order_date]]), 1)</f>
        <v>45870</v>
      </c>
      <c r="D5231" t="s">
        <v>3479</v>
      </c>
      <c r="E5231" t="s">
        <v>554</v>
      </c>
      <c r="F5231" t="str">
        <f>VLOOKUP(orders[[#This Row],[product_id]],Products!A:C,3,0)</f>
        <v>Appliances</v>
      </c>
      <c r="G5231">
        <v>1</v>
      </c>
      <c r="H5231" s="6">
        <v>0.14902822260382895</v>
      </c>
      <c r="I5231" s="2">
        <f>VLOOKUP($E5231,
Products!$A$1:$F$201,MATCH(Orders!I$1,Products!$A$1:$F$1,0),0)</f>
        <v>2088.6647814855078</v>
      </c>
      <c r="J5231" s="2">
        <f>VLOOKUP($E5231,
Products!$A$1:$F$201,MATCH(Orders!J$1,Products!$A$1:$F$1,0),0)</f>
        <v>1371.380040542937</v>
      </c>
    </row>
    <row r="5232" spans="1:10">
      <c r="A5232">
        <v>5231</v>
      </c>
      <c r="B5232" s="4">
        <v>45168</v>
      </c>
      <c r="C5232" s="10">
        <f>DATE(YEAR(orders[[#This Row],[order_date]]), MONTH(orders[[#This Row],[order_date]]), 1)</f>
        <v>45139</v>
      </c>
      <c r="D5232" t="s">
        <v>2621</v>
      </c>
      <c r="E5232" t="s">
        <v>511</v>
      </c>
      <c r="F5232" t="str">
        <f>VLOOKUP(orders[[#This Row],[product_id]],Products!A:C,3,0)</f>
        <v>Appliances</v>
      </c>
      <c r="G5232">
        <v>2</v>
      </c>
      <c r="H5232" s="6">
        <v>0.10072244809164996</v>
      </c>
      <c r="I5232" s="2">
        <f>VLOOKUP($E5232,
Products!$A$1:$F$201,MATCH(Orders!I$1,Products!$A$1:$F$1,0),0)</f>
        <v>6005.1161529516376</v>
      </c>
      <c r="J5232" s="2">
        <f>VLOOKUP($E5232,
Products!$A$1:$F$201,MATCH(Orders!J$1,Products!$A$1:$F$1,0),0)</f>
        <v>4036.1471846213158</v>
      </c>
    </row>
    <row r="5233" spans="1:10">
      <c r="A5233">
        <v>5232</v>
      </c>
      <c r="B5233" s="4">
        <v>45065</v>
      </c>
      <c r="C5233" s="10">
        <f>DATE(YEAR(orders[[#This Row],[order_date]]), MONTH(orders[[#This Row],[order_date]]), 1)</f>
        <v>45047</v>
      </c>
      <c r="D5233" t="s">
        <v>3142</v>
      </c>
      <c r="E5233" t="s">
        <v>517</v>
      </c>
      <c r="F5233" t="str">
        <f>VLOOKUP(orders[[#This Row],[product_id]],Products!A:C,3,0)</f>
        <v>Electronics</v>
      </c>
      <c r="G5233">
        <v>3</v>
      </c>
      <c r="H5233" s="6">
        <v>0.24819972415786795</v>
      </c>
      <c r="I5233" s="2">
        <f>VLOOKUP($E5233,
Products!$A$1:$F$201,MATCH(Orders!I$1,Products!$A$1:$F$1,0),0)</f>
        <v>30304.143268168769</v>
      </c>
      <c r="J5233" s="2">
        <f>VLOOKUP($E5233,
Products!$A$1:$F$201,MATCH(Orders!J$1,Products!$A$1:$F$1,0),0)</f>
        <v>23998.194785181578</v>
      </c>
    </row>
    <row r="5234" spans="1:10">
      <c r="A5234">
        <v>5233</v>
      </c>
      <c r="B5234" s="4">
        <v>45023</v>
      </c>
      <c r="C5234" s="10">
        <f>DATE(YEAR(orders[[#This Row],[order_date]]), MONTH(orders[[#This Row],[order_date]]), 1)</f>
        <v>45017</v>
      </c>
      <c r="D5234" t="s">
        <v>3697</v>
      </c>
      <c r="E5234" t="s">
        <v>534</v>
      </c>
      <c r="F5234" t="str">
        <f>VLOOKUP(orders[[#This Row],[product_id]],Products!A:C,3,0)</f>
        <v>Appliances</v>
      </c>
      <c r="G5234">
        <v>3</v>
      </c>
      <c r="H5234" s="6">
        <v>0.11121402188264266</v>
      </c>
      <c r="I5234" s="2">
        <f>VLOOKUP($E5234,
Products!$A$1:$F$201,MATCH(Orders!I$1,Products!$A$1:$F$1,0),0)</f>
        <v>24743.162958088669</v>
      </c>
      <c r="J5234" s="2">
        <f>VLOOKUP($E5234,
Products!$A$1:$F$201,MATCH(Orders!J$1,Products!$A$1:$F$1,0),0)</f>
        <v>19307.588986555591</v>
      </c>
    </row>
    <row r="5235" spans="1:10">
      <c r="A5235">
        <v>5234</v>
      </c>
      <c r="B5235" s="4">
        <v>45073</v>
      </c>
      <c r="C5235" s="10">
        <f>DATE(YEAR(orders[[#This Row],[order_date]]), MONTH(orders[[#This Row],[order_date]]), 1)</f>
        <v>45047</v>
      </c>
      <c r="D5235" t="s">
        <v>2510</v>
      </c>
      <c r="E5235" t="s">
        <v>582</v>
      </c>
      <c r="F5235" t="str">
        <f>VLOOKUP(orders[[#This Row],[product_id]],Products!A:C,3,0)</f>
        <v>Electronics</v>
      </c>
      <c r="G5235">
        <v>3</v>
      </c>
      <c r="H5235" s="6">
        <v>0.14329155360614343</v>
      </c>
      <c r="I5235" s="2">
        <f>VLOOKUP($E5235,
Products!$A$1:$F$201,MATCH(Orders!I$1,Products!$A$1:$F$1,0),0)</f>
        <v>16266.090182397211</v>
      </c>
      <c r="J5235" s="2">
        <f>VLOOKUP($E5235,
Products!$A$1:$F$201,MATCH(Orders!J$1,Products!$A$1:$F$1,0),0)</f>
        <v>11802.84602487359</v>
      </c>
    </row>
    <row r="5236" spans="1:10">
      <c r="A5236">
        <v>5235</v>
      </c>
      <c r="B5236" s="4">
        <v>46007</v>
      </c>
      <c r="C5236" s="10">
        <f>DATE(YEAR(orders[[#This Row],[order_date]]), MONTH(orders[[#This Row],[order_date]]), 1)</f>
        <v>45992</v>
      </c>
      <c r="D5236" t="s">
        <v>4065</v>
      </c>
      <c r="E5236" t="s">
        <v>629</v>
      </c>
      <c r="F5236" t="str">
        <f>VLOOKUP(orders[[#This Row],[product_id]],Products!A:C,3,0)</f>
        <v>Electronics</v>
      </c>
      <c r="G5236">
        <v>1</v>
      </c>
      <c r="H5236" s="6">
        <v>0.18444089186739487</v>
      </c>
      <c r="I5236" s="2">
        <f>VLOOKUP($E5236,
Products!$A$1:$F$201,MATCH(Orders!I$1,Products!$A$1:$F$1,0),0)</f>
        <v>12411.13061655427</v>
      </c>
      <c r="J5236" s="2">
        <f>VLOOKUP($E5236,
Products!$A$1:$F$201,MATCH(Orders!J$1,Products!$A$1:$F$1,0),0)</f>
        <v>9821.2729118635452</v>
      </c>
    </row>
    <row r="5237" spans="1:10">
      <c r="A5237">
        <v>5236</v>
      </c>
      <c r="B5237" s="4">
        <v>45992</v>
      </c>
      <c r="C5237" s="10">
        <f>DATE(YEAR(orders[[#This Row],[order_date]]), MONTH(orders[[#This Row],[order_date]]), 1)</f>
        <v>45992</v>
      </c>
      <c r="D5237" t="s">
        <v>2436</v>
      </c>
      <c r="E5237" t="s">
        <v>531</v>
      </c>
      <c r="F5237" t="str">
        <f>VLOOKUP(orders[[#This Row],[product_id]],Products!A:C,3,0)</f>
        <v>Electronics</v>
      </c>
      <c r="G5237">
        <v>1</v>
      </c>
      <c r="H5237" s="6">
        <v>0.24770425755074682</v>
      </c>
      <c r="I5237" s="2">
        <f>VLOOKUP($E5237,
Products!$A$1:$F$201,MATCH(Orders!I$1,Products!$A$1:$F$1,0),0)</f>
        <v>29674.378925417219</v>
      </c>
      <c r="J5237" s="2">
        <f>VLOOKUP($E5237,
Products!$A$1:$F$201,MATCH(Orders!J$1,Products!$A$1:$F$1,0),0)</f>
        <v>20795.30337605517</v>
      </c>
    </row>
    <row r="5238" spans="1:10">
      <c r="A5238">
        <v>5237</v>
      </c>
      <c r="B5238" s="4">
        <v>45792</v>
      </c>
      <c r="C5238" s="10">
        <f>DATE(YEAR(orders[[#This Row],[order_date]]), MONTH(orders[[#This Row],[order_date]]), 1)</f>
        <v>45778</v>
      </c>
      <c r="D5238" t="s">
        <v>2495</v>
      </c>
      <c r="E5238" t="s">
        <v>573</v>
      </c>
      <c r="F5238" t="str">
        <f>VLOOKUP(orders[[#This Row],[product_id]],Products!A:C,3,0)</f>
        <v>Electronics</v>
      </c>
      <c r="G5238">
        <v>1</v>
      </c>
      <c r="H5238" s="6">
        <v>0.20850023177210006</v>
      </c>
      <c r="I5238" s="2">
        <f>VLOOKUP($E5238,
Products!$A$1:$F$201,MATCH(Orders!I$1,Products!$A$1:$F$1,0),0)</f>
        <v>30443.851050190449</v>
      </c>
      <c r="J5238" s="2">
        <f>VLOOKUP($E5238,
Products!$A$1:$F$201,MATCH(Orders!J$1,Products!$A$1:$F$1,0),0)</f>
        <v>21165.126268210519</v>
      </c>
    </row>
    <row r="5239" spans="1:10">
      <c r="A5239">
        <v>5238</v>
      </c>
      <c r="B5239" s="4">
        <v>45469</v>
      </c>
      <c r="C5239" s="10">
        <f>DATE(YEAR(orders[[#This Row],[order_date]]), MONTH(orders[[#This Row],[order_date]]), 1)</f>
        <v>45444</v>
      </c>
      <c r="D5239" t="s">
        <v>4368</v>
      </c>
      <c r="E5239" t="s">
        <v>521</v>
      </c>
      <c r="F5239" t="str">
        <f>VLOOKUP(orders[[#This Row],[product_id]],Products!A:C,3,0)</f>
        <v>Electronics</v>
      </c>
      <c r="G5239">
        <v>1</v>
      </c>
      <c r="H5239" s="6">
        <v>0.11928686457170119</v>
      </c>
      <c r="I5239" s="2">
        <f>VLOOKUP($E5239,
Products!$A$1:$F$201,MATCH(Orders!I$1,Products!$A$1:$F$1,0),0)</f>
        <v>18373.691083837519</v>
      </c>
      <c r="J5239" s="2">
        <f>VLOOKUP($E5239,
Products!$A$1:$F$201,MATCH(Orders!J$1,Products!$A$1:$F$1,0),0)</f>
        <v>14409.80197321412</v>
      </c>
    </row>
    <row r="5240" spans="1:10">
      <c r="A5240">
        <v>5239</v>
      </c>
      <c r="B5240" s="4">
        <v>45618</v>
      </c>
      <c r="C5240" s="10">
        <f>DATE(YEAR(orders[[#This Row],[order_date]]), MONTH(orders[[#This Row],[order_date]]), 1)</f>
        <v>45597</v>
      </c>
      <c r="D5240" t="s">
        <v>1720</v>
      </c>
      <c r="E5240" t="s">
        <v>558</v>
      </c>
      <c r="F5240" t="str">
        <f>VLOOKUP(orders[[#This Row],[product_id]],Products!A:C,3,0)</f>
        <v>Electronics</v>
      </c>
      <c r="G5240">
        <v>3</v>
      </c>
      <c r="H5240" s="6">
        <v>0.15147434221630129</v>
      </c>
      <c r="I5240" s="2">
        <f>VLOOKUP($E5240,
Products!$A$1:$F$201,MATCH(Orders!I$1,Products!$A$1:$F$1,0),0)</f>
        <v>30121.382934618541</v>
      </c>
      <c r="J5240" s="2">
        <f>VLOOKUP($E5240,
Products!$A$1:$F$201,MATCH(Orders!J$1,Products!$A$1:$F$1,0),0)</f>
        <v>20439.226581954921</v>
      </c>
    </row>
    <row r="5241" spans="1:10">
      <c r="A5241">
        <v>5240</v>
      </c>
      <c r="B5241" s="4">
        <v>45952</v>
      </c>
      <c r="C5241" s="10">
        <f>DATE(YEAR(orders[[#This Row],[order_date]]), MONTH(orders[[#This Row],[order_date]]), 1)</f>
        <v>45931</v>
      </c>
      <c r="D5241" t="s">
        <v>3228</v>
      </c>
      <c r="E5241" t="s">
        <v>652</v>
      </c>
      <c r="F5241" t="str">
        <f>VLOOKUP(orders[[#This Row],[product_id]],Products!A:C,3,0)</f>
        <v>Appliances</v>
      </c>
      <c r="G5241">
        <v>3</v>
      </c>
      <c r="H5241" s="6">
        <v>0.11917480027759268</v>
      </c>
      <c r="I5241" s="2">
        <f>VLOOKUP($E5241,
Products!$A$1:$F$201,MATCH(Orders!I$1,Products!$A$1:$F$1,0),0)</f>
        <v>6387.3122916387983</v>
      </c>
      <c r="J5241" s="2">
        <f>VLOOKUP($E5241,
Products!$A$1:$F$201,MATCH(Orders!J$1,Products!$A$1:$F$1,0),0)</f>
        <v>4880.3517286187262</v>
      </c>
    </row>
    <row r="5242" spans="1:10">
      <c r="A5242">
        <v>5241</v>
      </c>
      <c r="B5242" s="4">
        <v>45830</v>
      </c>
      <c r="C5242" s="10">
        <f>DATE(YEAR(orders[[#This Row],[order_date]]), MONTH(orders[[#This Row],[order_date]]), 1)</f>
        <v>45809</v>
      </c>
      <c r="D5242" t="s">
        <v>3509</v>
      </c>
      <c r="E5242" t="s">
        <v>680</v>
      </c>
      <c r="F5242" t="str">
        <f>VLOOKUP(orders[[#This Row],[product_id]],Products!A:C,3,0)</f>
        <v>Electronics</v>
      </c>
      <c r="G5242">
        <v>3</v>
      </c>
      <c r="H5242" s="6">
        <v>0.22852352747214869</v>
      </c>
      <c r="I5242" s="2">
        <f>VLOOKUP($E5242,
Products!$A$1:$F$201,MATCH(Orders!I$1,Products!$A$1:$F$1,0),0)</f>
        <v>31627.348891742429</v>
      </c>
      <c r="J5242" s="2">
        <f>VLOOKUP($E5242,
Products!$A$1:$F$201,MATCH(Orders!J$1,Products!$A$1:$F$1,0),0)</f>
        <v>23219.930812036979</v>
      </c>
    </row>
    <row r="5243" spans="1:10">
      <c r="A5243">
        <v>5242</v>
      </c>
      <c r="B5243" s="4">
        <v>45656</v>
      </c>
      <c r="C5243" s="10">
        <f>DATE(YEAR(orders[[#This Row],[order_date]]), MONTH(orders[[#This Row],[order_date]]), 1)</f>
        <v>45627</v>
      </c>
      <c r="D5243" t="s">
        <v>3356</v>
      </c>
      <c r="E5243" t="s">
        <v>665</v>
      </c>
      <c r="F5243" t="str">
        <f>VLOOKUP(orders[[#This Row],[product_id]],Products!A:C,3,0)</f>
        <v>Electronics</v>
      </c>
      <c r="G5243">
        <v>1</v>
      </c>
      <c r="H5243" s="6">
        <v>0.19167581839570744</v>
      </c>
      <c r="I5243" s="2">
        <f>VLOOKUP($E5243,
Products!$A$1:$F$201,MATCH(Orders!I$1,Products!$A$1:$F$1,0),0)</f>
        <v>2381.208040848107</v>
      </c>
      <c r="J5243" s="2">
        <f>VLOOKUP($E5243,
Products!$A$1:$F$201,MATCH(Orders!J$1,Products!$A$1:$F$1,0),0)</f>
        <v>1615.320210979525</v>
      </c>
    </row>
    <row r="5244" spans="1:10">
      <c r="A5244">
        <v>5243</v>
      </c>
      <c r="B5244" s="4">
        <v>45257</v>
      </c>
      <c r="C5244" s="10">
        <f>DATE(YEAR(orders[[#This Row],[order_date]]), MONTH(orders[[#This Row],[order_date]]), 1)</f>
        <v>45231</v>
      </c>
      <c r="D5244" t="s">
        <v>3679</v>
      </c>
      <c r="E5244" t="s">
        <v>575</v>
      </c>
      <c r="F5244" t="str">
        <f>VLOOKUP(orders[[#This Row],[product_id]],Products!A:C,3,0)</f>
        <v>Appliances</v>
      </c>
      <c r="G5244">
        <v>1</v>
      </c>
      <c r="H5244" s="6">
        <v>9.1529486177244754E-2</v>
      </c>
      <c r="I5244" s="2">
        <f>VLOOKUP($E5244,
Products!$A$1:$F$201,MATCH(Orders!I$1,Products!$A$1:$F$1,0),0)</f>
        <v>25283.54628276427</v>
      </c>
      <c r="J5244" s="2">
        <f>VLOOKUP($E5244,
Products!$A$1:$F$201,MATCH(Orders!J$1,Products!$A$1:$F$1,0),0)</f>
        <v>19310.503554692368</v>
      </c>
    </row>
    <row r="5245" spans="1:10">
      <c r="A5245">
        <v>5244</v>
      </c>
      <c r="B5245" s="4">
        <v>45543</v>
      </c>
      <c r="C5245" s="10">
        <f>DATE(YEAR(orders[[#This Row],[order_date]]), MONTH(orders[[#This Row],[order_date]]), 1)</f>
        <v>45536</v>
      </c>
      <c r="D5245" t="s">
        <v>1735</v>
      </c>
      <c r="E5245" t="s">
        <v>703</v>
      </c>
      <c r="F5245" t="str">
        <f>VLOOKUP(orders[[#This Row],[product_id]],Products!A:C,3,0)</f>
        <v>Appliances</v>
      </c>
      <c r="G5245">
        <v>1</v>
      </c>
      <c r="H5245" s="6">
        <v>0.11321323537817386</v>
      </c>
      <c r="I5245" s="2">
        <f>VLOOKUP($E5245,
Products!$A$1:$F$201,MATCH(Orders!I$1,Products!$A$1:$F$1,0),0)</f>
        <v>23763.82929975582</v>
      </c>
      <c r="J5245" s="2">
        <f>VLOOKUP($E5245,
Products!$A$1:$F$201,MATCH(Orders!J$1,Products!$A$1:$F$1,0),0)</f>
        <v>17833.36818447417</v>
      </c>
    </row>
    <row r="5246" spans="1:10">
      <c r="A5246">
        <v>5245</v>
      </c>
      <c r="B5246" s="4">
        <v>45330</v>
      </c>
      <c r="C5246" s="10">
        <f>DATE(YEAR(orders[[#This Row],[order_date]]), MONTH(orders[[#This Row],[order_date]]), 1)</f>
        <v>45323</v>
      </c>
      <c r="D5246" t="s">
        <v>3546</v>
      </c>
      <c r="E5246" t="s">
        <v>694</v>
      </c>
      <c r="F5246" t="str">
        <f>VLOOKUP(orders[[#This Row],[product_id]],Products!A:C,3,0)</f>
        <v>Appliances</v>
      </c>
      <c r="G5246">
        <v>2</v>
      </c>
      <c r="H5246" s="6">
        <v>9.969556355282376E-2</v>
      </c>
      <c r="I5246" s="2">
        <f>VLOOKUP($E5246,
Products!$A$1:$F$201,MATCH(Orders!I$1,Products!$A$1:$F$1,0),0)</f>
        <v>6319.3885218993337</v>
      </c>
      <c r="J5246" s="2">
        <f>VLOOKUP($E5246,
Products!$A$1:$F$201,MATCH(Orders!J$1,Products!$A$1:$F$1,0),0)</f>
        <v>4956.0125433870189</v>
      </c>
    </row>
    <row r="5247" spans="1:10">
      <c r="A5247">
        <v>5246</v>
      </c>
      <c r="B5247" s="4">
        <v>45434</v>
      </c>
      <c r="C5247" s="10">
        <f>DATE(YEAR(orders[[#This Row],[order_date]]), MONTH(orders[[#This Row],[order_date]]), 1)</f>
        <v>45413</v>
      </c>
      <c r="D5247" t="s">
        <v>1117</v>
      </c>
      <c r="E5247" t="s">
        <v>510</v>
      </c>
      <c r="F5247" t="str">
        <f>VLOOKUP(orders[[#This Row],[product_id]],Products!A:C,3,0)</f>
        <v>Appliances</v>
      </c>
      <c r="G5247">
        <v>1</v>
      </c>
      <c r="H5247" s="6">
        <v>0.11519930591806933</v>
      </c>
      <c r="I5247" s="2">
        <f>VLOOKUP($E5247,
Products!$A$1:$F$201,MATCH(Orders!I$1,Products!$A$1:$F$1,0),0)</f>
        <v>23457.606610250739</v>
      </c>
      <c r="J5247" s="2">
        <f>VLOOKUP($E5247,
Products!$A$1:$F$201,MATCH(Orders!J$1,Products!$A$1:$F$1,0),0)</f>
        <v>17038.831523124281</v>
      </c>
    </row>
    <row r="5248" spans="1:10">
      <c r="A5248">
        <v>5247</v>
      </c>
      <c r="B5248" s="4">
        <v>45965</v>
      </c>
      <c r="C5248" s="10">
        <f>DATE(YEAR(orders[[#This Row],[order_date]]), MONTH(orders[[#This Row],[order_date]]), 1)</f>
        <v>45962</v>
      </c>
      <c r="D5248" t="s">
        <v>2687</v>
      </c>
      <c r="E5248" t="s">
        <v>692</v>
      </c>
      <c r="F5248" t="str">
        <f>VLOOKUP(orders[[#This Row],[product_id]],Products!A:C,3,0)</f>
        <v>Electronics</v>
      </c>
      <c r="G5248">
        <v>1</v>
      </c>
      <c r="H5248" s="6">
        <v>0.1562257481107299</v>
      </c>
      <c r="I5248" s="2">
        <f>VLOOKUP($E5248,
Products!$A$1:$F$201,MATCH(Orders!I$1,Products!$A$1:$F$1,0),0)</f>
        <v>18150.337151787651</v>
      </c>
      <c r="J5248" s="2">
        <f>VLOOKUP($E5248,
Products!$A$1:$F$201,MATCH(Orders!J$1,Products!$A$1:$F$1,0),0)</f>
        <v>11965.45000430708</v>
      </c>
    </row>
    <row r="5249" spans="1:10">
      <c r="A5249">
        <v>5248</v>
      </c>
      <c r="B5249" s="4">
        <v>45152</v>
      </c>
      <c r="C5249" s="10">
        <f>DATE(YEAR(orders[[#This Row],[order_date]]), MONTH(orders[[#This Row],[order_date]]), 1)</f>
        <v>45139</v>
      </c>
      <c r="D5249" t="s">
        <v>1367</v>
      </c>
      <c r="E5249" t="s">
        <v>635</v>
      </c>
      <c r="F5249" t="str">
        <f>VLOOKUP(orders[[#This Row],[product_id]],Products!A:C,3,0)</f>
        <v>Electronics</v>
      </c>
      <c r="G5249">
        <v>1</v>
      </c>
      <c r="H5249" s="6">
        <v>0.10212249981596469</v>
      </c>
      <c r="I5249" s="2">
        <f>VLOOKUP($E5249,
Products!$A$1:$F$201,MATCH(Orders!I$1,Products!$A$1:$F$1,0),0)</f>
        <v>31014.321091901689</v>
      </c>
      <c r="J5249" s="2">
        <f>VLOOKUP($E5249,
Products!$A$1:$F$201,MATCH(Orders!J$1,Products!$A$1:$F$1,0),0)</f>
        <v>23202.91049209132</v>
      </c>
    </row>
    <row r="5250" spans="1:10">
      <c r="A5250">
        <v>5249</v>
      </c>
      <c r="B5250" s="4">
        <v>45910</v>
      </c>
      <c r="C5250" s="10">
        <f>DATE(YEAR(orders[[#This Row],[order_date]]), MONTH(orders[[#This Row],[order_date]]), 1)</f>
        <v>45901</v>
      </c>
      <c r="D5250" t="s">
        <v>2053</v>
      </c>
      <c r="E5250" t="s">
        <v>635</v>
      </c>
      <c r="F5250" t="str">
        <f>VLOOKUP(orders[[#This Row],[product_id]],Products!A:C,3,0)</f>
        <v>Electronics</v>
      </c>
      <c r="G5250">
        <v>1</v>
      </c>
      <c r="H5250" s="6">
        <v>0.12764200087661065</v>
      </c>
      <c r="I5250" s="2">
        <f>VLOOKUP($E5250,
Products!$A$1:$F$201,MATCH(Orders!I$1,Products!$A$1:$F$1,0),0)</f>
        <v>31014.321091901689</v>
      </c>
      <c r="J5250" s="2">
        <f>VLOOKUP($E5250,
Products!$A$1:$F$201,MATCH(Orders!J$1,Products!$A$1:$F$1,0),0)</f>
        <v>23202.91049209132</v>
      </c>
    </row>
    <row r="5251" spans="1:10">
      <c r="A5251">
        <v>5250</v>
      </c>
      <c r="B5251" s="4">
        <v>45791</v>
      </c>
      <c r="C5251" s="10">
        <f>DATE(YEAR(orders[[#This Row],[order_date]]), MONTH(orders[[#This Row],[order_date]]), 1)</f>
        <v>45778</v>
      </c>
      <c r="D5251" t="s">
        <v>4176</v>
      </c>
      <c r="E5251" t="s">
        <v>508</v>
      </c>
      <c r="F5251" t="str">
        <f>VLOOKUP(orders[[#This Row],[product_id]],Products!A:C,3,0)</f>
        <v>Electronics</v>
      </c>
      <c r="G5251">
        <v>3</v>
      </c>
      <c r="H5251" s="6">
        <v>0.24433393981391743</v>
      </c>
      <c r="I5251" s="2">
        <f>VLOOKUP($E5251,
Products!$A$1:$F$201,MATCH(Orders!I$1,Products!$A$1:$F$1,0),0)</f>
        <v>23345.985707147142</v>
      </c>
      <c r="J5251" s="2">
        <f>VLOOKUP($E5251,
Products!$A$1:$F$201,MATCH(Orders!J$1,Products!$A$1:$F$1,0),0)</f>
        <v>15772.90371323649</v>
      </c>
    </row>
    <row r="5252" spans="1:10">
      <c r="A5252">
        <v>5251</v>
      </c>
      <c r="B5252" s="4">
        <v>45671</v>
      </c>
      <c r="C5252" s="10">
        <f>DATE(YEAR(orders[[#This Row],[order_date]]), MONTH(orders[[#This Row],[order_date]]), 1)</f>
        <v>45658</v>
      </c>
      <c r="D5252" t="s">
        <v>2011</v>
      </c>
      <c r="E5252" t="s">
        <v>703</v>
      </c>
      <c r="F5252" t="str">
        <f>VLOOKUP(orders[[#This Row],[product_id]],Products!A:C,3,0)</f>
        <v>Appliances</v>
      </c>
      <c r="G5252">
        <v>1</v>
      </c>
      <c r="H5252" s="6">
        <v>0.13923850227429463</v>
      </c>
      <c r="I5252" s="2">
        <f>VLOOKUP($E5252,
Products!$A$1:$F$201,MATCH(Orders!I$1,Products!$A$1:$F$1,0),0)</f>
        <v>23763.82929975582</v>
      </c>
      <c r="J5252" s="2">
        <f>VLOOKUP($E5252,
Products!$A$1:$F$201,MATCH(Orders!J$1,Products!$A$1:$F$1,0),0)</f>
        <v>17833.36818447417</v>
      </c>
    </row>
    <row r="5253" spans="1:10">
      <c r="A5253">
        <v>5252</v>
      </c>
      <c r="B5253" s="4">
        <v>45419</v>
      </c>
      <c r="C5253" s="10">
        <f>DATE(YEAR(orders[[#This Row],[order_date]]), MONTH(orders[[#This Row],[order_date]]), 1)</f>
        <v>45413</v>
      </c>
      <c r="D5253" t="s">
        <v>896</v>
      </c>
      <c r="E5253" t="s">
        <v>600</v>
      </c>
      <c r="F5253" t="str">
        <f>VLOOKUP(orders[[#This Row],[product_id]],Products!A:C,3,0)</f>
        <v>Electronics</v>
      </c>
      <c r="G5253">
        <v>3</v>
      </c>
      <c r="H5253" s="6">
        <v>0.12181062340920909</v>
      </c>
      <c r="I5253" s="2">
        <f>VLOOKUP($E5253,
Products!$A$1:$F$201,MATCH(Orders!I$1,Products!$A$1:$F$1,0),0)</f>
        <v>2556.7009232610858</v>
      </c>
      <c r="J5253" s="2">
        <f>VLOOKUP($E5253,
Products!$A$1:$F$201,MATCH(Orders!J$1,Products!$A$1:$F$1,0),0)</f>
        <v>2002.3128715328869</v>
      </c>
    </row>
    <row r="5254" spans="1:10">
      <c r="A5254">
        <v>5253</v>
      </c>
      <c r="B5254" s="4">
        <v>45245</v>
      </c>
      <c r="C5254" s="10">
        <f>DATE(YEAR(orders[[#This Row],[order_date]]), MONTH(orders[[#This Row],[order_date]]), 1)</f>
        <v>45231</v>
      </c>
      <c r="D5254" t="s">
        <v>3539</v>
      </c>
      <c r="E5254" t="s">
        <v>548</v>
      </c>
      <c r="F5254" t="str">
        <f>VLOOKUP(orders[[#This Row],[product_id]],Products!A:C,3,0)</f>
        <v>Appliances</v>
      </c>
      <c r="G5254">
        <v>3</v>
      </c>
      <c r="H5254" s="6">
        <v>6.4087023350103717E-2</v>
      </c>
      <c r="I5254" s="2">
        <f>VLOOKUP($E5254,
Products!$A$1:$F$201,MATCH(Orders!I$1,Products!$A$1:$F$1,0),0)</f>
        <v>2211.9922659782978</v>
      </c>
      <c r="J5254" s="2">
        <f>VLOOKUP($E5254,
Products!$A$1:$F$201,MATCH(Orders!J$1,Products!$A$1:$F$1,0),0)</f>
        <v>1741.1720710333091</v>
      </c>
    </row>
    <row r="5255" spans="1:10">
      <c r="A5255">
        <v>5254</v>
      </c>
      <c r="B5255" s="4">
        <v>45699</v>
      </c>
      <c r="C5255" s="10">
        <f>DATE(YEAR(orders[[#This Row],[order_date]]), MONTH(orders[[#This Row],[order_date]]), 1)</f>
        <v>45689</v>
      </c>
      <c r="D5255" t="s">
        <v>1290</v>
      </c>
      <c r="E5255" t="s">
        <v>638</v>
      </c>
      <c r="F5255" t="str">
        <f>VLOOKUP(orders[[#This Row],[product_id]],Products!A:C,3,0)</f>
        <v>Electronics</v>
      </c>
      <c r="G5255">
        <v>2</v>
      </c>
      <c r="H5255" s="6">
        <v>0.20652619918518106</v>
      </c>
      <c r="I5255" s="2">
        <f>VLOOKUP($E5255,
Products!$A$1:$F$201,MATCH(Orders!I$1,Products!$A$1:$F$1,0),0)</f>
        <v>11118.17778596276</v>
      </c>
      <c r="J5255" s="2">
        <f>VLOOKUP($E5255,
Products!$A$1:$F$201,MATCH(Orders!J$1,Products!$A$1:$F$1,0),0)</f>
        <v>7887.697719413397</v>
      </c>
    </row>
    <row r="5256" spans="1:10">
      <c r="A5256">
        <v>5255</v>
      </c>
      <c r="B5256" s="4">
        <v>45378</v>
      </c>
      <c r="C5256" s="10">
        <f>DATE(YEAR(orders[[#This Row],[order_date]]), MONTH(orders[[#This Row],[order_date]]), 1)</f>
        <v>45352</v>
      </c>
      <c r="D5256" t="s">
        <v>1664</v>
      </c>
      <c r="E5256" t="s">
        <v>683</v>
      </c>
      <c r="F5256" t="str">
        <f>VLOOKUP(orders[[#This Row],[product_id]],Products!A:C,3,0)</f>
        <v>Electronics</v>
      </c>
      <c r="G5256">
        <v>1</v>
      </c>
      <c r="H5256" s="6">
        <v>0.16104480828402098</v>
      </c>
      <c r="I5256" s="2">
        <f>VLOOKUP($E5256,
Products!$A$1:$F$201,MATCH(Orders!I$1,Products!$A$1:$F$1,0),0)</f>
        <v>30555.409096588959</v>
      </c>
      <c r="J5256" s="2">
        <f>VLOOKUP($E5256,
Products!$A$1:$F$201,MATCH(Orders!J$1,Products!$A$1:$F$1,0),0)</f>
        <v>20295.233857550291</v>
      </c>
    </row>
    <row r="5257" spans="1:10">
      <c r="A5257">
        <v>5256</v>
      </c>
      <c r="B5257" s="4">
        <v>45870</v>
      </c>
      <c r="C5257" s="10">
        <f>DATE(YEAR(orders[[#This Row],[order_date]]), MONTH(orders[[#This Row],[order_date]]), 1)</f>
        <v>45870</v>
      </c>
      <c r="D5257" t="s">
        <v>2559</v>
      </c>
      <c r="E5257" t="s">
        <v>515</v>
      </c>
      <c r="F5257" t="str">
        <f>VLOOKUP(orders[[#This Row],[product_id]],Products!A:C,3,0)</f>
        <v>Appliances</v>
      </c>
      <c r="G5257">
        <v>2</v>
      </c>
      <c r="H5257" s="6">
        <v>0.14597639470043547</v>
      </c>
      <c r="I5257" s="2">
        <f>VLOOKUP($E5257,
Products!$A$1:$F$201,MATCH(Orders!I$1,Products!$A$1:$F$1,0),0)</f>
        <v>2136.8180837738519</v>
      </c>
      <c r="J5257" s="2">
        <f>VLOOKUP($E5257,
Products!$A$1:$F$201,MATCH(Orders!J$1,Products!$A$1:$F$1,0),0)</f>
        <v>1689.48738136013</v>
      </c>
    </row>
    <row r="5258" spans="1:10">
      <c r="A5258">
        <v>5257</v>
      </c>
      <c r="B5258" s="4">
        <v>45774</v>
      </c>
      <c r="C5258" s="10">
        <f>DATE(YEAR(orders[[#This Row],[order_date]]), MONTH(orders[[#This Row],[order_date]]), 1)</f>
        <v>45748</v>
      </c>
      <c r="D5258" t="s">
        <v>1205</v>
      </c>
      <c r="E5258" t="s">
        <v>660</v>
      </c>
      <c r="F5258" t="str">
        <f>VLOOKUP(orders[[#This Row],[product_id]],Products!A:C,3,0)</f>
        <v>Appliances</v>
      </c>
      <c r="G5258">
        <v>3</v>
      </c>
      <c r="H5258" s="6">
        <v>6.900321999730949E-2</v>
      </c>
      <c r="I5258" s="2">
        <f>VLOOKUP($E5258,
Products!$A$1:$F$201,MATCH(Orders!I$1,Products!$A$1:$F$1,0),0)</f>
        <v>25996.564605776519</v>
      </c>
      <c r="J5258" s="2">
        <f>VLOOKUP($E5258,
Products!$A$1:$F$201,MATCH(Orders!J$1,Products!$A$1:$F$1,0),0)</f>
        <v>20210.769869456319</v>
      </c>
    </row>
    <row r="5259" spans="1:10">
      <c r="A5259">
        <v>5258</v>
      </c>
      <c r="B5259" s="4">
        <v>45943</v>
      </c>
      <c r="C5259" s="10">
        <f>DATE(YEAR(orders[[#This Row],[order_date]]), MONTH(orders[[#This Row],[order_date]]), 1)</f>
        <v>45931</v>
      </c>
      <c r="D5259" t="s">
        <v>1285</v>
      </c>
      <c r="E5259" t="s">
        <v>529</v>
      </c>
      <c r="F5259" t="str">
        <f>VLOOKUP(orders[[#This Row],[product_id]],Products!A:C,3,0)</f>
        <v>Electronics</v>
      </c>
      <c r="G5259">
        <v>1</v>
      </c>
      <c r="H5259" s="6">
        <v>0.17390925081108013</v>
      </c>
      <c r="I5259" s="2">
        <f>VLOOKUP($E5259,
Products!$A$1:$F$201,MATCH(Orders!I$1,Products!$A$1:$F$1,0),0)</f>
        <v>18308.801775351771</v>
      </c>
      <c r="J5259" s="2">
        <f>VLOOKUP($E5259,
Products!$A$1:$F$201,MATCH(Orders!J$1,Products!$A$1:$F$1,0),0)</f>
        <v>12027.24184831013</v>
      </c>
    </row>
    <row r="5260" spans="1:10">
      <c r="A5260">
        <v>5259</v>
      </c>
      <c r="B5260" s="4">
        <v>45810</v>
      </c>
      <c r="C5260" s="10">
        <f>DATE(YEAR(orders[[#This Row],[order_date]]), MONTH(orders[[#This Row],[order_date]]), 1)</f>
        <v>45809</v>
      </c>
      <c r="D5260" t="s">
        <v>1521</v>
      </c>
      <c r="E5260" t="s">
        <v>527</v>
      </c>
      <c r="F5260" t="str">
        <f>VLOOKUP(orders[[#This Row],[product_id]],Products!A:C,3,0)</f>
        <v>Appliances</v>
      </c>
      <c r="G5260">
        <v>3</v>
      </c>
      <c r="H5260" s="6">
        <v>7.786504160763863E-2</v>
      </c>
      <c r="I5260" s="2">
        <f>VLOOKUP($E5260,
Products!$A$1:$F$201,MATCH(Orders!I$1,Products!$A$1:$F$1,0),0)</f>
        <v>25833.54427698228</v>
      </c>
      <c r="J5260" s="2">
        <f>VLOOKUP($E5260,
Products!$A$1:$F$201,MATCH(Orders!J$1,Products!$A$1:$F$1,0),0)</f>
        <v>16827.881451334611</v>
      </c>
    </row>
    <row r="5261" spans="1:10">
      <c r="A5261">
        <v>5260</v>
      </c>
      <c r="B5261" s="4">
        <v>45345</v>
      </c>
      <c r="C5261" s="10">
        <f>DATE(YEAR(orders[[#This Row],[order_date]]), MONTH(orders[[#This Row],[order_date]]), 1)</f>
        <v>45323</v>
      </c>
      <c r="D5261" t="s">
        <v>4211</v>
      </c>
      <c r="E5261" t="s">
        <v>594</v>
      </c>
      <c r="F5261" t="str">
        <f>VLOOKUP(orders[[#This Row],[product_id]],Products!A:C,3,0)</f>
        <v>Electronics</v>
      </c>
      <c r="G5261">
        <v>2</v>
      </c>
      <c r="H5261" s="6">
        <v>0.1541125621517424</v>
      </c>
      <c r="I5261" s="2">
        <f>VLOOKUP($E5261,
Products!$A$1:$F$201,MATCH(Orders!I$1,Products!$A$1:$F$1,0),0)</f>
        <v>19992.108086337241</v>
      </c>
      <c r="J5261" s="2">
        <f>VLOOKUP($E5261,
Products!$A$1:$F$201,MATCH(Orders!J$1,Products!$A$1:$F$1,0),0)</f>
        <v>14456.6967044005</v>
      </c>
    </row>
    <row r="5262" spans="1:10">
      <c r="A5262">
        <v>5261</v>
      </c>
      <c r="B5262" s="4">
        <v>45791</v>
      </c>
      <c r="C5262" s="10">
        <f>DATE(YEAR(orders[[#This Row],[order_date]]), MONTH(orders[[#This Row],[order_date]]), 1)</f>
        <v>45778</v>
      </c>
      <c r="D5262" t="s">
        <v>3840</v>
      </c>
      <c r="E5262" t="s">
        <v>508</v>
      </c>
      <c r="F5262" t="str">
        <f>VLOOKUP(orders[[#This Row],[product_id]],Products!A:C,3,0)</f>
        <v>Electronics</v>
      </c>
      <c r="G5262">
        <v>1</v>
      </c>
      <c r="H5262" s="6">
        <v>0.17579167791332931</v>
      </c>
      <c r="I5262" s="2">
        <f>VLOOKUP($E5262,
Products!$A$1:$F$201,MATCH(Orders!I$1,Products!$A$1:$F$1,0),0)</f>
        <v>23345.985707147142</v>
      </c>
      <c r="J5262" s="2">
        <f>VLOOKUP($E5262,
Products!$A$1:$F$201,MATCH(Orders!J$1,Products!$A$1:$F$1,0),0)</f>
        <v>15772.90371323649</v>
      </c>
    </row>
    <row r="5263" spans="1:10">
      <c r="A5263">
        <v>5262</v>
      </c>
      <c r="B5263" s="4">
        <v>45715</v>
      </c>
      <c r="C5263" s="10">
        <f>DATE(YEAR(orders[[#This Row],[order_date]]), MONTH(orders[[#This Row],[order_date]]), 1)</f>
        <v>45689</v>
      </c>
      <c r="D5263" t="s">
        <v>2182</v>
      </c>
      <c r="E5263" t="s">
        <v>649</v>
      </c>
      <c r="F5263" t="str">
        <f>VLOOKUP(orders[[#This Row],[product_id]],Products!A:C,3,0)</f>
        <v>Electronics</v>
      </c>
      <c r="G5263">
        <v>1</v>
      </c>
      <c r="H5263" s="6">
        <v>0.18268490092756567</v>
      </c>
      <c r="I5263" s="2">
        <f>VLOOKUP($E5263,
Products!$A$1:$F$201,MATCH(Orders!I$1,Products!$A$1:$F$1,0),0)</f>
        <v>13109.676759490871</v>
      </c>
      <c r="J5263" s="2">
        <f>VLOOKUP($E5263,
Products!$A$1:$F$201,MATCH(Orders!J$1,Products!$A$1:$F$1,0),0)</f>
        <v>9497.2301945627187</v>
      </c>
    </row>
    <row r="5264" spans="1:10">
      <c r="A5264">
        <v>5263</v>
      </c>
      <c r="B5264" s="4">
        <v>45421</v>
      </c>
      <c r="C5264" s="10">
        <f>DATE(YEAR(orders[[#This Row],[order_date]]), MONTH(orders[[#This Row],[order_date]]), 1)</f>
        <v>45413</v>
      </c>
      <c r="D5264" t="s">
        <v>2222</v>
      </c>
      <c r="E5264" t="s">
        <v>663</v>
      </c>
      <c r="F5264" t="str">
        <f>VLOOKUP(orders[[#This Row],[product_id]],Products!A:C,3,0)</f>
        <v>Electronics</v>
      </c>
      <c r="G5264">
        <v>2</v>
      </c>
      <c r="H5264" s="6">
        <v>0.22271492551705216</v>
      </c>
      <c r="I5264" s="2">
        <f>VLOOKUP($E5264,
Products!$A$1:$F$201,MATCH(Orders!I$1,Products!$A$1:$F$1,0),0)</f>
        <v>12863.39473364416</v>
      </c>
      <c r="J5264" s="2">
        <f>VLOOKUP($E5264,
Products!$A$1:$F$201,MATCH(Orders!J$1,Products!$A$1:$F$1,0),0)</f>
        <v>9312.9321574947517</v>
      </c>
    </row>
    <row r="5265" spans="1:10">
      <c r="A5265">
        <v>5264</v>
      </c>
      <c r="B5265" s="4">
        <v>45989</v>
      </c>
      <c r="C5265" s="10">
        <f>DATE(YEAR(orders[[#This Row],[order_date]]), MONTH(orders[[#This Row],[order_date]]), 1)</f>
        <v>45962</v>
      </c>
      <c r="D5265" t="s">
        <v>2375</v>
      </c>
      <c r="E5265" t="s">
        <v>617</v>
      </c>
      <c r="F5265" t="str">
        <f>VLOOKUP(orders[[#This Row],[product_id]],Products!A:C,3,0)</f>
        <v>Electronics</v>
      </c>
      <c r="G5265">
        <v>1</v>
      </c>
      <c r="H5265" s="6">
        <v>0.21575530906845067</v>
      </c>
      <c r="I5265" s="2">
        <f>VLOOKUP($E5265,
Products!$A$1:$F$201,MATCH(Orders!I$1,Products!$A$1:$F$1,0),0)</f>
        <v>19466.867434847129</v>
      </c>
      <c r="J5265" s="2">
        <f>VLOOKUP($E5265,
Products!$A$1:$F$201,MATCH(Orders!J$1,Products!$A$1:$F$1,0),0)</f>
        <v>13371.790482684521</v>
      </c>
    </row>
    <row r="5266" spans="1:10">
      <c r="A5266">
        <v>5265</v>
      </c>
      <c r="B5266" s="4">
        <v>45088</v>
      </c>
      <c r="C5266" s="10">
        <f>DATE(YEAR(orders[[#This Row],[order_date]]), MONTH(orders[[#This Row],[order_date]]), 1)</f>
        <v>45078</v>
      </c>
      <c r="D5266" t="s">
        <v>4219</v>
      </c>
      <c r="E5266" t="s">
        <v>676</v>
      </c>
      <c r="F5266" t="str">
        <f>VLOOKUP(orders[[#This Row],[product_id]],Products!A:C,3,0)</f>
        <v>Electronics</v>
      </c>
      <c r="G5266">
        <v>2</v>
      </c>
      <c r="H5266" s="6">
        <v>0.2150588330030779</v>
      </c>
      <c r="I5266" s="2">
        <f>VLOOKUP($E5266,
Products!$A$1:$F$201,MATCH(Orders!I$1,Products!$A$1:$F$1,0),0)</f>
        <v>30008.64884218746</v>
      </c>
      <c r="J5266" s="2">
        <f>VLOOKUP($E5266,
Products!$A$1:$F$201,MATCH(Orders!J$1,Products!$A$1:$F$1,0),0)</f>
        <v>19907.2372539471</v>
      </c>
    </row>
    <row r="5267" spans="1:10">
      <c r="A5267">
        <v>5266</v>
      </c>
      <c r="B5267" s="4">
        <v>45047</v>
      </c>
      <c r="C5267" s="10">
        <f>DATE(YEAR(orders[[#This Row],[order_date]]), MONTH(orders[[#This Row],[order_date]]), 1)</f>
        <v>45047</v>
      </c>
      <c r="D5267" t="s">
        <v>2743</v>
      </c>
      <c r="E5267" t="s">
        <v>509</v>
      </c>
      <c r="F5267" t="str">
        <f>VLOOKUP(orders[[#This Row],[product_id]],Products!A:C,3,0)</f>
        <v>Appliances</v>
      </c>
      <c r="G5267">
        <v>1</v>
      </c>
      <c r="H5267" s="6">
        <v>6.5642554160944416E-2</v>
      </c>
      <c r="I5267" s="2">
        <f>VLOOKUP($E5267,
Products!$A$1:$F$201,MATCH(Orders!I$1,Products!$A$1:$F$1,0),0)</f>
        <v>23898.369282732219</v>
      </c>
      <c r="J5267" s="2">
        <f>VLOOKUP($E5267,
Products!$A$1:$F$201,MATCH(Orders!J$1,Products!$A$1:$F$1,0),0)</f>
        <v>16491.822147524919</v>
      </c>
    </row>
    <row r="5268" spans="1:10">
      <c r="A5268">
        <v>5267</v>
      </c>
      <c r="B5268" s="4">
        <v>45325</v>
      </c>
      <c r="C5268" s="10">
        <f>DATE(YEAR(orders[[#This Row],[order_date]]), MONTH(orders[[#This Row],[order_date]]), 1)</f>
        <v>45323</v>
      </c>
      <c r="D5268" t="s">
        <v>2036</v>
      </c>
      <c r="E5268" t="s">
        <v>612</v>
      </c>
      <c r="F5268" t="str">
        <f>VLOOKUP(orders[[#This Row],[product_id]],Products!A:C,3,0)</f>
        <v>Electronics</v>
      </c>
      <c r="G5268">
        <v>1</v>
      </c>
      <c r="H5268" s="6">
        <v>0.21366903081860733</v>
      </c>
      <c r="I5268" s="2">
        <f>VLOOKUP($E5268,
Products!$A$1:$F$201,MATCH(Orders!I$1,Products!$A$1:$F$1,0),0)</f>
        <v>2704.041843529928</v>
      </c>
      <c r="J5268" s="2">
        <f>VLOOKUP($E5268,
Products!$A$1:$F$201,MATCH(Orders!J$1,Products!$A$1:$F$1,0),0)</f>
        <v>2158.9135708713038</v>
      </c>
    </row>
    <row r="5269" spans="1:10">
      <c r="A5269">
        <v>5268</v>
      </c>
      <c r="B5269" s="4">
        <v>45654</v>
      </c>
      <c r="C5269" s="10">
        <f>DATE(YEAR(orders[[#This Row],[order_date]]), MONTH(orders[[#This Row],[order_date]]), 1)</f>
        <v>45627</v>
      </c>
      <c r="D5269" t="s">
        <v>1485</v>
      </c>
      <c r="E5269" t="s">
        <v>545</v>
      </c>
      <c r="F5269" t="str">
        <f>VLOOKUP(orders[[#This Row],[product_id]],Products!A:C,3,0)</f>
        <v>Electronics</v>
      </c>
      <c r="G5269">
        <v>2</v>
      </c>
      <c r="H5269" s="6">
        <v>0.20164004913116826</v>
      </c>
      <c r="I5269" s="2">
        <f>VLOOKUP($E5269,
Products!$A$1:$F$201,MATCH(Orders!I$1,Products!$A$1:$F$1,0),0)</f>
        <v>11292.44914297154</v>
      </c>
      <c r="J5269" s="2">
        <f>VLOOKUP($E5269,
Products!$A$1:$F$201,MATCH(Orders!J$1,Products!$A$1:$F$1,0),0)</f>
        <v>7616.0274340726546</v>
      </c>
    </row>
    <row r="5270" spans="1:10">
      <c r="A5270">
        <v>5269</v>
      </c>
      <c r="B5270" s="4">
        <v>45487</v>
      </c>
      <c r="C5270" s="10">
        <f>DATE(YEAR(orders[[#This Row],[order_date]]), MONTH(orders[[#This Row],[order_date]]), 1)</f>
        <v>45474</v>
      </c>
      <c r="D5270" t="s">
        <v>4512</v>
      </c>
      <c r="E5270" t="s">
        <v>521</v>
      </c>
      <c r="F5270" t="str">
        <f>VLOOKUP(orders[[#This Row],[product_id]],Products!A:C,3,0)</f>
        <v>Electronics</v>
      </c>
      <c r="G5270">
        <v>1</v>
      </c>
      <c r="H5270" s="6">
        <v>0.23020360910065921</v>
      </c>
      <c r="I5270" s="2">
        <f>VLOOKUP($E5270,
Products!$A$1:$F$201,MATCH(Orders!I$1,Products!$A$1:$F$1,0),0)</f>
        <v>18373.691083837519</v>
      </c>
      <c r="J5270" s="2">
        <f>VLOOKUP($E5270,
Products!$A$1:$F$201,MATCH(Orders!J$1,Products!$A$1:$F$1,0),0)</f>
        <v>14409.80197321412</v>
      </c>
    </row>
    <row r="5271" spans="1:10">
      <c r="A5271">
        <v>5270</v>
      </c>
      <c r="B5271" s="4">
        <v>45530</v>
      </c>
      <c r="C5271" s="10">
        <f>DATE(YEAR(orders[[#This Row],[order_date]]), MONTH(orders[[#This Row],[order_date]]), 1)</f>
        <v>45505</v>
      </c>
      <c r="D5271" t="s">
        <v>3696</v>
      </c>
      <c r="E5271" t="s">
        <v>610</v>
      </c>
      <c r="F5271" t="str">
        <f>VLOOKUP(orders[[#This Row],[product_id]],Products!A:C,3,0)</f>
        <v>Appliances</v>
      </c>
      <c r="G5271">
        <v>1</v>
      </c>
      <c r="H5271" s="6">
        <v>8.3353417219397832E-2</v>
      </c>
      <c r="I5271" s="2">
        <f>VLOOKUP($E5271,
Products!$A$1:$F$201,MATCH(Orders!I$1,Products!$A$1:$F$1,0),0)</f>
        <v>23456.386855186989</v>
      </c>
      <c r="J5271" s="2">
        <f>VLOOKUP($E5271,
Products!$A$1:$F$201,MATCH(Orders!J$1,Products!$A$1:$F$1,0),0)</f>
        <v>16522.385271144129</v>
      </c>
    </row>
    <row r="5272" spans="1:10">
      <c r="A5272">
        <v>5271</v>
      </c>
      <c r="B5272" s="4">
        <v>45466</v>
      </c>
      <c r="C5272" s="10">
        <f>DATE(YEAR(orders[[#This Row],[order_date]]), MONTH(orders[[#This Row],[order_date]]), 1)</f>
        <v>45444</v>
      </c>
      <c r="D5272" t="s">
        <v>1855</v>
      </c>
      <c r="E5272" t="s">
        <v>577</v>
      </c>
      <c r="F5272" t="str">
        <f>VLOOKUP(orders[[#This Row],[product_id]],Products!A:C,3,0)</f>
        <v>Appliances</v>
      </c>
      <c r="G5272">
        <v>3</v>
      </c>
      <c r="H5272" s="6">
        <v>5.5644418950337712E-2</v>
      </c>
      <c r="I5272" s="2">
        <f>VLOOKUP($E5272,
Products!$A$1:$F$201,MATCH(Orders!I$1,Products!$A$1:$F$1,0),0)</f>
        <v>24178.046221204509</v>
      </c>
      <c r="J5272" s="2">
        <f>VLOOKUP($E5272,
Products!$A$1:$F$201,MATCH(Orders!J$1,Products!$A$1:$F$1,0),0)</f>
        <v>17784.08636999697</v>
      </c>
    </row>
    <row r="5273" spans="1:10">
      <c r="A5273">
        <v>5272</v>
      </c>
      <c r="B5273" s="4">
        <v>45282</v>
      </c>
      <c r="C5273" s="10">
        <f>DATE(YEAR(orders[[#This Row],[order_date]]), MONTH(orders[[#This Row],[order_date]]), 1)</f>
        <v>45261</v>
      </c>
      <c r="D5273" t="s">
        <v>3018</v>
      </c>
      <c r="E5273" t="s">
        <v>593</v>
      </c>
      <c r="F5273" t="str">
        <f>VLOOKUP(orders[[#This Row],[product_id]],Products!A:C,3,0)</f>
        <v>Electronics</v>
      </c>
      <c r="G5273">
        <v>2</v>
      </c>
      <c r="H5273" s="6">
        <v>0.20519450595245989</v>
      </c>
      <c r="I5273" s="2">
        <f>VLOOKUP($E5273,
Products!$A$1:$F$201,MATCH(Orders!I$1,Products!$A$1:$F$1,0),0)</f>
        <v>2667.7858525453248</v>
      </c>
      <c r="J5273" s="2">
        <f>VLOOKUP($E5273,
Products!$A$1:$F$201,MATCH(Orders!J$1,Products!$A$1:$F$1,0),0)</f>
        <v>1797.4955098065359</v>
      </c>
    </row>
    <row r="5274" spans="1:10">
      <c r="A5274">
        <v>5273</v>
      </c>
      <c r="B5274" s="4">
        <v>45586</v>
      </c>
      <c r="C5274" s="10">
        <f>DATE(YEAR(orders[[#This Row],[order_date]]), MONTH(orders[[#This Row],[order_date]]), 1)</f>
        <v>45566</v>
      </c>
      <c r="D5274" t="s">
        <v>712</v>
      </c>
      <c r="E5274" t="s">
        <v>521</v>
      </c>
      <c r="F5274" t="str">
        <f>VLOOKUP(orders[[#This Row],[product_id]],Products!A:C,3,0)</f>
        <v>Electronics</v>
      </c>
      <c r="G5274">
        <v>1</v>
      </c>
      <c r="H5274" s="6">
        <v>0.12490086991931131</v>
      </c>
      <c r="I5274" s="2">
        <f>VLOOKUP($E5274,
Products!$A$1:$F$201,MATCH(Orders!I$1,Products!$A$1:$F$1,0),0)</f>
        <v>18373.691083837519</v>
      </c>
      <c r="J5274" s="2">
        <f>VLOOKUP($E5274,
Products!$A$1:$F$201,MATCH(Orders!J$1,Products!$A$1:$F$1,0),0)</f>
        <v>14409.80197321412</v>
      </c>
    </row>
    <row r="5275" spans="1:10">
      <c r="A5275">
        <v>5274</v>
      </c>
      <c r="B5275" s="4">
        <v>45358</v>
      </c>
      <c r="C5275" s="10">
        <f>DATE(YEAR(orders[[#This Row],[order_date]]), MONTH(orders[[#This Row],[order_date]]), 1)</f>
        <v>45352</v>
      </c>
      <c r="D5275" t="s">
        <v>2142</v>
      </c>
      <c r="E5275" t="s">
        <v>623</v>
      </c>
      <c r="F5275" t="str">
        <f>VLOOKUP(orders[[#This Row],[product_id]],Products!A:C,3,0)</f>
        <v>Electronics</v>
      </c>
      <c r="G5275">
        <v>2</v>
      </c>
      <c r="H5275" s="6">
        <v>0.21654272288919532</v>
      </c>
      <c r="I5275" s="2">
        <f>VLOOKUP($E5275,
Products!$A$1:$F$201,MATCH(Orders!I$1,Products!$A$1:$F$1,0),0)</f>
        <v>27422.76406600175</v>
      </c>
      <c r="J5275" s="2">
        <f>VLOOKUP($E5275,
Products!$A$1:$F$201,MATCH(Orders!J$1,Products!$A$1:$F$1,0),0)</f>
        <v>18707.390708641691</v>
      </c>
    </row>
    <row r="5276" spans="1:10">
      <c r="A5276">
        <v>5275</v>
      </c>
      <c r="B5276" s="4">
        <v>46015</v>
      </c>
      <c r="C5276" s="10">
        <f>DATE(YEAR(orders[[#This Row],[order_date]]), MONTH(orders[[#This Row],[order_date]]), 1)</f>
        <v>45992</v>
      </c>
      <c r="D5276" t="s">
        <v>3983</v>
      </c>
      <c r="E5276" t="s">
        <v>596</v>
      </c>
      <c r="F5276" t="str">
        <f>VLOOKUP(orders[[#This Row],[product_id]],Products!A:C,3,0)</f>
        <v>Electronics</v>
      </c>
      <c r="G5276">
        <v>1</v>
      </c>
      <c r="H5276" s="6">
        <v>0.24042322484155559</v>
      </c>
      <c r="I5276" s="2">
        <f>VLOOKUP($E5276,
Products!$A$1:$F$201,MATCH(Orders!I$1,Products!$A$1:$F$1,0),0)</f>
        <v>12935.39757670891</v>
      </c>
      <c r="J5276" s="2">
        <f>VLOOKUP($E5276,
Products!$A$1:$F$201,MATCH(Orders!J$1,Products!$A$1:$F$1,0),0)</f>
        <v>9648.6160598594815</v>
      </c>
    </row>
    <row r="5277" spans="1:10">
      <c r="A5277">
        <v>5276</v>
      </c>
      <c r="B5277" s="4">
        <v>45489</v>
      </c>
      <c r="C5277" s="10">
        <f>DATE(YEAR(orders[[#This Row],[order_date]]), MONTH(orders[[#This Row],[order_date]]), 1)</f>
        <v>45474</v>
      </c>
      <c r="D5277" t="s">
        <v>3956</v>
      </c>
      <c r="E5277" t="s">
        <v>699</v>
      </c>
      <c r="F5277" t="str">
        <f>VLOOKUP(orders[[#This Row],[product_id]],Products!A:C,3,0)</f>
        <v>Appliances</v>
      </c>
      <c r="G5277">
        <v>2</v>
      </c>
      <c r="H5277" s="6">
        <v>0.14787821919592645</v>
      </c>
      <c r="I5277" s="2">
        <f>VLOOKUP($E5277,
Products!$A$1:$F$201,MATCH(Orders!I$1,Products!$A$1:$F$1,0),0)</f>
        <v>25091.998133165329</v>
      </c>
      <c r="J5277" s="2">
        <f>VLOOKUP($E5277,
Products!$A$1:$F$201,MATCH(Orders!J$1,Products!$A$1:$F$1,0),0)</f>
        <v>18464.226825266349</v>
      </c>
    </row>
    <row r="5278" spans="1:10">
      <c r="A5278">
        <v>5277</v>
      </c>
      <c r="B5278" s="4">
        <v>45743</v>
      </c>
      <c r="C5278" s="10">
        <f>DATE(YEAR(orders[[#This Row],[order_date]]), MONTH(orders[[#This Row],[order_date]]), 1)</f>
        <v>45717</v>
      </c>
      <c r="D5278" t="s">
        <v>4245</v>
      </c>
      <c r="E5278" t="s">
        <v>688</v>
      </c>
      <c r="F5278" t="str">
        <f>VLOOKUP(orders[[#This Row],[product_id]],Products!A:C,3,0)</f>
        <v>Appliances</v>
      </c>
      <c r="G5278">
        <v>1</v>
      </c>
      <c r="H5278" s="6">
        <v>8.6421646509306463E-2</v>
      </c>
      <c r="I5278" s="2">
        <f>VLOOKUP($E5278,
Products!$A$1:$F$201,MATCH(Orders!I$1,Products!$A$1:$F$1,0),0)</f>
        <v>5983.6860426434141</v>
      </c>
      <c r="J5278" s="2">
        <f>VLOOKUP($E5278,
Products!$A$1:$F$201,MATCH(Orders!J$1,Products!$A$1:$F$1,0),0)</f>
        <v>3911.563059036529</v>
      </c>
    </row>
    <row r="5279" spans="1:10">
      <c r="A5279">
        <v>5278</v>
      </c>
      <c r="B5279" s="4">
        <v>45637</v>
      </c>
      <c r="C5279" s="10">
        <f>DATE(YEAR(orders[[#This Row],[order_date]]), MONTH(orders[[#This Row],[order_date]]), 1)</f>
        <v>45627</v>
      </c>
      <c r="D5279" t="s">
        <v>4273</v>
      </c>
      <c r="E5279" t="s">
        <v>525</v>
      </c>
      <c r="F5279" t="str">
        <f>VLOOKUP(orders[[#This Row],[product_id]],Products!A:C,3,0)</f>
        <v>Electronics</v>
      </c>
      <c r="G5279">
        <v>2</v>
      </c>
      <c r="H5279" s="6">
        <v>0.10489238867578497</v>
      </c>
      <c r="I5279" s="2">
        <f>VLOOKUP($E5279,
Products!$A$1:$F$201,MATCH(Orders!I$1,Products!$A$1:$F$1,0),0)</f>
        <v>2441.7405612875209</v>
      </c>
      <c r="J5279" s="2">
        <f>VLOOKUP($E5279,
Products!$A$1:$F$201,MATCH(Orders!J$1,Products!$A$1:$F$1,0),0)</f>
        <v>1934.1373706011941</v>
      </c>
    </row>
    <row r="5280" spans="1:10">
      <c r="A5280">
        <v>5279</v>
      </c>
      <c r="B5280" s="4">
        <v>44938</v>
      </c>
      <c r="C5280" s="10">
        <f>DATE(YEAR(orders[[#This Row],[order_date]]), MONTH(orders[[#This Row],[order_date]]), 1)</f>
        <v>44927</v>
      </c>
      <c r="D5280" t="s">
        <v>1400</v>
      </c>
      <c r="E5280" t="s">
        <v>684</v>
      </c>
      <c r="F5280" t="str">
        <f>VLOOKUP(orders[[#This Row],[product_id]],Products!A:C,3,0)</f>
        <v>Appliances</v>
      </c>
      <c r="G5280">
        <v>1</v>
      </c>
      <c r="H5280" s="6">
        <v>0.14561049300174747</v>
      </c>
      <c r="I5280" s="2">
        <f>VLOOKUP($E5280,
Products!$A$1:$F$201,MATCH(Orders!I$1,Products!$A$1:$F$1,0),0)</f>
        <v>2147.166688023286</v>
      </c>
      <c r="J5280" s="2">
        <f>VLOOKUP($E5280,
Products!$A$1:$F$201,MATCH(Orders!J$1,Products!$A$1:$F$1,0),0)</f>
        <v>1709.9619584723389</v>
      </c>
    </row>
    <row r="5281" spans="1:10">
      <c r="A5281">
        <v>5280</v>
      </c>
      <c r="B5281" s="4">
        <v>45165</v>
      </c>
      <c r="C5281" s="10">
        <f>DATE(YEAR(orders[[#This Row],[order_date]]), MONTH(orders[[#This Row],[order_date]]), 1)</f>
        <v>45139</v>
      </c>
      <c r="D5281" t="s">
        <v>1697</v>
      </c>
      <c r="E5281" t="s">
        <v>589</v>
      </c>
      <c r="F5281" t="str">
        <f>VLOOKUP(orders[[#This Row],[product_id]],Products!A:C,3,0)</f>
        <v>Appliances</v>
      </c>
      <c r="G5281">
        <v>2</v>
      </c>
      <c r="H5281" s="6">
        <v>6.4289595147069112E-2</v>
      </c>
      <c r="I5281" s="2">
        <f>VLOOKUP($E5281,
Products!$A$1:$F$201,MATCH(Orders!I$1,Products!$A$1:$F$1,0),0)</f>
        <v>6227.1351854710047</v>
      </c>
      <c r="J5281" s="2">
        <f>VLOOKUP($E5281,
Products!$A$1:$F$201,MATCH(Orders!J$1,Products!$A$1:$F$1,0),0)</f>
        <v>4146.7707671772396</v>
      </c>
    </row>
    <row r="5282" spans="1:10">
      <c r="A5282">
        <v>5281</v>
      </c>
      <c r="B5282" s="4">
        <v>45379</v>
      </c>
      <c r="C5282" s="10">
        <f>DATE(YEAR(orders[[#This Row],[order_date]]), MONTH(orders[[#This Row],[order_date]]), 1)</f>
        <v>45352</v>
      </c>
      <c r="D5282" t="s">
        <v>2172</v>
      </c>
      <c r="E5282" t="s">
        <v>588</v>
      </c>
      <c r="F5282" t="str">
        <f>VLOOKUP(orders[[#This Row],[product_id]],Products!A:C,3,0)</f>
        <v>Electronics</v>
      </c>
      <c r="G5282">
        <v>2</v>
      </c>
      <c r="H5282" s="6">
        <v>0.20104816204066464</v>
      </c>
      <c r="I5282" s="2">
        <f>VLOOKUP($E5282,
Products!$A$1:$F$201,MATCH(Orders!I$1,Products!$A$1:$F$1,0),0)</f>
        <v>32539.342481911372</v>
      </c>
      <c r="J5282" s="2">
        <f>VLOOKUP($E5282,
Products!$A$1:$F$201,MATCH(Orders!J$1,Products!$A$1:$F$1,0),0)</f>
        <v>21531.252982830021</v>
      </c>
    </row>
    <row r="5283" spans="1:10">
      <c r="A5283">
        <v>5282</v>
      </c>
      <c r="B5283" s="4">
        <v>45309</v>
      </c>
      <c r="C5283" s="10">
        <f>DATE(YEAR(orders[[#This Row],[order_date]]), MONTH(orders[[#This Row],[order_date]]), 1)</f>
        <v>45292</v>
      </c>
      <c r="D5283" t="s">
        <v>2681</v>
      </c>
      <c r="E5283" t="s">
        <v>690</v>
      </c>
      <c r="F5283" t="str">
        <f>VLOOKUP(orders[[#This Row],[product_id]],Products!A:C,3,0)</f>
        <v>Electronics</v>
      </c>
      <c r="G5283">
        <v>2</v>
      </c>
      <c r="H5283" s="6">
        <v>0.12144995156083958</v>
      </c>
      <c r="I5283" s="2">
        <f>VLOOKUP($E5283,
Products!$A$1:$F$201,MATCH(Orders!I$1,Products!$A$1:$F$1,0),0)</f>
        <v>2338.2059552139431</v>
      </c>
      <c r="J5283" s="2">
        <f>VLOOKUP($E5283,
Products!$A$1:$F$201,MATCH(Orders!J$1,Products!$A$1:$F$1,0),0)</f>
        <v>1708.028418793489</v>
      </c>
    </row>
    <row r="5284" spans="1:10">
      <c r="A5284">
        <v>5283</v>
      </c>
      <c r="B5284" s="4">
        <v>45708</v>
      </c>
      <c r="C5284" s="10">
        <f>DATE(YEAR(orders[[#This Row],[order_date]]), MONTH(orders[[#This Row],[order_date]]), 1)</f>
        <v>45689</v>
      </c>
      <c r="D5284" t="s">
        <v>3671</v>
      </c>
      <c r="E5284" t="s">
        <v>631</v>
      </c>
      <c r="F5284" t="str">
        <f>VLOOKUP(orders[[#This Row],[product_id]],Products!A:C,3,0)</f>
        <v>Appliances</v>
      </c>
      <c r="G5284">
        <v>2</v>
      </c>
      <c r="H5284" s="6">
        <v>0.11861997407047099</v>
      </c>
      <c r="I5284" s="2">
        <f>VLOOKUP($E5284,
Products!$A$1:$F$201,MATCH(Orders!I$1,Products!$A$1:$F$1,0),0)</f>
        <v>5983.7308645702497</v>
      </c>
      <c r="J5284" s="2">
        <f>VLOOKUP($E5284,
Products!$A$1:$F$201,MATCH(Orders!J$1,Products!$A$1:$F$1,0),0)</f>
        <v>4205.6432936163774</v>
      </c>
    </row>
    <row r="5285" spans="1:10">
      <c r="A5285">
        <v>5284</v>
      </c>
      <c r="B5285" s="4">
        <v>44974</v>
      </c>
      <c r="C5285" s="10">
        <f>DATE(YEAR(orders[[#This Row],[order_date]]), MONTH(orders[[#This Row],[order_date]]), 1)</f>
        <v>44958</v>
      </c>
      <c r="D5285" t="s">
        <v>4005</v>
      </c>
      <c r="E5285" t="s">
        <v>556</v>
      </c>
      <c r="F5285" t="str">
        <f>VLOOKUP(orders[[#This Row],[product_id]],Products!A:C,3,0)</f>
        <v>Appliances</v>
      </c>
      <c r="G5285">
        <v>1</v>
      </c>
      <c r="H5285" s="6">
        <v>0.12760754589027085</v>
      </c>
      <c r="I5285" s="2">
        <f>VLOOKUP($E5285,
Products!$A$1:$F$201,MATCH(Orders!I$1,Products!$A$1:$F$1,0),0)</f>
        <v>27054.121101651981</v>
      </c>
      <c r="J5285" s="2">
        <f>VLOOKUP($E5285,
Products!$A$1:$F$201,MATCH(Orders!J$1,Products!$A$1:$F$1,0),0)</f>
        <v>19388.930988794411</v>
      </c>
    </row>
    <row r="5286" spans="1:10">
      <c r="A5286">
        <v>5285</v>
      </c>
      <c r="B5286" s="4">
        <v>45243</v>
      </c>
      <c r="C5286" s="10">
        <f>DATE(YEAR(orders[[#This Row],[order_date]]), MONTH(orders[[#This Row],[order_date]]), 1)</f>
        <v>45231</v>
      </c>
      <c r="D5286" t="s">
        <v>1453</v>
      </c>
      <c r="E5286" t="s">
        <v>523</v>
      </c>
      <c r="F5286" t="str">
        <f>VLOOKUP(orders[[#This Row],[product_id]],Products!A:C,3,0)</f>
        <v>Electronics</v>
      </c>
      <c r="G5286">
        <v>1</v>
      </c>
      <c r="H5286" s="6">
        <v>0.2027186479241313</v>
      </c>
      <c r="I5286" s="2">
        <f>VLOOKUP($E5286,
Products!$A$1:$F$201,MATCH(Orders!I$1,Products!$A$1:$F$1,0),0)</f>
        <v>27240.414518089601</v>
      </c>
      <c r="J5286" s="2">
        <f>VLOOKUP($E5286,
Products!$A$1:$F$201,MATCH(Orders!J$1,Products!$A$1:$F$1,0),0)</f>
        <v>21217.524617692769</v>
      </c>
    </row>
    <row r="5287" spans="1:10">
      <c r="A5287">
        <v>5286</v>
      </c>
      <c r="B5287" s="4">
        <v>45135</v>
      </c>
      <c r="C5287" s="10">
        <f>DATE(YEAR(orders[[#This Row],[order_date]]), MONTH(orders[[#This Row],[order_date]]), 1)</f>
        <v>45108</v>
      </c>
      <c r="D5287" t="s">
        <v>851</v>
      </c>
      <c r="E5287" t="s">
        <v>586</v>
      </c>
      <c r="F5287" t="str">
        <f>VLOOKUP(orders[[#This Row],[product_id]],Products!A:C,3,0)</f>
        <v>Appliances</v>
      </c>
      <c r="G5287">
        <v>2</v>
      </c>
      <c r="H5287" s="6">
        <v>0.12989723546071713</v>
      </c>
      <c r="I5287" s="2">
        <f>VLOOKUP($E5287,
Products!$A$1:$F$201,MATCH(Orders!I$1,Products!$A$1:$F$1,0),0)</f>
        <v>22928.971424497449</v>
      </c>
      <c r="J5287" s="2">
        <f>VLOOKUP($E5287,
Products!$A$1:$F$201,MATCH(Orders!J$1,Products!$A$1:$F$1,0),0)</f>
        <v>17801.356740692991</v>
      </c>
    </row>
    <row r="5288" spans="1:10">
      <c r="A5288">
        <v>5287</v>
      </c>
      <c r="B5288" s="4">
        <v>45503</v>
      </c>
      <c r="C5288" s="10">
        <f>DATE(YEAR(orders[[#This Row],[order_date]]), MONTH(orders[[#This Row],[order_date]]), 1)</f>
        <v>45474</v>
      </c>
      <c r="D5288" t="s">
        <v>4347</v>
      </c>
      <c r="E5288" t="s">
        <v>692</v>
      </c>
      <c r="F5288" t="str">
        <f>VLOOKUP(orders[[#This Row],[product_id]],Products!A:C,3,0)</f>
        <v>Electronics</v>
      </c>
      <c r="G5288">
        <v>2</v>
      </c>
      <c r="H5288" s="6">
        <v>0.19806877249362401</v>
      </c>
      <c r="I5288" s="2">
        <f>VLOOKUP($E5288,
Products!$A$1:$F$201,MATCH(Orders!I$1,Products!$A$1:$F$1,0),0)</f>
        <v>18150.337151787651</v>
      </c>
      <c r="J5288" s="2">
        <f>VLOOKUP($E5288,
Products!$A$1:$F$201,MATCH(Orders!J$1,Products!$A$1:$F$1,0),0)</f>
        <v>11965.45000430708</v>
      </c>
    </row>
    <row r="5289" spans="1:10">
      <c r="A5289">
        <v>5288</v>
      </c>
      <c r="B5289" s="4">
        <v>45241</v>
      </c>
      <c r="C5289" s="10">
        <f>DATE(YEAR(orders[[#This Row],[order_date]]), MONTH(orders[[#This Row],[order_date]]), 1)</f>
        <v>45231</v>
      </c>
      <c r="D5289" t="s">
        <v>4073</v>
      </c>
      <c r="E5289" t="s">
        <v>602</v>
      </c>
      <c r="F5289" t="str">
        <f>VLOOKUP(orders[[#This Row],[product_id]],Products!A:C,3,0)</f>
        <v>Appliances</v>
      </c>
      <c r="G5289">
        <v>2</v>
      </c>
      <c r="H5289" s="6">
        <v>0.12323693836202977</v>
      </c>
      <c r="I5289" s="2">
        <f>VLOOKUP($E5289,
Products!$A$1:$F$201,MATCH(Orders!I$1,Products!$A$1:$F$1,0),0)</f>
        <v>22834.95547197924</v>
      </c>
      <c r="J5289" s="2">
        <f>VLOOKUP($E5289,
Products!$A$1:$F$201,MATCH(Orders!J$1,Products!$A$1:$F$1,0),0)</f>
        <v>17972.460052660601</v>
      </c>
    </row>
    <row r="5290" spans="1:10">
      <c r="A5290">
        <v>5289</v>
      </c>
      <c r="B5290" s="4">
        <v>45680</v>
      </c>
      <c r="C5290" s="10">
        <f>DATE(YEAR(orders[[#This Row],[order_date]]), MONTH(orders[[#This Row],[order_date]]), 1)</f>
        <v>45658</v>
      </c>
      <c r="D5290" t="s">
        <v>2994</v>
      </c>
      <c r="E5290" t="s">
        <v>622</v>
      </c>
      <c r="F5290" t="str">
        <f>VLOOKUP(orders[[#This Row],[product_id]],Products!A:C,3,0)</f>
        <v>Electronics</v>
      </c>
      <c r="G5290">
        <v>2</v>
      </c>
      <c r="H5290" s="6">
        <v>0.21127764761864937</v>
      </c>
      <c r="I5290" s="2">
        <f>VLOOKUP($E5290,
Products!$A$1:$F$201,MATCH(Orders!I$1,Products!$A$1:$F$1,0),0)</f>
        <v>29891.969506397199</v>
      </c>
      <c r="J5290" s="2">
        <f>VLOOKUP($E5290,
Products!$A$1:$F$201,MATCH(Orders!J$1,Products!$A$1:$F$1,0),0)</f>
        <v>20298.690993957589</v>
      </c>
    </row>
    <row r="5291" spans="1:10">
      <c r="A5291">
        <v>5290</v>
      </c>
      <c r="B5291" s="4">
        <v>45986</v>
      </c>
      <c r="C5291" s="10">
        <f>DATE(YEAR(orders[[#This Row],[order_date]]), MONTH(orders[[#This Row],[order_date]]), 1)</f>
        <v>45962</v>
      </c>
      <c r="D5291" t="s">
        <v>1562</v>
      </c>
      <c r="E5291" t="s">
        <v>629</v>
      </c>
      <c r="F5291" t="str">
        <f>VLOOKUP(orders[[#This Row],[product_id]],Products!A:C,3,0)</f>
        <v>Electronics</v>
      </c>
      <c r="G5291">
        <v>1</v>
      </c>
      <c r="H5291" s="6">
        <v>0.21928783799679377</v>
      </c>
      <c r="I5291" s="2">
        <f>VLOOKUP($E5291,
Products!$A$1:$F$201,MATCH(Orders!I$1,Products!$A$1:$F$1,0),0)</f>
        <v>12411.13061655427</v>
      </c>
      <c r="J5291" s="2">
        <f>VLOOKUP($E5291,
Products!$A$1:$F$201,MATCH(Orders!J$1,Products!$A$1:$F$1,0),0)</f>
        <v>9821.2729118635452</v>
      </c>
    </row>
    <row r="5292" spans="1:10">
      <c r="A5292">
        <v>5291</v>
      </c>
      <c r="B5292" s="4">
        <v>45841</v>
      </c>
      <c r="C5292" s="10">
        <f>DATE(YEAR(orders[[#This Row],[order_date]]), MONTH(orders[[#This Row],[order_date]]), 1)</f>
        <v>45839</v>
      </c>
      <c r="D5292" t="s">
        <v>992</v>
      </c>
      <c r="E5292" t="s">
        <v>533</v>
      </c>
      <c r="F5292" t="str">
        <f>VLOOKUP(orders[[#This Row],[product_id]],Products!A:C,3,0)</f>
        <v>Electronics</v>
      </c>
      <c r="G5292">
        <v>1</v>
      </c>
      <c r="H5292" s="6">
        <v>0.17122223990085816</v>
      </c>
      <c r="I5292" s="2">
        <f>VLOOKUP($E5292,
Products!$A$1:$F$201,MATCH(Orders!I$1,Products!$A$1:$F$1,0),0)</f>
        <v>28589.802369332661</v>
      </c>
      <c r="J5292" s="2">
        <f>VLOOKUP($E5292,
Products!$A$1:$F$201,MATCH(Orders!J$1,Products!$A$1:$F$1,0),0)</f>
        <v>21212.93445492295</v>
      </c>
    </row>
    <row r="5293" spans="1:10">
      <c r="A5293">
        <v>5292</v>
      </c>
      <c r="B5293" s="4">
        <v>45681</v>
      </c>
      <c r="C5293" s="10">
        <f>DATE(YEAR(orders[[#This Row],[order_date]]), MONTH(orders[[#This Row],[order_date]]), 1)</f>
        <v>45658</v>
      </c>
      <c r="D5293" t="s">
        <v>1657</v>
      </c>
      <c r="E5293" t="s">
        <v>702</v>
      </c>
      <c r="F5293" t="str">
        <f>VLOOKUP(orders[[#This Row],[product_id]],Products!A:C,3,0)</f>
        <v>Electronics</v>
      </c>
      <c r="G5293">
        <v>1</v>
      </c>
      <c r="H5293" s="6">
        <v>0.16132959405383129</v>
      </c>
      <c r="I5293" s="2">
        <f>VLOOKUP($E5293,
Products!$A$1:$F$201,MATCH(Orders!I$1,Products!$A$1:$F$1,0),0)</f>
        <v>11240.591105652349</v>
      </c>
      <c r="J5293" s="2">
        <f>VLOOKUP($E5293,
Products!$A$1:$F$201,MATCH(Orders!J$1,Products!$A$1:$F$1,0),0)</f>
        <v>7671.9523119121068</v>
      </c>
    </row>
    <row r="5294" spans="1:10">
      <c r="A5294">
        <v>5293</v>
      </c>
      <c r="B5294" s="4">
        <v>45480</v>
      </c>
      <c r="C5294" s="10">
        <f>DATE(YEAR(orders[[#This Row],[order_date]]), MONTH(orders[[#This Row],[order_date]]), 1)</f>
        <v>45474</v>
      </c>
      <c r="D5294" t="s">
        <v>4452</v>
      </c>
      <c r="E5294" t="s">
        <v>661</v>
      </c>
      <c r="F5294" t="str">
        <f>VLOOKUP(orders[[#This Row],[product_id]],Products!A:C,3,0)</f>
        <v>Electronics</v>
      </c>
      <c r="G5294">
        <v>1</v>
      </c>
      <c r="H5294" s="6">
        <v>0.15138188515736445</v>
      </c>
      <c r="I5294" s="2">
        <f>VLOOKUP($E5294,
Products!$A$1:$F$201,MATCH(Orders!I$1,Products!$A$1:$F$1,0),0)</f>
        <v>18760.038541255031</v>
      </c>
      <c r="J5294" s="2">
        <f>VLOOKUP($E5294,
Products!$A$1:$F$201,MATCH(Orders!J$1,Products!$A$1:$F$1,0),0)</f>
        <v>13545.127547708629</v>
      </c>
    </row>
    <row r="5295" spans="1:10">
      <c r="A5295">
        <v>5294</v>
      </c>
      <c r="B5295" s="4">
        <v>45329</v>
      </c>
      <c r="C5295" s="10">
        <f>DATE(YEAR(orders[[#This Row],[order_date]]), MONTH(orders[[#This Row],[order_date]]), 1)</f>
        <v>45323</v>
      </c>
      <c r="D5295" t="s">
        <v>731</v>
      </c>
      <c r="E5295" t="s">
        <v>594</v>
      </c>
      <c r="F5295" t="str">
        <f>VLOOKUP(orders[[#This Row],[product_id]],Products!A:C,3,0)</f>
        <v>Electronics</v>
      </c>
      <c r="G5295">
        <v>1</v>
      </c>
      <c r="H5295" s="6">
        <v>0.23918238033476277</v>
      </c>
      <c r="I5295" s="2">
        <f>VLOOKUP($E5295,
Products!$A$1:$F$201,MATCH(Orders!I$1,Products!$A$1:$F$1,0),0)</f>
        <v>19992.108086337241</v>
      </c>
      <c r="J5295" s="2">
        <f>VLOOKUP($E5295,
Products!$A$1:$F$201,MATCH(Orders!J$1,Products!$A$1:$F$1,0),0)</f>
        <v>14456.6967044005</v>
      </c>
    </row>
    <row r="5296" spans="1:10">
      <c r="A5296">
        <v>5295</v>
      </c>
      <c r="B5296" s="4">
        <v>44965</v>
      </c>
      <c r="C5296" s="10">
        <f>DATE(YEAR(orders[[#This Row],[order_date]]), MONTH(orders[[#This Row],[order_date]]), 1)</f>
        <v>44958</v>
      </c>
      <c r="D5296" t="s">
        <v>1157</v>
      </c>
      <c r="E5296" t="s">
        <v>646</v>
      </c>
      <c r="F5296" t="str">
        <f>VLOOKUP(orders[[#This Row],[product_id]],Products!A:C,3,0)</f>
        <v>Electronics</v>
      </c>
      <c r="G5296">
        <v>1</v>
      </c>
      <c r="H5296" s="6">
        <v>0.21326003089637757</v>
      </c>
      <c r="I5296" s="2">
        <f>VLOOKUP($E5296,
Products!$A$1:$F$201,MATCH(Orders!I$1,Products!$A$1:$F$1,0),0)</f>
        <v>18424.12750052143</v>
      </c>
      <c r="J5296" s="2">
        <f>VLOOKUP($E5296,
Products!$A$1:$F$201,MATCH(Orders!J$1,Products!$A$1:$F$1,0),0)</f>
        <v>14575.25356690323</v>
      </c>
    </row>
    <row r="5297" spans="1:10">
      <c r="A5297">
        <v>5296</v>
      </c>
      <c r="B5297" s="4">
        <v>45507</v>
      </c>
      <c r="C5297" s="10">
        <f>DATE(YEAR(orders[[#This Row],[order_date]]), MONTH(orders[[#This Row],[order_date]]), 1)</f>
        <v>45505</v>
      </c>
      <c r="D5297" t="s">
        <v>2859</v>
      </c>
      <c r="E5297" t="s">
        <v>511</v>
      </c>
      <c r="F5297" t="str">
        <f>VLOOKUP(orders[[#This Row],[product_id]],Products!A:C,3,0)</f>
        <v>Appliances</v>
      </c>
      <c r="G5297">
        <v>2</v>
      </c>
      <c r="H5297" s="6">
        <v>7.4219213858325084E-2</v>
      </c>
      <c r="I5297" s="2">
        <f>VLOOKUP($E5297,
Products!$A$1:$F$201,MATCH(Orders!I$1,Products!$A$1:$F$1,0),0)</f>
        <v>6005.1161529516376</v>
      </c>
      <c r="J5297" s="2">
        <f>VLOOKUP($E5297,
Products!$A$1:$F$201,MATCH(Orders!J$1,Products!$A$1:$F$1,0),0)</f>
        <v>4036.1471846213158</v>
      </c>
    </row>
    <row r="5298" spans="1:10">
      <c r="A5298">
        <v>5297</v>
      </c>
      <c r="B5298" s="4">
        <v>45106</v>
      </c>
      <c r="C5298" s="10">
        <f>DATE(YEAR(orders[[#This Row],[order_date]]), MONTH(orders[[#This Row],[order_date]]), 1)</f>
        <v>45078</v>
      </c>
      <c r="D5298" t="s">
        <v>945</v>
      </c>
      <c r="E5298" t="s">
        <v>662</v>
      </c>
      <c r="F5298" t="str">
        <f>VLOOKUP(orders[[#This Row],[product_id]],Products!A:C,3,0)</f>
        <v>Electronics</v>
      </c>
      <c r="G5298">
        <v>3</v>
      </c>
      <c r="H5298" s="6">
        <v>0.238841016976722</v>
      </c>
      <c r="I5298" s="2">
        <f>VLOOKUP($E5298,
Products!$A$1:$F$201,MATCH(Orders!I$1,Products!$A$1:$F$1,0),0)</f>
        <v>20028.650831777191</v>
      </c>
      <c r="J5298" s="2">
        <f>VLOOKUP($E5298,
Products!$A$1:$F$201,MATCH(Orders!J$1,Products!$A$1:$F$1,0),0)</f>
        <v>14139.84905320309</v>
      </c>
    </row>
    <row r="5299" spans="1:10">
      <c r="A5299">
        <v>5298</v>
      </c>
      <c r="B5299" s="4">
        <v>44938</v>
      </c>
      <c r="C5299" s="10">
        <f>DATE(YEAR(orders[[#This Row],[order_date]]), MONTH(orders[[#This Row],[order_date]]), 1)</f>
        <v>44927</v>
      </c>
      <c r="D5299" t="s">
        <v>4629</v>
      </c>
      <c r="E5299" t="s">
        <v>611</v>
      </c>
      <c r="F5299" t="str">
        <f>VLOOKUP(orders[[#This Row],[product_id]],Products!A:C,3,0)</f>
        <v>Electronics</v>
      </c>
      <c r="G5299">
        <v>2</v>
      </c>
      <c r="H5299" s="6">
        <v>0.15231520244588137</v>
      </c>
      <c r="I5299" s="2">
        <f>VLOOKUP($E5299,
Products!$A$1:$F$201,MATCH(Orders!I$1,Products!$A$1:$F$1,0),0)</f>
        <v>12041.08303405661</v>
      </c>
      <c r="J5299" s="2">
        <f>VLOOKUP($E5299,
Products!$A$1:$F$201,MATCH(Orders!J$1,Products!$A$1:$F$1,0),0)</f>
        <v>7946.6428283753548</v>
      </c>
    </row>
    <row r="5300" spans="1:10">
      <c r="A5300">
        <v>5299</v>
      </c>
      <c r="B5300" s="4">
        <v>45869</v>
      </c>
      <c r="C5300" s="10">
        <f>DATE(YEAR(orders[[#This Row],[order_date]]), MONTH(orders[[#This Row],[order_date]]), 1)</f>
        <v>45839</v>
      </c>
      <c r="D5300" t="s">
        <v>4195</v>
      </c>
      <c r="E5300" t="s">
        <v>624</v>
      </c>
      <c r="F5300" t="str">
        <f>VLOOKUP(orders[[#This Row],[product_id]],Products!A:C,3,0)</f>
        <v>Appliances</v>
      </c>
      <c r="G5300">
        <v>1</v>
      </c>
      <c r="H5300" s="6">
        <v>6.9530616433301634E-2</v>
      </c>
      <c r="I5300" s="2">
        <f>VLOOKUP($E5300,
Products!$A$1:$F$201,MATCH(Orders!I$1,Products!$A$1:$F$1,0),0)</f>
        <v>2102.383201797521</v>
      </c>
      <c r="J5300" s="2">
        <f>VLOOKUP($E5300,
Products!$A$1:$F$201,MATCH(Orders!J$1,Products!$A$1:$F$1,0),0)</f>
        <v>1599.330443274388</v>
      </c>
    </row>
    <row r="5301" spans="1:10">
      <c r="A5301">
        <v>5300</v>
      </c>
      <c r="B5301" s="4">
        <v>45474</v>
      </c>
      <c r="C5301" s="10">
        <f>DATE(YEAR(orders[[#This Row],[order_date]]), MONTH(orders[[#This Row],[order_date]]), 1)</f>
        <v>45474</v>
      </c>
      <c r="D5301" t="s">
        <v>1037</v>
      </c>
      <c r="E5301" t="s">
        <v>642</v>
      </c>
      <c r="F5301" t="str">
        <f>VLOOKUP(orders[[#This Row],[product_id]],Products!A:C,3,0)</f>
        <v>Appliances</v>
      </c>
      <c r="G5301">
        <v>1</v>
      </c>
      <c r="H5301" s="6">
        <v>9.5786183059264701E-2</v>
      </c>
      <c r="I5301" s="2">
        <f>VLOOKUP($E5301,
Products!$A$1:$F$201,MATCH(Orders!I$1,Products!$A$1:$F$1,0),0)</f>
        <v>2296.7821973225709</v>
      </c>
      <c r="J5301" s="2">
        <f>VLOOKUP($E5301,
Products!$A$1:$F$201,MATCH(Orders!J$1,Products!$A$1:$F$1,0),0)</f>
        <v>1585.16132006212</v>
      </c>
    </row>
    <row r="5302" spans="1:10">
      <c r="A5302">
        <v>5301</v>
      </c>
      <c r="B5302" s="4">
        <v>44989</v>
      </c>
      <c r="C5302" s="10">
        <f>DATE(YEAR(orders[[#This Row],[order_date]]), MONTH(orders[[#This Row],[order_date]]), 1)</f>
        <v>44986</v>
      </c>
      <c r="D5302" t="s">
        <v>3665</v>
      </c>
      <c r="E5302" t="s">
        <v>534</v>
      </c>
      <c r="F5302" t="str">
        <f>VLOOKUP(orders[[#This Row],[product_id]],Products!A:C,3,0)</f>
        <v>Appliances</v>
      </c>
      <c r="G5302">
        <v>1</v>
      </c>
      <c r="H5302" s="6">
        <v>0.12703388024094409</v>
      </c>
      <c r="I5302" s="2">
        <f>VLOOKUP($E5302,
Products!$A$1:$F$201,MATCH(Orders!I$1,Products!$A$1:$F$1,0),0)</f>
        <v>24743.162958088669</v>
      </c>
      <c r="J5302" s="2">
        <f>VLOOKUP($E5302,
Products!$A$1:$F$201,MATCH(Orders!J$1,Products!$A$1:$F$1,0),0)</f>
        <v>19307.588986555591</v>
      </c>
    </row>
    <row r="5303" spans="1:10">
      <c r="A5303">
        <v>5302</v>
      </c>
      <c r="B5303" s="4">
        <v>45770</v>
      </c>
      <c r="C5303" s="10">
        <f>DATE(YEAR(orders[[#This Row],[order_date]]), MONTH(orders[[#This Row],[order_date]]), 1)</f>
        <v>45748</v>
      </c>
      <c r="D5303" t="s">
        <v>2620</v>
      </c>
      <c r="E5303" t="s">
        <v>671</v>
      </c>
      <c r="F5303" t="str">
        <f>VLOOKUP(orders[[#This Row],[product_id]],Products!A:C,3,0)</f>
        <v>Electronics</v>
      </c>
      <c r="G5303">
        <v>2</v>
      </c>
      <c r="H5303" s="6">
        <v>0.16407789990761348</v>
      </c>
      <c r="I5303" s="2">
        <f>VLOOKUP($E5303,
Products!$A$1:$F$201,MATCH(Orders!I$1,Products!$A$1:$F$1,0),0)</f>
        <v>20226.002416343759</v>
      </c>
      <c r="J5303" s="2">
        <f>VLOOKUP($E5303,
Products!$A$1:$F$201,MATCH(Orders!J$1,Products!$A$1:$F$1,0),0)</f>
        <v>13513.884167631189</v>
      </c>
    </row>
    <row r="5304" spans="1:10">
      <c r="A5304">
        <v>5303</v>
      </c>
      <c r="B5304" s="4">
        <v>45935</v>
      </c>
      <c r="C5304" s="10">
        <f>DATE(YEAR(orders[[#This Row],[order_date]]), MONTH(orders[[#This Row],[order_date]]), 1)</f>
        <v>45931</v>
      </c>
      <c r="D5304" t="s">
        <v>1771</v>
      </c>
      <c r="E5304" t="s">
        <v>570</v>
      </c>
      <c r="F5304" t="str">
        <f>VLOOKUP(orders[[#This Row],[product_id]],Products!A:C,3,0)</f>
        <v>Electronics</v>
      </c>
      <c r="G5304">
        <v>3</v>
      </c>
      <c r="H5304" s="6">
        <v>0.16002727912030884</v>
      </c>
      <c r="I5304" s="2">
        <f>VLOOKUP($E5304,
Products!$A$1:$F$201,MATCH(Orders!I$1,Products!$A$1:$F$1,0),0)</f>
        <v>10978.62820425244</v>
      </c>
      <c r="J5304" s="2">
        <f>VLOOKUP($E5304,
Products!$A$1:$F$201,MATCH(Orders!J$1,Products!$A$1:$F$1,0),0)</f>
        <v>7174.697588469895</v>
      </c>
    </row>
    <row r="5305" spans="1:10">
      <c r="A5305">
        <v>5304</v>
      </c>
      <c r="B5305" s="4">
        <v>44960</v>
      </c>
      <c r="C5305" s="10">
        <f>DATE(YEAR(orders[[#This Row],[order_date]]), MONTH(orders[[#This Row],[order_date]]), 1)</f>
        <v>44958</v>
      </c>
      <c r="D5305" t="s">
        <v>1350</v>
      </c>
      <c r="E5305" t="s">
        <v>561</v>
      </c>
      <c r="F5305" t="str">
        <f>VLOOKUP(orders[[#This Row],[product_id]],Products!A:C,3,0)</f>
        <v>Appliances</v>
      </c>
      <c r="G5305">
        <v>2</v>
      </c>
      <c r="H5305" s="6">
        <v>5.1614607096545008E-2</v>
      </c>
      <c r="I5305" s="2">
        <f>VLOOKUP($E5305,
Products!$A$1:$F$201,MATCH(Orders!I$1,Products!$A$1:$F$1,0),0)</f>
        <v>23155.073093252329</v>
      </c>
      <c r="J5305" s="2">
        <f>VLOOKUP($E5305,
Products!$A$1:$F$201,MATCH(Orders!J$1,Products!$A$1:$F$1,0),0)</f>
        <v>17849.867849807979</v>
      </c>
    </row>
    <row r="5306" spans="1:10">
      <c r="A5306">
        <v>5305</v>
      </c>
      <c r="B5306" s="4">
        <v>45678</v>
      </c>
      <c r="C5306" s="10">
        <f>DATE(YEAR(orders[[#This Row],[order_date]]), MONTH(orders[[#This Row],[order_date]]), 1)</f>
        <v>45658</v>
      </c>
      <c r="D5306" t="s">
        <v>2558</v>
      </c>
      <c r="E5306" t="s">
        <v>535</v>
      </c>
      <c r="F5306" t="str">
        <f>VLOOKUP(orders[[#This Row],[product_id]],Products!A:C,3,0)</f>
        <v>Appliances</v>
      </c>
      <c r="G5306">
        <v>1</v>
      </c>
      <c r="H5306" s="6">
        <v>0.14113486530167593</v>
      </c>
      <c r="I5306" s="2">
        <f>VLOOKUP($E5306,
Products!$A$1:$F$201,MATCH(Orders!I$1,Products!$A$1:$F$1,0),0)</f>
        <v>25188.460642954858</v>
      </c>
      <c r="J5306" s="2">
        <f>VLOOKUP($E5306,
Products!$A$1:$F$201,MATCH(Orders!J$1,Products!$A$1:$F$1,0),0)</f>
        <v>18873.341689191599</v>
      </c>
    </row>
    <row r="5307" spans="1:10">
      <c r="A5307">
        <v>5306</v>
      </c>
      <c r="B5307" s="4">
        <v>44975</v>
      </c>
      <c r="C5307" s="10">
        <f>DATE(YEAR(orders[[#This Row],[order_date]]), MONTH(orders[[#This Row],[order_date]]), 1)</f>
        <v>44958</v>
      </c>
      <c r="D5307" t="s">
        <v>4333</v>
      </c>
      <c r="E5307" t="s">
        <v>619</v>
      </c>
      <c r="F5307" t="str">
        <f>VLOOKUP(orders[[#This Row],[product_id]],Products!A:C,3,0)</f>
        <v>Appliances</v>
      </c>
      <c r="G5307">
        <v>1</v>
      </c>
      <c r="H5307" s="6">
        <v>5.6134546312072715E-2</v>
      </c>
      <c r="I5307" s="2">
        <f>VLOOKUP($E5307,
Products!$A$1:$F$201,MATCH(Orders!I$1,Products!$A$1:$F$1,0),0)</f>
        <v>6040.8433358455886</v>
      </c>
      <c r="J5307" s="2">
        <f>VLOOKUP($E5307,
Products!$A$1:$F$201,MATCH(Orders!J$1,Products!$A$1:$F$1,0),0)</f>
        <v>4363.6239115177623</v>
      </c>
    </row>
    <row r="5308" spans="1:10">
      <c r="A5308">
        <v>5307</v>
      </c>
      <c r="B5308" s="4">
        <v>45584</v>
      </c>
      <c r="C5308" s="10">
        <f>DATE(YEAR(orders[[#This Row],[order_date]]), MONTH(orders[[#This Row],[order_date]]), 1)</f>
        <v>45566</v>
      </c>
      <c r="D5308" t="s">
        <v>740</v>
      </c>
      <c r="E5308" t="s">
        <v>601</v>
      </c>
      <c r="F5308" t="str">
        <f>VLOOKUP(orders[[#This Row],[product_id]],Products!A:C,3,0)</f>
        <v>Appliances</v>
      </c>
      <c r="G5308">
        <v>1</v>
      </c>
      <c r="H5308" s="6">
        <v>9.4547588606993901E-2</v>
      </c>
      <c r="I5308" s="2">
        <f>VLOOKUP($E5308,
Products!$A$1:$F$201,MATCH(Orders!I$1,Products!$A$1:$F$1,0),0)</f>
        <v>2095.1354013205032</v>
      </c>
      <c r="J5308" s="2">
        <f>VLOOKUP($E5308,
Products!$A$1:$F$201,MATCH(Orders!J$1,Products!$A$1:$F$1,0),0)</f>
        <v>1374.592895200507</v>
      </c>
    </row>
    <row r="5309" spans="1:10">
      <c r="A5309">
        <v>5308</v>
      </c>
      <c r="B5309" s="4">
        <v>45627</v>
      </c>
      <c r="C5309" s="10">
        <f>DATE(YEAR(orders[[#This Row],[order_date]]), MONTH(orders[[#This Row],[order_date]]), 1)</f>
        <v>45627</v>
      </c>
      <c r="D5309" t="s">
        <v>3629</v>
      </c>
      <c r="E5309" t="s">
        <v>626</v>
      </c>
      <c r="F5309" t="str">
        <f>VLOOKUP(orders[[#This Row],[product_id]],Products!A:C,3,0)</f>
        <v>Electronics</v>
      </c>
      <c r="G5309">
        <v>1</v>
      </c>
      <c r="H5309" s="6">
        <v>0.11093975594521245</v>
      </c>
      <c r="I5309" s="2">
        <f>VLOOKUP($E5309,
Products!$A$1:$F$201,MATCH(Orders!I$1,Products!$A$1:$F$1,0),0)</f>
        <v>19602.440815481601</v>
      </c>
      <c r="J5309" s="2">
        <f>VLOOKUP($E5309,
Products!$A$1:$F$201,MATCH(Orders!J$1,Products!$A$1:$F$1,0),0)</f>
        <v>14427.862284038891</v>
      </c>
    </row>
    <row r="5310" spans="1:10">
      <c r="A5310">
        <v>5309</v>
      </c>
      <c r="B5310" s="4">
        <v>46007</v>
      </c>
      <c r="C5310" s="10">
        <f>DATE(YEAR(orders[[#This Row],[order_date]]), MONTH(orders[[#This Row],[order_date]]), 1)</f>
        <v>45992</v>
      </c>
      <c r="D5310" t="s">
        <v>4124</v>
      </c>
      <c r="E5310" t="s">
        <v>692</v>
      </c>
      <c r="F5310" t="str">
        <f>VLOOKUP(orders[[#This Row],[product_id]],Products!A:C,3,0)</f>
        <v>Electronics</v>
      </c>
      <c r="G5310">
        <v>2</v>
      </c>
      <c r="H5310" s="6">
        <v>0.2447340213491572</v>
      </c>
      <c r="I5310" s="2">
        <f>VLOOKUP($E5310,
Products!$A$1:$F$201,MATCH(Orders!I$1,Products!$A$1:$F$1,0),0)</f>
        <v>18150.337151787651</v>
      </c>
      <c r="J5310" s="2">
        <f>VLOOKUP($E5310,
Products!$A$1:$F$201,MATCH(Orders!J$1,Products!$A$1:$F$1,0),0)</f>
        <v>11965.45000430708</v>
      </c>
    </row>
    <row r="5311" spans="1:10">
      <c r="A5311">
        <v>5310</v>
      </c>
      <c r="B5311" s="4">
        <v>45035</v>
      </c>
      <c r="C5311" s="10">
        <f>DATE(YEAR(orders[[#This Row],[order_date]]), MONTH(orders[[#This Row],[order_date]]), 1)</f>
        <v>45017</v>
      </c>
      <c r="D5311" t="s">
        <v>3137</v>
      </c>
      <c r="E5311" t="s">
        <v>563</v>
      </c>
      <c r="F5311" t="str">
        <f>VLOOKUP(orders[[#This Row],[product_id]],Products!A:C,3,0)</f>
        <v>Electronics</v>
      </c>
      <c r="G5311">
        <v>3</v>
      </c>
      <c r="H5311" s="6">
        <v>0.24271306325440206</v>
      </c>
      <c r="I5311" s="2">
        <f>VLOOKUP($E5311,
Products!$A$1:$F$201,MATCH(Orders!I$1,Products!$A$1:$F$1,0),0)</f>
        <v>2267.1489506516559</v>
      </c>
      <c r="J5311" s="2">
        <f>VLOOKUP($E5311,
Products!$A$1:$F$201,MATCH(Orders!J$1,Products!$A$1:$F$1,0),0)</f>
        <v>1538.7671398485211</v>
      </c>
    </row>
    <row r="5312" spans="1:10">
      <c r="A5312">
        <v>5311</v>
      </c>
      <c r="B5312" s="4">
        <v>45911</v>
      </c>
      <c r="C5312" s="10">
        <f>DATE(YEAR(orders[[#This Row],[order_date]]), MONTH(orders[[#This Row],[order_date]]), 1)</f>
        <v>45901</v>
      </c>
      <c r="D5312" t="s">
        <v>4290</v>
      </c>
      <c r="E5312" t="s">
        <v>643</v>
      </c>
      <c r="F5312" t="str">
        <f>VLOOKUP(orders[[#This Row],[product_id]],Products!A:C,3,0)</f>
        <v>Appliances</v>
      </c>
      <c r="G5312">
        <v>1</v>
      </c>
      <c r="H5312" s="6">
        <v>8.7333511438853179E-2</v>
      </c>
      <c r="I5312" s="2">
        <f>VLOOKUP($E5312,
Products!$A$1:$F$201,MATCH(Orders!I$1,Products!$A$1:$F$1,0),0)</f>
        <v>26269.068564891841</v>
      </c>
      <c r="J5312" s="2">
        <f>VLOOKUP($E5312,
Products!$A$1:$F$201,MATCH(Orders!J$1,Products!$A$1:$F$1,0),0)</f>
        <v>18867.564539756699</v>
      </c>
    </row>
    <row r="5313" spans="1:10">
      <c r="A5313">
        <v>5312</v>
      </c>
      <c r="B5313" s="4">
        <v>44950</v>
      </c>
      <c r="C5313" s="10">
        <f>DATE(YEAR(orders[[#This Row],[order_date]]), MONTH(orders[[#This Row],[order_date]]), 1)</f>
        <v>44927</v>
      </c>
      <c r="D5313" t="s">
        <v>4515</v>
      </c>
      <c r="E5313" t="s">
        <v>654</v>
      </c>
      <c r="F5313" t="str">
        <f>VLOOKUP(orders[[#This Row],[product_id]],Products!A:C,3,0)</f>
        <v>Electronics</v>
      </c>
      <c r="G5313">
        <v>2</v>
      </c>
      <c r="H5313" s="6">
        <v>0.21848091094006722</v>
      </c>
      <c r="I5313" s="2">
        <f>VLOOKUP($E5313,
Products!$A$1:$F$201,MATCH(Orders!I$1,Products!$A$1:$F$1,0),0)</f>
        <v>2480.90324078101</v>
      </c>
      <c r="J5313" s="2">
        <f>VLOOKUP($E5313,
Products!$A$1:$F$201,MATCH(Orders!J$1,Products!$A$1:$F$1,0),0)</f>
        <v>1964.543440578911</v>
      </c>
    </row>
    <row r="5314" spans="1:10">
      <c r="A5314">
        <v>5313</v>
      </c>
      <c r="B5314" s="4">
        <v>45147</v>
      </c>
      <c r="C5314" s="10">
        <f>DATE(YEAR(orders[[#This Row],[order_date]]), MONTH(orders[[#This Row],[order_date]]), 1)</f>
        <v>45139</v>
      </c>
      <c r="D5314" t="s">
        <v>1516</v>
      </c>
      <c r="E5314" t="s">
        <v>689</v>
      </c>
      <c r="F5314" t="str">
        <f>VLOOKUP(orders[[#This Row],[product_id]],Products!A:C,3,0)</f>
        <v>Electronics</v>
      </c>
      <c r="G5314">
        <v>1</v>
      </c>
      <c r="H5314" s="6">
        <v>0.230882220647564</v>
      </c>
      <c r="I5314" s="2">
        <f>VLOOKUP($E5314,
Products!$A$1:$F$201,MATCH(Orders!I$1,Products!$A$1:$F$1,0),0)</f>
        <v>22021.70433799336</v>
      </c>
      <c r="J5314" s="2">
        <f>VLOOKUP($E5314,
Products!$A$1:$F$201,MATCH(Orders!J$1,Products!$A$1:$F$1,0),0)</f>
        <v>16990.60087110737</v>
      </c>
    </row>
    <row r="5315" spans="1:10">
      <c r="A5315">
        <v>5314</v>
      </c>
      <c r="B5315" s="4">
        <v>45241</v>
      </c>
      <c r="C5315" s="10">
        <f>DATE(YEAR(orders[[#This Row],[order_date]]), MONTH(orders[[#This Row],[order_date]]), 1)</f>
        <v>45231</v>
      </c>
      <c r="D5315" t="s">
        <v>2017</v>
      </c>
      <c r="E5315" t="s">
        <v>531</v>
      </c>
      <c r="F5315" t="str">
        <f>VLOOKUP(orders[[#This Row],[product_id]],Products!A:C,3,0)</f>
        <v>Electronics</v>
      </c>
      <c r="G5315">
        <v>1</v>
      </c>
      <c r="H5315" s="6">
        <v>0.1697120607867682</v>
      </c>
      <c r="I5315" s="2">
        <f>VLOOKUP($E5315,
Products!$A$1:$F$201,MATCH(Orders!I$1,Products!$A$1:$F$1,0),0)</f>
        <v>29674.378925417219</v>
      </c>
      <c r="J5315" s="2">
        <f>VLOOKUP($E5315,
Products!$A$1:$F$201,MATCH(Orders!J$1,Products!$A$1:$F$1,0),0)</f>
        <v>20795.30337605517</v>
      </c>
    </row>
    <row r="5316" spans="1:10">
      <c r="A5316">
        <v>5315</v>
      </c>
      <c r="B5316" s="4">
        <v>45220</v>
      </c>
      <c r="C5316" s="10">
        <f>DATE(YEAR(orders[[#This Row],[order_date]]), MONTH(orders[[#This Row],[order_date]]), 1)</f>
        <v>45200</v>
      </c>
      <c r="D5316" t="s">
        <v>3501</v>
      </c>
      <c r="E5316" t="s">
        <v>520</v>
      </c>
      <c r="F5316" t="str">
        <f>VLOOKUP(orders[[#This Row],[product_id]],Products!A:C,3,0)</f>
        <v>Electronics</v>
      </c>
      <c r="G5316">
        <v>3</v>
      </c>
      <c r="H5316" s="6">
        <v>0.1335545696261923</v>
      </c>
      <c r="I5316" s="2">
        <f>VLOOKUP($E5316,
Products!$A$1:$F$201,MATCH(Orders!I$1,Products!$A$1:$F$1,0),0)</f>
        <v>19053.584916305819</v>
      </c>
      <c r="J5316" s="2">
        <f>VLOOKUP($E5316,
Products!$A$1:$F$201,MATCH(Orders!J$1,Products!$A$1:$F$1,0),0)</f>
        <v>13248.74841276826</v>
      </c>
    </row>
    <row r="5317" spans="1:10">
      <c r="A5317">
        <v>5316</v>
      </c>
      <c r="B5317" s="4">
        <v>45960</v>
      </c>
      <c r="C5317" s="10">
        <f>DATE(YEAR(orders[[#This Row],[order_date]]), MONTH(orders[[#This Row],[order_date]]), 1)</f>
        <v>45931</v>
      </c>
      <c r="D5317" t="s">
        <v>2600</v>
      </c>
      <c r="E5317" t="s">
        <v>668</v>
      </c>
      <c r="F5317" t="str">
        <f>VLOOKUP(orders[[#This Row],[product_id]],Products!A:C,3,0)</f>
        <v>Electronics</v>
      </c>
      <c r="G5317">
        <v>2</v>
      </c>
      <c r="H5317" s="6">
        <v>0.11947063447275086</v>
      </c>
      <c r="I5317" s="2">
        <f>VLOOKUP($E5317,
Products!$A$1:$F$201,MATCH(Orders!I$1,Products!$A$1:$F$1,0),0)</f>
        <v>23702.058773663419</v>
      </c>
      <c r="J5317" s="2">
        <f>VLOOKUP($E5317,
Products!$A$1:$F$201,MATCH(Orders!J$1,Products!$A$1:$F$1,0),0)</f>
        <v>17657.804767621328</v>
      </c>
    </row>
    <row r="5318" spans="1:10">
      <c r="A5318">
        <v>5317</v>
      </c>
      <c r="B5318" s="4">
        <v>45946</v>
      </c>
      <c r="C5318" s="10">
        <f>DATE(YEAR(orders[[#This Row],[order_date]]), MONTH(orders[[#This Row],[order_date]]), 1)</f>
        <v>45931</v>
      </c>
      <c r="D5318" t="s">
        <v>3712</v>
      </c>
      <c r="E5318" t="s">
        <v>594</v>
      </c>
      <c r="F5318" t="str">
        <f>VLOOKUP(orders[[#This Row],[product_id]],Products!A:C,3,0)</f>
        <v>Electronics</v>
      </c>
      <c r="G5318">
        <v>3</v>
      </c>
      <c r="H5318" s="6">
        <v>0.1211232947292276</v>
      </c>
      <c r="I5318" s="2">
        <f>VLOOKUP($E5318,
Products!$A$1:$F$201,MATCH(Orders!I$1,Products!$A$1:$F$1,0),0)</f>
        <v>19992.108086337241</v>
      </c>
      <c r="J5318" s="2">
        <f>VLOOKUP($E5318,
Products!$A$1:$F$201,MATCH(Orders!J$1,Products!$A$1:$F$1,0),0)</f>
        <v>14456.6967044005</v>
      </c>
    </row>
    <row r="5319" spans="1:10">
      <c r="A5319">
        <v>5318</v>
      </c>
      <c r="B5319" s="4">
        <v>45944</v>
      </c>
      <c r="C5319" s="10">
        <f>DATE(YEAR(orders[[#This Row],[order_date]]), MONTH(orders[[#This Row],[order_date]]), 1)</f>
        <v>45931</v>
      </c>
      <c r="D5319" t="s">
        <v>1762</v>
      </c>
      <c r="E5319" t="s">
        <v>520</v>
      </c>
      <c r="F5319" t="str">
        <f>VLOOKUP(orders[[#This Row],[product_id]],Products!A:C,3,0)</f>
        <v>Electronics</v>
      </c>
      <c r="G5319">
        <v>3</v>
      </c>
      <c r="H5319" s="6">
        <v>0.21953996330389008</v>
      </c>
      <c r="I5319" s="2">
        <f>VLOOKUP($E5319,
Products!$A$1:$F$201,MATCH(Orders!I$1,Products!$A$1:$F$1,0),0)</f>
        <v>19053.584916305819</v>
      </c>
      <c r="J5319" s="2">
        <f>VLOOKUP($E5319,
Products!$A$1:$F$201,MATCH(Orders!J$1,Products!$A$1:$F$1,0),0)</f>
        <v>13248.74841276826</v>
      </c>
    </row>
    <row r="5320" spans="1:10">
      <c r="A5320">
        <v>5319</v>
      </c>
      <c r="B5320" s="4">
        <v>45564</v>
      </c>
      <c r="C5320" s="10">
        <f>DATE(YEAR(orders[[#This Row],[order_date]]), MONTH(orders[[#This Row],[order_date]]), 1)</f>
        <v>45536</v>
      </c>
      <c r="D5320" t="s">
        <v>2848</v>
      </c>
      <c r="E5320" t="s">
        <v>602</v>
      </c>
      <c r="F5320" t="str">
        <f>VLOOKUP(orders[[#This Row],[product_id]],Products!A:C,3,0)</f>
        <v>Appliances</v>
      </c>
      <c r="G5320">
        <v>2</v>
      </c>
      <c r="H5320" s="6">
        <v>5.6513357408712592E-2</v>
      </c>
      <c r="I5320" s="2">
        <f>VLOOKUP($E5320,
Products!$A$1:$F$201,MATCH(Orders!I$1,Products!$A$1:$F$1,0),0)</f>
        <v>22834.95547197924</v>
      </c>
      <c r="J5320" s="2">
        <f>VLOOKUP($E5320,
Products!$A$1:$F$201,MATCH(Orders!J$1,Products!$A$1:$F$1,0),0)</f>
        <v>17972.460052660601</v>
      </c>
    </row>
    <row r="5321" spans="1:10">
      <c r="A5321">
        <v>5320</v>
      </c>
      <c r="B5321" s="4">
        <v>45193</v>
      </c>
      <c r="C5321" s="10">
        <f>DATE(YEAR(orders[[#This Row],[order_date]]), MONTH(orders[[#This Row],[order_date]]), 1)</f>
        <v>45170</v>
      </c>
      <c r="D5321" t="s">
        <v>3773</v>
      </c>
      <c r="E5321" t="s">
        <v>580</v>
      </c>
      <c r="F5321" t="str">
        <f>VLOOKUP(orders[[#This Row],[product_id]],Products!A:C,3,0)</f>
        <v>Electronics</v>
      </c>
      <c r="G5321">
        <v>1</v>
      </c>
      <c r="H5321" s="6">
        <v>0.20402602144354154</v>
      </c>
      <c r="I5321" s="2">
        <f>VLOOKUP($E5321,
Products!$A$1:$F$201,MATCH(Orders!I$1,Products!$A$1:$F$1,0),0)</f>
        <v>29905.106989935579</v>
      </c>
      <c r="J5321" s="2">
        <f>VLOOKUP($E5321,
Products!$A$1:$F$201,MATCH(Orders!J$1,Products!$A$1:$F$1,0),0)</f>
        <v>22230.930488499071</v>
      </c>
    </row>
    <row r="5322" spans="1:10">
      <c r="A5322">
        <v>5321</v>
      </c>
      <c r="B5322" s="4">
        <v>45014</v>
      </c>
      <c r="C5322" s="10">
        <f>DATE(YEAR(orders[[#This Row],[order_date]]), MONTH(orders[[#This Row],[order_date]]), 1)</f>
        <v>44986</v>
      </c>
      <c r="D5322" t="s">
        <v>910</v>
      </c>
      <c r="E5322" t="s">
        <v>593</v>
      </c>
      <c r="F5322" t="str">
        <f>VLOOKUP(orders[[#This Row],[product_id]],Products!A:C,3,0)</f>
        <v>Electronics</v>
      </c>
      <c r="G5322">
        <v>1</v>
      </c>
      <c r="H5322" s="6">
        <v>0.18080536694494861</v>
      </c>
      <c r="I5322" s="2">
        <f>VLOOKUP($E5322,
Products!$A$1:$F$201,MATCH(Orders!I$1,Products!$A$1:$F$1,0),0)</f>
        <v>2667.7858525453248</v>
      </c>
      <c r="J5322" s="2">
        <f>VLOOKUP($E5322,
Products!$A$1:$F$201,MATCH(Orders!J$1,Products!$A$1:$F$1,0),0)</f>
        <v>1797.4955098065359</v>
      </c>
    </row>
    <row r="5323" spans="1:10">
      <c r="A5323">
        <v>5322</v>
      </c>
      <c r="B5323" s="4">
        <v>45381</v>
      </c>
      <c r="C5323" s="10">
        <f>DATE(YEAR(orders[[#This Row],[order_date]]), MONTH(orders[[#This Row],[order_date]]), 1)</f>
        <v>45352</v>
      </c>
      <c r="D5323" t="s">
        <v>4398</v>
      </c>
      <c r="E5323" t="s">
        <v>511</v>
      </c>
      <c r="F5323" t="str">
        <f>VLOOKUP(orders[[#This Row],[product_id]],Products!A:C,3,0)</f>
        <v>Appliances</v>
      </c>
      <c r="G5323">
        <v>1</v>
      </c>
      <c r="H5323" s="6">
        <v>6.17673314807883E-2</v>
      </c>
      <c r="I5323" s="2">
        <f>VLOOKUP($E5323,
Products!$A$1:$F$201,MATCH(Orders!I$1,Products!$A$1:$F$1,0),0)</f>
        <v>6005.1161529516376</v>
      </c>
      <c r="J5323" s="2">
        <f>VLOOKUP($E5323,
Products!$A$1:$F$201,MATCH(Orders!J$1,Products!$A$1:$F$1,0),0)</f>
        <v>4036.1471846213158</v>
      </c>
    </row>
    <row r="5324" spans="1:10">
      <c r="A5324">
        <v>5323</v>
      </c>
      <c r="B5324" s="4">
        <v>45683</v>
      </c>
      <c r="C5324" s="10">
        <f>DATE(YEAR(orders[[#This Row],[order_date]]), MONTH(orders[[#This Row],[order_date]]), 1)</f>
        <v>45658</v>
      </c>
      <c r="D5324" t="s">
        <v>3587</v>
      </c>
      <c r="E5324" t="s">
        <v>661</v>
      </c>
      <c r="F5324" t="str">
        <f>VLOOKUP(orders[[#This Row],[product_id]],Products!A:C,3,0)</f>
        <v>Electronics</v>
      </c>
      <c r="G5324">
        <v>1</v>
      </c>
      <c r="H5324" s="6">
        <v>0.11857225107018293</v>
      </c>
      <c r="I5324" s="2">
        <f>VLOOKUP($E5324,
Products!$A$1:$F$201,MATCH(Orders!I$1,Products!$A$1:$F$1,0),0)</f>
        <v>18760.038541255031</v>
      </c>
      <c r="J5324" s="2">
        <f>VLOOKUP($E5324,
Products!$A$1:$F$201,MATCH(Orders!J$1,Products!$A$1:$F$1,0),0)</f>
        <v>13545.127547708629</v>
      </c>
    </row>
    <row r="5325" spans="1:10">
      <c r="A5325">
        <v>5324</v>
      </c>
      <c r="B5325" s="4">
        <v>45357</v>
      </c>
      <c r="C5325" s="10">
        <f>DATE(YEAR(orders[[#This Row],[order_date]]), MONTH(orders[[#This Row],[order_date]]), 1)</f>
        <v>45352</v>
      </c>
      <c r="D5325" t="s">
        <v>2783</v>
      </c>
      <c r="E5325" t="s">
        <v>568</v>
      </c>
      <c r="F5325" t="str">
        <f>VLOOKUP(orders[[#This Row],[product_id]],Products!A:C,3,0)</f>
        <v>Electronics</v>
      </c>
      <c r="G5325">
        <v>1</v>
      </c>
      <c r="H5325" s="6">
        <v>0.15001757705508792</v>
      </c>
      <c r="I5325" s="2">
        <f>VLOOKUP($E5325,
Products!$A$1:$F$201,MATCH(Orders!I$1,Products!$A$1:$F$1,0),0)</f>
        <v>21702.72353355262</v>
      </c>
      <c r="J5325" s="2">
        <f>VLOOKUP($E5325,
Products!$A$1:$F$201,MATCH(Orders!J$1,Products!$A$1:$F$1,0),0)</f>
        <v>17244.710704747551</v>
      </c>
    </row>
    <row r="5326" spans="1:10">
      <c r="A5326">
        <v>5325</v>
      </c>
      <c r="B5326" s="4">
        <v>45837</v>
      </c>
      <c r="C5326" s="10">
        <f>DATE(YEAR(orders[[#This Row],[order_date]]), MONTH(orders[[#This Row],[order_date]]), 1)</f>
        <v>45809</v>
      </c>
      <c r="D5326" t="s">
        <v>3019</v>
      </c>
      <c r="E5326" t="s">
        <v>534</v>
      </c>
      <c r="F5326" t="str">
        <f>VLOOKUP(orders[[#This Row],[product_id]],Products!A:C,3,0)</f>
        <v>Appliances</v>
      </c>
      <c r="G5326">
        <v>3</v>
      </c>
      <c r="H5326" s="6">
        <v>0.10301054359881053</v>
      </c>
      <c r="I5326" s="2">
        <f>VLOOKUP($E5326,
Products!$A$1:$F$201,MATCH(Orders!I$1,Products!$A$1:$F$1,0),0)</f>
        <v>24743.162958088669</v>
      </c>
      <c r="J5326" s="2">
        <f>VLOOKUP($E5326,
Products!$A$1:$F$201,MATCH(Orders!J$1,Products!$A$1:$F$1,0),0)</f>
        <v>19307.588986555591</v>
      </c>
    </row>
    <row r="5327" spans="1:10">
      <c r="A5327">
        <v>5326</v>
      </c>
      <c r="B5327" s="4">
        <v>45168</v>
      </c>
      <c r="C5327" s="10">
        <f>DATE(YEAR(orders[[#This Row],[order_date]]), MONTH(orders[[#This Row],[order_date]]), 1)</f>
        <v>45139</v>
      </c>
      <c r="D5327" t="s">
        <v>2776</v>
      </c>
      <c r="E5327" t="s">
        <v>553</v>
      </c>
      <c r="F5327" t="str">
        <f>VLOOKUP(orders[[#This Row],[product_id]],Products!A:C,3,0)</f>
        <v>Electronics</v>
      </c>
      <c r="G5327">
        <v>1</v>
      </c>
      <c r="H5327" s="6">
        <v>0.22170963869221377</v>
      </c>
      <c r="I5327" s="2">
        <f>VLOOKUP($E5327,
Products!$A$1:$F$201,MATCH(Orders!I$1,Products!$A$1:$F$1,0),0)</f>
        <v>19089.562478947992</v>
      </c>
      <c r="J5327" s="2">
        <f>VLOOKUP($E5327,
Products!$A$1:$F$201,MATCH(Orders!J$1,Products!$A$1:$F$1,0),0)</f>
        <v>12552.840439332171</v>
      </c>
    </row>
    <row r="5328" spans="1:10">
      <c r="A5328">
        <v>5327</v>
      </c>
      <c r="B5328" s="4">
        <v>45628</v>
      </c>
      <c r="C5328" s="10">
        <f>DATE(YEAR(orders[[#This Row],[order_date]]), MONTH(orders[[#This Row],[order_date]]), 1)</f>
        <v>45627</v>
      </c>
      <c r="D5328" t="s">
        <v>3362</v>
      </c>
      <c r="E5328" t="s">
        <v>696</v>
      </c>
      <c r="F5328" t="str">
        <f>VLOOKUP(orders[[#This Row],[product_id]],Products!A:C,3,0)</f>
        <v>Electronics</v>
      </c>
      <c r="G5328">
        <v>2</v>
      </c>
      <c r="H5328" s="6">
        <v>0.10425518710531083</v>
      </c>
      <c r="I5328" s="2">
        <f>VLOOKUP($E5328,
Products!$A$1:$F$201,MATCH(Orders!I$1,Products!$A$1:$F$1,0),0)</f>
        <v>2723.6534496184809</v>
      </c>
      <c r="J5328" s="2">
        <f>VLOOKUP($E5328,
Products!$A$1:$F$201,MATCH(Orders!J$1,Products!$A$1:$F$1,0),0)</f>
        <v>1872.4715951823</v>
      </c>
    </row>
    <row r="5329" spans="1:10">
      <c r="A5329">
        <v>5328</v>
      </c>
      <c r="B5329" s="4">
        <v>45828</v>
      </c>
      <c r="C5329" s="10">
        <f>DATE(YEAR(orders[[#This Row],[order_date]]), MONTH(orders[[#This Row],[order_date]]), 1)</f>
        <v>45809</v>
      </c>
      <c r="D5329" t="s">
        <v>744</v>
      </c>
      <c r="E5329" t="s">
        <v>691</v>
      </c>
      <c r="F5329" t="str">
        <f>VLOOKUP(orders[[#This Row],[product_id]],Products!A:C,3,0)</f>
        <v>Appliances</v>
      </c>
      <c r="G5329">
        <v>3</v>
      </c>
      <c r="H5329" s="6">
        <v>0.12001755473243816</v>
      </c>
      <c r="I5329" s="2">
        <f>VLOOKUP($E5329,
Products!$A$1:$F$201,MATCH(Orders!I$1,Products!$A$1:$F$1,0),0)</f>
        <v>2337.6024778940591</v>
      </c>
      <c r="J5329" s="2">
        <f>VLOOKUP($E5329,
Products!$A$1:$F$201,MATCH(Orders!J$1,Products!$A$1:$F$1,0),0)</f>
        <v>1616.9957885138581</v>
      </c>
    </row>
    <row r="5330" spans="1:10">
      <c r="A5330">
        <v>5329</v>
      </c>
      <c r="B5330" s="4">
        <v>45667</v>
      </c>
      <c r="C5330" s="10">
        <f>DATE(YEAR(orders[[#This Row],[order_date]]), MONTH(orders[[#This Row],[order_date]]), 1)</f>
        <v>45658</v>
      </c>
      <c r="D5330" t="s">
        <v>878</v>
      </c>
      <c r="E5330" t="s">
        <v>654</v>
      </c>
      <c r="F5330" t="str">
        <f>VLOOKUP(orders[[#This Row],[product_id]],Products!A:C,3,0)</f>
        <v>Electronics</v>
      </c>
      <c r="G5330">
        <v>1</v>
      </c>
      <c r="H5330" s="6">
        <v>0.21338599236677339</v>
      </c>
      <c r="I5330" s="2">
        <f>VLOOKUP($E5330,
Products!$A$1:$F$201,MATCH(Orders!I$1,Products!$A$1:$F$1,0),0)</f>
        <v>2480.90324078101</v>
      </c>
      <c r="J5330" s="2">
        <f>VLOOKUP($E5330,
Products!$A$1:$F$201,MATCH(Orders!J$1,Products!$A$1:$F$1,0),0)</f>
        <v>1964.543440578911</v>
      </c>
    </row>
    <row r="5331" spans="1:10">
      <c r="A5331">
        <v>5330</v>
      </c>
      <c r="B5331" s="4">
        <v>44992</v>
      </c>
      <c r="C5331" s="10">
        <f>DATE(YEAR(orders[[#This Row],[order_date]]), MONTH(orders[[#This Row],[order_date]]), 1)</f>
        <v>44986</v>
      </c>
      <c r="D5331" t="s">
        <v>1465</v>
      </c>
      <c r="E5331" t="s">
        <v>527</v>
      </c>
      <c r="F5331" t="str">
        <f>VLOOKUP(orders[[#This Row],[product_id]],Products!A:C,3,0)</f>
        <v>Appliances</v>
      </c>
      <c r="G5331">
        <v>1</v>
      </c>
      <c r="H5331" s="6">
        <v>0.12704915612080306</v>
      </c>
      <c r="I5331" s="2">
        <f>VLOOKUP($E5331,
Products!$A$1:$F$201,MATCH(Orders!I$1,Products!$A$1:$F$1,0),0)</f>
        <v>25833.54427698228</v>
      </c>
      <c r="J5331" s="2">
        <f>VLOOKUP($E5331,
Products!$A$1:$F$201,MATCH(Orders!J$1,Products!$A$1:$F$1,0),0)</f>
        <v>16827.881451334611</v>
      </c>
    </row>
    <row r="5332" spans="1:10">
      <c r="A5332">
        <v>5331</v>
      </c>
      <c r="B5332" s="4">
        <v>45898</v>
      </c>
      <c r="C5332" s="10">
        <f>DATE(YEAR(orders[[#This Row],[order_date]]), MONTH(orders[[#This Row],[order_date]]), 1)</f>
        <v>45870</v>
      </c>
      <c r="D5332" t="s">
        <v>2620</v>
      </c>
      <c r="E5332" t="s">
        <v>532</v>
      </c>
      <c r="F5332" t="str">
        <f>VLOOKUP(orders[[#This Row],[product_id]],Products!A:C,3,0)</f>
        <v>Electronics</v>
      </c>
      <c r="G5332">
        <v>1</v>
      </c>
      <c r="H5332" s="6">
        <v>0.19653985894256165</v>
      </c>
      <c r="I5332" s="2">
        <f>VLOOKUP($E5332,
Products!$A$1:$F$201,MATCH(Orders!I$1,Products!$A$1:$F$1,0),0)</f>
        <v>2668.0593077725212</v>
      </c>
      <c r="J5332" s="2">
        <f>VLOOKUP($E5332,
Products!$A$1:$F$201,MATCH(Orders!J$1,Products!$A$1:$F$1,0),0)</f>
        <v>1923.7114222321791</v>
      </c>
    </row>
    <row r="5333" spans="1:10">
      <c r="A5333">
        <v>5332</v>
      </c>
      <c r="B5333" s="4">
        <v>45304</v>
      </c>
      <c r="C5333" s="10">
        <f>DATE(YEAR(orders[[#This Row],[order_date]]), MONTH(orders[[#This Row],[order_date]]), 1)</f>
        <v>45292</v>
      </c>
      <c r="D5333" t="s">
        <v>4190</v>
      </c>
      <c r="E5333" t="s">
        <v>590</v>
      </c>
      <c r="F5333" t="str">
        <f>VLOOKUP(orders[[#This Row],[product_id]],Products!A:C,3,0)</f>
        <v>Appliances</v>
      </c>
      <c r="G5333">
        <v>2</v>
      </c>
      <c r="H5333" s="6">
        <v>0.11884032180307484</v>
      </c>
      <c r="I5333" s="2">
        <f>VLOOKUP($E5333,
Products!$A$1:$F$201,MATCH(Orders!I$1,Products!$A$1:$F$1,0),0)</f>
        <v>2035.9251500591261</v>
      </c>
      <c r="J5333" s="2">
        <f>VLOOKUP($E5333,
Products!$A$1:$F$201,MATCH(Orders!J$1,Products!$A$1:$F$1,0),0)</f>
        <v>1473.8412378673991</v>
      </c>
    </row>
    <row r="5334" spans="1:10">
      <c r="A5334">
        <v>5333</v>
      </c>
      <c r="B5334" s="4">
        <v>45314</v>
      </c>
      <c r="C5334" s="10">
        <f>DATE(YEAR(orders[[#This Row],[order_date]]), MONTH(orders[[#This Row],[order_date]]), 1)</f>
        <v>45292</v>
      </c>
      <c r="D5334" t="s">
        <v>1119</v>
      </c>
      <c r="E5334" t="s">
        <v>584</v>
      </c>
      <c r="F5334" t="str">
        <f>VLOOKUP(orders[[#This Row],[product_id]],Products!A:C,3,0)</f>
        <v>Electronics</v>
      </c>
      <c r="G5334">
        <v>1</v>
      </c>
      <c r="H5334" s="6">
        <v>0.19780990033258758</v>
      </c>
      <c r="I5334" s="2">
        <f>VLOOKUP($E5334,
Products!$A$1:$F$201,MATCH(Orders!I$1,Products!$A$1:$F$1,0),0)</f>
        <v>22521.77465591731</v>
      </c>
      <c r="J5334" s="2">
        <f>VLOOKUP($E5334,
Products!$A$1:$F$201,MATCH(Orders!J$1,Products!$A$1:$F$1,0),0)</f>
        <v>15596.91628423841</v>
      </c>
    </row>
    <row r="5335" spans="1:10">
      <c r="A5335">
        <v>5334</v>
      </c>
      <c r="B5335" s="4">
        <v>45707</v>
      </c>
      <c r="C5335" s="10">
        <f>DATE(YEAR(orders[[#This Row],[order_date]]), MONTH(orders[[#This Row],[order_date]]), 1)</f>
        <v>45689</v>
      </c>
      <c r="D5335" t="s">
        <v>4451</v>
      </c>
      <c r="E5335" t="s">
        <v>690</v>
      </c>
      <c r="F5335" t="str">
        <f>VLOOKUP(orders[[#This Row],[product_id]],Products!A:C,3,0)</f>
        <v>Electronics</v>
      </c>
      <c r="G5335">
        <v>2</v>
      </c>
      <c r="H5335" s="6">
        <v>0.10805506650798107</v>
      </c>
      <c r="I5335" s="2">
        <f>VLOOKUP($E5335,
Products!$A$1:$F$201,MATCH(Orders!I$1,Products!$A$1:$F$1,0),0)</f>
        <v>2338.2059552139431</v>
      </c>
      <c r="J5335" s="2">
        <f>VLOOKUP($E5335,
Products!$A$1:$F$201,MATCH(Orders!J$1,Products!$A$1:$F$1,0),0)</f>
        <v>1708.028418793489</v>
      </c>
    </row>
    <row r="5336" spans="1:10">
      <c r="A5336">
        <v>5335</v>
      </c>
      <c r="B5336" s="4">
        <v>45135</v>
      </c>
      <c r="C5336" s="10">
        <f>DATE(YEAR(orders[[#This Row],[order_date]]), MONTH(orders[[#This Row],[order_date]]), 1)</f>
        <v>45108</v>
      </c>
      <c r="D5336" t="s">
        <v>1397</v>
      </c>
      <c r="E5336" t="s">
        <v>643</v>
      </c>
      <c r="F5336" t="str">
        <f>VLOOKUP(orders[[#This Row],[product_id]],Products!A:C,3,0)</f>
        <v>Appliances</v>
      </c>
      <c r="G5336">
        <v>1</v>
      </c>
      <c r="H5336" s="6">
        <v>7.8535331197743002E-2</v>
      </c>
      <c r="I5336" s="2">
        <f>VLOOKUP($E5336,
Products!$A$1:$F$201,MATCH(Orders!I$1,Products!$A$1:$F$1,0),0)</f>
        <v>26269.068564891841</v>
      </c>
      <c r="J5336" s="2">
        <f>VLOOKUP($E5336,
Products!$A$1:$F$201,MATCH(Orders!J$1,Products!$A$1:$F$1,0),0)</f>
        <v>18867.564539756699</v>
      </c>
    </row>
    <row r="5337" spans="1:10">
      <c r="A5337">
        <v>5336</v>
      </c>
      <c r="B5337" s="4">
        <v>44942</v>
      </c>
      <c r="C5337" s="10">
        <f>DATE(YEAR(orders[[#This Row],[order_date]]), MONTH(orders[[#This Row],[order_date]]), 1)</f>
        <v>44927</v>
      </c>
      <c r="D5337" t="s">
        <v>3368</v>
      </c>
      <c r="E5337" t="s">
        <v>527</v>
      </c>
      <c r="F5337" t="str">
        <f>VLOOKUP(orders[[#This Row],[product_id]],Products!A:C,3,0)</f>
        <v>Appliances</v>
      </c>
      <c r="G5337">
        <v>1</v>
      </c>
      <c r="H5337" s="6">
        <v>6.759428676443234E-2</v>
      </c>
      <c r="I5337" s="2">
        <f>VLOOKUP($E5337,
Products!$A$1:$F$201,MATCH(Orders!I$1,Products!$A$1:$F$1,0),0)</f>
        <v>25833.54427698228</v>
      </c>
      <c r="J5337" s="2">
        <f>VLOOKUP($E5337,
Products!$A$1:$F$201,MATCH(Orders!J$1,Products!$A$1:$F$1,0),0)</f>
        <v>16827.881451334611</v>
      </c>
    </row>
    <row r="5338" spans="1:10">
      <c r="A5338">
        <v>5337</v>
      </c>
      <c r="B5338" s="4">
        <v>45912</v>
      </c>
      <c r="C5338" s="10">
        <f>DATE(YEAR(orders[[#This Row],[order_date]]), MONTH(orders[[#This Row],[order_date]]), 1)</f>
        <v>45901</v>
      </c>
      <c r="D5338" t="s">
        <v>2962</v>
      </c>
      <c r="E5338" t="s">
        <v>677</v>
      </c>
      <c r="F5338" t="str">
        <f>VLOOKUP(orders[[#This Row],[product_id]],Products!A:C,3,0)</f>
        <v>Electronics</v>
      </c>
      <c r="G5338">
        <v>1</v>
      </c>
      <c r="H5338" s="6">
        <v>0.10120503643330894</v>
      </c>
      <c r="I5338" s="2">
        <f>VLOOKUP($E5338,
Products!$A$1:$F$201,MATCH(Orders!I$1,Products!$A$1:$F$1,0),0)</f>
        <v>11360.699432756561</v>
      </c>
      <c r="J5338" s="2">
        <f>VLOOKUP($E5338,
Products!$A$1:$F$201,MATCH(Orders!J$1,Products!$A$1:$F$1,0),0)</f>
        <v>8118.8949869342459</v>
      </c>
    </row>
    <row r="5339" spans="1:10">
      <c r="A5339">
        <v>5338</v>
      </c>
      <c r="B5339" s="4">
        <v>45293</v>
      </c>
      <c r="C5339" s="10">
        <f>DATE(YEAR(orders[[#This Row],[order_date]]), MONTH(orders[[#This Row],[order_date]]), 1)</f>
        <v>45292</v>
      </c>
      <c r="D5339" t="s">
        <v>727</v>
      </c>
      <c r="E5339" t="s">
        <v>589</v>
      </c>
      <c r="F5339" t="str">
        <f>VLOOKUP(orders[[#This Row],[product_id]],Products!A:C,3,0)</f>
        <v>Appliances</v>
      </c>
      <c r="G5339">
        <v>2</v>
      </c>
      <c r="H5339" s="6">
        <v>0.10768996978974009</v>
      </c>
      <c r="I5339" s="2">
        <f>VLOOKUP($E5339,
Products!$A$1:$F$201,MATCH(Orders!I$1,Products!$A$1:$F$1,0),0)</f>
        <v>6227.1351854710047</v>
      </c>
      <c r="J5339" s="2">
        <f>VLOOKUP($E5339,
Products!$A$1:$F$201,MATCH(Orders!J$1,Products!$A$1:$F$1,0),0)</f>
        <v>4146.7707671772396</v>
      </c>
    </row>
    <row r="5340" spans="1:10">
      <c r="A5340">
        <v>5339</v>
      </c>
      <c r="B5340" s="4">
        <v>45706</v>
      </c>
      <c r="C5340" s="10">
        <f>DATE(YEAR(orders[[#This Row],[order_date]]), MONTH(orders[[#This Row],[order_date]]), 1)</f>
        <v>45689</v>
      </c>
      <c r="D5340" t="s">
        <v>2758</v>
      </c>
      <c r="E5340" t="s">
        <v>588</v>
      </c>
      <c r="F5340" t="str">
        <f>VLOOKUP(orders[[#This Row],[product_id]],Products!A:C,3,0)</f>
        <v>Electronics</v>
      </c>
      <c r="G5340">
        <v>2</v>
      </c>
      <c r="H5340" s="6">
        <v>0.24902439268723731</v>
      </c>
      <c r="I5340" s="2">
        <f>VLOOKUP($E5340,
Products!$A$1:$F$201,MATCH(Orders!I$1,Products!$A$1:$F$1,0),0)</f>
        <v>32539.342481911372</v>
      </c>
      <c r="J5340" s="2">
        <f>VLOOKUP($E5340,
Products!$A$1:$F$201,MATCH(Orders!J$1,Products!$A$1:$F$1,0),0)</f>
        <v>21531.252982830021</v>
      </c>
    </row>
    <row r="5341" spans="1:10">
      <c r="A5341">
        <v>5340</v>
      </c>
      <c r="B5341" s="4">
        <v>45366</v>
      </c>
      <c r="C5341" s="10">
        <f>DATE(YEAR(orders[[#This Row],[order_date]]), MONTH(orders[[#This Row],[order_date]]), 1)</f>
        <v>45352</v>
      </c>
      <c r="D5341" t="s">
        <v>3404</v>
      </c>
      <c r="E5341" t="s">
        <v>661</v>
      </c>
      <c r="F5341" t="str">
        <f>VLOOKUP(orders[[#This Row],[product_id]],Products!A:C,3,0)</f>
        <v>Electronics</v>
      </c>
      <c r="G5341">
        <v>2</v>
      </c>
      <c r="H5341" s="6">
        <v>0.11087983617014693</v>
      </c>
      <c r="I5341" s="2">
        <f>VLOOKUP($E5341,
Products!$A$1:$F$201,MATCH(Orders!I$1,Products!$A$1:$F$1,0),0)</f>
        <v>18760.038541255031</v>
      </c>
      <c r="J5341" s="2">
        <f>VLOOKUP($E5341,
Products!$A$1:$F$201,MATCH(Orders!J$1,Products!$A$1:$F$1,0),0)</f>
        <v>13545.127547708629</v>
      </c>
    </row>
    <row r="5342" spans="1:10">
      <c r="A5342">
        <v>5341</v>
      </c>
      <c r="B5342" s="4">
        <v>45616</v>
      </c>
      <c r="C5342" s="10">
        <f>DATE(YEAR(orders[[#This Row],[order_date]]), MONTH(orders[[#This Row],[order_date]]), 1)</f>
        <v>45597</v>
      </c>
      <c r="D5342" t="s">
        <v>919</v>
      </c>
      <c r="E5342" t="s">
        <v>555</v>
      </c>
      <c r="F5342" t="str">
        <f>VLOOKUP(orders[[#This Row],[product_id]],Products!A:C,3,0)</f>
        <v>Electronics</v>
      </c>
      <c r="G5342">
        <v>1</v>
      </c>
      <c r="H5342" s="6">
        <v>0.23117492272952073</v>
      </c>
      <c r="I5342" s="2">
        <f>VLOOKUP($E5342,
Products!$A$1:$F$201,MATCH(Orders!I$1,Products!$A$1:$F$1,0),0)</f>
        <v>32397.674936233889</v>
      </c>
      <c r="J5342" s="2">
        <f>VLOOKUP($E5342,
Products!$A$1:$F$201,MATCH(Orders!J$1,Products!$A$1:$F$1,0),0)</f>
        <v>24559.251285382288</v>
      </c>
    </row>
    <row r="5343" spans="1:10">
      <c r="A5343">
        <v>5342</v>
      </c>
      <c r="B5343" s="4">
        <v>45986</v>
      </c>
      <c r="C5343" s="10">
        <f>DATE(YEAR(orders[[#This Row],[order_date]]), MONTH(orders[[#This Row],[order_date]]), 1)</f>
        <v>45962</v>
      </c>
      <c r="D5343" t="s">
        <v>2401</v>
      </c>
      <c r="E5343" t="s">
        <v>684</v>
      </c>
      <c r="F5343" t="str">
        <f>VLOOKUP(orders[[#This Row],[product_id]],Products!A:C,3,0)</f>
        <v>Appliances</v>
      </c>
      <c r="G5343">
        <v>1</v>
      </c>
      <c r="H5343" s="6">
        <v>0.11518435032525887</v>
      </c>
      <c r="I5343" s="2">
        <f>VLOOKUP($E5343,
Products!$A$1:$F$201,MATCH(Orders!I$1,Products!$A$1:$F$1,0),0)</f>
        <v>2147.166688023286</v>
      </c>
      <c r="J5343" s="2">
        <f>VLOOKUP($E5343,
Products!$A$1:$F$201,MATCH(Orders!J$1,Products!$A$1:$F$1,0),0)</f>
        <v>1709.9619584723389</v>
      </c>
    </row>
    <row r="5344" spans="1:10">
      <c r="A5344">
        <v>5343</v>
      </c>
      <c r="B5344" s="4">
        <v>45773</v>
      </c>
      <c r="C5344" s="10">
        <f>DATE(YEAR(orders[[#This Row],[order_date]]), MONTH(orders[[#This Row],[order_date]]), 1)</f>
        <v>45748</v>
      </c>
      <c r="D5344" t="s">
        <v>1625</v>
      </c>
      <c r="E5344" t="s">
        <v>634</v>
      </c>
      <c r="F5344" t="str">
        <f>VLOOKUP(orders[[#This Row],[product_id]],Products!A:C,3,0)</f>
        <v>Appliances</v>
      </c>
      <c r="G5344">
        <v>3</v>
      </c>
      <c r="H5344" s="6">
        <v>6.7088686227765426E-2</v>
      </c>
      <c r="I5344" s="2">
        <f>VLOOKUP($E5344,
Products!$A$1:$F$201,MATCH(Orders!I$1,Products!$A$1:$F$1,0),0)</f>
        <v>25631.29637331214</v>
      </c>
      <c r="J5344" s="2">
        <f>VLOOKUP($E5344,
Products!$A$1:$F$201,MATCH(Orders!J$1,Products!$A$1:$F$1,0),0)</f>
        <v>17692.643397044121</v>
      </c>
    </row>
    <row r="5345" spans="1:10">
      <c r="A5345">
        <v>5344</v>
      </c>
      <c r="B5345" s="4">
        <v>45348</v>
      </c>
      <c r="C5345" s="10">
        <f>DATE(YEAR(orders[[#This Row],[order_date]]), MONTH(orders[[#This Row],[order_date]]), 1)</f>
        <v>45323</v>
      </c>
      <c r="D5345" t="s">
        <v>1612</v>
      </c>
      <c r="E5345" t="s">
        <v>667</v>
      </c>
      <c r="F5345" t="str">
        <f>VLOOKUP(orders[[#This Row],[product_id]],Products!A:C,3,0)</f>
        <v>Electronics</v>
      </c>
      <c r="G5345">
        <v>1</v>
      </c>
      <c r="H5345" s="6">
        <v>0.21684465978429762</v>
      </c>
      <c r="I5345" s="2">
        <f>VLOOKUP($E5345,
Products!$A$1:$F$201,MATCH(Orders!I$1,Products!$A$1:$F$1,0),0)</f>
        <v>2491.507056421975</v>
      </c>
      <c r="J5345" s="2">
        <f>VLOOKUP($E5345,
Products!$A$1:$F$201,MATCH(Orders!J$1,Products!$A$1:$F$1,0),0)</f>
        <v>1871.4408177277719</v>
      </c>
    </row>
    <row r="5346" spans="1:10">
      <c r="A5346">
        <v>5345</v>
      </c>
      <c r="B5346" s="4">
        <v>45534</v>
      </c>
      <c r="C5346" s="10">
        <f>DATE(YEAR(orders[[#This Row],[order_date]]), MONTH(orders[[#This Row],[order_date]]), 1)</f>
        <v>45505</v>
      </c>
      <c r="D5346" t="s">
        <v>3916</v>
      </c>
      <c r="E5346" t="s">
        <v>668</v>
      </c>
      <c r="F5346" t="str">
        <f>VLOOKUP(orders[[#This Row],[product_id]],Products!A:C,3,0)</f>
        <v>Electronics</v>
      </c>
      <c r="G5346">
        <v>2</v>
      </c>
      <c r="H5346" s="6">
        <v>0.22700179977523519</v>
      </c>
      <c r="I5346" s="2">
        <f>VLOOKUP($E5346,
Products!$A$1:$F$201,MATCH(Orders!I$1,Products!$A$1:$F$1,0),0)</f>
        <v>23702.058773663419</v>
      </c>
      <c r="J5346" s="2">
        <f>VLOOKUP($E5346,
Products!$A$1:$F$201,MATCH(Orders!J$1,Products!$A$1:$F$1,0),0)</f>
        <v>17657.804767621328</v>
      </c>
    </row>
    <row r="5347" spans="1:10">
      <c r="A5347">
        <v>5346</v>
      </c>
      <c r="B5347" s="4">
        <v>44946</v>
      </c>
      <c r="C5347" s="10">
        <f>DATE(YEAR(orders[[#This Row],[order_date]]), MONTH(orders[[#This Row],[order_date]]), 1)</f>
        <v>44927</v>
      </c>
      <c r="D5347" t="s">
        <v>4434</v>
      </c>
      <c r="E5347" t="s">
        <v>566</v>
      </c>
      <c r="F5347" t="str">
        <f>VLOOKUP(orders[[#This Row],[product_id]],Products!A:C,3,0)</f>
        <v>Electronics</v>
      </c>
      <c r="G5347">
        <v>1</v>
      </c>
      <c r="H5347" s="6">
        <v>0.21882759848481756</v>
      </c>
      <c r="I5347" s="2">
        <f>VLOOKUP($E5347,
Products!$A$1:$F$201,MATCH(Orders!I$1,Products!$A$1:$F$1,0),0)</f>
        <v>16858.5225334635</v>
      </c>
      <c r="J5347" s="2">
        <f>VLOOKUP($E5347,
Products!$A$1:$F$201,MATCH(Orders!J$1,Products!$A$1:$F$1,0),0)</f>
        <v>11855.743620634101</v>
      </c>
    </row>
    <row r="5348" spans="1:10">
      <c r="A5348">
        <v>5347</v>
      </c>
      <c r="B5348" s="4">
        <v>45602</v>
      </c>
      <c r="C5348" s="10">
        <f>DATE(YEAR(orders[[#This Row],[order_date]]), MONTH(orders[[#This Row],[order_date]]), 1)</f>
        <v>45597</v>
      </c>
      <c r="D5348" t="s">
        <v>3425</v>
      </c>
      <c r="E5348" t="s">
        <v>535</v>
      </c>
      <c r="F5348" t="str">
        <f>VLOOKUP(orders[[#This Row],[product_id]],Products!A:C,3,0)</f>
        <v>Appliances</v>
      </c>
      <c r="G5348">
        <v>3</v>
      </c>
      <c r="H5348" s="6">
        <v>0.10676542345269695</v>
      </c>
      <c r="I5348" s="2">
        <f>VLOOKUP($E5348,
Products!$A$1:$F$201,MATCH(Orders!I$1,Products!$A$1:$F$1,0),0)</f>
        <v>25188.460642954858</v>
      </c>
      <c r="J5348" s="2">
        <f>VLOOKUP($E5348,
Products!$A$1:$F$201,MATCH(Orders!J$1,Products!$A$1:$F$1,0),0)</f>
        <v>18873.341689191599</v>
      </c>
    </row>
    <row r="5349" spans="1:10">
      <c r="A5349">
        <v>5348</v>
      </c>
      <c r="B5349" s="4">
        <v>45308</v>
      </c>
      <c r="C5349" s="10">
        <f>DATE(YEAR(orders[[#This Row],[order_date]]), MONTH(orders[[#This Row],[order_date]]), 1)</f>
        <v>45292</v>
      </c>
      <c r="D5349" t="s">
        <v>4372</v>
      </c>
      <c r="E5349" t="s">
        <v>581</v>
      </c>
      <c r="F5349" t="str">
        <f>VLOOKUP(orders[[#This Row],[product_id]],Products!A:C,3,0)</f>
        <v>Appliances</v>
      </c>
      <c r="G5349">
        <v>1</v>
      </c>
      <c r="H5349" s="6">
        <v>0.13486037822046335</v>
      </c>
      <c r="I5349" s="2">
        <f>VLOOKUP($E5349,
Products!$A$1:$F$201,MATCH(Orders!I$1,Products!$A$1:$F$1,0),0)</f>
        <v>6177.7225527132859</v>
      </c>
      <c r="J5349" s="2">
        <f>VLOOKUP($E5349,
Products!$A$1:$F$201,MATCH(Orders!J$1,Products!$A$1:$F$1,0),0)</f>
        <v>4208.1013641193986</v>
      </c>
    </row>
    <row r="5350" spans="1:10">
      <c r="A5350">
        <v>5349</v>
      </c>
      <c r="B5350" s="4">
        <v>45535</v>
      </c>
      <c r="C5350" s="10">
        <f>DATE(YEAR(orders[[#This Row],[order_date]]), MONTH(orders[[#This Row],[order_date]]), 1)</f>
        <v>45505</v>
      </c>
      <c r="D5350" t="s">
        <v>3420</v>
      </c>
      <c r="E5350" t="s">
        <v>701</v>
      </c>
      <c r="F5350" t="str">
        <f>VLOOKUP(orders[[#This Row],[product_id]],Products!A:C,3,0)</f>
        <v>Electronics</v>
      </c>
      <c r="G5350">
        <v>2</v>
      </c>
      <c r="H5350" s="6">
        <v>0.11078293142613348</v>
      </c>
      <c r="I5350" s="2">
        <f>VLOOKUP($E5350,
Products!$A$1:$F$201,MATCH(Orders!I$1,Products!$A$1:$F$1,0),0)</f>
        <v>19562.35470664543</v>
      </c>
      <c r="J5350" s="2">
        <f>VLOOKUP($E5350,
Products!$A$1:$F$201,MATCH(Orders!J$1,Products!$A$1:$F$1,0),0)</f>
        <v>13782.49498098754</v>
      </c>
    </row>
    <row r="5351" spans="1:10">
      <c r="A5351">
        <v>5350</v>
      </c>
      <c r="B5351" s="4">
        <v>45069</v>
      </c>
      <c r="C5351" s="10">
        <f>DATE(YEAR(orders[[#This Row],[order_date]]), MONTH(orders[[#This Row],[order_date]]), 1)</f>
        <v>45047</v>
      </c>
      <c r="D5351" t="s">
        <v>1505</v>
      </c>
      <c r="E5351" t="s">
        <v>673</v>
      </c>
      <c r="F5351" t="str">
        <f>VLOOKUP(orders[[#This Row],[product_id]],Products!A:C,3,0)</f>
        <v>Electronics</v>
      </c>
      <c r="G5351">
        <v>2</v>
      </c>
      <c r="H5351" s="6">
        <v>0.15129663091993298</v>
      </c>
      <c r="I5351" s="2">
        <f>VLOOKUP($E5351,
Products!$A$1:$F$201,MATCH(Orders!I$1,Products!$A$1:$F$1,0),0)</f>
        <v>19770.070105413852</v>
      </c>
      <c r="J5351" s="2">
        <f>VLOOKUP($E5351,
Products!$A$1:$F$201,MATCH(Orders!J$1,Products!$A$1:$F$1,0),0)</f>
        <v>14414.291574648811</v>
      </c>
    </row>
    <row r="5352" spans="1:10">
      <c r="A5352">
        <v>5351</v>
      </c>
      <c r="B5352" s="4">
        <v>44988</v>
      </c>
      <c r="C5352" s="10">
        <f>DATE(YEAR(orders[[#This Row],[order_date]]), MONTH(orders[[#This Row],[order_date]]), 1)</f>
        <v>44986</v>
      </c>
      <c r="D5352" t="s">
        <v>3070</v>
      </c>
      <c r="E5352" t="s">
        <v>698</v>
      </c>
      <c r="F5352" t="str">
        <f>VLOOKUP(orders[[#This Row],[product_id]],Products!A:C,3,0)</f>
        <v>Appliances</v>
      </c>
      <c r="G5352">
        <v>2</v>
      </c>
      <c r="H5352" s="6">
        <v>0.12316767448087478</v>
      </c>
      <c r="I5352" s="2">
        <f>VLOOKUP($E5352,
Products!$A$1:$F$201,MATCH(Orders!I$1,Products!$A$1:$F$1,0),0)</f>
        <v>5562.620248272905</v>
      </c>
      <c r="J5352" s="2">
        <f>VLOOKUP($E5352,
Products!$A$1:$F$201,MATCH(Orders!J$1,Products!$A$1:$F$1,0),0)</f>
        <v>4191.9477694447714</v>
      </c>
    </row>
    <row r="5353" spans="1:10">
      <c r="A5353">
        <v>5352</v>
      </c>
      <c r="B5353" s="4">
        <v>45164</v>
      </c>
      <c r="C5353" s="10">
        <f>DATE(YEAR(orders[[#This Row],[order_date]]), MONTH(orders[[#This Row],[order_date]]), 1)</f>
        <v>45139</v>
      </c>
      <c r="D5353" t="s">
        <v>1498</v>
      </c>
      <c r="E5353" t="s">
        <v>542</v>
      </c>
      <c r="F5353" t="str">
        <f>VLOOKUP(orders[[#This Row],[product_id]],Products!A:C,3,0)</f>
        <v>Electronics</v>
      </c>
      <c r="G5353">
        <v>2</v>
      </c>
      <c r="H5353" s="6">
        <v>0.11016028845676135</v>
      </c>
      <c r="I5353" s="2">
        <f>VLOOKUP($E5353,
Products!$A$1:$F$201,MATCH(Orders!I$1,Products!$A$1:$F$1,0),0)</f>
        <v>29298.352838526029</v>
      </c>
      <c r="J5353" s="2">
        <f>VLOOKUP($E5353,
Products!$A$1:$F$201,MATCH(Orders!J$1,Products!$A$1:$F$1,0),0)</f>
        <v>19250.751682102291</v>
      </c>
    </row>
    <row r="5354" spans="1:10">
      <c r="A5354">
        <v>5353</v>
      </c>
      <c r="B5354" s="4">
        <v>45853</v>
      </c>
      <c r="C5354" s="10">
        <f>DATE(YEAR(orders[[#This Row],[order_date]]), MONTH(orders[[#This Row],[order_date]]), 1)</f>
        <v>45839</v>
      </c>
      <c r="D5354" t="s">
        <v>1281</v>
      </c>
      <c r="E5354" t="s">
        <v>697</v>
      </c>
      <c r="F5354" t="str">
        <f>VLOOKUP(orders[[#This Row],[product_id]],Products!A:C,3,0)</f>
        <v>Electronics</v>
      </c>
      <c r="G5354">
        <v>2</v>
      </c>
      <c r="H5354" s="6">
        <v>0.18697645330115364</v>
      </c>
      <c r="I5354" s="2">
        <f>VLOOKUP($E5354,
Products!$A$1:$F$201,MATCH(Orders!I$1,Products!$A$1:$F$1,0),0)</f>
        <v>17528.463836680221</v>
      </c>
      <c r="J5354" s="2">
        <f>VLOOKUP($E5354,
Products!$A$1:$F$201,MATCH(Orders!J$1,Products!$A$1:$F$1,0),0)</f>
        <v>11565.98358924177</v>
      </c>
    </row>
    <row r="5355" spans="1:10">
      <c r="A5355">
        <v>5354</v>
      </c>
      <c r="B5355" s="4">
        <v>45268</v>
      </c>
      <c r="C5355" s="10">
        <f>DATE(YEAR(orders[[#This Row],[order_date]]), MONTH(orders[[#This Row],[order_date]]), 1)</f>
        <v>45261</v>
      </c>
      <c r="D5355" t="s">
        <v>2433</v>
      </c>
      <c r="E5355" t="s">
        <v>634</v>
      </c>
      <c r="F5355" t="str">
        <f>VLOOKUP(orders[[#This Row],[product_id]],Products!A:C,3,0)</f>
        <v>Appliances</v>
      </c>
      <c r="G5355">
        <v>1</v>
      </c>
      <c r="H5355" s="6">
        <v>0.12935124122134173</v>
      </c>
      <c r="I5355" s="2">
        <f>VLOOKUP($E5355,
Products!$A$1:$F$201,MATCH(Orders!I$1,Products!$A$1:$F$1,0),0)</f>
        <v>25631.29637331214</v>
      </c>
      <c r="J5355" s="2">
        <f>VLOOKUP($E5355,
Products!$A$1:$F$201,MATCH(Orders!J$1,Products!$A$1:$F$1,0),0)</f>
        <v>17692.643397044121</v>
      </c>
    </row>
    <row r="5356" spans="1:10">
      <c r="A5356">
        <v>5355</v>
      </c>
      <c r="B5356" s="4">
        <v>45381</v>
      </c>
      <c r="C5356" s="10">
        <f>DATE(YEAR(orders[[#This Row],[order_date]]), MONTH(orders[[#This Row],[order_date]]), 1)</f>
        <v>45352</v>
      </c>
      <c r="D5356" t="s">
        <v>3933</v>
      </c>
      <c r="E5356" t="s">
        <v>648</v>
      </c>
      <c r="F5356" t="str">
        <f>VLOOKUP(orders[[#This Row],[product_id]],Products!A:C,3,0)</f>
        <v>Electronics</v>
      </c>
      <c r="G5356">
        <v>2</v>
      </c>
      <c r="H5356" s="6">
        <v>0.24882749241019064</v>
      </c>
      <c r="I5356" s="2">
        <f>VLOOKUP($E5356,
Products!$A$1:$F$201,MATCH(Orders!I$1,Products!$A$1:$F$1,0),0)</f>
        <v>11049.50250218974</v>
      </c>
      <c r="J5356" s="2">
        <f>VLOOKUP($E5356,
Products!$A$1:$F$201,MATCH(Orders!J$1,Products!$A$1:$F$1,0),0)</f>
        <v>7252.1207539007246</v>
      </c>
    </row>
    <row r="5357" spans="1:10">
      <c r="A5357">
        <v>5356</v>
      </c>
      <c r="B5357" s="4">
        <v>45208</v>
      </c>
      <c r="C5357" s="10">
        <f>DATE(YEAR(orders[[#This Row],[order_date]]), MONTH(orders[[#This Row],[order_date]]), 1)</f>
        <v>45200</v>
      </c>
      <c r="D5357" t="s">
        <v>2153</v>
      </c>
      <c r="E5357" t="s">
        <v>518</v>
      </c>
      <c r="F5357" t="str">
        <f>VLOOKUP(orders[[#This Row],[product_id]],Products!A:C,3,0)</f>
        <v>Electronics</v>
      </c>
      <c r="G5357">
        <v>1</v>
      </c>
      <c r="H5357" s="6">
        <v>0.19324959809382977</v>
      </c>
      <c r="I5357" s="2">
        <f>VLOOKUP($E5357,
Products!$A$1:$F$201,MATCH(Orders!I$1,Products!$A$1:$F$1,0),0)</f>
        <v>23393.890826127132</v>
      </c>
      <c r="J5357" s="2">
        <f>VLOOKUP($E5357,
Products!$A$1:$F$201,MATCH(Orders!J$1,Products!$A$1:$F$1,0),0)</f>
        <v>16064.756531016081</v>
      </c>
    </row>
    <row r="5358" spans="1:10">
      <c r="A5358">
        <v>5357</v>
      </c>
      <c r="B5358" s="4">
        <v>45812</v>
      </c>
      <c r="C5358" s="10">
        <f>DATE(YEAR(orders[[#This Row],[order_date]]), MONTH(orders[[#This Row],[order_date]]), 1)</f>
        <v>45809</v>
      </c>
      <c r="D5358" t="s">
        <v>4277</v>
      </c>
      <c r="E5358" t="s">
        <v>662</v>
      </c>
      <c r="F5358" t="str">
        <f>VLOOKUP(orders[[#This Row],[product_id]],Products!A:C,3,0)</f>
        <v>Electronics</v>
      </c>
      <c r="G5358">
        <v>3</v>
      </c>
      <c r="H5358" s="6">
        <v>0.15963182077783039</v>
      </c>
      <c r="I5358" s="2">
        <f>VLOOKUP($E5358,
Products!$A$1:$F$201,MATCH(Orders!I$1,Products!$A$1:$F$1,0),0)</f>
        <v>20028.650831777191</v>
      </c>
      <c r="J5358" s="2">
        <f>VLOOKUP($E5358,
Products!$A$1:$F$201,MATCH(Orders!J$1,Products!$A$1:$F$1,0),0)</f>
        <v>14139.84905320309</v>
      </c>
    </row>
    <row r="5359" spans="1:10">
      <c r="A5359">
        <v>5358</v>
      </c>
      <c r="B5359" s="4">
        <v>45951</v>
      </c>
      <c r="C5359" s="10">
        <f>DATE(YEAR(orders[[#This Row],[order_date]]), MONTH(orders[[#This Row],[order_date]]), 1)</f>
        <v>45931</v>
      </c>
      <c r="D5359" t="s">
        <v>796</v>
      </c>
      <c r="E5359" t="s">
        <v>688</v>
      </c>
      <c r="F5359" t="str">
        <f>VLOOKUP(orders[[#This Row],[product_id]],Products!A:C,3,0)</f>
        <v>Appliances</v>
      </c>
      <c r="G5359">
        <v>2</v>
      </c>
      <c r="H5359" s="6">
        <v>0.11243069826952336</v>
      </c>
      <c r="I5359" s="2">
        <f>VLOOKUP($E5359,
Products!$A$1:$F$201,MATCH(Orders!I$1,Products!$A$1:$F$1,0),0)</f>
        <v>5983.6860426434141</v>
      </c>
      <c r="J5359" s="2">
        <f>VLOOKUP($E5359,
Products!$A$1:$F$201,MATCH(Orders!J$1,Products!$A$1:$F$1,0),0)</f>
        <v>3911.563059036529</v>
      </c>
    </row>
    <row r="5360" spans="1:10">
      <c r="A5360">
        <v>5359</v>
      </c>
      <c r="B5360" s="4">
        <v>45649</v>
      </c>
      <c r="C5360" s="10">
        <f>DATE(YEAR(orders[[#This Row],[order_date]]), MONTH(orders[[#This Row],[order_date]]), 1)</f>
        <v>45627</v>
      </c>
      <c r="D5360" t="s">
        <v>4431</v>
      </c>
      <c r="E5360" t="s">
        <v>550</v>
      </c>
      <c r="F5360" t="str">
        <f>VLOOKUP(orders[[#This Row],[product_id]],Products!A:C,3,0)</f>
        <v>Electronics</v>
      </c>
      <c r="G5360">
        <v>2</v>
      </c>
      <c r="H5360" s="6">
        <v>0.15024506909668145</v>
      </c>
      <c r="I5360" s="2">
        <f>VLOOKUP($E5360,
Products!$A$1:$F$201,MATCH(Orders!I$1,Products!$A$1:$F$1,0),0)</f>
        <v>21928.70634496431</v>
      </c>
      <c r="J5360" s="2">
        <f>VLOOKUP($E5360,
Products!$A$1:$F$201,MATCH(Orders!J$1,Products!$A$1:$F$1,0),0)</f>
        <v>17227.037321653719</v>
      </c>
    </row>
    <row r="5361" spans="1:10">
      <c r="A5361">
        <v>5360</v>
      </c>
      <c r="B5361" s="4">
        <v>45013</v>
      </c>
      <c r="C5361" s="10">
        <f>DATE(YEAR(orders[[#This Row],[order_date]]), MONTH(orders[[#This Row],[order_date]]), 1)</f>
        <v>44986</v>
      </c>
      <c r="D5361" t="s">
        <v>1771</v>
      </c>
      <c r="E5361" t="s">
        <v>509</v>
      </c>
      <c r="F5361" t="str">
        <f>VLOOKUP(orders[[#This Row],[product_id]],Products!A:C,3,0)</f>
        <v>Appliances</v>
      </c>
      <c r="G5361">
        <v>2</v>
      </c>
      <c r="H5361" s="6">
        <v>0.14225845118463742</v>
      </c>
      <c r="I5361" s="2">
        <f>VLOOKUP($E5361,
Products!$A$1:$F$201,MATCH(Orders!I$1,Products!$A$1:$F$1,0),0)</f>
        <v>23898.369282732219</v>
      </c>
      <c r="J5361" s="2">
        <f>VLOOKUP($E5361,
Products!$A$1:$F$201,MATCH(Orders!J$1,Products!$A$1:$F$1,0),0)</f>
        <v>16491.822147524919</v>
      </c>
    </row>
    <row r="5362" spans="1:10">
      <c r="A5362">
        <v>5361</v>
      </c>
      <c r="B5362" s="4">
        <v>45591</v>
      </c>
      <c r="C5362" s="10">
        <f>DATE(YEAR(orders[[#This Row],[order_date]]), MONTH(orders[[#This Row],[order_date]]), 1)</f>
        <v>45566</v>
      </c>
      <c r="D5362" t="s">
        <v>1466</v>
      </c>
      <c r="E5362" t="s">
        <v>697</v>
      </c>
      <c r="F5362" t="str">
        <f>VLOOKUP(orders[[#This Row],[product_id]],Products!A:C,3,0)</f>
        <v>Electronics</v>
      </c>
      <c r="G5362">
        <v>1</v>
      </c>
      <c r="H5362" s="6">
        <v>0.10832038778131739</v>
      </c>
      <c r="I5362" s="2">
        <f>VLOOKUP($E5362,
Products!$A$1:$F$201,MATCH(Orders!I$1,Products!$A$1:$F$1,0),0)</f>
        <v>17528.463836680221</v>
      </c>
      <c r="J5362" s="2">
        <f>VLOOKUP($E5362,
Products!$A$1:$F$201,MATCH(Orders!J$1,Products!$A$1:$F$1,0),0)</f>
        <v>11565.98358924177</v>
      </c>
    </row>
    <row r="5363" spans="1:10">
      <c r="A5363">
        <v>5362</v>
      </c>
      <c r="B5363" s="4">
        <v>45788</v>
      </c>
      <c r="C5363" s="10">
        <f>DATE(YEAR(orders[[#This Row],[order_date]]), MONTH(orders[[#This Row],[order_date]]), 1)</f>
        <v>45778</v>
      </c>
      <c r="D5363" t="s">
        <v>4072</v>
      </c>
      <c r="E5363" t="s">
        <v>520</v>
      </c>
      <c r="F5363" t="str">
        <f>VLOOKUP(orders[[#This Row],[product_id]],Products!A:C,3,0)</f>
        <v>Electronics</v>
      </c>
      <c r="G5363">
        <v>1</v>
      </c>
      <c r="H5363" s="6">
        <v>0.14839989494996389</v>
      </c>
      <c r="I5363" s="2">
        <f>VLOOKUP($E5363,
Products!$A$1:$F$201,MATCH(Orders!I$1,Products!$A$1:$F$1,0),0)</f>
        <v>19053.584916305819</v>
      </c>
      <c r="J5363" s="2">
        <f>VLOOKUP($E5363,
Products!$A$1:$F$201,MATCH(Orders!J$1,Products!$A$1:$F$1,0),0)</f>
        <v>13248.74841276826</v>
      </c>
    </row>
    <row r="5364" spans="1:10">
      <c r="A5364">
        <v>5363</v>
      </c>
      <c r="B5364" s="4">
        <v>44987</v>
      </c>
      <c r="C5364" s="10">
        <f>DATE(YEAR(orders[[#This Row],[order_date]]), MONTH(orders[[#This Row],[order_date]]), 1)</f>
        <v>44986</v>
      </c>
      <c r="D5364" t="s">
        <v>1475</v>
      </c>
      <c r="E5364" t="s">
        <v>609</v>
      </c>
      <c r="F5364" t="str">
        <f>VLOOKUP(orders[[#This Row],[product_id]],Products!A:C,3,0)</f>
        <v>Appliances</v>
      </c>
      <c r="G5364">
        <v>2</v>
      </c>
      <c r="H5364" s="6">
        <v>0.14598957218839487</v>
      </c>
      <c r="I5364" s="2">
        <f>VLOOKUP($E5364,
Products!$A$1:$F$201,MATCH(Orders!I$1,Products!$A$1:$F$1,0),0)</f>
        <v>2159.5378031052392</v>
      </c>
      <c r="J5364" s="2">
        <f>VLOOKUP($E5364,
Products!$A$1:$F$201,MATCH(Orders!J$1,Products!$A$1:$F$1,0),0)</f>
        <v>1501.9415981313371</v>
      </c>
    </row>
    <row r="5365" spans="1:10">
      <c r="A5365">
        <v>5364</v>
      </c>
      <c r="B5365" s="4">
        <v>45723</v>
      </c>
      <c r="C5365" s="10">
        <f>DATE(YEAR(orders[[#This Row],[order_date]]), MONTH(orders[[#This Row],[order_date]]), 1)</f>
        <v>45717</v>
      </c>
      <c r="D5365" t="s">
        <v>2066</v>
      </c>
      <c r="E5365" t="s">
        <v>681</v>
      </c>
      <c r="F5365" t="str">
        <f>VLOOKUP(orders[[#This Row],[product_id]],Products!A:C,3,0)</f>
        <v>Appliances</v>
      </c>
      <c r="G5365">
        <v>1</v>
      </c>
      <c r="H5365" s="6">
        <v>0.12662206178613797</v>
      </c>
      <c r="I5365" s="2">
        <f>VLOOKUP($E5365,
Products!$A$1:$F$201,MATCH(Orders!I$1,Products!$A$1:$F$1,0),0)</f>
        <v>2080.3641662770501</v>
      </c>
      <c r="J5365" s="2">
        <f>VLOOKUP($E5365,
Products!$A$1:$F$201,MATCH(Orders!J$1,Products!$A$1:$F$1,0),0)</f>
        <v>1566.754559891986</v>
      </c>
    </row>
    <row r="5366" spans="1:10">
      <c r="A5366">
        <v>5365</v>
      </c>
      <c r="B5366" s="4">
        <v>45021</v>
      </c>
      <c r="C5366" s="10">
        <f>DATE(YEAR(orders[[#This Row],[order_date]]), MONTH(orders[[#This Row],[order_date]]), 1)</f>
        <v>45017</v>
      </c>
      <c r="D5366" t="s">
        <v>2754</v>
      </c>
      <c r="E5366" t="s">
        <v>689</v>
      </c>
      <c r="F5366" t="str">
        <f>VLOOKUP(orders[[#This Row],[product_id]],Products!A:C,3,0)</f>
        <v>Electronics</v>
      </c>
      <c r="G5366">
        <v>1</v>
      </c>
      <c r="H5366" s="6">
        <v>0.11485487050320069</v>
      </c>
      <c r="I5366" s="2">
        <f>VLOOKUP($E5366,
Products!$A$1:$F$201,MATCH(Orders!I$1,Products!$A$1:$F$1,0),0)</f>
        <v>22021.70433799336</v>
      </c>
      <c r="J5366" s="2">
        <f>VLOOKUP($E5366,
Products!$A$1:$F$201,MATCH(Orders!J$1,Products!$A$1:$F$1,0),0)</f>
        <v>16990.60087110737</v>
      </c>
    </row>
    <row r="5367" spans="1:10">
      <c r="A5367">
        <v>5366</v>
      </c>
      <c r="B5367" s="4">
        <v>45712</v>
      </c>
      <c r="C5367" s="10">
        <f>DATE(YEAR(orders[[#This Row],[order_date]]), MONTH(orders[[#This Row],[order_date]]), 1)</f>
        <v>45689</v>
      </c>
      <c r="D5367" t="s">
        <v>2862</v>
      </c>
      <c r="E5367" t="s">
        <v>596</v>
      </c>
      <c r="F5367" t="str">
        <f>VLOOKUP(orders[[#This Row],[product_id]],Products!A:C,3,0)</f>
        <v>Electronics</v>
      </c>
      <c r="G5367">
        <v>2</v>
      </c>
      <c r="H5367" s="6">
        <v>0.21957809824989169</v>
      </c>
      <c r="I5367" s="2">
        <f>VLOOKUP($E5367,
Products!$A$1:$F$201,MATCH(Orders!I$1,Products!$A$1:$F$1,0),0)</f>
        <v>12935.39757670891</v>
      </c>
      <c r="J5367" s="2">
        <f>VLOOKUP($E5367,
Products!$A$1:$F$201,MATCH(Orders!J$1,Products!$A$1:$F$1,0),0)</f>
        <v>9648.6160598594815</v>
      </c>
    </row>
    <row r="5368" spans="1:10">
      <c r="A5368">
        <v>5367</v>
      </c>
      <c r="B5368" s="4">
        <v>45887</v>
      </c>
      <c r="C5368" s="10">
        <f>DATE(YEAR(orders[[#This Row],[order_date]]), MONTH(orders[[#This Row],[order_date]]), 1)</f>
        <v>45870</v>
      </c>
      <c r="D5368" t="s">
        <v>3681</v>
      </c>
      <c r="E5368" t="s">
        <v>703</v>
      </c>
      <c r="F5368" t="str">
        <f>VLOOKUP(orders[[#This Row],[product_id]],Products!A:C,3,0)</f>
        <v>Appliances</v>
      </c>
      <c r="G5368">
        <v>1</v>
      </c>
      <c r="H5368" s="6">
        <v>9.0677725917772928E-2</v>
      </c>
      <c r="I5368" s="2">
        <f>VLOOKUP($E5368,
Products!$A$1:$F$201,MATCH(Orders!I$1,Products!$A$1:$F$1,0),0)</f>
        <v>23763.82929975582</v>
      </c>
      <c r="J5368" s="2">
        <f>VLOOKUP($E5368,
Products!$A$1:$F$201,MATCH(Orders!J$1,Products!$A$1:$F$1,0),0)</f>
        <v>17833.36818447417</v>
      </c>
    </row>
    <row r="5369" spans="1:10">
      <c r="A5369">
        <v>5368</v>
      </c>
      <c r="B5369" s="4">
        <v>45223</v>
      </c>
      <c r="C5369" s="10">
        <f>DATE(YEAR(orders[[#This Row],[order_date]]), MONTH(orders[[#This Row],[order_date]]), 1)</f>
        <v>45200</v>
      </c>
      <c r="D5369" t="s">
        <v>2708</v>
      </c>
      <c r="E5369" t="s">
        <v>648</v>
      </c>
      <c r="F5369" t="str">
        <f>VLOOKUP(orders[[#This Row],[product_id]],Products!A:C,3,0)</f>
        <v>Electronics</v>
      </c>
      <c r="G5369">
        <v>1</v>
      </c>
      <c r="H5369" s="6">
        <v>0.14215572146245642</v>
      </c>
      <c r="I5369" s="2">
        <f>VLOOKUP($E5369,
Products!$A$1:$F$201,MATCH(Orders!I$1,Products!$A$1:$F$1,0),0)</f>
        <v>11049.50250218974</v>
      </c>
      <c r="J5369" s="2">
        <f>VLOOKUP($E5369,
Products!$A$1:$F$201,MATCH(Orders!J$1,Products!$A$1:$F$1,0),0)</f>
        <v>7252.1207539007246</v>
      </c>
    </row>
    <row r="5370" spans="1:10">
      <c r="A5370">
        <v>5369</v>
      </c>
      <c r="B5370" s="4">
        <v>45620</v>
      </c>
      <c r="C5370" s="10">
        <f>DATE(YEAR(orders[[#This Row],[order_date]]), MONTH(orders[[#This Row],[order_date]]), 1)</f>
        <v>45597</v>
      </c>
      <c r="D5370" t="s">
        <v>3902</v>
      </c>
      <c r="E5370" t="s">
        <v>544</v>
      </c>
      <c r="F5370" t="str">
        <f>VLOOKUP(orders[[#This Row],[product_id]],Products!A:C,3,0)</f>
        <v>Electronics</v>
      </c>
      <c r="G5370">
        <v>1</v>
      </c>
      <c r="H5370" s="6">
        <v>0.21480188335113032</v>
      </c>
      <c r="I5370" s="2">
        <f>VLOOKUP($E5370,
Products!$A$1:$F$201,MATCH(Orders!I$1,Products!$A$1:$F$1,0),0)</f>
        <v>16273.22789477584</v>
      </c>
      <c r="J5370" s="2">
        <f>VLOOKUP($E5370,
Products!$A$1:$F$201,MATCH(Orders!J$1,Products!$A$1:$F$1,0),0)</f>
        <v>12683.607953986329</v>
      </c>
    </row>
    <row r="5371" spans="1:10">
      <c r="A5371">
        <v>5370</v>
      </c>
      <c r="B5371" s="4">
        <v>45325</v>
      </c>
      <c r="C5371" s="10">
        <f>DATE(YEAR(orders[[#This Row],[order_date]]), MONTH(orders[[#This Row],[order_date]]), 1)</f>
        <v>45323</v>
      </c>
      <c r="D5371" t="s">
        <v>1793</v>
      </c>
      <c r="E5371" t="s">
        <v>702</v>
      </c>
      <c r="F5371" t="str">
        <f>VLOOKUP(orders[[#This Row],[product_id]],Products!A:C,3,0)</f>
        <v>Electronics</v>
      </c>
      <c r="G5371">
        <v>1</v>
      </c>
      <c r="H5371" s="6">
        <v>0.1270520372618</v>
      </c>
      <c r="I5371" s="2">
        <f>VLOOKUP($E5371,
Products!$A$1:$F$201,MATCH(Orders!I$1,Products!$A$1:$F$1,0),0)</f>
        <v>11240.591105652349</v>
      </c>
      <c r="J5371" s="2">
        <f>VLOOKUP($E5371,
Products!$A$1:$F$201,MATCH(Orders!J$1,Products!$A$1:$F$1,0),0)</f>
        <v>7671.9523119121068</v>
      </c>
    </row>
    <row r="5372" spans="1:10">
      <c r="A5372">
        <v>5371</v>
      </c>
      <c r="B5372" s="4">
        <v>45872</v>
      </c>
      <c r="C5372" s="10">
        <f>DATE(YEAR(orders[[#This Row],[order_date]]), MONTH(orders[[#This Row],[order_date]]), 1)</f>
        <v>45870</v>
      </c>
      <c r="D5372" t="s">
        <v>911</v>
      </c>
      <c r="E5372" t="s">
        <v>584</v>
      </c>
      <c r="F5372" t="str">
        <f>VLOOKUP(orders[[#This Row],[product_id]],Products!A:C,3,0)</f>
        <v>Electronics</v>
      </c>
      <c r="G5372">
        <v>1</v>
      </c>
      <c r="H5372" s="6">
        <v>0.1785125755595679</v>
      </c>
      <c r="I5372" s="2">
        <f>VLOOKUP($E5372,
Products!$A$1:$F$201,MATCH(Orders!I$1,Products!$A$1:$F$1,0),0)</f>
        <v>22521.77465591731</v>
      </c>
      <c r="J5372" s="2">
        <f>VLOOKUP($E5372,
Products!$A$1:$F$201,MATCH(Orders!J$1,Products!$A$1:$F$1,0),0)</f>
        <v>15596.91628423841</v>
      </c>
    </row>
    <row r="5373" spans="1:10">
      <c r="A5373">
        <v>5372</v>
      </c>
      <c r="B5373" s="4">
        <v>45460</v>
      </c>
      <c r="C5373" s="10">
        <f>DATE(YEAR(orders[[#This Row],[order_date]]), MONTH(orders[[#This Row],[order_date]]), 1)</f>
        <v>45444</v>
      </c>
      <c r="D5373" t="s">
        <v>4192</v>
      </c>
      <c r="E5373" t="s">
        <v>565</v>
      </c>
      <c r="F5373" t="str">
        <f>VLOOKUP(orders[[#This Row],[product_id]],Products!A:C,3,0)</f>
        <v>Electronics</v>
      </c>
      <c r="G5373">
        <v>3</v>
      </c>
      <c r="H5373" s="6">
        <v>0.21964508862358761</v>
      </c>
      <c r="I5373" s="2">
        <f>VLOOKUP($E5373,
Products!$A$1:$F$201,MATCH(Orders!I$1,Products!$A$1:$F$1,0),0)</f>
        <v>2327.4213408101141</v>
      </c>
      <c r="J5373" s="2">
        <f>VLOOKUP($E5373,
Products!$A$1:$F$201,MATCH(Orders!J$1,Products!$A$1:$F$1,0),0)</f>
        <v>1682.0944582406071</v>
      </c>
    </row>
    <row r="5374" spans="1:10">
      <c r="A5374">
        <v>5373</v>
      </c>
      <c r="B5374" s="4">
        <v>45328</v>
      </c>
      <c r="C5374" s="10">
        <f>DATE(YEAR(orders[[#This Row],[order_date]]), MONTH(orders[[#This Row],[order_date]]), 1)</f>
        <v>45323</v>
      </c>
      <c r="D5374" t="s">
        <v>3603</v>
      </c>
      <c r="E5374" t="s">
        <v>599</v>
      </c>
      <c r="F5374" t="str">
        <f>VLOOKUP(orders[[#This Row],[product_id]],Products!A:C,3,0)</f>
        <v>Electronics</v>
      </c>
      <c r="G5374">
        <v>1</v>
      </c>
      <c r="H5374" s="6">
        <v>0.15797362136212106</v>
      </c>
      <c r="I5374" s="2">
        <f>VLOOKUP($E5374,
Products!$A$1:$F$201,MATCH(Orders!I$1,Products!$A$1:$F$1,0),0)</f>
        <v>24019.70637428105</v>
      </c>
      <c r="J5374" s="2">
        <f>VLOOKUP($E5374,
Products!$A$1:$F$201,MATCH(Orders!J$1,Products!$A$1:$F$1,0),0)</f>
        <v>16602.559277417411</v>
      </c>
    </row>
    <row r="5375" spans="1:10">
      <c r="A5375">
        <v>5374</v>
      </c>
      <c r="B5375" s="4">
        <v>45056</v>
      </c>
      <c r="C5375" s="10">
        <f>DATE(YEAR(orders[[#This Row],[order_date]]), MONTH(orders[[#This Row],[order_date]]), 1)</f>
        <v>45047</v>
      </c>
      <c r="D5375" t="s">
        <v>4021</v>
      </c>
      <c r="E5375" t="s">
        <v>677</v>
      </c>
      <c r="F5375" t="str">
        <f>VLOOKUP(orders[[#This Row],[product_id]],Products!A:C,3,0)</f>
        <v>Electronics</v>
      </c>
      <c r="G5375">
        <v>1</v>
      </c>
      <c r="H5375" s="6">
        <v>0.10394518462438267</v>
      </c>
      <c r="I5375" s="2">
        <f>VLOOKUP($E5375,
Products!$A$1:$F$201,MATCH(Orders!I$1,Products!$A$1:$F$1,0),0)</f>
        <v>11360.699432756561</v>
      </c>
      <c r="J5375" s="2">
        <f>VLOOKUP($E5375,
Products!$A$1:$F$201,MATCH(Orders!J$1,Products!$A$1:$F$1,0),0)</f>
        <v>8118.8949869342459</v>
      </c>
    </row>
    <row r="5376" spans="1:10">
      <c r="A5376">
        <v>5375</v>
      </c>
      <c r="B5376" s="4">
        <v>45218</v>
      </c>
      <c r="C5376" s="10">
        <f>DATE(YEAR(orders[[#This Row],[order_date]]), MONTH(orders[[#This Row],[order_date]]), 1)</f>
        <v>45200</v>
      </c>
      <c r="D5376" t="s">
        <v>3343</v>
      </c>
      <c r="E5376" t="s">
        <v>548</v>
      </c>
      <c r="F5376" t="str">
        <f>VLOOKUP(orders[[#This Row],[product_id]],Products!A:C,3,0)</f>
        <v>Appliances</v>
      </c>
      <c r="G5376">
        <v>3</v>
      </c>
      <c r="H5376" s="6">
        <v>0.1446147310669689</v>
      </c>
      <c r="I5376" s="2">
        <f>VLOOKUP($E5376,
Products!$A$1:$F$201,MATCH(Orders!I$1,Products!$A$1:$F$1,0),0)</f>
        <v>2211.9922659782978</v>
      </c>
      <c r="J5376" s="2">
        <f>VLOOKUP($E5376,
Products!$A$1:$F$201,MATCH(Orders!J$1,Products!$A$1:$F$1,0),0)</f>
        <v>1741.1720710333091</v>
      </c>
    </row>
    <row r="5377" spans="1:10">
      <c r="A5377">
        <v>5376</v>
      </c>
      <c r="B5377" s="4">
        <v>45202</v>
      </c>
      <c r="C5377" s="10">
        <f>DATE(YEAR(orders[[#This Row],[order_date]]), MONTH(orders[[#This Row],[order_date]]), 1)</f>
        <v>45200</v>
      </c>
      <c r="D5377" t="s">
        <v>1328</v>
      </c>
      <c r="E5377" t="s">
        <v>637</v>
      </c>
      <c r="F5377" t="str">
        <f>VLOOKUP(orders[[#This Row],[product_id]],Products!A:C,3,0)</f>
        <v>Electronics</v>
      </c>
      <c r="G5377">
        <v>2</v>
      </c>
      <c r="H5377" s="6">
        <v>0.22670412577972382</v>
      </c>
      <c r="I5377" s="2">
        <f>VLOOKUP($E5377,
Products!$A$1:$F$201,MATCH(Orders!I$1,Products!$A$1:$F$1,0),0)</f>
        <v>2722.8882486231741</v>
      </c>
      <c r="J5377" s="2">
        <f>VLOOKUP($E5377,
Products!$A$1:$F$201,MATCH(Orders!J$1,Products!$A$1:$F$1,0),0)</f>
        <v>2155.455197032014</v>
      </c>
    </row>
    <row r="5378" spans="1:10">
      <c r="A5378">
        <v>5377</v>
      </c>
      <c r="B5378" s="4">
        <v>45838</v>
      </c>
      <c r="C5378" s="10">
        <f>DATE(YEAR(orders[[#This Row],[order_date]]), MONTH(orders[[#This Row],[order_date]]), 1)</f>
        <v>45809</v>
      </c>
      <c r="D5378" t="s">
        <v>2383</v>
      </c>
      <c r="E5378" t="s">
        <v>582</v>
      </c>
      <c r="F5378" t="str">
        <f>VLOOKUP(orders[[#This Row],[product_id]],Products!A:C,3,0)</f>
        <v>Electronics</v>
      </c>
      <c r="G5378">
        <v>3</v>
      </c>
      <c r="H5378" s="6">
        <v>0.1162492017932072</v>
      </c>
      <c r="I5378" s="2">
        <f>VLOOKUP($E5378,
Products!$A$1:$F$201,MATCH(Orders!I$1,Products!$A$1:$F$1,0),0)</f>
        <v>16266.090182397211</v>
      </c>
      <c r="J5378" s="2">
        <f>VLOOKUP($E5378,
Products!$A$1:$F$201,MATCH(Orders!J$1,Products!$A$1:$F$1,0),0)</f>
        <v>11802.84602487359</v>
      </c>
    </row>
    <row r="5379" spans="1:10">
      <c r="A5379">
        <v>5378</v>
      </c>
      <c r="B5379" s="4">
        <v>45852</v>
      </c>
      <c r="C5379" s="10">
        <f>DATE(YEAR(orders[[#This Row],[order_date]]), MONTH(orders[[#This Row],[order_date]]), 1)</f>
        <v>45839</v>
      </c>
      <c r="D5379" t="s">
        <v>3993</v>
      </c>
      <c r="E5379" t="s">
        <v>683</v>
      </c>
      <c r="F5379" t="str">
        <f>VLOOKUP(orders[[#This Row],[product_id]],Products!A:C,3,0)</f>
        <v>Electronics</v>
      </c>
      <c r="G5379">
        <v>1</v>
      </c>
      <c r="H5379" s="6">
        <v>0.10444631881417915</v>
      </c>
      <c r="I5379" s="2">
        <f>VLOOKUP($E5379,
Products!$A$1:$F$201,MATCH(Orders!I$1,Products!$A$1:$F$1,0),0)</f>
        <v>30555.409096588959</v>
      </c>
      <c r="J5379" s="2">
        <f>VLOOKUP($E5379,
Products!$A$1:$F$201,MATCH(Orders!J$1,Products!$A$1:$F$1,0),0)</f>
        <v>20295.233857550291</v>
      </c>
    </row>
    <row r="5380" spans="1:10">
      <c r="A5380">
        <v>5379</v>
      </c>
      <c r="B5380" s="4">
        <v>44981</v>
      </c>
      <c r="C5380" s="10">
        <f>DATE(YEAR(orders[[#This Row],[order_date]]), MONTH(orders[[#This Row],[order_date]]), 1)</f>
        <v>44958</v>
      </c>
      <c r="D5380" t="s">
        <v>3718</v>
      </c>
      <c r="E5380" t="s">
        <v>544</v>
      </c>
      <c r="F5380" t="str">
        <f>VLOOKUP(orders[[#This Row],[product_id]],Products!A:C,3,0)</f>
        <v>Electronics</v>
      </c>
      <c r="G5380">
        <v>2</v>
      </c>
      <c r="H5380" s="6">
        <v>0.2213562068504184</v>
      </c>
      <c r="I5380" s="2">
        <f>VLOOKUP($E5380,
Products!$A$1:$F$201,MATCH(Orders!I$1,Products!$A$1:$F$1,0),0)</f>
        <v>16273.22789477584</v>
      </c>
      <c r="J5380" s="2">
        <f>VLOOKUP($E5380,
Products!$A$1:$F$201,MATCH(Orders!J$1,Products!$A$1:$F$1,0),0)</f>
        <v>12683.607953986329</v>
      </c>
    </row>
    <row r="5381" spans="1:10">
      <c r="A5381">
        <v>5380</v>
      </c>
      <c r="B5381" s="4">
        <v>45665</v>
      </c>
      <c r="C5381" s="10">
        <f>DATE(YEAR(orders[[#This Row],[order_date]]), MONTH(orders[[#This Row],[order_date]]), 1)</f>
        <v>45658</v>
      </c>
      <c r="D5381" t="s">
        <v>2257</v>
      </c>
      <c r="E5381" t="s">
        <v>559</v>
      </c>
      <c r="F5381" t="str">
        <f>VLOOKUP(orders[[#This Row],[product_id]],Products!A:C,3,0)</f>
        <v>Electronics</v>
      </c>
      <c r="G5381">
        <v>1</v>
      </c>
      <c r="H5381" s="6">
        <v>0.14007086410745892</v>
      </c>
      <c r="I5381" s="2">
        <f>VLOOKUP($E5381,
Products!$A$1:$F$201,MATCH(Orders!I$1,Products!$A$1:$F$1,0),0)</f>
        <v>2588.546892391822</v>
      </c>
      <c r="J5381" s="2">
        <f>VLOOKUP($E5381,
Products!$A$1:$F$201,MATCH(Orders!J$1,Products!$A$1:$F$1,0),0)</f>
        <v>1942.6863840762869</v>
      </c>
    </row>
    <row r="5382" spans="1:10">
      <c r="A5382">
        <v>5381</v>
      </c>
      <c r="B5382" s="4">
        <v>45976</v>
      </c>
      <c r="C5382" s="10">
        <f>DATE(YEAR(orders[[#This Row],[order_date]]), MONTH(orders[[#This Row],[order_date]]), 1)</f>
        <v>45962</v>
      </c>
      <c r="D5382" t="s">
        <v>3718</v>
      </c>
      <c r="E5382" t="s">
        <v>656</v>
      </c>
      <c r="F5382" t="str">
        <f>VLOOKUP(orders[[#This Row],[product_id]],Products!A:C,3,0)</f>
        <v>Electronics</v>
      </c>
      <c r="G5382">
        <v>3</v>
      </c>
      <c r="H5382" s="6">
        <v>0.15465150611477682</v>
      </c>
      <c r="I5382" s="2">
        <f>VLOOKUP($E5382,
Products!$A$1:$F$201,MATCH(Orders!I$1,Products!$A$1:$F$1,0),0)</f>
        <v>30485.811519789549</v>
      </c>
      <c r="J5382" s="2">
        <f>VLOOKUP($E5382,
Products!$A$1:$F$201,MATCH(Orders!J$1,Products!$A$1:$F$1,0),0)</f>
        <v>23818.70129930825</v>
      </c>
    </row>
    <row r="5383" spans="1:10">
      <c r="A5383">
        <v>5382</v>
      </c>
      <c r="B5383" s="4">
        <v>45691</v>
      </c>
      <c r="C5383" s="10">
        <f>DATE(YEAR(orders[[#This Row],[order_date]]), MONTH(orders[[#This Row],[order_date]]), 1)</f>
        <v>45689</v>
      </c>
      <c r="D5383" t="s">
        <v>4343</v>
      </c>
      <c r="E5383" t="s">
        <v>693</v>
      </c>
      <c r="F5383" t="str">
        <f>VLOOKUP(orders[[#This Row],[product_id]],Products!A:C,3,0)</f>
        <v>Appliances</v>
      </c>
      <c r="G5383">
        <v>2</v>
      </c>
      <c r="H5383" s="6">
        <v>0.14899823537457402</v>
      </c>
      <c r="I5383" s="2">
        <f>VLOOKUP($E5383,
Products!$A$1:$F$201,MATCH(Orders!I$1,Products!$A$1:$F$1,0),0)</f>
        <v>2037.67513915007</v>
      </c>
      <c r="J5383" s="2">
        <f>VLOOKUP($E5383,
Products!$A$1:$F$201,MATCH(Orders!J$1,Products!$A$1:$F$1,0),0)</f>
        <v>1374.1566876520769</v>
      </c>
    </row>
    <row r="5384" spans="1:10">
      <c r="A5384">
        <v>5383</v>
      </c>
      <c r="B5384" s="4">
        <v>45568</v>
      </c>
      <c r="C5384" s="10">
        <f>DATE(YEAR(orders[[#This Row],[order_date]]), MONTH(orders[[#This Row],[order_date]]), 1)</f>
        <v>45566</v>
      </c>
      <c r="D5384" t="s">
        <v>3406</v>
      </c>
      <c r="E5384" t="s">
        <v>668</v>
      </c>
      <c r="F5384" t="str">
        <f>VLOOKUP(orders[[#This Row],[product_id]],Products!A:C,3,0)</f>
        <v>Electronics</v>
      </c>
      <c r="G5384">
        <v>1</v>
      </c>
      <c r="H5384" s="6">
        <v>0.11449300779792826</v>
      </c>
      <c r="I5384" s="2">
        <f>VLOOKUP($E5384,
Products!$A$1:$F$201,MATCH(Orders!I$1,Products!$A$1:$F$1,0),0)</f>
        <v>23702.058773663419</v>
      </c>
      <c r="J5384" s="2">
        <f>VLOOKUP($E5384,
Products!$A$1:$F$201,MATCH(Orders!J$1,Products!$A$1:$F$1,0),0)</f>
        <v>17657.804767621328</v>
      </c>
    </row>
    <row r="5385" spans="1:10">
      <c r="A5385">
        <v>5384</v>
      </c>
      <c r="B5385" s="4">
        <v>45650</v>
      </c>
      <c r="C5385" s="10">
        <f>DATE(YEAR(orders[[#This Row],[order_date]]), MONTH(orders[[#This Row],[order_date]]), 1)</f>
        <v>45627</v>
      </c>
      <c r="D5385" t="s">
        <v>4157</v>
      </c>
      <c r="E5385" t="s">
        <v>559</v>
      </c>
      <c r="F5385" t="str">
        <f>VLOOKUP(orders[[#This Row],[product_id]],Products!A:C,3,0)</f>
        <v>Electronics</v>
      </c>
      <c r="G5385">
        <v>2</v>
      </c>
      <c r="H5385" s="6">
        <v>0.19218118144281979</v>
      </c>
      <c r="I5385" s="2">
        <f>VLOOKUP($E5385,
Products!$A$1:$F$201,MATCH(Orders!I$1,Products!$A$1:$F$1,0),0)</f>
        <v>2588.546892391822</v>
      </c>
      <c r="J5385" s="2">
        <f>VLOOKUP($E5385,
Products!$A$1:$F$201,MATCH(Orders!J$1,Products!$A$1:$F$1,0),0)</f>
        <v>1942.6863840762869</v>
      </c>
    </row>
    <row r="5386" spans="1:10">
      <c r="A5386">
        <v>5385</v>
      </c>
      <c r="B5386" s="4">
        <v>45728</v>
      </c>
      <c r="C5386" s="10">
        <f>DATE(YEAR(orders[[#This Row],[order_date]]), MONTH(orders[[#This Row],[order_date]]), 1)</f>
        <v>45717</v>
      </c>
      <c r="D5386" t="s">
        <v>2577</v>
      </c>
      <c r="E5386" t="s">
        <v>691</v>
      </c>
      <c r="F5386" t="str">
        <f>VLOOKUP(orders[[#This Row],[product_id]],Products!A:C,3,0)</f>
        <v>Appliances</v>
      </c>
      <c r="G5386">
        <v>2</v>
      </c>
      <c r="H5386" s="6">
        <v>0.12836228693183258</v>
      </c>
      <c r="I5386" s="2">
        <f>VLOOKUP($E5386,
Products!$A$1:$F$201,MATCH(Orders!I$1,Products!$A$1:$F$1,0),0)</f>
        <v>2337.6024778940591</v>
      </c>
      <c r="J5386" s="2">
        <f>VLOOKUP($E5386,
Products!$A$1:$F$201,MATCH(Orders!J$1,Products!$A$1:$F$1,0),0)</f>
        <v>1616.9957885138581</v>
      </c>
    </row>
    <row r="5387" spans="1:10">
      <c r="A5387">
        <v>5386</v>
      </c>
      <c r="B5387" s="4">
        <v>45664</v>
      </c>
      <c r="C5387" s="10">
        <f>DATE(YEAR(orders[[#This Row],[order_date]]), MONTH(orders[[#This Row],[order_date]]), 1)</f>
        <v>45658</v>
      </c>
      <c r="D5387" t="s">
        <v>784</v>
      </c>
      <c r="E5387" t="s">
        <v>567</v>
      </c>
      <c r="F5387" t="str">
        <f>VLOOKUP(orders[[#This Row],[product_id]],Products!A:C,3,0)</f>
        <v>Electronics</v>
      </c>
      <c r="G5387">
        <v>2</v>
      </c>
      <c r="H5387" s="6">
        <v>0.14386036115897699</v>
      </c>
      <c r="I5387" s="2">
        <f>VLOOKUP($E5387,
Products!$A$1:$F$201,MATCH(Orders!I$1,Products!$A$1:$F$1,0),0)</f>
        <v>17514.171240093368</v>
      </c>
      <c r="J5387" s="2">
        <f>VLOOKUP($E5387,
Products!$A$1:$F$201,MATCH(Orders!J$1,Products!$A$1:$F$1,0),0)</f>
        <v>12226.76247250809</v>
      </c>
    </row>
    <row r="5388" spans="1:10">
      <c r="A5388">
        <v>5387</v>
      </c>
      <c r="B5388" s="4">
        <v>45684</v>
      </c>
      <c r="C5388" s="10">
        <f>DATE(YEAR(orders[[#This Row],[order_date]]), MONTH(orders[[#This Row],[order_date]]), 1)</f>
        <v>45658</v>
      </c>
      <c r="D5388" t="s">
        <v>3168</v>
      </c>
      <c r="E5388" t="s">
        <v>681</v>
      </c>
      <c r="F5388" t="str">
        <f>VLOOKUP(orders[[#This Row],[product_id]],Products!A:C,3,0)</f>
        <v>Appliances</v>
      </c>
      <c r="G5388">
        <v>1</v>
      </c>
      <c r="H5388" s="6">
        <v>7.3068937863908695E-2</v>
      </c>
      <c r="I5388" s="2">
        <f>VLOOKUP($E5388,
Products!$A$1:$F$201,MATCH(Orders!I$1,Products!$A$1:$F$1,0),0)</f>
        <v>2080.3641662770501</v>
      </c>
      <c r="J5388" s="2">
        <f>VLOOKUP($E5388,
Products!$A$1:$F$201,MATCH(Orders!J$1,Products!$A$1:$F$1,0),0)</f>
        <v>1566.754559891986</v>
      </c>
    </row>
    <row r="5389" spans="1:10">
      <c r="A5389">
        <v>5388</v>
      </c>
      <c r="B5389" s="4">
        <v>45493</v>
      </c>
      <c r="C5389" s="10">
        <f>DATE(YEAR(orders[[#This Row],[order_date]]), MONTH(orders[[#This Row],[order_date]]), 1)</f>
        <v>45474</v>
      </c>
      <c r="D5389" t="s">
        <v>2182</v>
      </c>
      <c r="E5389" t="s">
        <v>640</v>
      </c>
      <c r="F5389" t="str">
        <f>VLOOKUP(orders[[#This Row],[product_id]],Products!A:C,3,0)</f>
        <v>Electronics</v>
      </c>
      <c r="G5389">
        <v>2</v>
      </c>
      <c r="H5389" s="6">
        <v>0.15822960405714387</v>
      </c>
      <c r="I5389" s="2">
        <f>VLOOKUP($E5389,
Products!$A$1:$F$201,MATCH(Orders!I$1,Products!$A$1:$F$1,0),0)</f>
        <v>28588.897930669911</v>
      </c>
      <c r="J5389" s="2">
        <f>VLOOKUP($E5389,
Products!$A$1:$F$201,MATCH(Orders!J$1,Products!$A$1:$F$1,0),0)</f>
        <v>20681.16336734363</v>
      </c>
    </row>
    <row r="5390" spans="1:10">
      <c r="A5390">
        <v>5389</v>
      </c>
      <c r="B5390" s="4">
        <v>45266</v>
      </c>
      <c r="C5390" s="10">
        <f>DATE(YEAR(orders[[#This Row],[order_date]]), MONTH(orders[[#This Row],[order_date]]), 1)</f>
        <v>45261</v>
      </c>
      <c r="D5390" t="s">
        <v>1878</v>
      </c>
      <c r="E5390" t="s">
        <v>678</v>
      </c>
      <c r="F5390" t="str">
        <f>VLOOKUP(orders[[#This Row],[product_id]],Products!A:C,3,0)</f>
        <v>Appliances</v>
      </c>
      <c r="G5390">
        <v>1</v>
      </c>
      <c r="H5390" s="6">
        <v>7.7053326275947187E-2</v>
      </c>
      <c r="I5390" s="2">
        <f>VLOOKUP($E5390,
Products!$A$1:$F$201,MATCH(Orders!I$1,Products!$A$1:$F$1,0),0)</f>
        <v>24547.80463631255</v>
      </c>
      <c r="J5390" s="2">
        <f>VLOOKUP($E5390,
Products!$A$1:$F$201,MATCH(Orders!J$1,Products!$A$1:$F$1,0),0)</f>
        <v>16599.667533695861</v>
      </c>
    </row>
    <row r="5391" spans="1:10">
      <c r="A5391">
        <v>5390</v>
      </c>
      <c r="B5391" s="4">
        <v>45079</v>
      </c>
      <c r="C5391" s="10">
        <f>DATE(YEAR(orders[[#This Row],[order_date]]), MONTH(orders[[#This Row],[order_date]]), 1)</f>
        <v>45078</v>
      </c>
      <c r="D5391" t="s">
        <v>1344</v>
      </c>
      <c r="E5391" t="s">
        <v>518</v>
      </c>
      <c r="F5391" t="str">
        <f>VLOOKUP(orders[[#This Row],[product_id]],Products!A:C,3,0)</f>
        <v>Electronics</v>
      </c>
      <c r="G5391">
        <v>1</v>
      </c>
      <c r="H5391" s="6">
        <v>0.22931328695475919</v>
      </c>
      <c r="I5391" s="2">
        <f>VLOOKUP($E5391,
Products!$A$1:$F$201,MATCH(Orders!I$1,Products!$A$1:$F$1,0),0)</f>
        <v>23393.890826127132</v>
      </c>
      <c r="J5391" s="2">
        <f>VLOOKUP($E5391,
Products!$A$1:$F$201,MATCH(Orders!J$1,Products!$A$1:$F$1,0),0)</f>
        <v>16064.756531016081</v>
      </c>
    </row>
    <row r="5392" spans="1:10">
      <c r="A5392">
        <v>5391</v>
      </c>
      <c r="B5392" s="4">
        <v>45930</v>
      </c>
      <c r="C5392" s="10">
        <f>DATE(YEAR(orders[[#This Row],[order_date]]), MONTH(orders[[#This Row],[order_date]]), 1)</f>
        <v>45901</v>
      </c>
      <c r="D5392" t="s">
        <v>2399</v>
      </c>
      <c r="E5392" t="s">
        <v>686</v>
      </c>
      <c r="F5392" t="str">
        <f>VLOOKUP(orders[[#This Row],[product_id]],Products!A:C,3,0)</f>
        <v>Appliances</v>
      </c>
      <c r="G5392">
        <v>2</v>
      </c>
      <c r="H5392" s="6">
        <v>5.6299312141129737E-2</v>
      </c>
      <c r="I5392" s="2">
        <f>VLOOKUP($E5392,
Products!$A$1:$F$201,MATCH(Orders!I$1,Products!$A$1:$F$1,0),0)</f>
        <v>25525.356267188719</v>
      </c>
      <c r="J5392" s="2">
        <f>VLOOKUP($E5392,
Products!$A$1:$F$201,MATCH(Orders!J$1,Products!$A$1:$F$1,0),0)</f>
        <v>18214.15981099859</v>
      </c>
    </row>
    <row r="5393" spans="1:10">
      <c r="A5393">
        <v>5392</v>
      </c>
      <c r="B5393" s="4">
        <v>45353</v>
      </c>
      <c r="C5393" s="10">
        <f>DATE(YEAR(orders[[#This Row],[order_date]]), MONTH(orders[[#This Row],[order_date]]), 1)</f>
        <v>45352</v>
      </c>
      <c r="D5393" t="s">
        <v>3544</v>
      </c>
      <c r="E5393" t="s">
        <v>620</v>
      </c>
      <c r="F5393" t="str">
        <f>VLOOKUP(orders[[#This Row],[product_id]],Products!A:C,3,0)</f>
        <v>Electronics</v>
      </c>
      <c r="G5393">
        <v>2</v>
      </c>
      <c r="H5393" s="6">
        <v>0.10066124442948735</v>
      </c>
      <c r="I5393" s="2">
        <f>VLOOKUP($E5393,
Products!$A$1:$F$201,MATCH(Orders!I$1,Products!$A$1:$F$1,0),0)</f>
        <v>23669.635851452331</v>
      </c>
      <c r="J5393" s="2">
        <f>VLOOKUP($E5393,
Products!$A$1:$F$201,MATCH(Orders!J$1,Products!$A$1:$F$1,0),0)</f>
        <v>17880.752220874681</v>
      </c>
    </row>
    <row r="5394" spans="1:10">
      <c r="A5394">
        <v>5393</v>
      </c>
      <c r="B5394" s="4">
        <v>45929</v>
      </c>
      <c r="C5394" s="10">
        <f>DATE(YEAR(orders[[#This Row],[order_date]]), MONTH(orders[[#This Row],[order_date]]), 1)</f>
        <v>45901</v>
      </c>
      <c r="D5394" t="s">
        <v>1767</v>
      </c>
      <c r="E5394" t="s">
        <v>544</v>
      </c>
      <c r="F5394" t="str">
        <f>VLOOKUP(orders[[#This Row],[product_id]],Products!A:C,3,0)</f>
        <v>Electronics</v>
      </c>
      <c r="G5394">
        <v>2</v>
      </c>
      <c r="H5394" s="6">
        <v>0.11493294459425767</v>
      </c>
      <c r="I5394" s="2">
        <f>VLOOKUP($E5394,
Products!$A$1:$F$201,MATCH(Orders!I$1,Products!$A$1:$F$1,0),0)</f>
        <v>16273.22789477584</v>
      </c>
      <c r="J5394" s="2">
        <f>VLOOKUP($E5394,
Products!$A$1:$F$201,MATCH(Orders!J$1,Products!$A$1:$F$1,0),0)</f>
        <v>12683.607953986329</v>
      </c>
    </row>
    <row r="5395" spans="1:10">
      <c r="A5395">
        <v>5394</v>
      </c>
      <c r="B5395" s="4">
        <v>45130</v>
      </c>
      <c r="C5395" s="10">
        <f>DATE(YEAR(orders[[#This Row],[order_date]]), MONTH(orders[[#This Row],[order_date]]), 1)</f>
        <v>45108</v>
      </c>
      <c r="D5395" t="s">
        <v>3934</v>
      </c>
      <c r="E5395" t="s">
        <v>589</v>
      </c>
      <c r="F5395" t="str">
        <f>VLOOKUP(orders[[#This Row],[product_id]],Products!A:C,3,0)</f>
        <v>Appliances</v>
      </c>
      <c r="G5395">
        <v>2</v>
      </c>
      <c r="H5395" s="6">
        <v>6.4809898609817035E-2</v>
      </c>
      <c r="I5395" s="2">
        <f>VLOOKUP($E5395,
Products!$A$1:$F$201,MATCH(Orders!I$1,Products!$A$1:$F$1,0),0)</f>
        <v>6227.1351854710047</v>
      </c>
      <c r="J5395" s="2">
        <f>VLOOKUP($E5395,
Products!$A$1:$F$201,MATCH(Orders!J$1,Products!$A$1:$F$1,0),0)</f>
        <v>4146.7707671772396</v>
      </c>
    </row>
    <row r="5396" spans="1:10">
      <c r="A5396">
        <v>5395</v>
      </c>
      <c r="B5396" s="4">
        <v>45251</v>
      </c>
      <c r="C5396" s="10">
        <f>DATE(YEAR(orders[[#This Row],[order_date]]), MONTH(orders[[#This Row],[order_date]]), 1)</f>
        <v>45231</v>
      </c>
      <c r="D5396" t="s">
        <v>3086</v>
      </c>
      <c r="E5396" t="s">
        <v>651</v>
      </c>
      <c r="F5396" t="str">
        <f>VLOOKUP(orders[[#This Row],[product_id]],Products!A:C,3,0)</f>
        <v>Electronics</v>
      </c>
      <c r="G5396">
        <v>2</v>
      </c>
      <c r="H5396" s="6">
        <v>0.22776986755883752</v>
      </c>
      <c r="I5396" s="2">
        <f>VLOOKUP($E5396,
Products!$A$1:$F$201,MATCH(Orders!I$1,Products!$A$1:$F$1,0),0)</f>
        <v>28622.091542973511</v>
      </c>
      <c r="J5396" s="2">
        <f>VLOOKUP($E5396,
Products!$A$1:$F$201,MATCH(Orders!J$1,Products!$A$1:$F$1,0),0)</f>
        <v>19327.527634039769</v>
      </c>
    </row>
    <row r="5397" spans="1:10">
      <c r="A5397">
        <v>5396</v>
      </c>
      <c r="B5397" s="4">
        <v>45876</v>
      </c>
      <c r="C5397" s="10">
        <f>DATE(YEAR(orders[[#This Row],[order_date]]), MONTH(orders[[#This Row],[order_date]]), 1)</f>
        <v>45870</v>
      </c>
      <c r="D5397" t="s">
        <v>3041</v>
      </c>
      <c r="E5397" t="s">
        <v>655</v>
      </c>
      <c r="F5397" t="str">
        <f>VLOOKUP(orders[[#This Row],[product_id]],Products!A:C,3,0)</f>
        <v>Appliances</v>
      </c>
      <c r="G5397">
        <v>2</v>
      </c>
      <c r="H5397" s="6">
        <v>8.367463156546949E-2</v>
      </c>
      <c r="I5397" s="2">
        <f>VLOOKUP($E5397,
Products!$A$1:$F$201,MATCH(Orders!I$1,Products!$A$1:$F$1,0),0)</f>
        <v>24072.170529057032</v>
      </c>
      <c r="J5397" s="2">
        <f>VLOOKUP($E5397,
Products!$A$1:$F$201,MATCH(Orders!J$1,Products!$A$1:$F$1,0),0)</f>
        <v>16358.626370717549</v>
      </c>
    </row>
    <row r="5398" spans="1:10">
      <c r="A5398">
        <v>5397</v>
      </c>
      <c r="B5398" s="4">
        <v>45877</v>
      </c>
      <c r="C5398" s="10">
        <f>DATE(YEAR(orders[[#This Row],[order_date]]), MONTH(orders[[#This Row],[order_date]]), 1)</f>
        <v>45870</v>
      </c>
      <c r="D5398" t="s">
        <v>3889</v>
      </c>
      <c r="E5398" t="s">
        <v>669</v>
      </c>
      <c r="F5398" t="str">
        <f>VLOOKUP(orders[[#This Row],[product_id]],Products!A:C,3,0)</f>
        <v>Electronics</v>
      </c>
      <c r="G5398">
        <v>1</v>
      </c>
      <c r="H5398" s="6">
        <v>0.23184250699562176</v>
      </c>
      <c r="I5398" s="2">
        <f>VLOOKUP($E5398,
Products!$A$1:$F$201,MATCH(Orders!I$1,Products!$A$1:$F$1,0),0)</f>
        <v>11708.03419603835</v>
      </c>
      <c r="J5398" s="2">
        <f>VLOOKUP($E5398,
Products!$A$1:$F$201,MATCH(Orders!J$1,Products!$A$1:$F$1,0),0)</f>
        <v>7784.9580101998827</v>
      </c>
    </row>
    <row r="5399" spans="1:10">
      <c r="A5399">
        <v>5398</v>
      </c>
      <c r="B5399" s="4">
        <v>45865</v>
      </c>
      <c r="C5399" s="10">
        <f>DATE(YEAR(orders[[#This Row],[order_date]]), MONTH(orders[[#This Row],[order_date]]), 1)</f>
        <v>45839</v>
      </c>
      <c r="D5399" t="s">
        <v>2431</v>
      </c>
      <c r="E5399" t="s">
        <v>610</v>
      </c>
      <c r="F5399" t="str">
        <f>VLOOKUP(orders[[#This Row],[product_id]],Products!A:C,3,0)</f>
        <v>Appliances</v>
      </c>
      <c r="G5399">
        <v>2</v>
      </c>
      <c r="H5399" s="6">
        <v>0.14272210893638557</v>
      </c>
      <c r="I5399" s="2">
        <f>VLOOKUP($E5399,
Products!$A$1:$F$201,MATCH(Orders!I$1,Products!$A$1:$F$1,0),0)</f>
        <v>23456.386855186989</v>
      </c>
      <c r="J5399" s="2">
        <f>VLOOKUP($E5399,
Products!$A$1:$F$201,MATCH(Orders!J$1,Products!$A$1:$F$1,0),0)</f>
        <v>16522.385271144129</v>
      </c>
    </row>
    <row r="5400" spans="1:10">
      <c r="A5400">
        <v>5399</v>
      </c>
      <c r="B5400" s="4">
        <v>45883</v>
      </c>
      <c r="C5400" s="10">
        <f>DATE(YEAR(orders[[#This Row],[order_date]]), MONTH(orders[[#This Row],[order_date]]), 1)</f>
        <v>45870</v>
      </c>
      <c r="D5400" t="s">
        <v>2347</v>
      </c>
      <c r="E5400" t="s">
        <v>686</v>
      </c>
      <c r="F5400" t="str">
        <f>VLOOKUP(orders[[#This Row],[product_id]],Products!A:C,3,0)</f>
        <v>Appliances</v>
      </c>
      <c r="G5400">
        <v>2</v>
      </c>
      <c r="H5400" s="6">
        <v>0.13394093168426305</v>
      </c>
      <c r="I5400" s="2">
        <f>VLOOKUP($E5400,
Products!$A$1:$F$201,MATCH(Orders!I$1,Products!$A$1:$F$1,0),0)</f>
        <v>25525.356267188719</v>
      </c>
      <c r="J5400" s="2">
        <f>VLOOKUP($E5400,
Products!$A$1:$F$201,MATCH(Orders!J$1,Products!$A$1:$F$1,0),0)</f>
        <v>18214.15981099859</v>
      </c>
    </row>
    <row r="5401" spans="1:10">
      <c r="A5401">
        <v>5400</v>
      </c>
      <c r="B5401" s="4">
        <v>45820</v>
      </c>
      <c r="C5401" s="10">
        <f>DATE(YEAR(orders[[#This Row],[order_date]]), MONTH(orders[[#This Row],[order_date]]), 1)</f>
        <v>45809</v>
      </c>
      <c r="D5401" t="s">
        <v>1820</v>
      </c>
      <c r="E5401" t="s">
        <v>617</v>
      </c>
      <c r="F5401" t="str">
        <f>VLOOKUP(orders[[#This Row],[product_id]],Products!A:C,3,0)</f>
        <v>Electronics</v>
      </c>
      <c r="G5401">
        <v>1</v>
      </c>
      <c r="H5401" s="6">
        <v>0.23701296654133364</v>
      </c>
      <c r="I5401" s="2">
        <f>VLOOKUP($E5401,
Products!$A$1:$F$201,MATCH(Orders!I$1,Products!$A$1:$F$1,0),0)</f>
        <v>19466.867434847129</v>
      </c>
      <c r="J5401" s="2">
        <f>VLOOKUP($E5401,
Products!$A$1:$F$201,MATCH(Orders!J$1,Products!$A$1:$F$1,0),0)</f>
        <v>13371.790482684521</v>
      </c>
    </row>
    <row r="5402" spans="1:10">
      <c r="A5402">
        <v>5401</v>
      </c>
      <c r="B5402" s="4">
        <v>45361</v>
      </c>
      <c r="C5402" s="10">
        <f>DATE(YEAR(orders[[#This Row],[order_date]]), MONTH(orders[[#This Row],[order_date]]), 1)</f>
        <v>45352</v>
      </c>
      <c r="D5402" t="s">
        <v>2595</v>
      </c>
      <c r="E5402" t="s">
        <v>577</v>
      </c>
      <c r="F5402" t="str">
        <f>VLOOKUP(orders[[#This Row],[product_id]],Products!A:C,3,0)</f>
        <v>Appliances</v>
      </c>
      <c r="G5402">
        <v>2</v>
      </c>
      <c r="H5402" s="6">
        <v>7.4251450409815761E-2</v>
      </c>
      <c r="I5402" s="2">
        <f>VLOOKUP($E5402,
Products!$A$1:$F$201,MATCH(Orders!I$1,Products!$A$1:$F$1,0),0)</f>
        <v>24178.046221204509</v>
      </c>
      <c r="J5402" s="2">
        <f>VLOOKUP($E5402,
Products!$A$1:$F$201,MATCH(Orders!J$1,Products!$A$1:$F$1,0),0)</f>
        <v>17784.08636999697</v>
      </c>
    </row>
    <row r="5403" spans="1:10">
      <c r="A5403">
        <v>5402</v>
      </c>
      <c r="B5403" s="4">
        <v>45297</v>
      </c>
      <c r="C5403" s="10">
        <f>DATE(YEAR(orders[[#This Row],[order_date]]), MONTH(orders[[#This Row],[order_date]]), 1)</f>
        <v>45292</v>
      </c>
      <c r="D5403" t="s">
        <v>4590</v>
      </c>
      <c r="E5403" t="s">
        <v>508</v>
      </c>
      <c r="F5403" t="str">
        <f>VLOOKUP(orders[[#This Row],[product_id]],Products!A:C,3,0)</f>
        <v>Electronics</v>
      </c>
      <c r="G5403">
        <v>1</v>
      </c>
      <c r="H5403" s="6">
        <v>0.16956619650409904</v>
      </c>
      <c r="I5403" s="2">
        <f>VLOOKUP($E5403,
Products!$A$1:$F$201,MATCH(Orders!I$1,Products!$A$1:$F$1,0),0)</f>
        <v>23345.985707147142</v>
      </c>
      <c r="J5403" s="2">
        <f>VLOOKUP($E5403,
Products!$A$1:$F$201,MATCH(Orders!J$1,Products!$A$1:$F$1,0),0)</f>
        <v>15772.90371323649</v>
      </c>
    </row>
    <row r="5404" spans="1:10">
      <c r="A5404">
        <v>5403</v>
      </c>
      <c r="B5404" s="4">
        <v>45859</v>
      </c>
      <c r="C5404" s="10">
        <f>DATE(YEAR(orders[[#This Row],[order_date]]), MONTH(orders[[#This Row],[order_date]]), 1)</f>
        <v>45839</v>
      </c>
      <c r="D5404" t="s">
        <v>3826</v>
      </c>
      <c r="E5404" t="s">
        <v>695</v>
      </c>
      <c r="F5404" t="str">
        <f>VLOOKUP(orders[[#This Row],[product_id]],Products!A:C,3,0)</f>
        <v>Electronics</v>
      </c>
      <c r="G5404">
        <v>1</v>
      </c>
      <c r="H5404" s="6">
        <v>0.14889431040973256</v>
      </c>
      <c r="I5404" s="2">
        <f>VLOOKUP($E5404,
Products!$A$1:$F$201,MATCH(Orders!I$1,Products!$A$1:$F$1,0),0)</f>
        <v>2716.2219891886762</v>
      </c>
      <c r="J5404" s="2">
        <f>VLOOKUP($E5404,
Products!$A$1:$F$201,MATCH(Orders!J$1,Products!$A$1:$F$1,0),0)</f>
        <v>2045.0534052982539</v>
      </c>
    </row>
    <row r="5405" spans="1:10">
      <c r="A5405">
        <v>5404</v>
      </c>
      <c r="B5405" s="4">
        <v>45175</v>
      </c>
      <c r="C5405" s="10">
        <f>DATE(YEAR(orders[[#This Row],[order_date]]), MONTH(orders[[#This Row],[order_date]]), 1)</f>
        <v>45170</v>
      </c>
      <c r="D5405" t="s">
        <v>866</v>
      </c>
      <c r="E5405" t="s">
        <v>662</v>
      </c>
      <c r="F5405" t="str">
        <f>VLOOKUP(orders[[#This Row],[product_id]],Products!A:C,3,0)</f>
        <v>Electronics</v>
      </c>
      <c r="G5405">
        <v>1</v>
      </c>
      <c r="H5405" s="6">
        <v>0.12214552146061472</v>
      </c>
      <c r="I5405" s="2">
        <f>VLOOKUP($E5405,
Products!$A$1:$F$201,MATCH(Orders!I$1,Products!$A$1:$F$1,0),0)</f>
        <v>20028.650831777191</v>
      </c>
      <c r="J5405" s="2">
        <f>VLOOKUP($E5405,
Products!$A$1:$F$201,MATCH(Orders!J$1,Products!$A$1:$F$1,0),0)</f>
        <v>14139.84905320309</v>
      </c>
    </row>
    <row r="5406" spans="1:10">
      <c r="A5406">
        <v>5405</v>
      </c>
      <c r="B5406" s="4">
        <v>45817</v>
      </c>
      <c r="C5406" s="10">
        <f>DATE(YEAR(orders[[#This Row],[order_date]]), MONTH(orders[[#This Row],[order_date]]), 1)</f>
        <v>45809</v>
      </c>
      <c r="D5406" t="s">
        <v>4293</v>
      </c>
      <c r="E5406" t="s">
        <v>578</v>
      </c>
      <c r="F5406" t="str">
        <f>VLOOKUP(orders[[#This Row],[product_id]],Products!A:C,3,0)</f>
        <v>Electronics</v>
      </c>
      <c r="G5406">
        <v>3</v>
      </c>
      <c r="H5406" s="6">
        <v>0.19481720179480194</v>
      </c>
      <c r="I5406" s="2">
        <f>VLOOKUP($E5406,
Products!$A$1:$F$201,MATCH(Orders!I$1,Products!$A$1:$F$1,0),0)</f>
        <v>2632.553295816565</v>
      </c>
      <c r="J5406" s="2">
        <f>VLOOKUP($E5406,
Products!$A$1:$F$201,MATCH(Orders!J$1,Products!$A$1:$F$1,0),0)</f>
        <v>1732.316114566717</v>
      </c>
    </row>
    <row r="5407" spans="1:10">
      <c r="A5407">
        <v>5406</v>
      </c>
      <c r="B5407" s="4">
        <v>45107</v>
      </c>
      <c r="C5407" s="10">
        <f>DATE(YEAR(orders[[#This Row],[order_date]]), MONTH(orders[[#This Row],[order_date]]), 1)</f>
        <v>45078</v>
      </c>
      <c r="D5407" t="s">
        <v>2131</v>
      </c>
      <c r="E5407" t="s">
        <v>513</v>
      </c>
      <c r="F5407" t="str">
        <f>VLOOKUP(orders[[#This Row],[product_id]],Products!A:C,3,0)</f>
        <v>Electronics</v>
      </c>
      <c r="G5407">
        <v>1</v>
      </c>
      <c r="H5407" s="6">
        <v>0.24455061795200153</v>
      </c>
      <c r="I5407" s="2">
        <f>VLOOKUP($E5407,
Products!$A$1:$F$201,MATCH(Orders!I$1,Products!$A$1:$F$1,0),0)</f>
        <v>2370.6748519187499</v>
      </c>
      <c r="J5407" s="2">
        <f>VLOOKUP($E5407,
Products!$A$1:$F$201,MATCH(Orders!J$1,Products!$A$1:$F$1,0),0)</f>
        <v>1742.1190905744229</v>
      </c>
    </row>
    <row r="5408" spans="1:10">
      <c r="A5408">
        <v>5407</v>
      </c>
      <c r="B5408" s="4">
        <v>45629</v>
      </c>
      <c r="C5408" s="10">
        <f>DATE(YEAR(orders[[#This Row],[order_date]]), MONTH(orders[[#This Row],[order_date]]), 1)</f>
        <v>45627</v>
      </c>
      <c r="D5408" t="s">
        <v>2439</v>
      </c>
      <c r="E5408" t="s">
        <v>581</v>
      </c>
      <c r="F5408" t="str">
        <f>VLOOKUP(orders[[#This Row],[product_id]],Products!A:C,3,0)</f>
        <v>Appliances</v>
      </c>
      <c r="G5408">
        <v>2</v>
      </c>
      <c r="H5408" s="6">
        <v>9.8070121283434411E-2</v>
      </c>
      <c r="I5408" s="2">
        <f>VLOOKUP($E5408,
Products!$A$1:$F$201,MATCH(Orders!I$1,Products!$A$1:$F$1,0),0)</f>
        <v>6177.7225527132859</v>
      </c>
      <c r="J5408" s="2">
        <f>VLOOKUP($E5408,
Products!$A$1:$F$201,MATCH(Orders!J$1,Products!$A$1:$F$1,0),0)</f>
        <v>4208.1013641193986</v>
      </c>
    </row>
    <row r="5409" spans="1:10">
      <c r="A5409">
        <v>5408</v>
      </c>
      <c r="B5409" s="4">
        <v>45925</v>
      </c>
      <c r="C5409" s="10">
        <f>DATE(YEAR(orders[[#This Row],[order_date]]), MONTH(orders[[#This Row],[order_date]]), 1)</f>
        <v>45901</v>
      </c>
      <c r="D5409" t="s">
        <v>1025</v>
      </c>
      <c r="E5409" t="s">
        <v>679</v>
      </c>
      <c r="F5409" t="str">
        <f>VLOOKUP(orders[[#This Row],[product_id]],Products!A:C,3,0)</f>
        <v>Appliances</v>
      </c>
      <c r="G5409">
        <v>1</v>
      </c>
      <c r="H5409" s="6">
        <v>9.3469156509917786E-2</v>
      </c>
      <c r="I5409" s="2">
        <f>VLOOKUP($E5409,
Products!$A$1:$F$201,MATCH(Orders!I$1,Products!$A$1:$F$1,0),0)</f>
        <v>6336.1008284819591</v>
      </c>
      <c r="J5409" s="2">
        <f>VLOOKUP($E5409,
Products!$A$1:$F$201,MATCH(Orders!J$1,Products!$A$1:$F$1,0),0)</f>
        <v>5056.6203893460352</v>
      </c>
    </row>
    <row r="5410" spans="1:10">
      <c r="A5410">
        <v>5409</v>
      </c>
      <c r="B5410" s="4">
        <v>45004</v>
      </c>
      <c r="C5410" s="10">
        <f>DATE(YEAR(orders[[#This Row],[order_date]]), MONTH(orders[[#This Row],[order_date]]), 1)</f>
        <v>44986</v>
      </c>
      <c r="D5410" t="s">
        <v>3677</v>
      </c>
      <c r="E5410" t="s">
        <v>597</v>
      </c>
      <c r="F5410" t="str">
        <f>VLOOKUP(orders[[#This Row],[product_id]],Products!A:C,3,0)</f>
        <v>Appliances</v>
      </c>
      <c r="G5410">
        <v>1</v>
      </c>
      <c r="H5410" s="6">
        <v>0.11909964139110119</v>
      </c>
      <c r="I5410" s="2">
        <f>VLOOKUP($E5410,
Products!$A$1:$F$201,MATCH(Orders!I$1,Products!$A$1:$F$1,0),0)</f>
        <v>22545.827750919081</v>
      </c>
      <c r="J5410" s="2">
        <f>VLOOKUP($E5410,
Products!$A$1:$F$201,MATCH(Orders!J$1,Products!$A$1:$F$1,0),0)</f>
        <v>15091.172935360129</v>
      </c>
    </row>
    <row r="5411" spans="1:10">
      <c r="A5411">
        <v>5410</v>
      </c>
      <c r="B5411" s="4">
        <v>45845</v>
      </c>
      <c r="C5411" s="10">
        <f>DATE(YEAR(orders[[#This Row],[order_date]]), MONTH(orders[[#This Row],[order_date]]), 1)</f>
        <v>45839</v>
      </c>
      <c r="D5411" t="s">
        <v>3117</v>
      </c>
      <c r="E5411" t="s">
        <v>689</v>
      </c>
      <c r="F5411" t="str">
        <f>VLOOKUP(orders[[#This Row],[product_id]],Products!A:C,3,0)</f>
        <v>Electronics</v>
      </c>
      <c r="G5411">
        <v>1</v>
      </c>
      <c r="H5411" s="6">
        <v>0.12148741800080773</v>
      </c>
      <c r="I5411" s="2">
        <f>VLOOKUP($E5411,
Products!$A$1:$F$201,MATCH(Orders!I$1,Products!$A$1:$F$1,0),0)</f>
        <v>22021.70433799336</v>
      </c>
      <c r="J5411" s="2">
        <f>VLOOKUP($E5411,
Products!$A$1:$F$201,MATCH(Orders!J$1,Products!$A$1:$F$1,0),0)</f>
        <v>16990.60087110737</v>
      </c>
    </row>
    <row r="5412" spans="1:10">
      <c r="A5412">
        <v>5411</v>
      </c>
      <c r="B5412" s="4">
        <v>45811</v>
      </c>
      <c r="C5412" s="10">
        <f>DATE(YEAR(orders[[#This Row],[order_date]]), MONTH(orders[[#This Row],[order_date]]), 1)</f>
        <v>45809</v>
      </c>
      <c r="D5412" t="s">
        <v>4666</v>
      </c>
      <c r="E5412" t="s">
        <v>611</v>
      </c>
      <c r="F5412" t="str">
        <f>VLOOKUP(orders[[#This Row],[product_id]],Products!A:C,3,0)</f>
        <v>Electronics</v>
      </c>
      <c r="G5412">
        <v>3</v>
      </c>
      <c r="H5412" s="6">
        <v>0.18700255840480962</v>
      </c>
      <c r="I5412" s="2">
        <f>VLOOKUP($E5412,
Products!$A$1:$F$201,MATCH(Orders!I$1,Products!$A$1:$F$1,0),0)</f>
        <v>12041.08303405661</v>
      </c>
      <c r="J5412" s="2">
        <f>VLOOKUP($E5412,
Products!$A$1:$F$201,MATCH(Orders!J$1,Products!$A$1:$F$1,0),0)</f>
        <v>7946.6428283753548</v>
      </c>
    </row>
    <row r="5413" spans="1:10">
      <c r="A5413">
        <v>5412</v>
      </c>
      <c r="B5413" s="4">
        <v>45262</v>
      </c>
      <c r="C5413" s="10">
        <f>DATE(YEAR(orders[[#This Row],[order_date]]), MONTH(orders[[#This Row],[order_date]]), 1)</f>
        <v>45261</v>
      </c>
      <c r="D5413" t="s">
        <v>4219</v>
      </c>
      <c r="E5413" t="s">
        <v>554</v>
      </c>
      <c r="F5413" t="str">
        <f>VLOOKUP(orders[[#This Row],[product_id]],Products!A:C,3,0)</f>
        <v>Appliances</v>
      </c>
      <c r="G5413">
        <v>2</v>
      </c>
      <c r="H5413" s="6">
        <v>0.11507112205389941</v>
      </c>
      <c r="I5413" s="2">
        <f>VLOOKUP($E5413,
Products!$A$1:$F$201,MATCH(Orders!I$1,Products!$A$1:$F$1,0),0)</f>
        <v>2088.6647814855078</v>
      </c>
      <c r="J5413" s="2">
        <f>VLOOKUP($E5413,
Products!$A$1:$F$201,MATCH(Orders!J$1,Products!$A$1:$F$1,0),0)</f>
        <v>1371.380040542937</v>
      </c>
    </row>
    <row r="5414" spans="1:10">
      <c r="A5414">
        <v>5413</v>
      </c>
      <c r="B5414" s="4">
        <v>44976</v>
      </c>
      <c r="C5414" s="10">
        <f>DATE(YEAR(orders[[#This Row],[order_date]]), MONTH(orders[[#This Row],[order_date]]), 1)</f>
        <v>44958</v>
      </c>
      <c r="D5414" t="s">
        <v>3228</v>
      </c>
      <c r="E5414" t="s">
        <v>548</v>
      </c>
      <c r="F5414" t="str">
        <f>VLOOKUP(orders[[#This Row],[product_id]],Products!A:C,3,0)</f>
        <v>Appliances</v>
      </c>
      <c r="G5414">
        <v>1</v>
      </c>
      <c r="H5414" s="6">
        <v>0.11412336466210625</v>
      </c>
      <c r="I5414" s="2">
        <f>VLOOKUP($E5414,
Products!$A$1:$F$201,MATCH(Orders!I$1,Products!$A$1:$F$1,0),0)</f>
        <v>2211.9922659782978</v>
      </c>
      <c r="J5414" s="2">
        <f>VLOOKUP($E5414,
Products!$A$1:$F$201,MATCH(Orders!J$1,Products!$A$1:$F$1,0),0)</f>
        <v>1741.1720710333091</v>
      </c>
    </row>
    <row r="5415" spans="1:10">
      <c r="A5415">
        <v>5414</v>
      </c>
      <c r="B5415" s="4">
        <v>45011</v>
      </c>
      <c r="C5415" s="10">
        <f>DATE(YEAR(orders[[#This Row],[order_date]]), MONTH(orders[[#This Row],[order_date]]), 1)</f>
        <v>44986</v>
      </c>
      <c r="D5415" t="s">
        <v>3776</v>
      </c>
      <c r="E5415" t="s">
        <v>643</v>
      </c>
      <c r="F5415" t="str">
        <f>VLOOKUP(orders[[#This Row],[product_id]],Products!A:C,3,0)</f>
        <v>Appliances</v>
      </c>
      <c r="G5415">
        <v>2</v>
      </c>
      <c r="H5415" s="6">
        <v>0.12517840104901107</v>
      </c>
      <c r="I5415" s="2">
        <f>VLOOKUP($E5415,
Products!$A$1:$F$201,MATCH(Orders!I$1,Products!$A$1:$F$1,0),0)</f>
        <v>26269.068564891841</v>
      </c>
      <c r="J5415" s="2">
        <f>VLOOKUP($E5415,
Products!$A$1:$F$201,MATCH(Orders!J$1,Products!$A$1:$F$1,0),0)</f>
        <v>18867.564539756699</v>
      </c>
    </row>
    <row r="5416" spans="1:10">
      <c r="A5416">
        <v>5415</v>
      </c>
      <c r="B5416" s="4">
        <v>45621</v>
      </c>
      <c r="C5416" s="10">
        <f>DATE(YEAR(orders[[#This Row],[order_date]]), MONTH(orders[[#This Row],[order_date]]), 1)</f>
        <v>45597</v>
      </c>
      <c r="D5416" t="s">
        <v>1471</v>
      </c>
      <c r="E5416" t="s">
        <v>646</v>
      </c>
      <c r="F5416" t="str">
        <f>VLOOKUP(orders[[#This Row],[product_id]],Products!A:C,3,0)</f>
        <v>Electronics</v>
      </c>
      <c r="G5416">
        <v>1</v>
      </c>
      <c r="H5416" s="6">
        <v>0.11777328396900148</v>
      </c>
      <c r="I5416" s="2">
        <f>VLOOKUP($E5416,
Products!$A$1:$F$201,MATCH(Orders!I$1,Products!$A$1:$F$1,0),0)</f>
        <v>18424.12750052143</v>
      </c>
      <c r="J5416" s="2">
        <f>VLOOKUP($E5416,
Products!$A$1:$F$201,MATCH(Orders!J$1,Products!$A$1:$F$1,0),0)</f>
        <v>14575.25356690323</v>
      </c>
    </row>
    <row r="5417" spans="1:10">
      <c r="A5417">
        <v>5416</v>
      </c>
      <c r="B5417" s="4">
        <v>44930</v>
      </c>
      <c r="C5417" s="10">
        <f>DATE(YEAR(orders[[#This Row],[order_date]]), MONTH(orders[[#This Row],[order_date]]), 1)</f>
        <v>44927</v>
      </c>
      <c r="D5417" t="s">
        <v>1307</v>
      </c>
      <c r="E5417" t="s">
        <v>690</v>
      </c>
      <c r="F5417" t="str">
        <f>VLOOKUP(orders[[#This Row],[product_id]],Products!A:C,3,0)</f>
        <v>Electronics</v>
      </c>
      <c r="G5417">
        <v>1</v>
      </c>
      <c r="H5417" s="6">
        <v>0.17991999338719816</v>
      </c>
      <c r="I5417" s="2">
        <f>VLOOKUP($E5417,
Products!$A$1:$F$201,MATCH(Orders!I$1,Products!$A$1:$F$1,0),0)</f>
        <v>2338.2059552139431</v>
      </c>
      <c r="J5417" s="2">
        <f>VLOOKUP($E5417,
Products!$A$1:$F$201,MATCH(Orders!J$1,Products!$A$1:$F$1,0),0)</f>
        <v>1708.028418793489</v>
      </c>
    </row>
    <row r="5418" spans="1:10">
      <c r="A5418">
        <v>5417</v>
      </c>
      <c r="B5418" s="4">
        <v>45919</v>
      </c>
      <c r="C5418" s="10">
        <f>DATE(YEAR(orders[[#This Row],[order_date]]), MONTH(orders[[#This Row],[order_date]]), 1)</f>
        <v>45901</v>
      </c>
      <c r="D5418" t="s">
        <v>3065</v>
      </c>
      <c r="E5418" t="s">
        <v>507</v>
      </c>
      <c r="F5418" t="str">
        <f>VLOOKUP(orders[[#This Row],[product_id]],Products!A:C,3,0)</f>
        <v>Electronics</v>
      </c>
      <c r="G5418">
        <v>2</v>
      </c>
      <c r="H5418" s="6">
        <v>0.22815960934559423</v>
      </c>
      <c r="I5418" s="2">
        <f>VLOOKUP($E5418,
Products!$A$1:$F$201,MATCH(Orders!I$1,Products!$A$1:$F$1,0),0)</f>
        <v>28502.89768049858</v>
      </c>
      <c r="J5418" s="2">
        <f>VLOOKUP($E5418,
Products!$A$1:$F$201,MATCH(Orders!J$1,Products!$A$1:$F$1,0),0)</f>
        <v>20477.83623923226</v>
      </c>
    </row>
    <row r="5419" spans="1:10">
      <c r="A5419">
        <v>5418</v>
      </c>
      <c r="B5419" s="4">
        <v>45243</v>
      </c>
      <c r="C5419" s="10">
        <f>DATE(YEAR(orders[[#This Row],[order_date]]), MONTH(orders[[#This Row],[order_date]]), 1)</f>
        <v>45231</v>
      </c>
      <c r="D5419" t="s">
        <v>2261</v>
      </c>
      <c r="E5419" t="s">
        <v>570</v>
      </c>
      <c r="F5419" t="str">
        <f>VLOOKUP(orders[[#This Row],[product_id]],Products!A:C,3,0)</f>
        <v>Electronics</v>
      </c>
      <c r="G5419">
        <v>1</v>
      </c>
      <c r="H5419" s="6">
        <v>0.13025671089272256</v>
      </c>
      <c r="I5419" s="2">
        <f>VLOOKUP($E5419,
Products!$A$1:$F$201,MATCH(Orders!I$1,Products!$A$1:$F$1,0),0)</f>
        <v>10978.62820425244</v>
      </c>
      <c r="J5419" s="2">
        <f>VLOOKUP($E5419,
Products!$A$1:$F$201,MATCH(Orders!J$1,Products!$A$1:$F$1,0),0)</f>
        <v>7174.697588469895</v>
      </c>
    </row>
    <row r="5420" spans="1:10">
      <c r="A5420">
        <v>5419</v>
      </c>
      <c r="B5420" s="4">
        <v>45689</v>
      </c>
      <c r="C5420" s="10">
        <f>DATE(YEAR(orders[[#This Row],[order_date]]), MONTH(orders[[#This Row],[order_date]]), 1)</f>
        <v>45689</v>
      </c>
      <c r="D5420" t="s">
        <v>1294</v>
      </c>
      <c r="E5420" t="s">
        <v>591</v>
      </c>
      <c r="F5420" t="str">
        <f>VLOOKUP(orders[[#This Row],[product_id]],Products!A:C,3,0)</f>
        <v>Appliances</v>
      </c>
      <c r="G5420">
        <v>1</v>
      </c>
      <c r="H5420" s="6">
        <v>9.1797147539865592E-2</v>
      </c>
      <c r="I5420" s="2">
        <f>VLOOKUP($E5420,
Products!$A$1:$F$201,MATCH(Orders!I$1,Products!$A$1:$F$1,0),0)</f>
        <v>5828.0678031706884</v>
      </c>
      <c r="J5420" s="2">
        <f>VLOOKUP($E5420,
Products!$A$1:$F$201,MATCH(Orders!J$1,Products!$A$1:$F$1,0),0)</f>
        <v>3928.741316454903</v>
      </c>
    </row>
    <row r="5421" spans="1:10">
      <c r="A5421">
        <v>5420</v>
      </c>
      <c r="B5421" s="4">
        <v>45538</v>
      </c>
      <c r="C5421" s="10">
        <f>DATE(YEAR(orders[[#This Row],[order_date]]), MONTH(orders[[#This Row],[order_date]]), 1)</f>
        <v>45536</v>
      </c>
      <c r="D5421" t="s">
        <v>1949</v>
      </c>
      <c r="E5421" t="s">
        <v>602</v>
      </c>
      <c r="F5421" t="str">
        <f>VLOOKUP(orders[[#This Row],[product_id]],Products!A:C,3,0)</f>
        <v>Appliances</v>
      </c>
      <c r="G5421">
        <v>2</v>
      </c>
      <c r="H5421" s="6">
        <v>9.6849980842476799E-2</v>
      </c>
      <c r="I5421" s="2">
        <f>VLOOKUP($E5421,
Products!$A$1:$F$201,MATCH(Orders!I$1,Products!$A$1:$F$1,0),0)</f>
        <v>22834.95547197924</v>
      </c>
      <c r="J5421" s="2">
        <f>VLOOKUP($E5421,
Products!$A$1:$F$201,MATCH(Orders!J$1,Products!$A$1:$F$1,0),0)</f>
        <v>17972.460052660601</v>
      </c>
    </row>
    <row r="5422" spans="1:10">
      <c r="A5422">
        <v>5421</v>
      </c>
      <c r="B5422" s="4">
        <v>45931</v>
      </c>
      <c r="C5422" s="10">
        <f>DATE(YEAR(orders[[#This Row],[order_date]]), MONTH(orders[[#This Row],[order_date]]), 1)</f>
        <v>45931</v>
      </c>
      <c r="D5422" t="s">
        <v>2403</v>
      </c>
      <c r="E5422" t="s">
        <v>675</v>
      </c>
      <c r="F5422" t="str">
        <f>VLOOKUP(orders[[#This Row],[product_id]],Products!A:C,3,0)</f>
        <v>Appliances</v>
      </c>
      <c r="G5422">
        <v>1</v>
      </c>
      <c r="H5422" s="6">
        <v>6.8733688968131548E-2</v>
      </c>
      <c r="I5422" s="2">
        <f>VLOOKUP($E5422,
Products!$A$1:$F$201,MATCH(Orders!I$1,Products!$A$1:$F$1,0),0)</f>
        <v>23552.642442203069</v>
      </c>
      <c r="J5422" s="2">
        <f>VLOOKUP($E5422,
Products!$A$1:$F$201,MATCH(Orders!J$1,Products!$A$1:$F$1,0),0)</f>
        <v>17389.42325132497</v>
      </c>
    </row>
    <row r="5423" spans="1:10">
      <c r="A5423">
        <v>5422</v>
      </c>
      <c r="B5423" s="4">
        <v>45840</v>
      </c>
      <c r="C5423" s="10">
        <f>DATE(YEAR(orders[[#This Row],[order_date]]), MONTH(orders[[#This Row],[order_date]]), 1)</f>
        <v>45839</v>
      </c>
      <c r="D5423" t="s">
        <v>2226</v>
      </c>
      <c r="E5423" t="s">
        <v>691</v>
      </c>
      <c r="F5423" t="str">
        <f>VLOOKUP(orders[[#This Row],[product_id]],Products!A:C,3,0)</f>
        <v>Appliances</v>
      </c>
      <c r="G5423">
        <v>1</v>
      </c>
      <c r="H5423" s="6">
        <v>0.10208322512345265</v>
      </c>
      <c r="I5423" s="2">
        <f>VLOOKUP($E5423,
Products!$A$1:$F$201,MATCH(Orders!I$1,Products!$A$1:$F$1,0),0)</f>
        <v>2337.6024778940591</v>
      </c>
      <c r="J5423" s="2">
        <f>VLOOKUP($E5423,
Products!$A$1:$F$201,MATCH(Orders!J$1,Products!$A$1:$F$1,0),0)</f>
        <v>1616.9957885138581</v>
      </c>
    </row>
    <row r="5424" spans="1:10">
      <c r="A5424">
        <v>5423</v>
      </c>
      <c r="B5424" s="4">
        <v>45725</v>
      </c>
      <c r="C5424" s="10">
        <f>DATE(YEAR(orders[[#This Row],[order_date]]), MONTH(orders[[#This Row],[order_date]]), 1)</f>
        <v>45717</v>
      </c>
      <c r="D5424" t="s">
        <v>3096</v>
      </c>
      <c r="E5424" t="s">
        <v>515</v>
      </c>
      <c r="F5424" t="str">
        <f>VLOOKUP(orders[[#This Row],[product_id]],Products!A:C,3,0)</f>
        <v>Appliances</v>
      </c>
      <c r="G5424">
        <v>2</v>
      </c>
      <c r="H5424" s="6">
        <v>0.14142991501937519</v>
      </c>
      <c r="I5424" s="2">
        <f>VLOOKUP($E5424,
Products!$A$1:$F$201,MATCH(Orders!I$1,Products!$A$1:$F$1,0),0)</f>
        <v>2136.8180837738519</v>
      </c>
      <c r="J5424" s="2">
        <f>VLOOKUP($E5424,
Products!$A$1:$F$201,MATCH(Orders!J$1,Products!$A$1:$F$1,0),0)</f>
        <v>1689.48738136013</v>
      </c>
    </row>
    <row r="5425" spans="1:10">
      <c r="A5425">
        <v>5424</v>
      </c>
      <c r="B5425" s="4">
        <v>45045</v>
      </c>
      <c r="C5425" s="10">
        <f>DATE(YEAR(orders[[#This Row],[order_date]]), MONTH(orders[[#This Row],[order_date]]), 1)</f>
        <v>45017</v>
      </c>
      <c r="D5425" t="s">
        <v>1611</v>
      </c>
      <c r="E5425" t="s">
        <v>568</v>
      </c>
      <c r="F5425" t="str">
        <f>VLOOKUP(orders[[#This Row],[product_id]],Products!A:C,3,0)</f>
        <v>Electronics</v>
      </c>
      <c r="G5425">
        <v>2</v>
      </c>
      <c r="H5425" s="6">
        <v>0.21098688341676736</v>
      </c>
      <c r="I5425" s="2">
        <f>VLOOKUP($E5425,
Products!$A$1:$F$201,MATCH(Orders!I$1,Products!$A$1:$F$1,0),0)</f>
        <v>21702.72353355262</v>
      </c>
      <c r="J5425" s="2">
        <f>VLOOKUP($E5425,
Products!$A$1:$F$201,MATCH(Orders!J$1,Products!$A$1:$F$1,0),0)</f>
        <v>17244.710704747551</v>
      </c>
    </row>
    <row r="5426" spans="1:10">
      <c r="A5426">
        <v>5425</v>
      </c>
      <c r="B5426" s="4">
        <v>45276</v>
      </c>
      <c r="C5426" s="10">
        <f>DATE(YEAR(orders[[#This Row],[order_date]]), MONTH(orders[[#This Row],[order_date]]), 1)</f>
        <v>45261</v>
      </c>
      <c r="D5426" t="s">
        <v>2356</v>
      </c>
      <c r="E5426" t="s">
        <v>608</v>
      </c>
      <c r="F5426" t="str">
        <f>VLOOKUP(orders[[#This Row],[product_id]],Products!A:C,3,0)</f>
        <v>Electronics</v>
      </c>
      <c r="G5426">
        <v>1</v>
      </c>
      <c r="H5426" s="6">
        <v>0.14279856601879118</v>
      </c>
      <c r="I5426" s="2">
        <f>VLOOKUP($E5426,
Products!$A$1:$F$201,MATCH(Orders!I$1,Products!$A$1:$F$1,0),0)</f>
        <v>32509.710212279751</v>
      </c>
      <c r="J5426" s="2">
        <f>VLOOKUP($E5426,
Products!$A$1:$F$201,MATCH(Orders!J$1,Products!$A$1:$F$1,0),0)</f>
        <v>23699.228985408761</v>
      </c>
    </row>
    <row r="5427" spans="1:10">
      <c r="A5427">
        <v>5426</v>
      </c>
      <c r="B5427" s="4">
        <v>45843</v>
      </c>
      <c r="C5427" s="10">
        <f>DATE(YEAR(orders[[#This Row],[order_date]]), MONTH(orders[[#This Row],[order_date]]), 1)</f>
        <v>45839</v>
      </c>
      <c r="D5427" t="s">
        <v>1823</v>
      </c>
      <c r="E5427" t="s">
        <v>704</v>
      </c>
      <c r="F5427" t="str">
        <f>VLOOKUP(orders[[#This Row],[product_id]],Products!A:C,3,0)</f>
        <v>Electronics</v>
      </c>
      <c r="G5427">
        <v>2</v>
      </c>
      <c r="H5427" s="6">
        <v>0.19993736944334256</v>
      </c>
      <c r="I5427" s="2">
        <f>VLOOKUP($E5427,
Products!$A$1:$F$201,MATCH(Orders!I$1,Products!$A$1:$F$1,0),0)</f>
        <v>2453.3182634424861</v>
      </c>
      <c r="J5427" s="2">
        <f>VLOOKUP($E5427,
Products!$A$1:$F$201,MATCH(Orders!J$1,Products!$A$1:$F$1,0),0)</f>
        <v>1951.860511286576</v>
      </c>
    </row>
    <row r="5428" spans="1:10">
      <c r="A5428">
        <v>5427</v>
      </c>
      <c r="B5428" s="4">
        <v>45613</v>
      </c>
      <c r="C5428" s="10">
        <f>DATE(YEAR(orders[[#This Row],[order_date]]), MONTH(orders[[#This Row],[order_date]]), 1)</f>
        <v>45597</v>
      </c>
      <c r="D5428" t="s">
        <v>4695</v>
      </c>
      <c r="E5428" t="s">
        <v>566</v>
      </c>
      <c r="F5428" t="str">
        <f>VLOOKUP(orders[[#This Row],[product_id]],Products!A:C,3,0)</f>
        <v>Electronics</v>
      </c>
      <c r="G5428">
        <v>1</v>
      </c>
      <c r="H5428" s="6">
        <v>0.12382520448374854</v>
      </c>
      <c r="I5428" s="2">
        <f>VLOOKUP($E5428,
Products!$A$1:$F$201,MATCH(Orders!I$1,Products!$A$1:$F$1,0),0)</f>
        <v>16858.5225334635</v>
      </c>
      <c r="J5428" s="2">
        <f>VLOOKUP($E5428,
Products!$A$1:$F$201,MATCH(Orders!J$1,Products!$A$1:$F$1,0),0)</f>
        <v>11855.743620634101</v>
      </c>
    </row>
    <row r="5429" spans="1:10">
      <c r="A5429">
        <v>5428</v>
      </c>
      <c r="B5429" s="4">
        <v>45468</v>
      </c>
      <c r="C5429" s="10">
        <f>DATE(YEAR(orders[[#This Row],[order_date]]), MONTH(orders[[#This Row],[order_date]]), 1)</f>
        <v>45444</v>
      </c>
      <c r="D5429" t="s">
        <v>3910</v>
      </c>
      <c r="E5429" t="s">
        <v>506</v>
      </c>
      <c r="F5429" t="str">
        <f>VLOOKUP(orders[[#This Row],[product_id]],Products!A:C,3,0)</f>
        <v>Electronics</v>
      </c>
      <c r="G5429">
        <v>3</v>
      </c>
      <c r="H5429" s="6">
        <v>0.1616969379618787</v>
      </c>
      <c r="I5429" s="2">
        <f>VLOOKUP($E5429,
Products!$A$1:$F$201,MATCH(Orders!I$1,Products!$A$1:$F$1,0),0)</f>
        <v>2354.115904304108</v>
      </c>
      <c r="J5429" s="2">
        <f>VLOOKUP($E5429,
Products!$A$1:$F$201,MATCH(Orders!J$1,Products!$A$1:$F$1,0),0)</f>
        <v>1810.784620830796</v>
      </c>
    </row>
    <row r="5430" spans="1:10">
      <c r="A5430">
        <v>5429</v>
      </c>
      <c r="B5430" s="4">
        <v>46005</v>
      </c>
      <c r="C5430" s="10">
        <f>DATE(YEAR(orders[[#This Row],[order_date]]), MONTH(orders[[#This Row],[order_date]]), 1)</f>
        <v>45992</v>
      </c>
      <c r="D5430" t="s">
        <v>2230</v>
      </c>
      <c r="E5430" t="s">
        <v>659</v>
      </c>
      <c r="F5430" t="str">
        <f>VLOOKUP(orders[[#This Row],[product_id]],Products!A:C,3,0)</f>
        <v>Appliances</v>
      </c>
      <c r="G5430">
        <v>2</v>
      </c>
      <c r="H5430" s="6">
        <v>6.0933055936861914E-2</v>
      </c>
      <c r="I5430" s="2">
        <f>VLOOKUP($E5430,
Products!$A$1:$F$201,MATCH(Orders!I$1,Products!$A$1:$F$1,0),0)</f>
        <v>25646.095965041459</v>
      </c>
      <c r="J5430" s="2">
        <f>VLOOKUP($E5430,
Products!$A$1:$F$201,MATCH(Orders!J$1,Products!$A$1:$F$1,0),0)</f>
        <v>18749.646593308222</v>
      </c>
    </row>
    <row r="5431" spans="1:10">
      <c r="A5431">
        <v>5430</v>
      </c>
      <c r="B5431" s="4">
        <v>45287</v>
      </c>
      <c r="C5431" s="10">
        <f>DATE(YEAR(orders[[#This Row],[order_date]]), MONTH(orders[[#This Row],[order_date]]), 1)</f>
        <v>45261</v>
      </c>
      <c r="D5431" t="s">
        <v>877</v>
      </c>
      <c r="E5431" t="s">
        <v>510</v>
      </c>
      <c r="F5431" t="str">
        <f>VLOOKUP(orders[[#This Row],[product_id]],Products!A:C,3,0)</f>
        <v>Appliances</v>
      </c>
      <c r="G5431">
        <v>2</v>
      </c>
      <c r="H5431" s="6">
        <v>6.4261884217176199E-2</v>
      </c>
      <c r="I5431" s="2">
        <f>VLOOKUP($E5431,
Products!$A$1:$F$201,MATCH(Orders!I$1,Products!$A$1:$F$1,0),0)</f>
        <v>23457.606610250739</v>
      </c>
      <c r="J5431" s="2">
        <f>VLOOKUP($E5431,
Products!$A$1:$F$201,MATCH(Orders!J$1,Products!$A$1:$F$1,0),0)</f>
        <v>17038.831523124281</v>
      </c>
    </row>
    <row r="5432" spans="1:10">
      <c r="A5432">
        <v>5431</v>
      </c>
      <c r="B5432" s="4">
        <v>45634</v>
      </c>
      <c r="C5432" s="10">
        <f>DATE(YEAR(orders[[#This Row],[order_date]]), MONTH(orders[[#This Row],[order_date]]), 1)</f>
        <v>45627</v>
      </c>
      <c r="D5432" t="s">
        <v>1331</v>
      </c>
      <c r="E5432" t="s">
        <v>540</v>
      </c>
      <c r="F5432" t="str">
        <f>VLOOKUP(orders[[#This Row],[product_id]],Products!A:C,3,0)</f>
        <v>Electronics</v>
      </c>
      <c r="G5432">
        <v>2</v>
      </c>
      <c r="H5432" s="6">
        <v>0.10288558603630929</v>
      </c>
      <c r="I5432" s="2">
        <f>VLOOKUP($E5432,
Products!$A$1:$F$201,MATCH(Orders!I$1,Products!$A$1:$F$1,0),0)</f>
        <v>27903.66571841111</v>
      </c>
      <c r="J5432" s="2">
        <f>VLOOKUP($E5432,
Products!$A$1:$F$201,MATCH(Orders!J$1,Products!$A$1:$F$1,0),0)</f>
        <v>20363.814715502049</v>
      </c>
    </row>
    <row r="5433" spans="1:10">
      <c r="A5433">
        <v>5432</v>
      </c>
      <c r="B5433" s="4">
        <v>45611</v>
      </c>
      <c r="C5433" s="10">
        <f>DATE(YEAR(orders[[#This Row],[order_date]]), MONTH(orders[[#This Row],[order_date]]), 1)</f>
        <v>45597</v>
      </c>
      <c r="D5433" t="s">
        <v>2751</v>
      </c>
      <c r="E5433" t="s">
        <v>630</v>
      </c>
      <c r="F5433" t="str">
        <f>VLOOKUP(orders[[#This Row],[product_id]],Products!A:C,3,0)</f>
        <v>Electronics</v>
      </c>
      <c r="G5433">
        <v>1</v>
      </c>
      <c r="H5433" s="6">
        <v>0.16095706747132915</v>
      </c>
      <c r="I5433" s="2">
        <f>VLOOKUP($E5433,
Products!$A$1:$F$201,MATCH(Orders!I$1,Products!$A$1:$F$1,0),0)</f>
        <v>20513.60683859466</v>
      </c>
      <c r="J5433" s="2">
        <f>VLOOKUP($E5433,
Products!$A$1:$F$201,MATCH(Orders!J$1,Products!$A$1:$F$1,0),0)</f>
        <v>14929.268600567289</v>
      </c>
    </row>
    <row r="5434" spans="1:10">
      <c r="A5434">
        <v>5433</v>
      </c>
      <c r="B5434" s="4">
        <v>45256</v>
      </c>
      <c r="C5434" s="10">
        <f>DATE(YEAR(orders[[#This Row],[order_date]]), MONTH(orders[[#This Row],[order_date]]), 1)</f>
        <v>45231</v>
      </c>
      <c r="D5434" t="s">
        <v>3786</v>
      </c>
      <c r="E5434" t="s">
        <v>646</v>
      </c>
      <c r="F5434" t="str">
        <f>VLOOKUP(orders[[#This Row],[product_id]],Products!A:C,3,0)</f>
        <v>Electronics</v>
      </c>
      <c r="G5434">
        <v>2</v>
      </c>
      <c r="H5434" s="6">
        <v>0.14325020275317271</v>
      </c>
      <c r="I5434" s="2">
        <f>VLOOKUP($E5434,
Products!$A$1:$F$201,MATCH(Orders!I$1,Products!$A$1:$F$1,0),0)</f>
        <v>18424.12750052143</v>
      </c>
      <c r="J5434" s="2">
        <f>VLOOKUP($E5434,
Products!$A$1:$F$201,MATCH(Orders!J$1,Products!$A$1:$F$1,0),0)</f>
        <v>14575.25356690323</v>
      </c>
    </row>
    <row r="5435" spans="1:10">
      <c r="A5435">
        <v>5434</v>
      </c>
      <c r="B5435" s="4">
        <v>45145</v>
      </c>
      <c r="C5435" s="10">
        <f>DATE(YEAR(orders[[#This Row],[order_date]]), MONTH(orders[[#This Row],[order_date]]), 1)</f>
        <v>45139</v>
      </c>
      <c r="D5435" t="s">
        <v>4588</v>
      </c>
      <c r="E5435" t="s">
        <v>532</v>
      </c>
      <c r="F5435" t="str">
        <f>VLOOKUP(orders[[#This Row],[product_id]],Products!A:C,3,0)</f>
        <v>Electronics</v>
      </c>
      <c r="G5435">
        <v>1</v>
      </c>
      <c r="H5435" s="6">
        <v>0.11519234190359452</v>
      </c>
      <c r="I5435" s="2">
        <f>VLOOKUP($E5435,
Products!$A$1:$F$201,MATCH(Orders!I$1,Products!$A$1:$F$1,0),0)</f>
        <v>2668.0593077725212</v>
      </c>
      <c r="J5435" s="2">
        <f>VLOOKUP($E5435,
Products!$A$1:$F$201,MATCH(Orders!J$1,Products!$A$1:$F$1,0),0)</f>
        <v>1923.7114222321791</v>
      </c>
    </row>
    <row r="5436" spans="1:10">
      <c r="A5436">
        <v>5435</v>
      </c>
      <c r="B5436" s="4">
        <v>45134</v>
      </c>
      <c r="C5436" s="10">
        <f>DATE(YEAR(orders[[#This Row],[order_date]]), MONTH(orders[[#This Row],[order_date]]), 1)</f>
        <v>45108</v>
      </c>
      <c r="D5436" t="s">
        <v>4549</v>
      </c>
      <c r="E5436" t="s">
        <v>645</v>
      </c>
      <c r="F5436" t="str">
        <f>VLOOKUP(orders[[#This Row],[product_id]],Products!A:C,3,0)</f>
        <v>Electronics</v>
      </c>
      <c r="G5436">
        <v>1</v>
      </c>
      <c r="H5436" s="6">
        <v>0.1013708168189035</v>
      </c>
      <c r="I5436" s="2">
        <f>VLOOKUP($E5436,
Products!$A$1:$F$201,MATCH(Orders!I$1,Products!$A$1:$F$1,0),0)</f>
        <v>29658.239859810968</v>
      </c>
      <c r="J5436" s="2">
        <f>VLOOKUP($E5436,
Products!$A$1:$F$201,MATCH(Orders!J$1,Products!$A$1:$F$1,0),0)</f>
        <v>22421.521919652871</v>
      </c>
    </row>
    <row r="5437" spans="1:10">
      <c r="A5437">
        <v>5436</v>
      </c>
      <c r="B5437" s="4">
        <v>45771</v>
      </c>
      <c r="C5437" s="10">
        <f>DATE(YEAR(orders[[#This Row],[order_date]]), MONTH(orders[[#This Row],[order_date]]), 1)</f>
        <v>45748</v>
      </c>
      <c r="D5437" t="s">
        <v>1387</v>
      </c>
      <c r="E5437" t="s">
        <v>599</v>
      </c>
      <c r="F5437" t="str">
        <f>VLOOKUP(orders[[#This Row],[product_id]],Products!A:C,3,0)</f>
        <v>Electronics</v>
      </c>
      <c r="G5437">
        <v>3</v>
      </c>
      <c r="H5437" s="6">
        <v>0.10682728423139617</v>
      </c>
      <c r="I5437" s="2">
        <f>VLOOKUP($E5437,
Products!$A$1:$F$201,MATCH(Orders!I$1,Products!$A$1:$F$1,0),0)</f>
        <v>24019.70637428105</v>
      </c>
      <c r="J5437" s="2">
        <f>VLOOKUP($E5437,
Products!$A$1:$F$201,MATCH(Orders!J$1,Products!$A$1:$F$1,0),0)</f>
        <v>16602.559277417411</v>
      </c>
    </row>
    <row r="5438" spans="1:10">
      <c r="A5438">
        <v>5437</v>
      </c>
      <c r="B5438" s="4">
        <v>45011</v>
      </c>
      <c r="C5438" s="10">
        <f>DATE(YEAR(orders[[#This Row],[order_date]]), MONTH(orders[[#This Row],[order_date]]), 1)</f>
        <v>44986</v>
      </c>
      <c r="D5438" t="s">
        <v>2050</v>
      </c>
      <c r="E5438" t="s">
        <v>555</v>
      </c>
      <c r="F5438" t="str">
        <f>VLOOKUP(orders[[#This Row],[product_id]],Products!A:C,3,0)</f>
        <v>Electronics</v>
      </c>
      <c r="G5438">
        <v>2</v>
      </c>
      <c r="H5438" s="6">
        <v>0.24238714708558826</v>
      </c>
      <c r="I5438" s="2">
        <f>VLOOKUP($E5438,
Products!$A$1:$F$201,MATCH(Orders!I$1,Products!$A$1:$F$1,0),0)</f>
        <v>32397.674936233889</v>
      </c>
      <c r="J5438" s="2">
        <f>VLOOKUP($E5438,
Products!$A$1:$F$201,MATCH(Orders!J$1,Products!$A$1:$F$1,0),0)</f>
        <v>24559.251285382288</v>
      </c>
    </row>
    <row r="5439" spans="1:10">
      <c r="A5439">
        <v>5438</v>
      </c>
      <c r="B5439" s="4">
        <v>45611</v>
      </c>
      <c r="C5439" s="10">
        <f>DATE(YEAR(orders[[#This Row],[order_date]]), MONTH(orders[[#This Row],[order_date]]), 1)</f>
        <v>45597</v>
      </c>
      <c r="D5439" t="s">
        <v>3875</v>
      </c>
      <c r="E5439" t="s">
        <v>692</v>
      </c>
      <c r="F5439" t="str">
        <f>VLOOKUP(orders[[#This Row],[product_id]],Products!A:C,3,0)</f>
        <v>Electronics</v>
      </c>
      <c r="G5439">
        <v>3</v>
      </c>
      <c r="H5439" s="6">
        <v>0.21247282081222971</v>
      </c>
      <c r="I5439" s="2">
        <f>VLOOKUP($E5439,
Products!$A$1:$F$201,MATCH(Orders!I$1,Products!$A$1:$F$1,0),0)</f>
        <v>18150.337151787651</v>
      </c>
      <c r="J5439" s="2">
        <f>VLOOKUP($E5439,
Products!$A$1:$F$201,MATCH(Orders!J$1,Products!$A$1:$F$1,0),0)</f>
        <v>11965.45000430708</v>
      </c>
    </row>
    <row r="5440" spans="1:10">
      <c r="A5440">
        <v>5439</v>
      </c>
      <c r="B5440" s="4">
        <v>45171</v>
      </c>
      <c r="C5440" s="10">
        <f>DATE(YEAR(orders[[#This Row],[order_date]]), MONTH(orders[[#This Row],[order_date]]), 1)</f>
        <v>45170</v>
      </c>
      <c r="D5440" t="s">
        <v>3946</v>
      </c>
      <c r="E5440" t="s">
        <v>664</v>
      </c>
      <c r="F5440" t="str">
        <f>VLOOKUP(orders[[#This Row],[product_id]],Products!A:C,3,0)</f>
        <v>Appliances</v>
      </c>
      <c r="G5440">
        <v>1</v>
      </c>
      <c r="H5440" s="6">
        <v>0.11817761382010221</v>
      </c>
      <c r="I5440" s="2">
        <f>VLOOKUP($E5440,
Products!$A$1:$F$201,MATCH(Orders!I$1,Products!$A$1:$F$1,0),0)</f>
        <v>2181.6314584966208</v>
      </c>
      <c r="J5440" s="2">
        <f>VLOOKUP($E5440,
Products!$A$1:$F$201,MATCH(Orders!J$1,Products!$A$1:$F$1,0),0)</f>
        <v>1607.5776178781809</v>
      </c>
    </row>
    <row r="5441" spans="1:10">
      <c r="A5441">
        <v>5440</v>
      </c>
      <c r="B5441" s="4">
        <v>45798</v>
      </c>
      <c r="C5441" s="10">
        <f>DATE(YEAR(orders[[#This Row],[order_date]]), MONTH(orders[[#This Row],[order_date]]), 1)</f>
        <v>45778</v>
      </c>
      <c r="D5441" t="s">
        <v>2689</v>
      </c>
      <c r="E5441" t="s">
        <v>574</v>
      </c>
      <c r="F5441" t="str">
        <f>VLOOKUP(orders[[#This Row],[product_id]],Products!A:C,3,0)</f>
        <v>Electronics</v>
      </c>
      <c r="G5441">
        <v>1</v>
      </c>
      <c r="H5441" s="6">
        <v>0.11721742373495539</v>
      </c>
      <c r="I5441" s="2">
        <f>VLOOKUP($E5441,
Products!$A$1:$F$201,MATCH(Orders!I$1,Products!$A$1:$F$1,0),0)</f>
        <v>30824.427673567101</v>
      </c>
      <c r="J5441" s="2">
        <f>VLOOKUP($E5441,
Products!$A$1:$F$201,MATCH(Orders!J$1,Products!$A$1:$F$1,0),0)</f>
        <v>20473.07476940487</v>
      </c>
    </row>
    <row r="5442" spans="1:10">
      <c r="A5442">
        <v>5441</v>
      </c>
      <c r="B5442" s="4">
        <v>45949</v>
      </c>
      <c r="C5442" s="10">
        <f>DATE(YEAR(orders[[#This Row],[order_date]]), MONTH(orders[[#This Row],[order_date]]), 1)</f>
        <v>45931</v>
      </c>
      <c r="D5442" t="s">
        <v>1016</v>
      </c>
      <c r="E5442" t="s">
        <v>670</v>
      </c>
      <c r="F5442" t="str">
        <f>VLOOKUP(orders[[#This Row],[product_id]],Products!A:C,3,0)</f>
        <v>Electronics</v>
      </c>
      <c r="G5442">
        <v>1</v>
      </c>
      <c r="H5442" s="6">
        <v>0.18557540850527193</v>
      </c>
      <c r="I5442" s="2">
        <f>VLOOKUP($E5442,
Products!$A$1:$F$201,MATCH(Orders!I$1,Products!$A$1:$F$1,0),0)</f>
        <v>2624.8628733917722</v>
      </c>
      <c r="J5442" s="2">
        <f>VLOOKUP($E5442,
Products!$A$1:$F$201,MATCH(Orders!J$1,Products!$A$1:$F$1,0),0)</f>
        <v>1944.041928611671</v>
      </c>
    </row>
    <row r="5443" spans="1:10">
      <c r="A5443">
        <v>5442</v>
      </c>
      <c r="B5443" s="4">
        <v>45522</v>
      </c>
      <c r="C5443" s="10">
        <f>DATE(YEAR(orders[[#This Row],[order_date]]), MONTH(orders[[#This Row],[order_date]]), 1)</f>
        <v>45505</v>
      </c>
      <c r="D5443" t="s">
        <v>4507</v>
      </c>
      <c r="E5443" t="s">
        <v>507</v>
      </c>
      <c r="F5443" t="str">
        <f>VLOOKUP(orders[[#This Row],[product_id]],Products!A:C,3,0)</f>
        <v>Electronics</v>
      </c>
      <c r="G5443">
        <v>2</v>
      </c>
      <c r="H5443" s="6">
        <v>0.11249329931089004</v>
      </c>
      <c r="I5443" s="2">
        <f>VLOOKUP($E5443,
Products!$A$1:$F$201,MATCH(Orders!I$1,Products!$A$1:$F$1,0),0)</f>
        <v>28502.89768049858</v>
      </c>
      <c r="J5443" s="2">
        <f>VLOOKUP($E5443,
Products!$A$1:$F$201,MATCH(Orders!J$1,Products!$A$1:$F$1,0),0)</f>
        <v>20477.83623923226</v>
      </c>
    </row>
    <row r="5444" spans="1:10">
      <c r="A5444">
        <v>5443</v>
      </c>
      <c r="B5444" s="4">
        <v>45611</v>
      </c>
      <c r="C5444" s="10">
        <f>DATE(YEAR(orders[[#This Row],[order_date]]), MONTH(orders[[#This Row],[order_date]]), 1)</f>
        <v>45597</v>
      </c>
      <c r="D5444" t="s">
        <v>3667</v>
      </c>
      <c r="E5444" t="s">
        <v>607</v>
      </c>
      <c r="F5444" t="str">
        <f>VLOOKUP(orders[[#This Row],[product_id]],Products!A:C,3,0)</f>
        <v>Appliances</v>
      </c>
      <c r="G5444">
        <v>1</v>
      </c>
      <c r="H5444" s="6">
        <v>0.14424525793333287</v>
      </c>
      <c r="I5444" s="2">
        <f>VLOOKUP($E5444,
Products!$A$1:$F$201,MATCH(Orders!I$1,Products!$A$1:$F$1,0),0)</f>
        <v>6264.400042999192</v>
      </c>
      <c r="J5444" s="2">
        <f>VLOOKUP($E5444,
Products!$A$1:$F$201,MATCH(Orders!J$1,Products!$A$1:$F$1,0),0)</f>
        <v>4980.3849171743304</v>
      </c>
    </row>
    <row r="5445" spans="1:10">
      <c r="A5445">
        <v>5444</v>
      </c>
      <c r="B5445" s="4">
        <v>45940</v>
      </c>
      <c r="C5445" s="10">
        <f>DATE(YEAR(orders[[#This Row],[order_date]]), MONTH(orders[[#This Row],[order_date]]), 1)</f>
        <v>45931</v>
      </c>
      <c r="D5445" t="s">
        <v>2641</v>
      </c>
      <c r="E5445" t="s">
        <v>704</v>
      </c>
      <c r="F5445" t="str">
        <f>VLOOKUP(orders[[#This Row],[product_id]],Products!A:C,3,0)</f>
        <v>Electronics</v>
      </c>
      <c r="G5445">
        <v>3</v>
      </c>
      <c r="H5445" s="6">
        <v>0.16994261997964677</v>
      </c>
      <c r="I5445" s="2">
        <f>VLOOKUP($E5445,
Products!$A$1:$F$201,MATCH(Orders!I$1,Products!$A$1:$F$1,0),0)</f>
        <v>2453.3182634424861</v>
      </c>
      <c r="J5445" s="2">
        <f>VLOOKUP($E5445,
Products!$A$1:$F$201,MATCH(Orders!J$1,Products!$A$1:$F$1,0),0)</f>
        <v>1951.860511286576</v>
      </c>
    </row>
    <row r="5446" spans="1:10">
      <c r="A5446">
        <v>5445</v>
      </c>
      <c r="B5446" s="4">
        <v>45940</v>
      </c>
      <c r="C5446" s="10">
        <f>DATE(YEAR(orders[[#This Row],[order_date]]), MONTH(orders[[#This Row],[order_date]]), 1)</f>
        <v>45931</v>
      </c>
      <c r="D5446" t="s">
        <v>4120</v>
      </c>
      <c r="E5446" t="s">
        <v>698</v>
      </c>
      <c r="F5446" t="str">
        <f>VLOOKUP(orders[[#This Row],[product_id]],Products!A:C,3,0)</f>
        <v>Appliances</v>
      </c>
      <c r="G5446">
        <v>3</v>
      </c>
      <c r="H5446" s="6">
        <v>0.14631953354225607</v>
      </c>
      <c r="I5446" s="2">
        <f>VLOOKUP($E5446,
Products!$A$1:$F$201,MATCH(Orders!I$1,Products!$A$1:$F$1,0),0)</f>
        <v>5562.620248272905</v>
      </c>
      <c r="J5446" s="2">
        <f>VLOOKUP($E5446,
Products!$A$1:$F$201,MATCH(Orders!J$1,Products!$A$1:$F$1,0),0)</f>
        <v>4191.9477694447714</v>
      </c>
    </row>
    <row r="5447" spans="1:10">
      <c r="A5447">
        <v>5446</v>
      </c>
      <c r="B5447" s="4">
        <v>45276</v>
      </c>
      <c r="C5447" s="10">
        <f>DATE(YEAR(orders[[#This Row],[order_date]]), MONTH(orders[[#This Row],[order_date]]), 1)</f>
        <v>45261</v>
      </c>
      <c r="D5447" t="s">
        <v>3183</v>
      </c>
      <c r="E5447" t="s">
        <v>508</v>
      </c>
      <c r="F5447" t="str">
        <f>VLOOKUP(orders[[#This Row],[product_id]],Products!A:C,3,0)</f>
        <v>Electronics</v>
      </c>
      <c r="G5447">
        <v>1</v>
      </c>
      <c r="H5447" s="6">
        <v>0.10953446267283294</v>
      </c>
      <c r="I5447" s="2">
        <f>VLOOKUP($E5447,
Products!$A$1:$F$201,MATCH(Orders!I$1,Products!$A$1:$F$1,0),0)</f>
        <v>23345.985707147142</v>
      </c>
      <c r="J5447" s="2">
        <f>VLOOKUP($E5447,
Products!$A$1:$F$201,MATCH(Orders!J$1,Products!$A$1:$F$1,0),0)</f>
        <v>15772.90371323649</v>
      </c>
    </row>
    <row r="5448" spans="1:10">
      <c r="A5448">
        <v>5447</v>
      </c>
      <c r="B5448" s="4">
        <v>45208</v>
      </c>
      <c r="C5448" s="10">
        <f>DATE(YEAR(orders[[#This Row],[order_date]]), MONTH(orders[[#This Row],[order_date]]), 1)</f>
        <v>45200</v>
      </c>
      <c r="D5448" t="s">
        <v>3611</v>
      </c>
      <c r="E5448" t="s">
        <v>653</v>
      </c>
      <c r="F5448" t="str">
        <f>VLOOKUP(orders[[#This Row],[product_id]],Products!A:C,3,0)</f>
        <v>Electronics</v>
      </c>
      <c r="G5448">
        <v>2</v>
      </c>
      <c r="H5448" s="6">
        <v>0.15475895288264202</v>
      </c>
      <c r="I5448" s="2">
        <f>VLOOKUP($E5448,
Products!$A$1:$F$201,MATCH(Orders!I$1,Products!$A$1:$F$1,0),0)</f>
        <v>18065.96612294337</v>
      </c>
      <c r="J5448" s="2">
        <f>VLOOKUP($E5448,
Products!$A$1:$F$201,MATCH(Orders!J$1,Products!$A$1:$F$1,0),0)</f>
        <v>14411.932365903909</v>
      </c>
    </row>
    <row r="5449" spans="1:10">
      <c r="A5449">
        <v>5448</v>
      </c>
      <c r="B5449" s="4">
        <v>45219</v>
      </c>
      <c r="C5449" s="10">
        <f>DATE(YEAR(orders[[#This Row],[order_date]]), MONTH(orders[[#This Row],[order_date]]), 1)</f>
        <v>45200</v>
      </c>
      <c r="D5449" t="s">
        <v>2691</v>
      </c>
      <c r="E5449" t="s">
        <v>635</v>
      </c>
      <c r="F5449" t="str">
        <f>VLOOKUP(orders[[#This Row],[product_id]],Products!A:C,3,0)</f>
        <v>Electronics</v>
      </c>
      <c r="G5449">
        <v>1</v>
      </c>
      <c r="H5449" s="6">
        <v>0.11352497414232809</v>
      </c>
      <c r="I5449" s="2">
        <f>VLOOKUP($E5449,
Products!$A$1:$F$201,MATCH(Orders!I$1,Products!$A$1:$F$1,0),0)</f>
        <v>31014.321091901689</v>
      </c>
      <c r="J5449" s="2">
        <f>VLOOKUP($E5449,
Products!$A$1:$F$201,MATCH(Orders!J$1,Products!$A$1:$F$1,0),0)</f>
        <v>23202.91049209132</v>
      </c>
    </row>
    <row r="5450" spans="1:10">
      <c r="A5450">
        <v>5449</v>
      </c>
      <c r="B5450" s="4">
        <v>45910</v>
      </c>
      <c r="C5450" s="10">
        <f>DATE(YEAR(orders[[#This Row],[order_date]]), MONTH(orders[[#This Row],[order_date]]), 1)</f>
        <v>45901</v>
      </c>
      <c r="D5450" t="s">
        <v>4333</v>
      </c>
      <c r="E5450" t="s">
        <v>547</v>
      </c>
      <c r="F5450" t="str">
        <f>VLOOKUP(orders[[#This Row],[product_id]],Products!A:C,3,0)</f>
        <v>Appliances</v>
      </c>
      <c r="G5450">
        <v>1</v>
      </c>
      <c r="H5450" s="6">
        <v>8.4743646752770671E-2</v>
      </c>
      <c r="I5450" s="2">
        <f>VLOOKUP($E5450,
Products!$A$1:$F$201,MATCH(Orders!I$1,Products!$A$1:$F$1,0),0)</f>
        <v>2366.4310858022332</v>
      </c>
      <c r="J5450" s="2">
        <f>VLOOKUP($E5450,
Products!$A$1:$F$201,MATCH(Orders!J$1,Products!$A$1:$F$1,0),0)</f>
        <v>1841.1055346213741</v>
      </c>
    </row>
    <row r="5451" spans="1:10">
      <c r="A5451">
        <v>5450</v>
      </c>
      <c r="B5451" s="4">
        <v>44946</v>
      </c>
      <c r="C5451" s="10">
        <f>DATE(YEAR(orders[[#This Row],[order_date]]), MONTH(orders[[#This Row],[order_date]]), 1)</f>
        <v>44927</v>
      </c>
      <c r="D5451" t="s">
        <v>2229</v>
      </c>
      <c r="E5451" t="s">
        <v>548</v>
      </c>
      <c r="F5451" t="str">
        <f>VLOOKUP(orders[[#This Row],[product_id]],Products!A:C,3,0)</f>
        <v>Appliances</v>
      </c>
      <c r="G5451">
        <v>1</v>
      </c>
      <c r="H5451" s="6">
        <v>5.2699099265812566E-2</v>
      </c>
      <c r="I5451" s="2">
        <f>VLOOKUP($E5451,
Products!$A$1:$F$201,MATCH(Orders!I$1,Products!$A$1:$F$1,0),0)</f>
        <v>2211.9922659782978</v>
      </c>
      <c r="J5451" s="2">
        <f>VLOOKUP($E5451,
Products!$A$1:$F$201,MATCH(Orders!J$1,Products!$A$1:$F$1,0),0)</f>
        <v>1741.1720710333091</v>
      </c>
    </row>
    <row r="5452" spans="1:10">
      <c r="A5452">
        <v>5451</v>
      </c>
      <c r="B5452" s="4">
        <v>45685</v>
      </c>
      <c r="C5452" s="10">
        <f>DATE(YEAR(orders[[#This Row],[order_date]]), MONTH(orders[[#This Row],[order_date]]), 1)</f>
        <v>45658</v>
      </c>
      <c r="D5452" t="s">
        <v>4550</v>
      </c>
      <c r="E5452" t="s">
        <v>526</v>
      </c>
      <c r="F5452" t="str">
        <f>VLOOKUP(orders[[#This Row],[product_id]],Products!A:C,3,0)</f>
        <v>Electronics</v>
      </c>
      <c r="G5452">
        <v>1</v>
      </c>
      <c r="H5452" s="6">
        <v>0.15062943341939034</v>
      </c>
      <c r="I5452" s="2">
        <f>VLOOKUP($E5452,
Products!$A$1:$F$201,MATCH(Orders!I$1,Products!$A$1:$F$1,0),0)</f>
        <v>11165.347713400481</v>
      </c>
      <c r="J5452" s="2">
        <f>VLOOKUP($E5452,
Products!$A$1:$F$201,MATCH(Orders!J$1,Products!$A$1:$F$1,0),0)</f>
        <v>7966.5169511049389</v>
      </c>
    </row>
    <row r="5453" spans="1:10">
      <c r="A5453">
        <v>5452</v>
      </c>
      <c r="B5453" s="4">
        <v>45331</v>
      </c>
      <c r="C5453" s="10">
        <f>DATE(YEAR(orders[[#This Row],[order_date]]), MONTH(orders[[#This Row],[order_date]]), 1)</f>
        <v>45323</v>
      </c>
      <c r="D5453" t="s">
        <v>990</v>
      </c>
      <c r="E5453" t="s">
        <v>550</v>
      </c>
      <c r="F5453" t="str">
        <f>VLOOKUP(orders[[#This Row],[product_id]],Products!A:C,3,0)</f>
        <v>Electronics</v>
      </c>
      <c r="G5453">
        <v>2</v>
      </c>
      <c r="H5453" s="6">
        <v>0.18643735456555285</v>
      </c>
      <c r="I5453" s="2">
        <f>VLOOKUP($E5453,
Products!$A$1:$F$201,MATCH(Orders!I$1,Products!$A$1:$F$1,0),0)</f>
        <v>21928.70634496431</v>
      </c>
      <c r="J5453" s="2">
        <f>VLOOKUP($E5453,
Products!$A$1:$F$201,MATCH(Orders!J$1,Products!$A$1:$F$1,0),0)</f>
        <v>17227.037321653719</v>
      </c>
    </row>
    <row r="5454" spans="1:10">
      <c r="A5454">
        <v>5453</v>
      </c>
      <c r="B5454" s="4">
        <v>45627</v>
      </c>
      <c r="C5454" s="10">
        <f>DATE(YEAR(orders[[#This Row],[order_date]]), MONTH(orders[[#This Row],[order_date]]), 1)</f>
        <v>45627</v>
      </c>
      <c r="D5454" t="s">
        <v>4415</v>
      </c>
      <c r="E5454" t="s">
        <v>525</v>
      </c>
      <c r="F5454" t="str">
        <f>VLOOKUP(orders[[#This Row],[product_id]],Products!A:C,3,0)</f>
        <v>Electronics</v>
      </c>
      <c r="G5454">
        <v>1</v>
      </c>
      <c r="H5454" s="6">
        <v>0.18768988289171284</v>
      </c>
      <c r="I5454" s="2">
        <f>VLOOKUP($E5454,
Products!$A$1:$F$201,MATCH(Orders!I$1,Products!$A$1:$F$1,0),0)</f>
        <v>2441.7405612875209</v>
      </c>
      <c r="J5454" s="2">
        <f>VLOOKUP($E5454,
Products!$A$1:$F$201,MATCH(Orders!J$1,Products!$A$1:$F$1,0),0)</f>
        <v>1934.1373706011941</v>
      </c>
    </row>
    <row r="5455" spans="1:10">
      <c r="A5455">
        <v>5454</v>
      </c>
      <c r="B5455" s="4">
        <v>45906</v>
      </c>
      <c r="C5455" s="10">
        <f>DATE(YEAR(orders[[#This Row],[order_date]]), MONTH(orders[[#This Row],[order_date]]), 1)</f>
        <v>45901</v>
      </c>
      <c r="D5455" t="s">
        <v>1989</v>
      </c>
      <c r="E5455" t="s">
        <v>676</v>
      </c>
      <c r="F5455" t="str">
        <f>VLOOKUP(orders[[#This Row],[product_id]],Products!A:C,3,0)</f>
        <v>Electronics</v>
      </c>
      <c r="G5455">
        <v>2</v>
      </c>
      <c r="H5455" s="6">
        <v>0.1499402730080403</v>
      </c>
      <c r="I5455" s="2">
        <f>VLOOKUP($E5455,
Products!$A$1:$F$201,MATCH(Orders!I$1,Products!$A$1:$F$1,0),0)</f>
        <v>30008.64884218746</v>
      </c>
      <c r="J5455" s="2">
        <f>VLOOKUP($E5455,
Products!$A$1:$F$201,MATCH(Orders!J$1,Products!$A$1:$F$1,0),0)</f>
        <v>19907.2372539471</v>
      </c>
    </row>
    <row r="5456" spans="1:10">
      <c r="A5456">
        <v>5455</v>
      </c>
      <c r="B5456" s="4">
        <v>44952</v>
      </c>
      <c r="C5456" s="10">
        <f>DATE(YEAR(orders[[#This Row],[order_date]]), MONTH(orders[[#This Row],[order_date]]), 1)</f>
        <v>44927</v>
      </c>
      <c r="D5456" t="s">
        <v>3248</v>
      </c>
      <c r="E5456" t="s">
        <v>683</v>
      </c>
      <c r="F5456" t="str">
        <f>VLOOKUP(orders[[#This Row],[product_id]],Products!A:C,3,0)</f>
        <v>Electronics</v>
      </c>
      <c r="G5456">
        <v>1</v>
      </c>
      <c r="H5456" s="6">
        <v>0.15843970488814185</v>
      </c>
      <c r="I5456" s="2">
        <f>VLOOKUP($E5456,
Products!$A$1:$F$201,MATCH(Orders!I$1,Products!$A$1:$F$1,0),0)</f>
        <v>30555.409096588959</v>
      </c>
      <c r="J5456" s="2">
        <f>VLOOKUP($E5456,
Products!$A$1:$F$201,MATCH(Orders!J$1,Products!$A$1:$F$1,0),0)</f>
        <v>20295.233857550291</v>
      </c>
    </row>
    <row r="5457" spans="1:10">
      <c r="A5457">
        <v>5456</v>
      </c>
      <c r="B5457" s="4">
        <v>45492</v>
      </c>
      <c r="C5457" s="10">
        <f>DATE(YEAR(orders[[#This Row],[order_date]]), MONTH(orders[[#This Row],[order_date]]), 1)</f>
        <v>45474</v>
      </c>
      <c r="D5457" t="s">
        <v>1060</v>
      </c>
      <c r="E5457" t="s">
        <v>548</v>
      </c>
      <c r="F5457" t="str">
        <f>VLOOKUP(orders[[#This Row],[product_id]],Products!A:C,3,0)</f>
        <v>Appliances</v>
      </c>
      <c r="G5457">
        <v>1</v>
      </c>
      <c r="H5457" s="6">
        <v>0.1435312432521475</v>
      </c>
      <c r="I5457" s="2">
        <f>VLOOKUP($E5457,
Products!$A$1:$F$201,MATCH(Orders!I$1,Products!$A$1:$F$1,0),0)</f>
        <v>2211.9922659782978</v>
      </c>
      <c r="J5457" s="2">
        <f>VLOOKUP($E5457,
Products!$A$1:$F$201,MATCH(Orders!J$1,Products!$A$1:$F$1,0),0)</f>
        <v>1741.1720710333091</v>
      </c>
    </row>
    <row r="5458" spans="1:10">
      <c r="A5458">
        <v>5457</v>
      </c>
      <c r="B5458" s="4">
        <v>45321</v>
      </c>
      <c r="C5458" s="10">
        <f>DATE(YEAR(orders[[#This Row],[order_date]]), MONTH(orders[[#This Row],[order_date]]), 1)</f>
        <v>45292</v>
      </c>
      <c r="D5458" t="s">
        <v>2967</v>
      </c>
      <c r="E5458" t="s">
        <v>529</v>
      </c>
      <c r="F5458" t="str">
        <f>VLOOKUP(orders[[#This Row],[product_id]],Products!A:C,3,0)</f>
        <v>Electronics</v>
      </c>
      <c r="G5458">
        <v>2</v>
      </c>
      <c r="H5458" s="6">
        <v>0.156348025126019</v>
      </c>
      <c r="I5458" s="2">
        <f>VLOOKUP($E5458,
Products!$A$1:$F$201,MATCH(Orders!I$1,Products!$A$1:$F$1,0),0)</f>
        <v>18308.801775351771</v>
      </c>
      <c r="J5458" s="2">
        <f>VLOOKUP($E5458,
Products!$A$1:$F$201,MATCH(Orders!J$1,Products!$A$1:$F$1,0),0)</f>
        <v>12027.24184831013</v>
      </c>
    </row>
    <row r="5459" spans="1:10">
      <c r="A5459">
        <v>5458</v>
      </c>
      <c r="B5459" s="4">
        <v>45927</v>
      </c>
      <c r="C5459" s="10">
        <f>DATE(YEAR(orders[[#This Row],[order_date]]), MONTH(orders[[#This Row],[order_date]]), 1)</f>
        <v>45901</v>
      </c>
      <c r="D5459" t="s">
        <v>3570</v>
      </c>
      <c r="E5459" t="s">
        <v>587</v>
      </c>
      <c r="F5459" t="str">
        <f>VLOOKUP(orders[[#This Row],[product_id]],Products!A:C,3,0)</f>
        <v>Electronics</v>
      </c>
      <c r="G5459">
        <v>1</v>
      </c>
      <c r="H5459" s="6">
        <v>0.21409701057203345</v>
      </c>
      <c r="I5459" s="2">
        <f>VLOOKUP($E5459,
Products!$A$1:$F$201,MATCH(Orders!I$1,Products!$A$1:$F$1,0),0)</f>
        <v>16527.367619686949</v>
      </c>
      <c r="J5459" s="2">
        <f>VLOOKUP($E5459,
Products!$A$1:$F$201,MATCH(Orders!J$1,Products!$A$1:$F$1,0),0)</f>
        <v>12533.62883070202</v>
      </c>
    </row>
    <row r="5460" spans="1:10">
      <c r="A5460">
        <v>5459</v>
      </c>
      <c r="B5460" s="4">
        <v>45449</v>
      </c>
      <c r="C5460" s="10">
        <f>DATE(YEAR(orders[[#This Row],[order_date]]), MONTH(orders[[#This Row],[order_date]]), 1)</f>
        <v>45444</v>
      </c>
      <c r="D5460" t="s">
        <v>905</v>
      </c>
      <c r="E5460" t="s">
        <v>589</v>
      </c>
      <c r="F5460" t="str">
        <f>VLOOKUP(orders[[#This Row],[product_id]],Products!A:C,3,0)</f>
        <v>Appliances</v>
      </c>
      <c r="G5460">
        <v>1</v>
      </c>
      <c r="H5460" s="6">
        <v>0.13814699285911394</v>
      </c>
      <c r="I5460" s="2">
        <f>VLOOKUP($E5460,
Products!$A$1:$F$201,MATCH(Orders!I$1,Products!$A$1:$F$1,0),0)</f>
        <v>6227.1351854710047</v>
      </c>
      <c r="J5460" s="2">
        <f>VLOOKUP($E5460,
Products!$A$1:$F$201,MATCH(Orders!J$1,Products!$A$1:$F$1,0),0)</f>
        <v>4146.7707671772396</v>
      </c>
    </row>
    <row r="5461" spans="1:10">
      <c r="A5461">
        <v>5460</v>
      </c>
      <c r="B5461" s="4">
        <v>45788</v>
      </c>
      <c r="C5461" s="10">
        <f>DATE(YEAR(orders[[#This Row],[order_date]]), MONTH(orders[[#This Row],[order_date]]), 1)</f>
        <v>45778</v>
      </c>
      <c r="D5461" t="s">
        <v>4013</v>
      </c>
      <c r="E5461" t="s">
        <v>565</v>
      </c>
      <c r="F5461" t="str">
        <f>VLOOKUP(orders[[#This Row],[product_id]],Products!A:C,3,0)</f>
        <v>Electronics</v>
      </c>
      <c r="G5461">
        <v>2</v>
      </c>
      <c r="H5461" s="6">
        <v>0.22855552223081532</v>
      </c>
      <c r="I5461" s="2">
        <f>VLOOKUP($E5461,
Products!$A$1:$F$201,MATCH(Orders!I$1,Products!$A$1:$F$1,0),0)</f>
        <v>2327.4213408101141</v>
      </c>
      <c r="J5461" s="2">
        <f>VLOOKUP($E5461,
Products!$A$1:$F$201,MATCH(Orders!J$1,Products!$A$1:$F$1,0),0)</f>
        <v>1682.0944582406071</v>
      </c>
    </row>
    <row r="5462" spans="1:10">
      <c r="A5462">
        <v>5461</v>
      </c>
      <c r="B5462" s="4">
        <v>45728</v>
      </c>
      <c r="C5462" s="10">
        <f>DATE(YEAR(orders[[#This Row],[order_date]]), MONTH(orders[[#This Row],[order_date]]), 1)</f>
        <v>45717</v>
      </c>
      <c r="D5462" t="s">
        <v>3606</v>
      </c>
      <c r="E5462" t="s">
        <v>537</v>
      </c>
      <c r="F5462" t="str">
        <f>VLOOKUP(orders[[#This Row],[product_id]],Products!A:C,3,0)</f>
        <v>Electronics</v>
      </c>
      <c r="G5462">
        <v>2</v>
      </c>
      <c r="H5462" s="6">
        <v>0.14968758774222454</v>
      </c>
      <c r="I5462" s="2">
        <f>VLOOKUP($E5462,
Products!$A$1:$F$201,MATCH(Orders!I$1,Products!$A$1:$F$1,0),0)</f>
        <v>31703.831103033539</v>
      </c>
      <c r="J5462" s="2">
        <f>VLOOKUP($E5462,
Products!$A$1:$F$201,MATCH(Orders!J$1,Products!$A$1:$F$1,0),0)</f>
        <v>24504.340558054781</v>
      </c>
    </row>
    <row r="5463" spans="1:10">
      <c r="A5463">
        <v>5462</v>
      </c>
      <c r="B5463" s="4">
        <v>45476</v>
      </c>
      <c r="C5463" s="10">
        <f>DATE(YEAR(orders[[#This Row],[order_date]]), MONTH(orders[[#This Row],[order_date]]), 1)</f>
        <v>45474</v>
      </c>
      <c r="D5463" t="s">
        <v>2889</v>
      </c>
      <c r="E5463" t="s">
        <v>627</v>
      </c>
      <c r="F5463" t="str">
        <f>VLOOKUP(orders[[#This Row],[product_id]],Products!A:C,3,0)</f>
        <v>Electronics</v>
      </c>
      <c r="G5463">
        <v>1</v>
      </c>
      <c r="H5463" s="6">
        <v>0.20859413553768061</v>
      </c>
      <c r="I5463" s="2">
        <f>VLOOKUP($E5463,
Products!$A$1:$F$201,MATCH(Orders!I$1,Products!$A$1:$F$1,0),0)</f>
        <v>21043.736386381101</v>
      </c>
      <c r="J5463" s="2">
        <f>VLOOKUP($E5463,
Products!$A$1:$F$201,MATCH(Orders!J$1,Products!$A$1:$F$1,0),0)</f>
        <v>14357.858783760659</v>
      </c>
    </row>
    <row r="5464" spans="1:10">
      <c r="A5464">
        <v>5463</v>
      </c>
      <c r="B5464" s="4">
        <v>45013</v>
      </c>
      <c r="C5464" s="10">
        <f>DATE(YEAR(orders[[#This Row],[order_date]]), MONTH(orders[[#This Row],[order_date]]), 1)</f>
        <v>44986</v>
      </c>
      <c r="D5464" t="s">
        <v>2619</v>
      </c>
      <c r="E5464" t="s">
        <v>510</v>
      </c>
      <c r="F5464" t="str">
        <f>VLOOKUP(orders[[#This Row],[product_id]],Products!A:C,3,0)</f>
        <v>Appliances</v>
      </c>
      <c r="G5464">
        <v>1</v>
      </c>
      <c r="H5464" s="6">
        <v>7.6580702790667116E-2</v>
      </c>
      <c r="I5464" s="2">
        <f>VLOOKUP($E5464,
Products!$A$1:$F$201,MATCH(Orders!I$1,Products!$A$1:$F$1,0),0)</f>
        <v>23457.606610250739</v>
      </c>
      <c r="J5464" s="2">
        <f>VLOOKUP($E5464,
Products!$A$1:$F$201,MATCH(Orders!J$1,Products!$A$1:$F$1,0),0)</f>
        <v>17038.831523124281</v>
      </c>
    </row>
    <row r="5465" spans="1:10">
      <c r="A5465">
        <v>5464</v>
      </c>
      <c r="B5465" s="4">
        <v>45759</v>
      </c>
      <c r="C5465" s="10">
        <f>DATE(YEAR(orders[[#This Row],[order_date]]), MONTH(orders[[#This Row],[order_date]]), 1)</f>
        <v>45748</v>
      </c>
      <c r="D5465" t="s">
        <v>1653</v>
      </c>
      <c r="E5465" t="s">
        <v>635</v>
      </c>
      <c r="F5465" t="str">
        <f>VLOOKUP(orders[[#This Row],[product_id]],Products!A:C,3,0)</f>
        <v>Electronics</v>
      </c>
      <c r="G5465">
        <v>1</v>
      </c>
      <c r="H5465" s="6">
        <v>0.23311779028069263</v>
      </c>
      <c r="I5465" s="2">
        <f>VLOOKUP($E5465,
Products!$A$1:$F$201,MATCH(Orders!I$1,Products!$A$1:$F$1,0),0)</f>
        <v>31014.321091901689</v>
      </c>
      <c r="J5465" s="2">
        <f>VLOOKUP($E5465,
Products!$A$1:$F$201,MATCH(Orders!J$1,Products!$A$1:$F$1,0),0)</f>
        <v>23202.91049209132</v>
      </c>
    </row>
    <row r="5466" spans="1:10">
      <c r="A5466">
        <v>5465</v>
      </c>
      <c r="B5466" s="4">
        <v>45313</v>
      </c>
      <c r="C5466" s="10">
        <f>DATE(YEAR(orders[[#This Row],[order_date]]), MONTH(orders[[#This Row],[order_date]]), 1)</f>
        <v>45292</v>
      </c>
      <c r="D5466" t="s">
        <v>3381</v>
      </c>
      <c r="E5466" t="s">
        <v>659</v>
      </c>
      <c r="F5466" t="str">
        <f>VLOOKUP(orders[[#This Row],[product_id]],Products!A:C,3,0)</f>
        <v>Appliances</v>
      </c>
      <c r="G5466">
        <v>2</v>
      </c>
      <c r="H5466" s="6">
        <v>9.0118004828118645E-2</v>
      </c>
      <c r="I5466" s="2">
        <f>VLOOKUP($E5466,
Products!$A$1:$F$201,MATCH(Orders!I$1,Products!$A$1:$F$1,0),0)</f>
        <v>25646.095965041459</v>
      </c>
      <c r="J5466" s="2">
        <f>VLOOKUP($E5466,
Products!$A$1:$F$201,MATCH(Orders!J$1,Products!$A$1:$F$1,0),0)</f>
        <v>18749.646593308222</v>
      </c>
    </row>
    <row r="5467" spans="1:10">
      <c r="A5467">
        <v>5466</v>
      </c>
      <c r="B5467" s="4">
        <v>45889</v>
      </c>
      <c r="C5467" s="10">
        <f>DATE(YEAR(orders[[#This Row],[order_date]]), MONTH(orders[[#This Row],[order_date]]), 1)</f>
        <v>45870</v>
      </c>
      <c r="D5467" t="s">
        <v>1622</v>
      </c>
      <c r="E5467" t="s">
        <v>530</v>
      </c>
      <c r="F5467" t="str">
        <f>VLOOKUP(orders[[#This Row],[product_id]],Products!A:C,3,0)</f>
        <v>Electronics</v>
      </c>
      <c r="G5467">
        <v>2</v>
      </c>
      <c r="H5467" s="6">
        <v>0.13849052668203418</v>
      </c>
      <c r="I5467" s="2">
        <f>VLOOKUP($E5467,
Products!$A$1:$F$201,MATCH(Orders!I$1,Products!$A$1:$F$1,0),0)</f>
        <v>30520.607447067548</v>
      </c>
      <c r="J5467" s="2">
        <f>VLOOKUP($E5467,
Products!$A$1:$F$201,MATCH(Orders!J$1,Products!$A$1:$F$1,0),0)</f>
        <v>22328.317520226748</v>
      </c>
    </row>
    <row r="5468" spans="1:10">
      <c r="A5468">
        <v>5467</v>
      </c>
      <c r="B5468" s="4">
        <v>45594</v>
      </c>
      <c r="C5468" s="10">
        <f>DATE(YEAR(orders[[#This Row],[order_date]]), MONTH(orders[[#This Row],[order_date]]), 1)</f>
        <v>45566</v>
      </c>
      <c r="D5468" t="s">
        <v>4444</v>
      </c>
      <c r="E5468" t="s">
        <v>683</v>
      </c>
      <c r="F5468" t="str">
        <f>VLOOKUP(orders[[#This Row],[product_id]],Products!A:C,3,0)</f>
        <v>Electronics</v>
      </c>
      <c r="G5468">
        <v>3</v>
      </c>
      <c r="H5468" s="6">
        <v>0.19086407848655004</v>
      </c>
      <c r="I5468" s="2">
        <f>VLOOKUP($E5468,
Products!$A$1:$F$201,MATCH(Orders!I$1,Products!$A$1:$F$1,0),0)</f>
        <v>30555.409096588959</v>
      </c>
      <c r="J5468" s="2">
        <f>VLOOKUP($E5468,
Products!$A$1:$F$201,MATCH(Orders!J$1,Products!$A$1:$F$1,0),0)</f>
        <v>20295.233857550291</v>
      </c>
    </row>
    <row r="5469" spans="1:10">
      <c r="A5469">
        <v>5468</v>
      </c>
      <c r="B5469" s="4">
        <v>45212</v>
      </c>
      <c r="C5469" s="10">
        <f>DATE(YEAR(orders[[#This Row],[order_date]]), MONTH(orders[[#This Row],[order_date]]), 1)</f>
        <v>45200</v>
      </c>
      <c r="D5469" t="s">
        <v>4199</v>
      </c>
      <c r="E5469" t="s">
        <v>591</v>
      </c>
      <c r="F5469" t="str">
        <f>VLOOKUP(orders[[#This Row],[product_id]],Products!A:C,3,0)</f>
        <v>Appliances</v>
      </c>
      <c r="G5469">
        <v>2</v>
      </c>
      <c r="H5469" s="6">
        <v>5.701803946399072E-2</v>
      </c>
      <c r="I5469" s="2">
        <f>VLOOKUP($E5469,
Products!$A$1:$F$201,MATCH(Orders!I$1,Products!$A$1:$F$1,0),0)</f>
        <v>5828.0678031706884</v>
      </c>
      <c r="J5469" s="2">
        <f>VLOOKUP($E5469,
Products!$A$1:$F$201,MATCH(Orders!J$1,Products!$A$1:$F$1,0),0)</f>
        <v>3928.741316454903</v>
      </c>
    </row>
    <row r="5470" spans="1:10">
      <c r="A5470">
        <v>5469</v>
      </c>
      <c r="B5470" s="4">
        <v>45624</v>
      </c>
      <c r="C5470" s="10">
        <f>DATE(YEAR(orders[[#This Row],[order_date]]), MONTH(orders[[#This Row],[order_date]]), 1)</f>
        <v>45597</v>
      </c>
      <c r="D5470" t="s">
        <v>4678</v>
      </c>
      <c r="E5470" t="s">
        <v>672</v>
      </c>
      <c r="F5470" t="str">
        <f>VLOOKUP(orders[[#This Row],[product_id]],Products!A:C,3,0)</f>
        <v>Electronics</v>
      </c>
      <c r="G5470">
        <v>1</v>
      </c>
      <c r="H5470" s="6">
        <v>0.21858941697009482</v>
      </c>
      <c r="I5470" s="2">
        <f>VLOOKUP($E5470,
Products!$A$1:$F$201,MATCH(Orders!I$1,Products!$A$1:$F$1,0),0)</f>
        <v>29856.340212906369</v>
      </c>
      <c r="J5470" s="2">
        <f>VLOOKUP($E5470,
Products!$A$1:$F$201,MATCH(Orders!J$1,Products!$A$1:$F$1,0),0)</f>
        <v>19759.064823078941</v>
      </c>
    </row>
    <row r="5471" spans="1:10">
      <c r="A5471">
        <v>5470</v>
      </c>
      <c r="B5471" s="4">
        <v>45891</v>
      </c>
      <c r="C5471" s="10">
        <f>DATE(YEAR(orders[[#This Row],[order_date]]), MONTH(orders[[#This Row],[order_date]]), 1)</f>
        <v>45870</v>
      </c>
      <c r="D5471" t="s">
        <v>2070</v>
      </c>
      <c r="E5471" t="s">
        <v>591</v>
      </c>
      <c r="F5471" t="str">
        <f>VLOOKUP(orders[[#This Row],[product_id]],Products!A:C,3,0)</f>
        <v>Appliances</v>
      </c>
      <c r="G5471">
        <v>2</v>
      </c>
      <c r="H5471" s="6">
        <v>0.13345761001216347</v>
      </c>
      <c r="I5471" s="2">
        <f>VLOOKUP($E5471,
Products!$A$1:$F$201,MATCH(Orders!I$1,Products!$A$1:$F$1,0),0)</f>
        <v>5828.0678031706884</v>
      </c>
      <c r="J5471" s="2">
        <f>VLOOKUP($E5471,
Products!$A$1:$F$201,MATCH(Orders!J$1,Products!$A$1:$F$1,0),0)</f>
        <v>3928.741316454903</v>
      </c>
    </row>
    <row r="5472" spans="1:10">
      <c r="A5472">
        <v>5471</v>
      </c>
      <c r="B5472" s="4">
        <v>45295</v>
      </c>
      <c r="C5472" s="10">
        <f>DATE(YEAR(orders[[#This Row],[order_date]]), MONTH(orders[[#This Row],[order_date]]), 1)</f>
        <v>45292</v>
      </c>
      <c r="D5472" t="s">
        <v>2558</v>
      </c>
      <c r="E5472" t="s">
        <v>580</v>
      </c>
      <c r="F5472" t="str">
        <f>VLOOKUP(orders[[#This Row],[product_id]],Products!A:C,3,0)</f>
        <v>Electronics</v>
      </c>
      <c r="G5472">
        <v>2</v>
      </c>
      <c r="H5472" s="6">
        <v>0.21934614720514431</v>
      </c>
      <c r="I5472" s="2">
        <f>VLOOKUP($E5472,
Products!$A$1:$F$201,MATCH(Orders!I$1,Products!$A$1:$F$1,0),0)</f>
        <v>29905.106989935579</v>
      </c>
      <c r="J5472" s="2">
        <f>VLOOKUP($E5472,
Products!$A$1:$F$201,MATCH(Orders!J$1,Products!$A$1:$F$1,0),0)</f>
        <v>22230.930488499071</v>
      </c>
    </row>
    <row r="5473" spans="1:10">
      <c r="A5473">
        <v>5472</v>
      </c>
      <c r="B5473" s="4">
        <v>45581</v>
      </c>
      <c r="C5473" s="10">
        <f>DATE(YEAR(orders[[#This Row],[order_date]]), MONTH(orders[[#This Row],[order_date]]), 1)</f>
        <v>45566</v>
      </c>
      <c r="D5473" t="s">
        <v>4681</v>
      </c>
      <c r="E5473" t="s">
        <v>516</v>
      </c>
      <c r="F5473" t="str">
        <f>VLOOKUP(orders[[#This Row],[product_id]],Products!A:C,3,0)</f>
        <v>Electronics</v>
      </c>
      <c r="G5473">
        <v>3</v>
      </c>
      <c r="H5473" s="6">
        <v>0.16498860951956379</v>
      </c>
      <c r="I5473" s="2">
        <f>VLOOKUP($E5473,
Products!$A$1:$F$201,MATCH(Orders!I$1,Products!$A$1:$F$1,0),0)</f>
        <v>12594.36437895595</v>
      </c>
      <c r="J5473" s="2">
        <f>VLOOKUP($E5473,
Products!$A$1:$F$201,MATCH(Orders!J$1,Products!$A$1:$F$1,0),0)</f>
        <v>9909.7267986522402</v>
      </c>
    </row>
    <row r="5474" spans="1:10">
      <c r="A5474">
        <v>5473</v>
      </c>
      <c r="B5474" s="4">
        <v>45580</v>
      </c>
      <c r="C5474" s="10">
        <f>DATE(YEAR(orders[[#This Row],[order_date]]), MONTH(orders[[#This Row],[order_date]]), 1)</f>
        <v>45566</v>
      </c>
      <c r="D5474" t="s">
        <v>1047</v>
      </c>
      <c r="E5474" t="s">
        <v>696</v>
      </c>
      <c r="F5474" t="str">
        <f>VLOOKUP(orders[[#This Row],[product_id]],Products!A:C,3,0)</f>
        <v>Electronics</v>
      </c>
      <c r="G5474">
        <v>2</v>
      </c>
      <c r="H5474" s="6">
        <v>0.18361366790993625</v>
      </c>
      <c r="I5474" s="2">
        <f>VLOOKUP($E5474,
Products!$A$1:$F$201,MATCH(Orders!I$1,Products!$A$1:$F$1,0),0)</f>
        <v>2723.6534496184809</v>
      </c>
      <c r="J5474" s="2">
        <f>VLOOKUP($E5474,
Products!$A$1:$F$201,MATCH(Orders!J$1,Products!$A$1:$F$1,0),0)</f>
        <v>1872.4715951823</v>
      </c>
    </row>
    <row r="5475" spans="1:10">
      <c r="A5475">
        <v>5474</v>
      </c>
      <c r="B5475" s="4">
        <v>45623</v>
      </c>
      <c r="C5475" s="10">
        <f>DATE(YEAR(orders[[#This Row],[order_date]]), MONTH(orders[[#This Row],[order_date]]), 1)</f>
        <v>45597</v>
      </c>
      <c r="D5475" t="s">
        <v>4307</v>
      </c>
      <c r="E5475" t="s">
        <v>573</v>
      </c>
      <c r="F5475" t="str">
        <f>VLOOKUP(orders[[#This Row],[product_id]],Products!A:C,3,0)</f>
        <v>Electronics</v>
      </c>
      <c r="G5475">
        <v>1</v>
      </c>
      <c r="H5475" s="6">
        <v>0.11540885527943155</v>
      </c>
      <c r="I5475" s="2">
        <f>VLOOKUP($E5475,
Products!$A$1:$F$201,MATCH(Orders!I$1,Products!$A$1:$F$1,0),0)</f>
        <v>30443.851050190449</v>
      </c>
      <c r="J5475" s="2">
        <f>VLOOKUP($E5475,
Products!$A$1:$F$201,MATCH(Orders!J$1,Products!$A$1:$F$1,0),0)</f>
        <v>21165.126268210519</v>
      </c>
    </row>
    <row r="5476" spans="1:10">
      <c r="A5476">
        <v>5475</v>
      </c>
      <c r="B5476" s="4">
        <v>45950</v>
      </c>
      <c r="C5476" s="10">
        <f>DATE(YEAR(orders[[#This Row],[order_date]]), MONTH(orders[[#This Row],[order_date]]), 1)</f>
        <v>45931</v>
      </c>
      <c r="D5476" t="s">
        <v>1093</v>
      </c>
      <c r="E5476" t="s">
        <v>602</v>
      </c>
      <c r="F5476" t="str">
        <f>VLOOKUP(orders[[#This Row],[product_id]],Products!A:C,3,0)</f>
        <v>Appliances</v>
      </c>
      <c r="G5476">
        <v>1</v>
      </c>
      <c r="H5476" s="6">
        <v>9.4988580234441539E-2</v>
      </c>
      <c r="I5476" s="2">
        <f>VLOOKUP($E5476,
Products!$A$1:$F$201,MATCH(Orders!I$1,Products!$A$1:$F$1,0),0)</f>
        <v>22834.95547197924</v>
      </c>
      <c r="J5476" s="2">
        <f>VLOOKUP($E5476,
Products!$A$1:$F$201,MATCH(Orders!J$1,Products!$A$1:$F$1,0),0)</f>
        <v>17972.460052660601</v>
      </c>
    </row>
    <row r="5477" spans="1:10">
      <c r="A5477">
        <v>5476</v>
      </c>
      <c r="B5477" s="4">
        <v>45841</v>
      </c>
      <c r="C5477" s="10">
        <f>DATE(YEAR(orders[[#This Row],[order_date]]), MONTH(orders[[#This Row],[order_date]]), 1)</f>
        <v>45839</v>
      </c>
      <c r="D5477" t="s">
        <v>709</v>
      </c>
      <c r="E5477" t="s">
        <v>651</v>
      </c>
      <c r="F5477" t="str">
        <f>VLOOKUP(orders[[#This Row],[product_id]],Products!A:C,3,0)</f>
        <v>Electronics</v>
      </c>
      <c r="G5477">
        <v>2</v>
      </c>
      <c r="H5477" s="6">
        <v>0.17302578997640594</v>
      </c>
      <c r="I5477" s="2">
        <f>VLOOKUP($E5477,
Products!$A$1:$F$201,MATCH(Orders!I$1,Products!$A$1:$F$1,0),0)</f>
        <v>28622.091542973511</v>
      </c>
      <c r="J5477" s="2">
        <f>VLOOKUP($E5477,
Products!$A$1:$F$201,MATCH(Orders!J$1,Products!$A$1:$F$1,0),0)</f>
        <v>19327.527634039769</v>
      </c>
    </row>
    <row r="5478" spans="1:10">
      <c r="A5478">
        <v>5477</v>
      </c>
      <c r="B5478" s="4">
        <v>45214</v>
      </c>
      <c r="C5478" s="10">
        <f>DATE(YEAR(orders[[#This Row],[order_date]]), MONTH(orders[[#This Row],[order_date]]), 1)</f>
        <v>45200</v>
      </c>
      <c r="D5478" t="s">
        <v>1382</v>
      </c>
      <c r="E5478" t="s">
        <v>613</v>
      </c>
      <c r="F5478" t="str">
        <f>VLOOKUP(orders[[#This Row],[product_id]],Products!A:C,3,0)</f>
        <v>Appliances</v>
      </c>
      <c r="G5478">
        <v>3</v>
      </c>
      <c r="H5478" s="6">
        <v>0.12626004562772358</v>
      </c>
      <c r="I5478" s="2">
        <f>VLOOKUP($E5478,
Products!$A$1:$F$201,MATCH(Orders!I$1,Products!$A$1:$F$1,0),0)</f>
        <v>6365.2492969652412</v>
      </c>
      <c r="J5478" s="2">
        <f>VLOOKUP($E5478,
Products!$A$1:$F$201,MATCH(Orders!J$1,Products!$A$1:$F$1,0),0)</f>
        <v>4174.927496964433</v>
      </c>
    </row>
    <row r="5479" spans="1:10">
      <c r="A5479">
        <v>5478</v>
      </c>
      <c r="B5479" s="4">
        <v>45021</v>
      </c>
      <c r="C5479" s="10">
        <f>DATE(YEAR(orders[[#This Row],[order_date]]), MONTH(orders[[#This Row],[order_date]]), 1)</f>
        <v>45017</v>
      </c>
      <c r="D5479" t="s">
        <v>2368</v>
      </c>
      <c r="E5479" t="s">
        <v>627</v>
      </c>
      <c r="F5479" t="str">
        <f>VLOOKUP(orders[[#This Row],[product_id]],Products!A:C,3,0)</f>
        <v>Electronics</v>
      </c>
      <c r="G5479">
        <v>3</v>
      </c>
      <c r="H5479" s="6">
        <v>0.22704887473114438</v>
      </c>
      <c r="I5479" s="2">
        <f>VLOOKUP($E5479,
Products!$A$1:$F$201,MATCH(Orders!I$1,Products!$A$1:$F$1,0),0)</f>
        <v>21043.736386381101</v>
      </c>
      <c r="J5479" s="2">
        <f>VLOOKUP($E5479,
Products!$A$1:$F$201,MATCH(Orders!J$1,Products!$A$1:$F$1,0),0)</f>
        <v>14357.858783760659</v>
      </c>
    </row>
    <row r="5480" spans="1:10">
      <c r="A5480">
        <v>5479</v>
      </c>
      <c r="B5480" s="4">
        <v>45595</v>
      </c>
      <c r="C5480" s="10">
        <f>DATE(YEAR(orders[[#This Row],[order_date]]), MONTH(orders[[#This Row],[order_date]]), 1)</f>
        <v>45566</v>
      </c>
      <c r="D5480" t="s">
        <v>3152</v>
      </c>
      <c r="E5480" t="s">
        <v>661</v>
      </c>
      <c r="F5480" t="str">
        <f>VLOOKUP(orders[[#This Row],[product_id]],Products!A:C,3,0)</f>
        <v>Electronics</v>
      </c>
      <c r="G5480">
        <v>2</v>
      </c>
      <c r="H5480" s="6">
        <v>0.21584817062583198</v>
      </c>
      <c r="I5480" s="2">
        <f>VLOOKUP($E5480,
Products!$A$1:$F$201,MATCH(Orders!I$1,Products!$A$1:$F$1,0),0)</f>
        <v>18760.038541255031</v>
      </c>
      <c r="J5480" s="2">
        <f>VLOOKUP($E5480,
Products!$A$1:$F$201,MATCH(Orders!J$1,Products!$A$1:$F$1,0),0)</f>
        <v>13545.127547708629</v>
      </c>
    </row>
    <row r="5481" spans="1:10">
      <c r="A5481">
        <v>5480</v>
      </c>
      <c r="B5481" s="4">
        <v>44967</v>
      </c>
      <c r="C5481" s="10">
        <f>DATE(YEAR(orders[[#This Row],[order_date]]), MONTH(orders[[#This Row],[order_date]]), 1)</f>
        <v>44958</v>
      </c>
      <c r="D5481" t="s">
        <v>4199</v>
      </c>
      <c r="E5481" t="s">
        <v>547</v>
      </c>
      <c r="F5481" t="str">
        <f>VLOOKUP(orders[[#This Row],[product_id]],Products!A:C,3,0)</f>
        <v>Appliances</v>
      </c>
      <c r="G5481">
        <v>1</v>
      </c>
      <c r="H5481" s="6">
        <v>0.12268686028588764</v>
      </c>
      <c r="I5481" s="2">
        <f>VLOOKUP($E5481,
Products!$A$1:$F$201,MATCH(Orders!I$1,Products!$A$1:$F$1,0),0)</f>
        <v>2366.4310858022332</v>
      </c>
      <c r="J5481" s="2">
        <f>VLOOKUP($E5481,
Products!$A$1:$F$201,MATCH(Orders!J$1,Products!$A$1:$F$1,0),0)</f>
        <v>1841.1055346213741</v>
      </c>
    </row>
    <row r="5482" spans="1:10">
      <c r="A5482">
        <v>5481</v>
      </c>
      <c r="B5482" s="4">
        <v>45257</v>
      </c>
      <c r="C5482" s="10">
        <f>DATE(YEAR(orders[[#This Row],[order_date]]), MONTH(orders[[#This Row],[order_date]]), 1)</f>
        <v>45231</v>
      </c>
      <c r="D5482" t="s">
        <v>3164</v>
      </c>
      <c r="E5482" t="s">
        <v>565</v>
      </c>
      <c r="F5482" t="str">
        <f>VLOOKUP(orders[[#This Row],[product_id]],Products!A:C,3,0)</f>
        <v>Electronics</v>
      </c>
      <c r="G5482">
        <v>1</v>
      </c>
      <c r="H5482" s="6">
        <v>0.15326404108498834</v>
      </c>
      <c r="I5482" s="2">
        <f>VLOOKUP($E5482,
Products!$A$1:$F$201,MATCH(Orders!I$1,Products!$A$1:$F$1,0),0)</f>
        <v>2327.4213408101141</v>
      </c>
      <c r="J5482" s="2">
        <f>VLOOKUP($E5482,
Products!$A$1:$F$201,MATCH(Orders!J$1,Products!$A$1:$F$1,0),0)</f>
        <v>1682.0944582406071</v>
      </c>
    </row>
    <row r="5483" spans="1:10">
      <c r="A5483">
        <v>5482</v>
      </c>
      <c r="B5483" s="4">
        <v>45430</v>
      </c>
      <c r="C5483" s="10">
        <f>DATE(YEAR(orders[[#This Row],[order_date]]), MONTH(orders[[#This Row],[order_date]]), 1)</f>
        <v>45413</v>
      </c>
      <c r="D5483" t="s">
        <v>918</v>
      </c>
      <c r="E5483" t="s">
        <v>655</v>
      </c>
      <c r="F5483" t="str">
        <f>VLOOKUP(orders[[#This Row],[product_id]],Products!A:C,3,0)</f>
        <v>Appliances</v>
      </c>
      <c r="G5483">
        <v>3</v>
      </c>
      <c r="H5483" s="6">
        <v>0.14623816310003093</v>
      </c>
      <c r="I5483" s="2">
        <f>VLOOKUP($E5483,
Products!$A$1:$F$201,MATCH(Orders!I$1,Products!$A$1:$F$1,0),0)</f>
        <v>24072.170529057032</v>
      </c>
      <c r="J5483" s="2">
        <f>VLOOKUP($E5483,
Products!$A$1:$F$201,MATCH(Orders!J$1,Products!$A$1:$F$1,0),0)</f>
        <v>16358.626370717549</v>
      </c>
    </row>
    <row r="5484" spans="1:10">
      <c r="A5484">
        <v>5483</v>
      </c>
      <c r="B5484" s="4">
        <v>45201</v>
      </c>
      <c r="C5484" s="10">
        <f>DATE(YEAR(orders[[#This Row],[order_date]]), MONTH(orders[[#This Row],[order_date]]), 1)</f>
        <v>45200</v>
      </c>
      <c r="D5484" t="s">
        <v>1265</v>
      </c>
      <c r="E5484" t="s">
        <v>673</v>
      </c>
      <c r="F5484" t="str">
        <f>VLOOKUP(orders[[#This Row],[product_id]],Products!A:C,3,0)</f>
        <v>Electronics</v>
      </c>
      <c r="G5484">
        <v>3</v>
      </c>
      <c r="H5484" s="6">
        <v>0.15261453216464657</v>
      </c>
      <c r="I5484" s="2">
        <f>VLOOKUP($E5484,
Products!$A$1:$F$201,MATCH(Orders!I$1,Products!$A$1:$F$1,0),0)</f>
        <v>19770.070105413852</v>
      </c>
      <c r="J5484" s="2">
        <f>VLOOKUP($E5484,
Products!$A$1:$F$201,MATCH(Orders!J$1,Products!$A$1:$F$1,0),0)</f>
        <v>14414.291574648811</v>
      </c>
    </row>
    <row r="5485" spans="1:10">
      <c r="A5485">
        <v>5484</v>
      </c>
      <c r="B5485" s="4">
        <v>45105</v>
      </c>
      <c r="C5485" s="10">
        <f>DATE(YEAR(orders[[#This Row],[order_date]]), MONTH(orders[[#This Row],[order_date]]), 1)</f>
        <v>45078</v>
      </c>
      <c r="D5485" t="s">
        <v>1263</v>
      </c>
      <c r="E5485" t="s">
        <v>567</v>
      </c>
      <c r="F5485" t="str">
        <f>VLOOKUP(orders[[#This Row],[product_id]],Products!A:C,3,0)</f>
        <v>Electronics</v>
      </c>
      <c r="G5485">
        <v>3</v>
      </c>
      <c r="H5485" s="6">
        <v>0.12274079680186301</v>
      </c>
      <c r="I5485" s="2">
        <f>VLOOKUP($E5485,
Products!$A$1:$F$201,MATCH(Orders!I$1,Products!$A$1:$F$1,0),0)</f>
        <v>17514.171240093368</v>
      </c>
      <c r="J5485" s="2">
        <f>VLOOKUP($E5485,
Products!$A$1:$F$201,MATCH(Orders!J$1,Products!$A$1:$F$1,0),0)</f>
        <v>12226.76247250809</v>
      </c>
    </row>
    <row r="5486" spans="1:10">
      <c r="A5486">
        <v>5485</v>
      </c>
      <c r="B5486" s="4">
        <v>45063</v>
      </c>
      <c r="C5486" s="10">
        <f>DATE(YEAR(orders[[#This Row],[order_date]]), MONTH(orders[[#This Row],[order_date]]), 1)</f>
        <v>45047</v>
      </c>
      <c r="D5486" t="s">
        <v>3311</v>
      </c>
      <c r="E5486" t="s">
        <v>636</v>
      </c>
      <c r="F5486" t="str">
        <f>VLOOKUP(orders[[#This Row],[product_id]],Products!A:C,3,0)</f>
        <v>Appliances</v>
      </c>
      <c r="G5486">
        <v>3</v>
      </c>
      <c r="H5486" s="6">
        <v>0.11036249396385182</v>
      </c>
      <c r="I5486" s="2">
        <f>VLOOKUP($E5486,
Products!$A$1:$F$201,MATCH(Orders!I$1,Products!$A$1:$F$1,0),0)</f>
        <v>2035.5647279372099</v>
      </c>
      <c r="J5486" s="2">
        <f>VLOOKUP($E5486,
Products!$A$1:$F$201,MATCH(Orders!J$1,Products!$A$1:$F$1,0),0)</f>
        <v>1486.048843699655</v>
      </c>
    </row>
    <row r="5487" spans="1:10">
      <c r="A5487">
        <v>5486</v>
      </c>
      <c r="B5487" s="4">
        <v>45693</v>
      </c>
      <c r="C5487" s="10">
        <f>DATE(YEAR(orders[[#This Row],[order_date]]), MONTH(orders[[#This Row],[order_date]]), 1)</f>
        <v>45689</v>
      </c>
      <c r="D5487" t="s">
        <v>3825</v>
      </c>
      <c r="E5487" t="s">
        <v>576</v>
      </c>
      <c r="F5487" t="str">
        <f>VLOOKUP(orders[[#This Row],[product_id]],Products!A:C,3,0)</f>
        <v>Electronics</v>
      </c>
      <c r="G5487">
        <v>2</v>
      </c>
      <c r="H5487" s="6">
        <v>0.20372721073078384</v>
      </c>
      <c r="I5487" s="2">
        <f>VLOOKUP($E5487,
Products!$A$1:$F$201,MATCH(Orders!I$1,Products!$A$1:$F$1,0),0)</f>
        <v>12571.90922514794</v>
      </c>
      <c r="J5487" s="2">
        <f>VLOOKUP($E5487,
Products!$A$1:$F$201,MATCH(Orders!J$1,Products!$A$1:$F$1,0),0)</f>
        <v>9314.5536289888332</v>
      </c>
    </row>
    <row r="5488" spans="1:10">
      <c r="A5488">
        <v>5487</v>
      </c>
      <c r="B5488" s="4">
        <v>45914</v>
      </c>
      <c r="C5488" s="10">
        <f>DATE(YEAR(orders[[#This Row],[order_date]]), MONTH(orders[[#This Row],[order_date]]), 1)</f>
        <v>45901</v>
      </c>
      <c r="D5488" t="s">
        <v>3964</v>
      </c>
      <c r="E5488" t="s">
        <v>696</v>
      </c>
      <c r="F5488" t="str">
        <f>VLOOKUP(orders[[#This Row],[product_id]],Products!A:C,3,0)</f>
        <v>Electronics</v>
      </c>
      <c r="G5488">
        <v>2</v>
      </c>
      <c r="H5488" s="6">
        <v>0.2456810355567563</v>
      </c>
      <c r="I5488" s="2">
        <f>VLOOKUP($E5488,
Products!$A$1:$F$201,MATCH(Orders!I$1,Products!$A$1:$F$1,0),0)</f>
        <v>2723.6534496184809</v>
      </c>
      <c r="J5488" s="2">
        <f>VLOOKUP($E5488,
Products!$A$1:$F$201,MATCH(Orders!J$1,Products!$A$1:$F$1,0),0)</f>
        <v>1872.4715951823</v>
      </c>
    </row>
    <row r="5489" spans="1:10">
      <c r="A5489">
        <v>5488</v>
      </c>
      <c r="B5489" s="4">
        <v>45169</v>
      </c>
      <c r="C5489" s="10">
        <f>DATE(YEAR(orders[[#This Row],[order_date]]), MONTH(orders[[#This Row],[order_date]]), 1)</f>
        <v>45139</v>
      </c>
      <c r="D5489" t="s">
        <v>3255</v>
      </c>
      <c r="E5489" t="s">
        <v>626</v>
      </c>
      <c r="F5489" t="str">
        <f>VLOOKUP(orders[[#This Row],[product_id]],Products!A:C,3,0)</f>
        <v>Electronics</v>
      </c>
      <c r="G5489">
        <v>2</v>
      </c>
      <c r="H5489" s="6">
        <v>0.16835556505767313</v>
      </c>
      <c r="I5489" s="2">
        <f>VLOOKUP($E5489,
Products!$A$1:$F$201,MATCH(Orders!I$1,Products!$A$1:$F$1,0),0)</f>
        <v>19602.440815481601</v>
      </c>
      <c r="J5489" s="2">
        <f>VLOOKUP($E5489,
Products!$A$1:$F$201,MATCH(Orders!J$1,Products!$A$1:$F$1,0),0)</f>
        <v>14427.862284038891</v>
      </c>
    </row>
    <row r="5490" spans="1:10">
      <c r="A5490">
        <v>5489</v>
      </c>
      <c r="B5490" s="4">
        <v>45123</v>
      </c>
      <c r="C5490" s="10">
        <f>DATE(YEAR(orders[[#This Row],[order_date]]), MONTH(orders[[#This Row],[order_date]]), 1)</f>
        <v>45108</v>
      </c>
      <c r="D5490" t="s">
        <v>4409</v>
      </c>
      <c r="E5490" t="s">
        <v>525</v>
      </c>
      <c r="F5490" t="str">
        <f>VLOOKUP(orders[[#This Row],[product_id]],Products!A:C,3,0)</f>
        <v>Electronics</v>
      </c>
      <c r="G5490">
        <v>1</v>
      </c>
      <c r="H5490" s="6">
        <v>0.24959244633207248</v>
      </c>
      <c r="I5490" s="2">
        <f>VLOOKUP($E5490,
Products!$A$1:$F$201,MATCH(Orders!I$1,Products!$A$1:$F$1,0),0)</f>
        <v>2441.7405612875209</v>
      </c>
      <c r="J5490" s="2">
        <f>VLOOKUP($E5490,
Products!$A$1:$F$201,MATCH(Orders!J$1,Products!$A$1:$F$1,0),0)</f>
        <v>1934.1373706011941</v>
      </c>
    </row>
    <row r="5491" spans="1:10">
      <c r="A5491">
        <v>5490</v>
      </c>
      <c r="B5491" s="4">
        <v>45452</v>
      </c>
      <c r="C5491" s="10">
        <f>DATE(YEAR(orders[[#This Row],[order_date]]), MONTH(orders[[#This Row],[order_date]]), 1)</f>
        <v>45444</v>
      </c>
      <c r="D5491" t="s">
        <v>3397</v>
      </c>
      <c r="E5491" t="s">
        <v>704</v>
      </c>
      <c r="F5491" t="str">
        <f>VLOOKUP(orders[[#This Row],[product_id]],Products!A:C,3,0)</f>
        <v>Electronics</v>
      </c>
      <c r="G5491">
        <v>2</v>
      </c>
      <c r="H5491" s="6">
        <v>0.1280653246999176</v>
      </c>
      <c r="I5491" s="2">
        <f>VLOOKUP($E5491,
Products!$A$1:$F$201,MATCH(Orders!I$1,Products!$A$1:$F$1,0),0)</f>
        <v>2453.3182634424861</v>
      </c>
      <c r="J5491" s="2">
        <f>VLOOKUP($E5491,
Products!$A$1:$F$201,MATCH(Orders!J$1,Products!$A$1:$F$1,0),0)</f>
        <v>1951.860511286576</v>
      </c>
    </row>
    <row r="5492" spans="1:10">
      <c r="A5492">
        <v>5491</v>
      </c>
      <c r="B5492" s="4">
        <v>45558</v>
      </c>
      <c r="C5492" s="10">
        <f>DATE(YEAR(orders[[#This Row],[order_date]]), MONTH(orders[[#This Row],[order_date]]), 1)</f>
        <v>45536</v>
      </c>
      <c r="D5492" t="s">
        <v>2700</v>
      </c>
      <c r="E5492" t="s">
        <v>576</v>
      </c>
      <c r="F5492" t="str">
        <f>VLOOKUP(orders[[#This Row],[product_id]],Products!A:C,3,0)</f>
        <v>Electronics</v>
      </c>
      <c r="G5492">
        <v>1</v>
      </c>
      <c r="H5492" s="6">
        <v>0.19849491078159093</v>
      </c>
      <c r="I5492" s="2">
        <f>VLOOKUP($E5492,
Products!$A$1:$F$201,MATCH(Orders!I$1,Products!$A$1:$F$1,0),0)</f>
        <v>12571.90922514794</v>
      </c>
      <c r="J5492" s="2">
        <f>VLOOKUP($E5492,
Products!$A$1:$F$201,MATCH(Orders!J$1,Products!$A$1:$F$1,0),0)</f>
        <v>9314.5536289888332</v>
      </c>
    </row>
    <row r="5493" spans="1:10">
      <c r="A5493">
        <v>5492</v>
      </c>
      <c r="B5493" s="4">
        <v>45334</v>
      </c>
      <c r="C5493" s="10">
        <f>DATE(YEAR(orders[[#This Row],[order_date]]), MONTH(orders[[#This Row],[order_date]]), 1)</f>
        <v>45323</v>
      </c>
      <c r="D5493" t="s">
        <v>3284</v>
      </c>
      <c r="E5493" t="s">
        <v>659</v>
      </c>
      <c r="F5493" t="str">
        <f>VLOOKUP(orders[[#This Row],[product_id]],Products!A:C,3,0)</f>
        <v>Appliances</v>
      </c>
      <c r="G5493">
        <v>2</v>
      </c>
      <c r="H5493" s="6">
        <v>0.13120905437563976</v>
      </c>
      <c r="I5493" s="2">
        <f>VLOOKUP($E5493,
Products!$A$1:$F$201,MATCH(Orders!I$1,Products!$A$1:$F$1,0),0)</f>
        <v>25646.095965041459</v>
      </c>
      <c r="J5493" s="2">
        <f>VLOOKUP($E5493,
Products!$A$1:$F$201,MATCH(Orders!J$1,Products!$A$1:$F$1,0),0)</f>
        <v>18749.646593308222</v>
      </c>
    </row>
    <row r="5494" spans="1:10">
      <c r="A5494">
        <v>5493</v>
      </c>
      <c r="B5494" s="4">
        <v>45617</v>
      </c>
      <c r="C5494" s="10">
        <f>DATE(YEAR(orders[[#This Row],[order_date]]), MONTH(orders[[#This Row],[order_date]]), 1)</f>
        <v>45597</v>
      </c>
      <c r="D5494" t="s">
        <v>1658</v>
      </c>
      <c r="E5494" t="s">
        <v>674</v>
      </c>
      <c r="F5494" t="str">
        <f>VLOOKUP(orders[[#This Row],[product_id]],Products!A:C,3,0)</f>
        <v>Appliances</v>
      </c>
      <c r="G5494">
        <v>1</v>
      </c>
      <c r="H5494" s="6">
        <v>0.13623472916922638</v>
      </c>
      <c r="I5494" s="2">
        <f>VLOOKUP($E5494,
Products!$A$1:$F$201,MATCH(Orders!I$1,Products!$A$1:$F$1,0),0)</f>
        <v>6324.5253633508046</v>
      </c>
      <c r="J5494" s="2">
        <f>VLOOKUP($E5494,
Products!$A$1:$F$201,MATCH(Orders!J$1,Products!$A$1:$F$1,0),0)</f>
        <v>4493.055585088201</v>
      </c>
    </row>
    <row r="5495" spans="1:10">
      <c r="A5495">
        <v>5494</v>
      </c>
      <c r="B5495" s="4">
        <v>45096</v>
      </c>
      <c r="C5495" s="10">
        <f>DATE(YEAR(orders[[#This Row],[order_date]]), MONTH(orders[[#This Row],[order_date]]), 1)</f>
        <v>45078</v>
      </c>
      <c r="D5495" t="s">
        <v>3540</v>
      </c>
      <c r="E5495" t="s">
        <v>636</v>
      </c>
      <c r="F5495" t="str">
        <f>VLOOKUP(orders[[#This Row],[product_id]],Products!A:C,3,0)</f>
        <v>Appliances</v>
      </c>
      <c r="G5495">
        <v>3</v>
      </c>
      <c r="H5495" s="6">
        <v>7.8788946280536634E-2</v>
      </c>
      <c r="I5495" s="2">
        <f>VLOOKUP($E5495,
Products!$A$1:$F$201,MATCH(Orders!I$1,Products!$A$1:$F$1,0),0)</f>
        <v>2035.5647279372099</v>
      </c>
      <c r="J5495" s="2">
        <f>VLOOKUP($E5495,
Products!$A$1:$F$201,MATCH(Orders!J$1,Products!$A$1:$F$1,0),0)</f>
        <v>1486.048843699655</v>
      </c>
    </row>
    <row r="5496" spans="1:10">
      <c r="A5496">
        <v>5495</v>
      </c>
      <c r="B5496" s="4">
        <v>45085</v>
      </c>
      <c r="C5496" s="10">
        <f>DATE(YEAR(orders[[#This Row],[order_date]]), MONTH(orders[[#This Row],[order_date]]), 1)</f>
        <v>45078</v>
      </c>
      <c r="D5496" t="s">
        <v>1180</v>
      </c>
      <c r="E5496" t="s">
        <v>676</v>
      </c>
      <c r="F5496" t="str">
        <f>VLOOKUP(orders[[#This Row],[product_id]],Products!A:C,3,0)</f>
        <v>Electronics</v>
      </c>
      <c r="G5496">
        <v>3</v>
      </c>
      <c r="H5496" s="6">
        <v>0.17728788883425747</v>
      </c>
      <c r="I5496" s="2">
        <f>VLOOKUP($E5496,
Products!$A$1:$F$201,MATCH(Orders!I$1,Products!$A$1:$F$1,0),0)</f>
        <v>30008.64884218746</v>
      </c>
      <c r="J5496" s="2">
        <f>VLOOKUP($E5496,
Products!$A$1:$F$201,MATCH(Orders!J$1,Products!$A$1:$F$1,0),0)</f>
        <v>19907.2372539471</v>
      </c>
    </row>
    <row r="5497" spans="1:10">
      <c r="A5497">
        <v>5496</v>
      </c>
      <c r="B5497" s="4">
        <v>45373</v>
      </c>
      <c r="C5497" s="10">
        <f>DATE(YEAR(orders[[#This Row],[order_date]]), MONTH(orders[[#This Row],[order_date]]), 1)</f>
        <v>45352</v>
      </c>
      <c r="D5497" t="s">
        <v>2473</v>
      </c>
      <c r="E5497" t="s">
        <v>650</v>
      </c>
      <c r="F5497" t="str">
        <f>VLOOKUP(orders[[#This Row],[product_id]],Products!A:C,3,0)</f>
        <v>Electronics</v>
      </c>
      <c r="G5497">
        <v>2</v>
      </c>
      <c r="H5497" s="6">
        <v>0.22682667520688807</v>
      </c>
      <c r="I5497" s="2">
        <f>VLOOKUP($E5497,
Products!$A$1:$F$201,MATCH(Orders!I$1,Products!$A$1:$F$1,0),0)</f>
        <v>12936.529609330941</v>
      </c>
      <c r="J5497" s="2">
        <f>VLOOKUP($E5497,
Products!$A$1:$F$201,MATCH(Orders!J$1,Products!$A$1:$F$1,0),0)</f>
        <v>9465.2602677376308</v>
      </c>
    </row>
    <row r="5498" spans="1:10">
      <c r="A5498">
        <v>5497</v>
      </c>
      <c r="B5498" s="4">
        <v>45944</v>
      </c>
      <c r="C5498" s="10">
        <f>DATE(YEAR(orders[[#This Row],[order_date]]), MONTH(orders[[#This Row],[order_date]]), 1)</f>
        <v>45931</v>
      </c>
      <c r="D5498" t="s">
        <v>747</v>
      </c>
      <c r="E5498" t="s">
        <v>589</v>
      </c>
      <c r="F5498" t="str">
        <f>VLOOKUP(orders[[#This Row],[product_id]],Products!A:C,3,0)</f>
        <v>Appliances</v>
      </c>
      <c r="G5498">
        <v>1</v>
      </c>
      <c r="H5498" s="6">
        <v>7.3854185962274777E-2</v>
      </c>
      <c r="I5498" s="2">
        <f>VLOOKUP($E5498,
Products!$A$1:$F$201,MATCH(Orders!I$1,Products!$A$1:$F$1,0),0)</f>
        <v>6227.1351854710047</v>
      </c>
      <c r="J5498" s="2">
        <f>VLOOKUP($E5498,
Products!$A$1:$F$201,MATCH(Orders!J$1,Products!$A$1:$F$1,0),0)</f>
        <v>4146.7707671772396</v>
      </c>
    </row>
    <row r="5499" spans="1:10">
      <c r="A5499">
        <v>5498</v>
      </c>
      <c r="B5499" s="4">
        <v>46007</v>
      </c>
      <c r="C5499" s="10">
        <f>DATE(YEAR(orders[[#This Row],[order_date]]), MONTH(orders[[#This Row],[order_date]]), 1)</f>
        <v>45992</v>
      </c>
      <c r="D5499" t="s">
        <v>3357</v>
      </c>
      <c r="E5499" t="s">
        <v>603</v>
      </c>
      <c r="F5499" t="str">
        <f>VLOOKUP(orders[[#This Row],[product_id]],Products!A:C,3,0)</f>
        <v>Electronics</v>
      </c>
      <c r="G5499">
        <v>1</v>
      </c>
      <c r="H5499" s="6">
        <v>0.16808863468318619</v>
      </c>
      <c r="I5499" s="2">
        <f>VLOOKUP($E5499,
Products!$A$1:$F$201,MATCH(Orders!I$1,Products!$A$1:$F$1,0),0)</f>
        <v>10867.659217073329</v>
      </c>
      <c r="J5499" s="2">
        <f>VLOOKUP($E5499,
Products!$A$1:$F$201,MATCH(Orders!J$1,Products!$A$1:$F$1,0),0)</f>
        <v>8421.8829552397037</v>
      </c>
    </row>
    <row r="5500" spans="1:10">
      <c r="A5500">
        <v>5499</v>
      </c>
      <c r="B5500" s="4">
        <v>45038</v>
      </c>
      <c r="C5500" s="10">
        <f>DATE(YEAR(orders[[#This Row],[order_date]]), MONTH(orders[[#This Row],[order_date]]), 1)</f>
        <v>45017</v>
      </c>
      <c r="D5500" t="s">
        <v>4038</v>
      </c>
      <c r="E5500" t="s">
        <v>686</v>
      </c>
      <c r="F5500" t="str">
        <f>VLOOKUP(orders[[#This Row],[product_id]],Products!A:C,3,0)</f>
        <v>Appliances</v>
      </c>
      <c r="G5500">
        <v>3</v>
      </c>
      <c r="H5500" s="6">
        <v>0.14019889200397848</v>
      </c>
      <c r="I5500" s="2">
        <f>VLOOKUP($E5500,
Products!$A$1:$F$201,MATCH(Orders!I$1,Products!$A$1:$F$1,0),0)</f>
        <v>25525.356267188719</v>
      </c>
      <c r="J5500" s="2">
        <f>VLOOKUP($E5500,
Products!$A$1:$F$201,MATCH(Orders!J$1,Products!$A$1:$F$1,0),0)</f>
        <v>18214.15981099859</v>
      </c>
    </row>
    <row r="5501" spans="1:10">
      <c r="A5501">
        <v>5500</v>
      </c>
      <c r="B5501" s="4">
        <v>44974</v>
      </c>
      <c r="C5501" s="10">
        <f>DATE(YEAR(orders[[#This Row],[order_date]]), MONTH(orders[[#This Row],[order_date]]), 1)</f>
        <v>44958</v>
      </c>
      <c r="D5501" t="s">
        <v>2801</v>
      </c>
      <c r="E5501" t="s">
        <v>685</v>
      </c>
      <c r="F5501" t="str">
        <f>VLOOKUP(orders[[#This Row],[product_id]],Products!A:C,3,0)</f>
        <v>Electronics</v>
      </c>
      <c r="G5501">
        <v>1</v>
      </c>
      <c r="H5501" s="6">
        <v>0.24005340478199813</v>
      </c>
      <c r="I5501" s="2">
        <f>VLOOKUP($E5501,
Products!$A$1:$F$201,MATCH(Orders!I$1,Products!$A$1:$F$1,0),0)</f>
        <v>30011.61348468516</v>
      </c>
      <c r="J5501" s="2">
        <f>VLOOKUP($E5501,
Products!$A$1:$F$201,MATCH(Orders!J$1,Products!$A$1:$F$1,0),0)</f>
        <v>20796.213094008199</v>
      </c>
    </row>
    <row r="5502" spans="1:10">
      <c r="A5502">
        <v>5501</v>
      </c>
      <c r="B5502" s="4">
        <v>45302</v>
      </c>
      <c r="C5502" s="10">
        <f>DATE(YEAR(orders[[#This Row],[order_date]]), MONTH(orders[[#This Row],[order_date]]), 1)</f>
        <v>45292</v>
      </c>
      <c r="D5502" t="s">
        <v>4698</v>
      </c>
      <c r="E5502" t="s">
        <v>666</v>
      </c>
      <c r="F5502" t="str">
        <f>VLOOKUP(orders[[#This Row],[product_id]],Products!A:C,3,0)</f>
        <v>Electronics</v>
      </c>
      <c r="G5502">
        <v>1</v>
      </c>
      <c r="H5502" s="6">
        <v>0.14231797725695575</v>
      </c>
      <c r="I5502" s="2">
        <f>VLOOKUP($E5502,
Products!$A$1:$F$201,MATCH(Orders!I$1,Products!$A$1:$F$1,0),0)</f>
        <v>28450.587044878092</v>
      </c>
      <c r="J5502" s="2">
        <f>VLOOKUP($E5502,
Products!$A$1:$F$201,MATCH(Orders!J$1,Products!$A$1:$F$1,0),0)</f>
        <v>22337.584649075441</v>
      </c>
    </row>
    <row r="5503" spans="1:10">
      <c r="A5503">
        <v>5502</v>
      </c>
      <c r="B5503" s="4">
        <v>45754</v>
      </c>
      <c r="C5503" s="10">
        <f>DATE(YEAR(orders[[#This Row],[order_date]]), MONTH(orders[[#This Row],[order_date]]), 1)</f>
        <v>45748</v>
      </c>
      <c r="D5503" t="s">
        <v>2692</v>
      </c>
      <c r="E5503" t="s">
        <v>565</v>
      </c>
      <c r="F5503" t="str">
        <f>VLOOKUP(orders[[#This Row],[product_id]],Products!A:C,3,0)</f>
        <v>Electronics</v>
      </c>
      <c r="G5503">
        <v>2</v>
      </c>
      <c r="H5503" s="6">
        <v>0.17397365612324475</v>
      </c>
      <c r="I5503" s="2">
        <f>VLOOKUP($E5503,
Products!$A$1:$F$201,MATCH(Orders!I$1,Products!$A$1:$F$1,0),0)</f>
        <v>2327.4213408101141</v>
      </c>
      <c r="J5503" s="2">
        <f>VLOOKUP($E5503,
Products!$A$1:$F$201,MATCH(Orders!J$1,Products!$A$1:$F$1,0),0)</f>
        <v>1682.0944582406071</v>
      </c>
    </row>
    <row r="5504" spans="1:10">
      <c r="A5504">
        <v>5503</v>
      </c>
      <c r="B5504" s="4">
        <v>44959</v>
      </c>
      <c r="C5504" s="10">
        <f>DATE(YEAR(orders[[#This Row],[order_date]]), MONTH(orders[[#This Row],[order_date]]), 1)</f>
        <v>44958</v>
      </c>
      <c r="D5504" t="s">
        <v>4571</v>
      </c>
      <c r="E5504" t="s">
        <v>573</v>
      </c>
      <c r="F5504" t="str">
        <f>VLOOKUP(orders[[#This Row],[product_id]],Products!A:C,3,0)</f>
        <v>Electronics</v>
      </c>
      <c r="G5504">
        <v>1</v>
      </c>
      <c r="H5504" s="6">
        <v>0.24931274257934324</v>
      </c>
      <c r="I5504" s="2">
        <f>VLOOKUP($E5504,
Products!$A$1:$F$201,MATCH(Orders!I$1,Products!$A$1:$F$1,0),0)</f>
        <v>30443.851050190449</v>
      </c>
      <c r="J5504" s="2">
        <f>VLOOKUP($E5504,
Products!$A$1:$F$201,MATCH(Orders!J$1,Products!$A$1:$F$1,0),0)</f>
        <v>21165.126268210519</v>
      </c>
    </row>
    <row r="5505" spans="1:10">
      <c r="A5505">
        <v>5504</v>
      </c>
      <c r="B5505" s="4">
        <v>45430</v>
      </c>
      <c r="C5505" s="10">
        <f>DATE(YEAR(orders[[#This Row],[order_date]]), MONTH(orders[[#This Row],[order_date]]), 1)</f>
        <v>45413</v>
      </c>
      <c r="D5505" t="s">
        <v>4363</v>
      </c>
      <c r="E5505" t="s">
        <v>689</v>
      </c>
      <c r="F5505" t="str">
        <f>VLOOKUP(orders[[#This Row],[product_id]],Products!A:C,3,0)</f>
        <v>Electronics</v>
      </c>
      <c r="G5505">
        <v>3</v>
      </c>
      <c r="H5505" s="6">
        <v>0.15302176199805703</v>
      </c>
      <c r="I5505" s="2">
        <f>VLOOKUP($E5505,
Products!$A$1:$F$201,MATCH(Orders!I$1,Products!$A$1:$F$1,0),0)</f>
        <v>22021.70433799336</v>
      </c>
      <c r="J5505" s="2">
        <f>VLOOKUP($E5505,
Products!$A$1:$F$201,MATCH(Orders!J$1,Products!$A$1:$F$1,0),0)</f>
        <v>16990.60087110737</v>
      </c>
    </row>
    <row r="5506" spans="1:10">
      <c r="A5506">
        <v>5505</v>
      </c>
      <c r="B5506" s="4">
        <v>45553</v>
      </c>
      <c r="C5506" s="10">
        <f>DATE(YEAR(orders[[#This Row],[order_date]]), MONTH(orders[[#This Row],[order_date]]), 1)</f>
        <v>45536</v>
      </c>
      <c r="D5506" t="s">
        <v>1433</v>
      </c>
      <c r="E5506" t="s">
        <v>610</v>
      </c>
      <c r="F5506" t="str">
        <f>VLOOKUP(orders[[#This Row],[product_id]],Products!A:C,3,0)</f>
        <v>Appliances</v>
      </c>
      <c r="G5506">
        <v>2</v>
      </c>
      <c r="H5506" s="6">
        <v>6.2433528618076911E-2</v>
      </c>
      <c r="I5506" s="2">
        <f>VLOOKUP($E5506,
Products!$A$1:$F$201,MATCH(Orders!I$1,Products!$A$1:$F$1,0),0)</f>
        <v>23456.386855186989</v>
      </c>
      <c r="J5506" s="2">
        <f>VLOOKUP($E5506,
Products!$A$1:$F$201,MATCH(Orders!J$1,Products!$A$1:$F$1,0),0)</f>
        <v>16522.385271144129</v>
      </c>
    </row>
    <row r="5507" spans="1:10">
      <c r="A5507">
        <v>5506</v>
      </c>
      <c r="B5507" s="4">
        <v>45953</v>
      </c>
      <c r="C5507" s="10">
        <f>DATE(YEAR(orders[[#This Row],[order_date]]), MONTH(orders[[#This Row],[order_date]]), 1)</f>
        <v>45931</v>
      </c>
      <c r="D5507" t="s">
        <v>4223</v>
      </c>
      <c r="E5507" t="s">
        <v>697</v>
      </c>
      <c r="F5507" t="str">
        <f>VLOOKUP(orders[[#This Row],[product_id]],Products!A:C,3,0)</f>
        <v>Electronics</v>
      </c>
      <c r="G5507">
        <v>1</v>
      </c>
      <c r="H5507" s="6">
        <v>0.19855476397863042</v>
      </c>
      <c r="I5507" s="2">
        <f>VLOOKUP($E5507,
Products!$A$1:$F$201,MATCH(Orders!I$1,Products!$A$1:$F$1,0),0)</f>
        <v>17528.463836680221</v>
      </c>
      <c r="J5507" s="2">
        <f>VLOOKUP($E5507,
Products!$A$1:$F$201,MATCH(Orders!J$1,Products!$A$1:$F$1,0),0)</f>
        <v>11565.98358924177</v>
      </c>
    </row>
    <row r="5508" spans="1:10">
      <c r="A5508">
        <v>5507</v>
      </c>
      <c r="B5508" s="4">
        <v>44968</v>
      </c>
      <c r="C5508" s="10">
        <f>DATE(YEAR(orders[[#This Row],[order_date]]), MONTH(orders[[#This Row],[order_date]]), 1)</f>
        <v>44958</v>
      </c>
      <c r="D5508" t="s">
        <v>2974</v>
      </c>
      <c r="E5508" t="s">
        <v>641</v>
      </c>
      <c r="F5508" t="str">
        <f>VLOOKUP(orders[[#This Row],[product_id]],Products!A:C,3,0)</f>
        <v>Appliances</v>
      </c>
      <c r="G5508">
        <v>1</v>
      </c>
      <c r="H5508" s="6">
        <v>8.0392106741810368E-2</v>
      </c>
      <c r="I5508" s="2">
        <f>VLOOKUP($E5508,
Products!$A$1:$F$201,MATCH(Orders!I$1,Products!$A$1:$F$1,0),0)</f>
        <v>27167.965718506261</v>
      </c>
      <c r="J5508" s="2">
        <f>VLOOKUP($E5508,
Products!$A$1:$F$201,MATCH(Orders!J$1,Products!$A$1:$F$1,0),0)</f>
        <v>19748.025676381669</v>
      </c>
    </row>
    <row r="5509" spans="1:10">
      <c r="A5509">
        <v>5508</v>
      </c>
      <c r="B5509" s="4">
        <v>44935</v>
      </c>
      <c r="C5509" s="10">
        <f>DATE(YEAR(orders[[#This Row],[order_date]]), MONTH(orders[[#This Row],[order_date]]), 1)</f>
        <v>44927</v>
      </c>
      <c r="D5509" t="s">
        <v>2350</v>
      </c>
      <c r="E5509" t="s">
        <v>702</v>
      </c>
      <c r="F5509" t="str">
        <f>VLOOKUP(orders[[#This Row],[product_id]],Products!A:C,3,0)</f>
        <v>Electronics</v>
      </c>
      <c r="G5509">
        <v>1</v>
      </c>
      <c r="H5509" s="6">
        <v>0.22099282650276919</v>
      </c>
      <c r="I5509" s="2">
        <f>VLOOKUP($E5509,
Products!$A$1:$F$201,MATCH(Orders!I$1,Products!$A$1:$F$1,0),0)</f>
        <v>11240.591105652349</v>
      </c>
      <c r="J5509" s="2">
        <f>VLOOKUP($E5509,
Products!$A$1:$F$201,MATCH(Orders!J$1,Products!$A$1:$F$1,0),0)</f>
        <v>7671.9523119121068</v>
      </c>
    </row>
    <row r="5510" spans="1:10">
      <c r="A5510">
        <v>5509</v>
      </c>
      <c r="B5510" s="4">
        <v>45926</v>
      </c>
      <c r="C5510" s="10">
        <f>DATE(YEAR(orders[[#This Row],[order_date]]), MONTH(orders[[#This Row],[order_date]]), 1)</f>
        <v>45901</v>
      </c>
      <c r="D5510" t="s">
        <v>4424</v>
      </c>
      <c r="E5510" t="s">
        <v>666</v>
      </c>
      <c r="F5510" t="str">
        <f>VLOOKUP(orders[[#This Row],[product_id]],Products!A:C,3,0)</f>
        <v>Electronics</v>
      </c>
      <c r="G5510">
        <v>2</v>
      </c>
      <c r="H5510" s="6">
        <v>0.16193514716348942</v>
      </c>
      <c r="I5510" s="2">
        <f>VLOOKUP($E5510,
Products!$A$1:$F$201,MATCH(Orders!I$1,Products!$A$1:$F$1,0),0)</f>
        <v>28450.587044878092</v>
      </c>
      <c r="J5510" s="2">
        <f>VLOOKUP($E5510,
Products!$A$1:$F$201,MATCH(Orders!J$1,Products!$A$1:$F$1,0),0)</f>
        <v>22337.584649075441</v>
      </c>
    </row>
    <row r="5511" spans="1:10">
      <c r="A5511">
        <v>5510</v>
      </c>
      <c r="B5511" s="4">
        <v>45745</v>
      </c>
      <c r="C5511" s="10">
        <f>DATE(YEAR(orders[[#This Row],[order_date]]), MONTH(orders[[#This Row],[order_date]]), 1)</f>
        <v>45717</v>
      </c>
      <c r="D5511" t="s">
        <v>1645</v>
      </c>
      <c r="E5511" t="s">
        <v>658</v>
      </c>
      <c r="F5511" t="str">
        <f>VLOOKUP(orders[[#This Row],[product_id]],Products!A:C,3,0)</f>
        <v>Electronics</v>
      </c>
      <c r="G5511">
        <v>1</v>
      </c>
      <c r="H5511" s="6">
        <v>0.17505024333182562</v>
      </c>
      <c r="I5511" s="2">
        <f>VLOOKUP($E5511,
Products!$A$1:$F$201,MATCH(Orders!I$1,Products!$A$1:$F$1,0),0)</f>
        <v>2455.4664524813788</v>
      </c>
      <c r="J5511" s="2">
        <f>VLOOKUP($E5511,
Products!$A$1:$F$201,MATCH(Orders!J$1,Products!$A$1:$F$1,0),0)</f>
        <v>1763.2139459131699</v>
      </c>
    </row>
    <row r="5512" spans="1:10">
      <c r="A5512">
        <v>5511</v>
      </c>
      <c r="B5512" s="4">
        <v>45583</v>
      </c>
      <c r="C5512" s="10">
        <f>DATE(YEAR(orders[[#This Row],[order_date]]), MONTH(orders[[#This Row],[order_date]]), 1)</f>
        <v>45566</v>
      </c>
      <c r="D5512" t="s">
        <v>1048</v>
      </c>
      <c r="E5512" t="s">
        <v>704</v>
      </c>
      <c r="F5512" t="str">
        <f>VLOOKUP(orders[[#This Row],[product_id]],Products!A:C,3,0)</f>
        <v>Electronics</v>
      </c>
      <c r="G5512">
        <v>3</v>
      </c>
      <c r="H5512" s="6">
        <v>0.1964264783120602</v>
      </c>
      <c r="I5512" s="2">
        <f>VLOOKUP($E5512,
Products!$A$1:$F$201,MATCH(Orders!I$1,Products!$A$1:$F$1,0),0)</f>
        <v>2453.3182634424861</v>
      </c>
      <c r="J5512" s="2">
        <f>VLOOKUP($E5512,
Products!$A$1:$F$201,MATCH(Orders!J$1,Products!$A$1:$F$1,0),0)</f>
        <v>1951.860511286576</v>
      </c>
    </row>
    <row r="5513" spans="1:10">
      <c r="A5513">
        <v>5512</v>
      </c>
      <c r="B5513" s="4">
        <v>45716</v>
      </c>
      <c r="C5513" s="10">
        <f>DATE(YEAR(orders[[#This Row],[order_date]]), MONTH(orders[[#This Row],[order_date]]), 1)</f>
        <v>45689</v>
      </c>
      <c r="D5513" t="s">
        <v>4015</v>
      </c>
      <c r="E5513" t="s">
        <v>616</v>
      </c>
      <c r="F5513" t="str">
        <f>VLOOKUP(orders[[#This Row],[product_id]],Products!A:C,3,0)</f>
        <v>Electronics</v>
      </c>
      <c r="G5513">
        <v>1</v>
      </c>
      <c r="H5513" s="6">
        <v>0.16157250083187158</v>
      </c>
      <c r="I5513" s="2">
        <f>VLOOKUP($E5513,
Products!$A$1:$F$201,MATCH(Orders!I$1,Products!$A$1:$F$1,0),0)</f>
        <v>12172.554053901489</v>
      </c>
      <c r="J5513" s="2">
        <f>VLOOKUP($E5513,
Products!$A$1:$F$201,MATCH(Orders!J$1,Products!$A$1:$F$1,0),0)</f>
        <v>9644.7702288148557</v>
      </c>
    </row>
    <row r="5514" spans="1:10">
      <c r="A5514">
        <v>5513</v>
      </c>
      <c r="B5514" s="4">
        <v>45977</v>
      </c>
      <c r="C5514" s="10">
        <f>DATE(YEAR(orders[[#This Row],[order_date]]), MONTH(orders[[#This Row],[order_date]]), 1)</f>
        <v>45962</v>
      </c>
      <c r="D5514" t="s">
        <v>2908</v>
      </c>
      <c r="E5514" t="s">
        <v>640</v>
      </c>
      <c r="F5514" t="str">
        <f>VLOOKUP(orders[[#This Row],[product_id]],Products!A:C,3,0)</f>
        <v>Electronics</v>
      </c>
      <c r="G5514">
        <v>1</v>
      </c>
      <c r="H5514" s="6">
        <v>0.14876229263239538</v>
      </c>
      <c r="I5514" s="2">
        <f>VLOOKUP($E5514,
Products!$A$1:$F$201,MATCH(Orders!I$1,Products!$A$1:$F$1,0),0)</f>
        <v>28588.897930669911</v>
      </c>
      <c r="J5514" s="2">
        <f>VLOOKUP($E5514,
Products!$A$1:$F$201,MATCH(Orders!J$1,Products!$A$1:$F$1,0),0)</f>
        <v>20681.16336734363</v>
      </c>
    </row>
    <row r="5515" spans="1:10">
      <c r="A5515">
        <v>5514</v>
      </c>
      <c r="B5515" s="4">
        <v>45993</v>
      </c>
      <c r="C5515" s="10">
        <f>DATE(YEAR(orders[[#This Row],[order_date]]), MONTH(orders[[#This Row],[order_date]]), 1)</f>
        <v>45992</v>
      </c>
      <c r="D5515" t="s">
        <v>3691</v>
      </c>
      <c r="E5515" t="s">
        <v>564</v>
      </c>
      <c r="F5515" t="str">
        <f>VLOOKUP(orders[[#This Row],[product_id]],Products!A:C,3,0)</f>
        <v>Electronics</v>
      </c>
      <c r="G5515">
        <v>2</v>
      </c>
      <c r="H5515" s="6">
        <v>0.18196471375152945</v>
      </c>
      <c r="I5515" s="2">
        <f>VLOOKUP($E5515,
Products!$A$1:$F$201,MATCH(Orders!I$1,Products!$A$1:$F$1,0),0)</f>
        <v>21989.290766910399</v>
      </c>
      <c r="J5515" s="2">
        <f>VLOOKUP($E5515,
Products!$A$1:$F$201,MATCH(Orders!J$1,Products!$A$1:$F$1,0),0)</f>
        <v>15566.99865864101</v>
      </c>
    </row>
    <row r="5516" spans="1:10">
      <c r="A5516">
        <v>5515</v>
      </c>
      <c r="B5516" s="4">
        <v>45524</v>
      </c>
      <c r="C5516" s="10">
        <f>DATE(YEAR(orders[[#This Row],[order_date]]), MONTH(orders[[#This Row],[order_date]]), 1)</f>
        <v>45505</v>
      </c>
      <c r="D5516" t="s">
        <v>1546</v>
      </c>
      <c r="E5516" t="s">
        <v>538</v>
      </c>
      <c r="F5516" t="str">
        <f>VLOOKUP(orders[[#This Row],[product_id]],Products!A:C,3,0)</f>
        <v>Electronics</v>
      </c>
      <c r="G5516">
        <v>2</v>
      </c>
      <c r="H5516" s="6">
        <v>0.1520177316485592</v>
      </c>
      <c r="I5516" s="2">
        <f>VLOOKUP($E5516,
Products!$A$1:$F$201,MATCH(Orders!I$1,Products!$A$1:$F$1,0),0)</f>
        <v>29368.843697269542</v>
      </c>
      <c r="J5516" s="2">
        <f>VLOOKUP($E5516,
Products!$A$1:$F$201,MATCH(Orders!J$1,Products!$A$1:$F$1,0),0)</f>
        <v>23079.13344123889</v>
      </c>
    </row>
    <row r="5517" spans="1:10">
      <c r="A5517">
        <v>5516</v>
      </c>
      <c r="B5517" s="4">
        <v>45862</v>
      </c>
      <c r="C5517" s="10">
        <f>DATE(YEAR(orders[[#This Row],[order_date]]), MONTH(orders[[#This Row],[order_date]]), 1)</f>
        <v>45839</v>
      </c>
      <c r="D5517" t="s">
        <v>2733</v>
      </c>
      <c r="E5517" t="s">
        <v>546</v>
      </c>
      <c r="F5517" t="str">
        <f>VLOOKUP(orders[[#This Row],[product_id]],Products!A:C,3,0)</f>
        <v>Electronics</v>
      </c>
      <c r="G5517">
        <v>2</v>
      </c>
      <c r="H5517" s="6">
        <v>0.16511953941178709</v>
      </c>
      <c r="I5517" s="2">
        <f>VLOOKUP($E5517,
Products!$A$1:$F$201,MATCH(Orders!I$1,Products!$A$1:$F$1,0),0)</f>
        <v>21943.16319502375</v>
      </c>
      <c r="J5517" s="2">
        <f>VLOOKUP($E5517,
Products!$A$1:$F$201,MATCH(Orders!J$1,Products!$A$1:$F$1,0),0)</f>
        <v>16937.09489743154</v>
      </c>
    </row>
    <row r="5518" spans="1:10">
      <c r="A5518">
        <v>5517</v>
      </c>
      <c r="B5518" s="4">
        <v>45938</v>
      </c>
      <c r="C5518" s="10">
        <f>DATE(YEAR(orders[[#This Row],[order_date]]), MONTH(orders[[#This Row],[order_date]]), 1)</f>
        <v>45931</v>
      </c>
      <c r="D5518" t="s">
        <v>3833</v>
      </c>
      <c r="E5518" t="s">
        <v>666</v>
      </c>
      <c r="F5518" t="str">
        <f>VLOOKUP(orders[[#This Row],[product_id]],Products!A:C,3,0)</f>
        <v>Electronics</v>
      </c>
      <c r="G5518">
        <v>2</v>
      </c>
      <c r="H5518" s="6">
        <v>0.11626104567833438</v>
      </c>
      <c r="I5518" s="2">
        <f>VLOOKUP($E5518,
Products!$A$1:$F$201,MATCH(Orders!I$1,Products!$A$1:$F$1,0),0)</f>
        <v>28450.587044878092</v>
      </c>
      <c r="J5518" s="2">
        <f>VLOOKUP($E5518,
Products!$A$1:$F$201,MATCH(Orders!J$1,Products!$A$1:$F$1,0),0)</f>
        <v>22337.584649075441</v>
      </c>
    </row>
    <row r="5519" spans="1:10">
      <c r="A5519">
        <v>5518</v>
      </c>
      <c r="B5519" s="4">
        <v>44947</v>
      </c>
      <c r="C5519" s="10">
        <f>DATE(YEAR(orders[[#This Row],[order_date]]), MONTH(orders[[#This Row],[order_date]]), 1)</f>
        <v>44927</v>
      </c>
      <c r="D5519" t="s">
        <v>3140</v>
      </c>
      <c r="E5519" t="s">
        <v>534</v>
      </c>
      <c r="F5519" t="str">
        <f>VLOOKUP(orders[[#This Row],[product_id]],Products!A:C,3,0)</f>
        <v>Appliances</v>
      </c>
      <c r="G5519">
        <v>1</v>
      </c>
      <c r="H5519" s="6">
        <v>0.12507414695696034</v>
      </c>
      <c r="I5519" s="2">
        <f>VLOOKUP($E5519,
Products!$A$1:$F$201,MATCH(Orders!I$1,Products!$A$1:$F$1,0),0)</f>
        <v>24743.162958088669</v>
      </c>
      <c r="J5519" s="2">
        <f>VLOOKUP($E5519,
Products!$A$1:$F$201,MATCH(Orders!J$1,Products!$A$1:$F$1,0),0)</f>
        <v>19307.588986555591</v>
      </c>
    </row>
    <row r="5520" spans="1:10">
      <c r="A5520">
        <v>5519</v>
      </c>
      <c r="B5520" s="4">
        <v>45925</v>
      </c>
      <c r="C5520" s="10">
        <f>DATE(YEAR(orders[[#This Row],[order_date]]), MONTH(orders[[#This Row],[order_date]]), 1)</f>
        <v>45901</v>
      </c>
      <c r="D5520" t="s">
        <v>1599</v>
      </c>
      <c r="E5520" t="s">
        <v>672</v>
      </c>
      <c r="F5520" t="str">
        <f>VLOOKUP(orders[[#This Row],[product_id]],Products!A:C,3,0)</f>
        <v>Electronics</v>
      </c>
      <c r="G5520">
        <v>2</v>
      </c>
      <c r="H5520" s="6">
        <v>0.16175609487167875</v>
      </c>
      <c r="I5520" s="2">
        <f>VLOOKUP($E5520,
Products!$A$1:$F$201,MATCH(Orders!I$1,Products!$A$1:$F$1,0),0)</f>
        <v>29856.340212906369</v>
      </c>
      <c r="J5520" s="2">
        <f>VLOOKUP($E5520,
Products!$A$1:$F$201,MATCH(Orders!J$1,Products!$A$1:$F$1,0),0)</f>
        <v>19759.064823078941</v>
      </c>
    </row>
    <row r="5521" spans="1:10">
      <c r="A5521">
        <v>5520</v>
      </c>
      <c r="B5521" s="4">
        <v>45383</v>
      </c>
      <c r="C5521" s="10">
        <f>DATE(YEAR(orders[[#This Row],[order_date]]), MONTH(orders[[#This Row],[order_date]]), 1)</f>
        <v>45383</v>
      </c>
      <c r="D5521" t="s">
        <v>2638</v>
      </c>
      <c r="E5521" t="s">
        <v>690</v>
      </c>
      <c r="F5521" t="str">
        <f>VLOOKUP(orders[[#This Row],[product_id]],Products!A:C,3,0)</f>
        <v>Electronics</v>
      </c>
      <c r="G5521">
        <v>3</v>
      </c>
      <c r="H5521" s="6">
        <v>0.11241809819213108</v>
      </c>
      <c r="I5521" s="2">
        <f>VLOOKUP($E5521,
Products!$A$1:$F$201,MATCH(Orders!I$1,Products!$A$1:$F$1,0),0)</f>
        <v>2338.2059552139431</v>
      </c>
      <c r="J5521" s="2">
        <f>VLOOKUP($E5521,
Products!$A$1:$F$201,MATCH(Orders!J$1,Products!$A$1:$F$1,0),0)</f>
        <v>1708.028418793489</v>
      </c>
    </row>
    <row r="5522" spans="1:10">
      <c r="A5522">
        <v>5521</v>
      </c>
      <c r="B5522" s="4">
        <v>45940</v>
      </c>
      <c r="C5522" s="10">
        <f>DATE(YEAR(orders[[#This Row],[order_date]]), MONTH(orders[[#This Row],[order_date]]), 1)</f>
        <v>45931</v>
      </c>
      <c r="D5522" t="s">
        <v>4487</v>
      </c>
      <c r="E5522" t="s">
        <v>610</v>
      </c>
      <c r="F5522" t="str">
        <f>VLOOKUP(orders[[#This Row],[product_id]],Products!A:C,3,0)</f>
        <v>Appliances</v>
      </c>
      <c r="G5522">
        <v>2</v>
      </c>
      <c r="H5522" s="6">
        <v>5.9596561423989024E-2</v>
      </c>
      <c r="I5522" s="2">
        <f>VLOOKUP($E5522,
Products!$A$1:$F$201,MATCH(Orders!I$1,Products!$A$1:$F$1,0),0)</f>
        <v>23456.386855186989</v>
      </c>
      <c r="J5522" s="2">
        <f>VLOOKUP($E5522,
Products!$A$1:$F$201,MATCH(Orders!J$1,Products!$A$1:$F$1,0),0)</f>
        <v>16522.385271144129</v>
      </c>
    </row>
    <row r="5523" spans="1:10">
      <c r="A5523">
        <v>5522</v>
      </c>
      <c r="B5523" s="4">
        <v>45191</v>
      </c>
      <c r="C5523" s="10">
        <f>DATE(YEAR(orders[[#This Row],[order_date]]), MONTH(orders[[#This Row],[order_date]]), 1)</f>
        <v>45170</v>
      </c>
      <c r="D5523" t="s">
        <v>2044</v>
      </c>
      <c r="E5523" t="s">
        <v>606</v>
      </c>
      <c r="F5523" t="str">
        <f>VLOOKUP(orders[[#This Row],[product_id]],Products!A:C,3,0)</f>
        <v>Appliances</v>
      </c>
      <c r="G5523">
        <v>1</v>
      </c>
      <c r="H5523" s="6">
        <v>0.13146081185438355</v>
      </c>
      <c r="I5523" s="2">
        <f>VLOOKUP($E5523,
Products!$A$1:$F$201,MATCH(Orders!I$1,Products!$A$1:$F$1,0),0)</f>
        <v>2163.0020078909042</v>
      </c>
      <c r="J5523" s="2">
        <f>VLOOKUP($E5523,
Products!$A$1:$F$201,MATCH(Orders!J$1,Products!$A$1:$F$1,0),0)</f>
        <v>1416.078554182008</v>
      </c>
    </row>
    <row r="5524" spans="1:10">
      <c r="A5524">
        <v>5523</v>
      </c>
      <c r="B5524" s="4">
        <v>45110</v>
      </c>
      <c r="C5524" s="10">
        <f>DATE(YEAR(orders[[#This Row],[order_date]]), MONTH(orders[[#This Row],[order_date]]), 1)</f>
        <v>45108</v>
      </c>
      <c r="D5524" t="s">
        <v>743</v>
      </c>
      <c r="E5524" t="s">
        <v>569</v>
      </c>
      <c r="F5524" t="str">
        <f>VLOOKUP(orders[[#This Row],[product_id]],Products!A:C,3,0)</f>
        <v>Electronics</v>
      </c>
      <c r="G5524">
        <v>2</v>
      </c>
      <c r="H5524" s="6">
        <v>0.18990186536398651</v>
      </c>
      <c r="I5524" s="2">
        <f>VLOOKUP($E5524,
Products!$A$1:$F$201,MATCH(Orders!I$1,Products!$A$1:$F$1,0),0)</f>
        <v>30739.034547193129</v>
      </c>
      <c r="J5524" s="2">
        <f>VLOOKUP($E5524,
Products!$A$1:$F$201,MATCH(Orders!J$1,Products!$A$1:$F$1,0),0)</f>
        <v>22938.60345365321</v>
      </c>
    </row>
    <row r="5525" spans="1:10">
      <c r="A5525">
        <v>5524</v>
      </c>
      <c r="B5525" s="4">
        <v>45153</v>
      </c>
      <c r="C5525" s="10">
        <f>DATE(YEAR(orders[[#This Row],[order_date]]), MONTH(orders[[#This Row],[order_date]]), 1)</f>
        <v>45139</v>
      </c>
      <c r="D5525" t="s">
        <v>2070</v>
      </c>
      <c r="E5525" t="s">
        <v>591</v>
      </c>
      <c r="F5525" t="str">
        <f>VLOOKUP(orders[[#This Row],[product_id]],Products!A:C,3,0)</f>
        <v>Appliances</v>
      </c>
      <c r="G5525">
        <v>1</v>
      </c>
      <c r="H5525" s="6">
        <v>0.148393949625893</v>
      </c>
      <c r="I5525" s="2">
        <f>VLOOKUP($E5525,
Products!$A$1:$F$201,MATCH(Orders!I$1,Products!$A$1:$F$1,0),0)</f>
        <v>5828.0678031706884</v>
      </c>
      <c r="J5525" s="2">
        <f>VLOOKUP($E5525,
Products!$A$1:$F$201,MATCH(Orders!J$1,Products!$A$1:$F$1,0),0)</f>
        <v>3928.741316454903</v>
      </c>
    </row>
    <row r="5526" spans="1:10">
      <c r="A5526">
        <v>5525</v>
      </c>
      <c r="B5526" s="4">
        <v>46019</v>
      </c>
      <c r="C5526" s="10">
        <f>DATE(YEAR(orders[[#This Row],[order_date]]), MONTH(orders[[#This Row],[order_date]]), 1)</f>
        <v>45992</v>
      </c>
      <c r="D5526" t="s">
        <v>1556</v>
      </c>
      <c r="E5526" t="s">
        <v>571</v>
      </c>
      <c r="F5526" t="str">
        <f>VLOOKUP(orders[[#This Row],[product_id]],Products!A:C,3,0)</f>
        <v>Electronics</v>
      </c>
      <c r="G5526">
        <v>1</v>
      </c>
      <c r="H5526" s="6">
        <v>0.12868165427801989</v>
      </c>
      <c r="I5526" s="2">
        <f>VLOOKUP($E5526,
Products!$A$1:$F$201,MATCH(Orders!I$1,Products!$A$1:$F$1,0),0)</f>
        <v>30022.150567424669</v>
      </c>
      <c r="J5526" s="2">
        <f>VLOOKUP($E5526,
Products!$A$1:$F$201,MATCH(Orders!J$1,Products!$A$1:$F$1,0),0)</f>
        <v>21451.61875289512</v>
      </c>
    </row>
    <row r="5527" spans="1:10">
      <c r="A5527">
        <v>5526</v>
      </c>
      <c r="B5527" s="4">
        <v>45895</v>
      </c>
      <c r="C5527" s="10">
        <f>DATE(YEAR(orders[[#This Row],[order_date]]), MONTH(orders[[#This Row],[order_date]]), 1)</f>
        <v>45870</v>
      </c>
      <c r="D5527" t="s">
        <v>3482</v>
      </c>
      <c r="E5527" t="s">
        <v>619</v>
      </c>
      <c r="F5527" t="str">
        <f>VLOOKUP(orders[[#This Row],[product_id]],Products!A:C,3,0)</f>
        <v>Appliances</v>
      </c>
      <c r="G5527">
        <v>2</v>
      </c>
      <c r="H5527" s="6">
        <v>0.149664533532129</v>
      </c>
      <c r="I5527" s="2">
        <f>VLOOKUP($E5527,
Products!$A$1:$F$201,MATCH(Orders!I$1,Products!$A$1:$F$1,0),0)</f>
        <v>6040.8433358455886</v>
      </c>
      <c r="J5527" s="2">
        <f>VLOOKUP($E5527,
Products!$A$1:$F$201,MATCH(Orders!J$1,Products!$A$1:$F$1,0),0)</f>
        <v>4363.6239115177623</v>
      </c>
    </row>
    <row r="5528" spans="1:10">
      <c r="A5528">
        <v>5527</v>
      </c>
      <c r="B5528" s="4">
        <v>45731</v>
      </c>
      <c r="C5528" s="10">
        <f>DATE(YEAR(orders[[#This Row],[order_date]]), MONTH(orders[[#This Row],[order_date]]), 1)</f>
        <v>45717</v>
      </c>
      <c r="D5528" t="s">
        <v>936</v>
      </c>
      <c r="E5528" t="s">
        <v>627</v>
      </c>
      <c r="F5528" t="str">
        <f>VLOOKUP(orders[[#This Row],[product_id]],Products!A:C,3,0)</f>
        <v>Electronics</v>
      </c>
      <c r="G5528">
        <v>1</v>
      </c>
      <c r="H5528" s="6">
        <v>0.11708234482515817</v>
      </c>
      <c r="I5528" s="2">
        <f>VLOOKUP($E5528,
Products!$A$1:$F$201,MATCH(Orders!I$1,Products!$A$1:$F$1,0),0)</f>
        <v>21043.736386381101</v>
      </c>
      <c r="J5528" s="2">
        <f>VLOOKUP($E5528,
Products!$A$1:$F$201,MATCH(Orders!J$1,Products!$A$1:$F$1,0),0)</f>
        <v>14357.858783760659</v>
      </c>
    </row>
    <row r="5529" spans="1:10">
      <c r="A5529">
        <v>5528</v>
      </c>
      <c r="B5529" s="4">
        <v>45649</v>
      </c>
      <c r="C5529" s="10">
        <f>DATE(YEAR(orders[[#This Row],[order_date]]), MONTH(orders[[#This Row],[order_date]]), 1)</f>
        <v>45627</v>
      </c>
      <c r="D5529" t="s">
        <v>3205</v>
      </c>
      <c r="E5529" t="s">
        <v>514</v>
      </c>
      <c r="F5529" t="str">
        <f>VLOOKUP(orders[[#This Row],[product_id]],Products!A:C,3,0)</f>
        <v>Electronics</v>
      </c>
      <c r="G5529">
        <v>2</v>
      </c>
      <c r="H5529" s="6">
        <v>0.24899940009699972</v>
      </c>
      <c r="I5529" s="2">
        <f>VLOOKUP($E5529,
Products!$A$1:$F$201,MATCH(Orders!I$1,Products!$A$1:$F$1,0),0)</f>
        <v>16482.730474054071</v>
      </c>
      <c r="J5529" s="2">
        <f>VLOOKUP($E5529,
Products!$A$1:$F$201,MATCH(Orders!J$1,Products!$A$1:$F$1,0),0)</f>
        <v>12480.81165565178</v>
      </c>
    </row>
    <row r="5530" spans="1:10">
      <c r="A5530">
        <v>5529</v>
      </c>
      <c r="B5530" s="4">
        <v>46022</v>
      </c>
      <c r="C5530" s="10">
        <f>DATE(YEAR(orders[[#This Row],[order_date]]), MONTH(orders[[#This Row],[order_date]]), 1)</f>
        <v>45992</v>
      </c>
      <c r="D5530" t="s">
        <v>2071</v>
      </c>
      <c r="E5530" t="s">
        <v>534</v>
      </c>
      <c r="F5530" t="str">
        <f>VLOOKUP(orders[[#This Row],[product_id]],Products!A:C,3,0)</f>
        <v>Appliances</v>
      </c>
      <c r="G5530">
        <v>1</v>
      </c>
      <c r="H5530" s="6">
        <v>0.14416911880030533</v>
      </c>
      <c r="I5530" s="2">
        <f>VLOOKUP($E5530,
Products!$A$1:$F$201,MATCH(Orders!I$1,Products!$A$1:$F$1,0),0)</f>
        <v>24743.162958088669</v>
      </c>
      <c r="J5530" s="2">
        <f>VLOOKUP($E5530,
Products!$A$1:$F$201,MATCH(Orders!J$1,Products!$A$1:$F$1,0),0)</f>
        <v>19307.588986555591</v>
      </c>
    </row>
    <row r="5531" spans="1:10">
      <c r="A5531">
        <v>5530</v>
      </c>
      <c r="B5531" s="4">
        <v>45928</v>
      </c>
      <c r="C5531" s="10">
        <f>DATE(YEAR(orders[[#This Row],[order_date]]), MONTH(orders[[#This Row],[order_date]]), 1)</f>
        <v>45901</v>
      </c>
      <c r="D5531" t="s">
        <v>4230</v>
      </c>
      <c r="E5531" t="s">
        <v>602</v>
      </c>
      <c r="F5531" t="str">
        <f>VLOOKUP(orders[[#This Row],[product_id]],Products!A:C,3,0)</f>
        <v>Appliances</v>
      </c>
      <c r="G5531">
        <v>1</v>
      </c>
      <c r="H5531" s="6">
        <v>8.3023152916867821E-2</v>
      </c>
      <c r="I5531" s="2">
        <f>VLOOKUP($E5531,
Products!$A$1:$F$201,MATCH(Orders!I$1,Products!$A$1:$F$1,0),0)</f>
        <v>22834.95547197924</v>
      </c>
      <c r="J5531" s="2">
        <f>VLOOKUP($E5531,
Products!$A$1:$F$201,MATCH(Orders!J$1,Products!$A$1:$F$1,0),0)</f>
        <v>17972.460052660601</v>
      </c>
    </row>
    <row r="5532" spans="1:10">
      <c r="A5532">
        <v>5531</v>
      </c>
      <c r="B5532" s="4">
        <v>45801</v>
      </c>
      <c r="C5532" s="10">
        <f>DATE(YEAR(orders[[#This Row],[order_date]]), MONTH(orders[[#This Row],[order_date]]), 1)</f>
        <v>45778</v>
      </c>
      <c r="D5532" t="s">
        <v>3010</v>
      </c>
      <c r="E5532" t="s">
        <v>579</v>
      </c>
      <c r="F5532" t="str">
        <f>VLOOKUP(orders[[#This Row],[product_id]],Products!A:C,3,0)</f>
        <v>Appliances</v>
      </c>
      <c r="G5532">
        <v>3</v>
      </c>
      <c r="H5532" s="6">
        <v>0.11592715755568186</v>
      </c>
      <c r="I5532" s="2">
        <f>VLOOKUP($E5532,
Products!$A$1:$F$201,MATCH(Orders!I$1,Products!$A$1:$F$1,0),0)</f>
        <v>5919.3204980498322</v>
      </c>
      <c r="J5532" s="2">
        <f>VLOOKUP($E5532,
Products!$A$1:$F$201,MATCH(Orders!J$1,Products!$A$1:$F$1,0),0)</f>
        <v>3972.3071240281379</v>
      </c>
    </row>
    <row r="5533" spans="1:10">
      <c r="A5533">
        <v>5532</v>
      </c>
      <c r="B5533" s="4">
        <v>45010</v>
      </c>
      <c r="C5533" s="10">
        <f>DATE(YEAR(orders[[#This Row],[order_date]]), MONTH(orders[[#This Row],[order_date]]), 1)</f>
        <v>44986</v>
      </c>
      <c r="D5533" t="s">
        <v>3187</v>
      </c>
      <c r="E5533" t="s">
        <v>629</v>
      </c>
      <c r="F5533" t="str">
        <f>VLOOKUP(orders[[#This Row],[product_id]],Products!A:C,3,0)</f>
        <v>Electronics</v>
      </c>
      <c r="G5533">
        <v>2</v>
      </c>
      <c r="H5533" s="6">
        <v>0.19729387077225211</v>
      </c>
      <c r="I5533" s="2">
        <f>VLOOKUP($E5533,
Products!$A$1:$F$201,MATCH(Orders!I$1,Products!$A$1:$F$1,0),0)</f>
        <v>12411.13061655427</v>
      </c>
      <c r="J5533" s="2">
        <f>VLOOKUP($E5533,
Products!$A$1:$F$201,MATCH(Orders!J$1,Products!$A$1:$F$1,0),0)</f>
        <v>9821.2729118635452</v>
      </c>
    </row>
    <row r="5534" spans="1:10">
      <c r="A5534">
        <v>5533</v>
      </c>
      <c r="B5534" s="4">
        <v>45666</v>
      </c>
      <c r="C5534" s="10">
        <f>DATE(YEAR(orders[[#This Row],[order_date]]), MONTH(orders[[#This Row],[order_date]]), 1)</f>
        <v>45658</v>
      </c>
      <c r="D5534" t="s">
        <v>914</v>
      </c>
      <c r="E5534" t="s">
        <v>661</v>
      </c>
      <c r="F5534" t="str">
        <f>VLOOKUP(orders[[#This Row],[product_id]],Products!A:C,3,0)</f>
        <v>Electronics</v>
      </c>
      <c r="G5534">
        <v>1</v>
      </c>
      <c r="H5534" s="6">
        <v>0.16865103944441778</v>
      </c>
      <c r="I5534" s="2">
        <f>VLOOKUP($E5534,
Products!$A$1:$F$201,MATCH(Orders!I$1,Products!$A$1:$F$1,0),0)</f>
        <v>18760.038541255031</v>
      </c>
      <c r="J5534" s="2">
        <f>VLOOKUP($E5534,
Products!$A$1:$F$201,MATCH(Orders!J$1,Products!$A$1:$F$1,0),0)</f>
        <v>13545.127547708629</v>
      </c>
    </row>
    <row r="5535" spans="1:10">
      <c r="A5535">
        <v>5534</v>
      </c>
      <c r="B5535" s="4">
        <v>45149</v>
      </c>
      <c r="C5535" s="10">
        <f>DATE(YEAR(orders[[#This Row],[order_date]]), MONTH(orders[[#This Row],[order_date]]), 1)</f>
        <v>45139</v>
      </c>
      <c r="D5535" t="s">
        <v>1930</v>
      </c>
      <c r="E5535" t="s">
        <v>615</v>
      </c>
      <c r="F5535" t="str">
        <f>VLOOKUP(orders[[#This Row],[product_id]],Products!A:C,3,0)</f>
        <v>Electronics</v>
      </c>
      <c r="G5535">
        <v>2</v>
      </c>
      <c r="H5535" s="6">
        <v>0.14070096426747916</v>
      </c>
      <c r="I5535" s="2">
        <f>VLOOKUP($E5535,
Products!$A$1:$F$201,MATCH(Orders!I$1,Products!$A$1:$F$1,0),0)</f>
        <v>31155.43680046549</v>
      </c>
      <c r="J5535" s="2">
        <f>VLOOKUP($E5535,
Products!$A$1:$F$201,MATCH(Orders!J$1,Products!$A$1:$F$1,0),0)</f>
        <v>22320.078602545669</v>
      </c>
    </row>
    <row r="5536" spans="1:10">
      <c r="A5536">
        <v>5535</v>
      </c>
      <c r="B5536" s="4">
        <v>45719</v>
      </c>
      <c r="C5536" s="10">
        <f>DATE(YEAR(orders[[#This Row],[order_date]]), MONTH(orders[[#This Row],[order_date]]), 1)</f>
        <v>45717</v>
      </c>
      <c r="D5536" t="s">
        <v>2890</v>
      </c>
      <c r="E5536" t="s">
        <v>558</v>
      </c>
      <c r="F5536" t="str">
        <f>VLOOKUP(orders[[#This Row],[product_id]],Products!A:C,3,0)</f>
        <v>Electronics</v>
      </c>
      <c r="G5536">
        <v>2</v>
      </c>
      <c r="H5536" s="6">
        <v>0.10856457046139315</v>
      </c>
      <c r="I5536" s="2">
        <f>VLOOKUP($E5536,
Products!$A$1:$F$201,MATCH(Orders!I$1,Products!$A$1:$F$1,0),0)</f>
        <v>30121.382934618541</v>
      </c>
      <c r="J5536" s="2">
        <f>VLOOKUP($E5536,
Products!$A$1:$F$201,MATCH(Orders!J$1,Products!$A$1:$F$1,0),0)</f>
        <v>20439.226581954921</v>
      </c>
    </row>
    <row r="5537" spans="1:10">
      <c r="A5537">
        <v>5536</v>
      </c>
      <c r="B5537" s="4">
        <v>45659</v>
      </c>
      <c r="C5537" s="10">
        <f>DATE(YEAR(orders[[#This Row],[order_date]]), MONTH(orders[[#This Row],[order_date]]), 1)</f>
        <v>45658</v>
      </c>
      <c r="D5537" t="s">
        <v>4417</v>
      </c>
      <c r="E5537" t="s">
        <v>679</v>
      </c>
      <c r="F5537" t="str">
        <f>VLOOKUP(orders[[#This Row],[product_id]],Products!A:C,3,0)</f>
        <v>Appliances</v>
      </c>
      <c r="G5537">
        <v>1</v>
      </c>
      <c r="H5537" s="6">
        <v>6.0328901061945654E-2</v>
      </c>
      <c r="I5537" s="2">
        <f>VLOOKUP($E5537,
Products!$A$1:$F$201,MATCH(Orders!I$1,Products!$A$1:$F$1,0),0)</f>
        <v>6336.1008284819591</v>
      </c>
      <c r="J5537" s="2">
        <f>VLOOKUP($E5537,
Products!$A$1:$F$201,MATCH(Orders!J$1,Products!$A$1:$F$1,0),0)</f>
        <v>5056.6203893460352</v>
      </c>
    </row>
    <row r="5538" spans="1:10">
      <c r="A5538">
        <v>5537</v>
      </c>
      <c r="B5538" s="4">
        <v>45331</v>
      </c>
      <c r="C5538" s="10">
        <f>DATE(YEAR(orders[[#This Row],[order_date]]), MONTH(orders[[#This Row],[order_date]]), 1)</f>
        <v>45323</v>
      </c>
      <c r="D5538" t="s">
        <v>3318</v>
      </c>
      <c r="E5538" t="s">
        <v>672</v>
      </c>
      <c r="F5538" t="str">
        <f>VLOOKUP(orders[[#This Row],[product_id]],Products!A:C,3,0)</f>
        <v>Electronics</v>
      </c>
      <c r="G5538">
        <v>1</v>
      </c>
      <c r="H5538" s="6">
        <v>0.23323387764016026</v>
      </c>
      <c r="I5538" s="2">
        <f>VLOOKUP($E5538,
Products!$A$1:$F$201,MATCH(Orders!I$1,Products!$A$1:$F$1,0),0)</f>
        <v>29856.340212906369</v>
      </c>
      <c r="J5538" s="2">
        <f>VLOOKUP($E5538,
Products!$A$1:$F$201,MATCH(Orders!J$1,Products!$A$1:$F$1,0),0)</f>
        <v>19759.064823078941</v>
      </c>
    </row>
    <row r="5539" spans="1:10">
      <c r="A5539">
        <v>5538</v>
      </c>
      <c r="B5539" s="4">
        <v>45255</v>
      </c>
      <c r="C5539" s="10">
        <f>DATE(YEAR(orders[[#This Row],[order_date]]), MONTH(orders[[#This Row],[order_date]]), 1)</f>
        <v>45231</v>
      </c>
      <c r="D5539" t="s">
        <v>3609</v>
      </c>
      <c r="E5539" t="s">
        <v>581</v>
      </c>
      <c r="F5539" t="str">
        <f>VLOOKUP(orders[[#This Row],[product_id]],Products!A:C,3,0)</f>
        <v>Appliances</v>
      </c>
      <c r="G5539">
        <v>1</v>
      </c>
      <c r="H5539" s="6">
        <v>0.10405776473688699</v>
      </c>
      <c r="I5539" s="2">
        <f>VLOOKUP($E5539,
Products!$A$1:$F$201,MATCH(Orders!I$1,Products!$A$1:$F$1,0),0)</f>
        <v>6177.7225527132859</v>
      </c>
      <c r="J5539" s="2">
        <f>VLOOKUP($E5539,
Products!$A$1:$F$201,MATCH(Orders!J$1,Products!$A$1:$F$1,0),0)</f>
        <v>4208.1013641193986</v>
      </c>
    </row>
    <row r="5540" spans="1:10">
      <c r="A5540">
        <v>5539</v>
      </c>
      <c r="B5540" s="4">
        <v>45352</v>
      </c>
      <c r="C5540" s="10">
        <f>DATE(YEAR(orders[[#This Row],[order_date]]), MONTH(orders[[#This Row],[order_date]]), 1)</f>
        <v>45352</v>
      </c>
      <c r="D5540" t="s">
        <v>4171</v>
      </c>
      <c r="E5540" t="s">
        <v>563</v>
      </c>
      <c r="F5540" t="str">
        <f>VLOOKUP(orders[[#This Row],[product_id]],Products!A:C,3,0)</f>
        <v>Electronics</v>
      </c>
      <c r="G5540">
        <v>2</v>
      </c>
      <c r="H5540" s="6">
        <v>0.10950978758084567</v>
      </c>
      <c r="I5540" s="2">
        <f>VLOOKUP($E5540,
Products!$A$1:$F$201,MATCH(Orders!I$1,Products!$A$1:$F$1,0),0)</f>
        <v>2267.1489506516559</v>
      </c>
      <c r="J5540" s="2">
        <f>VLOOKUP($E5540,
Products!$A$1:$F$201,MATCH(Orders!J$1,Products!$A$1:$F$1,0),0)</f>
        <v>1538.7671398485211</v>
      </c>
    </row>
    <row r="5541" spans="1:10">
      <c r="A5541">
        <v>5540</v>
      </c>
      <c r="B5541" s="4">
        <v>45696</v>
      </c>
      <c r="C5541" s="10">
        <f>DATE(YEAR(orders[[#This Row],[order_date]]), MONTH(orders[[#This Row],[order_date]]), 1)</f>
        <v>45689</v>
      </c>
      <c r="D5541" t="s">
        <v>4373</v>
      </c>
      <c r="E5541" t="s">
        <v>687</v>
      </c>
      <c r="F5541" t="str">
        <f>VLOOKUP(orders[[#This Row],[product_id]],Products!A:C,3,0)</f>
        <v>Electronics</v>
      </c>
      <c r="G5541">
        <v>1</v>
      </c>
      <c r="H5541" s="6">
        <v>0.11779405033542835</v>
      </c>
      <c r="I5541" s="2">
        <f>VLOOKUP($E5541,
Products!$A$1:$F$201,MATCH(Orders!I$1,Products!$A$1:$F$1,0),0)</f>
        <v>12143.737276429891</v>
      </c>
      <c r="J5541" s="2">
        <f>VLOOKUP($E5541,
Products!$A$1:$F$201,MATCH(Orders!J$1,Products!$A$1:$F$1,0),0)</f>
        <v>9077.1957392673976</v>
      </c>
    </row>
    <row r="5542" spans="1:10">
      <c r="A5542">
        <v>5541</v>
      </c>
      <c r="B5542" s="4">
        <v>45534</v>
      </c>
      <c r="C5542" s="10">
        <f>DATE(YEAR(orders[[#This Row],[order_date]]), MONTH(orders[[#This Row],[order_date]]), 1)</f>
        <v>45505</v>
      </c>
      <c r="D5542" t="s">
        <v>3474</v>
      </c>
      <c r="E5542" t="s">
        <v>639</v>
      </c>
      <c r="F5542" t="str">
        <f>VLOOKUP(orders[[#This Row],[product_id]],Products!A:C,3,0)</f>
        <v>Appliances</v>
      </c>
      <c r="G5542">
        <v>2</v>
      </c>
      <c r="H5542" s="6">
        <v>0.10116310131114414</v>
      </c>
      <c r="I5542" s="2">
        <f>VLOOKUP($E5542,
Products!$A$1:$F$201,MATCH(Orders!I$1,Products!$A$1:$F$1,0),0)</f>
        <v>2320.8560923599921</v>
      </c>
      <c r="J5542" s="2">
        <f>VLOOKUP($E5542,
Products!$A$1:$F$201,MATCH(Orders!J$1,Products!$A$1:$F$1,0),0)</f>
        <v>1750.110004830213</v>
      </c>
    </row>
    <row r="5543" spans="1:10">
      <c r="A5543">
        <v>5542</v>
      </c>
      <c r="B5543" s="4">
        <v>45452</v>
      </c>
      <c r="C5543" s="10">
        <f>DATE(YEAR(orders[[#This Row],[order_date]]), MONTH(orders[[#This Row],[order_date]]), 1)</f>
        <v>45444</v>
      </c>
      <c r="D5543" t="s">
        <v>3598</v>
      </c>
      <c r="E5543" t="s">
        <v>550</v>
      </c>
      <c r="F5543" t="str">
        <f>VLOOKUP(orders[[#This Row],[product_id]],Products!A:C,3,0)</f>
        <v>Electronics</v>
      </c>
      <c r="G5543">
        <v>1</v>
      </c>
      <c r="H5543" s="6">
        <v>0.14490230066534149</v>
      </c>
      <c r="I5543" s="2">
        <f>VLOOKUP($E5543,
Products!$A$1:$F$201,MATCH(Orders!I$1,Products!$A$1:$F$1,0),0)</f>
        <v>21928.70634496431</v>
      </c>
      <c r="J5543" s="2">
        <f>VLOOKUP($E5543,
Products!$A$1:$F$201,MATCH(Orders!J$1,Products!$A$1:$F$1,0),0)</f>
        <v>17227.037321653719</v>
      </c>
    </row>
    <row r="5544" spans="1:10">
      <c r="A5544">
        <v>5543</v>
      </c>
      <c r="B5544" s="4">
        <v>45551</v>
      </c>
      <c r="C5544" s="10">
        <f>DATE(YEAR(orders[[#This Row],[order_date]]), MONTH(orders[[#This Row],[order_date]]), 1)</f>
        <v>45536</v>
      </c>
      <c r="D5544" t="s">
        <v>4574</v>
      </c>
      <c r="E5544" t="s">
        <v>673</v>
      </c>
      <c r="F5544" t="str">
        <f>VLOOKUP(orders[[#This Row],[product_id]],Products!A:C,3,0)</f>
        <v>Electronics</v>
      </c>
      <c r="G5544">
        <v>2</v>
      </c>
      <c r="H5544" s="6">
        <v>0.11101857445608965</v>
      </c>
      <c r="I5544" s="2">
        <f>VLOOKUP($E5544,
Products!$A$1:$F$201,MATCH(Orders!I$1,Products!$A$1:$F$1,0),0)</f>
        <v>19770.070105413852</v>
      </c>
      <c r="J5544" s="2">
        <f>VLOOKUP($E5544,
Products!$A$1:$F$201,MATCH(Orders!J$1,Products!$A$1:$F$1,0),0)</f>
        <v>14414.291574648811</v>
      </c>
    </row>
    <row r="5545" spans="1:10">
      <c r="A5545">
        <v>5544</v>
      </c>
      <c r="B5545" s="4">
        <v>45003</v>
      </c>
      <c r="C5545" s="10">
        <f>DATE(YEAR(orders[[#This Row],[order_date]]), MONTH(orders[[#This Row],[order_date]]), 1)</f>
        <v>44986</v>
      </c>
      <c r="D5545" t="s">
        <v>2789</v>
      </c>
      <c r="E5545" t="s">
        <v>656</v>
      </c>
      <c r="F5545" t="str">
        <f>VLOOKUP(orders[[#This Row],[product_id]],Products!A:C,3,0)</f>
        <v>Electronics</v>
      </c>
      <c r="G5545">
        <v>2</v>
      </c>
      <c r="H5545" s="6">
        <v>0.16823039126482811</v>
      </c>
      <c r="I5545" s="2">
        <f>VLOOKUP($E5545,
Products!$A$1:$F$201,MATCH(Orders!I$1,Products!$A$1:$F$1,0),0)</f>
        <v>30485.811519789549</v>
      </c>
      <c r="J5545" s="2">
        <f>VLOOKUP($E5545,
Products!$A$1:$F$201,MATCH(Orders!J$1,Products!$A$1:$F$1,0),0)</f>
        <v>23818.70129930825</v>
      </c>
    </row>
    <row r="5546" spans="1:10">
      <c r="A5546">
        <v>5545</v>
      </c>
      <c r="B5546" s="4">
        <v>45846</v>
      </c>
      <c r="C5546" s="10">
        <f>DATE(YEAR(orders[[#This Row],[order_date]]), MONTH(orders[[#This Row],[order_date]]), 1)</f>
        <v>45839</v>
      </c>
      <c r="D5546" t="s">
        <v>1944</v>
      </c>
      <c r="E5546" t="s">
        <v>622</v>
      </c>
      <c r="F5546" t="str">
        <f>VLOOKUP(orders[[#This Row],[product_id]],Products!A:C,3,0)</f>
        <v>Electronics</v>
      </c>
      <c r="G5546">
        <v>1</v>
      </c>
      <c r="H5546" s="6">
        <v>0.13058791590044286</v>
      </c>
      <c r="I5546" s="2">
        <f>VLOOKUP($E5546,
Products!$A$1:$F$201,MATCH(Orders!I$1,Products!$A$1:$F$1,0),0)</f>
        <v>29891.969506397199</v>
      </c>
      <c r="J5546" s="2">
        <f>VLOOKUP($E5546,
Products!$A$1:$F$201,MATCH(Orders!J$1,Products!$A$1:$F$1,0),0)</f>
        <v>20298.690993957589</v>
      </c>
    </row>
    <row r="5547" spans="1:10">
      <c r="A5547">
        <v>5546</v>
      </c>
      <c r="B5547" s="4">
        <v>45872</v>
      </c>
      <c r="C5547" s="10">
        <f>DATE(YEAR(orders[[#This Row],[order_date]]), MONTH(orders[[#This Row],[order_date]]), 1)</f>
        <v>45870</v>
      </c>
      <c r="D5547" t="s">
        <v>2780</v>
      </c>
      <c r="E5547" t="s">
        <v>627</v>
      </c>
      <c r="F5547" t="str">
        <f>VLOOKUP(orders[[#This Row],[product_id]],Products!A:C,3,0)</f>
        <v>Electronics</v>
      </c>
      <c r="G5547">
        <v>1</v>
      </c>
      <c r="H5547" s="6">
        <v>0.11004224523068318</v>
      </c>
      <c r="I5547" s="2">
        <f>VLOOKUP($E5547,
Products!$A$1:$F$201,MATCH(Orders!I$1,Products!$A$1:$F$1,0),0)</f>
        <v>21043.736386381101</v>
      </c>
      <c r="J5547" s="2">
        <f>VLOOKUP($E5547,
Products!$A$1:$F$201,MATCH(Orders!J$1,Products!$A$1:$F$1,0),0)</f>
        <v>14357.858783760659</v>
      </c>
    </row>
    <row r="5548" spans="1:10">
      <c r="A5548">
        <v>5547</v>
      </c>
      <c r="B5548" s="4">
        <v>45392</v>
      </c>
      <c r="C5548" s="10">
        <f>DATE(YEAR(orders[[#This Row],[order_date]]), MONTH(orders[[#This Row],[order_date]]), 1)</f>
        <v>45383</v>
      </c>
      <c r="D5548" t="s">
        <v>4435</v>
      </c>
      <c r="E5548" t="s">
        <v>675</v>
      </c>
      <c r="F5548" t="str">
        <f>VLOOKUP(orders[[#This Row],[product_id]],Products!A:C,3,0)</f>
        <v>Appliances</v>
      </c>
      <c r="G5548">
        <v>3</v>
      </c>
      <c r="H5548" s="6">
        <v>0.14511181388898015</v>
      </c>
      <c r="I5548" s="2">
        <f>VLOOKUP($E5548,
Products!$A$1:$F$201,MATCH(Orders!I$1,Products!$A$1:$F$1,0),0)</f>
        <v>23552.642442203069</v>
      </c>
      <c r="J5548" s="2">
        <f>VLOOKUP($E5548,
Products!$A$1:$F$201,MATCH(Orders!J$1,Products!$A$1:$F$1,0),0)</f>
        <v>17389.42325132497</v>
      </c>
    </row>
    <row r="5549" spans="1:10">
      <c r="A5549">
        <v>5548</v>
      </c>
      <c r="B5549" s="4">
        <v>45418</v>
      </c>
      <c r="C5549" s="10">
        <f>DATE(YEAR(orders[[#This Row],[order_date]]), MONTH(orders[[#This Row],[order_date]]), 1)</f>
        <v>45413</v>
      </c>
      <c r="D5549" t="s">
        <v>2771</v>
      </c>
      <c r="E5549" t="s">
        <v>671</v>
      </c>
      <c r="F5549" t="str">
        <f>VLOOKUP(orders[[#This Row],[product_id]],Products!A:C,3,0)</f>
        <v>Electronics</v>
      </c>
      <c r="G5549">
        <v>1</v>
      </c>
      <c r="H5549" s="6">
        <v>0.18587607786312169</v>
      </c>
      <c r="I5549" s="2">
        <f>VLOOKUP($E5549,
Products!$A$1:$F$201,MATCH(Orders!I$1,Products!$A$1:$F$1,0),0)</f>
        <v>20226.002416343759</v>
      </c>
      <c r="J5549" s="2">
        <f>VLOOKUP($E5549,
Products!$A$1:$F$201,MATCH(Orders!J$1,Products!$A$1:$F$1,0),0)</f>
        <v>13513.884167631189</v>
      </c>
    </row>
    <row r="5550" spans="1:10">
      <c r="A5550">
        <v>5549</v>
      </c>
      <c r="B5550" s="4">
        <v>45239</v>
      </c>
      <c r="C5550" s="10">
        <f>DATE(YEAR(orders[[#This Row],[order_date]]), MONTH(orders[[#This Row],[order_date]]), 1)</f>
        <v>45231</v>
      </c>
      <c r="D5550" t="s">
        <v>1335</v>
      </c>
      <c r="E5550" t="s">
        <v>649</v>
      </c>
      <c r="F5550" t="str">
        <f>VLOOKUP(orders[[#This Row],[product_id]],Products!A:C,3,0)</f>
        <v>Electronics</v>
      </c>
      <c r="G5550">
        <v>1</v>
      </c>
      <c r="H5550" s="6">
        <v>0.22395975536730353</v>
      </c>
      <c r="I5550" s="2">
        <f>VLOOKUP($E5550,
Products!$A$1:$F$201,MATCH(Orders!I$1,Products!$A$1:$F$1,0),0)</f>
        <v>13109.676759490871</v>
      </c>
      <c r="J5550" s="2">
        <f>VLOOKUP($E5550,
Products!$A$1:$F$201,MATCH(Orders!J$1,Products!$A$1:$F$1,0),0)</f>
        <v>9497.2301945627187</v>
      </c>
    </row>
    <row r="5551" spans="1:10">
      <c r="A5551">
        <v>5550</v>
      </c>
      <c r="B5551" s="4">
        <v>45234</v>
      </c>
      <c r="C5551" s="10">
        <f>DATE(YEAR(orders[[#This Row],[order_date]]), MONTH(orders[[#This Row],[order_date]]), 1)</f>
        <v>45231</v>
      </c>
      <c r="D5551" t="s">
        <v>3914</v>
      </c>
      <c r="E5551" t="s">
        <v>579</v>
      </c>
      <c r="F5551" t="str">
        <f>VLOOKUP(orders[[#This Row],[product_id]],Products!A:C,3,0)</f>
        <v>Appliances</v>
      </c>
      <c r="G5551">
        <v>3</v>
      </c>
      <c r="H5551" s="6">
        <v>7.479124225140181E-2</v>
      </c>
      <c r="I5551" s="2">
        <f>VLOOKUP($E5551,
Products!$A$1:$F$201,MATCH(Orders!I$1,Products!$A$1:$F$1,0),0)</f>
        <v>5919.3204980498322</v>
      </c>
      <c r="J5551" s="2">
        <f>VLOOKUP($E5551,
Products!$A$1:$F$201,MATCH(Orders!J$1,Products!$A$1:$F$1,0),0)</f>
        <v>3972.3071240281379</v>
      </c>
    </row>
    <row r="5552" spans="1:10">
      <c r="A5552">
        <v>5551</v>
      </c>
      <c r="B5552" s="4">
        <v>45617</v>
      </c>
      <c r="C5552" s="10">
        <f>DATE(YEAR(orders[[#This Row],[order_date]]), MONTH(orders[[#This Row],[order_date]]), 1)</f>
        <v>45597</v>
      </c>
      <c r="D5552" t="s">
        <v>1284</v>
      </c>
      <c r="E5552" t="s">
        <v>680</v>
      </c>
      <c r="F5552" t="str">
        <f>VLOOKUP(orders[[#This Row],[product_id]],Products!A:C,3,0)</f>
        <v>Electronics</v>
      </c>
      <c r="G5552">
        <v>3</v>
      </c>
      <c r="H5552" s="6">
        <v>0.12037335196925063</v>
      </c>
      <c r="I5552" s="2">
        <f>VLOOKUP($E5552,
Products!$A$1:$F$201,MATCH(Orders!I$1,Products!$A$1:$F$1,0),0)</f>
        <v>31627.348891742429</v>
      </c>
      <c r="J5552" s="2">
        <f>VLOOKUP($E5552,
Products!$A$1:$F$201,MATCH(Orders!J$1,Products!$A$1:$F$1,0),0)</f>
        <v>23219.930812036979</v>
      </c>
    </row>
    <row r="5553" spans="1:10">
      <c r="A5553">
        <v>5552</v>
      </c>
      <c r="B5553" s="4">
        <v>45015</v>
      </c>
      <c r="C5553" s="10">
        <f>DATE(YEAR(orders[[#This Row],[order_date]]), MONTH(orders[[#This Row],[order_date]]), 1)</f>
        <v>44986</v>
      </c>
      <c r="D5553" t="s">
        <v>1608</v>
      </c>
      <c r="E5553" t="s">
        <v>654</v>
      </c>
      <c r="F5553" t="str">
        <f>VLOOKUP(orders[[#This Row],[product_id]],Products!A:C,3,0)</f>
        <v>Electronics</v>
      </c>
      <c r="G5553">
        <v>1</v>
      </c>
      <c r="H5553" s="6">
        <v>0.15402454788188566</v>
      </c>
      <c r="I5553" s="2">
        <f>VLOOKUP($E5553,
Products!$A$1:$F$201,MATCH(Orders!I$1,Products!$A$1:$F$1,0),0)</f>
        <v>2480.90324078101</v>
      </c>
      <c r="J5553" s="2">
        <f>VLOOKUP($E5553,
Products!$A$1:$F$201,MATCH(Orders!J$1,Products!$A$1:$F$1,0),0)</f>
        <v>1964.543440578911</v>
      </c>
    </row>
    <row r="5554" spans="1:10">
      <c r="A5554">
        <v>5553</v>
      </c>
      <c r="B5554" s="4">
        <v>45661</v>
      </c>
      <c r="C5554" s="10">
        <f>DATE(YEAR(orders[[#This Row],[order_date]]), MONTH(orders[[#This Row],[order_date]]), 1)</f>
        <v>45658</v>
      </c>
      <c r="D5554" t="s">
        <v>2555</v>
      </c>
      <c r="E5554" t="s">
        <v>579</v>
      </c>
      <c r="F5554" t="str">
        <f>VLOOKUP(orders[[#This Row],[product_id]],Products!A:C,3,0)</f>
        <v>Appliances</v>
      </c>
      <c r="G5554">
        <v>1</v>
      </c>
      <c r="H5554" s="6">
        <v>6.1246894828459068E-2</v>
      </c>
      <c r="I5554" s="2">
        <f>VLOOKUP($E5554,
Products!$A$1:$F$201,MATCH(Orders!I$1,Products!$A$1:$F$1,0),0)</f>
        <v>5919.3204980498322</v>
      </c>
      <c r="J5554" s="2">
        <f>VLOOKUP($E5554,
Products!$A$1:$F$201,MATCH(Orders!J$1,Products!$A$1:$F$1,0),0)</f>
        <v>3972.3071240281379</v>
      </c>
    </row>
    <row r="5555" spans="1:10">
      <c r="A5555">
        <v>5554</v>
      </c>
      <c r="B5555" s="4">
        <v>45704</v>
      </c>
      <c r="C5555" s="10">
        <f>DATE(YEAR(orders[[#This Row],[order_date]]), MONTH(orders[[#This Row],[order_date]]), 1)</f>
        <v>45689</v>
      </c>
      <c r="D5555" t="s">
        <v>3728</v>
      </c>
      <c r="E5555" t="s">
        <v>654</v>
      </c>
      <c r="F5555" t="str">
        <f>VLOOKUP(orders[[#This Row],[product_id]],Products!A:C,3,0)</f>
        <v>Electronics</v>
      </c>
      <c r="G5555">
        <v>1</v>
      </c>
      <c r="H5555" s="6">
        <v>0.13626085630553608</v>
      </c>
      <c r="I5555" s="2">
        <f>VLOOKUP($E5555,
Products!$A$1:$F$201,MATCH(Orders!I$1,Products!$A$1:$F$1,0),0)</f>
        <v>2480.90324078101</v>
      </c>
      <c r="J5555" s="2">
        <f>VLOOKUP($E5555,
Products!$A$1:$F$201,MATCH(Orders!J$1,Products!$A$1:$F$1,0),0)</f>
        <v>1964.543440578911</v>
      </c>
    </row>
    <row r="5556" spans="1:10">
      <c r="A5556">
        <v>5555</v>
      </c>
      <c r="B5556" s="4">
        <v>45677</v>
      </c>
      <c r="C5556" s="10">
        <f>DATE(YEAR(orders[[#This Row],[order_date]]), MONTH(orders[[#This Row],[order_date]]), 1)</f>
        <v>45658</v>
      </c>
      <c r="D5556" t="s">
        <v>1759</v>
      </c>
      <c r="E5556" t="s">
        <v>530</v>
      </c>
      <c r="F5556" t="str">
        <f>VLOOKUP(orders[[#This Row],[product_id]],Products!A:C,3,0)</f>
        <v>Electronics</v>
      </c>
      <c r="G5556">
        <v>1</v>
      </c>
      <c r="H5556" s="6">
        <v>0.13825019725829249</v>
      </c>
      <c r="I5556" s="2">
        <f>VLOOKUP($E5556,
Products!$A$1:$F$201,MATCH(Orders!I$1,Products!$A$1:$F$1,0),0)</f>
        <v>30520.607447067548</v>
      </c>
      <c r="J5556" s="2">
        <f>VLOOKUP($E5556,
Products!$A$1:$F$201,MATCH(Orders!J$1,Products!$A$1:$F$1,0),0)</f>
        <v>22328.317520226748</v>
      </c>
    </row>
    <row r="5557" spans="1:10">
      <c r="A5557">
        <v>5556</v>
      </c>
      <c r="B5557" s="4">
        <v>45297</v>
      </c>
      <c r="C5557" s="10">
        <f>DATE(YEAR(orders[[#This Row],[order_date]]), MONTH(orders[[#This Row],[order_date]]), 1)</f>
        <v>45292</v>
      </c>
      <c r="D5557" t="s">
        <v>3850</v>
      </c>
      <c r="E5557" t="s">
        <v>629</v>
      </c>
      <c r="F5557" t="str">
        <f>VLOOKUP(orders[[#This Row],[product_id]],Products!A:C,3,0)</f>
        <v>Electronics</v>
      </c>
      <c r="G5557">
        <v>1</v>
      </c>
      <c r="H5557" s="6">
        <v>0.12213794591590997</v>
      </c>
      <c r="I5557" s="2">
        <f>VLOOKUP($E5557,
Products!$A$1:$F$201,MATCH(Orders!I$1,Products!$A$1:$F$1,0),0)</f>
        <v>12411.13061655427</v>
      </c>
      <c r="J5557" s="2">
        <f>VLOOKUP($E5557,
Products!$A$1:$F$201,MATCH(Orders!J$1,Products!$A$1:$F$1,0),0)</f>
        <v>9821.2729118635452</v>
      </c>
    </row>
    <row r="5558" spans="1:10">
      <c r="A5558">
        <v>5557</v>
      </c>
      <c r="B5558" s="4">
        <v>45377</v>
      </c>
      <c r="C5558" s="10">
        <f>DATE(YEAR(orders[[#This Row],[order_date]]), MONTH(orders[[#This Row],[order_date]]), 1)</f>
        <v>45352</v>
      </c>
      <c r="D5558" t="s">
        <v>828</v>
      </c>
      <c r="E5558" t="s">
        <v>566</v>
      </c>
      <c r="F5558" t="str">
        <f>VLOOKUP(orders[[#This Row],[product_id]],Products!A:C,3,0)</f>
        <v>Electronics</v>
      </c>
      <c r="G5558">
        <v>2</v>
      </c>
      <c r="H5558" s="6">
        <v>0.24797724662418152</v>
      </c>
      <c r="I5558" s="2">
        <f>VLOOKUP($E5558,
Products!$A$1:$F$201,MATCH(Orders!I$1,Products!$A$1:$F$1,0),0)</f>
        <v>16858.5225334635</v>
      </c>
      <c r="J5558" s="2">
        <f>VLOOKUP($E5558,
Products!$A$1:$F$201,MATCH(Orders!J$1,Products!$A$1:$F$1,0),0)</f>
        <v>11855.743620634101</v>
      </c>
    </row>
    <row r="5559" spans="1:10">
      <c r="A5559">
        <v>5558</v>
      </c>
      <c r="B5559" s="4">
        <v>45093</v>
      </c>
      <c r="C5559" s="10">
        <f>DATE(YEAR(orders[[#This Row],[order_date]]), MONTH(orders[[#This Row],[order_date]]), 1)</f>
        <v>45078</v>
      </c>
      <c r="D5559" t="s">
        <v>1662</v>
      </c>
      <c r="E5559" t="s">
        <v>603</v>
      </c>
      <c r="F5559" t="str">
        <f>VLOOKUP(orders[[#This Row],[product_id]],Products!A:C,3,0)</f>
        <v>Electronics</v>
      </c>
      <c r="G5559">
        <v>1</v>
      </c>
      <c r="H5559" s="6">
        <v>0.24509601808413303</v>
      </c>
      <c r="I5559" s="2">
        <f>VLOOKUP($E5559,
Products!$A$1:$F$201,MATCH(Orders!I$1,Products!$A$1:$F$1,0),0)</f>
        <v>10867.659217073329</v>
      </c>
      <c r="J5559" s="2">
        <f>VLOOKUP($E5559,
Products!$A$1:$F$201,MATCH(Orders!J$1,Products!$A$1:$F$1,0),0)</f>
        <v>8421.8829552397037</v>
      </c>
    </row>
    <row r="5560" spans="1:10">
      <c r="A5560">
        <v>5559</v>
      </c>
      <c r="B5560" s="4">
        <v>45318</v>
      </c>
      <c r="C5560" s="10">
        <f>DATE(YEAR(orders[[#This Row],[order_date]]), MONTH(orders[[#This Row],[order_date]]), 1)</f>
        <v>45292</v>
      </c>
      <c r="D5560" t="s">
        <v>1706</v>
      </c>
      <c r="E5560" t="s">
        <v>559</v>
      </c>
      <c r="F5560" t="str">
        <f>VLOOKUP(orders[[#This Row],[product_id]],Products!A:C,3,0)</f>
        <v>Electronics</v>
      </c>
      <c r="G5560">
        <v>2</v>
      </c>
      <c r="H5560" s="6">
        <v>0.19870800931279473</v>
      </c>
      <c r="I5560" s="2">
        <f>VLOOKUP($E5560,
Products!$A$1:$F$201,MATCH(Orders!I$1,Products!$A$1:$F$1,0),0)</f>
        <v>2588.546892391822</v>
      </c>
      <c r="J5560" s="2">
        <f>VLOOKUP($E5560,
Products!$A$1:$F$201,MATCH(Orders!J$1,Products!$A$1:$F$1,0),0)</f>
        <v>1942.6863840762869</v>
      </c>
    </row>
    <row r="5561" spans="1:10">
      <c r="A5561">
        <v>5560</v>
      </c>
      <c r="B5561" s="4">
        <v>45662</v>
      </c>
      <c r="C5561" s="10">
        <f>DATE(YEAR(orders[[#This Row],[order_date]]), MONTH(orders[[#This Row],[order_date]]), 1)</f>
        <v>45658</v>
      </c>
      <c r="D5561" t="s">
        <v>1692</v>
      </c>
      <c r="E5561" t="s">
        <v>565</v>
      </c>
      <c r="F5561" t="str">
        <f>VLOOKUP(orders[[#This Row],[product_id]],Products!A:C,3,0)</f>
        <v>Electronics</v>
      </c>
      <c r="G5561">
        <v>1</v>
      </c>
      <c r="H5561" s="6">
        <v>0.13222358779819549</v>
      </c>
      <c r="I5561" s="2">
        <f>VLOOKUP($E5561,
Products!$A$1:$F$201,MATCH(Orders!I$1,Products!$A$1:$F$1,0),0)</f>
        <v>2327.4213408101141</v>
      </c>
      <c r="J5561" s="2">
        <f>VLOOKUP($E5561,
Products!$A$1:$F$201,MATCH(Orders!J$1,Products!$A$1:$F$1,0),0)</f>
        <v>1682.0944582406071</v>
      </c>
    </row>
    <row r="5562" spans="1:10">
      <c r="A5562">
        <v>5561</v>
      </c>
      <c r="B5562" s="4">
        <v>45417</v>
      </c>
      <c r="C5562" s="10">
        <f>DATE(YEAR(orders[[#This Row],[order_date]]), MONTH(orders[[#This Row],[order_date]]), 1)</f>
        <v>45413</v>
      </c>
      <c r="D5562" t="s">
        <v>1957</v>
      </c>
      <c r="E5562" t="s">
        <v>675</v>
      </c>
      <c r="F5562" t="str">
        <f>VLOOKUP(orders[[#This Row],[product_id]],Products!A:C,3,0)</f>
        <v>Appliances</v>
      </c>
      <c r="G5562">
        <v>2</v>
      </c>
      <c r="H5562" s="6">
        <v>0.11564265057238442</v>
      </c>
      <c r="I5562" s="2">
        <f>VLOOKUP($E5562,
Products!$A$1:$F$201,MATCH(Orders!I$1,Products!$A$1:$F$1,0),0)</f>
        <v>23552.642442203069</v>
      </c>
      <c r="J5562" s="2">
        <f>VLOOKUP($E5562,
Products!$A$1:$F$201,MATCH(Orders!J$1,Products!$A$1:$F$1,0),0)</f>
        <v>17389.42325132497</v>
      </c>
    </row>
    <row r="5563" spans="1:10">
      <c r="A5563">
        <v>5562</v>
      </c>
      <c r="B5563" s="4">
        <v>45851</v>
      </c>
      <c r="C5563" s="10">
        <f>DATE(YEAR(orders[[#This Row],[order_date]]), MONTH(orders[[#This Row],[order_date]]), 1)</f>
        <v>45839</v>
      </c>
      <c r="D5563" t="s">
        <v>1043</v>
      </c>
      <c r="E5563" t="s">
        <v>694</v>
      </c>
      <c r="F5563" t="str">
        <f>VLOOKUP(orders[[#This Row],[product_id]],Products!A:C,3,0)</f>
        <v>Appliances</v>
      </c>
      <c r="G5563">
        <v>1</v>
      </c>
      <c r="H5563" s="6">
        <v>7.4749320818468384E-2</v>
      </c>
      <c r="I5563" s="2">
        <f>VLOOKUP($E5563,
Products!$A$1:$F$201,MATCH(Orders!I$1,Products!$A$1:$F$1,0),0)</f>
        <v>6319.3885218993337</v>
      </c>
      <c r="J5563" s="2">
        <f>VLOOKUP($E5563,
Products!$A$1:$F$201,MATCH(Orders!J$1,Products!$A$1:$F$1,0),0)</f>
        <v>4956.0125433870189</v>
      </c>
    </row>
    <row r="5564" spans="1:10">
      <c r="A5564">
        <v>5563</v>
      </c>
      <c r="B5564" s="4">
        <v>45993</v>
      </c>
      <c r="C5564" s="10">
        <f>DATE(YEAR(orders[[#This Row],[order_date]]), MONTH(orders[[#This Row],[order_date]]), 1)</f>
        <v>45992</v>
      </c>
      <c r="D5564" t="s">
        <v>1696</v>
      </c>
      <c r="E5564" t="s">
        <v>537</v>
      </c>
      <c r="F5564" t="str">
        <f>VLOOKUP(orders[[#This Row],[product_id]],Products!A:C,3,0)</f>
        <v>Electronics</v>
      </c>
      <c r="G5564">
        <v>2</v>
      </c>
      <c r="H5564" s="6">
        <v>0.21243489400735455</v>
      </c>
      <c r="I5564" s="2">
        <f>VLOOKUP($E5564,
Products!$A$1:$F$201,MATCH(Orders!I$1,Products!$A$1:$F$1,0),0)</f>
        <v>31703.831103033539</v>
      </c>
      <c r="J5564" s="2">
        <f>VLOOKUP($E5564,
Products!$A$1:$F$201,MATCH(Orders!J$1,Products!$A$1:$F$1,0),0)</f>
        <v>24504.340558054781</v>
      </c>
    </row>
    <row r="5565" spans="1:10">
      <c r="A5565">
        <v>5564</v>
      </c>
      <c r="B5565" s="4">
        <v>45871</v>
      </c>
      <c r="C5565" s="10">
        <f>DATE(YEAR(orders[[#This Row],[order_date]]), MONTH(orders[[#This Row],[order_date]]), 1)</f>
        <v>45870</v>
      </c>
      <c r="D5565" t="s">
        <v>3026</v>
      </c>
      <c r="E5565" t="s">
        <v>558</v>
      </c>
      <c r="F5565" t="str">
        <f>VLOOKUP(orders[[#This Row],[product_id]],Products!A:C,3,0)</f>
        <v>Electronics</v>
      </c>
      <c r="G5565">
        <v>1</v>
      </c>
      <c r="H5565" s="6">
        <v>0.22906152798416915</v>
      </c>
      <c r="I5565" s="2">
        <f>VLOOKUP($E5565,
Products!$A$1:$F$201,MATCH(Orders!I$1,Products!$A$1:$F$1,0),0)</f>
        <v>30121.382934618541</v>
      </c>
      <c r="J5565" s="2">
        <f>VLOOKUP($E5565,
Products!$A$1:$F$201,MATCH(Orders!J$1,Products!$A$1:$F$1,0),0)</f>
        <v>20439.226581954921</v>
      </c>
    </row>
    <row r="5566" spans="1:10">
      <c r="A5566">
        <v>5565</v>
      </c>
      <c r="B5566" s="4">
        <v>44955</v>
      </c>
      <c r="C5566" s="10">
        <f>DATE(YEAR(orders[[#This Row],[order_date]]), MONTH(orders[[#This Row],[order_date]]), 1)</f>
        <v>44927</v>
      </c>
      <c r="D5566" t="s">
        <v>4535</v>
      </c>
      <c r="E5566" t="s">
        <v>677</v>
      </c>
      <c r="F5566" t="str">
        <f>VLOOKUP(orders[[#This Row],[product_id]],Products!A:C,3,0)</f>
        <v>Electronics</v>
      </c>
      <c r="G5566">
        <v>2</v>
      </c>
      <c r="H5566" s="6">
        <v>0.14777127147290961</v>
      </c>
      <c r="I5566" s="2">
        <f>VLOOKUP($E5566,
Products!$A$1:$F$201,MATCH(Orders!I$1,Products!$A$1:$F$1,0),0)</f>
        <v>11360.699432756561</v>
      </c>
      <c r="J5566" s="2">
        <f>VLOOKUP($E5566,
Products!$A$1:$F$201,MATCH(Orders!J$1,Products!$A$1:$F$1,0),0)</f>
        <v>8118.8949869342459</v>
      </c>
    </row>
    <row r="5567" spans="1:10">
      <c r="A5567">
        <v>5566</v>
      </c>
      <c r="B5567" s="4">
        <v>45981</v>
      </c>
      <c r="C5567" s="10">
        <f>DATE(YEAR(orders[[#This Row],[order_date]]), MONTH(orders[[#This Row],[order_date]]), 1)</f>
        <v>45962</v>
      </c>
      <c r="D5567" t="s">
        <v>2166</v>
      </c>
      <c r="E5567" t="s">
        <v>644</v>
      </c>
      <c r="F5567" t="str">
        <f>VLOOKUP(orders[[#This Row],[product_id]],Products!A:C,3,0)</f>
        <v>Appliances</v>
      </c>
      <c r="G5567">
        <v>3</v>
      </c>
      <c r="H5567" s="6">
        <v>0.14463431242488842</v>
      </c>
      <c r="I5567" s="2">
        <f>VLOOKUP($E5567,
Products!$A$1:$F$201,MATCH(Orders!I$1,Products!$A$1:$F$1,0),0)</f>
        <v>2076.3860361463489</v>
      </c>
      <c r="J5567" s="2">
        <f>VLOOKUP($E5567,
Products!$A$1:$F$201,MATCH(Orders!J$1,Products!$A$1:$F$1,0),0)</f>
        <v>1496.280632568785</v>
      </c>
    </row>
    <row r="5568" spans="1:10">
      <c r="A5568">
        <v>5567</v>
      </c>
      <c r="B5568" s="4">
        <v>45619</v>
      </c>
      <c r="C5568" s="10">
        <f>DATE(YEAR(orders[[#This Row],[order_date]]), MONTH(orders[[#This Row],[order_date]]), 1)</f>
        <v>45597</v>
      </c>
      <c r="D5568" t="s">
        <v>1607</v>
      </c>
      <c r="E5568" t="s">
        <v>623</v>
      </c>
      <c r="F5568" t="str">
        <f>VLOOKUP(orders[[#This Row],[product_id]],Products!A:C,3,0)</f>
        <v>Electronics</v>
      </c>
      <c r="G5568">
        <v>1</v>
      </c>
      <c r="H5568" s="6">
        <v>0.23478377250753646</v>
      </c>
      <c r="I5568" s="2">
        <f>VLOOKUP($E5568,
Products!$A$1:$F$201,MATCH(Orders!I$1,Products!$A$1:$F$1,0),0)</f>
        <v>27422.76406600175</v>
      </c>
      <c r="J5568" s="2">
        <f>VLOOKUP($E5568,
Products!$A$1:$F$201,MATCH(Orders!J$1,Products!$A$1:$F$1,0),0)</f>
        <v>18707.390708641691</v>
      </c>
    </row>
    <row r="5569" spans="1:10">
      <c r="A5569">
        <v>5568</v>
      </c>
      <c r="B5569" s="4">
        <v>45054</v>
      </c>
      <c r="C5569" s="10">
        <f>DATE(YEAR(orders[[#This Row],[order_date]]), MONTH(orders[[#This Row],[order_date]]), 1)</f>
        <v>45047</v>
      </c>
      <c r="D5569" t="s">
        <v>2792</v>
      </c>
      <c r="E5569" t="s">
        <v>552</v>
      </c>
      <c r="F5569" t="str">
        <f>VLOOKUP(orders[[#This Row],[product_id]],Products!A:C,3,0)</f>
        <v>Electronics</v>
      </c>
      <c r="G5569">
        <v>2</v>
      </c>
      <c r="H5569" s="6">
        <v>0.18206945342133787</v>
      </c>
      <c r="I5569" s="2">
        <f>VLOOKUP($E5569,
Products!$A$1:$F$201,MATCH(Orders!I$1,Products!$A$1:$F$1,0),0)</f>
        <v>20326.88586940234</v>
      </c>
      <c r="J5569" s="2">
        <f>VLOOKUP($E5569,
Products!$A$1:$F$201,MATCH(Orders!J$1,Products!$A$1:$F$1,0),0)</f>
        <v>14896.572579237891</v>
      </c>
    </row>
    <row r="5570" spans="1:10">
      <c r="A5570">
        <v>5569</v>
      </c>
      <c r="B5570" s="4">
        <v>45693</v>
      </c>
      <c r="C5570" s="10">
        <f>DATE(YEAR(orders[[#This Row],[order_date]]), MONTH(orders[[#This Row],[order_date]]), 1)</f>
        <v>45689</v>
      </c>
      <c r="D5570" t="s">
        <v>4698</v>
      </c>
      <c r="E5570" t="s">
        <v>595</v>
      </c>
      <c r="F5570" t="str">
        <f>VLOOKUP(orders[[#This Row],[product_id]],Products!A:C,3,0)</f>
        <v>Electronics</v>
      </c>
      <c r="G5570">
        <v>1</v>
      </c>
      <c r="H5570" s="6">
        <v>0.20268405286057112</v>
      </c>
      <c r="I5570" s="2">
        <f>VLOOKUP($E5570,
Products!$A$1:$F$201,MATCH(Orders!I$1,Products!$A$1:$F$1,0),0)</f>
        <v>2368.316565735005</v>
      </c>
      <c r="J5570" s="2">
        <f>VLOOKUP($E5570,
Products!$A$1:$F$201,MATCH(Orders!J$1,Products!$A$1:$F$1,0),0)</f>
        <v>1668.7588573553539</v>
      </c>
    </row>
    <row r="5571" spans="1:10">
      <c r="A5571">
        <v>5570</v>
      </c>
      <c r="B5571" s="4">
        <v>45367</v>
      </c>
      <c r="C5571" s="10">
        <f>DATE(YEAR(orders[[#This Row],[order_date]]), MONTH(orders[[#This Row],[order_date]]), 1)</f>
        <v>45352</v>
      </c>
      <c r="D5571" t="s">
        <v>3435</v>
      </c>
      <c r="E5571" t="s">
        <v>565</v>
      </c>
      <c r="F5571" t="str">
        <f>VLOOKUP(orders[[#This Row],[product_id]],Products!A:C,3,0)</f>
        <v>Electronics</v>
      </c>
      <c r="G5571">
        <v>1</v>
      </c>
      <c r="H5571" s="6">
        <v>0.1616553021160495</v>
      </c>
      <c r="I5571" s="2">
        <f>VLOOKUP($E5571,
Products!$A$1:$F$201,MATCH(Orders!I$1,Products!$A$1:$F$1,0),0)</f>
        <v>2327.4213408101141</v>
      </c>
      <c r="J5571" s="2">
        <f>VLOOKUP($E5571,
Products!$A$1:$F$201,MATCH(Orders!J$1,Products!$A$1:$F$1,0),0)</f>
        <v>1682.0944582406071</v>
      </c>
    </row>
    <row r="5572" spans="1:10">
      <c r="A5572">
        <v>5571</v>
      </c>
      <c r="B5572" s="4">
        <v>45795</v>
      </c>
      <c r="C5572" s="10">
        <f>DATE(YEAR(orders[[#This Row],[order_date]]), MONTH(orders[[#This Row],[order_date]]), 1)</f>
        <v>45778</v>
      </c>
      <c r="D5572" t="s">
        <v>1131</v>
      </c>
      <c r="E5572" t="s">
        <v>541</v>
      </c>
      <c r="F5572" t="str">
        <f>VLOOKUP(orders[[#This Row],[product_id]],Products!A:C,3,0)</f>
        <v>Appliances</v>
      </c>
      <c r="G5572">
        <v>3</v>
      </c>
      <c r="H5572" s="6">
        <v>7.9577799595562326E-2</v>
      </c>
      <c r="I5572" s="2">
        <f>VLOOKUP($E5572,
Products!$A$1:$F$201,MATCH(Orders!I$1,Products!$A$1:$F$1,0),0)</f>
        <v>2390.3651642386908</v>
      </c>
      <c r="J5572" s="2">
        <f>VLOOKUP($E5572,
Products!$A$1:$F$201,MATCH(Orders!J$1,Products!$A$1:$F$1,0),0)</f>
        <v>1655.7504783617919</v>
      </c>
    </row>
    <row r="5573" spans="1:10">
      <c r="A5573">
        <v>5572</v>
      </c>
      <c r="B5573" s="4">
        <v>45450</v>
      </c>
      <c r="C5573" s="10">
        <f>DATE(YEAR(orders[[#This Row],[order_date]]), MONTH(orders[[#This Row],[order_date]]), 1)</f>
        <v>45444</v>
      </c>
      <c r="D5573" t="s">
        <v>3068</v>
      </c>
      <c r="E5573" t="s">
        <v>693</v>
      </c>
      <c r="F5573" t="str">
        <f>VLOOKUP(orders[[#This Row],[product_id]],Products!A:C,3,0)</f>
        <v>Appliances</v>
      </c>
      <c r="G5573">
        <v>3</v>
      </c>
      <c r="H5573" s="6">
        <v>8.9361643817253006E-2</v>
      </c>
      <c r="I5573" s="2">
        <f>VLOOKUP($E5573,
Products!$A$1:$F$201,MATCH(Orders!I$1,Products!$A$1:$F$1,0),0)</f>
        <v>2037.67513915007</v>
      </c>
      <c r="J5573" s="2">
        <f>VLOOKUP($E5573,
Products!$A$1:$F$201,MATCH(Orders!J$1,Products!$A$1:$F$1,0),0)</f>
        <v>1374.1566876520769</v>
      </c>
    </row>
    <row r="5574" spans="1:10">
      <c r="A5574">
        <v>5573</v>
      </c>
      <c r="B5574" s="4">
        <v>45686</v>
      </c>
      <c r="C5574" s="10">
        <f>DATE(YEAR(orders[[#This Row],[order_date]]), MONTH(orders[[#This Row],[order_date]]), 1)</f>
        <v>45658</v>
      </c>
      <c r="D5574" t="s">
        <v>1319</v>
      </c>
      <c r="E5574" t="s">
        <v>666</v>
      </c>
      <c r="F5574" t="str">
        <f>VLOOKUP(orders[[#This Row],[product_id]],Products!A:C,3,0)</f>
        <v>Electronics</v>
      </c>
      <c r="G5574">
        <v>1</v>
      </c>
      <c r="H5574" s="6">
        <v>0.14842294794617283</v>
      </c>
      <c r="I5574" s="2">
        <f>VLOOKUP($E5574,
Products!$A$1:$F$201,MATCH(Orders!I$1,Products!$A$1:$F$1,0),0)</f>
        <v>28450.587044878092</v>
      </c>
      <c r="J5574" s="2">
        <f>VLOOKUP($E5574,
Products!$A$1:$F$201,MATCH(Orders!J$1,Products!$A$1:$F$1,0),0)</f>
        <v>22337.584649075441</v>
      </c>
    </row>
    <row r="5575" spans="1:10">
      <c r="A5575">
        <v>5574</v>
      </c>
      <c r="B5575" s="4">
        <v>45036</v>
      </c>
      <c r="C5575" s="10">
        <f>DATE(YEAR(orders[[#This Row],[order_date]]), MONTH(orders[[#This Row],[order_date]]), 1)</f>
        <v>45017</v>
      </c>
      <c r="D5575" t="s">
        <v>4583</v>
      </c>
      <c r="E5575" t="s">
        <v>547</v>
      </c>
      <c r="F5575" t="str">
        <f>VLOOKUP(orders[[#This Row],[product_id]],Products!A:C,3,0)</f>
        <v>Appliances</v>
      </c>
      <c r="G5575">
        <v>3</v>
      </c>
      <c r="H5575" s="6">
        <v>5.863118833212537E-2</v>
      </c>
      <c r="I5575" s="2">
        <f>VLOOKUP($E5575,
Products!$A$1:$F$201,MATCH(Orders!I$1,Products!$A$1:$F$1,0),0)</f>
        <v>2366.4310858022332</v>
      </c>
      <c r="J5575" s="2">
        <f>VLOOKUP($E5575,
Products!$A$1:$F$201,MATCH(Orders!J$1,Products!$A$1:$F$1,0),0)</f>
        <v>1841.1055346213741</v>
      </c>
    </row>
    <row r="5576" spans="1:10">
      <c r="A5576">
        <v>5575</v>
      </c>
      <c r="B5576" s="4">
        <v>45089</v>
      </c>
      <c r="C5576" s="10">
        <f>DATE(YEAR(orders[[#This Row],[order_date]]), MONTH(orders[[#This Row],[order_date]]), 1)</f>
        <v>45078</v>
      </c>
      <c r="D5576" t="s">
        <v>4286</v>
      </c>
      <c r="E5576" t="s">
        <v>518</v>
      </c>
      <c r="F5576" t="str">
        <f>VLOOKUP(orders[[#This Row],[product_id]],Products!A:C,3,0)</f>
        <v>Electronics</v>
      </c>
      <c r="G5576">
        <v>1</v>
      </c>
      <c r="H5576" s="6">
        <v>0.19774991831770722</v>
      </c>
      <c r="I5576" s="2">
        <f>VLOOKUP($E5576,
Products!$A$1:$F$201,MATCH(Orders!I$1,Products!$A$1:$F$1,0),0)</f>
        <v>23393.890826127132</v>
      </c>
      <c r="J5576" s="2">
        <f>VLOOKUP($E5576,
Products!$A$1:$F$201,MATCH(Orders!J$1,Products!$A$1:$F$1,0),0)</f>
        <v>16064.756531016081</v>
      </c>
    </row>
    <row r="5577" spans="1:10">
      <c r="A5577">
        <v>5576</v>
      </c>
      <c r="B5577" s="4">
        <v>45486</v>
      </c>
      <c r="C5577" s="10">
        <f>DATE(YEAR(orders[[#This Row],[order_date]]), MONTH(orders[[#This Row],[order_date]]), 1)</f>
        <v>45474</v>
      </c>
      <c r="D5577" t="s">
        <v>4704</v>
      </c>
      <c r="E5577" t="s">
        <v>647</v>
      </c>
      <c r="F5577" t="str">
        <f>VLOOKUP(orders[[#This Row],[product_id]],Products!A:C,3,0)</f>
        <v>Electronics</v>
      </c>
      <c r="G5577">
        <v>2</v>
      </c>
      <c r="H5577" s="6">
        <v>0.24349418944190784</v>
      </c>
      <c r="I5577" s="2">
        <f>VLOOKUP($E5577,
Products!$A$1:$F$201,MATCH(Orders!I$1,Products!$A$1:$F$1,0),0)</f>
        <v>23187.883920109041</v>
      </c>
      <c r="J5577" s="2">
        <f>VLOOKUP($E5577,
Products!$A$1:$F$201,MATCH(Orders!J$1,Products!$A$1:$F$1,0),0)</f>
        <v>16217.564081273829</v>
      </c>
    </row>
    <row r="5578" spans="1:10">
      <c r="A5578">
        <v>5577</v>
      </c>
      <c r="B5578" s="4">
        <v>45325</v>
      </c>
      <c r="C5578" s="10">
        <f>DATE(YEAR(orders[[#This Row],[order_date]]), MONTH(orders[[#This Row],[order_date]]), 1)</f>
        <v>45323</v>
      </c>
      <c r="D5578" t="s">
        <v>3508</v>
      </c>
      <c r="E5578" t="s">
        <v>691</v>
      </c>
      <c r="F5578" t="str">
        <f>VLOOKUP(orders[[#This Row],[product_id]],Products!A:C,3,0)</f>
        <v>Appliances</v>
      </c>
      <c r="G5578">
        <v>1</v>
      </c>
      <c r="H5578" s="6">
        <v>8.3795256829325343E-2</v>
      </c>
      <c r="I5578" s="2">
        <f>VLOOKUP($E5578,
Products!$A$1:$F$201,MATCH(Orders!I$1,Products!$A$1:$F$1,0),0)</f>
        <v>2337.6024778940591</v>
      </c>
      <c r="J5578" s="2">
        <f>VLOOKUP($E5578,
Products!$A$1:$F$201,MATCH(Orders!J$1,Products!$A$1:$F$1,0),0)</f>
        <v>1616.9957885138581</v>
      </c>
    </row>
    <row r="5579" spans="1:10">
      <c r="A5579">
        <v>5578</v>
      </c>
      <c r="B5579" s="4">
        <v>45509</v>
      </c>
      <c r="C5579" s="10">
        <f>DATE(YEAR(orders[[#This Row],[order_date]]), MONTH(orders[[#This Row],[order_date]]), 1)</f>
        <v>45505</v>
      </c>
      <c r="D5579" t="s">
        <v>2910</v>
      </c>
      <c r="E5579" t="s">
        <v>620</v>
      </c>
      <c r="F5579" t="str">
        <f>VLOOKUP(orders[[#This Row],[product_id]],Products!A:C,3,0)</f>
        <v>Electronics</v>
      </c>
      <c r="G5579">
        <v>1</v>
      </c>
      <c r="H5579" s="6">
        <v>0.15888034879798343</v>
      </c>
      <c r="I5579" s="2">
        <f>VLOOKUP($E5579,
Products!$A$1:$F$201,MATCH(Orders!I$1,Products!$A$1:$F$1,0),0)</f>
        <v>23669.635851452331</v>
      </c>
      <c r="J5579" s="2">
        <f>VLOOKUP($E5579,
Products!$A$1:$F$201,MATCH(Orders!J$1,Products!$A$1:$F$1,0),0)</f>
        <v>17880.752220874681</v>
      </c>
    </row>
    <row r="5580" spans="1:10">
      <c r="A5580">
        <v>5579</v>
      </c>
      <c r="B5580" s="4">
        <v>45325</v>
      </c>
      <c r="C5580" s="10">
        <f>DATE(YEAR(orders[[#This Row],[order_date]]), MONTH(orders[[#This Row],[order_date]]), 1)</f>
        <v>45323</v>
      </c>
      <c r="D5580" t="s">
        <v>1577</v>
      </c>
      <c r="E5580" t="s">
        <v>606</v>
      </c>
      <c r="F5580" t="str">
        <f>VLOOKUP(orders[[#This Row],[product_id]],Products!A:C,3,0)</f>
        <v>Appliances</v>
      </c>
      <c r="G5580">
        <v>2</v>
      </c>
      <c r="H5580" s="6">
        <v>8.5637923277111797E-2</v>
      </c>
      <c r="I5580" s="2">
        <f>VLOOKUP($E5580,
Products!$A$1:$F$201,MATCH(Orders!I$1,Products!$A$1:$F$1,0),0)</f>
        <v>2163.0020078909042</v>
      </c>
      <c r="J5580" s="2">
        <f>VLOOKUP($E5580,
Products!$A$1:$F$201,MATCH(Orders!J$1,Products!$A$1:$F$1,0),0)</f>
        <v>1416.078554182008</v>
      </c>
    </row>
    <row r="5581" spans="1:10">
      <c r="A5581">
        <v>5580</v>
      </c>
      <c r="B5581" s="4">
        <v>45165</v>
      </c>
      <c r="C5581" s="10">
        <f>DATE(YEAR(orders[[#This Row],[order_date]]), MONTH(orders[[#This Row],[order_date]]), 1)</f>
        <v>45139</v>
      </c>
      <c r="D5581" t="s">
        <v>3530</v>
      </c>
      <c r="E5581" t="s">
        <v>627</v>
      </c>
      <c r="F5581" t="str">
        <f>VLOOKUP(orders[[#This Row],[product_id]],Products!A:C,3,0)</f>
        <v>Electronics</v>
      </c>
      <c r="G5581">
        <v>2</v>
      </c>
      <c r="H5581" s="6">
        <v>0.11845163588026986</v>
      </c>
      <c r="I5581" s="2">
        <f>VLOOKUP($E5581,
Products!$A$1:$F$201,MATCH(Orders!I$1,Products!$A$1:$F$1,0),0)</f>
        <v>21043.736386381101</v>
      </c>
      <c r="J5581" s="2">
        <f>VLOOKUP($E5581,
Products!$A$1:$F$201,MATCH(Orders!J$1,Products!$A$1:$F$1,0),0)</f>
        <v>14357.858783760659</v>
      </c>
    </row>
    <row r="5582" spans="1:10">
      <c r="A5582">
        <v>5581</v>
      </c>
      <c r="B5582" s="4">
        <v>45982</v>
      </c>
      <c r="C5582" s="10">
        <f>DATE(YEAR(orders[[#This Row],[order_date]]), MONTH(orders[[#This Row],[order_date]]), 1)</f>
        <v>45962</v>
      </c>
      <c r="D5582" t="s">
        <v>3010</v>
      </c>
      <c r="E5582" t="s">
        <v>673</v>
      </c>
      <c r="F5582" t="str">
        <f>VLOOKUP(orders[[#This Row],[product_id]],Products!A:C,3,0)</f>
        <v>Electronics</v>
      </c>
      <c r="G5582">
        <v>3</v>
      </c>
      <c r="H5582" s="6">
        <v>0.24912506499667258</v>
      </c>
      <c r="I5582" s="2">
        <f>VLOOKUP($E5582,
Products!$A$1:$F$201,MATCH(Orders!I$1,Products!$A$1:$F$1,0),0)</f>
        <v>19770.070105413852</v>
      </c>
      <c r="J5582" s="2">
        <f>VLOOKUP($E5582,
Products!$A$1:$F$201,MATCH(Orders!J$1,Products!$A$1:$F$1,0),0)</f>
        <v>14414.291574648811</v>
      </c>
    </row>
    <row r="5583" spans="1:10">
      <c r="A5583">
        <v>5582</v>
      </c>
      <c r="B5583" s="4">
        <v>45036</v>
      </c>
      <c r="C5583" s="10">
        <f>DATE(YEAR(orders[[#This Row],[order_date]]), MONTH(orders[[#This Row],[order_date]]), 1)</f>
        <v>45017</v>
      </c>
      <c r="D5583" t="s">
        <v>2705</v>
      </c>
      <c r="E5583" t="s">
        <v>570</v>
      </c>
      <c r="F5583" t="str">
        <f>VLOOKUP(orders[[#This Row],[product_id]],Products!A:C,3,0)</f>
        <v>Electronics</v>
      </c>
      <c r="G5583">
        <v>1</v>
      </c>
      <c r="H5583" s="6">
        <v>0.20172101275295884</v>
      </c>
      <c r="I5583" s="2">
        <f>VLOOKUP($E5583,
Products!$A$1:$F$201,MATCH(Orders!I$1,Products!$A$1:$F$1,0),0)</f>
        <v>10978.62820425244</v>
      </c>
      <c r="J5583" s="2">
        <f>VLOOKUP($E5583,
Products!$A$1:$F$201,MATCH(Orders!J$1,Products!$A$1:$F$1,0),0)</f>
        <v>7174.697588469895</v>
      </c>
    </row>
    <row r="5584" spans="1:10">
      <c r="A5584">
        <v>5583</v>
      </c>
      <c r="B5584" s="4">
        <v>45226</v>
      </c>
      <c r="C5584" s="10">
        <f>DATE(YEAR(orders[[#This Row],[order_date]]), MONTH(orders[[#This Row],[order_date]]), 1)</f>
        <v>45200</v>
      </c>
      <c r="D5584" t="s">
        <v>2599</v>
      </c>
      <c r="E5584" t="s">
        <v>638</v>
      </c>
      <c r="F5584" t="str">
        <f>VLOOKUP(orders[[#This Row],[product_id]],Products!A:C,3,0)</f>
        <v>Electronics</v>
      </c>
      <c r="G5584">
        <v>3</v>
      </c>
      <c r="H5584" s="6">
        <v>0.23662000949965251</v>
      </c>
      <c r="I5584" s="2">
        <f>VLOOKUP($E5584,
Products!$A$1:$F$201,MATCH(Orders!I$1,Products!$A$1:$F$1,0),0)</f>
        <v>11118.17778596276</v>
      </c>
      <c r="J5584" s="2">
        <f>VLOOKUP($E5584,
Products!$A$1:$F$201,MATCH(Orders!J$1,Products!$A$1:$F$1,0),0)</f>
        <v>7887.697719413397</v>
      </c>
    </row>
    <row r="5585" spans="1:10">
      <c r="A5585">
        <v>5584</v>
      </c>
      <c r="B5585" s="4">
        <v>45928</v>
      </c>
      <c r="C5585" s="10">
        <f>DATE(YEAR(orders[[#This Row],[order_date]]), MONTH(orders[[#This Row],[order_date]]), 1)</f>
        <v>45901</v>
      </c>
      <c r="D5585" t="s">
        <v>3608</v>
      </c>
      <c r="E5585" t="s">
        <v>663</v>
      </c>
      <c r="F5585" t="str">
        <f>VLOOKUP(orders[[#This Row],[product_id]],Products!A:C,3,0)</f>
        <v>Electronics</v>
      </c>
      <c r="G5585">
        <v>1</v>
      </c>
      <c r="H5585" s="6">
        <v>0.22570791459942116</v>
      </c>
      <c r="I5585" s="2">
        <f>VLOOKUP($E5585,
Products!$A$1:$F$201,MATCH(Orders!I$1,Products!$A$1:$F$1,0),0)</f>
        <v>12863.39473364416</v>
      </c>
      <c r="J5585" s="2">
        <f>VLOOKUP($E5585,
Products!$A$1:$F$201,MATCH(Orders!J$1,Products!$A$1:$F$1,0),0)</f>
        <v>9312.9321574947517</v>
      </c>
    </row>
    <row r="5586" spans="1:10">
      <c r="A5586">
        <v>5585</v>
      </c>
      <c r="B5586" s="4">
        <v>45690</v>
      </c>
      <c r="C5586" s="10">
        <f>DATE(YEAR(orders[[#This Row],[order_date]]), MONTH(orders[[#This Row],[order_date]]), 1)</f>
        <v>45689</v>
      </c>
      <c r="D5586" t="s">
        <v>1340</v>
      </c>
      <c r="E5586" t="s">
        <v>622</v>
      </c>
      <c r="F5586" t="str">
        <f>VLOOKUP(orders[[#This Row],[product_id]],Products!A:C,3,0)</f>
        <v>Electronics</v>
      </c>
      <c r="G5586">
        <v>1</v>
      </c>
      <c r="H5586" s="6">
        <v>0.21657020620921472</v>
      </c>
      <c r="I5586" s="2">
        <f>VLOOKUP($E5586,
Products!$A$1:$F$201,MATCH(Orders!I$1,Products!$A$1:$F$1,0),0)</f>
        <v>29891.969506397199</v>
      </c>
      <c r="J5586" s="2">
        <f>VLOOKUP($E5586,
Products!$A$1:$F$201,MATCH(Orders!J$1,Products!$A$1:$F$1,0),0)</f>
        <v>20298.690993957589</v>
      </c>
    </row>
    <row r="5587" spans="1:10">
      <c r="A5587">
        <v>5586</v>
      </c>
      <c r="B5587" s="4">
        <v>45175</v>
      </c>
      <c r="C5587" s="10">
        <f>DATE(YEAR(orders[[#This Row],[order_date]]), MONTH(orders[[#This Row],[order_date]]), 1)</f>
        <v>45170</v>
      </c>
      <c r="D5587" t="s">
        <v>3209</v>
      </c>
      <c r="E5587" t="s">
        <v>678</v>
      </c>
      <c r="F5587" t="str">
        <f>VLOOKUP(orders[[#This Row],[product_id]],Products!A:C,3,0)</f>
        <v>Appliances</v>
      </c>
      <c r="G5587">
        <v>1</v>
      </c>
      <c r="H5587" s="6">
        <v>9.6631859147642496E-2</v>
      </c>
      <c r="I5587" s="2">
        <f>VLOOKUP($E5587,
Products!$A$1:$F$201,MATCH(Orders!I$1,Products!$A$1:$F$1,0),0)</f>
        <v>24547.80463631255</v>
      </c>
      <c r="J5587" s="2">
        <f>VLOOKUP($E5587,
Products!$A$1:$F$201,MATCH(Orders!J$1,Products!$A$1:$F$1,0),0)</f>
        <v>16599.667533695861</v>
      </c>
    </row>
    <row r="5588" spans="1:10">
      <c r="A5588">
        <v>5587</v>
      </c>
      <c r="B5588" s="4">
        <v>45447</v>
      </c>
      <c r="C5588" s="10">
        <f>DATE(YEAR(orders[[#This Row],[order_date]]), MONTH(orders[[#This Row],[order_date]]), 1)</f>
        <v>45444</v>
      </c>
      <c r="D5588" t="s">
        <v>2800</v>
      </c>
      <c r="E5588" t="s">
        <v>606</v>
      </c>
      <c r="F5588" t="str">
        <f>VLOOKUP(orders[[#This Row],[product_id]],Products!A:C,3,0)</f>
        <v>Appliances</v>
      </c>
      <c r="G5588">
        <v>1</v>
      </c>
      <c r="H5588" s="6">
        <v>0.13630130666752016</v>
      </c>
      <c r="I5588" s="2">
        <f>VLOOKUP($E5588,
Products!$A$1:$F$201,MATCH(Orders!I$1,Products!$A$1:$F$1,0),0)</f>
        <v>2163.0020078909042</v>
      </c>
      <c r="J5588" s="2">
        <f>VLOOKUP($E5588,
Products!$A$1:$F$201,MATCH(Orders!J$1,Products!$A$1:$F$1,0),0)</f>
        <v>1416.078554182008</v>
      </c>
    </row>
    <row r="5589" spans="1:10">
      <c r="A5589">
        <v>5588</v>
      </c>
      <c r="B5589" s="4">
        <v>44960</v>
      </c>
      <c r="C5589" s="10">
        <f>DATE(YEAR(orders[[#This Row],[order_date]]), MONTH(orders[[#This Row],[order_date]]), 1)</f>
        <v>44958</v>
      </c>
      <c r="D5589" t="s">
        <v>4109</v>
      </c>
      <c r="E5589" t="s">
        <v>691</v>
      </c>
      <c r="F5589" t="str">
        <f>VLOOKUP(orders[[#This Row],[product_id]],Products!A:C,3,0)</f>
        <v>Appliances</v>
      </c>
      <c r="G5589">
        <v>2</v>
      </c>
      <c r="H5589" s="6">
        <v>0.11534467581627013</v>
      </c>
      <c r="I5589" s="2">
        <f>VLOOKUP($E5589,
Products!$A$1:$F$201,MATCH(Orders!I$1,Products!$A$1:$F$1,0),0)</f>
        <v>2337.6024778940591</v>
      </c>
      <c r="J5589" s="2">
        <f>VLOOKUP($E5589,
Products!$A$1:$F$201,MATCH(Orders!J$1,Products!$A$1:$F$1,0),0)</f>
        <v>1616.9957885138581</v>
      </c>
    </row>
    <row r="5590" spans="1:10">
      <c r="A5590">
        <v>5589</v>
      </c>
      <c r="B5590" s="4">
        <v>45154</v>
      </c>
      <c r="C5590" s="10">
        <f>DATE(YEAR(orders[[#This Row],[order_date]]), MONTH(orders[[#This Row],[order_date]]), 1)</f>
        <v>45139</v>
      </c>
      <c r="D5590" t="s">
        <v>2763</v>
      </c>
      <c r="E5590" t="s">
        <v>544</v>
      </c>
      <c r="F5590" t="str">
        <f>VLOOKUP(orders[[#This Row],[product_id]],Products!A:C,3,0)</f>
        <v>Electronics</v>
      </c>
      <c r="G5590">
        <v>1</v>
      </c>
      <c r="H5590" s="6">
        <v>0.23069977414900042</v>
      </c>
      <c r="I5590" s="2">
        <f>VLOOKUP($E5590,
Products!$A$1:$F$201,MATCH(Orders!I$1,Products!$A$1:$F$1,0),0)</f>
        <v>16273.22789477584</v>
      </c>
      <c r="J5590" s="2">
        <f>VLOOKUP($E5590,
Products!$A$1:$F$201,MATCH(Orders!J$1,Products!$A$1:$F$1,0),0)</f>
        <v>12683.607953986329</v>
      </c>
    </row>
    <row r="5591" spans="1:10">
      <c r="A5591">
        <v>5590</v>
      </c>
      <c r="B5591" s="4">
        <v>45511</v>
      </c>
      <c r="C5591" s="10">
        <f>DATE(YEAR(orders[[#This Row],[order_date]]), MONTH(orders[[#This Row],[order_date]]), 1)</f>
        <v>45505</v>
      </c>
      <c r="D5591" t="s">
        <v>2897</v>
      </c>
      <c r="E5591" t="s">
        <v>645</v>
      </c>
      <c r="F5591" t="str">
        <f>VLOOKUP(orders[[#This Row],[product_id]],Products!A:C,3,0)</f>
        <v>Electronics</v>
      </c>
      <c r="G5591">
        <v>1</v>
      </c>
      <c r="H5591" s="6">
        <v>0.20204300822719803</v>
      </c>
      <c r="I5591" s="2">
        <f>VLOOKUP($E5591,
Products!$A$1:$F$201,MATCH(Orders!I$1,Products!$A$1:$F$1,0),0)</f>
        <v>29658.239859810968</v>
      </c>
      <c r="J5591" s="2">
        <f>VLOOKUP($E5591,
Products!$A$1:$F$201,MATCH(Orders!J$1,Products!$A$1:$F$1,0),0)</f>
        <v>22421.521919652871</v>
      </c>
    </row>
    <row r="5592" spans="1:10">
      <c r="A5592">
        <v>5591</v>
      </c>
      <c r="B5592" s="4">
        <v>45884</v>
      </c>
      <c r="C5592" s="10">
        <f>DATE(YEAR(orders[[#This Row],[order_date]]), MONTH(orders[[#This Row],[order_date]]), 1)</f>
        <v>45870</v>
      </c>
      <c r="D5592" t="s">
        <v>2160</v>
      </c>
      <c r="E5592" t="s">
        <v>667</v>
      </c>
      <c r="F5592" t="str">
        <f>VLOOKUP(orders[[#This Row],[product_id]],Products!A:C,3,0)</f>
        <v>Electronics</v>
      </c>
      <c r="G5592">
        <v>1</v>
      </c>
      <c r="H5592" s="6">
        <v>0.11606228417240519</v>
      </c>
      <c r="I5592" s="2">
        <f>VLOOKUP($E5592,
Products!$A$1:$F$201,MATCH(Orders!I$1,Products!$A$1:$F$1,0),0)</f>
        <v>2491.507056421975</v>
      </c>
      <c r="J5592" s="2">
        <f>VLOOKUP($E5592,
Products!$A$1:$F$201,MATCH(Orders!J$1,Products!$A$1:$F$1,0),0)</f>
        <v>1871.4408177277719</v>
      </c>
    </row>
    <row r="5593" spans="1:10">
      <c r="A5593">
        <v>5592</v>
      </c>
      <c r="B5593" s="4">
        <v>45739</v>
      </c>
      <c r="C5593" s="10">
        <f>DATE(YEAR(orders[[#This Row],[order_date]]), MONTH(orders[[#This Row],[order_date]]), 1)</f>
        <v>45717</v>
      </c>
      <c r="D5593" t="s">
        <v>4588</v>
      </c>
      <c r="E5593" t="s">
        <v>614</v>
      </c>
      <c r="F5593" t="str">
        <f>VLOOKUP(orders[[#This Row],[product_id]],Products!A:C,3,0)</f>
        <v>Electronics</v>
      </c>
      <c r="G5593">
        <v>2</v>
      </c>
      <c r="H5593" s="6">
        <v>0.1539397051823283</v>
      </c>
      <c r="I5593" s="2">
        <f>VLOOKUP($E5593,
Products!$A$1:$F$201,MATCH(Orders!I$1,Products!$A$1:$F$1,0),0)</f>
        <v>27394.979060178921</v>
      </c>
      <c r="J5593" s="2">
        <f>VLOOKUP($E5593,
Products!$A$1:$F$201,MATCH(Orders!J$1,Products!$A$1:$F$1,0),0)</f>
        <v>20497.911427865951</v>
      </c>
    </row>
    <row r="5594" spans="1:10">
      <c r="A5594">
        <v>5593</v>
      </c>
      <c r="B5594" s="4">
        <v>45650</v>
      </c>
      <c r="C5594" s="10">
        <f>DATE(YEAR(orders[[#This Row],[order_date]]), MONTH(orders[[#This Row],[order_date]]), 1)</f>
        <v>45627</v>
      </c>
      <c r="D5594" t="s">
        <v>3929</v>
      </c>
      <c r="E5594" t="s">
        <v>519</v>
      </c>
      <c r="F5594" t="str">
        <f>VLOOKUP(orders[[#This Row],[product_id]],Products!A:C,3,0)</f>
        <v>Electronics</v>
      </c>
      <c r="G5594">
        <v>2</v>
      </c>
      <c r="H5594" s="6">
        <v>0.1103962958595601</v>
      </c>
      <c r="I5594" s="2">
        <f>VLOOKUP($E5594,
Products!$A$1:$F$201,MATCH(Orders!I$1,Products!$A$1:$F$1,0),0)</f>
        <v>13103.02115426216</v>
      </c>
      <c r="J5594" s="2">
        <f>VLOOKUP($E5594,
Products!$A$1:$F$201,MATCH(Orders!J$1,Products!$A$1:$F$1,0),0)</f>
        <v>8775.5491996797755</v>
      </c>
    </row>
    <row r="5595" spans="1:10">
      <c r="A5595">
        <v>5594</v>
      </c>
      <c r="B5595" s="4">
        <v>45510</v>
      </c>
      <c r="C5595" s="10">
        <f>DATE(YEAR(orders[[#This Row],[order_date]]), MONTH(orders[[#This Row],[order_date]]), 1)</f>
        <v>45505</v>
      </c>
      <c r="D5595" t="s">
        <v>1192</v>
      </c>
      <c r="E5595" t="s">
        <v>671</v>
      </c>
      <c r="F5595" t="str">
        <f>VLOOKUP(orders[[#This Row],[product_id]],Products!A:C,3,0)</f>
        <v>Electronics</v>
      </c>
      <c r="G5595">
        <v>2</v>
      </c>
      <c r="H5595" s="6">
        <v>0.21099943093804222</v>
      </c>
      <c r="I5595" s="2">
        <f>VLOOKUP($E5595,
Products!$A$1:$F$201,MATCH(Orders!I$1,Products!$A$1:$F$1,0),0)</f>
        <v>20226.002416343759</v>
      </c>
      <c r="J5595" s="2">
        <f>VLOOKUP($E5595,
Products!$A$1:$F$201,MATCH(Orders!J$1,Products!$A$1:$F$1,0),0)</f>
        <v>13513.884167631189</v>
      </c>
    </row>
    <row r="5596" spans="1:10">
      <c r="A5596">
        <v>5595</v>
      </c>
      <c r="B5596" s="4">
        <v>45496</v>
      </c>
      <c r="C5596" s="10">
        <f>DATE(YEAR(orders[[#This Row],[order_date]]), MONTH(orders[[#This Row],[order_date]]), 1)</f>
        <v>45474</v>
      </c>
      <c r="D5596" t="s">
        <v>3913</v>
      </c>
      <c r="E5596" t="s">
        <v>649</v>
      </c>
      <c r="F5596" t="str">
        <f>VLOOKUP(orders[[#This Row],[product_id]],Products!A:C,3,0)</f>
        <v>Electronics</v>
      </c>
      <c r="G5596">
        <v>1</v>
      </c>
      <c r="H5596" s="6">
        <v>0.16274771980593516</v>
      </c>
      <c r="I5596" s="2">
        <f>VLOOKUP($E5596,
Products!$A$1:$F$201,MATCH(Orders!I$1,Products!$A$1:$F$1,0),0)</f>
        <v>13109.676759490871</v>
      </c>
      <c r="J5596" s="2">
        <f>VLOOKUP($E5596,
Products!$A$1:$F$201,MATCH(Orders!J$1,Products!$A$1:$F$1,0),0)</f>
        <v>9497.2301945627187</v>
      </c>
    </row>
    <row r="5597" spans="1:10">
      <c r="A5597">
        <v>5596</v>
      </c>
      <c r="B5597" s="4">
        <v>45146</v>
      </c>
      <c r="C5597" s="10">
        <f>DATE(YEAR(orders[[#This Row],[order_date]]), MONTH(orders[[#This Row],[order_date]]), 1)</f>
        <v>45139</v>
      </c>
      <c r="D5597" t="s">
        <v>4364</v>
      </c>
      <c r="E5597" t="s">
        <v>611</v>
      </c>
      <c r="F5597" t="str">
        <f>VLOOKUP(orders[[#This Row],[product_id]],Products!A:C,3,0)</f>
        <v>Electronics</v>
      </c>
      <c r="G5597">
        <v>2</v>
      </c>
      <c r="H5597" s="6">
        <v>0.13515561643392526</v>
      </c>
      <c r="I5597" s="2">
        <f>VLOOKUP($E5597,
Products!$A$1:$F$201,MATCH(Orders!I$1,Products!$A$1:$F$1,0),0)</f>
        <v>12041.08303405661</v>
      </c>
      <c r="J5597" s="2">
        <f>VLOOKUP($E5597,
Products!$A$1:$F$201,MATCH(Orders!J$1,Products!$A$1:$F$1,0),0)</f>
        <v>7946.6428283753548</v>
      </c>
    </row>
    <row r="5598" spans="1:10">
      <c r="A5598">
        <v>5597</v>
      </c>
      <c r="B5598" s="4">
        <v>45713</v>
      </c>
      <c r="C5598" s="10">
        <f>DATE(YEAR(orders[[#This Row],[order_date]]), MONTH(orders[[#This Row],[order_date]]), 1)</f>
        <v>45689</v>
      </c>
      <c r="D5598" t="s">
        <v>2602</v>
      </c>
      <c r="E5598" t="s">
        <v>694</v>
      </c>
      <c r="F5598" t="str">
        <f>VLOOKUP(orders[[#This Row],[product_id]],Products!A:C,3,0)</f>
        <v>Appliances</v>
      </c>
      <c r="G5598">
        <v>2</v>
      </c>
      <c r="H5598" s="6">
        <v>0.10664955915662501</v>
      </c>
      <c r="I5598" s="2">
        <f>VLOOKUP($E5598,
Products!$A$1:$F$201,MATCH(Orders!I$1,Products!$A$1:$F$1,0),0)</f>
        <v>6319.3885218993337</v>
      </c>
      <c r="J5598" s="2">
        <f>VLOOKUP($E5598,
Products!$A$1:$F$201,MATCH(Orders!J$1,Products!$A$1:$F$1,0),0)</f>
        <v>4956.0125433870189</v>
      </c>
    </row>
    <row r="5599" spans="1:10">
      <c r="A5599">
        <v>5598</v>
      </c>
      <c r="B5599" s="4">
        <v>45454</v>
      </c>
      <c r="C5599" s="10">
        <f>DATE(YEAR(orders[[#This Row],[order_date]]), MONTH(orders[[#This Row],[order_date]]), 1)</f>
        <v>45444</v>
      </c>
      <c r="D5599" t="s">
        <v>3803</v>
      </c>
      <c r="E5599" t="s">
        <v>692</v>
      </c>
      <c r="F5599" t="str">
        <f>VLOOKUP(orders[[#This Row],[product_id]],Products!A:C,3,0)</f>
        <v>Electronics</v>
      </c>
      <c r="G5599">
        <v>1</v>
      </c>
      <c r="H5599" s="6">
        <v>0.10630656520944906</v>
      </c>
      <c r="I5599" s="2">
        <f>VLOOKUP($E5599,
Products!$A$1:$F$201,MATCH(Orders!I$1,Products!$A$1:$F$1,0),0)</f>
        <v>18150.337151787651</v>
      </c>
      <c r="J5599" s="2">
        <f>VLOOKUP($E5599,
Products!$A$1:$F$201,MATCH(Orders!J$1,Products!$A$1:$F$1,0),0)</f>
        <v>11965.45000430708</v>
      </c>
    </row>
    <row r="5600" spans="1:10">
      <c r="A5600">
        <v>5599</v>
      </c>
      <c r="B5600" s="4">
        <v>45001</v>
      </c>
      <c r="C5600" s="10">
        <f>DATE(YEAR(orders[[#This Row],[order_date]]), MONTH(orders[[#This Row],[order_date]]), 1)</f>
        <v>44986</v>
      </c>
      <c r="D5600" t="s">
        <v>3784</v>
      </c>
      <c r="E5600" t="s">
        <v>580</v>
      </c>
      <c r="F5600" t="str">
        <f>VLOOKUP(orders[[#This Row],[product_id]],Products!A:C,3,0)</f>
        <v>Electronics</v>
      </c>
      <c r="G5600">
        <v>1</v>
      </c>
      <c r="H5600" s="6">
        <v>0.13859405356399057</v>
      </c>
      <c r="I5600" s="2">
        <f>VLOOKUP($E5600,
Products!$A$1:$F$201,MATCH(Orders!I$1,Products!$A$1:$F$1,0),0)</f>
        <v>29905.106989935579</v>
      </c>
      <c r="J5600" s="2">
        <f>VLOOKUP($E5600,
Products!$A$1:$F$201,MATCH(Orders!J$1,Products!$A$1:$F$1,0),0)</f>
        <v>22230.930488499071</v>
      </c>
    </row>
    <row r="5601" spans="1:10">
      <c r="A5601">
        <v>5600</v>
      </c>
      <c r="B5601" s="4">
        <v>45062</v>
      </c>
      <c r="C5601" s="10">
        <f>DATE(YEAR(orders[[#This Row],[order_date]]), MONTH(orders[[#This Row],[order_date]]), 1)</f>
        <v>45047</v>
      </c>
      <c r="D5601" t="s">
        <v>3344</v>
      </c>
      <c r="E5601" t="s">
        <v>584</v>
      </c>
      <c r="F5601" t="str">
        <f>VLOOKUP(orders[[#This Row],[product_id]],Products!A:C,3,0)</f>
        <v>Electronics</v>
      </c>
      <c r="G5601">
        <v>3</v>
      </c>
      <c r="H5601" s="6">
        <v>0.12629570168379259</v>
      </c>
      <c r="I5601" s="2">
        <f>VLOOKUP($E5601,
Products!$A$1:$F$201,MATCH(Orders!I$1,Products!$A$1:$F$1,0),0)</f>
        <v>22521.77465591731</v>
      </c>
      <c r="J5601" s="2">
        <f>VLOOKUP($E5601,
Products!$A$1:$F$201,MATCH(Orders!J$1,Products!$A$1:$F$1,0),0)</f>
        <v>15596.91628423841</v>
      </c>
    </row>
    <row r="5602" spans="1:10">
      <c r="A5602">
        <v>5601</v>
      </c>
      <c r="B5602" s="4">
        <v>45000</v>
      </c>
      <c r="C5602" s="10">
        <f>DATE(YEAR(orders[[#This Row],[order_date]]), MONTH(orders[[#This Row],[order_date]]), 1)</f>
        <v>44986</v>
      </c>
      <c r="D5602" t="s">
        <v>3792</v>
      </c>
      <c r="E5602" t="s">
        <v>617</v>
      </c>
      <c r="F5602" t="str">
        <f>VLOOKUP(orders[[#This Row],[product_id]],Products!A:C,3,0)</f>
        <v>Electronics</v>
      </c>
      <c r="G5602">
        <v>2</v>
      </c>
      <c r="H5602" s="6">
        <v>0.23959658715560711</v>
      </c>
      <c r="I5602" s="2">
        <f>VLOOKUP($E5602,
Products!$A$1:$F$201,MATCH(Orders!I$1,Products!$A$1:$F$1,0),0)</f>
        <v>19466.867434847129</v>
      </c>
      <c r="J5602" s="2">
        <f>VLOOKUP($E5602,
Products!$A$1:$F$201,MATCH(Orders!J$1,Products!$A$1:$F$1,0),0)</f>
        <v>13371.790482684521</v>
      </c>
    </row>
    <row r="5603" spans="1:10">
      <c r="A5603">
        <v>5602</v>
      </c>
      <c r="B5603" s="4">
        <v>45180</v>
      </c>
      <c r="C5603" s="10">
        <f>DATE(YEAR(orders[[#This Row],[order_date]]), MONTH(orders[[#This Row],[order_date]]), 1)</f>
        <v>45170</v>
      </c>
      <c r="D5603" t="s">
        <v>2161</v>
      </c>
      <c r="E5603" t="s">
        <v>572</v>
      </c>
      <c r="F5603" t="str">
        <f>VLOOKUP(orders[[#This Row],[product_id]],Products!A:C,3,0)</f>
        <v>Electronics</v>
      </c>
      <c r="G5603">
        <v>1</v>
      </c>
      <c r="H5603" s="6">
        <v>0.15656602431473579</v>
      </c>
      <c r="I5603" s="2">
        <f>VLOOKUP($E5603,
Products!$A$1:$F$201,MATCH(Orders!I$1,Products!$A$1:$F$1,0),0)</f>
        <v>28095.750781518611</v>
      </c>
      <c r="J5603" s="2">
        <f>VLOOKUP($E5603,
Products!$A$1:$F$201,MATCH(Orders!J$1,Products!$A$1:$F$1,0),0)</f>
        <v>21949.841961937182</v>
      </c>
    </row>
    <row r="5604" spans="1:10">
      <c r="A5604">
        <v>5603</v>
      </c>
      <c r="B5604" s="4">
        <v>45968</v>
      </c>
      <c r="C5604" s="10">
        <f>DATE(YEAR(orders[[#This Row],[order_date]]), MONTH(orders[[#This Row],[order_date]]), 1)</f>
        <v>45962</v>
      </c>
      <c r="D5604" t="s">
        <v>3652</v>
      </c>
      <c r="E5604" t="s">
        <v>644</v>
      </c>
      <c r="F5604" t="str">
        <f>VLOOKUP(orders[[#This Row],[product_id]],Products!A:C,3,0)</f>
        <v>Appliances</v>
      </c>
      <c r="G5604">
        <v>2</v>
      </c>
      <c r="H5604" s="6">
        <v>0.12493341579268652</v>
      </c>
      <c r="I5604" s="2">
        <f>VLOOKUP($E5604,
Products!$A$1:$F$201,MATCH(Orders!I$1,Products!$A$1:$F$1,0),0)</f>
        <v>2076.3860361463489</v>
      </c>
      <c r="J5604" s="2">
        <f>VLOOKUP($E5604,
Products!$A$1:$F$201,MATCH(Orders!J$1,Products!$A$1:$F$1,0),0)</f>
        <v>1496.280632568785</v>
      </c>
    </row>
    <row r="5605" spans="1:10">
      <c r="A5605">
        <v>5604</v>
      </c>
      <c r="B5605" s="4">
        <v>45948</v>
      </c>
      <c r="C5605" s="10">
        <f>DATE(YEAR(orders[[#This Row],[order_date]]), MONTH(orders[[#This Row],[order_date]]), 1)</f>
        <v>45931</v>
      </c>
      <c r="D5605" t="s">
        <v>4177</v>
      </c>
      <c r="E5605" t="s">
        <v>516</v>
      </c>
      <c r="F5605" t="str">
        <f>VLOOKUP(orders[[#This Row],[product_id]],Products!A:C,3,0)</f>
        <v>Electronics</v>
      </c>
      <c r="G5605">
        <v>1</v>
      </c>
      <c r="H5605" s="6">
        <v>0.17544116824918873</v>
      </c>
      <c r="I5605" s="2">
        <f>VLOOKUP($E5605,
Products!$A$1:$F$201,MATCH(Orders!I$1,Products!$A$1:$F$1,0),0)</f>
        <v>12594.36437895595</v>
      </c>
      <c r="J5605" s="2">
        <f>VLOOKUP($E5605,
Products!$A$1:$F$201,MATCH(Orders!J$1,Products!$A$1:$F$1,0),0)</f>
        <v>9909.7267986522402</v>
      </c>
    </row>
    <row r="5606" spans="1:10">
      <c r="A5606">
        <v>5605</v>
      </c>
      <c r="B5606" s="4">
        <v>45993</v>
      </c>
      <c r="C5606" s="10">
        <f>DATE(YEAR(orders[[#This Row],[order_date]]), MONTH(orders[[#This Row],[order_date]]), 1)</f>
        <v>45992</v>
      </c>
      <c r="D5606" t="s">
        <v>912</v>
      </c>
      <c r="E5606" t="s">
        <v>521</v>
      </c>
      <c r="F5606" t="str">
        <f>VLOOKUP(orders[[#This Row],[product_id]],Products!A:C,3,0)</f>
        <v>Electronics</v>
      </c>
      <c r="G5606">
        <v>1</v>
      </c>
      <c r="H5606" s="6">
        <v>0.19888056152279623</v>
      </c>
      <c r="I5606" s="2">
        <f>VLOOKUP($E5606,
Products!$A$1:$F$201,MATCH(Orders!I$1,Products!$A$1:$F$1,0),0)</f>
        <v>18373.691083837519</v>
      </c>
      <c r="J5606" s="2">
        <f>VLOOKUP($E5606,
Products!$A$1:$F$201,MATCH(Orders!J$1,Products!$A$1:$F$1,0),0)</f>
        <v>14409.80197321412</v>
      </c>
    </row>
    <row r="5607" spans="1:10">
      <c r="A5607">
        <v>5606</v>
      </c>
      <c r="B5607" s="4">
        <v>44976</v>
      </c>
      <c r="C5607" s="10">
        <f>DATE(YEAR(orders[[#This Row],[order_date]]), MONTH(orders[[#This Row],[order_date]]), 1)</f>
        <v>44958</v>
      </c>
      <c r="D5607" t="s">
        <v>2330</v>
      </c>
      <c r="E5607" t="s">
        <v>671</v>
      </c>
      <c r="F5607" t="str">
        <f>VLOOKUP(orders[[#This Row],[product_id]],Products!A:C,3,0)</f>
        <v>Electronics</v>
      </c>
      <c r="G5607">
        <v>1</v>
      </c>
      <c r="H5607" s="6">
        <v>0.1418673814496014</v>
      </c>
      <c r="I5607" s="2">
        <f>VLOOKUP($E5607,
Products!$A$1:$F$201,MATCH(Orders!I$1,Products!$A$1:$F$1,0),0)</f>
        <v>20226.002416343759</v>
      </c>
      <c r="J5607" s="2">
        <f>VLOOKUP($E5607,
Products!$A$1:$F$201,MATCH(Orders!J$1,Products!$A$1:$F$1,0),0)</f>
        <v>13513.884167631189</v>
      </c>
    </row>
    <row r="5608" spans="1:10">
      <c r="A5608">
        <v>5607</v>
      </c>
      <c r="B5608" s="4">
        <v>45441</v>
      </c>
      <c r="C5608" s="10">
        <f>DATE(YEAR(orders[[#This Row],[order_date]]), MONTH(orders[[#This Row],[order_date]]), 1)</f>
        <v>45413</v>
      </c>
      <c r="D5608" t="s">
        <v>4386</v>
      </c>
      <c r="E5608" t="s">
        <v>663</v>
      </c>
      <c r="F5608" t="str">
        <f>VLOOKUP(orders[[#This Row],[product_id]],Products!A:C,3,0)</f>
        <v>Electronics</v>
      </c>
      <c r="G5608">
        <v>1</v>
      </c>
      <c r="H5608" s="6">
        <v>0.1181165649862293</v>
      </c>
      <c r="I5608" s="2">
        <f>VLOOKUP($E5608,
Products!$A$1:$F$201,MATCH(Orders!I$1,Products!$A$1:$F$1,0),0)</f>
        <v>12863.39473364416</v>
      </c>
      <c r="J5608" s="2">
        <f>VLOOKUP($E5608,
Products!$A$1:$F$201,MATCH(Orders!J$1,Products!$A$1:$F$1,0),0)</f>
        <v>9312.9321574947517</v>
      </c>
    </row>
    <row r="5609" spans="1:10">
      <c r="A5609">
        <v>5608</v>
      </c>
      <c r="B5609" s="4">
        <v>45670</v>
      </c>
      <c r="C5609" s="10">
        <f>DATE(YEAR(orders[[#This Row],[order_date]]), MONTH(orders[[#This Row],[order_date]]), 1)</f>
        <v>45658</v>
      </c>
      <c r="D5609" t="s">
        <v>3663</v>
      </c>
      <c r="E5609" t="s">
        <v>674</v>
      </c>
      <c r="F5609" t="str">
        <f>VLOOKUP(orders[[#This Row],[product_id]],Products!A:C,3,0)</f>
        <v>Appliances</v>
      </c>
      <c r="G5609">
        <v>2</v>
      </c>
      <c r="H5609" s="6">
        <v>9.8051626702853181E-2</v>
      </c>
      <c r="I5609" s="2">
        <f>VLOOKUP($E5609,
Products!$A$1:$F$201,MATCH(Orders!I$1,Products!$A$1:$F$1,0),0)</f>
        <v>6324.5253633508046</v>
      </c>
      <c r="J5609" s="2">
        <f>VLOOKUP($E5609,
Products!$A$1:$F$201,MATCH(Orders!J$1,Products!$A$1:$F$1,0),0)</f>
        <v>4493.055585088201</v>
      </c>
    </row>
    <row r="5610" spans="1:10">
      <c r="A5610">
        <v>5609</v>
      </c>
      <c r="B5610" s="4">
        <v>45657</v>
      </c>
      <c r="C5610" s="10">
        <f>DATE(YEAR(orders[[#This Row],[order_date]]), MONTH(orders[[#This Row],[order_date]]), 1)</f>
        <v>45627</v>
      </c>
      <c r="D5610" t="s">
        <v>3993</v>
      </c>
      <c r="E5610" t="s">
        <v>506</v>
      </c>
      <c r="F5610" t="str">
        <f>VLOOKUP(orders[[#This Row],[product_id]],Products!A:C,3,0)</f>
        <v>Electronics</v>
      </c>
      <c r="G5610">
        <v>1</v>
      </c>
      <c r="H5610" s="6">
        <v>0.12900809150676704</v>
      </c>
      <c r="I5610" s="2">
        <f>VLOOKUP($E5610,
Products!$A$1:$F$201,MATCH(Orders!I$1,Products!$A$1:$F$1,0),0)</f>
        <v>2354.115904304108</v>
      </c>
      <c r="J5610" s="2">
        <f>VLOOKUP($E5610,
Products!$A$1:$F$201,MATCH(Orders!J$1,Products!$A$1:$F$1,0),0)</f>
        <v>1810.784620830796</v>
      </c>
    </row>
    <row r="5611" spans="1:10">
      <c r="A5611">
        <v>5610</v>
      </c>
      <c r="B5611" s="4">
        <v>45497</v>
      </c>
      <c r="C5611" s="10">
        <f>DATE(YEAR(orders[[#This Row],[order_date]]), MONTH(orders[[#This Row],[order_date]]), 1)</f>
        <v>45474</v>
      </c>
      <c r="D5611" t="s">
        <v>2231</v>
      </c>
      <c r="E5611" t="s">
        <v>629</v>
      </c>
      <c r="F5611" t="str">
        <f>VLOOKUP(orders[[#This Row],[product_id]],Products!A:C,3,0)</f>
        <v>Electronics</v>
      </c>
      <c r="G5611">
        <v>1</v>
      </c>
      <c r="H5611" s="6">
        <v>0.17242425900712399</v>
      </c>
      <c r="I5611" s="2">
        <f>VLOOKUP($E5611,
Products!$A$1:$F$201,MATCH(Orders!I$1,Products!$A$1:$F$1,0),0)</f>
        <v>12411.13061655427</v>
      </c>
      <c r="J5611" s="2">
        <f>VLOOKUP($E5611,
Products!$A$1:$F$201,MATCH(Orders!J$1,Products!$A$1:$F$1,0),0)</f>
        <v>9821.2729118635452</v>
      </c>
    </row>
    <row r="5612" spans="1:10">
      <c r="A5612">
        <v>5611</v>
      </c>
      <c r="B5612" s="4">
        <v>45502</v>
      </c>
      <c r="C5612" s="10">
        <f>DATE(YEAR(orders[[#This Row],[order_date]]), MONTH(orders[[#This Row],[order_date]]), 1)</f>
        <v>45474</v>
      </c>
      <c r="D5612" t="s">
        <v>2188</v>
      </c>
      <c r="E5612" t="s">
        <v>543</v>
      </c>
      <c r="F5612" t="str">
        <f>VLOOKUP(orders[[#This Row],[product_id]],Products!A:C,3,0)</f>
        <v>Appliances</v>
      </c>
      <c r="G5612">
        <v>2</v>
      </c>
      <c r="H5612" s="6">
        <v>9.1514979447903613E-2</v>
      </c>
      <c r="I5612" s="2">
        <f>VLOOKUP($E5612,
Products!$A$1:$F$201,MATCH(Orders!I$1,Products!$A$1:$F$1,0),0)</f>
        <v>2300.989425669633</v>
      </c>
      <c r="J5612" s="2">
        <f>VLOOKUP($E5612,
Products!$A$1:$F$201,MATCH(Orders!J$1,Products!$A$1:$F$1,0),0)</f>
        <v>1726.390958088811</v>
      </c>
    </row>
    <row r="5613" spans="1:10">
      <c r="A5613">
        <v>5612</v>
      </c>
      <c r="B5613" s="4">
        <v>45829</v>
      </c>
      <c r="C5613" s="10">
        <f>DATE(YEAR(orders[[#This Row],[order_date]]), MONTH(orders[[#This Row],[order_date]]), 1)</f>
        <v>45809</v>
      </c>
      <c r="D5613" t="s">
        <v>964</v>
      </c>
      <c r="E5613" t="s">
        <v>619</v>
      </c>
      <c r="F5613" t="str">
        <f>VLOOKUP(orders[[#This Row],[product_id]],Products!A:C,3,0)</f>
        <v>Appliances</v>
      </c>
      <c r="G5613">
        <v>3</v>
      </c>
      <c r="H5613" s="6">
        <v>0.14775585963363827</v>
      </c>
      <c r="I5613" s="2">
        <f>VLOOKUP($E5613,
Products!$A$1:$F$201,MATCH(Orders!I$1,Products!$A$1:$F$1,0),0)</f>
        <v>6040.8433358455886</v>
      </c>
      <c r="J5613" s="2">
        <f>VLOOKUP($E5613,
Products!$A$1:$F$201,MATCH(Orders!J$1,Products!$A$1:$F$1,0),0)</f>
        <v>4363.6239115177623</v>
      </c>
    </row>
    <row r="5614" spans="1:10">
      <c r="A5614">
        <v>5613</v>
      </c>
      <c r="B5614" s="4">
        <v>45128</v>
      </c>
      <c r="C5614" s="10">
        <f>DATE(YEAR(orders[[#This Row],[order_date]]), MONTH(orders[[#This Row],[order_date]]), 1)</f>
        <v>45108</v>
      </c>
      <c r="D5614" t="s">
        <v>2058</v>
      </c>
      <c r="E5614" t="s">
        <v>603</v>
      </c>
      <c r="F5614" t="str">
        <f>VLOOKUP(orders[[#This Row],[product_id]],Products!A:C,3,0)</f>
        <v>Electronics</v>
      </c>
      <c r="G5614">
        <v>2</v>
      </c>
      <c r="H5614" s="6">
        <v>0.10439552596732339</v>
      </c>
      <c r="I5614" s="2">
        <f>VLOOKUP($E5614,
Products!$A$1:$F$201,MATCH(Orders!I$1,Products!$A$1:$F$1,0),0)</f>
        <v>10867.659217073329</v>
      </c>
      <c r="J5614" s="2">
        <f>VLOOKUP($E5614,
Products!$A$1:$F$201,MATCH(Orders!J$1,Products!$A$1:$F$1,0),0)</f>
        <v>8421.8829552397037</v>
      </c>
    </row>
    <row r="5615" spans="1:10">
      <c r="A5615">
        <v>5614</v>
      </c>
      <c r="B5615" s="4">
        <v>45133</v>
      </c>
      <c r="C5615" s="10">
        <f>DATE(YEAR(orders[[#This Row],[order_date]]), MONTH(orders[[#This Row],[order_date]]), 1)</f>
        <v>45108</v>
      </c>
      <c r="D5615" t="s">
        <v>1159</v>
      </c>
      <c r="E5615" t="s">
        <v>565</v>
      </c>
      <c r="F5615" t="str">
        <f>VLOOKUP(orders[[#This Row],[product_id]],Products!A:C,3,0)</f>
        <v>Electronics</v>
      </c>
      <c r="G5615">
        <v>1</v>
      </c>
      <c r="H5615" s="6">
        <v>0.19413330628081715</v>
      </c>
      <c r="I5615" s="2">
        <f>VLOOKUP($E5615,
Products!$A$1:$F$201,MATCH(Orders!I$1,Products!$A$1:$F$1,0),0)</f>
        <v>2327.4213408101141</v>
      </c>
      <c r="J5615" s="2">
        <f>VLOOKUP($E5615,
Products!$A$1:$F$201,MATCH(Orders!J$1,Products!$A$1:$F$1,0),0)</f>
        <v>1682.0944582406071</v>
      </c>
    </row>
    <row r="5616" spans="1:10">
      <c r="A5616">
        <v>5615</v>
      </c>
      <c r="B5616" s="4">
        <v>45341</v>
      </c>
      <c r="C5616" s="10">
        <f>DATE(YEAR(orders[[#This Row],[order_date]]), MONTH(orders[[#This Row],[order_date]]), 1)</f>
        <v>45323</v>
      </c>
      <c r="D5616" t="s">
        <v>1504</v>
      </c>
      <c r="E5616" t="s">
        <v>524</v>
      </c>
      <c r="F5616" t="str">
        <f>VLOOKUP(orders[[#This Row],[product_id]],Products!A:C,3,0)</f>
        <v>Electronics</v>
      </c>
      <c r="G5616">
        <v>1</v>
      </c>
      <c r="H5616" s="6">
        <v>0.23172417755728034</v>
      </c>
      <c r="I5616" s="2">
        <f>VLOOKUP($E5616,
Products!$A$1:$F$201,MATCH(Orders!I$1,Products!$A$1:$F$1,0),0)</f>
        <v>13162.372749153699</v>
      </c>
      <c r="J5616" s="2">
        <f>VLOOKUP($E5616,
Products!$A$1:$F$201,MATCH(Orders!J$1,Products!$A$1:$F$1,0),0)</f>
        <v>8772.7564251238819</v>
      </c>
    </row>
    <row r="5617" spans="1:10">
      <c r="A5617">
        <v>5616</v>
      </c>
      <c r="B5617" s="4">
        <v>45147</v>
      </c>
      <c r="C5617" s="10">
        <f>DATE(YEAR(orders[[#This Row],[order_date]]), MONTH(orders[[#This Row],[order_date]]), 1)</f>
        <v>45139</v>
      </c>
      <c r="D5617" t="s">
        <v>1080</v>
      </c>
      <c r="E5617" t="s">
        <v>629</v>
      </c>
      <c r="F5617" t="str">
        <f>VLOOKUP(orders[[#This Row],[product_id]],Products!A:C,3,0)</f>
        <v>Electronics</v>
      </c>
      <c r="G5617">
        <v>1</v>
      </c>
      <c r="H5617" s="6">
        <v>0.10713850664228772</v>
      </c>
      <c r="I5617" s="2">
        <f>VLOOKUP($E5617,
Products!$A$1:$F$201,MATCH(Orders!I$1,Products!$A$1:$F$1,0),0)</f>
        <v>12411.13061655427</v>
      </c>
      <c r="J5617" s="2">
        <f>VLOOKUP($E5617,
Products!$A$1:$F$201,MATCH(Orders!J$1,Products!$A$1:$F$1,0),0)</f>
        <v>9821.2729118635452</v>
      </c>
    </row>
    <row r="5618" spans="1:10">
      <c r="A5618">
        <v>5617</v>
      </c>
      <c r="B5618" s="4">
        <v>45684</v>
      </c>
      <c r="C5618" s="10">
        <f>DATE(YEAR(orders[[#This Row],[order_date]]), MONTH(orders[[#This Row],[order_date]]), 1)</f>
        <v>45658</v>
      </c>
      <c r="D5618" t="s">
        <v>3217</v>
      </c>
      <c r="E5618" t="s">
        <v>692</v>
      </c>
      <c r="F5618" t="str">
        <f>VLOOKUP(orders[[#This Row],[product_id]],Products!A:C,3,0)</f>
        <v>Electronics</v>
      </c>
      <c r="G5618">
        <v>2</v>
      </c>
      <c r="H5618" s="6">
        <v>0.13270607481595831</v>
      </c>
      <c r="I5618" s="2">
        <f>VLOOKUP($E5618,
Products!$A$1:$F$201,MATCH(Orders!I$1,Products!$A$1:$F$1,0),0)</f>
        <v>18150.337151787651</v>
      </c>
      <c r="J5618" s="2">
        <f>VLOOKUP($E5618,
Products!$A$1:$F$201,MATCH(Orders!J$1,Products!$A$1:$F$1,0),0)</f>
        <v>11965.45000430708</v>
      </c>
    </row>
    <row r="5619" spans="1:10">
      <c r="A5619">
        <v>5618</v>
      </c>
      <c r="B5619" s="4">
        <v>45689</v>
      </c>
      <c r="C5619" s="10">
        <f>DATE(YEAR(orders[[#This Row],[order_date]]), MONTH(orders[[#This Row],[order_date]]), 1)</f>
        <v>45689</v>
      </c>
      <c r="D5619" t="s">
        <v>780</v>
      </c>
      <c r="E5619" t="s">
        <v>605</v>
      </c>
      <c r="F5619" t="str">
        <f>VLOOKUP(orders[[#This Row],[product_id]],Products!A:C,3,0)</f>
        <v>Electronics</v>
      </c>
      <c r="G5619">
        <v>2</v>
      </c>
      <c r="H5619" s="6">
        <v>0.14766553822503681</v>
      </c>
      <c r="I5619" s="2">
        <f>VLOOKUP($E5619,
Products!$A$1:$F$201,MATCH(Orders!I$1,Products!$A$1:$F$1,0),0)</f>
        <v>2690.742909794456</v>
      </c>
      <c r="J5619" s="2">
        <f>VLOOKUP($E5619,
Products!$A$1:$F$201,MATCH(Orders!J$1,Products!$A$1:$F$1,0),0)</f>
        <v>2067.549626292313</v>
      </c>
    </row>
    <row r="5620" spans="1:10">
      <c r="A5620">
        <v>5619</v>
      </c>
      <c r="B5620" s="4">
        <v>45489</v>
      </c>
      <c r="C5620" s="10">
        <f>DATE(YEAR(orders[[#This Row],[order_date]]), MONTH(orders[[#This Row],[order_date]]), 1)</f>
        <v>45474</v>
      </c>
      <c r="D5620" t="s">
        <v>947</v>
      </c>
      <c r="E5620" t="s">
        <v>573</v>
      </c>
      <c r="F5620" t="str">
        <f>VLOOKUP(orders[[#This Row],[product_id]],Products!A:C,3,0)</f>
        <v>Electronics</v>
      </c>
      <c r="G5620">
        <v>1</v>
      </c>
      <c r="H5620" s="6">
        <v>0.14308603707259138</v>
      </c>
      <c r="I5620" s="2">
        <f>VLOOKUP($E5620,
Products!$A$1:$F$201,MATCH(Orders!I$1,Products!$A$1:$F$1,0),0)</f>
        <v>30443.851050190449</v>
      </c>
      <c r="J5620" s="2">
        <f>VLOOKUP($E5620,
Products!$A$1:$F$201,MATCH(Orders!J$1,Products!$A$1:$F$1,0),0)</f>
        <v>21165.126268210519</v>
      </c>
    </row>
    <row r="5621" spans="1:10">
      <c r="A5621">
        <v>5620</v>
      </c>
      <c r="B5621" s="4">
        <v>45295</v>
      </c>
      <c r="C5621" s="10">
        <f>DATE(YEAR(orders[[#This Row],[order_date]]), MONTH(orders[[#This Row],[order_date]]), 1)</f>
        <v>45292</v>
      </c>
      <c r="D5621" t="s">
        <v>1746</v>
      </c>
      <c r="E5621" t="s">
        <v>643</v>
      </c>
      <c r="F5621" t="str">
        <f>VLOOKUP(orders[[#This Row],[product_id]],Products!A:C,3,0)</f>
        <v>Appliances</v>
      </c>
      <c r="G5621">
        <v>1</v>
      </c>
      <c r="H5621" s="6">
        <v>6.4570998998684292E-2</v>
      </c>
      <c r="I5621" s="2">
        <f>VLOOKUP($E5621,
Products!$A$1:$F$201,MATCH(Orders!I$1,Products!$A$1:$F$1,0),0)</f>
        <v>26269.068564891841</v>
      </c>
      <c r="J5621" s="2">
        <f>VLOOKUP($E5621,
Products!$A$1:$F$201,MATCH(Orders!J$1,Products!$A$1:$F$1,0),0)</f>
        <v>18867.564539756699</v>
      </c>
    </row>
    <row r="5622" spans="1:10">
      <c r="A5622">
        <v>5621</v>
      </c>
      <c r="B5622" s="4">
        <v>45822</v>
      </c>
      <c r="C5622" s="10">
        <f>DATE(YEAR(orders[[#This Row],[order_date]]), MONTH(orders[[#This Row],[order_date]]), 1)</f>
        <v>45809</v>
      </c>
      <c r="D5622" t="s">
        <v>2418</v>
      </c>
      <c r="E5622" t="s">
        <v>522</v>
      </c>
      <c r="F5622" t="str">
        <f>VLOOKUP(orders[[#This Row],[product_id]],Products!A:C,3,0)</f>
        <v>Appliances</v>
      </c>
      <c r="G5622">
        <v>2</v>
      </c>
      <c r="H5622" s="6">
        <v>5.9357645531237554E-2</v>
      </c>
      <c r="I5622" s="2">
        <f>VLOOKUP($E5622,
Products!$A$1:$F$201,MATCH(Orders!I$1,Products!$A$1:$F$1,0),0)</f>
        <v>24966.707940261898</v>
      </c>
      <c r="J5622" s="2">
        <f>VLOOKUP($E5622,
Products!$A$1:$F$201,MATCH(Orders!J$1,Products!$A$1:$F$1,0),0)</f>
        <v>19868.70644165645</v>
      </c>
    </row>
    <row r="5623" spans="1:10">
      <c r="A5623">
        <v>5622</v>
      </c>
      <c r="B5623" s="4">
        <v>45130</v>
      </c>
      <c r="C5623" s="10">
        <f>DATE(YEAR(orders[[#This Row],[order_date]]), MONTH(orders[[#This Row],[order_date]]), 1)</f>
        <v>45108</v>
      </c>
      <c r="D5623" t="s">
        <v>4036</v>
      </c>
      <c r="E5623" t="s">
        <v>585</v>
      </c>
      <c r="F5623" t="str">
        <f>VLOOKUP(orders[[#This Row],[product_id]],Products!A:C,3,0)</f>
        <v>Appliances</v>
      </c>
      <c r="G5623">
        <v>2</v>
      </c>
      <c r="H5623" s="6">
        <v>6.6731019138225114E-2</v>
      </c>
      <c r="I5623" s="2">
        <f>VLOOKUP($E5623,
Products!$A$1:$F$201,MATCH(Orders!I$1,Products!$A$1:$F$1,0),0)</f>
        <v>24049.2355837664</v>
      </c>
      <c r="J5623" s="2">
        <f>VLOOKUP($E5623,
Products!$A$1:$F$201,MATCH(Orders!J$1,Products!$A$1:$F$1,0),0)</f>
        <v>19053.338129326308</v>
      </c>
    </row>
    <row r="5624" spans="1:10">
      <c r="A5624">
        <v>5623</v>
      </c>
      <c r="B5624" s="4">
        <v>45975</v>
      </c>
      <c r="C5624" s="10">
        <f>DATE(YEAR(orders[[#This Row],[order_date]]), MONTH(orders[[#This Row],[order_date]]), 1)</f>
        <v>45962</v>
      </c>
      <c r="D5624" t="s">
        <v>828</v>
      </c>
      <c r="E5624" t="s">
        <v>590</v>
      </c>
      <c r="F5624" t="str">
        <f>VLOOKUP(orders[[#This Row],[product_id]],Products!A:C,3,0)</f>
        <v>Appliances</v>
      </c>
      <c r="G5624">
        <v>2</v>
      </c>
      <c r="H5624" s="6">
        <v>0.12556453757279626</v>
      </c>
      <c r="I5624" s="2">
        <f>VLOOKUP($E5624,
Products!$A$1:$F$201,MATCH(Orders!I$1,Products!$A$1:$F$1,0),0)</f>
        <v>2035.9251500591261</v>
      </c>
      <c r="J5624" s="2">
        <f>VLOOKUP($E5624,
Products!$A$1:$F$201,MATCH(Orders!J$1,Products!$A$1:$F$1,0),0)</f>
        <v>1473.8412378673991</v>
      </c>
    </row>
    <row r="5625" spans="1:10">
      <c r="A5625">
        <v>5624</v>
      </c>
      <c r="B5625" s="4">
        <v>45883</v>
      </c>
      <c r="C5625" s="10">
        <f>DATE(YEAR(orders[[#This Row],[order_date]]), MONTH(orders[[#This Row],[order_date]]), 1)</f>
        <v>45870</v>
      </c>
      <c r="D5625" t="s">
        <v>2708</v>
      </c>
      <c r="E5625" t="s">
        <v>597</v>
      </c>
      <c r="F5625" t="str">
        <f>VLOOKUP(orders[[#This Row],[product_id]],Products!A:C,3,0)</f>
        <v>Appliances</v>
      </c>
      <c r="G5625">
        <v>1</v>
      </c>
      <c r="H5625" s="6">
        <v>6.8996357870985098E-2</v>
      </c>
      <c r="I5625" s="2">
        <f>VLOOKUP($E5625,
Products!$A$1:$F$201,MATCH(Orders!I$1,Products!$A$1:$F$1,0),0)</f>
        <v>22545.827750919081</v>
      </c>
      <c r="J5625" s="2">
        <f>VLOOKUP($E5625,
Products!$A$1:$F$201,MATCH(Orders!J$1,Products!$A$1:$F$1,0),0)</f>
        <v>15091.172935360129</v>
      </c>
    </row>
    <row r="5626" spans="1:10">
      <c r="A5626">
        <v>5625</v>
      </c>
      <c r="B5626" s="4">
        <v>44995</v>
      </c>
      <c r="C5626" s="10">
        <f>DATE(YEAR(orders[[#This Row],[order_date]]), MONTH(orders[[#This Row],[order_date]]), 1)</f>
        <v>44986</v>
      </c>
      <c r="D5626" t="s">
        <v>4088</v>
      </c>
      <c r="E5626" t="s">
        <v>705</v>
      </c>
      <c r="F5626" t="str">
        <f>VLOOKUP(orders[[#This Row],[product_id]],Products!A:C,3,0)</f>
        <v>Electronics</v>
      </c>
      <c r="G5626">
        <v>2</v>
      </c>
      <c r="H5626" s="6">
        <v>0.16606930919926299</v>
      </c>
      <c r="I5626" s="2">
        <f>VLOOKUP($E5626,
Products!$A$1:$F$201,MATCH(Orders!I$1,Products!$A$1:$F$1,0),0)</f>
        <v>11719.594724541899</v>
      </c>
      <c r="J5626" s="2">
        <f>VLOOKUP($E5626,
Products!$A$1:$F$201,MATCH(Orders!J$1,Products!$A$1:$F$1,0),0)</f>
        <v>7926.6332911718628</v>
      </c>
    </row>
    <row r="5627" spans="1:10">
      <c r="A5627">
        <v>5626</v>
      </c>
      <c r="B5627" s="4">
        <v>45442</v>
      </c>
      <c r="C5627" s="10">
        <f>DATE(YEAR(orders[[#This Row],[order_date]]), MONTH(orders[[#This Row],[order_date]]), 1)</f>
        <v>45413</v>
      </c>
      <c r="D5627" t="s">
        <v>2864</v>
      </c>
      <c r="E5627" t="s">
        <v>534</v>
      </c>
      <c r="F5627" t="str">
        <f>VLOOKUP(orders[[#This Row],[product_id]],Products!A:C,3,0)</f>
        <v>Appliances</v>
      </c>
      <c r="G5627">
        <v>3</v>
      </c>
      <c r="H5627" s="6">
        <v>8.685483488806725E-2</v>
      </c>
      <c r="I5627" s="2">
        <f>VLOOKUP($E5627,
Products!$A$1:$F$201,MATCH(Orders!I$1,Products!$A$1:$F$1,0),0)</f>
        <v>24743.162958088669</v>
      </c>
      <c r="J5627" s="2">
        <f>VLOOKUP($E5627,
Products!$A$1:$F$201,MATCH(Orders!J$1,Products!$A$1:$F$1,0),0)</f>
        <v>19307.588986555591</v>
      </c>
    </row>
    <row r="5628" spans="1:10">
      <c r="A5628">
        <v>5627</v>
      </c>
      <c r="B5628" s="4">
        <v>45166</v>
      </c>
      <c r="C5628" s="10">
        <f>DATE(YEAR(orders[[#This Row],[order_date]]), MONTH(orders[[#This Row],[order_date]]), 1)</f>
        <v>45139</v>
      </c>
      <c r="D5628" t="s">
        <v>4033</v>
      </c>
      <c r="E5628" t="s">
        <v>639</v>
      </c>
      <c r="F5628" t="str">
        <f>VLOOKUP(orders[[#This Row],[product_id]],Products!A:C,3,0)</f>
        <v>Appliances</v>
      </c>
      <c r="G5628">
        <v>2</v>
      </c>
      <c r="H5628" s="6">
        <v>6.6904191307314814E-2</v>
      </c>
      <c r="I5628" s="2">
        <f>VLOOKUP($E5628,
Products!$A$1:$F$201,MATCH(Orders!I$1,Products!$A$1:$F$1,0),0)</f>
        <v>2320.8560923599921</v>
      </c>
      <c r="J5628" s="2">
        <f>VLOOKUP($E5628,
Products!$A$1:$F$201,MATCH(Orders!J$1,Products!$A$1:$F$1,0),0)</f>
        <v>1750.110004830213</v>
      </c>
    </row>
    <row r="5629" spans="1:10">
      <c r="A5629">
        <v>5628</v>
      </c>
      <c r="B5629" s="4">
        <v>45287</v>
      </c>
      <c r="C5629" s="10">
        <f>DATE(YEAR(orders[[#This Row],[order_date]]), MONTH(orders[[#This Row],[order_date]]), 1)</f>
        <v>45261</v>
      </c>
      <c r="D5629" t="s">
        <v>2987</v>
      </c>
      <c r="E5629" t="s">
        <v>699</v>
      </c>
      <c r="F5629" t="str">
        <f>VLOOKUP(orders[[#This Row],[product_id]],Products!A:C,3,0)</f>
        <v>Appliances</v>
      </c>
      <c r="G5629">
        <v>2</v>
      </c>
      <c r="H5629" s="6">
        <v>0.13252432039697898</v>
      </c>
      <c r="I5629" s="2">
        <f>VLOOKUP($E5629,
Products!$A$1:$F$201,MATCH(Orders!I$1,Products!$A$1:$F$1,0),0)</f>
        <v>25091.998133165329</v>
      </c>
      <c r="J5629" s="2">
        <f>VLOOKUP($E5629,
Products!$A$1:$F$201,MATCH(Orders!J$1,Products!$A$1:$F$1,0),0)</f>
        <v>18464.226825266349</v>
      </c>
    </row>
    <row r="5630" spans="1:10">
      <c r="A5630">
        <v>5629</v>
      </c>
      <c r="B5630" s="4">
        <v>45981</v>
      </c>
      <c r="C5630" s="10">
        <f>DATE(YEAR(orders[[#This Row],[order_date]]), MONTH(orders[[#This Row],[order_date]]), 1)</f>
        <v>45962</v>
      </c>
      <c r="D5630" t="s">
        <v>3721</v>
      </c>
      <c r="E5630" t="s">
        <v>624</v>
      </c>
      <c r="F5630" t="str">
        <f>VLOOKUP(orders[[#This Row],[product_id]],Products!A:C,3,0)</f>
        <v>Appliances</v>
      </c>
      <c r="G5630">
        <v>1</v>
      </c>
      <c r="H5630" s="6">
        <v>9.5662864804115635E-2</v>
      </c>
      <c r="I5630" s="2">
        <f>VLOOKUP($E5630,
Products!$A$1:$F$201,MATCH(Orders!I$1,Products!$A$1:$F$1,0),0)</f>
        <v>2102.383201797521</v>
      </c>
      <c r="J5630" s="2">
        <f>VLOOKUP($E5630,
Products!$A$1:$F$201,MATCH(Orders!J$1,Products!$A$1:$F$1,0),0)</f>
        <v>1599.330443274388</v>
      </c>
    </row>
    <row r="5631" spans="1:10">
      <c r="A5631">
        <v>5630</v>
      </c>
      <c r="B5631" s="4">
        <v>45633</v>
      </c>
      <c r="C5631" s="10">
        <f>DATE(YEAR(orders[[#This Row],[order_date]]), MONTH(orders[[#This Row],[order_date]]), 1)</f>
        <v>45627</v>
      </c>
      <c r="D5631" t="s">
        <v>1202</v>
      </c>
      <c r="E5631" t="s">
        <v>627</v>
      </c>
      <c r="F5631" t="str">
        <f>VLOOKUP(orders[[#This Row],[product_id]],Products!A:C,3,0)</f>
        <v>Electronics</v>
      </c>
      <c r="G5631">
        <v>1</v>
      </c>
      <c r="H5631" s="6">
        <v>0.19787740748809571</v>
      </c>
      <c r="I5631" s="2">
        <f>VLOOKUP($E5631,
Products!$A$1:$F$201,MATCH(Orders!I$1,Products!$A$1:$F$1,0),0)</f>
        <v>21043.736386381101</v>
      </c>
      <c r="J5631" s="2">
        <f>VLOOKUP($E5631,
Products!$A$1:$F$201,MATCH(Orders!J$1,Products!$A$1:$F$1,0),0)</f>
        <v>14357.858783760659</v>
      </c>
    </row>
    <row r="5632" spans="1:10">
      <c r="A5632">
        <v>5631</v>
      </c>
      <c r="B5632" s="4">
        <v>45616</v>
      </c>
      <c r="C5632" s="10">
        <f>DATE(YEAR(orders[[#This Row],[order_date]]), MONTH(orders[[#This Row],[order_date]]), 1)</f>
        <v>45597</v>
      </c>
      <c r="D5632" t="s">
        <v>4645</v>
      </c>
      <c r="E5632" t="s">
        <v>616</v>
      </c>
      <c r="F5632" t="str">
        <f>VLOOKUP(orders[[#This Row],[product_id]],Products!A:C,3,0)</f>
        <v>Electronics</v>
      </c>
      <c r="G5632">
        <v>3</v>
      </c>
      <c r="H5632" s="6">
        <v>0.18499431782039039</v>
      </c>
      <c r="I5632" s="2">
        <f>VLOOKUP($E5632,
Products!$A$1:$F$201,MATCH(Orders!I$1,Products!$A$1:$F$1,0),0)</f>
        <v>12172.554053901489</v>
      </c>
      <c r="J5632" s="2">
        <f>VLOOKUP($E5632,
Products!$A$1:$F$201,MATCH(Orders!J$1,Products!$A$1:$F$1,0),0)</f>
        <v>9644.7702288148557</v>
      </c>
    </row>
    <row r="5633" spans="1:10">
      <c r="A5633">
        <v>5632</v>
      </c>
      <c r="B5633" s="4">
        <v>45583</v>
      </c>
      <c r="C5633" s="10">
        <f>DATE(YEAR(orders[[#This Row],[order_date]]), MONTH(orders[[#This Row],[order_date]]), 1)</f>
        <v>45566</v>
      </c>
      <c r="D5633" t="s">
        <v>3817</v>
      </c>
      <c r="E5633" t="s">
        <v>696</v>
      </c>
      <c r="F5633" t="str">
        <f>VLOOKUP(orders[[#This Row],[product_id]],Products!A:C,3,0)</f>
        <v>Electronics</v>
      </c>
      <c r="G5633">
        <v>2</v>
      </c>
      <c r="H5633" s="6">
        <v>0.1817815699237923</v>
      </c>
      <c r="I5633" s="2">
        <f>VLOOKUP($E5633,
Products!$A$1:$F$201,MATCH(Orders!I$1,Products!$A$1:$F$1,0),0)</f>
        <v>2723.6534496184809</v>
      </c>
      <c r="J5633" s="2">
        <f>VLOOKUP($E5633,
Products!$A$1:$F$201,MATCH(Orders!J$1,Products!$A$1:$F$1,0),0)</f>
        <v>1872.4715951823</v>
      </c>
    </row>
    <row r="5634" spans="1:10">
      <c r="A5634">
        <v>5633</v>
      </c>
      <c r="B5634" s="4">
        <v>45270</v>
      </c>
      <c r="C5634" s="10">
        <f>DATE(YEAR(orders[[#This Row],[order_date]]), MONTH(orders[[#This Row],[order_date]]), 1)</f>
        <v>45261</v>
      </c>
      <c r="D5634" t="s">
        <v>1851</v>
      </c>
      <c r="E5634" t="s">
        <v>664</v>
      </c>
      <c r="F5634" t="str">
        <f>VLOOKUP(orders[[#This Row],[product_id]],Products!A:C,3,0)</f>
        <v>Appliances</v>
      </c>
      <c r="G5634">
        <v>1</v>
      </c>
      <c r="H5634" s="6">
        <v>0.11634412357388234</v>
      </c>
      <c r="I5634" s="2">
        <f>VLOOKUP($E5634,
Products!$A$1:$F$201,MATCH(Orders!I$1,Products!$A$1:$F$1,0),0)</f>
        <v>2181.6314584966208</v>
      </c>
      <c r="J5634" s="2">
        <f>VLOOKUP($E5634,
Products!$A$1:$F$201,MATCH(Orders!J$1,Products!$A$1:$F$1,0),0)</f>
        <v>1607.5776178781809</v>
      </c>
    </row>
    <row r="5635" spans="1:10">
      <c r="A5635">
        <v>5634</v>
      </c>
      <c r="B5635" s="4">
        <v>45462</v>
      </c>
      <c r="C5635" s="10">
        <f>DATE(YEAR(orders[[#This Row],[order_date]]), MONTH(orders[[#This Row],[order_date]]), 1)</f>
        <v>45444</v>
      </c>
      <c r="D5635" t="s">
        <v>2179</v>
      </c>
      <c r="E5635" t="s">
        <v>658</v>
      </c>
      <c r="F5635" t="str">
        <f>VLOOKUP(orders[[#This Row],[product_id]],Products!A:C,3,0)</f>
        <v>Electronics</v>
      </c>
      <c r="G5635">
        <v>3</v>
      </c>
      <c r="H5635" s="6">
        <v>0.21939619637466232</v>
      </c>
      <c r="I5635" s="2">
        <f>VLOOKUP($E5635,
Products!$A$1:$F$201,MATCH(Orders!I$1,Products!$A$1:$F$1,0),0)</f>
        <v>2455.4664524813788</v>
      </c>
      <c r="J5635" s="2">
        <f>VLOOKUP($E5635,
Products!$A$1:$F$201,MATCH(Orders!J$1,Products!$A$1:$F$1,0),0)</f>
        <v>1763.2139459131699</v>
      </c>
    </row>
    <row r="5636" spans="1:10">
      <c r="A5636">
        <v>5635</v>
      </c>
      <c r="B5636" s="4">
        <v>45281</v>
      </c>
      <c r="C5636" s="10">
        <f>DATE(YEAR(orders[[#This Row],[order_date]]), MONTH(orders[[#This Row],[order_date]]), 1)</f>
        <v>45261</v>
      </c>
      <c r="D5636" t="s">
        <v>1432</v>
      </c>
      <c r="E5636" t="s">
        <v>592</v>
      </c>
      <c r="F5636" t="str">
        <f>VLOOKUP(orders[[#This Row],[product_id]],Products!A:C,3,0)</f>
        <v>Electronics</v>
      </c>
      <c r="G5636">
        <v>2</v>
      </c>
      <c r="H5636" s="6">
        <v>0.24520864081995258</v>
      </c>
      <c r="I5636" s="2">
        <f>VLOOKUP($E5636,
Products!$A$1:$F$201,MATCH(Orders!I$1,Products!$A$1:$F$1,0),0)</f>
        <v>12221.95918536383</v>
      </c>
      <c r="J5636" s="2">
        <f>VLOOKUP($E5636,
Products!$A$1:$F$201,MATCH(Orders!J$1,Products!$A$1:$F$1,0),0)</f>
        <v>9737.7215556427309</v>
      </c>
    </row>
    <row r="5637" spans="1:10">
      <c r="A5637">
        <v>5636</v>
      </c>
      <c r="B5637" s="4">
        <v>45854</v>
      </c>
      <c r="C5637" s="10">
        <f>DATE(YEAR(orders[[#This Row],[order_date]]), MONTH(orders[[#This Row],[order_date]]), 1)</f>
        <v>45839</v>
      </c>
      <c r="D5637" t="s">
        <v>2537</v>
      </c>
      <c r="E5637" t="s">
        <v>654</v>
      </c>
      <c r="F5637" t="str">
        <f>VLOOKUP(orders[[#This Row],[product_id]],Products!A:C,3,0)</f>
        <v>Electronics</v>
      </c>
      <c r="G5637">
        <v>1</v>
      </c>
      <c r="H5637" s="6">
        <v>0.22433764882534879</v>
      </c>
      <c r="I5637" s="2">
        <f>VLOOKUP($E5637,
Products!$A$1:$F$201,MATCH(Orders!I$1,Products!$A$1:$F$1,0),0)</f>
        <v>2480.90324078101</v>
      </c>
      <c r="J5637" s="2">
        <f>VLOOKUP($E5637,
Products!$A$1:$F$201,MATCH(Orders!J$1,Products!$A$1:$F$1,0),0)</f>
        <v>1964.543440578911</v>
      </c>
    </row>
    <row r="5638" spans="1:10">
      <c r="A5638">
        <v>5637</v>
      </c>
      <c r="B5638" s="4">
        <v>45909</v>
      </c>
      <c r="C5638" s="10">
        <f>DATE(YEAR(orders[[#This Row],[order_date]]), MONTH(orders[[#This Row],[order_date]]), 1)</f>
        <v>45901</v>
      </c>
      <c r="D5638" t="s">
        <v>2527</v>
      </c>
      <c r="E5638" t="s">
        <v>521</v>
      </c>
      <c r="F5638" t="str">
        <f>VLOOKUP(orders[[#This Row],[product_id]],Products!A:C,3,0)</f>
        <v>Electronics</v>
      </c>
      <c r="G5638">
        <v>2</v>
      </c>
      <c r="H5638" s="6">
        <v>0.23055928069490678</v>
      </c>
      <c r="I5638" s="2">
        <f>VLOOKUP($E5638,
Products!$A$1:$F$201,MATCH(Orders!I$1,Products!$A$1:$F$1,0),0)</f>
        <v>18373.691083837519</v>
      </c>
      <c r="J5638" s="2">
        <f>VLOOKUP($E5638,
Products!$A$1:$F$201,MATCH(Orders!J$1,Products!$A$1:$F$1,0),0)</f>
        <v>14409.80197321412</v>
      </c>
    </row>
    <row r="5639" spans="1:10">
      <c r="A5639">
        <v>5638</v>
      </c>
      <c r="B5639" s="4">
        <v>45031</v>
      </c>
      <c r="C5639" s="10">
        <f>DATE(YEAR(orders[[#This Row],[order_date]]), MONTH(orders[[#This Row],[order_date]]), 1)</f>
        <v>45017</v>
      </c>
      <c r="D5639" t="s">
        <v>2522</v>
      </c>
      <c r="E5639" t="s">
        <v>637</v>
      </c>
      <c r="F5639" t="str">
        <f>VLOOKUP(orders[[#This Row],[product_id]],Products!A:C,3,0)</f>
        <v>Electronics</v>
      </c>
      <c r="G5639">
        <v>2</v>
      </c>
      <c r="H5639" s="6">
        <v>0.1725851217866248</v>
      </c>
      <c r="I5639" s="2">
        <f>VLOOKUP($E5639,
Products!$A$1:$F$201,MATCH(Orders!I$1,Products!$A$1:$F$1,0),0)</f>
        <v>2722.8882486231741</v>
      </c>
      <c r="J5639" s="2">
        <f>VLOOKUP($E5639,
Products!$A$1:$F$201,MATCH(Orders!J$1,Products!$A$1:$F$1,0),0)</f>
        <v>2155.455197032014</v>
      </c>
    </row>
    <row r="5640" spans="1:10">
      <c r="A5640">
        <v>5639</v>
      </c>
      <c r="B5640" s="4">
        <v>45888</v>
      </c>
      <c r="C5640" s="10">
        <f>DATE(YEAR(orders[[#This Row],[order_date]]), MONTH(orders[[#This Row],[order_date]]), 1)</f>
        <v>45870</v>
      </c>
      <c r="D5640" t="s">
        <v>4296</v>
      </c>
      <c r="E5640" t="s">
        <v>612</v>
      </c>
      <c r="F5640" t="str">
        <f>VLOOKUP(orders[[#This Row],[product_id]],Products!A:C,3,0)</f>
        <v>Electronics</v>
      </c>
      <c r="G5640">
        <v>2</v>
      </c>
      <c r="H5640" s="6">
        <v>0.20359152404288855</v>
      </c>
      <c r="I5640" s="2">
        <f>VLOOKUP($E5640,
Products!$A$1:$F$201,MATCH(Orders!I$1,Products!$A$1:$F$1,0),0)</f>
        <v>2704.041843529928</v>
      </c>
      <c r="J5640" s="2">
        <f>VLOOKUP($E5640,
Products!$A$1:$F$201,MATCH(Orders!J$1,Products!$A$1:$F$1,0),0)</f>
        <v>2158.9135708713038</v>
      </c>
    </row>
    <row r="5641" spans="1:10">
      <c r="A5641">
        <v>5640</v>
      </c>
      <c r="B5641" s="4">
        <v>45453</v>
      </c>
      <c r="C5641" s="10">
        <f>DATE(YEAR(orders[[#This Row],[order_date]]), MONTH(orders[[#This Row],[order_date]]), 1)</f>
        <v>45444</v>
      </c>
      <c r="D5641" t="s">
        <v>797</v>
      </c>
      <c r="E5641" t="s">
        <v>679</v>
      </c>
      <c r="F5641" t="str">
        <f>VLOOKUP(orders[[#This Row],[product_id]],Products!A:C,3,0)</f>
        <v>Appliances</v>
      </c>
      <c r="G5641">
        <v>3</v>
      </c>
      <c r="H5641" s="6">
        <v>0.13022046560418768</v>
      </c>
      <c r="I5641" s="2">
        <f>VLOOKUP($E5641,
Products!$A$1:$F$201,MATCH(Orders!I$1,Products!$A$1:$F$1,0),0)</f>
        <v>6336.1008284819591</v>
      </c>
      <c r="J5641" s="2">
        <f>VLOOKUP($E5641,
Products!$A$1:$F$201,MATCH(Orders!J$1,Products!$A$1:$F$1,0),0)</f>
        <v>5056.6203893460352</v>
      </c>
    </row>
    <row r="5642" spans="1:10">
      <c r="A5642">
        <v>5641</v>
      </c>
      <c r="B5642" s="4">
        <v>45430</v>
      </c>
      <c r="C5642" s="10">
        <f>DATE(YEAR(orders[[#This Row],[order_date]]), MONTH(orders[[#This Row],[order_date]]), 1)</f>
        <v>45413</v>
      </c>
      <c r="D5642" t="s">
        <v>4138</v>
      </c>
      <c r="E5642" t="s">
        <v>513</v>
      </c>
      <c r="F5642" t="str">
        <f>VLOOKUP(orders[[#This Row],[product_id]],Products!A:C,3,0)</f>
        <v>Electronics</v>
      </c>
      <c r="G5642">
        <v>3</v>
      </c>
      <c r="H5642" s="6">
        <v>0.15404333764754621</v>
      </c>
      <c r="I5642" s="2">
        <f>VLOOKUP($E5642,
Products!$A$1:$F$201,MATCH(Orders!I$1,Products!$A$1:$F$1,0),0)</f>
        <v>2370.6748519187499</v>
      </c>
      <c r="J5642" s="2">
        <f>VLOOKUP($E5642,
Products!$A$1:$F$201,MATCH(Orders!J$1,Products!$A$1:$F$1,0),0)</f>
        <v>1742.1190905744229</v>
      </c>
    </row>
    <row r="5643" spans="1:10">
      <c r="A5643">
        <v>5642</v>
      </c>
      <c r="B5643" s="4">
        <v>45857</v>
      </c>
      <c r="C5643" s="10">
        <f>DATE(YEAR(orders[[#This Row],[order_date]]), MONTH(orders[[#This Row],[order_date]]), 1)</f>
        <v>45839</v>
      </c>
      <c r="D5643" t="s">
        <v>2675</v>
      </c>
      <c r="E5643" t="s">
        <v>639</v>
      </c>
      <c r="F5643" t="str">
        <f>VLOOKUP(orders[[#This Row],[product_id]],Products!A:C,3,0)</f>
        <v>Appliances</v>
      </c>
      <c r="G5643">
        <v>2</v>
      </c>
      <c r="H5643" s="6">
        <v>0.14721938216021116</v>
      </c>
      <c r="I5643" s="2">
        <f>VLOOKUP($E5643,
Products!$A$1:$F$201,MATCH(Orders!I$1,Products!$A$1:$F$1,0),0)</f>
        <v>2320.8560923599921</v>
      </c>
      <c r="J5643" s="2">
        <f>VLOOKUP($E5643,
Products!$A$1:$F$201,MATCH(Orders!J$1,Products!$A$1:$F$1,0),0)</f>
        <v>1750.110004830213</v>
      </c>
    </row>
    <row r="5644" spans="1:10">
      <c r="A5644">
        <v>5643</v>
      </c>
      <c r="B5644" s="4">
        <v>45635</v>
      </c>
      <c r="C5644" s="10">
        <f>DATE(YEAR(orders[[#This Row],[order_date]]), MONTH(orders[[#This Row],[order_date]]), 1)</f>
        <v>45627</v>
      </c>
      <c r="D5644" t="s">
        <v>3900</v>
      </c>
      <c r="E5644" t="s">
        <v>630</v>
      </c>
      <c r="F5644" t="str">
        <f>VLOOKUP(orders[[#This Row],[product_id]],Products!A:C,3,0)</f>
        <v>Electronics</v>
      </c>
      <c r="G5644">
        <v>2</v>
      </c>
      <c r="H5644" s="6">
        <v>0.23578179293658302</v>
      </c>
      <c r="I5644" s="2">
        <f>VLOOKUP($E5644,
Products!$A$1:$F$201,MATCH(Orders!I$1,Products!$A$1:$F$1,0),0)</f>
        <v>20513.60683859466</v>
      </c>
      <c r="J5644" s="2">
        <f>VLOOKUP($E5644,
Products!$A$1:$F$201,MATCH(Orders!J$1,Products!$A$1:$F$1,0),0)</f>
        <v>14929.268600567289</v>
      </c>
    </row>
    <row r="5645" spans="1:10">
      <c r="A5645">
        <v>5644</v>
      </c>
      <c r="B5645" s="4">
        <v>45161</v>
      </c>
      <c r="C5645" s="10">
        <f>DATE(YEAR(orders[[#This Row],[order_date]]), MONTH(orders[[#This Row],[order_date]]), 1)</f>
        <v>45139</v>
      </c>
      <c r="D5645" t="s">
        <v>3090</v>
      </c>
      <c r="E5645" t="s">
        <v>633</v>
      </c>
      <c r="F5645" t="str">
        <f>VLOOKUP(orders[[#This Row],[product_id]],Products!A:C,3,0)</f>
        <v>Appliances</v>
      </c>
      <c r="G5645">
        <v>2</v>
      </c>
      <c r="H5645" s="6">
        <v>0.12740870840885168</v>
      </c>
      <c r="I5645" s="2">
        <f>VLOOKUP($E5645,
Products!$A$1:$F$201,MATCH(Orders!I$1,Products!$A$1:$F$1,0),0)</f>
        <v>2361.4162937319088</v>
      </c>
      <c r="J5645" s="2">
        <f>VLOOKUP($E5645,
Products!$A$1:$F$201,MATCH(Orders!J$1,Products!$A$1:$F$1,0),0)</f>
        <v>1552.5536411429621</v>
      </c>
    </row>
    <row r="5646" spans="1:10">
      <c r="A5646">
        <v>5645</v>
      </c>
      <c r="B5646" s="4">
        <v>45956</v>
      </c>
      <c r="C5646" s="10">
        <f>DATE(YEAR(orders[[#This Row],[order_date]]), MONTH(orders[[#This Row],[order_date]]), 1)</f>
        <v>45931</v>
      </c>
      <c r="D5646" t="s">
        <v>4385</v>
      </c>
      <c r="E5646" t="s">
        <v>558</v>
      </c>
      <c r="F5646" t="str">
        <f>VLOOKUP(orders[[#This Row],[product_id]],Products!A:C,3,0)</f>
        <v>Electronics</v>
      </c>
      <c r="G5646">
        <v>3</v>
      </c>
      <c r="H5646" s="6">
        <v>0.22567633591353958</v>
      </c>
      <c r="I5646" s="2">
        <f>VLOOKUP($E5646,
Products!$A$1:$F$201,MATCH(Orders!I$1,Products!$A$1:$F$1,0),0)</f>
        <v>30121.382934618541</v>
      </c>
      <c r="J5646" s="2">
        <f>VLOOKUP($E5646,
Products!$A$1:$F$201,MATCH(Orders!J$1,Products!$A$1:$F$1,0),0)</f>
        <v>20439.226581954921</v>
      </c>
    </row>
    <row r="5647" spans="1:10">
      <c r="A5647">
        <v>5646</v>
      </c>
      <c r="B5647" s="4">
        <v>45420</v>
      </c>
      <c r="C5647" s="10">
        <f>DATE(YEAR(orders[[#This Row],[order_date]]), MONTH(orders[[#This Row],[order_date]]), 1)</f>
        <v>45413</v>
      </c>
      <c r="D5647" t="s">
        <v>1218</v>
      </c>
      <c r="E5647" t="s">
        <v>624</v>
      </c>
      <c r="F5647" t="str">
        <f>VLOOKUP(orders[[#This Row],[product_id]],Products!A:C,3,0)</f>
        <v>Appliances</v>
      </c>
      <c r="G5647">
        <v>3</v>
      </c>
      <c r="H5647" s="6">
        <v>0.12078197722607936</v>
      </c>
      <c r="I5647" s="2">
        <f>VLOOKUP($E5647,
Products!$A$1:$F$201,MATCH(Orders!I$1,Products!$A$1:$F$1,0),0)</f>
        <v>2102.383201797521</v>
      </c>
      <c r="J5647" s="2">
        <f>VLOOKUP($E5647,
Products!$A$1:$F$201,MATCH(Orders!J$1,Products!$A$1:$F$1,0),0)</f>
        <v>1599.330443274388</v>
      </c>
    </row>
    <row r="5648" spans="1:10">
      <c r="A5648">
        <v>5647</v>
      </c>
      <c r="B5648" s="4">
        <v>45804</v>
      </c>
      <c r="C5648" s="10">
        <f>DATE(YEAR(orders[[#This Row],[order_date]]), MONTH(orders[[#This Row],[order_date]]), 1)</f>
        <v>45778</v>
      </c>
      <c r="D5648" t="s">
        <v>1308</v>
      </c>
      <c r="E5648" t="s">
        <v>697</v>
      </c>
      <c r="F5648" t="str">
        <f>VLOOKUP(orders[[#This Row],[product_id]],Products!A:C,3,0)</f>
        <v>Electronics</v>
      </c>
      <c r="G5648">
        <v>2</v>
      </c>
      <c r="H5648" s="6">
        <v>0.16506409386231627</v>
      </c>
      <c r="I5648" s="2">
        <f>VLOOKUP($E5648,
Products!$A$1:$F$201,MATCH(Orders!I$1,Products!$A$1:$F$1,0),0)</f>
        <v>17528.463836680221</v>
      </c>
      <c r="J5648" s="2">
        <f>VLOOKUP($E5648,
Products!$A$1:$F$201,MATCH(Orders!J$1,Products!$A$1:$F$1,0),0)</f>
        <v>11565.98358924177</v>
      </c>
    </row>
    <row r="5649" spans="1:10">
      <c r="A5649">
        <v>5648</v>
      </c>
      <c r="B5649" s="4">
        <v>45893</v>
      </c>
      <c r="C5649" s="10">
        <f>DATE(YEAR(orders[[#This Row],[order_date]]), MONTH(orders[[#This Row],[order_date]]), 1)</f>
        <v>45870</v>
      </c>
      <c r="D5649" t="s">
        <v>1133</v>
      </c>
      <c r="E5649" t="s">
        <v>596</v>
      </c>
      <c r="F5649" t="str">
        <f>VLOOKUP(orders[[#This Row],[product_id]],Products!A:C,3,0)</f>
        <v>Electronics</v>
      </c>
      <c r="G5649">
        <v>1</v>
      </c>
      <c r="H5649" s="6">
        <v>0.22315278543873068</v>
      </c>
      <c r="I5649" s="2">
        <f>VLOOKUP($E5649,
Products!$A$1:$F$201,MATCH(Orders!I$1,Products!$A$1:$F$1,0),0)</f>
        <v>12935.39757670891</v>
      </c>
      <c r="J5649" s="2">
        <f>VLOOKUP($E5649,
Products!$A$1:$F$201,MATCH(Orders!J$1,Products!$A$1:$F$1,0),0)</f>
        <v>9648.6160598594815</v>
      </c>
    </row>
    <row r="5650" spans="1:10">
      <c r="A5650">
        <v>5649</v>
      </c>
      <c r="B5650" s="4">
        <v>45892</v>
      </c>
      <c r="C5650" s="10">
        <f>DATE(YEAR(orders[[#This Row],[order_date]]), MONTH(orders[[#This Row],[order_date]]), 1)</f>
        <v>45870</v>
      </c>
      <c r="D5650" t="s">
        <v>2725</v>
      </c>
      <c r="E5650" t="s">
        <v>684</v>
      </c>
      <c r="F5650" t="str">
        <f>VLOOKUP(orders[[#This Row],[product_id]],Products!A:C,3,0)</f>
        <v>Appliances</v>
      </c>
      <c r="G5650">
        <v>1</v>
      </c>
      <c r="H5650" s="6">
        <v>7.9444228038503401E-2</v>
      </c>
      <c r="I5650" s="2">
        <f>VLOOKUP($E5650,
Products!$A$1:$F$201,MATCH(Orders!I$1,Products!$A$1:$F$1,0),0)</f>
        <v>2147.166688023286</v>
      </c>
      <c r="J5650" s="2">
        <f>VLOOKUP($E5650,
Products!$A$1:$F$201,MATCH(Orders!J$1,Products!$A$1:$F$1,0),0)</f>
        <v>1709.9619584723389</v>
      </c>
    </row>
    <row r="5651" spans="1:10">
      <c r="A5651">
        <v>5650</v>
      </c>
      <c r="B5651" s="4">
        <v>45890</v>
      </c>
      <c r="C5651" s="10">
        <f>DATE(YEAR(orders[[#This Row],[order_date]]), MONTH(orders[[#This Row],[order_date]]), 1)</f>
        <v>45870</v>
      </c>
      <c r="D5651" t="s">
        <v>2162</v>
      </c>
      <c r="E5651" t="s">
        <v>568</v>
      </c>
      <c r="F5651" t="str">
        <f>VLOOKUP(orders[[#This Row],[product_id]],Products!A:C,3,0)</f>
        <v>Electronics</v>
      </c>
      <c r="G5651">
        <v>1</v>
      </c>
      <c r="H5651" s="6">
        <v>0.10599499166284777</v>
      </c>
      <c r="I5651" s="2">
        <f>VLOOKUP($E5651,
Products!$A$1:$F$201,MATCH(Orders!I$1,Products!$A$1:$F$1,0),0)</f>
        <v>21702.72353355262</v>
      </c>
      <c r="J5651" s="2">
        <f>VLOOKUP($E5651,
Products!$A$1:$F$201,MATCH(Orders!J$1,Products!$A$1:$F$1,0),0)</f>
        <v>17244.710704747551</v>
      </c>
    </row>
    <row r="5652" spans="1:10">
      <c r="A5652">
        <v>5651</v>
      </c>
      <c r="B5652" s="4">
        <v>45823</v>
      </c>
      <c r="C5652" s="10">
        <f>DATE(YEAR(orders[[#This Row],[order_date]]), MONTH(orders[[#This Row],[order_date]]), 1)</f>
        <v>45809</v>
      </c>
      <c r="D5652" t="s">
        <v>712</v>
      </c>
      <c r="E5652" t="s">
        <v>639</v>
      </c>
      <c r="F5652" t="str">
        <f>VLOOKUP(orders[[#This Row],[product_id]],Products!A:C,3,0)</f>
        <v>Appliances</v>
      </c>
      <c r="G5652">
        <v>3</v>
      </c>
      <c r="H5652" s="6">
        <v>6.7996460667894706E-2</v>
      </c>
      <c r="I5652" s="2">
        <f>VLOOKUP($E5652,
Products!$A$1:$F$201,MATCH(Orders!I$1,Products!$A$1:$F$1,0),0)</f>
        <v>2320.8560923599921</v>
      </c>
      <c r="J5652" s="2">
        <f>VLOOKUP($E5652,
Products!$A$1:$F$201,MATCH(Orders!J$1,Products!$A$1:$F$1,0),0)</f>
        <v>1750.110004830213</v>
      </c>
    </row>
    <row r="5653" spans="1:10">
      <c r="A5653">
        <v>5652</v>
      </c>
      <c r="B5653" s="4">
        <v>45143</v>
      </c>
      <c r="C5653" s="10">
        <f>DATE(YEAR(orders[[#This Row],[order_date]]), MONTH(orders[[#This Row],[order_date]]), 1)</f>
        <v>45139</v>
      </c>
      <c r="D5653" t="s">
        <v>2873</v>
      </c>
      <c r="E5653" t="s">
        <v>695</v>
      </c>
      <c r="F5653" t="str">
        <f>VLOOKUP(orders[[#This Row],[product_id]],Products!A:C,3,0)</f>
        <v>Electronics</v>
      </c>
      <c r="G5653">
        <v>1</v>
      </c>
      <c r="H5653" s="6">
        <v>0.15973289433887364</v>
      </c>
      <c r="I5653" s="2">
        <f>VLOOKUP($E5653,
Products!$A$1:$F$201,MATCH(Orders!I$1,Products!$A$1:$F$1,0),0)</f>
        <v>2716.2219891886762</v>
      </c>
      <c r="J5653" s="2">
        <f>VLOOKUP($E5653,
Products!$A$1:$F$201,MATCH(Orders!J$1,Products!$A$1:$F$1,0),0)</f>
        <v>2045.0534052982539</v>
      </c>
    </row>
    <row r="5654" spans="1:10">
      <c r="A5654">
        <v>5653</v>
      </c>
      <c r="B5654" s="4">
        <v>45549</v>
      </c>
      <c r="C5654" s="10">
        <f>DATE(YEAR(orders[[#This Row],[order_date]]), MONTH(orders[[#This Row],[order_date]]), 1)</f>
        <v>45536</v>
      </c>
      <c r="D5654" t="s">
        <v>3140</v>
      </c>
      <c r="E5654" t="s">
        <v>612</v>
      </c>
      <c r="F5654" t="str">
        <f>VLOOKUP(orders[[#This Row],[product_id]],Products!A:C,3,0)</f>
        <v>Electronics</v>
      </c>
      <c r="G5654">
        <v>1</v>
      </c>
      <c r="H5654" s="6">
        <v>0.12319705806220929</v>
      </c>
      <c r="I5654" s="2">
        <f>VLOOKUP($E5654,
Products!$A$1:$F$201,MATCH(Orders!I$1,Products!$A$1:$F$1,0),0)</f>
        <v>2704.041843529928</v>
      </c>
      <c r="J5654" s="2">
        <f>VLOOKUP($E5654,
Products!$A$1:$F$201,MATCH(Orders!J$1,Products!$A$1:$F$1,0),0)</f>
        <v>2158.9135708713038</v>
      </c>
    </row>
    <row r="5655" spans="1:10">
      <c r="A5655">
        <v>5654</v>
      </c>
      <c r="B5655" s="4">
        <v>45279</v>
      </c>
      <c r="C5655" s="10">
        <f>DATE(YEAR(orders[[#This Row],[order_date]]), MONTH(orders[[#This Row],[order_date]]), 1)</f>
        <v>45261</v>
      </c>
      <c r="D5655" t="s">
        <v>2079</v>
      </c>
      <c r="E5655" t="s">
        <v>666</v>
      </c>
      <c r="F5655" t="str">
        <f>VLOOKUP(orders[[#This Row],[product_id]],Products!A:C,3,0)</f>
        <v>Electronics</v>
      </c>
      <c r="G5655">
        <v>2</v>
      </c>
      <c r="H5655" s="6">
        <v>0.15161866407872865</v>
      </c>
      <c r="I5655" s="2">
        <f>VLOOKUP($E5655,
Products!$A$1:$F$201,MATCH(Orders!I$1,Products!$A$1:$F$1,0),0)</f>
        <v>28450.587044878092</v>
      </c>
      <c r="J5655" s="2">
        <f>VLOOKUP($E5655,
Products!$A$1:$F$201,MATCH(Orders!J$1,Products!$A$1:$F$1,0),0)</f>
        <v>22337.584649075441</v>
      </c>
    </row>
    <row r="5656" spans="1:10">
      <c r="A5656">
        <v>5655</v>
      </c>
      <c r="B5656" s="4">
        <v>45618</v>
      </c>
      <c r="C5656" s="10">
        <f>DATE(YEAR(orders[[#This Row],[order_date]]), MONTH(orders[[#This Row],[order_date]]), 1)</f>
        <v>45597</v>
      </c>
      <c r="D5656" t="s">
        <v>1346</v>
      </c>
      <c r="E5656" t="s">
        <v>507</v>
      </c>
      <c r="F5656" t="str">
        <f>VLOOKUP(orders[[#This Row],[product_id]],Products!A:C,3,0)</f>
        <v>Electronics</v>
      </c>
      <c r="G5656">
        <v>2</v>
      </c>
      <c r="H5656" s="6">
        <v>0.24016330117493723</v>
      </c>
      <c r="I5656" s="2">
        <f>VLOOKUP($E5656,
Products!$A$1:$F$201,MATCH(Orders!I$1,Products!$A$1:$F$1,0),0)</f>
        <v>28502.89768049858</v>
      </c>
      <c r="J5656" s="2">
        <f>VLOOKUP($E5656,
Products!$A$1:$F$201,MATCH(Orders!J$1,Products!$A$1:$F$1,0),0)</f>
        <v>20477.83623923226</v>
      </c>
    </row>
    <row r="5657" spans="1:10">
      <c r="A5657">
        <v>5656</v>
      </c>
      <c r="B5657" s="4">
        <v>45601</v>
      </c>
      <c r="C5657" s="10">
        <f>DATE(YEAR(orders[[#This Row],[order_date]]), MONTH(orders[[#This Row],[order_date]]), 1)</f>
        <v>45597</v>
      </c>
      <c r="D5657" t="s">
        <v>4468</v>
      </c>
      <c r="E5657" t="s">
        <v>674</v>
      </c>
      <c r="F5657" t="str">
        <f>VLOOKUP(orders[[#This Row],[product_id]],Products!A:C,3,0)</f>
        <v>Appliances</v>
      </c>
      <c r="G5657">
        <v>3</v>
      </c>
      <c r="H5657" s="6">
        <v>0.11055375065008134</v>
      </c>
      <c r="I5657" s="2">
        <f>VLOOKUP($E5657,
Products!$A$1:$F$201,MATCH(Orders!I$1,Products!$A$1:$F$1,0),0)</f>
        <v>6324.5253633508046</v>
      </c>
      <c r="J5657" s="2">
        <f>VLOOKUP($E5657,
Products!$A$1:$F$201,MATCH(Orders!J$1,Products!$A$1:$F$1,0),0)</f>
        <v>4493.055585088201</v>
      </c>
    </row>
    <row r="5658" spans="1:10">
      <c r="A5658">
        <v>5657</v>
      </c>
      <c r="B5658" s="4">
        <v>45557</v>
      </c>
      <c r="C5658" s="10">
        <f>DATE(YEAR(orders[[#This Row],[order_date]]), MONTH(orders[[#This Row],[order_date]]), 1)</f>
        <v>45536</v>
      </c>
      <c r="D5658" t="s">
        <v>1827</v>
      </c>
      <c r="E5658" t="s">
        <v>521</v>
      </c>
      <c r="F5658" t="str">
        <f>VLOOKUP(orders[[#This Row],[product_id]],Products!A:C,3,0)</f>
        <v>Electronics</v>
      </c>
      <c r="G5658">
        <v>2</v>
      </c>
      <c r="H5658" s="6">
        <v>0.16688862276003619</v>
      </c>
      <c r="I5658" s="2">
        <f>VLOOKUP($E5658,
Products!$A$1:$F$201,MATCH(Orders!I$1,Products!$A$1:$F$1,0),0)</f>
        <v>18373.691083837519</v>
      </c>
      <c r="J5658" s="2">
        <f>VLOOKUP($E5658,
Products!$A$1:$F$201,MATCH(Orders!J$1,Products!$A$1:$F$1,0),0)</f>
        <v>14409.80197321412</v>
      </c>
    </row>
    <row r="5659" spans="1:10">
      <c r="A5659">
        <v>5658</v>
      </c>
      <c r="B5659" s="4">
        <v>45251</v>
      </c>
      <c r="C5659" s="10">
        <f>DATE(YEAR(orders[[#This Row],[order_date]]), MONTH(orders[[#This Row],[order_date]]), 1)</f>
        <v>45231</v>
      </c>
      <c r="D5659" t="s">
        <v>1772</v>
      </c>
      <c r="E5659" t="s">
        <v>607</v>
      </c>
      <c r="F5659" t="str">
        <f>VLOOKUP(orders[[#This Row],[product_id]],Products!A:C,3,0)</f>
        <v>Appliances</v>
      </c>
      <c r="G5659">
        <v>3</v>
      </c>
      <c r="H5659" s="6">
        <v>5.7340420609753778E-2</v>
      </c>
      <c r="I5659" s="2">
        <f>VLOOKUP($E5659,
Products!$A$1:$F$201,MATCH(Orders!I$1,Products!$A$1:$F$1,0),0)</f>
        <v>6264.400042999192</v>
      </c>
      <c r="J5659" s="2">
        <f>VLOOKUP($E5659,
Products!$A$1:$F$201,MATCH(Orders!J$1,Products!$A$1:$F$1,0),0)</f>
        <v>4980.3849171743304</v>
      </c>
    </row>
    <row r="5660" spans="1:10">
      <c r="A5660">
        <v>5659</v>
      </c>
      <c r="B5660" s="4">
        <v>45827</v>
      </c>
      <c r="C5660" s="10">
        <f>DATE(YEAR(orders[[#This Row],[order_date]]), MONTH(orders[[#This Row],[order_date]]), 1)</f>
        <v>45809</v>
      </c>
      <c r="D5660" t="s">
        <v>2936</v>
      </c>
      <c r="E5660" t="s">
        <v>624</v>
      </c>
      <c r="F5660" t="str">
        <f>VLOOKUP(orders[[#This Row],[product_id]],Products!A:C,3,0)</f>
        <v>Appliances</v>
      </c>
      <c r="G5660">
        <v>2</v>
      </c>
      <c r="H5660" s="6">
        <v>7.082438628347662E-2</v>
      </c>
      <c r="I5660" s="2">
        <f>VLOOKUP($E5660,
Products!$A$1:$F$201,MATCH(Orders!I$1,Products!$A$1:$F$1,0),0)</f>
        <v>2102.383201797521</v>
      </c>
      <c r="J5660" s="2">
        <f>VLOOKUP($E5660,
Products!$A$1:$F$201,MATCH(Orders!J$1,Products!$A$1:$F$1,0),0)</f>
        <v>1599.330443274388</v>
      </c>
    </row>
    <row r="5661" spans="1:10">
      <c r="A5661">
        <v>5660</v>
      </c>
      <c r="B5661" s="4">
        <v>45234</v>
      </c>
      <c r="C5661" s="10">
        <f>DATE(YEAR(orders[[#This Row],[order_date]]), MONTH(orders[[#This Row],[order_date]]), 1)</f>
        <v>45231</v>
      </c>
      <c r="D5661" t="s">
        <v>3450</v>
      </c>
      <c r="E5661" t="s">
        <v>564</v>
      </c>
      <c r="F5661" t="str">
        <f>VLOOKUP(orders[[#This Row],[product_id]],Products!A:C,3,0)</f>
        <v>Electronics</v>
      </c>
      <c r="G5661">
        <v>3</v>
      </c>
      <c r="H5661" s="6">
        <v>0.21288256707719133</v>
      </c>
      <c r="I5661" s="2">
        <f>VLOOKUP($E5661,
Products!$A$1:$F$201,MATCH(Orders!I$1,Products!$A$1:$F$1,0),0)</f>
        <v>21989.290766910399</v>
      </c>
      <c r="J5661" s="2">
        <f>VLOOKUP($E5661,
Products!$A$1:$F$201,MATCH(Orders!J$1,Products!$A$1:$F$1,0),0)</f>
        <v>15566.99865864101</v>
      </c>
    </row>
    <row r="5662" spans="1:10">
      <c r="A5662">
        <v>5661</v>
      </c>
      <c r="B5662" s="4">
        <v>45580</v>
      </c>
      <c r="C5662" s="10">
        <f>DATE(YEAR(orders[[#This Row],[order_date]]), MONTH(orders[[#This Row],[order_date]]), 1)</f>
        <v>45566</v>
      </c>
      <c r="D5662" t="s">
        <v>1270</v>
      </c>
      <c r="E5662" t="s">
        <v>514</v>
      </c>
      <c r="F5662" t="str">
        <f>VLOOKUP(orders[[#This Row],[product_id]],Products!A:C,3,0)</f>
        <v>Electronics</v>
      </c>
      <c r="G5662">
        <v>2</v>
      </c>
      <c r="H5662" s="6">
        <v>0.1713678449360255</v>
      </c>
      <c r="I5662" s="2">
        <f>VLOOKUP($E5662,
Products!$A$1:$F$201,MATCH(Orders!I$1,Products!$A$1:$F$1,0),0)</f>
        <v>16482.730474054071</v>
      </c>
      <c r="J5662" s="2">
        <f>VLOOKUP($E5662,
Products!$A$1:$F$201,MATCH(Orders!J$1,Products!$A$1:$F$1,0),0)</f>
        <v>12480.81165565178</v>
      </c>
    </row>
    <row r="5663" spans="1:10">
      <c r="A5663">
        <v>5662</v>
      </c>
      <c r="B5663" s="4">
        <v>45211</v>
      </c>
      <c r="C5663" s="10">
        <f>DATE(YEAR(orders[[#This Row],[order_date]]), MONTH(orders[[#This Row],[order_date]]), 1)</f>
        <v>45200</v>
      </c>
      <c r="D5663" t="s">
        <v>4517</v>
      </c>
      <c r="E5663" t="s">
        <v>702</v>
      </c>
      <c r="F5663" t="str">
        <f>VLOOKUP(orders[[#This Row],[product_id]],Products!A:C,3,0)</f>
        <v>Electronics</v>
      </c>
      <c r="G5663">
        <v>3</v>
      </c>
      <c r="H5663" s="6">
        <v>0.2083852451634387</v>
      </c>
      <c r="I5663" s="2">
        <f>VLOOKUP($E5663,
Products!$A$1:$F$201,MATCH(Orders!I$1,Products!$A$1:$F$1,0),0)</f>
        <v>11240.591105652349</v>
      </c>
      <c r="J5663" s="2">
        <f>VLOOKUP($E5663,
Products!$A$1:$F$201,MATCH(Orders!J$1,Products!$A$1:$F$1,0),0)</f>
        <v>7671.9523119121068</v>
      </c>
    </row>
    <row r="5664" spans="1:10">
      <c r="A5664">
        <v>5663</v>
      </c>
      <c r="B5664" s="4">
        <v>45318</v>
      </c>
      <c r="C5664" s="10">
        <f>DATE(YEAR(orders[[#This Row],[order_date]]), MONTH(orders[[#This Row],[order_date]]), 1)</f>
        <v>45292</v>
      </c>
      <c r="D5664" t="s">
        <v>2402</v>
      </c>
      <c r="E5664" t="s">
        <v>622</v>
      </c>
      <c r="F5664" t="str">
        <f>VLOOKUP(orders[[#This Row],[product_id]],Products!A:C,3,0)</f>
        <v>Electronics</v>
      </c>
      <c r="G5664">
        <v>1</v>
      </c>
      <c r="H5664" s="6">
        <v>0.19660363960769756</v>
      </c>
      <c r="I5664" s="2">
        <f>VLOOKUP($E5664,
Products!$A$1:$F$201,MATCH(Orders!I$1,Products!$A$1:$F$1,0),0)</f>
        <v>29891.969506397199</v>
      </c>
      <c r="J5664" s="2">
        <f>VLOOKUP($E5664,
Products!$A$1:$F$201,MATCH(Orders!J$1,Products!$A$1:$F$1,0),0)</f>
        <v>20298.690993957589</v>
      </c>
    </row>
    <row r="5665" spans="1:10">
      <c r="A5665">
        <v>5664</v>
      </c>
      <c r="B5665" s="4">
        <v>45286</v>
      </c>
      <c r="C5665" s="10">
        <f>DATE(YEAR(orders[[#This Row],[order_date]]), MONTH(orders[[#This Row],[order_date]]), 1)</f>
        <v>45261</v>
      </c>
      <c r="D5665" t="s">
        <v>4012</v>
      </c>
      <c r="E5665" t="s">
        <v>515</v>
      </c>
      <c r="F5665" t="str">
        <f>VLOOKUP(orders[[#This Row],[product_id]],Products!A:C,3,0)</f>
        <v>Appliances</v>
      </c>
      <c r="G5665">
        <v>2</v>
      </c>
      <c r="H5665" s="6">
        <v>9.902340382027297E-2</v>
      </c>
      <c r="I5665" s="2">
        <f>VLOOKUP($E5665,
Products!$A$1:$F$201,MATCH(Orders!I$1,Products!$A$1:$F$1,0),0)</f>
        <v>2136.8180837738519</v>
      </c>
      <c r="J5665" s="2">
        <f>VLOOKUP($E5665,
Products!$A$1:$F$201,MATCH(Orders!J$1,Products!$A$1:$F$1,0),0)</f>
        <v>1689.48738136013</v>
      </c>
    </row>
    <row r="5666" spans="1:10">
      <c r="A5666">
        <v>5665</v>
      </c>
      <c r="B5666" s="4">
        <v>45695</v>
      </c>
      <c r="C5666" s="10">
        <f>DATE(YEAR(orders[[#This Row],[order_date]]), MONTH(orders[[#This Row],[order_date]]), 1)</f>
        <v>45689</v>
      </c>
      <c r="D5666" t="s">
        <v>1151</v>
      </c>
      <c r="E5666" t="s">
        <v>599</v>
      </c>
      <c r="F5666" t="str">
        <f>VLOOKUP(orders[[#This Row],[product_id]],Products!A:C,3,0)</f>
        <v>Electronics</v>
      </c>
      <c r="G5666">
        <v>2</v>
      </c>
      <c r="H5666" s="6">
        <v>0.22520383537210956</v>
      </c>
      <c r="I5666" s="2">
        <f>VLOOKUP($E5666,
Products!$A$1:$F$201,MATCH(Orders!I$1,Products!$A$1:$F$1,0),0)</f>
        <v>24019.70637428105</v>
      </c>
      <c r="J5666" s="2">
        <f>VLOOKUP($E5666,
Products!$A$1:$F$201,MATCH(Orders!J$1,Products!$A$1:$F$1,0),0)</f>
        <v>16602.559277417411</v>
      </c>
    </row>
    <row r="5667" spans="1:10">
      <c r="A5667">
        <v>5666</v>
      </c>
      <c r="B5667" s="4">
        <v>45723</v>
      </c>
      <c r="C5667" s="10">
        <f>DATE(YEAR(orders[[#This Row],[order_date]]), MONTH(orders[[#This Row],[order_date]]), 1)</f>
        <v>45717</v>
      </c>
      <c r="D5667" t="s">
        <v>4647</v>
      </c>
      <c r="E5667" t="s">
        <v>512</v>
      </c>
      <c r="F5667" t="str">
        <f>VLOOKUP(orders[[#This Row],[product_id]],Products!A:C,3,0)</f>
        <v>Electronics</v>
      </c>
      <c r="G5667">
        <v>1</v>
      </c>
      <c r="H5667" s="6">
        <v>0.18582652410057837</v>
      </c>
      <c r="I5667" s="2">
        <f>VLOOKUP($E5667,
Products!$A$1:$F$201,MATCH(Orders!I$1,Products!$A$1:$F$1,0),0)</f>
        <v>12877.548087294561</v>
      </c>
      <c r="J5667" s="2">
        <f>VLOOKUP($E5667,
Products!$A$1:$F$201,MATCH(Orders!J$1,Products!$A$1:$F$1,0),0)</f>
        <v>9551.9000631411909</v>
      </c>
    </row>
    <row r="5668" spans="1:10">
      <c r="A5668">
        <v>5667</v>
      </c>
      <c r="B5668" s="4">
        <v>45858</v>
      </c>
      <c r="C5668" s="10">
        <f>DATE(YEAR(orders[[#This Row],[order_date]]), MONTH(orders[[#This Row],[order_date]]), 1)</f>
        <v>45839</v>
      </c>
      <c r="D5668" t="s">
        <v>2636</v>
      </c>
      <c r="E5668" t="s">
        <v>598</v>
      </c>
      <c r="F5668" t="str">
        <f>VLOOKUP(orders[[#This Row],[product_id]],Products!A:C,3,0)</f>
        <v>Appliances</v>
      </c>
      <c r="G5668">
        <v>1</v>
      </c>
      <c r="H5668" s="6">
        <v>9.6086645015568115E-2</v>
      </c>
      <c r="I5668" s="2">
        <f>VLOOKUP($E5668,
Products!$A$1:$F$201,MATCH(Orders!I$1,Products!$A$1:$F$1,0),0)</f>
        <v>5641.6789233526652</v>
      </c>
      <c r="J5668" s="2">
        <f>VLOOKUP($E5668,
Products!$A$1:$F$201,MATCH(Orders!J$1,Products!$A$1:$F$1,0),0)</f>
        <v>4031.2473685481059</v>
      </c>
    </row>
    <row r="5669" spans="1:10">
      <c r="A5669">
        <v>5668</v>
      </c>
      <c r="B5669" s="4">
        <v>45091</v>
      </c>
      <c r="C5669" s="10">
        <f>DATE(YEAR(orders[[#This Row],[order_date]]), MONTH(orders[[#This Row],[order_date]]), 1)</f>
        <v>45078</v>
      </c>
      <c r="D5669" t="s">
        <v>905</v>
      </c>
      <c r="E5669" t="s">
        <v>699</v>
      </c>
      <c r="F5669" t="str">
        <f>VLOOKUP(orders[[#This Row],[product_id]],Products!A:C,3,0)</f>
        <v>Appliances</v>
      </c>
      <c r="G5669">
        <v>3</v>
      </c>
      <c r="H5669" s="6">
        <v>0.10314098222064781</v>
      </c>
      <c r="I5669" s="2">
        <f>VLOOKUP($E5669,
Products!$A$1:$F$201,MATCH(Orders!I$1,Products!$A$1:$F$1,0),0)</f>
        <v>25091.998133165329</v>
      </c>
      <c r="J5669" s="2">
        <f>VLOOKUP($E5669,
Products!$A$1:$F$201,MATCH(Orders!J$1,Products!$A$1:$F$1,0),0)</f>
        <v>18464.226825266349</v>
      </c>
    </row>
    <row r="5670" spans="1:10">
      <c r="A5670">
        <v>5669</v>
      </c>
      <c r="B5670" s="4">
        <v>45659</v>
      </c>
      <c r="C5670" s="10">
        <f>DATE(YEAR(orders[[#This Row],[order_date]]), MONTH(orders[[#This Row],[order_date]]), 1)</f>
        <v>45658</v>
      </c>
      <c r="D5670" t="s">
        <v>3701</v>
      </c>
      <c r="E5670" t="s">
        <v>653</v>
      </c>
      <c r="F5670" t="str">
        <f>VLOOKUP(orders[[#This Row],[product_id]],Products!A:C,3,0)</f>
        <v>Electronics</v>
      </c>
      <c r="G5670">
        <v>1</v>
      </c>
      <c r="H5670" s="6">
        <v>0.19230247507150661</v>
      </c>
      <c r="I5670" s="2">
        <f>VLOOKUP($E5670,
Products!$A$1:$F$201,MATCH(Orders!I$1,Products!$A$1:$F$1,0),0)</f>
        <v>18065.96612294337</v>
      </c>
      <c r="J5670" s="2">
        <f>VLOOKUP($E5670,
Products!$A$1:$F$201,MATCH(Orders!J$1,Products!$A$1:$F$1,0),0)</f>
        <v>14411.932365903909</v>
      </c>
    </row>
    <row r="5671" spans="1:10">
      <c r="A5671">
        <v>5670</v>
      </c>
      <c r="B5671" s="4">
        <v>45507</v>
      </c>
      <c r="C5671" s="10">
        <f>DATE(YEAR(orders[[#This Row],[order_date]]), MONTH(orders[[#This Row],[order_date]]), 1)</f>
        <v>45505</v>
      </c>
      <c r="D5671" t="s">
        <v>1218</v>
      </c>
      <c r="E5671" t="s">
        <v>628</v>
      </c>
      <c r="F5671" t="str">
        <f>VLOOKUP(orders[[#This Row],[product_id]],Products!A:C,3,0)</f>
        <v>Electronics</v>
      </c>
      <c r="G5671">
        <v>1</v>
      </c>
      <c r="H5671" s="6">
        <v>0.14378126857678872</v>
      </c>
      <c r="I5671" s="2">
        <f>VLOOKUP($E5671,
Products!$A$1:$F$201,MATCH(Orders!I$1,Products!$A$1:$F$1,0),0)</f>
        <v>2480.4343676348258</v>
      </c>
      <c r="J5671" s="2">
        <f>VLOOKUP($E5671,
Products!$A$1:$F$201,MATCH(Orders!J$1,Products!$A$1:$F$1,0),0)</f>
        <v>1932.862959692628</v>
      </c>
    </row>
    <row r="5672" spans="1:10">
      <c r="A5672">
        <v>5671</v>
      </c>
      <c r="B5672" s="4">
        <v>45747</v>
      </c>
      <c r="C5672" s="10">
        <f>DATE(YEAR(orders[[#This Row],[order_date]]), MONTH(orders[[#This Row],[order_date]]), 1)</f>
        <v>45717</v>
      </c>
      <c r="D5672" t="s">
        <v>4303</v>
      </c>
      <c r="E5672" t="s">
        <v>568</v>
      </c>
      <c r="F5672" t="str">
        <f>VLOOKUP(orders[[#This Row],[product_id]],Products!A:C,3,0)</f>
        <v>Electronics</v>
      </c>
      <c r="G5672">
        <v>2</v>
      </c>
      <c r="H5672" s="6">
        <v>0.22913437533828146</v>
      </c>
      <c r="I5672" s="2">
        <f>VLOOKUP($E5672,
Products!$A$1:$F$201,MATCH(Orders!I$1,Products!$A$1:$F$1,0),0)</f>
        <v>21702.72353355262</v>
      </c>
      <c r="J5672" s="2">
        <f>VLOOKUP($E5672,
Products!$A$1:$F$201,MATCH(Orders!J$1,Products!$A$1:$F$1,0),0)</f>
        <v>17244.710704747551</v>
      </c>
    </row>
    <row r="5673" spans="1:10">
      <c r="A5673">
        <v>5672</v>
      </c>
      <c r="B5673" s="4">
        <v>45050</v>
      </c>
      <c r="C5673" s="10">
        <f>DATE(YEAR(orders[[#This Row],[order_date]]), MONTH(orders[[#This Row],[order_date]]), 1)</f>
        <v>45047</v>
      </c>
      <c r="D5673" t="s">
        <v>1695</v>
      </c>
      <c r="E5673" t="s">
        <v>509</v>
      </c>
      <c r="F5673" t="str">
        <f>VLOOKUP(orders[[#This Row],[product_id]],Products!A:C,3,0)</f>
        <v>Appliances</v>
      </c>
      <c r="G5673">
        <v>1</v>
      </c>
      <c r="H5673" s="6">
        <v>5.7118541597995579E-2</v>
      </c>
      <c r="I5673" s="2">
        <f>VLOOKUP($E5673,
Products!$A$1:$F$201,MATCH(Orders!I$1,Products!$A$1:$F$1,0),0)</f>
        <v>23898.369282732219</v>
      </c>
      <c r="J5673" s="2">
        <f>VLOOKUP($E5673,
Products!$A$1:$F$201,MATCH(Orders!J$1,Products!$A$1:$F$1,0),0)</f>
        <v>16491.822147524919</v>
      </c>
    </row>
    <row r="5674" spans="1:10">
      <c r="A5674">
        <v>5673</v>
      </c>
      <c r="B5674" s="4">
        <v>45270</v>
      </c>
      <c r="C5674" s="10">
        <f>DATE(YEAR(orders[[#This Row],[order_date]]), MONTH(orders[[#This Row],[order_date]]), 1)</f>
        <v>45261</v>
      </c>
      <c r="D5674" t="s">
        <v>2966</v>
      </c>
      <c r="E5674" t="s">
        <v>533</v>
      </c>
      <c r="F5674" t="str">
        <f>VLOOKUP(orders[[#This Row],[product_id]],Products!A:C,3,0)</f>
        <v>Electronics</v>
      </c>
      <c r="G5674">
        <v>1</v>
      </c>
      <c r="H5674" s="6">
        <v>0.10837430633390988</v>
      </c>
      <c r="I5674" s="2">
        <f>VLOOKUP($E5674,
Products!$A$1:$F$201,MATCH(Orders!I$1,Products!$A$1:$F$1,0),0)</f>
        <v>28589.802369332661</v>
      </c>
      <c r="J5674" s="2">
        <f>VLOOKUP($E5674,
Products!$A$1:$F$201,MATCH(Orders!J$1,Products!$A$1:$F$1,0),0)</f>
        <v>21212.93445492295</v>
      </c>
    </row>
    <row r="5675" spans="1:10">
      <c r="A5675">
        <v>5674</v>
      </c>
      <c r="B5675" s="4">
        <v>45450</v>
      </c>
      <c r="C5675" s="10">
        <f>DATE(YEAR(orders[[#This Row],[order_date]]), MONTH(orders[[#This Row],[order_date]]), 1)</f>
        <v>45444</v>
      </c>
      <c r="D5675" t="s">
        <v>2107</v>
      </c>
      <c r="E5675" t="s">
        <v>577</v>
      </c>
      <c r="F5675" t="str">
        <f>VLOOKUP(orders[[#This Row],[product_id]],Products!A:C,3,0)</f>
        <v>Appliances</v>
      </c>
      <c r="G5675">
        <v>3</v>
      </c>
      <c r="H5675" s="6">
        <v>0.12407247353878842</v>
      </c>
      <c r="I5675" s="2">
        <f>VLOOKUP($E5675,
Products!$A$1:$F$201,MATCH(Orders!I$1,Products!$A$1:$F$1,0),0)</f>
        <v>24178.046221204509</v>
      </c>
      <c r="J5675" s="2">
        <f>VLOOKUP($E5675,
Products!$A$1:$F$201,MATCH(Orders!J$1,Products!$A$1:$F$1,0),0)</f>
        <v>17784.08636999697</v>
      </c>
    </row>
    <row r="5676" spans="1:10">
      <c r="A5676">
        <v>5675</v>
      </c>
      <c r="B5676" s="4">
        <v>46002</v>
      </c>
      <c r="C5676" s="10">
        <f>DATE(YEAR(orders[[#This Row],[order_date]]), MONTH(orders[[#This Row],[order_date]]), 1)</f>
        <v>45992</v>
      </c>
      <c r="D5676" t="s">
        <v>2518</v>
      </c>
      <c r="E5676" t="s">
        <v>668</v>
      </c>
      <c r="F5676" t="str">
        <f>VLOOKUP(orders[[#This Row],[product_id]],Products!A:C,3,0)</f>
        <v>Electronics</v>
      </c>
      <c r="G5676">
        <v>1</v>
      </c>
      <c r="H5676" s="6">
        <v>0.11544651146677885</v>
      </c>
      <c r="I5676" s="2">
        <f>VLOOKUP($E5676,
Products!$A$1:$F$201,MATCH(Orders!I$1,Products!$A$1:$F$1,0),0)</f>
        <v>23702.058773663419</v>
      </c>
      <c r="J5676" s="2">
        <f>VLOOKUP($E5676,
Products!$A$1:$F$201,MATCH(Orders!J$1,Products!$A$1:$F$1,0),0)</f>
        <v>17657.804767621328</v>
      </c>
    </row>
    <row r="5677" spans="1:10">
      <c r="A5677">
        <v>5676</v>
      </c>
      <c r="B5677" s="4">
        <v>45055</v>
      </c>
      <c r="C5677" s="10">
        <f>DATE(YEAR(orders[[#This Row],[order_date]]), MONTH(orders[[#This Row],[order_date]]), 1)</f>
        <v>45047</v>
      </c>
      <c r="D5677" t="s">
        <v>1251</v>
      </c>
      <c r="E5677" t="s">
        <v>635</v>
      </c>
      <c r="F5677" t="str">
        <f>VLOOKUP(orders[[#This Row],[product_id]],Products!A:C,3,0)</f>
        <v>Electronics</v>
      </c>
      <c r="G5677">
        <v>1</v>
      </c>
      <c r="H5677" s="6">
        <v>0.22862599439107131</v>
      </c>
      <c r="I5677" s="2">
        <f>VLOOKUP($E5677,
Products!$A$1:$F$201,MATCH(Orders!I$1,Products!$A$1:$F$1,0),0)</f>
        <v>31014.321091901689</v>
      </c>
      <c r="J5677" s="2">
        <f>VLOOKUP($E5677,
Products!$A$1:$F$201,MATCH(Orders!J$1,Products!$A$1:$F$1,0),0)</f>
        <v>23202.91049209132</v>
      </c>
    </row>
    <row r="5678" spans="1:10">
      <c r="A5678">
        <v>5677</v>
      </c>
      <c r="B5678" s="4">
        <v>45583</v>
      </c>
      <c r="C5678" s="10">
        <f>DATE(YEAR(orders[[#This Row],[order_date]]), MONTH(orders[[#This Row],[order_date]]), 1)</f>
        <v>45566</v>
      </c>
      <c r="D5678" t="s">
        <v>3239</v>
      </c>
      <c r="E5678" t="s">
        <v>674</v>
      </c>
      <c r="F5678" t="str">
        <f>VLOOKUP(orders[[#This Row],[product_id]],Products!A:C,3,0)</f>
        <v>Appliances</v>
      </c>
      <c r="G5678">
        <v>3</v>
      </c>
      <c r="H5678" s="6">
        <v>0.12064936989923424</v>
      </c>
      <c r="I5678" s="2">
        <f>VLOOKUP($E5678,
Products!$A$1:$F$201,MATCH(Orders!I$1,Products!$A$1:$F$1,0),0)</f>
        <v>6324.5253633508046</v>
      </c>
      <c r="J5678" s="2">
        <f>VLOOKUP($E5678,
Products!$A$1:$F$201,MATCH(Orders!J$1,Products!$A$1:$F$1,0),0)</f>
        <v>4493.055585088201</v>
      </c>
    </row>
    <row r="5679" spans="1:10">
      <c r="A5679">
        <v>5678</v>
      </c>
      <c r="B5679" s="4">
        <v>45664</v>
      </c>
      <c r="C5679" s="10">
        <f>DATE(YEAR(orders[[#This Row],[order_date]]), MONTH(orders[[#This Row],[order_date]]), 1)</f>
        <v>45658</v>
      </c>
      <c r="D5679" t="s">
        <v>2715</v>
      </c>
      <c r="E5679" t="s">
        <v>661</v>
      </c>
      <c r="F5679" t="str">
        <f>VLOOKUP(orders[[#This Row],[product_id]],Products!A:C,3,0)</f>
        <v>Electronics</v>
      </c>
      <c r="G5679">
        <v>2</v>
      </c>
      <c r="H5679" s="6">
        <v>0.12925106708431025</v>
      </c>
      <c r="I5679" s="2">
        <f>VLOOKUP($E5679,
Products!$A$1:$F$201,MATCH(Orders!I$1,Products!$A$1:$F$1,0),0)</f>
        <v>18760.038541255031</v>
      </c>
      <c r="J5679" s="2">
        <f>VLOOKUP($E5679,
Products!$A$1:$F$201,MATCH(Orders!J$1,Products!$A$1:$F$1,0),0)</f>
        <v>13545.127547708629</v>
      </c>
    </row>
    <row r="5680" spans="1:10">
      <c r="A5680">
        <v>5679</v>
      </c>
      <c r="B5680" s="4">
        <v>45865</v>
      </c>
      <c r="C5680" s="10">
        <f>DATE(YEAR(orders[[#This Row],[order_date]]), MONTH(orders[[#This Row],[order_date]]), 1)</f>
        <v>45839</v>
      </c>
      <c r="D5680" t="s">
        <v>4138</v>
      </c>
      <c r="E5680" t="s">
        <v>580</v>
      </c>
      <c r="F5680" t="str">
        <f>VLOOKUP(orders[[#This Row],[product_id]],Products!A:C,3,0)</f>
        <v>Electronics</v>
      </c>
      <c r="G5680">
        <v>1</v>
      </c>
      <c r="H5680" s="6">
        <v>0.13774302835252533</v>
      </c>
      <c r="I5680" s="2">
        <f>VLOOKUP($E5680,
Products!$A$1:$F$201,MATCH(Orders!I$1,Products!$A$1:$F$1,0),0)</f>
        <v>29905.106989935579</v>
      </c>
      <c r="J5680" s="2">
        <f>VLOOKUP($E5680,
Products!$A$1:$F$201,MATCH(Orders!J$1,Products!$A$1:$F$1,0),0)</f>
        <v>22230.930488499071</v>
      </c>
    </row>
    <row r="5681" spans="1:10">
      <c r="A5681">
        <v>5680</v>
      </c>
      <c r="B5681" s="4">
        <v>44997</v>
      </c>
      <c r="C5681" s="10">
        <f>DATE(YEAR(orders[[#This Row],[order_date]]), MONTH(orders[[#This Row],[order_date]]), 1)</f>
        <v>44986</v>
      </c>
      <c r="D5681" t="s">
        <v>2511</v>
      </c>
      <c r="E5681" t="s">
        <v>578</v>
      </c>
      <c r="F5681" t="str">
        <f>VLOOKUP(orders[[#This Row],[product_id]],Products!A:C,3,0)</f>
        <v>Electronics</v>
      </c>
      <c r="G5681">
        <v>1</v>
      </c>
      <c r="H5681" s="6">
        <v>0.20917335306185941</v>
      </c>
      <c r="I5681" s="2">
        <f>VLOOKUP($E5681,
Products!$A$1:$F$201,MATCH(Orders!I$1,Products!$A$1:$F$1,0),0)</f>
        <v>2632.553295816565</v>
      </c>
      <c r="J5681" s="2">
        <f>VLOOKUP($E5681,
Products!$A$1:$F$201,MATCH(Orders!J$1,Products!$A$1:$F$1,0),0)</f>
        <v>1732.316114566717</v>
      </c>
    </row>
    <row r="5682" spans="1:10">
      <c r="A5682">
        <v>5681</v>
      </c>
      <c r="B5682" s="4">
        <v>45199</v>
      </c>
      <c r="C5682" s="10">
        <f>DATE(YEAR(orders[[#This Row],[order_date]]), MONTH(orders[[#This Row],[order_date]]), 1)</f>
        <v>45170</v>
      </c>
      <c r="D5682" t="s">
        <v>2921</v>
      </c>
      <c r="E5682" t="s">
        <v>607</v>
      </c>
      <c r="F5682" t="str">
        <f>VLOOKUP(orders[[#This Row],[product_id]],Products!A:C,3,0)</f>
        <v>Appliances</v>
      </c>
      <c r="G5682">
        <v>1</v>
      </c>
      <c r="H5682" s="6">
        <v>0.14500031826912449</v>
      </c>
      <c r="I5682" s="2">
        <f>VLOOKUP($E5682,
Products!$A$1:$F$201,MATCH(Orders!I$1,Products!$A$1:$F$1,0),0)</f>
        <v>6264.400042999192</v>
      </c>
      <c r="J5682" s="2">
        <f>VLOOKUP($E5682,
Products!$A$1:$F$201,MATCH(Orders!J$1,Products!$A$1:$F$1,0),0)</f>
        <v>4980.3849171743304</v>
      </c>
    </row>
    <row r="5683" spans="1:10">
      <c r="A5683">
        <v>5682</v>
      </c>
      <c r="B5683" s="4">
        <v>45953</v>
      </c>
      <c r="C5683" s="10">
        <f>DATE(YEAR(orders[[#This Row],[order_date]]), MONTH(orders[[#This Row],[order_date]]), 1)</f>
        <v>45931</v>
      </c>
      <c r="D5683" t="s">
        <v>1595</v>
      </c>
      <c r="E5683" t="s">
        <v>634</v>
      </c>
      <c r="F5683" t="str">
        <f>VLOOKUP(orders[[#This Row],[product_id]],Products!A:C,3,0)</f>
        <v>Appliances</v>
      </c>
      <c r="G5683">
        <v>1</v>
      </c>
      <c r="H5683" s="6">
        <v>5.2797953731636628E-2</v>
      </c>
      <c r="I5683" s="2">
        <f>VLOOKUP($E5683,
Products!$A$1:$F$201,MATCH(Orders!I$1,Products!$A$1:$F$1,0),0)</f>
        <v>25631.29637331214</v>
      </c>
      <c r="J5683" s="2">
        <f>VLOOKUP($E5683,
Products!$A$1:$F$201,MATCH(Orders!J$1,Products!$A$1:$F$1,0),0)</f>
        <v>17692.643397044121</v>
      </c>
    </row>
    <row r="5684" spans="1:10">
      <c r="A5684">
        <v>5683</v>
      </c>
      <c r="B5684" s="4">
        <v>44948</v>
      </c>
      <c r="C5684" s="10">
        <f>DATE(YEAR(orders[[#This Row],[order_date]]), MONTH(orders[[#This Row],[order_date]]), 1)</f>
        <v>44927</v>
      </c>
      <c r="D5684" t="s">
        <v>1636</v>
      </c>
      <c r="E5684" t="s">
        <v>660</v>
      </c>
      <c r="F5684" t="str">
        <f>VLOOKUP(orders[[#This Row],[product_id]],Products!A:C,3,0)</f>
        <v>Appliances</v>
      </c>
      <c r="G5684">
        <v>1</v>
      </c>
      <c r="H5684" s="6">
        <v>0.11713816983815428</v>
      </c>
      <c r="I5684" s="2">
        <f>VLOOKUP($E5684,
Products!$A$1:$F$201,MATCH(Orders!I$1,Products!$A$1:$F$1,0),0)</f>
        <v>25996.564605776519</v>
      </c>
      <c r="J5684" s="2">
        <f>VLOOKUP($E5684,
Products!$A$1:$F$201,MATCH(Orders!J$1,Products!$A$1:$F$1,0),0)</f>
        <v>20210.769869456319</v>
      </c>
    </row>
    <row r="5685" spans="1:10">
      <c r="A5685">
        <v>5684</v>
      </c>
      <c r="B5685" s="4">
        <v>45092</v>
      </c>
      <c r="C5685" s="10">
        <f>DATE(YEAR(orders[[#This Row],[order_date]]), MONTH(orders[[#This Row],[order_date]]), 1)</f>
        <v>45078</v>
      </c>
      <c r="D5685" t="s">
        <v>4459</v>
      </c>
      <c r="E5685" t="s">
        <v>572</v>
      </c>
      <c r="F5685" t="str">
        <f>VLOOKUP(orders[[#This Row],[product_id]],Products!A:C,3,0)</f>
        <v>Electronics</v>
      </c>
      <c r="G5685">
        <v>3</v>
      </c>
      <c r="H5685" s="6">
        <v>0.16033919274950612</v>
      </c>
      <c r="I5685" s="2">
        <f>VLOOKUP($E5685,
Products!$A$1:$F$201,MATCH(Orders!I$1,Products!$A$1:$F$1,0),0)</f>
        <v>28095.750781518611</v>
      </c>
      <c r="J5685" s="2">
        <f>VLOOKUP($E5685,
Products!$A$1:$F$201,MATCH(Orders!J$1,Products!$A$1:$F$1,0),0)</f>
        <v>21949.841961937182</v>
      </c>
    </row>
    <row r="5686" spans="1:10">
      <c r="A5686">
        <v>5685</v>
      </c>
      <c r="B5686" s="4">
        <v>45801</v>
      </c>
      <c r="C5686" s="10">
        <f>DATE(YEAR(orders[[#This Row],[order_date]]), MONTH(orders[[#This Row],[order_date]]), 1)</f>
        <v>45778</v>
      </c>
      <c r="D5686" t="s">
        <v>4371</v>
      </c>
      <c r="E5686" t="s">
        <v>672</v>
      </c>
      <c r="F5686" t="str">
        <f>VLOOKUP(orders[[#This Row],[product_id]],Products!A:C,3,0)</f>
        <v>Electronics</v>
      </c>
      <c r="G5686">
        <v>1</v>
      </c>
      <c r="H5686" s="6">
        <v>0.18092338047732107</v>
      </c>
      <c r="I5686" s="2">
        <f>VLOOKUP($E5686,
Products!$A$1:$F$201,MATCH(Orders!I$1,Products!$A$1:$F$1,0),0)</f>
        <v>29856.340212906369</v>
      </c>
      <c r="J5686" s="2">
        <f>VLOOKUP($E5686,
Products!$A$1:$F$201,MATCH(Orders!J$1,Products!$A$1:$F$1,0),0)</f>
        <v>19759.064823078941</v>
      </c>
    </row>
    <row r="5687" spans="1:10">
      <c r="A5687">
        <v>5686</v>
      </c>
      <c r="B5687" s="4">
        <v>45424</v>
      </c>
      <c r="C5687" s="10">
        <f>DATE(YEAR(orders[[#This Row],[order_date]]), MONTH(orders[[#This Row],[order_date]]), 1)</f>
        <v>45413</v>
      </c>
      <c r="D5687" t="s">
        <v>4181</v>
      </c>
      <c r="E5687" t="s">
        <v>673</v>
      </c>
      <c r="F5687" t="str">
        <f>VLOOKUP(orders[[#This Row],[product_id]],Products!A:C,3,0)</f>
        <v>Electronics</v>
      </c>
      <c r="G5687">
        <v>2</v>
      </c>
      <c r="H5687" s="6">
        <v>0.11772871758115994</v>
      </c>
      <c r="I5687" s="2">
        <f>VLOOKUP($E5687,
Products!$A$1:$F$201,MATCH(Orders!I$1,Products!$A$1:$F$1,0),0)</f>
        <v>19770.070105413852</v>
      </c>
      <c r="J5687" s="2">
        <f>VLOOKUP($E5687,
Products!$A$1:$F$201,MATCH(Orders!J$1,Products!$A$1:$F$1,0),0)</f>
        <v>14414.291574648811</v>
      </c>
    </row>
    <row r="5688" spans="1:10">
      <c r="A5688">
        <v>5687</v>
      </c>
      <c r="B5688" s="4">
        <v>45360</v>
      </c>
      <c r="C5688" s="10">
        <f>DATE(YEAR(orders[[#This Row],[order_date]]), MONTH(orders[[#This Row],[order_date]]), 1)</f>
        <v>45352</v>
      </c>
      <c r="D5688" t="s">
        <v>1533</v>
      </c>
      <c r="E5688" t="s">
        <v>533</v>
      </c>
      <c r="F5688" t="str">
        <f>VLOOKUP(orders[[#This Row],[product_id]],Products!A:C,3,0)</f>
        <v>Electronics</v>
      </c>
      <c r="G5688">
        <v>2</v>
      </c>
      <c r="H5688" s="6">
        <v>0.231426223746731</v>
      </c>
      <c r="I5688" s="2">
        <f>VLOOKUP($E5688,
Products!$A$1:$F$201,MATCH(Orders!I$1,Products!$A$1:$F$1,0),0)</f>
        <v>28589.802369332661</v>
      </c>
      <c r="J5688" s="2">
        <f>VLOOKUP($E5688,
Products!$A$1:$F$201,MATCH(Orders!J$1,Products!$A$1:$F$1,0),0)</f>
        <v>21212.93445492295</v>
      </c>
    </row>
    <row r="5689" spans="1:10">
      <c r="A5689">
        <v>5688</v>
      </c>
      <c r="B5689" s="4">
        <v>45684</v>
      </c>
      <c r="C5689" s="10">
        <f>DATE(YEAR(orders[[#This Row],[order_date]]), MONTH(orders[[#This Row],[order_date]]), 1)</f>
        <v>45658</v>
      </c>
      <c r="D5689" t="s">
        <v>2890</v>
      </c>
      <c r="E5689" t="s">
        <v>597</v>
      </c>
      <c r="F5689" t="str">
        <f>VLOOKUP(orders[[#This Row],[product_id]],Products!A:C,3,0)</f>
        <v>Appliances</v>
      </c>
      <c r="G5689">
        <v>2</v>
      </c>
      <c r="H5689" s="6">
        <v>0.10868973306602617</v>
      </c>
      <c r="I5689" s="2">
        <f>VLOOKUP($E5689,
Products!$A$1:$F$201,MATCH(Orders!I$1,Products!$A$1:$F$1,0),0)</f>
        <v>22545.827750919081</v>
      </c>
      <c r="J5689" s="2">
        <f>VLOOKUP($E5689,
Products!$A$1:$F$201,MATCH(Orders!J$1,Products!$A$1:$F$1,0),0)</f>
        <v>15091.172935360129</v>
      </c>
    </row>
    <row r="5690" spans="1:10">
      <c r="A5690">
        <v>5689</v>
      </c>
      <c r="B5690" s="4">
        <v>45160</v>
      </c>
      <c r="C5690" s="10">
        <f>DATE(YEAR(orders[[#This Row],[order_date]]), MONTH(orders[[#This Row],[order_date]]), 1)</f>
        <v>45139</v>
      </c>
      <c r="D5690" t="s">
        <v>4010</v>
      </c>
      <c r="E5690" t="s">
        <v>657</v>
      </c>
      <c r="F5690" t="str">
        <f>VLOOKUP(orders[[#This Row],[product_id]],Products!A:C,3,0)</f>
        <v>Appliances</v>
      </c>
      <c r="G5690">
        <v>1</v>
      </c>
      <c r="H5690" s="6">
        <v>5.1452652362316754E-2</v>
      </c>
      <c r="I5690" s="2">
        <f>VLOOKUP($E5690,
Products!$A$1:$F$201,MATCH(Orders!I$1,Products!$A$1:$F$1,0),0)</f>
        <v>6275.8669412443169</v>
      </c>
      <c r="J5690" s="2">
        <f>VLOOKUP($E5690,
Products!$A$1:$F$201,MATCH(Orders!J$1,Products!$A$1:$F$1,0),0)</f>
        <v>4742.5097602697688</v>
      </c>
    </row>
    <row r="5691" spans="1:10">
      <c r="A5691">
        <v>5690</v>
      </c>
      <c r="B5691" s="4">
        <v>45763</v>
      </c>
      <c r="C5691" s="10">
        <f>DATE(YEAR(orders[[#This Row],[order_date]]), MONTH(orders[[#This Row],[order_date]]), 1)</f>
        <v>45748</v>
      </c>
      <c r="D5691" t="s">
        <v>2868</v>
      </c>
      <c r="E5691" t="s">
        <v>587</v>
      </c>
      <c r="F5691" t="str">
        <f>VLOOKUP(orders[[#This Row],[product_id]],Products!A:C,3,0)</f>
        <v>Electronics</v>
      </c>
      <c r="G5691">
        <v>2</v>
      </c>
      <c r="H5691" s="6">
        <v>0.17781053024435983</v>
      </c>
      <c r="I5691" s="2">
        <f>VLOOKUP($E5691,
Products!$A$1:$F$201,MATCH(Orders!I$1,Products!$A$1:$F$1,0),0)</f>
        <v>16527.367619686949</v>
      </c>
      <c r="J5691" s="2">
        <f>VLOOKUP($E5691,
Products!$A$1:$F$201,MATCH(Orders!J$1,Products!$A$1:$F$1,0),0)</f>
        <v>12533.62883070202</v>
      </c>
    </row>
    <row r="5692" spans="1:10">
      <c r="A5692">
        <v>5691</v>
      </c>
      <c r="B5692" s="4">
        <v>45589</v>
      </c>
      <c r="C5692" s="10">
        <f>DATE(YEAR(orders[[#This Row],[order_date]]), MONTH(orders[[#This Row],[order_date]]), 1)</f>
        <v>45566</v>
      </c>
      <c r="D5692" t="s">
        <v>1981</v>
      </c>
      <c r="E5692" t="s">
        <v>556</v>
      </c>
      <c r="F5692" t="str">
        <f>VLOOKUP(orders[[#This Row],[product_id]],Products!A:C,3,0)</f>
        <v>Appliances</v>
      </c>
      <c r="G5692">
        <v>3</v>
      </c>
      <c r="H5692" s="6">
        <v>0.11661846223521742</v>
      </c>
      <c r="I5692" s="2">
        <f>VLOOKUP($E5692,
Products!$A$1:$F$201,MATCH(Orders!I$1,Products!$A$1:$F$1,0),0)</f>
        <v>27054.121101651981</v>
      </c>
      <c r="J5692" s="2">
        <f>VLOOKUP($E5692,
Products!$A$1:$F$201,MATCH(Orders!J$1,Products!$A$1:$F$1,0),0)</f>
        <v>19388.930988794411</v>
      </c>
    </row>
    <row r="5693" spans="1:10">
      <c r="A5693">
        <v>5692</v>
      </c>
      <c r="B5693" s="4">
        <v>45651</v>
      </c>
      <c r="C5693" s="10">
        <f>DATE(YEAR(orders[[#This Row],[order_date]]), MONTH(orders[[#This Row],[order_date]]), 1)</f>
        <v>45627</v>
      </c>
      <c r="D5693" t="s">
        <v>2222</v>
      </c>
      <c r="E5693" t="s">
        <v>561</v>
      </c>
      <c r="F5693" t="str">
        <f>VLOOKUP(orders[[#This Row],[product_id]],Products!A:C,3,0)</f>
        <v>Appliances</v>
      </c>
      <c r="G5693">
        <v>1</v>
      </c>
      <c r="H5693" s="6">
        <v>9.4264440073655614E-2</v>
      </c>
      <c r="I5693" s="2">
        <f>VLOOKUP($E5693,
Products!$A$1:$F$201,MATCH(Orders!I$1,Products!$A$1:$F$1,0),0)</f>
        <v>23155.073093252329</v>
      </c>
      <c r="J5693" s="2">
        <f>VLOOKUP($E5693,
Products!$A$1:$F$201,MATCH(Orders!J$1,Products!$A$1:$F$1,0),0)</f>
        <v>17849.867849807979</v>
      </c>
    </row>
    <row r="5694" spans="1:10">
      <c r="A5694">
        <v>5693</v>
      </c>
      <c r="B5694" s="4">
        <v>45302</v>
      </c>
      <c r="C5694" s="10">
        <f>DATE(YEAR(orders[[#This Row],[order_date]]), MONTH(orders[[#This Row],[order_date]]), 1)</f>
        <v>45292</v>
      </c>
      <c r="D5694" t="s">
        <v>2018</v>
      </c>
      <c r="E5694" t="s">
        <v>578</v>
      </c>
      <c r="F5694" t="str">
        <f>VLOOKUP(orders[[#This Row],[product_id]],Products!A:C,3,0)</f>
        <v>Electronics</v>
      </c>
      <c r="G5694">
        <v>2</v>
      </c>
      <c r="H5694" s="6">
        <v>0.13334962697919905</v>
      </c>
      <c r="I5694" s="2">
        <f>VLOOKUP($E5694,
Products!$A$1:$F$201,MATCH(Orders!I$1,Products!$A$1:$F$1,0),0)</f>
        <v>2632.553295816565</v>
      </c>
      <c r="J5694" s="2">
        <f>VLOOKUP($E5694,
Products!$A$1:$F$201,MATCH(Orders!J$1,Products!$A$1:$F$1,0),0)</f>
        <v>1732.316114566717</v>
      </c>
    </row>
    <row r="5695" spans="1:10">
      <c r="A5695">
        <v>5694</v>
      </c>
      <c r="B5695" s="4">
        <v>45656</v>
      </c>
      <c r="C5695" s="10">
        <f>DATE(YEAR(orders[[#This Row],[order_date]]), MONTH(orders[[#This Row],[order_date]]), 1)</f>
        <v>45627</v>
      </c>
      <c r="D5695" t="s">
        <v>1778</v>
      </c>
      <c r="E5695" t="s">
        <v>531</v>
      </c>
      <c r="F5695" t="str">
        <f>VLOOKUP(orders[[#This Row],[product_id]],Products!A:C,3,0)</f>
        <v>Electronics</v>
      </c>
      <c r="G5695">
        <v>2</v>
      </c>
      <c r="H5695" s="6">
        <v>0.17360548683926899</v>
      </c>
      <c r="I5695" s="2">
        <f>VLOOKUP($E5695,
Products!$A$1:$F$201,MATCH(Orders!I$1,Products!$A$1:$F$1,0),0)</f>
        <v>29674.378925417219</v>
      </c>
      <c r="J5695" s="2">
        <f>VLOOKUP($E5695,
Products!$A$1:$F$201,MATCH(Orders!J$1,Products!$A$1:$F$1,0),0)</f>
        <v>20795.30337605517</v>
      </c>
    </row>
    <row r="5696" spans="1:10">
      <c r="A5696">
        <v>5695</v>
      </c>
      <c r="B5696" s="4">
        <v>45229</v>
      </c>
      <c r="C5696" s="10">
        <f>DATE(YEAR(orders[[#This Row],[order_date]]), MONTH(orders[[#This Row],[order_date]]), 1)</f>
        <v>45200</v>
      </c>
      <c r="D5696" t="s">
        <v>4229</v>
      </c>
      <c r="E5696" t="s">
        <v>593</v>
      </c>
      <c r="F5696" t="str">
        <f>VLOOKUP(orders[[#This Row],[product_id]],Products!A:C,3,0)</f>
        <v>Electronics</v>
      </c>
      <c r="G5696">
        <v>2</v>
      </c>
      <c r="H5696" s="6">
        <v>0.14010307448155637</v>
      </c>
      <c r="I5696" s="2">
        <f>VLOOKUP($E5696,
Products!$A$1:$F$201,MATCH(Orders!I$1,Products!$A$1:$F$1,0),0)</f>
        <v>2667.7858525453248</v>
      </c>
      <c r="J5696" s="2">
        <f>VLOOKUP($E5696,
Products!$A$1:$F$201,MATCH(Orders!J$1,Products!$A$1:$F$1,0),0)</f>
        <v>1797.4955098065359</v>
      </c>
    </row>
    <row r="5697" spans="1:10">
      <c r="A5697">
        <v>5696</v>
      </c>
      <c r="B5697" s="4">
        <v>45331</v>
      </c>
      <c r="C5697" s="10">
        <f>DATE(YEAR(orders[[#This Row],[order_date]]), MONTH(orders[[#This Row],[order_date]]), 1)</f>
        <v>45323</v>
      </c>
      <c r="D5697" t="s">
        <v>1221</v>
      </c>
      <c r="E5697" t="s">
        <v>557</v>
      </c>
      <c r="F5697" t="str">
        <f>VLOOKUP(orders[[#This Row],[product_id]],Products!A:C,3,0)</f>
        <v>Electronics</v>
      </c>
      <c r="G5697">
        <v>2</v>
      </c>
      <c r="H5697" s="6">
        <v>0.1634708860940422</v>
      </c>
      <c r="I5697" s="2">
        <f>VLOOKUP($E5697,
Products!$A$1:$F$201,MATCH(Orders!I$1,Products!$A$1:$F$1,0),0)</f>
        <v>23950.56449224626</v>
      </c>
      <c r="J5697" s="2">
        <f>VLOOKUP($E5697,
Products!$A$1:$F$201,MATCH(Orders!J$1,Products!$A$1:$F$1,0),0)</f>
        <v>16488.618979732779</v>
      </c>
    </row>
    <row r="5698" spans="1:10">
      <c r="A5698">
        <v>5697</v>
      </c>
      <c r="B5698" s="4">
        <v>45634</v>
      </c>
      <c r="C5698" s="10">
        <f>DATE(YEAR(orders[[#This Row],[order_date]]), MONTH(orders[[#This Row],[order_date]]), 1)</f>
        <v>45627</v>
      </c>
      <c r="D5698" t="s">
        <v>2620</v>
      </c>
      <c r="E5698" t="s">
        <v>630</v>
      </c>
      <c r="F5698" t="str">
        <f>VLOOKUP(orders[[#This Row],[product_id]],Products!A:C,3,0)</f>
        <v>Electronics</v>
      </c>
      <c r="G5698">
        <v>1</v>
      </c>
      <c r="H5698" s="6">
        <v>0.16603321038560634</v>
      </c>
      <c r="I5698" s="2">
        <f>VLOOKUP($E5698,
Products!$A$1:$F$201,MATCH(Orders!I$1,Products!$A$1:$F$1,0),0)</f>
        <v>20513.60683859466</v>
      </c>
      <c r="J5698" s="2">
        <f>VLOOKUP($E5698,
Products!$A$1:$F$201,MATCH(Orders!J$1,Products!$A$1:$F$1,0),0)</f>
        <v>14929.268600567289</v>
      </c>
    </row>
    <row r="5699" spans="1:10">
      <c r="A5699">
        <v>5698</v>
      </c>
      <c r="B5699" s="4">
        <v>45843</v>
      </c>
      <c r="C5699" s="10">
        <f>DATE(YEAR(orders[[#This Row],[order_date]]), MONTH(orders[[#This Row],[order_date]]), 1)</f>
        <v>45839</v>
      </c>
      <c r="D5699" t="s">
        <v>1393</v>
      </c>
      <c r="E5699" t="s">
        <v>511</v>
      </c>
      <c r="F5699" t="str">
        <f>VLOOKUP(orders[[#This Row],[product_id]],Products!A:C,3,0)</f>
        <v>Appliances</v>
      </c>
      <c r="G5699">
        <v>2</v>
      </c>
      <c r="H5699" s="6">
        <v>0.14047022214306093</v>
      </c>
      <c r="I5699" s="2">
        <f>VLOOKUP($E5699,
Products!$A$1:$F$201,MATCH(Orders!I$1,Products!$A$1:$F$1,0),0)</f>
        <v>6005.1161529516376</v>
      </c>
      <c r="J5699" s="2">
        <f>VLOOKUP($E5699,
Products!$A$1:$F$201,MATCH(Orders!J$1,Products!$A$1:$F$1,0),0)</f>
        <v>4036.1471846213158</v>
      </c>
    </row>
    <row r="5700" spans="1:10">
      <c r="A5700">
        <v>5699</v>
      </c>
      <c r="B5700" s="4">
        <v>44947</v>
      </c>
      <c r="C5700" s="10">
        <f>DATE(YEAR(orders[[#This Row],[order_date]]), MONTH(orders[[#This Row],[order_date]]), 1)</f>
        <v>44927</v>
      </c>
      <c r="D5700" t="s">
        <v>1725</v>
      </c>
      <c r="E5700" t="s">
        <v>692</v>
      </c>
      <c r="F5700" t="str">
        <f>VLOOKUP(orders[[#This Row],[product_id]],Products!A:C,3,0)</f>
        <v>Electronics</v>
      </c>
      <c r="G5700">
        <v>1</v>
      </c>
      <c r="H5700" s="6">
        <v>0.14375931301876718</v>
      </c>
      <c r="I5700" s="2">
        <f>VLOOKUP($E5700,
Products!$A$1:$F$201,MATCH(Orders!I$1,Products!$A$1:$F$1,0),0)</f>
        <v>18150.337151787651</v>
      </c>
      <c r="J5700" s="2">
        <f>VLOOKUP($E5700,
Products!$A$1:$F$201,MATCH(Orders!J$1,Products!$A$1:$F$1,0),0)</f>
        <v>11965.45000430708</v>
      </c>
    </row>
    <row r="5701" spans="1:10">
      <c r="A5701">
        <v>5700</v>
      </c>
      <c r="B5701" s="4">
        <v>45183</v>
      </c>
      <c r="C5701" s="10">
        <f>DATE(YEAR(orders[[#This Row],[order_date]]), MONTH(orders[[#This Row],[order_date]]), 1)</f>
        <v>45170</v>
      </c>
      <c r="D5701" t="s">
        <v>2001</v>
      </c>
      <c r="E5701" t="s">
        <v>622</v>
      </c>
      <c r="F5701" t="str">
        <f>VLOOKUP(orders[[#This Row],[product_id]],Products!A:C,3,0)</f>
        <v>Electronics</v>
      </c>
      <c r="G5701">
        <v>2</v>
      </c>
      <c r="H5701" s="6">
        <v>0.24593645455267493</v>
      </c>
      <c r="I5701" s="2">
        <f>VLOOKUP($E5701,
Products!$A$1:$F$201,MATCH(Orders!I$1,Products!$A$1:$F$1,0),0)</f>
        <v>29891.969506397199</v>
      </c>
      <c r="J5701" s="2">
        <f>VLOOKUP($E5701,
Products!$A$1:$F$201,MATCH(Orders!J$1,Products!$A$1:$F$1,0),0)</f>
        <v>20298.690993957589</v>
      </c>
    </row>
    <row r="5702" spans="1:10">
      <c r="A5702">
        <v>5701</v>
      </c>
      <c r="B5702" s="4">
        <v>45325</v>
      </c>
      <c r="C5702" s="10">
        <f>DATE(YEAR(orders[[#This Row],[order_date]]), MONTH(orders[[#This Row],[order_date]]), 1)</f>
        <v>45323</v>
      </c>
      <c r="D5702" t="s">
        <v>4208</v>
      </c>
      <c r="E5702" t="s">
        <v>517</v>
      </c>
      <c r="F5702" t="str">
        <f>VLOOKUP(orders[[#This Row],[product_id]],Products!A:C,3,0)</f>
        <v>Electronics</v>
      </c>
      <c r="G5702">
        <v>1</v>
      </c>
      <c r="H5702" s="6">
        <v>0.18811817082412072</v>
      </c>
      <c r="I5702" s="2">
        <f>VLOOKUP($E5702,
Products!$A$1:$F$201,MATCH(Orders!I$1,Products!$A$1:$F$1,0),0)</f>
        <v>30304.143268168769</v>
      </c>
      <c r="J5702" s="2">
        <f>VLOOKUP($E5702,
Products!$A$1:$F$201,MATCH(Orders!J$1,Products!$A$1:$F$1,0),0)</f>
        <v>23998.194785181578</v>
      </c>
    </row>
    <row r="5703" spans="1:10">
      <c r="A5703">
        <v>5702</v>
      </c>
      <c r="B5703" s="4">
        <v>44977</v>
      </c>
      <c r="C5703" s="10">
        <f>DATE(YEAR(orders[[#This Row],[order_date]]), MONTH(orders[[#This Row],[order_date]]), 1)</f>
        <v>44958</v>
      </c>
      <c r="D5703" t="s">
        <v>1755</v>
      </c>
      <c r="E5703" t="s">
        <v>568</v>
      </c>
      <c r="F5703" t="str">
        <f>VLOOKUP(orders[[#This Row],[product_id]],Products!A:C,3,0)</f>
        <v>Electronics</v>
      </c>
      <c r="G5703">
        <v>1</v>
      </c>
      <c r="H5703" s="6">
        <v>0.22478100467243237</v>
      </c>
      <c r="I5703" s="2">
        <f>VLOOKUP($E5703,
Products!$A$1:$F$201,MATCH(Orders!I$1,Products!$A$1:$F$1,0),0)</f>
        <v>21702.72353355262</v>
      </c>
      <c r="J5703" s="2">
        <f>VLOOKUP($E5703,
Products!$A$1:$F$201,MATCH(Orders!J$1,Products!$A$1:$F$1,0),0)</f>
        <v>17244.710704747551</v>
      </c>
    </row>
    <row r="5704" spans="1:10">
      <c r="A5704">
        <v>5703</v>
      </c>
      <c r="B5704" s="4">
        <v>45373</v>
      </c>
      <c r="C5704" s="10">
        <f>DATE(YEAR(orders[[#This Row],[order_date]]), MONTH(orders[[#This Row],[order_date]]), 1)</f>
        <v>45352</v>
      </c>
      <c r="D5704" t="s">
        <v>1799</v>
      </c>
      <c r="E5704" t="s">
        <v>541</v>
      </c>
      <c r="F5704" t="str">
        <f>VLOOKUP(orders[[#This Row],[product_id]],Products!A:C,3,0)</f>
        <v>Appliances</v>
      </c>
      <c r="G5704">
        <v>2</v>
      </c>
      <c r="H5704" s="6">
        <v>7.4423775355117974E-2</v>
      </c>
      <c r="I5704" s="2">
        <f>VLOOKUP($E5704,
Products!$A$1:$F$201,MATCH(Orders!I$1,Products!$A$1:$F$1,0),0)</f>
        <v>2390.3651642386908</v>
      </c>
      <c r="J5704" s="2">
        <f>VLOOKUP($E5704,
Products!$A$1:$F$201,MATCH(Orders!J$1,Products!$A$1:$F$1,0),0)</f>
        <v>1655.7504783617919</v>
      </c>
    </row>
    <row r="5705" spans="1:10">
      <c r="A5705">
        <v>5704</v>
      </c>
      <c r="B5705" s="4">
        <v>45753</v>
      </c>
      <c r="C5705" s="10">
        <f>DATE(YEAR(orders[[#This Row],[order_date]]), MONTH(orders[[#This Row],[order_date]]), 1)</f>
        <v>45748</v>
      </c>
      <c r="D5705" t="s">
        <v>3046</v>
      </c>
      <c r="E5705" t="s">
        <v>514</v>
      </c>
      <c r="F5705" t="str">
        <f>VLOOKUP(orders[[#This Row],[product_id]],Products!A:C,3,0)</f>
        <v>Electronics</v>
      </c>
      <c r="G5705">
        <v>1</v>
      </c>
      <c r="H5705" s="6">
        <v>0.1002886022192792</v>
      </c>
      <c r="I5705" s="2">
        <f>VLOOKUP($E5705,
Products!$A$1:$F$201,MATCH(Orders!I$1,Products!$A$1:$F$1,0),0)</f>
        <v>16482.730474054071</v>
      </c>
      <c r="J5705" s="2">
        <f>VLOOKUP($E5705,
Products!$A$1:$F$201,MATCH(Orders!J$1,Products!$A$1:$F$1,0),0)</f>
        <v>12480.81165565178</v>
      </c>
    </row>
    <row r="5706" spans="1:10">
      <c r="A5706">
        <v>5705</v>
      </c>
      <c r="B5706" s="4">
        <v>45521</v>
      </c>
      <c r="C5706" s="10">
        <f>DATE(YEAR(orders[[#This Row],[order_date]]), MONTH(orders[[#This Row],[order_date]]), 1)</f>
        <v>45505</v>
      </c>
      <c r="D5706" t="s">
        <v>4183</v>
      </c>
      <c r="E5706" t="s">
        <v>579</v>
      </c>
      <c r="F5706" t="str">
        <f>VLOOKUP(orders[[#This Row],[product_id]],Products!A:C,3,0)</f>
        <v>Appliances</v>
      </c>
      <c r="G5706">
        <v>1</v>
      </c>
      <c r="H5706" s="6">
        <v>8.0480521397168894E-2</v>
      </c>
      <c r="I5706" s="2">
        <f>VLOOKUP($E5706,
Products!$A$1:$F$201,MATCH(Orders!I$1,Products!$A$1:$F$1,0),0)</f>
        <v>5919.3204980498322</v>
      </c>
      <c r="J5706" s="2">
        <f>VLOOKUP($E5706,
Products!$A$1:$F$201,MATCH(Orders!J$1,Products!$A$1:$F$1,0),0)</f>
        <v>3972.3071240281379</v>
      </c>
    </row>
    <row r="5707" spans="1:10">
      <c r="A5707">
        <v>5706</v>
      </c>
      <c r="B5707" s="4">
        <v>45744</v>
      </c>
      <c r="C5707" s="10">
        <f>DATE(YEAR(orders[[#This Row],[order_date]]), MONTH(orders[[#This Row],[order_date]]), 1)</f>
        <v>45717</v>
      </c>
      <c r="D5707" t="s">
        <v>1963</v>
      </c>
      <c r="E5707" t="s">
        <v>572</v>
      </c>
      <c r="F5707" t="str">
        <f>VLOOKUP(orders[[#This Row],[product_id]],Products!A:C,3,0)</f>
        <v>Electronics</v>
      </c>
      <c r="G5707">
        <v>1</v>
      </c>
      <c r="H5707" s="6">
        <v>0.22402070864538753</v>
      </c>
      <c r="I5707" s="2">
        <f>VLOOKUP($E5707,
Products!$A$1:$F$201,MATCH(Orders!I$1,Products!$A$1:$F$1,0),0)</f>
        <v>28095.750781518611</v>
      </c>
      <c r="J5707" s="2">
        <f>VLOOKUP($E5707,
Products!$A$1:$F$201,MATCH(Orders!J$1,Products!$A$1:$F$1,0),0)</f>
        <v>21949.841961937182</v>
      </c>
    </row>
    <row r="5708" spans="1:10">
      <c r="A5708">
        <v>5707</v>
      </c>
      <c r="B5708" s="4">
        <v>45562</v>
      </c>
      <c r="C5708" s="10">
        <f>DATE(YEAR(orders[[#This Row],[order_date]]), MONTH(orders[[#This Row],[order_date]]), 1)</f>
        <v>45536</v>
      </c>
      <c r="D5708" t="s">
        <v>2984</v>
      </c>
      <c r="E5708" t="s">
        <v>534</v>
      </c>
      <c r="F5708" t="str">
        <f>VLOOKUP(orders[[#This Row],[product_id]],Products!A:C,3,0)</f>
        <v>Appliances</v>
      </c>
      <c r="G5708">
        <v>2</v>
      </c>
      <c r="H5708" s="6">
        <v>9.7295766271991796E-2</v>
      </c>
      <c r="I5708" s="2">
        <f>VLOOKUP($E5708,
Products!$A$1:$F$201,MATCH(Orders!I$1,Products!$A$1:$F$1,0),0)</f>
        <v>24743.162958088669</v>
      </c>
      <c r="J5708" s="2">
        <f>VLOOKUP($E5708,
Products!$A$1:$F$201,MATCH(Orders!J$1,Products!$A$1:$F$1,0),0)</f>
        <v>19307.588986555591</v>
      </c>
    </row>
    <row r="5709" spans="1:10">
      <c r="A5709">
        <v>5708</v>
      </c>
      <c r="B5709" s="4">
        <v>45999</v>
      </c>
      <c r="C5709" s="10">
        <f>DATE(YEAR(orders[[#This Row],[order_date]]), MONTH(orders[[#This Row],[order_date]]), 1)</f>
        <v>45992</v>
      </c>
      <c r="D5709" t="s">
        <v>4040</v>
      </c>
      <c r="E5709" t="s">
        <v>576</v>
      </c>
      <c r="F5709" t="str">
        <f>VLOOKUP(orders[[#This Row],[product_id]],Products!A:C,3,0)</f>
        <v>Electronics</v>
      </c>
      <c r="G5709">
        <v>1</v>
      </c>
      <c r="H5709" s="6">
        <v>0.19282433213492073</v>
      </c>
      <c r="I5709" s="2">
        <f>VLOOKUP($E5709,
Products!$A$1:$F$201,MATCH(Orders!I$1,Products!$A$1:$F$1,0),0)</f>
        <v>12571.90922514794</v>
      </c>
      <c r="J5709" s="2">
        <f>VLOOKUP($E5709,
Products!$A$1:$F$201,MATCH(Orders!J$1,Products!$A$1:$F$1,0),0)</f>
        <v>9314.5536289888332</v>
      </c>
    </row>
    <row r="5710" spans="1:10">
      <c r="A5710">
        <v>5709</v>
      </c>
      <c r="B5710" s="4">
        <v>45701</v>
      </c>
      <c r="C5710" s="10">
        <f>DATE(YEAR(orders[[#This Row],[order_date]]), MONTH(orders[[#This Row],[order_date]]), 1)</f>
        <v>45689</v>
      </c>
      <c r="D5710" t="s">
        <v>3691</v>
      </c>
      <c r="E5710" t="s">
        <v>595</v>
      </c>
      <c r="F5710" t="str">
        <f>VLOOKUP(orders[[#This Row],[product_id]],Products!A:C,3,0)</f>
        <v>Electronics</v>
      </c>
      <c r="G5710">
        <v>1</v>
      </c>
      <c r="H5710" s="6">
        <v>0.1209044450149909</v>
      </c>
      <c r="I5710" s="2">
        <f>VLOOKUP($E5710,
Products!$A$1:$F$201,MATCH(Orders!I$1,Products!$A$1:$F$1,0),0)</f>
        <v>2368.316565735005</v>
      </c>
      <c r="J5710" s="2">
        <f>VLOOKUP($E5710,
Products!$A$1:$F$201,MATCH(Orders!J$1,Products!$A$1:$F$1,0),0)</f>
        <v>1668.7588573553539</v>
      </c>
    </row>
    <row r="5711" spans="1:10">
      <c r="A5711">
        <v>5710</v>
      </c>
      <c r="B5711" s="4">
        <v>45899</v>
      </c>
      <c r="C5711" s="10">
        <f>DATE(YEAR(orders[[#This Row],[order_date]]), MONTH(orders[[#This Row],[order_date]]), 1)</f>
        <v>45870</v>
      </c>
      <c r="D5711" t="s">
        <v>4575</v>
      </c>
      <c r="E5711" t="s">
        <v>513</v>
      </c>
      <c r="F5711" t="str">
        <f>VLOOKUP(orders[[#This Row],[product_id]],Products!A:C,3,0)</f>
        <v>Electronics</v>
      </c>
      <c r="G5711">
        <v>2</v>
      </c>
      <c r="H5711" s="6">
        <v>0.246784159171589</v>
      </c>
      <c r="I5711" s="2">
        <f>VLOOKUP($E5711,
Products!$A$1:$F$201,MATCH(Orders!I$1,Products!$A$1:$F$1,0),0)</f>
        <v>2370.6748519187499</v>
      </c>
      <c r="J5711" s="2">
        <f>VLOOKUP($E5711,
Products!$A$1:$F$201,MATCH(Orders!J$1,Products!$A$1:$F$1,0),0)</f>
        <v>1742.1190905744229</v>
      </c>
    </row>
    <row r="5712" spans="1:10">
      <c r="A5712">
        <v>5711</v>
      </c>
      <c r="B5712" s="4">
        <v>45323</v>
      </c>
      <c r="C5712" s="10">
        <f>DATE(YEAR(orders[[#This Row],[order_date]]), MONTH(orders[[#This Row],[order_date]]), 1)</f>
        <v>45323</v>
      </c>
      <c r="D5712" t="s">
        <v>2315</v>
      </c>
      <c r="E5712" t="s">
        <v>548</v>
      </c>
      <c r="F5712" t="str">
        <f>VLOOKUP(orders[[#This Row],[product_id]],Products!A:C,3,0)</f>
        <v>Appliances</v>
      </c>
      <c r="G5712">
        <v>2</v>
      </c>
      <c r="H5712" s="6">
        <v>0.11773775342962937</v>
      </c>
      <c r="I5712" s="2">
        <f>VLOOKUP($E5712,
Products!$A$1:$F$201,MATCH(Orders!I$1,Products!$A$1:$F$1,0),0)</f>
        <v>2211.9922659782978</v>
      </c>
      <c r="J5712" s="2">
        <f>VLOOKUP($E5712,
Products!$A$1:$F$201,MATCH(Orders!J$1,Products!$A$1:$F$1,0),0)</f>
        <v>1741.1720710333091</v>
      </c>
    </row>
    <row r="5713" spans="1:10">
      <c r="A5713">
        <v>5712</v>
      </c>
      <c r="B5713" s="4">
        <v>45609</v>
      </c>
      <c r="C5713" s="10">
        <f>DATE(YEAR(orders[[#This Row],[order_date]]), MONTH(orders[[#This Row],[order_date]]), 1)</f>
        <v>45597</v>
      </c>
      <c r="D5713" t="s">
        <v>1850</v>
      </c>
      <c r="E5713" t="s">
        <v>540</v>
      </c>
      <c r="F5713" t="str">
        <f>VLOOKUP(orders[[#This Row],[product_id]],Products!A:C,3,0)</f>
        <v>Electronics</v>
      </c>
      <c r="G5713">
        <v>1</v>
      </c>
      <c r="H5713" s="6">
        <v>0.11539021548253203</v>
      </c>
      <c r="I5713" s="2">
        <f>VLOOKUP($E5713,
Products!$A$1:$F$201,MATCH(Orders!I$1,Products!$A$1:$F$1,0),0)</f>
        <v>27903.66571841111</v>
      </c>
      <c r="J5713" s="2">
        <f>VLOOKUP($E5713,
Products!$A$1:$F$201,MATCH(Orders!J$1,Products!$A$1:$F$1,0),0)</f>
        <v>20363.814715502049</v>
      </c>
    </row>
    <row r="5714" spans="1:10">
      <c r="A5714">
        <v>5713</v>
      </c>
      <c r="B5714" s="4">
        <v>45977</v>
      </c>
      <c r="C5714" s="10">
        <f>DATE(YEAR(orders[[#This Row],[order_date]]), MONTH(orders[[#This Row],[order_date]]), 1)</f>
        <v>45962</v>
      </c>
      <c r="D5714" t="s">
        <v>4240</v>
      </c>
      <c r="E5714" t="s">
        <v>615</v>
      </c>
      <c r="F5714" t="str">
        <f>VLOOKUP(orders[[#This Row],[product_id]],Products!A:C,3,0)</f>
        <v>Electronics</v>
      </c>
      <c r="G5714">
        <v>3</v>
      </c>
      <c r="H5714" s="6">
        <v>0.16212954095354543</v>
      </c>
      <c r="I5714" s="2">
        <f>VLOOKUP($E5714,
Products!$A$1:$F$201,MATCH(Orders!I$1,Products!$A$1:$F$1,0),0)</f>
        <v>31155.43680046549</v>
      </c>
      <c r="J5714" s="2">
        <f>VLOOKUP($E5714,
Products!$A$1:$F$201,MATCH(Orders!J$1,Products!$A$1:$F$1,0),0)</f>
        <v>22320.078602545669</v>
      </c>
    </row>
    <row r="5715" spans="1:10">
      <c r="A5715">
        <v>5714</v>
      </c>
      <c r="B5715" s="4">
        <v>45637</v>
      </c>
      <c r="C5715" s="10">
        <f>DATE(YEAR(orders[[#This Row],[order_date]]), MONTH(orders[[#This Row],[order_date]]), 1)</f>
        <v>45627</v>
      </c>
      <c r="D5715" t="s">
        <v>1223</v>
      </c>
      <c r="E5715" t="s">
        <v>527</v>
      </c>
      <c r="F5715" t="str">
        <f>VLOOKUP(orders[[#This Row],[product_id]],Products!A:C,3,0)</f>
        <v>Appliances</v>
      </c>
      <c r="G5715">
        <v>2</v>
      </c>
      <c r="H5715" s="6">
        <v>0.11988056949504128</v>
      </c>
      <c r="I5715" s="2">
        <f>VLOOKUP($E5715,
Products!$A$1:$F$201,MATCH(Orders!I$1,Products!$A$1:$F$1,0),0)</f>
        <v>25833.54427698228</v>
      </c>
      <c r="J5715" s="2">
        <f>VLOOKUP($E5715,
Products!$A$1:$F$201,MATCH(Orders!J$1,Products!$A$1:$F$1,0),0)</f>
        <v>16827.881451334611</v>
      </c>
    </row>
    <row r="5716" spans="1:10">
      <c r="A5716">
        <v>5715</v>
      </c>
      <c r="B5716" s="4">
        <v>45455</v>
      </c>
      <c r="C5716" s="10">
        <f>DATE(YEAR(orders[[#This Row],[order_date]]), MONTH(orders[[#This Row],[order_date]]), 1)</f>
        <v>45444</v>
      </c>
      <c r="D5716" t="s">
        <v>3801</v>
      </c>
      <c r="E5716" t="s">
        <v>571</v>
      </c>
      <c r="F5716" t="str">
        <f>VLOOKUP(orders[[#This Row],[product_id]],Products!A:C,3,0)</f>
        <v>Electronics</v>
      </c>
      <c r="G5716">
        <v>3</v>
      </c>
      <c r="H5716" s="6">
        <v>0.16272107674949041</v>
      </c>
      <c r="I5716" s="2">
        <f>VLOOKUP($E5716,
Products!$A$1:$F$201,MATCH(Orders!I$1,Products!$A$1:$F$1,0),0)</f>
        <v>30022.150567424669</v>
      </c>
      <c r="J5716" s="2">
        <f>VLOOKUP($E5716,
Products!$A$1:$F$201,MATCH(Orders!J$1,Products!$A$1:$F$1,0),0)</f>
        <v>21451.61875289512</v>
      </c>
    </row>
    <row r="5717" spans="1:10">
      <c r="A5717">
        <v>5716</v>
      </c>
      <c r="B5717" s="4">
        <v>45611</v>
      </c>
      <c r="C5717" s="10">
        <f>DATE(YEAR(orders[[#This Row],[order_date]]), MONTH(orders[[#This Row],[order_date]]), 1)</f>
        <v>45597</v>
      </c>
      <c r="D5717" t="s">
        <v>1411</v>
      </c>
      <c r="E5717" t="s">
        <v>607</v>
      </c>
      <c r="F5717" t="str">
        <f>VLOOKUP(orders[[#This Row],[product_id]],Products!A:C,3,0)</f>
        <v>Appliances</v>
      </c>
      <c r="G5717">
        <v>1</v>
      </c>
      <c r="H5717" s="6">
        <v>9.1110081744834315E-2</v>
      </c>
      <c r="I5717" s="2">
        <f>VLOOKUP($E5717,
Products!$A$1:$F$201,MATCH(Orders!I$1,Products!$A$1:$F$1,0),0)</f>
        <v>6264.400042999192</v>
      </c>
      <c r="J5717" s="2">
        <f>VLOOKUP($E5717,
Products!$A$1:$F$201,MATCH(Orders!J$1,Products!$A$1:$F$1,0),0)</f>
        <v>4980.3849171743304</v>
      </c>
    </row>
    <row r="5718" spans="1:10">
      <c r="A5718">
        <v>5717</v>
      </c>
      <c r="B5718" s="4">
        <v>45539</v>
      </c>
      <c r="C5718" s="10">
        <f>DATE(YEAR(orders[[#This Row],[order_date]]), MONTH(orders[[#This Row],[order_date]]), 1)</f>
        <v>45536</v>
      </c>
      <c r="D5718" t="s">
        <v>4457</v>
      </c>
      <c r="E5718" t="s">
        <v>654</v>
      </c>
      <c r="F5718" t="str">
        <f>VLOOKUP(orders[[#This Row],[product_id]],Products!A:C,3,0)</f>
        <v>Electronics</v>
      </c>
      <c r="G5718">
        <v>2</v>
      </c>
      <c r="H5718" s="6">
        <v>0.14852856570254538</v>
      </c>
      <c r="I5718" s="2">
        <f>VLOOKUP($E5718,
Products!$A$1:$F$201,MATCH(Orders!I$1,Products!$A$1:$F$1,0),0)</f>
        <v>2480.90324078101</v>
      </c>
      <c r="J5718" s="2">
        <f>VLOOKUP($E5718,
Products!$A$1:$F$201,MATCH(Orders!J$1,Products!$A$1:$F$1,0),0)</f>
        <v>1964.543440578911</v>
      </c>
    </row>
    <row r="5719" spans="1:10">
      <c r="A5719">
        <v>5718</v>
      </c>
      <c r="B5719" s="4">
        <v>45112</v>
      </c>
      <c r="C5719" s="10">
        <f>DATE(YEAR(orders[[#This Row],[order_date]]), MONTH(orders[[#This Row],[order_date]]), 1)</f>
        <v>45108</v>
      </c>
      <c r="D5719" t="s">
        <v>3130</v>
      </c>
      <c r="E5719" t="s">
        <v>599</v>
      </c>
      <c r="F5719" t="str">
        <f>VLOOKUP(orders[[#This Row],[product_id]],Products!A:C,3,0)</f>
        <v>Electronics</v>
      </c>
      <c r="G5719">
        <v>2</v>
      </c>
      <c r="H5719" s="6">
        <v>0.14696536856003348</v>
      </c>
      <c r="I5719" s="2">
        <f>VLOOKUP($E5719,
Products!$A$1:$F$201,MATCH(Orders!I$1,Products!$A$1:$F$1,0),0)</f>
        <v>24019.70637428105</v>
      </c>
      <c r="J5719" s="2">
        <f>VLOOKUP($E5719,
Products!$A$1:$F$201,MATCH(Orders!J$1,Products!$A$1:$F$1,0),0)</f>
        <v>16602.559277417411</v>
      </c>
    </row>
    <row r="5720" spans="1:10">
      <c r="A5720">
        <v>5719</v>
      </c>
      <c r="B5720" s="4">
        <v>45622</v>
      </c>
      <c r="C5720" s="10">
        <f>DATE(YEAR(orders[[#This Row],[order_date]]), MONTH(orders[[#This Row],[order_date]]), 1)</f>
        <v>45597</v>
      </c>
      <c r="D5720" t="s">
        <v>4277</v>
      </c>
      <c r="E5720" t="s">
        <v>704</v>
      </c>
      <c r="F5720" t="str">
        <f>VLOOKUP(orders[[#This Row],[product_id]],Products!A:C,3,0)</f>
        <v>Electronics</v>
      </c>
      <c r="G5720">
        <v>3</v>
      </c>
      <c r="H5720" s="6">
        <v>0.17715054468996141</v>
      </c>
      <c r="I5720" s="2">
        <f>VLOOKUP($E5720,
Products!$A$1:$F$201,MATCH(Orders!I$1,Products!$A$1:$F$1,0),0)</f>
        <v>2453.3182634424861</v>
      </c>
      <c r="J5720" s="2">
        <f>VLOOKUP($E5720,
Products!$A$1:$F$201,MATCH(Orders!J$1,Products!$A$1:$F$1,0),0)</f>
        <v>1951.860511286576</v>
      </c>
    </row>
    <row r="5721" spans="1:10">
      <c r="A5721">
        <v>5720</v>
      </c>
      <c r="B5721" s="4">
        <v>45141</v>
      </c>
      <c r="C5721" s="10">
        <f>DATE(YEAR(orders[[#This Row],[order_date]]), MONTH(orders[[#This Row],[order_date]]), 1)</f>
        <v>45139</v>
      </c>
      <c r="D5721" t="s">
        <v>2640</v>
      </c>
      <c r="E5721" t="s">
        <v>600</v>
      </c>
      <c r="F5721" t="str">
        <f>VLOOKUP(orders[[#This Row],[product_id]],Products!A:C,3,0)</f>
        <v>Electronics</v>
      </c>
      <c r="G5721">
        <v>1</v>
      </c>
      <c r="H5721" s="6">
        <v>0.17477210413412497</v>
      </c>
      <c r="I5721" s="2">
        <f>VLOOKUP($E5721,
Products!$A$1:$F$201,MATCH(Orders!I$1,Products!$A$1:$F$1,0),0)</f>
        <v>2556.7009232610858</v>
      </c>
      <c r="J5721" s="2">
        <f>VLOOKUP($E5721,
Products!$A$1:$F$201,MATCH(Orders!J$1,Products!$A$1:$F$1,0),0)</f>
        <v>2002.3128715328869</v>
      </c>
    </row>
    <row r="5722" spans="1:10">
      <c r="A5722">
        <v>5721</v>
      </c>
      <c r="B5722" s="4">
        <v>45142</v>
      </c>
      <c r="C5722" s="10">
        <f>DATE(YEAR(orders[[#This Row],[order_date]]), MONTH(orders[[#This Row],[order_date]]), 1)</f>
        <v>45139</v>
      </c>
      <c r="D5722" t="s">
        <v>3190</v>
      </c>
      <c r="E5722" t="s">
        <v>674</v>
      </c>
      <c r="F5722" t="str">
        <f>VLOOKUP(orders[[#This Row],[product_id]],Products!A:C,3,0)</f>
        <v>Appliances</v>
      </c>
      <c r="G5722">
        <v>2</v>
      </c>
      <c r="H5722" s="6">
        <v>9.4973134819047289E-2</v>
      </c>
      <c r="I5722" s="2">
        <f>VLOOKUP($E5722,
Products!$A$1:$F$201,MATCH(Orders!I$1,Products!$A$1:$F$1,0),0)</f>
        <v>6324.5253633508046</v>
      </c>
      <c r="J5722" s="2">
        <f>VLOOKUP($E5722,
Products!$A$1:$F$201,MATCH(Orders!J$1,Products!$A$1:$F$1,0),0)</f>
        <v>4493.055585088201</v>
      </c>
    </row>
    <row r="5723" spans="1:10">
      <c r="A5723">
        <v>5722</v>
      </c>
      <c r="B5723" s="4">
        <v>44955</v>
      </c>
      <c r="C5723" s="10">
        <f>DATE(YEAR(orders[[#This Row],[order_date]]), MONTH(orders[[#This Row],[order_date]]), 1)</f>
        <v>44927</v>
      </c>
      <c r="D5723" t="s">
        <v>3606</v>
      </c>
      <c r="E5723" t="s">
        <v>546</v>
      </c>
      <c r="F5723" t="str">
        <f>VLOOKUP(orders[[#This Row],[product_id]],Products!A:C,3,0)</f>
        <v>Electronics</v>
      </c>
      <c r="G5723">
        <v>1</v>
      </c>
      <c r="H5723" s="6">
        <v>0.1775268207859575</v>
      </c>
      <c r="I5723" s="2">
        <f>VLOOKUP($E5723,
Products!$A$1:$F$201,MATCH(Orders!I$1,Products!$A$1:$F$1,0),0)</f>
        <v>21943.16319502375</v>
      </c>
      <c r="J5723" s="2">
        <f>VLOOKUP($E5723,
Products!$A$1:$F$201,MATCH(Orders!J$1,Products!$A$1:$F$1,0),0)</f>
        <v>16937.09489743154</v>
      </c>
    </row>
    <row r="5724" spans="1:10">
      <c r="A5724">
        <v>5723</v>
      </c>
      <c r="B5724" s="4">
        <v>45028</v>
      </c>
      <c r="C5724" s="10">
        <f>DATE(YEAR(orders[[#This Row],[order_date]]), MONTH(orders[[#This Row],[order_date]]), 1)</f>
        <v>45017</v>
      </c>
      <c r="D5724" t="s">
        <v>2451</v>
      </c>
      <c r="E5724" t="s">
        <v>682</v>
      </c>
      <c r="F5724" t="str">
        <f>VLOOKUP(orders[[#This Row],[product_id]],Products!A:C,3,0)</f>
        <v>Electronics</v>
      </c>
      <c r="G5724">
        <v>3</v>
      </c>
      <c r="H5724" s="6">
        <v>0.10719383079313609</v>
      </c>
      <c r="I5724" s="2">
        <f>VLOOKUP($E5724,
Products!$A$1:$F$201,MATCH(Orders!I$1,Products!$A$1:$F$1,0),0)</f>
        <v>32533.33990892916</v>
      </c>
      <c r="J5724" s="2">
        <f>VLOOKUP($E5724,
Products!$A$1:$F$201,MATCH(Orders!J$1,Products!$A$1:$F$1,0),0)</f>
        <v>22734.712471507952</v>
      </c>
    </row>
    <row r="5725" spans="1:10">
      <c r="A5725">
        <v>5724</v>
      </c>
      <c r="B5725" s="4">
        <v>45049</v>
      </c>
      <c r="C5725" s="10">
        <f>DATE(YEAR(orders[[#This Row],[order_date]]), MONTH(orders[[#This Row],[order_date]]), 1)</f>
        <v>45047</v>
      </c>
      <c r="D5725" t="s">
        <v>2374</v>
      </c>
      <c r="E5725" t="s">
        <v>509</v>
      </c>
      <c r="F5725" t="str">
        <f>VLOOKUP(orders[[#This Row],[product_id]],Products!A:C,3,0)</f>
        <v>Appliances</v>
      </c>
      <c r="G5725">
        <v>1</v>
      </c>
      <c r="H5725" s="6">
        <v>6.7614655246270514E-2</v>
      </c>
      <c r="I5725" s="2">
        <f>VLOOKUP($E5725,
Products!$A$1:$F$201,MATCH(Orders!I$1,Products!$A$1:$F$1,0),0)</f>
        <v>23898.369282732219</v>
      </c>
      <c r="J5725" s="2">
        <f>VLOOKUP($E5725,
Products!$A$1:$F$201,MATCH(Orders!J$1,Products!$A$1:$F$1,0),0)</f>
        <v>16491.822147524919</v>
      </c>
    </row>
    <row r="5726" spans="1:10">
      <c r="A5726">
        <v>5725</v>
      </c>
      <c r="B5726" s="4">
        <v>44980</v>
      </c>
      <c r="C5726" s="10">
        <f>DATE(YEAR(orders[[#This Row],[order_date]]), MONTH(orders[[#This Row],[order_date]]), 1)</f>
        <v>44958</v>
      </c>
      <c r="D5726" t="s">
        <v>4634</v>
      </c>
      <c r="E5726" t="s">
        <v>603</v>
      </c>
      <c r="F5726" t="str">
        <f>VLOOKUP(orders[[#This Row],[product_id]],Products!A:C,3,0)</f>
        <v>Electronics</v>
      </c>
      <c r="G5726">
        <v>2</v>
      </c>
      <c r="H5726" s="6">
        <v>0.24880150784928273</v>
      </c>
      <c r="I5726" s="2">
        <f>VLOOKUP($E5726,
Products!$A$1:$F$201,MATCH(Orders!I$1,Products!$A$1:$F$1,0),0)</f>
        <v>10867.659217073329</v>
      </c>
      <c r="J5726" s="2">
        <f>VLOOKUP($E5726,
Products!$A$1:$F$201,MATCH(Orders!J$1,Products!$A$1:$F$1,0),0)</f>
        <v>8421.8829552397037</v>
      </c>
    </row>
    <row r="5727" spans="1:10">
      <c r="A5727">
        <v>5726</v>
      </c>
      <c r="B5727" s="4">
        <v>45542</v>
      </c>
      <c r="C5727" s="10">
        <f>DATE(YEAR(orders[[#This Row],[order_date]]), MONTH(orders[[#This Row],[order_date]]), 1)</f>
        <v>45536</v>
      </c>
      <c r="D5727" t="s">
        <v>4581</v>
      </c>
      <c r="E5727" t="s">
        <v>698</v>
      </c>
      <c r="F5727" t="str">
        <f>VLOOKUP(orders[[#This Row],[product_id]],Products!A:C,3,0)</f>
        <v>Appliances</v>
      </c>
      <c r="G5727">
        <v>2</v>
      </c>
      <c r="H5727" s="6">
        <v>6.2636848184662586E-2</v>
      </c>
      <c r="I5727" s="2">
        <f>VLOOKUP($E5727,
Products!$A$1:$F$201,MATCH(Orders!I$1,Products!$A$1:$F$1,0),0)</f>
        <v>5562.620248272905</v>
      </c>
      <c r="J5727" s="2">
        <f>VLOOKUP($E5727,
Products!$A$1:$F$201,MATCH(Orders!J$1,Products!$A$1:$F$1,0),0)</f>
        <v>4191.9477694447714</v>
      </c>
    </row>
    <row r="5728" spans="1:10">
      <c r="A5728">
        <v>5727</v>
      </c>
      <c r="B5728" s="4">
        <v>45483</v>
      </c>
      <c r="C5728" s="10">
        <f>DATE(YEAR(orders[[#This Row],[order_date]]), MONTH(orders[[#This Row],[order_date]]), 1)</f>
        <v>45474</v>
      </c>
      <c r="D5728" t="s">
        <v>1675</v>
      </c>
      <c r="E5728" t="s">
        <v>515</v>
      </c>
      <c r="F5728" t="str">
        <f>VLOOKUP(orders[[#This Row],[product_id]],Products!A:C,3,0)</f>
        <v>Appliances</v>
      </c>
      <c r="G5728">
        <v>1</v>
      </c>
      <c r="H5728" s="6">
        <v>0.1227104927607636</v>
      </c>
      <c r="I5728" s="2">
        <f>VLOOKUP($E5728,
Products!$A$1:$F$201,MATCH(Orders!I$1,Products!$A$1:$F$1,0),0)</f>
        <v>2136.8180837738519</v>
      </c>
      <c r="J5728" s="2">
        <f>VLOOKUP($E5728,
Products!$A$1:$F$201,MATCH(Orders!J$1,Products!$A$1:$F$1,0),0)</f>
        <v>1689.48738136013</v>
      </c>
    </row>
    <row r="5729" spans="1:10">
      <c r="A5729">
        <v>5728</v>
      </c>
      <c r="B5729" s="4">
        <v>45040</v>
      </c>
      <c r="C5729" s="10">
        <f>DATE(YEAR(orders[[#This Row],[order_date]]), MONTH(orders[[#This Row],[order_date]]), 1)</f>
        <v>45017</v>
      </c>
      <c r="D5729" t="s">
        <v>3252</v>
      </c>
      <c r="E5729" t="s">
        <v>599</v>
      </c>
      <c r="F5729" t="str">
        <f>VLOOKUP(orders[[#This Row],[product_id]],Products!A:C,3,0)</f>
        <v>Electronics</v>
      </c>
      <c r="G5729">
        <v>1</v>
      </c>
      <c r="H5729" s="6">
        <v>0.20165691971931865</v>
      </c>
      <c r="I5729" s="2">
        <f>VLOOKUP($E5729,
Products!$A$1:$F$201,MATCH(Orders!I$1,Products!$A$1:$F$1,0),0)</f>
        <v>24019.70637428105</v>
      </c>
      <c r="J5729" s="2">
        <f>VLOOKUP($E5729,
Products!$A$1:$F$201,MATCH(Orders!J$1,Products!$A$1:$F$1,0),0)</f>
        <v>16602.559277417411</v>
      </c>
    </row>
    <row r="5730" spans="1:10">
      <c r="A5730">
        <v>5729</v>
      </c>
      <c r="B5730" s="4">
        <v>45781</v>
      </c>
      <c r="C5730" s="10">
        <f>DATE(YEAR(orders[[#This Row],[order_date]]), MONTH(orders[[#This Row],[order_date]]), 1)</f>
        <v>45778</v>
      </c>
      <c r="D5730" t="s">
        <v>1903</v>
      </c>
      <c r="E5730" t="s">
        <v>572</v>
      </c>
      <c r="F5730" t="str">
        <f>VLOOKUP(orders[[#This Row],[product_id]],Products!A:C,3,0)</f>
        <v>Electronics</v>
      </c>
      <c r="G5730">
        <v>3</v>
      </c>
      <c r="H5730" s="6">
        <v>0.14948535691368781</v>
      </c>
      <c r="I5730" s="2">
        <f>VLOOKUP($E5730,
Products!$A$1:$F$201,MATCH(Orders!I$1,Products!$A$1:$F$1,0),0)</f>
        <v>28095.750781518611</v>
      </c>
      <c r="J5730" s="2">
        <f>VLOOKUP($E5730,
Products!$A$1:$F$201,MATCH(Orders!J$1,Products!$A$1:$F$1,0),0)</f>
        <v>21949.841961937182</v>
      </c>
    </row>
    <row r="5731" spans="1:10">
      <c r="A5731">
        <v>5730</v>
      </c>
      <c r="B5731" s="4">
        <v>45602</v>
      </c>
      <c r="C5731" s="10">
        <f>DATE(YEAR(orders[[#This Row],[order_date]]), MONTH(orders[[#This Row],[order_date]]), 1)</f>
        <v>45597</v>
      </c>
      <c r="D5731" t="s">
        <v>2392</v>
      </c>
      <c r="E5731" t="s">
        <v>643</v>
      </c>
      <c r="F5731" t="str">
        <f>VLOOKUP(orders[[#This Row],[product_id]],Products!A:C,3,0)</f>
        <v>Appliances</v>
      </c>
      <c r="G5731">
        <v>3</v>
      </c>
      <c r="H5731" s="6">
        <v>0.1340089387373562</v>
      </c>
      <c r="I5731" s="2">
        <f>VLOOKUP($E5731,
Products!$A$1:$F$201,MATCH(Orders!I$1,Products!$A$1:$F$1,0),0)</f>
        <v>26269.068564891841</v>
      </c>
      <c r="J5731" s="2">
        <f>VLOOKUP($E5731,
Products!$A$1:$F$201,MATCH(Orders!J$1,Products!$A$1:$F$1,0),0)</f>
        <v>18867.564539756699</v>
      </c>
    </row>
    <row r="5732" spans="1:10">
      <c r="A5732">
        <v>5731</v>
      </c>
      <c r="B5732" s="4">
        <v>45903</v>
      </c>
      <c r="C5732" s="10">
        <f>DATE(YEAR(orders[[#This Row],[order_date]]), MONTH(orders[[#This Row],[order_date]]), 1)</f>
        <v>45901</v>
      </c>
      <c r="D5732" t="s">
        <v>3353</v>
      </c>
      <c r="E5732" t="s">
        <v>578</v>
      </c>
      <c r="F5732" t="str">
        <f>VLOOKUP(orders[[#This Row],[product_id]],Products!A:C,3,0)</f>
        <v>Electronics</v>
      </c>
      <c r="G5732">
        <v>2</v>
      </c>
      <c r="H5732" s="6">
        <v>0.21603361303406948</v>
      </c>
      <c r="I5732" s="2">
        <f>VLOOKUP($E5732,
Products!$A$1:$F$201,MATCH(Orders!I$1,Products!$A$1:$F$1,0),0)</f>
        <v>2632.553295816565</v>
      </c>
      <c r="J5732" s="2">
        <f>VLOOKUP($E5732,
Products!$A$1:$F$201,MATCH(Orders!J$1,Products!$A$1:$F$1,0),0)</f>
        <v>1732.316114566717</v>
      </c>
    </row>
    <row r="5733" spans="1:10">
      <c r="A5733">
        <v>5732</v>
      </c>
      <c r="B5733" s="4">
        <v>45627</v>
      </c>
      <c r="C5733" s="10">
        <f>DATE(YEAR(orders[[#This Row],[order_date]]), MONTH(orders[[#This Row],[order_date]]), 1)</f>
        <v>45627</v>
      </c>
      <c r="D5733" t="s">
        <v>4590</v>
      </c>
      <c r="E5733" t="s">
        <v>650</v>
      </c>
      <c r="F5733" t="str">
        <f>VLOOKUP(orders[[#This Row],[product_id]],Products!A:C,3,0)</f>
        <v>Electronics</v>
      </c>
      <c r="G5733">
        <v>1</v>
      </c>
      <c r="H5733" s="6">
        <v>0.13143787795867301</v>
      </c>
      <c r="I5733" s="2">
        <f>VLOOKUP($E5733,
Products!$A$1:$F$201,MATCH(Orders!I$1,Products!$A$1:$F$1,0),0)</f>
        <v>12936.529609330941</v>
      </c>
      <c r="J5733" s="2">
        <f>VLOOKUP($E5733,
Products!$A$1:$F$201,MATCH(Orders!J$1,Products!$A$1:$F$1,0),0)</f>
        <v>9465.2602677376308</v>
      </c>
    </row>
    <row r="5734" spans="1:10">
      <c r="A5734">
        <v>5733</v>
      </c>
      <c r="B5734" s="4">
        <v>45218</v>
      </c>
      <c r="C5734" s="10">
        <f>DATE(YEAR(orders[[#This Row],[order_date]]), MONTH(orders[[#This Row],[order_date]]), 1)</f>
        <v>45200</v>
      </c>
      <c r="D5734" t="s">
        <v>2238</v>
      </c>
      <c r="E5734" t="s">
        <v>700</v>
      </c>
      <c r="F5734" t="str">
        <f>VLOOKUP(orders[[#This Row],[product_id]],Products!A:C,3,0)</f>
        <v>Electronics</v>
      </c>
      <c r="G5734">
        <v>3</v>
      </c>
      <c r="H5734" s="6">
        <v>0.22879403988637784</v>
      </c>
      <c r="I5734" s="2">
        <f>VLOOKUP($E5734,
Products!$A$1:$F$201,MATCH(Orders!I$1,Products!$A$1:$F$1,0),0)</f>
        <v>11070.26215043813</v>
      </c>
      <c r="J5734" s="2">
        <f>VLOOKUP($E5734,
Products!$A$1:$F$201,MATCH(Orders!J$1,Products!$A$1:$F$1,0),0)</f>
        <v>7867.3909748932683</v>
      </c>
    </row>
    <row r="5735" spans="1:10">
      <c r="A5735">
        <v>5734</v>
      </c>
      <c r="B5735" s="4">
        <v>45187</v>
      </c>
      <c r="C5735" s="10">
        <f>DATE(YEAR(orders[[#This Row],[order_date]]), MONTH(orders[[#This Row],[order_date]]), 1)</f>
        <v>45170</v>
      </c>
      <c r="D5735" t="s">
        <v>1483</v>
      </c>
      <c r="E5735" t="s">
        <v>558</v>
      </c>
      <c r="F5735" t="str">
        <f>VLOOKUP(orders[[#This Row],[product_id]],Products!A:C,3,0)</f>
        <v>Electronics</v>
      </c>
      <c r="G5735">
        <v>2</v>
      </c>
      <c r="H5735" s="6">
        <v>0.15706151375150706</v>
      </c>
      <c r="I5735" s="2">
        <f>VLOOKUP($E5735,
Products!$A$1:$F$201,MATCH(Orders!I$1,Products!$A$1:$F$1,0),0)</f>
        <v>30121.382934618541</v>
      </c>
      <c r="J5735" s="2">
        <f>VLOOKUP($E5735,
Products!$A$1:$F$201,MATCH(Orders!J$1,Products!$A$1:$F$1,0),0)</f>
        <v>20439.226581954921</v>
      </c>
    </row>
    <row r="5736" spans="1:10">
      <c r="A5736">
        <v>5735</v>
      </c>
      <c r="B5736" s="4">
        <v>45490</v>
      </c>
      <c r="C5736" s="10">
        <f>DATE(YEAR(orders[[#This Row],[order_date]]), MONTH(orders[[#This Row],[order_date]]), 1)</f>
        <v>45474</v>
      </c>
      <c r="D5736" t="s">
        <v>2039</v>
      </c>
      <c r="E5736" t="s">
        <v>668</v>
      </c>
      <c r="F5736" t="str">
        <f>VLOOKUP(orders[[#This Row],[product_id]],Products!A:C,3,0)</f>
        <v>Electronics</v>
      </c>
      <c r="G5736">
        <v>2</v>
      </c>
      <c r="H5736" s="6">
        <v>0.2135265990321297</v>
      </c>
      <c r="I5736" s="2">
        <f>VLOOKUP($E5736,
Products!$A$1:$F$201,MATCH(Orders!I$1,Products!$A$1:$F$1,0),0)</f>
        <v>23702.058773663419</v>
      </c>
      <c r="J5736" s="2">
        <f>VLOOKUP($E5736,
Products!$A$1:$F$201,MATCH(Orders!J$1,Products!$A$1:$F$1,0),0)</f>
        <v>17657.804767621328</v>
      </c>
    </row>
    <row r="5737" spans="1:10">
      <c r="A5737">
        <v>5736</v>
      </c>
      <c r="B5737" s="4">
        <v>44975</v>
      </c>
      <c r="C5737" s="10">
        <f>DATE(YEAR(orders[[#This Row],[order_date]]), MONTH(orders[[#This Row],[order_date]]), 1)</f>
        <v>44958</v>
      </c>
      <c r="D5737" t="s">
        <v>2823</v>
      </c>
      <c r="E5737" t="s">
        <v>509</v>
      </c>
      <c r="F5737" t="str">
        <f>VLOOKUP(orders[[#This Row],[product_id]],Products!A:C,3,0)</f>
        <v>Appliances</v>
      </c>
      <c r="G5737">
        <v>1</v>
      </c>
      <c r="H5737" s="6">
        <v>8.0012153857779419E-2</v>
      </c>
      <c r="I5737" s="2">
        <f>VLOOKUP($E5737,
Products!$A$1:$F$201,MATCH(Orders!I$1,Products!$A$1:$F$1,0),0)</f>
        <v>23898.369282732219</v>
      </c>
      <c r="J5737" s="2">
        <f>VLOOKUP($E5737,
Products!$A$1:$F$201,MATCH(Orders!J$1,Products!$A$1:$F$1,0),0)</f>
        <v>16491.822147524919</v>
      </c>
    </row>
    <row r="5738" spans="1:10">
      <c r="A5738">
        <v>5737</v>
      </c>
      <c r="B5738" s="4">
        <v>45956</v>
      </c>
      <c r="C5738" s="10">
        <f>DATE(YEAR(orders[[#This Row],[order_date]]), MONTH(orders[[#This Row],[order_date]]), 1)</f>
        <v>45931</v>
      </c>
      <c r="D5738" t="s">
        <v>2958</v>
      </c>
      <c r="E5738" t="s">
        <v>573</v>
      </c>
      <c r="F5738" t="str">
        <f>VLOOKUP(orders[[#This Row],[product_id]],Products!A:C,3,0)</f>
        <v>Electronics</v>
      </c>
      <c r="G5738">
        <v>3</v>
      </c>
      <c r="H5738" s="6">
        <v>0.19791024434020507</v>
      </c>
      <c r="I5738" s="2">
        <f>VLOOKUP($E5738,
Products!$A$1:$F$201,MATCH(Orders!I$1,Products!$A$1:$F$1,0),0)</f>
        <v>30443.851050190449</v>
      </c>
      <c r="J5738" s="2">
        <f>VLOOKUP($E5738,
Products!$A$1:$F$201,MATCH(Orders!J$1,Products!$A$1:$F$1,0),0)</f>
        <v>21165.126268210519</v>
      </c>
    </row>
    <row r="5739" spans="1:10">
      <c r="A5739">
        <v>5738</v>
      </c>
      <c r="B5739" s="4">
        <v>45305</v>
      </c>
      <c r="C5739" s="10">
        <f>DATE(YEAR(orders[[#This Row],[order_date]]), MONTH(orders[[#This Row],[order_date]]), 1)</f>
        <v>45292</v>
      </c>
      <c r="D5739" t="s">
        <v>3094</v>
      </c>
      <c r="E5739" t="s">
        <v>618</v>
      </c>
      <c r="F5739" t="str">
        <f>VLOOKUP(orders[[#This Row],[product_id]],Products!A:C,3,0)</f>
        <v>Appliances</v>
      </c>
      <c r="G5739">
        <v>1</v>
      </c>
      <c r="H5739" s="6">
        <v>0.11155804718223715</v>
      </c>
      <c r="I5739" s="2">
        <f>VLOOKUP($E5739,
Products!$A$1:$F$201,MATCH(Orders!I$1,Products!$A$1:$F$1,0),0)</f>
        <v>5546.9777002203573</v>
      </c>
      <c r="J5739" s="2">
        <f>VLOOKUP($E5739,
Products!$A$1:$F$201,MATCH(Orders!J$1,Products!$A$1:$F$1,0),0)</f>
        <v>4048.2565671880161</v>
      </c>
    </row>
    <row r="5740" spans="1:10">
      <c r="A5740">
        <v>5739</v>
      </c>
      <c r="B5740" s="4">
        <v>45150</v>
      </c>
      <c r="C5740" s="10">
        <f>DATE(YEAR(orders[[#This Row],[order_date]]), MONTH(orders[[#This Row],[order_date]]), 1)</f>
        <v>45139</v>
      </c>
      <c r="D5740" t="s">
        <v>3809</v>
      </c>
      <c r="E5740" t="s">
        <v>601</v>
      </c>
      <c r="F5740" t="str">
        <f>VLOOKUP(orders[[#This Row],[product_id]],Products!A:C,3,0)</f>
        <v>Appliances</v>
      </c>
      <c r="G5740">
        <v>1</v>
      </c>
      <c r="H5740" s="6">
        <v>5.2750767291862108E-2</v>
      </c>
      <c r="I5740" s="2">
        <f>VLOOKUP($E5740,
Products!$A$1:$F$201,MATCH(Orders!I$1,Products!$A$1:$F$1,0),0)</f>
        <v>2095.1354013205032</v>
      </c>
      <c r="J5740" s="2">
        <f>VLOOKUP($E5740,
Products!$A$1:$F$201,MATCH(Orders!J$1,Products!$A$1:$F$1,0),0)</f>
        <v>1374.592895200507</v>
      </c>
    </row>
    <row r="5741" spans="1:10">
      <c r="A5741">
        <v>5740</v>
      </c>
      <c r="B5741" s="4">
        <v>45973</v>
      </c>
      <c r="C5741" s="10">
        <f>DATE(YEAR(orders[[#This Row],[order_date]]), MONTH(orders[[#This Row],[order_date]]), 1)</f>
        <v>45962</v>
      </c>
      <c r="D5741" t="s">
        <v>3820</v>
      </c>
      <c r="E5741" t="s">
        <v>607</v>
      </c>
      <c r="F5741" t="str">
        <f>VLOOKUP(orders[[#This Row],[product_id]],Products!A:C,3,0)</f>
        <v>Appliances</v>
      </c>
      <c r="G5741">
        <v>3</v>
      </c>
      <c r="H5741" s="6">
        <v>0.12863588869411716</v>
      </c>
      <c r="I5741" s="2">
        <f>VLOOKUP($E5741,
Products!$A$1:$F$201,MATCH(Orders!I$1,Products!$A$1:$F$1,0),0)</f>
        <v>6264.400042999192</v>
      </c>
      <c r="J5741" s="2">
        <f>VLOOKUP($E5741,
Products!$A$1:$F$201,MATCH(Orders!J$1,Products!$A$1:$F$1,0),0)</f>
        <v>4980.3849171743304</v>
      </c>
    </row>
    <row r="5742" spans="1:10">
      <c r="A5742">
        <v>5741</v>
      </c>
      <c r="B5742" s="4">
        <v>45934</v>
      </c>
      <c r="C5742" s="10">
        <f>DATE(YEAR(orders[[#This Row],[order_date]]), MONTH(orders[[#This Row],[order_date]]), 1)</f>
        <v>45931</v>
      </c>
      <c r="D5742" t="s">
        <v>823</v>
      </c>
      <c r="E5742" t="s">
        <v>644</v>
      </c>
      <c r="F5742" t="str">
        <f>VLOOKUP(orders[[#This Row],[product_id]],Products!A:C,3,0)</f>
        <v>Appliances</v>
      </c>
      <c r="G5742">
        <v>1</v>
      </c>
      <c r="H5742" s="6">
        <v>0.13708433549682081</v>
      </c>
      <c r="I5742" s="2">
        <f>VLOOKUP($E5742,
Products!$A$1:$F$201,MATCH(Orders!I$1,Products!$A$1:$F$1,0),0)</f>
        <v>2076.3860361463489</v>
      </c>
      <c r="J5742" s="2">
        <f>VLOOKUP($E5742,
Products!$A$1:$F$201,MATCH(Orders!J$1,Products!$A$1:$F$1,0),0)</f>
        <v>1496.280632568785</v>
      </c>
    </row>
    <row r="5743" spans="1:10">
      <c r="A5743">
        <v>5742</v>
      </c>
      <c r="B5743" s="4">
        <v>45583</v>
      </c>
      <c r="C5743" s="10">
        <f>DATE(YEAR(orders[[#This Row],[order_date]]), MONTH(orders[[#This Row],[order_date]]), 1)</f>
        <v>45566</v>
      </c>
      <c r="D5743" t="s">
        <v>3642</v>
      </c>
      <c r="E5743" t="s">
        <v>549</v>
      </c>
      <c r="F5743" t="str">
        <f>VLOOKUP(orders[[#This Row],[product_id]],Products!A:C,3,0)</f>
        <v>Electronics</v>
      </c>
      <c r="G5743">
        <v>1</v>
      </c>
      <c r="H5743" s="6">
        <v>0.23208626014979186</v>
      </c>
      <c r="I5743" s="2">
        <f>VLOOKUP($E5743,
Products!$A$1:$F$201,MATCH(Orders!I$1,Products!$A$1:$F$1,0),0)</f>
        <v>32579.222893763279</v>
      </c>
      <c r="J5743" s="2">
        <f>VLOOKUP($E5743,
Products!$A$1:$F$201,MATCH(Orders!J$1,Products!$A$1:$F$1,0),0)</f>
        <v>22472.912188105081</v>
      </c>
    </row>
    <row r="5744" spans="1:10">
      <c r="A5744">
        <v>5743</v>
      </c>
      <c r="B5744" s="4">
        <v>45036</v>
      </c>
      <c r="C5744" s="10">
        <f>DATE(YEAR(orders[[#This Row],[order_date]]), MONTH(orders[[#This Row],[order_date]]), 1)</f>
        <v>45017</v>
      </c>
      <c r="D5744" t="s">
        <v>720</v>
      </c>
      <c r="E5744" t="s">
        <v>624</v>
      </c>
      <c r="F5744" t="str">
        <f>VLOOKUP(orders[[#This Row],[product_id]],Products!A:C,3,0)</f>
        <v>Appliances</v>
      </c>
      <c r="G5744">
        <v>3</v>
      </c>
      <c r="H5744" s="6">
        <v>9.8702272650666431E-2</v>
      </c>
      <c r="I5744" s="2">
        <f>VLOOKUP($E5744,
Products!$A$1:$F$201,MATCH(Orders!I$1,Products!$A$1:$F$1,0),0)</f>
        <v>2102.383201797521</v>
      </c>
      <c r="J5744" s="2">
        <f>VLOOKUP($E5744,
Products!$A$1:$F$201,MATCH(Orders!J$1,Products!$A$1:$F$1,0),0)</f>
        <v>1599.330443274388</v>
      </c>
    </row>
    <row r="5745" spans="1:10">
      <c r="A5745">
        <v>5744</v>
      </c>
      <c r="B5745" s="4">
        <v>45650</v>
      </c>
      <c r="C5745" s="10">
        <f>DATE(YEAR(orders[[#This Row],[order_date]]), MONTH(orders[[#This Row],[order_date]]), 1)</f>
        <v>45627</v>
      </c>
      <c r="D5745" t="s">
        <v>2051</v>
      </c>
      <c r="E5745" t="s">
        <v>693</v>
      </c>
      <c r="F5745" t="str">
        <f>VLOOKUP(orders[[#This Row],[product_id]],Products!A:C,3,0)</f>
        <v>Appliances</v>
      </c>
      <c r="G5745">
        <v>2</v>
      </c>
      <c r="H5745" s="6">
        <v>9.2728225598714673E-2</v>
      </c>
      <c r="I5745" s="2">
        <f>VLOOKUP($E5745,
Products!$A$1:$F$201,MATCH(Orders!I$1,Products!$A$1:$F$1,0),0)</f>
        <v>2037.67513915007</v>
      </c>
      <c r="J5745" s="2">
        <f>VLOOKUP($E5745,
Products!$A$1:$F$201,MATCH(Orders!J$1,Products!$A$1:$F$1,0),0)</f>
        <v>1374.1566876520769</v>
      </c>
    </row>
    <row r="5746" spans="1:10">
      <c r="A5746">
        <v>5745</v>
      </c>
      <c r="B5746" s="4">
        <v>45479</v>
      </c>
      <c r="C5746" s="10">
        <f>DATE(YEAR(orders[[#This Row],[order_date]]), MONTH(orders[[#This Row],[order_date]]), 1)</f>
        <v>45474</v>
      </c>
      <c r="D5746" t="s">
        <v>2747</v>
      </c>
      <c r="E5746" t="s">
        <v>703</v>
      </c>
      <c r="F5746" t="str">
        <f>VLOOKUP(orders[[#This Row],[product_id]],Products!A:C,3,0)</f>
        <v>Appliances</v>
      </c>
      <c r="G5746">
        <v>2</v>
      </c>
      <c r="H5746" s="6">
        <v>0.12188355519073525</v>
      </c>
      <c r="I5746" s="2">
        <f>VLOOKUP($E5746,
Products!$A$1:$F$201,MATCH(Orders!I$1,Products!$A$1:$F$1,0),0)</f>
        <v>23763.82929975582</v>
      </c>
      <c r="J5746" s="2">
        <f>VLOOKUP($E5746,
Products!$A$1:$F$201,MATCH(Orders!J$1,Products!$A$1:$F$1,0),0)</f>
        <v>17833.36818447417</v>
      </c>
    </row>
    <row r="5747" spans="1:10">
      <c r="A5747">
        <v>5746</v>
      </c>
      <c r="B5747" s="4">
        <v>45932</v>
      </c>
      <c r="C5747" s="10">
        <f>DATE(YEAR(orders[[#This Row],[order_date]]), MONTH(orders[[#This Row],[order_date]]), 1)</f>
        <v>45931</v>
      </c>
      <c r="D5747" t="s">
        <v>2748</v>
      </c>
      <c r="E5747" t="s">
        <v>695</v>
      </c>
      <c r="F5747" t="str">
        <f>VLOOKUP(orders[[#This Row],[product_id]],Products!A:C,3,0)</f>
        <v>Electronics</v>
      </c>
      <c r="G5747">
        <v>1</v>
      </c>
      <c r="H5747" s="6">
        <v>0.14675530998078182</v>
      </c>
      <c r="I5747" s="2">
        <f>VLOOKUP($E5747,
Products!$A$1:$F$201,MATCH(Orders!I$1,Products!$A$1:$F$1,0),0)</f>
        <v>2716.2219891886762</v>
      </c>
      <c r="J5747" s="2">
        <f>VLOOKUP($E5747,
Products!$A$1:$F$201,MATCH(Orders!J$1,Products!$A$1:$F$1,0),0)</f>
        <v>2045.0534052982539</v>
      </c>
    </row>
    <row r="5748" spans="1:10">
      <c r="A5748">
        <v>5747</v>
      </c>
      <c r="B5748" s="4">
        <v>45624</v>
      </c>
      <c r="C5748" s="10">
        <f>DATE(YEAR(orders[[#This Row],[order_date]]), MONTH(orders[[#This Row],[order_date]]), 1)</f>
        <v>45597</v>
      </c>
      <c r="D5748" t="s">
        <v>1616</v>
      </c>
      <c r="E5748" t="s">
        <v>615</v>
      </c>
      <c r="F5748" t="str">
        <f>VLOOKUP(orders[[#This Row],[product_id]],Products!A:C,3,0)</f>
        <v>Electronics</v>
      </c>
      <c r="G5748">
        <v>1</v>
      </c>
      <c r="H5748" s="6">
        <v>0.17056766156206168</v>
      </c>
      <c r="I5748" s="2">
        <f>VLOOKUP($E5748,
Products!$A$1:$F$201,MATCH(Orders!I$1,Products!$A$1:$F$1,0),0)</f>
        <v>31155.43680046549</v>
      </c>
      <c r="J5748" s="2">
        <f>VLOOKUP($E5748,
Products!$A$1:$F$201,MATCH(Orders!J$1,Products!$A$1:$F$1,0),0)</f>
        <v>22320.078602545669</v>
      </c>
    </row>
    <row r="5749" spans="1:10">
      <c r="A5749">
        <v>5748</v>
      </c>
      <c r="B5749" s="4">
        <v>45652</v>
      </c>
      <c r="C5749" s="10">
        <f>DATE(YEAR(orders[[#This Row],[order_date]]), MONTH(orders[[#This Row],[order_date]]), 1)</f>
        <v>45627</v>
      </c>
      <c r="D5749" t="s">
        <v>3380</v>
      </c>
      <c r="E5749" t="s">
        <v>665</v>
      </c>
      <c r="F5749" t="str">
        <f>VLOOKUP(orders[[#This Row],[product_id]],Products!A:C,3,0)</f>
        <v>Electronics</v>
      </c>
      <c r="G5749">
        <v>1</v>
      </c>
      <c r="H5749" s="6">
        <v>0.16118709218842386</v>
      </c>
      <c r="I5749" s="2">
        <f>VLOOKUP($E5749,
Products!$A$1:$F$201,MATCH(Orders!I$1,Products!$A$1:$F$1,0),0)</f>
        <v>2381.208040848107</v>
      </c>
      <c r="J5749" s="2">
        <f>VLOOKUP($E5749,
Products!$A$1:$F$201,MATCH(Orders!J$1,Products!$A$1:$F$1,0),0)</f>
        <v>1615.320210979525</v>
      </c>
    </row>
    <row r="5750" spans="1:10">
      <c r="A5750">
        <v>5749</v>
      </c>
      <c r="B5750" s="4">
        <v>45232</v>
      </c>
      <c r="C5750" s="10">
        <f>DATE(YEAR(orders[[#This Row],[order_date]]), MONTH(orders[[#This Row],[order_date]]), 1)</f>
        <v>45231</v>
      </c>
      <c r="D5750" t="s">
        <v>4114</v>
      </c>
      <c r="E5750" t="s">
        <v>551</v>
      </c>
      <c r="F5750" t="str">
        <f>VLOOKUP(orders[[#This Row],[product_id]],Products!A:C,3,0)</f>
        <v>Appliances</v>
      </c>
      <c r="G5750">
        <v>3</v>
      </c>
      <c r="H5750" s="6">
        <v>7.6149904518769504E-2</v>
      </c>
      <c r="I5750" s="2">
        <f>VLOOKUP($E5750,
Products!$A$1:$F$201,MATCH(Orders!I$1,Products!$A$1:$F$1,0),0)</f>
        <v>5988.538916083141</v>
      </c>
      <c r="J5750" s="2">
        <f>VLOOKUP($E5750,
Products!$A$1:$F$201,MATCH(Orders!J$1,Products!$A$1:$F$1,0),0)</f>
        <v>4180.5955033056744</v>
      </c>
    </row>
    <row r="5751" spans="1:10">
      <c r="A5751">
        <v>5750</v>
      </c>
      <c r="B5751" s="4">
        <v>45885</v>
      </c>
      <c r="C5751" s="10">
        <f>DATE(YEAR(orders[[#This Row],[order_date]]), MONTH(orders[[#This Row],[order_date]]), 1)</f>
        <v>45870</v>
      </c>
      <c r="D5751" t="s">
        <v>2261</v>
      </c>
      <c r="E5751" t="s">
        <v>528</v>
      </c>
      <c r="F5751" t="str">
        <f>VLOOKUP(orders[[#This Row],[product_id]],Products!A:C,3,0)</f>
        <v>Appliances</v>
      </c>
      <c r="G5751">
        <v>1</v>
      </c>
      <c r="H5751" s="6">
        <v>0.13091811407510742</v>
      </c>
      <c r="I5751" s="2">
        <f>VLOOKUP($E5751,
Products!$A$1:$F$201,MATCH(Orders!I$1,Products!$A$1:$F$1,0),0)</f>
        <v>5741.145946914552</v>
      </c>
      <c r="J5751" s="2">
        <f>VLOOKUP($E5751,
Products!$A$1:$F$201,MATCH(Orders!J$1,Products!$A$1:$F$1,0),0)</f>
        <v>4112.7219202399874</v>
      </c>
    </row>
    <row r="5752" spans="1:10">
      <c r="A5752">
        <v>5751</v>
      </c>
      <c r="B5752" s="4">
        <v>45880</v>
      </c>
      <c r="C5752" s="10">
        <f>DATE(YEAR(orders[[#This Row],[order_date]]), MONTH(orders[[#This Row],[order_date]]), 1)</f>
        <v>45870</v>
      </c>
      <c r="D5752" t="s">
        <v>1395</v>
      </c>
      <c r="E5752" t="s">
        <v>611</v>
      </c>
      <c r="F5752" t="str">
        <f>VLOOKUP(orders[[#This Row],[product_id]],Products!A:C,3,0)</f>
        <v>Electronics</v>
      </c>
      <c r="G5752">
        <v>2</v>
      </c>
      <c r="H5752" s="6">
        <v>0.16268013387663435</v>
      </c>
      <c r="I5752" s="2">
        <f>VLOOKUP($E5752,
Products!$A$1:$F$201,MATCH(Orders!I$1,Products!$A$1:$F$1,0),0)</f>
        <v>12041.08303405661</v>
      </c>
      <c r="J5752" s="2">
        <f>VLOOKUP($E5752,
Products!$A$1:$F$201,MATCH(Orders!J$1,Products!$A$1:$F$1,0),0)</f>
        <v>7946.6428283753548</v>
      </c>
    </row>
    <row r="5753" spans="1:10">
      <c r="A5753">
        <v>5752</v>
      </c>
      <c r="B5753" s="4">
        <v>45547</v>
      </c>
      <c r="C5753" s="10">
        <f>DATE(YEAR(orders[[#This Row],[order_date]]), MONTH(orders[[#This Row],[order_date]]), 1)</f>
        <v>45536</v>
      </c>
      <c r="D5753" t="s">
        <v>1479</v>
      </c>
      <c r="E5753" t="s">
        <v>670</v>
      </c>
      <c r="F5753" t="str">
        <f>VLOOKUP(orders[[#This Row],[product_id]],Products!A:C,3,0)</f>
        <v>Electronics</v>
      </c>
      <c r="G5753">
        <v>2</v>
      </c>
      <c r="H5753" s="6">
        <v>0.1453542597853851</v>
      </c>
      <c r="I5753" s="2">
        <f>VLOOKUP($E5753,
Products!$A$1:$F$201,MATCH(Orders!I$1,Products!$A$1:$F$1,0),0)</f>
        <v>2624.8628733917722</v>
      </c>
      <c r="J5753" s="2">
        <f>VLOOKUP($E5753,
Products!$A$1:$F$201,MATCH(Orders!J$1,Products!$A$1:$F$1,0),0)</f>
        <v>1944.041928611671</v>
      </c>
    </row>
    <row r="5754" spans="1:10">
      <c r="A5754">
        <v>5753</v>
      </c>
      <c r="B5754" s="4">
        <v>45556</v>
      </c>
      <c r="C5754" s="10">
        <f>DATE(YEAR(orders[[#This Row],[order_date]]), MONTH(orders[[#This Row],[order_date]]), 1)</f>
        <v>45536</v>
      </c>
      <c r="D5754" t="s">
        <v>2320</v>
      </c>
      <c r="E5754" t="s">
        <v>631</v>
      </c>
      <c r="F5754" t="str">
        <f>VLOOKUP(orders[[#This Row],[product_id]],Products!A:C,3,0)</f>
        <v>Appliances</v>
      </c>
      <c r="G5754">
        <v>1</v>
      </c>
      <c r="H5754" s="6">
        <v>0.14778739552543557</v>
      </c>
      <c r="I5754" s="2">
        <f>VLOOKUP($E5754,
Products!$A$1:$F$201,MATCH(Orders!I$1,Products!$A$1:$F$1,0),0)</f>
        <v>5983.7308645702497</v>
      </c>
      <c r="J5754" s="2">
        <f>VLOOKUP($E5754,
Products!$A$1:$F$201,MATCH(Orders!J$1,Products!$A$1:$F$1,0),0)</f>
        <v>4205.6432936163774</v>
      </c>
    </row>
    <row r="5755" spans="1:10">
      <c r="A5755">
        <v>5754</v>
      </c>
      <c r="B5755" s="4">
        <v>45803</v>
      </c>
      <c r="C5755" s="10">
        <f>DATE(YEAR(orders[[#This Row],[order_date]]), MONTH(orders[[#This Row],[order_date]]), 1)</f>
        <v>45778</v>
      </c>
      <c r="D5755" t="s">
        <v>4158</v>
      </c>
      <c r="E5755" t="s">
        <v>595</v>
      </c>
      <c r="F5755" t="str">
        <f>VLOOKUP(orders[[#This Row],[product_id]],Products!A:C,3,0)</f>
        <v>Electronics</v>
      </c>
      <c r="G5755">
        <v>1</v>
      </c>
      <c r="H5755" s="6">
        <v>0.20122732192775797</v>
      </c>
      <c r="I5755" s="2">
        <f>VLOOKUP($E5755,
Products!$A$1:$F$201,MATCH(Orders!I$1,Products!$A$1:$F$1,0),0)</f>
        <v>2368.316565735005</v>
      </c>
      <c r="J5755" s="2">
        <f>VLOOKUP($E5755,
Products!$A$1:$F$201,MATCH(Orders!J$1,Products!$A$1:$F$1,0),0)</f>
        <v>1668.7588573553539</v>
      </c>
    </row>
    <row r="5756" spans="1:10">
      <c r="A5756">
        <v>5755</v>
      </c>
      <c r="B5756" s="4">
        <v>45482</v>
      </c>
      <c r="C5756" s="10">
        <f>DATE(YEAR(orders[[#This Row],[order_date]]), MONTH(orders[[#This Row],[order_date]]), 1)</f>
        <v>45474</v>
      </c>
      <c r="D5756" t="s">
        <v>2240</v>
      </c>
      <c r="E5756" t="s">
        <v>603</v>
      </c>
      <c r="F5756" t="str">
        <f>VLOOKUP(orders[[#This Row],[product_id]],Products!A:C,3,0)</f>
        <v>Electronics</v>
      </c>
      <c r="G5756">
        <v>1</v>
      </c>
      <c r="H5756" s="6">
        <v>0.11263050998848236</v>
      </c>
      <c r="I5756" s="2">
        <f>VLOOKUP($E5756,
Products!$A$1:$F$201,MATCH(Orders!I$1,Products!$A$1:$F$1,0),0)</f>
        <v>10867.659217073329</v>
      </c>
      <c r="J5756" s="2">
        <f>VLOOKUP($E5756,
Products!$A$1:$F$201,MATCH(Orders!J$1,Products!$A$1:$F$1,0),0)</f>
        <v>8421.8829552397037</v>
      </c>
    </row>
    <row r="5757" spans="1:10">
      <c r="A5757">
        <v>5756</v>
      </c>
      <c r="B5757" s="4">
        <v>44993</v>
      </c>
      <c r="C5757" s="10">
        <f>DATE(YEAR(orders[[#This Row],[order_date]]), MONTH(orders[[#This Row],[order_date]]), 1)</f>
        <v>44986</v>
      </c>
      <c r="D5757" t="s">
        <v>3666</v>
      </c>
      <c r="E5757" t="s">
        <v>580</v>
      </c>
      <c r="F5757" t="str">
        <f>VLOOKUP(orders[[#This Row],[product_id]],Products!A:C,3,0)</f>
        <v>Electronics</v>
      </c>
      <c r="G5757">
        <v>2</v>
      </c>
      <c r="H5757" s="6">
        <v>0.10917733887722945</v>
      </c>
      <c r="I5757" s="2">
        <f>VLOOKUP($E5757,
Products!$A$1:$F$201,MATCH(Orders!I$1,Products!$A$1:$F$1,0),0)</f>
        <v>29905.106989935579</v>
      </c>
      <c r="J5757" s="2">
        <f>VLOOKUP($E5757,
Products!$A$1:$F$201,MATCH(Orders!J$1,Products!$A$1:$F$1,0),0)</f>
        <v>22230.930488499071</v>
      </c>
    </row>
    <row r="5758" spans="1:10">
      <c r="A5758">
        <v>5757</v>
      </c>
      <c r="B5758" s="4">
        <v>45761</v>
      </c>
      <c r="C5758" s="10">
        <f>DATE(YEAR(orders[[#This Row],[order_date]]), MONTH(orders[[#This Row],[order_date]]), 1)</f>
        <v>45748</v>
      </c>
      <c r="D5758" t="s">
        <v>825</v>
      </c>
      <c r="E5758" t="s">
        <v>619</v>
      </c>
      <c r="F5758" t="str">
        <f>VLOOKUP(orders[[#This Row],[product_id]],Products!A:C,3,0)</f>
        <v>Appliances</v>
      </c>
      <c r="G5758">
        <v>1</v>
      </c>
      <c r="H5758" s="6">
        <v>7.593310643865453E-2</v>
      </c>
      <c r="I5758" s="2">
        <f>VLOOKUP($E5758,
Products!$A$1:$F$201,MATCH(Orders!I$1,Products!$A$1:$F$1,0),0)</f>
        <v>6040.8433358455886</v>
      </c>
      <c r="J5758" s="2">
        <f>VLOOKUP($E5758,
Products!$A$1:$F$201,MATCH(Orders!J$1,Products!$A$1:$F$1,0),0)</f>
        <v>4363.6239115177623</v>
      </c>
    </row>
    <row r="5759" spans="1:10">
      <c r="A5759">
        <v>5758</v>
      </c>
      <c r="B5759" s="4">
        <v>45132</v>
      </c>
      <c r="C5759" s="10">
        <f>DATE(YEAR(orders[[#This Row],[order_date]]), MONTH(orders[[#This Row],[order_date]]), 1)</f>
        <v>45108</v>
      </c>
      <c r="D5759" t="s">
        <v>2779</v>
      </c>
      <c r="E5759" t="s">
        <v>691</v>
      </c>
      <c r="F5759" t="str">
        <f>VLOOKUP(orders[[#This Row],[product_id]],Products!A:C,3,0)</f>
        <v>Appliances</v>
      </c>
      <c r="G5759">
        <v>2</v>
      </c>
      <c r="H5759" s="6">
        <v>9.5264272734952318E-2</v>
      </c>
      <c r="I5759" s="2">
        <f>VLOOKUP($E5759,
Products!$A$1:$F$201,MATCH(Orders!I$1,Products!$A$1:$F$1,0),0)</f>
        <v>2337.6024778940591</v>
      </c>
      <c r="J5759" s="2">
        <f>VLOOKUP($E5759,
Products!$A$1:$F$201,MATCH(Orders!J$1,Products!$A$1:$F$1,0),0)</f>
        <v>1616.9957885138581</v>
      </c>
    </row>
    <row r="5760" spans="1:10">
      <c r="A5760">
        <v>5759</v>
      </c>
      <c r="B5760" s="4">
        <v>45712</v>
      </c>
      <c r="C5760" s="10">
        <f>DATE(YEAR(orders[[#This Row],[order_date]]), MONTH(orders[[#This Row],[order_date]]), 1)</f>
        <v>45689</v>
      </c>
      <c r="D5760" t="s">
        <v>4311</v>
      </c>
      <c r="E5760" t="s">
        <v>625</v>
      </c>
      <c r="F5760" t="str">
        <f>VLOOKUP(orders[[#This Row],[product_id]],Products!A:C,3,0)</f>
        <v>Electronics</v>
      </c>
      <c r="G5760">
        <v>1</v>
      </c>
      <c r="H5760" s="6">
        <v>0.12986215563434986</v>
      </c>
      <c r="I5760" s="2">
        <f>VLOOKUP($E5760,
Products!$A$1:$F$201,MATCH(Orders!I$1,Products!$A$1:$F$1,0),0)</f>
        <v>11578.815958005471</v>
      </c>
      <c r="J5760" s="2">
        <f>VLOOKUP($E5760,
Products!$A$1:$F$201,MATCH(Orders!J$1,Products!$A$1:$F$1,0),0)</f>
        <v>7854.7306959992193</v>
      </c>
    </row>
    <row r="5761" spans="1:10">
      <c r="A5761">
        <v>5760</v>
      </c>
      <c r="B5761" s="4">
        <v>45081</v>
      </c>
      <c r="C5761" s="10">
        <f>DATE(YEAR(orders[[#This Row],[order_date]]), MONTH(orders[[#This Row],[order_date]]), 1)</f>
        <v>45078</v>
      </c>
      <c r="D5761" t="s">
        <v>2442</v>
      </c>
      <c r="E5761" t="s">
        <v>590</v>
      </c>
      <c r="F5761" t="str">
        <f>VLOOKUP(orders[[#This Row],[product_id]],Products!A:C,3,0)</f>
        <v>Appliances</v>
      </c>
      <c r="G5761">
        <v>3</v>
      </c>
      <c r="H5761" s="6">
        <v>0.1166644068388772</v>
      </c>
      <c r="I5761" s="2">
        <f>VLOOKUP($E5761,
Products!$A$1:$F$201,MATCH(Orders!I$1,Products!$A$1:$F$1,0),0)</f>
        <v>2035.9251500591261</v>
      </c>
      <c r="J5761" s="2">
        <f>VLOOKUP($E5761,
Products!$A$1:$F$201,MATCH(Orders!J$1,Products!$A$1:$F$1,0),0)</f>
        <v>1473.8412378673991</v>
      </c>
    </row>
    <row r="5762" spans="1:10">
      <c r="A5762">
        <v>5761</v>
      </c>
      <c r="B5762" s="4">
        <v>45999</v>
      </c>
      <c r="C5762" s="10">
        <f>DATE(YEAR(orders[[#This Row],[order_date]]), MONTH(orders[[#This Row],[order_date]]), 1)</f>
        <v>45992</v>
      </c>
      <c r="D5762" t="s">
        <v>769</v>
      </c>
      <c r="E5762" t="s">
        <v>548</v>
      </c>
      <c r="F5762" t="str">
        <f>VLOOKUP(orders[[#This Row],[product_id]],Products!A:C,3,0)</f>
        <v>Appliances</v>
      </c>
      <c r="G5762">
        <v>1</v>
      </c>
      <c r="H5762" s="6">
        <v>9.9480456321884334E-2</v>
      </c>
      <c r="I5762" s="2">
        <f>VLOOKUP($E5762,
Products!$A$1:$F$201,MATCH(Orders!I$1,Products!$A$1:$F$1,0),0)</f>
        <v>2211.9922659782978</v>
      </c>
      <c r="J5762" s="2">
        <f>VLOOKUP($E5762,
Products!$A$1:$F$201,MATCH(Orders!J$1,Products!$A$1:$F$1,0),0)</f>
        <v>1741.1720710333091</v>
      </c>
    </row>
    <row r="5763" spans="1:10">
      <c r="A5763">
        <v>5762</v>
      </c>
      <c r="B5763" s="4">
        <v>45709</v>
      </c>
      <c r="C5763" s="10">
        <f>DATE(YEAR(orders[[#This Row],[order_date]]), MONTH(orders[[#This Row],[order_date]]), 1)</f>
        <v>45689</v>
      </c>
      <c r="D5763" t="s">
        <v>1165</v>
      </c>
      <c r="E5763" t="s">
        <v>593</v>
      </c>
      <c r="F5763" t="str">
        <f>VLOOKUP(orders[[#This Row],[product_id]],Products!A:C,3,0)</f>
        <v>Electronics</v>
      </c>
      <c r="G5763">
        <v>1</v>
      </c>
      <c r="H5763" s="6">
        <v>0.20296606621681626</v>
      </c>
      <c r="I5763" s="2">
        <f>VLOOKUP($E5763,
Products!$A$1:$F$201,MATCH(Orders!I$1,Products!$A$1:$F$1,0),0)</f>
        <v>2667.7858525453248</v>
      </c>
      <c r="J5763" s="2">
        <f>VLOOKUP($E5763,
Products!$A$1:$F$201,MATCH(Orders!J$1,Products!$A$1:$F$1,0),0)</f>
        <v>1797.4955098065359</v>
      </c>
    </row>
    <row r="5764" spans="1:10">
      <c r="A5764">
        <v>5763</v>
      </c>
      <c r="B5764" s="4">
        <v>45511</v>
      </c>
      <c r="C5764" s="10">
        <f>DATE(YEAR(orders[[#This Row],[order_date]]), MONTH(orders[[#This Row],[order_date]]), 1)</f>
        <v>45505</v>
      </c>
      <c r="D5764" t="s">
        <v>2455</v>
      </c>
      <c r="E5764" t="s">
        <v>648</v>
      </c>
      <c r="F5764" t="str">
        <f>VLOOKUP(orders[[#This Row],[product_id]],Products!A:C,3,0)</f>
        <v>Electronics</v>
      </c>
      <c r="G5764">
        <v>2</v>
      </c>
      <c r="H5764" s="6">
        <v>0.21315213056273369</v>
      </c>
      <c r="I5764" s="2">
        <f>VLOOKUP($E5764,
Products!$A$1:$F$201,MATCH(Orders!I$1,Products!$A$1:$F$1,0),0)</f>
        <v>11049.50250218974</v>
      </c>
      <c r="J5764" s="2">
        <f>VLOOKUP($E5764,
Products!$A$1:$F$201,MATCH(Orders!J$1,Products!$A$1:$F$1,0),0)</f>
        <v>7252.1207539007246</v>
      </c>
    </row>
    <row r="5765" spans="1:10">
      <c r="A5765">
        <v>5764</v>
      </c>
      <c r="B5765" s="4">
        <v>45634</v>
      </c>
      <c r="C5765" s="10">
        <f>DATE(YEAR(orders[[#This Row],[order_date]]), MONTH(orders[[#This Row],[order_date]]), 1)</f>
        <v>45627</v>
      </c>
      <c r="D5765" t="s">
        <v>3067</v>
      </c>
      <c r="E5765" t="s">
        <v>700</v>
      </c>
      <c r="F5765" t="str">
        <f>VLOOKUP(orders[[#This Row],[product_id]],Products!A:C,3,0)</f>
        <v>Electronics</v>
      </c>
      <c r="G5765">
        <v>1</v>
      </c>
      <c r="H5765" s="6">
        <v>0.16178297999285574</v>
      </c>
      <c r="I5765" s="2">
        <f>VLOOKUP($E5765,
Products!$A$1:$F$201,MATCH(Orders!I$1,Products!$A$1:$F$1,0),0)</f>
        <v>11070.26215043813</v>
      </c>
      <c r="J5765" s="2">
        <f>VLOOKUP($E5765,
Products!$A$1:$F$201,MATCH(Orders!J$1,Products!$A$1:$F$1,0),0)</f>
        <v>7867.3909748932683</v>
      </c>
    </row>
    <row r="5766" spans="1:10">
      <c r="A5766">
        <v>5765</v>
      </c>
      <c r="B5766" s="4">
        <v>45105</v>
      </c>
      <c r="C5766" s="10">
        <f>DATE(YEAR(orders[[#This Row],[order_date]]), MONTH(orders[[#This Row],[order_date]]), 1)</f>
        <v>45078</v>
      </c>
      <c r="D5766" t="s">
        <v>3558</v>
      </c>
      <c r="E5766" t="s">
        <v>635</v>
      </c>
      <c r="F5766" t="str">
        <f>VLOOKUP(orders[[#This Row],[product_id]],Products!A:C,3,0)</f>
        <v>Electronics</v>
      </c>
      <c r="G5766">
        <v>1</v>
      </c>
      <c r="H5766" s="6">
        <v>0.16834642243267808</v>
      </c>
      <c r="I5766" s="2">
        <f>VLOOKUP($E5766,
Products!$A$1:$F$201,MATCH(Orders!I$1,Products!$A$1:$F$1,0),0)</f>
        <v>31014.321091901689</v>
      </c>
      <c r="J5766" s="2">
        <f>VLOOKUP($E5766,
Products!$A$1:$F$201,MATCH(Orders!J$1,Products!$A$1:$F$1,0),0)</f>
        <v>23202.91049209132</v>
      </c>
    </row>
    <row r="5767" spans="1:10">
      <c r="A5767">
        <v>5766</v>
      </c>
      <c r="B5767" s="4">
        <v>45998</v>
      </c>
      <c r="C5767" s="10">
        <f>DATE(YEAR(orders[[#This Row],[order_date]]), MONTH(orders[[#This Row],[order_date]]), 1)</f>
        <v>45992</v>
      </c>
      <c r="D5767" t="s">
        <v>2319</v>
      </c>
      <c r="E5767" t="s">
        <v>704</v>
      </c>
      <c r="F5767" t="str">
        <f>VLOOKUP(orders[[#This Row],[product_id]],Products!A:C,3,0)</f>
        <v>Electronics</v>
      </c>
      <c r="G5767">
        <v>2</v>
      </c>
      <c r="H5767" s="6">
        <v>0.23053266607423145</v>
      </c>
      <c r="I5767" s="2">
        <f>VLOOKUP($E5767,
Products!$A$1:$F$201,MATCH(Orders!I$1,Products!$A$1:$F$1,0),0)</f>
        <v>2453.3182634424861</v>
      </c>
      <c r="J5767" s="2">
        <f>VLOOKUP($E5767,
Products!$A$1:$F$201,MATCH(Orders!J$1,Products!$A$1:$F$1,0),0)</f>
        <v>1951.860511286576</v>
      </c>
    </row>
    <row r="5768" spans="1:10">
      <c r="A5768">
        <v>5767</v>
      </c>
      <c r="B5768" s="4">
        <v>46022</v>
      </c>
      <c r="C5768" s="10">
        <f>DATE(YEAR(orders[[#This Row],[order_date]]), MONTH(orders[[#This Row],[order_date]]), 1)</f>
        <v>45992</v>
      </c>
      <c r="D5768" t="s">
        <v>3993</v>
      </c>
      <c r="E5768" t="s">
        <v>638</v>
      </c>
      <c r="F5768" t="str">
        <f>VLOOKUP(orders[[#This Row],[product_id]],Products!A:C,3,0)</f>
        <v>Electronics</v>
      </c>
      <c r="G5768">
        <v>1</v>
      </c>
      <c r="H5768" s="6">
        <v>0.10381287493506772</v>
      </c>
      <c r="I5768" s="2">
        <f>VLOOKUP($E5768,
Products!$A$1:$F$201,MATCH(Orders!I$1,Products!$A$1:$F$1,0),0)</f>
        <v>11118.17778596276</v>
      </c>
      <c r="J5768" s="2">
        <f>VLOOKUP($E5768,
Products!$A$1:$F$201,MATCH(Orders!J$1,Products!$A$1:$F$1,0),0)</f>
        <v>7887.697719413397</v>
      </c>
    </row>
    <row r="5769" spans="1:10">
      <c r="A5769">
        <v>5768</v>
      </c>
      <c r="B5769" s="4">
        <v>45039</v>
      </c>
      <c r="C5769" s="10">
        <f>DATE(YEAR(orders[[#This Row],[order_date]]), MONTH(orders[[#This Row],[order_date]]), 1)</f>
        <v>45017</v>
      </c>
      <c r="D5769" t="s">
        <v>4233</v>
      </c>
      <c r="E5769" t="s">
        <v>686</v>
      </c>
      <c r="F5769" t="str">
        <f>VLOOKUP(orders[[#This Row],[product_id]],Products!A:C,3,0)</f>
        <v>Appliances</v>
      </c>
      <c r="G5769">
        <v>2</v>
      </c>
      <c r="H5769" s="6">
        <v>6.8583371831338877E-2</v>
      </c>
      <c r="I5769" s="2">
        <f>VLOOKUP($E5769,
Products!$A$1:$F$201,MATCH(Orders!I$1,Products!$A$1:$F$1,0),0)</f>
        <v>25525.356267188719</v>
      </c>
      <c r="J5769" s="2">
        <f>VLOOKUP($E5769,
Products!$A$1:$F$201,MATCH(Orders!J$1,Products!$A$1:$F$1,0),0)</f>
        <v>18214.15981099859</v>
      </c>
    </row>
    <row r="5770" spans="1:10">
      <c r="A5770">
        <v>5769</v>
      </c>
      <c r="B5770" s="4">
        <v>45683</v>
      </c>
      <c r="C5770" s="10">
        <f>DATE(YEAR(orders[[#This Row],[order_date]]), MONTH(orders[[#This Row],[order_date]]), 1)</f>
        <v>45658</v>
      </c>
      <c r="D5770" t="s">
        <v>3739</v>
      </c>
      <c r="E5770" t="s">
        <v>678</v>
      </c>
      <c r="F5770" t="str">
        <f>VLOOKUP(orders[[#This Row],[product_id]],Products!A:C,3,0)</f>
        <v>Appliances</v>
      </c>
      <c r="G5770">
        <v>2</v>
      </c>
      <c r="H5770" s="6">
        <v>0.1187112266523945</v>
      </c>
      <c r="I5770" s="2">
        <f>VLOOKUP($E5770,
Products!$A$1:$F$201,MATCH(Orders!I$1,Products!$A$1:$F$1,0),0)</f>
        <v>24547.80463631255</v>
      </c>
      <c r="J5770" s="2">
        <f>VLOOKUP($E5770,
Products!$A$1:$F$201,MATCH(Orders!J$1,Products!$A$1:$F$1,0),0)</f>
        <v>16599.667533695861</v>
      </c>
    </row>
    <row r="5771" spans="1:10">
      <c r="A5771">
        <v>5770</v>
      </c>
      <c r="B5771" s="4">
        <v>45823</v>
      </c>
      <c r="C5771" s="10">
        <f>DATE(YEAR(orders[[#This Row],[order_date]]), MONTH(orders[[#This Row],[order_date]]), 1)</f>
        <v>45809</v>
      </c>
      <c r="D5771" t="s">
        <v>3489</v>
      </c>
      <c r="E5771" t="s">
        <v>609</v>
      </c>
      <c r="F5771" t="str">
        <f>VLOOKUP(orders[[#This Row],[product_id]],Products!A:C,3,0)</f>
        <v>Appliances</v>
      </c>
      <c r="G5771">
        <v>1</v>
      </c>
      <c r="H5771" s="6">
        <v>7.5803257421385606E-2</v>
      </c>
      <c r="I5771" s="2">
        <f>VLOOKUP($E5771,
Products!$A$1:$F$201,MATCH(Orders!I$1,Products!$A$1:$F$1,0),0)</f>
        <v>2159.5378031052392</v>
      </c>
      <c r="J5771" s="2">
        <f>VLOOKUP($E5771,
Products!$A$1:$F$201,MATCH(Orders!J$1,Products!$A$1:$F$1,0),0)</f>
        <v>1501.9415981313371</v>
      </c>
    </row>
    <row r="5772" spans="1:10">
      <c r="A5772">
        <v>5771</v>
      </c>
      <c r="B5772" s="4">
        <v>45747</v>
      </c>
      <c r="C5772" s="10">
        <f>DATE(YEAR(orders[[#This Row],[order_date]]), MONTH(orders[[#This Row],[order_date]]), 1)</f>
        <v>45717</v>
      </c>
      <c r="D5772" t="s">
        <v>3642</v>
      </c>
      <c r="E5772" t="s">
        <v>598</v>
      </c>
      <c r="F5772" t="str">
        <f>VLOOKUP(orders[[#This Row],[product_id]],Products!A:C,3,0)</f>
        <v>Appliances</v>
      </c>
      <c r="G5772">
        <v>1</v>
      </c>
      <c r="H5772" s="6">
        <v>0.12604935687786337</v>
      </c>
      <c r="I5772" s="2">
        <f>VLOOKUP($E5772,
Products!$A$1:$F$201,MATCH(Orders!I$1,Products!$A$1:$F$1,0),0)</f>
        <v>5641.6789233526652</v>
      </c>
      <c r="J5772" s="2">
        <f>VLOOKUP($E5772,
Products!$A$1:$F$201,MATCH(Orders!J$1,Products!$A$1:$F$1,0),0)</f>
        <v>4031.2473685481059</v>
      </c>
    </row>
    <row r="5773" spans="1:10">
      <c r="A5773">
        <v>5772</v>
      </c>
      <c r="B5773" s="4">
        <v>45085</v>
      </c>
      <c r="C5773" s="10">
        <f>DATE(YEAR(orders[[#This Row],[order_date]]), MONTH(orders[[#This Row],[order_date]]), 1)</f>
        <v>45078</v>
      </c>
      <c r="D5773" t="s">
        <v>2269</v>
      </c>
      <c r="E5773" t="s">
        <v>546</v>
      </c>
      <c r="F5773" t="str">
        <f>VLOOKUP(orders[[#This Row],[product_id]],Products!A:C,3,0)</f>
        <v>Electronics</v>
      </c>
      <c r="G5773">
        <v>3</v>
      </c>
      <c r="H5773" s="6">
        <v>0.1910608768088079</v>
      </c>
      <c r="I5773" s="2">
        <f>VLOOKUP($E5773,
Products!$A$1:$F$201,MATCH(Orders!I$1,Products!$A$1:$F$1,0),0)</f>
        <v>21943.16319502375</v>
      </c>
      <c r="J5773" s="2">
        <f>VLOOKUP($E5773,
Products!$A$1:$F$201,MATCH(Orders!J$1,Products!$A$1:$F$1,0),0)</f>
        <v>16937.09489743154</v>
      </c>
    </row>
    <row r="5774" spans="1:10">
      <c r="A5774">
        <v>5773</v>
      </c>
      <c r="B5774" s="4">
        <v>45712</v>
      </c>
      <c r="C5774" s="10">
        <f>DATE(YEAR(orders[[#This Row],[order_date]]), MONTH(orders[[#This Row],[order_date]]), 1)</f>
        <v>45689</v>
      </c>
      <c r="D5774" t="s">
        <v>1687</v>
      </c>
      <c r="E5774" t="s">
        <v>696</v>
      </c>
      <c r="F5774" t="str">
        <f>VLOOKUP(orders[[#This Row],[product_id]],Products!A:C,3,0)</f>
        <v>Electronics</v>
      </c>
      <c r="G5774">
        <v>1</v>
      </c>
      <c r="H5774" s="6">
        <v>0.20135087306236379</v>
      </c>
      <c r="I5774" s="2">
        <f>VLOOKUP($E5774,
Products!$A$1:$F$201,MATCH(Orders!I$1,Products!$A$1:$F$1,0),0)</f>
        <v>2723.6534496184809</v>
      </c>
      <c r="J5774" s="2">
        <f>VLOOKUP($E5774,
Products!$A$1:$F$201,MATCH(Orders!J$1,Products!$A$1:$F$1,0),0)</f>
        <v>1872.4715951823</v>
      </c>
    </row>
    <row r="5775" spans="1:10">
      <c r="A5775">
        <v>5774</v>
      </c>
      <c r="B5775" s="4">
        <v>45980</v>
      </c>
      <c r="C5775" s="10">
        <f>DATE(YEAR(orders[[#This Row],[order_date]]), MONTH(orders[[#This Row],[order_date]]), 1)</f>
        <v>45962</v>
      </c>
      <c r="D5775" t="s">
        <v>4594</v>
      </c>
      <c r="E5775" t="s">
        <v>705</v>
      </c>
      <c r="F5775" t="str">
        <f>VLOOKUP(orders[[#This Row],[product_id]],Products!A:C,3,0)</f>
        <v>Electronics</v>
      </c>
      <c r="G5775">
        <v>1</v>
      </c>
      <c r="H5775" s="6">
        <v>0.12411265356762208</v>
      </c>
      <c r="I5775" s="2">
        <f>VLOOKUP($E5775,
Products!$A$1:$F$201,MATCH(Orders!I$1,Products!$A$1:$F$1,0),0)</f>
        <v>11719.594724541899</v>
      </c>
      <c r="J5775" s="2">
        <f>VLOOKUP($E5775,
Products!$A$1:$F$201,MATCH(Orders!J$1,Products!$A$1:$F$1,0),0)</f>
        <v>7926.6332911718628</v>
      </c>
    </row>
    <row r="5776" spans="1:10">
      <c r="A5776">
        <v>5775</v>
      </c>
      <c r="B5776" s="4">
        <v>45177</v>
      </c>
      <c r="C5776" s="10">
        <f>DATE(YEAR(orders[[#This Row],[order_date]]), MONTH(orders[[#This Row],[order_date]]), 1)</f>
        <v>45170</v>
      </c>
      <c r="D5776" t="s">
        <v>4490</v>
      </c>
      <c r="E5776" t="s">
        <v>537</v>
      </c>
      <c r="F5776" t="str">
        <f>VLOOKUP(orders[[#This Row],[product_id]],Products!A:C,3,0)</f>
        <v>Electronics</v>
      </c>
      <c r="G5776">
        <v>2</v>
      </c>
      <c r="H5776" s="6">
        <v>0.18485746977876208</v>
      </c>
      <c r="I5776" s="2">
        <f>VLOOKUP($E5776,
Products!$A$1:$F$201,MATCH(Orders!I$1,Products!$A$1:$F$1,0),0)</f>
        <v>31703.831103033539</v>
      </c>
      <c r="J5776" s="2">
        <f>VLOOKUP($E5776,
Products!$A$1:$F$201,MATCH(Orders!J$1,Products!$A$1:$F$1,0),0)</f>
        <v>24504.340558054781</v>
      </c>
    </row>
    <row r="5777" spans="1:10">
      <c r="A5777">
        <v>5776</v>
      </c>
      <c r="B5777" s="4">
        <v>45039</v>
      </c>
      <c r="C5777" s="10">
        <f>DATE(YEAR(orders[[#This Row],[order_date]]), MONTH(orders[[#This Row],[order_date]]), 1)</f>
        <v>45017</v>
      </c>
      <c r="D5777" t="s">
        <v>3332</v>
      </c>
      <c r="E5777" t="s">
        <v>611</v>
      </c>
      <c r="F5777" t="str">
        <f>VLOOKUP(orders[[#This Row],[product_id]],Products!A:C,3,0)</f>
        <v>Electronics</v>
      </c>
      <c r="G5777">
        <v>1</v>
      </c>
      <c r="H5777" s="6">
        <v>0.16973639283271727</v>
      </c>
      <c r="I5777" s="2">
        <f>VLOOKUP($E5777,
Products!$A$1:$F$201,MATCH(Orders!I$1,Products!$A$1:$F$1,0),0)</f>
        <v>12041.08303405661</v>
      </c>
      <c r="J5777" s="2">
        <f>VLOOKUP($E5777,
Products!$A$1:$F$201,MATCH(Orders!J$1,Products!$A$1:$F$1,0),0)</f>
        <v>7946.6428283753548</v>
      </c>
    </row>
    <row r="5778" spans="1:10">
      <c r="A5778">
        <v>5777</v>
      </c>
      <c r="B5778" s="4">
        <v>45185</v>
      </c>
      <c r="C5778" s="10">
        <f>DATE(YEAR(orders[[#This Row],[order_date]]), MONTH(orders[[#This Row],[order_date]]), 1)</f>
        <v>45170</v>
      </c>
      <c r="D5778" t="s">
        <v>4250</v>
      </c>
      <c r="E5778" t="s">
        <v>507</v>
      </c>
      <c r="F5778" t="str">
        <f>VLOOKUP(orders[[#This Row],[product_id]],Products!A:C,3,0)</f>
        <v>Electronics</v>
      </c>
      <c r="G5778">
        <v>1</v>
      </c>
      <c r="H5778" s="6">
        <v>0.21728632889972418</v>
      </c>
      <c r="I5778" s="2">
        <f>VLOOKUP($E5778,
Products!$A$1:$F$201,MATCH(Orders!I$1,Products!$A$1:$F$1,0),0)</f>
        <v>28502.89768049858</v>
      </c>
      <c r="J5778" s="2">
        <f>VLOOKUP($E5778,
Products!$A$1:$F$201,MATCH(Orders!J$1,Products!$A$1:$F$1,0),0)</f>
        <v>20477.83623923226</v>
      </c>
    </row>
    <row r="5779" spans="1:10">
      <c r="A5779">
        <v>5778</v>
      </c>
      <c r="B5779" s="4">
        <v>45033</v>
      </c>
      <c r="C5779" s="10">
        <f>DATE(YEAR(orders[[#This Row],[order_date]]), MONTH(orders[[#This Row],[order_date]]), 1)</f>
        <v>45017</v>
      </c>
      <c r="D5779" t="s">
        <v>4136</v>
      </c>
      <c r="E5779" t="s">
        <v>515</v>
      </c>
      <c r="F5779" t="str">
        <f>VLOOKUP(orders[[#This Row],[product_id]],Products!A:C,3,0)</f>
        <v>Appliances</v>
      </c>
      <c r="G5779">
        <v>1</v>
      </c>
      <c r="H5779" s="6">
        <v>0.13911806637043664</v>
      </c>
      <c r="I5779" s="2">
        <f>VLOOKUP($E5779,
Products!$A$1:$F$201,MATCH(Orders!I$1,Products!$A$1:$F$1,0),0)</f>
        <v>2136.8180837738519</v>
      </c>
      <c r="J5779" s="2">
        <f>VLOOKUP($E5779,
Products!$A$1:$F$201,MATCH(Orders!J$1,Products!$A$1:$F$1,0),0)</f>
        <v>1689.48738136013</v>
      </c>
    </row>
    <row r="5780" spans="1:10">
      <c r="A5780">
        <v>5779</v>
      </c>
      <c r="B5780" s="4">
        <v>45501</v>
      </c>
      <c r="C5780" s="10">
        <f>DATE(YEAR(orders[[#This Row],[order_date]]), MONTH(orders[[#This Row],[order_date]]), 1)</f>
        <v>45474</v>
      </c>
      <c r="D5780" t="s">
        <v>1855</v>
      </c>
      <c r="E5780" t="s">
        <v>676</v>
      </c>
      <c r="F5780" t="str">
        <f>VLOOKUP(orders[[#This Row],[product_id]],Products!A:C,3,0)</f>
        <v>Electronics</v>
      </c>
      <c r="G5780">
        <v>2</v>
      </c>
      <c r="H5780" s="6">
        <v>0.16443592732048853</v>
      </c>
      <c r="I5780" s="2">
        <f>VLOOKUP($E5780,
Products!$A$1:$F$201,MATCH(Orders!I$1,Products!$A$1:$F$1,0),0)</f>
        <v>30008.64884218746</v>
      </c>
      <c r="J5780" s="2">
        <f>VLOOKUP($E5780,
Products!$A$1:$F$201,MATCH(Orders!J$1,Products!$A$1:$F$1,0),0)</f>
        <v>19907.2372539471</v>
      </c>
    </row>
    <row r="5781" spans="1:10">
      <c r="A5781">
        <v>5780</v>
      </c>
      <c r="B5781" s="4">
        <v>45917</v>
      </c>
      <c r="C5781" s="10">
        <f>DATE(YEAR(orders[[#This Row],[order_date]]), MONTH(orders[[#This Row],[order_date]]), 1)</f>
        <v>45901</v>
      </c>
      <c r="D5781" t="s">
        <v>1677</v>
      </c>
      <c r="E5781" t="s">
        <v>624</v>
      </c>
      <c r="F5781" t="str">
        <f>VLOOKUP(orders[[#This Row],[product_id]],Products!A:C,3,0)</f>
        <v>Appliances</v>
      </c>
      <c r="G5781">
        <v>1</v>
      </c>
      <c r="H5781" s="6">
        <v>0.14689995607648701</v>
      </c>
      <c r="I5781" s="2">
        <f>VLOOKUP($E5781,
Products!$A$1:$F$201,MATCH(Orders!I$1,Products!$A$1:$F$1,0),0)</f>
        <v>2102.383201797521</v>
      </c>
      <c r="J5781" s="2">
        <f>VLOOKUP($E5781,
Products!$A$1:$F$201,MATCH(Orders!J$1,Products!$A$1:$F$1,0),0)</f>
        <v>1599.330443274388</v>
      </c>
    </row>
    <row r="5782" spans="1:10">
      <c r="A5782">
        <v>5781</v>
      </c>
      <c r="B5782" s="4">
        <v>45353</v>
      </c>
      <c r="C5782" s="10">
        <f>DATE(YEAR(orders[[#This Row],[order_date]]), MONTH(orders[[#This Row],[order_date]]), 1)</f>
        <v>45352</v>
      </c>
      <c r="D5782" t="s">
        <v>3614</v>
      </c>
      <c r="E5782" t="s">
        <v>676</v>
      </c>
      <c r="F5782" t="str">
        <f>VLOOKUP(orders[[#This Row],[product_id]],Products!A:C,3,0)</f>
        <v>Electronics</v>
      </c>
      <c r="G5782">
        <v>1</v>
      </c>
      <c r="H5782" s="6">
        <v>0.17358528960747069</v>
      </c>
      <c r="I5782" s="2">
        <f>VLOOKUP($E5782,
Products!$A$1:$F$201,MATCH(Orders!I$1,Products!$A$1:$F$1,0),0)</f>
        <v>30008.64884218746</v>
      </c>
      <c r="J5782" s="2">
        <f>VLOOKUP($E5782,
Products!$A$1:$F$201,MATCH(Orders!J$1,Products!$A$1:$F$1,0),0)</f>
        <v>19907.2372539471</v>
      </c>
    </row>
    <row r="5783" spans="1:10">
      <c r="A5783">
        <v>5782</v>
      </c>
      <c r="B5783" s="4">
        <v>45785</v>
      </c>
      <c r="C5783" s="10">
        <f>DATE(YEAR(orders[[#This Row],[order_date]]), MONTH(orders[[#This Row],[order_date]]), 1)</f>
        <v>45778</v>
      </c>
      <c r="D5783" t="s">
        <v>1412</v>
      </c>
      <c r="E5783" t="s">
        <v>606</v>
      </c>
      <c r="F5783" t="str">
        <f>VLOOKUP(orders[[#This Row],[product_id]],Products!A:C,3,0)</f>
        <v>Appliances</v>
      </c>
      <c r="G5783">
        <v>3</v>
      </c>
      <c r="H5783" s="6">
        <v>7.5487678423012988E-2</v>
      </c>
      <c r="I5783" s="2">
        <f>VLOOKUP($E5783,
Products!$A$1:$F$201,MATCH(Orders!I$1,Products!$A$1:$F$1,0),0)</f>
        <v>2163.0020078909042</v>
      </c>
      <c r="J5783" s="2">
        <f>VLOOKUP($E5783,
Products!$A$1:$F$201,MATCH(Orders!J$1,Products!$A$1:$F$1,0),0)</f>
        <v>1416.078554182008</v>
      </c>
    </row>
    <row r="5784" spans="1:10">
      <c r="A5784">
        <v>5783</v>
      </c>
      <c r="B5784" s="4">
        <v>45844</v>
      </c>
      <c r="C5784" s="10">
        <f>DATE(YEAR(orders[[#This Row],[order_date]]), MONTH(orders[[#This Row],[order_date]]), 1)</f>
        <v>45839</v>
      </c>
      <c r="D5784" t="s">
        <v>2415</v>
      </c>
      <c r="E5784" t="s">
        <v>615</v>
      </c>
      <c r="F5784" t="str">
        <f>VLOOKUP(orders[[#This Row],[product_id]],Products!A:C,3,0)</f>
        <v>Electronics</v>
      </c>
      <c r="G5784">
        <v>2</v>
      </c>
      <c r="H5784" s="6">
        <v>0.14678320927702976</v>
      </c>
      <c r="I5784" s="2">
        <f>VLOOKUP($E5784,
Products!$A$1:$F$201,MATCH(Orders!I$1,Products!$A$1:$F$1,0),0)</f>
        <v>31155.43680046549</v>
      </c>
      <c r="J5784" s="2">
        <f>VLOOKUP($E5784,
Products!$A$1:$F$201,MATCH(Orders!J$1,Products!$A$1:$F$1,0),0)</f>
        <v>22320.078602545669</v>
      </c>
    </row>
    <row r="5785" spans="1:10">
      <c r="A5785">
        <v>5784</v>
      </c>
      <c r="B5785" s="4">
        <v>45553</v>
      </c>
      <c r="C5785" s="10">
        <f>DATE(YEAR(orders[[#This Row],[order_date]]), MONTH(orders[[#This Row],[order_date]]), 1)</f>
        <v>45536</v>
      </c>
      <c r="D5785" t="s">
        <v>3864</v>
      </c>
      <c r="E5785" t="s">
        <v>572</v>
      </c>
      <c r="F5785" t="str">
        <f>VLOOKUP(orders[[#This Row],[product_id]],Products!A:C,3,0)</f>
        <v>Electronics</v>
      </c>
      <c r="G5785">
        <v>1</v>
      </c>
      <c r="H5785" s="6">
        <v>0.10560244583147711</v>
      </c>
      <c r="I5785" s="2">
        <f>VLOOKUP($E5785,
Products!$A$1:$F$201,MATCH(Orders!I$1,Products!$A$1:$F$1,0),0)</f>
        <v>28095.750781518611</v>
      </c>
      <c r="J5785" s="2">
        <f>VLOOKUP($E5785,
Products!$A$1:$F$201,MATCH(Orders!J$1,Products!$A$1:$F$1,0),0)</f>
        <v>21949.841961937182</v>
      </c>
    </row>
    <row r="5786" spans="1:10">
      <c r="A5786">
        <v>5785</v>
      </c>
      <c r="B5786" s="4">
        <v>45401</v>
      </c>
      <c r="C5786" s="10">
        <f>DATE(YEAR(orders[[#This Row],[order_date]]), MONTH(orders[[#This Row],[order_date]]), 1)</f>
        <v>45383</v>
      </c>
      <c r="D5786" t="s">
        <v>2072</v>
      </c>
      <c r="E5786" t="s">
        <v>528</v>
      </c>
      <c r="F5786" t="str">
        <f>VLOOKUP(orders[[#This Row],[product_id]],Products!A:C,3,0)</f>
        <v>Appliances</v>
      </c>
      <c r="G5786">
        <v>2</v>
      </c>
      <c r="H5786" s="6">
        <v>8.5885292685338302E-2</v>
      </c>
      <c r="I5786" s="2">
        <f>VLOOKUP($E5786,
Products!$A$1:$F$201,MATCH(Orders!I$1,Products!$A$1:$F$1,0),0)</f>
        <v>5741.145946914552</v>
      </c>
      <c r="J5786" s="2">
        <f>VLOOKUP($E5786,
Products!$A$1:$F$201,MATCH(Orders!J$1,Products!$A$1:$F$1,0),0)</f>
        <v>4112.7219202399874</v>
      </c>
    </row>
    <row r="5787" spans="1:10">
      <c r="A5787">
        <v>5786</v>
      </c>
      <c r="B5787" s="4">
        <v>45478</v>
      </c>
      <c r="C5787" s="10">
        <f>DATE(YEAR(orders[[#This Row],[order_date]]), MONTH(orders[[#This Row],[order_date]]), 1)</f>
        <v>45474</v>
      </c>
      <c r="D5787" t="s">
        <v>2552</v>
      </c>
      <c r="E5787" t="s">
        <v>603</v>
      </c>
      <c r="F5787" t="str">
        <f>VLOOKUP(orders[[#This Row],[product_id]],Products!A:C,3,0)</f>
        <v>Electronics</v>
      </c>
      <c r="G5787">
        <v>2</v>
      </c>
      <c r="H5787" s="6">
        <v>0.19057645796863276</v>
      </c>
      <c r="I5787" s="2">
        <f>VLOOKUP($E5787,
Products!$A$1:$F$201,MATCH(Orders!I$1,Products!$A$1:$F$1,0),0)</f>
        <v>10867.659217073329</v>
      </c>
      <c r="J5787" s="2">
        <f>VLOOKUP($E5787,
Products!$A$1:$F$201,MATCH(Orders!J$1,Products!$A$1:$F$1,0),0)</f>
        <v>8421.8829552397037</v>
      </c>
    </row>
    <row r="5788" spans="1:10">
      <c r="A5788">
        <v>5787</v>
      </c>
      <c r="B5788" s="4">
        <v>45270</v>
      </c>
      <c r="C5788" s="10">
        <f>DATE(YEAR(orders[[#This Row],[order_date]]), MONTH(orders[[#This Row],[order_date]]), 1)</f>
        <v>45261</v>
      </c>
      <c r="D5788" t="s">
        <v>1100</v>
      </c>
      <c r="E5788" t="s">
        <v>602</v>
      </c>
      <c r="F5788" t="str">
        <f>VLOOKUP(orders[[#This Row],[product_id]],Products!A:C,3,0)</f>
        <v>Appliances</v>
      </c>
      <c r="G5788">
        <v>2</v>
      </c>
      <c r="H5788" s="6">
        <v>0.14665038449973136</v>
      </c>
      <c r="I5788" s="2">
        <f>VLOOKUP($E5788,
Products!$A$1:$F$201,MATCH(Orders!I$1,Products!$A$1:$F$1,0),0)</f>
        <v>22834.95547197924</v>
      </c>
      <c r="J5788" s="2">
        <f>VLOOKUP($E5788,
Products!$A$1:$F$201,MATCH(Orders!J$1,Products!$A$1:$F$1,0),0)</f>
        <v>17972.460052660601</v>
      </c>
    </row>
    <row r="5789" spans="1:10">
      <c r="A5789">
        <v>5788</v>
      </c>
      <c r="B5789" s="4">
        <v>45554</v>
      </c>
      <c r="C5789" s="10">
        <f>DATE(YEAR(orders[[#This Row],[order_date]]), MONTH(orders[[#This Row],[order_date]]), 1)</f>
        <v>45536</v>
      </c>
      <c r="D5789" t="s">
        <v>1189</v>
      </c>
      <c r="E5789" t="s">
        <v>693</v>
      </c>
      <c r="F5789" t="str">
        <f>VLOOKUP(orders[[#This Row],[product_id]],Products!A:C,3,0)</f>
        <v>Appliances</v>
      </c>
      <c r="G5789">
        <v>2</v>
      </c>
      <c r="H5789" s="6">
        <v>0.1266541437550478</v>
      </c>
      <c r="I5789" s="2">
        <f>VLOOKUP($E5789,
Products!$A$1:$F$201,MATCH(Orders!I$1,Products!$A$1:$F$1,0),0)</f>
        <v>2037.67513915007</v>
      </c>
      <c r="J5789" s="2">
        <f>VLOOKUP($E5789,
Products!$A$1:$F$201,MATCH(Orders!J$1,Products!$A$1:$F$1,0),0)</f>
        <v>1374.1566876520769</v>
      </c>
    </row>
    <row r="5790" spans="1:10">
      <c r="A5790">
        <v>5789</v>
      </c>
      <c r="B5790" s="4">
        <v>45062</v>
      </c>
      <c r="C5790" s="10">
        <f>DATE(YEAR(orders[[#This Row],[order_date]]), MONTH(orders[[#This Row],[order_date]]), 1)</f>
        <v>45047</v>
      </c>
      <c r="D5790" t="s">
        <v>1371</v>
      </c>
      <c r="E5790" t="s">
        <v>511</v>
      </c>
      <c r="F5790" t="str">
        <f>VLOOKUP(orders[[#This Row],[product_id]],Products!A:C,3,0)</f>
        <v>Appliances</v>
      </c>
      <c r="G5790">
        <v>1</v>
      </c>
      <c r="H5790" s="6">
        <v>5.4978120587679973E-2</v>
      </c>
      <c r="I5790" s="2">
        <f>VLOOKUP($E5790,
Products!$A$1:$F$201,MATCH(Orders!I$1,Products!$A$1:$F$1,0),0)</f>
        <v>6005.1161529516376</v>
      </c>
      <c r="J5790" s="2">
        <f>VLOOKUP($E5790,
Products!$A$1:$F$201,MATCH(Orders!J$1,Products!$A$1:$F$1,0),0)</f>
        <v>4036.1471846213158</v>
      </c>
    </row>
    <row r="5791" spans="1:10">
      <c r="A5791">
        <v>5790</v>
      </c>
      <c r="B5791" s="4">
        <v>45203</v>
      </c>
      <c r="C5791" s="10">
        <f>DATE(YEAR(orders[[#This Row],[order_date]]), MONTH(orders[[#This Row],[order_date]]), 1)</f>
        <v>45200</v>
      </c>
      <c r="D5791" t="s">
        <v>1161</v>
      </c>
      <c r="E5791" t="s">
        <v>518</v>
      </c>
      <c r="F5791" t="str">
        <f>VLOOKUP(orders[[#This Row],[product_id]],Products!A:C,3,0)</f>
        <v>Electronics</v>
      </c>
      <c r="G5791">
        <v>3</v>
      </c>
      <c r="H5791" s="6">
        <v>0.12261563020816836</v>
      </c>
      <c r="I5791" s="2">
        <f>VLOOKUP($E5791,
Products!$A$1:$F$201,MATCH(Orders!I$1,Products!$A$1:$F$1,0),0)</f>
        <v>23393.890826127132</v>
      </c>
      <c r="J5791" s="2">
        <f>VLOOKUP($E5791,
Products!$A$1:$F$201,MATCH(Orders!J$1,Products!$A$1:$F$1,0),0)</f>
        <v>16064.756531016081</v>
      </c>
    </row>
    <row r="5792" spans="1:10">
      <c r="A5792">
        <v>5791</v>
      </c>
      <c r="B5792" s="4">
        <v>44957</v>
      </c>
      <c r="C5792" s="10">
        <f>DATE(YEAR(orders[[#This Row],[order_date]]), MONTH(orders[[#This Row],[order_date]]), 1)</f>
        <v>44927</v>
      </c>
      <c r="D5792" t="s">
        <v>4253</v>
      </c>
      <c r="E5792" t="s">
        <v>526</v>
      </c>
      <c r="F5792" t="str">
        <f>VLOOKUP(orders[[#This Row],[product_id]],Products!A:C,3,0)</f>
        <v>Electronics</v>
      </c>
      <c r="G5792">
        <v>1</v>
      </c>
      <c r="H5792" s="6">
        <v>0.16835660189462265</v>
      </c>
      <c r="I5792" s="2">
        <f>VLOOKUP($E5792,
Products!$A$1:$F$201,MATCH(Orders!I$1,Products!$A$1:$F$1,0),0)</f>
        <v>11165.347713400481</v>
      </c>
      <c r="J5792" s="2">
        <f>VLOOKUP($E5792,
Products!$A$1:$F$201,MATCH(Orders!J$1,Products!$A$1:$F$1,0),0)</f>
        <v>7966.5169511049389</v>
      </c>
    </row>
    <row r="5793" spans="1:10">
      <c r="A5793">
        <v>5792</v>
      </c>
      <c r="B5793" s="4">
        <v>45173</v>
      </c>
      <c r="C5793" s="10">
        <f>DATE(YEAR(orders[[#This Row],[order_date]]), MONTH(orders[[#This Row],[order_date]]), 1)</f>
        <v>45170</v>
      </c>
      <c r="D5793" t="s">
        <v>915</v>
      </c>
      <c r="E5793" t="s">
        <v>563</v>
      </c>
      <c r="F5793" t="str">
        <f>VLOOKUP(orders[[#This Row],[product_id]],Products!A:C,3,0)</f>
        <v>Electronics</v>
      </c>
      <c r="G5793">
        <v>1</v>
      </c>
      <c r="H5793" s="6">
        <v>0.21990615122870372</v>
      </c>
      <c r="I5793" s="2">
        <f>VLOOKUP($E5793,
Products!$A$1:$F$201,MATCH(Orders!I$1,Products!$A$1:$F$1,0),0)</f>
        <v>2267.1489506516559</v>
      </c>
      <c r="J5793" s="2">
        <f>VLOOKUP($E5793,
Products!$A$1:$F$201,MATCH(Orders!J$1,Products!$A$1:$F$1,0),0)</f>
        <v>1538.7671398485211</v>
      </c>
    </row>
    <row r="5794" spans="1:10">
      <c r="A5794">
        <v>5793</v>
      </c>
      <c r="B5794" s="4">
        <v>45337</v>
      </c>
      <c r="C5794" s="10">
        <f>DATE(YEAR(orders[[#This Row],[order_date]]), MONTH(orders[[#This Row],[order_date]]), 1)</f>
        <v>45323</v>
      </c>
      <c r="D5794" t="s">
        <v>1230</v>
      </c>
      <c r="E5794" t="s">
        <v>625</v>
      </c>
      <c r="F5794" t="str">
        <f>VLOOKUP(orders[[#This Row],[product_id]],Products!A:C,3,0)</f>
        <v>Electronics</v>
      </c>
      <c r="G5794">
        <v>1</v>
      </c>
      <c r="H5794" s="6">
        <v>0.22860800358173805</v>
      </c>
      <c r="I5794" s="2">
        <f>VLOOKUP($E5794,
Products!$A$1:$F$201,MATCH(Orders!I$1,Products!$A$1:$F$1,0),0)</f>
        <v>11578.815958005471</v>
      </c>
      <c r="J5794" s="2">
        <f>VLOOKUP($E5794,
Products!$A$1:$F$201,MATCH(Orders!J$1,Products!$A$1:$F$1,0),0)</f>
        <v>7854.7306959992193</v>
      </c>
    </row>
    <row r="5795" spans="1:10">
      <c r="A5795">
        <v>5794</v>
      </c>
      <c r="B5795" s="4">
        <v>44953</v>
      </c>
      <c r="C5795" s="10">
        <f>DATE(YEAR(orders[[#This Row],[order_date]]), MONTH(orders[[#This Row],[order_date]]), 1)</f>
        <v>44927</v>
      </c>
      <c r="D5795" t="s">
        <v>1381</v>
      </c>
      <c r="E5795" t="s">
        <v>661</v>
      </c>
      <c r="F5795" t="str">
        <f>VLOOKUP(orders[[#This Row],[product_id]],Products!A:C,3,0)</f>
        <v>Electronics</v>
      </c>
      <c r="G5795">
        <v>2</v>
      </c>
      <c r="H5795" s="6">
        <v>0.22507896189628609</v>
      </c>
      <c r="I5795" s="2">
        <f>VLOOKUP($E5795,
Products!$A$1:$F$201,MATCH(Orders!I$1,Products!$A$1:$F$1,0),0)</f>
        <v>18760.038541255031</v>
      </c>
      <c r="J5795" s="2">
        <f>VLOOKUP($E5795,
Products!$A$1:$F$201,MATCH(Orders!J$1,Products!$A$1:$F$1,0),0)</f>
        <v>13545.127547708629</v>
      </c>
    </row>
    <row r="5796" spans="1:10">
      <c r="A5796">
        <v>5795</v>
      </c>
      <c r="B5796" s="4">
        <v>44999</v>
      </c>
      <c r="C5796" s="10">
        <f>DATE(YEAR(orders[[#This Row],[order_date]]), MONTH(orders[[#This Row],[order_date]]), 1)</f>
        <v>44986</v>
      </c>
      <c r="D5796" t="s">
        <v>1707</v>
      </c>
      <c r="E5796" t="s">
        <v>625</v>
      </c>
      <c r="F5796" t="str">
        <f>VLOOKUP(orders[[#This Row],[product_id]],Products!A:C,3,0)</f>
        <v>Electronics</v>
      </c>
      <c r="G5796">
        <v>2</v>
      </c>
      <c r="H5796" s="6">
        <v>0.18211058951516704</v>
      </c>
      <c r="I5796" s="2">
        <f>VLOOKUP($E5796,
Products!$A$1:$F$201,MATCH(Orders!I$1,Products!$A$1:$F$1,0),0)</f>
        <v>11578.815958005471</v>
      </c>
      <c r="J5796" s="2">
        <f>VLOOKUP($E5796,
Products!$A$1:$F$201,MATCH(Orders!J$1,Products!$A$1:$F$1,0),0)</f>
        <v>7854.7306959992193</v>
      </c>
    </row>
    <row r="5797" spans="1:10">
      <c r="A5797">
        <v>5796</v>
      </c>
      <c r="B5797" s="4">
        <v>45599</v>
      </c>
      <c r="C5797" s="10">
        <f>DATE(YEAR(orders[[#This Row],[order_date]]), MONTH(orders[[#This Row],[order_date]]), 1)</f>
        <v>45597</v>
      </c>
      <c r="D5797" t="s">
        <v>4544</v>
      </c>
      <c r="E5797" t="s">
        <v>703</v>
      </c>
      <c r="F5797" t="str">
        <f>VLOOKUP(orders[[#This Row],[product_id]],Products!A:C,3,0)</f>
        <v>Appliances</v>
      </c>
      <c r="G5797">
        <v>3</v>
      </c>
      <c r="H5797" s="6">
        <v>5.7856275995081058E-2</v>
      </c>
      <c r="I5797" s="2">
        <f>VLOOKUP($E5797,
Products!$A$1:$F$201,MATCH(Orders!I$1,Products!$A$1:$F$1,0),0)</f>
        <v>23763.82929975582</v>
      </c>
      <c r="J5797" s="2">
        <f>VLOOKUP($E5797,
Products!$A$1:$F$201,MATCH(Orders!J$1,Products!$A$1:$F$1,0),0)</f>
        <v>17833.36818447417</v>
      </c>
    </row>
    <row r="5798" spans="1:10">
      <c r="A5798">
        <v>5797</v>
      </c>
      <c r="B5798" s="4">
        <v>45402</v>
      </c>
      <c r="C5798" s="10">
        <f>DATE(YEAR(orders[[#This Row],[order_date]]), MONTH(orders[[#This Row],[order_date]]), 1)</f>
        <v>45383</v>
      </c>
      <c r="D5798" t="s">
        <v>1601</v>
      </c>
      <c r="E5798" t="s">
        <v>641</v>
      </c>
      <c r="F5798" t="str">
        <f>VLOOKUP(orders[[#This Row],[product_id]],Products!A:C,3,0)</f>
        <v>Appliances</v>
      </c>
      <c r="G5798">
        <v>3</v>
      </c>
      <c r="H5798" s="6">
        <v>0.13896942839908186</v>
      </c>
      <c r="I5798" s="2">
        <f>VLOOKUP($E5798,
Products!$A$1:$F$201,MATCH(Orders!I$1,Products!$A$1:$F$1,0),0)</f>
        <v>27167.965718506261</v>
      </c>
      <c r="J5798" s="2">
        <f>VLOOKUP($E5798,
Products!$A$1:$F$201,MATCH(Orders!J$1,Products!$A$1:$F$1,0),0)</f>
        <v>19748.025676381669</v>
      </c>
    </row>
    <row r="5799" spans="1:10">
      <c r="A5799">
        <v>5798</v>
      </c>
      <c r="B5799" s="4">
        <v>45213</v>
      </c>
      <c r="C5799" s="10">
        <f>DATE(YEAR(orders[[#This Row],[order_date]]), MONTH(orders[[#This Row],[order_date]]), 1)</f>
        <v>45200</v>
      </c>
      <c r="D5799" t="s">
        <v>1709</v>
      </c>
      <c r="E5799" t="s">
        <v>582</v>
      </c>
      <c r="F5799" t="str">
        <f>VLOOKUP(orders[[#This Row],[product_id]],Products!A:C,3,0)</f>
        <v>Electronics</v>
      </c>
      <c r="G5799">
        <v>1</v>
      </c>
      <c r="H5799" s="6">
        <v>0.18418562582680015</v>
      </c>
      <c r="I5799" s="2">
        <f>VLOOKUP($E5799,
Products!$A$1:$F$201,MATCH(Orders!I$1,Products!$A$1:$F$1,0),0)</f>
        <v>16266.090182397211</v>
      </c>
      <c r="J5799" s="2">
        <f>VLOOKUP($E5799,
Products!$A$1:$F$201,MATCH(Orders!J$1,Products!$A$1:$F$1,0),0)</f>
        <v>11802.84602487359</v>
      </c>
    </row>
    <row r="5800" spans="1:10">
      <c r="A5800">
        <v>5799</v>
      </c>
      <c r="B5800" s="4">
        <v>45138</v>
      </c>
      <c r="C5800" s="10">
        <f>DATE(YEAR(orders[[#This Row],[order_date]]), MONTH(orders[[#This Row],[order_date]]), 1)</f>
        <v>45108</v>
      </c>
      <c r="D5800" t="s">
        <v>2305</v>
      </c>
      <c r="E5800" t="s">
        <v>603</v>
      </c>
      <c r="F5800" t="str">
        <f>VLOOKUP(orders[[#This Row],[product_id]],Products!A:C,3,0)</f>
        <v>Electronics</v>
      </c>
      <c r="G5800">
        <v>1</v>
      </c>
      <c r="H5800" s="6">
        <v>0.23277229709464961</v>
      </c>
      <c r="I5800" s="2">
        <f>VLOOKUP($E5800,
Products!$A$1:$F$201,MATCH(Orders!I$1,Products!$A$1:$F$1,0),0)</f>
        <v>10867.659217073329</v>
      </c>
      <c r="J5800" s="2">
        <f>VLOOKUP($E5800,
Products!$A$1:$F$201,MATCH(Orders!J$1,Products!$A$1:$F$1,0),0)</f>
        <v>8421.8829552397037</v>
      </c>
    </row>
    <row r="5801" spans="1:10">
      <c r="A5801">
        <v>5800</v>
      </c>
      <c r="B5801" s="4">
        <v>45327</v>
      </c>
      <c r="C5801" s="10">
        <f>DATE(YEAR(orders[[#This Row],[order_date]]), MONTH(orders[[#This Row],[order_date]]), 1)</f>
        <v>45323</v>
      </c>
      <c r="D5801" t="s">
        <v>3060</v>
      </c>
      <c r="E5801" t="s">
        <v>563</v>
      </c>
      <c r="F5801" t="str">
        <f>VLOOKUP(orders[[#This Row],[product_id]],Products!A:C,3,0)</f>
        <v>Electronics</v>
      </c>
      <c r="G5801">
        <v>2</v>
      </c>
      <c r="H5801" s="6">
        <v>0.13139189637909662</v>
      </c>
      <c r="I5801" s="2">
        <f>VLOOKUP($E5801,
Products!$A$1:$F$201,MATCH(Orders!I$1,Products!$A$1:$F$1,0),0)</f>
        <v>2267.1489506516559</v>
      </c>
      <c r="J5801" s="2">
        <f>VLOOKUP($E5801,
Products!$A$1:$F$201,MATCH(Orders!J$1,Products!$A$1:$F$1,0),0)</f>
        <v>1538.7671398485211</v>
      </c>
    </row>
    <row r="5802" spans="1:10">
      <c r="A5802">
        <v>5801</v>
      </c>
      <c r="B5802" s="4">
        <v>45581</v>
      </c>
      <c r="C5802" s="10">
        <f>DATE(YEAR(orders[[#This Row],[order_date]]), MONTH(orders[[#This Row],[order_date]]), 1)</f>
        <v>45566</v>
      </c>
      <c r="D5802" t="s">
        <v>3853</v>
      </c>
      <c r="E5802" t="s">
        <v>673</v>
      </c>
      <c r="F5802" t="str">
        <f>VLOOKUP(orders[[#This Row],[product_id]],Products!A:C,3,0)</f>
        <v>Electronics</v>
      </c>
      <c r="G5802">
        <v>1</v>
      </c>
      <c r="H5802" s="6">
        <v>0.16581478884600936</v>
      </c>
      <c r="I5802" s="2">
        <f>VLOOKUP($E5802,
Products!$A$1:$F$201,MATCH(Orders!I$1,Products!$A$1:$F$1,0),0)</f>
        <v>19770.070105413852</v>
      </c>
      <c r="J5802" s="2">
        <f>VLOOKUP($E5802,
Products!$A$1:$F$201,MATCH(Orders!J$1,Products!$A$1:$F$1,0),0)</f>
        <v>14414.291574648811</v>
      </c>
    </row>
    <row r="5803" spans="1:10">
      <c r="A5803">
        <v>5802</v>
      </c>
      <c r="B5803" s="4">
        <v>45984</v>
      </c>
      <c r="C5803" s="10">
        <f>DATE(YEAR(orders[[#This Row],[order_date]]), MONTH(orders[[#This Row],[order_date]]), 1)</f>
        <v>45962</v>
      </c>
      <c r="D5803" t="s">
        <v>3799</v>
      </c>
      <c r="E5803" t="s">
        <v>591</v>
      </c>
      <c r="F5803" t="str">
        <f>VLOOKUP(orders[[#This Row],[product_id]],Products!A:C,3,0)</f>
        <v>Appliances</v>
      </c>
      <c r="G5803">
        <v>2</v>
      </c>
      <c r="H5803" s="6">
        <v>0.1063302660382331</v>
      </c>
      <c r="I5803" s="2">
        <f>VLOOKUP($E5803,
Products!$A$1:$F$201,MATCH(Orders!I$1,Products!$A$1:$F$1,0),0)</f>
        <v>5828.0678031706884</v>
      </c>
      <c r="J5803" s="2">
        <f>VLOOKUP($E5803,
Products!$A$1:$F$201,MATCH(Orders!J$1,Products!$A$1:$F$1,0),0)</f>
        <v>3928.741316454903</v>
      </c>
    </row>
    <row r="5804" spans="1:10">
      <c r="A5804">
        <v>5803</v>
      </c>
      <c r="B5804" s="4">
        <v>45424</v>
      </c>
      <c r="C5804" s="10">
        <f>DATE(YEAR(orders[[#This Row],[order_date]]), MONTH(orders[[#This Row],[order_date]]), 1)</f>
        <v>45413</v>
      </c>
      <c r="D5804" t="s">
        <v>765</v>
      </c>
      <c r="E5804" t="s">
        <v>506</v>
      </c>
      <c r="F5804" t="str">
        <f>VLOOKUP(orders[[#This Row],[product_id]],Products!A:C,3,0)</f>
        <v>Electronics</v>
      </c>
      <c r="G5804">
        <v>1</v>
      </c>
      <c r="H5804" s="6">
        <v>0.21480250784401347</v>
      </c>
      <c r="I5804" s="2">
        <f>VLOOKUP($E5804,
Products!$A$1:$F$201,MATCH(Orders!I$1,Products!$A$1:$F$1,0),0)</f>
        <v>2354.115904304108</v>
      </c>
      <c r="J5804" s="2">
        <f>VLOOKUP($E5804,
Products!$A$1:$F$201,MATCH(Orders!J$1,Products!$A$1:$F$1,0),0)</f>
        <v>1810.784620830796</v>
      </c>
    </row>
    <row r="5805" spans="1:10">
      <c r="A5805">
        <v>5804</v>
      </c>
      <c r="B5805" s="4">
        <v>45774</v>
      </c>
      <c r="C5805" s="10">
        <f>DATE(YEAR(orders[[#This Row],[order_date]]), MONTH(orders[[#This Row],[order_date]]), 1)</f>
        <v>45748</v>
      </c>
      <c r="D5805" t="s">
        <v>1091</v>
      </c>
      <c r="E5805" t="s">
        <v>582</v>
      </c>
      <c r="F5805" t="str">
        <f>VLOOKUP(orders[[#This Row],[product_id]],Products!A:C,3,0)</f>
        <v>Electronics</v>
      </c>
      <c r="G5805">
        <v>1</v>
      </c>
      <c r="H5805" s="6">
        <v>0.2142832088667492</v>
      </c>
      <c r="I5805" s="2">
        <f>VLOOKUP($E5805,
Products!$A$1:$F$201,MATCH(Orders!I$1,Products!$A$1:$F$1,0),0)</f>
        <v>16266.090182397211</v>
      </c>
      <c r="J5805" s="2">
        <f>VLOOKUP($E5805,
Products!$A$1:$F$201,MATCH(Orders!J$1,Products!$A$1:$F$1,0),0)</f>
        <v>11802.84602487359</v>
      </c>
    </row>
    <row r="5806" spans="1:10">
      <c r="A5806">
        <v>5805</v>
      </c>
      <c r="B5806" s="4">
        <v>45024</v>
      </c>
      <c r="C5806" s="10">
        <f>DATE(YEAR(orders[[#This Row],[order_date]]), MONTH(orders[[#This Row],[order_date]]), 1)</f>
        <v>45017</v>
      </c>
      <c r="D5806" t="s">
        <v>2809</v>
      </c>
      <c r="E5806" t="s">
        <v>698</v>
      </c>
      <c r="F5806" t="str">
        <f>VLOOKUP(orders[[#This Row],[product_id]],Products!A:C,3,0)</f>
        <v>Appliances</v>
      </c>
      <c r="G5806">
        <v>3</v>
      </c>
      <c r="H5806" s="6">
        <v>7.0321775687417404E-2</v>
      </c>
      <c r="I5806" s="2">
        <f>VLOOKUP($E5806,
Products!$A$1:$F$201,MATCH(Orders!I$1,Products!$A$1:$F$1,0),0)</f>
        <v>5562.620248272905</v>
      </c>
      <c r="J5806" s="2">
        <f>VLOOKUP($E5806,
Products!$A$1:$F$201,MATCH(Orders!J$1,Products!$A$1:$F$1,0),0)</f>
        <v>4191.9477694447714</v>
      </c>
    </row>
    <row r="5807" spans="1:10">
      <c r="A5807">
        <v>5806</v>
      </c>
      <c r="B5807" s="4">
        <v>45292</v>
      </c>
      <c r="C5807" s="10">
        <f>DATE(YEAR(orders[[#This Row],[order_date]]), MONTH(orders[[#This Row],[order_date]]), 1)</f>
        <v>45292</v>
      </c>
      <c r="D5807" t="s">
        <v>2921</v>
      </c>
      <c r="E5807" t="s">
        <v>515</v>
      </c>
      <c r="F5807" t="str">
        <f>VLOOKUP(orders[[#This Row],[product_id]],Products!A:C,3,0)</f>
        <v>Appliances</v>
      </c>
      <c r="G5807">
        <v>1</v>
      </c>
      <c r="H5807" s="6">
        <v>0.12962263942975594</v>
      </c>
      <c r="I5807" s="2">
        <f>VLOOKUP($E5807,
Products!$A$1:$F$201,MATCH(Orders!I$1,Products!$A$1:$F$1,0),0)</f>
        <v>2136.8180837738519</v>
      </c>
      <c r="J5807" s="2">
        <f>VLOOKUP($E5807,
Products!$A$1:$F$201,MATCH(Orders!J$1,Products!$A$1:$F$1,0),0)</f>
        <v>1689.48738136013</v>
      </c>
    </row>
    <row r="5808" spans="1:10">
      <c r="A5808">
        <v>5807</v>
      </c>
      <c r="B5808" s="4">
        <v>45389</v>
      </c>
      <c r="C5808" s="10">
        <f>DATE(YEAR(orders[[#This Row],[order_date]]), MONTH(orders[[#This Row],[order_date]]), 1)</f>
        <v>45383</v>
      </c>
      <c r="D5808" t="s">
        <v>2141</v>
      </c>
      <c r="E5808" t="s">
        <v>693</v>
      </c>
      <c r="F5808" t="str">
        <f>VLOOKUP(orders[[#This Row],[product_id]],Products!A:C,3,0)</f>
        <v>Appliances</v>
      </c>
      <c r="G5808">
        <v>1</v>
      </c>
      <c r="H5808" s="6">
        <v>0.1019887792745429</v>
      </c>
      <c r="I5808" s="2">
        <f>VLOOKUP($E5808,
Products!$A$1:$F$201,MATCH(Orders!I$1,Products!$A$1:$F$1,0),0)</f>
        <v>2037.67513915007</v>
      </c>
      <c r="J5808" s="2">
        <f>VLOOKUP($E5808,
Products!$A$1:$F$201,MATCH(Orders!J$1,Products!$A$1:$F$1,0),0)</f>
        <v>1374.1566876520769</v>
      </c>
    </row>
    <row r="5809" spans="1:10">
      <c r="A5809">
        <v>5808</v>
      </c>
      <c r="B5809" s="4">
        <v>44954</v>
      </c>
      <c r="C5809" s="10">
        <f>DATE(YEAR(orders[[#This Row],[order_date]]), MONTH(orders[[#This Row],[order_date]]), 1)</f>
        <v>44927</v>
      </c>
      <c r="D5809" t="s">
        <v>3470</v>
      </c>
      <c r="E5809" t="s">
        <v>574</v>
      </c>
      <c r="F5809" t="str">
        <f>VLOOKUP(orders[[#This Row],[product_id]],Products!A:C,3,0)</f>
        <v>Electronics</v>
      </c>
      <c r="G5809">
        <v>1</v>
      </c>
      <c r="H5809" s="6">
        <v>0.15362783212552</v>
      </c>
      <c r="I5809" s="2">
        <f>VLOOKUP($E5809,
Products!$A$1:$F$201,MATCH(Orders!I$1,Products!$A$1:$F$1,0),0)</f>
        <v>30824.427673567101</v>
      </c>
      <c r="J5809" s="2">
        <f>VLOOKUP($E5809,
Products!$A$1:$F$201,MATCH(Orders!J$1,Products!$A$1:$F$1,0),0)</f>
        <v>20473.07476940487</v>
      </c>
    </row>
    <row r="5810" spans="1:10">
      <c r="A5810">
        <v>5809</v>
      </c>
      <c r="B5810" s="4">
        <v>45639</v>
      </c>
      <c r="C5810" s="10">
        <f>DATE(YEAR(orders[[#This Row],[order_date]]), MONTH(orders[[#This Row],[order_date]]), 1)</f>
        <v>45627</v>
      </c>
      <c r="D5810" t="s">
        <v>3618</v>
      </c>
      <c r="E5810" t="s">
        <v>653</v>
      </c>
      <c r="F5810" t="str">
        <f>VLOOKUP(orders[[#This Row],[product_id]],Products!A:C,3,0)</f>
        <v>Electronics</v>
      </c>
      <c r="G5810">
        <v>2</v>
      </c>
      <c r="H5810" s="6">
        <v>0.10040702986242869</v>
      </c>
      <c r="I5810" s="2">
        <f>VLOOKUP($E5810,
Products!$A$1:$F$201,MATCH(Orders!I$1,Products!$A$1:$F$1,0),0)</f>
        <v>18065.96612294337</v>
      </c>
      <c r="J5810" s="2">
        <f>VLOOKUP($E5810,
Products!$A$1:$F$201,MATCH(Orders!J$1,Products!$A$1:$F$1,0),0)</f>
        <v>14411.932365903909</v>
      </c>
    </row>
    <row r="5811" spans="1:10">
      <c r="A5811">
        <v>5810</v>
      </c>
      <c r="B5811" s="4">
        <v>45199</v>
      </c>
      <c r="C5811" s="10">
        <f>DATE(YEAR(orders[[#This Row],[order_date]]), MONTH(orders[[#This Row],[order_date]]), 1)</f>
        <v>45170</v>
      </c>
      <c r="D5811" t="s">
        <v>2500</v>
      </c>
      <c r="E5811" t="s">
        <v>567</v>
      </c>
      <c r="F5811" t="str">
        <f>VLOOKUP(orders[[#This Row],[product_id]],Products!A:C,3,0)</f>
        <v>Electronics</v>
      </c>
      <c r="G5811">
        <v>1</v>
      </c>
      <c r="H5811" s="6">
        <v>0.1299696096832193</v>
      </c>
      <c r="I5811" s="2">
        <f>VLOOKUP($E5811,
Products!$A$1:$F$201,MATCH(Orders!I$1,Products!$A$1:$F$1,0),0)</f>
        <v>17514.171240093368</v>
      </c>
      <c r="J5811" s="2">
        <f>VLOOKUP($E5811,
Products!$A$1:$F$201,MATCH(Orders!J$1,Products!$A$1:$F$1,0),0)</f>
        <v>12226.76247250809</v>
      </c>
    </row>
    <row r="5812" spans="1:10">
      <c r="A5812">
        <v>5811</v>
      </c>
      <c r="B5812" s="4">
        <v>45752</v>
      </c>
      <c r="C5812" s="10">
        <f>DATE(YEAR(orders[[#This Row],[order_date]]), MONTH(orders[[#This Row],[order_date]]), 1)</f>
        <v>45748</v>
      </c>
      <c r="D5812" t="s">
        <v>3968</v>
      </c>
      <c r="E5812" t="s">
        <v>518</v>
      </c>
      <c r="F5812" t="str">
        <f>VLOOKUP(orders[[#This Row],[product_id]],Products!A:C,3,0)</f>
        <v>Electronics</v>
      </c>
      <c r="G5812">
        <v>1</v>
      </c>
      <c r="H5812" s="6">
        <v>0.24543288000590063</v>
      </c>
      <c r="I5812" s="2">
        <f>VLOOKUP($E5812,
Products!$A$1:$F$201,MATCH(Orders!I$1,Products!$A$1:$F$1,0),0)</f>
        <v>23393.890826127132</v>
      </c>
      <c r="J5812" s="2">
        <f>VLOOKUP($E5812,
Products!$A$1:$F$201,MATCH(Orders!J$1,Products!$A$1:$F$1,0),0)</f>
        <v>16064.756531016081</v>
      </c>
    </row>
    <row r="5813" spans="1:10">
      <c r="A5813">
        <v>5812</v>
      </c>
      <c r="B5813" s="4">
        <v>45128</v>
      </c>
      <c r="C5813" s="10">
        <f>DATE(YEAR(orders[[#This Row],[order_date]]), MONTH(orders[[#This Row],[order_date]]), 1)</f>
        <v>45108</v>
      </c>
      <c r="D5813" t="s">
        <v>3235</v>
      </c>
      <c r="E5813" t="s">
        <v>691</v>
      </c>
      <c r="F5813" t="str">
        <f>VLOOKUP(orders[[#This Row],[product_id]],Products!A:C,3,0)</f>
        <v>Appliances</v>
      </c>
      <c r="G5813">
        <v>1</v>
      </c>
      <c r="H5813" s="6">
        <v>0.14866086226648381</v>
      </c>
      <c r="I5813" s="2">
        <f>VLOOKUP($E5813,
Products!$A$1:$F$201,MATCH(Orders!I$1,Products!$A$1:$F$1,0),0)</f>
        <v>2337.6024778940591</v>
      </c>
      <c r="J5813" s="2">
        <f>VLOOKUP($E5813,
Products!$A$1:$F$201,MATCH(Orders!J$1,Products!$A$1:$F$1,0),0)</f>
        <v>1616.9957885138581</v>
      </c>
    </row>
    <row r="5814" spans="1:10">
      <c r="A5814">
        <v>5813</v>
      </c>
      <c r="B5814" s="4">
        <v>45376</v>
      </c>
      <c r="C5814" s="10">
        <f>DATE(YEAR(orders[[#This Row],[order_date]]), MONTH(orders[[#This Row],[order_date]]), 1)</f>
        <v>45352</v>
      </c>
      <c r="D5814" t="s">
        <v>2648</v>
      </c>
      <c r="E5814" t="s">
        <v>670</v>
      </c>
      <c r="F5814" t="str">
        <f>VLOOKUP(orders[[#This Row],[product_id]],Products!A:C,3,0)</f>
        <v>Electronics</v>
      </c>
      <c r="G5814">
        <v>2</v>
      </c>
      <c r="H5814" s="6">
        <v>0.19205765189119545</v>
      </c>
      <c r="I5814" s="2">
        <f>VLOOKUP($E5814,
Products!$A$1:$F$201,MATCH(Orders!I$1,Products!$A$1:$F$1,0),0)</f>
        <v>2624.8628733917722</v>
      </c>
      <c r="J5814" s="2">
        <f>VLOOKUP($E5814,
Products!$A$1:$F$201,MATCH(Orders!J$1,Products!$A$1:$F$1,0),0)</f>
        <v>1944.041928611671</v>
      </c>
    </row>
    <row r="5815" spans="1:10">
      <c r="A5815">
        <v>5814</v>
      </c>
      <c r="B5815" s="4">
        <v>44945</v>
      </c>
      <c r="C5815" s="10">
        <f>DATE(YEAR(orders[[#This Row],[order_date]]), MONTH(orders[[#This Row],[order_date]]), 1)</f>
        <v>44927</v>
      </c>
      <c r="D5815" t="s">
        <v>2296</v>
      </c>
      <c r="E5815" t="s">
        <v>515</v>
      </c>
      <c r="F5815" t="str">
        <f>VLOOKUP(orders[[#This Row],[product_id]],Products!A:C,3,0)</f>
        <v>Appliances</v>
      </c>
      <c r="G5815">
        <v>1</v>
      </c>
      <c r="H5815" s="6">
        <v>8.90904103842972E-2</v>
      </c>
      <c r="I5815" s="2">
        <f>VLOOKUP($E5815,
Products!$A$1:$F$201,MATCH(Orders!I$1,Products!$A$1:$F$1,0),0)</f>
        <v>2136.8180837738519</v>
      </c>
      <c r="J5815" s="2">
        <f>VLOOKUP($E5815,
Products!$A$1:$F$201,MATCH(Orders!J$1,Products!$A$1:$F$1,0),0)</f>
        <v>1689.48738136013</v>
      </c>
    </row>
    <row r="5816" spans="1:10">
      <c r="A5816">
        <v>5815</v>
      </c>
      <c r="B5816" s="4">
        <v>45237</v>
      </c>
      <c r="C5816" s="10">
        <f>DATE(YEAR(orders[[#This Row],[order_date]]), MONTH(orders[[#This Row],[order_date]]), 1)</f>
        <v>45231</v>
      </c>
      <c r="D5816" t="s">
        <v>4193</v>
      </c>
      <c r="E5816" t="s">
        <v>508</v>
      </c>
      <c r="F5816" t="str">
        <f>VLOOKUP(orders[[#This Row],[product_id]],Products!A:C,3,0)</f>
        <v>Electronics</v>
      </c>
      <c r="G5816">
        <v>2</v>
      </c>
      <c r="H5816" s="6">
        <v>0.19698739893394618</v>
      </c>
      <c r="I5816" s="2">
        <f>VLOOKUP($E5816,
Products!$A$1:$F$201,MATCH(Orders!I$1,Products!$A$1:$F$1,0),0)</f>
        <v>23345.985707147142</v>
      </c>
      <c r="J5816" s="2">
        <f>VLOOKUP($E5816,
Products!$A$1:$F$201,MATCH(Orders!J$1,Products!$A$1:$F$1,0),0)</f>
        <v>15772.90371323649</v>
      </c>
    </row>
    <row r="5817" spans="1:10">
      <c r="A5817">
        <v>5816</v>
      </c>
      <c r="B5817" s="4">
        <v>45338</v>
      </c>
      <c r="C5817" s="10">
        <f>DATE(YEAR(orders[[#This Row],[order_date]]), MONTH(orders[[#This Row],[order_date]]), 1)</f>
        <v>45323</v>
      </c>
      <c r="D5817" t="s">
        <v>3093</v>
      </c>
      <c r="E5817" t="s">
        <v>667</v>
      </c>
      <c r="F5817" t="str">
        <f>VLOOKUP(orders[[#This Row],[product_id]],Products!A:C,3,0)</f>
        <v>Electronics</v>
      </c>
      <c r="G5817">
        <v>2</v>
      </c>
      <c r="H5817" s="6">
        <v>0.15663411387661921</v>
      </c>
      <c r="I5817" s="2">
        <f>VLOOKUP($E5817,
Products!$A$1:$F$201,MATCH(Orders!I$1,Products!$A$1:$F$1,0),0)</f>
        <v>2491.507056421975</v>
      </c>
      <c r="J5817" s="2">
        <f>VLOOKUP($E5817,
Products!$A$1:$F$201,MATCH(Orders!J$1,Products!$A$1:$F$1,0),0)</f>
        <v>1871.4408177277719</v>
      </c>
    </row>
    <row r="5818" spans="1:10">
      <c r="A5818">
        <v>5817</v>
      </c>
      <c r="B5818" s="4">
        <v>45668</v>
      </c>
      <c r="C5818" s="10">
        <f>DATE(YEAR(orders[[#This Row],[order_date]]), MONTH(orders[[#This Row],[order_date]]), 1)</f>
        <v>45658</v>
      </c>
      <c r="D5818" t="s">
        <v>1501</v>
      </c>
      <c r="E5818" t="s">
        <v>539</v>
      </c>
      <c r="F5818" t="str">
        <f>VLOOKUP(orders[[#This Row],[product_id]],Products!A:C,3,0)</f>
        <v>Appliances</v>
      </c>
      <c r="G5818">
        <v>1</v>
      </c>
      <c r="H5818" s="6">
        <v>5.519732001781525E-2</v>
      </c>
      <c r="I5818" s="2">
        <f>VLOOKUP($E5818,
Products!$A$1:$F$201,MATCH(Orders!I$1,Products!$A$1:$F$1,0),0)</f>
        <v>25730.234720482978</v>
      </c>
      <c r="J5818" s="2">
        <f>VLOOKUP($E5818,
Products!$A$1:$F$201,MATCH(Orders!J$1,Products!$A$1:$F$1,0),0)</f>
        <v>17186.87037527658</v>
      </c>
    </row>
    <row r="5819" spans="1:10">
      <c r="A5819">
        <v>5818</v>
      </c>
      <c r="B5819" s="4">
        <v>45550</v>
      </c>
      <c r="C5819" s="10">
        <f>DATE(YEAR(orders[[#This Row],[order_date]]), MONTH(orders[[#This Row],[order_date]]), 1)</f>
        <v>45536</v>
      </c>
      <c r="D5819" t="s">
        <v>1597</v>
      </c>
      <c r="E5819" t="s">
        <v>663</v>
      </c>
      <c r="F5819" t="str">
        <f>VLOOKUP(orders[[#This Row],[product_id]],Products!A:C,3,0)</f>
        <v>Electronics</v>
      </c>
      <c r="G5819">
        <v>1</v>
      </c>
      <c r="H5819" s="6">
        <v>0.22569780840251966</v>
      </c>
      <c r="I5819" s="2">
        <f>VLOOKUP($E5819,
Products!$A$1:$F$201,MATCH(Orders!I$1,Products!$A$1:$F$1,0),0)</f>
        <v>12863.39473364416</v>
      </c>
      <c r="J5819" s="2">
        <f>VLOOKUP($E5819,
Products!$A$1:$F$201,MATCH(Orders!J$1,Products!$A$1:$F$1,0),0)</f>
        <v>9312.9321574947517</v>
      </c>
    </row>
    <row r="5820" spans="1:10">
      <c r="A5820">
        <v>5819</v>
      </c>
      <c r="B5820" s="4">
        <v>45658</v>
      </c>
      <c r="C5820" s="10">
        <f>DATE(YEAR(orders[[#This Row],[order_date]]), MONTH(orders[[#This Row],[order_date]]), 1)</f>
        <v>45658</v>
      </c>
      <c r="D5820" t="s">
        <v>3529</v>
      </c>
      <c r="E5820" t="s">
        <v>670</v>
      </c>
      <c r="F5820" t="str">
        <f>VLOOKUP(orders[[#This Row],[product_id]],Products!A:C,3,0)</f>
        <v>Electronics</v>
      </c>
      <c r="G5820">
        <v>1</v>
      </c>
      <c r="H5820" s="6">
        <v>0.19941613152675894</v>
      </c>
      <c r="I5820" s="2">
        <f>VLOOKUP($E5820,
Products!$A$1:$F$201,MATCH(Orders!I$1,Products!$A$1:$F$1,0),0)</f>
        <v>2624.8628733917722</v>
      </c>
      <c r="J5820" s="2">
        <f>VLOOKUP($E5820,
Products!$A$1:$F$201,MATCH(Orders!J$1,Products!$A$1:$F$1,0),0)</f>
        <v>1944.041928611671</v>
      </c>
    </row>
    <row r="5821" spans="1:10">
      <c r="A5821">
        <v>5820</v>
      </c>
      <c r="B5821" s="4">
        <v>45561</v>
      </c>
      <c r="C5821" s="10">
        <f>DATE(YEAR(orders[[#This Row],[order_date]]), MONTH(orders[[#This Row],[order_date]]), 1)</f>
        <v>45536</v>
      </c>
      <c r="D5821" t="s">
        <v>1988</v>
      </c>
      <c r="E5821" t="s">
        <v>701</v>
      </c>
      <c r="F5821" t="str">
        <f>VLOOKUP(orders[[#This Row],[product_id]],Products!A:C,3,0)</f>
        <v>Electronics</v>
      </c>
      <c r="G5821">
        <v>1</v>
      </c>
      <c r="H5821" s="6">
        <v>0.10351514581790593</v>
      </c>
      <c r="I5821" s="2">
        <f>VLOOKUP($E5821,
Products!$A$1:$F$201,MATCH(Orders!I$1,Products!$A$1:$F$1,0),0)</f>
        <v>19562.35470664543</v>
      </c>
      <c r="J5821" s="2">
        <f>VLOOKUP($E5821,
Products!$A$1:$F$201,MATCH(Orders!J$1,Products!$A$1:$F$1,0),0)</f>
        <v>13782.49498098754</v>
      </c>
    </row>
    <row r="5822" spans="1:10">
      <c r="A5822">
        <v>5821</v>
      </c>
      <c r="B5822" s="4">
        <v>45424</v>
      </c>
      <c r="C5822" s="10">
        <f>DATE(YEAR(orders[[#This Row],[order_date]]), MONTH(orders[[#This Row],[order_date]]), 1)</f>
        <v>45413</v>
      </c>
      <c r="D5822" t="s">
        <v>4127</v>
      </c>
      <c r="E5822" t="s">
        <v>539</v>
      </c>
      <c r="F5822" t="str">
        <f>VLOOKUP(orders[[#This Row],[product_id]],Products!A:C,3,0)</f>
        <v>Appliances</v>
      </c>
      <c r="G5822">
        <v>1</v>
      </c>
      <c r="H5822" s="6">
        <v>0.12590402051097926</v>
      </c>
      <c r="I5822" s="2">
        <f>VLOOKUP($E5822,
Products!$A$1:$F$201,MATCH(Orders!I$1,Products!$A$1:$F$1,0),0)</f>
        <v>25730.234720482978</v>
      </c>
      <c r="J5822" s="2">
        <f>VLOOKUP($E5822,
Products!$A$1:$F$201,MATCH(Orders!J$1,Products!$A$1:$F$1,0),0)</f>
        <v>17186.87037527658</v>
      </c>
    </row>
    <row r="5823" spans="1:10">
      <c r="A5823">
        <v>5822</v>
      </c>
      <c r="B5823" s="4">
        <v>45170</v>
      </c>
      <c r="C5823" s="10">
        <f>DATE(YEAR(orders[[#This Row],[order_date]]), MONTH(orders[[#This Row],[order_date]]), 1)</f>
        <v>45170</v>
      </c>
      <c r="D5823" t="s">
        <v>1306</v>
      </c>
      <c r="E5823" t="s">
        <v>665</v>
      </c>
      <c r="F5823" t="str">
        <f>VLOOKUP(orders[[#This Row],[product_id]],Products!A:C,3,0)</f>
        <v>Electronics</v>
      </c>
      <c r="G5823">
        <v>1</v>
      </c>
      <c r="H5823" s="6">
        <v>0.1429442510528261</v>
      </c>
      <c r="I5823" s="2">
        <f>VLOOKUP($E5823,
Products!$A$1:$F$201,MATCH(Orders!I$1,Products!$A$1:$F$1,0),0)</f>
        <v>2381.208040848107</v>
      </c>
      <c r="J5823" s="2">
        <f>VLOOKUP($E5823,
Products!$A$1:$F$201,MATCH(Orders!J$1,Products!$A$1:$F$1,0),0)</f>
        <v>1615.320210979525</v>
      </c>
    </row>
    <row r="5824" spans="1:10">
      <c r="A5824">
        <v>5823</v>
      </c>
      <c r="B5824" s="4">
        <v>45616</v>
      </c>
      <c r="C5824" s="10">
        <f>DATE(YEAR(orders[[#This Row],[order_date]]), MONTH(orders[[#This Row],[order_date]]), 1)</f>
        <v>45597</v>
      </c>
      <c r="D5824" t="s">
        <v>3190</v>
      </c>
      <c r="E5824" t="s">
        <v>590</v>
      </c>
      <c r="F5824" t="str">
        <f>VLOOKUP(orders[[#This Row],[product_id]],Products!A:C,3,0)</f>
        <v>Appliances</v>
      </c>
      <c r="G5824">
        <v>2</v>
      </c>
      <c r="H5824" s="6">
        <v>0.11411765309409959</v>
      </c>
      <c r="I5824" s="2">
        <f>VLOOKUP($E5824,
Products!$A$1:$F$201,MATCH(Orders!I$1,Products!$A$1:$F$1,0),0)</f>
        <v>2035.9251500591261</v>
      </c>
      <c r="J5824" s="2">
        <f>VLOOKUP($E5824,
Products!$A$1:$F$201,MATCH(Orders!J$1,Products!$A$1:$F$1,0),0)</f>
        <v>1473.8412378673991</v>
      </c>
    </row>
    <row r="5825" spans="1:10">
      <c r="A5825">
        <v>5824</v>
      </c>
      <c r="B5825" s="4">
        <v>45503</v>
      </c>
      <c r="C5825" s="10">
        <f>DATE(YEAR(orders[[#This Row],[order_date]]), MONTH(orders[[#This Row],[order_date]]), 1)</f>
        <v>45474</v>
      </c>
      <c r="D5825" t="s">
        <v>1951</v>
      </c>
      <c r="E5825" t="s">
        <v>563</v>
      </c>
      <c r="F5825" t="str">
        <f>VLOOKUP(orders[[#This Row],[product_id]],Products!A:C,3,0)</f>
        <v>Electronics</v>
      </c>
      <c r="G5825">
        <v>1</v>
      </c>
      <c r="H5825" s="6">
        <v>0.1865338401689241</v>
      </c>
      <c r="I5825" s="2">
        <f>VLOOKUP($E5825,
Products!$A$1:$F$201,MATCH(Orders!I$1,Products!$A$1:$F$1,0),0)</f>
        <v>2267.1489506516559</v>
      </c>
      <c r="J5825" s="2">
        <f>VLOOKUP($E5825,
Products!$A$1:$F$201,MATCH(Orders!J$1,Products!$A$1:$F$1,0),0)</f>
        <v>1538.7671398485211</v>
      </c>
    </row>
    <row r="5826" spans="1:10">
      <c r="A5826">
        <v>5825</v>
      </c>
      <c r="B5826" s="4">
        <v>45441</v>
      </c>
      <c r="C5826" s="10">
        <f>DATE(YEAR(orders[[#This Row],[order_date]]), MONTH(orders[[#This Row],[order_date]]), 1)</f>
        <v>45413</v>
      </c>
      <c r="D5826" t="s">
        <v>2142</v>
      </c>
      <c r="E5826" t="s">
        <v>610</v>
      </c>
      <c r="F5826" t="str">
        <f>VLOOKUP(orders[[#This Row],[product_id]],Products!A:C,3,0)</f>
        <v>Appliances</v>
      </c>
      <c r="G5826">
        <v>1</v>
      </c>
      <c r="H5826" s="6">
        <v>7.5727775593332727E-2</v>
      </c>
      <c r="I5826" s="2">
        <f>VLOOKUP($E5826,
Products!$A$1:$F$201,MATCH(Orders!I$1,Products!$A$1:$F$1,0),0)</f>
        <v>23456.386855186989</v>
      </c>
      <c r="J5826" s="2">
        <f>VLOOKUP($E5826,
Products!$A$1:$F$201,MATCH(Orders!J$1,Products!$A$1:$F$1,0),0)</f>
        <v>16522.385271144129</v>
      </c>
    </row>
    <row r="5827" spans="1:10">
      <c r="A5827">
        <v>5826</v>
      </c>
      <c r="B5827" s="4">
        <v>45133</v>
      </c>
      <c r="C5827" s="10">
        <f>DATE(YEAR(orders[[#This Row],[order_date]]), MONTH(orders[[#This Row],[order_date]]), 1)</f>
        <v>45108</v>
      </c>
      <c r="D5827" t="s">
        <v>2079</v>
      </c>
      <c r="E5827" t="s">
        <v>657</v>
      </c>
      <c r="F5827" t="str">
        <f>VLOOKUP(orders[[#This Row],[product_id]],Products!A:C,3,0)</f>
        <v>Appliances</v>
      </c>
      <c r="G5827">
        <v>2</v>
      </c>
      <c r="H5827" s="6">
        <v>0.12386814559294478</v>
      </c>
      <c r="I5827" s="2">
        <f>VLOOKUP($E5827,
Products!$A$1:$F$201,MATCH(Orders!I$1,Products!$A$1:$F$1,0),0)</f>
        <v>6275.8669412443169</v>
      </c>
      <c r="J5827" s="2">
        <f>VLOOKUP($E5827,
Products!$A$1:$F$201,MATCH(Orders!J$1,Products!$A$1:$F$1,0),0)</f>
        <v>4742.5097602697688</v>
      </c>
    </row>
    <row r="5828" spans="1:10">
      <c r="A5828">
        <v>5827</v>
      </c>
      <c r="B5828" s="4">
        <v>45874</v>
      </c>
      <c r="C5828" s="10">
        <f>DATE(YEAR(orders[[#This Row],[order_date]]), MONTH(orders[[#This Row],[order_date]]), 1)</f>
        <v>45870</v>
      </c>
      <c r="D5828" t="s">
        <v>4259</v>
      </c>
      <c r="E5828" t="s">
        <v>514</v>
      </c>
      <c r="F5828" t="str">
        <f>VLOOKUP(orders[[#This Row],[product_id]],Products!A:C,3,0)</f>
        <v>Electronics</v>
      </c>
      <c r="G5828">
        <v>1</v>
      </c>
      <c r="H5828" s="6">
        <v>0.17107541765842199</v>
      </c>
      <c r="I5828" s="2">
        <f>VLOOKUP($E5828,
Products!$A$1:$F$201,MATCH(Orders!I$1,Products!$A$1:$F$1,0),0)</f>
        <v>16482.730474054071</v>
      </c>
      <c r="J5828" s="2">
        <f>VLOOKUP($E5828,
Products!$A$1:$F$201,MATCH(Orders!J$1,Products!$A$1:$F$1,0),0)</f>
        <v>12480.81165565178</v>
      </c>
    </row>
    <row r="5829" spans="1:10">
      <c r="A5829">
        <v>5828</v>
      </c>
      <c r="B5829" s="4">
        <v>45320</v>
      </c>
      <c r="C5829" s="10">
        <f>DATE(YEAR(orders[[#This Row],[order_date]]), MONTH(orders[[#This Row],[order_date]]), 1)</f>
        <v>45292</v>
      </c>
      <c r="D5829" t="s">
        <v>4378</v>
      </c>
      <c r="E5829" t="s">
        <v>546</v>
      </c>
      <c r="F5829" t="str">
        <f>VLOOKUP(orders[[#This Row],[product_id]],Products!A:C,3,0)</f>
        <v>Electronics</v>
      </c>
      <c r="G5829">
        <v>1</v>
      </c>
      <c r="H5829" s="6">
        <v>0.17532659105741277</v>
      </c>
      <c r="I5829" s="2">
        <f>VLOOKUP($E5829,
Products!$A$1:$F$201,MATCH(Orders!I$1,Products!$A$1:$F$1,0),0)</f>
        <v>21943.16319502375</v>
      </c>
      <c r="J5829" s="2">
        <f>VLOOKUP($E5829,
Products!$A$1:$F$201,MATCH(Orders!J$1,Products!$A$1:$F$1,0),0)</f>
        <v>16937.09489743154</v>
      </c>
    </row>
    <row r="5830" spans="1:10">
      <c r="A5830">
        <v>5829</v>
      </c>
      <c r="B5830" s="4">
        <v>45971</v>
      </c>
      <c r="C5830" s="10">
        <f>DATE(YEAR(orders[[#This Row],[order_date]]), MONTH(orders[[#This Row],[order_date]]), 1)</f>
        <v>45962</v>
      </c>
      <c r="D5830" t="s">
        <v>1788</v>
      </c>
      <c r="E5830" t="s">
        <v>657</v>
      </c>
      <c r="F5830" t="str">
        <f>VLOOKUP(orders[[#This Row],[product_id]],Products!A:C,3,0)</f>
        <v>Appliances</v>
      </c>
      <c r="G5830">
        <v>2</v>
      </c>
      <c r="H5830" s="6">
        <v>0.10897060221362916</v>
      </c>
      <c r="I5830" s="2">
        <f>VLOOKUP($E5830,
Products!$A$1:$F$201,MATCH(Orders!I$1,Products!$A$1:$F$1,0),0)</f>
        <v>6275.8669412443169</v>
      </c>
      <c r="J5830" s="2">
        <f>VLOOKUP($E5830,
Products!$A$1:$F$201,MATCH(Orders!J$1,Products!$A$1:$F$1,0),0)</f>
        <v>4742.5097602697688</v>
      </c>
    </row>
    <row r="5831" spans="1:10">
      <c r="A5831">
        <v>5830</v>
      </c>
      <c r="B5831" s="4">
        <v>45644</v>
      </c>
      <c r="C5831" s="10">
        <f>DATE(YEAR(orders[[#This Row],[order_date]]), MONTH(orders[[#This Row],[order_date]]), 1)</f>
        <v>45627</v>
      </c>
      <c r="D5831" t="s">
        <v>857</v>
      </c>
      <c r="E5831" t="s">
        <v>530</v>
      </c>
      <c r="F5831" t="str">
        <f>VLOOKUP(orders[[#This Row],[product_id]],Products!A:C,3,0)</f>
        <v>Electronics</v>
      </c>
      <c r="G5831">
        <v>2</v>
      </c>
      <c r="H5831" s="6">
        <v>0.14656998579593503</v>
      </c>
      <c r="I5831" s="2">
        <f>VLOOKUP($E5831,
Products!$A$1:$F$201,MATCH(Orders!I$1,Products!$A$1:$F$1,0),0)</f>
        <v>30520.607447067548</v>
      </c>
      <c r="J5831" s="2">
        <f>VLOOKUP($E5831,
Products!$A$1:$F$201,MATCH(Orders!J$1,Products!$A$1:$F$1,0),0)</f>
        <v>22328.317520226748</v>
      </c>
    </row>
    <row r="5832" spans="1:10">
      <c r="A5832">
        <v>5831</v>
      </c>
      <c r="B5832" s="4">
        <v>45128</v>
      </c>
      <c r="C5832" s="10">
        <f>DATE(YEAR(orders[[#This Row],[order_date]]), MONTH(orders[[#This Row],[order_date]]), 1)</f>
        <v>45108</v>
      </c>
      <c r="D5832" t="s">
        <v>1639</v>
      </c>
      <c r="E5832" t="s">
        <v>541</v>
      </c>
      <c r="F5832" t="str">
        <f>VLOOKUP(orders[[#This Row],[product_id]],Products!A:C,3,0)</f>
        <v>Appliances</v>
      </c>
      <c r="G5832">
        <v>1</v>
      </c>
      <c r="H5832" s="6">
        <v>0.12045858277545064</v>
      </c>
      <c r="I5832" s="2">
        <f>VLOOKUP($E5832,
Products!$A$1:$F$201,MATCH(Orders!I$1,Products!$A$1:$F$1,0),0)</f>
        <v>2390.3651642386908</v>
      </c>
      <c r="J5832" s="2">
        <f>VLOOKUP($E5832,
Products!$A$1:$F$201,MATCH(Orders!J$1,Products!$A$1:$F$1,0),0)</f>
        <v>1655.7504783617919</v>
      </c>
    </row>
    <row r="5833" spans="1:10">
      <c r="A5833">
        <v>5832</v>
      </c>
      <c r="B5833" s="4">
        <v>45046</v>
      </c>
      <c r="C5833" s="10">
        <f>DATE(YEAR(orders[[#This Row],[order_date]]), MONTH(orders[[#This Row],[order_date]]), 1)</f>
        <v>45017</v>
      </c>
      <c r="D5833" t="s">
        <v>3293</v>
      </c>
      <c r="E5833" t="s">
        <v>513</v>
      </c>
      <c r="F5833" t="str">
        <f>VLOOKUP(orders[[#This Row],[product_id]],Products!A:C,3,0)</f>
        <v>Electronics</v>
      </c>
      <c r="G5833">
        <v>3</v>
      </c>
      <c r="H5833" s="6">
        <v>0.1344342939910356</v>
      </c>
      <c r="I5833" s="2">
        <f>VLOOKUP($E5833,
Products!$A$1:$F$201,MATCH(Orders!I$1,Products!$A$1:$F$1,0),0)</f>
        <v>2370.6748519187499</v>
      </c>
      <c r="J5833" s="2">
        <f>VLOOKUP($E5833,
Products!$A$1:$F$201,MATCH(Orders!J$1,Products!$A$1:$F$1,0),0)</f>
        <v>1742.1190905744229</v>
      </c>
    </row>
    <row r="5834" spans="1:10">
      <c r="A5834">
        <v>5833</v>
      </c>
      <c r="B5834" s="4">
        <v>45315</v>
      </c>
      <c r="C5834" s="10">
        <f>DATE(YEAR(orders[[#This Row],[order_date]]), MONTH(orders[[#This Row],[order_date]]), 1)</f>
        <v>45292</v>
      </c>
      <c r="D5834" t="s">
        <v>2978</v>
      </c>
      <c r="E5834" t="s">
        <v>631</v>
      </c>
      <c r="F5834" t="str">
        <f>VLOOKUP(orders[[#This Row],[product_id]],Products!A:C,3,0)</f>
        <v>Appliances</v>
      </c>
      <c r="G5834">
        <v>2</v>
      </c>
      <c r="H5834" s="6">
        <v>5.4954009035902134E-2</v>
      </c>
      <c r="I5834" s="2">
        <f>VLOOKUP($E5834,
Products!$A$1:$F$201,MATCH(Orders!I$1,Products!$A$1:$F$1,0),0)</f>
        <v>5983.7308645702497</v>
      </c>
      <c r="J5834" s="2">
        <f>VLOOKUP($E5834,
Products!$A$1:$F$201,MATCH(Orders!J$1,Products!$A$1:$F$1,0),0)</f>
        <v>4205.6432936163774</v>
      </c>
    </row>
    <row r="5835" spans="1:10">
      <c r="A5835">
        <v>5834</v>
      </c>
      <c r="B5835" s="4">
        <v>45160</v>
      </c>
      <c r="C5835" s="10">
        <f>DATE(YEAR(orders[[#This Row],[order_date]]), MONTH(orders[[#This Row],[order_date]]), 1)</f>
        <v>45139</v>
      </c>
      <c r="D5835" t="s">
        <v>2047</v>
      </c>
      <c r="E5835" t="s">
        <v>619</v>
      </c>
      <c r="F5835" t="str">
        <f>VLOOKUP(orders[[#This Row],[product_id]],Products!A:C,3,0)</f>
        <v>Appliances</v>
      </c>
      <c r="G5835">
        <v>2</v>
      </c>
      <c r="H5835" s="6">
        <v>0.14776993051667137</v>
      </c>
      <c r="I5835" s="2">
        <f>VLOOKUP($E5835,
Products!$A$1:$F$201,MATCH(Orders!I$1,Products!$A$1:$F$1,0),0)</f>
        <v>6040.8433358455886</v>
      </c>
      <c r="J5835" s="2">
        <f>VLOOKUP($E5835,
Products!$A$1:$F$201,MATCH(Orders!J$1,Products!$A$1:$F$1,0),0)</f>
        <v>4363.6239115177623</v>
      </c>
    </row>
    <row r="5836" spans="1:10">
      <c r="A5836">
        <v>5835</v>
      </c>
      <c r="B5836" s="4">
        <v>45528</v>
      </c>
      <c r="C5836" s="10">
        <f>DATE(YEAR(orders[[#This Row],[order_date]]), MONTH(orders[[#This Row],[order_date]]), 1)</f>
        <v>45505</v>
      </c>
      <c r="D5836" t="s">
        <v>3316</v>
      </c>
      <c r="E5836" t="s">
        <v>610</v>
      </c>
      <c r="F5836" t="str">
        <f>VLOOKUP(orders[[#This Row],[product_id]],Products!A:C,3,0)</f>
        <v>Appliances</v>
      </c>
      <c r="G5836">
        <v>2</v>
      </c>
      <c r="H5836" s="6">
        <v>0.12634895639712002</v>
      </c>
      <c r="I5836" s="2">
        <f>VLOOKUP($E5836,
Products!$A$1:$F$201,MATCH(Orders!I$1,Products!$A$1:$F$1,0),0)</f>
        <v>23456.386855186989</v>
      </c>
      <c r="J5836" s="2">
        <f>VLOOKUP($E5836,
Products!$A$1:$F$201,MATCH(Orders!J$1,Products!$A$1:$F$1,0),0)</f>
        <v>16522.385271144129</v>
      </c>
    </row>
    <row r="5837" spans="1:10">
      <c r="A5837">
        <v>5836</v>
      </c>
      <c r="B5837" s="4">
        <v>45638</v>
      </c>
      <c r="C5837" s="10">
        <f>DATE(YEAR(orders[[#This Row],[order_date]]), MONTH(orders[[#This Row],[order_date]]), 1)</f>
        <v>45627</v>
      </c>
      <c r="D5837" t="s">
        <v>4552</v>
      </c>
      <c r="E5837" t="s">
        <v>598</v>
      </c>
      <c r="F5837" t="str">
        <f>VLOOKUP(orders[[#This Row],[product_id]],Products!A:C,3,0)</f>
        <v>Appliances</v>
      </c>
      <c r="G5837">
        <v>1</v>
      </c>
      <c r="H5837" s="6">
        <v>0.13804224071957477</v>
      </c>
      <c r="I5837" s="2">
        <f>VLOOKUP($E5837,
Products!$A$1:$F$201,MATCH(Orders!I$1,Products!$A$1:$F$1,0),0)</f>
        <v>5641.6789233526652</v>
      </c>
      <c r="J5837" s="2">
        <f>VLOOKUP($E5837,
Products!$A$1:$F$201,MATCH(Orders!J$1,Products!$A$1:$F$1,0),0)</f>
        <v>4031.2473685481059</v>
      </c>
    </row>
    <row r="5838" spans="1:10">
      <c r="A5838">
        <v>5837</v>
      </c>
      <c r="B5838" s="4">
        <v>45908</v>
      </c>
      <c r="C5838" s="10">
        <f>DATE(YEAR(orders[[#This Row],[order_date]]), MONTH(orders[[#This Row],[order_date]]), 1)</f>
        <v>45901</v>
      </c>
      <c r="D5838" t="s">
        <v>4056</v>
      </c>
      <c r="E5838" t="s">
        <v>594</v>
      </c>
      <c r="F5838" t="str">
        <f>VLOOKUP(orders[[#This Row],[product_id]],Products!A:C,3,0)</f>
        <v>Electronics</v>
      </c>
      <c r="G5838">
        <v>2</v>
      </c>
      <c r="H5838" s="6">
        <v>0.1254164888050768</v>
      </c>
      <c r="I5838" s="2">
        <f>VLOOKUP($E5838,
Products!$A$1:$F$201,MATCH(Orders!I$1,Products!$A$1:$F$1,0),0)</f>
        <v>19992.108086337241</v>
      </c>
      <c r="J5838" s="2">
        <f>VLOOKUP($E5838,
Products!$A$1:$F$201,MATCH(Orders!J$1,Products!$A$1:$F$1,0),0)</f>
        <v>14456.6967044005</v>
      </c>
    </row>
    <row r="5839" spans="1:10">
      <c r="A5839">
        <v>5838</v>
      </c>
      <c r="B5839" s="4">
        <v>45783</v>
      </c>
      <c r="C5839" s="10">
        <f>DATE(YEAR(orders[[#This Row],[order_date]]), MONTH(orders[[#This Row],[order_date]]), 1)</f>
        <v>45778</v>
      </c>
      <c r="D5839" t="s">
        <v>1263</v>
      </c>
      <c r="E5839" t="s">
        <v>692</v>
      </c>
      <c r="F5839" t="str">
        <f>VLOOKUP(orders[[#This Row],[product_id]],Products!A:C,3,0)</f>
        <v>Electronics</v>
      </c>
      <c r="G5839">
        <v>2</v>
      </c>
      <c r="H5839" s="6">
        <v>0.21415304671721588</v>
      </c>
      <c r="I5839" s="2">
        <f>VLOOKUP($E5839,
Products!$A$1:$F$201,MATCH(Orders!I$1,Products!$A$1:$F$1,0),0)</f>
        <v>18150.337151787651</v>
      </c>
      <c r="J5839" s="2">
        <f>VLOOKUP($E5839,
Products!$A$1:$F$201,MATCH(Orders!J$1,Products!$A$1:$F$1,0),0)</f>
        <v>11965.45000430708</v>
      </c>
    </row>
    <row r="5840" spans="1:10">
      <c r="A5840">
        <v>5839</v>
      </c>
      <c r="B5840" s="4">
        <v>45002</v>
      </c>
      <c r="C5840" s="10">
        <f>DATE(YEAR(orders[[#This Row],[order_date]]), MONTH(orders[[#This Row],[order_date]]), 1)</f>
        <v>44986</v>
      </c>
      <c r="D5840" t="s">
        <v>2203</v>
      </c>
      <c r="E5840" t="s">
        <v>668</v>
      </c>
      <c r="F5840" t="str">
        <f>VLOOKUP(orders[[#This Row],[product_id]],Products!A:C,3,0)</f>
        <v>Electronics</v>
      </c>
      <c r="G5840">
        <v>1</v>
      </c>
      <c r="H5840" s="6">
        <v>0.15768967732680703</v>
      </c>
      <c r="I5840" s="2">
        <f>VLOOKUP($E5840,
Products!$A$1:$F$201,MATCH(Orders!I$1,Products!$A$1:$F$1,0),0)</f>
        <v>23702.058773663419</v>
      </c>
      <c r="J5840" s="2">
        <f>VLOOKUP($E5840,
Products!$A$1:$F$201,MATCH(Orders!J$1,Products!$A$1:$F$1,0),0)</f>
        <v>17657.804767621328</v>
      </c>
    </row>
    <row r="5841" spans="1:10">
      <c r="A5841">
        <v>5840</v>
      </c>
      <c r="B5841" s="4">
        <v>45575</v>
      </c>
      <c r="C5841" s="10">
        <f>DATE(YEAR(orders[[#This Row],[order_date]]), MONTH(orders[[#This Row],[order_date]]), 1)</f>
        <v>45566</v>
      </c>
      <c r="D5841" t="s">
        <v>2575</v>
      </c>
      <c r="E5841" t="s">
        <v>543</v>
      </c>
      <c r="F5841" t="str">
        <f>VLOOKUP(orders[[#This Row],[product_id]],Products!A:C,3,0)</f>
        <v>Appliances</v>
      </c>
      <c r="G5841">
        <v>2</v>
      </c>
      <c r="H5841" s="6">
        <v>0.14840789626863288</v>
      </c>
      <c r="I5841" s="2">
        <f>VLOOKUP($E5841,
Products!$A$1:$F$201,MATCH(Orders!I$1,Products!$A$1:$F$1,0),0)</f>
        <v>2300.989425669633</v>
      </c>
      <c r="J5841" s="2">
        <f>VLOOKUP($E5841,
Products!$A$1:$F$201,MATCH(Orders!J$1,Products!$A$1:$F$1,0),0)</f>
        <v>1726.390958088811</v>
      </c>
    </row>
    <row r="5842" spans="1:10">
      <c r="A5842">
        <v>5841</v>
      </c>
      <c r="B5842" s="4">
        <v>45576</v>
      </c>
      <c r="C5842" s="10">
        <f>DATE(YEAR(orders[[#This Row],[order_date]]), MONTH(orders[[#This Row],[order_date]]), 1)</f>
        <v>45566</v>
      </c>
      <c r="D5842" t="s">
        <v>1323</v>
      </c>
      <c r="E5842" t="s">
        <v>597</v>
      </c>
      <c r="F5842" t="str">
        <f>VLOOKUP(orders[[#This Row],[product_id]],Products!A:C,3,0)</f>
        <v>Appliances</v>
      </c>
      <c r="G5842">
        <v>1</v>
      </c>
      <c r="H5842" s="6">
        <v>5.7867025970994371E-2</v>
      </c>
      <c r="I5842" s="2">
        <f>VLOOKUP($E5842,
Products!$A$1:$F$201,MATCH(Orders!I$1,Products!$A$1:$F$1,0),0)</f>
        <v>22545.827750919081</v>
      </c>
      <c r="J5842" s="2">
        <f>VLOOKUP($E5842,
Products!$A$1:$F$201,MATCH(Orders!J$1,Products!$A$1:$F$1,0),0)</f>
        <v>15091.172935360129</v>
      </c>
    </row>
    <row r="5843" spans="1:10">
      <c r="A5843">
        <v>5842</v>
      </c>
      <c r="B5843" s="4">
        <v>45422</v>
      </c>
      <c r="C5843" s="10">
        <f>DATE(YEAR(orders[[#This Row],[order_date]]), MONTH(orders[[#This Row],[order_date]]), 1)</f>
        <v>45413</v>
      </c>
      <c r="D5843" t="s">
        <v>2525</v>
      </c>
      <c r="E5843" t="s">
        <v>624</v>
      </c>
      <c r="F5843" t="str">
        <f>VLOOKUP(orders[[#This Row],[product_id]],Products!A:C,3,0)</f>
        <v>Appliances</v>
      </c>
      <c r="G5843">
        <v>3</v>
      </c>
      <c r="H5843" s="6">
        <v>6.5842738159395939E-2</v>
      </c>
      <c r="I5843" s="2">
        <f>VLOOKUP($E5843,
Products!$A$1:$F$201,MATCH(Orders!I$1,Products!$A$1:$F$1,0),0)</f>
        <v>2102.383201797521</v>
      </c>
      <c r="J5843" s="2">
        <f>VLOOKUP($E5843,
Products!$A$1:$F$201,MATCH(Orders!J$1,Products!$A$1:$F$1,0),0)</f>
        <v>1599.330443274388</v>
      </c>
    </row>
    <row r="5844" spans="1:10">
      <c r="A5844">
        <v>5843</v>
      </c>
      <c r="B5844" s="4">
        <v>45756</v>
      </c>
      <c r="C5844" s="10">
        <f>DATE(YEAR(orders[[#This Row],[order_date]]), MONTH(orders[[#This Row],[order_date]]), 1)</f>
        <v>45748</v>
      </c>
      <c r="D5844" t="s">
        <v>729</v>
      </c>
      <c r="E5844" t="s">
        <v>665</v>
      </c>
      <c r="F5844" t="str">
        <f>VLOOKUP(orders[[#This Row],[product_id]],Products!A:C,3,0)</f>
        <v>Electronics</v>
      </c>
      <c r="G5844">
        <v>3</v>
      </c>
      <c r="H5844" s="6">
        <v>0.2269142345947868</v>
      </c>
      <c r="I5844" s="2">
        <f>VLOOKUP($E5844,
Products!$A$1:$F$201,MATCH(Orders!I$1,Products!$A$1:$F$1,0),0)</f>
        <v>2381.208040848107</v>
      </c>
      <c r="J5844" s="2">
        <f>VLOOKUP($E5844,
Products!$A$1:$F$201,MATCH(Orders!J$1,Products!$A$1:$F$1,0),0)</f>
        <v>1615.320210979525</v>
      </c>
    </row>
    <row r="5845" spans="1:10">
      <c r="A5845">
        <v>5844</v>
      </c>
      <c r="B5845" s="4">
        <v>45409</v>
      </c>
      <c r="C5845" s="10">
        <f>DATE(YEAR(orders[[#This Row],[order_date]]), MONTH(orders[[#This Row],[order_date]]), 1)</f>
        <v>45383</v>
      </c>
      <c r="D5845" t="s">
        <v>2248</v>
      </c>
      <c r="E5845" t="s">
        <v>606</v>
      </c>
      <c r="F5845" t="str">
        <f>VLOOKUP(orders[[#This Row],[product_id]],Products!A:C,3,0)</f>
        <v>Appliances</v>
      </c>
      <c r="G5845">
        <v>3</v>
      </c>
      <c r="H5845" s="6">
        <v>7.9346512874491529E-2</v>
      </c>
      <c r="I5845" s="2">
        <f>VLOOKUP($E5845,
Products!$A$1:$F$201,MATCH(Orders!I$1,Products!$A$1:$F$1,0),0)</f>
        <v>2163.0020078909042</v>
      </c>
      <c r="J5845" s="2">
        <f>VLOOKUP($E5845,
Products!$A$1:$F$201,MATCH(Orders!J$1,Products!$A$1:$F$1,0),0)</f>
        <v>1416.078554182008</v>
      </c>
    </row>
    <row r="5846" spans="1:10">
      <c r="A5846">
        <v>5845</v>
      </c>
      <c r="B5846" s="4">
        <v>46010</v>
      </c>
      <c r="C5846" s="10">
        <f>DATE(YEAR(orders[[#This Row],[order_date]]), MONTH(orders[[#This Row],[order_date]]), 1)</f>
        <v>45992</v>
      </c>
      <c r="D5846" t="s">
        <v>3121</v>
      </c>
      <c r="E5846" t="s">
        <v>618</v>
      </c>
      <c r="F5846" t="str">
        <f>VLOOKUP(orders[[#This Row],[product_id]],Products!A:C,3,0)</f>
        <v>Appliances</v>
      </c>
      <c r="G5846">
        <v>2</v>
      </c>
      <c r="H5846" s="6">
        <v>0.13197997892995267</v>
      </c>
      <c r="I5846" s="2">
        <f>VLOOKUP($E5846,
Products!$A$1:$F$201,MATCH(Orders!I$1,Products!$A$1:$F$1,0),0)</f>
        <v>5546.9777002203573</v>
      </c>
      <c r="J5846" s="2">
        <f>VLOOKUP($E5846,
Products!$A$1:$F$201,MATCH(Orders!J$1,Products!$A$1:$F$1,0),0)</f>
        <v>4048.2565671880161</v>
      </c>
    </row>
    <row r="5847" spans="1:10">
      <c r="A5847">
        <v>5846</v>
      </c>
      <c r="B5847" s="4">
        <v>45917</v>
      </c>
      <c r="C5847" s="10">
        <f>DATE(YEAR(orders[[#This Row],[order_date]]), MONTH(orders[[#This Row],[order_date]]), 1)</f>
        <v>45901</v>
      </c>
      <c r="D5847" t="s">
        <v>2725</v>
      </c>
      <c r="E5847" t="s">
        <v>684</v>
      </c>
      <c r="F5847" t="str">
        <f>VLOOKUP(orders[[#This Row],[product_id]],Products!A:C,3,0)</f>
        <v>Appliances</v>
      </c>
      <c r="G5847">
        <v>1</v>
      </c>
      <c r="H5847" s="6">
        <v>5.7415197752296268E-2</v>
      </c>
      <c r="I5847" s="2">
        <f>VLOOKUP($E5847,
Products!$A$1:$F$201,MATCH(Orders!I$1,Products!$A$1:$F$1,0),0)</f>
        <v>2147.166688023286</v>
      </c>
      <c r="J5847" s="2">
        <f>VLOOKUP($E5847,
Products!$A$1:$F$201,MATCH(Orders!J$1,Products!$A$1:$F$1,0),0)</f>
        <v>1709.9619584723389</v>
      </c>
    </row>
    <row r="5848" spans="1:10">
      <c r="A5848">
        <v>5847</v>
      </c>
      <c r="B5848" s="4">
        <v>45545</v>
      </c>
      <c r="C5848" s="10">
        <f>DATE(YEAR(orders[[#This Row],[order_date]]), MONTH(orders[[#This Row],[order_date]]), 1)</f>
        <v>45536</v>
      </c>
      <c r="D5848" t="s">
        <v>1704</v>
      </c>
      <c r="E5848" t="s">
        <v>533</v>
      </c>
      <c r="F5848" t="str">
        <f>VLOOKUP(orders[[#This Row],[product_id]],Products!A:C,3,0)</f>
        <v>Electronics</v>
      </c>
      <c r="G5848">
        <v>1</v>
      </c>
      <c r="H5848" s="6">
        <v>0.20733301767620302</v>
      </c>
      <c r="I5848" s="2">
        <f>VLOOKUP($E5848,
Products!$A$1:$F$201,MATCH(Orders!I$1,Products!$A$1:$F$1,0),0)</f>
        <v>28589.802369332661</v>
      </c>
      <c r="J5848" s="2">
        <f>VLOOKUP($E5848,
Products!$A$1:$F$201,MATCH(Orders!J$1,Products!$A$1:$F$1,0),0)</f>
        <v>21212.93445492295</v>
      </c>
    </row>
    <row r="5849" spans="1:10">
      <c r="A5849">
        <v>5848</v>
      </c>
      <c r="B5849" s="4">
        <v>45476</v>
      </c>
      <c r="C5849" s="10">
        <f>DATE(YEAR(orders[[#This Row],[order_date]]), MONTH(orders[[#This Row],[order_date]]), 1)</f>
        <v>45474</v>
      </c>
      <c r="D5849" t="s">
        <v>3088</v>
      </c>
      <c r="E5849" t="s">
        <v>689</v>
      </c>
      <c r="F5849" t="str">
        <f>VLOOKUP(orders[[#This Row],[product_id]],Products!A:C,3,0)</f>
        <v>Electronics</v>
      </c>
      <c r="G5849">
        <v>2</v>
      </c>
      <c r="H5849" s="6">
        <v>0.24957627782322728</v>
      </c>
      <c r="I5849" s="2">
        <f>VLOOKUP($E5849,
Products!$A$1:$F$201,MATCH(Orders!I$1,Products!$A$1:$F$1,0),0)</f>
        <v>22021.70433799336</v>
      </c>
      <c r="J5849" s="2">
        <f>VLOOKUP($E5849,
Products!$A$1:$F$201,MATCH(Orders!J$1,Products!$A$1:$F$1,0),0)</f>
        <v>16990.60087110737</v>
      </c>
    </row>
    <row r="5850" spans="1:10">
      <c r="A5850">
        <v>5849</v>
      </c>
      <c r="B5850" s="4">
        <v>45572</v>
      </c>
      <c r="C5850" s="10">
        <f>DATE(YEAR(orders[[#This Row],[order_date]]), MONTH(orders[[#This Row],[order_date]]), 1)</f>
        <v>45566</v>
      </c>
      <c r="D5850" t="s">
        <v>2162</v>
      </c>
      <c r="E5850" t="s">
        <v>604</v>
      </c>
      <c r="F5850" t="str">
        <f>VLOOKUP(orders[[#This Row],[product_id]],Products!A:C,3,0)</f>
        <v>Appliances</v>
      </c>
      <c r="G5850">
        <v>2</v>
      </c>
      <c r="H5850" s="6">
        <v>0.14376430947312283</v>
      </c>
      <c r="I5850" s="2">
        <f>VLOOKUP($E5850,
Products!$A$1:$F$201,MATCH(Orders!I$1,Products!$A$1:$F$1,0),0)</f>
        <v>2087.687835040248</v>
      </c>
      <c r="J5850" s="2">
        <f>VLOOKUP($E5850,
Products!$A$1:$F$201,MATCH(Orders!J$1,Products!$A$1:$F$1,0),0)</f>
        <v>1450.1823074928161</v>
      </c>
    </row>
    <row r="5851" spans="1:10">
      <c r="A5851">
        <v>5850</v>
      </c>
      <c r="B5851" s="4">
        <v>45428</v>
      </c>
      <c r="C5851" s="10">
        <f>DATE(YEAR(orders[[#This Row],[order_date]]), MONTH(orders[[#This Row],[order_date]]), 1)</f>
        <v>45413</v>
      </c>
      <c r="D5851" t="s">
        <v>708</v>
      </c>
      <c r="E5851" t="s">
        <v>641</v>
      </c>
      <c r="F5851" t="str">
        <f>VLOOKUP(orders[[#This Row],[product_id]],Products!A:C,3,0)</f>
        <v>Appliances</v>
      </c>
      <c r="G5851">
        <v>1</v>
      </c>
      <c r="H5851" s="6">
        <v>0.12287154785851732</v>
      </c>
      <c r="I5851" s="2">
        <f>VLOOKUP($E5851,
Products!$A$1:$F$201,MATCH(Orders!I$1,Products!$A$1:$F$1,0),0)</f>
        <v>27167.965718506261</v>
      </c>
      <c r="J5851" s="2">
        <f>VLOOKUP($E5851,
Products!$A$1:$F$201,MATCH(Orders!J$1,Products!$A$1:$F$1,0),0)</f>
        <v>19748.025676381669</v>
      </c>
    </row>
    <row r="5852" spans="1:10">
      <c r="A5852">
        <v>5851</v>
      </c>
      <c r="B5852" s="4">
        <v>45772</v>
      </c>
      <c r="C5852" s="10">
        <f>DATE(YEAR(orders[[#This Row],[order_date]]), MONTH(orders[[#This Row],[order_date]]), 1)</f>
        <v>45748</v>
      </c>
      <c r="D5852" t="s">
        <v>1713</v>
      </c>
      <c r="E5852" t="s">
        <v>546</v>
      </c>
      <c r="F5852" t="str">
        <f>VLOOKUP(orders[[#This Row],[product_id]],Products!A:C,3,0)</f>
        <v>Electronics</v>
      </c>
      <c r="G5852">
        <v>1</v>
      </c>
      <c r="H5852" s="6">
        <v>0.19108548584056878</v>
      </c>
      <c r="I5852" s="2">
        <f>VLOOKUP($E5852,
Products!$A$1:$F$201,MATCH(Orders!I$1,Products!$A$1:$F$1,0),0)</f>
        <v>21943.16319502375</v>
      </c>
      <c r="J5852" s="2">
        <f>VLOOKUP($E5852,
Products!$A$1:$F$201,MATCH(Orders!J$1,Products!$A$1:$F$1,0),0)</f>
        <v>16937.09489743154</v>
      </c>
    </row>
    <row r="5853" spans="1:10">
      <c r="A5853">
        <v>5852</v>
      </c>
      <c r="B5853" s="4">
        <v>44979</v>
      </c>
      <c r="C5853" s="10">
        <f>DATE(YEAR(orders[[#This Row],[order_date]]), MONTH(orders[[#This Row],[order_date]]), 1)</f>
        <v>44958</v>
      </c>
      <c r="D5853" t="s">
        <v>1987</v>
      </c>
      <c r="E5853" t="s">
        <v>623</v>
      </c>
      <c r="F5853" t="str">
        <f>VLOOKUP(orders[[#This Row],[product_id]],Products!A:C,3,0)</f>
        <v>Electronics</v>
      </c>
      <c r="G5853">
        <v>2</v>
      </c>
      <c r="H5853" s="6">
        <v>0.19978055409783396</v>
      </c>
      <c r="I5853" s="2">
        <f>VLOOKUP($E5853,
Products!$A$1:$F$201,MATCH(Orders!I$1,Products!$A$1:$F$1,0),0)</f>
        <v>27422.76406600175</v>
      </c>
      <c r="J5853" s="2">
        <f>VLOOKUP($E5853,
Products!$A$1:$F$201,MATCH(Orders!J$1,Products!$A$1:$F$1,0),0)</f>
        <v>18707.390708641691</v>
      </c>
    </row>
    <row r="5854" spans="1:10">
      <c r="A5854">
        <v>5853</v>
      </c>
      <c r="B5854" s="4">
        <v>45376</v>
      </c>
      <c r="C5854" s="10">
        <f>DATE(YEAR(orders[[#This Row],[order_date]]), MONTH(orders[[#This Row],[order_date]]), 1)</f>
        <v>45352</v>
      </c>
      <c r="D5854" t="s">
        <v>968</v>
      </c>
      <c r="E5854" t="s">
        <v>528</v>
      </c>
      <c r="F5854" t="str">
        <f>VLOOKUP(orders[[#This Row],[product_id]],Products!A:C,3,0)</f>
        <v>Appliances</v>
      </c>
      <c r="G5854">
        <v>2</v>
      </c>
      <c r="H5854" s="6">
        <v>8.4788821691880442E-2</v>
      </c>
      <c r="I5854" s="2">
        <f>VLOOKUP($E5854,
Products!$A$1:$F$201,MATCH(Orders!I$1,Products!$A$1:$F$1,0),0)</f>
        <v>5741.145946914552</v>
      </c>
      <c r="J5854" s="2">
        <f>VLOOKUP($E5854,
Products!$A$1:$F$201,MATCH(Orders!J$1,Products!$A$1:$F$1,0),0)</f>
        <v>4112.7219202399874</v>
      </c>
    </row>
    <row r="5855" spans="1:10">
      <c r="A5855">
        <v>5854</v>
      </c>
      <c r="B5855" s="4">
        <v>44988</v>
      </c>
      <c r="C5855" s="10">
        <f>DATE(YEAR(orders[[#This Row],[order_date]]), MONTH(orders[[#This Row],[order_date]]), 1)</f>
        <v>44986</v>
      </c>
      <c r="D5855" t="s">
        <v>826</v>
      </c>
      <c r="E5855" t="s">
        <v>687</v>
      </c>
      <c r="F5855" t="str">
        <f>VLOOKUP(orders[[#This Row],[product_id]],Products!A:C,3,0)</f>
        <v>Electronics</v>
      </c>
      <c r="G5855">
        <v>2</v>
      </c>
      <c r="H5855" s="6">
        <v>0.18520904634238075</v>
      </c>
      <c r="I5855" s="2">
        <f>VLOOKUP($E5855,
Products!$A$1:$F$201,MATCH(Orders!I$1,Products!$A$1:$F$1,0),0)</f>
        <v>12143.737276429891</v>
      </c>
      <c r="J5855" s="2">
        <f>VLOOKUP($E5855,
Products!$A$1:$F$201,MATCH(Orders!J$1,Products!$A$1:$F$1,0),0)</f>
        <v>9077.1957392673976</v>
      </c>
    </row>
    <row r="5856" spans="1:10">
      <c r="A5856">
        <v>5855</v>
      </c>
      <c r="B5856" s="4">
        <v>45973</v>
      </c>
      <c r="C5856" s="10">
        <f>DATE(YEAR(orders[[#This Row],[order_date]]), MONTH(orders[[#This Row],[order_date]]), 1)</f>
        <v>45962</v>
      </c>
      <c r="D5856" t="s">
        <v>2449</v>
      </c>
      <c r="E5856" t="s">
        <v>528</v>
      </c>
      <c r="F5856" t="str">
        <f>VLOOKUP(orders[[#This Row],[product_id]],Products!A:C,3,0)</f>
        <v>Appliances</v>
      </c>
      <c r="G5856">
        <v>1</v>
      </c>
      <c r="H5856" s="6">
        <v>9.2831641091867242E-2</v>
      </c>
      <c r="I5856" s="2">
        <f>VLOOKUP($E5856,
Products!$A$1:$F$201,MATCH(Orders!I$1,Products!$A$1:$F$1,0),0)</f>
        <v>5741.145946914552</v>
      </c>
      <c r="J5856" s="2">
        <f>VLOOKUP($E5856,
Products!$A$1:$F$201,MATCH(Orders!J$1,Products!$A$1:$F$1,0),0)</f>
        <v>4112.7219202399874</v>
      </c>
    </row>
    <row r="5857" spans="1:10">
      <c r="A5857">
        <v>5856</v>
      </c>
      <c r="B5857" s="4">
        <v>44970</v>
      </c>
      <c r="C5857" s="10">
        <f>DATE(YEAR(orders[[#This Row],[order_date]]), MONTH(orders[[#This Row],[order_date]]), 1)</f>
        <v>44958</v>
      </c>
      <c r="D5857" t="s">
        <v>726</v>
      </c>
      <c r="E5857" t="s">
        <v>537</v>
      </c>
      <c r="F5857" t="str">
        <f>VLOOKUP(orders[[#This Row],[product_id]],Products!A:C,3,0)</f>
        <v>Electronics</v>
      </c>
      <c r="G5857">
        <v>2</v>
      </c>
      <c r="H5857" s="6">
        <v>0.20027595338130777</v>
      </c>
      <c r="I5857" s="2">
        <f>VLOOKUP($E5857,
Products!$A$1:$F$201,MATCH(Orders!I$1,Products!$A$1:$F$1,0),0)</f>
        <v>31703.831103033539</v>
      </c>
      <c r="J5857" s="2">
        <f>VLOOKUP($E5857,
Products!$A$1:$F$201,MATCH(Orders!J$1,Products!$A$1:$F$1,0),0)</f>
        <v>24504.340558054781</v>
      </c>
    </row>
    <row r="5858" spans="1:10">
      <c r="A5858">
        <v>5857</v>
      </c>
      <c r="B5858" s="4">
        <v>45746</v>
      </c>
      <c r="C5858" s="10">
        <f>DATE(YEAR(orders[[#This Row],[order_date]]), MONTH(orders[[#This Row],[order_date]]), 1)</f>
        <v>45717</v>
      </c>
      <c r="D5858" t="s">
        <v>1610</v>
      </c>
      <c r="E5858" t="s">
        <v>643</v>
      </c>
      <c r="F5858" t="str">
        <f>VLOOKUP(orders[[#This Row],[product_id]],Products!A:C,3,0)</f>
        <v>Appliances</v>
      </c>
      <c r="G5858">
        <v>2</v>
      </c>
      <c r="H5858" s="6">
        <v>0.11610442115470407</v>
      </c>
      <c r="I5858" s="2">
        <f>VLOOKUP($E5858,
Products!$A$1:$F$201,MATCH(Orders!I$1,Products!$A$1:$F$1,0),0)</f>
        <v>26269.068564891841</v>
      </c>
      <c r="J5858" s="2">
        <f>VLOOKUP($E5858,
Products!$A$1:$F$201,MATCH(Orders!J$1,Products!$A$1:$F$1,0),0)</f>
        <v>18867.564539756699</v>
      </c>
    </row>
    <row r="5859" spans="1:10">
      <c r="A5859">
        <v>5858</v>
      </c>
      <c r="B5859" s="4">
        <v>45585</v>
      </c>
      <c r="C5859" s="10">
        <f>DATE(YEAR(orders[[#This Row],[order_date]]), MONTH(orders[[#This Row],[order_date]]), 1)</f>
        <v>45566</v>
      </c>
      <c r="D5859" t="s">
        <v>845</v>
      </c>
      <c r="E5859" t="s">
        <v>586</v>
      </c>
      <c r="F5859" t="str">
        <f>VLOOKUP(orders[[#This Row],[product_id]],Products!A:C,3,0)</f>
        <v>Appliances</v>
      </c>
      <c r="G5859">
        <v>1</v>
      </c>
      <c r="H5859" s="6">
        <v>8.1113538220599163E-2</v>
      </c>
      <c r="I5859" s="2">
        <f>VLOOKUP($E5859,
Products!$A$1:$F$201,MATCH(Orders!I$1,Products!$A$1:$F$1,0),0)</f>
        <v>22928.971424497449</v>
      </c>
      <c r="J5859" s="2">
        <f>VLOOKUP($E5859,
Products!$A$1:$F$201,MATCH(Orders!J$1,Products!$A$1:$F$1,0),0)</f>
        <v>17801.356740692991</v>
      </c>
    </row>
    <row r="5860" spans="1:10">
      <c r="A5860">
        <v>5859</v>
      </c>
      <c r="B5860" s="4">
        <v>45654</v>
      </c>
      <c r="C5860" s="10">
        <f>DATE(YEAR(orders[[#This Row],[order_date]]), MONTH(orders[[#This Row],[order_date]]), 1)</f>
        <v>45627</v>
      </c>
      <c r="D5860" t="s">
        <v>4254</v>
      </c>
      <c r="E5860" t="s">
        <v>668</v>
      </c>
      <c r="F5860" t="str">
        <f>VLOOKUP(orders[[#This Row],[product_id]],Products!A:C,3,0)</f>
        <v>Electronics</v>
      </c>
      <c r="G5860">
        <v>2</v>
      </c>
      <c r="H5860" s="6">
        <v>0.17457323178177508</v>
      </c>
      <c r="I5860" s="2">
        <f>VLOOKUP($E5860,
Products!$A$1:$F$201,MATCH(Orders!I$1,Products!$A$1:$F$1,0),0)</f>
        <v>23702.058773663419</v>
      </c>
      <c r="J5860" s="2">
        <f>VLOOKUP($E5860,
Products!$A$1:$F$201,MATCH(Orders!J$1,Products!$A$1:$F$1,0),0)</f>
        <v>17657.804767621328</v>
      </c>
    </row>
    <row r="5861" spans="1:10">
      <c r="A5861">
        <v>5860</v>
      </c>
      <c r="B5861" s="4">
        <v>45778</v>
      </c>
      <c r="C5861" s="10">
        <f>DATE(YEAR(orders[[#This Row],[order_date]]), MONTH(orders[[#This Row],[order_date]]), 1)</f>
        <v>45778</v>
      </c>
      <c r="D5861" t="s">
        <v>2521</v>
      </c>
      <c r="E5861" t="s">
        <v>604</v>
      </c>
      <c r="F5861" t="str">
        <f>VLOOKUP(orders[[#This Row],[product_id]],Products!A:C,3,0)</f>
        <v>Appliances</v>
      </c>
      <c r="G5861">
        <v>3</v>
      </c>
      <c r="H5861" s="6">
        <v>8.2299979806777127E-2</v>
      </c>
      <c r="I5861" s="2">
        <f>VLOOKUP($E5861,
Products!$A$1:$F$201,MATCH(Orders!I$1,Products!$A$1:$F$1,0),0)</f>
        <v>2087.687835040248</v>
      </c>
      <c r="J5861" s="2">
        <f>VLOOKUP($E5861,
Products!$A$1:$F$201,MATCH(Orders!J$1,Products!$A$1:$F$1,0),0)</f>
        <v>1450.1823074928161</v>
      </c>
    </row>
    <row r="5862" spans="1:10">
      <c r="A5862">
        <v>5861</v>
      </c>
      <c r="B5862" s="4">
        <v>44973</v>
      </c>
      <c r="C5862" s="10">
        <f>DATE(YEAR(orders[[#This Row],[order_date]]), MONTH(orders[[#This Row],[order_date]]), 1)</f>
        <v>44958</v>
      </c>
      <c r="D5862" t="s">
        <v>2018</v>
      </c>
      <c r="E5862" t="s">
        <v>568</v>
      </c>
      <c r="F5862" t="str">
        <f>VLOOKUP(orders[[#This Row],[product_id]],Products!A:C,3,0)</f>
        <v>Electronics</v>
      </c>
      <c r="G5862">
        <v>1</v>
      </c>
      <c r="H5862" s="6">
        <v>0.1817085304479506</v>
      </c>
      <c r="I5862" s="2">
        <f>VLOOKUP($E5862,
Products!$A$1:$F$201,MATCH(Orders!I$1,Products!$A$1:$F$1,0),0)</f>
        <v>21702.72353355262</v>
      </c>
      <c r="J5862" s="2">
        <f>VLOOKUP($E5862,
Products!$A$1:$F$201,MATCH(Orders!J$1,Products!$A$1:$F$1,0),0)</f>
        <v>17244.710704747551</v>
      </c>
    </row>
    <row r="5863" spans="1:10">
      <c r="A5863">
        <v>5862</v>
      </c>
      <c r="B5863" s="4">
        <v>45746</v>
      </c>
      <c r="C5863" s="10">
        <f>DATE(YEAR(orders[[#This Row],[order_date]]), MONTH(orders[[#This Row],[order_date]]), 1)</f>
        <v>45717</v>
      </c>
      <c r="D5863" t="s">
        <v>911</v>
      </c>
      <c r="E5863" t="s">
        <v>700</v>
      </c>
      <c r="F5863" t="str">
        <f>VLOOKUP(orders[[#This Row],[product_id]],Products!A:C,3,0)</f>
        <v>Electronics</v>
      </c>
      <c r="G5863">
        <v>1</v>
      </c>
      <c r="H5863" s="6">
        <v>0.11923746538809459</v>
      </c>
      <c r="I5863" s="2">
        <f>VLOOKUP($E5863,
Products!$A$1:$F$201,MATCH(Orders!I$1,Products!$A$1:$F$1,0),0)</f>
        <v>11070.26215043813</v>
      </c>
      <c r="J5863" s="2">
        <f>VLOOKUP($E5863,
Products!$A$1:$F$201,MATCH(Orders!J$1,Products!$A$1:$F$1,0),0)</f>
        <v>7867.3909748932683</v>
      </c>
    </row>
    <row r="5864" spans="1:10">
      <c r="A5864">
        <v>5863</v>
      </c>
      <c r="B5864" s="4">
        <v>45974</v>
      </c>
      <c r="C5864" s="10">
        <f>DATE(YEAR(orders[[#This Row],[order_date]]), MONTH(orders[[#This Row],[order_date]]), 1)</f>
        <v>45962</v>
      </c>
      <c r="D5864" t="s">
        <v>748</v>
      </c>
      <c r="E5864" t="s">
        <v>541</v>
      </c>
      <c r="F5864" t="str">
        <f>VLOOKUP(orders[[#This Row],[product_id]],Products!A:C,3,0)</f>
        <v>Appliances</v>
      </c>
      <c r="G5864">
        <v>1</v>
      </c>
      <c r="H5864" s="6">
        <v>0.13228941114556159</v>
      </c>
      <c r="I5864" s="2">
        <f>VLOOKUP($E5864,
Products!$A$1:$F$201,MATCH(Orders!I$1,Products!$A$1:$F$1,0),0)</f>
        <v>2390.3651642386908</v>
      </c>
      <c r="J5864" s="2">
        <f>VLOOKUP($E5864,
Products!$A$1:$F$201,MATCH(Orders!J$1,Products!$A$1:$F$1,0),0)</f>
        <v>1655.7504783617919</v>
      </c>
    </row>
    <row r="5865" spans="1:10">
      <c r="A5865">
        <v>5864</v>
      </c>
      <c r="B5865" s="4">
        <v>45015</v>
      </c>
      <c r="C5865" s="10">
        <f>DATE(YEAR(orders[[#This Row],[order_date]]), MONTH(orders[[#This Row],[order_date]]), 1)</f>
        <v>44986</v>
      </c>
      <c r="D5865" t="s">
        <v>3603</v>
      </c>
      <c r="E5865" t="s">
        <v>598</v>
      </c>
      <c r="F5865" t="str">
        <f>VLOOKUP(orders[[#This Row],[product_id]],Products!A:C,3,0)</f>
        <v>Appliances</v>
      </c>
      <c r="G5865">
        <v>1</v>
      </c>
      <c r="H5865" s="6">
        <v>0.10860951293482485</v>
      </c>
      <c r="I5865" s="2">
        <f>VLOOKUP($E5865,
Products!$A$1:$F$201,MATCH(Orders!I$1,Products!$A$1:$F$1,0),0)</f>
        <v>5641.6789233526652</v>
      </c>
      <c r="J5865" s="2">
        <f>VLOOKUP($E5865,
Products!$A$1:$F$201,MATCH(Orders!J$1,Products!$A$1:$F$1,0),0)</f>
        <v>4031.2473685481059</v>
      </c>
    </row>
    <row r="5866" spans="1:10">
      <c r="A5866">
        <v>5865</v>
      </c>
      <c r="B5866" s="4">
        <v>45661</v>
      </c>
      <c r="C5866" s="10">
        <f>DATE(YEAR(orders[[#This Row],[order_date]]), MONTH(orders[[#This Row],[order_date]]), 1)</f>
        <v>45658</v>
      </c>
      <c r="D5866" t="s">
        <v>3895</v>
      </c>
      <c r="E5866" t="s">
        <v>682</v>
      </c>
      <c r="F5866" t="str">
        <f>VLOOKUP(orders[[#This Row],[product_id]],Products!A:C,3,0)</f>
        <v>Electronics</v>
      </c>
      <c r="G5866">
        <v>2</v>
      </c>
      <c r="H5866" s="6">
        <v>0.20144089166207316</v>
      </c>
      <c r="I5866" s="2">
        <f>VLOOKUP($E5866,
Products!$A$1:$F$201,MATCH(Orders!I$1,Products!$A$1:$F$1,0),0)</f>
        <v>32533.33990892916</v>
      </c>
      <c r="J5866" s="2">
        <f>VLOOKUP($E5866,
Products!$A$1:$F$201,MATCH(Orders!J$1,Products!$A$1:$F$1,0),0)</f>
        <v>22734.712471507952</v>
      </c>
    </row>
    <row r="5867" spans="1:10">
      <c r="A5867">
        <v>5866</v>
      </c>
      <c r="B5867" s="4">
        <v>45104</v>
      </c>
      <c r="C5867" s="10">
        <f>DATE(YEAR(orders[[#This Row],[order_date]]), MONTH(orders[[#This Row],[order_date]]), 1)</f>
        <v>45078</v>
      </c>
      <c r="D5867" t="s">
        <v>1734</v>
      </c>
      <c r="E5867" t="s">
        <v>551</v>
      </c>
      <c r="F5867" t="str">
        <f>VLOOKUP(orders[[#This Row],[product_id]],Products!A:C,3,0)</f>
        <v>Appliances</v>
      </c>
      <c r="G5867">
        <v>1</v>
      </c>
      <c r="H5867" s="6">
        <v>0.10579375184462843</v>
      </c>
      <c r="I5867" s="2">
        <f>VLOOKUP($E5867,
Products!$A$1:$F$201,MATCH(Orders!I$1,Products!$A$1:$F$1,0),0)</f>
        <v>5988.538916083141</v>
      </c>
      <c r="J5867" s="2">
        <f>VLOOKUP($E5867,
Products!$A$1:$F$201,MATCH(Orders!J$1,Products!$A$1:$F$1,0),0)</f>
        <v>4180.5955033056744</v>
      </c>
    </row>
    <row r="5868" spans="1:10">
      <c r="A5868">
        <v>5867</v>
      </c>
      <c r="B5868" s="4">
        <v>45945</v>
      </c>
      <c r="C5868" s="10">
        <f>DATE(YEAR(orders[[#This Row],[order_date]]), MONTH(orders[[#This Row],[order_date]]), 1)</f>
        <v>45931</v>
      </c>
      <c r="D5868" t="s">
        <v>2960</v>
      </c>
      <c r="E5868" t="s">
        <v>532</v>
      </c>
      <c r="F5868" t="str">
        <f>VLOOKUP(orders[[#This Row],[product_id]],Products!A:C,3,0)</f>
        <v>Electronics</v>
      </c>
      <c r="G5868">
        <v>1</v>
      </c>
      <c r="H5868" s="6">
        <v>0.23921882026410232</v>
      </c>
      <c r="I5868" s="2">
        <f>VLOOKUP($E5868,
Products!$A$1:$F$201,MATCH(Orders!I$1,Products!$A$1:$F$1,0),0)</f>
        <v>2668.0593077725212</v>
      </c>
      <c r="J5868" s="2">
        <f>VLOOKUP($E5868,
Products!$A$1:$F$201,MATCH(Orders!J$1,Products!$A$1:$F$1,0),0)</f>
        <v>1923.7114222321791</v>
      </c>
    </row>
    <row r="5869" spans="1:10">
      <c r="A5869">
        <v>5868</v>
      </c>
      <c r="B5869" s="4">
        <v>46009</v>
      </c>
      <c r="C5869" s="10">
        <f>DATE(YEAR(orders[[#This Row],[order_date]]), MONTH(orders[[#This Row],[order_date]]), 1)</f>
        <v>45992</v>
      </c>
      <c r="D5869" t="s">
        <v>3388</v>
      </c>
      <c r="E5869" t="s">
        <v>664</v>
      </c>
      <c r="F5869" t="str">
        <f>VLOOKUP(orders[[#This Row],[product_id]],Products!A:C,3,0)</f>
        <v>Appliances</v>
      </c>
      <c r="G5869">
        <v>2</v>
      </c>
      <c r="H5869" s="6">
        <v>7.1877401377434758E-2</v>
      </c>
      <c r="I5869" s="2">
        <f>VLOOKUP($E5869,
Products!$A$1:$F$201,MATCH(Orders!I$1,Products!$A$1:$F$1,0),0)</f>
        <v>2181.6314584966208</v>
      </c>
      <c r="J5869" s="2">
        <f>VLOOKUP($E5869,
Products!$A$1:$F$201,MATCH(Orders!J$1,Products!$A$1:$F$1,0),0)</f>
        <v>1607.5776178781809</v>
      </c>
    </row>
    <row r="5870" spans="1:10">
      <c r="A5870">
        <v>5869</v>
      </c>
      <c r="B5870" s="4">
        <v>45827</v>
      </c>
      <c r="C5870" s="10">
        <f>DATE(YEAR(orders[[#This Row],[order_date]]), MONTH(orders[[#This Row],[order_date]]), 1)</f>
        <v>45809</v>
      </c>
      <c r="D5870" t="s">
        <v>2568</v>
      </c>
      <c r="E5870" t="s">
        <v>667</v>
      </c>
      <c r="F5870" t="str">
        <f>VLOOKUP(orders[[#This Row],[product_id]],Products!A:C,3,0)</f>
        <v>Electronics</v>
      </c>
      <c r="G5870">
        <v>1</v>
      </c>
      <c r="H5870" s="6">
        <v>0.15995941049925774</v>
      </c>
      <c r="I5870" s="2">
        <f>VLOOKUP($E5870,
Products!$A$1:$F$201,MATCH(Orders!I$1,Products!$A$1:$F$1,0),0)</f>
        <v>2491.507056421975</v>
      </c>
      <c r="J5870" s="2">
        <f>VLOOKUP($E5870,
Products!$A$1:$F$201,MATCH(Orders!J$1,Products!$A$1:$F$1,0),0)</f>
        <v>1871.4408177277719</v>
      </c>
    </row>
    <row r="5871" spans="1:10">
      <c r="A5871">
        <v>5870</v>
      </c>
      <c r="B5871" s="4">
        <v>45364</v>
      </c>
      <c r="C5871" s="10">
        <f>DATE(YEAR(orders[[#This Row],[order_date]]), MONTH(orders[[#This Row],[order_date]]), 1)</f>
        <v>45352</v>
      </c>
      <c r="D5871" t="s">
        <v>1050</v>
      </c>
      <c r="E5871" t="s">
        <v>581</v>
      </c>
      <c r="F5871" t="str">
        <f>VLOOKUP(orders[[#This Row],[product_id]],Products!A:C,3,0)</f>
        <v>Appliances</v>
      </c>
      <c r="G5871">
        <v>1</v>
      </c>
      <c r="H5871" s="6">
        <v>0.10820330539227818</v>
      </c>
      <c r="I5871" s="2">
        <f>VLOOKUP($E5871,
Products!$A$1:$F$201,MATCH(Orders!I$1,Products!$A$1:$F$1,0),0)</f>
        <v>6177.7225527132859</v>
      </c>
      <c r="J5871" s="2">
        <f>VLOOKUP($E5871,
Products!$A$1:$F$201,MATCH(Orders!J$1,Products!$A$1:$F$1,0),0)</f>
        <v>4208.1013641193986</v>
      </c>
    </row>
    <row r="5872" spans="1:10">
      <c r="A5872">
        <v>5871</v>
      </c>
      <c r="B5872" s="4">
        <v>45352</v>
      </c>
      <c r="C5872" s="10">
        <f>DATE(YEAR(orders[[#This Row],[order_date]]), MONTH(orders[[#This Row],[order_date]]), 1)</f>
        <v>45352</v>
      </c>
      <c r="D5872" t="s">
        <v>1871</v>
      </c>
      <c r="E5872" t="s">
        <v>606</v>
      </c>
      <c r="F5872" t="str">
        <f>VLOOKUP(orders[[#This Row],[product_id]],Products!A:C,3,0)</f>
        <v>Appliances</v>
      </c>
      <c r="G5872">
        <v>1</v>
      </c>
      <c r="H5872" s="6">
        <v>0.10740628032358145</v>
      </c>
      <c r="I5872" s="2">
        <f>VLOOKUP($E5872,
Products!$A$1:$F$201,MATCH(Orders!I$1,Products!$A$1:$F$1,0),0)</f>
        <v>2163.0020078909042</v>
      </c>
      <c r="J5872" s="2">
        <f>VLOOKUP($E5872,
Products!$A$1:$F$201,MATCH(Orders!J$1,Products!$A$1:$F$1,0),0)</f>
        <v>1416.078554182008</v>
      </c>
    </row>
    <row r="5873" spans="1:10">
      <c r="A5873">
        <v>5872</v>
      </c>
      <c r="B5873" s="4">
        <v>45894</v>
      </c>
      <c r="C5873" s="10">
        <f>DATE(YEAR(orders[[#This Row],[order_date]]), MONTH(orders[[#This Row],[order_date]]), 1)</f>
        <v>45870</v>
      </c>
      <c r="D5873" t="s">
        <v>3125</v>
      </c>
      <c r="E5873" t="s">
        <v>692</v>
      </c>
      <c r="F5873" t="str">
        <f>VLOOKUP(orders[[#This Row],[product_id]],Products!A:C,3,0)</f>
        <v>Electronics</v>
      </c>
      <c r="G5873">
        <v>2</v>
      </c>
      <c r="H5873" s="6">
        <v>0.17692646550555768</v>
      </c>
      <c r="I5873" s="2">
        <f>VLOOKUP($E5873,
Products!$A$1:$F$201,MATCH(Orders!I$1,Products!$A$1:$F$1,0),0)</f>
        <v>18150.337151787651</v>
      </c>
      <c r="J5873" s="2">
        <f>VLOOKUP($E5873,
Products!$A$1:$F$201,MATCH(Orders!J$1,Products!$A$1:$F$1,0),0)</f>
        <v>11965.45000430708</v>
      </c>
    </row>
    <row r="5874" spans="1:10">
      <c r="A5874">
        <v>5873</v>
      </c>
      <c r="B5874" s="4">
        <v>45412</v>
      </c>
      <c r="C5874" s="10">
        <f>DATE(YEAR(orders[[#This Row],[order_date]]), MONTH(orders[[#This Row],[order_date]]), 1)</f>
        <v>45383</v>
      </c>
      <c r="D5874" t="s">
        <v>4009</v>
      </c>
      <c r="E5874" t="s">
        <v>687</v>
      </c>
      <c r="F5874" t="str">
        <f>VLOOKUP(orders[[#This Row],[product_id]],Products!A:C,3,0)</f>
        <v>Electronics</v>
      </c>
      <c r="G5874">
        <v>1</v>
      </c>
      <c r="H5874" s="6">
        <v>0.21670264598919683</v>
      </c>
      <c r="I5874" s="2">
        <f>VLOOKUP($E5874,
Products!$A$1:$F$201,MATCH(Orders!I$1,Products!$A$1:$F$1,0),0)</f>
        <v>12143.737276429891</v>
      </c>
      <c r="J5874" s="2">
        <f>VLOOKUP($E5874,
Products!$A$1:$F$201,MATCH(Orders!J$1,Products!$A$1:$F$1,0),0)</f>
        <v>9077.1957392673976</v>
      </c>
    </row>
    <row r="5875" spans="1:10">
      <c r="A5875">
        <v>5874</v>
      </c>
      <c r="B5875" s="4">
        <v>45386</v>
      </c>
      <c r="C5875" s="10">
        <f>DATE(YEAR(orders[[#This Row],[order_date]]), MONTH(orders[[#This Row],[order_date]]), 1)</f>
        <v>45383</v>
      </c>
      <c r="D5875" t="s">
        <v>3941</v>
      </c>
      <c r="E5875" t="s">
        <v>699</v>
      </c>
      <c r="F5875" t="str">
        <f>VLOOKUP(orders[[#This Row],[product_id]],Products!A:C,3,0)</f>
        <v>Appliances</v>
      </c>
      <c r="G5875">
        <v>3</v>
      </c>
      <c r="H5875" s="6">
        <v>5.8852892417315741E-2</v>
      </c>
      <c r="I5875" s="2">
        <f>VLOOKUP($E5875,
Products!$A$1:$F$201,MATCH(Orders!I$1,Products!$A$1:$F$1,0),0)</f>
        <v>25091.998133165329</v>
      </c>
      <c r="J5875" s="2">
        <f>VLOOKUP($E5875,
Products!$A$1:$F$201,MATCH(Orders!J$1,Products!$A$1:$F$1,0),0)</f>
        <v>18464.226825266349</v>
      </c>
    </row>
    <row r="5876" spans="1:10">
      <c r="A5876">
        <v>5875</v>
      </c>
      <c r="B5876" s="4">
        <v>45847</v>
      </c>
      <c r="C5876" s="10">
        <f>DATE(YEAR(orders[[#This Row],[order_date]]), MONTH(orders[[#This Row],[order_date]]), 1)</f>
        <v>45839</v>
      </c>
      <c r="D5876" t="s">
        <v>3300</v>
      </c>
      <c r="E5876" t="s">
        <v>663</v>
      </c>
      <c r="F5876" t="str">
        <f>VLOOKUP(orders[[#This Row],[product_id]],Products!A:C,3,0)</f>
        <v>Electronics</v>
      </c>
      <c r="G5876">
        <v>1</v>
      </c>
      <c r="H5876" s="6">
        <v>0.16511271277751599</v>
      </c>
      <c r="I5876" s="2">
        <f>VLOOKUP($E5876,
Products!$A$1:$F$201,MATCH(Orders!I$1,Products!$A$1:$F$1,0),0)</f>
        <v>12863.39473364416</v>
      </c>
      <c r="J5876" s="2">
        <f>VLOOKUP($E5876,
Products!$A$1:$F$201,MATCH(Orders!J$1,Products!$A$1:$F$1,0),0)</f>
        <v>9312.9321574947517</v>
      </c>
    </row>
    <row r="5877" spans="1:10">
      <c r="A5877">
        <v>5876</v>
      </c>
      <c r="B5877" s="4">
        <v>45965</v>
      </c>
      <c r="C5877" s="10">
        <f>DATE(YEAR(orders[[#This Row],[order_date]]), MONTH(orders[[#This Row],[order_date]]), 1)</f>
        <v>45962</v>
      </c>
      <c r="D5877" t="s">
        <v>2093</v>
      </c>
      <c r="E5877" t="s">
        <v>656</v>
      </c>
      <c r="F5877" t="str">
        <f>VLOOKUP(orders[[#This Row],[product_id]],Products!A:C,3,0)</f>
        <v>Electronics</v>
      </c>
      <c r="G5877">
        <v>3</v>
      </c>
      <c r="H5877" s="6">
        <v>0.17576908949446671</v>
      </c>
      <c r="I5877" s="2">
        <f>VLOOKUP($E5877,
Products!$A$1:$F$201,MATCH(Orders!I$1,Products!$A$1:$F$1,0),0)</f>
        <v>30485.811519789549</v>
      </c>
      <c r="J5877" s="2">
        <f>VLOOKUP($E5877,
Products!$A$1:$F$201,MATCH(Orders!J$1,Products!$A$1:$F$1,0),0)</f>
        <v>23818.70129930825</v>
      </c>
    </row>
    <row r="5878" spans="1:10">
      <c r="A5878">
        <v>5877</v>
      </c>
      <c r="B5878" s="4">
        <v>45674</v>
      </c>
      <c r="C5878" s="10">
        <f>DATE(YEAR(orders[[#This Row],[order_date]]), MONTH(orders[[#This Row],[order_date]]), 1)</f>
        <v>45658</v>
      </c>
      <c r="D5878" t="s">
        <v>1689</v>
      </c>
      <c r="E5878" t="s">
        <v>514</v>
      </c>
      <c r="F5878" t="str">
        <f>VLOOKUP(orders[[#This Row],[product_id]],Products!A:C,3,0)</f>
        <v>Electronics</v>
      </c>
      <c r="G5878">
        <v>2</v>
      </c>
      <c r="H5878" s="6">
        <v>0.12536757809956173</v>
      </c>
      <c r="I5878" s="2">
        <f>VLOOKUP($E5878,
Products!$A$1:$F$201,MATCH(Orders!I$1,Products!$A$1:$F$1,0),0)</f>
        <v>16482.730474054071</v>
      </c>
      <c r="J5878" s="2">
        <f>VLOOKUP($E5878,
Products!$A$1:$F$201,MATCH(Orders!J$1,Products!$A$1:$F$1,0),0)</f>
        <v>12480.81165565178</v>
      </c>
    </row>
    <row r="5879" spans="1:10">
      <c r="A5879">
        <v>5878</v>
      </c>
      <c r="B5879" s="4">
        <v>44977</v>
      </c>
      <c r="C5879" s="10">
        <f>DATE(YEAR(orders[[#This Row],[order_date]]), MONTH(orders[[#This Row],[order_date]]), 1)</f>
        <v>44958</v>
      </c>
      <c r="D5879" t="s">
        <v>1040</v>
      </c>
      <c r="E5879" t="s">
        <v>688</v>
      </c>
      <c r="F5879" t="str">
        <f>VLOOKUP(orders[[#This Row],[product_id]],Products!A:C,3,0)</f>
        <v>Appliances</v>
      </c>
      <c r="G5879">
        <v>1</v>
      </c>
      <c r="H5879" s="6">
        <v>5.9981422394521935E-2</v>
      </c>
      <c r="I5879" s="2">
        <f>VLOOKUP($E5879,
Products!$A$1:$F$201,MATCH(Orders!I$1,Products!$A$1:$F$1,0),0)</f>
        <v>5983.6860426434141</v>
      </c>
      <c r="J5879" s="2">
        <f>VLOOKUP($E5879,
Products!$A$1:$F$201,MATCH(Orders!J$1,Products!$A$1:$F$1,0),0)</f>
        <v>3911.563059036529</v>
      </c>
    </row>
    <row r="5880" spans="1:10">
      <c r="A5880">
        <v>5879</v>
      </c>
      <c r="B5880" s="4">
        <v>45235</v>
      </c>
      <c r="C5880" s="10">
        <f>DATE(YEAR(orders[[#This Row],[order_date]]), MONTH(orders[[#This Row],[order_date]]), 1)</f>
        <v>45231</v>
      </c>
      <c r="D5880" t="s">
        <v>2764</v>
      </c>
      <c r="E5880" t="s">
        <v>634</v>
      </c>
      <c r="F5880" t="str">
        <f>VLOOKUP(orders[[#This Row],[product_id]],Products!A:C,3,0)</f>
        <v>Appliances</v>
      </c>
      <c r="G5880">
        <v>3</v>
      </c>
      <c r="H5880" s="6">
        <v>0.1461869093715219</v>
      </c>
      <c r="I5880" s="2">
        <f>VLOOKUP($E5880,
Products!$A$1:$F$201,MATCH(Orders!I$1,Products!$A$1:$F$1,0),0)</f>
        <v>25631.29637331214</v>
      </c>
      <c r="J5880" s="2">
        <f>VLOOKUP($E5880,
Products!$A$1:$F$201,MATCH(Orders!J$1,Products!$A$1:$F$1,0),0)</f>
        <v>17692.643397044121</v>
      </c>
    </row>
    <row r="5881" spans="1:10">
      <c r="A5881">
        <v>5880</v>
      </c>
      <c r="B5881" s="4">
        <v>45984</v>
      </c>
      <c r="C5881" s="10">
        <f>DATE(YEAR(orders[[#This Row],[order_date]]), MONTH(orders[[#This Row],[order_date]]), 1)</f>
        <v>45962</v>
      </c>
      <c r="D5881" t="s">
        <v>4185</v>
      </c>
      <c r="E5881" t="s">
        <v>561</v>
      </c>
      <c r="F5881" t="str">
        <f>VLOOKUP(orders[[#This Row],[product_id]],Products!A:C,3,0)</f>
        <v>Appliances</v>
      </c>
      <c r="G5881">
        <v>1</v>
      </c>
      <c r="H5881" s="6">
        <v>7.0993945619590534E-2</v>
      </c>
      <c r="I5881" s="2">
        <f>VLOOKUP($E5881,
Products!$A$1:$F$201,MATCH(Orders!I$1,Products!$A$1:$F$1,0),0)</f>
        <v>23155.073093252329</v>
      </c>
      <c r="J5881" s="2">
        <f>VLOOKUP($E5881,
Products!$A$1:$F$201,MATCH(Orders!J$1,Products!$A$1:$F$1,0),0)</f>
        <v>17849.867849807979</v>
      </c>
    </row>
    <row r="5882" spans="1:10">
      <c r="A5882">
        <v>5881</v>
      </c>
      <c r="B5882" s="4">
        <v>45931</v>
      </c>
      <c r="C5882" s="10">
        <f>DATE(YEAR(orders[[#This Row],[order_date]]), MONTH(orders[[#This Row],[order_date]]), 1)</f>
        <v>45931</v>
      </c>
      <c r="D5882" t="s">
        <v>2828</v>
      </c>
      <c r="E5882" t="s">
        <v>672</v>
      </c>
      <c r="F5882" t="str">
        <f>VLOOKUP(orders[[#This Row],[product_id]],Products!A:C,3,0)</f>
        <v>Electronics</v>
      </c>
      <c r="G5882">
        <v>1</v>
      </c>
      <c r="H5882" s="6">
        <v>0.13032139814370228</v>
      </c>
      <c r="I5882" s="2">
        <f>VLOOKUP($E5882,
Products!$A$1:$F$201,MATCH(Orders!I$1,Products!$A$1:$F$1,0),0)</f>
        <v>29856.340212906369</v>
      </c>
      <c r="J5882" s="2">
        <f>VLOOKUP($E5882,
Products!$A$1:$F$201,MATCH(Orders!J$1,Products!$A$1:$F$1,0),0)</f>
        <v>19759.064823078941</v>
      </c>
    </row>
    <row r="5883" spans="1:10">
      <c r="A5883">
        <v>5882</v>
      </c>
      <c r="B5883" s="4">
        <v>45561</v>
      </c>
      <c r="C5883" s="10">
        <f>DATE(YEAR(orders[[#This Row],[order_date]]), MONTH(orders[[#This Row],[order_date]]), 1)</f>
        <v>45536</v>
      </c>
      <c r="D5883" t="s">
        <v>2029</v>
      </c>
      <c r="E5883" t="s">
        <v>592</v>
      </c>
      <c r="F5883" t="str">
        <f>VLOOKUP(orders[[#This Row],[product_id]],Products!A:C,3,0)</f>
        <v>Electronics</v>
      </c>
      <c r="G5883">
        <v>2</v>
      </c>
      <c r="H5883" s="6">
        <v>0.1012701794555334</v>
      </c>
      <c r="I5883" s="2">
        <f>VLOOKUP($E5883,
Products!$A$1:$F$201,MATCH(Orders!I$1,Products!$A$1:$F$1,0),0)</f>
        <v>12221.95918536383</v>
      </c>
      <c r="J5883" s="2">
        <f>VLOOKUP($E5883,
Products!$A$1:$F$201,MATCH(Orders!J$1,Products!$A$1:$F$1,0),0)</f>
        <v>9737.7215556427309</v>
      </c>
    </row>
    <row r="5884" spans="1:10">
      <c r="A5884">
        <v>5883</v>
      </c>
      <c r="B5884" s="4">
        <v>45131</v>
      </c>
      <c r="C5884" s="10">
        <f>DATE(YEAR(orders[[#This Row],[order_date]]), MONTH(orders[[#This Row],[order_date]]), 1)</f>
        <v>45108</v>
      </c>
      <c r="D5884" t="s">
        <v>3700</v>
      </c>
      <c r="E5884" t="s">
        <v>523</v>
      </c>
      <c r="F5884" t="str">
        <f>VLOOKUP(orders[[#This Row],[product_id]],Products!A:C,3,0)</f>
        <v>Electronics</v>
      </c>
      <c r="G5884">
        <v>2</v>
      </c>
      <c r="H5884" s="6">
        <v>0.14736578246025631</v>
      </c>
      <c r="I5884" s="2">
        <f>VLOOKUP($E5884,
Products!$A$1:$F$201,MATCH(Orders!I$1,Products!$A$1:$F$1,0),0)</f>
        <v>27240.414518089601</v>
      </c>
      <c r="J5884" s="2">
        <f>VLOOKUP($E5884,
Products!$A$1:$F$201,MATCH(Orders!J$1,Products!$A$1:$F$1,0),0)</f>
        <v>21217.524617692769</v>
      </c>
    </row>
    <row r="5885" spans="1:10">
      <c r="A5885">
        <v>5884</v>
      </c>
      <c r="B5885" s="4">
        <v>45666</v>
      </c>
      <c r="C5885" s="10">
        <f>DATE(YEAR(orders[[#This Row],[order_date]]), MONTH(orders[[#This Row],[order_date]]), 1)</f>
        <v>45658</v>
      </c>
      <c r="D5885" t="s">
        <v>3666</v>
      </c>
      <c r="E5885" t="s">
        <v>547</v>
      </c>
      <c r="F5885" t="str">
        <f>VLOOKUP(orders[[#This Row],[product_id]],Products!A:C,3,0)</f>
        <v>Appliances</v>
      </c>
      <c r="G5885">
        <v>2</v>
      </c>
      <c r="H5885" s="6">
        <v>0.14687307062743962</v>
      </c>
      <c r="I5885" s="2">
        <f>VLOOKUP($E5885,
Products!$A$1:$F$201,MATCH(Orders!I$1,Products!$A$1:$F$1,0),0)</f>
        <v>2366.4310858022332</v>
      </c>
      <c r="J5885" s="2">
        <f>VLOOKUP($E5885,
Products!$A$1:$F$201,MATCH(Orders!J$1,Products!$A$1:$F$1,0),0)</f>
        <v>1841.1055346213741</v>
      </c>
    </row>
    <row r="5886" spans="1:10">
      <c r="A5886">
        <v>5885</v>
      </c>
      <c r="B5886" s="4">
        <v>46020</v>
      </c>
      <c r="C5886" s="10">
        <f>DATE(YEAR(orders[[#This Row],[order_date]]), MONTH(orders[[#This Row],[order_date]]), 1)</f>
        <v>45992</v>
      </c>
      <c r="D5886" t="s">
        <v>4158</v>
      </c>
      <c r="E5886" t="s">
        <v>616</v>
      </c>
      <c r="F5886" t="str">
        <f>VLOOKUP(orders[[#This Row],[product_id]],Products!A:C,3,0)</f>
        <v>Electronics</v>
      </c>
      <c r="G5886">
        <v>2</v>
      </c>
      <c r="H5886" s="6">
        <v>0.22259502714071316</v>
      </c>
      <c r="I5886" s="2">
        <f>VLOOKUP($E5886,
Products!$A$1:$F$201,MATCH(Orders!I$1,Products!$A$1:$F$1,0),0)</f>
        <v>12172.554053901489</v>
      </c>
      <c r="J5886" s="2">
        <f>VLOOKUP($E5886,
Products!$A$1:$F$201,MATCH(Orders!J$1,Products!$A$1:$F$1,0),0)</f>
        <v>9644.7702288148557</v>
      </c>
    </row>
    <row r="5887" spans="1:10">
      <c r="A5887">
        <v>5886</v>
      </c>
      <c r="B5887" s="4">
        <v>45459</v>
      </c>
      <c r="C5887" s="10">
        <f>DATE(YEAR(orders[[#This Row],[order_date]]), MONTH(orders[[#This Row],[order_date]]), 1)</f>
        <v>45444</v>
      </c>
      <c r="D5887" t="s">
        <v>3463</v>
      </c>
      <c r="E5887" t="s">
        <v>578</v>
      </c>
      <c r="F5887" t="str">
        <f>VLOOKUP(orders[[#This Row],[product_id]],Products!A:C,3,0)</f>
        <v>Electronics</v>
      </c>
      <c r="G5887">
        <v>3</v>
      </c>
      <c r="H5887" s="6">
        <v>0.16117685721346633</v>
      </c>
      <c r="I5887" s="2">
        <f>VLOOKUP($E5887,
Products!$A$1:$F$201,MATCH(Orders!I$1,Products!$A$1:$F$1,0),0)</f>
        <v>2632.553295816565</v>
      </c>
      <c r="J5887" s="2">
        <f>VLOOKUP($E5887,
Products!$A$1:$F$201,MATCH(Orders!J$1,Products!$A$1:$F$1,0),0)</f>
        <v>1732.316114566717</v>
      </c>
    </row>
    <row r="5888" spans="1:10">
      <c r="A5888">
        <v>5887</v>
      </c>
      <c r="B5888" s="4">
        <v>45034</v>
      </c>
      <c r="C5888" s="10">
        <f>DATE(YEAR(orders[[#This Row],[order_date]]), MONTH(orders[[#This Row],[order_date]]), 1)</f>
        <v>45017</v>
      </c>
      <c r="D5888" t="s">
        <v>3606</v>
      </c>
      <c r="E5888" t="s">
        <v>570</v>
      </c>
      <c r="F5888" t="str">
        <f>VLOOKUP(orders[[#This Row],[product_id]],Products!A:C,3,0)</f>
        <v>Electronics</v>
      </c>
      <c r="G5888">
        <v>3</v>
      </c>
      <c r="H5888" s="6">
        <v>0.23731532011053053</v>
      </c>
      <c r="I5888" s="2">
        <f>VLOOKUP($E5888,
Products!$A$1:$F$201,MATCH(Orders!I$1,Products!$A$1:$F$1,0),0)</f>
        <v>10978.62820425244</v>
      </c>
      <c r="J5888" s="2">
        <f>VLOOKUP($E5888,
Products!$A$1:$F$201,MATCH(Orders!J$1,Products!$A$1:$F$1,0),0)</f>
        <v>7174.697588469895</v>
      </c>
    </row>
    <row r="5889" spans="1:10">
      <c r="A5889">
        <v>5888</v>
      </c>
      <c r="B5889" s="4">
        <v>45802</v>
      </c>
      <c r="C5889" s="10">
        <f>DATE(YEAR(orders[[#This Row],[order_date]]), MONTH(orders[[#This Row],[order_date]]), 1)</f>
        <v>45778</v>
      </c>
      <c r="D5889" t="s">
        <v>1481</v>
      </c>
      <c r="E5889" t="s">
        <v>666</v>
      </c>
      <c r="F5889" t="str">
        <f>VLOOKUP(orders[[#This Row],[product_id]],Products!A:C,3,0)</f>
        <v>Electronics</v>
      </c>
      <c r="G5889">
        <v>3</v>
      </c>
      <c r="H5889" s="6">
        <v>0.2263808003858454</v>
      </c>
      <c r="I5889" s="2">
        <f>VLOOKUP($E5889,
Products!$A$1:$F$201,MATCH(Orders!I$1,Products!$A$1:$F$1,0),0)</f>
        <v>28450.587044878092</v>
      </c>
      <c r="J5889" s="2">
        <f>VLOOKUP($E5889,
Products!$A$1:$F$201,MATCH(Orders!J$1,Products!$A$1:$F$1,0),0)</f>
        <v>22337.584649075441</v>
      </c>
    </row>
    <row r="5890" spans="1:10">
      <c r="A5890">
        <v>5889</v>
      </c>
      <c r="B5890" s="4">
        <v>45177</v>
      </c>
      <c r="C5890" s="10">
        <f>DATE(YEAR(orders[[#This Row],[order_date]]), MONTH(orders[[#This Row],[order_date]]), 1)</f>
        <v>45170</v>
      </c>
      <c r="D5890" t="s">
        <v>4624</v>
      </c>
      <c r="E5890" t="s">
        <v>663</v>
      </c>
      <c r="F5890" t="str">
        <f>VLOOKUP(orders[[#This Row],[product_id]],Products!A:C,3,0)</f>
        <v>Electronics</v>
      </c>
      <c r="G5890">
        <v>2</v>
      </c>
      <c r="H5890" s="6">
        <v>0.12891076067679907</v>
      </c>
      <c r="I5890" s="2">
        <f>VLOOKUP($E5890,
Products!$A$1:$F$201,MATCH(Orders!I$1,Products!$A$1:$F$1,0),0)</f>
        <v>12863.39473364416</v>
      </c>
      <c r="J5890" s="2">
        <f>VLOOKUP($E5890,
Products!$A$1:$F$201,MATCH(Orders!J$1,Products!$A$1:$F$1,0),0)</f>
        <v>9312.9321574947517</v>
      </c>
    </row>
    <row r="5891" spans="1:10">
      <c r="A5891">
        <v>5890</v>
      </c>
      <c r="B5891" s="4">
        <v>45061</v>
      </c>
      <c r="C5891" s="10">
        <f>DATE(YEAR(orders[[#This Row],[order_date]]), MONTH(orders[[#This Row],[order_date]]), 1)</f>
        <v>45047</v>
      </c>
      <c r="D5891" t="s">
        <v>1591</v>
      </c>
      <c r="E5891" t="s">
        <v>638</v>
      </c>
      <c r="F5891" t="str">
        <f>VLOOKUP(orders[[#This Row],[product_id]],Products!A:C,3,0)</f>
        <v>Electronics</v>
      </c>
      <c r="G5891">
        <v>1</v>
      </c>
      <c r="H5891" s="6">
        <v>0.12335744457437962</v>
      </c>
      <c r="I5891" s="2">
        <f>VLOOKUP($E5891,
Products!$A$1:$F$201,MATCH(Orders!I$1,Products!$A$1:$F$1,0),0)</f>
        <v>11118.17778596276</v>
      </c>
      <c r="J5891" s="2">
        <f>VLOOKUP($E5891,
Products!$A$1:$F$201,MATCH(Orders!J$1,Products!$A$1:$F$1,0),0)</f>
        <v>7887.697719413397</v>
      </c>
    </row>
    <row r="5892" spans="1:10">
      <c r="A5892">
        <v>5891</v>
      </c>
      <c r="B5892" s="4">
        <v>45615</v>
      </c>
      <c r="C5892" s="10">
        <f>DATE(YEAR(orders[[#This Row],[order_date]]), MONTH(orders[[#This Row],[order_date]]), 1)</f>
        <v>45597</v>
      </c>
      <c r="D5892" t="s">
        <v>2741</v>
      </c>
      <c r="E5892" t="s">
        <v>683</v>
      </c>
      <c r="F5892" t="str">
        <f>VLOOKUP(orders[[#This Row],[product_id]],Products!A:C,3,0)</f>
        <v>Electronics</v>
      </c>
      <c r="G5892">
        <v>1</v>
      </c>
      <c r="H5892" s="6">
        <v>0.13657614554621908</v>
      </c>
      <c r="I5892" s="2">
        <f>VLOOKUP($E5892,
Products!$A$1:$F$201,MATCH(Orders!I$1,Products!$A$1:$F$1,0),0)</f>
        <v>30555.409096588959</v>
      </c>
      <c r="J5892" s="2">
        <f>VLOOKUP($E5892,
Products!$A$1:$F$201,MATCH(Orders!J$1,Products!$A$1:$F$1,0),0)</f>
        <v>20295.233857550291</v>
      </c>
    </row>
    <row r="5893" spans="1:10">
      <c r="A5893">
        <v>5892</v>
      </c>
      <c r="B5893" s="4">
        <v>45333</v>
      </c>
      <c r="C5893" s="10">
        <f>DATE(YEAR(orders[[#This Row],[order_date]]), MONTH(orders[[#This Row],[order_date]]), 1)</f>
        <v>45323</v>
      </c>
      <c r="D5893" t="s">
        <v>1441</v>
      </c>
      <c r="E5893" t="s">
        <v>698</v>
      </c>
      <c r="F5893" t="str">
        <f>VLOOKUP(orders[[#This Row],[product_id]],Products!A:C,3,0)</f>
        <v>Appliances</v>
      </c>
      <c r="G5893">
        <v>2</v>
      </c>
      <c r="H5893" s="6">
        <v>0.14706198940220483</v>
      </c>
      <c r="I5893" s="2">
        <f>VLOOKUP($E5893,
Products!$A$1:$F$201,MATCH(Orders!I$1,Products!$A$1:$F$1,0),0)</f>
        <v>5562.620248272905</v>
      </c>
      <c r="J5893" s="2">
        <f>VLOOKUP($E5893,
Products!$A$1:$F$201,MATCH(Orders!J$1,Products!$A$1:$F$1,0),0)</f>
        <v>4191.9477694447714</v>
      </c>
    </row>
    <row r="5894" spans="1:10">
      <c r="A5894">
        <v>5893</v>
      </c>
      <c r="B5894" s="4">
        <v>45028</v>
      </c>
      <c r="C5894" s="10">
        <f>DATE(YEAR(orders[[#This Row],[order_date]]), MONTH(orders[[#This Row],[order_date]]), 1)</f>
        <v>45017</v>
      </c>
      <c r="D5894" t="s">
        <v>3387</v>
      </c>
      <c r="E5894" t="s">
        <v>515</v>
      </c>
      <c r="F5894" t="str">
        <f>VLOOKUP(orders[[#This Row],[product_id]],Products!A:C,3,0)</f>
        <v>Appliances</v>
      </c>
      <c r="G5894">
        <v>3</v>
      </c>
      <c r="H5894" s="6">
        <v>9.2957531032555371E-2</v>
      </c>
      <c r="I5894" s="2">
        <f>VLOOKUP($E5894,
Products!$A$1:$F$201,MATCH(Orders!I$1,Products!$A$1:$F$1,0),0)</f>
        <v>2136.8180837738519</v>
      </c>
      <c r="J5894" s="2">
        <f>VLOOKUP($E5894,
Products!$A$1:$F$201,MATCH(Orders!J$1,Products!$A$1:$F$1,0),0)</f>
        <v>1689.48738136013</v>
      </c>
    </row>
    <row r="5895" spans="1:10">
      <c r="A5895">
        <v>5894</v>
      </c>
      <c r="B5895" s="4">
        <v>45619</v>
      </c>
      <c r="C5895" s="10">
        <f>DATE(YEAR(orders[[#This Row],[order_date]]), MONTH(orders[[#This Row],[order_date]]), 1)</f>
        <v>45597</v>
      </c>
      <c r="D5895" t="s">
        <v>4363</v>
      </c>
      <c r="E5895" t="s">
        <v>565</v>
      </c>
      <c r="F5895" t="str">
        <f>VLOOKUP(orders[[#This Row],[product_id]],Products!A:C,3,0)</f>
        <v>Electronics</v>
      </c>
      <c r="G5895">
        <v>1</v>
      </c>
      <c r="H5895" s="6">
        <v>0.11861195700126681</v>
      </c>
      <c r="I5895" s="2">
        <f>VLOOKUP($E5895,
Products!$A$1:$F$201,MATCH(Orders!I$1,Products!$A$1:$F$1,0),0)</f>
        <v>2327.4213408101141</v>
      </c>
      <c r="J5895" s="2">
        <f>VLOOKUP($E5895,
Products!$A$1:$F$201,MATCH(Orders!J$1,Products!$A$1:$F$1,0),0)</f>
        <v>1682.0944582406071</v>
      </c>
    </row>
    <row r="5896" spans="1:10">
      <c r="A5896">
        <v>5895</v>
      </c>
      <c r="B5896" s="4">
        <v>45330</v>
      </c>
      <c r="C5896" s="10">
        <f>DATE(YEAR(orders[[#This Row],[order_date]]), MONTH(orders[[#This Row],[order_date]]), 1)</f>
        <v>45323</v>
      </c>
      <c r="D5896" t="s">
        <v>1757</v>
      </c>
      <c r="E5896" t="s">
        <v>660</v>
      </c>
      <c r="F5896" t="str">
        <f>VLOOKUP(orders[[#This Row],[product_id]],Products!A:C,3,0)</f>
        <v>Appliances</v>
      </c>
      <c r="G5896">
        <v>2</v>
      </c>
      <c r="H5896" s="6">
        <v>6.0880928845818347E-2</v>
      </c>
      <c r="I5896" s="2">
        <f>VLOOKUP($E5896,
Products!$A$1:$F$201,MATCH(Orders!I$1,Products!$A$1:$F$1,0),0)</f>
        <v>25996.564605776519</v>
      </c>
      <c r="J5896" s="2">
        <f>VLOOKUP($E5896,
Products!$A$1:$F$201,MATCH(Orders!J$1,Products!$A$1:$F$1,0),0)</f>
        <v>20210.769869456319</v>
      </c>
    </row>
    <row r="5897" spans="1:10">
      <c r="A5897">
        <v>5896</v>
      </c>
      <c r="B5897" s="4">
        <v>45740</v>
      </c>
      <c r="C5897" s="10">
        <f>DATE(YEAR(orders[[#This Row],[order_date]]), MONTH(orders[[#This Row],[order_date]]), 1)</f>
        <v>45717</v>
      </c>
      <c r="D5897" t="s">
        <v>2192</v>
      </c>
      <c r="E5897" t="s">
        <v>577</v>
      </c>
      <c r="F5897" t="str">
        <f>VLOOKUP(orders[[#This Row],[product_id]],Products!A:C,3,0)</f>
        <v>Appliances</v>
      </c>
      <c r="G5897">
        <v>2</v>
      </c>
      <c r="H5897" s="6">
        <v>8.4675576399738037E-2</v>
      </c>
      <c r="I5897" s="2">
        <f>VLOOKUP($E5897,
Products!$A$1:$F$201,MATCH(Orders!I$1,Products!$A$1:$F$1,0),0)</f>
        <v>24178.046221204509</v>
      </c>
      <c r="J5897" s="2">
        <f>VLOOKUP($E5897,
Products!$A$1:$F$201,MATCH(Orders!J$1,Products!$A$1:$F$1,0),0)</f>
        <v>17784.08636999697</v>
      </c>
    </row>
    <row r="5898" spans="1:10">
      <c r="A5898">
        <v>5897</v>
      </c>
      <c r="B5898" s="4">
        <v>45952</v>
      </c>
      <c r="C5898" s="10">
        <f>DATE(YEAR(orders[[#This Row],[order_date]]), MONTH(orders[[#This Row],[order_date]]), 1)</f>
        <v>45931</v>
      </c>
      <c r="D5898" t="s">
        <v>1101</v>
      </c>
      <c r="E5898" t="s">
        <v>661</v>
      </c>
      <c r="F5898" t="str">
        <f>VLOOKUP(orders[[#This Row],[product_id]],Products!A:C,3,0)</f>
        <v>Electronics</v>
      </c>
      <c r="G5898">
        <v>3</v>
      </c>
      <c r="H5898" s="6">
        <v>0.19913356388464085</v>
      </c>
      <c r="I5898" s="2">
        <f>VLOOKUP($E5898,
Products!$A$1:$F$201,MATCH(Orders!I$1,Products!$A$1:$F$1,0),0)</f>
        <v>18760.038541255031</v>
      </c>
      <c r="J5898" s="2">
        <f>VLOOKUP($E5898,
Products!$A$1:$F$201,MATCH(Orders!J$1,Products!$A$1:$F$1,0),0)</f>
        <v>13545.127547708629</v>
      </c>
    </row>
    <row r="5899" spans="1:10">
      <c r="A5899">
        <v>5898</v>
      </c>
      <c r="B5899" s="4">
        <v>45781</v>
      </c>
      <c r="C5899" s="10">
        <f>DATE(YEAR(orders[[#This Row],[order_date]]), MONTH(orders[[#This Row],[order_date]]), 1)</f>
        <v>45778</v>
      </c>
      <c r="D5899" t="s">
        <v>1388</v>
      </c>
      <c r="E5899" t="s">
        <v>678</v>
      </c>
      <c r="F5899" t="str">
        <f>VLOOKUP(orders[[#This Row],[product_id]],Products!A:C,3,0)</f>
        <v>Appliances</v>
      </c>
      <c r="G5899">
        <v>1</v>
      </c>
      <c r="H5899" s="6">
        <v>7.2971087497992942E-2</v>
      </c>
      <c r="I5899" s="2">
        <f>VLOOKUP($E5899,
Products!$A$1:$F$201,MATCH(Orders!I$1,Products!$A$1:$F$1,0),0)</f>
        <v>24547.80463631255</v>
      </c>
      <c r="J5899" s="2">
        <f>VLOOKUP($E5899,
Products!$A$1:$F$201,MATCH(Orders!J$1,Products!$A$1:$F$1,0),0)</f>
        <v>16599.667533695861</v>
      </c>
    </row>
    <row r="5900" spans="1:10">
      <c r="A5900">
        <v>5899</v>
      </c>
      <c r="B5900" s="4">
        <v>45953</v>
      </c>
      <c r="C5900" s="10">
        <f>DATE(YEAR(orders[[#This Row],[order_date]]), MONTH(orders[[#This Row],[order_date]]), 1)</f>
        <v>45931</v>
      </c>
      <c r="D5900" t="s">
        <v>2707</v>
      </c>
      <c r="E5900" t="s">
        <v>557</v>
      </c>
      <c r="F5900" t="str">
        <f>VLOOKUP(orders[[#This Row],[product_id]],Products!A:C,3,0)</f>
        <v>Electronics</v>
      </c>
      <c r="G5900">
        <v>1</v>
      </c>
      <c r="H5900" s="6">
        <v>0.22377593654358757</v>
      </c>
      <c r="I5900" s="2">
        <f>VLOOKUP($E5900,
Products!$A$1:$F$201,MATCH(Orders!I$1,Products!$A$1:$F$1,0),0)</f>
        <v>23950.56449224626</v>
      </c>
      <c r="J5900" s="2">
        <f>VLOOKUP($E5900,
Products!$A$1:$F$201,MATCH(Orders!J$1,Products!$A$1:$F$1,0),0)</f>
        <v>16488.618979732779</v>
      </c>
    </row>
    <row r="5901" spans="1:10">
      <c r="A5901">
        <v>5900</v>
      </c>
      <c r="B5901" s="4">
        <v>45868</v>
      </c>
      <c r="C5901" s="10">
        <f>DATE(YEAR(orders[[#This Row],[order_date]]), MONTH(orders[[#This Row],[order_date]]), 1)</f>
        <v>45839</v>
      </c>
      <c r="D5901" t="s">
        <v>4153</v>
      </c>
      <c r="E5901" t="s">
        <v>699</v>
      </c>
      <c r="F5901" t="str">
        <f>VLOOKUP(orders[[#This Row],[product_id]],Products!A:C,3,0)</f>
        <v>Appliances</v>
      </c>
      <c r="G5901">
        <v>1</v>
      </c>
      <c r="H5901" s="6">
        <v>9.1577800532465045E-2</v>
      </c>
      <c r="I5901" s="2">
        <f>VLOOKUP($E5901,
Products!$A$1:$F$201,MATCH(Orders!I$1,Products!$A$1:$F$1,0),0)</f>
        <v>25091.998133165329</v>
      </c>
      <c r="J5901" s="2">
        <f>VLOOKUP($E5901,
Products!$A$1:$F$201,MATCH(Orders!J$1,Products!$A$1:$F$1,0),0)</f>
        <v>18464.226825266349</v>
      </c>
    </row>
    <row r="5902" spans="1:10">
      <c r="A5902">
        <v>5901</v>
      </c>
      <c r="B5902" s="4">
        <v>45947</v>
      </c>
      <c r="C5902" s="10">
        <f>DATE(YEAR(orders[[#This Row],[order_date]]), MONTH(orders[[#This Row],[order_date]]), 1)</f>
        <v>45931</v>
      </c>
      <c r="D5902" t="s">
        <v>3174</v>
      </c>
      <c r="E5902" t="s">
        <v>567</v>
      </c>
      <c r="F5902" t="str">
        <f>VLOOKUP(orders[[#This Row],[product_id]],Products!A:C,3,0)</f>
        <v>Electronics</v>
      </c>
      <c r="G5902">
        <v>1</v>
      </c>
      <c r="H5902" s="6">
        <v>0.23868271827960696</v>
      </c>
      <c r="I5902" s="2">
        <f>VLOOKUP($E5902,
Products!$A$1:$F$201,MATCH(Orders!I$1,Products!$A$1:$F$1,0),0)</f>
        <v>17514.171240093368</v>
      </c>
      <c r="J5902" s="2">
        <f>VLOOKUP($E5902,
Products!$A$1:$F$201,MATCH(Orders!J$1,Products!$A$1:$F$1,0),0)</f>
        <v>12226.76247250809</v>
      </c>
    </row>
    <row r="5903" spans="1:10">
      <c r="A5903">
        <v>5902</v>
      </c>
      <c r="B5903" s="4">
        <v>45103</v>
      </c>
      <c r="C5903" s="10">
        <f>DATE(YEAR(orders[[#This Row],[order_date]]), MONTH(orders[[#This Row],[order_date]]), 1)</f>
        <v>45078</v>
      </c>
      <c r="D5903" t="s">
        <v>1069</v>
      </c>
      <c r="E5903" t="s">
        <v>622</v>
      </c>
      <c r="F5903" t="str">
        <f>VLOOKUP(orders[[#This Row],[product_id]],Products!A:C,3,0)</f>
        <v>Electronics</v>
      </c>
      <c r="G5903">
        <v>3</v>
      </c>
      <c r="H5903" s="6">
        <v>0.2051385963495766</v>
      </c>
      <c r="I5903" s="2">
        <f>VLOOKUP($E5903,
Products!$A$1:$F$201,MATCH(Orders!I$1,Products!$A$1:$F$1,0),0)</f>
        <v>29891.969506397199</v>
      </c>
      <c r="J5903" s="2">
        <f>VLOOKUP($E5903,
Products!$A$1:$F$201,MATCH(Orders!J$1,Products!$A$1:$F$1,0),0)</f>
        <v>20298.690993957589</v>
      </c>
    </row>
    <row r="5904" spans="1:10">
      <c r="A5904">
        <v>5903</v>
      </c>
      <c r="B5904" s="4">
        <v>45799</v>
      </c>
      <c r="C5904" s="10">
        <f>DATE(YEAR(orders[[#This Row],[order_date]]), MONTH(orders[[#This Row],[order_date]]), 1)</f>
        <v>45778</v>
      </c>
      <c r="D5904" t="s">
        <v>4672</v>
      </c>
      <c r="E5904" t="s">
        <v>630</v>
      </c>
      <c r="F5904" t="str">
        <f>VLOOKUP(orders[[#This Row],[product_id]],Products!A:C,3,0)</f>
        <v>Electronics</v>
      </c>
      <c r="G5904">
        <v>3</v>
      </c>
      <c r="H5904" s="6">
        <v>0.16541654652441737</v>
      </c>
      <c r="I5904" s="2">
        <f>VLOOKUP($E5904,
Products!$A$1:$F$201,MATCH(Orders!I$1,Products!$A$1:$F$1,0),0)</f>
        <v>20513.60683859466</v>
      </c>
      <c r="J5904" s="2">
        <f>VLOOKUP($E5904,
Products!$A$1:$F$201,MATCH(Orders!J$1,Products!$A$1:$F$1,0),0)</f>
        <v>14929.268600567289</v>
      </c>
    </row>
    <row r="5905" spans="1:10">
      <c r="A5905">
        <v>5904</v>
      </c>
      <c r="B5905" s="4">
        <v>45403</v>
      </c>
      <c r="C5905" s="10">
        <f>DATE(YEAR(orders[[#This Row],[order_date]]), MONTH(orders[[#This Row],[order_date]]), 1)</f>
        <v>45383</v>
      </c>
      <c r="D5905" t="s">
        <v>3993</v>
      </c>
      <c r="E5905" t="s">
        <v>565</v>
      </c>
      <c r="F5905" t="str">
        <f>VLOOKUP(orders[[#This Row],[product_id]],Products!A:C,3,0)</f>
        <v>Electronics</v>
      </c>
      <c r="G5905">
        <v>1</v>
      </c>
      <c r="H5905" s="6">
        <v>0.13145449628536399</v>
      </c>
      <c r="I5905" s="2">
        <f>VLOOKUP($E5905,
Products!$A$1:$F$201,MATCH(Orders!I$1,Products!$A$1:$F$1,0),0)</f>
        <v>2327.4213408101141</v>
      </c>
      <c r="J5905" s="2">
        <f>VLOOKUP($E5905,
Products!$A$1:$F$201,MATCH(Orders!J$1,Products!$A$1:$F$1,0),0)</f>
        <v>1682.0944582406071</v>
      </c>
    </row>
    <row r="5906" spans="1:10">
      <c r="A5906">
        <v>5905</v>
      </c>
      <c r="B5906" s="4">
        <v>45324</v>
      </c>
      <c r="C5906" s="10">
        <f>DATE(YEAR(orders[[#This Row],[order_date]]), MONTH(orders[[#This Row],[order_date]]), 1)</f>
        <v>45323</v>
      </c>
      <c r="D5906" t="s">
        <v>2560</v>
      </c>
      <c r="E5906" t="s">
        <v>591</v>
      </c>
      <c r="F5906" t="str">
        <f>VLOOKUP(orders[[#This Row],[product_id]],Products!A:C,3,0)</f>
        <v>Appliances</v>
      </c>
      <c r="G5906">
        <v>1</v>
      </c>
      <c r="H5906" s="6">
        <v>0.11931227011835689</v>
      </c>
      <c r="I5906" s="2">
        <f>VLOOKUP($E5906,
Products!$A$1:$F$201,MATCH(Orders!I$1,Products!$A$1:$F$1,0),0)</f>
        <v>5828.0678031706884</v>
      </c>
      <c r="J5906" s="2">
        <f>VLOOKUP($E5906,
Products!$A$1:$F$201,MATCH(Orders!J$1,Products!$A$1:$F$1,0),0)</f>
        <v>3928.741316454903</v>
      </c>
    </row>
    <row r="5907" spans="1:10">
      <c r="A5907">
        <v>5906</v>
      </c>
      <c r="B5907" s="4">
        <v>45146</v>
      </c>
      <c r="C5907" s="10">
        <f>DATE(YEAR(orders[[#This Row],[order_date]]), MONTH(orders[[#This Row],[order_date]]), 1)</f>
        <v>45139</v>
      </c>
      <c r="D5907" t="s">
        <v>3878</v>
      </c>
      <c r="E5907" t="s">
        <v>673</v>
      </c>
      <c r="F5907" t="str">
        <f>VLOOKUP(orders[[#This Row],[product_id]],Products!A:C,3,0)</f>
        <v>Electronics</v>
      </c>
      <c r="G5907">
        <v>1</v>
      </c>
      <c r="H5907" s="6">
        <v>0.11356054824434841</v>
      </c>
      <c r="I5907" s="2">
        <f>VLOOKUP($E5907,
Products!$A$1:$F$201,MATCH(Orders!I$1,Products!$A$1:$F$1,0),0)</f>
        <v>19770.070105413852</v>
      </c>
      <c r="J5907" s="2">
        <f>VLOOKUP($E5907,
Products!$A$1:$F$201,MATCH(Orders!J$1,Products!$A$1:$F$1,0),0)</f>
        <v>14414.291574648811</v>
      </c>
    </row>
    <row r="5908" spans="1:10">
      <c r="A5908">
        <v>5907</v>
      </c>
      <c r="B5908" s="4">
        <v>45099</v>
      </c>
      <c r="C5908" s="10">
        <f>DATE(YEAR(orders[[#This Row],[order_date]]), MONTH(orders[[#This Row],[order_date]]), 1)</f>
        <v>45078</v>
      </c>
      <c r="D5908" t="s">
        <v>2487</v>
      </c>
      <c r="E5908" t="s">
        <v>648</v>
      </c>
      <c r="F5908" t="str">
        <f>VLOOKUP(orders[[#This Row],[product_id]],Products!A:C,3,0)</f>
        <v>Electronics</v>
      </c>
      <c r="G5908">
        <v>3</v>
      </c>
      <c r="H5908" s="6">
        <v>0.12845133371860482</v>
      </c>
      <c r="I5908" s="2">
        <f>VLOOKUP($E5908,
Products!$A$1:$F$201,MATCH(Orders!I$1,Products!$A$1:$F$1,0),0)</f>
        <v>11049.50250218974</v>
      </c>
      <c r="J5908" s="2">
        <f>VLOOKUP($E5908,
Products!$A$1:$F$201,MATCH(Orders!J$1,Products!$A$1:$F$1,0),0)</f>
        <v>7252.1207539007246</v>
      </c>
    </row>
    <row r="5909" spans="1:10">
      <c r="A5909">
        <v>5908</v>
      </c>
      <c r="B5909" s="4">
        <v>45662</v>
      </c>
      <c r="C5909" s="10">
        <f>DATE(YEAR(orders[[#This Row],[order_date]]), MONTH(orders[[#This Row],[order_date]]), 1)</f>
        <v>45658</v>
      </c>
      <c r="D5909" t="s">
        <v>798</v>
      </c>
      <c r="E5909" t="s">
        <v>600</v>
      </c>
      <c r="F5909" t="str">
        <f>VLOOKUP(orders[[#This Row],[product_id]],Products!A:C,3,0)</f>
        <v>Electronics</v>
      </c>
      <c r="G5909">
        <v>1</v>
      </c>
      <c r="H5909" s="6">
        <v>0.13246758622358215</v>
      </c>
      <c r="I5909" s="2">
        <f>VLOOKUP($E5909,
Products!$A$1:$F$201,MATCH(Orders!I$1,Products!$A$1:$F$1,0),0)</f>
        <v>2556.7009232610858</v>
      </c>
      <c r="J5909" s="2">
        <f>VLOOKUP($E5909,
Products!$A$1:$F$201,MATCH(Orders!J$1,Products!$A$1:$F$1,0),0)</f>
        <v>2002.3128715328869</v>
      </c>
    </row>
    <row r="5910" spans="1:10">
      <c r="A5910">
        <v>5909</v>
      </c>
      <c r="B5910" s="4">
        <v>45428</v>
      </c>
      <c r="C5910" s="10">
        <f>DATE(YEAR(orders[[#This Row],[order_date]]), MONTH(orders[[#This Row],[order_date]]), 1)</f>
        <v>45413</v>
      </c>
      <c r="D5910" t="s">
        <v>2304</v>
      </c>
      <c r="E5910" t="s">
        <v>512</v>
      </c>
      <c r="F5910" t="str">
        <f>VLOOKUP(orders[[#This Row],[product_id]],Products!A:C,3,0)</f>
        <v>Electronics</v>
      </c>
      <c r="G5910">
        <v>1</v>
      </c>
      <c r="H5910" s="6">
        <v>0.21130652990414708</v>
      </c>
      <c r="I5910" s="2">
        <f>VLOOKUP($E5910,
Products!$A$1:$F$201,MATCH(Orders!I$1,Products!$A$1:$F$1,0),0)</f>
        <v>12877.548087294561</v>
      </c>
      <c r="J5910" s="2">
        <f>VLOOKUP($E5910,
Products!$A$1:$F$201,MATCH(Orders!J$1,Products!$A$1:$F$1,0),0)</f>
        <v>9551.9000631411909</v>
      </c>
    </row>
    <row r="5911" spans="1:10">
      <c r="A5911">
        <v>5910</v>
      </c>
      <c r="B5911" s="4">
        <v>45687</v>
      </c>
      <c r="C5911" s="10">
        <f>DATE(YEAR(orders[[#This Row],[order_date]]), MONTH(orders[[#This Row],[order_date]]), 1)</f>
        <v>45658</v>
      </c>
      <c r="D5911" t="s">
        <v>971</v>
      </c>
      <c r="E5911" t="s">
        <v>544</v>
      </c>
      <c r="F5911" t="str">
        <f>VLOOKUP(orders[[#This Row],[product_id]],Products!A:C,3,0)</f>
        <v>Electronics</v>
      </c>
      <c r="G5911">
        <v>2</v>
      </c>
      <c r="H5911" s="6">
        <v>0.15790843811785729</v>
      </c>
      <c r="I5911" s="2">
        <f>VLOOKUP($E5911,
Products!$A$1:$F$201,MATCH(Orders!I$1,Products!$A$1:$F$1,0),0)</f>
        <v>16273.22789477584</v>
      </c>
      <c r="J5911" s="2">
        <f>VLOOKUP($E5911,
Products!$A$1:$F$201,MATCH(Orders!J$1,Products!$A$1:$F$1,0),0)</f>
        <v>12683.607953986329</v>
      </c>
    </row>
    <row r="5912" spans="1:10">
      <c r="A5912">
        <v>5911</v>
      </c>
      <c r="B5912" s="4">
        <v>45057</v>
      </c>
      <c r="C5912" s="10">
        <f>DATE(YEAR(orders[[#This Row],[order_date]]), MONTH(orders[[#This Row],[order_date]]), 1)</f>
        <v>45047</v>
      </c>
      <c r="D5912" t="s">
        <v>2959</v>
      </c>
      <c r="E5912" t="s">
        <v>684</v>
      </c>
      <c r="F5912" t="str">
        <f>VLOOKUP(orders[[#This Row],[product_id]],Products!A:C,3,0)</f>
        <v>Appliances</v>
      </c>
      <c r="G5912">
        <v>3</v>
      </c>
      <c r="H5912" s="6">
        <v>5.3284172411098445E-2</v>
      </c>
      <c r="I5912" s="2">
        <f>VLOOKUP($E5912,
Products!$A$1:$F$201,MATCH(Orders!I$1,Products!$A$1:$F$1,0),0)</f>
        <v>2147.166688023286</v>
      </c>
      <c r="J5912" s="2">
        <f>VLOOKUP($E5912,
Products!$A$1:$F$201,MATCH(Orders!J$1,Products!$A$1:$F$1,0),0)</f>
        <v>1709.9619584723389</v>
      </c>
    </row>
    <row r="5913" spans="1:10">
      <c r="A5913">
        <v>5912</v>
      </c>
      <c r="B5913" s="4">
        <v>45724</v>
      </c>
      <c r="C5913" s="10">
        <f>DATE(YEAR(orders[[#This Row],[order_date]]), MONTH(orders[[#This Row],[order_date]]), 1)</f>
        <v>45717</v>
      </c>
      <c r="D5913" t="s">
        <v>3857</v>
      </c>
      <c r="E5913" t="s">
        <v>512</v>
      </c>
      <c r="F5913" t="str">
        <f>VLOOKUP(orders[[#This Row],[product_id]],Products!A:C,3,0)</f>
        <v>Electronics</v>
      </c>
      <c r="G5913">
        <v>1</v>
      </c>
      <c r="H5913" s="6">
        <v>0.10785515927293234</v>
      </c>
      <c r="I5913" s="2">
        <f>VLOOKUP($E5913,
Products!$A$1:$F$201,MATCH(Orders!I$1,Products!$A$1:$F$1,0),0)</f>
        <v>12877.548087294561</v>
      </c>
      <c r="J5913" s="2">
        <f>VLOOKUP($E5913,
Products!$A$1:$F$201,MATCH(Orders!J$1,Products!$A$1:$F$1,0),0)</f>
        <v>9551.9000631411909</v>
      </c>
    </row>
    <row r="5914" spans="1:10">
      <c r="A5914">
        <v>5913</v>
      </c>
      <c r="B5914" s="4">
        <v>45725</v>
      </c>
      <c r="C5914" s="10">
        <f>DATE(YEAR(orders[[#This Row],[order_date]]), MONTH(orders[[#This Row],[order_date]]), 1)</f>
        <v>45717</v>
      </c>
      <c r="D5914" t="s">
        <v>2790</v>
      </c>
      <c r="E5914" t="s">
        <v>645</v>
      </c>
      <c r="F5914" t="str">
        <f>VLOOKUP(orders[[#This Row],[product_id]],Products!A:C,3,0)</f>
        <v>Electronics</v>
      </c>
      <c r="G5914">
        <v>1</v>
      </c>
      <c r="H5914" s="6">
        <v>0.18079899634455843</v>
      </c>
      <c r="I5914" s="2">
        <f>VLOOKUP($E5914,
Products!$A$1:$F$201,MATCH(Orders!I$1,Products!$A$1:$F$1,0),0)</f>
        <v>29658.239859810968</v>
      </c>
      <c r="J5914" s="2">
        <f>VLOOKUP($E5914,
Products!$A$1:$F$201,MATCH(Orders!J$1,Products!$A$1:$F$1,0),0)</f>
        <v>22421.521919652871</v>
      </c>
    </row>
    <row r="5915" spans="1:10">
      <c r="A5915">
        <v>5914</v>
      </c>
      <c r="B5915" s="4">
        <v>45856</v>
      </c>
      <c r="C5915" s="10">
        <f>DATE(YEAR(orders[[#This Row],[order_date]]), MONTH(orders[[#This Row],[order_date]]), 1)</f>
        <v>45839</v>
      </c>
      <c r="D5915" t="s">
        <v>1740</v>
      </c>
      <c r="E5915" t="s">
        <v>519</v>
      </c>
      <c r="F5915" t="str">
        <f>VLOOKUP(orders[[#This Row],[product_id]],Products!A:C,3,0)</f>
        <v>Electronics</v>
      </c>
      <c r="G5915">
        <v>2</v>
      </c>
      <c r="H5915" s="6">
        <v>0.19193626953597165</v>
      </c>
      <c r="I5915" s="2">
        <f>VLOOKUP($E5915,
Products!$A$1:$F$201,MATCH(Orders!I$1,Products!$A$1:$F$1,0),0)</f>
        <v>13103.02115426216</v>
      </c>
      <c r="J5915" s="2">
        <f>VLOOKUP($E5915,
Products!$A$1:$F$201,MATCH(Orders!J$1,Products!$A$1:$F$1,0),0)</f>
        <v>8775.5491996797755</v>
      </c>
    </row>
    <row r="5916" spans="1:10">
      <c r="A5916">
        <v>5915</v>
      </c>
      <c r="B5916" s="4">
        <v>45649</v>
      </c>
      <c r="C5916" s="10">
        <f>DATE(YEAR(orders[[#This Row],[order_date]]), MONTH(orders[[#This Row],[order_date]]), 1)</f>
        <v>45627</v>
      </c>
      <c r="D5916" t="s">
        <v>4404</v>
      </c>
      <c r="E5916" t="s">
        <v>539</v>
      </c>
      <c r="F5916" t="str">
        <f>VLOOKUP(orders[[#This Row],[product_id]],Products!A:C,3,0)</f>
        <v>Appliances</v>
      </c>
      <c r="G5916">
        <v>2</v>
      </c>
      <c r="H5916" s="6">
        <v>5.4369305806851217E-2</v>
      </c>
      <c r="I5916" s="2">
        <f>VLOOKUP($E5916,
Products!$A$1:$F$201,MATCH(Orders!I$1,Products!$A$1:$F$1,0),0)</f>
        <v>25730.234720482978</v>
      </c>
      <c r="J5916" s="2">
        <f>VLOOKUP($E5916,
Products!$A$1:$F$201,MATCH(Orders!J$1,Products!$A$1:$F$1,0),0)</f>
        <v>17186.87037527658</v>
      </c>
    </row>
    <row r="5917" spans="1:10">
      <c r="A5917">
        <v>5916</v>
      </c>
      <c r="B5917" s="4">
        <v>45970</v>
      </c>
      <c r="C5917" s="10">
        <f>DATE(YEAR(orders[[#This Row],[order_date]]), MONTH(orders[[#This Row],[order_date]]), 1)</f>
        <v>45962</v>
      </c>
      <c r="D5917" t="s">
        <v>1819</v>
      </c>
      <c r="E5917" t="s">
        <v>627</v>
      </c>
      <c r="F5917" t="str">
        <f>VLOOKUP(orders[[#This Row],[product_id]],Products!A:C,3,0)</f>
        <v>Electronics</v>
      </c>
      <c r="G5917">
        <v>1</v>
      </c>
      <c r="H5917" s="6">
        <v>0.17542607131255977</v>
      </c>
      <c r="I5917" s="2">
        <f>VLOOKUP($E5917,
Products!$A$1:$F$201,MATCH(Orders!I$1,Products!$A$1:$F$1,0),0)</f>
        <v>21043.736386381101</v>
      </c>
      <c r="J5917" s="2">
        <f>VLOOKUP($E5917,
Products!$A$1:$F$201,MATCH(Orders!J$1,Products!$A$1:$F$1,0),0)</f>
        <v>14357.858783760659</v>
      </c>
    </row>
    <row r="5918" spans="1:10">
      <c r="A5918">
        <v>5917</v>
      </c>
      <c r="B5918" s="4">
        <v>45141</v>
      </c>
      <c r="C5918" s="10">
        <f>DATE(YEAR(orders[[#This Row],[order_date]]), MONTH(orders[[#This Row],[order_date]]), 1)</f>
        <v>45139</v>
      </c>
      <c r="D5918" t="s">
        <v>1449</v>
      </c>
      <c r="E5918" t="s">
        <v>672</v>
      </c>
      <c r="F5918" t="str">
        <f>VLOOKUP(orders[[#This Row],[product_id]],Products!A:C,3,0)</f>
        <v>Electronics</v>
      </c>
      <c r="G5918">
        <v>2</v>
      </c>
      <c r="H5918" s="6">
        <v>0.10115807826621752</v>
      </c>
      <c r="I5918" s="2">
        <f>VLOOKUP($E5918,
Products!$A$1:$F$201,MATCH(Orders!I$1,Products!$A$1:$F$1,0),0)</f>
        <v>29856.340212906369</v>
      </c>
      <c r="J5918" s="2">
        <f>VLOOKUP($E5918,
Products!$A$1:$F$201,MATCH(Orders!J$1,Products!$A$1:$F$1,0),0)</f>
        <v>19759.064823078941</v>
      </c>
    </row>
    <row r="5919" spans="1:10">
      <c r="A5919">
        <v>5918</v>
      </c>
      <c r="B5919" s="4">
        <v>45414</v>
      </c>
      <c r="C5919" s="10">
        <f>DATE(YEAR(orders[[#This Row],[order_date]]), MONTH(orders[[#This Row],[order_date]]), 1)</f>
        <v>45413</v>
      </c>
      <c r="D5919" t="s">
        <v>2772</v>
      </c>
      <c r="E5919" t="s">
        <v>578</v>
      </c>
      <c r="F5919" t="str">
        <f>VLOOKUP(orders[[#This Row],[product_id]],Products!A:C,3,0)</f>
        <v>Electronics</v>
      </c>
      <c r="G5919">
        <v>1</v>
      </c>
      <c r="H5919" s="6">
        <v>0.10979074971029169</v>
      </c>
      <c r="I5919" s="2">
        <f>VLOOKUP($E5919,
Products!$A$1:$F$201,MATCH(Orders!I$1,Products!$A$1:$F$1,0),0)</f>
        <v>2632.553295816565</v>
      </c>
      <c r="J5919" s="2">
        <f>VLOOKUP($E5919,
Products!$A$1:$F$201,MATCH(Orders!J$1,Products!$A$1:$F$1,0),0)</f>
        <v>1732.316114566717</v>
      </c>
    </row>
    <row r="5920" spans="1:10">
      <c r="A5920">
        <v>5919</v>
      </c>
      <c r="B5920" s="4">
        <v>45239</v>
      </c>
      <c r="C5920" s="10">
        <f>DATE(YEAR(orders[[#This Row],[order_date]]), MONTH(orders[[#This Row],[order_date]]), 1)</f>
        <v>45231</v>
      </c>
      <c r="D5920" t="s">
        <v>4341</v>
      </c>
      <c r="E5920" t="s">
        <v>569</v>
      </c>
      <c r="F5920" t="str">
        <f>VLOOKUP(orders[[#This Row],[product_id]],Products!A:C,3,0)</f>
        <v>Electronics</v>
      </c>
      <c r="G5920">
        <v>1</v>
      </c>
      <c r="H5920" s="6">
        <v>0.14065080649693953</v>
      </c>
      <c r="I5920" s="2">
        <f>VLOOKUP($E5920,
Products!$A$1:$F$201,MATCH(Orders!I$1,Products!$A$1:$F$1,0),0)</f>
        <v>30739.034547193129</v>
      </c>
      <c r="J5920" s="2">
        <f>VLOOKUP($E5920,
Products!$A$1:$F$201,MATCH(Orders!J$1,Products!$A$1:$F$1,0),0)</f>
        <v>22938.60345365321</v>
      </c>
    </row>
    <row r="5921" spans="1:10">
      <c r="A5921">
        <v>5920</v>
      </c>
      <c r="B5921" s="4">
        <v>45005</v>
      </c>
      <c r="C5921" s="10">
        <f>DATE(YEAR(orders[[#This Row],[order_date]]), MONTH(orders[[#This Row],[order_date]]), 1)</f>
        <v>44986</v>
      </c>
      <c r="D5921" t="s">
        <v>1079</v>
      </c>
      <c r="E5921" t="s">
        <v>602</v>
      </c>
      <c r="F5921" t="str">
        <f>VLOOKUP(orders[[#This Row],[product_id]],Products!A:C,3,0)</f>
        <v>Appliances</v>
      </c>
      <c r="G5921">
        <v>2</v>
      </c>
      <c r="H5921" s="6">
        <v>0.11769149290865949</v>
      </c>
      <c r="I5921" s="2">
        <f>VLOOKUP($E5921,
Products!$A$1:$F$201,MATCH(Orders!I$1,Products!$A$1:$F$1,0),0)</f>
        <v>22834.95547197924</v>
      </c>
      <c r="J5921" s="2">
        <f>VLOOKUP($E5921,
Products!$A$1:$F$201,MATCH(Orders!J$1,Products!$A$1:$F$1,0),0)</f>
        <v>17972.460052660601</v>
      </c>
    </row>
    <row r="5922" spans="1:10">
      <c r="A5922">
        <v>5921</v>
      </c>
      <c r="B5922" s="4">
        <v>45106</v>
      </c>
      <c r="C5922" s="10">
        <f>DATE(YEAR(orders[[#This Row],[order_date]]), MONTH(orders[[#This Row],[order_date]]), 1)</f>
        <v>45078</v>
      </c>
      <c r="D5922" t="s">
        <v>2515</v>
      </c>
      <c r="E5922" t="s">
        <v>517</v>
      </c>
      <c r="F5922" t="str">
        <f>VLOOKUP(orders[[#This Row],[product_id]],Products!A:C,3,0)</f>
        <v>Electronics</v>
      </c>
      <c r="G5922">
        <v>1</v>
      </c>
      <c r="H5922" s="6">
        <v>0.21558801191592938</v>
      </c>
      <c r="I5922" s="2">
        <f>VLOOKUP($E5922,
Products!$A$1:$F$201,MATCH(Orders!I$1,Products!$A$1:$F$1,0),0)</f>
        <v>30304.143268168769</v>
      </c>
      <c r="J5922" s="2">
        <f>VLOOKUP($E5922,
Products!$A$1:$F$201,MATCH(Orders!J$1,Products!$A$1:$F$1,0),0)</f>
        <v>23998.194785181578</v>
      </c>
    </row>
    <row r="5923" spans="1:10">
      <c r="A5923">
        <v>5922</v>
      </c>
      <c r="B5923" s="4">
        <v>45930</v>
      </c>
      <c r="C5923" s="10">
        <f>DATE(YEAR(orders[[#This Row],[order_date]]), MONTH(orders[[#This Row],[order_date]]), 1)</f>
        <v>45901</v>
      </c>
      <c r="D5923" t="s">
        <v>799</v>
      </c>
      <c r="E5923" t="s">
        <v>631</v>
      </c>
      <c r="F5923" t="str">
        <f>VLOOKUP(orders[[#This Row],[product_id]],Products!A:C,3,0)</f>
        <v>Appliances</v>
      </c>
      <c r="G5923">
        <v>2</v>
      </c>
      <c r="H5923" s="6">
        <v>5.2479800162695517E-2</v>
      </c>
      <c r="I5923" s="2">
        <f>VLOOKUP($E5923,
Products!$A$1:$F$201,MATCH(Orders!I$1,Products!$A$1:$F$1,0),0)</f>
        <v>5983.7308645702497</v>
      </c>
      <c r="J5923" s="2">
        <f>VLOOKUP($E5923,
Products!$A$1:$F$201,MATCH(Orders!J$1,Products!$A$1:$F$1,0),0)</f>
        <v>4205.6432936163774</v>
      </c>
    </row>
    <row r="5924" spans="1:10">
      <c r="A5924">
        <v>5923</v>
      </c>
      <c r="B5924" s="4">
        <v>45601</v>
      </c>
      <c r="C5924" s="10">
        <f>DATE(YEAR(orders[[#This Row],[order_date]]), MONTH(orders[[#This Row],[order_date]]), 1)</f>
        <v>45597</v>
      </c>
      <c r="D5924" t="s">
        <v>737</v>
      </c>
      <c r="E5924" t="s">
        <v>539</v>
      </c>
      <c r="F5924" t="str">
        <f>VLOOKUP(orders[[#This Row],[product_id]],Products!A:C,3,0)</f>
        <v>Appliances</v>
      </c>
      <c r="G5924">
        <v>3</v>
      </c>
      <c r="H5924" s="6">
        <v>0.11432620152735176</v>
      </c>
      <c r="I5924" s="2">
        <f>VLOOKUP($E5924,
Products!$A$1:$F$201,MATCH(Orders!I$1,Products!$A$1:$F$1,0),0)</f>
        <v>25730.234720482978</v>
      </c>
      <c r="J5924" s="2">
        <f>VLOOKUP($E5924,
Products!$A$1:$F$201,MATCH(Orders!J$1,Products!$A$1:$F$1,0),0)</f>
        <v>17186.87037527658</v>
      </c>
    </row>
    <row r="5925" spans="1:10">
      <c r="A5925">
        <v>5924</v>
      </c>
      <c r="B5925" s="4">
        <v>44940</v>
      </c>
      <c r="C5925" s="10">
        <f>DATE(YEAR(orders[[#This Row],[order_date]]), MONTH(orders[[#This Row],[order_date]]), 1)</f>
        <v>44927</v>
      </c>
      <c r="D5925" t="s">
        <v>4440</v>
      </c>
      <c r="E5925" t="s">
        <v>532</v>
      </c>
      <c r="F5925" t="str">
        <f>VLOOKUP(orders[[#This Row],[product_id]],Products!A:C,3,0)</f>
        <v>Electronics</v>
      </c>
      <c r="G5925">
        <v>1</v>
      </c>
      <c r="H5925" s="6">
        <v>0.20001804249454108</v>
      </c>
      <c r="I5925" s="2">
        <f>VLOOKUP($E5925,
Products!$A$1:$F$201,MATCH(Orders!I$1,Products!$A$1:$F$1,0),0)</f>
        <v>2668.0593077725212</v>
      </c>
      <c r="J5925" s="2">
        <f>VLOOKUP($E5925,
Products!$A$1:$F$201,MATCH(Orders!J$1,Products!$A$1:$F$1,0),0)</f>
        <v>1923.7114222321791</v>
      </c>
    </row>
    <row r="5926" spans="1:10">
      <c r="A5926">
        <v>5925</v>
      </c>
      <c r="B5926" s="4">
        <v>45785</v>
      </c>
      <c r="C5926" s="10">
        <f>DATE(YEAR(orders[[#This Row],[order_date]]), MONTH(orders[[#This Row],[order_date]]), 1)</f>
        <v>45778</v>
      </c>
      <c r="D5926" t="s">
        <v>845</v>
      </c>
      <c r="E5926" t="s">
        <v>655</v>
      </c>
      <c r="F5926" t="str">
        <f>VLOOKUP(orders[[#This Row],[product_id]],Products!A:C,3,0)</f>
        <v>Appliances</v>
      </c>
      <c r="G5926">
        <v>3</v>
      </c>
      <c r="H5926" s="6">
        <v>0.10710376103758</v>
      </c>
      <c r="I5926" s="2">
        <f>VLOOKUP($E5926,
Products!$A$1:$F$201,MATCH(Orders!I$1,Products!$A$1:$F$1,0),0)</f>
        <v>24072.170529057032</v>
      </c>
      <c r="J5926" s="2">
        <f>VLOOKUP($E5926,
Products!$A$1:$F$201,MATCH(Orders!J$1,Products!$A$1:$F$1,0),0)</f>
        <v>16358.626370717549</v>
      </c>
    </row>
    <row r="5927" spans="1:10">
      <c r="A5927">
        <v>5926</v>
      </c>
      <c r="B5927" s="4">
        <v>45172</v>
      </c>
      <c r="C5927" s="10">
        <f>DATE(YEAR(orders[[#This Row],[order_date]]), MONTH(orders[[#This Row],[order_date]]), 1)</f>
        <v>45170</v>
      </c>
      <c r="D5927" t="s">
        <v>2299</v>
      </c>
      <c r="E5927" t="s">
        <v>523</v>
      </c>
      <c r="F5927" t="str">
        <f>VLOOKUP(orders[[#This Row],[product_id]],Products!A:C,3,0)</f>
        <v>Electronics</v>
      </c>
      <c r="G5927">
        <v>2</v>
      </c>
      <c r="H5927" s="6">
        <v>0.24536208858207711</v>
      </c>
      <c r="I5927" s="2">
        <f>VLOOKUP($E5927,
Products!$A$1:$F$201,MATCH(Orders!I$1,Products!$A$1:$F$1,0),0)</f>
        <v>27240.414518089601</v>
      </c>
      <c r="J5927" s="2">
        <f>VLOOKUP($E5927,
Products!$A$1:$F$201,MATCH(Orders!J$1,Products!$A$1:$F$1,0),0)</f>
        <v>21217.524617692769</v>
      </c>
    </row>
    <row r="5928" spans="1:10">
      <c r="A5928">
        <v>5927</v>
      </c>
      <c r="B5928" s="4">
        <v>45964</v>
      </c>
      <c r="C5928" s="10">
        <f>DATE(YEAR(orders[[#This Row],[order_date]]), MONTH(orders[[#This Row],[order_date]]), 1)</f>
        <v>45962</v>
      </c>
      <c r="D5928" t="s">
        <v>3726</v>
      </c>
      <c r="E5928" t="s">
        <v>679</v>
      </c>
      <c r="F5928" t="str">
        <f>VLOOKUP(orders[[#This Row],[product_id]],Products!A:C,3,0)</f>
        <v>Appliances</v>
      </c>
      <c r="G5928">
        <v>1</v>
      </c>
      <c r="H5928" s="6">
        <v>0.12200405595269025</v>
      </c>
      <c r="I5928" s="2">
        <f>VLOOKUP($E5928,
Products!$A$1:$F$201,MATCH(Orders!I$1,Products!$A$1:$F$1,0),0)</f>
        <v>6336.1008284819591</v>
      </c>
      <c r="J5928" s="2">
        <f>VLOOKUP($E5928,
Products!$A$1:$F$201,MATCH(Orders!J$1,Products!$A$1:$F$1,0),0)</f>
        <v>5056.6203893460352</v>
      </c>
    </row>
    <row r="5929" spans="1:10">
      <c r="A5929">
        <v>5928</v>
      </c>
      <c r="B5929" s="4">
        <v>45025</v>
      </c>
      <c r="C5929" s="10">
        <f>DATE(YEAR(orders[[#This Row],[order_date]]), MONTH(orders[[#This Row],[order_date]]), 1)</f>
        <v>45017</v>
      </c>
      <c r="D5929" t="s">
        <v>3798</v>
      </c>
      <c r="E5929" t="s">
        <v>677</v>
      </c>
      <c r="F5929" t="str">
        <f>VLOOKUP(orders[[#This Row],[product_id]],Products!A:C,3,0)</f>
        <v>Electronics</v>
      </c>
      <c r="G5929">
        <v>1</v>
      </c>
      <c r="H5929" s="6">
        <v>0.21168062884104397</v>
      </c>
      <c r="I5929" s="2">
        <f>VLOOKUP($E5929,
Products!$A$1:$F$201,MATCH(Orders!I$1,Products!$A$1:$F$1,0),0)</f>
        <v>11360.699432756561</v>
      </c>
      <c r="J5929" s="2">
        <f>VLOOKUP($E5929,
Products!$A$1:$F$201,MATCH(Orders!J$1,Products!$A$1:$F$1,0),0)</f>
        <v>8118.8949869342459</v>
      </c>
    </row>
    <row r="5930" spans="1:10">
      <c r="A5930">
        <v>5929</v>
      </c>
      <c r="B5930" s="4">
        <v>44959</v>
      </c>
      <c r="C5930" s="10">
        <f>DATE(YEAR(orders[[#This Row],[order_date]]), MONTH(orders[[#This Row],[order_date]]), 1)</f>
        <v>44958</v>
      </c>
      <c r="D5930" t="s">
        <v>3926</v>
      </c>
      <c r="E5930" t="s">
        <v>651</v>
      </c>
      <c r="F5930" t="str">
        <f>VLOOKUP(orders[[#This Row],[product_id]],Products!A:C,3,0)</f>
        <v>Electronics</v>
      </c>
      <c r="G5930">
        <v>2</v>
      </c>
      <c r="H5930" s="6">
        <v>0.15147041205883868</v>
      </c>
      <c r="I5930" s="2">
        <f>VLOOKUP($E5930,
Products!$A$1:$F$201,MATCH(Orders!I$1,Products!$A$1:$F$1,0),0)</f>
        <v>28622.091542973511</v>
      </c>
      <c r="J5930" s="2">
        <f>VLOOKUP($E5930,
Products!$A$1:$F$201,MATCH(Orders!J$1,Products!$A$1:$F$1,0),0)</f>
        <v>19327.527634039769</v>
      </c>
    </row>
    <row r="5931" spans="1:10">
      <c r="A5931">
        <v>5930</v>
      </c>
      <c r="B5931" s="4">
        <v>45183</v>
      </c>
      <c r="C5931" s="10">
        <f>DATE(YEAR(orders[[#This Row],[order_date]]), MONTH(orders[[#This Row],[order_date]]), 1)</f>
        <v>45170</v>
      </c>
      <c r="D5931" t="s">
        <v>3998</v>
      </c>
      <c r="E5931" t="s">
        <v>542</v>
      </c>
      <c r="F5931" t="str">
        <f>VLOOKUP(orders[[#This Row],[product_id]],Products!A:C,3,0)</f>
        <v>Electronics</v>
      </c>
      <c r="G5931">
        <v>1</v>
      </c>
      <c r="H5931" s="6">
        <v>0.10851702201562916</v>
      </c>
      <c r="I5931" s="2">
        <f>VLOOKUP($E5931,
Products!$A$1:$F$201,MATCH(Orders!I$1,Products!$A$1:$F$1,0),0)</f>
        <v>29298.352838526029</v>
      </c>
      <c r="J5931" s="2">
        <f>VLOOKUP($E5931,
Products!$A$1:$F$201,MATCH(Orders!J$1,Products!$A$1:$F$1,0),0)</f>
        <v>19250.751682102291</v>
      </c>
    </row>
    <row r="5932" spans="1:10">
      <c r="A5932">
        <v>5931</v>
      </c>
      <c r="B5932" s="4">
        <v>44960</v>
      </c>
      <c r="C5932" s="10">
        <f>DATE(YEAR(orders[[#This Row],[order_date]]), MONTH(orders[[#This Row],[order_date]]), 1)</f>
        <v>44958</v>
      </c>
      <c r="D5932" t="s">
        <v>3486</v>
      </c>
      <c r="E5932" t="s">
        <v>640</v>
      </c>
      <c r="F5932" t="str">
        <f>VLOOKUP(orders[[#This Row],[product_id]],Products!A:C,3,0)</f>
        <v>Electronics</v>
      </c>
      <c r="G5932">
        <v>1</v>
      </c>
      <c r="H5932" s="6">
        <v>0.15046015451282577</v>
      </c>
      <c r="I5932" s="2">
        <f>VLOOKUP($E5932,
Products!$A$1:$F$201,MATCH(Orders!I$1,Products!$A$1:$F$1,0),0)</f>
        <v>28588.897930669911</v>
      </c>
      <c r="J5932" s="2">
        <f>VLOOKUP($E5932,
Products!$A$1:$F$201,MATCH(Orders!J$1,Products!$A$1:$F$1,0),0)</f>
        <v>20681.16336734363</v>
      </c>
    </row>
    <row r="5933" spans="1:10">
      <c r="A5933">
        <v>5932</v>
      </c>
      <c r="B5933" s="4">
        <v>44945</v>
      </c>
      <c r="C5933" s="10">
        <f>DATE(YEAR(orders[[#This Row],[order_date]]), MONTH(orders[[#This Row],[order_date]]), 1)</f>
        <v>44927</v>
      </c>
      <c r="D5933" t="s">
        <v>3507</v>
      </c>
      <c r="E5933" t="s">
        <v>573</v>
      </c>
      <c r="F5933" t="str">
        <f>VLOOKUP(orders[[#This Row],[product_id]],Products!A:C,3,0)</f>
        <v>Electronics</v>
      </c>
      <c r="G5933">
        <v>2</v>
      </c>
      <c r="H5933" s="6">
        <v>0.15650943739491829</v>
      </c>
      <c r="I5933" s="2">
        <f>VLOOKUP($E5933,
Products!$A$1:$F$201,MATCH(Orders!I$1,Products!$A$1:$F$1,0),0)</f>
        <v>30443.851050190449</v>
      </c>
      <c r="J5933" s="2">
        <f>VLOOKUP($E5933,
Products!$A$1:$F$201,MATCH(Orders!J$1,Products!$A$1:$F$1,0),0)</f>
        <v>21165.126268210519</v>
      </c>
    </row>
    <row r="5934" spans="1:10">
      <c r="A5934">
        <v>5933</v>
      </c>
      <c r="B5934" s="4">
        <v>45515</v>
      </c>
      <c r="C5934" s="10">
        <f>DATE(YEAR(orders[[#This Row],[order_date]]), MONTH(orders[[#This Row],[order_date]]), 1)</f>
        <v>45505</v>
      </c>
      <c r="D5934" t="s">
        <v>1948</v>
      </c>
      <c r="E5934" t="s">
        <v>585</v>
      </c>
      <c r="F5934" t="str">
        <f>VLOOKUP(orders[[#This Row],[product_id]],Products!A:C,3,0)</f>
        <v>Appliances</v>
      </c>
      <c r="G5934">
        <v>2</v>
      </c>
      <c r="H5934" s="6">
        <v>0.10870387089411919</v>
      </c>
      <c r="I5934" s="2">
        <f>VLOOKUP($E5934,
Products!$A$1:$F$201,MATCH(Orders!I$1,Products!$A$1:$F$1,0),0)</f>
        <v>24049.2355837664</v>
      </c>
      <c r="J5934" s="2">
        <f>VLOOKUP($E5934,
Products!$A$1:$F$201,MATCH(Orders!J$1,Products!$A$1:$F$1,0),0)</f>
        <v>19053.338129326308</v>
      </c>
    </row>
    <row r="5935" spans="1:10">
      <c r="A5935">
        <v>5934</v>
      </c>
      <c r="B5935" s="4">
        <v>45063</v>
      </c>
      <c r="C5935" s="10">
        <f>DATE(YEAR(orders[[#This Row],[order_date]]), MONTH(orders[[#This Row],[order_date]]), 1)</f>
        <v>45047</v>
      </c>
      <c r="D5935" t="s">
        <v>2270</v>
      </c>
      <c r="E5935" t="s">
        <v>591</v>
      </c>
      <c r="F5935" t="str">
        <f>VLOOKUP(orders[[#This Row],[product_id]],Products!A:C,3,0)</f>
        <v>Appliances</v>
      </c>
      <c r="G5935">
        <v>1</v>
      </c>
      <c r="H5935" s="6">
        <v>6.0726815808054634E-2</v>
      </c>
      <c r="I5935" s="2">
        <f>VLOOKUP($E5935,
Products!$A$1:$F$201,MATCH(Orders!I$1,Products!$A$1:$F$1,0),0)</f>
        <v>5828.0678031706884</v>
      </c>
      <c r="J5935" s="2">
        <f>VLOOKUP($E5935,
Products!$A$1:$F$201,MATCH(Orders!J$1,Products!$A$1:$F$1,0),0)</f>
        <v>3928.741316454903</v>
      </c>
    </row>
    <row r="5936" spans="1:10">
      <c r="A5936">
        <v>5935</v>
      </c>
      <c r="B5936" s="4">
        <v>45285</v>
      </c>
      <c r="C5936" s="10">
        <f>DATE(YEAR(orders[[#This Row],[order_date]]), MONTH(orders[[#This Row],[order_date]]), 1)</f>
        <v>45261</v>
      </c>
      <c r="D5936" t="s">
        <v>2288</v>
      </c>
      <c r="E5936" t="s">
        <v>565</v>
      </c>
      <c r="F5936" t="str">
        <f>VLOOKUP(orders[[#This Row],[product_id]],Products!A:C,3,0)</f>
        <v>Electronics</v>
      </c>
      <c r="G5936">
        <v>2</v>
      </c>
      <c r="H5936" s="6">
        <v>0.20021729277338376</v>
      </c>
      <c r="I5936" s="2">
        <f>VLOOKUP($E5936,
Products!$A$1:$F$201,MATCH(Orders!I$1,Products!$A$1:$F$1,0),0)</f>
        <v>2327.4213408101141</v>
      </c>
      <c r="J5936" s="2">
        <f>VLOOKUP($E5936,
Products!$A$1:$F$201,MATCH(Orders!J$1,Products!$A$1:$F$1,0),0)</f>
        <v>1682.0944582406071</v>
      </c>
    </row>
    <row r="5937" spans="1:10">
      <c r="A5937">
        <v>5936</v>
      </c>
      <c r="B5937" s="4">
        <v>45680</v>
      </c>
      <c r="C5937" s="10">
        <f>DATE(YEAR(orders[[#This Row],[order_date]]), MONTH(orders[[#This Row],[order_date]]), 1)</f>
        <v>45658</v>
      </c>
      <c r="D5937" t="s">
        <v>2637</v>
      </c>
      <c r="E5937" t="s">
        <v>553</v>
      </c>
      <c r="F5937" t="str">
        <f>VLOOKUP(orders[[#This Row],[product_id]],Products!A:C,3,0)</f>
        <v>Electronics</v>
      </c>
      <c r="G5937">
        <v>1</v>
      </c>
      <c r="H5937" s="6">
        <v>0.13486060787611484</v>
      </c>
      <c r="I5937" s="2">
        <f>VLOOKUP($E5937,
Products!$A$1:$F$201,MATCH(Orders!I$1,Products!$A$1:$F$1,0),0)</f>
        <v>19089.562478947992</v>
      </c>
      <c r="J5937" s="2">
        <f>VLOOKUP($E5937,
Products!$A$1:$F$201,MATCH(Orders!J$1,Products!$A$1:$F$1,0),0)</f>
        <v>12552.840439332171</v>
      </c>
    </row>
    <row r="5938" spans="1:10">
      <c r="A5938">
        <v>5937</v>
      </c>
      <c r="B5938" s="4">
        <v>45330</v>
      </c>
      <c r="C5938" s="10">
        <f>DATE(YEAR(orders[[#This Row],[order_date]]), MONTH(orders[[#This Row],[order_date]]), 1)</f>
        <v>45323</v>
      </c>
      <c r="D5938" t="s">
        <v>763</v>
      </c>
      <c r="E5938" t="s">
        <v>684</v>
      </c>
      <c r="F5938" t="str">
        <f>VLOOKUP(orders[[#This Row],[product_id]],Products!A:C,3,0)</f>
        <v>Appliances</v>
      </c>
      <c r="G5938">
        <v>1</v>
      </c>
      <c r="H5938" s="6">
        <v>7.6393696360392255E-2</v>
      </c>
      <c r="I5938" s="2">
        <f>VLOOKUP($E5938,
Products!$A$1:$F$201,MATCH(Orders!I$1,Products!$A$1:$F$1,0),0)</f>
        <v>2147.166688023286</v>
      </c>
      <c r="J5938" s="2">
        <f>VLOOKUP($E5938,
Products!$A$1:$F$201,MATCH(Orders!J$1,Products!$A$1:$F$1,0),0)</f>
        <v>1709.9619584723389</v>
      </c>
    </row>
    <row r="5939" spans="1:10">
      <c r="A5939">
        <v>5938</v>
      </c>
      <c r="B5939" s="4">
        <v>45176</v>
      </c>
      <c r="C5939" s="10">
        <f>DATE(YEAR(orders[[#This Row],[order_date]]), MONTH(orders[[#This Row],[order_date]]), 1)</f>
        <v>45170</v>
      </c>
      <c r="D5939" t="s">
        <v>4202</v>
      </c>
      <c r="E5939" t="s">
        <v>605</v>
      </c>
      <c r="F5939" t="str">
        <f>VLOOKUP(orders[[#This Row],[product_id]],Products!A:C,3,0)</f>
        <v>Electronics</v>
      </c>
      <c r="G5939">
        <v>1</v>
      </c>
      <c r="H5939" s="6">
        <v>0.18224334930514005</v>
      </c>
      <c r="I5939" s="2">
        <f>VLOOKUP($E5939,
Products!$A$1:$F$201,MATCH(Orders!I$1,Products!$A$1:$F$1,0),0)</f>
        <v>2690.742909794456</v>
      </c>
      <c r="J5939" s="2">
        <f>VLOOKUP($E5939,
Products!$A$1:$F$201,MATCH(Orders!J$1,Products!$A$1:$F$1,0),0)</f>
        <v>2067.549626292313</v>
      </c>
    </row>
    <row r="5940" spans="1:10">
      <c r="A5940">
        <v>5939</v>
      </c>
      <c r="B5940" s="4">
        <v>45372</v>
      </c>
      <c r="C5940" s="10">
        <f>DATE(YEAR(orders[[#This Row],[order_date]]), MONTH(orders[[#This Row],[order_date]]), 1)</f>
        <v>45352</v>
      </c>
      <c r="D5940" t="s">
        <v>2004</v>
      </c>
      <c r="E5940" t="s">
        <v>589</v>
      </c>
      <c r="F5940" t="str">
        <f>VLOOKUP(orders[[#This Row],[product_id]],Products!A:C,3,0)</f>
        <v>Appliances</v>
      </c>
      <c r="G5940">
        <v>1</v>
      </c>
      <c r="H5940" s="6">
        <v>0.1282307154440879</v>
      </c>
      <c r="I5940" s="2">
        <f>VLOOKUP($E5940,
Products!$A$1:$F$201,MATCH(Orders!I$1,Products!$A$1:$F$1,0),0)</f>
        <v>6227.1351854710047</v>
      </c>
      <c r="J5940" s="2">
        <f>VLOOKUP($E5940,
Products!$A$1:$F$201,MATCH(Orders!J$1,Products!$A$1:$F$1,0),0)</f>
        <v>4146.7707671772396</v>
      </c>
    </row>
    <row r="5941" spans="1:10">
      <c r="A5941">
        <v>5940</v>
      </c>
      <c r="B5941" s="4">
        <v>45880</v>
      </c>
      <c r="C5941" s="10">
        <f>DATE(YEAR(orders[[#This Row],[order_date]]), MONTH(orders[[#This Row],[order_date]]), 1)</f>
        <v>45870</v>
      </c>
      <c r="D5941" t="s">
        <v>2893</v>
      </c>
      <c r="E5941" t="s">
        <v>600</v>
      </c>
      <c r="F5941" t="str">
        <f>VLOOKUP(orders[[#This Row],[product_id]],Products!A:C,3,0)</f>
        <v>Electronics</v>
      </c>
      <c r="G5941">
        <v>2</v>
      </c>
      <c r="H5941" s="6">
        <v>0.21957593666604697</v>
      </c>
      <c r="I5941" s="2">
        <f>VLOOKUP($E5941,
Products!$A$1:$F$201,MATCH(Orders!I$1,Products!$A$1:$F$1,0),0)</f>
        <v>2556.7009232610858</v>
      </c>
      <c r="J5941" s="2">
        <f>VLOOKUP($E5941,
Products!$A$1:$F$201,MATCH(Orders!J$1,Products!$A$1:$F$1,0),0)</f>
        <v>2002.3128715328869</v>
      </c>
    </row>
    <row r="5942" spans="1:10">
      <c r="A5942">
        <v>5941</v>
      </c>
      <c r="B5942" s="4">
        <v>45204</v>
      </c>
      <c r="C5942" s="10">
        <f>DATE(YEAR(orders[[#This Row],[order_date]]), MONTH(orders[[#This Row],[order_date]]), 1)</f>
        <v>45200</v>
      </c>
      <c r="D5942" t="s">
        <v>1752</v>
      </c>
      <c r="E5942" t="s">
        <v>557</v>
      </c>
      <c r="F5942" t="str">
        <f>VLOOKUP(orders[[#This Row],[product_id]],Products!A:C,3,0)</f>
        <v>Electronics</v>
      </c>
      <c r="G5942">
        <v>3</v>
      </c>
      <c r="H5942" s="6">
        <v>0.12270580654935136</v>
      </c>
      <c r="I5942" s="2">
        <f>VLOOKUP($E5942,
Products!$A$1:$F$201,MATCH(Orders!I$1,Products!$A$1:$F$1,0),0)</f>
        <v>23950.56449224626</v>
      </c>
      <c r="J5942" s="2">
        <f>VLOOKUP($E5942,
Products!$A$1:$F$201,MATCH(Orders!J$1,Products!$A$1:$F$1,0),0)</f>
        <v>16488.618979732779</v>
      </c>
    </row>
    <row r="5943" spans="1:10">
      <c r="A5943">
        <v>5942</v>
      </c>
      <c r="B5943" s="4">
        <v>45038</v>
      </c>
      <c r="C5943" s="10">
        <f>DATE(YEAR(orders[[#This Row],[order_date]]), MONTH(orders[[#This Row],[order_date]]), 1)</f>
        <v>45017</v>
      </c>
      <c r="D5943" t="s">
        <v>3654</v>
      </c>
      <c r="E5943" t="s">
        <v>582</v>
      </c>
      <c r="F5943" t="str">
        <f>VLOOKUP(orders[[#This Row],[product_id]],Products!A:C,3,0)</f>
        <v>Electronics</v>
      </c>
      <c r="G5943">
        <v>3</v>
      </c>
      <c r="H5943" s="6">
        <v>0.1915242055753115</v>
      </c>
      <c r="I5943" s="2">
        <f>VLOOKUP($E5943,
Products!$A$1:$F$201,MATCH(Orders!I$1,Products!$A$1:$F$1,0),0)</f>
        <v>16266.090182397211</v>
      </c>
      <c r="J5943" s="2">
        <f>VLOOKUP($E5943,
Products!$A$1:$F$201,MATCH(Orders!J$1,Products!$A$1:$F$1,0),0)</f>
        <v>11802.84602487359</v>
      </c>
    </row>
    <row r="5944" spans="1:10">
      <c r="A5944">
        <v>5943</v>
      </c>
      <c r="B5944" s="4">
        <v>45672</v>
      </c>
      <c r="C5944" s="10">
        <f>DATE(YEAR(orders[[#This Row],[order_date]]), MONTH(orders[[#This Row],[order_date]]), 1)</f>
        <v>45658</v>
      </c>
      <c r="D5944" t="s">
        <v>1083</v>
      </c>
      <c r="E5944" t="s">
        <v>685</v>
      </c>
      <c r="F5944" t="str">
        <f>VLOOKUP(orders[[#This Row],[product_id]],Products!A:C,3,0)</f>
        <v>Electronics</v>
      </c>
      <c r="G5944">
        <v>2</v>
      </c>
      <c r="H5944" s="6">
        <v>0.1979690296568648</v>
      </c>
      <c r="I5944" s="2">
        <f>VLOOKUP($E5944,
Products!$A$1:$F$201,MATCH(Orders!I$1,Products!$A$1:$F$1,0),0)</f>
        <v>30011.61348468516</v>
      </c>
      <c r="J5944" s="2">
        <f>VLOOKUP($E5944,
Products!$A$1:$F$201,MATCH(Orders!J$1,Products!$A$1:$F$1,0),0)</f>
        <v>20796.213094008199</v>
      </c>
    </row>
    <row r="5945" spans="1:10">
      <c r="A5945">
        <v>5944</v>
      </c>
      <c r="B5945" s="4">
        <v>45614</v>
      </c>
      <c r="C5945" s="10">
        <f>DATE(YEAR(orders[[#This Row],[order_date]]), MONTH(orders[[#This Row],[order_date]]), 1)</f>
        <v>45597</v>
      </c>
      <c r="D5945" t="s">
        <v>1627</v>
      </c>
      <c r="E5945" t="s">
        <v>589</v>
      </c>
      <c r="F5945" t="str">
        <f>VLOOKUP(orders[[#This Row],[product_id]],Products!A:C,3,0)</f>
        <v>Appliances</v>
      </c>
      <c r="G5945">
        <v>3</v>
      </c>
      <c r="H5945" s="6">
        <v>5.3050612118411271E-2</v>
      </c>
      <c r="I5945" s="2">
        <f>VLOOKUP($E5945,
Products!$A$1:$F$201,MATCH(Orders!I$1,Products!$A$1:$F$1,0),0)</f>
        <v>6227.1351854710047</v>
      </c>
      <c r="J5945" s="2">
        <f>VLOOKUP($E5945,
Products!$A$1:$F$201,MATCH(Orders!J$1,Products!$A$1:$F$1,0),0)</f>
        <v>4146.7707671772396</v>
      </c>
    </row>
    <row r="5946" spans="1:10">
      <c r="A5946">
        <v>5945</v>
      </c>
      <c r="B5946" s="4">
        <v>45318</v>
      </c>
      <c r="C5946" s="10">
        <f>DATE(YEAR(orders[[#This Row],[order_date]]), MONTH(orders[[#This Row],[order_date]]), 1)</f>
        <v>45292</v>
      </c>
      <c r="D5946" t="s">
        <v>1078</v>
      </c>
      <c r="E5946" t="s">
        <v>559</v>
      </c>
      <c r="F5946" t="str">
        <f>VLOOKUP(orders[[#This Row],[product_id]],Products!A:C,3,0)</f>
        <v>Electronics</v>
      </c>
      <c r="G5946">
        <v>1</v>
      </c>
      <c r="H5946" s="6">
        <v>0.19614479517149352</v>
      </c>
      <c r="I5946" s="2">
        <f>VLOOKUP($E5946,
Products!$A$1:$F$201,MATCH(Orders!I$1,Products!$A$1:$F$1,0),0)</f>
        <v>2588.546892391822</v>
      </c>
      <c r="J5946" s="2">
        <f>VLOOKUP($E5946,
Products!$A$1:$F$201,MATCH(Orders!J$1,Products!$A$1:$F$1,0),0)</f>
        <v>1942.6863840762869</v>
      </c>
    </row>
    <row r="5947" spans="1:10">
      <c r="A5947">
        <v>5946</v>
      </c>
      <c r="B5947" s="4">
        <v>45895</v>
      </c>
      <c r="C5947" s="10">
        <f>DATE(YEAR(orders[[#This Row],[order_date]]), MONTH(orders[[#This Row],[order_date]]), 1)</f>
        <v>45870</v>
      </c>
      <c r="D5947" t="s">
        <v>3840</v>
      </c>
      <c r="E5947" t="s">
        <v>674</v>
      </c>
      <c r="F5947" t="str">
        <f>VLOOKUP(orders[[#This Row],[product_id]],Products!A:C,3,0)</f>
        <v>Appliances</v>
      </c>
      <c r="G5947">
        <v>1</v>
      </c>
      <c r="H5947" s="6">
        <v>6.7761606662755811E-2</v>
      </c>
      <c r="I5947" s="2">
        <f>VLOOKUP($E5947,
Products!$A$1:$F$201,MATCH(Orders!I$1,Products!$A$1:$F$1,0),0)</f>
        <v>6324.5253633508046</v>
      </c>
      <c r="J5947" s="2">
        <f>VLOOKUP($E5947,
Products!$A$1:$F$201,MATCH(Orders!J$1,Products!$A$1:$F$1,0),0)</f>
        <v>4493.055585088201</v>
      </c>
    </row>
    <row r="5948" spans="1:10">
      <c r="A5948">
        <v>5947</v>
      </c>
      <c r="B5948" s="4">
        <v>45069</v>
      </c>
      <c r="C5948" s="10">
        <f>DATE(YEAR(orders[[#This Row],[order_date]]), MONTH(orders[[#This Row],[order_date]]), 1)</f>
        <v>45047</v>
      </c>
      <c r="D5948" t="s">
        <v>2293</v>
      </c>
      <c r="E5948" t="s">
        <v>675</v>
      </c>
      <c r="F5948" t="str">
        <f>VLOOKUP(orders[[#This Row],[product_id]],Products!A:C,3,0)</f>
        <v>Appliances</v>
      </c>
      <c r="G5948">
        <v>1</v>
      </c>
      <c r="H5948" s="6">
        <v>0.13905700848798891</v>
      </c>
      <c r="I5948" s="2">
        <f>VLOOKUP($E5948,
Products!$A$1:$F$201,MATCH(Orders!I$1,Products!$A$1:$F$1,0),0)</f>
        <v>23552.642442203069</v>
      </c>
      <c r="J5948" s="2">
        <f>VLOOKUP($E5948,
Products!$A$1:$F$201,MATCH(Orders!J$1,Products!$A$1:$F$1,0),0)</f>
        <v>17389.42325132497</v>
      </c>
    </row>
    <row r="5949" spans="1:10">
      <c r="A5949">
        <v>5948</v>
      </c>
      <c r="B5949" s="4">
        <v>45982</v>
      </c>
      <c r="C5949" s="10">
        <f>DATE(YEAR(orders[[#This Row],[order_date]]), MONTH(orders[[#This Row],[order_date]]), 1)</f>
        <v>45962</v>
      </c>
      <c r="D5949" t="s">
        <v>1483</v>
      </c>
      <c r="E5949" t="s">
        <v>655</v>
      </c>
      <c r="F5949" t="str">
        <f>VLOOKUP(orders[[#This Row],[product_id]],Products!A:C,3,0)</f>
        <v>Appliances</v>
      </c>
      <c r="G5949">
        <v>3</v>
      </c>
      <c r="H5949" s="6">
        <v>9.2852034148810783E-2</v>
      </c>
      <c r="I5949" s="2">
        <f>VLOOKUP($E5949,
Products!$A$1:$F$201,MATCH(Orders!I$1,Products!$A$1:$F$1,0),0)</f>
        <v>24072.170529057032</v>
      </c>
      <c r="J5949" s="2">
        <f>VLOOKUP($E5949,
Products!$A$1:$F$201,MATCH(Orders!J$1,Products!$A$1:$F$1,0),0)</f>
        <v>16358.626370717549</v>
      </c>
    </row>
    <row r="5950" spans="1:10">
      <c r="A5950">
        <v>5949</v>
      </c>
      <c r="B5950" s="4">
        <v>45107</v>
      </c>
      <c r="C5950" s="10">
        <f>DATE(YEAR(orders[[#This Row],[order_date]]), MONTH(orders[[#This Row],[order_date]]), 1)</f>
        <v>45078</v>
      </c>
      <c r="D5950" t="s">
        <v>2071</v>
      </c>
      <c r="E5950" t="s">
        <v>544</v>
      </c>
      <c r="F5950" t="str">
        <f>VLOOKUP(orders[[#This Row],[product_id]],Products!A:C,3,0)</f>
        <v>Electronics</v>
      </c>
      <c r="G5950">
        <v>1</v>
      </c>
      <c r="H5950" s="6">
        <v>0.23679137445356099</v>
      </c>
      <c r="I5950" s="2">
        <f>VLOOKUP($E5950,
Products!$A$1:$F$201,MATCH(Orders!I$1,Products!$A$1:$F$1,0),0)</f>
        <v>16273.22789477584</v>
      </c>
      <c r="J5950" s="2">
        <f>VLOOKUP($E5950,
Products!$A$1:$F$201,MATCH(Orders!J$1,Products!$A$1:$F$1,0),0)</f>
        <v>12683.607953986329</v>
      </c>
    </row>
    <row r="5951" spans="1:10">
      <c r="A5951">
        <v>5950</v>
      </c>
      <c r="B5951" s="4">
        <v>45505</v>
      </c>
      <c r="C5951" s="10">
        <f>DATE(YEAR(orders[[#This Row],[order_date]]), MONTH(orders[[#This Row],[order_date]]), 1)</f>
        <v>45505</v>
      </c>
      <c r="D5951" t="s">
        <v>872</v>
      </c>
      <c r="E5951" t="s">
        <v>528</v>
      </c>
      <c r="F5951" t="str">
        <f>VLOOKUP(orders[[#This Row],[product_id]],Products!A:C,3,0)</f>
        <v>Appliances</v>
      </c>
      <c r="G5951">
        <v>2</v>
      </c>
      <c r="H5951" s="6">
        <v>7.4207310515936778E-2</v>
      </c>
      <c r="I5951" s="2">
        <f>VLOOKUP($E5951,
Products!$A$1:$F$201,MATCH(Orders!I$1,Products!$A$1:$F$1,0),0)</f>
        <v>5741.145946914552</v>
      </c>
      <c r="J5951" s="2">
        <f>VLOOKUP($E5951,
Products!$A$1:$F$201,MATCH(Orders!J$1,Products!$A$1:$F$1,0),0)</f>
        <v>4112.7219202399874</v>
      </c>
    </row>
    <row r="5952" spans="1:10">
      <c r="A5952">
        <v>5951</v>
      </c>
      <c r="B5952" s="4">
        <v>45724</v>
      </c>
      <c r="C5952" s="10">
        <f>DATE(YEAR(orders[[#This Row],[order_date]]), MONTH(orders[[#This Row],[order_date]]), 1)</f>
        <v>45717</v>
      </c>
      <c r="D5952" t="s">
        <v>3928</v>
      </c>
      <c r="E5952" t="s">
        <v>553</v>
      </c>
      <c r="F5952" t="str">
        <f>VLOOKUP(orders[[#This Row],[product_id]],Products!A:C,3,0)</f>
        <v>Electronics</v>
      </c>
      <c r="G5952">
        <v>2</v>
      </c>
      <c r="H5952" s="6">
        <v>0.15387780643162655</v>
      </c>
      <c r="I5952" s="2">
        <f>VLOOKUP($E5952,
Products!$A$1:$F$201,MATCH(Orders!I$1,Products!$A$1:$F$1,0),0)</f>
        <v>19089.562478947992</v>
      </c>
      <c r="J5952" s="2">
        <f>VLOOKUP($E5952,
Products!$A$1:$F$201,MATCH(Orders!J$1,Products!$A$1:$F$1,0),0)</f>
        <v>12552.840439332171</v>
      </c>
    </row>
    <row r="5953" spans="1:10">
      <c r="A5953">
        <v>5952</v>
      </c>
      <c r="B5953" s="4">
        <v>45195</v>
      </c>
      <c r="C5953" s="10">
        <f>DATE(YEAR(orders[[#This Row],[order_date]]), MONTH(orders[[#This Row],[order_date]]), 1)</f>
        <v>45170</v>
      </c>
      <c r="D5953" t="s">
        <v>3276</v>
      </c>
      <c r="E5953" t="s">
        <v>618</v>
      </c>
      <c r="F5953" t="str">
        <f>VLOOKUP(orders[[#This Row],[product_id]],Products!A:C,3,0)</f>
        <v>Appliances</v>
      </c>
      <c r="G5953">
        <v>1</v>
      </c>
      <c r="H5953" s="6">
        <v>0.10982376943318153</v>
      </c>
      <c r="I5953" s="2">
        <f>VLOOKUP($E5953,
Products!$A$1:$F$201,MATCH(Orders!I$1,Products!$A$1:$F$1,0),0)</f>
        <v>5546.9777002203573</v>
      </c>
      <c r="J5953" s="2">
        <f>VLOOKUP($E5953,
Products!$A$1:$F$201,MATCH(Orders!J$1,Products!$A$1:$F$1,0),0)</f>
        <v>4048.2565671880161</v>
      </c>
    </row>
    <row r="5954" spans="1:10">
      <c r="A5954">
        <v>5953</v>
      </c>
      <c r="B5954" s="4">
        <v>45479</v>
      </c>
      <c r="C5954" s="10">
        <f>DATE(YEAR(orders[[#This Row],[order_date]]), MONTH(orders[[#This Row],[order_date]]), 1)</f>
        <v>45474</v>
      </c>
      <c r="D5954" t="s">
        <v>2717</v>
      </c>
      <c r="E5954" t="s">
        <v>625</v>
      </c>
      <c r="F5954" t="str">
        <f>VLOOKUP(orders[[#This Row],[product_id]],Products!A:C,3,0)</f>
        <v>Electronics</v>
      </c>
      <c r="G5954">
        <v>1</v>
      </c>
      <c r="H5954" s="6">
        <v>0.17669336894378104</v>
      </c>
      <c r="I5954" s="2">
        <f>VLOOKUP($E5954,
Products!$A$1:$F$201,MATCH(Orders!I$1,Products!$A$1:$F$1,0),0)</f>
        <v>11578.815958005471</v>
      </c>
      <c r="J5954" s="2">
        <f>VLOOKUP($E5954,
Products!$A$1:$F$201,MATCH(Orders!J$1,Products!$A$1:$F$1,0),0)</f>
        <v>7854.7306959992193</v>
      </c>
    </row>
    <row r="5955" spans="1:10">
      <c r="A5955">
        <v>5954</v>
      </c>
      <c r="B5955" s="4">
        <v>45559</v>
      </c>
      <c r="C5955" s="10">
        <f>DATE(YEAR(orders[[#This Row],[order_date]]), MONTH(orders[[#This Row],[order_date]]), 1)</f>
        <v>45536</v>
      </c>
      <c r="D5955" t="s">
        <v>4384</v>
      </c>
      <c r="E5955" t="s">
        <v>666</v>
      </c>
      <c r="F5955" t="str">
        <f>VLOOKUP(orders[[#This Row],[product_id]],Products!A:C,3,0)</f>
        <v>Electronics</v>
      </c>
      <c r="G5955">
        <v>2</v>
      </c>
      <c r="H5955" s="6">
        <v>0.16965133240963964</v>
      </c>
      <c r="I5955" s="2">
        <f>VLOOKUP($E5955,
Products!$A$1:$F$201,MATCH(Orders!I$1,Products!$A$1:$F$1,0),0)</f>
        <v>28450.587044878092</v>
      </c>
      <c r="J5955" s="2">
        <f>VLOOKUP($E5955,
Products!$A$1:$F$201,MATCH(Orders!J$1,Products!$A$1:$F$1,0),0)</f>
        <v>22337.584649075441</v>
      </c>
    </row>
    <row r="5956" spans="1:10">
      <c r="A5956">
        <v>5955</v>
      </c>
      <c r="B5956" s="4">
        <v>45201</v>
      </c>
      <c r="C5956" s="10">
        <f>DATE(YEAR(orders[[#This Row],[order_date]]), MONTH(orders[[#This Row],[order_date]]), 1)</f>
        <v>45200</v>
      </c>
      <c r="D5956" t="s">
        <v>1289</v>
      </c>
      <c r="E5956" t="s">
        <v>632</v>
      </c>
      <c r="F5956" t="str">
        <f>VLOOKUP(orders[[#This Row],[product_id]],Products!A:C,3,0)</f>
        <v>Electronics</v>
      </c>
      <c r="G5956">
        <v>2</v>
      </c>
      <c r="H5956" s="6">
        <v>0.15263298748201315</v>
      </c>
      <c r="I5956" s="2">
        <f>VLOOKUP($E5956,
Products!$A$1:$F$201,MATCH(Orders!I$1,Products!$A$1:$F$1,0),0)</f>
        <v>23049.571773693999</v>
      </c>
      <c r="J5956" s="2">
        <f>VLOOKUP($E5956,
Products!$A$1:$F$201,MATCH(Orders!J$1,Products!$A$1:$F$1,0),0)</f>
        <v>15791.461375569639</v>
      </c>
    </row>
    <row r="5957" spans="1:10">
      <c r="A5957">
        <v>5956</v>
      </c>
      <c r="B5957" s="4">
        <v>45669</v>
      </c>
      <c r="C5957" s="10">
        <f>DATE(YEAR(orders[[#This Row],[order_date]]), MONTH(orders[[#This Row],[order_date]]), 1)</f>
        <v>45658</v>
      </c>
      <c r="D5957" t="s">
        <v>3254</v>
      </c>
      <c r="E5957" t="s">
        <v>546</v>
      </c>
      <c r="F5957" t="str">
        <f>VLOOKUP(orders[[#This Row],[product_id]],Products!A:C,3,0)</f>
        <v>Electronics</v>
      </c>
      <c r="G5957">
        <v>1</v>
      </c>
      <c r="H5957" s="6">
        <v>0.20173025924557042</v>
      </c>
      <c r="I5957" s="2">
        <f>VLOOKUP($E5957,
Products!$A$1:$F$201,MATCH(Orders!I$1,Products!$A$1:$F$1,0),0)</f>
        <v>21943.16319502375</v>
      </c>
      <c r="J5957" s="2">
        <f>VLOOKUP($E5957,
Products!$A$1:$F$201,MATCH(Orders!J$1,Products!$A$1:$F$1,0),0)</f>
        <v>16937.09489743154</v>
      </c>
    </row>
    <row r="5958" spans="1:10">
      <c r="A5958">
        <v>5957</v>
      </c>
      <c r="B5958" s="4">
        <v>45012</v>
      </c>
      <c r="C5958" s="10">
        <f>DATE(YEAR(orders[[#This Row],[order_date]]), MONTH(orders[[#This Row],[order_date]]), 1)</f>
        <v>44986</v>
      </c>
      <c r="D5958" t="s">
        <v>3649</v>
      </c>
      <c r="E5958" t="s">
        <v>663</v>
      </c>
      <c r="F5958" t="str">
        <f>VLOOKUP(orders[[#This Row],[product_id]],Products!A:C,3,0)</f>
        <v>Electronics</v>
      </c>
      <c r="G5958">
        <v>2</v>
      </c>
      <c r="H5958" s="6">
        <v>0.18993975156570736</v>
      </c>
      <c r="I5958" s="2">
        <f>VLOOKUP($E5958,
Products!$A$1:$F$201,MATCH(Orders!I$1,Products!$A$1:$F$1,0),0)</f>
        <v>12863.39473364416</v>
      </c>
      <c r="J5958" s="2">
        <f>VLOOKUP($E5958,
Products!$A$1:$F$201,MATCH(Orders!J$1,Products!$A$1:$F$1,0),0)</f>
        <v>9312.9321574947517</v>
      </c>
    </row>
    <row r="5959" spans="1:10">
      <c r="A5959">
        <v>5958</v>
      </c>
      <c r="B5959" s="4">
        <v>46013</v>
      </c>
      <c r="C5959" s="10">
        <f>DATE(YEAR(orders[[#This Row],[order_date]]), MONTH(orders[[#This Row],[order_date]]), 1)</f>
        <v>45992</v>
      </c>
      <c r="D5959" t="s">
        <v>1704</v>
      </c>
      <c r="E5959" t="s">
        <v>552</v>
      </c>
      <c r="F5959" t="str">
        <f>VLOOKUP(orders[[#This Row],[product_id]],Products!A:C,3,0)</f>
        <v>Electronics</v>
      </c>
      <c r="G5959">
        <v>1</v>
      </c>
      <c r="H5959" s="6">
        <v>0.15619952905719514</v>
      </c>
      <c r="I5959" s="2">
        <f>VLOOKUP($E5959,
Products!$A$1:$F$201,MATCH(Orders!I$1,Products!$A$1:$F$1,0),0)</f>
        <v>20326.88586940234</v>
      </c>
      <c r="J5959" s="2">
        <f>VLOOKUP($E5959,
Products!$A$1:$F$201,MATCH(Orders!J$1,Products!$A$1:$F$1,0),0)</f>
        <v>14896.572579237891</v>
      </c>
    </row>
    <row r="5960" spans="1:10">
      <c r="A5960">
        <v>5959</v>
      </c>
      <c r="B5960" s="4">
        <v>45330</v>
      </c>
      <c r="C5960" s="10">
        <f>DATE(YEAR(orders[[#This Row],[order_date]]), MONTH(orders[[#This Row],[order_date]]), 1)</f>
        <v>45323</v>
      </c>
      <c r="D5960" t="s">
        <v>1265</v>
      </c>
      <c r="E5960" t="s">
        <v>690</v>
      </c>
      <c r="F5960" t="str">
        <f>VLOOKUP(orders[[#This Row],[product_id]],Products!A:C,3,0)</f>
        <v>Electronics</v>
      </c>
      <c r="G5960">
        <v>1</v>
      </c>
      <c r="H5960" s="6">
        <v>0.21442508042629857</v>
      </c>
      <c r="I5960" s="2">
        <f>VLOOKUP($E5960,
Products!$A$1:$F$201,MATCH(Orders!I$1,Products!$A$1:$F$1,0),0)</f>
        <v>2338.2059552139431</v>
      </c>
      <c r="J5960" s="2">
        <f>VLOOKUP($E5960,
Products!$A$1:$F$201,MATCH(Orders!J$1,Products!$A$1:$F$1,0),0)</f>
        <v>1708.028418793489</v>
      </c>
    </row>
    <row r="5961" spans="1:10">
      <c r="A5961">
        <v>5960</v>
      </c>
      <c r="B5961" s="4">
        <v>45118</v>
      </c>
      <c r="C5961" s="10">
        <f>DATE(YEAR(orders[[#This Row],[order_date]]), MONTH(orders[[#This Row],[order_date]]), 1)</f>
        <v>45108</v>
      </c>
      <c r="D5961" t="s">
        <v>4125</v>
      </c>
      <c r="E5961" t="s">
        <v>577</v>
      </c>
      <c r="F5961" t="str">
        <f>VLOOKUP(orders[[#This Row],[product_id]],Products!A:C,3,0)</f>
        <v>Appliances</v>
      </c>
      <c r="G5961">
        <v>2</v>
      </c>
      <c r="H5961" s="6">
        <v>7.069677939902809E-2</v>
      </c>
      <c r="I5961" s="2">
        <f>VLOOKUP($E5961,
Products!$A$1:$F$201,MATCH(Orders!I$1,Products!$A$1:$F$1,0),0)</f>
        <v>24178.046221204509</v>
      </c>
      <c r="J5961" s="2">
        <f>VLOOKUP($E5961,
Products!$A$1:$F$201,MATCH(Orders!J$1,Products!$A$1:$F$1,0),0)</f>
        <v>17784.08636999697</v>
      </c>
    </row>
    <row r="5962" spans="1:10">
      <c r="A5962">
        <v>5961</v>
      </c>
      <c r="B5962" s="4">
        <v>45981</v>
      </c>
      <c r="C5962" s="10">
        <f>DATE(YEAR(orders[[#This Row],[order_date]]), MONTH(orders[[#This Row],[order_date]]), 1)</f>
        <v>45962</v>
      </c>
      <c r="D5962" t="s">
        <v>4049</v>
      </c>
      <c r="E5962" t="s">
        <v>562</v>
      </c>
      <c r="F5962" t="str">
        <f>VLOOKUP(orders[[#This Row],[product_id]],Products!A:C,3,0)</f>
        <v>Electronics</v>
      </c>
      <c r="G5962">
        <v>1</v>
      </c>
      <c r="H5962" s="6">
        <v>0.1876588968319052</v>
      </c>
      <c r="I5962" s="2">
        <f>VLOOKUP($E5962,
Products!$A$1:$F$201,MATCH(Orders!I$1,Products!$A$1:$F$1,0),0)</f>
        <v>2550.478597498749</v>
      </c>
      <c r="J5962" s="2">
        <f>VLOOKUP($E5962,
Products!$A$1:$F$201,MATCH(Orders!J$1,Products!$A$1:$F$1,0),0)</f>
        <v>1688.129752018375</v>
      </c>
    </row>
    <row r="5963" spans="1:10">
      <c r="A5963">
        <v>5962</v>
      </c>
      <c r="B5963" s="4">
        <v>45033</v>
      </c>
      <c r="C5963" s="10">
        <f>DATE(YEAR(orders[[#This Row],[order_date]]), MONTH(orders[[#This Row],[order_date]]), 1)</f>
        <v>45017</v>
      </c>
      <c r="D5963" t="s">
        <v>4207</v>
      </c>
      <c r="E5963" t="s">
        <v>567</v>
      </c>
      <c r="F5963" t="str">
        <f>VLOOKUP(orders[[#This Row],[product_id]],Products!A:C,3,0)</f>
        <v>Electronics</v>
      </c>
      <c r="G5963">
        <v>3</v>
      </c>
      <c r="H5963" s="6">
        <v>0.15885745483049385</v>
      </c>
      <c r="I5963" s="2">
        <f>VLOOKUP($E5963,
Products!$A$1:$F$201,MATCH(Orders!I$1,Products!$A$1:$F$1,0),0)</f>
        <v>17514.171240093368</v>
      </c>
      <c r="J5963" s="2">
        <f>VLOOKUP($E5963,
Products!$A$1:$F$201,MATCH(Orders!J$1,Products!$A$1:$F$1,0),0)</f>
        <v>12226.76247250809</v>
      </c>
    </row>
    <row r="5964" spans="1:10">
      <c r="A5964">
        <v>5963</v>
      </c>
      <c r="B5964" s="4">
        <v>45548</v>
      </c>
      <c r="C5964" s="10">
        <f>DATE(YEAR(orders[[#This Row],[order_date]]), MONTH(orders[[#This Row],[order_date]]), 1)</f>
        <v>45536</v>
      </c>
      <c r="D5964" t="s">
        <v>1717</v>
      </c>
      <c r="E5964" t="s">
        <v>591</v>
      </c>
      <c r="F5964" t="str">
        <f>VLOOKUP(orders[[#This Row],[product_id]],Products!A:C,3,0)</f>
        <v>Appliances</v>
      </c>
      <c r="G5964">
        <v>2</v>
      </c>
      <c r="H5964" s="6">
        <v>5.4795175825899212E-2</v>
      </c>
      <c r="I5964" s="2">
        <f>VLOOKUP($E5964,
Products!$A$1:$F$201,MATCH(Orders!I$1,Products!$A$1:$F$1,0),0)</f>
        <v>5828.0678031706884</v>
      </c>
      <c r="J5964" s="2">
        <f>VLOOKUP($E5964,
Products!$A$1:$F$201,MATCH(Orders!J$1,Products!$A$1:$F$1,0),0)</f>
        <v>3928.741316454903</v>
      </c>
    </row>
    <row r="5965" spans="1:10">
      <c r="A5965">
        <v>5964</v>
      </c>
      <c r="B5965" s="4">
        <v>45202</v>
      </c>
      <c r="C5965" s="10">
        <f>DATE(YEAR(orders[[#This Row],[order_date]]), MONTH(orders[[#This Row],[order_date]]), 1)</f>
        <v>45200</v>
      </c>
      <c r="D5965" t="s">
        <v>4384</v>
      </c>
      <c r="E5965" t="s">
        <v>562</v>
      </c>
      <c r="F5965" t="str">
        <f>VLOOKUP(orders[[#This Row],[product_id]],Products!A:C,3,0)</f>
        <v>Electronics</v>
      </c>
      <c r="G5965">
        <v>1</v>
      </c>
      <c r="H5965" s="6">
        <v>0.12418061469349592</v>
      </c>
      <c r="I5965" s="2">
        <f>VLOOKUP($E5965,
Products!$A$1:$F$201,MATCH(Orders!I$1,Products!$A$1:$F$1,0),0)</f>
        <v>2550.478597498749</v>
      </c>
      <c r="J5965" s="2">
        <f>VLOOKUP($E5965,
Products!$A$1:$F$201,MATCH(Orders!J$1,Products!$A$1:$F$1,0),0)</f>
        <v>1688.129752018375</v>
      </c>
    </row>
    <row r="5966" spans="1:10">
      <c r="A5966">
        <v>5965</v>
      </c>
      <c r="B5966" s="4">
        <v>45577</v>
      </c>
      <c r="C5966" s="10">
        <f>DATE(YEAR(orders[[#This Row],[order_date]]), MONTH(orders[[#This Row],[order_date]]), 1)</f>
        <v>45566</v>
      </c>
      <c r="D5966" t="s">
        <v>938</v>
      </c>
      <c r="E5966" t="s">
        <v>701</v>
      </c>
      <c r="F5966" t="str">
        <f>VLOOKUP(orders[[#This Row],[product_id]],Products!A:C,3,0)</f>
        <v>Electronics</v>
      </c>
      <c r="G5966">
        <v>1</v>
      </c>
      <c r="H5966" s="6">
        <v>0.19851086733852188</v>
      </c>
      <c r="I5966" s="2">
        <f>VLOOKUP($E5966,
Products!$A$1:$F$201,MATCH(Orders!I$1,Products!$A$1:$F$1,0),0)</f>
        <v>19562.35470664543</v>
      </c>
      <c r="J5966" s="2">
        <f>VLOOKUP($E5966,
Products!$A$1:$F$201,MATCH(Orders!J$1,Products!$A$1:$F$1,0),0)</f>
        <v>13782.49498098754</v>
      </c>
    </row>
    <row r="5967" spans="1:10">
      <c r="A5967">
        <v>5966</v>
      </c>
      <c r="B5967" s="4">
        <v>45482</v>
      </c>
      <c r="C5967" s="10">
        <f>DATE(YEAR(orders[[#This Row],[order_date]]), MONTH(orders[[#This Row],[order_date]]), 1)</f>
        <v>45474</v>
      </c>
      <c r="D5967" t="s">
        <v>1265</v>
      </c>
      <c r="E5967" t="s">
        <v>577</v>
      </c>
      <c r="F5967" t="str">
        <f>VLOOKUP(orders[[#This Row],[product_id]],Products!A:C,3,0)</f>
        <v>Appliances</v>
      </c>
      <c r="G5967">
        <v>2</v>
      </c>
      <c r="H5967" s="6">
        <v>0.14064163699950921</v>
      </c>
      <c r="I5967" s="2">
        <f>VLOOKUP($E5967,
Products!$A$1:$F$201,MATCH(Orders!I$1,Products!$A$1:$F$1,0),0)</f>
        <v>24178.046221204509</v>
      </c>
      <c r="J5967" s="2">
        <f>VLOOKUP($E5967,
Products!$A$1:$F$201,MATCH(Orders!J$1,Products!$A$1:$F$1,0),0)</f>
        <v>17784.08636999697</v>
      </c>
    </row>
    <row r="5968" spans="1:10">
      <c r="A5968">
        <v>5967</v>
      </c>
      <c r="B5968" s="4">
        <v>46014</v>
      </c>
      <c r="C5968" s="10">
        <f>DATE(YEAR(orders[[#This Row],[order_date]]), MONTH(orders[[#This Row],[order_date]]), 1)</f>
        <v>45992</v>
      </c>
      <c r="D5968" t="s">
        <v>1937</v>
      </c>
      <c r="E5968" t="s">
        <v>629</v>
      </c>
      <c r="F5968" t="str">
        <f>VLOOKUP(orders[[#This Row],[product_id]],Products!A:C,3,0)</f>
        <v>Electronics</v>
      </c>
      <c r="G5968">
        <v>1</v>
      </c>
      <c r="H5968" s="6">
        <v>0.17026974135469242</v>
      </c>
      <c r="I5968" s="2">
        <f>VLOOKUP($E5968,
Products!$A$1:$F$201,MATCH(Orders!I$1,Products!$A$1:$F$1,0),0)</f>
        <v>12411.13061655427</v>
      </c>
      <c r="J5968" s="2">
        <f>VLOOKUP($E5968,
Products!$A$1:$F$201,MATCH(Orders!J$1,Products!$A$1:$F$1,0),0)</f>
        <v>9821.2729118635452</v>
      </c>
    </row>
    <row r="5969" spans="1:10">
      <c r="A5969">
        <v>5968</v>
      </c>
      <c r="B5969" s="4">
        <v>45493</v>
      </c>
      <c r="C5969" s="10">
        <f>DATE(YEAR(orders[[#This Row],[order_date]]), MONTH(orders[[#This Row],[order_date]]), 1)</f>
        <v>45474</v>
      </c>
      <c r="D5969" t="s">
        <v>4230</v>
      </c>
      <c r="E5969" t="s">
        <v>658</v>
      </c>
      <c r="F5969" t="str">
        <f>VLOOKUP(orders[[#This Row],[product_id]],Products!A:C,3,0)</f>
        <v>Electronics</v>
      </c>
      <c r="G5969">
        <v>2</v>
      </c>
      <c r="H5969" s="6">
        <v>0.14883730121039865</v>
      </c>
      <c r="I5969" s="2">
        <f>VLOOKUP($E5969,
Products!$A$1:$F$201,MATCH(Orders!I$1,Products!$A$1:$F$1,0),0)</f>
        <v>2455.4664524813788</v>
      </c>
      <c r="J5969" s="2">
        <f>VLOOKUP($E5969,
Products!$A$1:$F$201,MATCH(Orders!J$1,Products!$A$1:$F$1,0),0)</f>
        <v>1763.2139459131699</v>
      </c>
    </row>
    <row r="5970" spans="1:10">
      <c r="A5970">
        <v>5969</v>
      </c>
      <c r="B5970" s="4">
        <v>45512</v>
      </c>
      <c r="C5970" s="10">
        <f>DATE(YEAR(orders[[#This Row],[order_date]]), MONTH(orders[[#This Row],[order_date]]), 1)</f>
        <v>45505</v>
      </c>
      <c r="D5970" t="s">
        <v>2468</v>
      </c>
      <c r="E5970" t="s">
        <v>673</v>
      </c>
      <c r="F5970" t="str">
        <f>VLOOKUP(orders[[#This Row],[product_id]],Products!A:C,3,0)</f>
        <v>Electronics</v>
      </c>
      <c r="G5970">
        <v>2</v>
      </c>
      <c r="H5970" s="6">
        <v>0.15047468138139541</v>
      </c>
      <c r="I5970" s="2">
        <f>VLOOKUP($E5970,
Products!$A$1:$F$201,MATCH(Orders!I$1,Products!$A$1:$F$1,0),0)</f>
        <v>19770.070105413852</v>
      </c>
      <c r="J5970" s="2">
        <f>VLOOKUP($E5970,
Products!$A$1:$F$201,MATCH(Orders!J$1,Products!$A$1:$F$1,0),0)</f>
        <v>14414.291574648811</v>
      </c>
    </row>
    <row r="5971" spans="1:10">
      <c r="A5971">
        <v>5970</v>
      </c>
      <c r="B5971" s="4">
        <v>45811</v>
      </c>
      <c r="C5971" s="10">
        <f>DATE(YEAR(orders[[#This Row],[order_date]]), MONTH(orders[[#This Row],[order_date]]), 1)</f>
        <v>45809</v>
      </c>
      <c r="D5971" t="s">
        <v>2230</v>
      </c>
      <c r="E5971" t="s">
        <v>522</v>
      </c>
      <c r="F5971" t="str">
        <f>VLOOKUP(orders[[#This Row],[product_id]],Products!A:C,3,0)</f>
        <v>Appliances</v>
      </c>
      <c r="G5971">
        <v>1</v>
      </c>
      <c r="H5971" s="6">
        <v>6.5471587359901356E-2</v>
      </c>
      <c r="I5971" s="2">
        <f>VLOOKUP($E5971,
Products!$A$1:$F$201,MATCH(Orders!I$1,Products!$A$1:$F$1,0),0)</f>
        <v>24966.707940261898</v>
      </c>
      <c r="J5971" s="2">
        <f>VLOOKUP($E5971,
Products!$A$1:$F$201,MATCH(Orders!J$1,Products!$A$1:$F$1,0),0)</f>
        <v>19868.70644165645</v>
      </c>
    </row>
    <row r="5972" spans="1:10">
      <c r="A5972">
        <v>5971</v>
      </c>
      <c r="B5972" s="4">
        <v>45055</v>
      </c>
      <c r="C5972" s="10">
        <f>DATE(YEAR(orders[[#This Row],[order_date]]), MONTH(orders[[#This Row],[order_date]]), 1)</f>
        <v>45047</v>
      </c>
      <c r="D5972" t="s">
        <v>1626</v>
      </c>
      <c r="E5972" t="s">
        <v>585</v>
      </c>
      <c r="F5972" t="str">
        <f>VLOOKUP(orders[[#This Row],[product_id]],Products!A:C,3,0)</f>
        <v>Appliances</v>
      </c>
      <c r="G5972">
        <v>1</v>
      </c>
      <c r="H5972" s="6">
        <v>8.3629269337675088E-2</v>
      </c>
      <c r="I5972" s="2">
        <f>VLOOKUP($E5972,
Products!$A$1:$F$201,MATCH(Orders!I$1,Products!$A$1:$F$1,0),0)</f>
        <v>24049.2355837664</v>
      </c>
      <c r="J5972" s="2">
        <f>VLOOKUP($E5972,
Products!$A$1:$F$201,MATCH(Orders!J$1,Products!$A$1:$F$1,0),0)</f>
        <v>19053.338129326308</v>
      </c>
    </row>
    <row r="5973" spans="1:10">
      <c r="A5973">
        <v>5972</v>
      </c>
      <c r="B5973" s="4">
        <v>45182</v>
      </c>
      <c r="C5973" s="10">
        <f>DATE(YEAR(orders[[#This Row],[order_date]]), MONTH(orders[[#This Row],[order_date]]), 1)</f>
        <v>45170</v>
      </c>
      <c r="D5973" t="s">
        <v>4366</v>
      </c>
      <c r="E5973" t="s">
        <v>681</v>
      </c>
      <c r="F5973" t="str">
        <f>VLOOKUP(orders[[#This Row],[product_id]],Products!A:C,3,0)</f>
        <v>Appliances</v>
      </c>
      <c r="G5973">
        <v>1</v>
      </c>
      <c r="H5973" s="6">
        <v>0.1478827625408296</v>
      </c>
      <c r="I5973" s="2">
        <f>VLOOKUP($E5973,
Products!$A$1:$F$201,MATCH(Orders!I$1,Products!$A$1:$F$1,0),0)</f>
        <v>2080.3641662770501</v>
      </c>
      <c r="J5973" s="2">
        <f>VLOOKUP($E5973,
Products!$A$1:$F$201,MATCH(Orders!J$1,Products!$A$1:$F$1,0),0)</f>
        <v>1566.754559891986</v>
      </c>
    </row>
    <row r="5974" spans="1:10">
      <c r="A5974">
        <v>5973</v>
      </c>
      <c r="B5974" s="4">
        <v>45860</v>
      </c>
      <c r="C5974" s="10">
        <f>DATE(YEAR(orders[[#This Row],[order_date]]), MONTH(orders[[#This Row],[order_date]]), 1)</f>
        <v>45839</v>
      </c>
      <c r="D5974" t="s">
        <v>3614</v>
      </c>
      <c r="E5974" t="s">
        <v>544</v>
      </c>
      <c r="F5974" t="str">
        <f>VLOOKUP(orders[[#This Row],[product_id]],Products!A:C,3,0)</f>
        <v>Electronics</v>
      </c>
      <c r="G5974">
        <v>1</v>
      </c>
      <c r="H5974" s="6">
        <v>0.21572057017200372</v>
      </c>
      <c r="I5974" s="2">
        <f>VLOOKUP($E5974,
Products!$A$1:$F$201,MATCH(Orders!I$1,Products!$A$1:$F$1,0),0)</f>
        <v>16273.22789477584</v>
      </c>
      <c r="J5974" s="2">
        <f>VLOOKUP($E5974,
Products!$A$1:$F$201,MATCH(Orders!J$1,Products!$A$1:$F$1,0),0)</f>
        <v>12683.607953986329</v>
      </c>
    </row>
    <row r="5975" spans="1:10">
      <c r="A5975">
        <v>5974</v>
      </c>
      <c r="B5975" s="4">
        <v>45157</v>
      </c>
      <c r="C5975" s="10">
        <f>DATE(YEAR(orders[[#This Row],[order_date]]), MONTH(orders[[#This Row],[order_date]]), 1)</f>
        <v>45139</v>
      </c>
      <c r="D5975" t="s">
        <v>1948</v>
      </c>
      <c r="E5975" t="s">
        <v>648</v>
      </c>
      <c r="F5975" t="str">
        <f>VLOOKUP(orders[[#This Row],[product_id]],Products!A:C,3,0)</f>
        <v>Electronics</v>
      </c>
      <c r="G5975">
        <v>1</v>
      </c>
      <c r="H5975" s="6">
        <v>0.12134754480885274</v>
      </c>
      <c r="I5975" s="2">
        <f>VLOOKUP($E5975,
Products!$A$1:$F$201,MATCH(Orders!I$1,Products!$A$1:$F$1,0),0)</f>
        <v>11049.50250218974</v>
      </c>
      <c r="J5975" s="2">
        <f>VLOOKUP($E5975,
Products!$A$1:$F$201,MATCH(Orders!J$1,Products!$A$1:$F$1,0),0)</f>
        <v>7252.1207539007246</v>
      </c>
    </row>
    <row r="5976" spans="1:10">
      <c r="A5976">
        <v>5975</v>
      </c>
      <c r="B5976" s="4">
        <v>45789</v>
      </c>
      <c r="C5976" s="10">
        <f>DATE(YEAR(orders[[#This Row],[order_date]]), MONTH(orders[[#This Row],[order_date]]), 1)</f>
        <v>45778</v>
      </c>
      <c r="D5976" t="s">
        <v>3625</v>
      </c>
      <c r="E5976" t="s">
        <v>522</v>
      </c>
      <c r="F5976" t="str">
        <f>VLOOKUP(orders[[#This Row],[product_id]],Products!A:C,3,0)</f>
        <v>Appliances</v>
      </c>
      <c r="G5976">
        <v>1</v>
      </c>
      <c r="H5976" s="6">
        <v>0.1477511576146272</v>
      </c>
      <c r="I5976" s="2">
        <f>VLOOKUP($E5976,
Products!$A$1:$F$201,MATCH(Orders!I$1,Products!$A$1:$F$1,0),0)</f>
        <v>24966.707940261898</v>
      </c>
      <c r="J5976" s="2">
        <f>VLOOKUP($E5976,
Products!$A$1:$F$201,MATCH(Orders!J$1,Products!$A$1:$F$1,0),0)</f>
        <v>19868.70644165645</v>
      </c>
    </row>
    <row r="5977" spans="1:10">
      <c r="A5977">
        <v>5976</v>
      </c>
      <c r="B5977" s="4">
        <v>45281</v>
      </c>
      <c r="C5977" s="10">
        <f>DATE(YEAR(orders[[#This Row],[order_date]]), MONTH(orders[[#This Row],[order_date]]), 1)</f>
        <v>45261</v>
      </c>
      <c r="D5977" t="s">
        <v>786</v>
      </c>
      <c r="E5977" t="s">
        <v>540</v>
      </c>
      <c r="F5977" t="str">
        <f>VLOOKUP(orders[[#This Row],[product_id]],Products!A:C,3,0)</f>
        <v>Electronics</v>
      </c>
      <c r="G5977">
        <v>2</v>
      </c>
      <c r="H5977" s="6">
        <v>0.15163204873144268</v>
      </c>
      <c r="I5977" s="2">
        <f>VLOOKUP($E5977,
Products!$A$1:$F$201,MATCH(Orders!I$1,Products!$A$1:$F$1,0),0)</f>
        <v>27903.66571841111</v>
      </c>
      <c r="J5977" s="2">
        <f>VLOOKUP($E5977,
Products!$A$1:$F$201,MATCH(Orders!J$1,Products!$A$1:$F$1,0),0)</f>
        <v>20363.814715502049</v>
      </c>
    </row>
    <row r="5978" spans="1:10">
      <c r="A5978">
        <v>5977</v>
      </c>
      <c r="B5978" s="4">
        <v>45072</v>
      </c>
      <c r="C5978" s="10">
        <f>DATE(YEAR(orders[[#This Row],[order_date]]), MONTH(orders[[#This Row],[order_date]]), 1)</f>
        <v>45047</v>
      </c>
      <c r="D5978" t="s">
        <v>4326</v>
      </c>
      <c r="E5978" t="s">
        <v>538</v>
      </c>
      <c r="F5978" t="str">
        <f>VLOOKUP(orders[[#This Row],[product_id]],Products!A:C,3,0)</f>
        <v>Electronics</v>
      </c>
      <c r="G5978">
        <v>3</v>
      </c>
      <c r="H5978" s="6">
        <v>0.18670034781938352</v>
      </c>
      <c r="I5978" s="2">
        <f>VLOOKUP($E5978,
Products!$A$1:$F$201,MATCH(Orders!I$1,Products!$A$1:$F$1,0),0)</f>
        <v>29368.843697269542</v>
      </c>
      <c r="J5978" s="2">
        <f>VLOOKUP($E5978,
Products!$A$1:$F$201,MATCH(Orders!J$1,Products!$A$1:$F$1,0),0)</f>
        <v>23079.13344123889</v>
      </c>
    </row>
    <row r="5979" spans="1:10">
      <c r="A5979">
        <v>5978</v>
      </c>
      <c r="B5979" s="4">
        <v>45983</v>
      </c>
      <c r="C5979" s="10">
        <f>DATE(YEAR(orders[[#This Row],[order_date]]), MONTH(orders[[#This Row],[order_date]]), 1)</f>
        <v>45962</v>
      </c>
      <c r="D5979" t="s">
        <v>3367</v>
      </c>
      <c r="E5979" t="s">
        <v>651</v>
      </c>
      <c r="F5979" t="str">
        <f>VLOOKUP(orders[[#This Row],[product_id]],Products!A:C,3,0)</f>
        <v>Electronics</v>
      </c>
      <c r="G5979">
        <v>3</v>
      </c>
      <c r="H5979" s="6">
        <v>0.22826761827860154</v>
      </c>
      <c r="I5979" s="2">
        <f>VLOOKUP($E5979,
Products!$A$1:$F$201,MATCH(Orders!I$1,Products!$A$1:$F$1,0),0)</f>
        <v>28622.091542973511</v>
      </c>
      <c r="J5979" s="2">
        <f>VLOOKUP($E5979,
Products!$A$1:$F$201,MATCH(Orders!J$1,Products!$A$1:$F$1,0),0)</f>
        <v>19327.527634039769</v>
      </c>
    </row>
    <row r="5980" spans="1:10">
      <c r="A5980">
        <v>5979</v>
      </c>
      <c r="B5980" s="4">
        <v>45186</v>
      </c>
      <c r="C5980" s="10">
        <f>DATE(YEAR(orders[[#This Row],[order_date]]), MONTH(orders[[#This Row],[order_date]]), 1)</f>
        <v>45170</v>
      </c>
      <c r="D5980" t="s">
        <v>1408</v>
      </c>
      <c r="E5980" t="s">
        <v>663</v>
      </c>
      <c r="F5980" t="str">
        <f>VLOOKUP(orders[[#This Row],[product_id]],Products!A:C,3,0)</f>
        <v>Electronics</v>
      </c>
      <c r="G5980">
        <v>1</v>
      </c>
      <c r="H5980" s="6">
        <v>0.12314089964580095</v>
      </c>
      <c r="I5980" s="2">
        <f>VLOOKUP($E5980,
Products!$A$1:$F$201,MATCH(Orders!I$1,Products!$A$1:$F$1,0),0)</f>
        <v>12863.39473364416</v>
      </c>
      <c r="J5980" s="2">
        <f>VLOOKUP($E5980,
Products!$A$1:$F$201,MATCH(Orders!J$1,Products!$A$1:$F$1,0),0)</f>
        <v>9312.9321574947517</v>
      </c>
    </row>
    <row r="5981" spans="1:10">
      <c r="A5981">
        <v>5980</v>
      </c>
      <c r="B5981" s="4">
        <v>45013</v>
      </c>
      <c r="C5981" s="10">
        <f>DATE(YEAR(orders[[#This Row],[order_date]]), MONTH(orders[[#This Row],[order_date]]), 1)</f>
        <v>44986</v>
      </c>
      <c r="D5981" t="s">
        <v>1246</v>
      </c>
      <c r="E5981" t="s">
        <v>670</v>
      </c>
      <c r="F5981" t="str">
        <f>VLOOKUP(orders[[#This Row],[product_id]],Products!A:C,3,0)</f>
        <v>Electronics</v>
      </c>
      <c r="G5981">
        <v>1</v>
      </c>
      <c r="H5981" s="6">
        <v>0.21664369813924561</v>
      </c>
      <c r="I5981" s="2">
        <f>VLOOKUP($E5981,
Products!$A$1:$F$201,MATCH(Orders!I$1,Products!$A$1:$F$1,0),0)</f>
        <v>2624.8628733917722</v>
      </c>
      <c r="J5981" s="2">
        <f>VLOOKUP($E5981,
Products!$A$1:$F$201,MATCH(Orders!J$1,Products!$A$1:$F$1,0),0)</f>
        <v>1944.041928611671</v>
      </c>
    </row>
    <row r="5982" spans="1:10">
      <c r="A5982">
        <v>5981</v>
      </c>
      <c r="B5982" s="4">
        <v>45769</v>
      </c>
      <c r="C5982" s="10">
        <f>DATE(YEAR(orders[[#This Row],[order_date]]), MONTH(orders[[#This Row],[order_date]]), 1)</f>
        <v>45748</v>
      </c>
      <c r="D5982" t="s">
        <v>2555</v>
      </c>
      <c r="E5982" t="s">
        <v>616</v>
      </c>
      <c r="F5982" t="str">
        <f>VLOOKUP(orders[[#This Row],[product_id]],Products!A:C,3,0)</f>
        <v>Electronics</v>
      </c>
      <c r="G5982">
        <v>2</v>
      </c>
      <c r="H5982" s="6">
        <v>0.10574609028640401</v>
      </c>
      <c r="I5982" s="2">
        <f>VLOOKUP($E5982,
Products!$A$1:$F$201,MATCH(Orders!I$1,Products!$A$1:$F$1,0),0)</f>
        <v>12172.554053901489</v>
      </c>
      <c r="J5982" s="2">
        <f>VLOOKUP($E5982,
Products!$A$1:$F$201,MATCH(Orders!J$1,Products!$A$1:$F$1,0),0)</f>
        <v>9644.7702288148557</v>
      </c>
    </row>
    <row r="5983" spans="1:10">
      <c r="A5983">
        <v>5982</v>
      </c>
      <c r="B5983" s="4">
        <v>45191</v>
      </c>
      <c r="C5983" s="10">
        <f>DATE(YEAR(orders[[#This Row],[order_date]]), MONTH(orders[[#This Row],[order_date]]), 1)</f>
        <v>45170</v>
      </c>
      <c r="D5983" t="s">
        <v>3518</v>
      </c>
      <c r="E5983" t="s">
        <v>640</v>
      </c>
      <c r="F5983" t="str">
        <f>VLOOKUP(orders[[#This Row],[product_id]],Products!A:C,3,0)</f>
        <v>Electronics</v>
      </c>
      <c r="G5983">
        <v>2</v>
      </c>
      <c r="H5983" s="6">
        <v>0.2382052297543889</v>
      </c>
      <c r="I5983" s="2">
        <f>VLOOKUP($E5983,
Products!$A$1:$F$201,MATCH(Orders!I$1,Products!$A$1:$F$1,0),0)</f>
        <v>28588.897930669911</v>
      </c>
      <c r="J5983" s="2">
        <f>VLOOKUP($E5983,
Products!$A$1:$F$201,MATCH(Orders!J$1,Products!$A$1:$F$1,0),0)</f>
        <v>20681.16336734363</v>
      </c>
    </row>
    <row r="5984" spans="1:10">
      <c r="A5984">
        <v>5983</v>
      </c>
      <c r="B5984" s="4">
        <v>45318</v>
      </c>
      <c r="C5984" s="10">
        <f>DATE(YEAR(orders[[#This Row],[order_date]]), MONTH(orders[[#This Row],[order_date]]), 1)</f>
        <v>45292</v>
      </c>
      <c r="D5984" t="s">
        <v>1980</v>
      </c>
      <c r="E5984" t="s">
        <v>579</v>
      </c>
      <c r="F5984" t="str">
        <f>VLOOKUP(orders[[#This Row],[product_id]],Products!A:C,3,0)</f>
        <v>Appliances</v>
      </c>
      <c r="G5984">
        <v>1</v>
      </c>
      <c r="H5984" s="6">
        <v>0.12388415194642609</v>
      </c>
      <c r="I5984" s="2">
        <f>VLOOKUP($E5984,
Products!$A$1:$F$201,MATCH(Orders!I$1,Products!$A$1:$F$1,0),0)</f>
        <v>5919.3204980498322</v>
      </c>
      <c r="J5984" s="2">
        <f>VLOOKUP($E5984,
Products!$A$1:$F$201,MATCH(Orders!J$1,Products!$A$1:$F$1,0),0)</f>
        <v>3972.3071240281379</v>
      </c>
    </row>
    <row r="5985" spans="1:10">
      <c r="A5985">
        <v>5984</v>
      </c>
      <c r="B5985" s="4">
        <v>45158</v>
      </c>
      <c r="C5985" s="10">
        <f>DATE(YEAR(orders[[#This Row],[order_date]]), MONTH(orders[[#This Row],[order_date]]), 1)</f>
        <v>45139</v>
      </c>
      <c r="D5985" t="s">
        <v>3491</v>
      </c>
      <c r="E5985" t="s">
        <v>661</v>
      </c>
      <c r="F5985" t="str">
        <f>VLOOKUP(orders[[#This Row],[product_id]],Products!A:C,3,0)</f>
        <v>Electronics</v>
      </c>
      <c r="G5985">
        <v>1</v>
      </c>
      <c r="H5985" s="6">
        <v>0.21916212970237023</v>
      </c>
      <c r="I5985" s="2">
        <f>VLOOKUP($E5985,
Products!$A$1:$F$201,MATCH(Orders!I$1,Products!$A$1:$F$1,0),0)</f>
        <v>18760.038541255031</v>
      </c>
      <c r="J5985" s="2">
        <f>VLOOKUP($E5985,
Products!$A$1:$F$201,MATCH(Orders!J$1,Products!$A$1:$F$1,0),0)</f>
        <v>13545.127547708629</v>
      </c>
    </row>
    <row r="5986" spans="1:10">
      <c r="A5986">
        <v>5985</v>
      </c>
      <c r="B5986" s="4">
        <v>45827</v>
      </c>
      <c r="C5986" s="10">
        <f>DATE(YEAR(orders[[#This Row],[order_date]]), MONTH(orders[[#This Row],[order_date]]), 1)</f>
        <v>45809</v>
      </c>
      <c r="D5986" t="s">
        <v>3359</v>
      </c>
      <c r="E5986" t="s">
        <v>603</v>
      </c>
      <c r="F5986" t="str">
        <f>VLOOKUP(orders[[#This Row],[product_id]],Products!A:C,3,0)</f>
        <v>Electronics</v>
      </c>
      <c r="G5986">
        <v>2</v>
      </c>
      <c r="H5986" s="6">
        <v>0.11008304328502645</v>
      </c>
      <c r="I5986" s="2">
        <f>VLOOKUP($E5986,
Products!$A$1:$F$201,MATCH(Orders!I$1,Products!$A$1:$F$1,0),0)</f>
        <v>10867.659217073329</v>
      </c>
      <c r="J5986" s="2">
        <f>VLOOKUP($E5986,
Products!$A$1:$F$201,MATCH(Orders!J$1,Products!$A$1:$F$1,0),0)</f>
        <v>8421.8829552397037</v>
      </c>
    </row>
    <row r="5987" spans="1:10">
      <c r="A5987">
        <v>5986</v>
      </c>
      <c r="B5987" s="4">
        <v>45514</v>
      </c>
      <c r="C5987" s="10">
        <f>DATE(YEAR(orders[[#This Row],[order_date]]), MONTH(orders[[#This Row],[order_date]]), 1)</f>
        <v>45505</v>
      </c>
      <c r="D5987" t="s">
        <v>4192</v>
      </c>
      <c r="E5987" t="s">
        <v>523</v>
      </c>
      <c r="F5987" t="str">
        <f>VLOOKUP(orders[[#This Row],[product_id]],Products!A:C,3,0)</f>
        <v>Electronics</v>
      </c>
      <c r="G5987">
        <v>2</v>
      </c>
      <c r="H5987" s="6">
        <v>0.14905720312382231</v>
      </c>
      <c r="I5987" s="2">
        <f>VLOOKUP($E5987,
Products!$A$1:$F$201,MATCH(Orders!I$1,Products!$A$1:$F$1,0),0)</f>
        <v>27240.414518089601</v>
      </c>
      <c r="J5987" s="2">
        <f>VLOOKUP($E5987,
Products!$A$1:$F$201,MATCH(Orders!J$1,Products!$A$1:$F$1,0),0)</f>
        <v>21217.524617692769</v>
      </c>
    </row>
    <row r="5988" spans="1:10">
      <c r="A5988">
        <v>5987</v>
      </c>
      <c r="B5988" s="4">
        <v>45373</v>
      </c>
      <c r="C5988" s="10">
        <f>DATE(YEAR(orders[[#This Row],[order_date]]), MONTH(orders[[#This Row],[order_date]]), 1)</f>
        <v>45352</v>
      </c>
      <c r="D5988" t="s">
        <v>3863</v>
      </c>
      <c r="E5988" t="s">
        <v>680</v>
      </c>
      <c r="F5988" t="str">
        <f>VLOOKUP(orders[[#This Row],[product_id]],Products!A:C,3,0)</f>
        <v>Electronics</v>
      </c>
      <c r="G5988">
        <v>2</v>
      </c>
      <c r="H5988" s="6">
        <v>0.19503215464292337</v>
      </c>
      <c r="I5988" s="2">
        <f>VLOOKUP($E5988,
Products!$A$1:$F$201,MATCH(Orders!I$1,Products!$A$1:$F$1,0),0)</f>
        <v>31627.348891742429</v>
      </c>
      <c r="J5988" s="2">
        <f>VLOOKUP($E5988,
Products!$A$1:$F$201,MATCH(Orders!J$1,Products!$A$1:$F$1,0),0)</f>
        <v>23219.930812036979</v>
      </c>
    </row>
    <row r="5989" spans="1:10">
      <c r="A5989">
        <v>5988</v>
      </c>
      <c r="B5989" s="4">
        <v>45392</v>
      </c>
      <c r="C5989" s="10">
        <f>DATE(YEAR(orders[[#This Row],[order_date]]), MONTH(orders[[#This Row],[order_date]]), 1)</f>
        <v>45383</v>
      </c>
      <c r="D5989" t="s">
        <v>1327</v>
      </c>
      <c r="E5989" t="s">
        <v>528</v>
      </c>
      <c r="F5989" t="str">
        <f>VLOOKUP(orders[[#This Row],[product_id]],Products!A:C,3,0)</f>
        <v>Appliances</v>
      </c>
      <c r="G5989">
        <v>3</v>
      </c>
      <c r="H5989" s="6">
        <v>0.11166295705787858</v>
      </c>
      <c r="I5989" s="2">
        <f>VLOOKUP($E5989,
Products!$A$1:$F$201,MATCH(Orders!I$1,Products!$A$1:$F$1,0),0)</f>
        <v>5741.145946914552</v>
      </c>
      <c r="J5989" s="2">
        <f>VLOOKUP($E5989,
Products!$A$1:$F$201,MATCH(Orders!J$1,Products!$A$1:$F$1,0),0)</f>
        <v>4112.7219202399874</v>
      </c>
    </row>
    <row r="5990" spans="1:10">
      <c r="A5990">
        <v>5989</v>
      </c>
      <c r="B5990" s="4">
        <v>45860</v>
      </c>
      <c r="C5990" s="10">
        <f>DATE(YEAR(orders[[#This Row],[order_date]]), MONTH(orders[[#This Row],[order_date]]), 1)</f>
        <v>45839</v>
      </c>
      <c r="D5990" t="s">
        <v>1946</v>
      </c>
      <c r="E5990" t="s">
        <v>653</v>
      </c>
      <c r="F5990" t="str">
        <f>VLOOKUP(orders[[#This Row],[product_id]],Products!A:C,3,0)</f>
        <v>Electronics</v>
      </c>
      <c r="G5990">
        <v>1</v>
      </c>
      <c r="H5990" s="6">
        <v>0.2048215951927809</v>
      </c>
      <c r="I5990" s="2">
        <f>VLOOKUP($E5990,
Products!$A$1:$F$201,MATCH(Orders!I$1,Products!$A$1:$F$1,0),0)</f>
        <v>18065.96612294337</v>
      </c>
      <c r="J5990" s="2">
        <f>VLOOKUP($E5990,
Products!$A$1:$F$201,MATCH(Orders!J$1,Products!$A$1:$F$1,0),0)</f>
        <v>14411.932365903909</v>
      </c>
    </row>
    <row r="5991" spans="1:10">
      <c r="A5991">
        <v>5990</v>
      </c>
      <c r="B5991" s="4">
        <v>45054</v>
      </c>
      <c r="C5991" s="10">
        <f>DATE(YEAR(orders[[#This Row],[order_date]]), MONTH(orders[[#This Row],[order_date]]), 1)</f>
        <v>45047</v>
      </c>
      <c r="D5991" t="s">
        <v>3775</v>
      </c>
      <c r="E5991" t="s">
        <v>536</v>
      </c>
      <c r="F5991" t="str">
        <f>VLOOKUP(orders[[#This Row],[product_id]],Products!A:C,3,0)</f>
        <v>Appliances</v>
      </c>
      <c r="G5991">
        <v>1</v>
      </c>
      <c r="H5991" s="6">
        <v>0.14368976060865765</v>
      </c>
      <c r="I5991" s="2">
        <f>VLOOKUP($E5991,
Products!$A$1:$F$201,MATCH(Orders!I$1,Products!$A$1:$F$1,0),0)</f>
        <v>25818.123603836499</v>
      </c>
      <c r="J5991" s="2">
        <f>VLOOKUP($E5991,
Products!$A$1:$F$201,MATCH(Orders!J$1,Products!$A$1:$F$1,0),0)</f>
        <v>18462.729442964981</v>
      </c>
    </row>
    <row r="5992" spans="1:10">
      <c r="A5992">
        <v>5991</v>
      </c>
      <c r="B5992" s="4">
        <v>45976</v>
      </c>
      <c r="C5992" s="10">
        <f>DATE(YEAR(orders[[#This Row],[order_date]]), MONTH(orders[[#This Row],[order_date]]), 1)</f>
        <v>45962</v>
      </c>
      <c r="D5992" t="s">
        <v>2949</v>
      </c>
      <c r="E5992" t="s">
        <v>519</v>
      </c>
      <c r="F5992" t="str">
        <f>VLOOKUP(orders[[#This Row],[product_id]],Products!A:C,3,0)</f>
        <v>Electronics</v>
      </c>
      <c r="G5992">
        <v>3</v>
      </c>
      <c r="H5992" s="6">
        <v>0.19990122653110343</v>
      </c>
      <c r="I5992" s="2">
        <f>VLOOKUP($E5992,
Products!$A$1:$F$201,MATCH(Orders!I$1,Products!$A$1:$F$1,0),0)</f>
        <v>13103.02115426216</v>
      </c>
      <c r="J5992" s="2">
        <f>VLOOKUP($E5992,
Products!$A$1:$F$201,MATCH(Orders!J$1,Products!$A$1:$F$1,0),0)</f>
        <v>8775.5491996797755</v>
      </c>
    </row>
    <row r="5993" spans="1:10">
      <c r="A5993">
        <v>5992</v>
      </c>
      <c r="B5993" s="4">
        <v>45499</v>
      </c>
      <c r="C5993" s="10">
        <f>DATE(YEAR(orders[[#This Row],[order_date]]), MONTH(orders[[#This Row],[order_date]]), 1)</f>
        <v>45474</v>
      </c>
      <c r="D5993" t="s">
        <v>3748</v>
      </c>
      <c r="E5993" t="s">
        <v>528</v>
      </c>
      <c r="F5993" t="str">
        <f>VLOOKUP(orders[[#This Row],[product_id]],Products!A:C,3,0)</f>
        <v>Appliances</v>
      </c>
      <c r="G5993">
        <v>2</v>
      </c>
      <c r="H5993" s="6">
        <v>7.190376343277867E-2</v>
      </c>
      <c r="I5993" s="2">
        <f>VLOOKUP($E5993,
Products!$A$1:$F$201,MATCH(Orders!I$1,Products!$A$1:$F$1,0),0)</f>
        <v>5741.145946914552</v>
      </c>
      <c r="J5993" s="2">
        <f>VLOOKUP($E5993,
Products!$A$1:$F$201,MATCH(Orders!J$1,Products!$A$1:$F$1,0),0)</f>
        <v>4112.7219202399874</v>
      </c>
    </row>
    <row r="5994" spans="1:10">
      <c r="A5994">
        <v>5993</v>
      </c>
      <c r="B5994" s="4">
        <v>45437</v>
      </c>
      <c r="C5994" s="10">
        <f>DATE(YEAR(orders[[#This Row],[order_date]]), MONTH(orders[[#This Row],[order_date]]), 1)</f>
        <v>45413</v>
      </c>
      <c r="D5994" t="s">
        <v>2026</v>
      </c>
      <c r="E5994" t="s">
        <v>507</v>
      </c>
      <c r="F5994" t="str">
        <f>VLOOKUP(orders[[#This Row],[product_id]],Products!A:C,3,0)</f>
        <v>Electronics</v>
      </c>
      <c r="G5994">
        <v>3</v>
      </c>
      <c r="H5994" s="6">
        <v>0.18488798550958949</v>
      </c>
      <c r="I5994" s="2">
        <f>VLOOKUP($E5994,
Products!$A$1:$F$201,MATCH(Orders!I$1,Products!$A$1:$F$1,0),0)</f>
        <v>28502.89768049858</v>
      </c>
      <c r="J5994" s="2">
        <f>VLOOKUP($E5994,
Products!$A$1:$F$201,MATCH(Orders!J$1,Products!$A$1:$F$1,0),0)</f>
        <v>20477.83623923226</v>
      </c>
    </row>
    <row r="5995" spans="1:10">
      <c r="A5995">
        <v>5994</v>
      </c>
      <c r="B5995" s="4">
        <v>45414</v>
      </c>
      <c r="C5995" s="10">
        <f>DATE(YEAR(orders[[#This Row],[order_date]]), MONTH(orders[[#This Row],[order_date]]), 1)</f>
        <v>45413</v>
      </c>
      <c r="D5995" t="s">
        <v>3699</v>
      </c>
      <c r="E5995" t="s">
        <v>662</v>
      </c>
      <c r="F5995" t="str">
        <f>VLOOKUP(orders[[#This Row],[product_id]],Products!A:C,3,0)</f>
        <v>Electronics</v>
      </c>
      <c r="G5995">
        <v>1</v>
      </c>
      <c r="H5995" s="6">
        <v>0.18208415687260757</v>
      </c>
      <c r="I5995" s="2">
        <f>VLOOKUP($E5995,
Products!$A$1:$F$201,MATCH(Orders!I$1,Products!$A$1:$F$1,0),0)</f>
        <v>20028.650831777191</v>
      </c>
      <c r="J5995" s="2">
        <f>VLOOKUP($E5995,
Products!$A$1:$F$201,MATCH(Orders!J$1,Products!$A$1:$F$1,0),0)</f>
        <v>14139.84905320309</v>
      </c>
    </row>
    <row r="5996" spans="1:10">
      <c r="A5996">
        <v>5995</v>
      </c>
      <c r="B5996" s="4">
        <v>45817</v>
      </c>
      <c r="C5996" s="10">
        <f>DATE(YEAR(orders[[#This Row],[order_date]]), MONTH(orders[[#This Row],[order_date]]), 1)</f>
        <v>45809</v>
      </c>
      <c r="D5996" t="s">
        <v>2797</v>
      </c>
      <c r="E5996" t="s">
        <v>683</v>
      </c>
      <c r="F5996" t="str">
        <f>VLOOKUP(orders[[#This Row],[product_id]],Products!A:C,3,0)</f>
        <v>Electronics</v>
      </c>
      <c r="G5996">
        <v>1</v>
      </c>
      <c r="H5996" s="6">
        <v>0.12522103657342731</v>
      </c>
      <c r="I5996" s="2">
        <f>VLOOKUP($E5996,
Products!$A$1:$F$201,MATCH(Orders!I$1,Products!$A$1:$F$1,0),0)</f>
        <v>30555.409096588959</v>
      </c>
      <c r="J5996" s="2">
        <f>VLOOKUP($E5996,
Products!$A$1:$F$201,MATCH(Orders!J$1,Products!$A$1:$F$1,0),0)</f>
        <v>20295.233857550291</v>
      </c>
    </row>
    <row r="5997" spans="1:10">
      <c r="A5997">
        <v>5996</v>
      </c>
      <c r="B5997" s="4">
        <v>45505</v>
      </c>
      <c r="C5997" s="10">
        <f>DATE(YEAR(orders[[#This Row],[order_date]]), MONTH(orders[[#This Row],[order_date]]), 1)</f>
        <v>45505</v>
      </c>
      <c r="D5997" t="s">
        <v>3146</v>
      </c>
      <c r="E5997" t="s">
        <v>578</v>
      </c>
      <c r="F5997" t="str">
        <f>VLOOKUP(orders[[#This Row],[product_id]],Products!A:C,3,0)</f>
        <v>Electronics</v>
      </c>
      <c r="G5997">
        <v>2</v>
      </c>
      <c r="H5997" s="6">
        <v>0.22699065616244152</v>
      </c>
      <c r="I5997" s="2">
        <f>VLOOKUP($E5997,
Products!$A$1:$F$201,MATCH(Orders!I$1,Products!$A$1:$F$1,0),0)</f>
        <v>2632.553295816565</v>
      </c>
      <c r="J5997" s="2">
        <f>VLOOKUP($E5997,
Products!$A$1:$F$201,MATCH(Orders!J$1,Products!$A$1:$F$1,0),0)</f>
        <v>1732.316114566717</v>
      </c>
    </row>
    <row r="5998" spans="1:10">
      <c r="A5998">
        <v>5997</v>
      </c>
      <c r="B5998" s="4">
        <v>45876</v>
      </c>
      <c r="C5998" s="10">
        <f>DATE(YEAR(orders[[#This Row],[order_date]]), MONTH(orders[[#This Row],[order_date]]), 1)</f>
        <v>45870</v>
      </c>
      <c r="D5998" t="s">
        <v>2172</v>
      </c>
      <c r="E5998" t="s">
        <v>564</v>
      </c>
      <c r="F5998" t="str">
        <f>VLOOKUP(orders[[#This Row],[product_id]],Products!A:C,3,0)</f>
        <v>Electronics</v>
      </c>
      <c r="G5998">
        <v>2</v>
      </c>
      <c r="H5998" s="6">
        <v>0.23007108567653128</v>
      </c>
      <c r="I5998" s="2">
        <f>VLOOKUP($E5998,
Products!$A$1:$F$201,MATCH(Orders!I$1,Products!$A$1:$F$1,0),0)</f>
        <v>21989.290766910399</v>
      </c>
      <c r="J5998" s="2">
        <f>VLOOKUP($E5998,
Products!$A$1:$F$201,MATCH(Orders!J$1,Products!$A$1:$F$1,0),0)</f>
        <v>15566.99865864101</v>
      </c>
    </row>
    <row r="5999" spans="1:10">
      <c r="A5999">
        <v>5998</v>
      </c>
      <c r="B5999" s="4">
        <v>45332</v>
      </c>
      <c r="C5999" s="10">
        <f>DATE(YEAR(orders[[#This Row],[order_date]]), MONTH(orders[[#This Row],[order_date]]), 1)</f>
        <v>45323</v>
      </c>
      <c r="D5999" t="s">
        <v>1819</v>
      </c>
      <c r="E5999" t="s">
        <v>538</v>
      </c>
      <c r="F5999" t="str">
        <f>VLOOKUP(orders[[#This Row],[product_id]],Products!A:C,3,0)</f>
        <v>Electronics</v>
      </c>
      <c r="G5999">
        <v>1</v>
      </c>
      <c r="H5999" s="6">
        <v>0.13055876627367816</v>
      </c>
      <c r="I5999" s="2">
        <f>VLOOKUP($E5999,
Products!$A$1:$F$201,MATCH(Orders!I$1,Products!$A$1:$F$1,0),0)</f>
        <v>29368.843697269542</v>
      </c>
      <c r="J5999" s="2">
        <f>VLOOKUP($E5999,
Products!$A$1:$F$201,MATCH(Orders!J$1,Products!$A$1:$F$1,0),0)</f>
        <v>23079.13344123889</v>
      </c>
    </row>
    <row r="6000" spans="1:10">
      <c r="A6000">
        <v>5999</v>
      </c>
      <c r="B6000" s="4">
        <v>45976</v>
      </c>
      <c r="C6000" s="10">
        <f>DATE(YEAR(orders[[#This Row],[order_date]]), MONTH(orders[[#This Row],[order_date]]), 1)</f>
        <v>45962</v>
      </c>
      <c r="D6000" t="s">
        <v>2908</v>
      </c>
      <c r="E6000" t="s">
        <v>681</v>
      </c>
      <c r="F6000" t="str">
        <f>VLOOKUP(orders[[#This Row],[product_id]],Products!A:C,3,0)</f>
        <v>Appliances</v>
      </c>
      <c r="G6000">
        <v>3</v>
      </c>
      <c r="H6000" s="6">
        <v>9.6460675773151566E-2</v>
      </c>
      <c r="I6000" s="2">
        <f>VLOOKUP($E6000,
Products!$A$1:$F$201,MATCH(Orders!I$1,Products!$A$1:$F$1,0),0)</f>
        <v>2080.3641662770501</v>
      </c>
      <c r="J6000" s="2">
        <f>VLOOKUP($E6000,
Products!$A$1:$F$201,MATCH(Orders!J$1,Products!$A$1:$F$1,0),0)</f>
        <v>1566.754559891986</v>
      </c>
    </row>
    <row r="6001" spans="1:10">
      <c r="A6001">
        <v>6000</v>
      </c>
      <c r="B6001" s="4">
        <v>45290</v>
      </c>
      <c r="C6001" s="10">
        <f>DATE(YEAR(orders[[#This Row],[order_date]]), MONTH(orders[[#This Row],[order_date]]), 1)</f>
        <v>45261</v>
      </c>
      <c r="D6001" t="s">
        <v>3731</v>
      </c>
      <c r="E6001" t="s">
        <v>677</v>
      </c>
      <c r="F6001" t="str">
        <f>VLOOKUP(orders[[#This Row],[product_id]],Products!A:C,3,0)</f>
        <v>Electronics</v>
      </c>
      <c r="G6001">
        <v>2</v>
      </c>
      <c r="H6001" s="6">
        <v>0.16973118701126713</v>
      </c>
      <c r="I6001" s="2">
        <f>VLOOKUP($E6001,
Products!$A$1:$F$201,MATCH(Orders!I$1,Products!$A$1:$F$1,0),0)</f>
        <v>11360.699432756561</v>
      </c>
      <c r="J6001" s="2">
        <f>VLOOKUP($E6001,
Products!$A$1:$F$201,MATCH(Orders!J$1,Products!$A$1:$F$1,0),0)</f>
        <v>8118.8949869342459</v>
      </c>
    </row>
    <row r="6002" spans="1:10">
      <c r="A6002">
        <v>6001</v>
      </c>
      <c r="B6002" s="4">
        <v>46010</v>
      </c>
      <c r="C6002" s="10">
        <f>DATE(YEAR(orders[[#This Row],[order_date]]), MONTH(orders[[#This Row],[order_date]]), 1)</f>
        <v>45992</v>
      </c>
      <c r="D6002" t="s">
        <v>4255</v>
      </c>
      <c r="E6002" t="s">
        <v>645</v>
      </c>
      <c r="F6002" t="str">
        <f>VLOOKUP(orders[[#This Row],[product_id]],Products!A:C,3,0)</f>
        <v>Electronics</v>
      </c>
      <c r="G6002">
        <v>2</v>
      </c>
      <c r="H6002" s="6">
        <v>0.18233836618632254</v>
      </c>
      <c r="I6002" s="2">
        <f>VLOOKUP($E6002,
Products!$A$1:$F$201,MATCH(Orders!I$1,Products!$A$1:$F$1,0),0)</f>
        <v>29658.239859810968</v>
      </c>
      <c r="J6002" s="2">
        <f>VLOOKUP($E6002,
Products!$A$1:$F$201,MATCH(Orders!J$1,Products!$A$1:$F$1,0),0)</f>
        <v>22421.521919652871</v>
      </c>
    </row>
    <row r="6003" spans="1:10">
      <c r="A6003">
        <v>6002</v>
      </c>
      <c r="B6003" s="4">
        <v>45477</v>
      </c>
      <c r="C6003" s="10">
        <f>DATE(YEAR(orders[[#This Row],[order_date]]), MONTH(orders[[#This Row],[order_date]]), 1)</f>
        <v>45474</v>
      </c>
      <c r="D6003" t="s">
        <v>2350</v>
      </c>
      <c r="E6003" t="s">
        <v>588</v>
      </c>
      <c r="F6003" t="str">
        <f>VLOOKUP(orders[[#This Row],[product_id]],Products!A:C,3,0)</f>
        <v>Electronics</v>
      </c>
      <c r="G6003">
        <v>2</v>
      </c>
      <c r="H6003" s="6">
        <v>0.10334090192109122</v>
      </c>
      <c r="I6003" s="2">
        <f>VLOOKUP($E6003,
Products!$A$1:$F$201,MATCH(Orders!I$1,Products!$A$1:$F$1,0),0)</f>
        <v>32539.342481911372</v>
      </c>
      <c r="J6003" s="2">
        <f>VLOOKUP($E6003,
Products!$A$1:$F$201,MATCH(Orders!J$1,Products!$A$1:$F$1,0),0)</f>
        <v>21531.252982830021</v>
      </c>
    </row>
    <row r="6004" spans="1:10">
      <c r="A6004">
        <v>6003</v>
      </c>
      <c r="B6004" s="4">
        <v>45218</v>
      </c>
      <c r="C6004" s="10">
        <f>DATE(YEAR(orders[[#This Row],[order_date]]), MONTH(orders[[#This Row],[order_date]]), 1)</f>
        <v>45200</v>
      </c>
      <c r="D6004" t="s">
        <v>764</v>
      </c>
      <c r="E6004" t="s">
        <v>675</v>
      </c>
      <c r="F6004" t="str">
        <f>VLOOKUP(orders[[#This Row],[product_id]],Products!A:C,3,0)</f>
        <v>Appliances</v>
      </c>
      <c r="G6004">
        <v>1</v>
      </c>
      <c r="H6004" s="6">
        <v>8.4483089525214133E-2</v>
      </c>
      <c r="I6004" s="2">
        <f>VLOOKUP($E6004,
Products!$A$1:$F$201,MATCH(Orders!I$1,Products!$A$1:$F$1,0),0)</f>
        <v>23552.642442203069</v>
      </c>
      <c r="J6004" s="2">
        <f>VLOOKUP($E6004,
Products!$A$1:$F$201,MATCH(Orders!J$1,Products!$A$1:$F$1,0),0)</f>
        <v>17389.42325132497</v>
      </c>
    </row>
    <row r="6005" spans="1:10">
      <c r="A6005">
        <v>6004</v>
      </c>
      <c r="B6005" s="4">
        <v>45715</v>
      </c>
      <c r="C6005" s="10">
        <f>DATE(YEAR(orders[[#This Row],[order_date]]), MONTH(orders[[#This Row],[order_date]]), 1)</f>
        <v>45689</v>
      </c>
      <c r="D6005" t="s">
        <v>2863</v>
      </c>
      <c r="E6005" t="s">
        <v>540</v>
      </c>
      <c r="F6005" t="str">
        <f>VLOOKUP(orders[[#This Row],[product_id]],Products!A:C,3,0)</f>
        <v>Electronics</v>
      </c>
      <c r="G6005">
        <v>1</v>
      </c>
      <c r="H6005" s="6">
        <v>0.22929388792736452</v>
      </c>
      <c r="I6005" s="2">
        <f>VLOOKUP($E6005,
Products!$A$1:$F$201,MATCH(Orders!I$1,Products!$A$1:$F$1,0),0)</f>
        <v>27903.66571841111</v>
      </c>
      <c r="J6005" s="2">
        <f>VLOOKUP($E6005,
Products!$A$1:$F$201,MATCH(Orders!J$1,Products!$A$1:$F$1,0),0)</f>
        <v>20363.814715502049</v>
      </c>
    </row>
    <row r="6006" spans="1:10">
      <c r="A6006">
        <v>6005</v>
      </c>
      <c r="B6006" s="4">
        <v>45742</v>
      </c>
      <c r="C6006" s="10">
        <f>DATE(YEAR(orders[[#This Row],[order_date]]), MONTH(orders[[#This Row],[order_date]]), 1)</f>
        <v>45717</v>
      </c>
      <c r="D6006" t="s">
        <v>1184</v>
      </c>
      <c r="E6006" t="s">
        <v>546</v>
      </c>
      <c r="F6006" t="str">
        <f>VLOOKUP(orders[[#This Row],[product_id]],Products!A:C,3,0)</f>
        <v>Electronics</v>
      </c>
      <c r="G6006">
        <v>1</v>
      </c>
      <c r="H6006" s="6">
        <v>0.12132890670036867</v>
      </c>
      <c r="I6006" s="2">
        <f>VLOOKUP($E6006,
Products!$A$1:$F$201,MATCH(Orders!I$1,Products!$A$1:$F$1,0),0)</f>
        <v>21943.16319502375</v>
      </c>
      <c r="J6006" s="2">
        <f>VLOOKUP($E6006,
Products!$A$1:$F$201,MATCH(Orders!J$1,Products!$A$1:$F$1,0),0)</f>
        <v>16937.09489743154</v>
      </c>
    </row>
    <row r="6007" spans="1:10">
      <c r="A6007">
        <v>6006</v>
      </c>
      <c r="B6007" s="4">
        <v>45117</v>
      </c>
      <c r="C6007" s="10">
        <f>DATE(YEAR(orders[[#This Row],[order_date]]), MONTH(orders[[#This Row],[order_date]]), 1)</f>
        <v>45108</v>
      </c>
      <c r="D6007" t="s">
        <v>3371</v>
      </c>
      <c r="E6007" t="s">
        <v>688</v>
      </c>
      <c r="F6007" t="str">
        <f>VLOOKUP(orders[[#This Row],[product_id]],Products!A:C,3,0)</f>
        <v>Appliances</v>
      </c>
      <c r="G6007">
        <v>2</v>
      </c>
      <c r="H6007" s="6">
        <v>9.9350967908967067E-2</v>
      </c>
      <c r="I6007" s="2">
        <f>VLOOKUP($E6007,
Products!$A$1:$F$201,MATCH(Orders!I$1,Products!$A$1:$F$1,0),0)</f>
        <v>5983.6860426434141</v>
      </c>
      <c r="J6007" s="2">
        <f>VLOOKUP($E6007,
Products!$A$1:$F$201,MATCH(Orders!J$1,Products!$A$1:$F$1,0),0)</f>
        <v>3911.563059036529</v>
      </c>
    </row>
    <row r="6008" spans="1:10">
      <c r="A6008">
        <v>6007</v>
      </c>
      <c r="B6008" s="4">
        <v>45387</v>
      </c>
      <c r="C6008" s="10">
        <f>DATE(YEAR(orders[[#This Row],[order_date]]), MONTH(orders[[#This Row],[order_date]]), 1)</f>
        <v>45383</v>
      </c>
      <c r="D6008" t="s">
        <v>2628</v>
      </c>
      <c r="E6008" t="s">
        <v>615</v>
      </c>
      <c r="F6008" t="str">
        <f>VLOOKUP(orders[[#This Row],[product_id]],Products!A:C,3,0)</f>
        <v>Electronics</v>
      </c>
      <c r="G6008">
        <v>3</v>
      </c>
      <c r="H6008" s="6">
        <v>0.22763678066061876</v>
      </c>
      <c r="I6008" s="2">
        <f>VLOOKUP($E6008,
Products!$A$1:$F$201,MATCH(Orders!I$1,Products!$A$1:$F$1,0),0)</f>
        <v>31155.43680046549</v>
      </c>
      <c r="J6008" s="2">
        <f>VLOOKUP($E6008,
Products!$A$1:$F$201,MATCH(Orders!J$1,Products!$A$1:$F$1,0),0)</f>
        <v>22320.078602545669</v>
      </c>
    </row>
    <row r="6009" spans="1:10">
      <c r="A6009">
        <v>6008</v>
      </c>
      <c r="B6009" s="4">
        <v>45590</v>
      </c>
      <c r="C6009" s="10">
        <f>DATE(YEAR(orders[[#This Row],[order_date]]), MONTH(orders[[#This Row],[order_date]]), 1)</f>
        <v>45566</v>
      </c>
      <c r="D6009" t="s">
        <v>2462</v>
      </c>
      <c r="E6009" t="s">
        <v>646</v>
      </c>
      <c r="F6009" t="str">
        <f>VLOOKUP(orders[[#This Row],[product_id]],Products!A:C,3,0)</f>
        <v>Electronics</v>
      </c>
      <c r="G6009">
        <v>1</v>
      </c>
      <c r="H6009" s="6">
        <v>0.18133830217498467</v>
      </c>
      <c r="I6009" s="2">
        <f>VLOOKUP($E6009,
Products!$A$1:$F$201,MATCH(Orders!I$1,Products!$A$1:$F$1,0),0)</f>
        <v>18424.12750052143</v>
      </c>
      <c r="J6009" s="2">
        <f>VLOOKUP($E6009,
Products!$A$1:$F$201,MATCH(Orders!J$1,Products!$A$1:$F$1,0),0)</f>
        <v>14575.25356690323</v>
      </c>
    </row>
    <row r="6010" spans="1:10">
      <c r="A6010">
        <v>6009</v>
      </c>
      <c r="B6010" s="4">
        <v>45159</v>
      </c>
      <c r="C6010" s="10">
        <f>DATE(YEAR(orders[[#This Row],[order_date]]), MONTH(orders[[#This Row],[order_date]]), 1)</f>
        <v>45139</v>
      </c>
      <c r="D6010" t="s">
        <v>2504</v>
      </c>
      <c r="E6010" t="s">
        <v>544</v>
      </c>
      <c r="F6010" t="str">
        <f>VLOOKUP(orders[[#This Row],[product_id]],Products!A:C,3,0)</f>
        <v>Electronics</v>
      </c>
      <c r="G6010">
        <v>2</v>
      </c>
      <c r="H6010" s="6">
        <v>0.14120984569617578</v>
      </c>
      <c r="I6010" s="2">
        <f>VLOOKUP($E6010,
Products!$A$1:$F$201,MATCH(Orders!I$1,Products!$A$1:$F$1,0),0)</f>
        <v>16273.22789477584</v>
      </c>
      <c r="J6010" s="2">
        <f>VLOOKUP($E6010,
Products!$A$1:$F$201,MATCH(Orders!J$1,Products!$A$1:$F$1,0),0)</f>
        <v>12683.607953986329</v>
      </c>
    </row>
    <row r="6011" spans="1:10">
      <c r="A6011">
        <v>6010</v>
      </c>
      <c r="B6011" s="4">
        <v>45400</v>
      </c>
      <c r="C6011" s="10">
        <f>DATE(YEAR(orders[[#This Row],[order_date]]), MONTH(orders[[#This Row],[order_date]]), 1)</f>
        <v>45383</v>
      </c>
      <c r="D6011" t="s">
        <v>2323</v>
      </c>
      <c r="E6011" t="s">
        <v>699</v>
      </c>
      <c r="F6011" t="str">
        <f>VLOOKUP(orders[[#This Row],[product_id]],Products!A:C,3,0)</f>
        <v>Appliances</v>
      </c>
      <c r="G6011">
        <v>1</v>
      </c>
      <c r="H6011" s="6">
        <v>9.9797153925744744E-2</v>
      </c>
      <c r="I6011" s="2">
        <f>VLOOKUP($E6011,
Products!$A$1:$F$201,MATCH(Orders!I$1,Products!$A$1:$F$1,0),0)</f>
        <v>25091.998133165329</v>
      </c>
      <c r="J6011" s="2">
        <f>VLOOKUP($E6011,
Products!$A$1:$F$201,MATCH(Orders!J$1,Products!$A$1:$F$1,0),0)</f>
        <v>18464.226825266349</v>
      </c>
    </row>
    <row r="6012" spans="1:10">
      <c r="A6012">
        <v>6011</v>
      </c>
      <c r="B6012" s="4">
        <v>45584</v>
      </c>
      <c r="C6012" s="10">
        <f>DATE(YEAR(orders[[#This Row],[order_date]]), MONTH(orders[[#This Row],[order_date]]), 1)</f>
        <v>45566</v>
      </c>
      <c r="D6012" t="s">
        <v>1489</v>
      </c>
      <c r="E6012" t="s">
        <v>668</v>
      </c>
      <c r="F6012" t="str">
        <f>VLOOKUP(orders[[#This Row],[product_id]],Products!A:C,3,0)</f>
        <v>Electronics</v>
      </c>
      <c r="G6012">
        <v>3</v>
      </c>
      <c r="H6012" s="6">
        <v>0.17336876538474402</v>
      </c>
      <c r="I6012" s="2">
        <f>VLOOKUP($E6012,
Products!$A$1:$F$201,MATCH(Orders!I$1,Products!$A$1:$F$1,0),0)</f>
        <v>23702.058773663419</v>
      </c>
      <c r="J6012" s="2">
        <f>VLOOKUP($E6012,
Products!$A$1:$F$201,MATCH(Orders!J$1,Products!$A$1:$F$1,0),0)</f>
        <v>17657.804767621328</v>
      </c>
    </row>
    <row r="6013" spans="1:10">
      <c r="A6013">
        <v>6012</v>
      </c>
      <c r="B6013" s="4">
        <v>45197</v>
      </c>
      <c r="C6013" s="10">
        <f>DATE(YEAR(orders[[#This Row],[order_date]]), MONTH(orders[[#This Row],[order_date]]), 1)</f>
        <v>45170</v>
      </c>
      <c r="D6013" t="s">
        <v>3826</v>
      </c>
      <c r="E6013" t="s">
        <v>621</v>
      </c>
      <c r="F6013" t="str">
        <f>VLOOKUP(orders[[#This Row],[product_id]],Products!A:C,3,0)</f>
        <v>Electronics</v>
      </c>
      <c r="G6013">
        <v>2</v>
      </c>
      <c r="H6013" s="6">
        <v>0.17608069822414901</v>
      </c>
      <c r="I6013" s="2">
        <f>VLOOKUP($E6013,
Products!$A$1:$F$201,MATCH(Orders!I$1,Products!$A$1:$F$1,0),0)</f>
        <v>11784.05708818019</v>
      </c>
      <c r="J6013" s="2">
        <f>VLOOKUP($E6013,
Products!$A$1:$F$201,MATCH(Orders!J$1,Products!$A$1:$F$1,0),0)</f>
        <v>7779.8525757032758</v>
      </c>
    </row>
    <row r="6014" spans="1:10">
      <c r="A6014">
        <v>6013</v>
      </c>
      <c r="B6014" s="4">
        <v>45097</v>
      </c>
      <c r="C6014" s="10">
        <f>DATE(YEAR(orders[[#This Row],[order_date]]), MONTH(orders[[#This Row],[order_date]]), 1)</f>
        <v>45078</v>
      </c>
      <c r="D6014" t="s">
        <v>2106</v>
      </c>
      <c r="E6014" t="s">
        <v>577</v>
      </c>
      <c r="F6014" t="str">
        <f>VLOOKUP(orders[[#This Row],[product_id]],Products!A:C,3,0)</f>
        <v>Appliances</v>
      </c>
      <c r="G6014">
        <v>3</v>
      </c>
      <c r="H6014" s="6">
        <v>5.4874712422782197E-2</v>
      </c>
      <c r="I6014" s="2">
        <f>VLOOKUP($E6014,
Products!$A$1:$F$201,MATCH(Orders!I$1,Products!$A$1:$F$1,0),0)</f>
        <v>24178.046221204509</v>
      </c>
      <c r="J6014" s="2">
        <f>VLOOKUP($E6014,
Products!$A$1:$F$201,MATCH(Orders!J$1,Products!$A$1:$F$1,0),0)</f>
        <v>17784.08636999697</v>
      </c>
    </row>
    <row r="6015" spans="1:10">
      <c r="A6015">
        <v>6014</v>
      </c>
      <c r="B6015" s="4">
        <v>44954</v>
      </c>
      <c r="C6015" s="10">
        <f>DATE(YEAR(orders[[#This Row],[order_date]]), MONTH(orders[[#This Row],[order_date]]), 1)</f>
        <v>44927</v>
      </c>
      <c r="D6015" t="s">
        <v>1761</v>
      </c>
      <c r="E6015" t="s">
        <v>666</v>
      </c>
      <c r="F6015" t="str">
        <f>VLOOKUP(orders[[#This Row],[product_id]],Products!A:C,3,0)</f>
        <v>Electronics</v>
      </c>
      <c r="G6015">
        <v>1</v>
      </c>
      <c r="H6015" s="6">
        <v>0.22024571901155474</v>
      </c>
      <c r="I6015" s="2">
        <f>VLOOKUP($E6015,
Products!$A$1:$F$201,MATCH(Orders!I$1,Products!$A$1:$F$1,0),0)</f>
        <v>28450.587044878092</v>
      </c>
      <c r="J6015" s="2">
        <f>VLOOKUP($E6015,
Products!$A$1:$F$201,MATCH(Orders!J$1,Products!$A$1:$F$1,0),0)</f>
        <v>22337.584649075441</v>
      </c>
    </row>
    <row r="6016" spans="1:10">
      <c r="A6016">
        <v>6015</v>
      </c>
      <c r="B6016" s="4">
        <v>45062</v>
      </c>
      <c r="C6016" s="10">
        <f>DATE(YEAR(orders[[#This Row],[order_date]]), MONTH(orders[[#This Row],[order_date]]), 1)</f>
        <v>45047</v>
      </c>
      <c r="D6016" t="s">
        <v>2215</v>
      </c>
      <c r="E6016" t="s">
        <v>594</v>
      </c>
      <c r="F6016" t="str">
        <f>VLOOKUP(orders[[#This Row],[product_id]],Products!A:C,3,0)</f>
        <v>Electronics</v>
      </c>
      <c r="G6016">
        <v>2</v>
      </c>
      <c r="H6016" s="6">
        <v>0.24017502202688934</v>
      </c>
      <c r="I6016" s="2">
        <f>VLOOKUP($E6016,
Products!$A$1:$F$201,MATCH(Orders!I$1,Products!$A$1:$F$1,0),0)</f>
        <v>19992.108086337241</v>
      </c>
      <c r="J6016" s="2">
        <f>VLOOKUP($E6016,
Products!$A$1:$F$201,MATCH(Orders!J$1,Products!$A$1:$F$1,0),0)</f>
        <v>14456.6967044005</v>
      </c>
    </row>
    <row r="6017" spans="1:10">
      <c r="A6017">
        <v>6016</v>
      </c>
      <c r="B6017" s="4">
        <v>45851</v>
      </c>
      <c r="C6017" s="10">
        <f>DATE(YEAR(orders[[#This Row],[order_date]]), MONTH(orders[[#This Row],[order_date]]), 1)</f>
        <v>45839</v>
      </c>
      <c r="D6017" t="s">
        <v>3354</v>
      </c>
      <c r="E6017" t="s">
        <v>669</v>
      </c>
      <c r="F6017" t="str">
        <f>VLOOKUP(orders[[#This Row],[product_id]],Products!A:C,3,0)</f>
        <v>Electronics</v>
      </c>
      <c r="G6017">
        <v>2</v>
      </c>
      <c r="H6017" s="6">
        <v>0.21944204782638513</v>
      </c>
      <c r="I6017" s="2">
        <f>VLOOKUP($E6017,
Products!$A$1:$F$201,MATCH(Orders!I$1,Products!$A$1:$F$1,0),0)</f>
        <v>11708.03419603835</v>
      </c>
      <c r="J6017" s="2">
        <f>VLOOKUP($E6017,
Products!$A$1:$F$201,MATCH(Orders!J$1,Products!$A$1:$F$1,0),0)</f>
        <v>7784.9580101998827</v>
      </c>
    </row>
    <row r="6018" spans="1:10">
      <c r="A6018">
        <v>6017</v>
      </c>
      <c r="B6018" s="4">
        <v>45331</v>
      </c>
      <c r="C6018" s="10">
        <f>DATE(YEAR(orders[[#This Row],[order_date]]), MONTH(orders[[#This Row],[order_date]]), 1)</f>
        <v>45323</v>
      </c>
      <c r="D6018" t="s">
        <v>3693</v>
      </c>
      <c r="E6018" t="s">
        <v>646</v>
      </c>
      <c r="F6018" t="str">
        <f>VLOOKUP(orders[[#This Row],[product_id]],Products!A:C,3,0)</f>
        <v>Electronics</v>
      </c>
      <c r="G6018">
        <v>2</v>
      </c>
      <c r="H6018" s="6">
        <v>0.2363569183874111</v>
      </c>
      <c r="I6018" s="2">
        <f>VLOOKUP($E6018,
Products!$A$1:$F$201,MATCH(Orders!I$1,Products!$A$1:$F$1,0),0)</f>
        <v>18424.12750052143</v>
      </c>
      <c r="J6018" s="2">
        <f>VLOOKUP($E6018,
Products!$A$1:$F$201,MATCH(Orders!J$1,Products!$A$1:$F$1,0),0)</f>
        <v>14575.25356690323</v>
      </c>
    </row>
    <row r="6019" spans="1:10">
      <c r="A6019">
        <v>6018</v>
      </c>
      <c r="B6019" s="4">
        <v>45903</v>
      </c>
      <c r="C6019" s="10">
        <f>DATE(YEAR(orders[[#This Row],[order_date]]), MONTH(orders[[#This Row],[order_date]]), 1)</f>
        <v>45901</v>
      </c>
      <c r="D6019" t="s">
        <v>3745</v>
      </c>
      <c r="E6019" t="s">
        <v>561</v>
      </c>
      <c r="F6019" t="str">
        <f>VLOOKUP(orders[[#This Row],[product_id]],Products!A:C,3,0)</f>
        <v>Appliances</v>
      </c>
      <c r="G6019">
        <v>1</v>
      </c>
      <c r="H6019" s="6">
        <v>9.8714004952378642E-2</v>
      </c>
      <c r="I6019" s="2">
        <f>VLOOKUP($E6019,
Products!$A$1:$F$201,MATCH(Orders!I$1,Products!$A$1:$F$1,0),0)</f>
        <v>23155.073093252329</v>
      </c>
      <c r="J6019" s="2">
        <f>VLOOKUP($E6019,
Products!$A$1:$F$201,MATCH(Orders!J$1,Products!$A$1:$F$1,0),0)</f>
        <v>17849.867849807979</v>
      </c>
    </row>
    <row r="6020" spans="1:10">
      <c r="A6020">
        <v>6019</v>
      </c>
      <c r="B6020" s="4">
        <v>45814</v>
      </c>
      <c r="C6020" s="10">
        <f>DATE(YEAR(orders[[#This Row],[order_date]]), MONTH(orders[[#This Row],[order_date]]), 1)</f>
        <v>45809</v>
      </c>
      <c r="D6020" t="s">
        <v>3284</v>
      </c>
      <c r="E6020" t="s">
        <v>679</v>
      </c>
      <c r="F6020" t="str">
        <f>VLOOKUP(orders[[#This Row],[product_id]],Products!A:C,3,0)</f>
        <v>Appliances</v>
      </c>
      <c r="G6020">
        <v>2</v>
      </c>
      <c r="H6020" s="6">
        <v>9.0563584061126634E-2</v>
      </c>
      <c r="I6020" s="2">
        <f>VLOOKUP($E6020,
Products!$A$1:$F$201,MATCH(Orders!I$1,Products!$A$1:$F$1,0),0)</f>
        <v>6336.1008284819591</v>
      </c>
      <c r="J6020" s="2">
        <f>VLOOKUP($E6020,
Products!$A$1:$F$201,MATCH(Orders!J$1,Products!$A$1:$F$1,0),0)</f>
        <v>5056.6203893460352</v>
      </c>
    </row>
    <row r="6021" spans="1:10">
      <c r="A6021">
        <v>6020</v>
      </c>
      <c r="B6021" s="4">
        <v>45782</v>
      </c>
      <c r="C6021" s="10">
        <f>DATE(YEAR(orders[[#This Row],[order_date]]), MONTH(orders[[#This Row],[order_date]]), 1)</f>
        <v>45778</v>
      </c>
      <c r="D6021" t="s">
        <v>1732</v>
      </c>
      <c r="E6021" t="s">
        <v>604</v>
      </c>
      <c r="F6021" t="str">
        <f>VLOOKUP(orders[[#This Row],[product_id]],Products!A:C,3,0)</f>
        <v>Appliances</v>
      </c>
      <c r="G6021">
        <v>1</v>
      </c>
      <c r="H6021" s="6">
        <v>0.14270811708507</v>
      </c>
      <c r="I6021" s="2">
        <f>VLOOKUP($E6021,
Products!$A$1:$F$201,MATCH(Orders!I$1,Products!$A$1:$F$1,0),0)</f>
        <v>2087.687835040248</v>
      </c>
      <c r="J6021" s="2">
        <f>VLOOKUP($E6021,
Products!$A$1:$F$201,MATCH(Orders!J$1,Products!$A$1:$F$1,0),0)</f>
        <v>1450.1823074928161</v>
      </c>
    </row>
    <row r="6022" spans="1:10">
      <c r="A6022">
        <v>6021</v>
      </c>
      <c r="B6022" s="4">
        <v>45370</v>
      </c>
      <c r="C6022" s="10">
        <f>DATE(YEAR(orders[[#This Row],[order_date]]), MONTH(orders[[#This Row],[order_date]]), 1)</f>
        <v>45352</v>
      </c>
      <c r="D6022" t="s">
        <v>1083</v>
      </c>
      <c r="E6022" t="s">
        <v>551</v>
      </c>
      <c r="F6022" t="str">
        <f>VLOOKUP(orders[[#This Row],[product_id]],Products!A:C,3,0)</f>
        <v>Appliances</v>
      </c>
      <c r="G6022">
        <v>2</v>
      </c>
      <c r="H6022" s="6">
        <v>0.10308357491709579</v>
      </c>
      <c r="I6022" s="2">
        <f>VLOOKUP($E6022,
Products!$A$1:$F$201,MATCH(Orders!I$1,Products!$A$1:$F$1,0),0)</f>
        <v>5988.538916083141</v>
      </c>
      <c r="J6022" s="2">
        <f>VLOOKUP($E6022,
Products!$A$1:$F$201,MATCH(Orders!J$1,Products!$A$1:$F$1,0),0)</f>
        <v>4180.5955033056744</v>
      </c>
    </row>
    <row r="6023" spans="1:10">
      <c r="A6023">
        <v>6022</v>
      </c>
      <c r="B6023" s="4">
        <v>45360</v>
      </c>
      <c r="C6023" s="10">
        <f>DATE(YEAR(orders[[#This Row],[order_date]]), MONTH(orders[[#This Row],[order_date]]), 1)</f>
        <v>45352</v>
      </c>
      <c r="D6023" t="s">
        <v>1277</v>
      </c>
      <c r="E6023" t="s">
        <v>605</v>
      </c>
      <c r="F6023" t="str">
        <f>VLOOKUP(orders[[#This Row],[product_id]],Products!A:C,3,0)</f>
        <v>Electronics</v>
      </c>
      <c r="G6023">
        <v>1</v>
      </c>
      <c r="H6023" s="6">
        <v>0.19209936338343259</v>
      </c>
      <c r="I6023" s="2">
        <f>VLOOKUP($E6023,
Products!$A$1:$F$201,MATCH(Orders!I$1,Products!$A$1:$F$1,0),0)</f>
        <v>2690.742909794456</v>
      </c>
      <c r="J6023" s="2">
        <f>VLOOKUP($E6023,
Products!$A$1:$F$201,MATCH(Orders!J$1,Products!$A$1:$F$1,0),0)</f>
        <v>2067.549626292313</v>
      </c>
    </row>
    <row r="6024" spans="1:10">
      <c r="A6024">
        <v>6023</v>
      </c>
      <c r="B6024" s="4">
        <v>45435</v>
      </c>
      <c r="C6024" s="10">
        <f>DATE(YEAR(orders[[#This Row],[order_date]]), MONTH(orders[[#This Row],[order_date]]), 1)</f>
        <v>45413</v>
      </c>
      <c r="D6024" t="s">
        <v>2660</v>
      </c>
      <c r="E6024" t="s">
        <v>618</v>
      </c>
      <c r="F6024" t="str">
        <f>VLOOKUP(orders[[#This Row],[product_id]],Products!A:C,3,0)</f>
        <v>Appliances</v>
      </c>
      <c r="G6024">
        <v>3</v>
      </c>
      <c r="H6024" s="6">
        <v>0.12919708209839453</v>
      </c>
      <c r="I6024" s="2">
        <f>VLOOKUP($E6024,
Products!$A$1:$F$201,MATCH(Orders!I$1,Products!$A$1:$F$1,0),0)</f>
        <v>5546.9777002203573</v>
      </c>
      <c r="J6024" s="2">
        <f>VLOOKUP($E6024,
Products!$A$1:$F$201,MATCH(Orders!J$1,Products!$A$1:$F$1,0),0)</f>
        <v>4048.2565671880161</v>
      </c>
    </row>
    <row r="6025" spans="1:10">
      <c r="A6025">
        <v>6024</v>
      </c>
      <c r="B6025" s="4">
        <v>44960</v>
      </c>
      <c r="C6025" s="10">
        <f>DATE(YEAR(orders[[#This Row],[order_date]]), MONTH(orders[[#This Row],[order_date]]), 1)</f>
        <v>44958</v>
      </c>
      <c r="D6025" t="s">
        <v>4019</v>
      </c>
      <c r="E6025" t="s">
        <v>616</v>
      </c>
      <c r="F6025" t="str">
        <f>VLOOKUP(orders[[#This Row],[product_id]],Products!A:C,3,0)</f>
        <v>Electronics</v>
      </c>
      <c r="G6025">
        <v>1</v>
      </c>
      <c r="H6025" s="6">
        <v>0.12492119511374207</v>
      </c>
      <c r="I6025" s="2">
        <f>VLOOKUP($E6025,
Products!$A$1:$F$201,MATCH(Orders!I$1,Products!$A$1:$F$1,0),0)</f>
        <v>12172.554053901489</v>
      </c>
      <c r="J6025" s="2">
        <f>VLOOKUP($E6025,
Products!$A$1:$F$201,MATCH(Orders!J$1,Products!$A$1:$F$1,0),0)</f>
        <v>9644.7702288148557</v>
      </c>
    </row>
    <row r="6026" spans="1:10">
      <c r="A6026">
        <v>6025</v>
      </c>
      <c r="B6026" s="4">
        <v>45952</v>
      </c>
      <c r="C6026" s="10">
        <f>DATE(YEAR(orders[[#This Row],[order_date]]), MONTH(orders[[#This Row],[order_date]]), 1)</f>
        <v>45931</v>
      </c>
      <c r="D6026" t="s">
        <v>2270</v>
      </c>
      <c r="E6026" t="s">
        <v>677</v>
      </c>
      <c r="F6026" t="str">
        <f>VLOOKUP(orders[[#This Row],[product_id]],Products!A:C,3,0)</f>
        <v>Electronics</v>
      </c>
      <c r="G6026">
        <v>3</v>
      </c>
      <c r="H6026" s="6">
        <v>0.22757430989493321</v>
      </c>
      <c r="I6026" s="2">
        <f>VLOOKUP($E6026,
Products!$A$1:$F$201,MATCH(Orders!I$1,Products!$A$1:$F$1,0),0)</f>
        <v>11360.699432756561</v>
      </c>
      <c r="J6026" s="2">
        <f>VLOOKUP($E6026,
Products!$A$1:$F$201,MATCH(Orders!J$1,Products!$A$1:$F$1,0),0)</f>
        <v>8118.8949869342459</v>
      </c>
    </row>
    <row r="6027" spans="1:10">
      <c r="A6027">
        <v>6026</v>
      </c>
      <c r="B6027" s="4">
        <v>45288</v>
      </c>
      <c r="C6027" s="10">
        <f>DATE(YEAR(orders[[#This Row],[order_date]]), MONTH(orders[[#This Row],[order_date]]), 1)</f>
        <v>45261</v>
      </c>
      <c r="D6027" t="s">
        <v>1292</v>
      </c>
      <c r="E6027" t="s">
        <v>679</v>
      </c>
      <c r="F6027" t="str">
        <f>VLOOKUP(orders[[#This Row],[product_id]],Products!A:C,3,0)</f>
        <v>Appliances</v>
      </c>
      <c r="G6027">
        <v>1</v>
      </c>
      <c r="H6027" s="6">
        <v>0.13031673932465279</v>
      </c>
      <c r="I6027" s="2">
        <f>VLOOKUP($E6027,
Products!$A$1:$F$201,MATCH(Orders!I$1,Products!$A$1:$F$1,0),0)</f>
        <v>6336.1008284819591</v>
      </c>
      <c r="J6027" s="2">
        <f>VLOOKUP($E6027,
Products!$A$1:$F$201,MATCH(Orders!J$1,Products!$A$1:$F$1,0),0)</f>
        <v>5056.6203893460352</v>
      </c>
    </row>
    <row r="6028" spans="1:10">
      <c r="A6028">
        <v>6027</v>
      </c>
      <c r="B6028" s="4">
        <v>45532</v>
      </c>
      <c r="C6028" s="10">
        <f>DATE(YEAR(orders[[#This Row],[order_date]]), MONTH(orders[[#This Row],[order_date]]), 1)</f>
        <v>45505</v>
      </c>
      <c r="D6028" t="s">
        <v>4359</v>
      </c>
      <c r="E6028" t="s">
        <v>579</v>
      </c>
      <c r="F6028" t="str">
        <f>VLOOKUP(orders[[#This Row],[product_id]],Products!A:C,3,0)</f>
        <v>Appliances</v>
      </c>
      <c r="G6028">
        <v>1</v>
      </c>
      <c r="H6028" s="6">
        <v>0.14314480864470111</v>
      </c>
      <c r="I6028" s="2">
        <f>VLOOKUP($E6028,
Products!$A$1:$F$201,MATCH(Orders!I$1,Products!$A$1:$F$1,0),0)</f>
        <v>5919.3204980498322</v>
      </c>
      <c r="J6028" s="2">
        <f>VLOOKUP($E6028,
Products!$A$1:$F$201,MATCH(Orders!J$1,Products!$A$1:$F$1,0),0)</f>
        <v>3972.3071240281379</v>
      </c>
    </row>
    <row r="6029" spans="1:10">
      <c r="A6029">
        <v>6028</v>
      </c>
      <c r="B6029" s="4">
        <v>45642</v>
      </c>
      <c r="C6029" s="10">
        <f>DATE(YEAR(orders[[#This Row],[order_date]]), MONTH(orders[[#This Row],[order_date]]), 1)</f>
        <v>45627</v>
      </c>
      <c r="D6029" t="s">
        <v>2324</v>
      </c>
      <c r="E6029" t="s">
        <v>574</v>
      </c>
      <c r="F6029" t="str">
        <f>VLOOKUP(orders[[#This Row],[product_id]],Products!A:C,3,0)</f>
        <v>Electronics</v>
      </c>
      <c r="G6029">
        <v>1</v>
      </c>
      <c r="H6029" s="6">
        <v>0.11341362237190378</v>
      </c>
      <c r="I6029" s="2">
        <f>VLOOKUP($E6029,
Products!$A$1:$F$201,MATCH(Orders!I$1,Products!$A$1:$F$1,0),0)</f>
        <v>30824.427673567101</v>
      </c>
      <c r="J6029" s="2">
        <f>VLOOKUP($E6029,
Products!$A$1:$F$201,MATCH(Orders!J$1,Products!$A$1:$F$1,0),0)</f>
        <v>20473.07476940487</v>
      </c>
    </row>
    <row r="6030" spans="1:10">
      <c r="A6030">
        <v>6029</v>
      </c>
      <c r="B6030" s="4">
        <v>45176</v>
      </c>
      <c r="C6030" s="10">
        <f>DATE(YEAR(orders[[#This Row],[order_date]]), MONTH(orders[[#This Row],[order_date]]), 1)</f>
        <v>45170</v>
      </c>
      <c r="D6030" t="s">
        <v>1062</v>
      </c>
      <c r="E6030" t="s">
        <v>536</v>
      </c>
      <c r="F6030" t="str">
        <f>VLOOKUP(orders[[#This Row],[product_id]],Products!A:C,3,0)</f>
        <v>Appliances</v>
      </c>
      <c r="G6030">
        <v>1</v>
      </c>
      <c r="H6030" s="6">
        <v>0.10048096599919078</v>
      </c>
      <c r="I6030" s="2">
        <f>VLOOKUP($E6030,
Products!$A$1:$F$201,MATCH(Orders!I$1,Products!$A$1:$F$1,0),0)</f>
        <v>25818.123603836499</v>
      </c>
      <c r="J6030" s="2">
        <f>VLOOKUP($E6030,
Products!$A$1:$F$201,MATCH(Orders!J$1,Products!$A$1:$F$1,0),0)</f>
        <v>18462.729442964981</v>
      </c>
    </row>
    <row r="6031" spans="1:10">
      <c r="A6031">
        <v>6030</v>
      </c>
      <c r="B6031" s="4">
        <v>45073</v>
      </c>
      <c r="C6031" s="10">
        <f>DATE(YEAR(orders[[#This Row],[order_date]]), MONTH(orders[[#This Row],[order_date]]), 1)</f>
        <v>45047</v>
      </c>
      <c r="D6031" t="s">
        <v>1390</v>
      </c>
      <c r="E6031" t="s">
        <v>630</v>
      </c>
      <c r="F6031" t="str">
        <f>VLOOKUP(orders[[#This Row],[product_id]],Products!A:C,3,0)</f>
        <v>Electronics</v>
      </c>
      <c r="G6031">
        <v>1</v>
      </c>
      <c r="H6031" s="6">
        <v>0.15065025006649269</v>
      </c>
      <c r="I6031" s="2">
        <f>VLOOKUP($E6031,
Products!$A$1:$F$201,MATCH(Orders!I$1,Products!$A$1:$F$1,0),0)</f>
        <v>20513.60683859466</v>
      </c>
      <c r="J6031" s="2">
        <f>VLOOKUP($E6031,
Products!$A$1:$F$201,MATCH(Orders!J$1,Products!$A$1:$F$1,0),0)</f>
        <v>14929.268600567289</v>
      </c>
    </row>
    <row r="6032" spans="1:10">
      <c r="A6032">
        <v>6031</v>
      </c>
      <c r="B6032" s="4">
        <v>45274</v>
      </c>
      <c r="C6032" s="10">
        <f>DATE(YEAR(orders[[#This Row],[order_date]]), MONTH(orders[[#This Row],[order_date]]), 1)</f>
        <v>45261</v>
      </c>
      <c r="D6032" t="s">
        <v>2652</v>
      </c>
      <c r="E6032" t="s">
        <v>529</v>
      </c>
      <c r="F6032" t="str">
        <f>VLOOKUP(orders[[#This Row],[product_id]],Products!A:C,3,0)</f>
        <v>Electronics</v>
      </c>
      <c r="G6032">
        <v>1</v>
      </c>
      <c r="H6032" s="6">
        <v>0.21732279636981061</v>
      </c>
      <c r="I6032" s="2">
        <f>VLOOKUP($E6032,
Products!$A$1:$F$201,MATCH(Orders!I$1,Products!$A$1:$F$1,0),0)</f>
        <v>18308.801775351771</v>
      </c>
      <c r="J6032" s="2">
        <f>VLOOKUP($E6032,
Products!$A$1:$F$201,MATCH(Orders!J$1,Products!$A$1:$F$1,0),0)</f>
        <v>12027.24184831013</v>
      </c>
    </row>
    <row r="6033" spans="1:10">
      <c r="A6033">
        <v>6032</v>
      </c>
      <c r="B6033" s="4">
        <v>45325</v>
      </c>
      <c r="C6033" s="10">
        <f>DATE(YEAR(orders[[#This Row],[order_date]]), MONTH(orders[[#This Row],[order_date]]), 1)</f>
        <v>45323</v>
      </c>
      <c r="D6033" t="s">
        <v>3974</v>
      </c>
      <c r="E6033" t="s">
        <v>537</v>
      </c>
      <c r="F6033" t="str">
        <f>VLOOKUP(orders[[#This Row],[product_id]],Products!A:C,3,0)</f>
        <v>Electronics</v>
      </c>
      <c r="G6033">
        <v>1</v>
      </c>
      <c r="H6033" s="6">
        <v>0.19814545376501574</v>
      </c>
      <c r="I6033" s="2">
        <f>VLOOKUP($E6033,
Products!$A$1:$F$201,MATCH(Orders!I$1,Products!$A$1:$F$1,0),0)</f>
        <v>31703.831103033539</v>
      </c>
      <c r="J6033" s="2">
        <f>VLOOKUP($E6033,
Products!$A$1:$F$201,MATCH(Orders!J$1,Products!$A$1:$F$1,0),0)</f>
        <v>24504.340558054781</v>
      </c>
    </row>
    <row r="6034" spans="1:10">
      <c r="A6034">
        <v>6033</v>
      </c>
      <c r="B6034" s="4">
        <v>45051</v>
      </c>
      <c r="C6034" s="10">
        <f>DATE(YEAR(orders[[#This Row],[order_date]]), MONTH(orders[[#This Row],[order_date]]), 1)</f>
        <v>45047</v>
      </c>
      <c r="D6034" t="s">
        <v>3611</v>
      </c>
      <c r="E6034" t="s">
        <v>618</v>
      </c>
      <c r="F6034" t="str">
        <f>VLOOKUP(orders[[#This Row],[product_id]],Products!A:C,3,0)</f>
        <v>Appliances</v>
      </c>
      <c r="G6034">
        <v>3</v>
      </c>
      <c r="H6034" s="6">
        <v>0.10144983996918623</v>
      </c>
      <c r="I6034" s="2">
        <f>VLOOKUP($E6034,
Products!$A$1:$F$201,MATCH(Orders!I$1,Products!$A$1:$F$1,0),0)</f>
        <v>5546.9777002203573</v>
      </c>
      <c r="J6034" s="2">
        <f>VLOOKUP($E6034,
Products!$A$1:$F$201,MATCH(Orders!J$1,Products!$A$1:$F$1,0),0)</f>
        <v>4048.2565671880161</v>
      </c>
    </row>
    <row r="6035" spans="1:10">
      <c r="A6035">
        <v>6034</v>
      </c>
      <c r="B6035" s="4">
        <v>45689</v>
      </c>
      <c r="C6035" s="10">
        <f>DATE(YEAR(orders[[#This Row],[order_date]]), MONTH(orders[[#This Row],[order_date]]), 1)</f>
        <v>45689</v>
      </c>
      <c r="D6035" t="s">
        <v>4196</v>
      </c>
      <c r="E6035" t="s">
        <v>700</v>
      </c>
      <c r="F6035" t="str">
        <f>VLOOKUP(orders[[#This Row],[product_id]],Products!A:C,3,0)</f>
        <v>Electronics</v>
      </c>
      <c r="G6035">
        <v>2</v>
      </c>
      <c r="H6035" s="6">
        <v>0.18173237206676066</v>
      </c>
      <c r="I6035" s="2">
        <f>VLOOKUP($E6035,
Products!$A$1:$F$201,MATCH(Orders!I$1,Products!$A$1:$F$1,0),0)</f>
        <v>11070.26215043813</v>
      </c>
      <c r="J6035" s="2">
        <f>VLOOKUP($E6035,
Products!$A$1:$F$201,MATCH(Orders!J$1,Products!$A$1:$F$1,0),0)</f>
        <v>7867.3909748932683</v>
      </c>
    </row>
    <row r="6036" spans="1:10">
      <c r="A6036">
        <v>6035</v>
      </c>
      <c r="B6036" s="4">
        <v>45324</v>
      </c>
      <c r="C6036" s="10">
        <f>DATE(YEAR(orders[[#This Row],[order_date]]), MONTH(orders[[#This Row],[order_date]]), 1)</f>
        <v>45323</v>
      </c>
      <c r="D6036" t="s">
        <v>1364</v>
      </c>
      <c r="E6036" t="s">
        <v>521</v>
      </c>
      <c r="F6036" t="str">
        <f>VLOOKUP(orders[[#This Row],[product_id]],Products!A:C,3,0)</f>
        <v>Electronics</v>
      </c>
      <c r="G6036">
        <v>2</v>
      </c>
      <c r="H6036" s="6">
        <v>0.15047983485648822</v>
      </c>
      <c r="I6036" s="2">
        <f>VLOOKUP($E6036,
Products!$A$1:$F$201,MATCH(Orders!I$1,Products!$A$1:$F$1,0),0)</f>
        <v>18373.691083837519</v>
      </c>
      <c r="J6036" s="2">
        <f>VLOOKUP($E6036,
Products!$A$1:$F$201,MATCH(Orders!J$1,Products!$A$1:$F$1,0),0)</f>
        <v>14409.80197321412</v>
      </c>
    </row>
    <row r="6037" spans="1:10">
      <c r="A6037">
        <v>6036</v>
      </c>
      <c r="B6037" s="4">
        <v>45057</v>
      </c>
      <c r="C6037" s="10">
        <f>DATE(YEAR(orders[[#This Row],[order_date]]), MONTH(orders[[#This Row],[order_date]]), 1)</f>
        <v>45047</v>
      </c>
      <c r="D6037" t="s">
        <v>2002</v>
      </c>
      <c r="E6037" t="s">
        <v>690</v>
      </c>
      <c r="F6037" t="str">
        <f>VLOOKUP(orders[[#This Row],[product_id]],Products!A:C,3,0)</f>
        <v>Electronics</v>
      </c>
      <c r="G6037">
        <v>1</v>
      </c>
      <c r="H6037" s="6">
        <v>0.24476885738991006</v>
      </c>
      <c r="I6037" s="2">
        <f>VLOOKUP($E6037,
Products!$A$1:$F$201,MATCH(Orders!I$1,Products!$A$1:$F$1,0),0)</f>
        <v>2338.2059552139431</v>
      </c>
      <c r="J6037" s="2">
        <f>VLOOKUP($E6037,
Products!$A$1:$F$201,MATCH(Orders!J$1,Products!$A$1:$F$1,0),0)</f>
        <v>1708.028418793489</v>
      </c>
    </row>
    <row r="6038" spans="1:10">
      <c r="A6038">
        <v>6037</v>
      </c>
      <c r="B6038" s="4">
        <v>45531</v>
      </c>
      <c r="C6038" s="10">
        <f>DATE(YEAR(orders[[#This Row],[order_date]]), MONTH(orders[[#This Row],[order_date]]), 1)</f>
        <v>45505</v>
      </c>
      <c r="D6038" t="s">
        <v>2231</v>
      </c>
      <c r="E6038" t="s">
        <v>613</v>
      </c>
      <c r="F6038" t="str">
        <f>VLOOKUP(orders[[#This Row],[product_id]],Products!A:C,3,0)</f>
        <v>Appliances</v>
      </c>
      <c r="G6038">
        <v>2</v>
      </c>
      <c r="H6038" s="6">
        <v>8.9724686866906031E-2</v>
      </c>
      <c r="I6038" s="2">
        <f>VLOOKUP($E6038,
Products!$A$1:$F$201,MATCH(Orders!I$1,Products!$A$1:$F$1,0),0)</f>
        <v>6365.2492969652412</v>
      </c>
      <c r="J6038" s="2">
        <f>VLOOKUP($E6038,
Products!$A$1:$F$201,MATCH(Orders!J$1,Products!$A$1:$F$1,0),0)</f>
        <v>4174.927496964433</v>
      </c>
    </row>
    <row r="6039" spans="1:10">
      <c r="A6039">
        <v>6038</v>
      </c>
      <c r="B6039" s="4">
        <v>45818</v>
      </c>
      <c r="C6039" s="10">
        <f>DATE(YEAR(orders[[#This Row],[order_date]]), MONTH(orders[[#This Row],[order_date]]), 1)</f>
        <v>45809</v>
      </c>
      <c r="D6039" t="s">
        <v>2788</v>
      </c>
      <c r="E6039" t="s">
        <v>529</v>
      </c>
      <c r="F6039" t="str">
        <f>VLOOKUP(orders[[#This Row],[product_id]],Products!A:C,3,0)</f>
        <v>Electronics</v>
      </c>
      <c r="G6039">
        <v>3</v>
      </c>
      <c r="H6039" s="6">
        <v>0.23914963890362001</v>
      </c>
      <c r="I6039" s="2">
        <f>VLOOKUP($E6039,
Products!$A$1:$F$201,MATCH(Orders!I$1,Products!$A$1:$F$1,0),0)</f>
        <v>18308.801775351771</v>
      </c>
      <c r="J6039" s="2">
        <f>VLOOKUP($E6039,
Products!$A$1:$F$201,MATCH(Orders!J$1,Products!$A$1:$F$1,0),0)</f>
        <v>12027.24184831013</v>
      </c>
    </row>
    <row r="6040" spans="1:10">
      <c r="A6040">
        <v>6039</v>
      </c>
      <c r="B6040" s="4">
        <v>45748</v>
      </c>
      <c r="C6040" s="10">
        <f>DATE(YEAR(orders[[#This Row],[order_date]]), MONTH(orders[[#This Row],[order_date]]), 1)</f>
        <v>45748</v>
      </c>
      <c r="D6040" t="s">
        <v>3760</v>
      </c>
      <c r="E6040" t="s">
        <v>539</v>
      </c>
      <c r="F6040" t="str">
        <f>VLOOKUP(orders[[#This Row],[product_id]],Products!A:C,3,0)</f>
        <v>Appliances</v>
      </c>
      <c r="G6040">
        <v>3</v>
      </c>
      <c r="H6040" s="6">
        <v>6.5111855819941222E-2</v>
      </c>
      <c r="I6040" s="2">
        <f>VLOOKUP($E6040,
Products!$A$1:$F$201,MATCH(Orders!I$1,Products!$A$1:$F$1,0),0)</f>
        <v>25730.234720482978</v>
      </c>
      <c r="J6040" s="2">
        <f>VLOOKUP($E6040,
Products!$A$1:$F$201,MATCH(Orders!J$1,Products!$A$1:$F$1,0),0)</f>
        <v>17186.87037527658</v>
      </c>
    </row>
    <row r="6041" spans="1:10">
      <c r="A6041">
        <v>6040</v>
      </c>
      <c r="B6041" s="4">
        <v>45828</v>
      </c>
      <c r="C6041" s="10">
        <f>DATE(YEAR(orders[[#This Row],[order_date]]), MONTH(orders[[#This Row],[order_date]]), 1)</f>
        <v>45809</v>
      </c>
      <c r="D6041" t="s">
        <v>4402</v>
      </c>
      <c r="E6041" t="s">
        <v>633</v>
      </c>
      <c r="F6041" t="str">
        <f>VLOOKUP(orders[[#This Row],[product_id]],Products!A:C,3,0)</f>
        <v>Appliances</v>
      </c>
      <c r="G6041">
        <v>1</v>
      </c>
      <c r="H6041" s="6">
        <v>7.203727714233879E-2</v>
      </c>
      <c r="I6041" s="2">
        <f>VLOOKUP($E6041,
Products!$A$1:$F$201,MATCH(Orders!I$1,Products!$A$1:$F$1,0),0)</f>
        <v>2361.4162937319088</v>
      </c>
      <c r="J6041" s="2">
        <f>VLOOKUP($E6041,
Products!$A$1:$F$201,MATCH(Orders!J$1,Products!$A$1:$F$1,0),0)</f>
        <v>1552.5536411429621</v>
      </c>
    </row>
    <row r="6042" spans="1:10">
      <c r="A6042">
        <v>6041</v>
      </c>
      <c r="B6042" s="4">
        <v>45871</v>
      </c>
      <c r="C6042" s="10">
        <f>DATE(YEAR(orders[[#This Row],[order_date]]), MONTH(orders[[#This Row],[order_date]]), 1)</f>
        <v>45870</v>
      </c>
      <c r="D6042" t="s">
        <v>3214</v>
      </c>
      <c r="E6042" t="s">
        <v>557</v>
      </c>
      <c r="F6042" t="str">
        <f>VLOOKUP(orders[[#This Row],[product_id]],Products!A:C,3,0)</f>
        <v>Electronics</v>
      </c>
      <c r="G6042">
        <v>1</v>
      </c>
      <c r="H6042" s="6">
        <v>0.15794032751188927</v>
      </c>
      <c r="I6042" s="2">
        <f>VLOOKUP($E6042,
Products!$A$1:$F$201,MATCH(Orders!I$1,Products!$A$1:$F$1,0),0)</f>
        <v>23950.56449224626</v>
      </c>
      <c r="J6042" s="2">
        <f>VLOOKUP($E6042,
Products!$A$1:$F$201,MATCH(Orders!J$1,Products!$A$1:$F$1,0),0)</f>
        <v>16488.618979732779</v>
      </c>
    </row>
    <row r="6043" spans="1:10">
      <c r="A6043">
        <v>6042</v>
      </c>
      <c r="B6043" s="4">
        <v>45658</v>
      </c>
      <c r="C6043" s="10">
        <f>DATE(YEAR(orders[[#This Row],[order_date]]), MONTH(orders[[#This Row],[order_date]]), 1)</f>
        <v>45658</v>
      </c>
      <c r="D6043" t="s">
        <v>3471</v>
      </c>
      <c r="E6043" t="s">
        <v>553</v>
      </c>
      <c r="F6043" t="str">
        <f>VLOOKUP(orders[[#This Row],[product_id]],Products!A:C,3,0)</f>
        <v>Electronics</v>
      </c>
      <c r="G6043">
        <v>1</v>
      </c>
      <c r="H6043" s="6">
        <v>0.23304358100957187</v>
      </c>
      <c r="I6043" s="2">
        <f>VLOOKUP($E6043,
Products!$A$1:$F$201,MATCH(Orders!I$1,Products!$A$1:$F$1,0),0)</f>
        <v>19089.562478947992</v>
      </c>
      <c r="J6043" s="2">
        <f>VLOOKUP($E6043,
Products!$A$1:$F$201,MATCH(Orders!J$1,Products!$A$1:$F$1,0),0)</f>
        <v>12552.840439332171</v>
      </c>
    </row>
    <row r="6044" spans="1:10">
      <c r="A6044">
        <v>6043</v>
      </c>
      <c r="B6044" s="4">
        <v>45260</v>
      </c>
      <c r="C6044" s="10">
        <f>DATE(YEAR(orders[[#This Row],[order_date]]), MONTH(orders[[#This Row],[order_date]]), 1)</f>
        <v>45231</v>
      </c>
      <c r="D6044" t="s">
        <v>2399</v>
      </c>
      <c r="E6044" t="s">
        <v>592</v>
      </c>
      <c r="F6044" t="str">
        <f>VLOOKUP(orders[[#This Row],[product_id]],Products!A:C,3,0)</f>
        <v>Electronics</v>
      </c>
      <c r="G6044">
        <v>1</v>
      </c>
      <c r="H6044" s="6">
        <v>0.18169100111701078</v>
      </c>
      <c r="I6044" s="2">
        <f>VLOOKUP($E6044,
Products!$A$1:$F$201,MATCH(Orders!I$1,Products!$A$1:$F$1,0),0)</f>
        <v>12221.95918536383</v>
      </c>
      <c r="J6044" s="2">
        <f>VLOOKUP($E6044,
Products!$A$1:$F$201,MATCH(Orders!J$1,Products!$A$1:$F$1,0),0)</f>
        <v>9737.7215556427309</v>
      </c>
    </row>
    <row r="6045" spans="1:10">
      <c r="A6045">
        <v>6044</v>
      </c>
      <c r="B6045" s="4">
        <v>45970</v>
      </c>
      <c r="C6045" s="10">
        <f>DATE(YEAR(orders[[#This Row],[order_date]]), MONTH(orders[[#This Row],[order_date]]), 1)</f>
        <v>45962</v>
      </c>
      <c r="D6045" t="s">
        <v>4030</v>
      </c>
      <c r="E6045" t="s">
        <v>624</v>
      </c>
      <c r="F6045" t="str">
        <f>VLOOKUP(orders[[#This Row],[product_id]],Products!A:C,3,0)</f>
        <v>Appliances</v>
      </c>
      <c r="G6045">
        <v>1</v>
      </c>
      <c r="H6045" s="6">
        <v>0.10064768393273105</v>
      </c>
      <c r="I6045" s="2">
        <f>VLOOKUP($E6045,
Products!$A$1:$F$201,MATCH(Orders!I$1,Products!$A$1:$F$1,0),0)</f>
        <v>2102.383201797521</v>
      </c>
      <c r="J6045" s="2">
        <f>VLOOKUP($E6045,
Products!$A$1:$F$201,MATCH(Orders!J$1,Products!$A$1:$F$1,0),0)</f>
        <v>1599.330443274388</v>
      </c>
    </row>
    <row r="6046" spans="1:10">
      <c r="A6046">
        <v>6045</v>
      </c>
      <c r="B6046" s="4">
        <v>45131</v>
      </c>
      <c r="C6046" s="10">
        <f>DATE(YEAR(orders[[#This Row],[order_date]]), MONTH(orders[[#This Row],[order_date]]), 1)</f>
        <v>45108</v>
      </c>
      <c r="D6046" t="s">
        <v>2363</v>
      </c>
      <c r="E6046" t="s">
        <v>686</v>
      </c>
      <c r="F6046" t="str">
        <f>VLOOKUP(orders[[#This Row],[product_id]],Products!A:C,3,0)</f>
        <v>Appliances</v>
      </c>
      <c r="G6046">
        <v>2</v>
      </c>
      <c r="H6046" s="6">
        <v>5.0112131114277272E-2</v>
      </c>
      <c r="I6046" s="2">
        <f>VLOOKUP($E6046,
Products!$A$1:$F$201,MATCH(Orders!I$1,Products!$A$1:$F$1,0),0)</f>
        <v>25525.356267188719</v>
      </c>
      <c r="J6046" s="2">
        <f>VLOOKUP($E6046,
Products!$A$1:$F$201,MATCH(Orders!J$1,Products!$A$1:$F$1,0),0)</f>
        <v>18214.15981099859</v>
      </c>
    </row>
    <row r="6047" spans="1:10">
      <c r="A6047">
        <v>6046</v>
      </c>
      <c r="B6047" s="4">
        <v>45882</v>
      </c>
      <c r="C6047" s="10">
        <f>DATE(YEAR(orders[[#This Row],[order_date]]), MONTH(orders[[#This Row],[order_date]]), 1)</f>
        <v>45870</v>
      </c>
      <c r="D6047" t="s">
        <v>1217</v>
      </c>
      <c r="E6047" t="s">
        <v>688</v>
      </c>
      <c r="F6047" t="str">
        <f>VLOOKUP(orders[[#This Row],[product_id]],Products!A:C,3,0)</f>
        <v>Appliances</v>
      </c>
      <c r="G6047">
        <v>2</v>
      </c>
      <c r="H6047" s="6">
        <v>5.3442810622251258E-2</v>
      </c>
      <c r="I6047" s="2">
        <f>VLOOKUP($E6047,
Products!$A$1:$F$201,MATCH(Orders!I$1,Products!$A$1:$F$1,0),0)</f>
        <v>5983.6860426434141</v>
      </c>
      <c r="J6047" s="2">
        <f>VLOOKUP($E6047,
Products!$A$1:$F$201,MATCH(Orders!J$1,Products!$A$1:$F$1,0),0)</f>
        <v>3911.563059036529</v>
      </c>
    </row>
    <row r="6048" spans="1:10">
      <c r="A6048">
        <v>6047</v>
      </c>
      <c r="B6048" s="4">
        <v>45281</v>
      </c>
      <c r="C6048" s="10">
        <f>DATE(YEAR(orders[[#This Row],[order_date]]), MONTH(orders[[#This Row],[order_date]]), 1)</f>
        <v>45261</v>
      </c>
      <c r="D6048" t="s">
        <v>1777</v>
      </c>
      <c r="E6048" t="s">
        <v>543</v>
      </c>
      <c r="F6048" t="str">
        <f>VLOOKUP(orders[[#This Row],[product_id]],Products!A:C,3,0)</f>
        <v>Appliances</v>
      </c>
      <c r="G6048">
        <v>1</v>
      </c>
      <c r="H6048" s="6">
        <v>6.4467919037407201E-2</v>
      </c>
      <c r="I6048" s="2">
        <f>VLOOKUP($E6048,
Products!$A$1:$F$201,MATCH(Orders!I$1,Products!$A$1:$F$1,0),0)</f>
        <v>2300.989425669633</v>
      </c>
      <c r="J6048" s="2">
        <f>VLOOKUP($E6048,
Products!$A$1:$F$201,MATCH(Orders!J$1,Products!$A$1:$F$1,0),0)</f>
        <v>1726.390958088811</v>
      </c>
    </row>
    <row r="6049" spans="1:10">
      <c r="A6049">
        <v>6048</v>
      </c>
      <c r="B6049" s="4">
        <v>45750</v>
      </c>
      <c r="C6049" s="10">
        <f>DATE(YEAR(orders[[#This Row],[order_date]]), MONTH(orders[[#This Row],[order_date]]), 1)</f>
        <v>45748</v>
      </c>
      <c r="D6049" t="s">
        <v>3962</v>
      </c>
      <c r="E6049" t="s">
        <v>635</v>
      </c>
      <c r="F6049" t="str">
        <f>VLOOKUP(orders[[#This Row],[product_id]],Products!A:C,3,0)</f>
        <v>Electronics</v>
      </c>
      <c r="G6049">
        <v>3</v>
      </c>
      <c r="H6049" s="6">
        <v>0.19679553783925036</v>
      </c>
      <c r="I6049" s="2">
        <f>VLOOKUP($E6049,
Products!$A$1:$F$201,MATCH(Orders!I$1,Products!$A$1:$F$1,0),0)</f>
        <v>31014.321091901689</v>
      </c>
      <c r="J6049" s="2">
        <f>VLOOKUP($E6049,
Products!$A$1:$F$201,MATCH(Orders!J$1,Products!$A$1:$F$1,0),0)</f>
        <v>23202.91049209132</v>
      </c>
    </row>
    <row r="6050" spans="1:10">
      <c r="A6050">
        <v>6049</v>
      </c>
      <c r="B6050" s="4">
        <v>45952</v>
      </c>
      <c r="C6050" s="10">
        <f>DATE(YEAR(orders[[#This Row],[order_date]]), MONTH(orders[[#This Row],[order_date]]), 1)</f>
        <v>45931</v>
      </c>
      <c r="D6050" t="s">
        <v>3244</v>
      </c>
      <c r="E6050" t="s">
        <v>574</v>
      </c>
      <c r="F6050" t="str">
        <f>VLOOKUP(orders[[#This Row],[product_id]],Products!A:C,3,0)</f>
        <v>Electronics</v>
      </c>
      <c r="G6050">
        <v>2</v>
      </c>
      <c r="H6050" s="6">
        <v>0.23071263724057411</v>
      </c>
      <c r="I6050" s="2">
        <f>VLOOKUP($E6050,
Products!$A$1:$F$201,MATCH(Orders!I$1,Products!$A$1:$F$1,0),0)</f>
        <v>30824.427673567101</v>
      </c>
      <c r="J6050" s="2">
        <f>VLOOKUP($E6050,
Products!$A$1:$F$201,MATCH(Orders!J$1,Products!$A$1:$F$1,0),0)</f>
        <v>20473.07476940487</v>
      </c>
    </row>
    <row r="6051" spans="1:10">
      <c r="A6051">
        <v>6050</v>
      </c>
      <c r="B6051" s="4">
        <v>45867</v>
      </c>
      <c r="C6051" s="10">
        <f>DATE(YEAR(orders[[#This Row],[order_date]]), MONTH(orders[[#This Row],[order_date]]), 1)</f>
        <v>45839</v>
      </c>
      <c r="D6051" t="s">
        <v>3026</v>
      </c>
      <c r="E6051" t="s">
        <v>587</v>
      </c>
      <c r="F6051" t="str">
        <f>VLOOKUP(orders[[#This Row],[product_id]],Products!A:C,3,0)</f>
        <v>Electronics</v>
      </c>
      <c r="G6051">
        <v>2</v>
      </c>
      <c r="H6051" s="6">
        <v>0.16825002408052389</v>
      </c>
      <c r="I6051" s="2">
        <f>VLOOKUP($E6051,
Products!$A$1:$F$201,MATCH(Orders!I$1,Products!$A$1:$F$1,0),0)</f>
        <v>16527.367619686949</v>
      </c>
      <c r="J6051" s="2">
        <f>VLOOKUP($E6051,
Products!$A$1:$F$201,MATCH(Orders!J$1,Products!$A$1:$F$1,0),0)</f>
        <v>12533.62883070202</v>
      </c>
    </row>
    <row r="6052" spans="1:10">
      <c r="A6052">
        <v>6051</v>
      </c>
      <c r="B6052" s="4">
        <v>45094</v>
      </c>
      <c r="C6052" s="10">
        <f>DATE(YEAR(orders[[#This Row],[order_date]]), MONTH(orders[[#This Row],[order_date]]), 1)</f>
        <v>45078</v>
      </c>
      <c r="D6052" t="s">
        <v>2342</v>
      </c>
      <c r="E6052" t="s">
        <v>623</v>
      </c>
      <c r="F6052" t="str">
        <f>VLOOKUP(orders[[#This Row],[product_id]],Products!A:C,3,0)</f>
        <v>Electronics</v>
      </c>
      <c r="G6052">
        <v>3</v>
      </c>
      <c r="H6052" s="6">
        <v>0.12904230434793695</v>
      </c>
      <c r="I6052" s="2">
        <f>VLOOKUP($E6052,
Products!$A$1:$F$201,MATCH(Orders!I$1,Products!$A$1:$F$1,0),0)</f>
        <v>27422.76406600175</v>
      </c>
      <c r="J6052" s="2">
        <f>VLOOKUP($E6052,
Products!$A$1:$F$201,MATCH(Orders!J$1,Products!$A$1:$F$1,0),0)</f>
        <v>18707.390708641691</v>
      </c>
    </row>
    <row r="6053" spans="1:10">
      <c r="A6053">
        <v>6052</v>
      </c>
      <c r="B6053" s="4">
        <v>45294</v>
      </c>
      <c r="C6053" s="10">
        <f>DATE(YEAR(orders[[#This Row],[order_date]]), MONTH(orders[[#This Row],[order_date]]), 1)</f>
        <v>45292</v>
      </c>
      <c r="D6053" t="s">
        <v>1718</v>
      </c>
      <c r="E6053" t="s">
        <v>558</v>
      </c>
      <c r="F6053" t="str">
        <f>VLOOKUP(orders[[#This Row],[product_id]],Products!A:C,3,0)</f>
        <v>Electronics</v>
      </c>
      <c r="G6053">
        <v>1</v>
      </c>
      <c r="H6053" s="6">
        <v>0.19564174768440556</v>
      </c>
      <c r="I6053" s="2">
        <f>VLOOKUP($E6053,
Products!$A$1:$F$201,MATCH(Orders!I$1,Products!$A$1:$F$1,0),0)</f>
        <v>30121.382934618541</v>
      </c>
      <c r="J6053" s="2">
        <f>VLOOKUP($E6053,
Products!$A$1:$F$201,MATCH(Orders!J$1,Products!$A$1:$F$1,0),0)</f>
        <v>20439.226581954921</v>
      </c>
    </row>
    <row r="6054" spans="1:10">
      <c r="A6054">
        <v>6053</v>
      </c>
      <c r="B6054" s="4">
        <v>45462</v>
      </c>
      <c r="C6054" s="10">
        <f>DATE(YEAR(orders[[#This Row],[order_date]]), MONTH(orders[[#This Row],[order_date]]), 1)</f>
        <v>45444</v>
      </c>
      <c r="D6054" t="s">
        <v>3280</v>
      </c>
      <c r="E6054" t="s">
        <v>555</v>
      </c>
      <c r="F6054" t="str">
        <f>VLOOKUP(orders[[#This Row],[product_id]],Products!A:C,3,0)</f>
        <v>Electronics</v>
      </c>
      <c r="G6054">
        <v>1</v>
      </c>
      <c r="H6054" s="6">
        <v>0.12954016015841485</v>
      </c>
      <c r="I6054" s="2">
        <f>VLOOKUP($E6054,
Products!$A$1:$F$201,MATCH(Orders!I$1,Products!$A$1:$F$1,0),0)</f>
        <v>32397.674936233889</v>
      </c>
      <c r="J6054" s="2">
        <f>VLOOKUP($E6054,
Products!$A$1:$F$201,MATCH(Orders!J$1,Products!$A$1:$F$1,0),0)</f>
        <v>24559.251285382288</v>
      </c>
    </row>
    <row r="6055" spans="1:10">
      <c r="A6055">
        <v>6054</v>
      </c>
      <c r="B6055" s="4">
        <v>45889</v>
      </c>
      <c r="C6055" s="10">
        <f>DATE(YEAR(orders[[#This Row],[order_date]]), MONTH(orders[[#This Row],[order_date]]), 1)</f>
        <v>45870</v>
      </c>
      <c r="D6055" t="s">
        <v>1857</v>
      </c>
      <c r="E6055" t="s">
        <v>662</v>
      </c>
      <c r="F6055" t="str">
        <f>VLOOKUP(orders[[#This Row],[product_id]],Products!A:C,3,0)</f>
        <v>Electronics</v>
      </c>
      <c r="G6055">
        <v>2</v>
      </c>
      <c r="H6055" s="6">
        <v>0.18554320164711036</v>
      </c>
      <c r="I6055" s="2">
        <f>VLOOKUP($E6055,
Products!$A$1:$F$201,MATCH(Orders!I$1,Products!$A$1:$F$1,0),0)</f>
        <v>20028.650831777191</v>
      </c>
      <c r="J6055" s="2">
        <f>VLOOKUP($E6055,
Products!$A$1:$F$201,MATCH(Orders!J$1,Products!$A$1:$F$1,0),0)</f>
        <v>14139.84905320309</v>
      </c>
    </row>
    <row r="6056" spans="1:10">
      <c r="A6056">
        <v>6055</v>
      </c>
      <c r="B6056" s="4">
        <v>45506</v>
      </c>
      <c r="C6056" s="10">
        <f>DATE(YEAR(orders[[#This Row],[order_date]]), MONTH(orders[[#This Row],[order_date]]), 1)</f>
        <v>45505</v>
      </c>
      <c r="D6056" t="s">
        <v>915</v>
      </c>
      <c r="E6056" t="s">
        <v>579</v>
      </c>
      <c r="F6056" t="str">
        <f>VLOOKUP(orders[[#This Row],[product_id]],Products!A:C,3,0)</f>
        <v>Appliances</v>
      </c>
      <c r="G6056">
        <v>1</v>
      </c>
      <c r="H6056" s="6">
        <v>0.13965454316459969</v>
      </c>
      <c r="I6056" s="2">
        <f>VLOOKUP($E6056,
Products!$A$1:$F$201,MATCH(Orders!I$1,Products!$A$1:$F$1,0),0)</f>
        <v>5919.3204980498322</v>
      </c>
      <c r="J6056" s="2">
        <f>VLOOKUP($E6056,
Products!$A$1:$F$201,MATCH(Orders!J$1,Products!$A$1:$F$1,0),0)</f>
        <v>3972.3071240281379</v>
      </c>
    </row>
    <row r="6057" spans="1:10">
      <c r="A6057">
        <v>6056</v>
      </c>
      <c r="B6057" s="4">
        <v>45876</v>
      </c>
      <c r="C6057" s="10">
        <f>DATE(YEAR(orders[[#This Row],[order_date]]), MONTH(orders[[#This Row],[order_date]]), 1)</f>
        <v>45870</v>
      </c>
      <c r="D6057" t="s">
        <v>1329</v>
      </c>
      <c r="E6057" t="s">
        <v>688</v>
      </c>
      <c r="F6057" t="str">
        <f>VLOOKUP(orders[[#This Row],[product_id]],Products!A:C,3,0)</f>
        <v>Appliances</v>
      </c>
      <c r="G6057">
        <v>2</v>
      </c>
      <c r="H6057" s="6">
        <v>0.1204750708614275</v>
      </c>
      <c r="I6057" s="2">
        <f>VLOOKUP($E6057,
Products!$A$1:$F$201,MATCH(Orders!I$1,Products!$A$1:$F$1,0),0)</f>
        <v>5983.6860426434141</v>
      </c>
      <c r="J6057" s="2">
        <f>VLOOKUP($E6057,
Products!$A$1:$F$201,MATCH(Orders!J$1,Products!$A$1:$F$1,0),0)</f>
        <v>3911.563059036529</v>
      </c>
    </row>
    <row r="6058" spans="1:10">
      <c r="A6058">
        <v>6057</v>
      </c>
      <c r="B6058" s="4">
        <v>45133</v>
      </c>
      <c r="C6058" s="10">
        <f>DATE(YEAR(orders[[#This Row],[order_date]]), MONTH(orders[[#This Row],[order_date]]), 1)</f>
        <v>45108</v>
      </c>
      <c r="D6058" t="s">
        <v>2511</v>
      </c>
      <c r="E6058" t="s">
        <v>611</v>
      </c>
      <c r="F6058" t="str">
        <f>VLOOKUP(orders[[#This Row],[product_id]],Products!A:C,3,0)</f>
        <v>Electronics</v>
      </c>
      <c r="G6058">
        <v>1</v>
      </c>
      <c r="H6058" s="6">
        <v>0.22077499112672441</v>
      </c>
      <c r="I6058" s="2">
        <f>VLOOKUP($E6058,
Products!$A$1:$F$201,MATCH(Orders!I$1,Products!$A$1:$F$1,0),0)</f>
        <v>12041.08303405661</v>
      </c>
      <c r="J6058" s="2">
        <f>VLOOKUP($E6058,
Products!$A$1:$F$201,MATCH(Orders!J$1,Products!$A$1:$F$1,0),0)</f>
        <v>7946.6428283753548</v>
      </c>
    </row>
    <row r="6059" spans="1:10">
      <c r="A6059">
        <v>6058</v>
      </c>
      <c r="B6059" s="4">
        <v>45999</v>
      </c>
      <c r="C6059" s="10">
        <f>DATE(YEAR(orders[[#This Row],[order_date]]), MONTH(orders[[#This Row],[order_date]]), 1)</f>
        <v>45992</v>
      </c>
      <c r="D6059" t="s">
        <v>1871</v>
      </c>
      <c r="E6059" t="s">
        <v>694</v>
      </c>
      <c r="F6059" t="str">
        <f>VLOOKUP(orders[[#This Row],[product_id]],Products!A:C,3,0)</f>
        <v>Appliances</v>
      </c>
      <c r="G6059">
        <v>2</v>
      </c>
      <c r="H6059" s="6">
        <v>0.13630590950611621</v>
      </c>
      <c r="I6059" s="2">
        <f>VLOOKUP($E6059,
Products!$A$1:$F$201,MATCH(Orders!I$1,Products!$A$1:$F$1,0),0)</f>
        <v>6319.3885218993337</v>
      </c>
      <c r="J6059" s="2">
        <f>VLOOKUP($E6059,
Products!$A$1:$F$201,MATCH(Orders!J$1,Products!$A$1:$F$1,0),0)</f>
        <v>4956.0125433870189</v>
      </c>
    </row>
    <row r="6060" spans="1:10">
      <c r="A6060">
        <v>6059</v>
      </c>
      <c r="B6060" s="4">
        <v>45470</v>
      </c>
      <c r="C6060" s="10">
        <f>DATE(YEAR(orders[[#This Row],[order_date]]), MONTH(orders[[#This Row],[order_date]]), 1)</f>
        <v>45444</v>
      </c>
      <c r="D6060" t="s">
        <v>878</v>
      </c>
      <c r="E6060" t="s">
        <v>555</v>
      </c>
      <c r="F6060" t="str">
        <f>VLOOKUP(orders[[#This Row],[product_id]],Products!A:C,3,0)</f>
        <v>Electronics</v>
      </c>
      <c r="G6060">
        <v>1</v>
      </c>
      <c r="H6060" s="6">
        <v>0.10572734021011759</v>
      </c>
      <c r="I6060" s="2">
        <f>VLOOKUP($E6060,
Products!$A$1:$F$201,MATCH(Orders!I$1,Products!$A$1:$F$1,0),0)</f>
        <v>32397.674936233889</v>
      </c>
      <c r="J6060" s="2">
        <f>VLOOKUP($E6060,
Products!$A$1:$F$201,MATCH(Orders!J$1,Products!$A$1:$F$1,0),0)</f>
        <v>24559.251285382288</v>
      </c>
    </row>
    <row r="6061" spans="1:10">
      <c r="A6061">
        <v>6060</v>
      </c>
      <c r="B6061" s="4">
        <v>45055</v>
      </c>
      <c r="C6061" s="10">
        <f>DATE(YEAR(orders[[#This Row],[order_date]]), MONTH(orders[[#This Row],[order_date]]), 1)</f>
        <v>45047</v>
      </c>
      <c r="D6061" t="s">
        <v>2594</v>
      </c>
      <c r="E6061" t="s">
        <v>521</v>
      </c>
      <c r="F6061" t="str">
        <f>VLOOKUP(orders[[#This Row],[product_id]],Products!A:C,3,0)</f>
        <v>Electronics</v>
      </c>
      <c r="G6061">
        <v>3</v>
      </c>
      <c r="H6061" s="6">
        <v>0.1420278949264685</v>
      </c>
      <c r="I6061" s="2">
        <f>VLOOKUP($E6061,
Products!$A$1:$F$201,MATCH(Orders!I$1,Products!$A$1:$F$1,0),0)</f>
        <v>18373.691083837519</v>
      </c>
      <c r="J6061" s="2">
        <f>VLOOKUP($E6061,
Products!$A$1:$F$201,MATCH(Orders!J$1,Products!$A$1:$F$1,0),0)</f>
        <v>14409.80197321412</v>
      </c>
    </row>
    <row r="6062" spans="1:10">
      <c r="A6062">
        <v>6061</v>
      </c>
      <c r="B6062" s="4">
        <v>45540</v>
      </c>
      <c r="C6062" s="10">
        <f>DATE(YEAR(orders[[#This Row],[order_date]]), MONTH(orders[[#This Row],[order_date]]), 1)</f>
        <v>45536</v>
      </c>
      <c r="D6062" t="s">
        <v>4455</v>
      </c>
      <c r="E6062" t="s">
        <v>592</v>
      </c>
      <c r="F6062" t="str">
        <f>VLOOKUP(orders[[#This Row],[product_id]],Products!A:C,3,0)</f>
        <v>Electronics</v>
      </c>
      <c r="G6062">
        <v>1</v>
      </c>
      <c r="H6062" s="6">
        <v>0.12074250761426268</v>
      </c>
      <c r="I6062" s="2">
        <f>VLOOKUP($E6062,
Products!$A$1:$F$201,MATCH(Orders!I$1,Products!$A$1:$F$1,0),0)</f>
        <v>12221.95918536383</v>
      </c>
      <c r="J6062" s="2">
        <f>VLOOKUP($E6062,
Products!$A$1:$F$201,MATCH(Orders!J$1,Products!$A$1:$F$1,0),0)</f>
        <v>9737.7215556427309</v>
      </c>
    </row>
    <row r="6063" spans="1:10">
      <c r="A6063">
        <v>6062</v>
      </c>
      <c r="B6063" s="4">
        <v>44961</v>
      </c>
      <c r="C6063" s="10">
        <f>DATE(YEAR(orders[[#This Row],[order_date]]), MONTH(orders[[#This Row],[order_date]]), 1)</f>
        <v>44958</v>
      </c>
      <c r="D6063" t="s">
        <v>1152</v>
      </c>
      <c r="E6063" t="s">
        <v>599</v>
      </c>
      <c r="F6063" t="str">
        <f>VLOOKUP(orders[[#This Row],[product_id]],Products!A:C,3,0)</f>
        <v>Electronics</v>
      </c>
      <c r="G6063">
        <v>2</v>
      </c>
      <c r="H6063" s="6">
        <v>0.17851841871769533</v>
      </c>
      <c r="I6063" s="2">
        <f>VLOOKUP($E6063,
Products!$A$1:$F$201,MATCH(Orders!I$1,Products!$A$1:$F$1,0),0)</f>
        <v>24019.70637428105</v>
      </c>
      <c r="J6063" s="2">
        <f>VLOOKUP($E6063,
Products!$A$1:$F$201,MATCH(Orders!J$1,Products!$A$1:$F$1,0),0)</f>
        <v>16602.559277417411</v>
      </c>
    </row>
    <row r="6064" spans="1:10">
      <c r="A6064">
        <v>6063</v>
      </c>
      <c r="B6064" s="4">
        <v>45745</v>
      </c>
      <c r="C6064" s="10">
        <f>DATE(YEAR(orders[[#This Row],[order_date]]), MONTH(orders[[#This Row],[order_date]]), 1)</f>
        <v>45717</v>
      </c>
      <c r="D6064" t="s">
        <v>3896</v>
      </c>
      <c r="E6064" t="s">
        <v>575</v>
      </c>
      <c r="F6064" t="str">
        <f>VLOOKUP(orders[[#This Row],[product_id]],Products!A:C,3,0)</f>
        <v>Appliances</v>
      </c>
      <c r="G6064">
        <v>2</v>
      </c>
      <c r="H6064" s="6">
        <v>7.0249045768187732E-2</v>
      </c>
      <c r="I6064" s="2">
        <f>VLOOKUP($E6064,
Products!$A$1:$F$201,MATCH(Orders!I$1,Products!$A$1:$F$1,0),0)</f>
        <v>25283.54628276427</v>
      </c>
      <c r="J6064" s="2">
        <f>VLOOKUP($E6064,
Products!$A$1:$F$201,MATCH(Orders!J$1,Products!$A$1:$F$1,0),0)</f>
        <v>19310.503554692368</v>
      </c>
    </row>
    <row r="6065" spans="1:10">
      <c r="A6065">
        <v>6064</v>
      </c>
      <c r="B6065" s="4">
        <v>45125</v>
      </c>
      <c r="C6065" s="10">
        <f>DATE(YEAR(orders[[#This Row],[order_date]]), MONTH(orders[[#This Row],[order_date]]), 1)</f>
        <v>45108</v>
      </c>
      <c r="D6065" t="s">
        <v>4492</v>
      </c>
      <c r="E6065" t="s">
        <v>677</v>
      </c>
      <c r="F6065" t="str">
        <f>VLOOKUP(orders[[#This Row],[product_id]],Products!A:C,3,0)</f>
        <v>Electronics</v>
      </c>
      <c r="G6065">
        <v>2</v>
      </c>
      <c r="H6065" s="6">
        <v>0.230458962099724</v>
      </c>
      <c r="I6065" s="2">
        <f>VLOOKUP($E6065,
Products!$A$1:$F$201,MATCH(Orders!I$1,Products!$A$1:$F$1,0),0)</f>
        <v>11360.699432756561</v>
      </c>
      <c r="J6065" s="2">
        <f>VLOOKUP($E6065,
Products!$A$1:$F$201,MATCH(Orders!J$1,Products!$A$1:$F$1,0),0)</f>
        <v>8118.8949869342459</v>
      </c>
    </row>
    <row r="6066" spans="1:10">
      <c r="A6066">
        <v>6065</v>
      </c>
      <c r="B6066" s="4">
        <v>45003</v>
      </c>
      <c r="C6066" s="10">
        <f>DATE(YEAR(orders[[#This Row],[order_date]]), MONTH(orders[[#This Row],[order_date]]), 1)</f>
        <v>44986</v>
      </c>
      <c r="D6066" t="s">
        <v>716</v>
      </c>
      <c r="E6066" t="s">
        <v>605</v>
      </c>
      <c r="F6066" t="str">
        <f>VLOOKUP(orders[[#This Row],[product_id]],Products!A:C,3,0)</f>
        <v>Electronics</v>
      </c>
      <c r="G6066">
        <v>2</v>
      </c>
      <c r="H6066" s="6">
        <v>0.2275245240901764</v>
      </c>
      <c r="I6066" s="2">
        <f>VLOOKUP($E6066,
Products!$A$1:$F$201,MATCH(Orders!I$1,Products!$A$1:$F$1,0),0)</f>
        <v>2690.742909794456</v>
      </c>
      <c r="J6066" s="2">
        <f>VLOOKUP($E6066,
Products!$A$1:$F$201,MATCH(Orders!J$1,Products!$A$1:$F$1,0),0)</f>
        <v>2067.549626292313</v>
      </c>
    </row>
    <row r="6067" spans="1:10">
      <c r="A6067">
        <v>6066</v>
      </c>
      <c r="B6067" s="4">
        <v>45295</v>
      </c>
      <c r="C6067" s="10">
        <f>DATE(YEAR(orders[[#This Row],[order_date]]), MONTH(orders[[#This Row],[order_date]]), 1)</f>
        <v>45292</v>
      </c>
      <c r="D6067" t="s">
        <v>1466</v>
      </c>
      <c r="E6067" t="s">
        <v>649</v>
      </c>
      <c r="F6067" t="str">
        <f>VLOOKUP(orders[[#This Row],[product_id]],Products!A:C,3,0)</f>
        <v>Electronics</v>
      </c>
      <c r="G6067">
        <v>2</v>
      </c>
      <c r="H6067" s="6">
        <v>0.12341456083794654</v>
      </c>
      <c r="I6067" s="2">
        <f>VLOOKUP($E6067,
Products!$A$1:$F$201,MATCH(Orders!I$1,Products!$A$1:$F$1,0),0)</f>
        <v>13109.676759490871</v>
      </c>
      <c r="J6067" s="2">
        <f>VLOOKUP($E6067,
Products!$A$1:$F$201,MATCH(Orders!J$1,Products!$A$1:$F$1,0),0)</f>
        <v>9497.2301945627187</v>
      </c>
    </row>
    <row r="6068" spans="1:10">
      <c r="A6068">
        <v>6067</v>
      </c>
      <c r="B6068" s="4">
        <v>45759</v>
      </c>
      <c r="C6068" s="10">
        <f>DATE(YEAR(orders[[#This Row],[order_date]]), MONTH(orders[[#This Row],[order_date]]), 1)</f>
        <v>45748</v>
      </c>
      <c r="D6068" t="s">
        <v>2033</v>
      </c>
      <c r="E6068" t="s">
        <v>533</v>
      </c>
      <c r="F6068" t="str">
        <f>VLOOKUP(orders[[#This Row],[product_id]],Products!A:C,3,0)</f>
        <v>Electronics</v>
      </c>
      <c r="G6068">
        <v>2</v>
      </c>
      <c r="H6068" s="6">
        <v>0.20423313615708258</v>
      </c>
      <c r="I6068" s="2">
        <f>VLOOKUP($E6068,
Products!$A$1:$F$201,MATCH(Orders!I$1,Products!$A$1:$F$1,0),0)</f>
        <v>28589.802369332661</v>
      </c>
      <c r="J6068" s="2">
        <f>VLOOKUP($E6068,
Products!$A$1:$F$201,MATCH(Orders!J$1,Products!$A$1:$F$1,0),0)</f>
        <v>21212.93445492295</v>
      </c>
    </row>
    <row r="6069" spans="1:10">
      <c r="A6069">
        <v>6068</v>
      </c>
      <c r="B6069" s="4">
        <v>45452</v>
      </c>
      <c r="C6069" s="10">
        <f>DATE(YEAR(orders[[#This Row],[order_date]]), MONTH(orders[[#This Row],[order_date]]), 1)</f>
        <v>45444</v>
      </c>
      <c r="D6069" t="s">
        <v>2489</v>
      </c>
      <c r="E6069" t="s">
        <v>690</v>
      </c>
      <c r="F6069" t="str">
        <f>VLOOKUP(orders[[#This Row],[product_id]],Products!A:C,3,0)</f>
        <v>Electronics</v>
      </c>
      <c r="G6069">
        <v>2</v>
      </c>
      <c r="H6069" s="6">
        <v>0.20447514425916086</v>
      </c>
      <c r="I6069" s="2">
        <f>VLOOKUP($E6069,
Products!$A$1:$F$201,MATCH(Orders!I$1,Products!$A$1:$F$1,0),0)</f>
        <v>2338.2059552139431</v>
      </c>
      <c r="J6069" s="2">
        <f>VLOOKUP($E6069,
Products!$A$1:$F$201,MATCH(Orders!J$1,Products!$A$1:$F$1,0),0)</f>
        <v>1708.028418793489</v>
      </c>
    </row>
    <row r="6070" spans="1:10">
      <c r="A6070">
        <v>6069</v>
      </c>
      <c r="B6070" s="4">
        <v>45275</v>
      </c>
      <c r="C6070" s="10">
        <f>DATE(YEAR(orders[[#This Row],[order_date]]), MONTH(orders[[#This Row],[order_date]]), 1)</f>
        <v>45261</v>
      </c>
      <c r="D6070" t="s">
        <v>1883</v>
      </c>
      <c r="E6070" t="s">
        <v>659</v>
      </c>
      <c r="F6070" t="str">
        <f>VLOOKUP(orders[[#This Row],[product_id]],Products!A:C,3,0)</f>
        <v>Appliances</v>
      </c>
      <c r="G6070">
        <v>2</v>
      </c>
      <c r="H6070" s="6">
        <v>0.10279108382006472</v>
      </c>
      <c r="I6070" s="2">
        <f>VLOOKUP($E6070,
Products!$A$1:$F$201,MATCH(Orders!I$1,Products!$A$1:$F$1,0),0)</f>
        <v>25646.095965041459</v>
      </c>
      <c r="J6070" s="2">
        <f>VLOOKUP($E6070,
Products!$A$1:$F$201,MATCH(Orders!J$1,Products!$A$1:$F$1,0),0)</f>
        <v>18749.646593308222</v>
      </c>
    </row>
    <row r="6071" spans="1:10">
      <c r="A6071">
        <v>6070</v>
      </c>
      <c r="B6071" s="4">
        <v>45432</v>
      </c>
      <c r="C6071" s="10">
        <f>DATE(YEAR(orders[[#This Row],[order_date]]), MONTH(orders[[#This Row],[order_date]]), 1)</f>
        <v>45413</v>
      </c>
      <c r="D6071" t="s">
        <v>3076</v>
      </c>
      <c r="E6071" t="s">
        <v>591</v>
      </c>
      <c r="F6071" t="str">
        <f>VLOOKUP(orders[[#This Row],[product_id]],Products!A:C,3,0)</f>
        <v>Appliances</v>
      </c>
      <c r="G6071">
        <v>3</v>
      </c>
      <c r="H6071" s="6">
        <v>9.6413886324549669E-2</v>
      </c>
      <c r="I6071" s="2">
        <f>VLOOKUP($E6071,
Products!$A$1:$F$201,MATCH(Orders!I$1,Products!$A$1:$F$1,0),0)</f>
        <v>5828.0678031706884</v>
      </c>
      <c r="J6071" s="2">
        <f>VLOOKUP($E6071,
Products!$A$1:$F$201,MATCH(Orders!J$1,Products!$A$1:$F$1,0),0)</f>
        <v>3928.741316454903</v>
      </c>
    </row>
    <row r="6072" spans="1:10">
      <c r="A6072">
        <v>6071</v>
      </c>
      <c r="B6072" s="4">
        <v>45569</v>
      </c>
      <c r="C6072" s="10">
        <f>DATE(YEAR(orders[[#This Row],[order_date]]), MONTH(orders[[#This Row],[order_date]]), 1)</f>
        <v>45566</v>
      </c>
      <c r="D6072" t="s">
        <v>4314</v>
      </c>
      <c r="E6072" t="s">
        <v>623</v>
      </c>
      <c r="F6072" t="str">
        <f>VLOOKUP(orders[[#This Row],[product_id]],Products!A:C,3,0)</f>
        <v>Electronics</v>
      </c>
      <c r="G6072">
        <v>1</v>
      </c>
      <c r="H6072" s="6">
        <v>0.11981614953517904</v>
      </c>
      <c r="I6072" s="2">
        <f>VLOOKUP($E6072,
Products!$A$1:$F$201,MATCH(Orders!I$1,Products!$A$1:$F$1,0),0)</f>
        <v>27422.76406600175</v>
      </c>
      <c r="J6072" s="2">
        <f>VLOOKUP($E6072,
Products!$A$1:$F$201,MATCH(Orders!J$1,Products!$A$1:$F$1,0),0)</f>
        <v>18707.390708641691</v>
      </c>
    </row>
    <row r="6073" spans="1:10">
      <c r="A6073">
        <v>6072</v>
      </c>
      <c r="B6073" s="4">
        <v>45164</v>
      </c>
      <c r="C6073" s="10">
        <f>DATE(YEAR(orders[[#This Row],[order_date]]), MONTH(orders[[#This Row],[order_date]]), 1)</f>
        <v>45139</v>
      </c>
      <c r="D6073" t="s">
        <v>1682</v>
      </c>
      <c r="E6073" t="s">
        <v>516</v>
      </c>
      <c r="F6073" t="str">
        <f>VLOOKUP(orders[[#This Row],[product_id]],Products!A:C,3,0)</f>
        <v>Electronics</v>
      </c>
      <c r="G6073">
        <v>2</v>
      </c>
      <c r="H6073" s="6">
        <v>0.21092132322601678</v>
      </c>
      <c r="I6073" s="2">
        <f>VLOOKUP($E6073,
Products!$A$1:$F$201,MATCH(Orders!I$1,Products!$A$1:$F$1,0),0)</f>
        <v>12594.36437895595</v>
      </c>
      <c r="J6073" s="2">
        <f>VLOOKUP($E6073,
Products!$A$1:$F$201,MATCH(Orders!J$1,Products!$A$1:$F$1,0),0)</f>
        <v>9909.7267986522402</v>
      </c>
    </row>
    <row r="6074" spans="1:10">
      <c r="A6074">
        <v>6073</v>
      </c>
      <c r="B6074" s="4">
        <v>45064</v>
      </c>
      <c r="C6074" s="10">
        <f>DATE(YEAR(orders[[#This Row],[order_date]]), MONTH(orders[[#This Row],[order_date]]), 1)</f>
        <v>45047</v>
      </c>
      <c r="D6074" t="s">
        <v>3198</v>
      </c>
      <c r="E6074" t="s">
        <v>634</v>
      </c>
      <c r="F6074" t="str">
        <f>VLOOKUP(orders[[#This Row],[product_id]],Products!A:C,3,0)</f>
        <v>Appliances</v>
      </c>
      <c r="G6074">
        <v>1</v>
      </c>
      <c r="H6074" s="6">
        <v>6.5356428937563354E-2</v>
      </c>
      <c r="I6074" s="2">
        <f>VLOOKUP($E6074,
Products!$A$1:$F$201,MATCH(Orders!I$1,Products!$A$1:$F$1,0),0)</f>
        <v>25631.29637331214</v>
      </c>
      <c r="J6074" s="2">
        <f>VLOOKUP($E6074,
Products!$A$1:$F$201,MATCH(Orders!J$1,Products!$A$1:$F$1,0),0)</f>
        <v>17692.643397044121</v>
      </c>
    </row>
    <row r="6075" spans="1:10">
      <c r="A6075">
        <v>6074</v>
      </c>
      <c r="B6075" s="4">
        <v>45538</v>
      </c>
      <c r="C6075" s="10">
        <f>DATE(YEAR(orders[[#This Row],[order_date]]), MONTH(orders[[#This Row],[order_date]]), 1)</f>
        <v>45536</v>
      </c>
      <c r="D6075" t="s">
        <v>3095</v>
      </c>
      <c r="E6075" t="s">
        <v>574</v>
      </c>
      <c r="F6075" t="str">
        <f>VLOOKUP(orders[[#This Row],[product_id]],Products!A:C,3,0)</f>
        <v>Electronics</v>
      </c>
      <c r="G6075">
        <v>2</v>
      </c>
      <c r="H6075" s="6">
        <v>0.19051805477757319</v>
      </c>
      <c r="I6075" s="2">
        <f>VLOOKUP($E6075,
Products!$A$1:$F$201,MATCH(Orders!I$1,Products!$A$1:$F$1,0),0)</f>
        <v>30824.427673567101</v>
      </c>
      <c r="J6075" s="2">
        <f>VLOOKUP($E6075,
Products!$A$1:$F$201,MATCH(Orders!J$1,Products!$A$1:$F$1,0),0)</f>
        <v>20473.07476940487</v>
      </c>
    </row>
    <row r="6076" spans="1:10">
      <c r="A6076">
        <v>6075</v>
      </c>
      <c r="B6076" s="4">
        <v>45606</v>
      </c>
      <c r="C6076" s="10">
        <f>DATE(YEAR(orders[[#This Row],[order_date]]), MONTH(orders[[#This Row],[order_date]]), 1)</f>
        <v>45597</v>
      </c>
      <c r="D6076" t="s">
        <v>2974</v>
      </c>
      <c r="E6076" t="s">
        <v>676</v>
      </c>
      <c r="F6076" t="str">
        <f>VLOOKUP(orders[[#This Row],[product_id]],Products!A:C,3,0)</f>
        <v>Electronics</v>
      </c>
      <c r="G6076">
        <v>1</v>
      </c>
      <c r="H6076" s="6">
        <v>0.22988239278210507</v>
      </c>
      <c r="I6076" s="2">
        <f>VLOOKUP($E6076,
Products!$A$1:$F$201,MATCH(Orders!I$1,Products!$A$1:$F$1,0),0)</f>
        <v>30008.64884218746</v>
      </c>
      <c r="J6076" s="2">
        <f>VLOOKUP($E6076,
Products!$A$1:$F$201,MATCH(Orders!J$1,Products!$A$1:$F$1,0),0)</f>
        <v>19907.2372539471</v>
      </c>
    </row>
    <row r="6077" spans="1:10">
      <c r="A6077">
        <v>6076</v>
      </c>
      <c r="B6077" s="4">
        <v>45765</v>
      </c>
      <c r="C6077" s="10">
        <f>DATE(YEAR(orders[[#This Row],[order_date]]), MONTH(orders[[#This Row],[order_date]]), 1)</f>
        <v>45748</v>
      </c>
      <c r="D6077" t="s">
        <v>2863</v>
      </c>
      <c r="E6077" t="s">
        <v>679</v>
      </c>
      <c r="F6077" t="str">
        <f>VLOOKUP(orders[[#This Row],[product_id]],Products!A:C,3,0)</f>
        <v>Appliances</v>
      </c>
      <c r="G6077">
        <v>3</v>
      </c>
      <c r="H6077" s="6">
        <v>6.7817207822056691E-2</v>
      </c>
      <c r="I6077" s="2">
        <f>VLOOKUP($E6077,
Products!$A$1:$F$201,MATCH(Orders!I$1,Products!$A$1:$F$1,0),0)</f>
        <v>6336.1008284819591</v>
      </c>
      <c r="J6077" s="2">
        <f>VLOOKUP($E6077,
Products!$A$1:$F$201,MATCH(Orders!J$1,Products!$A$1:$F$1,0),0)</f>
        <v>5056.6203893460352</v>
      </c>
    </row>
    <row r="6078" spans="1:10">
      <c r="A6078">
        <v>6077</v>
      </c>
      <c r="B6078" s="4">
        <v>45864</v>
      </c>
      <c r="C6078" s="10">
        <f>DATE(YEAR(orders[[#This Row],[order_date]]), MONTH(orders[[#This Row],[order_date]]), 1)</f>
        <v>45839</v>
      </c>
      <c r="D6078" t="s">
        <v>3163</v>
      </c>
      <c r="E6078" t="s">
        <v>610</v>
      </c>
      <c r="F6078" t="str">
        <f>VLOOKUP(orders[[#This Row],[product_id]],Products!A:C,3,0)</f>
        <v>Appliances</v>
      </c>
      <c r="G6078">
        <v>2</v>
      </c>
      <c r="H6078" s="6">
        <v>0.12366525236424251</v>
      </c>
      <c r="I6078" s="2">
        <f>VLOOKUP($E6078,
Products!$A$1:$F$201,MATCH(Orders!I$1,Products!$A$1:$F$1,0),0)</f>
        <v>23456.386855186989</v>
      </c>
      <c r="J6078" s="2">
        <f>VLOOKUP($E6078,
Products!$A$1:$F$201,MATCH(Orders!J$1,Products!$A$1:$F$1,0),0)</f>
        <v>16522.385271144129</v>
      </c>
    </row>
    <row r="6079" spans="1:10">
      <c r="A6079">
        <v>6078</v>
      </c>
      <c r="B6079" s="4">
        <v>45281</v>
      </c>
      <c r="C6079" s="10">
        <f>DATE(YEAR(orders[[#This Row],[order_date]]), MONTH(orders[[#This Row],[order_date]]), 1)</f>
        <v>45261</v>
      </c>
      <c r="D6079" t="s">
        <v>4195</v>
      </c>
      <c r="E6079" t="s">
        <v>541</v>
      </c>
      <c r="F6079" t="str">
        <f>VLOOKUP(orders[[#This Row],[product_id]],Products!A:C,3,0)</f>
        <v>Appliances</v>
      </c>
      <c r="G6079">
        <v>2</v>
      </c>
      <c r="H6079" s="6">
        <v>0.1302959918675001</v>
      </c>
      <c r="I6079" s="2">
        <f>VLOOKUP($E6079,
Products!$A$1:$F$201,MATCH(Orders!I$1,Products!$A$1:$F$1,0),0)</f>
        <v>2390.3651642386908</v>
      </c>
      <c r="J6079" s="2">
        <f>VLOOKUP($E6079,
Products!$A$1:$F$201,MATCH(Orders!J$1,Products!$A$1:$F$1,0),0)</f>
        <v>1655.7504783617919</v>
      </c>
    </row>
    <row r="6080" spans="1:10">
      <c r="A6080">
        <v>6079</v>
      </c>
      <c r="B6080" s="4">
        <v>45504</v>
      </c>
      <c r="C6080" s="10">
        <f>DATE(YEAR(orders[[#This Row],[order_date]]), MONTH(orders[[#This Row],[order_date]]), 1)</f>
        <v>45474</v>
      </c>
      <c r="D6080" t="s">
        <v>4379</v>
      </c>
      <c r="E6080" t="s">
        <v>571</v>
      </c>
      <c r="F6080" t="str">
        <f>VLOOKUP(orders[[#This Row],[product_id]],Products!A:C,3,0)</f>
        <v>Electronics</v>
      </c>
      <c r="G6080">
        <v>2</v>
      </c>
      <c r="H6080" s="6">
        <v>0.14719048823886652</v>
      </c>
      <c r="I6080" s="2">
        <f>VLOOKUP($E6080,
Products!$A$1:$F$201,MATCH(Orders!I$1,Products!$A$1:$F$1,0),0)</f>
        <v>30022.150567424669</v>
      </c>
      <c r="J6080" s="2">
        <f>VLOOKUP($E6080,
Products!$A$1:$F$201,MATCH(Orders!J$1,Products!$A$1:$F$1,0),0)</f>
        <v>21451.61875289512</v>
      </c>
    </row>
    <row r="6081" spans="1:10">
      <c r="A6081">
        <v>6080</v>
      </c>
      <c r="B6081" s="4">
        <v>45773</v>
      </c>
      <c r="C6081" s="10">
        <f>DATE(YEAR(orders[[#This Row],[order_date]]), MONTH(orders[[#This Row],[order_date]]), 1)</f>
        <v>45748</v>
      </c>
      <c r="D6081" t="s">
        <v>3258</v>
      </c>
      <c r="E6081" t="s">
        <v>690</v>
      </c>
      <c r="F6081" t="str">
        <f>VLOOKUP(orders[[#This Row],[product_id]],Products!A:C,3,0)</f>
        <v>Electronics</v>
      </c>
      <c r="G6081">
        <v>3</v>
      </c>
      <c r="H6081" s="6">
        <v>0.22786986128341954</v>
      </c>
      <c r="I6081" s="2">
        <f>VLOOKUP($E6081,
Products!$A$1:$F$201,MATCH(Orders!I$1,Products!$A$1:$F$1,0),0)</f>
        <v>2338.2059552139431</v>
      </c>
      <c r="J6081" s="2">
        <f>VLOOKUP($E6081,
Products!$A$1:$F$201,MATCH(Orders!J$1,Products!$A$1:$F$1,0),0)</f>
        <v>1708.028418793489</v>
      </c>
    </row>
    <row r="6082" spans="1:10">
      <c r="A6082">
        <v>6081</v>
      </c>
      <c r="B6082" s="4">
        <v>45485</v>
      </c>
      <c r="C6082" s="10">
        <f>DATE(YEAR(orders[[#This Row],[order_date]]), MONTH(orders[[#This Row],[order_date]]), 1)</f>
        <v>45474</v>
      </c>
      <c r="D6082" t="s">
        <v>2506</v>
      </c>
      <c r="E6082" t="s">
        <v>639</v>
      </c>
      <c r="F6082" t="str">
        <f>VLOOKUP(orders[[#This Row],[product_id]],Products!A:C,3,0)</f>
        <v>Appliances</v>
      </c>
      <c r="G6082">
        <v>2</v>
      </c>
      <c r="H6082" s="6">
        <v>5.6360668130435124E-2</v>
      </c>
      <c r="I6082" s="2">
        <f>VLOOKUP($E6082,
Products!$A$1:$F$201,MATCH(Orders!I$1,Products!$A$1:$F$1,0),0)</f>
        <v>2320.8560923599921</v>
      </c>
      <c r="J6082" s="2">
        <f>VLOOKUP($E6082,
Products!$A$1:$F$201,MATCH(Orders!J$1,Products!$A$1:$F$1,0),0)</f>
        <v>1750.110004830213</v>
      </c>
    </row>
    <row r="6083" spans="1:10">
      <c r="A6083">
        <v>6082</v>
      </c>
      <c r="B6083" s="4">
        <v>45775</v>
      </c>
      <c r="C6083" s="10">
        <f>DATE(YEAR(orders[[#This Row],[order_date]]), MONTH(orders[[#This Row],[order_date]]), 1)</f>
        <v>45748</v>
      </c>
      <c r="D6083" t="s">
        <v>745</v>
      </c>
      <c r="E6083" t="s">
        <v>695</v>
      </c>
      <c r="F6083" t="str">
        <f>VLOOKUP(orders[[#This Row],[product_id]],Products!A:C,3,0)</f>
        <v>Electronics</v>
      </c>
      <c r="G6083">
        <v>2</v>
      </c>
      <c r="H6083" s="6">
        <v>0.24573470160271049</v>
      </c>
      <c r="I6083" s="2">
        <f>VLOOKUP($E6083,
Products!$A$1:$F$201,MATCH(Orders!I$1,Products!$A$1:$F$1,0),0)</f>
        <v>2716.2219891886762</v>
      </c>
      <c r="J6083" s="2">
        <f>VLOOKUP($E6083,
Products!$A$1:$F$201,MATCH(Orders!J$1,Products!$A$1:$F$1,0),0)</f>
        <v>2045.0534052982539</v>
      </c>
    </row>
    <row r="6084" spans="1:10">
      <c r="A6084">
        <v>6083</v>
      </c>
      <c r="B6084" s="4">
        <v>45066</v>
      </c>
      <c r="C6084" s="10">
        <f>DATE(YEAR(orders[[#This Row],[order_date]]), MONTH(orders[[#This Row],[order_date]]), 1)</f>
        <v>45047</v>
      </c>
      <c r="D6084" t="s">
        <v>4286</v>
      </c>
      <c r="E6084" t="s">
        <v>660</v>
      </c>
      <c r="F6084" t="str">
        <f>VLOOKUP(orders[[#This Row],[product_id]],Products!A:C,3,0)</f>
        <v>Appliances</v>
      </c>
      <c r="G6084">
        <v>3</v>
      </c>
      <c r="H6084" s="6">
        <v>0.14627253219790384</v>
      </c>
      <c r="I6084" s="2">
        <f>VLOOKUP($E6084,
Products!$A$1:$F$201,MATCH(Orders!I$1,Products!$A$1:$F$1,0),0)</f>
        <v>25996.564605776519</v>
      </c>
      <c r="J6084" s="2">
        <f>VLOOKUP($E6084,
Products!$A$1:$F$201,MATCH(Orders!J$1,Products!$A$1:$F$1,0),0)</f>
        <v>20210.769869456319</v>
      </c>
    </row>
    <row r="6085" spans="1:10">
      <c r="A6085">
        <v>6084</v>
      </c>
      <c r="B6085" s="4">
        <v>45589</v>
      </c>
      <c r="C6085" s="10">
        <f>DATE(YEAR(orders[[#This Row],[order_date]]), MONTH(orders[[#This Row],[order_date]]), 1)</f>
        <v>45566</v>
      </c>
      <c r="D6085" t="s">
        <v>2188</v>
      </c>
      <c r="E6085" t="s">
        <v>630</v>
      </c>
      <c r="F6085" t="str">
        <f>VLOOKUP(orders[[#This Row],[product_id]],Products!A:C,3,0)</f>
        <v>Electronics</v>
      </c>
      <c r="G6085">
        <v>1</v>
      </c>
      <c r="H6085" s="6">
        <v>0.24298701048623</v>
      </c>
      <c r="I6085" s="2">
        <f>VLOOKUP($E6085,
Products!$A$1:$F$201,MATCH(Orders!I$1,Products!$A$1:$F$1,0),0)</f>
        <v>20513.60683859466</v>
      </c>
      <c r="J6085" s="2">
        <f>VLOOKUP($E6085,
Products!$A$1:$F$201,MATCH(Orders!J$1,Products!$A$1:$F$1,0),0)</f>
        <v>14929.268600567289</v>
      </c>
    </row>
    <row r="6086" spans="1:10">
      <c r="A6086">
        <v>6085</v>
      </c>
      <c r="B6086" s="4">
        <v>44947</v>
      </c>
      <c r="C6086" s="10">
        <f>DATE(YEAR(orders[[#This Row],[order_date]]), MONTH(orders[[#This Row],[order_date]]), 1)</f>
        <v>44927</v>
      </c>
      <c r="D6086" t="s">
        <v>3016</v>
      </c>
      <c r="E6086" t="s">
        <v>659</v>
      </c>
      <c r="F6086" t="str">
        <f>VLOOKUP(orders[[#This Row],[product_id]],Products!A:C,3,0)</f>
        <v>Appliances</v>
      </c>
      <c r="G6086">
        <v>2</v>
      </c>
      <c r="H6086" s="6">
        <v>0.12861606711977644</v>
      </c>
      <c r="I6086" s="2">
        <f>VLOOKUP($E6086,
Products!$A$1:$F$201,MATCH(Orders!I$1,Products!$A$1:$F$1,0),0)</f>
        <v>25646.095965041459</v>
      </c>
      <c r="J6086" s="2">
        <f>VLOOKUP($E6086,
Products!$A$1:$F$201,MATCH(Orders!J$1,Products!$A$1:$F$1,0),0)</f>
        <v>18749.646593308222</v>
      </c>
    </row>
    <row r="6087" spans="1:10">
      <c r="A6087">
        <v>6086</v>
      </c>
      <c r="B6087" s="4">
        <v>44990</v>
      </c>
      <c r="C6087" s="10">
        <f>DATE(YEAR(orders[[#This Row],[order_date]]), MONTH(orders[[#This Row],[order_date]]), 1)</f>
        <v>44986</v>
      </c>
      <c r="D6087" t="s">
        <v>4447</v>
      </c>
      <c r="E6087" t="s">
        <v>646</v>
      </c>
      <c r="F6087" t="str">
        <f>VLOOKUP(orders[[#This Row],[product_id]],Products!A:C,3,0)</f>
        <v>Electronics</v>
      </c>
      <c r="G6087">
        <v>1</v>
      </c>
      <c r="H6087" s="6">
        <v>0.10170956534831653</v>
      </c>
      <c r="I6087" s="2">
        <f>VLOOKUP($E6087,
Products!$A$1:$F$201,MATCH(Orders!I$1,Products!$A$1:$F$1,0),0)</f>
        <v>18424.12750052143</v>
      </c>
      <c r="J6087" s="2">
        <f>VLOOKUP($E6087,
Products!$A$1:$F$201,MATCH(Orders!J$1,Products!$A$1:$F$1,0),0)</f>
        <v>14575.25356690323</v>
      </c>
    </row>
    <row r="6088" spans="1:10">
      <c r="A6088">
        <v>6087</v>
      </c>
      <c r="B6088" s="4">
        <v>46022</v>
      </c>
      <c r="C6088" s="10">
        <f>DATE(YEAR(orders[[#This Row],[order_date]]), MONTH(orders[[#This Row],[order_date]]), 1)</f>
        <v>45992</v>
      </c>
      <c r="D6088" t="s">
        <v>3895</v>
      </c>
      <c r="E6088" t="s">
        <v>581</v>
      </c>
      <c r="F6088" t="str">
        <f>VLOOKUP(orders[[#This Row],[product_id]],Products!A:C,3,0)</f>
        <v>Appliances</v>
      </c>
      <c r="G6088">
        <v>2</v>
      </c>
      <c r="H6088" s="6">
        <v>0.14612504726414446</v>
      </c>
      <c r="I6088" s="2">
        <f>VLOOKUP($E6088,
Products!$A$1:$F$201,MATCH(Orders!I$1,Products!$A$1:$F$1,0),0)</f>
        <v>6177.7225527132859</v>
      </c>
      <c r="J6088" s="2">
        <f>VLOOKUP($E6088,
Products!$A$1:$F$201,MATCH(Orders!J$1,Products!$A$1:$F$1,0),0)</f>
        <v>4208.1013641193986</v>
      </c>
    </row>
    <row r="6089" spans="1:10">
      <c r="A6089">
        <v>6088</v>
      </c>
      <c r="B6089" s="4">
        <v>45916</v>
      </c>
      <c r="C6089" s="10">
        <f>DATE(YEAR(orders[[#This Row],[order_date]]), MONTH(orders[[#This Row],[order_date]]), 1)</f>
        <v>45901</v>
      </c>
      <c r="D6089" t="s">
        <v>4227</v>
      </c>
      <c r="E6089" t="s">
        <v>651</v>
      </c>
      <c r="F6089" t="str">
        <f>VLOOKUP(orders[[#This Row],[product_id]],Products!A:C,3,0)</f>
        <v>Electronics</v>
      </c>
      <c r="G6089">
        <v>1</v>
      </c>
      <c r="H6089" s="6">
        <v>0.11475541523821056</v>
      </c>
      <c r="I6089" s="2">
        <f>VLOOKUP($E6089,
Products!$A$1:$F$201,MATCH(Orders!I$1,Products!$A$1:$F$1,0),0)</f>
        <v>28622.091542973511</v>
      </c>
      <c r="J6089" s="2">
        <f>VLOOKUP($E6089,
Products!$A$1:$F$201,MATCH(Orders!J$1,Products!$A$1:$F$1,0),0)</f>
        <v>19327.527634039769</v>
      </c>
    </row>
    <row r="6090" spans="1:10">
      <c r="A6090">
        <v>6089</v>
      </c>
      <c r="B6090" s="4">
        <v>45088</v>
      </c>
      <c r="C6090" s="10">
        <f>DATE(YEAR(orders[[#This Row],[order_date]]), MONTH(orders[[#This Row],[order_date]]), 1)</f>
        <v>45078</v>
      </c>
      <c r="D6090" t="s">
        <v>4545</v>
      </c>
      <c r="E6090" t="s">
        <v>543</v>
      </c>
      <c r="F6090" t="str">
        <f>VLOOKUP(orders[[#This Row],[product_id]],Products!A:C,3,0)</f>
        <v>Appliances</v>
      </c>
      <c r="G6090">
        <v>2</v>
      </c>
      <c r="H6090" s="6">
        <v>0.10352720327285936</v>
      </c>
      <c r="I6090" s="2">
        <f>VLOOKUP($E6090,
Products!$A$1:$F$201,MATCH(Orders!I$1,Products!$A$1:$F$1,0),0)</f>
        <v>2300.989425669633</v>
      </c>
      <c r="J6090" s="2">
        <f>VLOOKUP($E6090,
Products!$A$1:$F$201,MATCH(Orders!J$1,Products!$A$1:$F$1,0),0)</f>
        <v>1726.390958088811</v>
      </c>
    </row>
    <row r="6091" spans="1:10">
      <c r="A6091">
        <v>6090</v>
      </c>
      <c r="B6091" s="4">
        <v>45056</v>
      </c>
      <c r="C6091" s="10">
        <f>DATE(YEAR(orders[[#This Row],[order_date]]), MONTH(orders[[#This Row],[order_date]]), 1)</f>
        <v>45047</v>
      </c>
      <c r="D6091" t="s">
        <v>4191</v>
      </c>
      <c r="E6091" t="s">
        <v>511</v>
      </c>
      <c r="F6091" t="str">
        <f>VLOOKUP(orders[[#This Row],[product_id]],Products!A:C,3,0)</f>
        <v>Appliances</v>
      </c>
      <c r="G6091">
        <v>3</v>
      </c>
      <c r="H6091" s="6">
        <v>0.12638945092848494</v>
      </c>
      <c r="I6091" s="2">
        <f>VLOOKUP($E6091,
Products!$A$1:$F$201,MATCH(Orders!I$1,Products!$A$1:$F$1,0),0)</f>
        <v>6005.1161529516376</v>
      </c>
      <c r="J6091" s="2">
        <f>VLOOKUP($E6091,
Products!$A$1:$F$201,MATCH(Orders!J$1,Products!$A$1:$F$1,0),0)</f>
        <v>4036.1471846213158</v>
      </c>
    </row>
    <row r="6092" spans="1:10">
      <c r="A6092">
        <v>6091</v>
      </c>
      <c r="B6092" s="4">
        <v>45507</v>
      </c>
      <c r="C6092" s="10">
        <f>DATE(YEAR(orders[[#This Row],[order_date]]), MONTH(orders[[#This Row],[order_date]]), 1)</f>
        <v>45505</v>
      </c>
      <c r="D6092" t="s">
        <v>3461</v>
      </c>
      <c r="E6092" t="s">
        <v>631</v>
      </c>
      <c r="F6092" t="str">
        <f>VLOOKUP(orders[[#This Row],[product_id]],Products!A:C,3,0)</f>
        <v>Appliances</v>
      </c>
      <c r="G6092">
        <v>2</v>
      </c>
      <c r="H6092" s="6">
        <v>7.4878033477894207E-2</v>
      </c>
      <c r="I6092" s="2">
        <f>VLOOKUP($E6092,
Products!$A$1:$F$201,MATCH(Orders!I$1,Products!$A$1:$F$1,0),0)</f>
        <v>5983.7308645702497</v>
      </c>
      <c r="J6092" s="2">
        <f>VLOOKUP($E6092,
Products!$A$1:$F$201,MATCH(Orders!J$1,Products!$A$1:$F$1,0),0)</f>
        <v>4205.6432936163774</v>
      </c>
    </row>
    <row r="6093" spans="1:10">
      <c r="A6093">
        <v>6092</v>
      </c>
      <c r="B6093" s="4">
        <v>45151</v>
      </c>
      <c r="C6093" s="10">
        <f>DATE(YEAR(orders[[#This Row],[order_date]]), MONTH(orders[[#This Row],[order_date]]), 1)</f>
        <v>45139</v>
      </c>
      <c r="D6093" t="s">
        <v>2555</v>
      </c>
      <c r="E6093" t="s">
        <v>597</v>
      </c>
      <c r="F6093" t="str">
        <f>VLOOKUP(orders[[#This Row],[product_id]],Products!A:C,3,0)</f>
        <v>Appliances</v>
      </c>
      <c r="G6093">
        <v>2</v>
      </c>
      <c r="H6093" s="6">
        <v>8.9886032235715438E-2</v>
      </c>
      <c r="I6093" s="2">
        <f>VLOOKUP($E6093,
Products!$A$1:$F$201,MATCH(Orders!I$1,Products!$A$1:$F$1,0),0)</f>
        <v>22545.827750919081</v>
      </c>
      <c r="J6093" s="2">
        <f>VLOOKUP($E6093,
Products!$A$1:$F$201,MATCH(Orders!J$1,Products!$A$1:$F$1,0),0)</f>
        <v>15091.172935360129</v>
      </c>
    </row>
    <row r="6094" spans="1:10">
      <c r="A6094">
        <v>6093</v>
      </c>
      <c r="B6094" s="4">
        <v>45506</v>
      </c>
      <c r="C6094" s="10">
        <f>DATE(YEAR(orders[[#This Row],[order_date]]), MONTH(orders[[#This Row],[order_date]]), 1)</f>
        <v>45505</v>
      </c>
      <c r="D6094" t="s">
        <v>1528</v>
      </c>
      <c r="E6094" t="s">
        <v>533</v>
      </c>
      <c r="F6094" t="str">
        <f>VLOOKUP(orders[[#This Row],[product_id]],Products!A:C,3,0)</f>
        <v>Electronics</v>
      </c>
      <c r="G6094">
        <v>2</v>
      </c>
      <c r="H6094" s="6">
        <v>0.2032368018826437</v>
      </c>
      <c r="I6094" s="2">
        <f>VLOOKUP($E6094,
Products!$A$1:$F$201,MATCH(Orders!I$1,Products!$A$1:$F$1,0),0)</f>
        <v>28589.802369332661</v>
      </c>
      <c r="J6094" s="2">
        <f>VLOOKUP($E6094,
Products!$A$1:$F$201,MATCH(Orders!J$1,Products!$A$1:$F$1,0),0)</f>
        <v>21212.93445492295</v>
      </c>
    </row>
    <row r="6095" spans="1:10">
      <c r="A6095">
        <v>6094</v>
      </c>
      <c r="B6095" s="4">
        <v>45909</v>
      </c>
      <c r="C6095" s="10">
        <f>DATE(YEAR(orders[[#This Row],[order_date]]), MONTH(orders[[#This Row],[order_date]]), 1)</f>
        <v>45901</v>
      </c>
      <c r="D6095" t="s">
        <v>4303</v>
      </c>
      <c r="E6095" t="s">
        <v>594</v>
      </c>
      <c r="F6095" t="str">
        <f>VLOOKUP(orders[[#This Row],[product_id]],Products!A:C,3,0)</f>
        <v>Electronics</v>
      </c>
      <c r="G6095">
        <v>1</v>
      </c>
      <c r="H6095" s="6">
        <v>0.22489124111291869</v>
      </c>
      <c r="I6095" s="2">
        <f>VLOOKUP($E6095,
Products!$A$1:$F$201,MATCH(Orders!I$1,Products!$A$1:$F$1,0),0)</f>
        <v>19992.108086337241</v>
      </c>
      <c r="J6095" s="2">
        <f>VLOOKUP($E6095,
Products!$A$1:$F$201,MATCH(Orders!J$1,Products!$A$1:$F$1,0),0)</f>
        <v>14456.6967044005</v>
      </c>
    </row>
    <row r="6096" spans="1:10">
      <c r="A6096">
        <v>6095</v>
      </c>
      <c r="B6096" s="4">
        <v>45931</v>
      </c>
      <c r="C6096" s="10">
        <f>DATE(YEAR(orders[[#This Row],[order_date]]), MONTH(orders[[#This Row],[order_date]]), 1)</f>
        <v>45931</v>
      </c>
      <c r="D6096" t="s">
        <v>1166</v>
      </c>
      <c r="E6096" t="s">
        <v>510</v>
      </c>
      <c r="F6096" t="str">
        <f>VLOOKUP(orders[[#This Row],[product_id]],Products!A:C,3,0)</f>
        <v>Appliances</v>
      </c>
      <c r="G6096">
        <v>3</v>
      </c>
      <c r="H6096" s="6">
        <v>0.12993311937749394</v>
      </c>
      <c r="I6096" s="2">
        <f>VLOOKUP($E6096,
Products!$A$1:$F$201,MATCH(Orders!I$1,Products!$A$1:$F$1,0),0)</f>
        <v>23457.606610250739</v>
      </c>
      <c r="J6096" s="2">
        <f>VLOOKUP($E6096,
Products!$A$1:$F$201,MATCH(Orders!J$1,Products!$A$1:$F$1,0),0)</f>
        <v>17038.831523124281</v>
      </c>
    </row>
    <row r="6097" spans="1:10">
      <c r="A6097">
        <v>6096</v>
      </c>
      <c r="B6097" s="4">
        <v>45033</v>
      </c>
      <c r="C6097" s="10">
        <f>DATE(YEAR(orders[[#This Row],[order_date]]), MONTH(orders[[#This Row],[order_date]]), 1)</f>
        <v>45017</v>
      </c>
      <c r="D6097" t="s">
        <v>1847</v>
      </c>
      <c r="E6097" t="s">
        <v>692</v>
      </c>
      <c r="F6097" t="str">
        <f>VLOOKUP(orders[[#This Row],[product_id]],Products!A:C,3,0)</f>
        <v>Electronics</v>
      </c>
      <c r="G6097">
        <v>3</v>
      </c>
      <c r="H6097" s="6">
        <v>0.10756953532078255</v>
      </c>
      <c r="I6097" s="2">
        <f>VLOOKUP($E6097,
Products!$A$1:$F$201,MATCH(Orders!I$1,Products!$A$1:$F$1,0),0)</f>
        <v>18150.337151787651</v>
      </c>
      <c r="J6097" s="2">
        <f>VLOOKUP($E6097,
Products!$A$1:$F$201,MATCH(Orders!J$1,Products!$A$1:$F$1,0),0)</f>
        <v>11965.45000430708</v>
      </c>
    </row>
    <row r="6098" spans="1:10">
      <c r="A6098">
        <v>6097</v>
      </c>
      <c r="B6098" s="4">
        <v>45547</v>
      </c>
      <c r="C6098" s="10">
        <f>DATE(YEAR(orders[[#This Row],[order_date]]), MONTH(orders[[#This Row],[order_date]]), 1)</f>
        <v>45536</v>
      </c>
      <c r="D6098" t="s">
        <v>922</v>
      </c>
      <c r="E6098" t="s">
        <v>616</v>
      </c>
      <c r="F6098" t="str">
        <f>VLOOKUP(orders[[#This Row],[product_id]],Products!A:C,3,0)</f>
        <v>Electronics</v>
      </c>
      <c r="G6098">
        <v>1</v>
      </c>
      <c r="H6098" s="6">
        <v>0.10445548192841814</v>
      </c>
      <c r="I6098" s="2">
        <f>VLOOKUP($E6098,
Products!$A$1:$F$201,MATCH(Orders!I$1,Products!$A$1:$F$1,0),0)</f>
        <v>12172.554053901489</v>
      </c>
      <c r="J6098" s="2">
        <f>VLOOKUP($E6098,
Products!$A$1:$F$201,MATCH(Orders!J$1,Products!$A$1:$F$1,0),0)</f>
        <v>9644.7702288148557</v>
      </c>
    </row>
    <row r="6099" spans="1:10">
      <c r="A6099">
        <v>6098</v>
      </c>
      <c r="B6099" s="4">
        <v>45766</v>
      </c>
      <c r="C6099" s="10">
        <f>DATE(YEAR(orders[[#This Row],[order_date]]), MONTH(orders[[#This Row],[order_date]]), 1)</f>
        <v>45748</v>
      </c>
      <c r="D6099" t="s">
        <v>2446</v>
      </c>
      <c r="E6099" t="s">
        <v>613</v>
      </c>
      <c r="F6099" t="str">
        <f>VLOOKUP(orders[[#This Row],[product_id]],Products!A:C,3,0)</f>
        <v>Appliances</v>
      </c>
      <c r="G6099">
        <v>3</v>
      </c>
      <c r="H6099" s="6">
        <v>0.1265805358245447</v>
      </c>
      <c r="I6099" s="2">
        <f>VLOOKUP($E6099,
Products!$A$1:$F$201,MATCH(Orders!I$1,Products!$A$1:$F$1,0),0)</f>
        <v>6365.2492969652412</v>
      </c>
      <c r="J6099" s="2">
        <f>VLOOKUP($E6099,
Products!$A$1:$F$201,MATCH(Orders!J$1,Products!$A$1:$F$1,0),0)</f>
        <v>4174.927496964433</v>
      </c>
    </row>
    <row r="6100" spans="1:10">
      <c r="A6100">
        <v>6099</v>
      </c>
      <c r="B6100" s="4">
        <v>45503</v>
      </c>
      <c r="C6100" s="10">
        <f>DATE(YEAR(orders[[#This Row],[order_date]]), MONTH(orders[[#This Row],[order_date]]), 1)</f>
        <v>45474</v>
      </c>
      <c r="D6100" t="s">
        <v>2830</v>
      </c>
      <c r="E6100" t="s">
        <v>550</v>
      </c>
      <c r="F6100" t="str">
        <f>VLOOKUP(orders[[#This Row],[product_id]],Products!A:C,3,0)</f>
        <v>Electronics</v>
      </c>
      <c r="G6100">
        <v>2</v>
      </c>
      <c r="H6100" s="6">
        <v>0.15687792731056333</v>
      </c>
      <c r="I6100" s="2">
        <f>VLOOKUP($E6100,
Products!$A$1:$F$201,MATCH(Orders!I$1,Products!$A$1:$F$1,0),0)</f>
        <v>21928.70634496431</v>
      </c>
      <c r="J6100" s="2">
        <f>VLOOKUP($E6100,
Products!$A$1:$F$201,MATCH(Orders!J$1,Products!$A$1:$F$1,0),0)</f>
        <v>17227.037321653719</v>
      </c>
    </row>
    <row r="6101" spans="1:10">
      <c r="A6101">
        <v>6100</v>
      </c>
      <c r="B6101" s="4">
        <v>45125</v>
      </c>
      <c r="C6101" s="10">
        <f>DATE(YEAR(orders[[#This Row],[order_date]]), MONTH(orders[[#This Row],[order_date]]), 1)</f>
        <v>45108</v>
      </c>
      <c r="D6101" t="s">
        <v>2150</v>
      </c>
      <c r="E6101" t="s">
        <v>617</v>
      </c>
      <c r="F6101" t="str">
        <f>VLOOKUP(orders[[#This Row],[product_id]],Products!A:C,3,0)</f>
        <v>Electronics</v>
      </c>
      <c r="G6101">
        <v>1</v>
      </c>
      <c r="H6101" s="6">
        <v>0.24510620499006186</v>
      </c>
      <c r="I6101" s="2">
        <f>VLOOKUP($E6101,
Products!$A$1:$F$201,MATCH(Orders!I$1,Products!$A$1:$F$1,0),0)</f>
        <v>19466.867434847129</v>
      </c>
      <c r="J6101" s="2">
        <f>VLOOKUP($E6101,
Products!$A$1:$F$201,MATCH(Orders!J$1,Products!$A$1:$F$1,0),0)</f>
        <v>13371.790482684521</v>
      </c>
    </row>
    <row r="6102" spans="1:10">
      <c r="A6102">
        <v>6101</v>
      </c>
      <c r="B6102" s="4">
        <v>45436</v>
      </c>
      <c r="C6102" s="10">
        <f>DATE(YEAR(orders[[#This Row],[order_date]]), MONTH(orders[[#This Row],[order_date]]), 1)</f>
        <v>45413</v>
      </c>
      <c r="D6102" t="s">
        <v>3645</v>
      </c>
      <c r="E6102" t="s">
        <v>686</v>
      </c>
      <c r="F6102" t="str">
        <f>VLOOKUP(orders[[#This Row],[product_id]],Products!A:C,3,0)</f>
        <v>Appliances</v>
      </c>
      <c r="G6102">
        <v>3</v>
      </c>
      <c r="H6102" s="6">
        <v>5.0453882792178294E-2</v>
      </c>
      <c r="I6102" s="2">
        <f>VLOOKUP($E6102,
Products!$A$1:$F$201,MATCH(Orders!I$1,Products!$A$1:$F$1,0),0)</f>
        <v>25525.356267188719</v>
      </c>
      <c r="J6102" s="2">
        <f>VLOOKUP($E6102,
Products!$A$1:$F$201,MATCH(Orders!J$1,Products!$A$1:$F$1,0),0)</f>
        <v>18214.15981099859</v>
      </c>
    </row>
    <row r="6103" spans="1:10">
      <c r="A6103">
        <v>6102</v>
      </c>
      <c r="B6103" s="4">
        <v>45593</v>
      </c>
      <c r="C6103" s="10">
        <f>DATE(YEAR(orders[[#This Row],[order_date]]), MONTH(orders[[#This Row],[order_date]]), 1)</f>
        <v>45566</v>
      </c>
      <c r="D6103" t="s">
        <v>1901</v>
      </c>
      <c r="E6103" t="s">
        <v>507</v>
      </c>
      <c r="F6103" t="str">
        <f>VLOOKUP(orders[[#This Row],[product_id]],Products!A:C,3,0)</f>
        <v>Electronics</v>
      </c>
      <c r="G6103">
        <v>2</v>
      </c>
      <c r="H6103" s="6">
        <v>0.16793836379923702</v>
      </c>
      <c r="I6103" s="2">
        <f>VLOOKUP($E6103,
Products!$A$1:$F$201,MATCH(Orders!I$1,Products!$A$1:$F$1,0),0)</f>
        <v>28502.89768049858</v>
      </c>
      <c r="J6103" s="2">
        <f>VLOOKUP($E6103,
Products!$A$1:$F$201,MATCH(Orders!J$1,Products!$A$1:$F$1,0),0)</f>
        <v>20477.83623923226</v>
      </c>
    </row>
    <row r="6104" spans="1:10">
      <c r="A6104">
        <v>6103</v>
      </c>
      <c r="B6104" s="4">
        <v>45005</v>
      </c>
      <c r="C6104" s="10">
        <f>DATE(YEAR(orders[[#This Row],[order_date]]), MONTH(orders[[#This Row],[order_date]]), 1)</f>
        <v>44986</v>
      </c>
      <c r="D6104" t="s">
        <v>3143</v>
      </c>
      <c r="E6104" t="s">
        <v>682</v>
      </c>
      <c r="F6104" t="str">
        <f>VLOOKUP(orders[[#This Row],[product_id]],Products!A:C,3,0)</f>
        <v>Electronics</v>
      </c>
      <c r="G6104">
        <v>1</v>
      </c>
      <c r="H6104" s="6">
        <v>0.22215948378593317</v>
      </c>
      <c r="I6104" s="2">
        <f>VLOOKUP($E6104,
Products!$A$1:$F$201,MATCH(Orders!I$1,Products!$A$1:$F$1,0),0)</f>
        <v>32533.33990892916</v>
      </c>
      <c r="J6104" s="2">
        <f>VLOOKUP($E6104,
Products!$A$1:$F$201,MATCH(Orders!J$1,Products!$A$1:$F$1,0),0)</f>
        <v>22734.712471507952</v>
      </c>
    </row>
    <row r="6105" spans="1:10">
      <c r="A6105">
        <v>6104</v>
      </c>
      <c r="B6105" s="4">
        <v>45820</v>
      </c>
      <c r="C6105" s="10">
        <f>DATE(YEAR(orders[[#This Row],[order_date]]), MONTH(orders[[#This Row],[order_date]]), 1)</f>
        <v>45809</v>
      </c>
      <c r="D6105" t="s">
        <v>3803</v>
      </c>
      <c r="E6105" t="s">
        <v>595</v>
      </c>
      <c r="F6105" t="str">
        <f>VLOOKUP(orders[[#This Row],[product_id]],Products!A:C,3,0)</f>
        <v>Electronics</v>
      </c>
      <c r="G6105">
        <v>3</v>
      </c>
      <c r="H6105" s="6">
        <v>0.23778915713711771</v>
      </c>
      <c r="I6105" s="2">
        <f>VLOOKUP($E6105,
Products!$A$1:$F$201,MATCH(Orders!I$1,Products!$A$1:$F$1,0),0)</f>
        <v>2368.316565735005</v>
      </c>
      <c r="J6105" s="2">
        <f>VLOOKUP($E6105,
Products!$A$1:$F$201,MATCH(Orders!J$1,Products!$A$1:$F$1,0),0)</f>
        <v>1668.7588573553539</v>
      </c>
    </row>
    <row r="6106" spans="1:10">
      <c r="A6106">
        <v>6105</v>
      </c>
      <c r="B6106" s="4">
        <v>45438</v>
      </c>
      <c r="C6106" s="10">
        <f>DATE(YEAR(orders[[#This Row],[order_date]]), MONTH(orders[[#This Row],[order_date]]), 1)</f>
        <v>45413</v>
      </c>
      <c r="D6106" t="s">
        <v>1857</v>
      </c>
      <c r="E6106" t="s">
        <v>620</v>
      </c>
      <c r="F6106" t="str">
        <f>VLOOKUP(orders[[#This Row],[product_id]],Products!A:C,3,0)</f>
        <v>Electronics</v>
      </c>
      <c r="G6106">
        <v>3</v>
      </c>
      <c r="H6106" s="6">
        <v>0.24571621506278782</v>
      </c>
      <c r="I6106" s="2">
        <f>VLOOKUP($E6106,
Products!$A$1:$F$201,MATCH(Orders!I$1,Products!$A$1:$F$1,0),0)</f>
        <v>23669.635851452331</v>
      </c>
      <c r="J6106" s="2">
        <f>VLOOKUP($E6106,
Products!$A$1:$F$201,MATCH(Orders!J$1,Products!$A$1:$F$1,0),0)</f>
        <v>17880.752220874681</v>
      </c>
    </row>
    <row r="6107" spans="1:10">
      <c r="A6107">
        <v>6106</v>
      </c>
      <c r="B6107" s="4">
        <v>45176</v>
      </c>
      <c r="C6107" s="10">
        <f>DATE(YEAR(orders[[#This Row],[order_date]]), MONTH(orders[[#This Row],[order_date]]), 1)</f>
        <v>45170</v>
      </c>
      <c r="D6107" t="s">
        <v>1079</v>
      </c>
      <c r="E6107" t="s">
        <v>568</v>
      </c>
      <c r="F6107" t="str">
        <f>VLOOKUP(orders[[#This Row],[product_id]],Products!A:C,3,0)</f>
        <v>Electronics</v>
      </c>
      <c r="G6107">
        <v>2</v>
      </c>
      <c r="H6107" s="6">
        <v>0.22396774268839095</v>
      </c>
      <c r="I6107" s="2">
        <f>VLOOKUP($E6107,
Products!$A$1:$F$201,MATCH(Orders!I$1,Products!$A$1:$F$1,0),0)</f>
        <v>21702.72353355262</v>
      </c>
      <c r="J6107" s="2">
        <f>VLOOKUP($E6107,
Products!$A$1:$F$201,MATCH(Orders!J$1,Products!$A$1:$F$1,0),0)</f>
        <v>17244.710704747551</v>
      </c>
    </row>
    <row r="6108" spans="1:10">
      <c r="A6108">
        <v>6107</v>
      </c>
      <c r="B6108" s="4">
        <v>45815</v>
      </c>
      <c r="C6108" s="10">
        <f>DATE(YEAR(orders[[#This Row],[order_date]]), MONTH(orders[[#This Row],[order_date]]), 1)</f>
        <v>45809</v>
      </c>
      <c r="D6108" t="s">
        <v>1359</v>
      </c>
      <c r="E6108" t="s">
        <v>597</v>
      </c>
      <c r="F6108" t="str">
        <f>VLOOKUP(orders[[#This Row],[product_id]],Products!A:C,3,0)</f>
        <v>Appliances</v>
      </c>
      <c r="G6108">
        <v>2</v>
      </c>
      <c r="H6108" s="6">
        <v>0.10710961809337684</v>
      </c>
      <c r="I6108" s="2">
        <f>VLOOKUP($E6108,
Products!$A$1:$F$201,MATCH(Orders!I$1,Products!$A$1:$F$1,0),0)</f>
        <v>22545.827750919081</v>
      </c>
      <c r="J6108" s="2">
        <f>VLOOKUP($E6108,
Products!$A$1:$F$201,MATCH(Orders!J$1,Products!$A$1:$F$1,0),0)</f>
        <v>15091.172935360129</v>
      </c>
    </row>
    <row r="6109" spans="1:10">
      <c r="A6109">
        <v>6108</v>
      </c>
      <c r="B6109" s="4">
        <v>45950</v>
      </c>
      <c r="C6109" s="10">
        <f>DATE(YEAR(orders[[#This Row],[order_date]]), MONTH(orders[[#This Row],[order_date]]), 1)</f>
        <v>45931</v>
      </c>
      <c r="D6109" t="s">
        <v>1609</v>
      </c>
      <c r="E6109" t="s">
        <v>575</v>
      </c>
      <c r="F6109" t="str">
        <f>VLOOKUP(orders[[#This Row],[product_id]],Products!A:C,3,0)</f>
        <v>Appliances</v>
      </c>
      <c r="G6109">
        <v>2</v>
      </c>
      <c r="H6109" s="6">
        <v>8.9896408303665465E-2</v>
      </c>
      <c r="I6109" s="2">
        <f>VLOOKUP($E6109,
Products!$A$1:$F$201,MATCH(Orders!I$1,Products!$A$1:$F$1,0),0)</f>
        <v>25283.54628276427</v>
      </c>
      <c r="J6109" s="2">
        <f>VLOOKUP($E6109,
Products!$A$1:$F$201,MATCH(Orders!J$1,Products!$A$1:$F$1,0),0)</f>
        <v>19310.503554692368</v>
      </c>
    </row>
    <row r="6110" spans="1:10">
      <c r="A6110">
        <v>6109</v>
      </c>
      <c r="B6110" s="4">
        <v>45525</v>
      </c>
      <c r="C6110" s="10">
        <f>DATE(YEAR(orders[[#This Row],[order_date]]), MONTH(orders[[#This Row],[order_date]]), 1)</f>
        <v>45505</v>
      </c>
      <c r="D6110" t="s">
        <v>3801</v>
      </c>
      <c r="E6110" t="s">
        <v>691</v>
      </c>
      <c r="F6110" t="str">
        <f>VLOOKUP(orders[[#This Row],[product_id]],Products!A:C,3,0)</f>
        <v>Appliances</v>
      </c>
      <c r="G6110">
        <v>1</v>
      </c>
      <c r="H6110" s="6">
        <v>9.6577584142273271E-2</v>
      </c>
      <c r="I6110" s="2">
        <f>VLOOKUP($E6110,
Products!$A$1:$F$201,MATCH(Orders!I$1,Products!$A$1:$F$1,0),0)</f>
        <v>2337.6024778940591</v>
      </c>
      <c r="J6110" s="2">
        <f>VLOOKUP($E6110,
Products!$A$1:$F$201,MATCH(Orders!J$1,Products!$A$1:$F$1,0),0)</f>
        <v>1616.9957885138581</v>
      </c>
    </row>
    <row r="6111" spans="1:10">
      <c r="A6111">
        <v>6110</v>
      </c>
      <c r="B6111" s="4">
        <v>45679</v>
      </c>
      <c r="C6111" s="10">
        <f>DATE(YEAR(orders[[#This Row],[order_date]]), MONTH(orders[[#This Row],[order_date]]), 1)</f>
        <v>45658</v>
      </c>
      <c r="D6111" t="s">
        <v>4247</v>
      </c>
      <c r="E6111" t="s">
        <v>509</v>
      </c>
      <c r="F6111" t="str">
        <f>VLOOKUP(orders[[#This Row],[product_id]],Products!A:C,3,0)</f>
        <v>Appliances</v>
      </c>
      <c r="G6111">
        <v>1</v>
      </c>
      <c r="H6111" s="6">
        <v>0.13484309167188413</v>
      </c>
      <c r="I6111" s="2">
        <f>VLOOKUP($E6111,
Products!$A$1:$F$201,MATCH(Orders!I$1,Products!$A$1:$F$1,0),0)</f>
        <v>23898.369282732219</v>
      </c>
      <c r="J6111" s="2">
        <f>VLOOKUP($E6111,
Products!$A$1:$F$201,MATCH(Orders!J$1,Products!$A$1:$F$1,0),0)</f>
        <v>16491.822147524919</v>
      </c>
    </row>
    <row r="6112" spans="1:10">
      <c r="A6112">
        <v>6111</v>
      </c>
      <c r="B6112" s="4">
        <v>45526</v>
      </c>
      <c r="C6112" s="10">
        <f>DATE(YEAR(orders[[#This Row],[order_date]]), MONTH(orders[[#This Row],[order_date]]), 1)</f>
        <v>45505</v>
      </c>
      <c r="D6112" t="s">
        <v>1449</v>
      </c>
      <c r="E6112" t="s">
        <v>663</v>
      </c>
      <c r="F6112" t="str">
        <f>VLOOKUP(orders[[#This Row],[product_id]],Products!A:C,3,0)</f>
        <v>Electronics</v>
      </c>
      <c r="G6112">
        <v>2</v>
      </c>
      <c r="H6112" s="6">
        <v>0.10835864317794465</v>
      </c>
      <c r="I6112" s="2">
        <f>VLOOKUP($E6112,
Products!$A$1:$F$201,MATCH(Orders!I$1,Products!$A$1:$F$1,0),0)</f>
        <v>12863.39473364416</v>
      </c>
      <c r="J6112" s="2">
        <f>VLOOKUP($E6112,
Products!$A$1:$F$201,MATCH(Orders!J$1,Products!$A$1:$F$1,0),0)</f>
        <v>9312.9321574947517</v>
      </c>
    </row>
    <row r="6113" spans="1:10">
      <c r="A6113">
        <v>6112</v>
      </c>
      <c r="B6113" s="4">
        <v>45901</v>
      </c>
      <c r="C6113" s="10">
        <f>DATE(YEAR(orders[[#This Row],[order_date]]), MONTH(orders[[#This Row],[order_date]]), 1)</f>
        <v>45901</v>
      </c>
      <c r="D6113" t="s">
        <v>3176</v>
      </c>
      <c r="E6113" t="s">
        <v>562</v>
      </c>
      <c r="F6113" t="str">
        <f>VLOOKUP(orders[[#This Row],[product_id]],Products!A:C,3,0)</f>
        <v>Electronics</v>
      </c>
      <c r="G6113">
        <v>1</v>
      </c>
      <c r="H6113" s="6">
        <v>0.23790436845659418</v>
      </c>
      <c r="I6113" s="2">
        <f>VLOOKUP($E6113,
Products!$A$1:$F$201,MATCH(Orders!I$1,Products!$A$1:$F$1,0),0)</f>
        <v>2550.478597498749</v>
      </c>
      <c r="J6113" s="2">
        <f>VLOOKUP($E6113,
Products!$A$1:$F$201,MATCH(Orders!J$1,Products!$A$1:$F$1,0),0)</f>
        <v>1688.129752018375</v>
      </c>
    </row>
    <row r="6114" spans="1:10">
      <c r="A6114">
        <v>6113</v>
      </c>
      <c r="B6114" s="4">
        <v>45409</v>
      </c>
      <c r="C6114" s="10">
        <f>DATE(YEAR(orders[[#This Row],[order_date]]), MONTH(orders[[#This Row],[order_date]]), 1)</f>
        <v>45383</v>
      </c>
      <c r="D6114" t="s">
        <v>3954</v>
      </c>
      <c r="E6114" t="s">
        <v>552</v>
      </c>
      <c r="F6114" t="str">
        <f>VLOOKUP(orders[[#This Row],[product_id]],Products!A:C,3,0)</f>
        <v>Electronics</v>
      </c>
      <c r="G6114">
        <v>3</v>
      </c>
      <c r="H6114" s="6">
        <v>0.17271853753480176</v>
      </c>
      <c r="I6114" s="2">
        <f>VLOOKUP($E6114,
Products!$A$1:$F$201,MATCH(Orders!I$1,Products!$A$1:$F$1,0),0)</f>
        <v>20326.88586940234</v>
      </c>
      <c r="J6114" s="2">
        <f>VLOOKUP($E6114,
Products!$A$1:$F$201,MATCH(Orders!J$1,Products!$A$1:$F$1,0),0)</f>
        <v>14896.572579237891</v>
      </c>
    </row>
    <row r="6115" spans="1:10">
      <c r="A6115">
        <v>6114</v>
      </c>
      <c r="B6115" s="4">
        <v>45762</v>
      </c>
      <c r="C6115" s="10">
        <f>DATE(YEAR(orders[[#This Row],[order_date]]), MONTH(orders[[#This Row],[order_date]]), 1)</f>
        <v>45748</v>
      </c>
      <c r="D6115" t="s">
        <v>1558</v>
      </c>
      <c r="E6115" t="s">
        <v>651</v>
      </c>
      <c r="F6115" t="str">
        <f>VLOOKUP(orders[[#This Row],[product_id]],Products!A:C,3,0)</f>
        <v>Electronics</v>
      </c>
      <c r="G6115">
        <v>3</v>
      </c>
      <c r="H6115" s="6">
        <v>0.17623601426051805</v>
      </c>
      <c r="I6115" s="2">
        <f>VLOOKUP($E6115,
Products!$A$1:$F$201,MATCH(Orders!I$1,Products!$A$1:$F$1,0),0)</f>
        <v>28622.091542973511</v>
      </c>
      <c r="J6115" s="2">
        <f>VLOOKUP($E6115,
Products!$A$1:$F$201,MATCH(Orders!J$1,Products!$A$1:$F$1,0),0)</f>
        <v>19327.527634039769</v>
      </c>
    </row>
    <row r="6116" spans="1:10">
      <c r="A6116">
        <v>6115</v>
      </c>
      <c r="B6116" s="4">
        <v>45098</v>
      </c>
      <c r="C6116" s="10">
        <f>DATE(YEAR(orders[[#This Row],[order_date]]), MONTH(orders[[#This Row],[order_date]]), 1)</f>
        <v>45078</v>
      </c>
      <c r="D6116" t="s">
        <v>2476</v>
      </c>
      <c r="E6116" t="s">
        <v>613</v>
      </c>
      <c r="F6116" t="str">
        <f>VLOOKUP(orders[[#This Row],[product_id]],Products!A:C,3,0)</f>
        <v>Appliances</v>
      </c>
      <c r="G6116">
        <v>3</v>
      </c>
      <c r="H6116" s="6">
        <v>8.690311631057876E-2</v>
      </c>
      <c r="I6116" s="2">
        <f>VLOOKUP($E6116,
Products!$A$1:$F$201,MATCH(Orders!I$1,Products!$A$1:$F$1,0),0)</f>
        <v>6365.2492969652412</v>
      </c>
      <c r="J6116" s="2">
        <f>VLOOKUP($E6116,
Products!$A$1:$F$201,MATCH(Orders!J$1,Products!$A$1:$F$1,0),0)</f>
        <v>4174.927496964433</v>
      </c>
    </row>
    <row r="6117" spans="1:10">
      <c r="A6117">
        <v>6116</v>
      </c>
      <c r="B6117" s="4">
        <v>45795</v>
      </c>
      <c r="C6117" s="10">
        <f>DATE(YEAR(orders[[#This Row],[order_date]]), MONTH(orders[[#This Row],[order_date]]), 1)</f>
        <v>45778</v>
      </c>
      <c r="D6117" t="s">
        <v>1536</v>
      </c>
      <c r="E6117" t="s">
        <v>600</v>
      </c>
      <c r="F6117" t="str">
        <f>VLOOKUP(orders[[#This Row],[product_id]],Products!A:C,3,0)</f>
        <v>Electronics</v>
      </c>
      <c r="G6117">
        <v>1</v>
      </c>
      <c r="H6117" s="6">
        <v>0.16771222480456419</v>
      </c>
      <c r="I6117" s="2">
        <f>VLOOKUP($E6117,
Products!$A$1:$F$201,MATCH(Orders!I$1,Products!$A$1:$F$1,0),0)</f>
        <v>2556.7009232610858</v>
      </c>
      <c r="J6117" s="2">
        <f>VLOOKUP($E6117,
Products!$A$1:$F$201,MATCH(Orders!J$1,Products!$A$1:$F$1,0),0)</f>
        <v>2002.3128715328869</v>
      </c>
    </row>
    <row r="6118" spans="1:10">
      <c r="A6118">
        <v>6117</v>
      </c>
      <c r="B6118" s="4">
        <v>44943</v>
      </c>
      <c r="C6118" s="10">
        <f>DATE(YEAR(orders[[#This Row],[order_date]]), MONTH(orders[[#This Row],[order_date]]), 1)</f>
        <v>44927</v>
      </c>
      <c r="D6118" t="s">
        <v>2267</v>
      </c>
      <c r="E6118" t="s">
        <v>549</v>
      </c>
      <c r="F6118" t="str">
        <f>VLOOKUP(orders[[#This Row],[product_id]],Products!A:C,3,0)</f>
        <v>Electronics</v>
      </c>
      <c r="G6118">
        <v>2</v>
      </c>
      <c r="H6118" s="6">
        <v>0.16666450325429463</v>
      </c>
      <c r="I6118" s="2">
        <f>VLOOKUP($E6118,
Products!$A$1:$F$201,MATCH(Orders!I$1,Products!$A$1:$F$1,0),0)</f>
        <v>32579.222893763279</v>
      </c>
      <c r="J6118" s="2">
        <f>VLOOKUP($E6118,
Products!$A$1:$F$201,MATCH(Orders!J$1,Products!$A$1:$F$1,0),0)</f>
        <v>22472.912188105081</v>
      </c>
    </row>
    <row r="6119" spans="1:10">
      <c r="A6119">
        <v>6118</v>
      </c>
      <c r="B6119" s="4">
        <v>45320</v>
      </c>
      <c r="C6119" s="10">
        <f>DATE(YEAR(orders[[#This Row],[order_date]]), MONTH(orders[[#This Row],[order_date]]), 1)</f>
        <v>45292</v>
      </c>
      <c r="D6119" t="s">
        <v>4043</v>
      </c>
      <c r="E6119" t="s">
        <v>685</v>
      </c>
      <c r="F6119" t="str">
        <f>VLOOKUP(orders[[#This Row],[product_id]],Products!A:C,3,0)</f>
        <v>Electronics</v>
      </c>
      <c r="G6119">
        <v>1</v>
      </c>
      <c r="H6119" s="6">
        <v>0.2372718149137093</v>
      </c>
      <c r="I6119" s="2">
        <f>VLOOKUP($E6119,
Products!$A$1:$F$201,MATCH(Orders!I$1,Products!$A$1:$F$1,0),0)</f>
        <v>30011.61348468516</v>
      </c>
      <c r="J6119" s="2">
        <f>VLOOKUP($E6119,
Products!$A$1:$F$201,MATCH(Orders!J$1,Products!$A$1:$F$1,0),0)</f>
        <v>20796.213094008199</v>
      </c>
    </row>
    <row r="6120" spans="1:10">
      <c r="A6120">
        <v>6119</v>
      </c>
      <c r="B6120" s="4">
        <v>45160</v>
      </c>
      <c r="C6120" s="10">
        <f>DATE(YEAR(orders[[#This Row],[order_date]]), MONTH(orders[[#This Row],[order_date]]), 1)</f>
        <v>45139</v>
      </c>
      <c r="D6120" t="s">
        <v>1678</v>
      </c>
      <c r="E6120" t="s">
        <v>682</v>
      </c>
      <c r="F6120" t="str">
        <f>VLOOKUP(orders[[#This Row],[product_id]],Products!A:C,3,0)</f>
        <v>Electronics</v>
      </c>
      <c r="G6120">
        <v>1</v>
      </c>
      <c r="H6120" s="6">
        <v>0.22248192224535249</v>
      </c>
      <c r="I6120" s="2">
        <f>VLOOKUP($E6120,
Products!$A$1:$F$201,MATCH(Orders!I$1,Products!$A$1:$F$1,0),0)</f>
        <v>32533.33990892916</v>
      </c>
      <c r="J6120" s="2">
        <f>VLOOKUP($E6120,
Products!$A$1:$F$201,MATCH(Orders!J$1,Products!$A$1:$F$1,0),0)</f>
        <v>22734.712471507952</v>
      </c>
    </row>
    <row r="6121" spans="1:10">
      <c r="A6121">
        <v>6120</v>
      </c>
      <c r="B6121" s="4">
        <v>45174</v>
      </c>
      <c r="C6121" s="10">
        <f>DATE(YEAR(orders[[#This Row],[order_date]]), MONTH(orders[[#This Row],[order_date]]), 1)</f>
        <v>45170</v>
      </c>
      <c r="D6121" t="s">
        <v>4651</v>
      </c>
      <c r="E6121" t="s">
        <v>663</v>
      </c>
      <c r="F6121" t="str">
        <f>VLOOKUP(orders[[#This Row],[product_id]],Products!A:C,3,0)</f>
        <v>Electronics</v>
      </c>
      <c r="G6121">
        <v>1</v>
      </c>
      <c r="H6121" s="6">
        <v>0.13188897916369666</v>
      </c>
      <c r="I6121" s="2">
        <f>VLOOKUP($E6121,
Products!$A$1:$F$201,MATCH(Orders!I$1,Products!$A$1:$F$1,0),0)</f>
        <v>12863.39473364416</v>
      </c>
      <c r="J6121" s="2">
        <f>VLOOKUP($E6121,
Products!$A$1:$F$201,MATCH(Orders!J$1,Products!$A$1:$F$1,0),0)</f>
        <v>9312.9321574947517</v>
      </c>
    </row>
    <row r="6122" spans="1:10">
      <c r="A6122">
        <v>6121</v>
      </c>
      <c r="B6122" s="4">
        <v>44978</v>
      </c>
      <c r="C6122" s="10">
        <f>DATE(YEAR(orders[[#This Row],[order_date]]), MONTH(orders[[#This Row],[order_date]]), 1)</f>
        <v>44958</v>
      </c>
      <c r="D6122" t="s">
        <v>3382</v>
      </c>
      <c r="E6122" t="s">
        <v>685</v>
      </c>
      <c r="F6122" t="str">
        <f>VLOOKUP(orders[[#This Row],[product_id]],Products!A:C,3,0)</f>
        <v>Electronics</v>
      </c>
      <c r="G6122">
        <v>2</v>
      </c>
      <c r="H6122" s="6">
        <v>0.14376667892920064</v>
      </c>
      <c r="I6122" s="2">
        <f>VLOOKUP($E6122,
Products!$A$1:$F$201,MATCH(Orders!I$1,Products!$A$1:$F$1,0),0)</f>
        <v>30011.61348468516</v>
      </c>
      <c r="J6122" s="2">
        <f>VLOOKUP($E6122,
Products!$A$1:$F$201,MATCH(Orders!J$1,Products!$A$1:$F$1,0),0)</f>
        <v>20796.213094008199</v>
      </c>
    </row>
    <row r="6123" spans="1:10">
      <c r="A6123">
        <v>6122</v>
      </c>
      <c r="B6123" s="4">
        <v>44941</v>
      </c>
      <c r="C6123" s="10">
        <f>DATE(YEAR(orders[[#This Row],[order_date]]), MONTH(orders[[#This Row],[order_date]]), 1)</f>
        <v>44927</v>
      </c>
      <c r="D6123" t="s">
        <v>3323</v>
      </c>
      <c r="E6123" t="s">
        <v>542</v>
      </c>
      <c r="F6123" t="str">
        <f>VLOOKUP(orders[[#This Row],[product_id]],Products!A:C,3,0)</f>
        <v>Electronics</v>
      </c>
      <c r="G6123">
        <v>1</v>
      </c>
      <c r="H6123" s="6">
        <v>0.19909344501885171</v>
      </c>
      <c r="I6123" s="2">
        <f>VLOOKUP($E6123,
Products!$A$1:$F$201,MATCH(Orders!I$1,Products!$A$1:$F$1,0),0)</f>
        <v>29298.352838526029</v>
      </c>
      <c r="J6123" s="2">
        <f>VLOOKUP($E6123,
Products!$A$1:$F$201,MATCH(Orders!J$1,Products!$A$1:$F$1,0),0)</f>
        <v>19250.751682102291</v>
      </c>
    </row>
    <row r="6124" spans="1:10">
      <c r="A6124">
        <v>6123</v>
      </c>
      <c r="B6124" s="4">
        <v>45367</v>
      </c>
      <c r="C6124" s="10">
        <f>DATE(YEAR(orders[[#This Row],[order_date]]), MONTH(orders[[#This Row],[order_date]]), 1)</f>
        <v>45352</v>
      </c>
      <c r="D6124" t="s">
        <v>1999</v>
      </c>
      <c r="E6124" t="s">
        <v>568</v>
      </c>
      <c r="F6124" t="str">
        <f>VLOOKUP(orders[[#This Row],[product_id]],Products!A:C,3,0)</f>
        <v>Electronics</v>
      </c>
      <c r="G6124">
        <v>1</v>
      </c>
      <c r="H6124" s="6">
        <v>0.18566379439753233</v>
      </c>
      <c r="I6124" s="2">
        <f>VLOOKUP($E6124,
Products!$A$1:$F$201,MATCH(Orders!I$1,Products!$A$1:$F$1,0),0)</f>
        <v>21702.72353355262</v>
      </c>
      <c r="J6124" s="2">
        <f>VLOOKUP($E6124,
Products!$A$1:$F$201,MATCH(Orders!J$1,Products!$A$1:$F$1,0),0)</f>
        <v>17244.710704747551</v>
      </c>
    </row>
    <row r="6125" spans="1:10">
      <c r="A6125">
        <v>6124</v>
      </c>
      <c r="B6125" s="4">
        <v>45622</v>
      </c>
      <c r="C6125" s="10">
        <f>DATE(YEAR(orders[[#This Row],[order_date]]), MONTH(orders[[#This Row],[order_date]]), 1)</f>
        <v>45597</v>
      </c>
      <c r="D6125" t="s">
        <v>2058</v>
      </c>
      <c r="E6125" t="s">
        <v>517</v>
      </c>
      <c r="F6125" t="str">
        <f>VLOOKUP(orders[[#This Row],[product_id]],Products!A:C,3,0)</f>
        <v>Electronics</v>
      </c>
      <c r="G6125">
        <v>1</v>
      </c>
      <c r="H6125" s="6">
        <v>0.21492374631297653</v>
      </c>
      <c r="I6125" s="2">
        <f>VLOOKUP($E6125,
Products!$A$1:$F$201,MATCH(Orders!I$1,Products!$A$1:$F$1,0),0)</f>
        <v>30304.143268168769</v>
      </c>
      <c r="J6125" s="2">
        <f>VLOOKUP($E6125,
Products!$A$1:$F$201,MATCH(Orders!J$1,Products!$A$1:$F$1,0),0)</f>
        <v>23998.194785181578</v>
      </c>
    </row>
    <row r="6126" spans="1:10">
      <c r="A6126">
        <v>6125</v>
      </c>
      <c r="B6126" s="4">
        <v>44933</v>
      </c>
      <c r="C6126" s="10">
        <f>DATE(YEAR(orders[[#This Row],[order_date]]), MONTH(orders[[#This Row],[order_date]]), 1)</f>
        <v>44927</v>
      </c>
      <c r="D6126" t="s">
        <v>4232</v>
      </c>
      <c r="E6126" t="s">
        <v>522</v>
      </c>
      <c r="F6126" t="str">
        <f>VLOOKUP(orders[[#This Row],[product_id]],Products!A:C,3,0)</f>
        <v>Appliances</v>
      </c>
      <c r="G6126">
        <v>1</v>
      </c>
      <c r="H6126" s="6">
        <v>8.3225229572585921E-2</v>
      </c>
      <c r="I6126" s="2">
        <f>VLOOKUP($E6126,
Products!$A$1:$F$201,MATCH(Orders!I$1,Products!$A$1:$F$1,0),0)</f>
        <v>24966.707940261898</v>
      </c>
      <c r="J6126" s="2">
        <f>VLOOKUP($E6126,
Products!$A$1:$F$201,MATCH(Orders!J$1,Products!$A$1:$F$1,0),0)</f>
        <v>19868.70644165645</v>
      </c>
    </row>
    <row r="6127" spans="1:10">
      <c r="A6127">
        <v>6126</v>
      </c>
      <c r="B6127" s="4">
        <v>45752</v>
      </c>
      <c r="C6127" s="10">
        <f>DATE(YEAR(orders[[#This Row],[order_date]]), MONTH(orders[[#This Row],[order_date]]), 1)</f>
        <v>45748</v>
      </c>
      <c r="D6127" t="s">
        <v>2024</v>
      </c>
      <c r="E6127" t="s">
        <v>539</v>
      </c>
      <c r="F6127" t="str">
        <f>VLOOKUP(orders[[#This Row],[product_id]],Products!A:C,3,0)</f>
        <v>Appliances</v>
      </c>
      <c r="G6127">
        <v>1</v>
      </c>
      <c r="H6127" s="6">
        <v>7.4898267386028172E-2</v>
      </c>
      <c r="I6127" s="2">
        <f>VLOOKUP($E6127,
Products!$A$1:$F$201,MATCH(Orders!I$1,Products!$A$1:$F$1,0),0)</f>
        <v>25730.234720482978</v>
      </c>
      <c r="J6127" s="2">
        <f>VLOOKUP($E6127,
Products!$A$1:$F$201,MATCH(Orders!J$1,Products!$A$1:$F$1,0),0)</f>
        <v>17186.87037527658</v>
      </c>
    </row>
    <row r="6128" spans="1:10">
      <c r="A6128">
        <v>6127</v>
      </c>
      <c r="B6128" s="4">
        <v>45963</v>
      </c>
      <c r="C6128" s="10">
        <f>DATE(YEAR(orders[[#This Row],[order_date]]), MONTH(orders[[#This Row],[order_date]]), 1)</f>
        <v>45962</v>
      </c>
      <c r="D6128" t="s">
        <v>827</v>
      </c>
      <c r="E6128" t="s">
        <v>661</v>
      </c>
      <c r="F6128" t="str">
        <f>VLOOKUP(orders[[#This Row],[product_id]],Products!A:C,3,0)</f>
        <v>Electronics</v>
      </c>
      <c r="G6128">
        <v>1</v>
      </c>
      <c r="H6128" s="6">
        <v>0.23203257234400071</v>
      </c>
      <c r="I6128" s="2">
        <f>VLOOKUP($E6128,
Products!$A$1:$F$201,MATCH(Orders!I$1,Products!$A$1:$F$1,0),0)</f>
        <v>18760.038541255031</v>
      </c>
      <c r="J6128" s="2">
        <f>VLOOKUP($E6128,
Products!$A$1:$F$201,MATCH(Orders!J$1,Products!$A$1:$F$1,0),0)</f>
        <v>13545.127547708629</v>
      </c>
    </row>
    <row r="6129" spans="1:10">
      <c r="A6129">
        <v>6128</v>
      </c>
      <c r="B6129" s="4">
        <v>45404</v>
      </c>
      <c r="C6129" s="10">
        <f>DATE(YEAR(orders[[#This Row],[order_date]]), MONTH(orders[[#This Row],[order_date]]), 1)</f>
        <v>45383</v>
      </c>
      <c r="D6129" t="s">
        <v>864</v>
      </c>
      <c r="E6129" t="s">
        <v>637</v>
      </c>
      <c r="F6129" t="str">
        <f>VLOOKUP(orders[[#This Row],[product_id]],Products!A:C,3,0)</f>
        <v>Electronics</v>
      </c>
      <c r="G6129">
        <v>3</v>
      </c>
      <c r="H6129" s="6">
        <v>0.21498250382817832</v>
      </c>
      <c r="I6129" s="2">
        <f>VLOOKUP($E6129,
Products!$A$1:$F$201,MATCH(Orders!I$1,Products!$A$1:$F$1,0),0)</f>
        <v>2722.8882486231741</v>
      </c>
      <c r="J6129" s="2">
        <f>VLOOKUP($E6129,
Products!$A$1:$F$201,MATCH(Orders!J$1,Products!$A$1:$F$1,0),0)</f>
        <v>2155.455197032014</v>
      </c>
    </row>
    <row r="6130" spans="1:10">
      <c r="A6130">
        <v>6129</v>
      </c>
      <c r="B6130" s="4">
        <v>45557</v>
      </c>
      <c r="C6130" s="10">
        <f>DATE(YEAR(orders[[#This Row],[order_date]]), MONTH(orders[[#This Row],[order_date]]), 1)</f>
        <v>45536</v>
      </c>
      <c r="D6130" t="s">
        <v>3955</v>
      </c>
      <c r="E6130" t="s">
        <v>603</v>
      </c>
      <c r="F6130" t="str">
        <f>VLOOKUP(orders[[#This Row],[product_id]],Products!A:C,3,0)</f>
        <v>Electronics</v>
      </c>
      <c r="G6130">
        <v>1</v>
      </c>
      <c r="H6130" s="6">
        <v>0.13642680271670099</v>
      </c>
      <c r="I6130" s="2">
        <f>VLOOKUP($E6130,
Products!$A$1:$F$201,MATCH(Orders!I$1,Products!$A$1:$F$1,0),0)</f>
        <v>10867.659217073329</v>
      </c>
      <c r="J6130" s="2">
        <f>VLOOKUP($E6130,
Products!$A$1:$F$201,MATCH(Orders!J$1,Products!$A$1:$F$1,0),0)</f>
        <v>8421.8829552397037</v>
      </c>
    </row>
    <row r="6131" spans="1:10">
      <c r="A6131">
        <v>6130</v>
      </c>
      <c r="B6131" s="4">
        <v>45641</v>
      </c>
      <c r="C6131" s="10">
        <f>DATE(YEAR(orders[[#This Row],[order_date]]), MONTH(orders[[#This Row],[order_date]]), 1)</f>
        <v>45627</v>
      </c>
      <c r="D6131" t="s">
        <v>4433</v>
      </c>
      <c r="E6131" t="s">
        <v>551</v>
      </c>
      <c r="F6131" t="str">
        <f>VLOOKUP(orders[[#This Row],[product_id]],Products!A:C,3,0)</f>
        <v>Appliances</v>
      </c>
      <c r="G6131">
        <v>2</v>
      </c>
      <c r="H6131" s="6">
        <v>0.14836089611338935</v>
      </c>
      <c r="I6131" s="2">
        <f>VLOOKUP($E6131,
Products!$A$1:$F$201,MATCH(Orders!I$1,Products!$A$1:$F$1,0),0)</f>
        <v>5988.538916083141</v>
      </c>
      <c r="J6131" s="2">
        <f>VLOOKUP($E6131,
Products!$A$1:$F$201,MATCH(Orders!J$1,Products!$A$1:$F$1,0),0)</f>
        <v>4180.5955033056744</v>
      </c>
    </row>
    <row r="6132" spans="1:10">
      <c r="A6132">
        <v>6131</v>
      </c>
      <c r="B6132" s="4">
        <v>45041</v>
      </c>
      <c r="C6132" s="10">
        <f>DATE(YEAR(orders[[#This Row],[order_date]]), MONTH(orders[[#This Row],[order_date]]), 1)</f>
        <v>45017</v>
      </c>
      <c r="D6132" t="s">
        <v>4105</v>
      </c>
      <c r="E6132" t="s">
        <v>519</v>
      </c>
      <c r="F6132" t="str">
        <f>VLOOKUP(orders[[#This Row],[product_id]],Products!A:C,3,0)</f>
        <v>Electronics</v>
      </c>
      <c r="G6132">
        <v>3</v>
      </c>
      <c r="H6132" s="6">
        <v>0.15032970718303421</v>
      </c>
      <c r="I6132" s="2">
        <f>VLOOKUP($E6132,
Products!$A$1:$F$201,MATCH(Orders!I$1,Products!$A$1:$F$1,0),0)</f>
        <v>13103.02115426216</v>
      </c>
      <c r="J6132" s="2">
        <f>VLOOKUP($E6132,
Products!$A$1:$F$201,MATCH(Orders!J$1,Products!$A$1:$F$1,0),0)</f>
        <v>8775.5491996797755</v>
      </c>
    </row>
    <row r="6133" spans="1:10">
      <c r="A6133">
        <v>6132</v>
      </c>
      <c r="B6133" s="4">
        <v>45435</v>
      </c>
      <c r="C6133" s="10">
        <f>DATE(YEAR(orders[[#This Row],[order_date]]), MONTH(orders[[#This Row],[order_date]]), 1)</f>
        <v>45413</v>
      </c>
      <c r="D6133" t="s">
        <v>4657</v>
      </c>
      <c r="E6133" t="s">
        <v>518</v>
      </c>
      <c r="F6133" t="str">
        <f>VLOOKUP(orders[[#This Row],[product_id]],Products!A:C,3,0)</f>
        <v>Electronics</v>
      </c>
      <c r="G6133">
        <v>3</v>
      </c>
      <c r="H6133" s="6">
        <v>0.23663414412239464</v>
      </c>
      <c r="I6133" s="2">
        <f>VLOOKUP($E6133,
Products!$A$1:$F$201,MATCH(Orders!I$1,Products!$A$1:$F$1,0),0)</f>
        <v>23393.890826127132</v>
      </c>
      <c r="J6133" s="2">
        <f>VLOOKUP($E6133,
Products!$A$1:$F$201,MATCH(Orders!J$1,Products!$A$1:$F$1,0),0)</f>
        <v>16064.756531016081</v>
      </c>
    </row>
    <row r="6134" spans="1:10">
      <c r="A6134">
        <v>6133</v>
      </c>
      <c r="B6134" s="4">
        <v>44983</v>
      </c>
      <c r="C6134" s="10">
        <f>DATE(YEAR(orders[[#This Row],[order_date]]), MONTH(orders[[#This Row],[order_date]]), 1)</f>
        <v>44958</v>
      </c>
      <c r="D6134" t="s">
        <v>1012</v>
      </c>
      <c r="E6134" t="s">
        <v>691</v>
      </c>
      <c r="F6134" t="str">
        <f>VLOOKUP(orders[[#This Row],[product_id]],Products!A:C,3,0)</f>
        <v>Appliances</v>
      </c>
      <c r="G6134">
        <v>1</v>
      </c>
      <c r="H6134" s="6">
        <v>7.9260696269845818E-2</v>
      </c>
      <c r="I6134" s="2">
        <f>VLOOKUP($E6134,
Products!$A$1:$F$201,MATCH(Orders!I$1,Products!$A$1:$F$1,0),0)</f>
        <v>2337.6024778940591</v>
      </c>
      <c r="J6134" s="2">
        <f>VLOOKUP($E6134,
Products!$A$1:$F$201,MATCH(Orders!J$1,Products!$A$1:$F$1,0),0)</f>
        <v>1616.9957885138581</v>
      </c>
    </row>
    <row r="6135" spans="1:10">
      <c r="A6135">
        <v>6134</v>
      </c>
      <c r="B6135" s="4">
        <v>45308</v>
      </c>
      <c r="C6135" s="10">
        <f>DATE(YEAR(orders[[#This Row],[order_date]]), MONTH(orders[[#This Row],[order_date]]), 1)</f>
        <v>45292</v>
      </c>
      <c r="D6135" t="s">
        <v>4688</v>
      </c>
      <c r="E6135" t="s">
        <v>554</v>
      </c>
      <c r="F6135" t="str">
        <f>VLOOKUP(orders[[#This Row],[product_id]],Products!A:C,3,0)</f>
        <v>Appliances</v>
      </c>
      <c r="G6135">
        <v>2</v>
      </c>
      <c r="H6135" s="6">
        <v>9.131910572281722E-2</v>
      </c>
      <c r="I6135" s="2">
        <f>VLOOKUP($E6135,
Products!$A$1:$F$201,MATCH(Orders!I$1,Products!$A$1:$F$1,0),0)</f>
        <v>2088.6647814855078</v>
      </c>
      <c r="J6135" s="2">
        <f>VLOOKUP($E6135,
Products!$A$1:$F$201,MATCH(Orders!J$1,Products!$A$1:$F$1,0),0)</f>
        <v>1371.380040542937</v>
      </c>
    </row>
    <row r="6136" spans="1:10">
      <c r="A6136">
        <v>6135</v>
      </c>
      <c r="B6136" s="4">
        <v>45878</v>
      </c>
      <c r="C6136" s="10">
        <f>DATE(YEAR(orders[[#This Row],[order_date]]), MONTH(orders[[#This Row],[order_date]]), 1)</f>
        <v>45870</v>
      </c>
      <c r="D6136" t="s">
        <v>1818</v>
      </c>
      <c r="E6136" t="s">
        <v>683</v>
      </c>
      <c r="F6136" t="str">
        <f>VLOOKUP(orders[[#This Row],[product_id]],Products!A:C,3,0)</f>
        <v>Electronics</v>
      </c>
      <c r="G6136">
        <v>2</v>
      </c>
      <c r="H6136" s="6">
        <v>0.21569208840132123</v>
      </c>
      <c r="I6136" s="2">
        <f>VLOOKUP($E6136,
Products!$A$1:$F$201,MATCH(Orders!I$1,Products!$A$1:$F$1,0),0)</f>
        <v>30555.409096588959</v>
      </c>
      <c r="J6136" s="2">
        <f>VLOOKUP($E6136,
Products!$A$1:$F$201,MATCH(Orders!J$1,Products!$A$1:$F$1,0),0)</f>
        <v>20295.233857550291</v>
      </c>
    </row>
    <row r="6137" spans="1:10">
      <c r="A6137">
        <v>6136</v>
      </c>
      <c r="B6137" s="4">
        <v>45201</v>
      </c>
      <c r="C6137" s="10">
        <f>DATE(YEAR(orders[[#This Row],[order_date]]), MONTH(orders[[#This Row],[order_date]]), 1)</f>
        <v>45200</v>
      </c>
      <c r="D6137" t="s">
        <v>1456</v>
      </c>
      <c r="E6137" t="s">
        <v>572</v>
      </c>
      <c r="F6137" t="str">
        <f>VLOOKUP(orders[[#This Row],[product_id]],Products!A:C,3,0)</f>
        <v>Electronics</v>
      </c>
      <c r="G6137">
        <v>1</v>
      </c>
      <c r="H6137" s="6">
        <v>0.17501721303829906</v>
      </c>
      <c r="I6137" s="2">
        <f>VLOOKUP($E6137,
Products!$A$1:$F$201,MATCH(Orders!I$1,Products!$A$1:$F$1,0),0)</f>
        <v>28095.750781518611</v>
      </c>
      <c r="J6137" s="2">
        <f>VLOOKUP($E6137,
Products!$A$1:$F$201,MATCH(Orders!J$1,Products!$A$1:$F$1,0),0)</f>
        <v>21949.841961937182</v>
      </c>
    </row>
    <row r="6138" spans="1:10">
      <c r="A6138">
        <v>6137</v>
      </c>
      <c r="B6138" s="4">
        <v>44970</v>
      </c>
      <c r="C6138" s="10">
        <f>DATE(YEAR(orders[[#This Row],[order_date]]), MONTH(orders[[#This Row],[order_date]]), 1)</f>
        <v>44958</v>
      </c>
      <c r="D6138" t="s">
        <v>1767</v>
      </c>
      <c r="E6138" t="s">
        <v>526</v>
      </c>
      <c r="F6138" t="str">
        <f>VLOOKUP(orders[[#This Row],[product_id]],Products!A:C,3,0)</f>
        <v>Electronics</v>
      </c>
      <c r="G6138">
        <v>1</v>
      </c>
      <c r="H6138" s="6">
        <v>0.24656733230939862</v>
      </c>
      <c r="I6138" s="2">
        <f>VLOOKUP($E6138,
Products!$A$1:$F$201,MATCH(Orders!I$1,Products!$A$1:$F$1,0),0)</f>
        <v>11165.347713400481</v>
      </c>
      <c r="J6138" s="2">
        <f>VLOOKUP($E6138,
Products!$A$1:$F$201,MATCH(Orders!J$1,Products!$A$1:$F$1,0),0)</f>
        <v>7966.5169511049389</v>
      </c>
    </row>
    <row r="6139" spans="1:10">
      <c r="A6139">
        <v>6138</v>
      </c>
      <c r="B6139" s="4">
        <v>45644</v>
      </c>
      <c r="C6139" s="10">
        <f>DATE(YEAR(orders[[#This Row],[order_date]]), MONTH(orders[[#This Row],[order_date]]), 1)</f>
        <v>45627</v>
      </c>
      <c r="D6139" t="s">
        <v>2602</v>
      </c>
      <c r="E6139" t="s">
        <v>556</v>
      </c>
      <c r="F6139" t="str">
        <f>VLOOKUP(orders[[#This Row],[product_id]],Products!A:C,3,0)</f>
        <v>Appliances</v>
      </c>
      <c r="G6139">
        <v>2</v>
      </c>
      <c r="H6139" s="6">
        <v>0.12942187206318809</v>
      </c>
      <c r="I6139" s="2">
        <f>VLOOKUP($E6139,
Products!$A$1:$F$201,MATCH(Orders!I$1,Products!$A$1:$F$1,0),0)</f>
        <v>27054.121101651981</v>
      </c>
      <c r="J6139" s="2">
        <f>VLOOKUP($E6139,
Products!$A$1:$F$201,MATCH(Orders!J$1,Products!$A$1:$F$1,0),0)</f>
        <v>19388.930988794411</v>
      </c>
    </row>
    <row r="6140" spans="1:10">
      <c r="A6140">
        <v>6139</v>
      </c>
      <c r="B6140" s="4">
        <v>45244</v>
      </c>
      <c r="C6140" s="10">
        <f>DATE(YEAR(orders[[#This Row],[order_date]]), MONTH(orders[[#This Row],[order_date]]), 1)</f>
        <v>45231</v>
      </c>
      <c r="D6140" t="s">
        <v>1296</v>
      </c>
      <c r="E6140" t="s">
        <v>543</v>
      </c>
      <c r="F6140" t="str">
        <f>VLOOKUP(orders[[#This Row],[product_id]],Products!A:C,3,0)</f>
        <v>Appliances</v>
      </c>
      <c r="G6140">
        <v>3</v>
      </c>
      <c r="H6140" s="6">
        <v>0.12077268307558316</v>
      </c>
      <c r="I6140" s="2">
        <f>VLOOKUP($E6140,
Products!$A$1:$F$201,MATCH(Orders!I$1,Products!$A$1:$F$1,0),0)</f>
        <v>2300.989425669633</v>
      </c>
      <c r="J6140" s="2">
        <f>VLOOKUP($E6140,
Products!$A$1:$F$201,MATCH(Orders!J$1,Products!$A$1:$F$1,0),0)</f>
        <v>1726.390958088811</v>
      </c>
    </row>
    <row r="6141" spans="1:10">
      <c r="A6141">
        <v>6140</v>
      </c>
      <c r="B6141" s="4">
        <v>45460</v>
      </c>
      <c r="C6141" s="10">
        <f>DATE(YEAR(orders[[#This Row],[order_date]]), MONTH(orders[[#This Row],[order_date]]), 1)</f>
        <v>45444</v>
      </c>
      <c r="D6141" t="s">
        <v>2586</v>
      </c>
      <c r="E6141" t="s">
        <v>624</v>
      </c>
      <c r="F6141" t="str">
        <f>VLOOKUP(orders[[#This Row],[product_id]],Products!A:C,3,0)</f>
        <v>Appliances</v>
      </c>
      <c r="G6141">
        <v>3</v>
      </c>
      <c r="H6141" s="6">
        <v>0.14141728923591704</v>
      </c>
      <c r="I6141" s="2">
        <f>VLOOKUP($E6141,
Products!$A$1:$F$201,MATCH(Orders!I$1,Products!$A$1:$F$1,0),0)</f>
        <v>2102.383201797521</v>
      </c>
      <c r="J6141" s="2">
        <f>VLOOKUP($E6141,
Products!$A$1:$F$201,MATCH(Orders!J$1,Products!$A$1:$F$1,0),0)</f>
        <v>1599.330443274388</v>
      </c>
    </row>
    <row r="6142" spans="1:10">
      <c r="A6142">
        <v>6141</v>
      </c>
      <c r="B6142" s="4">
        <v>45163</v>
      </c>
      <c r="C6142" s="10">
        <f>DATE(YEAR(orders[[#This Row],[order_date]]), MONTH(orders[[#This Row],[order_date]]), 1)</f>
        <v>45139</v>
      </c>
      <c r="D6142" t="s">
        <v>4616</v>
      </c>
      <c r="E6142" t="s">
        <v>531</v>
      </c>
      <c r="F6142" t="str">
        <f>VLOOKUP(orders[[#This Row],[product_id]],Products!A:C,3,0)</f>
        <v>Electronics</v>
      </c>
      <c r="G6142">
        <v>1</v>
      </c>
      <c r="H6142" s="6">
        <v>0.16453149743323076</v>
      </c>
      <c r="I6142" s="2">
        <f>VLOOKUP($E6142,
Products!$A$1:$F$201,MATCH(Orders!I$1,Products!$A$1:$F$1,0),0)</f>
        <v>29674.378925417219</v>
      </c>
      <c r="J6142" s="2">
        <f>VLOOKUP($E6142,
Products!$A$1:$F$201,MATCH(Orders!J$1,Products!$A$1:$F$1,0),0)</f>
        <v>20795.30337605517</v>
      </c>
    </row>
    <row r="6143" spans="1:10">
      <c r="A6143">
        <v>6142</v>
      </c>
      <c r="B6143" s="4">
        <v>45819</v>
      </c>
      <c r="C6143" s="10">
        <f>DATE(YEAR(orders[[#This Row],[order_date]]), MONTH(orders[[#This Row],[order_date]]), 1)</f>
        <v>45809</v>
      </c>
      <c r="D6143" t="s">
        <v>1051</v>
      </c>
      <c r="E6143" t="s">
        <v>511</v>
      </c>
      <c r="F6143" t="str">
        <f>VLOOKUP(orders[[#This Row],[product_id]],Products!A:C,3,0)</f>
        <v>Appliances</v>
      </c>
      <c r="G6143">
        <v>1</v>
      </c>
      <c r="H6143" s="6">
        <v>5.1632639919479188E-2</v>
      </c>
      <c r="I6143" s="2">
        <f>VLOOKUP($E6143,
Products!$A$1:$F$201,MATCH(Orders!I$1,Products!$A$1:$F$1,0),0)</f>
        <v>6005.1161529516376</v>
      </c>
      <c r="J6143" s="2">
        <f>VLOOKUP($E6143,
Products!$A$1:$F$201,MATCH(Orders!J$1,Products!$A$1:$F$1,0),0)</f>
        <v>4036.1471846213158</v>
      </c>
    </row>
    <row r="6144" spans="1:10">
      <c r="A6144">
        <v>6143</v>
      </c>
      <c r="B6144" s="4">
        <v>45443</v>
      </c>
      <c r="C6144" s="10">
        <f>DATE(YEAR(orders[[#This Row],[order_date]]), MONTH(orders[[#This Row],[order_date]]), 1)</f>
        <v>45413</v>
      </c>
      <c r="D6144" t="s">
        <v>4029</v>
      </c>
      <c r="E6144" t="s">
        <v>523</v>
      </c>
      <c r="F6144" t="str">
        <f>VLOOKUP(orders[[#This Row],[product_id]],Products!A:C,3,0)</f>
        <v>Electronics</v>
      </c>
      <c r="G6144">
        <v>1</v>
      </c>
      <c r="H6144" s="6">
        <v>0.12281604590775616</v>
      </c>
      <c r="I6144" s="2">
        <f>VLOOKUP($E6144,
Products!$A$1:$F$201,MATCH(Orders!I$1,Products!$A$1:$F$1,0),0)</f>
        <v>27240.414518089601</v>
      </c>
      <c r="J6144" s="2">
        <f>VLOOKUP($E6144,
Products!$A$1:$F$201,MATCH(Orders!J$1,Products!$A$1:$F$1,0),0)</f>
        <v>21217.524617692769</v>
      </c>
    </row>
    <row r="6145" spans="1:10">
      <c r="A6145">
        <v>6144</v>
      </c>
      <c r="B6145" s="4">
        <v>44964</v>
      </c>
      <c r="C6145" s="10">
        <f>DATE(YEAR(orders[[#This Row],[order_date]]), MONTH(orders[[#This Row],[order_date]]), 1)</f>
        <v>44958</v>
      </c>
      <c r="D6145" t="s">
        <v>4617</v>
      </c>
      <c r="E6145" t="s">
        <v>619</v>
      </c>
      <c r="F6145" t="str">
        <f>VLOOKUP(orders[[#This Row],[product_id]],Products!A:C,3,0)</f>
        <v>Appliances</v>
      </c>
      <c r="G6145">
        <v>2</v>
      </c>
      <c r="H6145" s="6">
        <v>7.8341710534321471E-2</v>
      </c>
      <c r="I6145" s="2">
        <f>VLOOKUP($E6145,
Products!$A$1:$F$201,MATCH(Orders!I$1,Products!$A$1:$F$1,0),0)</f>
        <v>6040.8433358455886</v>
      </c>
      <c r="J6145" s="2">
        <f>VLOOKUP($E6145,
Products!$A$1:$F$201,MATCH(Orders!J$1,Products!$A$1:$F$1,0),0)</f>
        <v>4363.6239115177623</v>
      </c>
    </row>
    <row r="6146" spans="1:10">
      <c r="A6146">
        <v>6145</v>
      </c>
      <c r="B6146" s="4">
        <v>45580</v>
      </c>
      <c r="C6146" s="10">
        <f>DATE(YEAR(orders[[#This Row],[order_date]]), MONTH(orders[[#This Row],[order_date]]), 1)</f>
        <v>45566</v>
      </c>
      <c r="D6146" t="s">
        <v>854</v>
      </c>
      <c r="E6146" t="s">
        <v>639</v>
      </c>
      <c r="F6146" t="str">
        <f>VLOOKUP(orders[[#This Row],[product_id]],Products!A:C,3,0)</f>
        <v>Appliances</v>
      </c>
      <c r="G6146">
        <v>1</v>
      </c>
      <c r="H6146" s="6">
        <v>5.4294620168312602E-2</v>
      </c>
      <c r="I6146" s="2">
        <f>VLOOKUP($E6146,
Products!$A$1:$F$201,MATCH(Orders!I$1,Products!$A$1:$F$1,0),0)</f>
        <v>2320.8560923599921</v>
      </c>
      <c r="J6146" s="2">
        <f>VLOOKUP($E6146,
Products!$A$1:$F$201,MATCH(Orders!J$1,Products!$A$1:$F$1,0),0)</f>
        <v>1750.110004830213</v>
      </c>
    </row>
    <row r="6147" spans="1:10">
      <c r="A6147">
        <v>6146</v>
      </c>
      <c r="B6147" s="4">
        <v>45673</v>
      </c>
      <c r="C6147" s="10">
        <f>DATE(YEAR(orders[[#This Row],[order_date]]), MONTH(orders[[#This Row],[order_date]]), 1)</f>
        <v>45658</v>
      </c>
      <c r="D6147" t="s">
        <v>1745</v>
      </c>
      <c r="E6147" t="s">
        <v>674</v>
      </c>
      <c r="F6147" t="str">
        <f>VLOOKUP(orders[[#This Row],[product_id]],Products!A:C,3,0)</f>
        <v>Appliances</v>
      </c>
      <c r="G6147">
        <v>1</v>
      </c>
      <c r="H6147" s="6">
        <v>7.473446193116054E-2</v>
      </c>
      <c r="I6147" s="2">
        <f>VLOOKUP($E6147,
Products!$A$1:$F$201,MATCH(Orders!I$1,Products!$A$1:$F$1,0),0)</f>
        <v>6324.5253633508046</v>
      </c>
      <c r="J6147" s="2">
        <f>VLOOKUP($E6147,
Products!$A$1:$F$201,MATCH(Orders!J$1,Products!$A$1:$F$1,0),0)</f>
        <v>4493.055585088201</v>
      </c>
    </row>
    <row r="6148" spans="1:10">
      <c r="A6148">
        <v>6147</v>
      </c>
      <c r="B6148" s="4">
        <v>45767</v>
      </c>
      <c r="C6148" s="10">
        <f>DATE(YEAR(orders[[#This Row],[order_date]]), MONTH(orders[[#This Row],[order_date]]), 1)</f>
        <v>45748</v>
      </c>
      <c r="D6148" t="s">
        <v>2096</v>
      </c>
      <c r="E6148" t="s">
        <v>562</v>
      </c>
      <c r="F6148" t="str">
        <f>VLOOKUP(orders[[#This Row],[product_id]],Products!A:C,3,0)</f>
        <v>Electronics</v>
      </c>
      <c r="G6148">
        <v>1</v>
      </c>
      <c r="H6148" s="6">
        <v>0.14536095318093797</v>
      </c>
      <c r="I6148" s="2">
        <f>VLOOKUP($E6148,
Products!$A$1:$F$201,MATCH(Orders!I$1,Products!$A$1:$F$1,0),0)</f>
        <v>2550.478597498749</v>
      </c>
      <c r="J6148" s="2">
        <f>VLOOKUP($E6148,
Products!$A$1:$F$201,MATCH(Orders!J$1,Products!$A$1:$F$1,0),0)</f>
        <v>1688.129752018375</v>
      </c>
    </row>
    <row r="6149" spans="1:10">
      <c r="A6149">
        <v>6148</v>
      </c>
      <c r="B6149" s="4">
        <v>45374</v>
      </c>
      <c r="C6149" s="10">
        <f>DATE(YEAR(orders[[#This Row],[order_date]]), MONTH(orders[[#This Row],[order_date]]), 1)</f>
        <v>45352</v>
      </c>
      <c r="D6149" t="s">
        <v>3588</v>
      </c>
      <c r="E6149" t="s">
        <v>683</v>
      </c>
      <c r="F6149" t="str">
        <f>VLOOKUP(orders[[#This Row],[product_id]],Products!A:C,3,0)</f>
        <v>Electronics</v>
      </c>
      <c r="G6149">
        <v>2</v>
      </c>
      <c r="H6149" s="6">
        <v>0.16742763887822082</v>
      </c>
      <c r="I6149" s="2">
        <f>VLOOKUP($E6149,
Products!$A$1:$F$201,MATCH(Orders!I$1,Products!$A$1:$F$1,0),0)</f>
        <v>30555.409096588959</v>
      </c>
      <c r="J6149" s="2">
        <f>VLOOKUP($E6149,
Products!$A$1:$F$201,MATCH(Orders!J$1,Products!$A$1:$F$1,0),0)</f>
        <v>20295.233857550291</v>
      </c>
    </row>
    <row r="6150" spans="1:10">
      <c r="A6150">
        <v>6149</v>
      </c>
      <c r="B6150" s="4">
        <v>45610</v>
      </c>
      <c r="C6150" s="10">
        <f>DATE(YEAR(orders[[#This Row],[order_date]]), MONTH(orders[[#This Row],[order_date]]), 1)</f>
        <v>45597</v>
      </c>
      <c r="D6150" t="s">
        <v>4610</v>
      </c>
      <c r="E6150" t="s">
        <v>530</v>
      </c>
      <c r="F6150" t="str">
        <f>VLOOKUP(orders[[#This Row],[product_id]],Products!A:C,3,0)</f>
        <v>Electronics</v>
      </c>
      <c r="G6150">
        <v>1</v>
      </c>
      <c r="H6150" s="6">
        <v>0.15829173807824007</v>
      </c>
      <c r="I6150" s="2">
        <f>VLOOKUP($E6150,
Products!$A$1:$F$201,MATCH(Orders!I$1,Products!$A$1:$F$1,0),0)</f>
        <v>30520.607447067548</v>
      </c>
      <c r="J6150" s="2">
        <f>VLOOKUP($E6150,
Products!$A$1:$F$201,MATCH(Orders!J$1,Products!$A$1:$F$1,0),0)</f>
        <v>22328.317520226748</v>
      </c>
    </row>
    <row r="6151" spans="1:10">
      <c r="A6151">
        <v>6150</v>
      </c>
      <c r="B6151" s="4">
        <v>45051</v>
      </c>
      <c r="C6151" s="10">
        <f>DATE(YEAR(orders[[#This Row],[order_date]]), MONTH(orders[[#This Row],[order_date]]), 1)</f>
        <v>45047</v>
      </c>
      <c r="D6151" t="s">
        <v>1486</v>
      </c>
      <c r="E6151" t="s">
        <v>553</v>
      </c>
      <c r="F6151" t="str">
        <f>VLOOKUP(orders[[#This Row],[product_id]],Products!A:C,3,0)</f>
        <v>Electronics</v>
      </c>
      <c r="G6151">
        <v>3</v>
      </c>
      <c r="H6151" s="6">
        <v>0.19483474302261578</v>
      </c>
      <c r="I6151" s="2">
        <f>VLOOKUP($E6151,
Products!$A$1:$F$201,MATCH(Orders!I$1,Products!$A$1:$F$1,0),0)</f>
        <v>19089.562478947992</v>
      </c>
      <c r="J6151" s="2">
        <f>VLOOKUP($E6151,
Products!$A$1:$F$201,MATCH(Orders!J$1,Products!$A$1:$F$1,0),0)</f>
        <v>12552.840439332171</v>
      </c>
    </row>
    <row r="6152" spans="1:10">
      <c r="A6152">
        <v>6151</v>
      </c>
      <c r="B6152" s="4">
        <v>46015</v>
      </c>
      <c r="C6152" s="10">
        <f>DATE(YEAR(orders[[#This Row],[order_date]]), MONTH(orders[[#This Row],[order_date]]), 1)</f>
        <v>45992</v>
      </c>
      <c r="D6152" t="s">
        <v>823</v>
      </c>
      <c r="E6152" t="s">
        <v>529</v>
      </c>
      <c r="F6152" t="str">
        <f>VLOOKUP(orders[[#This Row],[product_id]],Products!A:C,3,0)</f>
        <v>Electronics</v>
      </c>
      <c r="G6152">
        <v>2</v>
      </c>
      <c r="H6152" s="6">
        <v>0.22542846061922042</v>
      </c>
      <c r="I6152" s="2">
        <f>VLOOKUP($E6152,
Products!$A$1:$F$201,MATCH(Orders!I$1,Products!$A$1:$F$1,0),0)</f>
        <v>18308.801775351771</v>
      </c>
      <c r="J6152" s="2">
        <f>VLOOKUP($E6152,
Products!$A$1:$F$201,MATCH(Orders!J$1,Products!$A$1:$F$1,0),0)</f>
        <v>12027.24184831013</v>
      </c>
    </row>
    <row r="6153" spans="1:10">
      <c r="A6153">
        <v>6152</v>
      </c>
      <c r="B6153" s="4">
        <v>45719</v>
      </c>
      <c r="C6153" s="10">
        <f>DATE(YEAR(orders[[#This Row],[order_date]]), MONTH(orders[[#This Row],[order_date]]), 1)</f>
        <v>45717</v>
      </c>
      <c r="D6153" t="s">
        <v>1409</v>
      </c>
      <c r="E6153" t="s">
        <v>663</v>
      </c>
      <c r="F6153" t="str">
        <f>VLOOKUP(orders[[#This Row],[product_id]],Products!A:C,3,0)</f>
        <v>Electronics</v>
      </c>
      <c r="G6153">
        <v>1</v>
      </c>
      <c r="H6153" s="6">
        <v>0.20134342866941413</v>
      </c>
      <c r="I6153" s="2">
        <f>VLOOKUP($E6153,
Products!$A$1:$F$201,MATCH(Orders!I$1,Products!$A$1:$F$1,0),0)</f>
        <v>12863.39473364416</v>
      </c>
      <c r="J6153" s="2">
        <f>VLOOKUP($E6153,
Products!$A$1:$F$201,MATCH(Orders!J$1,Products!$A$1:$F$1,0),0)</f>
        <v>9312.9321574947517</v>
      </c>
    </row>
    <row r="6154" spans="1:10">
      <c r="A6154">
        <v>6153</v>
      </c>
      <c r="B6154" s="4">
        <v>45710</v>
      </c>
      <c r="C6154" s="10">
        <f>DATE(YEAR(orders[[#This Row],[order_date]]), MONTH(orders[[#This Row],[order_date]]), 1)</f>
        <v>45689</v>
      </c>
      <c r="D6154" t="s">
        <v>3070</v>
      </c>
      <c r="E6154" t="s">
        <v>592</v>
      </c>
      <c r="F6154" t="str">
        <f>VLOOKUP(orders[[#This Row],[product_id]],Products!A:C,3,0)</f>
        <v>Electronics</v>
      </c>
      <c r="G6154">
        <v>1</v>
      </c>
      <c r="H6154" s="6">
        <v>0.1697575624769391</v>
      </c>
      <c r="I6154" s="2">
        <f>VLOOKUP($E6154,
Products!$A$1:$F$201,MATCH(Orders!I$1,Products!$A$1:$F$1,0),0)</f>
        <v>12221.95918536383</v>
      </c>
      <c r="J6154" s="2">
        <f>VLOOKUP($E6154,
Products!$A$1:$F$201,MATCH(Orders!J$1,Products!$A$1:$F$1,0),0)</f>
        <v>9737.7215556427309</v>
      </c>
    </row>
    <row r="6155" spans="1:10">
      <c r="A6155">
        <v>6154</v>
      </c>
      <c r="B6155" s="4">
        <v>45152</v>
      </c>
      <c r="C6155" s="10">
        <f>DATE(YEAR(orders[[#This Row],[order_date]]), MONTH(orders[[#This Row],[order_date]]), 1)</f>
        <v>45139</v>
      </c>
      <c r="D6155" t="s">
        <v>993</v>
      </c>
      <c r="E6155" t="s">
        <v>550</v>
      </c>
      <c r="F6155" t="str">
        <f>VLOOKUP(orders[[#This Row],[product_id]],Products!A:C,3,0)</f>
        <v>Electronics</v>
      </c>
      <c r="G6155">
        <v>1</v>
      </c>
      <c r="H6155" s="6">
        <v>0.19567456157692389</v>
      </c>
      <c r="I6155" s="2">
        <f>VLOOKUP($E6155,
Products!$A$1:$F$201,MATCH(Orders!I$1,Products!$A$1:$F$1,0),0)</f>
        <v>21928.70634496431</v>
      </c>
      <c r="J6155" s="2">
        <f>VLOOKUP($E6155,
Products!$A$1:$F$201,MATCH(Orders!J$1,Products!$A$1:$F$1,0),0)</f>
        <v>17227.037321653719</v>
      </c>
    </row>
    <row r="6156" spans="1:10">
      <c r="A6156">
        <v>6155</v>
      </c>
      <c r="B6156" s="4">
        <v>45391</v>
      </c>
      <c r="C6156" s="10">
        <f>DATE(YEAR(orders[[#This Row],[order_date]]), MONTH(orders[[#This Row],[order_date]]), 1)</f>
        <v>45383</v>
      </c>
      <c r="D6156" t="s">
        <v>3661</v>
      </c>
      <c r="E6156" t="s">
        <v>548</v>
      </c>
      <c r="F6156" t="str">
        <f>VLOOKUP(orders[[#This Row],[product_id]],Products!A:C,3,0)</f>
        <v>Appliances</v>
      </c>
      <c r="G6156">
        <v>3</v>
      </c>
      <c r="H6156" s="6">
        <v>8.2528920259400396E-2</v>
      </c>
      <c r="I6156" s="2">
        <f>VLOOKUP($E6156,
Products!$A$1:$F$201,MATCH(Orders!I$1,Products!$A$1:$F$1,0),0)</f>
        <v>2211.9922659782978</v>
      </c>
      <c r="J6156" s="2">
        <f>VLOOKUP($E6156,
Products!$A$1:$F$201,MATCH(Orders!J$1,Products!$A$1:$F$1,0),0)</f>
        <v>1741.1720710333091</v>
      </c>
    </row>
    <row r="6157" spans="1:10">
      <c r="A6157">
        <v>6156</v>
      </c>
      <c r="B6157" s="4">
        <v>45569</v>
      </c>
      <c r="C6157" s="10">
        <f>DATE(YEAR(orders[[#This Row],[order_date]]), MONTH(orders[[#This Row],[order_date]]), 1)</f>
        <v>45566</v>
      </c>
      <c r="D6157" t="s">
        <v>2080</v>
      </c>
      <c r="E6157" t="s">
        <v>577</v>
      </c>
      <c r="F6157" t="str">
        <f>VLOOKUP(orders[[#This Row],[product_id]],Products!A:C,3,0)</f>
        <v>Appliances</v>
      </c>
      <c r="G6157">
        <v>3</v>
      </c>
      <c r="H6157" s="6">
        <v>5.239160580128796E-2</v>
      </c>
      <c r="I6157" s="2">
        <f>VLOOKUP($E6157,
Products!$A$1:$F$201,MATCH(Orders!I$1,Products!$A$1:$F$1,0),0)</f>
        <v>24178.046221204509</v>
      </c>
      <c r="J6157" s="2">
        <f>VLOOKUP($E6157,
Products!$A$1:$F$201,MATCH(Orders!J$1,Products!$A$1:$F$1,0),0)</f>
        <v>17784.08636999697</v>
      </c>
    </row>
    <row r="6158" spans="1:10">
      <c r="A6158">
        <v>6157</v>
      </c>
      <c r="B6158" s="4">
        <v>45219</v>
      </c>
      <c r="C6158" s="10">
        <f>DATE(YEAR(orders[[#This Row],[order_date]]), MONTH(orders[[#This Row],[order_date]]), 1)</f>
        <v>45200</v>
      </c>
      <c r="D6158" t="s">
        <v>3050</v>
      </c>
      <c r="E6158" t="s">
        <v>689</v>
      </c>
      <c r="F6158" t="str">
        <f>VLOOKUP(orders[[#This Row],[product_id]],Products!A:C,3,0)</f>
        <v>Electronics</v>
      </c>
      <c r="G6158">
        <v>2</v>
      </c>
      <c r="H6158" s="6">
        <v>0.1479576671265444</v>
      </c>
      <c r="I6158" s="2">
        <f>VLOOKUP($E6158,
Products!$A$1:$F$201,MATCH(Orders!I$1,Products!$A$1:$F$1,0),0)</f>
        <v>22021.70433799336</v>
      </c>
      <c r="J6158" s="2">
        <f>VLOOKUP($E6158,
Products!$A$1:$F$201,MATCH(Orders!J$1,Products!$A$1:$F$1,0),0)</f>
        <v>16990.60087110737</v>
      </c>
    </row>
    <row r="6159" spans="1:10">
      <c r="A6159">
        <v>6158</v>
      </c>
      <c r="B6159" s="4">
        <v>45647</v>
      </c>
      <c r="C6159" s="10">
        <f>DATE(YEAR(orders[[#This Row],[order_date]]), MONTH(orders[[#This Row],[order_date]]), 1)</f>
        <v>45627</v>
      </c>
      <c r="D6159" t="s">
        <v>3971</v>
      </c>
      <c r="E6159" t="s">
        <v>575</v>
      </c>
      <c r="F6159" t="str">
        <f>VLOOKUP(orders[[#This Row],[product_id]],Products!A:C,3,0)</f>
        <v>Appliances</v>
      </c>
      <c r="G6159">
        <v>2</v>
      </c>
      <c r="H6159" s="6">
        <v>0.14355561357602298</v>
      </c>
      <c r="I6159" s="2">
        <f>VLOOKUP($E6159,
Products!$A$1:$F$201,MATCH(Orders!I$1,Products!$A$1:$F$1,0),0)</f>
        <v>25283.54628276427</v>
      </c>
      <c r="J6159" s="2">
        <f>VLOOKUP($E6159,
Products!$A$1:$F$201,MATCH(Orders!J$1,Products!$A$1:$F$1,0),0)</f>
        <v>19310.503554692368</v>
      </c>
    </row>
    <row r="6160" spans="1:10">
      <c r="A6160">
        <v>6159</v>
      </c>
      <c r="B6160" s="4">
        <v>45682</v>
      </c>
      <c r="C6160" s="10">
        <f>DATE(YEAR(orders[[#This Row],[order_date]]), MONTH(orders[[#This Row],[order_date]]), 1)</f>
        <v>45658</v>
      </c>
      <c r="D6160" t="s">
        <v>2730</v>
      </c>
      <c r="E6160" t="s">
        <v>538</v>
      </c>
      <c r="F6160" t="str">
        <f>VLOOKUP(orders[[#This Row],[product_id]],Products!A:C,3,0)</f>
        <v>Electronics</v>
      </c>
      <c r="G6160">
        <v>1</v>
      </c>
      <c r="H6160" s="6">
        <v>0.16588974527631659</v>
      </c>
      <c r="I6160" s="2">
        <f>VLOOKUP($E6160,
Products!$A$1:$F$201,MATCH(Orders!I$1,Products!$A$1:$F$1,0),0)</f>
        <v>29368.843697269542</v>
      </c>
      <c r="J6160" s="2">
        <f>VLOOKUP($E6160,
Products!$A$1:$F$201,MATCH(Orders!J$1,Products!$A$1:$F$1,0),0)</f>
        <v>23079.13344123889</v>
      </c>
    </row>
    <row r="6161" spans="1:10">
      <c r="A6161">
        <v>6160</v>
      </c>
      <c r="B6161" s="4">
        <v>45092</v>
      </c>
      <c r="C6161" s="10">
        <f>DATE(YEAR(orders[[#This Row],[order_date]]), MONTH(orders[[#This Row],[order_date]]), 1)</f>
        <v>45078</v>
      </c>
      <c r="D6161" t="s">
        <v>4169</v>
      </c>
      <c r="E6161" t="s">
        <v>602</v>
      </c>
      <c r="F6161" t="str">
        <f>VLOOKUP(orders[[#This Row],[product_id]],Products!A:C,3,0)</f>
        <v>Appliances</v>
      </c>
      <c r="G6161">
        <v>1</v>
      </c>
      <c r="H6161" s="6">
        <v>7.5106343084598376E-2</v>
      </c>
      <c r="I6161" s="2">
        <f>VLOOKUP($E6161,
Products!$A$1:$F$201,MATCH(Orders!I$1,Products!$A$1:$F$1,0),0)</f>
        <v>22834.95547197924</v>
      </c>
      <c r="J6161" s="2">
        <f>VLOOKUP($E6161,
Products!$A$1:$F$201,MATCH(Orders!J$1,Products!$A$1:$F$1,0),0)</f>
        <v>17972.460052660601</v>
      </c>
    </row>
    <row r="6162" spans="1:10">
      <c r="A6162">
        <v>6161</v>
      </c>
      <c r="B6162" s="4">
        <v>45695</v>
      </c>
      <c r="C6162" s="10">
        <f>DATE(YEAR(orders[[#This Row],[order_date]]), MONTH(orders[[#This Row],[order_date]]), 1)</f>
        <v>45689</v>
      </c>
      <c r="D6162" t="s">
        <v>1148</v>
      </c>
      <c r="E6162" t="s">
        <v>550</v>
      </c>
      <c r="F6162" t="str">
        <f>VLOOKUP(orders[[#This Row],[product_id]],Products!A:C,3,0)</f>
        <v>Electronics</v>
      </c>
      <c r="G6162">
        <v>2</v>
      </c>
      <c r="H6162" s="6">
        <v>0.24045171279384844</v>
      </c>
      <c r="I6162" s="2">
        <f>VLOOKUP($E6162,
Products!$A$1:$F$201,MATCH(Orders!I$1,Products!$A$1:$F$1,0),0)</f>
        <v>21928.70634496431</v>
      </c>
      <c r="J6162" s="2">
        <f>VLOOKUP($E6162,
Products!$A$1:$F$201,MATCH(Orders!J$1,Products!$A$1:$F$1,0),0)</f>
        <v>17227.037321653719</v>
      </c>
    </row>
    <row r="6163" spans="1:10">
      <c r="A6163">
        <v>6162</v>
      </c>
      <c r="B6163" s="4">
        <v>45933</v>
      </c>
      <c r="C6163" s="10">
        <f>DATE(YEAR(orders[[#This Row],[order_date]]), MONTH(orders[[#This Row],[order_date]]), 1)</f>
        <v>45931</v>
      </c>
      <c r="D6163" t="s">
        <v>4058</v>
      </c>
      <c r="E6163" t="s">
        <v>512</v>
      </c>
      <c r="F6163" t="str">
        <f>VLOOKUP(orders[[#This Row],[product_id]],Products!A:C,3,0)</f>
        <v>Electronics</v>
      </c>
      <c r="G6163">
        <v>3</v>
      </c>
      <c r="H6163" s="6">
        <v>0.15834380785670121</v>
      </c>
      <c r="I6163" s="2">
        <f>VLOOKUP($E6163,
Products!$A$1:$F$201,MATCH(Orders!I$1,Products!$A$1:$F$1,0),0)</f>
        <v>12877.548087294561</v>
      </c>
      <c r="J6163" s="2">
        <f>VLOOKUP($E6163,
Products!$A$1:$F$201,MATCH(Orders!J$1,Products!$A$1:$F$1,0),0)</f>
        <v>9551.9000631411909</v>
      </c>
    </row>
    <row r="6164" spans="1:10">
      <c r="A6164">
        <v>6163</v>
      </c>
      <c r="B6164" s="4">
        <v>45797</v>
      </c>
      <c r="C6164" s="10">
        <f>DATE(YEAR(orders[[#This Row],[order_date]]), MONTH(orders[[#This Row],[order_date]]), 1)</f>
        <v>45778</v>
      </c>
      <c r="D6164" t="s">
        <v>1606</v>
      </c>
      <c r="E6164" t="s">
        <v>611</v>
      </c>
      <c r="F6164" t="str">
        <f>VLOOKUP(orders[[#This Row],[product_id]],Products!A:C,3,0)</f>
        <v>Electronics</v>
      </c>
      <c r="G6164">
        <v>3</v>
      </c>
      <c r="H6164" s="6">
        <v>0.11296741299372431</v>
      </c>
      <c r="I6164" s="2">
        <f>VLOOKUP($E6164,
Products!$A$1:$F$201,MATCH(Orders!I$1,Products!$A$1:$F$1,0),0)</f>
        <v>12041.08303405661</v>
      </c>
      <c r="J6164" s="2">
        <f>VLOOKUP($E6164,
Products!$A$1:$F$201,MATCH(Orders!J$1,Products!$A$1:$F$1,0),0)</f>
        <v>7946.6428283753548</v>
      </c>
    </row>
    <row r="6165" spans="1:10">
      <c r="A6165">
        <v>6164</v>
      </c>
      <c r="B6165" s="4">
        <v>46002</v>
      </c>
      <c r="C6165" s="10">
        <f>DATE(YEAR(orders[[#This Row],[order_date]]), MONTH(orders[[#This Row],[order_date]]), 1)</f>
        <v>45992</v>
      </c>
      <c r="D6165" t="s">
        <v>1006</v>
      </c>
      <c r="E6165" t="s">
        <v>651</v>
      </c>
      <c r="F6165" t="str">
        <f>VLOOKUP(orders[[#This Row],[product_id]],Products!A:C,3,0)</f>
        <v>Electronics</v>
      </c>
      <c r="G6165">
        <v>2</v>
      </c>
      <c r="H6165" s="6">
        <v>0.10501189249175834</v>
      </c>
      <c r="I6165" s="2">
        <f>VLOOKUP($E6165,
Products!$A$1:$F$201,MATCH(Orders!I$1,Products!$A$1:$F$1,0),0)</f>
        <v>28622.091542973511</v>
      </c>
      <c r="J6165" s="2">
        <f>VLOOKUP($E6165,
Products!$A$1:$F$201,MATCH(Orders!J$1,Products!$A$1:$F$1,0),0)</f>
        <v>19327.527634039769</v>
      </c>
    </row>
    <row r="6166" spans="1:10">
      <c r="A6166">
        <v>6165</v>
      </c>
      <c r="B6166" s="4">
        <v>45493</v>
      </c>
      <c r="C6166" s="10">
        <f>DATE(YEAR(orders[[#This Row],[order_date]]), MONTH(orders[[#This Row],[order_date]]), 1)</f>
        <v>45474</v>
      </c>
      <c r="D6166" t="s">
        <v>3651</v>
      </c>
      <c r="E6166" t="s">
        <v>575</v>
      </c>
      <c r="F6166" t="str">
        <f>VLOOKUP(orders[[#This Row],[product_id]],Products!A:C,3,0)</f>
        <v>Appliances</v>
      </c>
      <c r="G6166">
        <v>1</v>
      </c>
      <c r="H6166" s="6">
        <v>6.9452678052408637E-2</v>
      </c>
      <c r="I6166" s="2">
        <f>VLOOKUP($E6166,
Products!$A$1:$F$201,MATCH(Orders!I$1,Products!$A$1:$F$1,0),0)</f>
        <v>25283.54628276427</v>
      </c>
      <c r="J6166" s="2">
        <f>VLOOKUP($E6166,
Products!$A$1:$F$201,MATCH(Orders!J$1,Products!$A$1:$F$1,0),0)</f>
        <v>19310.503554692368</v>
      </c>
    </row>
    <row r="6167" spans="1:10">
      <c r="A6167">
        <v>6166</v>
      </c>
      <c r="B6167" s="4">
        <v>45964</v>
      </c>
      <c r="C6167" s="10">
        <f>DATE(YEAR(orders[[#This Row],[order_date]]), MONTH(orders[[#This Row],[order_date]]), 1)</f>
        <v>45962</v>
      </c>
      <c r="D6167" t="s">
        <v>3179</v>
      </c>
      <c r="E6167" t="s">
        <v>550</v>
      </c>
      <c r="F6167" t="str">
        <f>VLOOKUP(orders[[#This Row],[product_id]],Products!A:C,3,0)</f>
        <v>Electronics</v>
      </c>
      <c r="G6167">
        <v>1</v>
      </c>
      <c r="H6167" s="6">
        <v>0.24071506622241609</v>
      </c>
      <c r="I6167" s="2">
        <f>VLOOKUP($E6167,
Products!$A$1:$F$201,MATCH(Orders!I$1,Products!$A$1:$F$1,0),0)</f>
        <v>21928.70634496431</v>
      </c>
      <c r="J6167" s="2">
        <f>VLOOKUP($E6167,
Products!$A$1:$F$201,MATCH(Orders!J$1,Products!$A$1:$F$1,0),0)</f>
        <v>17227.037321653719</v>
      </c>
    </row>
    <row r="6168" spans="1:10">
      <c r="A6168">
        <v>6167</v>
      </c>
      <c r="B6168" s="4">
        <v>45528</v>
      </c>
      <c r="C6168" s="10">
        <f>DATE(YEAR(orders[[#This Row],[order_date]]), MONTH(orders[[#This Row],[order_date]]), 1)</f>
        <v>45505</v>
      </c>
      <c r="D6168" t="s">
        <v>955</v>
      </c>
      <c r="E6168" t="s">
        <v>542</v>
      </c>
      <c r="F6168" t="str">
        <f>VLOOKUP(orders[[#This Row],[product_id]],Products!A:C,3,0)</f>
        <v>Electronics</v>
      </c>
      <c r="G6168">
        <v>1</v>
      </c>
      <c r="H6168" s="6">
        <v>0.24934507548129886</v>
      </c>
      <c r="I6168" s="2">
        <f>VLOOKUP($E6168,
Products!$A$1:$F$201,MATCH(Orders!I$1,Products!$A$1:$F$1,0),0)</f>
        <v>29298.352838526029</v>
      </c>
      <c r="J6168" s="2">
        <f>VLOOKUP($E6168,
Products!$A$1:$F$201,MATCH(Orders!J$1,Products!$A$1:$F$1,0),0)</f>
        <v>19250.751682102291</v>
      </c>
    </row>
    <row r="6169" spans="1:10">
      <c r="A6169">
        <v>6168</v>
      </c>
      <c r="B6169" s="4">
        <v>45831</v>
      </c>
      <c r="C6169" s="10">
        <f>DATE(YEAR(orders[[#This Row],[order_date]]), MONTH(orders[[#This Row],[order_date]]), 1)</f>
        <v>45809</v>
      </c>
      <c r="D6169" t="s">
        <v>2663</v>
      </c>
      <c r="E6169" t="s">
        <v>654</v>
      </c>
      <c r="F6169" t="str">
        <f>VLOOKUP(orders[[#This Row],[product_id]],Products!A:C,3,0)</f>
        <v>Electronics</v>
      </c>
      <c r="G6169">
        <v>1</v>
      </c>
      <c r="H6169" s="6">
        <v>0.10770673987103178</v>
      </c>
      <c r="I6169" s="2">
        <f>VLOOKUP($E6169,
Products!$A$1:$F$201,MATCH(Orders!I$1,Products!$A$1:$F$1,0),0)</f>
        <v>2480.90324078101</v>
      </c>
      <c r="J6169" s="2">
        <f>VLOOKUP($E6169,
Products!$A$1:$F$201,MATCH(Orders!J$1,Products!$A$1:$F$1,0),0)</f>
        <v>1964.543440578911</v>
      </c>
    </row>
    <row r="6170" spans="1:10">
      <c r="A6170">
        <v>6169</v>
      </c>
      <c r="B6170" s="4">
        <v>44967</v>
      </c>
      <c r="C6170" s="10">
        <f>DATE(YEAR(orders[[#This Row],[order_date]]), MONTH(orders[[#This Row],[order_date]]), 1)</f>
        <v>44958</v>
      </c>
      <c r="D6170" t="s">
        <v>2472</v>
      </c>
      <c r="E6170" t="s">
        <v>677</v>
      </c>
      <c r="F6170" t="str">
        <f>VLOOKUP(orders[[#This Row],[product_id]],Products!A:C,3,0)</f>
        <v>Electronics</v>
      </c>
      <c r="G6170">
        <v>2</v>
      </c>
      <c r="H6170" s="6">
        <v>0.15373129183968123</v>
      </c>
      <c r="I6170" s="2">
        <f>VLOOKUP($E6170,
Products!$A$1:$F$201,MATCH(Orders!I$1,Products!$A$1:$F$1,0),0)</f>
        <v>11360.699432756561</v>
      </c>
      <c r="J6170" s="2">
        <f>VLOOKUP($E6170,
Products!$A$1:$F$201,MATCH(Orders!J$1,Products!$A$1:$F$1,0),0)</f>
        <v>8118.8949869342459</v>
      </c>
    </row>
    <row r="6171" spans="1:10">
      <c r="A6171">
        <v>6170</v>
      </c>
      <c r="B6171" s="4">
        <v>45956</v>
      </c>
      <c r="C6171" s="10">
        <f>DATE(YEAR(orders[[#This Row],[order_date]]), MONTH(orders[[#This Row],[order_date]]), 1)</f>
        <v>45931</v>
      </c>
      <c r="D6171" t="s">
        <v>2244</v>
      </c>
      <c r="E6171" t="s">
        <v>663</v>
      </c>
      <c r="F6171" t="str">
        <f>VLOOKUP(orders[[#This Row],[product_id]],Products!A:C,3,0)</f>
        <v>Electronics</v>
      </c>
      <c r="G6171">
        <v>2</v>
      </c>
      <c r="H6171" s="6">
        <v>0.20040160885816993</v>
      </c>
      <c r="I6171" s="2">
        <f>VLOOKUP($E6171,
Products!$A$1:$F$201,MATCH(Orders!I$1,Products!$A$1:$F$1,0),0)</f>
        <v>12863.39473364416</v>
      </c>
      <c r="J6171" s="2">
        <f>VLOOKUP($E6171,
Products!$A$1:$F$201,MATCH(Orders!J$1,Products!$A$1:$F$1,0),0)</f>
        <v>9312.9321574947517</v>
      </c>
    </row>
    <row r="6172" spans="1:10">
      <c r="A6172">
        <v>6171</v>
      </c>
      <c r="B6172" s="4">
        <v>45168</v>
      </c>
      <c r="C6172" s="10">
        <f>DATE(YEAR(orders[[#This Row],[order_date]]), MONTH(orders[[#This Row],[order_date]]), 1)</f>
        <v>45139</v>
      </c>
      <c r="D6172" t="s">
        <v>1391</v>
      </c>
      <c r="E6172" t="s">
        <v>644</v>
      </c>
      <c r="F6172" t="str">
        <f>VLOOKUP(orders[[#This Row],[product_id]],Products!A:C,3,0)</f>
        <v>Appliances</v>
      </c>
      <c r="G6172">
        <v>1</v>
      </c>
      <c r="H6172" s="6">
        <v>0.11591775123218732</v>
      </c>
      <c r="I6172" s="2">
        <f>VLOOKUP($E6172,
Products!$A$1:$F$201,MATCH(Orders!I$1,Products!$A$1:$F$1,0),0)</f>
        <v>2076.3860361463489</v>
      </c>
      <c r="J6172" s="2">
        <f>VLOOKUP($E6172,
Products!$A$1:$F$201,MATCH(Orders!J$1,Products!$A$1:$F$1,0),0)</f>
        <v>1496.280632568785</v>
      </c>
    </row>
    <row r="6173" spans="1:10">
      <c r="A6173">
        <v>6172</v>
      </c>
      <c r="B6173" s="4">
        <v>45088</v>
      </c>
      <c r="C6173" s="10">
        <f>DATE(YEAR(orders[[#This Row],[order_date]]), MONTH(orders[[#This Row],[order_date]]), 1)</f>
        <v>45078</v>
      </c>
      <c r="D6173" t="s">
        <v>3505</v>
      </c>
      <c r="E6173" t="s">
        <v>513</v>
      </c>
      <c r="F6173" t="str">
        <f>VLOOKUP(orders[[#This Row],[product_id]],Products!A:C,3,0)</f>
        <v>Electronics</v>
      </c>
      <c r="G6173">
        <v>1</v>
      </c>
      <c r="H6173" s="6">
        <v>0.1891655448392843</v>
      </c>
      <c r="I6173" s="2">
        <f>VLOOKUP($E6173,
Products!$A$1:$F$201,MATCH(Orders!I$1,Products!$A$1:$F$1,0),0)</f>
        <v>2370.6748519187499</v>
      </c>
      <c r="J6173" s="2">
        <f>VLOOKUP($E6173,
Products!$A$1:$F$201,MATCH(Orders!J$1,Products!$A$1:$F$1,0),0)</f>
        <v>1742.1190905744229</v>
      </c>
    </row>
    <row r="6174" spans="1:10">
      <c r="A6174">
        <v>6173</v>
      </c>
      <c r="B6174" s="4">
        <v>45945</v>
      </c>
      <c r="C6174" s="10">
        <f>DATE(YEAR(orders[[#This Row],[order_date]]), MONTH(orders[[#This Row],[order_date]]), 1)</f>
        <v>45931</v>
      </c>
      <c r="D6174" t="s">
        <v>1703</v>
      </c>
      <c r="E6174" t="s">
        <v>638</v>
      </c>
      <c r="F6174" t="str">
        <f>VLOOKUP(orders[[#This Row],[product_id]],Products!A:C,3,0)</f>
        <v>Electronics</v>
      </c>
      <c r="G6174">
        <v>1</v>
      </c>
      <c r="H6174" s="6">
        <v>0.22204268069151281</v>
      </c>
      <c r="I6174" s="2">
        <f>VLOOKUP($E6174,
Products!$A$1:$F$201,MATCH(Orders!I$1,Products!$A$1:$F$1,0),0)</f>
        <v>11118.17778596276</v>
      </c>
      <c r="J6174" s="2">
        <f>VLOOKUP($E6174,
Products!$A$1:$F$201,MATCH(Orders!J$1,Products!$A$1:$F$1,0),0)</f>
        <v>7887.697719413397</v>
      </c>
    </row>
    <row r="6175" spans="1:10">
      <c r="A6175">
        <v>6174</v>
      </c>
      <c r="B6175" s="4">
        <v>45618</v>
      </c>
      <c r="C6175" s="10">
        <f>DATE(YEAR(orders[[#This Row],[order_date]]), MONTH(orders[[#This Row],[order_date]]), 1)</f>
        <v>45597</v>
      </c>
      <c r="D6175" t="s">
        <v>1111</v>
      </c>
      <c r="E6175" t="s">
        <v>513</v>
      </c>
      <c r="F6175" t="str">
        <f>VLOOKUP(orders[[#This Row],[product_id]],Products!A:C,3,0)</f>
        <v>Electronics</v>
      </c>
      <c r="G6175">
        <v>1</v>
      </c>
      <c r="H6175" s="6">
        <v>0.22871124631923284</v>
      </c>
      <c r="I6175" s="2">
        <f>VLOOKUP($E6175,
Products!$A$1:$F$201,MATCH(Orders!I$1,Products!$A$1:$F$1,0),0)</f>
        <v>2370.6748519187499</v>
      </c>
      <c r="J6175" s="2">
        <f>VLOOKUP($E6175,
Products!$A$1:$F$201,MATCH(Orders!J$1,Products!$A$1:$F$1,0),0)</f>
        <v>1742.1190905744229</v>
      </c>
    </row>
    <row r="6176" spans="1:10">
      <c r="A6176">
        <v>6175</v>
      </c>
      <c r="B6176" s="4">
        <v>45735</v>
      </c>
      <c r="C6176" s="10">
        <f>DATE(YEAR(orders[[#This Row],[order_date]]), MONTH(orders[[#This Row],[order_date]]), 1)</f>
        <v>45717</v>
      </c>
      <c r="D6176" t="s">
        <v>4393</v>
      </c>
      <c r="E6176" t="s">
        <v>510</v>
      </c>
      <c r="F6176" t="str">
        <f>VLOOKUP(orders[[#This Row],[product_id]],Products!A:C,3,0)</f>
        <v>Appliances</v>
      </c>
      <c r="G6176">
        <v>1</v>
      </c>
      <c r="H6176" s="6">
        <v>0.11152757582935847</v>
      </c>
      <c r="I6176" s="2">
        <f>VLOOKUP($E6176,
Products!$A$1:$F$201,MATCH(Orders!I$1,Products!$A$1:$F$1,0),0)</f>
        <v>23457.606610250739</v>
      </c>
      <c r="J6176" s="2">
        <f>VLOOKUP($E6176,
Products!$A$1:$F$201,MATCH(Orders!J$1,Products!$A$1:$F$1,0),0)</f>
        <v>17038.831523124281</v>
      </c>
    </row>
    <row r="6177" spans="1:10">
      <c r="A6177">
        <v>6176</v>
      </c>
      <c r="B6177" s="4">
        <v>45905</v>
      </c>
      <c r="C6177" s="10">
        <f>DATE(YEAR(orders[[#This Row],[order_date]]), MONTH(orders[[#This Row],[order_date]]), 1)</f>
        <v>45901</v>
      </c>
      <c r="D6177" t="s">
        <v>3554</v>
      </c>
      <c r="E6177" t="s">
        <v>515</v>
      </c>
      <c r="F6177" t="str">
        <f>VLOOKUP(orders[[#This Row],[product_id]],Products!A:C,3,0)</f>
        <v>Appliances</v>
      </c>
      <c r="G6177">
        <v>1</v>
      </c>
      <c r="H6177" s="6">
        <v>9.6610938276694397E-2</v>
      </c>
      <c r="I6177" s="2">
        <f>VLOOKUP($E6177,
Products!$A$1:$F$201,MATCH(Orders!I$1,Products!$A$1:$F$1,0),0)</f>
        <v>2136.8180837738519</v>
      </c>
      <c r="J6177" s="2">
        <f>VLOOKUP($E6177,
Products!$A$1:$F$201,MATCH(Orders!J$1,Products!$A$1:$F$1,0),0)</f>
        <v>1689.48738136013</v>
      </c>
    </row>
    <row r="6178" spans="1:10">
      <c r="A6178">
        <v>6177</v>
      </c>
      <c r="B6178" s="4">
        <v>45444</v>
      </c>
      <c r="C6178" s="10">
        <f>DATE(YEAR(orders[[#This Row],[order_date]]), MONTH(orders[[#This Row],[order_date]]), 1)</f>
        <v>45444</v>
      </c>
      <c r="D6178" t="s">
        <v>949</v>
      </c>
      <c r="E6178" t="s">
        <v>520</v>
      </c>
      <c r="F6178" t="str">
        <f>VLOOKUP(orders[[#This Row],[product_id]],Products!A:C,3,0)</f>
        <v>Electronics</v>
      </c>
      <c r="G6178">
        <v>3</v>
      </c>
      <c r="H6178" s="6">
        <v>0.15225936113387004</v>
      </c>
      <c r="I6178" s="2">
        <f>VLOOKUP($E6178,
Products!$A$1:$F$201,MATCH(Orders!I$1,Products!$A$1:$F$1,0),0)</f>
        <v>19053.584916305819</v>
      </c>
      <c r="J6178" s="2">
        <f>VLOOKUP($E6178,
Products!$A$1:$F$201,MATCH(Orders!J$1,Products!$A$1:$F$1,0),0)</f>
        <v>13248.74841276826</v>
      </c>
    </row>
    <row r="6179" spans="1:10">
      <c r="A6179">
        <v>6178</v>
      </c>
      <c r="B6179" s="4">
        <v>45824</v>
      </c>
      <c r="C6179" s="10">
        <f>DATE(YEAR(orders[[#This Row],[order_date]]), MONTH(orders[[#This Row],[order_date]]), 1)</f>
        <v>45809</v>
      </c>
      <c r="D6179" t="s">
        <v>4577</v>
      </c>
      <c r="E6179" t="s">
        <v>561</v>
      </c>
      <c r="F6179" t="str">
        <f>VLOOKUP(orders[[#This Row],[product_id]],Products!A:C,3,0)</f>
        <v>Appliances</v>
      </c>
      <c r="G6179">
        <v>3</v>
      </c>
      <c r="H6179" s="6">
        <v>8.2154206942279789E-2</v>
      </c>
      <c r="I6179" s="2">
        <f>VLOOKUP($E6179,
Products!$A$1:$F$201,MATCH(Orders!I$1,Products!$A$1:$F$1,0),0)</f>
        <v>23155.073093252329</v>
      </c>
      <c r="J6179" s="2">
        <f>VLOOKUP($E6179,
Products!$A$1:$F$201,MATCH(Orders!J$1,Products!$A$1:$F$1,0),0)</f>
        <v>17849.867849807979</v>
      </c>
    </row>
    <row r="6180" spans="1:10">
      <c r="A6180">
        <v>6179</v>
      </c>
      <c r="B6180" s="4">
        <v>45709</v>
      </c>
      <c r="C6180" s="10">
        <f>DATE(YEAR(orders[[#This Row],[order_date]]), MONTH(orders[[#This Row],[order_date]]), 1)</f>
        <v>45689</v>
      </c>
      <c r="D6180" t="s">
        <v>3120</v>
      </c>
      <c r="E6180" t="s">
        <v>619</v>
      </c>
      <c r="F6180" t="str">
        <f>VLOOKUP(orders[[#This Row],[product_id]],Products!A:C,3,0)</f>
        <v>Appliances</v>
      </c>
      <c r="G6180">
        <v>1</v>
      </c>
      <c r="H6180" s="6">
        <v>5.5727318403114588E-2</v>
      </c>
      <c r="I6180" s="2">
        <f>VLOOKUP($E6180,
Products!$A$1:$F$201,MATCH(Orders!I$1,Products!$A$1:$F$1,0),0)</f>
        <v>6040.8433358455886</v>
      </c>
      <c r="J6180" s="2">
        <f>VLOOKUP($E6180,
Products!$A$1:$F$201,MATCH(Orders!J$1,Products!$A$1:$F$1,0),0)</f>
        <v>4363.6239115177623</v>
      </c>
    </row>
    <row r="6181" spans="1:10">
      <c r="A6181">
        <v>6180</v>
      </c>
      <c r="B6181" s="4">
        <v>45710</v>
      </c>
      <c r="C6181" s="10">
        <f>DATE(YEAR(orders[[#This Row],[order_date]]), MONTH(orders[[#This Row],[order_date]]), 1)</f>
        <v>45689</v>
      </c>
      <c r="D6181" t="s">
        <v>4562</v>
      </c>
      <c r="E6181" t="s">
        <v>560</v>
      </c>
      <c r="F6181" t="str">
        <f>VLOOKUP(orders[[#This Row],[product_id]],Products!A:C,3,0)</f>
        <v>Appliances</v>
      </c>
      <c r="G6181">
        <v>1</v>
      </c>
      <c r="H6181" s="6">
        <v>0.12174665782366828</v>
      </c>
      <c r="I6181" s="2">
        <f>VLOOKUP($E6181,
Products!$A$1:$F$201,MATCH(Orders!I$1,Products!$A$1:$F$1,0),0)</f>
        <v>6334.2190560739964</v>
      </c>
      <c r="J6181" s="2">
        <f>VLOOKUP($E6181,
Products!$A$1:$F$201,MATCH(Orders!J$1,Products!$A$1:$F$1,0),0)</f>
        <v>4117.6239066206717</v>
      </c>
    </row>
    <row r="6182" spans="1:10">
      <c r="A6182">
        <v>6181</v>
      </c>
      <c r="B6182" s="4">
        <v>45011</v>
      </c>
      <c r="C6182" s="10">
        <f>DATE(YEAR(orders[[#This Row],[order_date]]), MONTH(orders[[#This Row],[order_date]]), 1)</f>
        <v>44986</v>
      </c>
      <c r="D6182" t="s">
        <v>2873</v>
      </c>
      <c r="E6182" t="s">
        <v>636</v>
      </c>
      <c r="F6182" t="str">
        <f>VLOOKUP(orders[[#This Row],[product_id]],Products!A:C,3,0)</f>
        <v>Appliances</v>
      </c>
      <c r="G6182">
        <v>2</v>
      </c>
      <c r="H6182" s="6">
        <v>5.1985573608968612E-2</v>
      </c>
      <c r="I6182" s="2">
        <f>VLOOKUP($E6182,
Products!$A$1:$F$201,MATCH(Orders!I$1,Products!$A$1:$F$1,0),0)</f>
        <v>2035.5647279372099</v>
      </c>
      <c r="J6182" s="2">
        <f>VLOOKUP($E6182,
Products!$A$1:$F$201,MATCH(Orders!J$1,Products!$A$1:$F$1,0),0)</f>
        <v>1486.048843699655</v>
      </c>
    </row>
    <row r="6183" spans="1:10">
      <c r="A6183">
        <v>6182</v>
      </c>
      <c r="B6183" s="4">
        <v>45960</v>
      </c>
      <c r="C6183" s="10">
        <f>DATE(YEAR(orders[[#This Row],[order_date]]), MONTH(orders[[#This Row],[order_date]]), 1)</f>
        <v>45931</v>
      </c>
      <c r="D6183" t="s">
        <v>3603</v>
      </c>
      <c r="E6183" t="s">
        <v>546</v>
      </c>
      <c r="F6183" t="str">
        <f>VLOOKUP(orders[[#This Row],[product_id]],Products!A:C,3,0)</f>
        <v>Electronics</v>
      </c>
      <c r="G6183">
        <v>3</v>
      </c>
      <c r="H6183" s="6">
        <v>0.13083072729692166</v>
      </c>
      <c r="I6183" s="2">
        <f>VLOOKUP($E6183,
Products!$A$1:$F$201,MATCH(Orders!I$1,Products!$A$1:$F$1,0),0)</f>
        <v>21943.16319502375</v>
      </c>
      <c r="J6183" s="2">
        <f>VLOOKUP($E6183,
Products!$A$1:$F$201,MATCH(Orders!J$1,Products!$A$1:$F$1,0),0)</f>
        <v>16937.09489743154</v>
      </c>
    </row>
    <row r="6184" spans="1:10">
      <c r="A6184">
        <v>6183</v>
      </c>
      <c r="B6184" s="4">
        <v>45064</v>
      </c>
      <c r="C6184" s="10">
        <f>DATE(YEAR(orders[[#This Row],[order_date]]), MONTH(orders[[#This Row],[order_date]]), 1)</f>
        <v>45047</v>
      </c>
      <c r="D6184" t="s">
        <v>4217</v>
      </c>
      <c r="E6184" t="s">
        <v>643</v>
      </c>
      <c r="F6184" t="str">
        <f>VLOOKUP(orders[[#This Row],[product_id]],Products!A:C,3,0)</f>
        <v>Appliances</v>
      </c>
      <c r="G6184">
        <v>1</v>
      </c>
      <c r="H6184" s="6">
        <v>8.3412550185675838E-2</v>
      </c>
      <c r="I6184" s="2">
        <f>VLOOKUP($E6184,
Products!$A$1:$F$201,MATCH(Orders!I$1,Products!$A$1:$F$1,0),0)</f>
        <v>26269.068564891841</v>
      </c>
      <c r="J6184" s="2">
        <f>VLOOKUP($E6184,
Products!$A$1:$F$201,MATCH(Orders!J$1,Products!$A$1:$F$1,0),0)</f>
        <v>18867.564539756699</v>
      </c>
    </row>
    <row r="6185" spans="1:10">
      <c r="A6185">
        <v>6184</v>
      </c>
      <c r="B6185" s="4">
        <v>45680</v>
      </c>
      <c r="C6185" s="10">
        <f>DATE(YEAR(orders[[#This Row],[order_date]]), MONTH(orders[[#This Row],[order_date]]), 1)</f>
        <v>45658</v>
      </c>
      <c r="D6185" t="s">
        <v>4548</v>
      </c>
      <c r="E6185" t="s">
        <v>640</v>
      </c>
      <c r="F6185" t="str">
        <f>VLOOKUP(orders[[#This Row],[product_id]],Products!A:C,3,0)</f>
        <v>Electronics</v>
      </c>
      <c r="G6185">
        <v>2</v>
      </c>
      <c r="H6185" s="6">
        <v>0.12842782568617764</v>
      </c>
      <c r="I6185" s="2">
        <f>VLOOKUP($E6185,
Products!$A$1:$F$201,MATCH(Orders!I$1,Products!$A$1:$F$1,0),0)</f>
        <v>28588.897930669911</v>
      </c>
      <c r="J6185" s="2">
        <f>VLOOKUP($E6185,
Products!$A$1:$F$201,MATCH(Orders!J$1,Products!$A$1:$F$1,0),0)</f>
        <v>20681.16336734363</v>
      </c>
    </row>
    <row r="6186" spans="1:10">
      <c r="A6186">
        <v>6185</v>
      </c>
      <c r="B6186" s="4">
        <v>45832</v>
      </c>
      <c r="C6186" s="10">
        <f>DATE(YEAR(orders[[#This Row],[order_date]]), MONTH(orders[[#This Row],[order_date]]), 1)</f>
        <v>45809</v>
      </c>
      <c r="D6186" t="s">
        <v>4281</v>
      </c>
      <c r="E6186" t="s">
        <v>696</v>
      </c>
      <c r="F6186" t="str">
        <f>VLOOKUP(orders[[#This Row],[product_id]],Products!A:C,3,0)</f>
        <v>Electronics</v>
      </c>
      <c r="G6186">
        <v>3</v>
      </c>
      <c r="H6186" s="6">
        <v>0.23158844483501456</v>
      </c>
      <c r="I6186" s="2">
        <f>VLOOKUP($E6186,
Products!$A$1:$F$201,MATCH(Orders!I$1,Products!$A$1:$F$1,0),0)</f>
        <v>2723.6534496184809</v>
      </c>
      <c r="J6186" s="2">
        <f>VLOOKUP($E6186,
Products!$A$1:$F$201,MATCH(Orders!J$1,Products!$A$1:$F$1,0),0)</f>
        <v>1872.4715951823</v>
      </c>
    </row>
    <row r="6187" spans="1:10">
      <c r="A6187">
        <v>6186</v>
      </c>
      <c r="B6187" s="4">
        <v>45639</v>
      </c>
      <c r="C6187" s="10">
        <f>DATE(YEAR(orders[[#This Row],[order_date]]), MONTH(orders[[#This Row],[order_date]]), 1)</f>
        <v>45627</v>
      </c>
      <c r="D6187" t="s">
        <v>2311</v>
      </c>
      <c r="E6187" t="s">
        <v>620</v>
      </c>
      <c r="F6187" t="str">
        <f>VLOOKUP(orders[[#This Row],[product_id]],Products!A:C,3,0)</f>
        <v>Electronics</v>
      </c>
      <c r="G6187">
        <v>2</v>
      </c>
      <c r="H6187" s="6">
        <v>0.12616649528289064</v>
      </c>
      <c r="I6187" s="2">
        <f>VLOOKUP($E6187,
Products!$A$1:$F$201,MATCH(Orders!I$1,Products!$A$1:$F$1,0),0)</f>
        <v>23669.635851452331</v>
      </c>
      <c r="J6187" s="2">
        <f>VLOOKUP($E6187,
Products!$A$1:$F$201,MATCH(Orders!J$1,Products!$A$1:$F$1,0),0)</f>
        <v>17880.752220874681</v>
      </c>
    </row>
    <row r="6188" spans="1:10">
      <c r="A6188">
        <v>6187</v>
      </c>
      <c r="B6188" s="4">
        <v>45082</v>
      </c>
      <c r="C6188" s="10">
        <f>DATE(YEAR(orders[[#This Row],[order_date]]), MONTH(orders[[#This Row],[order_date]]), 1)</f>
        <v>45078</v>
      </c>
      <c r="D6188" t="s">
        <v>1138</v>
      </c>
      <c r="E6188" t="s">
        <v>568</v>
      </c>
      <c r="F6188" t="str">
        <f>VLOOKUP(orders[[#This Row],[product_id]],Products!A:C,3,0)</f>
        <v>Electronics</v>
      </c>
      <c r="G6188">
        <v>3</v>
      </c>
      <c r="H6188" s="6">
        <v>0.19353162412265171</v>
      </c>
      <c r="I6188" s="2">
        <f>VLOOKUP($E6188,
Products!$A$1:$F$201,MATCH(Orders!I$1,Products!$A$1:$F$1,0),0)</f>
        <v>21702.72353355262</v>
      </c>
      <c r="J6188" s="2">
        <f>VLOOKUP($E6188,
Products!$A$1:$F$201,MATCH(Orders!J$1,Products!$A$1:$F$1,0),0)</f>
        <v>17244.710704747551</v>
      </c>
    </row>
    <row r="6189" spans="1:10">
      <c r="A6189">
        <v>6188</v>
      </c>
      <c r="B6189" s="4">
        <v>45334</v>
      </c>
      <c r="C6189" s="10">
        <f>DATE(YEAR(orders[[#This Row],[order_date]]), MONTH(orders[[#This Row],[order_date]]), 1)</f>
        <v>45323</v>
      </c>
      <c r="D6189" t="s">
        <v>888</v>
      </c>
      <c r="E6189" t="s">
        <v>593</v>
      </c>
      <c r="F6189" t="str">
        <f>VLOOKUP(orders[[#This Row],[product_id]],Products!A:C,3,0)</f>
        <v>Electronics</v>
      </c>
      <c r="G6189">
        <v>2</v>
      </c>
      <c r="H6189" s="6">
        <v>0.2413480824878394</v>
      </c>
      <c r="I6189" s="2">
        <f>VLOOKUP($E6189,
Products!$A$1:$F$201,MATCH(Orders!I$1,Products!$A$1:$F$1,0),0)</f>
        <v>2667.7858525453248</v>
      </c>
      <c r="J6189" s="2">
        <f>VLOOKUP($E6189,
Products!$A$1:$F$201,MATCH(Orders!J$1,Products!$A$1:$F$1,0),0)</f>
        <v>1797.4955098065359</v>
      </c>
    </row>
    <row r="6190" spans="1:10">
      <c r="A6190">
        <v>6189</v>
      </c>
      <c r="B6190" s="4">
        <v>45713</v>
      </c>
      <c r="C6190" s="10">
        <f>DATE(YEAR(orders[[#This Row],[order_date]]), MONTH(orders[[#This Row],[order_date]]), 1)</f>
        <v>45689</v>
      </c>
      <c r="D6190" t="s">
        <v>2190</v>
      </c>
      <c r="E6190" t="s">
        <v>659</v>
      </c>
      <c r="F6190" t="str">
        <f>VLOOKUP(orders[[#This Row],[product_id]],Products!A:C,3,0)</f>
        <v>Appliances</v>
      </c>
      <c r="G6190">
        <v>2</v>
      </c>
      <c r="H6190" s="6">
        <v>8.6981270094315263E-2</v>
      </c>
      <c r="I6190" s="2">
        <f>VLOOKUP($E6190,
Products!$A$1:$F$201,MATCH(Orders!I$1,Products!$A$1:$F$1,0),0)</f>
        <v>25646.095965041459</v>
      </c>
      <c r="J6190" s="2">
        <f>VLOOKUP($E6190,
Products!$A$1:$F$201,MATCH(Orders!J$1,Products!$A$1:$F$1,0),0)</f>
        <v>18749.646593308222</v>
      </c>
    </row>
    <row r="6191" spans="1:10">
      <c r="A6191">
        <v>6190</v>
      </c>
      <c r="B6191" s="4">
        <v>45506</v>
      </c>
      <c r="C6191" s="10">
        <f>DATE(YEAR(orders[[#This Row],[order_date]]), MONTH(orders[[#This Row],[order_date]]), 1)</f>
        <v>45505</v>
      </c>
      <c r="D6191" t="s">
        <v>3512</v>
      </c>
      <c r="E6191" t="s">
        <v>539</v>
      </c>
      <c r="F6191" t="str">
        <f>VLOOKUP(orders[[#This Row],[product_id]],Products!A:C,3,0)</f>
        <v>Appliances</v>
      </c>
      <c r="G6191">
        <v>2</v>
      </c>
      <c r="H6191" s="6">
        <v>0.12157215174993488</v>
      </c>
      <c r="I6191" s="2">
        <f>VLOOKUP($E6191,
Products!$A$1:$F$201,MATCH(Orders!I$1,Products!$A$1:$F$1,0),0)</f>
        <v>25730.234720482978</v>
      </c>
      <c r="J6191" s="2">
        <f>VLOOKUP($E6191,
Products!$A$1:$F$201,MATCH(Orders!J$1,Products!$A$1:$F$1,0),0)</f>
        <v>17186.87037527658</v>
      </c>
    </row>
    <row r="6192" spans="1:10">
      <c r="A6192">
        <v>6191</v>
      </c>
      <c r="B6192" s="4">
        <v>45480</v>
      </c>
      <c r="C6192" s="10">
        <f>DATE(YEAR(orders[[#This Row],[order_date]]), MONTH(orders[[#This Row],[order_date]]), 1)</f>
        <v>45474</v>
      </c>
      <c r="D6192" t="s">
        <v>1847</v>
      </c>
      <c r="E6192" t="s">
        <v>627</v>
      </c>
      <c r="F6192" t="str">
        <f>VLOOKUP(orders[[#This Row],[product_id]],Products!A:C,3,0)</f>
        <v>Electronics</v>
      </c>
      <c r="G6192">
        <v>2</v>
      </c>
      <c r="H6192" s="6">
        <v>0.14063448361362704</v>
      </c>
      <c r="I6192" s="2">
        <f>VLOOKUP($E6192,
Products!$A$1:$F$201,MATCH(Orders!I$1,Products!$A$1:$F$1,0),0)</f>
        <v>21043.736386381101</v>
      </c>
      <c r="J6192" s="2">
        <f>VLOOKUP($E6192,
Products!$A$1:$F$201,MATCH(Orders!J$1,Products!$A$1:$F$1,0),0)</f>
        <v>14357.858783760659</v>
      </c>
    </row>
    <row r="6193" spans="1:10">
      <c r="A6193">
        <v>6192</v>
      </c>
      <c r="B6193" s="4">
        <v>45322</v>
      </c>
      <c r="C6193" s="10">
        <f>DATE(YEAR(orders[[#This Row],[order_date]]), MONTH(orders[[#This Row],[order_date]]), 1)</f>
        <v>45292</v>
      </c>
      <c r="D6193" t="s">
        <v>736</v>
      </c>
      <c r="E6193" t="s">
        <v>705</v>
      </c>
      <c r="F6193" t="str">
        <f>VLOOKUP(orders[[#This Row],[product_id]],Products!A:C,3,0)</f>
        <v>Electronics</v>
      </c>
      <c r="G6193">
        <v>2</v>
      </c>
      <c r="H6193" s="6">
        <v>0.13718477795424316</v>
      </c>
      <c r="I6193" s="2">
        <f>VLOOKUP($E6193,
Products!$A$1:$F$201,MATCH(Orders!I$1,Products!$A$1:$F$1,0),0)</f>
        <v>11719.594724541899</v>
      </c>
      <c r="J6193" s="2">
        <f>VLOOKUP($E6193,
Products!$A$1:$F$201,MATCH(Orders!J$1,Products!$A$1:$F$1,0),0)</f>
        <v>7926.6332911718628</v>
      </c>
    </row>
    <row r="6194" spans="1:10">
      <c r="A6194">
        <v>6193</v>
      </c>
      <c r="B6194" s="4">
        <v>45736</v>
      </c>
      <c r="C6194" s="10">
        <f>DATE(YEAR(orders[[#This Row],[order_date]]), MONTH(orders[[#This Row],[order_date]]), 1)</f>
        <v>45717</v>
      </c>
      <c r="D6194" t="s">
        <v>3730</v>
      </c>
      <c r="E6194" t="s">
        <v>672</v>
      </c>
      <c r="F6194" t="str">
        <f>VLOOKUP(orders[[#This Row],[product_id]],Products!A:C,3,0)</f>
        <v>Electronics</v>
      </c>
      <c r="G6194">
        <v>2</v>
      </c>
      <c r="H6194" s="6">
        <v>0.21212060670658803</v>
      </c>
      <c r="I6194" s="2">
        <f>VLOOKUP($E6194,
Products!$A$1:$F$201,MATCH(Orders!I$1,Products!$A$1:$F$1,0),0)</f>
        <v>29856.340212906369</v>
      </c>
      <c r="J6194" s="2">
        <f>VLOOKUP($E6194,
Products!$A$1:$F$201,MATCH(Orders!J$1,Products!$A$1:$F$1,0),0)</f>
        <v>19759.064823078941</v>
      </c>
    </row>
    <row r="6195" spans="1:10">
      <c r="A6195">
        <v>6194</v>
      </c>
      <c r="B6195" s="4">
        <v>45888</v>
      </c>
      <c r="C6195" s="10">
        <f>DATE(YEAR(orders[[#This Row],[order_date]]), MONTH(orders[[#This Row],[order_date]]), 1)</f>
        <v>45870</v>
      </c>
      <c r="D6195" t="s">
        <v>1878</v>
      </c>
      <c r="E6195" t="s">
        <v>693</v>
      </c>
      <c r="F6195" t="str">
        <f>VLOOKUP(orders[[#This Row],[product_id]],Products!A:C,3,0)</f>
        <v>Appliances</v>
      </c>
      <c r="G6195">
        <v>1</v>
      </c>
      <c r="H6195" s="6">
        <v>6.5020177875489318E-2</v>
      </c>
      <c r="I6195" s="2">
        <f>VLOOKUP($E6195,
Products!$A$1:$F$201,MATCH(Orders!I$1,Products!$A$1:$F$1,0),0)</f>
        <v>2037.67513915007</v>
      </c>
      <c r="J6195" s="2">
        <f>VLOOKUP($E6195,
Products!$A$1:$F$201,MATCH(Orders!J$1,Products!$A$1:$F$1,0),0)</f>
        <v>1374.1566876520769</v>
      </c>
    </row>
    <row r="6196" spans="1:10">
      <c r="A6196">
        <v>6195</v>
      </c>
      <c r="B6196" s="4">
        <v>45468</v>
      </c>
      <c r="C6196" s="10">
        <f>DATE(YEAR(orders[[#This Row],[order_date]]), MONTH(orders[[#This Row],[order_date]]), 1)</f>
        <v>45444</v>
      </c>
      <c r="D6196" t="s">
        <v>3281</v>
      </c>
      <c r="E6196" t="s">
        <v>702</v>
      </c>
      <c r="F6196" t="str">
        <f>VLOOKUP(orders[[#This Row],[product_id]],Products!A:C,3,0)</f>
        <v>Electronics</v>
      </c>
      <c r="G6196">
        <v>1</v>
      </c>
      <c r="H6196" s="6">
        <v>0.11163914674994063</v>
      </c>
      <c r="I6196" s="2">
        <f>VLOOKUP($E6196,
Products!$A$1:$F$201,MATCH(Orders!I$1,Products!$A$1:$F$1,0),0)</f>
        <v>11240.591105652349</v>
      </c>
      <c r="J6196" s="2">
        <f>VLOOKUP($E6196,
Products!$A$1:$F$201,MATCH(Orders!J$1,Products!$A$1:$F$1,0),0)</f>
        <v>7671.9523119121068</v>
      </c>
    </row>
    <row r="6197" spans="1:10">
      <c r="A6197">
        <v>6196</v>
      </c>
      <c r="B6197" s="4">
        <v>45959</v>
      </c>
      <c r="C6197" s="10">
        <f>DATE(YEAR(orders[[#This Row],[order_date]]), MONTH(orders[[#This Row],[order_date]]), 1)</f>
        <v>45931</v>
      </c>
      <c r="D6197" t="s">
        <v>2002</v>
      </c>
      <c r="E6197" t="s">
        <v>605</v>
      </c>
      <c r="F6197" t="str">
        <f>VLOOKUP(orders[[#This Row],[product_id]],Products!A:C,3,0)</f>
        <v>Electronics</v>
      </c>
      <c r="G6197">
        <v>3</v>
      </c>
      <c r="H6197" s="6">
        <v>0.21842047086476515</v>
      </c>
      <c r="I6197" s="2">
        <f>VLOOKUP($E6197,
Products!$A$1:$F$201,MATCH(Orders!I$1,Products!$A$1:$F$1,0),0)</f>
        <v>2690.742909794456</v>
      </c>
      <c r="J6197" s="2">
        <f>VLOOKUP($E6197,
Products!$A$1:$F$201,MATCH(Orders!J$1,Products!$A$1:$F$1,0),0)</f>
        <v>2067.549626292313</v>
      </c>
    </row>
    <row r="6198" spans="1:10">
      <c r="A6198">
        <v>6197</v>
      </c>
      <c r="B6198" s="4">
        <v>45913</v>
      </c>
      <c r="C6198" s="10">
        <f>DATE(YEAR(orders[[#This Row],[order_date]]), MONTH(orders[[#This Row],[order_date]]), 1)</f>
        <v>45901</v>
      </c>
      <c r="D6198" t="s">
        <v>3617</v>
      </c>
      <c r="E6198" t="s">
        <v>612</v>
      </c>
      <c r="F6198" t="str">
        <f>VLOOKUP(orders[[#This Row],[product_id]],Products!A:C,3,0)</f>
        <v>Electronics</v>
      </c>
      <c r="G6198">
        <v>1</v>
      </c>
      <c r="H6198" s="6">
        <v>0.11844861083284308</v>
      </c>
      <c r="I6198" s="2">
        <f>VLOOKUP($E6198,
Products!$A$1:$F$201,MATCH(Orders!I$1,Products!$A$1:$F$1,0),0)</f>
        <v>2704.041843529928</v>
      </c>
      <c r="J6198" s="2">
        <f>VLOOKUP($E6198,
Products!$A$1:$F$201,MATCH(Orders!J$1,Products!$A$1:$F$1,0),0)</f>
        <v>2158.9135708713038</v>
      </c>
    </row>
    <row r="6199" spans="1:10">
      <c r="A6199">
        <v>6198</v>
      </c>
      <c r="B6199" s="4">
        <v>45096</v>
      </c>
      <c r="C6199" s="10">
        <f>DATE(YEAR(orders[[#This Row],[order_date]]), MONTH(orders[[#This Row],[order_date]]), 1)</f>
        <v>45078</v>
      </c>
      <c r="D6199" t="s">
        <v>4162</v>
      </c>
      <c r="E6199" t="s">
        <v>659</v>
      </c>
      <c r="F6199" t="str">
        <f>VLOOKUP(orders[[#This Row],[product_id]],Products!A:C,3,0)</f>
        <v>Appliances</v>
      </c>
      <c r="G6199">
        <v>1</v>
      </c>
      <c r="H6199" s="6">
        <v>0.12887926507431896</v>
      </c>
      <c r="I6199" s="2">
        <f>VLOOKUP($E6199,
Products!$A$1:$F$201,MATCH(Orders!I$1,Products!$A$1:$F$1,0),0)</f>
        <v>25646.095965041459</v>
      </c>
      <c r="J6199" s="2">
        <f>VLOOKUP($E6199,
Products!$A$1:$F$201,MATCH(Orders!J$1,Products!$A$1:$F$1,0),0)</f>
        <v>18749.646593308222</v>
      </c>
    </row>
    <row r="6200" spans="1:10">
      <c r="A6200">
        <v>6199</v>
      </c>
      <c r="B6200" s="4">
        <v>45216</v>
      </c>
      <c r="C6200" s="10">
        <f>DATE(YEAR(orders[[#This Row],[order_date]]), MONTH(orders[[#This Row],[order_date]]), 1)</f>
        <v>45200</v>
      </c>
      <c r="D6200" t="s">
        <v>2609</v>
      </c>
      <c r="E6200" t="s">
        <v>567</v>
      </c>
      <c r="F6200" t="str">
        <f>VLOOKUP(orders[[#This Row],[product_id]],Products!A:C,3,0)</f>
        <v>Electronics</v>
      </c>
      <c r="G6200">
        <v>3</v>
      </c>
      <c r="H6200" s="6">
        <v>0.18499362348262205</v>
      </c>
      <c r="I6200" s="2">
        <f>VLOOKUP($E6200,
Products!$A$1:$F$201,MATCH(Orders!I$1,Products!$A$1:$F$1,0),0)</f>
        <v>17514.171240093368</v>
      </c>
      <c r="J6200" s="2">
        <f>VLOOKUP($E6200,
Products!$A$1:$F$201,MATCH(Orders!J$1,Products!$A$1:$F$1,0),0)</f>
        <v>12226.76247250809</v>
      </c>
    </row>
    <row r="6201" spans="1:10">
      <c r="A6201">
        <v>6200</v>
      </c>
      <c r="B6201" s="4">
        <v>45666</v>
      </c>
      <c r="C6201" s="10">
        <f>DATE(YEAR(orders[[#This Row],[order_date]]), MONTH(orders[[#This Row],[order_date]]), 1)</f>
        <v>45658</v>
      </c>
      <c r="D6201" t="s">
        <v>807</v>
      </c>
      <c r="E6201" t="s">
        <v>643</v>
      </c>
      <c r="F6201" t="str">
        <f>VLOOKUP(orders[[#This Row],[product_id]],Products!A:C,3,0)</f>
        <v>Appliances</v>
      </c>
      <c r="G6201">
        <v>1</v>
      </c>
      <c r="H6201" s="6">
        <v>0.12605281347605457</v>
      </c>
      <c r="I6201" s="2">
        <f>VLOOKUP($E6201,
Products!$A$1:$F$201,MATCH(Orders!I$1,Products!$A$1:$F$1,0),0)</f>
        <v>26269.068564891841</v>
      </c>
      <c r="J6201" s="2">
        <f>VLOOKUP($E6201,
Products!$A$1:$F$201,MATCH(Orders!J$1,Products!$A$1:$F$1,0),0)</f>
        <v>18867.564539756699</v>
      </c>
    </row>
    <row r="6202" spans="1:10">
      <c r="A6202">
        <v>6201</v>
      </c>
      <c r="B6202" s="4">
        <v>45514</v>
      </c>
      <c r="C6202" s="10">
        <f>DATE(YEAR(orders[[#This Row],[order_date]]), MONTH(orders[[#This Row],[order_date]]), 1)</f>
        <v>45505</v>
      </c>
      <c r="D6202" t="s">
        <v>1801</v>
      </c>
      <c r="E6202" t="s">
        <v>605</v>
      </c>
      <c r="F6202" t="str">
        <f>VLOOKUP(orders[[#This Row],[product_id]],Products!A:C,3,0)</f>
        <v>Electronics</v>
      </c>
      <c r="G6202">
        <v>2</v>
      </c>
      <c r="H6202" s="6">
        <v>0.19753838171057481</v>
      </c>
      <c r="I6202" s="2">
        <f>VLOOKUP($E6202,
Products!$A$1:$F$201,MATCH(Orders!I$1,Products!$A$1:$F$1,0),0)</f>
        <v>2690.742909794456</v>
      </c>
      <c r="J6202" s="2">
        <f>VLOOKUP($E6202,
Products!$A$1:$F$201,MATCH(Orders!J$1,Products!$A$1:$F$1,0),0)</f>
        <v>2067.549626292313</v>
      </c>
    </row>
    <row r="6203" spans="1:10">
      <c r="A6203">
        <v>6202</v>
      </c>
      <c r="B6203" s="4">
        <v>45661</v>
      </c>
      <c r="C6203" s="10">
        <f>DATE(YEAR(orders[[#This Row],[order_date]]), MONTH(orders[[#This Row],[order_date]]), 1)</f>
        <v>45658</v>
      </c>
      <c r="D6203" t="s">
        <v>2434</v>
      </c>
      <c r="E6203" t="s">
        <v>559</v>
      </c>
      <c r="F6203" t="str">
        <f>VLOOKUP(orders[[#This Row],[product_id]],Products!A:C,3,0)</f>
        <v>Electronics</v>
      </c>
      <c r="G6203">
        <v>1</v>
      </c>
      <c r="H6203" s="6">
        <v>0.16257769995858296</v>
      </c>
      <c r="I6203" s="2">
        <f>VLOOKUP($E6203,
Products!$A$1:$F$201,MATCH(Orders!I$1,Products!$A$1:$F$1,0),0)</f>
        <v>2588.546892391822</v>
      </c>
      <c r="J6203" s="2">
        <f>VLOOKUP($E6203,
Products!$A$1:$F$201,MATCH(Orders!J$1,Products!$A$1:$F$1,0),0)</f>
        <v>1942.6863840762869</v>
      </c>
    </row>
    <row r="6204" spans="1:10">
      <c r="A6204">
        <v>6203</v>
      </c>
      <c r="B6204" s="4">
        <v>45383</v>
      </c>
      <c r="C6204" s="10">
        <f>DATE(YEAR(orders[[#This Row],[order_date]]), MONTH(orders[[#This Row],[order_date]]), 1)</f>
        <v>45383</v>
      </c>
      <c r="D6204" t="s">
        <v>4611</v>
      </c>
      <c r="E6204" t="s">
        <v>664</v>
      </c>
      <c r="F6204" t="str">
        <f>VLOOKUP(orders[[#This Row],[product_id]],Products!A:C,3,0)</f>
        <v>Appliances</v>
      </c>
      <c r="G6204">
        <v>2</v>
      </c>
      <c r="H6204" s="6">
        <v>0.1029894389929783</v>
      </c>
      <c r="I6204" s="2">
        <f>VLOOKUP($E6204,
Products!$A$1:$F$201,MATCH(Orders!I$1,Products!$A$1:$F$1,0),0)</f>
        <v>2181.6314584966208</v>
      </c>
      <c r="J6204" s="2">
        <f>VLOOKUP($E6204,
Products!$A$1:$F$201,MATCH(Orders!J$1,Products!$A$1:$F$1,0),0)</f>
        <v>1607.5776178781809</v>
      </c>
    </row>
    <row r="6205" spans="1:10">
      <c r="A6205">
        <v>6204</v>
      </c>
      <c r="B6205" s="4">
        <v>45627</v>
      </c>
      <c r="C6205" s="10">
        <f>DATE(YEAR(orders[[#This Row],[order_date]]), MONTH(orders[[#This Row],[order_date]]), 1)</f>
        <v>45627</v>
      </c>
      <c r="D6205" t="s">
        <v>3376</v>
      </c>
      <c r="E6205" t="s">
        <v>543</v>
      </c>
      <c r="F6205" t="str">
        <f>VLOOKUP(orders[[#This Row],[product_id]],Products!A:C,3,0)</f>
        <v>Appliances</v>
      </c>
      <c r="G6205">
        <v>1</v>
      </c>
      <c r="H6205" s="6">
        <v>0.14060907729110644</v>
      </c>
      <c r="I6205" s="2">
        <f>VLOOKUP($E6205,
Products!$A$1:$F$201,MATCH(Orders!I$1,Products!$A$1:$F$1,0),0)</f>
        <v>2300.989425669633</v>
      </c>
      <c r="J6205" s="2">
        <f>VLOOKUP($E6205,
Products!$A$1:$F$201,MATCH(Orders!J$1,Products!$A$1:$F$1,0),0)</f>
        <v>1726.390958088811</v>
      </c>
    </row>
    <row r="6206" spans="1:10">
      <c r="A6206">
        <v>6205</v>
      </c>
      <c r="B6206" s="4">
        <v>45905</v>
      </c>
      <c r="C6206" s="10">
        <f>DATE(YEAR(orders[[#This Row],[order_date]]), MONTH(orders[[#This Row],[order_date]]), 1)</f>
        <v>45901</v>
      </c>
      <c r="D6206" t="s">
        <v>3558</v>
      </c>
      <c r="E6206" t="s">
        <v>619</v>
      </c>
      <c r="F6206" t="str">
        <f>VLOOKUP(orders[[#This Row],[product_id]],Products!A:C,3,0)</f>
        <v>Appliances</v>
      </c>
      <c r="G6206">
        <v>2</v>
      </c>
      <c r="H6206" s="6">
        <v>0.12068844687195437</v>
      </c>
      <c r="I6206" s="2">
        <f>VLOOKUP($E6206,
Products!$A$1:$F$201,MATCH(Orders!I$1,Products!$A$1:$F$1,0),0)</f>
        <v>6040.8433358455886</v>
      </c>
      <c r="J6206" s="2">
        <f>VLOOKUP($E6206,
Products!$A$1:$F$201,MATCH(Orders!J$1,Products!$A$1:$F$1,0),0)</f>
        <v>4363.6239115177623</v>
      </c>
    </row>
    <row r="6207" spans="1:10">
      <c r="A6207">
        <v>6206</v>
      </c>
      <c r="B6207" s="4">
        <v>44972</v>
      </c>
      <c r="C6207" s="10">
        <f>DATE(YEAR(orders[[#This Row],[order_date]]), MONTH(orders[[#This Row],[order_date]]), 1)</f>
        <v>44958</v>
      </c>
      <c r="D6207" t="s">
        <v>3161</v>
      </c>
      <c r="E6207" t="s">
        <v>530</v>
      </c>
      <c r="F6207" t="str">
        <f>VLOOKUP(orders[[#This Row],[product_id]],Products!A:C,3,0)</f>
        <v>Electronics</v>
      </c>
      <c r="G6207">
        <v>1</v>
      </c>
      <c r="H6207" s="6">
        <v>0.21116159012160227</v>
      </c>
      <c r="I6207" s="2">
        <f>VLOOKUP($E6207,
Products!$A$1:$F$201,MATCH(Orders!I$1,Products!$A$1:$F$1,0),0)</f>
        <v>30520.607447067548</v>
      </c>
      <c r="J6207" s="2">
        <f>VLOOKUP($E6207,
Products!$A$1:$F$201,MATCH(Orders!J$1,Products!$A$1:$F$1,0),0)</f>
        <v>22328.317520226748</v>
      </c>
    </row>
    <row r="6208" spans="1:10">
      <c r="A6208">
        <v>6207</v>
      </c>
      <c r="B6208" s="4">
        <v>45967</v>
      </c>
      <c r="C6208" s="10">
        <f>DATE(YEAR(orders[[#This Row],[order_date]]), MONTH(orders[[#This Row],[order_date]]), 1)</f>
        <v>45962</v>
      </c>
      <c r="D6208" t="s">
        <v>4124</v>
      </c>
      <c r="E6208" t="s">
        <v>570</v>
      </c>
      <c r="F6208" t="str">
        <f>VLOOKUP(orders[[#This Row],[product_id]],Products!A:C,3,0)</f>
        <v>Electronics</v>
      </c>
      <c r="G6208">
        <v>3</v>
      </c>
      <c r="H6208" s="6">
        <v>0.17834347153757074</v>
      </c>
      <c r="I6208" s="2">
        <f>VLOOKUP($E6208,
Products!$A$1:$F$201,MATCH(Orders!I$1,Products!$A$1:$F$1,0),0)</f>
        <v>10978.62820425244</v>
      </c>
      <c r="J6208" s="2">
        <f>VLOOKUP($E6208,
Products!$A$1:$F$201,MATCH(Orders!J$1,Products!$A$1:$F$1,0),0)</f>
        <v>7174.697588469895</v>
      </c>
    </row>
    <row r="6209" spans="1:10">
      <c r="A6209">
        <v>6208</v>
      </c>
      <c r="B6209" s="4">
        <v>45157</v>
      </c>
      <c r="C6209" s="10">
        <f>DATE(YEAR(orders[[#This Row],[order_date]]), MONTH(orders[[#This Row],[order_date]]), 1)</f>
        <v>45139</v>
      </c>
      <c r="D6209" t="s">
        <v>4629</v>
      </c>
      <c r="E6209" t="s">
        <v>605</v>
      </c>
      <c r="F6209" t="str">
        <f>VLOOKUP(orders[[#This Row],[product_id]],Products!A:C,3,0)</f>
        <v>Electronics</v>
      </c>
      <c r="G6209">
        <v>1</v>
      </c>
      <c r="H6209" s="6">
        <v>0.24200379665768307</v>
      </c>
      <c r="I6209" s="2">
        <f>VLOOKUP($E6209,
Products!$A$1:$F$201,MATCH(Orders!I$1,Products!$A$1:$F$1,0),0)</f>
        <v>2690.742909794456</v>
      </c>
      <c r="J6209" s="2">
        <f>VLOOKUP($E6209,
Products!$A$1:$F$201,MATCH(Orders!J$1,Products!$A$1:$F$1,0),0)</f>
        <v>2067.549626292313</v>
      </c>
    </row>
    <row r="6210" spans="1:10">
      <c r="A6210">
        <v>6209</v>
      </c>
      <c r="B6210" s="4">
        <v>45876</v>
      </c>
      <c r="C6210" s="10">
        <f>DATE(YEAR(orders[[#This Row],[order_date]]), MONTH(orders[[#This Row],[order_date]]), 1)</f>
        <v>45870</v>
      </c>
      <c r="D6210" t="s">
        <v>2096</v>
      </c>
      <c r="E6210" t="s">
        <v>683</v>
      </c>
      <c r="F6210" t="str">
        <f>VLOOKUP(orders[[#This Row],[product_id]],Products!A:C,3,0)</f>
        <v>Electronics</v>
      </c>
      <c r="G6210">
        <v>1</v>
      </c>
      <c r="H6210" s="6">
        <v>0.11541851686069217</v>
      </c>
      <c r="I6210" s="2">
        <f>VLOOKUP($E6210,
Products!$A$1:$F$201,MATCH(Orders!I$1,Products!$A$1:$F$1,0),0)</f>
        <v>30555.409096588959</v>
      </c>
      <c r="J6210" s="2">
        <f>VLOOKUP($E6210,
Products!$A$1:$F$201,MATCH(Orders!J$1,Products!$A$1:$F$1,0),0)</f>
        <v>20295.233857550291</v>
      </c>
    </row>
    <row r="6211" spans="1:10">
      <c r="A6211">
        <v>6210</v>
      </c>
      <c r="B6211" s="4">
        <v>45563</v>
      </c>
      <c r="C6211" s="10">
        <f>DATE(YEAR(orders[[#This Row],[order_date]]), MONTH(orders[[#This Row],[order_date]]), 1)</f>
        <v>45536</v>
      </c>
      <c r="D6211" t="s">
        <v>1535</v>
      </c>
      <c r="E6211" t="s">
        <v>657</v>
      </c>
      <c r="F6211" t="str">
        <f>VLOOKUP(orders[[#This Row],[product_id]],Products!A:C,3,0)</f>
        <v>Appliances</v>
      </c>
      <c r="G6211">
        <v>2</v>
      </c>
      <c r="H6211" s="6">
        <v>6.6809893186943081E-2</v>
      </c>
      <c r="I6211" s="2">
        <f>VLOOKUP($E6211,
Products!$A$1:$F$201,MATCH(Orders!I$1,Products!$A$1:$F$1,0),0)</f>
        <v>6275.8669412443169</v>
      </c>
      <c r="J6211" s="2">
        <f>VLOOKUP($E6211,
Products!$A$1:$F$201,MATCH(Orders!J$1,Products!$A$1:$F$1,0),0)</f>
        <v>4742.5097602697688</v>
      </c>
    </row>
    <row r="6212" spans="1:10">
      <c r="A6212">
        <v>6211</v>
      </c>
      <c r="B6212" s="4">
        <v>45038</v>
      </c>
      <c r="C6212" s="10">
        <f>DATE(YEAR(orders[[#This Row],[order_date]]), MONTH(orders[[#This Row],[order_date]]), 1)</f>
        <v>45017</v>
      </c>
      <c r="D6212" t="s">
        <v>3542</v>
      </c>
      <c r="E6212" t="s">
        <v>660</v>
      </c>
      <c r="F6212" t="str">
        <f>VLOOKUP(orders[[#This Row],[product_id]],Products!A:C,3,0)</f>
        <v>Appliances</v>
      </c>
      <c r="G6212">
        <v>1</v>
      </c>
      <c r="H6212" s="6">
        <v>0.12976560753917488</v>
      </c>
      <c r="I6212" s="2">
        <f>VLOOKUP($E6212,
Products!$A$1:$F$201,MATCH(Orders!I$1,Products!$A$1:$F$1,0),0)</f>
        <v>25996.564605776519</v>
      </c>
      <c r="J6212" s="2">
        <f>VLOOKUP($E6212,
Products!$A$1:$F$201,MATCH(Orders!J$1,Products!$A$1:$F$1,0),0)</f>
        <v>20210.769869456319</v>
      </c>
    </row>
    <row r="6213" spans="1:10">
      <c r="A6213">
        <v>6212</v>
      </c>
      <c r="B6213" s="4">
        <v>45519</v>
      </c>
      <c r="C6213" s="10">
        <f>DATE(YEAR(orders[[#This Row],[order_date]]), MONTH(orders[[#This Row],[order_date]]), 1)</f>
        <v>45505</v>
      </c>
      <c r="D6213" t="s">
        <v>1323</v>
      </c>
      <c r="E6213" t="s">
        <v>683</v>
      </c>
      <c r="F6213" t="str">
        <f>VLOOKUP(orders[[#This Row],[product_id]],Products!A:C,3,0)</f>
        <v>Electronics</v>
      </c>
      <c r="G6213">
        <v>2</v>
      </c>
      <c r="H6213" s="6">
        <v>0.15597238397086388</v>
      </c>
      <c r="I6213" s="2">
        <f>VLOOKUP($E6213,
Products!$A$1:$F$201,MATCH(Orders!I$1,Products!$A$1:$F$1,0),0)</f>
        <v>30555.409096588959</v>
      </c>
      <c r="J6213" s="2">
        <f>VLOOKUP($E6213,
Products!$A$1:$F$201,MATCH(Orders!J$1,Products!$A$1:$F$1,0),0)</f>
        <v>20295.233857550291</v>
      </c>
    </row>
    <row r="6214" spans="1:10">
      <c r="A6214">
        <v>6213</v>
      </c>
      <c r="B6214" s="4">
        <v>45785</v>
      </c>
      <c r="C6214" s="10">
        <f>DATE(YEAR(orders[[#This Row],[order_date]]), MONTH(orders[[#This Row],[order_date]]), 1)</f>
        <v>45778</v>
      </c>
      <c r="D6214" t="s">
        <v>3302</v>
      </c>
      <c r="E6214" t="s">
        <v>683</v>
      </c>
      <c r="F6214" t="str">
        <f>VLOOKUP(orders[[#This Row],[product_id]],Products!A:C,3,0)</f>
        <v>Electronics</v>
      </c>
      <c r="G6214">
        <v>3</v>
      </c>
      <c r="H6214" s="6">
        <v>0.15227298442071074</v>
      </c>
      <c r="I6214" s="2">
        <f>VLOOKUP($E6214,
Products!$A$1:$F$201,MATCH(Orders!I$1,Products!$A$1:$F$1,0),0)</f>
        <v>30555.409096588959</v>
      </c>
      <c r="J6214" s="2">
        <f>VLOOKUP($E6214,
Products!$A$1:$F$201,MATCH(Orders!J$1,Products!$A$1:$F$1,0),0)</f>
        <v>20295.233857550291</v>
      </c>
    </row>
    <row r="6215" spans="1:10">
      <c r="A6215">
        <v>6214</v>
      </c>
      <c r="B6215" s="4">
        <v>45317</v>
      </c>
      <c r="C6215" s="10">
        <f>DATE(YEAR(orders[[#This Row],[order_date]]), MONTH(orders[[#This Row],[order_date]]), 1)</f>
        <v>45292</v>
      </c>
      <c r="D6215" t="s">
        <v>996</v>
      </c>
      <c r="E6215" t="s">
        <v>648</v>
      </c>
      <c r="F6215" t="str">
        <f>VLOOKUP(orders[[#This Row],[product_id]],Products!A:C,3,0)</f>
        <v>Electronics</v>
      </c>
      <c r="G6215">
        <v>2</v>
      </c>
      <c r="H6215" s="6">
        <v>0.15370330018599748</v>
      </c>
      <c r="I6215" s="2">
        <f>VLOOKUP($E6215,
Products!$A$1:$F$201,MATCH(Orders!I$1,Products!$A$1:$F$1,0),0)</f>
        <v>11049.50250218974</v>
      </c>
      <c r="J6215" s="2">
        <f>VLOOKUP($E6215,
Products!$A$1:$F$201,MATCH(Orders!J$1,Products!$A$1:$F$1,0),0)</f>
        <v>7252.1207539007246</v>
      </c>
    </row>
    <row r="6216" spans="1:10">
      <c r="A6216">
        <v>6215</v>
      </c>
      <c r="B6216" s="4">
        <v>45318</v>
      </c>
      <c r="C6216" s="10">
        <f>DATE(YEAR(orders[[#This Row],[order_date]]), MONTH(orders[[#This Row],[order_date]]), 1)</f>
        <v>45292</v>
      </c>
      <c r="D6216" t="s">
        <v>3175</v>
      </c>
      <c r="E6216" t="s">
        <v>522</v>
      </c>
      <c r="F6216" t="str">
        <f>VLOOKUP(orders[[#This Row],[product_id]],Products!A:C,3,0)</f>
        <v>Appliances</v>
      </c>
      <c r="G6216">
        <v>2</v>
      </c>
      <c r="H6216" s="6">
        <v>0.1176883234678147</v>
      </c>
      <c r="I6216" s="2">
        <f>VLOOKUP($E6216,
Products!$A$1:$F$201,MATCH(Orders!I$1,Products!$A$1:$F$1,0),0)</f>
        <v>24966.707940261898</v>
      </c>
      <c r="J6216" s="2">
        <f>VLOOKUP($E6216,
Products!$A$1:$F$201,MATCH(Orders!J$1,Products!$A$1:$F$1,0),0)</f>
        <v>19868.70644165645</v>
      </c>
    </row>
    <row r="6217" spans="1:10">
      <c r="A6217">
        <v>6216</v>
      </c>
      <c r="B6217" s="4">
        <v>45254</v>
      </c>
      <c r="C6217" s="10">
        <f>DATE(YEAR(orders[[#This Row],[order_date]]), MONTH(orders[[#This Row],[order_date]]), 1)</f>
        <v>45231</v>
      </c>
      <c r="D6217" t="s">
        <v>886</v>
      </c>
      <c r="E6217" t="s">
        <v>534</v>
      </c>
      <c r="F6217" t="str">
        <f>VLOOKUP(orders[[#This Row],[product_id]],Products!A:C,3,0)</f>
        <v>Appliances</v>
      </c>
      <c r="G6217">
        <v>1</v>
      </c>
      <c r="H6217" s="6">
        <v>0.1147937312950312</v>
      </c>
      <c r="I6217" s="2">
        <f>VLOOKUP($E6217,
Products!$A$1:$F$201,MATCH(Orders!I$1,Products!$A$1:$F$1,0),0)</f>
        <v>24743.162958088669</v>
      </c>
      <c r="J6217" s="2">
        <f>VLOOKUP($E6217,
Products!$A$1:$F$201,MATCH(Orders!J$1,Products!$A$1:$F$1,0),0)</f>
        <v>19307.588986555591</v>
      </c>
    </row>
    <row r="6218" spans="1:10">
      <c r="A6218">
        <v>6217</v>
      </c>
      <c r="B6218" s="4">
        <v>45673</v>
      </c>
      <c r="C6218" s="10">
        <f>DATE(YEAR(orders[[#This Row],[order_date]]), MONTH(orders[[#This Row],[order_date]]), 1)</f>
        <v>45658</v>
      </c>
      <c r="D6218" t="s">
        <v>3408</v>
      </c>
      <c r="E6218" t="s">
        <v>510</v>
      </c>
      <c r="F6218" t="str">
        <f>VLOOKUP(orders[[#This Row],[product_id]],Products!A:C,3,0)</f>
        <v>Appliances</v>
      </c>
      <c r="G6218">
        <v>2</v>
      </c>
      <c r="H6218" s="6">
        <v>7.6246482845288108E-2</v>
      </c>
      <c r="I6218" s="2">
        <f>VLOOKUP($E6218,
Products!$A$1:$F$201,MATCH(Orders!I$1,Products!$A$1:$F$1,0),0)</f>
        <v>23457.606610250739</v>
      </c>
      <c r="J6218" s="2">
        <f>VLOOKUP($E6218,
Products!$A$1:$F$201,MATCH(Orders!J$1,Products!$A$1:$F$1,0),0)</f>
        <v>17038.831523124281</v>
      </c>
    </row>
    <row r="6219" spans="1:10">
      <c r="A6219">
        <v>6218</v>
      </c>
      <c r="B6219" s="4">
        <v>45293</v>
      </c>
      <c r="C6219" s="10">
        <f>DATE(YEAR(orders[[#This Row],[order_date]]), MONTH(orders[[#This Row],[order_date]]), 1)</f>
        <v>45292</v>
      </c>
      <c r="D6219" t="s">
        <v>2867</v>
      </c>
      <c r="E6219" t="s">
        <v>516</v>
      </c>
      <c r="F6219" t="str">
        <f>VLOOKUP(orders[[#This Row],[product_id]],Products!A:C,3,0)</f>
        <v>Electronics</v>
      </c>
      <c r="G6219">
        <v>2</v>
      </c>
      <c r="H6219" s="6">
        <v>0.23226936365981979</v>
      </c>
      <c r="I6219" s="2">
        <f>VLOOKUP($E6219,
Products!$A$1:$F$201,MATCH(Orders!I$1,Products!$A$1:$F$1,0),0)</f>
        <v>12594.36437895595</v>
      </c>
      <c r="J6219" s="2">
        <f>VLOOKUP($E6219,
Products!$A$1:$F$201,MATCH(Orders!J$1,Products!$A$1:$F$1,0),0)</f>
        <v>9909.7267986522402</v>
      </c>
    </row>
    <row r="6220" spans="1:10">
      <c r="A6220">
        <v>6219</v>
      </c>
      <c r="B6220" s="4">
        <v>45008</v>
      </c>
      <c r="C6220" s="10">
        <f>DATE(YEAR(orders[[#This Row],[order_date]]), MONTH(orders[[#This Row],[order_date]]), 1)</f>
        <v>44986</v>
      </c>
      <c r="D6220" t="s">
        <v>1967</v>
      </c>
      <c r="E6220" t="s">
        <v>685</v>
      </c>
      <c r="F6220" t="str">
        <f>VLOOKUP(orders[[#This Row],[product_id]],Products!A:C,3,0)</f>
        <v>Electronics</v>
      </c>
      <c r="G6220">
        <v>2</v>
      </c>
      <c r="H6220" s="6">
        <v>0.1059334914339862</v>
      </c>
      <c r="I6220" s="2">
        <f>VLOOKUP($E6220,
Products!$A$1:$F$201,MATCH(Orders!I$1,Products!$A$1:$F$1,0),0)</f>
        <v>30011.61348468516</v>
      </c>
      <c r="J6220" s="2">
        <f>VLOOKUP($E6220,
Products!$A$1:$F$201,MATCH(Orders!J$1,Products!$A$1:$F$1,0),0)</f>
        <v>20796.213094008199</v>
      </c>
    </row>
    <row r="6221" spans="1:10">
      <c r="A6221">
        <v>6220</v>
      </c>
      <c r="B6221" s="4">
        <v>45732</v>
      </c>
      <c r="C6221" s="10">
        <f>DATE(YEAR(orders[[#This Row],[order_date]]), MONTH(orders[[#This Row],[order_date]]), 1)</f>
        <v>45717</v>
      </c>
      <c r="D6221" t="s">
        <v>3871</v>
      </c>
      <c r="E6221" t="s">
        <v>667</v>
      </c>
      <c r="F6221" t="str">
        <f>VLOOKUP(orders[[#This Row],[product_id]],Products!A:C,3,0)</f>
        <v>Electronics</v>
      </c>
      <c r="G6221">
        <v>1</v>
      </c>
      <c r="H6221" s="6">
        <v>0.21639914629592963</v>
      </c>
      <c r="I6221" s="2">
        <f>VLOOKUP($E6221,
Products!$A$1:$F$201,MATCH(Orders!I$1,Products!$A$1:$F$1,0),0)</f>
        <v>2491.507056421975</v>
      </c>
      <c r="J6221" s="2">
        <f>VLOOKUP($E6221,
Products!$A$1:$F$201,MATCH(Orders!J$1,Products!$A$1:$F$1,0),0)</f>
        <v>1871.4408177277719</v>
      </c>
    </row>
    <row r="6222" spans="1:10">
      <c r="A6222">
        <v>6221</v>
      </c>
      <c r="B6222" s="4">
        <v>45748</v>
      </c>
      <c r="C6222" s="10">
        <f>DATE(YEAR(orders[[#This Row],[order_date]]), MONTH(orders[[#This Row],[order_date]]), 1)</f>
        <v>45748</v>
      </c>
      <c r="D6222" t="s">
        <v>965</v>
      </c>
      <c r="E6222" t="s">
        <v>586</v>
      </c>
      <c r="F6222" t="str">
        <f>VLOOKUP(orders[[#This Row],[product_id]],Products!A:C,3,0)</f>
        <v>Appliances</v>
      </c>
      <c r="G6222">
        <v>1</v>
      </c>
      <c r="H6222" s="6">
        <v>8.2715877868541107E-2</v>
      </c>
      <c r="I6222" s="2">
        <f>VLOOKUP($E6222,
Products!$A$1:$F$201,MATCH(Orders!I$1,Products!$A$1:$F$1,0),0)</f>
        <v>22928.971424497449</v>
      </c>
      <c r="J6222" s="2">
        <f>VLOOKUP($E6222,
Products!$A$1:$F$201,MATCH(Orders!J$1,Products!$A$1:$F$1,0),0)</f>
        <v>17801.356740692991</v>
      </c>
    </row>
    <row r="6223" spans="1:10">
      <c r="A6223">
        <v>6222</v>
      </c>
      <c r="B6223" s="4">
        <v>45878</v>
      </c>
      <c r="C6223" s="10">
        <f>DATE(YEAR(orders[[#This Row],[order_date]]), MONTH(orders[[#This Row],[order_date]]), 1)</f>
        <v>45870</v>
      </c>
      <c r="D6223" t="s">
        <v>3884</v>
      </c>
      <c r="E6223" t="s">
        <v>538</v>
      </c>
      <c r="F6223" t="str">
        <f>VLOOKUP(orders[[#This Row],[product_id]],Products!A:C,3,0)</f>
        <v>Electronics</v>
      </c>
      <c r="G6223">
        <v>2</v>
      </c>
      <c r="H6223" s="6">
        <v>0.22117196941614356</v>
      </c>
      <c r="I6223" s="2">
        <f>VLOOKUP($E6223,
Products!$A$1:$F$201,MATCH(Orders!I$1,Products!$A$1:$F$1,0),0)</f>
        <v>29368.843697269542</v>
      </c>
      <c r="J6223" s="2">
        <f>VLOOKUP($E6223,
Products!$A$1:$F$201,MATCH(Orders!J$1,Products!$A$1:$F$1,0),0)</f>
        <v>23079.13344123889</v>
      </c>
    </row>
    <row r="6224" spans="1:10">
      <c r="A6224">
        <v>6223</v>
      </c>
      <c r="B6224" s="4">
        <v>45298</v>
      </c>
      <c r="C6224" s="10">
        <f>DATE(YEAR(orders[[#This Row],[order_date]]), MONTH(orders[[#This Row],[order_date]]), 1)</f>
        <v>45292</v>
      </c>
      <c r="D6224" t="s">
        <v>2997</v>
      </c>
      <c r="E6224" t="s">
        <v>554</v>
      </c>
      <c r="F6224" t="str">
        <f>VLOOKUP(orders[[#This Row],[product_id]],Products!A:C,3,0)</f>
        <v>Appliances</v>
      </c>
      <c r="G6224">
        <v>1</v>
      </c>
      <c r="H6224" s="6">
        <v>0.13139016008342846</v>
      </c>
      <c r="I6224" s="2">
        <f>VLOOKUP($E6224,
Products!$A$1:$F$201,MATCH(Orders!I$1,Products!$A$1:$F$1,0),0)</f>
        <v>2088.6647814855078</v>
      </c>
      <c r="J6224" s="2">
        <f>VLOOKUP($E6224,
Products!$A$1:$F$201,MATCH(Orders!J$1,Products!$A$1:$F$1,0),0)</f>
        <v>1371.380040542937</v>
      </c>
    </row>
    <row r="6225" spans="1:10">
      <c r="A6225">
        <v>6224</v>
      </c>
      <c r="B6225" s="4">
        <v>45190</v>
      </c>
      <c r="C6225" s="10">
        <f>DATE(YEAR(orders[[#This Row],[order_date]]), MONTH(orders[[#This Row],[order_date]]), 1)</f>
        <v>45170</v>
      </c>
      <c r="D6225" t="s">
        <v>3176</v>
      </c>
      <c r="E6225" t="s">
        <v>626</v>
      </c>
      <c r="F6225" t="str">
        <f>VLOOKUP(orders[[#This Row],[product_id]],Products!A:C,3,0)</f>
        <v>Electronics</v>
      </c>
      <c r="G6225">
        <v>1</v>
      </c>
      <c r="H6225" s="6">
        <v>0.14595274266765892</v>
      </c>
      <c r="I6225" s="2">
        <f>VLOOKUP($E6225,
Products!$A$1:$F$201,MATCH(Orders!I$1,Products!$A$1:$F$1,0),0)</f>
        <v>19602.440815481601</v>
      </c>
      <c r="J6225" s="2">
        <f>VLOOKUP($E6225,
Products!$A$1:$F$201,MATCH(Orders!J$1,Products!$A$1:$F$1,0),0)</f>
        <v>14427.862284038891</v>
      </c>
    </row>
    <row r="6226" spans="1:10">
      <c r="A6226">
        <v>6225</v>
      </c>
      <c r="B6226" s="4">
        <v>45036</v>
      </c>
      <c r="C6226" s="10">
        <f>DATE(YEAR(orders[[#This Row],[order_date]]), MONTH(orders[[#This Row],[order_date]]), 1)</f>
        <v>45017</v>
      </c>
      <c r="D6226" t="s">
        <v>1040</v>
      </c>
      <c r="E6226" t="s">
        <v>664</v>
      </c>
      <c r="F6226" t="str">
        <f>VLOOKUP(orders[[#This Row],[product_id]],Products!A:C,3,0)</f>
        <v>Appliances</v>
      </c>
      <c r="G6226">
        <v>3</v>
      </c>
      <c r="H6226" s="6">
        <v>0.11941521973630062</v>
      </c>
      <c r="I6226" s="2">
        <f>VLOOKUP($E6226,
Products!$A$1:$F$201,MATCH(Orders!I$1,Products!$A$1:$F$1,0),0)</f>
        <v>2181.6314584966208</v>
      </c>
      <c r="J6226" s="2">
        <f>VLOOKUP($E6226,
Products!$A$1:$F$201,MATCH(Orders!J$1,Products!$A$1:$F$1,0),0)</f>
        <v>1607.5776178781809</v>
      </c>
    </row>
    <row r="6227" spans="1:10">
      <c r="A6227">
        <v>6226</v>
      </c>
      <c r="B6227" s="4">
        <v>45233</v>
      </c>
      <c r="C6227" s="10">
        <f>DATE(YEAR(orders[[#This Row],[order_date]]), MONTH(orders[[#This Row],[order_date]]), 1)</f>
        <v>45231</v>
      </c>
      <c r="D6227" t="s">
        <v>1752</v>
      </c>
      <c r="E6227" t="s">
        <v>523</v>
      </c>
      <c r="F6227" t="str">
        <f>VLOOKUP(orders[[#This Row],[product_id]],Products!A:C,3,0)</f>
        <v>Electronics</v>
      </c>
      <c r="G6227">
        <v>2</v>
      </c>
      <c r="H6227" s="6">
        <v>0.17599695470185614</v>
      </c>
      <c r="I6227" s="2">
        <f>VLOOKUP($E6227,
Products!$A$1:$F$201,MATCH(Orders!I$1,Products!$A$1:$F$1,0),0)</f>
        <v>27240.414518089601</v>
      </c>
      <c r="J6227" s="2">
        <f>VLOOKUP($E6227,
Products!$A$1:$F$201,MATCH(Orders!J$1,Products!$A$1:$F$1,0),0)</f>
        <v>21217.524617692769</v>
      </c>
    </row>
    <row r="6228" spans="1:10">
      <c r="A6228">
        <v>6227</v>
      </c>
      <c r="B6228" s="4">
        <v>45152</v>
      </c>
      <c r="C6228" s="10">
        <f>DATE(YEAR(orders[[#This Row],[order_date]]), MONTH(orders[[#This Row],[order_date]]), 1)</f>
        <v>45139</v>
      </c>
      <c r="D6228" t="s">
        <v>2602</v>
      </c>
      <c r="E6228" t="s">
        <v>620</v>
      </c>
      <c r="F6228" t="str">
        <f>VLOOKUP(orders[[#This Row],[product_id]],Products!A:C,3,0)</f>
        <v>Electronics</v>
      </c>
      <c r="G6228">
        <v>1</v>
      </c>
      <c r="H6228" s="6">
        <v>0.19536337732531142</v>
      </c>
      <c r="I6228" s="2">
        <f>VLOOKUP($E6228,
Products!$A$1:$F$201,MATCH(Orders!I$1,Products!$A$1:$F$1,0),0)</f>
        <v>23669.635851452331</v>
      </c>
      <c r="J6228" s="2">
        <f>VLOOKUP($E6228,
Products!$A$1:$F$201,MATCH(Orders!J$1,Products!$A$1:$F$1,0),0)</f>
        <v>17880.752220874681</v>
      </c>
    </row>
    <row r="6229" spans="1:10">
      <c r="A6229">
        <v>6228</v>
      </c>
      <c r="B6229" s="4">
        <v>45111</v>
      </c>
      <c r="C6229" s="10">
        <f>DATE(YEAR(orders[[#This Row],[order_date]]), MONTH(orders[[#This Row],[order_date]]), 1)</f>
        <v>45108</v>
      </c>
      <c r="D6229" t="s">
        <v>976</v>
      </c>
      <c r="E6229" t="s">
        <v>510</v>
      </c>
      <c r="F6229" t="str">
        <f>VLOOKUP(orders[[#This Row],[product_id]],Products!A:C,3,0)</f>
        <v>Appliances</v>
      </c>
      <c r="G6229">
        <v>1</v>
      </c>
      <c r="H6229" s="6">
        <v>0.1138487845061297</v>
      </c>
      <c r="I6229" s="2">
        <f>VLOOKUP($E6229,
Products!$A$1:$F$201,MATCH(Orders!I$1,Products!$A$1:$F$1,0),0)</f>
        <v>23457.606610250739</v>
      </c>
      <c r="J6229" s="2">
        <f>VLOOKUP($E6229,
Products!$A$1:$F$201,MATCH(Orders!J$1,Products!$A$1:$F$1,0),0)</f>
        <v>17038.831523124281</v>
      </c>
    </row>
    <row r="6230" spans="1:10">
      <c r="A6230">
        <v>6229</v>
      </c>
      <c r="B6230" s="4">
        <v>45890</v>
      </c>
      <c r="C6230" s="10">
        <f>DATE(YEAR(orders[[#This Row],[order_date]]), MONTH(orders[[#This Row],[order_date]]), 1)</f>
        <v>45870</v>
      </c>
      <c r="D6230" t="s">
        <v>3917</v>
      </c>
      <c r="E6230" t="s">
        <v>663</v>
      </c>
      <c r="F6230" t="str">
        <f>VLOOKUP(orders[[#This Row],[product_id]],Products!A:C,3,0)</f>
        <v>Electronics</v>
      </c>
      <c r="G6230">
        <v>1</v>
      </c>
      <c r="H6230" s="6">
        <v>0.21593133519685684</v>
      </c>
      <c r="I6230" s="2">
        <f>VLOOKUP($E6230,
Products!$A$1:$F$201,MATCH(Orders!I$1,Products!$A$1:$F$1,0),0)</f>
        <v>12863.39473364416</v>
      </c>
      <c r="J6230" s="2">
        <f>VLOOKUP($E6230,
Products!$A$1:$F$201,MATCH(Orders!J$1,Products!$A$1:$F$1,0),0)</f>
        <v>9312.9321574947517</v>
      </c>
    </row>
    <row r="6231" spans="1:10">
      <c r="A6231">
        <v>6230</v>
      </c>
      <c r="B6231" s="4">
        <v>44957</v>
      </c>
      <c r="C6231" s="10">
        <f>DATE(YEAR(orders[[#This Row],[order_date]]), MONTH(orders[[#This Row],[order_date]]), 1)</f>
        <v>44927</v>
      </c>
      <c r="D6231" t="s">
        <v>4243</v>
      </c>
      <c r="E6231" t="s">
        <v>550</v>
      </c>
      <c r="F6231" t="str">
        <f>VLOOKUP(orders[[#This Row],[product_id]],Products!A:C,3,0)</f>
        <v>Electronics</v>
      </c>
      <c r="G6231">
        <v>1</v>
      </c>
      <c r="H6231" s="6">
        <v>0.10679061332488338</v>
      </c>
      <c r="I6231" s="2">
        <f>VLOOKUP($E6231,
Products!$A$1:$F$201,MATCH(Orders!I$1,Products!$A$1:$F$1,0),0)</f>
        <v>21928.70634496431</v>
      </c>
      <c r="J6231" s="2">
        <f>VLOOKUP($E6231,
Products!$A$1:$F$201,MATCH(Orders!J$1,Products!$A$1:$F$1,0),0)</f>
        <v>17227.037321653719</v>
      </c>
    </row>
    <row r="6232" spans="1:10">
      <c r="A6232">
        <v>6231</v>
      </c>
      <c r="B6232" s="4">
        <v>45540</v>
      </c>
      <c r="C6232" s="10">
        <f>DATE(YEAR(orders[[#This Row],[order_date]]), MONTH(orders[[#This Row],[order_date]]), 1)</f>
        <v>45536</v>
      </c>
      <c r="D6232" t="s">
        <v>3207</v>
      </c>
      <c r="E6232" t="s">
        <v>625</v>
      </c>
      <c r="F6232" t="str">
        <f>VLOOKUP(orders[[#This Row],[product_id]],Products!A:C,3,0)</f>
        <v>Electronics</v>
      </c>
      <c r="G6232">
        <v>2</v>
      </c>
      <c r="H6232" s="6">
        <v>0.1516424482752082</v>
      </c>
      <c r="I6232" s="2">
        <f>VLOOKUP($E6232,
Products!$A$1:$F$201,MATCH(Orders!I$1,Products!$A$1:$F$1,0),0)</f>
        <v>11578.815958005471</v>
      </c>
      <c r="J6232" s="2">
        <f>VLOOKUP($E6232,
Products!$A$1:$F$201,MATCH(Orders!J$1,Products!$A$1:$F$1,0),0)</f>
        <v>7854.7306959992193</v>
      </c>
    </row>
    <row r="6233" spans="1:10">
      <c r="A6233">
        <v>6232</v>
      </c>
      <c r="B6233" s="4">
        <v>45025</v>
      </c>
      <c r="C6233" s="10">
        <f>DATE(YEAR(orders[[#This Row],[order_date]]), MONTH(orders[[#This Row],[order_date]]), 1)</f>
        <v>45017</v>
      </c>
      <c r="D6233" t="s">
        <v>2113</v>
      </c>
      <c r="E6233" t="s">
        <v>633</v>
      </c>
      <c r="F6233" t="str">
        <f>VLOOKUP(orders[[#This Row],[product_id]],Products!A:C,3,0)</f>
        <v>Appliances</v>
      </c>
      <c r="G6233">
        <v>1</v>
      </c>
      <c r="H6233" s="6">
        <v>8.0638047812851388E-2</v>
      </c>
      <c r="I6233" s="2">
        <f>VLOOKUP($E6233,
Products!$A$1:$F$201,MATCH(Orders!I$1,Products!$A$1:$F$1,0),0)</f>
        <v>2361.4162937319088</v>
      </c>
      <c r="J6233" s="2">
        <f>VLOOKUP($E6233,
Products!$A$1:$F$201,MATCH(Orders!J$1,Products!$A$1:$F$1,0),0)</f>
        <v>1552.5536411429621</v>
      </c>
    </row>
    <row r="6234" spans="1:10">
      <c r="A6234">
        <v>6233</v>
      </c>
      <c r="B6234" s="4">
        <v>45737</v>
      </c>
      <c r="C6234" s="10">
        <f>DATE(YEAR(orders[[#This Row],[order_date]]), MONTH(orders[[#This Row],[order_date]]), 1)</f>
        <v>45717</v>
      </c>
      <c r="D6234" t="s">
        <v>3347</v>
      </c>
      <c r="E6234" t="s">
        <v>543</v>
      </c>
      <c r="F6234" t="str">
        <f>VLOOKUP(orders[[#This Row],[product_id]],Products!A:C,3,0)</f>
        <v>Appliances</v>
      </c>
      <c r="G6234">
        <v>1</v>
      </c>
      <c r="H6234" s="6">
        <v>0.12126957077118854</v>
      </c>
      <c r="I6234" s="2">
        <f>VLOOKUP($E6234,
Products!$A$1:$F$201,MATCH(Orders!I$1,Products!$A$1:$F$1,0),0)</f>
        <v>2300.989425669633</v>
      </c>
      <c r="J6234" s="2">
        <f>VLOOKUP($E6234,
Products!$A$1:$F$201,MATCH(Orders!J$1,Products!$A$1:$F$1,0),0)</f>
        <v>1726.390958088811</v>
      </c>
    </row>
    <row r="6235" spans="1:10">
      <c r="A6235">
        <v>6234</v>
      </c>
      <c r="B6235" s="4">
        <v>45578</v>
      </c>
      <c r="C6235" s="10">
        <f>DATE(YEAR(orders[[#This Row],[order_date]]), MONTH(orders[[#This Row],[order_date]]), 1)</f>
        <v>45566</v>
      </c>
      <c r="D6235" t="s">
        <v>2106</v>
      </c>
      <c r="E6235" t="s">
        <v>614</v>
      </c>
      <c r="F6235" t="str">
        <f>VLOOKUP(orders[[#This Row],[product_id]],Products!A:C,3,0)</f>
        <v>Electronics</v>
      </c>
      <c r="G6235">
        <v>1</v>
      </c>
      <c r="H6235" s="6">
        <v>0.12543174398679602</v>
      </c>
      <c r="I6235" s="2">
        <f>VLOOKUP($E6235,
Products!$A$1:$F$201,MATCH(Orders!I$1,Products!$A$1:$F$1,0),0)</f>
        <v>27394.979060178921</v>
      </c>
      <c r="J6235" s="2">
        <f>VLOOKUP($E6235,
Products!$A$1:$F$201,MATCH(Orders!J$1,Products!$A$1:$F$1,0),0)</f>
        <v>20497.911427865951</v>
      </c>
    </row>
    <row r="6236" spans="1:10">
      <c r="A6236">
        <v>6235</v>
      </c>
      <c r="B6236" s="4">
        <v>45740</v>
      </c>
      <c r="C6236" s="10">
        <f>DATE(YEAR(orders[[#This Row],[order_date]]), MONTH(orders[[#This Row],[order_date]]), 1)</f>
        <v>45717</v>
      </c>
      <c r="D6236" t="s">
        <v>1715</v>
      </c>
      <c r="E6236" t="s">
        <v>601</v>
      </c>
      <c r="F6236" t="str">
        <f>VLOOKUP(orders[[#This Row],[product_id]],Products!A:C,3,0)</f>
        <v>Appliances</v>
      </c>
      <c r="G6236">
        <v>2</v>
      </c>
      <c r="H6236" s="6">
        <v>8.0259729225145432E-2</v>
      </c>
      <c r="I6236" s="2">
        <f>VLOOKUP($E6236,
Products!$A$1:$F$201,MATCH(Orders!I$1,Products!$A$1:$F$1,0),0)</f>
        <v>2095.1354013205032</v>
      </c>
      <c r="J6236" s="2">
        <f>VLOOKUP($E6236,
Products!$A$1:$F$201,MATCH(Orders!J$1,Products!$A$1:$F$1,0),0)</f>
        <v>1374.592895200507</v>
      </c>
    </row>
    <row r="6237" spans="1:10">
      <c r="A6237">
        <v>6236</v>
      </c>
      <c r="B6237" s="4">
        <v>45946</v>
      </c>
      <c r="C6237" s="10">
        <f>DATE(YEAR(orders[[#This Row],[order_date]]), MONTH(orders[[#This Row],[order_date]]), 1)</f>
        <v>45931</v>
      </c>
      <c r="D6237" t="s">
        <v>2167</v>
      </c>
      <c r="E6237" t="s">
        <v>599</v>
      </c>
      <c r="F6237" t="str">
        <f>VLOOKUP(orders[[#This Row],[product_id]],Products!A:C,3,0)</f>
        <v>Electronics</v>
      </c>
      <c r="G6237">
        <v>1</v>
      </c>
      <c r="H6237" s="6">
        <v>0.10314697279783702</v>
      </c>
      <c r="I6237" s="2">
        <f>VLOOKUP($E6237,
Products!$A$1:$F$201,MATCH(Orders!I$1,Products!$A$1:$F$1,0),0)</f>
        <v>24019.70637428105</v>
      </c>
      <c r="J6237" s="2">
        <f>VLOOKUP($E6237,
Products!$A$1:$F$201,MATCH(Orders!J$1,Products!$A$1:$F$1,0),0)</f>
        <v>16602.559277417411</v>
      </c>
    </row>
    <row r="6238" spans="1:10">
      <c r="A6238">
        <v>6237</v>
      </c>
      <c r="B6238" s="4">
        <v>45904</v>
      </c>
      <c r="C6238" s="10">
        <f>DATE(YEAR(orders[[#This Row],[order_date]]), MONTH(orders[[#This Row],[order_date]]), 1)</f>
        <v>45901</v>
      </c>
      <c r="D6238" t="s">
        <v>3609</v>
      </c>
      <c r="E6238" t="s">
        <v>534</v>
      </c>
      <c r="F6238" t="str">
        <f>VLOOKUP(orders[[#This Row],[product_id]],Products!A:C,3,0)</f>
        <v>Appliances</v>
      </c>
      <c r="G6238">
        <v>2</v>
      </c>
      <c r="H6238" s="6">
        <v>0.14956960055061114</v>
      </c>
      <c r="I6238" s="2">
        <f>VLOOKUP($E6238,
Products!$A$1:$F$201,MATCH(Orders!I$1,Products!$A$1:$F$1,0),0)</f>
        <v>24743.162958088669</v>
      </c>
      <c r="J6238" s="2">
        <f>VLOOKUP($E6238,
Products!$A$1:$F$201,MATCH(Orders!J$1,Products!$A$1:$F$1,0),0)</f>
        <v>19307.588986555591</v>
      </c>
    </row>
    <row r="6239" spans="1:10">
      <c r="A6239">
        <v>6238</v>
      </c>
      <c r="B6239" s="4">
        <v>45014</v>
      </c>
      <c r="C6239" s="10">
        <f>DATE(YEAR(orders[[#This Row],[order_date]]), MONTH(orders[[#This Row],[order_date]]), 1)</f>
        <v>44986</v>
      </c>
      <c r="D6239" t="s">
        <v>4199</v>
      </c>
      <c r="E6239" t="s">
        <v>669</v>
      </c>
      <c r="F6239" t="str">
        <f>VLOOKUP(orders[[#This Row],[product_id]],Products!A:C,3,0)</f>
        <v>Electronics</v>
      </c>
      <c r="G6239">
        <v>2</v>
      </c>
      <c r="H6239" s="6">
        <v>0.14955798477190102</v>
      </c>
      <c r="I6239" s="2">
        <f>VLOOKUP($E6239,
Products!$A$1:$F$201,MATCH(Orders!I$1,Products!$A$1:$F$1,0),0)</f>
        <v>11708.03419603835</v>
      </c>
      <c r="J6239" s="2">
        <f>VLOOKUP($E6239,
Products!$A$1:$F$201,MATCH(Orders!J$1,Products!$A$1:$F$1,0),0)</f>
        <v>7784.9580101998827</v>
      </c>
    </row>
    <row r="6240" spans="1:10">
      <c r="A6240">
        <v>6239</v>
      </c>
      <c r="B6240" s="4">
        <v>46013</v>
      </c>
      <c r="C6240" s="10">
        <f>DATE(YEAR(orders[[#This Row],[order_date]]), MONTH(orders[[#This Row],[order_date]]), 1)</f>
        <v>45992</v>
      </c>
      <c r="D6240" t="s">
        <v>3933</v>
      </c>
      <c r="E6240" t="s">
        <v>642</v>
      </c>
      <c r="F6240" t="str">
        <f>VLOOKUP(orders[[#This Row],[product_id]],Products!A:C,3,0)</f>
        <v>Appliances</v>
      </c>
      <c r="G6240">
        <v>2</v>
      </c>
      <c r="H6240" s="6">
        <v>0.13322116496579006</v>
      </c>
      <c r="I6240" s="2">
        <f>VLOOKUP($E6240,
Products!$A$1:$F$201,MATCH(Orders!I$1,Products!$A$1:$F$1,0),0)</f>
        <v>2296.7821973225709</v>
      </c>
      <c r="J6240" s="2">
        <f>VLOOKUP($E6240,
Products!$A$1:$F$201,MATCH(Orders!J$1,Products!$A$1:$F$1,0),0)</f>
        <v>1585.16132006212</v>
      </c>
    </row>
    <row r="6241" spans="1:10">
      <c r="A6241">
        <v>6240</v>
      </c>
      <c r="B6241" s="4">
        <v>45848</v>
      </c>
      <c r="C6241" s="10">
        <f>DATE(YEAR(orders[[#This Row],[order_date]]), MONTH(orders[[#This Row],[order_date]]), 1)</f>
        <v>45839</v>
      </c>
      <c r="D6241" t="s">
        <v>4112</v>
      </c>
      <c r="E6241" t="s">
        <v>528</v>
      </c>
      <c r="F6241" t="str">
        <f>VLOOKUP(orders[[#This Row],[product_id]],Products!A:C,3,0)</f>
        <v>Appliances</v>
      </c>
      <c r="G6241">
        <v>1</v>
      </c>
      <c r="H6241" s="6">
        <v>0.10008280669276494</v>
      </c>
      <c r="I6241" s="2">
        <f>VLOOKUP($E6241,
Products!$A$1:$F$201,MATCH(Orders!I$1,Products!$A$1:$F$1,0),0)</f>
        <v>5741.145946914552</v>
      </c>
      <c r="J6241" s="2">
        <f>VLOOKUP($E6241,
Products!$A$1:$F$201,MATCH(Orders!J$1,Products!$A$1:$F$1,0),0)</f>
        <v>4112.7219202399874</v>
      </c>
    </row>
    <row r="6242" spans="1:10">
      <c r="A6242">
        <v>6241</v>
      </c>
      <c r="B6242" s="4">
        <v>45512</v>
      </c>
      <c r="C6242" s="10">
        <f>DATE(YEAR(orders[[#This Row],[order_date]]), MONTH(orders[[#This Row],[order_date]]), 1)</f>
        <v>45505</v>
      </c>
      <c r="D6242" t="s">
        <v>4308</v>
      </c>
      <c r="E6242" t="s">
        <v>636</v>
      </c>
      <c r="F6242" t="str">
        <f>VLOOKUP(orders[[#This Row],[product_id]],Products!A:C,3,0)</f>
        <v>Appliances</v>
      </c>
      <c r="G6242">
        <v>1</v>
      </c>
      <c r="H6242" s="6">
        <v>0.1304748487507652</v>
      </c>
      <c r="I6242" s="2">
        <f>VLOOKUP($E6242,
Products!$A$1:$F$201,MATCH(Orders!I$1,Products!$A$1:$F$1,0),0)</f>
        <v>2035.5647279372099</v>
      </c>
      <c r="J6242" s="2">
        <f>VLOOKUP($E6242,
Products!$A$1:$F$201,MATCH(Orders!J$1,Products!$A$1:$F$1,0),0)</f>
        <v>1486.048843699655</v>
      </c>
    </row>
    <row r="6243" spans="1:10">
      <c r="A6243">
        <v>6242</v>
      </c>
      <c r="B6243" s="4">
        <v>45744</v>
      </c>
      <c r="C6243" s="10">
        <f>DATE(YEAR(orders[[#This Row],[order_date]]), MONTH(orders[[#This Row],[order_date]]), 1)</f>
        <v>45717</v>
      </c>
      <c r="D6243" t="s">
        <v>2310</v>
      </c>
      <c r="E6243" t="s">
        <v>591</v>
      </c>
      <c r="F6243" t="str">
        <f>VLOOKUP(orders[[#This Row],[product_id]],Products!A:C,3,0)</f>
        <v>Appliances</v>
      </c>
      <c r="G6243">
        <v>2</v>
      </c>
      <c r="H6243" s="6">
        <v>0.10589272823220196</v>
      </c>
      <c r="I6243" s="2">
        <f>VLOOKUP($E6243,
Products!$A$1:$F$201,MATCH(Orders!I$1,Products!$A$1:$F$1,0),0)</f>
        <v>5828.0678031706884</v>
      </c>
      <c r="J6243" s="2">
        <f>VLOOKUP($E6243,
Products!$A$1:$F$201,MATCH(Orders!J$1,Products!$A$1:$F$1,0),0)</f>
        <v>3928.741316454903</v>
      </c>
    </row>
    <row r="6244" spans="1:10">
      <c r="A6244">
        <v>6243</v>
      </c>
      <c r="B6244" s="4">
        <v>45858</v>
      </c>
      <c r="C6244" s="10">
        <f>DATE(YEAR(orders[[#This Row],[order_date]]), MONTH(orders[[#This Row],[order_date]]), 1)</f>
        <v>45839</v>
      </c>
      <c r="D6244" t="s">
        <v>837</v>
      </c>
      <c r="E6244" t="s">
        <v>689</v>
      </c>
      <c r="F6244" t="str">
        <f>VLOOKUP(orders[[#This Row],[product_id]],Products!A:C,3,0)</f>
        <v>Electronics</v>
      </c>
      <c r="G6244">
        <v>1</v>
      </c>
      <c r="H6244" s="6">
        <v>0.19322755108734413</v>
      </c>
      <c r="I6244" s="2">
        <f>VLOOKUP($E6244,
Products!$A$1:$F$201,MATCH(Orders!I$1,Products!$A$1:$F$1,0),0)</f>
        <v>22021.70433799336</v>
      </c>
      <c r="J6244" s="2">
        <f>VLOOKUP($E6244,
Products!$A$1:$F$201,MATCH(Orders!J$1,Products!$A$1:$F$1,0),0)</f>
        <v>16990.60087110737</v>
      </c>
    </row>
    <row r="6245" spans="1:10">
      <c r="A6245">
        <v>6244</v>
      </c>
      <c r="B6245" s="4">
        <v>45723</v>
      </c>
      <c r="C6245" s="10">
        <f>DATE(YEAR(orders[[#This Row],[order_date]]), MONTH(orders[[#This Row],[order_date]]), 1)</f>
        <v>45717</v>
      </c>
      <c r="D6245" t="s">
        <v>3521</v>
      </c>
      <c r="E6245" t="s">
        <v>673</v>
      </c>
      <c r="F6245" t="str">
        <f>VLOOKUP(orders[[#This Row],[product_id]],Products!A:C,3,0)</f>
        <v>Electronics</v>
      </c>
      <c r="G6245">
        <v>2</v>
      </c>
      <c r="H6245" s="6">
        <v>0.19691508321631754</v>
      </c>
      <c r="I6245" s="2">
        <f>VLOOKUP($E6245,
Products!$A$1:$F$201,MATCH(Orders!I$1,Products!$A$1:$F$1,0),0)</f>
        <v>19770.070105413852</v>
      </c>
      <c r="J6245" s="2">
        <f>VLOOKUP($E6245,
Products!$A$1:$F$201,MATCH(Orders!J$1,Products!$A$1:$F$1,0),0)</f>
        <v>14414.291574648811</v>
      </c>
    </row>
    <row r="6246" spans="1:10">
      <c r="A6246">
        <v>6245</v>
      </c>
      <c r="B6246" s="4">
        <v>45945</v>
      </c>
      <c r="C6246" s="10">
        <f>DATE(YEAR(orders[[#This Row],[order_date]]), MONTH(orders[[#This Row],[order_date]]), 1)</f>
        <v>45931</v>
      </c>
      <c r="D6246" t="s">
        <v>2450</v>
      </c>
      <c r="E6246" t="s">
        <v>689</v>
      </c>
      <c r="F6246" t="str">
        <f>VLOOKUP(orders[[#This Row],[product_id]],Products!A:C,3,0)</f>
        <v>Electronics</v>
      </c>
      <c r="G6246">
        <v>3</v>
      </c>
      <c r="H6246" s="6">
        <v>0.15727393061147565</v>
      </c>
      <c r="I6246" s="2">
        <f>VLOOKUP($E6246,
Products!$A$1:$F$201,MATCH(Orders!I$1,Products!$A$1:$F$1,0),0)</f>
        <v>22021.70433799336</v>
      </c>
      <c r="J6246" s="2">
        <f>VLOOKUP($E6246,
Products!$A$1:$F$201,MATCH(Orders!J$1,Products!$A$1:$F$1,0),0)</f>
        <v>16990.60087110737</v>
      </c>
    </row>
    <row r="6247" spans="1:10">
      <c r="A6247">
        <v>6246</v>
      </c>
      <c r="B6247" s="4">
        <v>45939</v>
      </c>
      <c r="C6247" s="10">
        <f>DATE(YEAR(orders[[#This Row],[order_date]]), MONTH(orders[[#This Row],[order_date]]), 1)</f>
        <v>45931</v>
      </c>
      <c r="D6247" t="s">
        <v>3254</v>
      </c>
      <c r="E6247" t="s">
        <v>563</v>
      </c>
      <c r="F6247" t="str">
        <f>VLOOKUP(orders[[#This Row],[product_id]],Products!A:C,3,0)</f>
        <v>Electronics</v>
      </c>
      <c r="G6247">
        <v>1</v>
      </c>
      <c r="H6247" s="6">
        <v>0.21652745835640777</v>
      </c>
      <c r="I6247" s="2">
        <f>VLOOKUP($E6247,
Products!$A$1:$F$201,MATCH(Orders!I$1,Products!$A$1:$F$1,0),0)</f>
        <v>2267.1489506516559</v>
      </c>
      <c r="J6247" s="2">
        <f>VLOOKUP($E6247,
Products!$A$1:$F$201,MATCH(Orders!J$1,Products!$A$1:$F$1,0),0)</f>
        <v>1538.7671398485211</v>
      </c>
    </row>
    <row r="6248" spans="1:10">
      <c r="A6248">
        <v>6247</v>
      </c>
      <c r="B6248" s="4">
        <v>45899</v>
      </c>
      <c r="C6248" s="10">
        <f>DATE(YEAR(orders[[#This Row],[order_date]]), MONTH(orders[[#This Row],[order_date]]), 1)</f>
        <v>45870</v>
      </c>
      <c r="D6248" t="s">
        <v>2251</v>
      </c>
      <c r="E6248" t="s">
        <v>664</v>
      </c>
      <c r="F6248" t="str">
        <f>VLOOKUP(orders[[#This Row],[product_id]],Products!A:C,3,0)</f>
        <v>Appliances</v>
      </c>
      <c r="G6248">
        <v>2</v>
      </c>
      <c r="H6248" s="6">
        <v>0.11753589223392526</v>
      </c>
      <c r="I6248" s="2">
        <f>VLOOKUP($E6248,
Products!$A$1:$F$201,MATCH(Orders!I$1,Products!$A$1:$F$1,0),0)</f>
        <v>2181.6314584966208</v>
      </c>
      <c r="J6248" s="2">
        <f>VLOOKUP($E6248,
Products!$A$1:$F$201,MATCH(Orders!J$1,Products!$A$1:$F$1,0),0)</f>
        <v>1607.5776178781809</v>
      </c>
    </row>
    <row r="6249" spans="1:10">
      <c r="A6249">
        <v>6248</v>
      </c>
      <c r="B6249" s="4">
        <v>45559</v>
      </c>
      <c r="C6249" s="10">
        <f>DATE(YEAR(orders[[#This Row],[order_date]]), MONTH(orders[[#This Row],[order_date]]), 1)</f>
        <v>45536</v>
      </c>
      <c r="D6249" t="s">
        <v>3917</v>
      </c>
      <c r="E6249" t="s">
        <v>516</v>
      </c>
      <c r="F6249" t="str">
        <f>VLOOKUP(orders[[#This Row],[product_id]],Products!A:C,3,0)</f>
        <v>Electronics</v>
      </c>
      <c r="G6249">
        <v>2</v>
      </c>
      <c r="H6249" s="6">
        <v>0.16030026917224716</v>
      </c>
      <c r="I6249" s="2">
        <f>VLOOKUP($E6249,
Products!$A$1:$F$201,MATCH(Orders!I$1,Products!$A$1:$F$1,0),0)</f>
        <v>12594.36437895595</v>
      </c>
      <c r="J6249" s="2">
        <f>VLOOKUP($E6249,
Products!$A$1:$F$201,MATCH(Orders!J$1,Products!$A$1:$F$1,0),0)</f>
        <v>9909.7267986522402</v>
      </c>
    </row>
    <row r="6250" spans="1:10">
      <c r="A6250">
        <v>6249</v>
      </c>
      <c r="B6250" s="4">
        <v>45272</v>
      </c>
      <c r="C6250" s="10">
        <f>DATE(YEAR(orders[[#This Row],[order_date]]), MONTH(orders[[#This Row],[order_date]]), 1)</f>
        <v>45261</v>
      </c>
      <c r="D6250" t="s">
        <v>840</v>
      </c>
      <c r="E6250" t="s">
        <v>547</v>
      </c>
      <c r="F6250" t="str">
        <f>VLOOKUP(orders[[#This Row],[product_id]],Products!A:C,3,0)</f>
        <v>Appliances</v>
      </c>
      <c r="G6250">
        <v>1</v>
      </c>
      <c r="H6250" s="6">
        <v>9.3085322163659737E-2</v>
      </c>
      <c r="I6250" s="2">
        <f>VLOOKUP($E6250,
Products!$A$1:$F$201,MATCH(Orders!I$1,Products!$A$1:$F$1,0),0)</f>
        <v>2366.4310858022332</v>
      </c>
      <c r="J6250" s="2">
        <f>VLOOKUP($E6250,
Products!$A$1:$F$201,MATCH(Orders!J$1,Products!$A$1:$F$1,0),0)</f>
        <v>1841.1055346213741</v>
      </c>
    </row>
    <row r="6251" spans="1:10">
      <c r="A6251">
        <v>6250</v>
      </c>
      <c r="B6251" s="4">
        <v>45650</v>
      </c>
      <c r="C6251" s="10">
        <f>DATE(YEAR(orders[[#This Row],[order_date]]), MONTH(orders[[#This Row],[order_date]]), 1)</f>
        <v>45627</v>
      </c>
      <c r="D6251" t="s">
        <v>1472</v>
      </c>
      <c r="E6251" t="s">
        <v>636</v>
      </c>
      <c r="F6251" t="str">
        <f>VLOOKUP(orders[[#This Row],[product_id]],Products!A:C,3,0)</f>
        <v>Appliances</v>
      </c>
      <c r="G6251">
        <v>2</v>
      </c>
      <c r="H6251" s="6">
        <v>0.1464654972195984</v>
      </c>
      <c r="I6251" s="2">
        <f>VLOOKUP($E6251,
Products!$A$1:$F$201,MATCH(Orders!I$1,Products!$A$1:$F$1,0),0)</f>
        <v>2035.5647279372099</v>
      </c>
      <c r="J6251" s="2">
        <f>VLOOKUP($E6251,
Products!$A$1:$F$201,MATCH(Orders!J$1,Products!$A$1:$F$1,0),0)</f>
        <v>1486.048843699655</v>
      </c>
    </row>
    <row r="6252" spans="1:10">
      <c r="A6252">
        <v>6251</v>
      </c>
      <c r="B6252" s="4">
        <v>45827</v>
      </c>
      <c r="C6252" s="10">
        <f>DATE(YEAR(orders[[#This Row],[order_date]]), MONTH(orders[[#This Row],[order_date]]), 1)</f>
        <v>45809</v>
      </c>
      <c r="D6252" t="s">
        <v>3565</v>
      </c>
      <c r="E6252" t="s">
        <v>690</v>
      </c>
      <c r="F6252" t="str">
        <f>VLOOKUP(orders[[#This Row],[product_id]],Products!A:C,3,0)</f>
        <v>Electronics</v>
      </c>
      <c r="G6252">
        <v>2</v>
      </c>
      <c r="H6252" s="6">
        <v>0.11222920693313748</v>
      </c>
      <c r="I6252" s="2">
        <f>VLOOKUP($E6252,
Products!$A$1:$F$201,MATCH(Orders!I$1,Products!$A$1:$F$1,0),0)</f>
        <v>2338.2059552139431</v>
      </c>
      <c r="J6252" s="2">
        <f>VLOOKUP($E6252,
Products!$A$1:$F$201,MATCH(Orders!J$1,Products!$A$1:$F$1,0),0)</f>
        <v>1708.028418793489</v>
      </c>
    </row>
    <row r="6253" spans="1:10">
      <c r="A6253">
        <v>6252</v>
      </c>
      <c r="B6253" s="4">
        <v>45964</v>
      </c>
      <c r="C6253" s="10">
        <f>DATE(YEAR(orders[[#This Row],[order_date]]), MONTH(orders[[#This Row],[order_date]]), 1)</f>
        <v>45962</v>
      </c>
      <c r="D6253" t="s">
        <v>4184</v>
      </c>
      <c r="E6253" t="s">
        <v>519</v>
      </c>
      <c r="F6253" t="str">
        <f>VLOOKUP(orders[[#This Row],[product_id]],Products!A:C,3,0)</f>
        <v>Electronics</v>
      </c>
      <c r="G6253">
        <v>1</v>
      </c>
      <c r="H6253" s="6">
        <v>0.1662151021782915</v>
      </c>
      <c r="I6253" s="2">
        <f>VLOOKUP($E6253,
Products!$A$1:$F$201,MATCH(Orders!I$1,Products!$A$1:$F$1,0),0)</f>
        <v>13103.02115426216</v>
      </c>
      <c r="J6253" s="2">
        <f>VLOOKUP($E6253,
Products!$A$1:$F$201,MATCH(Orders!J$1,Products!$A$1:$F$1,0),0)</f>
        <v>8775.5491996797755</v>
      </c>
    </row>
    <row r="6254" spans="1:10">
      <c r="A6254">
        <v>6253</v>
      </c>
      <c r="B6254" s="4">
        <v>45062</v>
      </c>
      <c r="C6254" s="10">
        <f>DATE(YEAR(orders[[#This Row],[order_date]]), MONTH(orders[[#This Row],[order_date]]), 1)</f>
        <v>45047</v>
      </c>
      <c r="D6254" t="s">
        <v>1475</v>
      </c>
      <c r="E6254" t="s">
        <v>551</v>
      </c>
      <c r="F6254" t="str">
        <f>VLOOKUP(orders[[#This Row],[product_id]],Products!A:C,3,0)</f>
        <v>Appliances</v>
      </c>
      <c r="G6254">
        <v>3</v>
      </c>
      <c r="H6254" s="6">
        <v>8.9587795540435888E-2</v>
      </c>
      <c r="I6254" s="2">
        <f>VLOOKUP($E6254,
Products!$A$1:$F$201,MATCH(Orders!I$1,Products!$A$1:$F$1,0),0)</f>
        <v>5988.538916083141</v>
      </c>
      <c r="J6254" s="2">
        <f>VLOOKUP($E6254,
Products!$A$1:$F$201,MATCH(Orders!J$1,Products!$A$1:$F$1,0),0)</f>
        <v>4180.5955033056744</v>
      </c>
    </row>
    <row r="6255" spans="1:10">
      <c r="A6255">
        <v>6254</v>
      </c>
      <c r="B6255" s="4">
        <v>45323</v>
      </c>
      <c r="C6255" s="10">
        <f>DATE(YEAR(orders[[#This Row],[order_date]]), MONTH(orders[[#This Row],[order_date]]), 1)</f>
        <v>45323</v>
      </c>
      <c r="D6255" t="s">
        <v>2847</v>
      </c>
      <c r="E6255" t="s">
        <v>652</v>
      </c>
      <c r="F6255" t="str">
        <f>VLOOKUP(orders[[#This Row],[product_id]],Products!A:C,3,0)</f>
        <v>Appliances</v>
      </c>
      <c r="G6255">
        <v>2</v>
      </c>
      <c r="H6255" s="6">
        <v>5.6647457252660217E-2</v>
      </c>
      <c r="I6255" s="2">
        <f>VLOOKUP($E6255,
Products!$A$1:$F$201,MATCH(Orders!I$1,Products!$A$1:$F$1,0),0)</f>
        <v>6387.3122916387983</v>
      </c>
      <c r="J6255" s="2">
        <f>VLOOKUP($E6255,
Products!$A$1:$F$201,MATCH(Orders!J$1,Products!$A$1:$F$1,0),0)</f>
        <v>4880.3517286187262</v>
      </c>
    </row>
    <row r="6256" spans="1:10">
      <c r="A6256">
        <v>6255</v>
      </c>
      <c r="B6256" s="4">
        <v>45718</v>
      </c>
      <c r="C6256" s="10">
        <f>DATE(YEAR(orders[[#This Row],[order_date]]), MONTH(orders[[#This Row],[order_date]]), 1)</f>
        <v>45717</v>
      </c>
      <c r="D6256" t="s">
        <v>2613</v>
      </c>
      <c r="E6256" t="s">
        <v>629</v>
      </c>
      <c r="F6256" t="str">
        <f>VLOOKUP(orders[[#This Row],[product_id]],Products!A:C,3,0)</f>
        <v>Electronics</v>
      </c>
      <c r="G6256">
        <v>1</v>
      </c>
      <c r="H6256" s="6">
        <v>0.10399133164213899</v>
      </c>
      <c r="I6256" s="2">
        <f>VLOOKUP($E6256,
Products!$A$1:$F$201,MATCH(Orders!I$1,Products!$A$1:$F$1,0),0)</f>
        <v>12411.13061655427</v>
      </c>
      <c r="J6256" s="2">
        <f>VLOOKUP($E6256,
Products!$A$1:$F$201,MATCH(Orders!J$1,Products!$A$1:$F$1,0),0)</f>
        <v>9821.2729118635452</v>
      </c>
    </row>
    <row r="6257" spans="1:10">
      <c r="A6257">
        <v>6256</v>
      </c>
      <c r="B6257" s="4">
        <v>45005</v>
      </c>
      <c r="C6257" s="10">
        <f>DATE(YEAR(orders[[#This Row],[order_date]]), MONTH(orders[[#This Row],[order_date]]), 1)</f>
        <v>44986</v>
      </c>
      <c r="D6257" t="s">
        <v>1970</v>
      </c>
      <c r="E6257" t="s">
        <v>565</v>
      </c>
      <c r="F6257" t="str">
        <f>VLOOKUP(orders[[#This Row],[product_id]],Products!A:C,3,0)</f>
        <v>Electronics</v>
      </c>
      <c r="G6257">
        <v>2</v>
      </c>
      <c r="H6257" s="6">
        <v>0.20608215263380283</v>
      </c>
      <c r="I6257" s="2">
        <f>VLOOKUP($E6257,
Products!$A$1:$F$201,MATCH(Orders!I$1,Products!$A$1:$F$1,0),0)</f>
        <v>2327.4213408101141</v>
      </c>
      <c r="J6257" s="2">
        <f>VLOOKUP($E6257,
Products!$A$1:$F$201,MATCH(Orders!J$1,Products!$A$1:$F$1,0),0)</f>
        <v>1682.0944582406071</v>
      </c>
    </row>
    <row r="6258" spans="1:10">
      <c r="A6258">
        <v>6257</v>
      </c>
      <c r="B6258" s="4">
        <v>45631</v>
      </c>
      <c r="C6258" s="10">
        <f>DATE(YEAR(orders[[#This Row],[order_date]]), MONTH(orders[[#This Row],[order_date]]), 1)</f>
        <v>45627</v>
      </c>
      <c r="D6258" t="s">
        <v>2478</v>
      </c>
      <c r="E6258" t="s">
        <v>664</v>
      </c>
      <c r="F6258" t="str">
        <f>VLOOKUP(orders[[#This Row],[product_id]],Products!A:C,3,0)</f>
        <v>Appliances</v>
      </c>
      <c r="G6258">
        <v>1</v>
      </c>
      <c r="H6258" s="6">
        <v>8.011435630857755E-2</v>
      </c>
      <c r="I6258" s="2">
        <f>VLOOKUP($E6258,
Products!$A$1:$F$201,MATCH(Orders!I$1,Products!$A$1:$F$1,0),0)</f>
        <v>2181.6314584966208</v>
      </c>
      <c r="J6258" s="2">
        <f>VLOOKUP($E6258,
Products!$A$1:$F$201,MATCH(Orders!J$1,Products!$A$1:$F$1,0),0)</f>
        <v>1607.5776178781809</v>
      </c>
    </row>
    <row r="6259" spans="1:10">
      <c r="A6259">
        <v>6258</v>
      </c>
      <c r="B6259" s="4">
        <v>45908</v>
      </c>
      <c r="C6259" s="10">
        <f>DATE(YEAR(orders[[#This Row],[order_date]]), MONTH(orders[[#This Row],[order_date]]), 1)</f>
        <v>45901</v>
      </c>
      <c r="D6259" t="s">
        <v>870</v>
      </c>
      <c r="E6259" t="s">
        <v>541</v>
      </c>
      <c r="F6259" t="str">
        <f>VLOOKUP(orders[[#This Row],[product_id]],Products!A:C,3,0)</f>
        <v>Appliances</v>
      </c>
      <c r="G6259">
        <v>2</v>
      </c>
      <c r="H6259" s="6">
        <v>0.10267050560794296</v>
      </c>
      <c r="I6259" s="2">
        <f>VLOOKUP($E6259,
Products!$A$1:$F$201,MATCH(Orders!I$1,Products!$A$1:$F$1,0),0)</f>
        <v>2390.3651642386908</v>
      </c>
      <c r="J6259" s="2">
        <f>VLOOKUP($E6259,
Products!$A$1:$F$201,MATCH(Orders!J$1,Products!$A$1:$F$1,0),0)</f>
        <v>1655.7504783617919</v>
      </c>
    </row>
    <row r="6260" spans="1:10">
      <c r="A6260">
        <v>6259</v>
      </c>
      <c r="B6260" s="4">
        <v>46001</v>
      </c>
      <c r="C6260" s="10">
        <f>DATE(YEAR(orders[[#This Row],[order_date]]), MONTH(orders[[#This Row],[order_date]]), 1)</f>
        <v>45992</v>
      </c>
      <c r="D6260" t="s">
        <v>1030</v>
      </c>
      <c r="E6260" t="s">
        <v>665</v>
      </c>
      <c r="F6260" t="str">
        <f>VLOOKUP(orders[[#This Row],[product_id]],Products!A:C,3,0)</f>
        <v>Electronics</v>
      </c>
      <c r="G6260">
        <v>1</v>
      </c>
      <c r="H6260" s="6">
        <v>0.10110414372456632</v>
      </c>
      <c r="I6260" s="2">
        <f>VLOOKUP($E6260,
Products!$A$1:$F$201,MATCH(Orders!I$1,Products!$A$1:$F$1,0),0)</f>
        <v>2381.208040848107</v>
      </c>
      <c r="J6260" s="2">
        <f>VLOOKUP($E6260,
Products!$A$1:$F$201,MATCH(Orders!J$1,Products!$A$1:$F$1,0),0)</f>
        <v>1615.320210979525</v>
      </c>
    </row>
    <row r="6261" spans="1:10">
      <c r="A6261">
        <v>6260</v>
      </c>
      <c r="B6261" s="4">
        <v>45670</v>
      </c>
      <c r="C6261" s="10">
        <f>DATE(YEAR(orders[[#This Row],[order_date]]), MONTH(orders[[#This Row],[order_date]]), 1)</f>
        <v>45658</v>
      </c>
      <c r="D6261" t="s">
        <v>4437</v>
      </c>
      <c r="E6261" t="s">
        <v>696</v>
      </c>
      <c r="F6261" t="str">
        <f>VLOOKUP(orders[[#This Row],[product_id]],Products!A:C,3,0)</f>
        <v>Electronics</v>
      </c>
      <c r="G6261">
        <v>2</v>
      </c>
      <c r="H6261" s="6">
        <v>0.14685054739839473</v>
      </c>
      <c r="I6261" s="2">
        <f>VLOOKUP($E6261,
Products!$A$1:$F$201,MATCH(Orders!I$1,Products!$A$1:$F$1,0),0)</f>
        <v>2723.6534496184809</v>
      </c>
      <c r="J6261" s="2">
        <f>VLOOKUP($E6261,
Products!$A$1:$F$201,MATCH(Orders!J$1,Products!$A$1:$F$1,0),0)</f>
        <v>1872.4715951823</v>
      </c>
    </row>
    <row r="6262" spans="1:10">
      <c r="A6262">
        <v>6261</v>
      </c>
      <c r="B6262" s="4">
        <v>45310</v>
      </c>
      <c r="C6262" s="10">
        <f>DATE(YEAR(orders[[#This Row],[order_date]]), MONTH(orders[[#This Row],[order_date]]), 1)</f>
        <v>45292</v>
      </c>
      <c r="D6262" t="s">
        <v>3995</v>
      </c>
      <c r="E6262" t="s">
        <v>531</v>
      </c>
      <c r="F6262" t="str">
        <f>VLOOKUP(orders[[#This Row],[product_id]],Products!A:C,3,0)</f>
        <v>Electronics</v>
      </c>
      <c r="G6262">
        <v>1</v>
      </c>
      <c r="H6262" s="6">
        <v>0.19318449812911795</v>
      </c>
      <c r="I6262" s="2">
        <f>VLOOKUP($E6262,
Products!$A$1:$F$201,MATCH(Orders!I$1,Products!$A$1:$F$1,0),0)</f>
        <v>29674.378925417219</v>
      </c>
      <c r="J6262" s="2">
        <f>VLOOKUP($E6262,
Products!$A$1:$F$201,MATCH(Orders!J$1,Products!$A$1:$F$1,0),0)</f>
        <v>20795.30337605517</v>
      </c>
    </row>
    <row r="6263" spans="1:10">
      <c r="A6263">
        <v>6262</v>
      </c>
      <c r="B6263" s="4">
        <v>45301</v>
      </c>
      <c r="C6263" s="10">
        <f>DATE(YEAR(orders[[#This Row],[order_date]]), MONTH(orders[[#This Row],[order_date]]), 1)</f>
        <v>45292</v>
      </c>
      <c r="D6263" t="s">
        <v>3693</v>
      </c>
      <c r="E6263" t="s">
        <v>570</v>
      </c>
      <c r="F6263" t="str">
        <f>VLOOKUP(orders[[#This Row],[product_id]],Products!A:C,3,0)</f>
        <v>Electronics</v>
      </c>
      <c r="G6263">
        <v>2</v>
      </c>
      <c r="H6263" s="6">
        <v>0.23067271729077027</v>
      </c>
      <c r="I6263" s="2">
        <f>VLOOKUP($E6263,
Products!$A$1:$F$201,MATCH(Orders!I$1,Products!$A$1:$F$1,0),0)</f>
        <v>10978.62820425244</v>
      </c>
      <c r="J6263" s="2">
        <f>VLOOKUP($E6263,
Products!$A$1:$F$201,MATCH(Orders!J$1,Products!$A$1:$F$1,0),0)</f>
        <v>7174.697588469895</v>
      </c>
    </row>
    <row r="6264" spans="1:10">
      <c r="A6264">
        <v>6263</v>
      </c>
      <c r="B6264" s="4">
        <v>45132</v>
      </c>
      <c r="C6264" s="10">
        <f>DATE(YEAR(orders[[#This Row],[order_date]]), MONTH(orders[[#This Row],[order_date]]), 1)</f>
        <v>45108</v>
      </c>
      <c r="D6264" t="s">
        <v>1325</v>
      </c>
      <c r="E6264" t="s">
        <v>635</v>
      </c>
      <c r="F6264" t="str">
        <f>VLOOKUP(orders[[#This Row],[product_id]],Products!A:C,3,0)</f>
        <v>Electronics</v>
      </c>
      <c r="G6264">
        <v>2</v>
      </c>
      <c r="H6264" s="6">
        <v>0.21311928706786706</v>
      </c>
      <c r="I6264" s="2">
        <f>VLOOKUP($E6264,
Products!$A$1:$F$201,MATCH(Orders!I$1,Products!$A$1:$F$1,0),0)</f>
        <v>31014.321091901689</v>
      </c>
      <c r="J6264" s="2">
        <f>VLOOKUP($E6264,
Products!$A$1:$F$201,MATCH(Orders!J$1,Products!$A$1:$F$1,0),0)</f>
        <v>23202.91049209132</v>
      </c>
    </row>
    <row r="6265" spans="1:10">
      <c r="A6265">
        <v>6264</v>
      </c>
      <c r="B6265" s="4">
        <v>45415</v>
      </c>
      <c r="C6265" s="10">
        <f>DATE(YEAR(orders[[#This Row],[order_date]]), MONTH(orders[[#This Row],[order_date]]), 1)</f>
        <v>45413</v>
      </c>
      <c r="D6265" t="s">
        <v>936</v>
      </c>
      <c r="E6265" t="s">
        <v>575</v>
      </c>
      <c r="F6265" t="str">
        <f>VLOOKUP(orders[[#This Row],[product_id]],Products!A:C,3,0)</f>
        <v>Appliances</v>
      </c>
      <c r="G6265">
        <v>1</v>
      </c>
      <c r="H6265" s="6">
        <v>0.10011412053085052</v>
      </c>
      <c r="I6265" s="2">
        <f>VLOOKUP($E6265,
Products!$A$1:$F$201,MATCH(Orders!I$1,Products!$A$1:$F$1,0),0)</f>
        <v>25283.54628276427</v>
      </c>
      <c r="J6265" s="2">
        <f>VLOOKUP($E6265,
Products!$A$1:$F$201,MATCH(Orders!J$1,Products!$A$1:$F$1,0),0)</f>
        <v>19310.503554692368</v>
      </c>
    </row>
    <row r="6266" spans="1:10">
      <c r="A6266">
        <v>6265</v>
      </c>
      <c r="B6266" s="4">
        <v>45807</v>
      </c>
      <c r="C6266" s="10">
        <f>DATE(YEAR(orders[[#This Row],[order_date]]), MONTH(orders[[#This Row],[order_date]]), 1)</f>
        <v>45778</v>
      </c>
      <c r="D6266" t="s">
        <v>3335</v>
      </c>
      <c r="E6266" t="s">
        <v>631</v>
      </c>
      <c r="F6266" t="str">
        <f>VLOOKUP(orders[[#This Row],[product_id]],Products!A:C,3,0)</f>
        <v>Appliances</v>
      </c>
      <c r="G6266">
        <v>1</v>
      </c>
      <c r="H6266" s="6">
        <v>7.5006715736075161E-2</v>
      </c>
      <c r="I6266" s="2">
        <f>VLOOKUP($E6266,
Products!$A$1:$F$201,MATCH(Orders!I$1,Products!$A$1:$F$1,0),0)</f>
        <v>5983.7308645702497</v>
      </c>
      <c r="J6266" s="2">
        <f>VLOOKUP($E6266,
Products!$A$1:$F$201,MATCH(Orders!J$1,Products!$A$1:$F$1,0),0)</f>
        <v>4205.6432936163774</v>
      </c>
    </row>
    <row r="6267" spans="1:10">
      <c r="A6267">
        <v>6266</v>
      </c>
      <c r="B6267" s="4">
        <v>45558</v>
      </c>
      <c r="C6267" s="10">
        <f>DATE(YEAR(orders[[#This Row],[order_date]]), MONTH(orders[[#This Row],[order_date]]), 1)</f>
        <v>45536</v>
      </c>
      <c r="D6267" t="s">
        <v>3486</v>
      </c>
      <c r="E6267" t="s">
        <v>678</v>
      </c>
      <c r="F6267" t="str">
        <f>VLOOKUP(orders[[#This Row],[product_id]],Products!A:C,3,0)</f>
        <v>Appliances</v>
      </c>
      <c r="G6267">
        <v>2</v>
      </c>
      <c r="H6267" s="6">
        <v>0.13970984578094528</v>
      </c>
      <c r="I6267" s="2">
        <f>VLOOKUP($E6267,
Products!$A$1:$F$201,MATCH(Orders!I$1,Products!$A$1:$F$1,0),0)</f>
        <v>24547.80463631255</v>
      </c>
      <c r="J6267" s="2">
        <f>VLOOKUP($E6267,
Products!$A$1:$F$201,MATCH(Orders!J$1,Products!$A$1:$F$1,0),0)</f>
        <v>16599.667533695861</v>
      </c>
    </row>
    <row r="6268" spans="1:10">
      <c r="A6268">
        <v>6267</v>
      </c>
      <c r="B6268" s="4">
        <v>45518</v>
      </c>
      <c r="C6268" s="10">
        <f>DATE(YEAR(orders[[#This Row],[order_date]]), MONTH(orders[[#This Row],[order_date]]), 1)</f>
        <v>45505</v>
      </c>
      <c r="D6268" t="s">
        <v>4363</v>
      </c>
      <c r="E6268" t="s">
        <v>658</v>
      </c>
      <c r="F6268" t="str">
        <f>VLOOKUP(orders[[#This Row],[product_id]],Products!A:C,3,0)</f>
        <v>Electronics</v>
      </c>
      <c r="G6268">
        <v>2</v>
      </c>
      <c r="H6268" s="6">
        <v>0.22200873461297432</v>
      </c>
      <c r="I6268" s="2">
        <f>VLOOKUP($E6268,
Products!$A$1:$F$201,MATCH(Orders!I$1,Products!$A$1:$F$1,0),0)</f>
        <v>2455.4664524813788</v>
      </c>
      <c r="J6268" s="2">
        <f>VLOOKUP($E6268,
Products!$A$1:$F$201,MATCH(Orders!J$1,Products!$A$1:$F$1,0),0)</f>
        <v>1763.2139459131699</v>
      </c>
    </row>
    <row r="6269" spans="1:10">
      <c r="A6269">
        <v>6268</v>
      </c>
      <c r="B6269" s="4">
        <v>45992</v>
      </c>
      <c r="C6269" s="10">
        <f>DATE(YEAR(orders[[#This Row],[order_date]]), MONTH(orders[[#This Row],[order_date]]), 1)</f>
        <v>45992</v>
      </c>
      <c r="D6269" t="s">
        <v>1908</v>
      </c>
      <c r="E6269" t="s">
        <v>545</v>
      </c>
      <c r="F6269" t="str">
        <f>VLOOKUP(orders[[#This Row],[product_id]],Products!A:C,3,0)</f>
        <v>Electronics</v>
      </c>
      <c r="G6269">
        <v>2</v>
      </c>
      <c r="H6269" s="6">
        <v>0.21580969452643581</v>
      </c>
      <c r="I6269" s="2">
        <f>VLOOKUP($E6269,
Products!$A$1:$F$201,MATCH(Orders!I$1,Products!$A$1:$F$1,0),0)</f>
        <v>11292.44914297154</v>
      </c>
      <c r="J6269" s="2">
        <f>VLOOKUP($E6269,
Products!$A$1:$F$201,MATCH(Orders!J$1,Products!$A$1:$F$1,0),0)</f>
        <v>7616.0274340726546</v>
      </c>
    </row>
    <row r="6270" spans="1:10">
      <c r="A6270">
        <v>6269</v>
      </c>
      <c r="B6270" s="4">
        <v>45459</v>
      </c>
      <c r="C6270" s="10">
        <f>DATE(YEAR(orders[[#This Row],[order_date]]), MONTH(orders[[#This Row],[order_date]]), 1)</f>
        <v>45444</v>
      </c>
      <c r="D6270" t="s">
        <v>3857</v>
      </c>
      <c r="E6270" t="s">
        <v>651</v>
      </c>
      <c r="F6270" t="str">
        <f>VLOOKUP(orders[[#This Row],[product_id]],Products!A:C,3,0)</f>
        <v>Electronics</v>
      </c>
      <c r="G6270">
        <v>3</v>
      </c>
      <c r="H6270" s="6">
        <v>0.24637787177126022</v>
      </c>
      <c r="I6270" s="2">
        <f>VLOOKUP($E6270,
Products!$A$1:$F$201,MATCH(Orders!I$1,Products!$A$1:$F$1,0),0)</f>
        <v>28622.091542973511</v>
      </c>
      <c r="J6270" s="2">
        <f>VLOOKUP($E6270,
Products!$A$1:$F$201,MATCH(Orders!J$1,Products!$A$1:$F$1,0),0)</f>
        <v>19327.527634039769</v>
      </c>
    </row>
    <row r="6271" spans="1:10">
      <c r="A6271">
        <v>6270</v>
      </c>
      <c r="B6271" s="4">
        <v>45448</v>
      </c>
      <c r="C6271" s="10">
        <f>DATE(YEAR(orders[[#This Row],[order_date]]), MONTH(orders[[#This Row],[order_date]]), 1)</f>
        <v>45444</v>
      </c>
      <c r="D6271" t="s">
        <v>2083</v>
      </c>
      <c r="E6271" t="s">
        <v>615</v>
      </c>
      <c r="F6271" t="str">
        <f>VLOOKUP(orders[[#This Row],[product_id]],Products!A:C,3,0)</f>
        <v>Electronics</v>
      </c>
      <c r="G6271">
        <v>1</v>
      </c>
      <c r="H6271" s="6">
        <v>0.11574063374858938</v>
      </c>
      <c r="I6271" s="2">
        <f>VLOOKUP($E6271,
Products!$A$1:$F$201,MATCH(Orders!I$1,Products!$A$1:$F$1,0),0)</f>
        <v>31155.43680046549</v>
      </c>
      <c r="J6271" s="2">
        <f>VLOOKUP($E6271,
Products!$A$1:$F$201,MATCH(Orders!J$1,Products!$A$1:$F$1,0),0)</f>
        <v>22320.078602545669</v>
      </c>
    </row>
    <row r="6272" spans="1:10">
      <c r="A6272">
        <v>6271</v>
      </c>
      <c r="B6272" s="4">
        <v>45751</v>
      </c>
      <c r="C6272" s="10">
        <f>DATE(YEAR(orders[[#This Row],[order_date]]), MONTH(orders[[#This Row],[order_date]]), 1)</f>
        <v>45748</v>
      </c>
      <c r="D6272" t="s">
        <v>3424</v>
      </c>
      <c r="E6272" t="s">
        <v>603</v>
      </c>
      <c r="F6272" t="str">
        <f>VLOOKUP(orders[[#This Row],[product_id]],Products!A:C,3,0)</f>
        <v>Electronics</v>
      </c>
      <c r="G6272">
        <v>3</v>
      </c>
      <c r="H6272" s="6">
        <v>0.15110583004726419</v>
      </c>
      <c r="I6272" s="2">
        <f>VLOOKUP($E6272,
Products!$A$1:$F$201,MATCH(Orders!I$1,Products!$A$1:$F$1,0),0)</f>
        <v>10867.659217073329</v>
      </c>
      <c r="J6272" s="2">
        <f>VLOOKUP($E6272,
Products!$A$1:$F$201,MATCH(Orders!J$1,Products!$A$1:$F$1,0),0)</f>
        <v>8421.8829552397037</v>
      </c>
    </row>
    <row r="6273" spans="1:10">
      <c r="A6273">
        <v>6272</v>
      </c>
      <c r="B6273" s="4">
        <v>45524</v>
      </c>
      <c r="C6273" s="10">
        <f>DATE(YEAR(orders[[#This Row],[order_date]]), MONTH(orders[[#This Row],[order_date]]), 1)</f>
        <v>45505</v>
      </c>
      <c r="D6273" t="s">
        <v>2597</v>
      </c>
      <c r="E6273" t="s">
        <v>517</v>
      </c>
      <c r="F6273" t="str">
        <f>VLOOKUP(orders[[#This Row],[product_id]],Products!A:C,3,0)</f>
        <v>Electronics</v>
      </c>
      <c r="G6273">
        <v>2</v>
      </c>
      <c r="H6273" s="6">
        <v>0.12885647237886644</v>
      </c>
      <c r="I6273" s="2">
        <f>VLOOKUP($E6273,
Products!$A$1:$F$201,MATCH(Orders!I$1,Products!$A$1:$F$1,0),0)</f>
        <v>30304.143268168769</v>
      </c>
      <c r="J6273" s="2">
        <f>VLOOKUP($E6273,
Products!$A$1:$F$201,MATCH(Orders!J$1,Products!$A$1:$F$1,0),0)</f>
        <v>23998.194785181578</v>
      </c>
    </row>
    <row r="6274" spans="1:10">
      <c r="A6274">
        <v>6273</v>
      </c>
      <c r="B6274" s="4">
        <v>45039</v>
      </c>
      <c r="C6274" s="10">
        <f>DATE(YEAR(orders[[#This Row],[order_date]]), MONTH(orders[[#This Row],[order_date]]), 1)</f>
        <v>45017</v>
      </c>
      <c r="D6274" t="s">
        <v>4458</v>
      </c>
      <c r="E6274" t="s">
        <v>529</v>
      </c>
      <c r="F6274" t="str">
        <f>VLOOKUP(orders[[#This Row],[product_id]],Products!A:C,3,0)</f>
        <v>Electronics</v>
      </c>
      <c r="G6274">
        <v>1</v>
      </c>
      <c r="H6274" s="6">
        <v>0.19461513886708406</v>
      </c>
      <c r="I6274" s="2">
        <f>VLOOKUP($E6274,
Products!$A$1:$F$201,MATCH(Orders!I$1,Products!$A$1:$F$1,0),0)</f>
        <v>18308.801775351771</v>
      </c>
      <c r="J6274" s="2">
        <f>VLOOKUP($E6274,
Products!$A$1:$F$201,MATCH(Orders!J$1,Products!$A$1:$F$1,0),0)</f>
        <v>12027.24184831013</v>
      </c>
    </row>
    <row r="6275" spans="1:10">
      <c r="A6275">
        <v>6274</v>
      </c>
      <c r="B6275" s="4">
        <v>45660</v>
      </c>
      <c r="C6275" s="10">
        <f>DATE(YEAR(orders[[#This Row],[order_date]]), MONTH(orders[[#This Row],[order_date]]), 1)</f>
        <v>45658</v>
      </c>
      <c r="D6275" t="s">
        <v>4603</v>
      </c>
      <c r="E6275" t="s">
        <v>676</v>
      </c>
      <c r="F6275" t="str">
        <f>VLOOKUP(orders[[#This Row],[product_id]],Products!A:C,3,0)</f>
        <v>Electronics</v>
      </c>
      <c r="G6275">
        <v>2</v>
      </c>
      <c r="H6275" s="6">
        <v>0.19960412184833892</v>
      </c>
      <c r="I6275" s="2">
        <f>VLOOKUP($E6275,
Products!$A$1:$F$201,MATCH(Orders!I$1,Products!$A$1:$F$1,0),0)</f>
        <v>30008.64884218746</v>
      </c>
      <c r="J6275" s="2">
        <f>VLOOKUP($E6275,
Products!$A$1:$F$201,MATCH(Orders!J$1,Products!$A$1:$F$1,0),0)</f>
        <v>19907.2372539471</v>
      </c>
    </row>
    <row r="6276" spans="1:10">
      <c r="A6276">
        <v>6275</v>
      </c>
      <c r="B6276" s="4">
        <v>45244</v>
      </c>
      <c r="C6276" s="10">
        <f>DATE(YEAR(orders[[#This Row],[order_date]]), MONTH(orders[[#This Row],[order_date]]), 1)</f>
        <v>45231</v>
      </c>
      <c r="D6276" t="s">
        <v>4678</v>
      </c>
      <c r="E6276" t="s">
        <v>537</v>
      </c>
      <c r="F6276" t="str">
        <f>VLOOKUP(orders[[#This Row],[product_id]],Products!A:C,3,0)</f>
        <v>Electronics</v>
      </c>
      <c r="G6276">
        <v>1</v>
      </c>
      <c r="H6276" s="6">
        <v>0.13057160147449517</v>
      </c>
      <c r="I6276" s="2">
        <f>VLOOKUP($E6276,
Products!$A$1:$F$201,MATCH(Orders!I$1,Products!$A$1:$F$1,0),0)</f>
        <v>31703.831103033539</v>
      </c>
      <c r="J6276" s="2">
        <f>VLOOKUP($E6276,
Products!$A$1:$F$201,MATCH(Orders!J$1,Products!$A$1:$F$1,0),0)</f>
        <v>24504.340558054781</v>
      </c>
    </row>
    <row r="6277" spans="1:10">
      <c r="A6277">
        <v>6276</v>
      </c>
      <c r="B6277" s="4">
        <v>45922</v>
      </c>
      <c r="C6277" s="10">
        <f>DATE(YEAR(orders[[#This Row],[order_date]]), MONTH(orders[[#This Row],[order_date]]), 1)</f>
        <v>45901</v>
      </c>
      <c r="D6277" t="s">
        <v>3938</v>
      </c>
      <c r="E6277" t="s">
        <v>619</v>
      </c>
      <c r="F6277" t="str">
        <f>VLOOKUP(orders[[#This Row],[product_id]],Products!A:C,3,0)</f>
        <v>Appliances</v>
      </c>
      <c r="G6277">
        <v>2</v>
      </c>
      <c r="H6277" s="6">
        <v>0.13144191230525501</v>
      </c>
      <c r="I6277" s="2">
        <f>VLOOKUP($E6277,
Products!$A$1:$F$201,MATCH(Orders!I$1,Products!$A$1:$F$1,0),0)</f>
        <v>6040.8433358455886</v>
      </c>
      <c r="J6277" s="2">
        <f>VLOOKUP($E6277,
Products!$A$1:$F$201,MATCH(Orders!J$1,Products!$A$1:$F$1,0),0)</f>
        <v>4363.6239115177623</v>
      </c>
    </row>
    <row r="6278" spans="1:10">
      <c r="A6278">
        <v>6277</v>
      </c>
      <c r="B6278" s="4">
        <v>45139</v>
      </c>
      <c r="C6278" s="10">
        <f>DATE(YEAR(orders[[#This Row],[order_date]]), MONTH(orders[[#This Row],[order_date]]), 1)</f>
        <v>45139</v>
      </c>
      <c r="D6278" t="s">
        <v>4204</v>
      </c>
      <c r="E6278" t="s">
        <v>552</v>
      </c>
      <c r="F6278" t="str">
        <f>VLOOKUP(orders[[#This Row],[product_id]],Products!A:C,3,0)</f>
        <v>Electronics</v>
      </c>
      <c r="G6278">
        <v>1</v>
      </c>
      <c r="H6278" s="6">
        <v>0.19032231620995213</v>
      </c>
      <c r="I6278" s="2">
        <f>VLOOKUP($E6278,
Products!$A$1:$F$201,MATCH(Orders!I$1,Products!$A$1:$F$1,0),0)</f>
        <v>20326.88586940234</v>
      </c>
      <c r="J6278" s="2">
        <f>VLOOKUP($E6278,
Products!$A$1:$F$201,MATCH(Orders!J$1,Products!$A$1:$F$1,0),0)</f>
        <v>14896.572579237891</v>
      </c>
    </row>
    <row r="6279" spans="1:10">
      <c r="A6279">
        <v>6278</v>
      </c>
      <c r="B6279" s="4">
        <v>45179</v>
      </c>
      <c r="C6279" s="10">
        <f>DATE(YEAR(orders[[#This Row],[order_date]]), MONTH(orders[[#This Row],[order_date]]), 1)</f>
        <v>45170</v>
      </c>
      <c r="D6279" t="s">
        <v>1108</v>
      </c>
      <c r="E6279" t="s">
        <v>678</v>
      </c>
      <c r="F6279" t="str">
        <f>VLOOKUP(orders[[#This Row],[product_id]],Products!A:C,3,0)</f>
        <v>Appliances</v>
      </c>
      <c r="G6279">
        <v>1</v>
      </c>
      <c r="H6279" s="6">
        <v>8.1966596598360725E-2</v>
      </c>
      <c r="I6279" s="2">
        <f>VLOOKUP($E6279,
Products!$A$1:$F$201,MATCH(Orders!I$1,Products!$A$1:$F$1,0),0)</f>
        <v>24547.80463631255</v>
      </c>
      <c r="J6279" s="2">
        <f>VLOOKUP($E6279,
Products!$A$1:$F$201,MATCH(Orders!J$1,Products!$A$1:$F$1,0),0)</f>
        <v>16599.667533695861</v>
      </c>
    </row>
    <row r="6280" spans="1:10">
      <c r="A6280">
        <v>6279</v>
      </c>
      <c r="B6280" s="4">
        <v>45050</v>
      </c>
      <c r="C6280" s="10">
        <f>DATE(YEAR(orders[[#This Row],[order_date]]), MONTH(orders[[#This Row],[order_date]]), 1)</f>
        <v>45047</v>
      </c>
      <c r="D6280" t="s">
        <v>3809</v>
      </c>
      <c r="E6280" t="s">
        <v>540</v>
      </c>
      <c r="F6280" t="str">
        <f>VLOOKUP(orders[[#This Row],[product_id]],Products!A:C,3,0)</f>
        <v>Electronics</v>
      </c>
      <c r="G6280">
        <v>3</v>
      </c>
      <c r="H6280" s="6">
        <v>0.11539702462373654</v>
      </c>
      <c r="I6280" s="2">
        <f>VLOOKUP($E6280,
Products!$A$1:$F$201,MATCH(Orders!I$1,Products!$A$1:$F$1,0),0)</f>
        <v>27903.66571841111</v>
      </c>
      <c r="J6280" s="2">
        <f>VLOOKUP($E6280,
Products!$A$1:$F$201,MATCH(Orders!J$1,Products!$A$1:$F$1,0),0)</f>
        <v>20363.814715502049</v>
      </c>
    </row>
    <row r="6281" spans="1:10">
      <c r="A6281">
        <v>6280</v>
      </c>
      <c r="B6281" s="4">
        <v>45550</v>
      </c>
      <c r="C6281" s="10">
        <f>DATE(YEAR(orders[[#This Row],[order_date]]), MONTH(orders[[#This Row],[order_date]]), 1)</f>
        <v>45536</v>
      </c>
      <c r="D6281" t="s">
        <v>2874</v>
      </c>
      <c r="E6281" t="s">
        <v>627</v>
      </c>
      <c r="F6281" t="str">
        <f>VLOOKUP(orders[[#This Row],[product_id]],Products!A:C,3,0)</f>
        <v>Electronics</v>
      </c>
      <c r="G6281">
        <v>1</v>
      </c>
      <c r="H6281" s="6">
        <v>0.23816112823212768</v>
      </c>
      <c r="I6281" s="2">
        <f>VLOOKUP($E6281,
Products!$A$1:$F$201,MATCH(Orders!I$1,Products!$A$1:$F$1,0),0)</f>
        <v>21043.736386381101</v>
      </c>
      <c r="J6281" s="2">
        <f>VLOOKUP($E6281,
Products!$A$1:$F$201,MATCH(Orders!J$1,Products!$A$1:$F$1,0),0)</f>
        <v>14357.858783760659</v>
      </c>
    </row>
    <row r="6282" spans="1:10">
      <c r="A6282">
        <v>6281</v>
      </c>
      <c r="B6282" s="4">
        <v>46015</v>
      </c>
      <c r="C6282" s="10">
        <f>DATE(YEAR(orders[[#This Row],[order_date]]), MONTH(orders[[#This Row],[order_date]]), 1)</f>
        <v>45992</v>
      </c>
      <c r="D6282" t="s">
        <v>3480</v>
      </c>
      <c r="E6282" t="s">
        <v>633</v>
      </c>
      <c r="F6282" t="str">
        <f>VLOOKUP(orders[[#This Row],[product_id]],Products!A:C,3,0)</f>
        <v>Appliances</v>
      </c>
      <c r="G6282">
        <v>2</v>
      </c>
      <c r="H6282" s="6">
        <v>0.13070969350863729</v>
      </c>
      <c r="I6282" s="2">
        <f>VLOOKUP($E6282,
Products!$A$1:$F$201,MATCH(Orders!I$1,Products!$A$1:$F$1,0),0)</f>
        <v>2361.4162937319088</v>
      </c>
      <c r="J6282" s="2">
        <f>VLOOKUP($E6282,
Products!$A$1:$F$201,MATCH(Orders!J$1,Products!$A$1:$F$1,0),0)</f>
        <v>1552.5536411429621</v>
      </c>
    </row>
    <row r="6283" spans="1:10">
      <c r="A6283">
        <v>6282</v>
      </c>
      <c r="B6283" s="4">
        <v>45824</v>
      </c>
      <c r="C6283" s="10">
        <f>DATE(YEAR(orders[[#This Row],[order_date]]), MONTH(orders[[#This Row],[order_date]]), 1)</f>
        <v>45809</v>
      </c>
      <c r="D6283" t="s">
        <v>4292</v>
      </c>
      <c r="E6283" t="s">
        <v>642</v>
      </c>
      <c r="F6283" t="str">
        <f>VLOOKUP(orders[[#This Row],[product_id]],Products!A:C,3,0)</f>
        <v>Appliances</v>
      </c>
      <c r="G6283">
        <v>1</v>
      </c>
      <c r="H6283" s="6">
        <v>8.2171483312613758E-2</v>
      </c>
      <c r="I6283" s="2">
        <f>VLOOKUP($E6283,
Products!$A$1:$F$201,MATCH(Orders!I$1,Products!$A$1:$F$1,0),0)</f>
        <v>2296.7821973225709</v>
      </c>
      <c r="J6283" s="2">
        <f>VLOOKUP($E6283,
Products!$A$1:$F$201,MATCH(Orders!J$1,Products!$A$1:$F$1,0),0)</f>
        <v>1585.16132006212</v>
      </c>
    </row>
    <row r="6284" spans="1:10">
      <c r="A6284">
        <v>6283</v>
      </c>
      <c r="B6284" s="4">
        <v>45173</v>
      </c>
      <c r="C6284" s="10">
        <f>DATE(YEAR(orders[[#This Row],[order_date]]), MONTH(orders[[#This Row],[order_date]]), 1)</f>
        <v>45170</v>
      </c>
      <c r="D6284" t="s">
        <v>1090</v>
      </c>
      <c r="E6284" t="s">
        <v>515</v>
      </c>
      <c r="F6284" t="str">
        <f>VLOOKUP(orders[[#This Row],[product_id]],Products!A:C,3,0)</f>
        <v>Appliances</v>
      </c>
      <c r="G6284">
        <v>1</v>
      </c>
      <c r="H6284" s="6">
        <v>0.11039779277016183</v>
      </c>
      <c r="I6284" s="2">
        <f>VLOOKUP($E6284,
Products!$A$1:$F$201,MATCH(Orders!I$1,Products!$A$1:$F$1,0),0)</f>
        <v>2136.8180837738519</v>
      </c>
      <c r="J6284" s="2">
        <f>VLOOKUP($E6284,
Products!$A$1:$F$201,MATCH(Orders!J$1,Products!$A$1:$F$1,0),0)</f>
        <v>1689.48738136013</v>
      </c>
    </row>
    <row r="6285" spans="1:10">
      <c r="A6285">
        <v>6284</v>
      </c>
      <c r="B6285" s="4">
        <v>45367</v>
      </c>
      <c r="C6285" s="10">
        <f>DATE(YEAR(orders[[#This Row],[order_date]]), MONTH(orders[[#This Row],[order_date]]), 1)</f>
        <v>45352</v>
      </c>
      <c r="D6285" t="s">
        <v>2469</v>
      </c>
      <c r="E6285" t="s">
        <v>570</v>
      </c>
      <c r="F6285" t="str">
        <f>VLOOKUP(orders[[#This Row],[product_id]],Products!A:C,3,0)</f>
        <v>Electronics</v>
      </c>
      <c r="G6285">
        <v>1</v>
      </c>
      <c r="H6285" s="6">
        <v>0.14745193751738214</v>
      </c>
      <c r="I6285" s="2">
        <f>VLOOKUP($E6285,
Products!$A$1:$F$201,MATCH(Orders!I$1,Products!$A$1:$F$1,0),0)</f>
        <v>10978.62820425244</v>
      </c>
      <c r="J6285" s="2">
        <f>VLOOKUP($E6285,
Products!$A$1:$F$201,MATCH(Orders!J$1,Products!$A$1:$F$1,0),0)</f>
        <v>7174.697588469895</v>
      </c>
    </row>
    <row r="6286" spans="1:10">
      <c r="A6286">
        <v>6285</v>
      </c>
      <c r="B6286" s="4">
        <v>44971</v>
      </c>
      <c r="C6286" s="10">
        <f>DATE(YEAR(orders[[#This Row],[order_date]]), MONTH(orders[[#This Row],[order_date]]), 1)</f>
        <v>44958</v>
      </c>
      <c r="D6286" t="s">
        <v>2154</v>
      </c>
      <c r="E6286" t="s">
        <v>692</v>
      </c>
      <c r="F6286" t="str">
        <f>VLOOKUP(orders[[#This Row],[product_id]],Products!A:C,3,0)</f>
        <v>Electronics</v>
      </c>
      <c r="G6286">
        <v>2</v>
      </c>
      <c r="H6286" s="6">
        <v>0.16690378667162303</v>
      </c>
      <c r="I6286" s="2">
        <f>VLOOKUP($E6286,
Products!$A$1:$F$201,MATCH(Orders!I$1,Products!$A$1:$F$1,0),0)</f>
        <v>18150.337151787651</v>
      </c>
      <c r="J6286" s="2">
        <f>VLOOKUP($E6286,
Products!$A$1:$F$201,MATCH(Orders!J$1,Products!$A$1:$F$1,0),0)</f>
        <v>11965.45000430708</v>
      </c>
    </row>
    <row r="6287" spans="1:10">
      <c r="A6287">
        <v>6286</v>
      </c>
      <c r="B6287" s="4">
        <v>45584</v>
      </c>
      <c r="C6287" s="10">
        <f>DATE(YEAR(orders[[#This Row],[order_date]]), MONTH(orders[[#This Row],[order_date]]), 1)</f>
        <v>45566</v>
      </c>
      <c r="D6287" t="s">
        <v>3229</v>
      </c>
      <c r="E6287" t="s">
        <v>603</v>
      </c>
      <c r="F6287" t="str">
        <f>VLOOKUP(orders[[#This Row],[product_id]],Products!A:C,3,0)</f>
        <v>Electronics</v>
      </c>
      <c r="G6287">
        <v>3</v>
      </c>
      <c r="H6287" s="6">
        <v>0.20424361453227033</v>
      </c>
      <c r="I6287" s="2">
        <f>VLOOKUP($E6287,
Products!$A$1:$F$201,MATCH(Orders!I$1,Products!$A$1:$F$1,0),0)</f>
        <v>10867.659217073329</v>
      </c>
      <c r="J6287" s="2">
        <f>VLOOKUP($E6287,
Products!$A$1:$F$201,MATCH(Orders!J$1,Products!$A$1:$F$1,0),0)</f>
        <v>8421.8829552397037</v>
      </c>
    </row>
    <row r="6288" spans="1:10">
      <c r="A6288">
        <v>6287</v>
      </c>
      <c r="B6288" s="4">
        <v>45806</v>
      </c>
      <c r="C6288" s="10">
        <f>DATE(YEAR(orders[[#This Row],[order_date]]), MONTH(orders[[#This Row],[order_date]]), 1)</f>
        <v>45778</v>
      </c>
      <c r="D6288" t="s">
        <v>3313</v>
      </c>
      <c r="E6288" t="s">
        <v>690</v>
      </c>
      <c r="F6288" t="str">
        <f>VLOOKUP(orders[[#This Row],[product_id]],Products!A:C,3,0)</f>
        <v>Electronics</v>
      </c>
      <c r="G6288">
        <v>2</v>
      </c>
      <c r="H6288" s="6">
        <v>0.12394117778794368</v>
      </c>
      <c r="I6288" s="2">
        <f>VLOOKUP($E6288,
Products!$A$1:$F$201,MATCH(Orders!I$1,Products!$A$1:$F$1,0),0)</f>
        <v>2338.2059552139431</v>
      </c>
      <c r="J6288" s="2">
        <f>VLOOKUP($E6288,
Products!$A$1:$F$201,MATCH(Orders!J$1,Products!$A$1:$F$1,0),0)</f>
        <v>1708.028418793489</v>
      </c>
    </row>
    <row r="6289" spans="1:10">
      <c r="A6289">
        <v>6288</v>
      </c>
      <c r="B6289" s="4">
        <v>45943</v>
      </c>
      <c r="C6289" s="10">
        <f>DATE(YEAR(orders[[#This Row],[order_date]]), MONTH(orders[[#This Row],[order_date]]), 1)</f>
        <v>45931</v>
      </c>
      <c r="D6289" t="s">
        <v>1896</v>
      </c>
      <c r="E6289" t="s">
        <v>515</v>
      </c>
      <c r="F6289" t="str">
        <f>VLOOKUP(orders[[#This Row],[product_id]],Products!A:C,3,0)</f>
        <v>Appliances</v>
      </c>
      <c r="G6289">
        <v>3</v>
      </c>
      <c r="H6289" s="6">
        <v>7.1083886123367732E-2</v>
      </c>
      <c r="I6289" s="2">
        <f>VLOOKUP($E6289,
Products!$A$1:$F$201,MATCH(Orders!I$1,Products!$A$1:$F$1,0),0)</f>
        <v>2136.8180837738519</v>
      </c>
      <c r="J6289" s="2">
        <f>VLOOKUP($E6289,
Products!$A$1:$F$201,MATCH(Orders!J$1,Products!$A$1:$F$1,0),0)</f>
        <v>1689.48738136013</v>
      </c>
    </row>
    <row r="6290" spans="1:10">
      <c r="A6290">
        <v>6289</v>
      </c>
      <c r="B6290" s="4">
        <v>45480</v>
      </c>
      <c r="C6290" s="10">
        <f>DATE(YEAR(orders[[#This Row],[order_date]]), MONTH(orders[[#This Row],[order_date]]), 1)</f>
        <v>45474</v>
      </c>
      <c r="D6290" t="s">
        <v>1094</v>
      </c>
      <c r="E6290" t="s">
        <v>652</v>
      </c>
      <c r="F6290" t="str">
        <f>VLOOKUP(orders[[#This Row],[product_id]],Products!A:C,3,0)</f>
        <v>Appliances</v>
      </c>
      <c r="G6290">
        <v>1</v>
      </c>
      <c r="H6290" s="6">
        <v>8.4564520308027052E-2</v>
      </c>
      <c r="I6290" s="2">
        <f>VLOOKUP($E6290,
Products!$A$1:$F$201,MATCH(Orders!I$1,Products!$A$1:$F$1,0),0)</f>
        <v>6387.3122916387983</v>
      </c>
      <c r="J6290" s="2">
        <f>VLOOKUP($E6290,
Products!$A$1:$F$201,MATCH(Orders!J$1,Products!$A$1:$F$1,0),0)</f>
        <v>4880.3517286187262</v>
      </c>
    </row>
    <row r="6291" spans="1:10">
      <c r="A6291">
        <v>6290</v>
      </c>
      <c r="B6291" s="4">
        <v>45735</v>
      </c>
      <c r="C6291" s="10">
        <f>DATE(YEAR(orders[[#This Row],[order_date]]), MONTH(orders[[#This Row],[order_date]]), 1)</f>
        <v>45717</v>
      </c>
      <c r="D6291" t="s">
        <v>4110</v>
      </c>
      <c r="E6291" t="s">
        <v>614</v>
      </c>
      <c r="F6291" t="str">
        <f>VLOOKUP(orders[[#This Row],[product_id]],Products!A:C,3,0)</f>
        <v>Electronics</v>
      </c>
      <c r="G6291">
        <v>1</v>
      </c>
      <c r="H6291" s="6">
        <v>0.23152636788175646</v>
      </c>
      <c r="I6291" s="2">
        <f>VLOOKUP($E6291,
Products!$A$1:$F$201,MATCH(Orders!I$1,Products!$A$1:$F$1,0),0)</f>
        <v>27394.979060178921</v>
      </c>
      <c r="J6291" s="2">
        <f>VLOOKUP($E6291,
Products!$A$1:$F$201,MATCH(Orders!J$1,Products!$A$1:$F$1,0),0)</f>
        <v>20497.911427865951</v>
      </c>
    </row>
    <row r="6292" spans="1:10">
      <c r="A6292">
        <v>6291</v>
      </c>
      <c r="B6292" s="4">
        <v>45897</v>
      </c>
      <c r="C6292" s="10">
        <f>DATE(YEAR(orders[[#This Row],[order_date]]), MONTH(orders[[#This Row],[order_date]]), 1)</f>
        <v>45870</v>
      </c>
      <c r="D6292" t="s">
        <v>2252</v>
      </c>
      <c r="E6292" t="s">
        <v>683</v>
      </c>
      <c r="F6292" t="str">
        <f>VLOOKUP(orders[[#This Row],[product_id]],Products!A:C,3,0)</f>
        <v>Electronics</v>
      </c>
      <c r="G6292">
        <v>2</v>
      </c>
      <c r="H6292" s="6">
        <v>0.13185881384418369</v>
      </c>
      <c r="I6292" s="2">
        <f>VLOOKUP($E6292,
Products!$A$1:$F$201,MATCH(Orders!I$1,Products!$A$1:$F$1,0),0)</f>
        <v>30555.409096588959</v>
      </c>
      <c r="J6292" s="2">
        <f>VLOOKUP($E6292,
Products!$A$1:$F$201,MATCH(Orders!J$1,Products!$A$1:$F$1,0),0)</f>
        <v>20295.233857550291</v>
      </c>
    </row>
    <row r="6293" spans="1:10">
      <c r="A6293">
        <v>6292</v>
      </c>
      <c r="B6293" s="4">
        <v>45656</v>
      </c>
      <c r="C6293" s="10">
        <f>DATE(YEAR(orders[[#This Row],[order_date]]), MONTH(orders[[#This Row],[order_date]]), 1)</f>
        <v>45627</v>
      </c>
      <c r="D6293" t="s">
        <v>2479</v>
      </c>
      <c r="E6293" t="s">
        <v>573</v>
      </c>
      <c r="F6293" t="str">
        <f>VLOOKUP(orders[[#This Row],[product_id]],Products!A:C,3,0)</f>
        <v>Electronics</v>
      </c>
      <c r="G6293">
        <v>1</v>
      </c>
      <c r="H6293" s="6">
        <v>0.18595183607576432</v>
      </c>
      <c r="I6293" s="2">
        <f>VLOOKUP($E6293,
Products!$A$1:$F$201,MATCH(Orders!I$1,Products!$A$1:$F$1,0),0)</f>
        <v>30443.851050190449</v>
      </c>
      <c r="J6293" s="2">
        <f>VLOOKUP($E6293,
Products!$A$1:$F$201,MATCH(Orders!J$1,Products!$A$1:$F$1,0),0)</f>
        <v>21165.126268210519</v>
      </c>
    </row>
    <row r="6294" spans="1:10">
      <c r="A6294">
        <v>6293</v>
      </c>
      <c r="B6294" s="4">
        <v>45947</v>
      </c>
      <c r="C6294" s="10">
        <f>DATE(YEAR(orders[[#This Row],[order_date]]), MONTH(orders[[#This Row],[order_date]]), 1)</f>
        <v>45931</v>
      </c>
      <c r="D6294" t="s">
        <v>1495</v>
      </c>
      <c r="E6294" t="s">
        <v>609</v>
      </c>
      <c r="F6294" t="str">
        <f>VLOOKUP(orders[[#This Row],[product_id]],Products!A:C,3,0)</f>
        <v>Appliances</v>
      </c>
      <c r="G6294">
        <v>3</v>
      </c>
      <c r="H6294" s="6">
        <v>0.13722689468114163</v>
      </c>
      <c r="I6294" s="2">
        <f>VLOOKUP($E6294,
Products!$A$1:$F$201,MATCH(Orders!I$1,Products!$A$1:$F$1,0),0)</f>
        <v>2159.5378031052392</v>
      </c>
      <c r="J6294" s="2">
        <f>VLOOKUP($E6294,
Products!$A$1:$F$201,MATCH(Orders!J$1,Products!$A$1:$F$1,0),0)</f>
        <v>1501.9415981313371</v>
      </c>
    </row>
    <row r="6295" spans="1:10">
      <c r="A6295">
        <v>6294</v>
      </c>
      <c r="B6295" s="4">
        <v>45880</v>
      </c>
      <c r="C6295" s="10">
        <f>DATE(YEAR(orders[[#This Row],[order_date]]), MONTH(orders[[#This Row],[order_date]]), 1)</f>
        <v>45870</v>
      </c>
      <c r="D6295" t="s">
        <v>3506</v>
      </c>
      <c r="E6295" t="s">
        <v>510</v>
      </c>
      <c r="F6295" t="str">
        <f>VLOOKUP(orders[[#This Row],[product_id]],Products!A:C,3,0)</f>
        <v>Appliances</v>
      </c>
      <c r="G6295">
        <v>1</v>
      </c>
      <c r="H6295" s="6">
        <v>5.4738320977677737E-2</v>
      </c>
      <c r="I6295" s="2">
        <f>VLOOKUP($E6295,
Products!$A$1:$F$201,MATCH(Orders!I$1,Products!$A$1:$F$1,0),0)</f>
        <v>23457.606610250739</v>
      </c>
      <c r="J6295" s="2">
        <f>VLOOKUP($E6295,
Products!$A$1:$F$201,MATCH(Orders!J$1,Products!$A$1:$F$1,0),0)</f>
        <v>17038.831523124281</v>
      </c>
    </row>
    <row r="6296" spans="1:10">
      <c r="A6296">
        <v>6295</v>
      </c>
      <c r="B6296" s="4">
        <v>46017</v>
      </c>
      <c r="C6296" s="10">
        <f>DATE(YEAR(orders[[#This Row],[order_date]]), MONTH(orders[[#This Row],[order_date]]), 1)</f>
        <v>45992</v>
      </c>
      <c r="D6296" t="s">
        <v>2200</v>
      </c>
      <c r="E6296" t="s">
        <v>662</v>
      </c>
      <c r="F6296" t="str">
        <f>VLOOKUP(orders[[#This Row],[product_id]],Products!A:C,3,0)</f>
        <v>Electronics</v>
      </c>
      <c r="G6296">
        <v>2</v>
      </c>
      <c r="H6296" s="6">
        <v>0.15486589816018945</v>
      </c>
      <c r="I6296" s="2">
        <f>VLOOKUP($E6296,
Products!$A$1:$F$201,MATCH(Orders!I$1,Products!$A$1:$F$1,0),0)</f>
        <v>20028.650831777191</v>
      </c>
      <c r="J6296" s="2">
        <f>VLOOKUP($E6296,
Products!$A$1:$F$201,MATCH(Orders!J$1,Products!$A$1:$F$1,0),0)</f>
        <v>14139.84905320309</v>
      </c>
    </row>
    <row r="6297" spans="1:10">
      <c r="A6297">
        <v>6296</v>
      </c>
      <c r="B6297" s="4">
        <v>45991</v>
      </c>
      <c r="C6297" s="10">
        <f>DATE(YEAR(orders[[#This Row],[order_date]]), MONTH(orders[[#This Row],[order_date]]), 1)</f>
        <v>45962</v>
      </c>
      <c r="D6297" t="s">
        <v>3457</v>
      </c>
      <c r="E6297" t="s">
        <v>621</v>
      </c>
      <c r="F6297" t="str">
        <f>VLOOKUP(orders[[#This Row],[product_id]],Products!A:C,3,0)</f>
        <v>Electronics</v>
      </c>
      <c r="G6297">
        <v>1</v>
      </c>
      <c r="H6297" s="6">
        <v>0.15436364457403629</v>
      </c>
      <c r="I6297" s="2">
        <f>VLOOKUP($E6297,
Products!$A$1:$F$201,MATCH(Orders!I$1,Products!$A$1:$F$1,0),0)</f>
        <v>11784.05708818019</v>
      </c>
      <c r="J6297" s="2">
        <f>VLOOKUP($E6297,
Products!$A$1:$F$201,MATCH(Orders!J$1,Products!$A$1:$F$1,0),0)</f>
        <v>7779.8525757032758</v>
      </c>
    </row>
    <row r="6298" spans="1:10">
      <c r="A6298">
        <v>6297</v>
      </c>
      <c r="B6298" s="4">
        <v>45025</v>
      </c>
      <c r="C6298" s="10">
        <f>DATE(YEAR(orders[[#This Row],[order_date]]), MONTH(orders[[#This Row],[order_date]]), 1)</f>
        <v>45017</v>
      </c>
      <c r="D6298" t="s">
        <v>2253</v>
      </c>
      <c r="E6298" t="s">
        <v>510</v>
      </c>
      <c r="F6298" t="str">
        <f>VLOOKUP(orders[[#This Row],[product_id]],Products!A:C,3,0)</f>
        <v>Appliances</v>
      </c>
      <c r="G6298">
        <v>2</v>
      </c>
      <c r="H6298" s="6">
        <v>0.10059487479719385</v>
      </c>
      <c r="I6298" s="2">
        <f>VLOOKUP($E6298,
Products!$A$1:$F$201,MATCH(Orders!I$1,Products!$A$1:$F$1,0),0)</f>
        <v>23457.606610250739</v>
      </c>
      <c r="J6298" s="2">
        <f>VLOOKUP($E6298,
Products!$A$1:$F$201,MATCH(Orders!J$1,Products!$A$1:$F$1,0),0)</f>
        <v>17038.831523124281</v>
      </c>
    </row>
    <row r="6299" spans="1:10">
      <c r="A6299">
        <v>6298</v>
      </c>
      <c r="B6299" s="4">
        <v>45798</v>
      </c>
      <c r="C6299" s="10">
        <f>DATE(YEAR(orders[[#This Row],[order_date]]), MONTH(orders[[#This Row],[order_date]]), 1)</f>
        <v>45778</v>
      </c>
      <c r="D6299" t="s">
        <v>2806</v>
      </c>
      <c r="E6299" t="s">
        <v>565</v>
      </c>
      <c r="F6299" t="str">
        <f>VLOOKUP(orders[[#This Row],[product_id]],Products!A:C,3,0)</f>
        <v>Electronics</v>
      </c>
      <c r="G6299">
        <v>1</v>
      </c>
      <c r="H6299" s="6">
        <v>0.13777479581259949</v>
      </c>
      <c r="I6299" s="2">
        <f>VLOOKUP($E6299,
Products!$A$1:$F$201,MATCH(Orders!I$1,Products!$A$1:$F$1,0),0)</f>
        <v>2327.4213408101141</v>
      </c>
      <c r="J6299" s="2">
        <f>VLOOKUP($E6299,
Products!$A$1:$F$201,MATCH(Orders!J$1,Products!$A$1:$F$1,0),0)</f>
        <v>1682.0944582406071</v>
      </c>
    </row>
    <row r="6300" spans="1:10">
      <c r="A6300">
        <v>6299</v>
      </c>
      <c r="B6300" s="4">
        <v>45227</v>
      </c>
      <c r="C6300" s="10">
        <f>DATE(YEAR(orders[[#This Row],[order_date]]), MONTH(orders[[#This Row],[order_date]]), 1)</f>
        <v>45200</v>
      </c>
      <c r="D6300" t="s">
        <v>3320</v>
      </c>
      <c r="E6300" t="s">
        <v>570</v>
      </c>
      <c r="F6300" t="str">
        <f>VLOOKUP(orders[[#This Row],[product_id]],Products!A:C,3,0)</f>
        <v>Electronics</v>
      </c>
      <c r="G6300">
        <v>1</v>
      </c>
      <c r="H6300" s="6">
        <v>0.16063937745126397</v>
      </c>
      <c r="I6300" s="2">
        <f>VLOOKUP($E6300,
Products!$A$1:$F$201,MATCH(Orders!I$1,Products!$A$1:$F$1,0),0)</f>
        <v>10978.62820425244</v>
      </c>
      <c r="J6300" s="2">
        <f>VLOOKUP($E6300,
Products!$A$1:$F$201,MATCH(Orders!J$1,Products!$A$1:$F$1,0),0)</f>
        <v>7174.697588469895</v>
      </c>
    </row>
    <row r="6301" spans="1:10">
      <c r="A6301">
        <v>6300</v>
      </c>
      <c r="B6301" s="4">
        <v>45414</v>
      </c>
      <c r="C6301" s="10">
        <f>DATE(YEAR(orders[[#This Row],[order_date]]), MONTH(orders[[#This Row],[order_date]]), 1)</f>
        <v>45413</v>
      </c>
      <c r="D6301" t="s">
        <v>1526</v>
      </c>
      <c r="E6301" t="s">
        <v>632</v>
      </c>
      <c r="F6301" t="str">
        <f>VLOOKUP(orders[[#This Row],[product_id]],Products!A:C,3,0)</f>
        <v>Electronics</v>
      </c>
      <c r="G6301">
        <v>1</v>
      </c>
      <c r="H6301" s="6">
        <v>0.23878881803268809</v>
      </c>
      <c r="I6301" s="2">
        <f>VLOOKUP($E6301,
Products!$A$1:$F$201,MATCH(Orders!I$1,Products!$A$1:$F$1,0),0)</f>
        <v>23049.571773693999</v>
      </c>
      <c r="J6301" s="2">
        <f>VLOOKUP($E6301,
Products!$A$1:$F$201,MATCH(Orders!J$1,Products!$A$1:$F$1,0),0)</f>
        <v>15791.461375569639</v>
      </c>
    </row>
    <row r="6302" spans="1:10">
      <c r="A6302">
        <v>6301</v>
      </c>
      <c r="B6302" s="4">
        <v>45931</v>
      </c>
      <c r="C6302" s="10">
        <f>DATE(YEAR(orders[[#This Row],[order_date]]), MONTH(orders[[#This Row],[order_date]]), 1)</f>
        <v>45931</v>
      </c>
      <c r="D6302" t="s">
        <v>1750</v>
      </c>
      <c r="E6302" t="s">
        <v>533</v>
      </c>
      <c r="F6302" t="str">
        <f>VLOOKUP(orders[[#This Row],[product_id]],Products!A:C,3,0)</f>
        <v>Electronics</v>
      </c>
      <c r="G6302">
        <v>2</v>
      </c>
      <c r="H6302" s="6">
        <v>0.21330472737165501</v>
      </c>
      <c r="I6302" s="2">
        <f>VLOOKUP($E6302,
Products!$A$1:$F$201,MATCH(Orders!I$1,Products!$A$1:$F$1,0),0)</f>
        <v>28589.802369332661</v>
      </c>
      <c r="J6302" s="2">
        <f>VLOOKUP($E6302,
Products!$A$1:$F$201,MATCH(Orders!J$1,Products!$A$1:$F$1,0),0)</f>
        <v>21212.93445492295</v>
      </c>
    </row>
    <row r="6303" spans="1:10">
      <c r="A6303">
        <v>6302</v>
      </c>
      <c r="B6303" s="4">
        <v>45403</v>
      </c>
      <c r="C6303" s="10">
        <f>DATE(YEAR(orders[[#This Row],[order_date]]), MONTH(orders[[#This Row],[order_date]]), 1)</f>
        <v>45383</v>
      </c>
      <c r="D6303" t="s">
        <v>1748</v>
      </c>
      <c r="E6303" t="s">
        <v>588</v>
      </c>
      <c r="F6303" t="str">
        <f>VLOOKUP(orders[[#This Row],[product_id]],Products!A:C,3,0)</f>
        <v>Electronics</v>
      </c>
      <c r="G6303">
        <v>3</v>
      </c>
      <c r="H6303" s="6">
        <v>0.15749252881130457</v>
      </c>
      <c r="I6303" s="2">
        <f>VLOOKUP($E6303,
Products!$A$1:$F$201,MATCH(Orders!I$1,Products!$A$1:$F$1,0),0)</f>
        <v>32539.342481911372</v>
      </c>
      <c r="J6303" s="2">
        <f>VLOOKUP($E6303,
Products!$A$1:$F$201,MATCH(Orders!J$1,Products!$A$1:$F$1,0),0)</f>
        <v>21531.252982830021</v>
      </c>
    </row>
    <row r="6304" spans="1:10">
      <c r="A6304">
        <v>6303</v>
      </c>
      <c r="B6304" s="4">
        <v>45787</v>
      </c>
      <c r="C6304" s="10">
        <f>DATE(YEAR(orders[[#This Row],[order_date]]), MONTH(orders[[#This Row],[order_date]]), 1)</f>
        <v>45778</v>
      </c>
      <c r="D6304" t="s">
        <v>2585</v>
      </c>
      <c r="E6304" t="s">
        <v>634</v>
      </c>
      <c r="F6304" t="str">
        <f>VLOOKUP(orders[[#This Row],[product_id]],Products!A:C,3,0)</f>
        <v>Appliances</v>
      </c>
      <c r="G6304">
        <v>1</v>
      </c>
      <c r="H6304" s="6">
        <v>6.3323367509805911E-2</v>
      </c>
      <c r="I6304" s="2">
        <f>VLOOKUP($E6304,
Products!$A$1:$F$201,MATCH(Orders!I$1,Products!$A$1:$F$1,0),0)</f>
        <v>25631.29637331214</v>
      </c>
      <c r="J6304" s="2">
        <f>VLOOKUP($E6304,
Products!$A$1:$F$201,MATCH(Orders!J$1,Products!$A$1:$F$1,0),0)</f>
        <v>17692.643397044121</v>
      </c>
    </row>
    <row r="6305" spans="1:10">
      <c r="A6305">
        <v>6304</v>
      </c>
      <c r="B6305" s="4">
        <v>45735</v>
      </c>
      <c r="C6305" s="10">
        <f>DATE(YEAR(orders[[#This Row],[order_date]]), MONTH(orders[[#This Row],[order_date]]), 1)</f>
        <v>45717</v>
      </c>
      <c r="D6305" t="s">
        <v>1567</v>
      </c>
      <c r="E6305" t="s">
        <v>534</v>
      </c>
      <c r="F6305" t="str">
        <f>VLOOKUP(orders[[#This Row],[product_id]],Products!A:C,3,0)</f>
        <v>Appliances</v>
      </c>
      <c r="G6305">
        <v>1</v>
      </c>
      <c r="H6305" s="6">
        <v>9.7509764781760669E-2</v>
      </c>
      <c r="I6305" s="2">
        <f>VLOOKUP($E6305,
Products!$A$1:$F$201,MATCH(Orders!I$1,Products!$A$1:$F$1,0),0)</f>
        <v>24743.162958088669</v>
      </c>
      <c r="J6305" s="2">
        <f>VLOOKUP($E6305,
Products!$A$1:$F$201,MATCH(Orders!J$1,Products!$A$1:$F$1,0),0)</f>
        <v>19307.588986555591</v>
      </c>
    </row>
    <row r="6306" spans="1:10">
      <c r="A6306">
        <v>6305</v>
      </c>
      <c r="B6306" s="4">
        <v>45444</v>
      </c>
      <c r="C6306" s="10">
        <f>DATE(YEAR(orders[[#This Row],[order_date]]), MONTH(orders[[#This Row],[order_date]]), 1)</f>
        <v>45444</v>
      </c>
      <c r="D6306" t="s">
        <v>2185</v>
      </c>
      <c r="E6306" t="s">
        <v>684</v>
      </c>
      <c r="F6306" t="str">
        <f>VLOOKUP(orders[[#This Row],[product_id]],Products!A:C,3,0)</f>
        <v>Appliances</v>
      </c>
      <c r="G6306">
        <v>3</v>
      </c>
      <c r="H6306" s="6">
        <v>0.10902739936577349</v>
      </c>
      <c r="I6306" s="2">
        <f>VLOOKUP($E6306,
Products!$A$1:$F$201,MATCH(Orders!I$1,Products!$A$1:$F$1,0),0)</f>
        <v>2147.166688023286</v>
      </c>
      <c r="J6306" s="2">
        <f>VLOOKUP($E6306,
Products!$A$1:$F$201,MATCH(Orders!J$1,Products!$A$1:$F$1,0),0)</f>
        <v>1709.9619584723389</v>
      </c>
    </row>
    <row r="6307" spans="1:10">
      <c r="A6307">
        <v>6306</v>
      </c>
      <c r="B6307" s="4">
        <v>45385</v>
      </c>
      <c r="C6307" s="10">
        <f>DATE(YEAR(orders[[#This Row],[order_date]]), MONTH(orders[[#This Row],[order_date]]), 1)</f>
        <v>45383</v>
      </c>
      <c r="D6307" t="s">
        <v>3075</v>
      </c>
      <c r="E6307" t="s">
        <v>669</v>
      </c>
      <c r="F6307" t="str">
        <f>VLOOKUP(orders[[#This Row],[product_id]],Products!A:C,3,0)</f>
        <v>Electronics</v>
      </c>
      <c r="G6307">
        <v>3</v>
      </c>
      <c r="H6307" s="6">
        <v>0.22911475047117694</v>
      </c>
      <c r="I6307" s="2">
        <f>VLOOKUP($E6307,
Products!$A$1:$F$201,MATCH(Orders!I$1,Products!$A$1:$F$1,0),0)</f>
        <v>11708.03419603835</v>
      </c>
      <c r="J6307" s="2">
        <f>VLOOKUP($E6307,
Products!$A$1:$F$201,MATCH(Orders!J$1,Products!$A$1:$F$1,0),0)</f>
        <v>7784.9580101998827</v>
      </c>
    </row>
    <row r="6308" spans="1:10">
      <c r="A6308">
        <v>6307</v>
      </c>
      <c r="B6308" s="4">
        <v>45156</v>
      </c>
      <c r="C6308" s="10">
        <f>DATE(YEAR(orders[[#This Row],[order_date]]), MONTH(orders[[#This Row],[order_date]]), 1)</f>
        <v>45139</v>
      </c>
      <c r="D6308" t="s">
        <v>3580</v>
      </c>
      <c r="E6308" t="s">
        <v>665</v>
      </c>
      <c r="F6308" t="str">
        <f>VLOOKUP(orders[[#This Row],[product_id]],Products!A:C,3,0)</f>
        <v>Electronics</v>
      </c>
      <c r="G6308">
        <v>1</v>
      </c>
      <c r="H6308" s="6">
        <v>0.18464157371289752</v>
      </c>
      <c r="I6308" s="2">
        <f>VLOOKUP($E6308,
Products!$A$1:$F$201,MATCH(Orders!I$1,Products!$A$1:$F$1,0),0)</f>
        <v>2381.208040848107</v>
      </c>
      <c r="J6308" s="2">
        <f>VLOOKUP($E6308,
Products!$A$1:$F$201,MATCH(Orders!J$1,Products!$A$1:$F$1,0),0)</f>
        <v>1615.320210979525</v>
      </c>
    </row>
    <row r="6309" spans="1:10">
      <c r="A6309">
        <v>6308</v>
      </c>
      <c r="B6309" s="4">
        <v>44934</v>
      </c>
      <c r="C6309" s="10">
        <f>DATE(YEAR(orders[[#This Row],[order_date]]), MONTH(orders[[#This Row],[order_date]]), 1)</f>
        <v>44927</v>
      </c>
      <c r="D6309" t="s">
        <v>3186</v>
      </c>
      <c r="E6309" t="s">
        <v>569</v>
      </c>
      <c r="F6309" t="str">
        <f>VLOOKUP(orders[[#This Row],[product_id]],Products!A:C,3,0)</f>
        <v>Electronics</v>
      </c>
      <c r="G6309">
        <v>1</v>
      </c>
      <c r="H6309" s="6">
        <v>0.17751988897446602</v>
      </c>
      <c r="I6309" s="2">
        <f>VLOOKUP($E6309,
Products!$A$1:$F$201,MATCH(Orders!I$1,Products!$A$1:$F$1,0),0)</f>
        <v>30739.034547193129</v>
      </c>
      <c r="J6309" s="2">
        <f>VLOOKUP($E6309,
Products!$A$1:$F$201,MATCH(Orders!J$1,Products!$A$1:$F$1,0),0)</f>
        <v>22938.60345365321</v>
      </c>
    </row>
    <row r="6310" spans="1:10">
      <c r="A6310">
        <v>6309</v>
      </c>
      <c r="B6310" s="4">
        <v>45121</v>
      </c>
      <c r="C6310" s="10">
        <f>DATE(YEAR(orders[[#This Row],[order_date]]), MONTH(orders[[#This Row],[order_date]]), 1)</f>
        <v>45108</v>
      </c>
      <c r="D6310" t="s">
        <v>3836</v>
      </c>
      <c r="E6310" t="s">
        <v>647</v>
      </c>
      <c r="F6310" t="str">
        <f>VLOOKUP(orders[[#This Row],[product_id]],Products!A:C,3,0)</f>
        <v>Electronics</v>
      </c>
      <c r="G6310">
        <v>1</v>
      </c>
      <c r="H6310" s="6">
        <v>0.20794653003322977</v>
      </c>
      <c r="I6310" s="2">
        <f>VLOOKUP($E6310,
Products!$A$1:$F$201,MATCH(Orders!I$1,Products!$A$1:$F$1,0),0)</f>
        <v>23187.883920109041</v>
      </c>
      <c r="J6310" s="2">
        <f>VLOOKUP($E6310,
Products!$A$1:$F$201,MATCH(Orders!J$1,Products!$A$1:$F$1,0),0)</f>
        <v>16217.564081273829</v>
      </c>
    </row>
    <row r="6311" spans="1:10">
      <c r="A6311">
        <v>6310</v>
      </c>
      <c r="B6311" s="4">
        <v>45969</v>
      </c>
      <c r="C6311" s="10">
        <f>DATE(YEAR(orders[[#This Row],[order_date]]), MONTH(orders[[#This Row],[order_date]]), 1)</f>
        <v>45962</v>
      </c>
      <c r="D6311" t="s">
        <v>3928</v>
      </c>
      <c r="E6311" t="s">
        <v>537</v>
      </c>
      <c r="F6311" t="str">
        <f>VLOOKUP(orders[[#This Row],[product_id]],Products!A:C,3,0)</f>
        <v>Electronics</v>
      </c>
      <c r="G6311">
        <v>1</v>
      </c>
      <c r="H6311" s="6">
        <v>0.12636516977964429</v>
      </c>
      <c r="I6311" s="2">
        <f>VLOOKUP($E6311,
Products!$A$1:$F$201,MATCH(Orders!I$1,Products!$A$1:$F$1,0),0)</f>
        <v>31703.831103033539</v>
      </c>
      <c r="J6311" s="2">
        <f>VLOOKUP($E6311,
Products!$A$1:$F$201,MATCH(Orders!J$1,Products!$A$1:$F$1,0),0)</f>
        <v>24504.340558054781</v>
      </c>
    </row>
    <row r="6312" spans="1:10">
      <c r="A6312">
        <v>6311</v>
      </c>
      <c r="B6312" s="4">
        <v>45280</v>
      </c>
      <c r="C6312" s="10">
        <f>DATE(YEAR(orders[[#This Row],[order_date]]), MONTH(orders[[#This Row],[order_date]]), 1)</f>
        <v>45261</v>
      </c>
      <c r="D6312" t="s">
        <v>2500</v>
      </c>
      <c r="E6312" t="s">
        <v>514</v>
      </c>
      <c r="F6312" t="str">
        <f>VLOOKUP(orders[[#This Row],[product_id]],Products!A:C,3,0)</f>
        <v>Electronics</v>
      </c>
      <c r="G6312">
        <v>1</v>
      </c>
      <c r="H6312" s="6">
        <v>0.22782087020782293</v>
      </c>
      <c r="I6312" s="2">
        <f>VLOOKUP($E6312,
Products!$A$1:$F$201,MATCH(Orders!I$1,Products!$A$1:$F$1,0),0)</f>
        <v>16482.730474054071</v>
      </c>
      <c r="J6312" s="2">
        <f>VLOOKUP($E6312,
Products!$A$1:$F$201,MATCH(Orders!J$1,Products!$A$1:$F$1,0),0)</f>
        <v>12480.81165565178</v>
      </c>
    </row>
    <row r="6313" spans="1:10">
      <c r="A6313">
        <v>6312</v>
      </c>
      <c r="B6313" s="4">
        <v>45999</v>
      </c>
      <c r="C6313" s="10">
        <f>DATE(YEAR(orders[[#This Row],[order_date]]), MONTH(orders[[#This Row],[order_date]]), 1)</f>
        <v>45992</v>
      </c>
      <c r="D6313" t="s">
        <v>2169</v>
      </c>
      <c r="E6313" t="s">
        <v>644</v>
      </c>
      <c r="F6313" t="str">
        <f>VLOOKUP(orders[[#This Row],[product_id]],Products!A:C,3,0)</f>
        <v>Appliances</v>
      </c>
      <c r="G6313">
        <v>1</v>
      </c>
      <c r="H6313" s="6">
        <v>6.0663093378230566E-2</v>
      </c>
      <c r="I6313" s="2">
        <f>VLOOKUP($E6313,
Products!$A$1:$F$201,MATCH(Orders!I$1,Products!$A$1:$F$1,0),0)</f>
        <v>2076.3860361463489</v>
      </c>
      <c r="J6313" s="2">
        <f>VLOOKUP($E6313,
Products!$A$1:$F$201,MATCH(Orders!J$1,Products!$A$1:$F$1,0),0)</f>
        <v>1496.280632568785</v>
      </c>
    </row>
    <row r="6314" spans="1:10">
      <c r="A6314">
        <v>6313</v>
      </c>
      <c r="B6314" s="4">
        <v>45390</v>
      </c>
      <c r="C6314" s="10">
        <f>DATE(YEAR(orders[[#This Row],[order_date]]), MONTH(orders[[#This Row],[order_date]]), 1)</f>
        <v>45383</v>
      </c>
      <c r="D6314" t="s">
        <v>2613</v>
      </c>
      <c r="E6314" t="s">
        <v>681</v>
      </c>
      <c r="F6314" t="str">
        <f>VLOOKUP(orders[[#This Row],[product_id]],Products!A:C,3,0)</f>
        <v>Appliances</v>
      </c>
      <c r="G6314">
        <v>3</v>
      </c>
      <c r="H6314" s="6">
        <v>9.381851015822304E-2</v>
      </c>
      <c r="I6314" s="2">
        <f>VLOOKUP($E6314,
Products!$A$1:$F$201,MATCH(Orders!I$1,Products!$A$1:$F$1,0),0)</f>
        <v>2080.3641662770501</v>
      </c>
      <c r="J6314" s="2">
        <f>VLOOKUP($E6314,
Products!$A$1:$F$201,MATCH(Orders!J$1,Products!$A$1:$F$1,0),0)</f>
        <v>1566.754559891986</v>
      </c>
    </row>
    <row r="6315" spans="1:10">
      <c r="A6315">
        <v>6314</v>
      </c>
      <c r="B6315" s="4">
        <v>45282</v>
      </c>
      <c r="C6315" s="10">
        <f>DATE(YEAR(orders[[#This Row],[order_date]]), MONTH(orders[[#This Row],[order_date]]), 1)</f>
        <v>45261</v>
      </c>
      <c r="D6315" t="s">
        <v>2811</v>
      </c>
      <c r="E6315" t="s">
        <v>684</v>
      </c>
      <c r="F6315" t="str">
        <f>VLOOKUP(orders[[#This Row],[product_id]],Products!A:C,3,0)</f>
        <v>Appliances</v>
      </c>
      <c r="G6315">
        <v>1</v>
      </c>
      <c r="H6315" s="6">
        <v>7.0776992232450223E-2</v>
      </c>
      <c r="I6315" s="2">
        <f>VLOOKUP($E6315,
Products!$A$1:$F$201,MATCH(Orders!I$1,Products!$A$1:$F$1,0),0)</f>
        <v>2147.166688023286</v>
      </c>
      <c r="J6315" s="2">
        <f>VLOOKUP($E6315,
Products!$A$1:$F$201,MATCH(Orders!J$1,Products!$A$1:$F$1,0),0)</f>
        <v>1709.9619584723389</v>
      </c>
    </row>
    <row r="6316" spans="1:10">
      <c r="A6316">
        <v>6315</v>
      </c>
      <c r="B6316" s="4">
        <v>45776</v>
      </c>
      <c r="C6316" s="10">
        <f>DATE(YEAR(orders[[#This Row],[order_date]]), MONTH(orders[[#This Row],[order_date]]), 1)</f>
        <v>45748</v>
      </c>
      <c r="D6316" t="s">
        <v>3771</v>
      </c>
      <c r="E6316" t="s">
        <v>637</v>
      </c>
      <c r="F6316" t="str">
        <f>VLOOKUP(orders[[#This Row],[product_id]],Products!A:C,3,0)</f>
        <v>Electronics</v>
      </c>
      <c r="G6316">
        <v>1</v>
      </c>
      <c r="H6316" s="6">
        <v>0.14660535561892782</v>
      </c>
      <c r="I6316" s="2">
        <f>VLOOKUP($E6316,
Products!$A$1:$F$201,MATCH(Orders!I$1,Products!$A$1:$F$1,0),0)</f>
        <v>2722.8882486231741</v>
      </c>
      <c r="J6316" s="2">
        <f>VLOOKUP($E6316,
Products!$A$1:$F$201,MATCH(Orders!J$1,Products!$A$1:$F$1,0),0)</f>
        <v>2155.455197032014</v>
      </c>
    </row>
    <row r="6317" spans="1:10">
      <c r="A6317">
        <v>6316</v>
      </c>
      <c r="B6317" s="4">
        <v>45900</v>
      </c>
      <c r="C6317" s="10">
        <f>DATE(YEAR(orders[[#This Row],[order_date]]), MONTH(orders[[#This Row],[order_date]]), 1)</f>
        <v>45870</v>
      </c>
      <c r="D6317" t="s">
        <v>4505</v>
      </c>
      <c r="E6317" t="s">
        <v>546</v>
      </c>
      <c r="F6317" t="str">
        <f>VLOOKUP(orders[[#This Row],[product_id]],Products!A:C,3,0)</f>
        <v>Electronics</v>
      </c>
      <c r="G6317">
        <v>2</v>
      </c>
      <c r="H6317" s="6">
        <v>0.10531936437150026</v>
      </c>
      <c r="I6317" s="2">
        <f>VLOOKUP($E6317,
Products!$A$1:$F$201,MATCH(Orders!I$1,Products!$A$1:$F$1,0),0)</f>
        <v>21943.16319502375</v>
      </c>
      <c r="J6317" s="2">
        <f>VLOOKUP($E6317,
Products!$A$1:$F$201,MATCH(Orders!J$1,Products!$A$1:$F$1,0),0)</f>
        <v>16937.09489743154</v>
      </c>
    </row>
    <row r="6318" spans="1:10">
      <c r="A6318">
        <v>6317</v>
      </c>
      <c r="B6318" s="4">
        <v>44992</v>
      </c>
      <c r="C6318" s="10">
        <f>DATE(YEAR(orders[[#This Row],[order_date]]), MONTH(orders[[#This Row],[order_date]]), 1)</f>
        <v>44986</v>
      </c>
      <c r="D6318" t="s">
        <v>4351</v>
      </c>
      <c r="E6318" t="s">
        <v>530</v>
      </c>
      <c r="F6318" t="str">
        <f>VLOOKUP(orders[[#This Row],[product_id]],Products!A:C,3,0)</f>
        <v>Electronics</v>
      </c>
      <c r="G6318">
        <v>2</v>
      </c>
      <c r="H6318" s="6">
        <v>0.20767820597912137</v>
      </c>
      <c r="I6318" s="2">
        <f>VLOOKUP($E6318,
Products!$A$1:$F$201,MATCH(Orders!I$1,Products!$A$1:$F$1,0),0)</f>
        <v>30520.607447067548</v>
      </c>
      <c r="J6318" s="2">
        <f>VLOOKUP($E6318,
Products!$A$1:$F$201,MATCH(Orders!J$1,Products!$A$1:$F$1,0),0)</f>
        <v>22328.317520226748</v>
      </c>
    </row>
    <row r="6319" spans="1:10">
      <c r="A6319">
        <v>6318</v>
      </c>
      <c r="B6319" s="4">
        <v>45785</v>
      </c>
      <c r="C6319" s="10">
        <f>DATE(YEAR(orders[[#This Row],[order_date]]), MONTH(orders[[#This Row],[order_date]]), 1)</f>
        <v>45778</v>
      </c>
      <c r="D6319" t="s">
        <v>4435</v>
      </c>
      <c r="E6319" t="s">
        <v>650</v>
      </c>
      <c r="F6319" t="str">
        <f>VLOOKUP(orders[[#This Row],[product_id]],Products!A:C,3,0)</f>
        <v>Electronics</v>
      </c>
      <c r="G6319">
        <v>3</v>
      </c>
      <c r="H6319" s="6">
        <v>0.1036261944908628</v>
      </c>
      <c r="I6319" s="2">
        <f>VLOOKUP($E6319,
Products!$A$1:$F$201,MATCH(Orders!I$1,Products!$A$1:$F$1,0),0)</f>
        <v>12936.529609330941</v>
      </c>
      <c r="J6319" s="2">
        <f>VLOOKUP($E6319,
Products!$A$1:$F$201,MATCH(Orders!J$1,Products!$A$1:$F$1,0),0)</f>
        <v>9465.2602677376308</v>
      </c>
    </row>
    <row r="6320" spans="1:10">
      <c r="A6320">
        <v>6319</v>
      </c>
      <c r="B6320" s="4">
        <v>45497</v>
      </c>
      <c r="C6320" s="10">
        <f>DATE(YEAR(orders[[#This Row],[order_date]]), MONTH(orders[[#This Row],[order_date]]), 1)</f>
        <v>45474</v>
      </c>
      <c r="D6320" t="s">
        <v>4671</v>
      </c>
      <c r="E6320" t="s">
        <v>680</v>
      </c>
      <c r="F6320" t="str">
        <f>VLOOKUP(orders[[#This Row],[product_id]],Products!A:C,3,0)</f>
        <v>Electronics</v>
      </c>
      <c r="G6320">
        <v>1</v>
      </c>
      <c r="H6320" s="6">
        <v>0.12694171787026481</v>
      </c>
      <c r="I6320" s="2">
        <f>VLOOKUP($E6320,
Products!$A$1:$F$201,MATCH(Orders!I$1,Products!$A$1:$F$1,0),0)</f>
        <v>31627.348891742429</v>
      </c>
      <c r="J6320" s="2">
        <f>VLOOKUP($E6320,
Products!$A$1:$F$201,MATCH(Orders!J$1,Products!$A$1:$F$1,0),0)</f>
        <v>23219.930812036979</v>
      </c>
    </row>
    <row r="6321" spans="1:10">
      <c r="A6321">
        <v>6320</v>
      </c>
      <c r="B6321" s="4">
        <v>45234</v>
      </c>
      <c r="C6321" s="10">
        <f>DATE(YEAR(orders[[#This Row],[order_date]]), MONTH(orders[[#This Row],[order_date]]), 1)</f>
        <v>45231</v>
      </c>
      <c r="D6321" t="s">
        <v>1456</v>
      </c>
      <c r="E6321" t="s">
        <v>513</v>
      </c>
      <c r="F6321" t="str">
        <f>VLOOKUP(orders[[#This Row],[product_id]],Products!A:C,3,0)</f>
        <v>Electronics</v>
      </c>
      <c r="G6321">
        <v>2</v>
      </c>
      <c r="H6321" s="6">
        <v>0.18163604327750213</v>
      </c>
      <c r="I6321" s="2">
        <f>VLOOKUP($E6321,
Products!$A$1:$F$201,MATCH(Orders!I$1,Products!$A$1:$F$1,0),0)</f>
        <v>2370.6748519187499</v>
      </c>
      <c r="J6321" s="2">
        <f>VLOOKUP($E6321,
Products!$A$1:$F$201,MATCH(Orders!J$1,Products!$A$1:$F$1,0),0)</f>
        <v>1742.1190905744229</v>
      </c>
    </row>
    <row r="6322" spans="1:10">
      <c r="A6322">
        <v>6321</v>
      </c>
      <c r="B6322" s="4">
        <v>45709</v>
      </c>
      <c r="C6322" s="10">
        <f>DATE(YEAR(orders[[#This Row],[order_date]]), MONTH(orders[[#This Row],[order_date]]), 1)</f>
        <v>45689</v>
      </c>
      <c r="D6322" t="s">
        <v>2022</v>
      </c>
      <c r="E6322" t="s">
        <v>563</v>
      </c>
      <c r="F6322" t="str">
        <f>VLOOKUP(orders[[#This Row],[product_id]],Products!A:C,3,0)</f>
        <v>Electronics</v>
      </c>
      <c r="G6322">
        <v>1</v>
      </c>
      <c r="H6322" s="6">
        <v>0.2409987221364312</v>
      </c>
      <c r="I6322" s="2">
        <f>VLOOKUP($E6322,
Products!$A$1:$F$201,MATCH(Orders!I$1,Products!$A$1:$F$1,0),0)</f>
        <v>2267.1489506516559</v>
      </c>
      <c r="J6322" s="2">
        <f>VLOOKUP($E6322,
Products!$A$1:$F$201,MATCH(Orders!J$1,Products!$A$1:$F$1,0),0)</f>
        <v>1538.7671398485211</v>
      </c>
    </row>
    <row r="6323" spans="1:10">
      <c r="A6323">
        <v>6322</v>
      </c>
      <c r="B6323" s="4">
        <v>45047</v>
      </c>
      <c r="C6323" s="10">
        <f>DATE(YEAR(orders[[#This Row],[order_date]]), MONTH(orders[[#This Row],[order_date]]), 1)</f>
        <v>45047</v>
      </c>
      <c r="D6323" t="s">
        <v>887</v>
      </c>
      <c r="E6323" t="s">
        <v>614</v>
      </c>
      <c r="F6323" t="str">
        <f>VLOOKUP(orders[[#This Row],[product_id]],Products!A:C,3,0)</f>
        <v>Electronics</v>
      </c>
      <c r="G6323">
        <v>3</v>
      </c>
      <c r="H6323" s="6">
        <v>0.10988996657819206</v>
      </c>
      <c r="I6323" s="2">
        <f>VLOOKUP($E6323,
Products!$A$1:$F$201,MATCH(Orders!I$1,Products!$A$1:$F$1,0),0)</f>
        <v>27394.979060178921</v>
      </c>
      <c r="J6323" s="2">
        <f>VLOOKUP($E6323,
Products!$A$1:$F$201,MATCH(Orders!J$1,Products!$A$1:$F$1,0),0)</f>
        <v>20497.911427865951</v>
      </c>
    </row>
    <row r="6324" spans="1:10">
      <c r="A6324">
        <v>6323</v>
      </c>
      <c r="B6324" s="4">
        <v>45692</v>
      </c>
      <c r="C6324" s="10">
        <f>DATE(YEAR(orders[[#This Row],[order_date]]), MONTH(orders[[#This Row],[order_date]]), 1)</f>
        <v>45689</v>
      </c>
      <c r="D6324" t="s">
        <v>2610</v>
      </c>
      <c r="E6324" t="s">
        <v>634</v>
      </c>
      <c r="F6324" t="str">
        <f>VLOOKUP(orders[[#This Row],[product_id]],Products!A:C,3,0)</f>
        <v>Appliances</v>
      </c>
      <c r="G6324">
        <v>2</v>
      </c>
      <c r="H6324" s="6">
        <v>0.13242580283743124</v>
      </c>
      <c r="I6324" s="2">
        <f>VLOOKUP($E6324,
Products!$A$1:$F$201,MATCH(Orders!I$1,Products!$A$1:$F$1,0),0)</f>
        <v>25631.29637331214</v>
      </c>
      <c r="J6324" s="2">
        <f>VLOOKUP($E6324,
Products!$A$1:$F$201,MATCH(Orders!J$1,Products!$A$1:$F$1,0),0)</f>
        <v>17692.643397044121</v>
      </c>
    </row>
    <row r="6325" spans="1:10">
      <c r="A6325">
        <v>6324</v>
      </c>
      <c r="B6325" s="4">
        <v>45699</v>
      </c>
      <c r="C6325" s="10">
        <f>DATE(YEAR(orders[[#This Row],[order_date]]), MONTH(orders[[#This Row],[order_date]]), 1)</f>
        <v>45689</v>
      </c>
      <c r="D6325" t="s">
        <v>3360</v>
      </c>
      <c r="E6325" t="s">
        <v>507</v>
      </c>
      <c r="F6325" t="str">
        <f>VLOOKUP(orders[[#This Row],[product_id]],Products!A:C,3,0)</f>
        <v>Electronics</v>
      </c>
      <c r="G6325">
        <v>2</v>
      </c>
      <c r="H6325" s="6">
        <v>0.14933393957738633</v>
      </c>
      <c r="I6325" s="2">
        <f>VLOOKUP($E6325,
Products!$A$1:$F$201,MATCH(Orders!I$1,Products!$A$1:$F$1,0),0)</f>
        <v>28502.89768049858</v>
      </c>
      <c r="J6325" s="2">
        <f>VLOOKUP($E6325,
Products!$A$1:$F$201,MATCH(Orders!J$1,Products!$A$1:$F$1,0),0)</f>
        <v>20477.83623923226</v>
      </c>
    </row>
    <row r="6326" spans="1:10">
      <c r="A6326">
        <v>6325</v>
      </c>
      <c r="B6326" s="4">
        <v>45022</v>
      </c>
      <c r="C6326" s="10">
        <f>DATE(YEAR(orders[[#This Row],[order_date]]), MONTH(orders[[#This Row],[order_date]]), 1)</f>
        <v>45017</v>
      </c>
      <c r="D6326" t="s">
        <v>3855</v>
      </c>
      <c r="E6326" t="s">
        <v>515</v>
      </c>
      <c r="F6326" t="str">
        <f>VLOOKUP(orders[[#This Row],[product_id]],Products!A:C,3,0)</f>
        <v>Appliances</v>
      </c>
      <c r="G6326">
        <v>2</v>
      </c>
      <c r="H6326" s="6">
        <v>0.12075197320695635</v>
      </c>
      <c r="I6326" s="2">
        <f>VLOOKUP($E6326,
Products!$A$1:$F$201,MATCH(Orders!I$1,Products!$A$1:$F$1,0),0)</f>
        <v>2136.8180837738519</v>
      </c>
      <c r="J6326" s="2">
        <f>VLOOKUP($E6326,
Products!$A$1:$F$201,MATCH(Orders!J$1,Products!$A$1:$F$1,0),0)</f>
        <v>1689.48738136013</v>
      </c>
    </row>
    <row r="6327" spans="1:10">
      <c r="A6327">
        <v>6326</v>
      </c>
      <c r="B6327" s="4">
        <v>45913</v>
      </c>
      <c r="C6327" s="10">
        <f>DATE(YEAR(orders[[#This Row],[order_date]]), MONTH(orders[[#This Row],[order_date]]), 1)</f>
        <v>45901</v>
      </c>
      <c r="D6327" t="s">
        <v>1666</v>
      </c>
      <c r="E6327" t="s">
        <v>596</v>
      </c>
      <c r="F6327" t="str">
        <f>VLOOKUP(orders[[#This Row],[product_id]],Products!A:C,3,0)</f>
        <v>Electronics</v>
      </c>
      <c r="G6327">
        <v>2</v>
      </c>
      <c r="H6327" s="6">
        <v>0.24293648350308578</v>
      </c>
      <c r="I6327" s="2">
        <f>VLOOKUP($E6327,
Products!$A$1:$F$201,MATCH(Orders!I$1,Products!$A$1:$F$1,0),0)</f>
        <v>12935.39757670891</v>
      </c>
      <c r="J6327" s="2">
        <f>VLOOKUP($E6327,
Products!$A$1:$F$201,MATCH(Orders!J$1,Products!$A$1:$F$1,0),0)</f>
        <v>9648.6160598594815</v>
      </c>
    </row>
    <row r="6328" spans="1:10">
      <c r="A6328">
        <v>6327</v>
      </c>
      <c r="B6328" s="4">
        <v>45466</v>
      </c>
      <c r="C6328" s="10">
        <f>DATE(YEAR(orders[[#This Row],[order_date]]), MONTH(orders[[#This Row],[order_date]]), 1)</f>
        <v>45444</v>
      </c>
      <c r="D6328" t="s">
        <v>4431</v>
      </c>
      <c r="E6328" t="s">
        <v>622</v>
      </c>
      <c r="F6328" t="str">
        <f>VLOOKUP(orders[[#This Row],[product_id]],Products!A:C,3,0)</f>
        <v>Electronics</v>
      </c>
      <c r="G6328">
        <v>3</v>
      </c>
      <c r="H6328" s="6">
        <v>0.14028851458257197</v>
      </c>
      <c r="I6328" s="2">
        <f>VLOOKUP($E6328,
Products!$A$1:$F$201,MATCH(Orders!I$1,Products!$A$1:$F$1,0),0)</f>
        <v>29891.969506397199</v>
      </c>
      <c r="J6328" s="2">
        <f>VLOOKUP($E6328,
Products!$A$1:$F$201,MATCH(Orders!J$1,Products!$A$1:$F$1,0),0)</f>
        <v>20298.690993957589</v>
      </c>
    </row>
    <row r="6329" spans="1:10">
      <c r="A6329">
        <v>6328</v>
      </c>
      <c r="B6329" s="4">
        <v>44928</v>
      </c>
      <c r="C6329" s="10">
        <f>DATE(YEAR(orders[[#This Row],[order_date]]), MONTH(orders[[#This Row],[order_date]]), 1)</f>
        <v>44927</v>
      </c>
      <c r="D6329" t="s">
        <v>810</v>
      </c>
      <c r="E6329" t="s">
        <v>660</v>
      </c>
      <c r="F6329" t="str">
        <f>VLOOKUP(orders[[#This Row],[product_id]],Products!A:C,3,0)</f>
        <v>Appliances</v>
      </c>
      <c r="G6329">
        <v>2</v>
      </c>
      <c r="H6329" s="6">
        <v>5.6416877469806406E-2</v>
      </c>
      <c r="I6329" s="2">
        <f>VLOOKUP($E6329,
Products!$A$1:$F$201,MATCH(Orders!I$1,Products!$A$1:$F$1,0),0)</f>
        <v>25996.564605776519</v>
      </c>
      <c r="J6329" s="2">
        <f>VLOOKUP($E6329,
Products!$A$1:$F$201,MATCH(Orders!J$1,Products!$A$1:$F$1,0),0)</f>
        <v>20210.769869456319</v>
      </c>
    </row>
    <row r="6330" spans="1:10">
      <c r="A6330">
        <v>6329</v>
      </c>
      <c r="B6330" s="4">
        <v>45506</v>
      </c>
      <c r="C6330" s="10">
        <f>DATE(YEAR(orders[[#This Row],[order_date]]), MONTH(orders[[#This Row],[order_date]]), 1)</f>
        <v>45505</v>
      </c>
      <c r="D6330" t="s">
        <v>1990</v>
      </c>
      <c r="E6330" t="s">
        <v>646</v>
      </c>
      <c r="F6330" t="str">
        <f>VLOOKUP(orders[[#This Row],[product_id]],Products!A:C,3,0)</f>
        <v>Electronics</v>
      </c>
      <c r="G6330">
        <v>1</v>
      </c>
      <c r="H6330" s="6">
        <v>0.23059382322879393</v>
      </c>
      <c r="I6330" s="2">
        <f>VLOOKUP($E6330,
Products!$A$1:$F$201,MATCH(Orders!I$1,Products!$A$1:$F$1,0),0)</f>
        <v>18424.12750052143</v>
      </c>
      <c r="J6330" s="2">
        <f>VLOOKUP($E6330,
Products!$A$1:$F$201,MATCH(Orders!J$1,Products!$A$1:$F$1,0),0)</f>
        <v>14575.25356690323</v>
      </c>
    </row>
    <row r="6331" spans="1:10">
      <c r="A6331">
        <v>6330</v>
      </c>
      <c r="B6331" s="4">
        <v>45259</v>
      </c>
      <c r="C6331" s="10">
        <f>DATE(YEAR(orders[[#This Row],[order_date]]), MONTH(orders[[#This Row],[order_date]]), 1)</f>
        <v>45231</v>
      </c>
      <c r="D6331" t="s">
        <v>3360</v>
      </c>
      <c r="E6331" t="s">
        <v>568</v>
      </c>
      <c r="F6331" t="str">
        <f>VLOOKUP(orders[[#This Row],[product_id]],Products!A:C,3,0)</f>
        <v>Electronics</v>
      </c>
      <c r="G6331">
        <v>1</v>
      </c>
      <c r="H6331" s="6">
        <v>0.19105850902028432</v>
      </c>
      <c r="I6331" s="2">
        <f>VLOOKUP($E6331,
Products!$A$1:$F$201,MATCH(Orders!I$1,Products!$A$1:$F$1,0),0)</f>
        <v>21702.72353355262</v>
      </c>
      <c r="J6331" s="2">
        <f>VLOOKUP($E6331,
Products!$A$1:$F$201,MATCH(Orders!J$1,Products!$A$1:$F$1,0),0)</f>
        <v>17244.710704747551</v>
      </c>
    </row>
    <row r="6332" spans="1:10">
      <c r="A6332">
        <v>6331</v>
      </c>
      <c r="B6332" s="4">
        <v>45974</v>
      </c>
      <c r="C6332" s="10">
        <f>DATE(YEAR(orders[[#This Row],[order_date]]), MONTH(orders[[#This Row],[order_date]]), 1)</f>
        <v>45962</v>
      </c>
      <c r="D6332" t="s">
        <v>4000</v>
      </c>
      <c r="E6332" t="s">
        <v>516</v>
      </c>
      <c r="F6332" t="str">
        <f>VLOOKUP(orders[[#This Row],[product_id]],Products!A:C,3,0)</f>
        <v>Electronics</v>
      </c>
      <c r="G6332">
        <v>1</v>
      </c>
      <c r="H6332" s="6">
        <v>0.21373528024152263</v>
      </c>
      <c r="I6332" s="2">
        <f>VLOOKUP($E6332,
Products!$A$1:$F$201,MATCH(Orders!I$1,Products!$A$1:$F$1,0),0)</f>
        <v>12594.36437895595</v>
      </c>
      <c r="J6332" s="2">
        <f>VLOOKUP($E6332,
Products!$A$1:$F$201,MATCH(Orders!J$1,Products!$A$1:$F$1,0),0)</f>
        <v>9909.7267986522402</v>
      </c>
    </row>
    <row r="6333" spans="1:10">
      <c r="A6333">
        <v>6332</v>
      </c>
      <c r="B6333" s="4">
        <v>45668</v>
      </c>
      <c r="C6333" s="10">
        <f>DATE(YEAR(orders[[#This Row],[order_date]]), MONTH(orders[[#This Row],[order_date]]), 1)</f>
        <v>45658</v>
      </c>
      <c r="D6333" t="s">
        <v>1695</v>
      </c>
      <c r="E6333" t="s">
        <v>647</v>
      </c>
      <c r="F6333" t="str">
        <f>VLOOKUP(orders[[#This Row],[product_id]],Products!A:C,3,0)</f>
        <v>Electronics</v>
      </c>
      <c r="G6333">
        <v>1</v>
      </c>
      <c r="H6333" s="6">
        <v>0.22973333911596316</v>
      </c>
      <c r="I6333" s="2">
        <f>VLOOKUP($E6333,
Products!$A$1:$F$201,MATCH(Orders!I$1,Products!$A$1:$F$1,0),0)</f>
        <v>23187.883920109041</v>
      </c>
      <c r="J6333" s="2">
        <f>VLOOKUP($E6333,
Products!$A$1:$F$201,MATCH(Orders!J$1,Products!$A$1:$F$1,0),0)</f>
        <v>16217.564081273829</v>
      </c>
    </row>
    <row r="6334" spans="1:10">
      <c r="A6334">
        <v>6333</v>
      </c>
      <c r="B6334" s="4">
        <v>45432</v>
      </c>
      <c r="C6334" s="10">
        <f>DATE(YEAR(orders[[#This Row],[order_date]]), MONTH(orders[[#This Row],[order_date]]), 1)</f>
        <v>45413</v>
      </c>
      <c r="D6334" t="s">
        <v>1189</v>
      </c>
      <c r="E6334" t="s">
        <v>601</v>
      </c>
      <c r="F6334" t="str">
        <f>VLOOKUP(orders[[#This Row],[product_id]],Products!A:C,3,0)</f>
        <v>Appliances</v>
      </c>
      <c r="G6334">
        <v>2</v>
      </c>
      <c r="H6334" s="6">
        <v>0.13964491259877448</v>
      </c>
      <c r="I6334" s="2">
        <f>VLOOKUP($E6334,
Products!$A$1:$F$201,MATCH(Orders!I$1,Products!$A$1:$F$1,0),0)</f>
        <v>2095.1354013205032</v>
      </c>
      <c r="J6334" s="2">
        <f>VLOOKUP($E6334,
Products!$A$1:$F$201,MATCH(Orders!J$1,Products!$A$1:$F$1,0),0)</f>
        <v>1374.592895200507</v>
      </c>
    </row>
    <row r="6335" spans="1:10">
      <c r="A6335">
        <v>6334</v>
      </c>
      <c r="B6335" s="4">
        <v>45926</v>
      </c>
      <c r="C6335" s="10">
        <f>DATE(YEAR(orders[[#This Row],[order_date]]), MONTH(orders[[#This Row],[order_date]]), 1)</f>
        <v>45901</v>
      </c>
      <c r="D6335" t="s">
        <v>2431</v>
      </c>
      <c r="E6335" t="s">
        <v>629</v>
      </c>
      <c r="F6335" t="str">
        <f>VLOOKUP(orders[[#This Row],[product_id]],Products!A:C,3,0)</f>
        <v>Electronics</v>
      </c>
      <c r="G6335">
        <v>2</v>
      </c>
      <c r="H6335" s="6">
        <v>0.14900616689452223</v>
      </c>
      <c r="I6335" s="2">
        <f>VLOOKUP($E6335,
Products!$A$1:$F$201,MATCH(Orders!I$1,Products!$A$1:$F$1,0),0)</f>
        <v>12411.13061655427</v>
      </c>
      <c r="J6335" s="2">
        <f>VLOOKUP($E6335,
Products!$A$1:$F$201,MATCH(Orders!J$1,Products!$A$1:$F$1,0),0)</f>
        <v>9821.2729118635452</v>
      </c>
    </row>
    <row r="6336" spans="1:10">
      <c r="A6336">
        <v>6335</v>
      </c>
      <c r="B6336" s="4">
        <v>45659</v>
      </c>
      <c r="C6336" s="10">
        <f>DATE(YEAR(orders[[#This Row],[order_date]]), MONTH(orders[[#This Row],[order_date]]), 1)</f>
        <v>45658</v>
      </c>
      <c r="D6336" t="s">
        <v>2882</v>
      </c>
      <c r="E6336" t="s">
        <v>598</v>
      </c>
      <c r="F6336" t="str">
        <f>VLOOKUP(orders[[#This Row],[product_id]],Products!A:C,3,0)</f>
        <v>Appliances</v>
      </c>
      <c r="G6336">
        <v>2</v>
      </c>
      <c r="H6336" s="6">
        <v>0.14571814723398968</v>
      </c>
      <c r="I6336" s="2">
        <f>VLOOKUP($E6336,
Products!$A$1:$F$201,MATCH(Orders!I$1,Products!$A$1:$F$1,0),0)</f>
        <v>5641.6789233526652</v>
      </c>
      <c r="J6336" s="2">
        <f>VLOOKUP($E6336,
Products!$A$1:$F$201,MATCH(Orders!J$1,Products!$A$1:$F$1,0),0)</f>
        <v>4031.2473685481059</v>
      </c>
    </row>
    <row r="6337" spans="1:10">
      <c r="A6337">
        <v>6336</v>
      </c>
      <c r="B6337" s="4">
        <v>45440</v>
      </c>
      <c r="C6337" s="10">
        <f>DATE(YEAR(orders[[#This Row],[order_date]]), MONTH(orders[[#This Row],[order_date]]), 1)</f>
        <v>45413</v>
      </c>
      <c r="D6337" t="s">
        <v>3072</v>
      </c>
      <c r="E6337" t="s">
        <v>607</v>
      </c>
      <c r="F6337" t="str">
        <f>VLOOKUP(orders[[#This Row],[product_id]],Products!A:C,3,0)</f>
        <v>Appliances</v>
      </c>
      <c r="G6337">
        <v>2</v>
      </c>
      <c r="H6337" s="6">
        <v>9.1844389893807138E-2</v>
      </c>
      <c r="I6337" s="2">
        <f>VLOOKUP($E6337,
Products!$A$1:$F$201,MATCH(Orders!I$1,Products!$A$1:$F$1,0),0)</f>
        <v>6264.400042999192</v>
      </c>
      <c r="J6337" s="2">
        <f>VLOOKUP($E6337,
Products!$A$1:$F$201,MATCH(Orders!J$1,Products!$A$1:$F$1,0),0)</f>
        <v>4980.3849171743304</v>
      </c>
    </row>
    <row r="6338" spans="1:10">
      <c r="A6338">
        <v>6337</v>
      </c>
      <c r="B6338" s="4">
        <v>45821</v>
      </c>
      <c r="C6338" s="10">
        <f>DATE(YEAR(orders[[#This Row],[order_date]]), MONTH(orders[[#This Row],[order_date]]), 1)</f>
        <v>45809</v>
      </c>
      <c r="D6338" t="s">
        <v>1412</v>
      </c>
      <c r="E6338" t="s">
        <v>603</v>
      </c>
      <c r="F6338" t="str">
        <f>VLOOKUP(orders[[#This Row],[product_id]],Products!A:C,3,0)</f>
        <v>Electronics</v>
      </c>
      <c r="G6338">
        <v>3</v>
      </c>
      <c r="H6338" s="6">
        <v>0.23006180847163593</v>
      </c>
      <c r="I6338" s="2">
        <f>VLOOKUP($E6338,
Products!$A$1:$F$201,MATCH(Orders!I$1,Products!$A$1:$F$1,0),0)</f>
        <v>10867.659217073329</v>
      </c>
      <c r="J6338" s="2">
        <f>VLOOKUP($E6338,
Products!$A$1:$F$201,MATCH(Orders!J$1,Products!$A$1:$F$1,0),0)</f>
        <v>8421.8829552397037</v>
      </c>
    </row>
    <row r="6339" spans="1:10">
      <c r="A6339">
        <v>6338</v>
      </c>
      <c r="B6339" s="4">
        <v>45287</v>
      </c>
      <c r="C6339" s="10">
        <f>DATE(YEAR(orders[[#This Row],[order_date]]), MONTH(orders[[#This Row],[order_date]]), 1)</f>
        <v>45261</v>
      </c>
      <c r="D6339" t="s">
        <v>3262</v>
      </c>
      <c r="E6339" t="s">
        <v>531</v>
      </c>
      <c r="F6339" t="str">
        <f>VLOOKUP(orders[[#This Row],[product_id]],Products!A:C,3,0)</f>
        <v>Electronics</v>
      </c>
      <c r="G6339">
        <v>2</v>
      </c>
      <c r="H6339" s="6">
        <v>0.13831982837168311</v>
      </c>
      <c r="I6339" s="2">
        <f>VLOOKUP($E6339,
Products!$A$1:$F$201,MATCH(Orders!I$1,Products!$A$1:$F$1,0),0)</f>
        <v>29674.378925417219</v>
      </c>
      <c r="J6339" s="2">
        <f>VLOOKUP($E6339,
Products!$A$1:$F$201,MATCH(Orders!J$1,Products!$A$1:$F$1,0),0)</f>
        <v>20795.30337605517</v>
      </c>
    </row>
    <row r="6340" spans="1:10">
      <c r="A6340">
        <v>6339</v>
      </c>
      <c r="B6340" s="4">
        <v>45200</v>
      </c>
      <c r="C6340" s="10">
        <f>DATE(YEAR(orders[[#This Row],[order_date]]), MONTH(orders[[#This Row],[order_date]]), 1)</f>
        <v>45200</v>
      </c>
      <c r="D6340" t="s">
        <v>725</v>
      </c>
      <c r="E6340" t="s">
        <v>702</v>
      </c>
      <c r="F6340" t="str">
        <f>VLOOKUP(orders[[#This Row],[product_id]],Products!A:C,3,0)</f>
        <v>Electronics</v>
      </c>
      <c r="G6340">
        <v>1</v>
      </c>
      <c r="H6340" s="6">
        <v>0.18583898127471013</v>
      </c>
      <c r="I6340" s="2">
        <f>VLOOKUP($E6340,
Products!$A$1:$F$201,MATCH(Orders!I$1,Products!$A$1:$F$1,0),0)</f>
        <v>11240.591105652349</v>
      </c>
      <c r="J6340" s="2">
        <f>VLOOKUP($E6340,
Products!$A$1:$F$201,MATCH(Orders!J$1,Products!$A$1:$F$1,0),0)</f>
        <v>7671.9523119121068</v>
      </c>
    </row>
    <row r="6341" spans="1:10">
      <c r="A6341">
        <v>6340</v>
      </c>
      <c r="B6341" s="4">
        <v>45103</v>
      </c>
      <c r="C6341" s="10">
        <f>DATE(YEAR(orders[[#This Row],[order_date]]), MONTH(orders[[#This Row],[order_date]]), 1)</f>
        <v>45078</v>
      </c>
      <c r="D6341" t="s">
        <v>4588</v>
      </c>
      <c r="E6341" t="s">
        <v>544</v>
      </c>
      <c r="F6341" t="str">
        <f>VLOOKUP(orders[[#This Row],[product_id]],Products!A:C,3,0)</f>
        <v>Electronics</v>
      </c>
      <c r="G6341">
        <v>2</v>
      </c>
      <c r="H6341" s="6">
        <v>0.20393864213414031</v>
      </c>
      <c r="I6341" s="2">
        <f>VLOOKUP($E6341,
Products!$A$1:$F$201,MATCH(Orders!I$1,Products!$A$1:$F$1,0),0)</f>
        <v>16273.22789477584</v>
      </c>
      <c r="J6341" s="2">
        <f>VLOOKUP($E6341,
Products!$A$1:$F$201,MATCH(Orders!J$1,Products!$A$1:$F$1,0),0)</f>
        <v>12683.607953986329</v>
      </c>
    </row>
    <row r="6342" spans="1:10">
      <c r="A6342">
        <v>6341</v>
      </c>
      <c r="B6342" s="4">
        <v>45453</v>
      </c>
      <c r="C6342" s="10">
        <f>DATE(YEAR(orders[[#This Row],[order_date]]), MONTH(orders[[#This Row],[order_date]]), 1)</f>
        <v>45444</v>
      </c>
      <c r="D6342" t="s">
        <v>1457</v>
      </c>
      <c r="E6342" t="s">
        <v>597</v>
      </c>
      <c r="F6342" t="str">
        <f>VLOOKUP(orders[[#This Row],[product_id]],Products!A:C,3,0)</f>
        <v>Appliances</v>
      </c>
      <c r="G6342">
        <v>2</v>
      </c>
      <c r="H6342" s="6">
        <v>0.14663555654394769</v>
      </c>
      <c r="I6342" s="2">
        <f>VLOOKUP($E6342,
Products!$A$1:$F$201,MATCH(Orders!I$1,Products!$A$1:$F$1,0),0)</f>
        <v>22545.827750919081</v>
      </c>
      <c r="J6342" s="2">
        <f>VLOOKUP($E6342,
Products!$A$1:$F$201,MATCH(Orders!J$1,Products!$A$1:$F$1,0),0)</f>
        <v>15091.172935360129</v>
      </c>
    </row>
    <row r="6343" spans="1:10">
      <c r="A6343">
        <v>6342</v>
      </c>
      <c r="B6343" s="4">
        <v>45839</v>
      </c>
      <c r="C6343" s="10">
        <f>DATE(YEAR(orders[[#This Row],[order_date]]), MONTH(orders[[#This Row],[order_date]]), 1)</f>
        <v>45839</v>
      </c>
      <c r="D6343" t="s">
        <v>940</v>
      </c>
      <c r="E6343" t="s">
        <v>661</v>
      </c>
      <c r="F6343" t="str">
        <f>VLOOKUP(orders[[#This Row],[product_id]],Products!A:C,3,0)</f>
        <v>Electronics</v>
      </c>
      <c r="G6343">
        <v>2</v>
      </c>
      <c r="H6343" s="6">
        <v>0.21744598184216196</v>
      </c>
      <c r="I6343" s="2">
        <f>VLOOKUP($E6343,
Products!$A$1:$F$201,MATCH(Orders!I$1,Products!$A$1:$F$1,0),0)</f>
        <v>18760.038541255031</v>
      </c>
      <c r="J6343" s="2">
        <f>VLOOKUP($E6343,
Products!$A$1:$F$201,MATCH(Orders!J$1,Products!$A$1:$F$1,0),0)</f>
        <v>13545.127547708629</v>
      </c>
    </row>
    <row r="6344" spans="1:10">
      <c r="A6344">
        <v>6343</v>
      </c>
      <c r="B6344" s="4">
        <v>45205</v>
      </c>
      <c r="C6344" s="10">
        <f>DATE(YEAR(orders[[#This Row],[order_date]]), MONTH(orders[[#This Row],[order_date]]), 1)</f>
        <v>45200</v>
      </c>
      <c r="D6344" t="s">
        <v>2326</v>
      </c>
      <c r="E6344" t="s">
        <v>650</v>
      </c>
      <c r="F6344" t="str">
        <f>VLOOKUP(orders[[#This Row],[product_id]],Products!A:C,3,0)</f>
        <v>Electronics</v>
      </c>
      <c r="G6344">
        <v>1</v>
      </c>
      <c r="H6344" s="6">
        <v>0.2388036121968706</v>
      </c>
      <c r="I6344" s="2">
        <f>VLOOKUP($E6344,
Products!$A$1:$F$201,MATCH(Orders!I$1,Products!$A$1:$F$1,0),0)</f>
        <v>12936.529609330941</v>
      </c>
      <c r="J6344" s="2">
        <f>VLOOKUP($E6344,
Products!$A$1:$F$201,MATCH(Orders!J$1,Products!$A$1:$F$1,0),0)</f>
        <v>9465.2602677376308</v>
      </c>
    </row>
    <row r="6345" spans="1:10">
      <c r="A6345">
        <v>6344</v>
      </c>
      <c r="B6345" s="4">
        <v>45632</v>
      </c>
      <c r="C6345" s="10">
        <f>DATE(YEAR(orders[[#This Row],[order_date]]), MONTH(orders[[#This Row],[order_date]]), 1)</f>
        <v>45627</v>
      </c>
      <c r="D6345" t="s">
        <v>1311</v>
      </c>
      <c r="E6345" t="s">
        <v>670</v>
      </c>
      <c r="F6345" t="str">
        <f>VLOOKUP(orders[[#This Row],[product_id]],Products!A:C,3,0)</f>
        <v>Electronics</v>
      </c>
      <c r="G6345">
        <v>1</v>
      </c>
      <c r="H6345" s="6">
        <v>0.12793811189308457</v>
      </c>
      <c r="I6345" s="2">
        <f>VLOOKUP($E6345,
Products!$A$1:$F$201,MATCH(Orders!I$1,Products!$A$1:$F$1,0),0)</f>
        <v>2624.8628733917722</v>
      </c>
      <c r="J6345" s="2">
        <f>VLOOKUP($E6345,
Products!$A$1:$F$201,MATCH(Orders!J$1,Products!$A$1:$F$1,0),0)</f>
        <v>1944.041928611671</v>
      </c>
    </row>
    <row r="6346" spans="1:10">
      <c r="A6346">
        <v>6345</v>
      </c>
      <c r="B6346" s="4">
        <v>44990</v>
      </c>
      <c r="C6346" s="10">
        <f>DATE(YEAR(orders[[#This Row],[order_date]]), MONTH(orders[[#This Row],[order_date]]), 1)</f>
        <v>44986</v>
      </c>
      <c r="D6346" t="s">
        <v>1259</v>
      </c>
      <c r="E6346" t="s">
        <v>613</v>
      </c>
      <c r="F6346" t="str">
        <f>VLOOKUP(orders[[#This Row],[product_id]],Products!A:C,3,0)</f>
        <v>Appliances</v>
      </c>
      <c r="G6346">
        <v>1</v>
      </c>
      <c r="H6346" s="6">
        <v>0.13335062939399514</v>
      </c>
      <c r="I6346" s="2">
        <f>VLOOKUP($E6346,
Products!$A$1:$F$201,MATCH(Orders!I$1,Products!$A$1:$F$1,0),0)</f>
        <v>6365.2492969652412</v>
      </c>
      <c r="J6346" s="2">
        <f>VLOOKUP($E6346,
Products!$A$1:$F$201,MATCH(Orders!J$1,Products!$A$1:$F$1,0),0)</f>
        <v>4174.927496964433</v>
      </c>
    </row>
    <row r="6347" spans="1:10">
      <c r="A6347">
        <v>6346</v>
      </c>
      <c r="B6347" s="4">
        <v>45216</v>
      </c>
      <c r="C6347" s="10">
        <f>DATE(YEAR(orders[[#This Row],[order_date]]), MONTH(orders[[#This Row],[order_date]]), 1)</f>
        <v>45200</v>
      </c>
      <c r="D6347" t="s">
        <v>2605</v>
      </c>
      <c r="E6347" t="s">
        <v>660</v>
      </c>
      <c r="F6347" t="str">
        <f>VLOOKUP(orders[[#This Row],[product_id]],Products!A:C,3,0)</f>
        <v>Appliances</v>
      </c>
      <c r="G6347">
        <v>3</v>
      </c>
      <c r="H6347" s="6">
        <v>8.6266526648486955E-2</v>
      </c>
      <c r="I6347" s="2">
        <f>VLOOKUP($E6347,
Products!$A$1:$F$201,MATCH(Orders!I$1,Products!$A$1:$F$1,0),0)</f>
        <v>25996.564605776519</v>
      </c>
      <c r="J6347" s="2">
        <f>VLOOKUP($E6347,
Products!$A$1:$F$201,MATCH(Orders!J$1,Products!$A$1:$F$1,0),0)</f>
        <v>20210.769869456319</v>
      </c>
    </row>
    <row r="6348" spans="1:10">
      <c r="A6348">
        <v>6347</v>
      </c>
      <c r="B6348" s="4">
        <v>44944</v>
      </c>
      <c r="C6348" s="10">
        <f>DATE(YEAR(orders[[#This Row],[order_date]]), MONTH(orders[[#This Row],[order_date]]), 1)</f>
        <v>44927</v>
      </c>
      <c r="D6348" t="s">
        <v>4127</v>
      </c>
      <c r="E6348" t="s">
        <v>581</v>
      </c>
      <c r="F6348" t="str">
        <f>VLOOKUP(orders[[#This Row],[product_id]],Products!A:C,3,0)</f>
        <v>Appliances</v>
      </c>
      <c r="G6348">
        <v>2</v>
      </c>
      <c r="H6348" s="6">
        <v>5.4182588671449344E-2</v>
      </c>
      <c r="I6348" s="2">
        <f>VLOOKUP($E6348,
Products!$A$1:$F$201,MATCH(Orders!I$1,Products!$A$1:$F$1,0),0)</f>
        <v>6177.7225527132859</v>
      </c>
      <c r="J6348" s="2">
        <f>VLOOKUP($E6348,
Products!$A$1:$F$201,MATCH(Orders!J$1,Products!$A$1:$F$1,0),0)</f>
        <v>4208.1013641193986</v>
      </c>
    </row>
    <row r="6349" spans="1:10">
      <c r="A6349">
        <v>6348</v>
      </c>
      <c r="B6349" s="4">
        <v>44990</v>
      </c>
      <c r="C6349" s="10">
        <f>DATE(YEAR(orders[[#This Row],[order_date]]), MONTH(orders[[#This Row],[order_date]]), 1)</f>
        <v>44986</v>
      </c>
      <c r="D6349" t="s">
        <v>3206</v>
      </c>
      <c r="E6349" t="s">
        <v>572</v>
      </c>
      <c r="F6349" t="str">
        <f>VLOOKUP(orders[[#This Row],[product_id]],Products!A:C,3,0)</f>
        <v>Electronics</v>
      </c>
      <c r="G6349">
        <v>2</v>
      </c>
      <c r="H6349" s="6">
        <v>0.15119563926351118</v>
      </c>
      <c r="I6349" s="2">
        <f>VLOOKUP($E6349,
Products!$A$1:$F$201,MATCH(Orders!I$1,Products!$A$1:$F$1,0),0)</f>
        <v>28095.750781518611</v>
      </c>
      <c r="J6349" s="2">
        <f>VLOOKUP($E6349,
Products!$A$1:$F$201,MATCH(Orders!J$1,Products!$A$1:$F$1,0),0)</f>
        <v>21949.841961937182</v>
      </c>
    </row>
    <row r="6350" spans="1:10">
      <c r="A6350">
        <v>6349</v>
      </c>
      <c r="B6350" s="4">
        <v>45256</v>
      </c>
      <c r="C6350" s="10">
        <f>DATE(YEAR(orders[[#This Row],[order_date]]), MONTH(orders[[#This Row],[order_date]]), 1)</f>
        <v>45231</v>
      </c>
      <c r="D6350" t="s">
        <v>1291</v>
      </c>
      <c r="E6350" t="s">
        <v>627</v>
      </c>
      <c r="F6350" t="str">
        <f>VLOOKUP(orders[[#This Row],[product_id]],Products!A:C,3,0)</f>
        <v>Electronics</v>
      </c>
      <c r="G6350">
        <v>1</v>
      </c>
      <c r="H6350" s="6">
        <v>0.21781968353141243</v>
      </c>
      <c r="I6350" s="2">
        <f>VLOOKUP($E6350,
Products!$A$1:$F$201,MATCH(Orders!I$1,Products!$A$1:$F$1,0),0)</f>
        <v>21043.736386381101</v>
      </c>
      <c r="J6350" s="2">
        <f>VLOOKUP($E6350,
Products!$A$1:$F$201,MATCH(Orders!J$1,Products!$A$1:$F$1,0),0)</f>
        <v>14357.858783760659</v>
      </c>
    </row>
    <row r="6351" spans="1:10">
      <c r="A6351">
        <v>6350</v>
      </c>
      <c r="B6351" s="4">
        <v>45689</v>
      </c>
      <c r="C6351" s="10">
        <f>DATE(YEAR(orders[[#This Row],[order_date]]), MONTH(orders[[#This Row],[order_date]]), 1)</f>
        <v>45689</v>
      </c>
      <c r="D6351" t="s">
        <v>1689</v>
      </c>
      <c r="E6351" t="s">
        <v>701</v>
      </c>
      <c r="F6351" t="str">
        <f>VLOOKUP(orders[[#This Row],[product_id]],Products!A:C,3,0)</f>
        <v>Electronics</v>
      </c>
      <c r="G6351">
        <v>2</v>
      </c>
      <c r="H6351" s="6">
        <v>0.22392140750376774</v>
      </c>
      <c r="I6351" s="2">
        <f>VLOOKUP($E6351,
Products!$A$1:$F$201,MATCH(Orders!I$1,Products!$A$1:$F$1,0),0)</f>
        <v>19562.35470664543</v>
      </c>
      <c r="J6351" s="2">
        <f>VLOOKUP($E6351,
Products!$A$1:$F$201,MATCH(Orders!J$1,Products!$A$1:$F$1,0),0)</f>
        <v>13782.49498098754</v>
      </c>
    </row>
    <row r="6352" spans="1:10">
      <c r="A6352">
        <v>6351</v>
      </c>
      <c r="B6352" s="4">
        <v>45967</v>
      </c>
      <c r="C6352" s="10">
        <f>DATE(YEAR(orders[[#This Row],[order_date]]), MONTH(orders[[#This Row],[order_date]]), 1)</f>
        <v>45962</v>
      </c>
      <c r="D6352" t="s">
        <v>4654</v>
      </c>
      <c r="E6352" t="s">
        <v>680</v>
      </c>
      <c r="F6352" t="str">
        <f>VLOOKUP(orders[[#This Row],[product_id]],Products!A:C,3,0)</f>
        <v>Electronics</v>
      </c>
      <c r="G6352">
        <v>1</v>
      </c>
      <c r="H6352" s="6">
        <v>0.14979788588087972</v>
      </c>
      <c r="I6352" s="2">
        <f>VLOOKUP($E6352,
Products!$A$1:$F$201,MATCH(Orders!I$1,Products!$A$1:$F$1,0),0)</f>
        <v>31627.348891742429</v>
      </c>
      <c r="J6352" s="2">
        <f>VLOOKUP($E6352,
Products!$A$1:$F$201,MATCH(Orders!J$1,Products!$A$1:$F$1,0),0)</f>
        <v>23219.930812036979</v>
      </c>
    </row>
    <row r="6353" spans="1:10">
      <c r="A6353">
        <v>6352</v>
      </c>
      <c r="B6353" s="4">
        <v>45369</v>
      </c>
      <c r="C6353" s="10">
        <f>DATE(YEAR(orders[[#This Row],[order_date]]), MONTH(orders[[#This Row],[order_date]]), 1)</f>
        <v>45352</v>
      </c>
      <c r="D6353" t="s">
        <v>4286</v>
      </c>
      <c r="E6353" t="s">
        <v>616</v>
      </c>
      <c r="F6353" t="str">
        <f>VLOOKUP(orders[[#This Row],[product_id]],Products!A:C,3,0)</f>
        <v>Electronics</v>
      </c>
      <c r="G6353">
        <v>1</v>
      </c>
      <c r="H6353" s="6">
        <v>0.20234126618731818</v>
      </c>
      <c r="I6353" s="2">
        <f>VLOOKUP($E6353,
Products!$A$1:$F$201,MATCH(Orders!I$1,Products!$A$1:$F$1,0),0)</f>
        <v>12172.554053901489</v>
      </c>
      <c r="J6353" s="2">
        <f>VLOOKUP($E6353,
Products!$A$1:$F$201,MATCH(Orders!J$1,Products!$A$1:$F$1,0),0)</f>
        <v>9644.7702288148557</v>
      </c>
    </row>
    <row r="6354" spans="1:10">
      <c r="A6354">
        <v>6353</v>
      </c>
      <c r="B6354" s="4">
        <v>45067</v>
      </c>
      <c r="C6354" s="10">
        <f>DATE(YEAR(orders[[#This Row],[order_date]]), MONTH(orders[[#This Row],[order_date]]), 1)</f>
        <v>45047</v>
      </c>
      <c r="D6354" t="s">
        <v>2356</v>
      </c>
      <c r="E6354" t="s">
        <v>667</v>
      </c>
      <c r="F6354" t="str">
        <f>VLOOKUP(orders[[#This Row],[product_id]],Products!A:C,3,0)</f>
        <v>Electronics</v>
      </c>
      <c r="G6354">
        <v>3</v>
      </c>
      <c r="H6354" s="6">
        <v>0.19630421357734973</v>
      </c>
      <c r="I6354" s="2">
        <f>VLOOKUP($E6354,
Products!$A$1:$F$201,MATCH(Orders!I$1,Products!$A$1:$F$1,0),0)</f>
        <v>2491.507056421975</v>
      </c>
      <c r="J6354" s="2">
        <f>VLOOKUP($E6354,
Products!$A$1:$F$201,MATCH(Orders!J$1,Products!$A$1:$F$1,0),0)</f>
        <v>1871.4408177277719</v>
      </c>
    </row>
    <row r="6355" spans="1:10">
      <c r="A6355">
        <v>6354</v>
      </c>
      <c r="B6355" s="4">
        <v>45370</v>
      </c>
      <c r="C6355" s="10">
        <f>DATE(YEAR(orders[[#This Row],[order_date]]), MONTH(orders[[#This Row],[order_date]]), 1)</f>
        <v>45352</v>
      </c>
      <c r="D6355" t="s">
        <v>1128</v>
      </c>
      <c r="E6355" t="s">
        <v>523</v>
      </c>
      <c r="F6355" t="str">
        <f>VLOOKUP(orders[[#This Row],[product_id]],Products!A:C,3,0)</f>
        <v>Electronics</v>
      </c>
      <c r="G6355">
        <v>1</v>
      </c>
      <c r="H6355" s="6">
        <v>0.15139674167811554</v>
      </c>
      <c r="I6355" s="2">
        <f>VLOOKUP($E6355,
Products!$A$1:$F$201,MATCH(Orders!I$1,Products!$A$1:$F$1,0),0)</f>
        <v>27240.414518089601</v>
      </c>
      <c r="J6355" s="2">
        <f>VLOOKUP($E6355,
Products!$A$1:$F$201,MATCH(Orders!J$1,Products!$A$1:$F$1,0),0)</f>
        <v>21217.524617692769</v>
      </c>
    </row>
    <row r="6356" spans="1:10">
      <c r="A6356">
        <v>6355</v>
      </c>
      <c r="B6356" s="4">
        <v>45422</v>
      </c>
      <c r="C6356" s="10">
        <f>DATE(YEAR(orders[[#This Row],[order_date]]), MONTH(orders[[#This Row],[order_date]]), 1)</f>
        <v>45413</v>
      </c>
      <c r="D6356" t="s">
        <v>3967</v>
      </c>
      <c r="E6356" t="s">
        <v>540</v>
      </c>
      <c r="F6356" t="str">
        <f>VLOOKUP(orders[[#This Row],[product_id]],Products!A:C,3,0)</f>
        <v>Electronics</v>
      </c>
      <c r="G6356">
        <v>3</v>
      </c>
      <c r="H6356" s="6">
        <v>0.24537218164908559</v>
      </c>
      <c r="I6356" s="2">
        <f>VLOOKUP($E6356,
Products!$A$1:$F$201,MATCH(Orders!I$1,Products!$A$1:$F$1,0),0)</f>
        <v>27903.66571841111</v>
      </c>
      <c r="J6356" s="2">
        <f>VLOOKUP($E6356,
Products!$A$1:$F$201,MATCH(Orders!J$1,Products!$A$1:$F$1,0),0)</f>
        <v>20363.814715502049</v>
      </c>
    </row>
    <row r="6357" spans="1:10">
      <c r="A6357">
        <v>6356</v>
      </c>
      <c r="B6357" s="4">
        <v>45352</v>
      </c>
      <c r="C6357" s="10">
        <f>DATE(YEAR(orders[[#This Row],[order_date]]), MONTH(orders[[#This Row],[order_date]]), 1)</f>
        <v>45352</v>
      </c>
      <c r="D6357" t="s">
        <v>3902</v>
      </c>
      <c r="E6357" t="s">
        <v>523</v>
      </c>
      <c r="F6357" t="str">
        <f>VLOOKUP(orders[[#This Row],[product_id]],Products!A:C,3,0)</f>
        <v>Electronics</v>
      </c>
      <c r="G6357">
        <v>1</v>
      </c>
      <c r="H6357" s="6">
        <v>0.15196024264796337</v>
      </c>
      <c r="I6357" s="2">
        <f>VLOOKUP($E6357,
Products!$A$1:$F$201,MATCH(Orders!I$1,Products!$A$1:$F$1,0),0)</f>
        <v>27240.414518089601</v>
      </c>
      <c r="J6357" s="2">
        <f>VLOOKUP($E6357,
Products!$A$1:$F$201,MATCH(Orders!J$1,Products!$A$1:$F$1,0),0)</f>
        <v>21217.524617692769</v>
      </c>
    </row>
    <row r="6358" spans="1:10">
      <c r="A6358">
        <v>6357</v>
      </c>
      <c r="B6358" s="4">
        <v>45376</v>
      </c>
      <c r="C6358" s="10">
        <f>DATE(YEAR(orders[[#This Row],[order_date]]), MONTH(orders[[#This Row],[order_date]]), 1)</f>
        <v>45352</v>
      </c>
      <c r="D6358" t="s">
        <v>2759</v>
      </c>
      <c r="E6358" t="s">
        <v>703</v>
      </c>
      <c r="F6358" t="str">
        <f>VLOOKUP(orders[[#This Row],[product_id]],Products!A:C,3,0)</f>
        <v>Appliances</v>
      </c>
      <c r="G6358">
        <v>1</v>
      </c>
      <c r="H6358" s="6">
        <v>7.2031741114113659E-2</v>
      </c>
      <c r="I6358" s="2">
        <f>VLOOKUP($E6358,
Products!$A$1:$F$201,MATCH(Orders!I$1,Products!$A$1:$F$1,0),0)</f>
        <v>23763.82929975582</v>
      </c>
      <c r="J6358" s="2">
        <f>VLOOKUP($E6358,
Products!$A$1:$F$201,MATCH(Orders!J$1,Products!$A$1:$F$1,0),0)</f>
        <v>17833.36818447417</v>
      </c>
    </row>
    <row r="6359" spans="1:10">
      <c r="A6359">
        <v>6358</v>
      </c>
      <c r="B6359" s="4">
        <v>45277</v>
      </c>
      <c r="C6359" s="10">
        <f>DATE(YEAR(orders[[#This Row],[order_date]]), MONTH(orders[[#This Row],[order_date]]), 1)</f>
        <v>45261</v>
      </c>
      <c r="D6359" t="s">
        <v>1163</v>
      </c>
      <c r="E6359" t="s">
        <v>667</v>
      </c>
      <c r="F6359" t="str">
        <f>VLOOKUP(orders[[#This Row],[product_id]],Products!A:C,3,0)</f>
        <v>Electronics</v>
      </c>
      <c r="G6359">
        <v>2</v>
      </c>
      <c r="H6359" s="6">
        <v>0.15701942283953207</v>
      </c>
      <c r="I6359" s="2">
        <f>VLOOKUP($E6359,
Products!$A$1:$F$201,MATCH(Orders!I$1,Products!$A$1:$F$1,0),0)</f>
        <v>2491.507056421975</v>
      </c>
      <c r="J6359" s="2">
        <f>VLOOKUP($E6359,
Products!$A$1:$F$201,MATCH(Orders!J$1,Products!$A$1:$F$1,0),0)</f>
        <v>1871.4408177277719</v>
      </c>
    </row>
    <row r="6360" spans="1:10">
      <c r="A6360">
        <v>6359</v>
      </c>
      <c r="B6360" s="4">
        <v>45525</v>
      </c>
      <c r="C6360" s="10">
        <f>DATE(YEAR(orders[[#This Row],[order_date]]), MONTH(orders[[#This Row],[order_date]]), 1)</f>
        <v>45505</v>
      </c>
      <c r="D6360" t="s">
        <v>2620</v>
      </c>
      <c r="E6360" t="s">
        <v>666</v>
      </c>
      <c r="F6360" t="str">
        <f>VLOOKUP(orders[[#This Row],[product_id]],Products!A:C,3,0)</f>
        <v>Electronics</v>
      </c>
      <c r="G6360">
        <v>1</v>
      </c>
      <c r="H6360" s="6">
        <v>0.10177505284627449</v>
      </c>
      <c r="I6360" s="2">
        <f>VLOOKUP($E6360,
Products!$A$1:$F$201,MATCH(Orders!I$1,Products!$A$1:$F$1,0),0)</f>
        <v>28450.587044878092</v>
      </c>
      <c r="J6360" s="2">
        <f>VLOOKUP($E6360,
Products!$A$1:$F$201,MATCH(Orders!J$1,Products!$A$1:$F$1,0),0)</f>
        <v>22337.584649075441</v>
      </c>
    </row>
    <row r="6361" spans="1:10">
      <c r="A6361">
        <v>6360</v>
      </c>
      <c r="B6361" s="4">
        <v>45637</v>
      </c>
      <c r="C6361" s="10">
        <f>DATE(YEAR(orders[[#This Row],[order_date]]), MONTH(orders[[#This Row],[order_date]]), 1)</f>
        <v>45627</v>
      </c>
      <c r="D6361" t="s">
        <v>3307</v>
      </c>
      <c r="E6361" t="s">
        <v>633</v>
      </c>
      <c r="F6361" t="str">
        <f>VLOOKUP(orders[[#This Row],[product_id]],Products!A:C,3,0)</f>
        <v>Appliances</v>
      </c>
      <c r="G6361">
        <v>2</v>
      </c>
      <c r="H6361" s="6">
        <v>8.4540366952623611E-2</v>
      </c>
      <c r="I6361" s="2">
        <f>VLOOKUP($E6361,
Products!$A$1:$F$201,MATCH(Orders!I$1,Products!$A$1:$F$1,0),0)</f>
        <v>2361.4162937319088</v>
      </c>
      <c r="J6361" s="2">
        <f>VLOOKUP($E6361,
Products!$A$1:$F$201,MATCH(Orders!J$1,Products!$A$1:$F$1,0),0)</f>
        <v>1552.5536411429621</v>
      </c>
    </row>
    <row r="6362" spans="1:10">
      <c r="A6362">
        <v>6361</v>
      </c>
      <c r="B6362" s="4">
        <v>45796</v>
      </c>
      <c r="C6362" s="10">
        <f>DATE(YEAR(orders[[#This Row],[order_date]]), MONTH(orders[[#This Row],[order_date]]), 1)</f>
        <v>45778</v>
      </c>
      <c r="D6362" t="s">
        <v>4347</v>
      </c>
      <c r="E6362" t="s">
        <v>705</v>
      </c>
      <c r="F6362" t="str">
        <f>VLOOKUP(orders[[#This Row],[product_id]],Products!A:C,3,0)</f>
        <v>Electronics</v>
      </c>
      <c r="G6362">
        <v>3</v>
      </c>
      <c r="H6362" s="6">
        <v>0.13484738199668764</v>
      </c>
      <c r="I6362" s="2">
        <f>VLOOKUP($E6362,
Products!$A$1:$F$201,MATCH(Orders!I$1,Products!$A$1:$F$1,0),0)</f>
        <v>11719.594724541899</v>
      </c>
      <c r="J6362" s="2">
        <f>VLOOKUP($E6362,
Products!$A$1:$F$201,MATCH(Orders!J$1,Products!$A$1:$F$1,0),0)</f>
        <v>7926.6332911718628</v>
      </c>
    </row>
    <row r="6363" spans="1:10">
      <c r="A6363">
        <v>6362</v>
      </c>
      <c r="B6363" s="4">
        <v>45319</v>
      </c>
      <c r="C6363" s="10">
        <f>DATE(YEAR(orders[[#This Row],[order_date]]), MONTH(orders[[#This Row],[order_date]]), 1)</f>
        <v>45292</v>
      </c>
      <c r="D6363" t="s">
        <v>3275</v>
      </c>
      <c r="E6363" t="s">
        <v>632</v>
      </c>
      <c r="F6363" t="str">
        <f>VLOOKUP(orders[[#This Row],[product_id]],Products!A:C,3,0)</f>
        <v>Electronics</v>
      </c>
      <c r="G6363">
        <v>1</v>
      </c>
      <c r="H6363" s="6">
        <v>0.22182537923916393</v>
      </c>
      <c r="I6363" s="2">
        <f>VLOOKUP($E6363,
Products!$A$1:$F$201,MATCH(Orders!I$1,Products!$A$1:$F$1,0),0)</f>
        <v>23049.571773693999</v>
      </c>
      <c r="J6363" s="2">
        <f>VLOOKUP($E6363,
Products!$A$1:$F$201,MATCH(Orders!J$1,Products!$A$1:$F$1,0),0)</f>
        <v>15791.461375569639</v>
      </c>
    </row>
    <row r="6364" spans="1:10">
      <c r="A6364">
        <v>6363</v>
      </c>
      <c r="B6364" s="4">
        <v>45768</v>
      </c>
      <c r="C6364" s="10">
        <f>DATE(YEAR(orders[[#This Row],[order_date]]), MONTH(orders[[#This Row],[order_date]]), 1)</f>
        <v>45748</v>
      </c>
      <c r="D6364" t="s">
        <v>3866</v>
      </c>
      <c r="E6364" t="s">
        <v>589</v>
      </c>
      <c r="F6364" t="str">
        <f>VLOOKUP(orders[[#This Row],[product_id]],Products!A:C,3,0)</f>
        <v>Appliances</v>
      </c>
      <c r="G6364">
        <v>2</v>
      </c>
      <c r="H6364" s="6">
        <v>6.2256557542628148E-2</v>
      </c>
      <c r="I6364" s="2">
        <f>VLOOKUP($E6364,
Products!$A$1:$F$201,MATCH(Orders!I$1,Products!$A$1:$F$1,0),0)</f>
        <v>6227.1351854710047</v>
      </c>
      <c r="J6364" s="2">
        <f>VLOOKUP($E6364,
Products!$A$1:$F$201,MATCH(Orders!J$1,Products!$A$1:$F$1,0),0)</f>
        <v>4146.7707671772396</v>
      </c>
    </row>
    <row r="6365" spans="1:10">
      <c r="A6365">
        <v>6364</v>
      </c>
      <c r="B6365" s="4">
        <v>45327</v>
      </c>
      <c r="C6365" s="10">
        <f>DATE(YEAR(orders[[#This Row],[order_date]]), MONTH(orders[[#This Row],[order_date]]), 1)</f>
        <v>45323</v>
      </c>
      <c r="D6365" t="s">
        <v>1551</v>
      </c>
      <c r="E6365" t="s">
        <v>548</v>
      </c>
      <c r="F6365" t="str">
        <f>VLOOKUP(orders[[#This Row],[product_id]],Products!A:C,3,0)</f>
        <v>Appliances</v>
      </c>
      <c r="G6365">
        <v>1</v>
      </c>
      <c r="H6365" s="6">
        <v>0.12185847308140842</v>
      </c>
      <c r="I6365" s="2">
        <f>VLOOKUP($E6365,
Products!$A$1:$F$201,MATCH(Orders!I$1,Products!$A$1:$F$1,0),0)</f>
        <v>2211.9922659782978</v>
      </c>
      <c r="J6365" s="2">
        <f>VLOOKUP($E6365,
Products!$A$1:$F$201,MATCH(Orders!J$1,Products!$A$1:$F$1,0),0)</f>
        <v>1741.1720710333091</v>
      </c>
    </row>
    <row r="6366" spans="1:10">
      <c r="A6366">
        <v>6365</v>
      </c>
      <c r="B6366" s="4">
        <v>44976</v>
      </c>
      <c r="C6366" s="10">
        <f>DATE(YEAR(orders[[#This Row],[order_date]]), MONTH(orders[[#This Row],[order_date]]), 1)</f>
        <v>44958</v>
      </c>
      <c r="D6366" t="s">
        <v>3888</v>
      </c>
      <c r="E6366" t="s">
        <v>587</v>
      </c>
      <c r="F6366" t="str">
        <f>VLOOKUP(orders[[#This Row],[product_id]],Products!A:C,3,0)</f>
        <v>Electronics</v>
      </c>
      <c r="G6366">
        <v>1</v>
      </c>
      <c r="H6366" s="6">
        <v>0.24157870096893425</v>
      </c>
      <c r="I6366" s="2">
        <f>VLOOKUP($E6366,
Products!$A$1:$F$201,MATCH(Orders!I$1,Products!$A$1:$F$1,0),0)</f>
        <v>16527.367619686949</v>
      </c>
      <c r="J6366" s="2">
        <f>VLOOKUP($E6366,
Products!$A$1:$F$201,MATCH(Orders!J$1,Products!$A$1:$F$1,0),0)</f>
        <v>12533.62883070202</v>
      </c>
    </row>
    <row r="6367" spans="1:10">
      <c r="A6367">
        <v>6366</v>
      </c>
      <c r="B6367" s="4">
        <v>45670</v>
      </c>
      <c r="C6367" s="10">
        <f>DATE(YEAR(orders[[#This Row],[order_date]]), MONTH(orders[[#This Row],[order_date]]), 1)</f>
        <v>45658</v>
      </c>
      <c r="D6367" t="s">
        <v>1256</v>
      </c>
      <c r="E6367" t="s">
        <v>532</v>
      </c>
      <c r="F6367" t="str">
        <f>VLOOKUP(orders[[#This Row],[product_id]],Products!A:C,3,0)</f>
        <v>Electronics</v>
      </c>
      <c r="G6367">
        <v>1</v>
      </c>
      <c r="H6367" s="6">
        <v>0.12205500794203669</v>
      </c>
      <c r="I6367" s="2">
        <f>VLOOKUP($E6367,
Products!$A$1:$F$201,MATCH(Orders!I$1,Products!$A$1:$F$1,0),0)</f>
        <v>2668.0593077725212</v>
      </c>
      <c r="J6367" s="2">
        <f>VLOOKUP($E6367,
Products!$A$1:$F$201,MATCH(Orders!J$1,Products!$A$1:$F$1,0),0)</f>
        <v>1923.7114222321791</v>
      </c>
    </row>
    <row r="6368" spans="1:10">
      <c r="A6368">
        <v>6367</v>
      </c>
      <c r="B6368" s="4">
        <v>45832</v>
      </c>
      <c r="C6368" s="10">
        <f>DATE(YEAR(orders[[#This Row],[order_date]]), MONTH(orders[[#This Row],[order_date]]), 1)</f>
        <v>45809</v>
      </c>
      <c r="D6368" t="s">
        <v>2126</v>
      </c>
      <c r="E6368" t="s">
        <v>553</v>
      </c>
      <c r="F6368" t="str">
        <f>VLOOKUP(orders[[#This Row],[product_id]],Products!A:C,3,0)</f>
        <v>Electronics</v>
      </c>
      <c r="G6368">
        <v>1</v>
      </c>
      <c r="H6368" s="6">
        <v>0.22927293408775901</v>
      </c>
      <c r="I6368" s="2">
        <f>VLOOKUP($E6368,
Products!$A$1:$F$201,MATCH(Orders!I$1,Products!$A$1:$F$1,0),0)</f>
        <v>19089.562478947992</v>
      </c>
      <c r="J6368" s="2">
        <f>VLOOKUP($E6368,
Products!$A$1:$F$201,MATCH(Orders!J$1,Products!$A$1:$F$1,0),0)</f>
        <v>12552.840439332171</v>
      </c>
    </row>
    <row r="6369" spans="1:10">
      <c r="A6369">
        <v>6368</v>
      </c>
      <c r="B6369" s="4">
        <v>45962</v>
      </c>
      <c r="C6369" s="10">
        <f>DATE(YEAR(orders[[#This Row],[order_date]]), MONTH(orders[[#This Row],[order_date]]), 1)</f>
        <v>45962</v>
      </c>
      <c r="D6369" t="s">
        <v>2700</v>
      </c>
      <c r="E6369" t="s">
        <v>574</v>
      </c>
      <c r="F6369" t="str">
        <f>VLOOKUP(orders[[#This Row],[product_id]],Products!A:C,3,0)</f>
        <v>Electronics</v>
      </c>
      <c r="G6369">
        <v>1</v>
      </c>
      <c r="H6369" s="6">
        <v>0.15688531353160964</v>
      </c>
      <c r="I6369" s="2">
        <f>VLOOKUP($E6369,
Products!$A$1:$F$201,MATCH(Orders!I$1,Products!$A$1:$F$1,0),0)</f>
        <v>30824.427673567101</v>
      </c>
      <c r="J6369" s="2">
        <f>VLOOKUP($E6369,
Products!$A$1:$F$201,MATCH(Orders!J$1,Products!$A$1:$F$1,0),0)</f>
        <v>20473.07476940487</v>
      </c>
    </row>
    <row r="6370" spans="1:10">
      <c r="A6370">
        <v>6369</v>
      </c>
      <c r="B6370" s="4">
        <v>45917</v>
      </c>
      <c r="C6370" s="10">
        <f>DATE(YEAR(orders[[#This Row],[order_date]]), MONTH(orders[[#This Row],[order_date]]), 1)</f>
        <v>45901</v>
      </c>
      <c r="D6370" t="s">
        <v>4456</v>
      </c>
      <c r="E6370" t="s">
        <v>704</v>
      </c>
      <c r="F6370" t="str">
        <f>VLOOKUP(orders[[#This Row],[product_id]],Products!A:C,3,0)</f>
        <v>Electronics</v>
      </c>
      <c r="G6370">
        <v>1</v>
      </c>
      <c r="H6370" s="6">
        <v>0.15062049042161005</v>
      </c>
      <c r="I6370" s="2">
        <f>VLOOKUP($E6370,
Products!$A$1:$F$201,MATCH(Orders!I$1,Products!$A$1:$F$1,0),0)</f>
        <v>2453.3182634424861</v>
      </c>
      <c r="J6370" s="2">
        <f>VLOOKUP($E6370,
Products!$A$1:$F$201,MATCH(Orders!J$1,Products!$A$1:$F$1,0),0)</f>
        <v>1951.860511286576</v>
      </c>
    </row>
    <row r="6371" spans="1:10">
      <c r="A6371">
        <v>6370</v>
      </c>
      <c r="B6371" s="4">
        <v>45965</v>
      </c>
      <c r="C6371" s="10">
        <f>DATE(YEAR(orders[[#This Row],[order_date]]), MONTH(orders[[#This Row],[order_date]]), 1)</f>
        <v>45962</v>
      </c>
      <c r="D6371" t="s">
        <v>2764</v>
      </c>
      <c r="E6371" t="s">
        <v>655</v>
      </c>
      <c r="F6371" t="str">
        <f>VLOOKUP(orders[[#This Row],[product_id]],Products!A:C,3,0)</f>
        <v>Appliances</v>
      </c>
      <c r="G6371">
        <v>1</v>
      </c>
      <c r="H6371" s="6">
        <v>9.1147160882378023E-2</v>
      </c>
      <c r="I6371" s="2">
        <f>VLOOKUP($E6371,
Products!$A$1:$F$201,MATCH(Orders!I$1,Products!$A$1:$F$1,0),0)</f>
        <v>24072.170529057032</v>
      </c>
      <c r="J6371" s="2">
        <f>VLOOKUP($E6371,
Products!$A$1:$F$201,MATCH(Orders!J$1,Products!$A$1:$F$1,0),0)</f>
        <v>16358.626370717549</v>
      </c>
    </row>
    <row r="6372" spans="1:10">
      <c r="A6372">
        <v>6371</v>
      </c>
      <c r="B6372" s="4">
        <v>44954</v>
      </c>
      <c r="C6372" s="10">
        <f>DATE(YEAR(orders[[#This Row],[order_date]]), MONTH(orders[[#This Row],[order_date]]), 1)</f>
        <v>44927</v>
      </c>
      <c r="D6372" t="s">
        <v>2351</v>
      </c>
      <c r="E6372" t="s">
        <v>667</v>
      </c>
      <c r="F6372" t="str">
        <f>VLOOKUP(orders[[#This Row],[product_id]],Products!A:C,3,0)</f>
        <v>Electronics</v>
      </c>
      <c r="G6372">
        <v>1</v>
      </c>
      <c r="H6372" s="6">
        <v>0.23479764927501826</v>
      </c>
      <c r="I6372" s="2">
        <f>VLOOKUP($E6372,
Products!$A$1:$F$201,MATCH(Orders!I$1,Products!$A$1:$F$1,0),0)</f>
        <v>2491.507056421975</v>
      </c>
      <c r="J6372" s="2">
        <f>VLOOKUP($E6372,
Products!$A$1:$F$201,MATCH(Orders!J$1,Products!$A$1:$F$1,0),0)</f>
        <v>1871.4408177277719</v>
      </c>
    </row>
    <row r="6373" spans="1:10">
      <c r="A6373">
        <v>6372</v>
      </c>
      <c r="B6373" s="4">
        <v>45314</v>
      </c>
      <c r="C6373" s="10">
        <f>DATE(YEAR(orders[[#This Row],[order_date]]), MONTH(orders[[#This Row],[order_date]]), 1)</f>
        <v>45292</v>
      </c>
      <c r="D6373" t="s">
        <v>1202</v>
      </c>
      <c r="E6373" t="s">
        <v>676</v>
      </c>
      <c r="F6373" t="str">
        <f>VLOOKUP(orders[[#This Row],[product_id]],Products!A:C,3,0)</f>
        <v>Electronics</v>
      </c>
      <c r="G6373">
        <v>1</v>
      </c>
      <c r="H6373" s="6">
        <v>0.152280431685937</v>
      </c>
      <c r="I6373" s="2">
        <f>VLOOKUP($E6373,
Products!$A$1:$F$201,MATCH(Orders!I$1,Products!$A$1:$F$1,0),0)</f>
        <v>30008.64884218746</v>
      </c>
      <c r="J6373" s="2">
        <f>VLOOKUP($E6373,
Products!$A$1:$F$201,MATCH(Orders!J$1,Products!$A$1:$F$1,0),0)</f>
        <v>19907.2372539471</v>
      </c>
    </row>
    <row r="6374" spans="1:10">
      <c r="A6374">
        <v>6373</v>
      </c>
      <c r="B6374" s="4">
        <v>45759</v>
      </c>
      <c r="C6374" s="10">
        <f>DATE(YEAR(orders[[#This Row],[order_date]]), MONTH(orders[[#This Row],[order_date]]), 1)</f>
        <v>45748</v>
      </c>
      <c r="D6374" t="s">
        <v>3793</v>
      </c>
      <c r="E6374" t="s">
        <v>621</v>
      </c>
      <c r="F6374" t="str">
        <f>VLOOKUP(orders[[#This Row],[product_id]],Products!A:C,3,0)</f>
        <v>Electronics</v>
      </c>
      <c r="G6374">
        <v>3</v>
      </c>
      <c r="H6374" s="6">
        <v>0.21421117088770741</v>
      </c>
      <c r="I6374" s="2">
        <f>VLOOKUP($E6374,
Products!$A$1:$F$201,MATCH(Orders!I$1,Products!$A$1:$F$1,0),0)</f>
        <v>11784.05708818019</v>
      </c>
      <c r="J6374" s="2">
        <f>VLOOKUP($E6374,
Products!$A$1:$F$201,MATCH(Orders!J$1,Products!$A$1:$F$1,0),0)</f>
        <v>7779.8525757032758</v>
      </c>
    </row>
    <row r="6375" spans="1:10">
      <c r="A6375">
        <v>6374</v>
      </c>
      <c r="B6375" s="4">
        <v>45176</v>
      </c>
      <c r="C6375" s="10">
        <f>DATE(YEAR(orders[[#This Row],[order_date]]), MONTH(orders[[#This Row],[order_date]]), 1)</f>
        <v>45170</v>
      </c>
      <c r="D6375" t="s">
        <v>3810</v>
      </c>
      <c r="E6375" t="s">
        <v>629</v>
      </c>
      <c r="F6375" t="str">
        <f>VLOOKUP(orders[[#This Row],[product_id]],Products!A:C,3,0)</f>
        <v>Electronics</v>
      </c>
      <c r="G6375">
        <v>1</v>
      </c>
      <c r="H6375" s="6">
        <v>0.10288667805145699</v>
      </c>
      <c r="I6375" s="2">
        <f>VLOOKUP($E6375,
Products!$A$1:$F$201,MATCH(Orders!I$1,Products!$A$1:$F$1,0),0)</f>
        <v>12411.13061655427</v>
      </c>
      <c r="J6375" s="2">
        <f>VLOOKUP($E6375,
Products!$A$1:$F$201,MATCH(Orders!J$1,Products!$A$1:$F$1,0),0)</f>
        <v>9821.2729118635452</v>
      </c>
    </row>
    <row r="6376" spans="1:10">
      <c r="A6376">
        <v>6375</v>
      </c>
      <c r="B6376" s="4">
        <v>45024</v>
      </c>
      <c r="C6376" s="10">
        <f>DATE(YEAR(orders[[#This Row],[order_date]]), MONTH(orders[[#This Row],[order_date]]), 1)</f>
        <v>45017</v>
      </c>
      <c r="D6376" t="s">
        <v>3498</v>
      </c>
      <c r="E6376" t="s">
        <v>521</v>
      </c>
      <c r="F6376" t="str">
        <f>VLOOKUP(orders[[#This Row],[product_id]],Products!A:C,3,0)</f>
        <v>Electronics</v>
      </c>
      <c r="G6376">
        <v>1</v>
      </c>
      <c r="H6376" s="6">
        <v>0.19346520978176659</v>
      </c>
      <c r="I6376" s="2">
        <f>VLOOKUP($E6376,
Products!$A$1:$F$201,MATCH(Orders!I$1,Products!$A$1:$F$1,0),0)</f>
        <v>18373.691083837519</v>
      </c>
      <c r="J6376" s="2">
        <f>VLOOKUP($E6376,
Products!$A$1:$F$201,MATCH(Orders!J$1,Products!$A$1:$F$1,0),0)</f>
        <v>14409.80197321412</v>
      </c>
    </row>
    <row r="6377" spans="1:10">
      <c r="A6377">
        <v>6376</v>
      </c>
      <c r="B6377" s="4">
        <v>45989</v>
      </c>
      <c r="C6377" s="10">
        <f>DATE(YEAR(orders[[#This Row],[order_date]]), MONTH(orders[[#This Row],[order_date]]), 1)</f>
        <v>45962</v>
      </c>
      <c r="D6377" t="s">
        <v>3242</v>
      </c>
      <c r="E6377" t="s">
        <v>631</v>
      </c>
      <c r="F6377" t="str">
        <f>VLOOKUP(orders[[#This Row],[product_id]],Products!A:C,3,0)</f>
        <v>Appliances</v>
      </c>
      <c r="G6377">
        <v>1</v>
      </c>
      <c r="H6377" s="6">
        <v>7.0248814579696089E-2</v>
      </c>
      <c r="I6377" s="2">
        <f>VLOOKUP($E6377,
Products!$A$1:$F$201,MATCH(Orders!I$1,Products!$A$1:$F$1,0),0)</f>
        <v>5983.7308645702497</v>
      </c>
      <c r="J6377" s="2">
        <f>VLOOKUP($E6377,
Products!$A$1:$F$201,MATCH(Orders!J$1,Products!$A$1:$F$1,0),0)</f>
        <v>4205.6432936163774</v>
      </c>
    </row>
    <row r="6378" spans="1:10">
      <c r="A6378">
        <v>6377</v>
      </c>
      <c r="B6378" s="4">
        <v>45988</v>
      </c>
      <c r="C6378" s="10">
        <f>DATE(YEAR(orders[[#This Row],[order_date]]), MONTH(orders[[#This Row],[order_date]]), 1)</f>
        <v>45962</v>
      </c>
      <c r="D6378" t="s">
        <v>3965</v>
      </c>
      <c r="E6378" t="s">
        <v>519</v>
      </c>
      <c r="F6378" t="str">
        <f>VLOOKUP(orders[[#This Row],[product_id]],Products!A:C,3,0)</f>
        <v>Electronics</v>
      </c>
      <c r="G6378">
        <v>3</v>
      </c>
      <c r="H6378" s="6">
        <v>0.18340910123247528</v>
      </c>
      <c r="I6378" s="2">
        <f>VLOOKUP($E6378,
Products!$A$1:$F$201,MATCH(Orders!I$1,Products!$A$1:$F$1,0),0)</f>
        <v>13103.02115426216</v>
      </c>
      <c r="J6378" s="2">
        <f>VLOOKUP($E6378,
Products!$A$1:$F$201,MATCH(Orders!J$1,Products!$A$1:$F$1,0),0)</f>
        <v>8775.5491996797755</v>
      </c>
    </row>
    <row r="6379" spans="1:10">
      <c r="A6379">
        <v>6378</v>
      </c>
      <c r="B6379" s="4">
        <v>45105</v>
      </c>
      <c r="C6379" s="10">
        <f>DATE(YEAR(orders[[#This Row],[order_date]]), MONTH(orders[[#This Row],[order_date]]), 1)</f>
        <v>45078</v>
      </c>
      <c r="D6379" t="s">
        <v>3489</v>
      </c>
      <c r="E6379" t="s">
        <v>544</v>
      </c>
      <c r="F6379" t="str">
        <f>VLOOKUP(orders[[#This Row],[product_id]],Products!A:C,3,0)</f>
        <v>Electronics</v>
      </c>
      <c r="G6379">
        <v>1</v>
      </c>
      <c r="H6379" s="6">
        <v>0.24067321033814781</v>
      </c>
      <c r="I6379" s="2">
        <f>VLOOKUP($E6379,
Products!$A$1:$F$201,MATCH(Orders!I$1,Products!$A$1:$F$1,0),0)</f>
        <v>16273.22789477584</v>
      </c>
      <c r="J6379" s="2">
        <f>VLOOKUP($E6379,
Products!$A$1:$F$201,MATCH(Orders!J$1,Products!$A$1:$F$1,0),0)</f>
        <v>12683.607953986329</v>
      </c>
    </row>
    <row r="6380" spans="1:10">
      <c r="A6380">
        <v>6379</v>
      </c>
      <c r="B6380" s="4">
        <v>45818</v>
      </c>
      <c r="C6380" s="10">
        <f>DATE(YEAR(orders[[#This Row],[order_date]]), MONTH(orders[[#This Row],[order_date]]), 1)</f>
        <v>45809</v>
      </c>
      <c r="D6380" t="s">
        <v>4348</v>
      </c>
      <c r="E6380" t="s">
        <v>704</v>
      </c>
      <c r="F6380" t="str">
        <f>VLOOKUP(orders[[#This Row],[product_id]],Products!A:C,3,0)</f>
        <v>Electronics</v>
      </c>
      <c r="G6380">
        <v>3</v>
      </c>
      <c r="H6380" s="6">
        <v>0.24078816385245105</v>
      </c>
      <c r="I6380" s="2">
        <f>VLOOKUP($E6380,
Products!$A$1:$F$201,MATCH(Orders!I$1,Products!$A$1:$F$1,0),0)</f>
        <v>2453.3182634424861</v>
      </c>
      <c r="J6380" s="2">
        <f>VLOOKUP($E6380,
Products!$A$1:$F$201,MATCH(Orders!J$1,Products!$A$1:$F$1,0),0)</f>
        <v>1951.860511286576</v>
      </c>
    </row>
    <row r="6381" spans="1:10">
      <c r="A6381">
        <v>6380</v>
      </c>
      <c r="B6381" s="4">
        <v>45676</v>
      </c>
      <c r="C6381" s="10">
        <f>DATE(YEAR(orders[[#This Row],[order_date]]), MONTH(orders[[#This Row],[order_date]]), 1)</f>
        <v>45658</v>
      </c>
      <c r="D6381" t="s">
        <v>3211</v>
      </c>
      <c r="E6381" t="s">
        <v>613</v>
      </c>
      <c r="F6381" t="str">
        <f>VLOOKUP(orders[[#This Row],[product_id]],Products!A:C,3,0)</f>
        <v>Appliances</v>
      </c>
      <c r="G6381">
        <v>2</v>
      </c>
      <c r="H6381" s="6">
        <v>0.10189388816384982</v>
      </c>
      <c r="I6381" s="2">
        <f>VLOOKUP($E6381,
Products!$A$1:$F$201,MATCH(Orders!I$1,Products!$A$1:$F$1,0),0)</f>
        <v>6365.2492969652412</v>
      </c>
      <c r="J6381" s="2">
        <f>VLOOKUP($E6381,
Products!$A$1:$F$201,MATCH(Orders!J$1,Products!$A$1:$F$1,0),0)</f>
        <v>4174.927496964433</v>
      </c>
    </row>
    <row r="6382" spans="1:10">
      <c r="A6382">
        <v>6381</v>
      </c>
      <c r="B6382" s="4">
        <v>45379</v>
      </c>
      <c r="C6382" s="10">
        <f>DATE(YEAR(orders[[#This Row],[order_date]]), MONTH(orders[[#This Row],[order_date]]), 1)</f>
        <v>45352</v>
      </c>
      <c r="D6382" t="s">
        <v>3828</v>
      </c>
      <c r="E6382" t="s">
        <v>517</v>
      </c>
      <c r="F6382" t="str">
        <f>VLOOKUP(orders[[#This Row],[product_id]],Products!A:C,3,0)</f>
        <v>Electronics</v>
      </c>
      <c r="G6382">
        <v>1</v>
      </c>
      <c r="H6382" s="6">
        <v>0.16845452302761896</v>
      </c>
      <c r="I6382" s="2">
        <f>VLOOKUP($E6382,
Products!$A$1:$F$201,MATCH(Orders!I$1,Products!$A$1:$F$1,0),0)</f>
        <v>30304.143268168769</v>
      </c>
      <c r="J6382" s="2">
        <f>VLOOKUP($E6382,
Products!$A$1:$F$201,MATCH(Orders!J$1,Products!$A$1:$F$1,0),0)</f>
        <v>23998.194785181578</v>
      </c>
    </row>
    <row r="6383" spans="1:10">
      <c r="A6383">
        <v>6382</v>
      </c>
      <c r="B6383" s="4">
        <v>45023</v>
      </c>
      <c r="C6383" s="10">
        <f>DATE(YEAR(orders[[#This Row],[order_date]]), MONTH(orders[[#This Row],[order_date]]), 1)</f>
        <v>45017</v>
      </c>
      <c r="D6383" t="s">
        <v>4048</v>
      </c>
      <c r="E6383" t="s">
        <v>602</v>
      </c>
      <c r="F6383" t="str">
        <f>VLOOKUP(orders[[#This Row],[product_id]],Products!A:C,3,0)</f>
        <v>Appliances</v>
      </c>
      <c r="G6383">
        <v>2</v>
      </c>
      <c r="H6383" s="6">
        <v>0.12667596411779986</v>
      </c>
      <c r="I6383" s="2">
        <f>VLOOKUP($E6383,
Products!$A$1:$F$201,MATCH(Orders!I$1,Products!$A$1:$F$1,0),0)</f>
        <v>22834.95547197924</v>
      </c>
      <c r="J6383" s="2">
        <f>VLOOKUP($E6383,
Products!$A$1:$F$201,MATCH(Orders!J$1,Products!$A$1:$F$1,0),0)</f>
        <v>17972.460052660601</v>
      </c>
    </row>
    <row r="6384" spans="1:10">
      <c r="A6384">
        <v>6383</v>
      </c>
      <c r="B6384" s="4">
        <v>45235</v>
      </c>
      <c r="C6384" s="10">
        <f>DATE(YEAR(orders[[#This Row],[order_date]]), MONTH(orders[[#This Row],[order_date]]), 1)</f>
        <v>45231</v>
      </c>
      <c r="D6384" t="s">
        <v>3217</v>
      </c>
      <c r="E6384" t="s">
        <v>560</v>
      </c>
      <c r="F6384" t="str">
        <f>VLOOKUP(orders[[#This Row],[product_id]],Products!A:C,3,0)</f>
        <v>Appliances</v>
      </c>
      <c r="G6384">
        <v>1</v>
      </c>
      <c r="H6384" s="6">
        <v>0.13045649237653184</v>
      </c>
      <c r="I6384" s="2">
        <f>VLOOKUP($E6384,
Products!$A$1:$F$201,MATCH(Orders!I$1,Products!$A$1:$F$1,0),0)</f>
        <v>6334.2190560739964</v>
      </c>
      <c r="J6384" s="2">
        <f>VLOOKUP($E6384,
Products!$A$1:$F$201,MATCH(Orders!J$1,Products!$A$1:$F$1,0),0)</f>
        <v>4117.6239066206717</v>
      </c>
    </row>
    <row r="6385" spans="1:10">
      <c r="A6385">
        <v>6384</v>
      </c>
      <c r="B6385" s="4">
        <v>45188</v>
      </c>
      <c r="C6385" s="10">
        <f>DATE(YEAR(orders[[#This Row],[order_date]]), MONTH(orders[[#This Row],[order_date]]), 1)</f>
        <v>45170</v>
      </c>
      <c r="D6385" t="s">
        <v>2796</v>
      </c>
      <c r="E6385" t="s">
        <v>639</v>
      </c>
      <c r="F6385" t="str">
        <f>VLOOKUP(orders[[#This Row],[product_id]],Products!A:C,3,0)</f>
        <v>Appliances</v>
      </c>
      <c r="G6385">
        <v>2</v>
      </c>
      <c r="H6385" s="6">
        <v>0.1233833501967872</v>
      </c>
      <c r="I6385" s="2">
        <f>VLOOKUP($E6385,
Products!$A$1:$F$201,MATCH(Orders!I$1,Products!$A$1:$F$1,0),0)</f>
        <v>2320.8560923599921</v>
      </c>
      <c r="J6385" s="2">
        <f>VLOOKUP($E6385,
Products!$A$1:$F$201,MATCH(Orders!J$1,Products!$A$1:$F$1,0),0)</f>
        <v>1750.110004830213</v>
      </c>
    </row>
    <row r="6386" spans="1:10">
      <c r="A6386">
        <v>6385</v>
      </c>
      <c r="B6386" s="4">
        <v>45219</v>
      </c>
      <c r="C6386" s="10">
        <f>DATE(YEAR(orders[[#This Row],[order_date]]), MONTH(orders[[#This Row],[order_date]]), 1)</f>
        <v>45200</v>
      </c>
      <c r="D6386" t="s">
        <v>1244</v>
      </c>
      <c r="E6386" t="s">
        <v>545</v>
      </c>
      <c r="F6386" t="str">
        <f>VLOOKUP(orders[[#This Row],[product_id]],Products!A:C,3,0)</f>
        <v>Electronics</v>
      </c>
      <c r="G6386">
        <v>3</v>
      </c>
      <c r="H6386" s="6">
        <v>0.15235401800067563</v>
      </c>
      <c r="I6386" s="2">
        <f>VLOOKUP($E6386,
Products!$A$1:$F$201,MATCH(Orders!I$1,Products!$A$1:$F$1,0),0)</f>
        <v>11292.44914297154</v>
      </c>
      <c r="J6386" s="2">
        <f>VLOOKUP($E6386,
Products!$A$1:$F$201,MATCH(Orders!J$1,Products!$A$1:$F$1,0),0)</f>
        <v>7616.0274340726546</v>
      </c>
    </row>
    <row r="6387" spans="1:10">
      <c r="A6387">
        <v>6386</v>
      </c>
      <c r="B6387" s="4">
        <v>45175</v>
      </c>
      <c r="C6387" s="10">
        <f>DATE(YEAR(orders[[#This Row],[order_date]]), MONTH(orders[[#This Row],[order_date]]), 1)</f>
        <v>45170</v>
      </c>
      <c r="D6387" t="s">
        <v>1273</v>
      </c>
      <c r="E6387" t="s">
        <v>596</v>
      </c>
      <c r="F6387" t="str">
        <f>VLOOKUP(orders[[#This Row],[product_id]],Products!A:C,3,0)</f>
        <v>Electronics</v>
      </c>
      <c r="G6387">
        <v>2</v>
      </c>
      <c r="H6387" s="6">
        <v>0.22309248578459367</v>
      </c>
      <c r="I6387" s="2">
        <f>VLOOKUP($E6387,
Products!$A$1:$F$201,MATCH(Orders!I$1,Products!$A$1:$F$1,0),0)</f>
        <v>12935.39757670891</v>
      </c>
      <c r="J6387" s="2">
        <f>VLOOKUP($E6387,
Products!$A$1:$F$201,MATCH(Orders!J$1,Products!$A$1:$F$1,0),0)</f>
        <v>9648.6160598594815</v>
      </c>
    </row>
    <row r="6388" spans="1:10">
      <c r="A6388">
        <v>6387</v>
      </c>
      <c r="B6388" s="4">
        <v>45171</v>
      </c>
      <c r="C6388" s="10">
        <f>DATE(YEAR(orders[[#This Row],[order_date]]), MONTH(orders[[#This Row],[order_date]]), 1)</f>
        <v>45170</v>
      </c>
      <c r="D6388" t="s">
        <v>826</v>
      </c>
      <c r="E6388" t="s">
        <v>518</v>
      </c>
      <c r="F6388" t="str">
        <f>VLOOKUP(orders[[#This Row],[product_id]],Products!A:C,3,0)</f>
        <v>Electronics</v>
      </c>
      <c r="G6388">
        <v>1</v>
      </c>
      <c r="H6388" s="6">
        <v>0.15653060994498205</v>
      </c>
      <c r="I6388" s="2">
        <f>VLOOKUP($E6388,
Products!$A$1:$F$201,MATCH(Orders!I$1,Products!$A$1:$F$1,0),0)</f>
        <v>23393.890826127132</v>
      </c>
      <c r="J6388" s="2">
        <f>VLOOKUP($E6388,
Products!$A$1:$F$201,MATCH(Orders!J$1,Products!$A$1:$F$1,0),0)</f>
        <v>16064.756531016081</v>
      </c>
    </row>
    <row r="6389" spans="1:10">
      <c r="A6389">
        <v>6388</v>
      </c>
      <c r="B6389" s="4">
        <v>45177</v>
      </c>
      <c r="C6389" s="10">
        <f>DATE(YEAR(orders[[#This Row],[order_date]]), MONTH(orders[[#This Row],[order_date]]), 1)</f>
        <v>45170</v>
      </c>
      <c r="D6389" t="s">
        <v>3378</v>
      </c>
      <c r="E6389" t="s">
        <v>574</v>
      </c>
      <c r="F6389" t="str">
        <f>VLOOKUP(orders[[#This Row],[product_id]],Products!A:C,3,0)</f>
        <v>Electronics</v>
      </c>
      <c r="G6389">
        <v>1</v>
      </c>
      <c r="H6389" s="6">
        <v>0.16078481821253762</v>
      </c>
      <c r="I6389" s="2">
        <f>VLOOKUP($E6389,
Products!$A$1:$F$201,MATCH(Orders!I$1,Products!$A$1:$F$1,0),0)</f>
        <v>30824.427673567101</v>
      </c>
      <c r="J6389" s="2">
        <f>VLOOKUP($E6389,
Products!$A$1:$F$201,MATCH(Orders!J$1,Products!$A$1:$F$1,0),0)</f>
        <v>20473.07476940487</v>
      </c>
    </row>
    <row r="6390" spans="1:10">
      <c r="A6390">
        <v>6389</v>
      </c>
      <c r="B6390" s="4">
        <v>45049</v>
      </c>
      <c r="C6390" s="10">
        <f>DATE(YEAR(orders[[#This Row],[order_date]]), MONTH(orders[[#This Row],[order_date]]), 1)</f>
        <v>45047</v>
      </c>
      <c r="D6390" t="s">
        <v>1021</v>
      </c>
      <c r="E6390" t="s">
        <v>657</v>
      </c>
      <c r="F6390" t="str">
        <f>VLOOKUP(orders[[#This Row],[product_id]],Products!A:C,3,0)</f>
        <v>Appliances</v>
      </c>
      <c r="G6390">
        <v>3</v>
      </c>
      <c r="H6390" s="6">
        <v>0.11487443462651335</v>
      </c>
      <c r="I6390" s="2">
        <f>VLOOKUP($E6390,
Products!$A$1:$F$201,MATCH(Orders!I$1,Products!$A$1:$F$1,0),0)</f>
        <v>6275.8669412443169</v>
      </c>
      <c r="J6390" s="2">
        <f>VLOOKUP($E6390,
Products!$A$1:$F$201,MATCH(Orders!J$1,Products!$A$1:$F$1,0),0)</f>
        <v>4742.5097602697688</v>
      </c>
    </row>
    <row r="6391" spans="1:10">
      <c r="A6391">
        <v>6390</v>
      </c>
      <c r="B6391" s="4">
        <v>45251</v>
      </c>
      <c r="C6391" s="10">
        <f>DATE(YEAR(orders[[#This Row],[order_date]]), MONTH(orders[[#This Row],[order_date]]), 1)</f>
        <v>45231</v>
      </c>
      <c r="D6391" t="s">
        <v>3775</v>
      </c>
      <c r="E6391" t="s">
        <v>692</v>
      </c>
      <c r="F6391" t="str">
        <f>VLOOKUP(orders[[#This Row],[product_id]],Products!A:C,3,0)</f>
        <v>Electronics</v>
      </c>
      <c r="G6391">
        <v>2</v>
      </c>
      <c r="H6391" s="6">
        <v>0.18144235958039182</v>
      </c>
      <c r="I6391" s="2">
        <f>VLOOKUP($E6391,
Products!$A$1:$F$201,MATCH(Orders!I$1,Products!$A$1:$F$1,0),0)</f>
        <v>18150.337151787651</v>
      </c>
      <c r="J6391" s="2">
        <f>VLOOKUP($E6391,
Products!$A$1:$F$201,MATCH(Orders!J$1,Products!$A$1:$F$1,0),0)</f>
        <v>11965.45000430708</v>
      </c>
    </row>
    <row r="6392" spans="1:10">
      <c r="A6392">
        <v>6391</v>
      </c>
      <c r="B6392" s="4">
        <v>45912</v>
      </c>
      <c r="C6392" s="10">
        <f>DATE(YEAR(orders[[#This Row],[order_date]]), MONTH(orders[[#This Row],[order_date]]), 1)</f>
        <v>45901</v>
      </c>
      <c r="D6392" t="s">
        <v>1844</v>
      </c>
      <c r="E6392" t="s">
        <v>679</v>
      </c>
      <c r="F6392" t="str">
        <f>VLOOKUP(orders[[#This Row],[product_id]],Products!A:C,3,0)</f>
        <v>Appliances</v>
      </c>
      <c r="G6392">
        <v>2</v>
      </c>
      <c r="H6392" s="6">
        <v>0.12991428360795437</v>
      </c>
      <c r="I6392" s="2">
        <f>VLOOKUP($E6392,
Products!$A$1:$F$201,MATCH(Orders!I$1,Products!$A$1:$F$1,0),0)</f>
        <v>6336.1008284819591</v>
      </c>
      <c r="J6392" s="2">
        <f>VLOOKUP($E6392,
Products!$A$1:$F$201,MATCH(Orders!J$1,Products!$A$1:$F$1,0),0)</f>
        <v>5056.6203893460352</v>
      </c>
    </row>
    <row r="6393" spans="1:10">
      <c r="A6393">
        <v>6392</v>
      </c>
      <c r="B6393" s="4">
        <v>45427</v>
      </c>
      <c r="C6393" s="10">
        <f>DATE(YEAR(orders[[#This Row],[order_date]]), MONTH(orders[[#This Row],[order_date]]), 1)</f>
        <v>45413</v>
      </c>
      <c r="D6393" t="s">
        <v>1326</v>
      </c>
      <c r="E6393" t="s">
        <v>601</v>
      </c>
      <c r="F6393" t="str">
        <f>VLOOKUP(orders[[#This Row],[product_id]],Products!A:C,3,0)</f>
        <v>Appliances</v>
      </c>
      <c r="G6393">
        <v>3</v>
      </c>
      <c r="H6393" s="6">
        <v>0.14859819233501995</v>
      </c>
      <c r="I6393" s="2">
        <f>VLOOKUP($E6393,
Products!$A$1:$F$201,MATCH(Orders!I$1,Products!$A$1:$F$1,0),0)</f>
        <v>2095.1354013205032</v>
      </c>
      <c r="J6393" s="2">
        <f>VLOOKUP($E6393,
Products!$A$1:$F$201,MATCH(Orders!J$1,Products!$A$1:$F$1,0),0)</f>
        <v>1374.592895200507</v>
      </c>
    </row>
    <row r="6394" spans="1:10">
      <c r="A6394">
        <v>6393</v>
      </c>
      <c r="B6394" s="4">
        <v>45613</v>
      </c>
      <c r="C6394" s="10">
        <f>DATE(YEAR(orders[[#This Row],[order_date]]), MONTH(orders[[#This Row],[order_date]]), 1)</f>
        <v>45597</v>
      </c>
      <c r="D6394" t="s">
        <v>1159</v>
      </c>
      <c r="E6394" t="s">
        <v>677</v>
      </c>
      <c r="F6394" t="str">
        <f>VLOOKUP(orders[[#This Row],[product_id]],Products!A:C,3,0)</f>
        <v>Electronics</v>
      </c>
      <c r="G6394">
        <v>1</v>
      </c>
      <c r="H6394" s="6">
        <v>0.16723178104000022</v>
      </c>
      <c r="I6394" s="2">
        <f>VLOOKUP($E6394,
Products!$A$1:$F$201,MATCH(Orders!I$1,Products!$A$1:$F$1,0),0)</f>
        <v>11360.699432756561</v>
      </c>
      <c r="J6394" s="2">
        <f>VLOOKUP($E6394,
Products!$A$1:$F$201,MATCH(Orders!J$1,Products!$A$1:$F$1,0),0)</f>
        <v>8118.8949869342459</v>
      </c>
    </row>
    <row r="6395" spans="1:10">
      <c r="A6395">
        <v>6394</v>
      </c>
      <c r="B6395" s="4">
        <v>46016</v>
      </c>
      <c r="C6395" s="10">
        <f>DATE(YEAR(orders[[#This Row],[order_date]]), MONTH(orders[[#This Row],[order_date]]), 1)</f>
        <v>45992</v>
      </c>
      <c r="D6395" t="s">
        <v>3440</v>
      </c>
      <c r="E6395" t="s">
        <v>516</v>
      </c>
      <c r="F6395" t="str">
        <f>VLOOKUP(orders[[#This Row],[product_id]],Products!A:C,3,0)</f>
        <v>Electronics</v>
      </c>
      <c r="G6395">
        <v>1</v>
      </c>
      <c r="H6395" s="6">
        <v>0.21222031692730561</v>
      </c>
      <c r="I6395" s="2">
        <f>VLOOKUP($E6395,
Products!$A$1:$F$201,MATCH(Orders!I$1,Products!$A$1:$F$1,0),0)</f>
        <v>12594.36437895595</v>
      </c>
      <c r="J6395" s="2">
        <f>VLOOKUP($E6395,
Products!$A$1:$F$201,MATCH(Orders!J$1,Products!$A$1:$F$1,0),0)</f>
        <v>9909.7267986522402</v>
      </c>
    </row>
    <row r="6396" spans="1:10">
      <c r="A6396">
        <v>6395</v>
      </c>
      <c r="B6396" s="4">
        <v>45762</v>
      </c>
      <c r="C6396" s="10">
        <f>DATE(YEAR(orders[[#This Row],[order_date]]), MONTH(orders[[#This Row],[order_date]]), 1)</f>
        <v>45748</v>
      </c>
      <c r="D6396" t="s">
        <v>3377</v>
      </c>
      <c r="E6396" t="s">
        <v>623</v>
      </c>
      <c r="F6396" t="str">
        <f>VLOOKUP(orders[[#This Row],[product_id]],Products!A:C,3,0)</f>
        <v>Electronics</v>
      </c>
      <c r="G6396">
        <v>3</v>
      </c>
      <c r="H6396" s="6">
        <v>0.14166587987446502</v>
      </c>
      <c r="I6396" s="2">
        <f>VLOOKUP($E6396,
Products!$A$1:$F$201,MATCH(Orders!I$1,Products!$A$1:$F$1,0),0)</f>
        <v>27422.76406600175</v>
      </c>
      <c r="J6396" s="2">
        <f>VLOOKUP($E6396,
Products!$A$1:$F$201,MATCH(Orders!J$1,Products!$A$1:$F$1,0),0)</f>
        <v>18707.390708641691</v>
      </c>
    </row>
    <row r="6397" spans="1:10">
      <c r="A6397">
        <v>6396</v>
      </c>
      <c r="B6397" s="4">
        <v>44985</v>
      </c>
      <c r="C6397" s="10">
        <f>DATE(YEAR(orders[[#This Row],[order_date]]), MONTH(orders[[#This Row],[order_date]]), 1)</f>
        <v>44958</v>
      </c>
      <c r="D6397" t="s">
        <v>1317</v>
      </c>
      <c r="E6397" t="s">
        <v>566</v>
      </c>
      <c r="F6397" t="str">
        <f>VLOOKUP(orders[[#This Row],[product_id]],Products!A:C,3,0)</f>
        <v>Electronics</v>
      </c>
      <c r="G6397">
        <v>1</v>
      </c>
      <c r="H6397" s="6">
        <v>0.12579987337504198</v>
      </c>
      <c r="I6397" s="2">
        <f>VLOOKUP($E6397,
Products!$A$1:$F$201,MATCH(Orders!I$1,Products!$A$1:$F$1,0),0)</f>
        <v>16858.5225334635</v>
      </c>
      <c r="J6397" s="2">
        <f>VLOOKUP($E6397,
Products!$A$1:$F$201,MATCH(Orders!J$1,Products!$A$1:$F$1,0),0)</f>
        <v>11855.743620634101</v>
      </c>
    </row>
    <row r="6398" spans="1:10">
      <c r="A6398">
        <v>6397</v>
      </c>
      <c r="B6398" s="4">
        <v>45657</v>
      </c>
      <c r="C6398" s="10">
        <f>DATE(YEAR(orders[[#This Row],[order_date]]), MONTH(orders[[#This Row],[order_date]]), 1)</f>
        <v>45627</v>
      </c>
      <c r="D6398" t="s">
        <v>2249</v>
      </c>
      <c r="E6398" t="s">
        <v>541</v>
      </c>
      <c r="F6398" t="str">
        <f>VLOOKUP(orders[[#This Row],[product_id]],Products!A:C,3,0)</f>
        <v>Appliances</v>
      </c>
      <c r="G6398">
        <v>2</v>
      </c>
      <c r="H6398" s="6">
        <v>6.5989917507118093E-2</v>
      </c>
      <c r="I6398" s="2">
        <f>VLOOKUP($E6398,
Products!$A$1:$F$201,MATCH(Orders!I$1,Products!$A$1:$F$1,0),0)</f>
        <v>2390.3651642386908</v>
      </c>
      <c r="J6398" s="2">
        <f>VLOOKUP($E6398,
Products!$A$1:$F$201,MATCH(Orders!J$1,Products!$A$1:$F$1,0),0)</f>
        <v>1655.7504783617919</v>
      </c>
    </row>
    <row r="6399" spans="1:10">
      <c r="A6399">
        <v>6398</v>
      </c>
      <c r="B6399" s="4">
        <v>45192</v>
      </c>
      <c r="C6399" s="10">
        <f>DATE(YEAR(orders[[#This Row],[order_date]]), MONTH(orders[[#This Row],[order_date]]), 1)</f>
        <v>45170</v>
      </c>
      <c r="D6399" t="s">
        <v>1664</v>
      </c>
      <c r="E6399" t="s">
        <v>705</v>
      </c>
      <c r="F6399" t="str">
        <f>VLOOKUP(orders[[#This Row],[product_id]],Products!A:C,3,0)</f>
        <v>Electronics</v>
      </c>
      <c r="G6399">
        <v>2</v>
      </c>
      <c r="H6399" s="6">
        <v>0.15761893166252003</v>
      </c>
      <c r="I6399" s="2">
        <f>VLOOKUP($E6399,
Products!$A$1:$F$201,MATCH(Orders!I$1,Products!$A$1:$F$1,0),0)</f>
        <v>11719.594724541899</v>
      </c>
      <c r="J6399" s="2">
        <f>VLOOKUP($E6399,
Products!$A$1:$F$201,MATCH(Orders!J$1,Products!$A$1:$F$1,0),0)</f>
        <v>7926.6332911718628</v>
      </c>
    </row>
    <row r="6400" spans="1:10">
      <c r="A6400">
        <v>6399</v>
      </c>
      <c r="B6400" s="4">
        <v>45162</v>
      </c>
      <c r="C6400" s="10">
        <f>DATE(YEAR(orders[[#This Row],[order_date]]), MONTH(orders[[#This Row],[order_date]]), 1)</f>
        <v>45139</v>
      </c>
      <c r="D6400" t="s">
        <v>2714</v>
      </c>
      <c r="E6400" t="s">
        <v>643</v>
      </c>
      <c r="F6400" t="str">
        <f>VLOOKUP(orders[[#This Row],[product_id]],Products!A:C,3,0)</f>
        <v>Appliances</v>
      </c>
      <c r="G6400">
        <v>1</v>
      </c>
      <c r="H6400" s="6">
        <v>0.14903269182647241</v>
      </c>
      <c r="I6400" s="2">
        <f>VLOOKUP($E6400,
Products!$A$1:$F$201,MATCH(Orders!I$1,Products!$A$1:$F$1,0),0)</f>
        <v>26269.068564891841</v>
      </c>
      <c r="J6400" s="2">
        <f>VLOOKUP($E6400,
Products!$A$1:$F$201,MATCH(Orders!J$1,Products!$A$1:$F$1,0),0)</f>
        <v>18867.564539756699</v>
      </c>
    </row>
    <row r="6401" spans="1:10">
      <c r="A6401">
        <v>6400</v>
      </c>
      <c r="B6401" s="4">
        <v>45824</v>
      </c>
      <c r="C6401" s="10">
        <f>DATE(YEAR(orders[[#This Row],[order_date]]), MONTH(orders[[#This Row],[order_date]]), 1)</f>
        <v>45809</v>
      </c>
      <c r="D6401" t="s">
        <v>1352</v>
      </c>
      <c r="E6401" t="s">
        <v>634</v>
      </c>
      <c r="F6401" t="str">
        <f>VLOOKUP(orders[[#This Row],[product_id]],Products!A:C,3,0)</f>
        <v>Appliances</v>
      </c>
      <c r="G6401">
        <v>2</v>
      </c>
      <c r="H6401" s="6">
        <v>0.1263098421885106</v>
      </c>
      <c r="I6401" s="2">
        <f>VLOOKUP($E6401,
Products!$A$1:$F$201,MATCH(Orders!I$1,Products!$A$1:$F$1,0),0)</f>
        <v>25631.29637331214</v>
      </c>
      <c r="J6401" s="2">
        <f>VLOOKUP($E6401,
Products!$A$1:$F$201,MATCH(Orders!J$1,Products!$A$1:$F$1,0),0)</f>
        <v>17692.643397044121</v>
      </c>
    </row>
    <row r="6402" spans="1:10">
      <c r="A6402">
        <v>6401</v>
      </c>
      <c r="B6402" s="4">
        <v>45144</v>
      </c>
      <c r="C6402" s="10">
        <f>DATE(YEAR(orders[[#This Row],[order_date]]), MONTH(orders[[#This Row],[order_date]]), 1)</f>
        <v>45139</v>
      </c>
      <c r="D6402" t="s">
        <v>1468</v>
      </c>
      <c r="E6402" t="s">
        <v>568</v>
      </c>
      <c r="F6402" t="str">
        <f>VLOOKUP(orders[[#This Row],[product_id]],Products!A:C,3,0)</f>
        <v>Electronics</v>
      </c>
      <c r="G6402">
        <v>1</v>
      </c>
      <c r="H6402" s="6">
        <v>0.17261428014821911</v>
      </c>
      <c r="I6402" s="2">
        <f>VLOOKUP($E6402,
Products!$A$1:$F$201,MATCH(Orders!I$1,Products!$A$1:$F$1,0),0)</f>
        <v>21702.72353355262</v>
      </c>
      <c r="J6402" s="2">
        <f>VLOOKUP($E6402,
Products!$A$1:$F$201,MATCH(Orders!J$1,Products!$A$1:$F$1,0),0)</f>
        <v>17244.710704747551</v>
      </c>
    </row>
    <row r="6403" spans="1:10">
      <c r="A6403">
        <v>6402</v>
      </c>
      <c r="B6403" s="4">
        <v>45901</v>
      </c>
      <c r="C6403" s="10">
        <f>DATE(YEAR(orders[[#This Row],[order_date]]), MONTH(orders[[#This Row],[order_date]]), 1)</f>
        <v>45901</v>
      </c>
      <c r="D6403" t="s">
        <v>2066</v>
      </c>
      <c r="E6403" t="s">
        <v>645</v>
      </c>
      <c r="F6403" t="str">
        <f>VLOOKUP(orders[[#This Row],[product_id]],Products!A:C,3,0)</f>
        <v>Electronics</v>
      </c>
      <c r="G6403">
        <v>2</v>
      </c>
      <c r="H6403" s="6">
        <v>0.12285877439873211</v>
      </c>
      <c r="I6403" s="2">
        <f>VLOOKUP($E6403,
Products!$A$1:$F$201,MATCH(Orders!I$1,Products!$A$1:$F$1,0),0)</f>
        <v>29658.239859810968</v>
      </c>
      <c r="J6403" s="2">
        <f>VLOOKUP($E6403,
Products!$A$1:$F$201,MATCH(Orders!J$1,Products!$A$1:$F$1,0),0)</f>
        <v>22421.521919652871</v>
      </c>
    </row>
    <row r="6404" spans="1:10">
      <c r="A6404">
        <v>6403</v>
      </c>
      <c r="B6404" s="4">
        <v>45515</v>
      </c>
      <c r="C6404" s="10">
        <f>DATE(YEAR(orders[[#This Row],[order_date]]), MONTH(orders[[#This Row],[order_date]]), 1)</f>
        <v>45505</v>
      </c>
      <c r="D6404" t="s">
        <v>945</v>
      </c>
      <c r="E6404" t="s">
        <v>510</v>
      </c>
      <c r="F6404" t="str">
        <f>VLOOKUP(orders[[#This Row],[product_id]],Products!A:C,3,0)</f>
        <v>Appliances</v>
      </c>
      <c r="G6404">
        <v>2</v>
      </c>
      <c r="H6404" s="6">
        <v>7.1353400532711414E-2</v>
      </c>
      <c r="I6404" s="2">
        <f>VLOOKUP($E6404,
Products!$A$1:$F$201,MATCH(Orders!I$1,Products!$A$1:$F$1,0),0)</f>
        <v>23457.606610250739</v>
      </c>
      <c r="J6404" s="2">
        <f>VLOOKUP($E6404,
Products!$A$1:$F$201,MATCH(Orders!J$1,Products!$A$1:$F$1,0),0)</f>
        <v>17038.831523124281</v>
      </c>
    </row>
    <row r="6405" spans="1:10">
      <c r="A6405">
        <v>6404</v>
      </c>
      <c r="B6405" s="4">
        <v>45843</v>
      </c>
      <c r="C6405" s="10">
        <f>DATE(YEAR(orders[[#This Row],[order_date]]), MONTH(orders[[#This Row],[order_date]]), 1)</f>
        <v>45839</v>
      </c>
      <c r="D6405" t="s">
        <v>3487</v>
      </c>
      <c r="E6405" t="s">
        <v>583</v>
      </c>
      <c r="F6405" t="str">
        <f>VLOOKUP(orders[[#This Row],[product_id]],Products!A:C,3,0)</f>
        <v>Electronics</v>
      </c>
      <c r="G6405">
        <v>1</v>
      </c>
      <c r="H6405" s="6">
        <v>0.17177983418136289</v>
      </c>
      <c r="I6405" s="2">
        <f>VLOOKUP($E6405,
Products!$A$1:$F$201,MATCH(Orders!I$1,Products!$A$1:$F$1,0),0)</f>
        <v>22677.574574249091</v>
      </c>
      <c r="J6405" s="2">
        <f>VLOOKUP($E6405,
Products!$A$1:$F$201,MATCH(Orders!J$1,Products!$A$1:$F$1,0),0)</f>
        <v>16593.91273362303</v>
      </c>
    </row>
    <row r="6406" spans="1:10">
      <c r="A6406">
        <v>6405</v>
      </c>
      <c r="B6406" s="4">
        <v>45844</v>
      </c>
      <c r="C6406" s="10">
        <f>DATE(YEAR(orders[[#This Row],[order_date]]), MONTH(orders[[#This Row],[order_date]]), 1)</f>
        <v>45839</v>
      </c>
      <c r="D6406" t="s">
        <v>2115</v>
      </c>
      <c r="E6406" t="s">
        <v>541</v>
      </c>
      <c r="F6406" t="str">
        <f>VLOOKUP(orders[[#This Row],[product_id]],Products!A:C,3,0)</f>
        <v>Appliances</v>
      </c>
      <c r="G6406">
        <v>1</v>
      </c>
      <c r="H6406" s="6">
        <v>0.11045592696465316</v>
      </c>
      <c r="I6406" s="2">
        <f>VLOOKUP($E6406,
Products!$A$1:$F$201,MATCH(Orders!I$1,Products!$A$1:$F$1,0),0)</f>
        <v>2390.3651642386908</v>
      </c>
      <c r="J6406" s="2">
        <f>VLOOKUP($E6406,
Products!$A$1:$F$201,MATCH(Orders!J$1,Products!$A$1:$F$1,0),0)</f>
        <v>1655.7504783617919</v>
      </c>
    </row>
    <row r="6407" spans="1:10">
      <c r="A6407">
        <v>6406</v>
      </c>
      <c r="B6407" s="4">
        <v>45279</v>
      </c>
      <c r="C6407" s="10">
        <f>DATE(YEAR(orders[[#This Row],[order_date]]), MONTH(orders[[#This Row],[order_date]]), 1)</f>
        <v>45261</v>
      </c>
      <c r="D6407" t="s">
        <v>1874</v>
      </c>
      <c r="E6407" t="s">
        <v>650</v>
      </c>
      <c r="F6407" t="str">
        <f>VLOOKUP(orders[[#This Row],[product_id]],Products!A:C,3,0)</f>
        <v>Electronics</v>
      </c>
      <c r="G6407">
        <v>1</v>
      </c>
      <c r="H6407" s="6">
        <v>0.12927810243588927</v>
      </c>
      <c r="I6407" s="2">
        <f>VLOOKUP($E6407,
Products!$A$1:$F$201,MATCH(Orders!I$1,Products!$A$1:$F$1,0),0)</f>
        <v>12936.529609330941</v>
      </c>
      <c r="J6407" s="2">
        <f>VLOOKUP($E6407,
Products!$A$1:$F$201,MATCH(Orders!J$1,Products!$A$1:$F$1,0),0)</f>
        <v>9465.2602677376308</v>
      </c>
    </row>
    <row r="6408" spans="1:10">
      <c r="A6408">
        <v>6407</v>
      </c>
      <c r="B6408" s="4">
        <v>45017</v>
      </c>
      <c r="C6408" s="10">
        <f>DATE(YEAR(orders[[#This Row],[order_date]]), MONTH(orders[[#This Row],[order_date]]), 1)</f>
        <v>45017</v>
      </c>
      <c r="D6408" t="s">
        <v>3130</v>
      </c>
      <c r="E6408" t="s">
        <v>691</v>
      </c>
      <c r="F6408" t="str">
        <f>VLOOKUP(orders[[#This Row],[product_id]],Products!A:C,3,0)</f>
        <v>Appliances</v>
      </c>
      <c r="G6408">
        <v>3</v>
      </c>
      <c r="H6408" s="6">
        <v>0.13718043866133614</v>
      </c>
      <c r="I6408" s="2">
        <f>VLOOKUP($E6408,
Products!$A$1:$F$201,MATCH(Orders!I$1,Products!$A$1:$F$1,0),0)</f>
        <v>2337.6024778940591</v>
      </c>
      <c r="J6408" s="2">
        <f>VLOOKUP($E6408,
Products!$A$1:$F$201,MATCH(Orders!J$1,Products!$A$1:$F$1,0),0)</f>
        <v>1616.9957885138581</v>
      </c>
    </row>
    <row r="6409" spans="1:10">
      <c r="A6409">
        <v>6408</v>
      </c>
      <c r="B6409" s="4">
        <v>45628</v>
      </c>
      <c r="C6409" s="10">
        <f>DATE(YEAR(orders[[#This Row],[order_date]]), MONTH(orders[[#This Row],[order_date]]), 1)</f>
        <v>45627</v>
      </c>
      <c r="D6409" t="s">
        <v>2757</v>
      </c>
      <c r="E6409" t="s">
        <v>655</v>
      </c>
      <c r="F6409" t="str">
        <f>VLOOKUP(orders[[#This Row],[product_id]],Products!A:C,3,0)</f>
        <v>Appliances</v>
      </c>
      <c r="G6409">
        <v>2</v>
      </c>
      <c r="H6409" s="6">
        <v>6.6458070246259091E-2</v>
      </c>
      <c r="I6409" s="2">
        <f>VLOOKUP($E6409,
Products!$A$1:$F$201,MATCH(Orders!I$1,Products!$A$1:$F$1,0),0)</f>
        <v>24072.170529057032</v>
      </c>
      <c r="J6409" s="2">
        <f>VLOOKUP($E6409,
Products!$A$1:$F$201,MATCH(Orders!J$1,Products!$A$1:$F$1,0),0)</f>
        <v>16358.626370717549</v>
      </c>
    </row>
    <row r="6410" spans="1:10">
      <c r="A6410">
        <v>6409</v>
      </c>
      <c r="B6410" s="4">
        <v>44999</v>
      </c>
      <c r="C6410" s="10">
        <f>DATE(YEAR(orders[[#This Row],[order_date]]), MONTH(orders[[#This Row],[order_date]]), 1)</f>
        <v>44986</v>
      </c>
      <c r="D6410" t="s">
        <v>3547</v>
      </c>
      <c r="E6410" t="s">
        <v>664</v>
      </c>
      <c r="F6410" t="str">
        <f>VLOOKUP(orders[[#This Row],[product_id]],Products!A:C,3,0)</f>
        <v>Appliances</v>
      </c>
      <c r="G6410">
        <v>1</v>
      </c>
      <c r="H6410" s="6">
        <v>9.9741869394361346E-2</v>
      </c>
      <c r="I6410" s="2">
        <f>VLOOKUP($E6410,
Products!$A$1:$F$201,MATCH(Orders!I$1,Products!$A$1:$F$1,0),0)</f>
        <v>2181.6314584966208</v>
      </c>
      <c r="J6410" s="2">
        <f>VLOOKUP($E6410,
Products!$A$1:$F$201,MATCH(Orders!J$1,Products!$A$1:$F$1,0),0)</f>
        <v>1607.5776178781809</v>
      </c>
    </row>
    <row r="6411" spans="1:10">
      <c r="A6411">
        <v>6410</v>
      </c>
      <c r="B6411" s="4">
        <v>45611</v>
      </c>
      <c r="C6411" s="10">
        <f>DATE(YEAR(orders[[#This Row],[order_date]]), MONTH(orders[[#This Row],[order_date]]), 1)</f>
        <v>45597</v>
      </c>
      <c r="D6411" t="s">
        <v>3599</v>
      </c>
      <c r="E6411" t="s">
        <v>659</v>
      </c>
      <c r="F6411" t="str">
        <f>VLOOKUP(orders[[#This Row],[product_id]],Products!A:C,3,0)</f>
        <v>Appliances</v>
      </c>
      <c r="G6411">
        <v>1</v>
      </c>
      <c r="H6411" s="6">
        <v>0.10988339136847039</v>
      </c>
      <c r="I6411" s="2">
        <f>VLOOKUP($E6411,
Products!$A$1:$F$201,MATCH(Orders!I$1,Products!$A$1:$F$1,0),0)</f>
        <v>25646.095965041459</v>
      </c>
      <c r="J6411" s="2">
        <f>VLOOKUP($E6411,
Products!$A$1:$F$201,MATCH(Orders!J$1,Products!$A$1:$F$1,0),0)</f>
        <v>18749.646593308222</v>
      </c>
    </row>
    <row r="6412" spans="1:10">
      <c r="A6412">
        <v>6411</v>
      </c>
      <c r="B6412" s="4">
        <v>45648</v>
      </c>
      <c r="C6412" s="10">
        <f>DATE(YEAR(orders[[#This Row],[order_date]]), MONTH(orders[[#This Row],[order_date]]), 1)</f>
        <v>45627</v>
      </c>
      <c r="D6412" t="s">
        <v>4105</v>
      </c>
      <c r="E6412" t="s">
        <v>518</v>
      </c>
      <c r="F6412" t="str">
        <f>VLOOKUP(orders[[#This Row],[product_id]],Products!A:C,3,0)</f>
        <v>Electronics</v>
      </c>
      <c r="G6412">
        <v>2</v>
      </c>
      <c r="H6412" s="6">
        <v>0.16857862718567207</v>
      </c>
      <c r="I6412" s="2">
        <f>VLOOKUP($E6412,
Products!$A$1:$F$201,MATCH(Orders!I$1,Products!$A$1:$F$1,0),0)</f>
        <v>23393.890826127132</v>
      </c>
      <c r="J6412" s="2">
        <f>VLOOKUP($E6412,
Products!$A$1:$F$201,MATCH(Orders!J$1,Products!$A$1:$F$1,0),0)</f>
        <v>16064.756531016081</v>
      </c>
    </row>
    <row r="6413" spans="1:10">
      <c r="A6413">
        <v>6412</v>
      </c>
      <c r="B6413" s="4">
        <v>45884</v>
      </c>
      <c r="C6413" s="10">
        <f>DATE(YEAR(orders[[#This Row],[order_date]]), MONTH(orders[[#This Row],[order_date]]), 1)</f>
        <v>45870</v>
      </c>
      <c r="D6413" t="s">
        <v>902</v>
      </c>
      <c r="E6413" t="s">
        <v>696</v>
      </c>
      <c r="F6413" t="str">
        <f>VLOOKUP(orders[[#This Row],[product_id]],Products!A:C,3,0)</f>
        <v>Electronics</v>
      </c>
      <c r="G6413">
        <v>1</v>
      </c>
      <c r="H6413" s="6">
        <v>0.18073885283348193</v>
      </c>
      <c r="I6413" s="2">
        <f>VLOOKUP($E6413,
Products!$A$1:$F$201,MATCH(Orders!I$1,Products!$A$1:$F$1,0),0)</f>
        <v>2723.6534496184809</v>
      </c>
      <c r="J6413" s="2">
        <f>VLOOKUP($E6413,
Products!$A$1:$F$201,MATCH(Orders!J$1,Products!$A$1:$F$1,0),0)</f>
        <v>1872.4715951823</v>
      </c>
    </row>
    <row r="6414" spans="1:10">
      <c r="A6414">
        <v>6413</v>
      </c>
      <c r="B6414" s="4">
        <v>45982</v>
      </c>
      <c r="C6414" s="10">
        <f>DATE(YEAR(orders[[#This Row],[order_date]]), MONTH(orders[[#This Row],[order_date]]), 1)</f>
        <v>45962</v>
      </c>
      <c r="D6414" t="s">
        <v>3142</v>
      </c>
      <c r="E6414" t="s">
        <v>700</v>
      </c>
      <c r="F6414" t="str">
        <f>VLOOKUP(orders[[#This Row],[product_id]],Products!A:C,3,0)</f>
        <v>Electronics</v>
      </c>
      <c r="G6414">
        <v>3</v>
      </c>
      <c r="H6414" s="6">
        <v>0.21247193318786131</v>
      </c>
      <c r="I6414" s="2">
        <f>VLOOKUP($E6414,
Products!$A$1:$F$201,MATCH(Orders!I$1,Products!$A$1:$F$1,0),0)</f>
        <v>11070.26215043813</v>
      </c>
      <c r="J6414" s="2">
        <f>VLOOKUP($E6414,
Products!$A$1:$F$201,MATCH(Orders!J$1,Products!$A$1:$F$1,0),0)</f>
        <v>7867.3909748932683</v>
      </c>
    </row>
    <row r="6415" spans="1:10">
      <c r="A6415">
        <v>6414</v>
      </c>
      <c r="B6415" s="4">
        <v>45574</v>
      </c>
      <c r="C6415" s="10">
        <f>DATE(YEAR(orders[[#This Row],[order_date]]), MONTH(orders[[#This Row],[order_date]]), 1)</f>
        <v>45566</v>
      </c>
      <c r="D6415" t="s">
        <v>4417</v>
      </c>
      <c r="E6415" t="s">
        <v>568</v>
      </c>
      <c r="F6415" t="str">
        <f>VLOOKUP(orders[[#This Row],[product_id]],Products!A:C,3,0)</f>
        <v>Electronics</v>
      </c>
      <c r="G6415">
        <v>1</v>
      </c>
      <c r="H6415" s="6">
        <v>0.1402450708683825</v>
      </c>
      <c r="I6415" s="2">
        <f>VLOOKUP($E6415,
Products!$A$1:$F$201,MATCH(Orders!I$1,Products!$A$1:$F$1,0),0)</f>
        <v>21702.72353355262</v>
      </c>
      <c r="J6415" s="2">
        <f>VLOOKUP($E6415,
Products!$A$1:$F$201,MATCH(Orders!J$1,Products!$A$1:$F$1,0),0)</f>
        <v>17244.710704747551</v>
      </c>
    </row>
    <row r="6416" spans="1:10">
      <c r="A6416">
        <v>6415</v>
      </c>
      <c r="B6416" s="4">
        <v>45686</v>
      </c>
      <c r="C6416" s="10">
        <f>DATE(YEAR(orders[[#This Row],[order_date]]), MONTH(orders[[#This Row],[order_date]]), 1)</f>
        <v>45658</v>
      </c>
      <c r="D6416" t="s">
        <v>966</v>
      </c>
      <c r="E6416" t="s">
        <v>516</v>
      </c>
      <c r="F6416" t="str">
        <f>VLOOKUP(orders[[#This Row],[product_id]],Products!A:C,3,0)</f>
        <v>Electronics</v>
      </c>
      <c r="G6416">
        <v>2</v>
      </c>
      <c r="H6416" s="6">
        <v>0.19104497278325216</v>
      </c>
      <c r="I6416" s="2">
        <f>VLOOKUP($E6416,
Products!$A$1:$F$201,MATCH(Orders!I$1,Products!$A$1:$F$1,0),0)</f>
        <v>12594.36437895595</v>
      </c>
      <c r="J6416" s="2">
        <f>VLOOKUP($E6416,
Products!$A$1:$F$201,MATCH(Orders!J$1,Products!$A$1:$F$1,0),0)</f>
        <v>9909.7267986522402</v>
      </c>
    </row>
    <row r="6417" spans="1:10">
      <c r="A6417">
        <v>6416</v>
      </c>
      <c r="B6417" s="4">
        <v>45797</v>
      </c>
      <c r="C6417" s="10">
        <f>DATE(YEAR(orders[[#This Row],[order_date]]), MONTH(orders[[#This Row],[order_date]]), 1)</f>
        <v>45778</v>
      </c>
      <c r="D6417" t="s">
        <v>3356</v>
      </c>
      <c r="E6417" t="s">
        <v>574</v>
      </c>
      <c r="F6417" t="str">
        <f>VLOOKUP(orders[[#This Row],[product_id]],Products!A:C,3,0)</f>
        <v>Electronics</v>
      </c>
      <c r="G6417">
        <v>3</v>
      </c>
      <c r="H6417" s="6">
        <v>0.24458794217284044</v>
      </c>
      <c r="I6417" s="2">
        <f>VLOOKUP($E6417,
Products!$A$1:$F$201,MATCH(Orders!I$1,Products!$A$1:$F$1,0),0)</f>
        <v>30824.427673567101</v>
      </c>
      <c r="J6417" s="2">
        <f>VLOOKUP($E6417,
Products!$A$1:$F$201,MATCH(Orders!J$1,Products!$A$1:$F$1,0),0)</f>
        <v>20473.07476940487</v>
      </c>
    </row>
    <row r="6418" spans="1:10">
      <c r="A6418">
        <v>6417</v>
      </c>
      <c r="B6418" s="4">
        <v>45069</v>
      </c>
      <c r="C6418" s="10">
        <f>DATE(YEAR(orders[[#This Row],[order_date]]), MONTH(orders[[#This Row],[order_date]]), 1)</f>
        <v>45047</v>
      </c>
      <c r="D6418" t="s">
        <v>4614</v>
      </c>
      <c r="E6418" t="s">
        <v>697</v>
      </c>
      <c r="F6418" t="str">
        <f>VLOOKUP(orders[[#This Row],[product_id]],Products!A:C,3,0)</f>
        <v>Electronics</v>
      </c>
      <c r="G6418">
        <v>1</v>
      </c>
      <c r="H6418" s="6">
        <v>0.19869510713835742</v>
      </c>
      <c r="I6418" s="2">
        <f>VLOOKUP($E6418,
Products!$A$1:$F$201,MATCH(Orders!I$1,Products!$A$1:$F$1,0),0)</f>
        <v>17528.463836680221</v>
      </c>
      <c r="J6418" s="2">
        <f>VLOOKUP($E6418,
Products!$A$1:$F$201,MATCH(Orders!J$1,Products!$A$1:$F$1,0),0)</f>
        <v>11565.98358924177</v>
      </c>
    </row>
    <row r="6419" spans="1:10">
      <c r="A6419">
        <v>6418</v>
      </c>
      <c r="B6419" s="4">
        <v>45875</v>
      </c>
      <c r="C6419" s="10">
        <f>DATE(YEAR(orders[[#This Row],[order_date]]), MONTH(orders[[#This Row],[order_date]]), 1)</f>
        <v>45870</v>
      </c>
      <c r="D6419" t="s">
        <v>2500</v>
      </c>
      <c r="E6419" t="s">
        <v>607</v>
      </c>
      <c r="F6419" t="str">
        <f>VLOOKUP(orders[[#This Row],[product_id]],Products!A:C,3,0)</f>
        <v>Appliances</v>
      </c>
      <c r="G6419">
        <v>1</v>
      </c>
      <c r="H6419" s="6">
        <v>8.0352467362382482E-2</v>
      </c>
      <c r="I6419" s="2">
        <f>VLOOKUP($E6419,
Products!$A$1:$F$201,MATCH(Orders!I$1,Products!$A$1:$F$1,0),0)</f>
        <v>6264.400042999192</v>
      </c>
      <c r="J6419" s="2">
        <f>VLOOKUP($E6419,
Products!$A$1:$F$201,MATCH(Orders!J$1,Products!$A$1:$F$1,0),0)</f>
        <v>4980.3849171743304</v>
      </c>
    </row>
    <row r="6420" spans="1:10">
      <c r="A6420">
        <v>6419</v>
      </c>
      <c r="B6420" s="4">
        <v>44970</v>
      </c>
      <c r="C6420" s="10">
        <f>DATE(YEAR(orders[[#This Row],[order_date]]), MONTH(orders[[#This Row],[order_date]]), 1)</f>
        <v>44958</v>
      </c>
      <c r="D6420" t="s">
        <v>2663</v>
      </c>
      <c r="E6420" t="s">
        <v>701</v>
      </c>
      <c r="F6420" t="str">
        <f>VLOOKUP(orders[[#This Row],[product_id]],Products!A:C,3,0)</f>
        <v>Electronics</v>
      </c>
      <c r="G6420">
        <v>2</v>
      </c>
      <c r="H6420" s="6">
        <v>0.14353895745720846</v>
      </c>
      <c r="I6420" s="2">
        <f>VLOOKUP($E6420,
Products!$A$1:$F$201,MATCH(Orders!I$1,Products!$A$1:$F$1,0),0)</f>
        <v>19562.35470664543</v>
      </c>
      <c r="J6420" s="2">
        <f>VLOOKUP($E6420,
Products!$A$1:$F$201,MATCH(Orders!J$1,Products!$A$1:$F$1,0),0)</f>
        <v>13782.49498098754</v>
      </c>
    </row>
    <row r="6421" spans="1:10">
      <c r="A6421">
        <v>6420</v>
      </c>
      <c r="B6421" s="4">
        <v>44958</v>
      </c>
      <c r="C6421" s="10">
        <f>DATE(YEAR(orders[[#This Row],[order_date]]), MONTH(orders[[#This Row],[order_date]]), 1)</f>
        <v>44958</v>
      </c>
      <c r="D6421" t="s">
        <v>799</v>
      </c>
      <c r="E6421" t="s">
        <v>537</v>
      </c>
      <c r="F6421" t="str">
        <f>VLOOKUP(orders[[#This Row],[product_id]],Products!A:C,3,0)</f>
        <v>Electronics</v>
      </c>
      <c r="G6421">
        <v>1</v>
      </c>
      <c r="H6421" s="6">
        <v>0.17786903991740063</v>
      </c>
      <c r="I6421" s="2">
        <f>VLOOKUP($E6421,
Products!$A$1:$F$201,MATCH(Orders!I$1,Products!$A$1:$F$1,0),0)</f>
        <v>31703.831103033539</v>
      </c>
      <c r="J6421" s="2">
        <f>VLOOKUP($E6421,
Products!$A$1:$F$201,MATCH(Orders!J$1,Products!$A$1:$F$1,0),0)</f>
        <v>24504.340558054781</v>
      </c>
    </row>
    <row r="6422" spans="1:10">
      <c r="A6422">
        <v>6421</v>
      </c>
      <c r="B6422" s="4">
        <v>44954</v>
      </c>
      <c r="C6422" s="10">
        <f>DATE(YEAR(orders[[#This Row],[order_date]]), MONTH(orders[[#This Row],[order_date]]), 1)</f>
        <v>44927</v>
      </c>
      <c r="D6422" t="s">
        <v>1986</v>
      </c>
      <c r="E6422" t="s">
        <v>515</v>
      </c>
      <c r="F6422" t="str">
        <f>VLOOKUP(orders[[#This Row],[product_id]],Products!A:C,3,0)</f>
        <v>Appliances</v>
      </c>
      <c r="G6422">
        <v>1</v>
      </c>
      <c r="H6422" s="6">
        <v>0.10038290186180464</v>
      </c>
      <c r="I6422" s="2">
        <f>VLOOKUP($E6422,
Products!$A$1:$F$201,MATCH(Orders!I$1,Products!$A$1:$F$1,0),0)</f>
        <v>2136.8180837738519</v>
      </c>
      <c r="J6422" s="2">
        <f>VLOOKUP($E6422,
Products!$A$1:$F$201,MATCH(Orders!J$1,Products!$A$1:$F$1,0),0)</f>
        <v>1689.48738136013</v>
      </c>
    </row>
    <row r="6423" spans="1:10">
      <c r="A6423">
        <v>6422</v>
      </c>
      <c r="B6423" s="4">
        <v>45946</v>
      </c>
      <c r="C6423" s="10">
        <f>DATE(YEAR(orders[[#This Row],[order_date]]), MONTH(orders[[#This Row],[order_date]]), 1)</f>
        <v>45931</v>
      </c>
      <c r="D6423" t="s">
        <v>841</v>
      </c>
      <c r="E6423" t="s">
        <v>613</v>
      </c>
      <c r="F6423" t="str">
        <f>VLOOKUP(orders[[#This Row],[product_id]],Products!A:C,3,0)</f>
        <v>Appliances</v>
      </c>
      <c r="G6423">
        <v>1</v>
      </c>
      <c r="H6423" s="6">
        <v>5.2598097007704403E-2</v>
      </c>
      <c r="I6423" s="2">
        <f>VLOOKUP($E6423,
Products!$A$1:$F$201,MATCH(Orders!I$1,Products!$A$1:$F$1,0),0)</f>
        <v>6365.2492969652412</v>
      </c>
      <c r="J6423" s="2">
        <f>VLOOKUP($E6423,
Products!$A$1:$F$201,MATCH(Orders!J$1,Products!$A$1:$F$1,0),0)</f>
        <v>4174.927496964433</v>
      </c>
    </row>
    <row r="6424" spans="1:10">
      <c r="A6424">
        <v>6423</v>
      </c>
      <c r="B6424" s="4">
        <v>45349</v>
      </c>
      <c r="C6424" s="10">
        <f>DATE(YEAR(orders[[#This Row],[order_date]]), MONTH(orders[[#This Row],[order_date]]), 1)</f>
        <v>45323</v>
      </c>
      <c r="D6424" t="s">
        <v>3278</v>
      </c>
      <c r="E6424" t="s">
        <v>559</v>
      </c>
      <c r="F6424" t="str">
        <f>VLOOKUP(orders[[#This Row],[product_id]],Products!A:C,3,0)</f>
        <v>Electronics</v>
      </c>
      <c r="G6424">
        <v>2</v>
      </c>
      <c r="H6424" s="6">
        <v>0.19813239679274366</v>
      </c>
      <c r="I6424" s="2">
        <f>VLOOKUP($E6424,
Products!$A$1:$F$201,MATCH(Orders!I$1,Products!$A$1:$F$1,0),0)</f>
        <v>2588.546892391822</v>
      </c>
      <c r="J6424" s="2">
        <f>VLOOKUP($E6424,
Products!$A$1:$F$201,MATCH(Orders!J$1,Products!$A$1:$F$1,0),0)</f>
        <v>1942.6863840762869</v>
      </c>
    </row>
    <row r="6425" spans="1:10">
      <c r="A6425">
        <v>6424</v>
      </c>
      <c r="B6425" s="4">
        <v>45417</v>
      </c>
      <c r="C6425" s="10">
        <f>DATE(YEAR(orders[[#This Row],[order_date]]), MONTH(orders[[#This Row],[order_date]]), 1)</f>
        <v>45413</v>
      </c>
      <c r="D6425" t="s">
        <v>2709</v>
      </c>
      <c r="E6425" t="s">
        <v>688</v>
      </c>
      <c r="F6425" t="str">
        <f>VLOOKUP(orders[[#This Row],[product_id]],Products!A:C,3,0)</f>
        <v>Appliances</v>
      </c>
      <c r="G6425">
        <v>3</v>
      </c>
      <c r="H6425" s="6">
        <v>0.14565492359092874</v>
      </c>
      <c r="I6425" s="2">
        <f>VLOOKUP($E6425,
Products!$A$1:$F$201,MATCH(Orders!I$1,Products!$A$1:$F$1,0),0)</f>
        <v>5983.6860426434141</v>
      </c>
      <c r="J6425" s="2">
        <f>VLOOKUP($E6425,
Products!$A$1:$F$201,MATCH(Orders!J$1,Products!$A$1:$F$1,0),0)</f>
        <v>3911.563059036529</v>
      </c>
    </row>
    <row r="6426" spans="1:10">
      <c r="A6426">
        <v>6425</v>
      </c>
      <c r="B6426" s="4">
        <v>45086</v>
      </c>
      <c r="C6426" s="10">
        <f>DATE(YEAR(orders[[#This Row],[order_date]]), MONTH(orders[[#This Row],[order_date]]), 1)</f>
        <v>45078</v>
      </c>
      <c r="D6426" t="s">
        <v>4487</v>
      </c>
      <c r="E6426" t="s">
        <v>587</v>
      </c>
      <c r="F6426" t="str">
        <f>VLOOKUP(orders[[#This Row],[product_id]],Products!A:C,3,0)</f>
        <v>Electronics</v>
      </c>
      <c r="G6426">
        <v>3</v>
      </c>
      <c r="H6426" s="6">
        <v>0.17499883021630178</v>
      </c>
      <c r="I6426" s="2">
        <f>VLOOKUP($E6426,
Products!$A$1:$F$201,MATCH(Orders!I$1,Products!$A$1:$F$1,0),0)</f>
        <v>16527.367619686949</v>
      </c>
      <c r="J6426" s="2">
        <f>VLOOKUP($E6426,
Products!$A$1:$F$201,MATCH(Orders!J$1,Products!$A$1:$F$1,0),0)</f>
        <v>12533.62883070202</v>
      </c>
    </row>
    <row r="6427" spans="1:10">
      <c r="A6427">
        <v>6426</v>
      </c>
      <c r="B6427" s="4">
        <v>45771</v>
      </c>
      <c r="C6427" s="10">
        <f>DATE(YEAR(orders[[#This Row],[order_date]]), MONTH(orders[[#This Row],[order_date]]), 1)</f>
        <v>45748</v>
      </c>
      <c r="D6427" t="s">
        <v>3251</v>
      </c>
      <c r="E6427" t="s">
        <v>695</v>
      </c>
      <c r="F6427" t="str">
        <f>VLOOKUP(orders[[#This Row],[product_id]],Products!A:C,3,0)</f>
        <v>Electronics</v>
      </c>
      <c r="G6427">
        <v>1</v>
      </c>
      <c r="H6427" s="6">
        <v>0.20381986531423521</v>
      </c>
      <c r="I6427" s="2">
        <f>VLOOKUP($E6427,
Products!$A$1:$F$201,MATCH(Orders!I$1,Products!$A$1:$F$1,0),0)</f>
        <v>2716.2219891886762</v>
      </c>
      <c r="J6427" s="2">
        <f>VLOOKUP($E6427,
Products!$A$1:$F$201,MATCH(Orders!J$1,Products!$A$1:$F$1,0),0)</f>
        <v>2045.0534052982539</v>
      </c>
    </row>
    <row r="6428" spans="1:10">
      <c r="A6428">
        <v>6427</v>
      </c>
      <c r="B6428" s="4">
        <v>44944</v>
      </c>
      <c r="C6428" s="10">
        <f>DATE(YEAR(orders[[#This Row],[order_date]]), MONTH(orders[[#This Row],[order_date]]), 1)</f>
        <v>44927</v>
      </c>
      <c r="D6428" t="s">
        <v>1907</v>
      </c>
      <c r="E6428" t="s">
        <v>688</v>
      </c>
      <c r="F6428" t="str">
        <f>VLOOKUP(orders[[#This Row],[product_id]],Products!A:C,3,0)</f>
        <v>Appliances</v>
      </c>
      <c r="G6428">
        <v>2</v>
      </c>
      <c r="H6428" s="6">
        <v>0.13252700665586328</v>
      </c>
      <c r="I6428" s="2">
        <f>VLOOKUP($E6428,
Products!$A$1:$F$201,MATCH(Orders!I$1,Products!$A$1:$F$1,0),0)</f>
        <v>5983.6860426434141</v>
      </c>
      <c r="J6428" s="2">
        <f>VLOOKUP($E6428,
Products!$A$1:$F$201,MATCH(Orders!J$1,Products!$A$1:$F$1,0),0)</f>
        <v>3911.563059036529</v>
      </c>
    </row>
    <row r="6429" spans="1:10">
      <c r="A6429">
        <v>6428</v>
      </c>
      <c r="B6429" s="4">
        <v>45598</v>
      </c>
      <c r="C6429" s="10">
        <f>DATE(YEAR(orders[[#This Row],[order_date]]), MONTH(orders[[#This Row],[order_date]]), 1)</f>
        <v>45597</v>
      </c>
      <c r="D6429" t="s">
        <v>2865</v>
      </c>
      <c r="E6429" t="s">
        <v>592</v>
      </c>
      <c r="F6429" t="str">
        <f>VLOOKUP(orders[[#This Row],[product_id]],Products!A:C,3,0)</f>
        <v>Electronics</v>
      </c>
      <c r="G6429">
        <v>1</v>
      </c>
      <c r="H6429" s="6">
        <v>0.10043070684362299</v>
      </c>
      <c r="I6429" s="2">
        <f>VLOOKUP($E6429,
Products!$A$1:$F$201,MATCH(Orders!I$1,Products!$A$1:$F$1,0),0)</f>
        <v>12221.95918536383</v>
      </c>
      <c r="J6429" s="2">
        <f>VLOOKUP($E6429,
Products!$A$1:$F$201,MATCH(Orders!J$1,Products!$A$1:$F$1,0),0)</f>
        <v>9737.7215556427309</v>
      </c>
    </row>
    <row r="6430" spans="1:10">
      <c r="A6430">
        <v>6429</v>
      </c>
      <c r="B6430" s="4">
        <v>45158</v>
      </c>
      <c r="C6430" s="10">
        <f>DATE(YEAR(orders[[#This Row],[order_date]]), MONTH(orders[[#This Row],[order_date]]), 1)</f>
        <v>45139</v>
      </c>
      <c r="D6430" t="s">
        <v>1993</v>
      </c>
      <c r="E6430" t="s">
        <v>587</v>
      </c>
      <c r="F6430" t="str">
        <f>VLOOKUP(orders[[#This Row],[product_id]],Products!A:C,3,0)</f>
        <v>Electronics</v>
      </c>
      <c r="G6430">
        <v>1</v>
      </c>
      <c r="H6430" s="6">
        <v>0.12583794636011089</v>
      </c>
      <c r="I6430" s="2">
        <f>VLOOKUP($E6430,
Products!$A$1:$F$201,MATCH(Orders!I$1,Products!$A$1:$F$1,0),0)</f>
        <v>16527.367619686949</v>
      </c>
      <c r="J6430" s="2">
        <f>VLOOKUP($E6430,
Products!$A$1:$F$201,MATCH(Orders!J$1,Products!$A$1:$F$1,0),0)</f>
        <v>12533.62883070202</v>
      </c>
    </row>
    <row r="6431" spans="1:10">
      <c r="A6431">
        <v>6430</v>
      </c>
      <c r="B6431" s="4">
        <v>45350</v>
      </c>
      <c r="C6431" s="10">
        <f>DATE(YEAR(orders[[#This Row],[order_date]]), MONTH(orders[[#This Row],[order_date]]), 1)</f>
        <v>45323</v>
      </c>
      <c r="D6431" t="s">
        <v>4191</v>
      </c>
      <c r="E6431" t="s">
        <v>540</v>
      </c>
      <c r="F6431" t="str">
        <f>VLOOKUP(orders[[#This Row],[product_id]],Products!A:C,3,0)</f>
        <v>Electronics</v>
      </c>
      <c r="G6431">
        <v>2</v>
      </c>
      <c r="H6431" s="6">
        <v>0.10933223006563873</v>
      </c>
      <c r="I6431" s="2">
        <f>VLOOKUP($E6431,
Products!$A$1:$F$201,MATCH(Orders!I$1,Products!$A$1:$F$1,0),0)</f>
        <v>27903.66571841111</v>
      </c>
      <c r="J6431" s="2">
        <f>VLOOKUP($E6431,
Products!$A$1:$F$201,MATCH(Orders!J$1,Products!$A$1:$F$1,0),0)</f>
        <v>20363.814715502049</v>
      </c>
    </row>
    <row r="6432" spans="1:10">
      <c r="A6432">
        <v>6431</v>
      </c>
      <c r="B6432" s="4">
        <v>45830</v>
      </c>
      <c r="C6432" s="10">
        <f>DATE(YEAR(orders[[#This Row],[order_date]]), MONTH(orders[[#This Row],[order_date]]), 1)</f>
        <v>45809</v>
      </c>
      <c r="D6432" t="s">
        <v>1074</v>
      </c>
      <c r="E6432" t="s">
        <v>572</v>
      </c>
      <c r="F6432" t="str">
        <f>VLOOKUP(orders[[#This Row],[product_id]],Products!A:C,3,0)</f>
        <v>Electronics</v>
      </c>
      <c r="G6432">
        <v>3</v>
      </c>
      <c r="H6432" s="6">
        <v>0.16415768239114634</v>
      </c>
      <c r="I6432" s="2">
        <f>VLOOKUP($E6432,
Products!$A$1:$F$201,MATCH(Orders!I$1,Products!$A$1:$F$1,0),0)</f>
        <v>28095.750781518611</v>
      </c>
      <c r="J6432" s="2">
        <f>VLOOKUP($E6432,
Products!$A$1:$F$201,MATCH(Orders!J$1,Products!$A$1:$F$1,0),0)</f>
        <v>21949.841961937182</v>
      </c>
    </row>
    <row r="6433" spans="1:10">
      <c r="A6433">
        <v>6432</v>
      </c>
      <c r="B6433" s="4">
        <v>45681</v>
      </c>
      <c r="C6433" s="10">
        <f>DATE(YEAR(orders[[#This Row],[order_date]]), MONTH(orders[[#This Row],[order_date]]), 1)</f>
        <v>45658</v>
      </c>
      <c r="D6433" t="s">
        <v>1641</v>
      </c>
      <c r="E6433" t="s">
        <v>570</v>
      </c>
      <c r="F6433" t="str">
        <f>VLOOKUP(orders[[#This Row],[product_id]],Products!A:C,3,0)</f>
        <v>Electronics</v>
      </c>
      <c r="G6433">
        <v>2</v>
      </c>
      <c r="H6433" s="6">
        <v>0.17024531346056895</v>
      </c>
      <c r="I6433" s="2">
        <f>VLOOKUP($E6433,
Products!$A$1:$F$201,MATCH(Orders!I$1,Products!$A$1:$F$1,0),0)</f>
        <v>10978.62820425244</v>
      </c>
      <c r="J6433" s="2">
        <f>VLOOKUP($E6433,
Products!$A$1:$F$201,MATCH(Orders!J$1,Products!$A$1:$F$1,0),0)</f>
        <v>7174.697588469895</v>
      </c>
    </row>
    <row r="6434" spans="1:10">
      <c r="A6434">
        <v>6433</v>
      </c>
      <c r="B6434" s="4">
        <v>45763</v>
      </c>
      <c r="C6434" s="10">
        <f>DATE(YEAR(orders[[#This Row],[order_date]]), MONTH(orders[[#This Row],[order_date]]), 1)</f>
        <v>45748</v>
      </c>
      <c r="D6434" t="s">
        <v>4368</v>
      </c>
      <c r="E6434" t="s">
        <v>522</v>
      </c>
      <c r="F6434" t="str">
        <f>VLOOKUP(orders[[#This Row],[product_id]],Products!A:C,3,0)</f>
        <v>Appliances</v>
      </c>
      <c r="G6434">
        <v>2</v>
      </c>
      <c r="H6434" s="6">
        <v>6.1664717818774237E-2</v>
      </c>
      <c r="I6434" s="2">
        <f>VLOOKUP($E6434,
Products!$A$1:$F$201,MATCH(Orders!I$1,Products!$A$1:$F$1,0),0)</f>
        <v>24966.707940261898</v>
      </c>
      <c r="J6434" s="2">
        <f>VLOOKUP($E6434,
Products!$A$1:$F$201,MATCH(Orders!J$1,Products!$A$1:$F$1,0),0)</f>
        <v>19868.70644165645</v>
      </c>
    </row>
    <row r="6435" spans="1:10">
      <c r="A6435">
        <v>6434</v>
      </c>
      <c r="B6435" s="4">
        <v>45820</v>
      </c>
      <c r="C6435" s="10">
        <f>DATE(YEAR(orders[[#This Row],[order_date]]), MONTH(orders[[#This Row],[order_date]]), 1)</f>
        <v>45809</v>
      </c>
      <c r="D6435" t="s">
        <v>4155</v>
      </c>
      <c r="E6435" t="s">
        <v>547</v>
      </c>
      <c r="F6435" t="str">
        <f>VLOOKUP(orders[[#This Row],[product_id]],Products!A:C,3,0)</f>
        <v>Appliances</v>
      </c>
      <c r="G6435">
        <v>1</v>
      </c>
      <c r="H6435" s="6">
        <v>0.104144169453577</v>
      </c>
      <c r="I6435" s="2">
        <f>VLOOKUP($E6435,
Products!$A$1:$F$201,MATCH(Orders!I$1,Products!$A$1:$F$1,0),0)</f>
        <v>2366.4310858022332</v>
      </c>
      <c r="J6435" s="2">
        <f>VLOOKUP($E6435,
Products!$A$1:$F$201,MATCH(Orders!J$1,Products!$A$1:$F$1,0),0)</f>
        <v>1841.1055346213741</v>
      </c>
    </row>
    <row r="6436" spans="1:10">
      <c r="A6436">
        <v>6435</v>
      </c>
      <c r="B6436" s="4">
        <v>45165</v>
      </c>
      <c r="C6436" s="10">
        <f>DATE(YEAR(orders[[#This Row],[order_date]]), MONTH(orders[[#This Row],[order_date]]), 1)</f>
        <v>45139</v>
      </c>
      <c r="D6436" t="s">
        <v>1473</v>
      </c>
      <c r="E6436" t="s">
        <v>692</v>
      </c>
      <c r="F6436" t="str">
        <f>VLOOKUP(orders[[#This Row],[product_id]],Products!A:C,3,0)</f>
        <v>Electronics</v>
      </c>
      <c r="G6436">
        <v>2</v>
      </c>
      <c r="H6436" s="6">
        <v>0.13220746148859605</v>
      </c>
      <c r="I6436" s="2">
        <f>VLOOKUP($E6436,
Products!$A$1:$F$201,MATCH(Orders!I$1,Products!$A$1:$F$1,0),0)</f>
        <v>18150.337151787651</v>
      </c>
      <c r="J6436" s="2">
        <f>VLOOKUP($E6436,
Products!$A$1:$F$201,MATCH(Orders!J$1,Products!$A$1:$F$1,0),0)</f>
        <v>11965.45000430708</v>
      </c>
    </row>
    <row r="6437" spans="1:10">
      <c r="A6437">
        <v>6436</v>
      </c>
      <c r="B6437" s="4">
        <v>45075</v>
      </c>
      <c r="C6437" s="10">
        <f>DATE(YEAR(orders[[#This Row],[order_date]]), MONTH(orders[[#This Row],[order_date]]), 1)</f>
        <v>45047</v>
      </c>
      <c r="D6437" t="s">
        <v>3339</v>
      </c>
      <c r="E6437" t="s">
        <v>703</v>
      </c>
      <c r="F6437" t="str">
        <f>VLOOKUP(orders[[#This Row],[product_id]],Products!A:C,3,0)</f>
        <v>Appliances</v>
      </c>
      <c r="G6437">
        <v>1</v>
      </c>
      <c r="H6437" s="6">
        <v>0.12568555186645319</v>
      </c>
      <c r="I6437" s="2">
        <f>VLOOKUP($E6437,
Products!$A$1:$F$201,MATCH(Orders!I$1,Products!$A$1:$F$1,0),0)</f>
        <v>23763.82929975582</v>
      </c>
      <c r="J6437" s="2">
        <f>VLOOKUP($E6437,
Products!$A$1:$F$201,MATCH(Orders!J$1,Products!$A$1:$F$1,0),0)</f>
        <v>17833.36818447417</v>
      </c>
    </row>
    <row r="6438" spans="1:10">
      <c r="A6438">
        <v>6437</v>
      </c>
      <c r="B6438" s="4">
        <v>45549</v>
      </c>
      <c r="C6438" s="10">
        <f>DATE(YEAR(orders[[#This Row],[order_date]]), MONTH(orders[[#This Row],[order_date]]), 1)</f>
        <v>45536</v>
      </c>
      <c r="D6438" t="s">
        <v>4160</v>
      </c>
      <c r="E6438" t="s">
        <v>626</v>
      </c>
      <c r="F6438" t="str">
        <f>VLOOKUP(orders[[#This Row],[product_id]],Products!A:C,3,0)</f>
        <v>Electronics</v>
      </c>
      <c r="G6438">
        <v>2</v>
      </c>
      <c r="H6438" s="6">
        <v>0.18647830820705844</v>
      </c>
      <c r="I6438" s="2">
        <f>VLOOKUP($E6438,
Products!$A$1:$F$201,MATCH(Orders!I$1,Products!$A$1:$F$1,0),0)</f>
        <v>19602.440815481601</v>
      </c>
      <c r="J6438" s="2">
        <f>VLOOKUP($E6438,
Products!$A$1:$F$201,MATCH(Orders!J$1,Products!$A$1:$F$1,0),0)</f>
        <v>14427.862284038891</v>
      </c>
    </row>
    <row r="6439" spans="1:10">
      <c r="A6439">
        <v>6438</v>
      </c>
      <c r="B6439" s="4">
        <v>44943</v>
      </c>
      <c r="C6439" s="10">
        <f>DATE(YEAR(orders[[#This Row],[order_date]]), MONTH(orders[[#This Row],[order_date]]), 1)</f>
        <v>44927</v>
      </c>
      <c r="D6439" t="s">
        <v>1378</v>
      </c>
      <c r="E6439" t="s">
        <v>626</v>
      </c>
      <c r="F6439" t="str">
        <f>VLOOKUP(orders[[#This Row],[product_id]],Products!A:C,3,0)</f>
        <v>Electronics</v>
      </c>
      <c r="G6439">
        <v>2</v>
      </c>
      <c r="H6439" s="6">
        <v>0.10440460038954177</v>
      </c>
      <c r="I6439" s="2">
        <f>VLOOKUP($E6439,
Products!$A$1:$F$201,MATCH(Orders!I$1,Products!$A$1:$F$1,0),0)</f>
        <v>19602.440815481601</v>
      </c>
      <c r="J6439" s="2">
        <f>VLOOKUP($E6439,
Products!$A$1:$F$201,MATCH(Orders!J$1,Products!$A$1:$F$1,0),0)</f>
        <v>14427.862284038891</v>
      </c>
    </row>
    <row r="6440" spans="1:10">
      <c r="A6440">
        <v>6439</v>
      </c>
      <c r="B6440" s="4">
        <v>45840</v>
      </c>
      <c r="C6440" s="10">
        <f>DATE(YEAR(orders[[#This Row],[order_date]]), MONTH(orders[[#This Row],[order_date]]), 1)</f>
        <v>45839</v>
      </c>
      <c r="D6440" t="s">
        <v>1216</v>
      </c>
      <c r="E6440" t="s">
        <v>644</v>
      </c>
      <c r="F6440" t="str">
        <f>VLOOKUP(orders[[#This Row],[product_id]],Products!A:C,3,0)</f>
        <v>Appliances</v>
      </c>
      <c r="G6440">
        <v>2</v>
      </c>
      <c r="H6440" s="6">
        <v>5.6328639262605965E-2</v>
      </c>
      <c r="I6440" s="2">
        <f>VLOOKUP($E6440,
Products!$A$1:$F$201,MATCH(Orders!I$1,Products!$A$1:$F$1,0),0)</f>
        <v>2076.3860361463489</v>
      </c>
      <c r="J6440" s="2">
        <f>VLOOKUP($E6440,
Products!$A$1:$F$201,MATCH(Orders!J$1,Products!$A$1:$F$1,0),0)</f>
        <v>1496.280632568785</v>
      </c>
    </row>
    <row r="6441" spans="1:10">
      <c r="A6441">
        <v>6440</v>
      </c>
      <c r="B6441" s="4">
        <v>45152</v>
      </c>
      <c r="C6441" s="10">
        <f>DATE(YEAR(orders[[#This Row],[order_date]]), MONTH(orders[[#This Row],[order_date]]), 1)</f>
        <v>45139</v>
      </c>
      <c r="D6441" t="s">
        <v>1418</v>
      </c>
      <c r="E6441" t="s">
        <v>583</v>
      </c>
      <c r="F6441" t="str">
        <f>VLOOKUP(orders[[#This Row],[product_id]],Products!A:C,3,0)</f>
        <v>Electronics</v>
      </c>
      <c r="G6441">
        <v>1</v>
      </c>
      <c r="H6441" s="6">
        <v>0.19447097332039223</v>
      </c>
      <c r="I6441" s="2">
        <f>VLOOKUP($E6441,
Products!$A$1:$F$201,MATCH(Orders!I$1,Products!$A$1:$F$1,0),0)</f>
        <v>22677.574574249091</v>
      </c>
      <c r="J6441" s="2">
        <f>VLOOKUP($E6441,
Products!$A$1:$F$201,MATCH(Orders!J$1,Products!$A$1:$F$1,0),0)</f>
        <v>16593.91273362303</v>
      </c>
    </row>
    <row r="6442" spans="1:10">
      <c r="A6442">
        <v>6441</v>
      </c>
      <c r="B6442" s="4">
        <v>45578</v>
      </c>
      <c r="C6442" s="10">
        <f>DATE(YEAR(orders[[#This Row],[order_date]]), MONTH(orders[[#This Row],[order_date]]), 1)</f>
        <v>45566</v>
      </c>
      <c r="D6442" t="s">
        <v>4658</v>
      </c>
      <c r="E6442" t="s">
        <v>533</v>
      </c>
      <c r="F6442" t="str">
        <f>VLOOKUP(orders[[#This Row],[product_id]],Products!A:C,3,0)</f>
        <v>Electronics</v>
      </c>
      <c r="G6442">
        <v>3</v>
      </c>
      <c r="H6442" s="6">
        <v>0.12799587137377205</v>
      </c>
      <c r="I6442" s="2">
        <f>VLOOKUP($E6442,
Products!$A$1:$F$201,MATCH(Orders!I$1,Products!$A$1:$F$1,0),0)</f>
        <v>28589.802369332661</v>
      </c>
      <c r="J6442" s="2">
        <f>VLOOKUP($E6442,
Products!$A$1:$F$201,MATCH(Orders!J$1,Products!$A$1:$F$1,0),0)</f>
        <v>21212.93445492295</v>
      </c>
    </row>
    <row r="6443" spans="1:10">
      <c r="A6443">
        <v>6442</v>
      </c>
      <c r="B6443" s="4">
        <v>45186</v>
      </c>
      <c r="C6443" s="10">
        <f>DATE(YEAR(orders[[#This Row],[order_date]]), MONTH(orders[[#This Row],[order_date]]), 1)</f>
        <v>45170</v>
      </c>
      <c r="D6443" t="s">
        <v>1525</v>
      </c>
      <c r="E6443" t="s">
        <v>544</v>
      </c>
      <c r="F6443" t="str">
        <f>VLOOKUP(orders[[#This Row],[product_id]],Products!A:C,3,0)</f>
        <v>Electronics</v>
      </c>
      <c r="G6443">
        <v>2</v>
      </c>
      <c r="H6443" s="6">
        <v>0.13780978269959215</v>
      </c>
      <c r="I6443" s="2">
        <f>VLOOKUP($E6443,
Products!$A$1:$F$201,MATCH(Orders!I$1,Products!$A$1:$F$1,0),0)</f>
        <v>16273.22789477584</v>
      </c>
      <c r="J6443" s="2">
        <f>VLOOKUP($E6443,
Products!$A$1:$F$201,MATCH(Orders!J$1,Products!$A$1:$F$1,0),0)</f>
        <v>12683.607953986329</v>
      </c>
    </row>
    <row r="6444" spans="1:10">
      <c r="A6444">
        <v>6443</v>
      </c>
      <c r="B6444" s="4">
        <v>45600</v>
      </c>
      <c r="C6444" s="10">
        <f>DATE(YEAR(orders[[#This Row],[order_date]]), MONTH(orders[[#This Row],[order_date]]), 1)</f>
        <v>45597</v>
      </c>
      <c r="D6444" t="s">
        <v>3130</v>
      </c>
      <c r="E6444" t="s">
        <v>687</v>
      </c>
      <c r="F6444" t="str">
        <f>VLOOKUP(orders[[#This Row],[product_id]],Products!A:C,3,0)</f>
        <v>Electronics</v>
      </c>
      <c r="G6444">
        <v>3</v>
      </c>
      <c r="H6444" s="6">
        <v>0.18303206687840812</v>
      </c>
      <c r="I6444" s="2">
        <f>VLOOKUP($E6444,
Products!$A$1:$F$201,MATCH(Orders!I$1,Products!$A$1:$F$1,0),0)</f>
        <v>12143.737276429891</v>
      </c>
      <c r="J6444" s="2">
        <f>VLOOKUP($E6444,
Products!$A$1:$F$201,MATCH(Orders!J$1,Products!$A$1:$F$1,0),0)</f>
        <v>9077.1957392673976</v>
      </c>
    </row>
    <row r="6445" spans="1:10">
      <c r="A6445">
        <v>6444</v>
      </c>
      <c r="B6445" s="4">
        <v>45100</v>
      </c>
      <c r="C6445" s="10">
        <f>DATE(YEAR(orders[[#This Row],[order_date]]), MONTH(orders[[#This Row],[order_date]]), 1)</f>
        <v>45078</v>
      </c>
      <c r="D6445" t="s">
        <v>1250</v>
      </c>
      <c r="E6445" t="s">
        <v>605</v>
      </c>
      <c r="F6445" t="str">
        <f>VLOOKUP(orders[[#This Row],[product_id]],Products!A:C,3,0)</f>
        <v>Electronics</v>
      </c>
      <c r="G6445">
        <v>3</v>
      </c>
      <c r="H6445" s="6">
        <v>0.18412015439923424</v>
      </c>
      <c r="I6445" s="2">
        <f>VLOOKUP($E6445,
Products!$A$1:$F$201,MATCH(Orders!I$1,Products!$A$1:$F$1,0),0)</f>
        <v>2690.742909794456</v>
      </c>
      <c r="J6445" s="2">
        <f>VLOOKUP($E6445,
Products!$A$1:$F$201,MATCH(Orders!J$1,Products!$A$1:$F$1,0),0)</f>
        <v>2067.549626292313</v>
      </c>
    </row>
    <row r="6446" spans="1:10">
      <c r="A6446">
        <v>6445</v>
      </c>
      <c r="B6446" s="4">
        <v>45131</v>
      </c>
      <c r="C6446" s="10">
        <f>DATE(YEAR(orders[[#This Row],[order_date]]), MONTH(orders[[#This Row],[order_date]]), 1)</f>
        <v>45108</v>
      </c>
      <c r="D6446" t="s">
        <v>2826</v>
      </c>
      <c r="E6446" t="s">
        <v>516</v>
      </c>
      <c r="F6446" t="str">
        <f>VLOOKUP(orders[[#This Row],[product_id]],Products!A:C,3,0)</f>
        <v>Electronics</v>
      </c>
      <c r="G6446">
        <v>1</v>
      </c>
      <c r="H6446" s="6">
        <v>0.22077811283958607</v>
      </c>
      <c r="I6446" s="2">
        <f>VLOOKUP($E6446,
Products!$A$1:$F$201,MATCH(Orders!I$1,Products!$A$1:$F$1,0),0)</f>
        <v>12594.36437895595</v>
      </c>
      <c r="J6446" s="2">
        <f>VLOOKUP($E6446,
Products!$A$1:$F$201,MATCH(Orders!J$1,Products!$A$1:$F$1,0),0)</f>
        <v>9909.7267986522402</v>
      </c>
    </row>
    <row r="6447" spans="1:10">
      <c r="A6447">
        <v>6446</v>
      </c>
      <c r="B6447" s="4">
        <v>45341</v>
      </c>
      <c r="C6447" s="10">
        <f>DATE(YEAR(orders[[#This Row],[order_date]]), MONTH(orders[[#This Row],[order_date]]), 1)</f>
        <v>45323</v>
      </c>
      <c r="D6447" t="s">
        <v>3727</v>
      </c>
      <c r="E6447" t="s">
        <v>620</v>
      </c>
      <c r="F6447" t="str">
        <f>VLOOKUP(orders[[#This Row],[product_id]],Products!A:C,3,0)</f>
        <v>Electronics</v>
      </c>
      <c r="G6447">
        <v>1</v>
      </c>
      <c r="H6447" s="6">
        <v>0.15378732578924106</v>
      </c>
      <c r="I6447" s="2">
        <f>VLOOKUP($E6447,
Products!$A$1:$F$201,MATCH(Orders!I$1,Products!$A$1:$F$1,0),0)</f>
        <v>23669.635851452331</v>
      </c>
      <c r="J6447" s="2">
        <f>VLOOKUP($E6447,
Products!$A$1:$F$201,MATCH(Orders!J$1,Products!$A$1:$F$1,0),0)</f>
        <v>17880.752220874681</v>
      </c>
    </row>
    <row r="6448" spans="1:10">
      <c r="A6448">
        <v>6447</v>
      </c>
      <c r="B6448" s="4">
        <v>45718</v>
      </c>
      <c r="C6448" s="10">
        <f>DATE(YEAR(orders[[#This Row],[order_date]]), MONTH(orders[[#This Row],[order_date]]), 1)</f>
        <v>45717</v>
      </c>
      <c r="D6448" t="s">
        <v>1209</v>
      </c>
      <c r="E6448" t="s">
        <v>691</v>
      </c>
      <c r="F6448" t="str">
        <f>VLOOKUP(orders[[#This Row],[product_id]],Products!A:C,3,0)</f>
        <v>Appliances</v>
      </c>
      <c r="G6448">
        <v>1</v>
      </c>
      <c r="H6448" s="6">
        <v>0.14239375734229751</v>
      </c>
      <c r="I6448" s="2">
        <f>VLOOKUP($E6448,
Products!$A$1:$F$201,MATCH(Orders!I$1,Products!$A$1:$F$1,0),0)</f>
        <v>2337.6024778940591</v>
      </c>
      <c r="J6448" s="2">
        <f>VLOOKUP($E6448,
Products!$A$1:$F$201,MATCH(Orders!J$1,Products!$A$1:$F$1,0),0)</f>
        <v>1616.9957885138581</v>
      </c>
    </row>
    <row r="6449" spans="1:10">
      <c r="A6449">
        <v>6448</v>
      </c>
      <c r="B6449" s="4">
        <v>46015</v>
      </c>
      <c r="C6449" s="10">
        <f>DATE(YEAR(orders[[#This Row],[order_date]]), MONTH(orders[[#This Row],[order_date]]), 1)</f>
        <v>45992</v>
      </c>
      <c r="D6449" t="s">
        <v>4129</v>
      </c>
      <c r="E6449" t="s">
        <v>622</v>
      </c>
      <c r="F6449" t="str">
        <f>VLOOKUP(orders[[#This Row],[product_id]],Products!A:C,3,0)</f>
        <v>Electronics</v>
      </c>
      <c r="G6449">
        <v>1</v>
      </c>
      <c r="H6449" s="6">
        <v>0.18738076120415179</v>
      </c>
      <c r="I6449" s="2">
        <f>VLOOKUP($E6449,
Products!$A$1:$F$201,MATCH(Orders!I$1,Products!$A$1:$F$1,0),0)</f>
        <v>29891.969506397199</v>
      </c>
      <c r="J6449" s="2">
        <f>VLOOKUP($E6449,
Products!$A$1:$F$201,MATCH(Orders!J$1,Products!$A$1:$F$1,0),0)</f>
        <v>20298.690993957589</v>
      </c>
    </row>
    <row r="6450" spans="1:10">
      <c r="A6450">
        <v>6449</v>
      </c>
      <c r="B6450" s="4">
        <v>45444</v>
      </c>
      <c r="C6450" s="10">
        <f>DATE(YEAR(orders[[#This Row],[order_date]]), MONTH(orders[[#This Row],[order_date]]), 1)</f>
        <v>45444</v>
      </c>
      <c r="D6450" t="s">
        <v>1510</v>
      </c>
      <c r="E6450" t="s">
        <v>673</v>
      </c>
      <c r="F6450" t="str">
        <f>VLOOKUP(orders[[#This Row],[product_id]],Products!A:C,3,0)</f>
        <v>Electronics</v>
      </c>
      <c r="G6450">
        <v>1</v>
      </c>
      <c r="H6450" s="6">
        <v>0.18380157382471424</v>
      </c>
      <c r="I6450" s="2">
        <f>VLOOKUP($E6450,
Products!$A$1:$F$201,MATCH(Orders!I$1,Products!$A$1:$F$1,0),0)</f>
        <v>19770.070105413852</v>
      </c>
      <c r="J6450" s="2">
        <f>VLOOKUP($E6450,
Products!$A$1:$F$201,MATCH(Orders!J$1,Products!$A$1:$F$1,0),0)</f>
        <v>14414.291574648811</v>
      </c>
    </row>
    <row r="6451" spans="1:10">
      <c r="A6451">
        <v>6450</v>
      </c>
      <c r="B6451" s="4">
        <v>46017</v>
      </c>
      <c r="C6451" s="10">
        <f>DATE(YEAR(orders[[#This Row],[order_date]]), MONTH(orders[[#This Row],[order_date]]), 1)</f>
        <v>45992</v>
      </c>
      <c r="D6451" t="s">
        <v>1415</v>
      </c>
      <c r="E6451" t="s">
        <v>637</v>
      </c>
      <c r="F6451" t="str">
        <f>VLOOKUP(orders[[#This Row],[product_id]],Products!A:C,3,0)</f>
        <v>Electronics</v>
      </c>
      <c r="G6451">
        <v>1</v>
      </c>
      <c r="H6451" s="6">
        <v>0.11093734755832943</v>
      </c>
      <c r="I6451" s="2">
        <f>VLOOKUP($E6451,
Products!$A$1:$F$201,MATCH(Orders!I$1,Products!$A$1:$F$1,0),0)</f>
        <v>2722.8882486231741</v>
      </c>
      <c r="J6451" s="2">
        <f>VLOOKUP($E6451,
Products!$A$1:$F$201,MATCH(Orders!J$1,Products!$A$1:$F$1,0),0)</f>
        <v>2155.455197032014</v>
      </c>
    </row>
    <row r="6452" spans="1:10">
      <c r="A6452">
        <v>6451</v>
      </c>
      <c r="B6452" s="4">
        <v>45905</v>
      </c>
      <c r="C6452" s="10">
        <f>DATE(YEAR(orders[[#This Row],[order_date]]), MONTH(orders[[#This Row],[order_date]]), 1)</f>
        <v>45901</v>
      </c>
      <c r="D6452" t="s">
        <v>3078</v>
      </c>
      <c r="E6452" t="s">
        <v>569</v>
      </c>
      <c r="F6452" t="str">
        <f>VLOOKUP(orders[[#This Row],[product_id]],Products!A:C,3,0)</f>
        <v>Electronics</v>
      </c>
      <c r="G6452">
        <v>1</v>
      </c>
      <c r="H6452" s="6">
        <v>0.16168790182298803</v>
      </c>
      <c r="I6452" s="2">
        <f>VLOOKUP($E6452,
Products!$A$1:$F$201,MATCH(Orders!I$1,Products!$A$1:$F$1,0),0)</f>
        <v>30739.034547193129</v>
      </c>
      <c r="J6452" s="2">
        <f>VLOOKUP($E6452,
Products!$A$1:$F$201,MATCH(Orders!J$1,Products!$A$1:$F$1,0),0)</f>
        <v>22938.60345365321</v>
      </c>
    </row>
    <row r="6453" spans="1:10">
      <c r="A6453">
        <v>6452</v>
      </c>
      <c r="B6453" s="4">
        <v>45936</v>
      </c>
      <c r="C6453" s="10">
        <f>DATE(YEAR(orders[[#This Row],[order_date]]), MONTH(orders[[#This Row],[order_date]]), 1)</f>
        <v>45931</v>
      </c>
      <c r="D6453" t="s">
        <v>1093</v>
      </c>
      <c r="E6453" t="s">
        <v>681</v>
      </c>
      <c r="F6453" t="str">
        <f>VLOOKUP(orders[[#This Row],[product_id]],Products!A:C,3,0)</f>
        <v>Appliances</v>
      </c>
      <c r="G6453">
        <v>3</v>
      </c>
      <c r="H6453" s="6">
        <v>0.1104582250830458</v>
      </c>
      <c r="I6453" s="2">
        <f>VLOOKUP($E6453,
Products!$A$1:$F$201,MATCH(Orders!I$1,Products!$A$1:$F$1,0),0)</f>
        <v>2080.3641662770501</v>
      </c>
      <c r="J6453" s="2">
        <f>VLOOKUP($E6453,
Products!$A$1:$F$201,MATCH(Orders!J$1,Products!$A$1:$F$1,0),0)</f>
        <v>1566.754559891986</v>
      </c>
    </row>
    <row r="6454" spans="1:10">
      <c r="A6454">
        <v>6453</v>
      </c>
      <c r="B6454" s="4">
        <v>45516</v>
      </c>
      <c r="C6454" s="10">
        <f>DATE(YEAR(orders[[#This Row],[order_date]]), MONTH(orders[[#This Row],[order_date]]), 1)</f>
        <v>45505</v>
      </c>
      <c r="D6454" t="s">
        <v>3581</v>
      </c>
      <c r="E6454" t="s">
        <v>703</v>
      </c>
      <c r="F6454" t="str">
        <f>VLOOKUP(orders[[#This Row],[product_id]],Products!A:C,3,0)</f>
        <v>Appliances</v>
      </c>
      <c r="G6454">
        <v>2</v>
      </c>
      <c r="H6454" s="6">
        <v>0.11462020559237009</v>
      </c>
      <c r="I6454" s="2">
        <f>VLOOKUP($E6454,
Products!$A$1:$F$201,MATCH(Orders!I$1,Products!$A$1:$F$1,0),0)</f>
        <v>23763.82929975582</v>
      </c>
      <c r="J6454" s="2">
        <f>VLOOKUP($E6454,
Products!$A$1:$F$201,MATCH(Orders!J$1,Products!$A$1:$F$1,0),0)</f>
        <v>17833.36818447417</v>
      </c>
    </row>
    <row r="6455" spans="1:10">
      <c r="A6455">
        <v>6454</v>
      </c>
      <c r="B6455" s="4">
        <v>44993</v>
      </c>
      <c r="C6455" s="10">
        <f>DATE(YEAR(orders[[#This Row],[order_date]]), MONTH(orders[[#This Row],[order_date]]), 1)</f>
        <v>44986</v>
      </c>
      <c r="D6455" t="s">
        <v>945</v>
      </c>
      <c r="E6455" t="s">
        <v>588</v>
      </c>
      <c r="F6455" t="str">
        <f>VLOOKUP(orders[[#This Row],[product_id]],Products!A:C,3,0)</f>
        <v>Electronics</v>
      </c>
      <c r="G6455">
        <v>1</v>
      </c>
      <c r="H6455" s="6">
        <v>0.16985315554770078</v>
      </c>
      <c r="I6455" s="2">
        <f>VLOOKUP($E6455,
Products!$A$1:$F$201,MATCH(Orders!I$1,Products!$A$1:$F$1,0),0)</f>
        <v>32539.342481911372</v>
      </c>
      <c r="J6455" s="2">
        <f>VLOOKUP($E6455,
Products!$A$1:$F$201,MATCH(Orders!J$1,Products!$A$1:$F$1,0),0)</f>
        <v>21531.252982830021</v>
      </c>
    </row>
    <row r="6456" spans="1:10">
      <c r="A6456">
        <v>6455</v>
      </c>
      <c r="B6456" s="4">
        <v>45610</v>
      </c>
      <c r="C6456" s="10">
        <f>DATE(YEAR(orders[[#This Row],[order_date]]), MONTH(orders[[#This Row],[order_date]]), 1)</f>
        <v>45597</v>
      </c>
      <c r="D6456" t="s">
        <v>3729</v>
      </c>
      <c r="E6456" t="s">
        <v>664</v>
      </c>
      <c r="F6456" t="str">
        <f>VLOOKUP(orders[[#This Row],[product_id]],Products!A:C,3,0)</f>
        <v>Appliances</v>
      </c>
      <c r="G6456">
        <v>3</v>
      </c>
      <c r="H6456" s="6">
        <v>0.10124685930480015</v>
      </c>
      <c r="I6456" s="2">
        <f>VLOOKUP($E6456,
Products!$A$1:$F$201,MATCH(Orders!I$1,Products!$A$1:$F$1,0),0)</f>
        <v>2181.6314584966208</v>
      </c>
      <c r="J6456" s="2">
        <f>VLOOKUP($E6456,
Products!$A$1:$F$201,MATCH(Orders!J$1,Products!$A$1:$F$1,0),0)</f>
        <v>1607.5776178781809</v>
      </c>
    </row>
    <row r="6457" spans="1:10">
      <c r="A6457">
        <v>6456</v>
      </c>
      <c r="B6457" s="4">
        <v>44989</v>
      </c>
      <c r="C6457" s="10">
        <f>DATE(YEAR(orders[[#This Row],[order_date]]), MONTH(orders[[#This Row],[order_date]]), 1)</f>
        <v>44986</v>
      </c>
      <c r="D6457" t="s">
        <v>1803</v>
      </c>
      <c r="E6457" t="s">
        <v>507</v>
      </c>
      <c r="F6457" t="str">
        <f>VLOOKUP(orders[[#This Row],[product_id]],Products!A:C,3,0)</f>
        <v>Electronics</v>
      </c>
      <c r="G6457">
        <v>1</v>
      </c>
      <c r="H6457" s="6">
        <v>0.17255298233642499</v>
      </c>
      <c r="I6457" s="2">
        <f>VLOOKUP($E6457,
Products!$A$1:$F$201,MATCH(Orders!I$1,Products!$A$1:$F$1,0),0)</f>
        <v>28502.89768049858</v>
      </c>
      <c r="J6457" s="2">
        <f>VLOOKUP($E6457,
Products!$A$1:$F$201,MATCH(Orders!J$1,Products!$A$1:$F$1,0),0)</f>
        <v>20477.83623923226</v>
      </c>
    </row>
    <row r="6458" spans="1:10">
      <c r="A6458">
        <v>6457</v>
      </c>
      <c r="B6458" s="4">
        <v>45740</v>
      </c>
      <c r="C6458" s="10">
        <f>DATE(YEAR(orders[[#This Row],[order_date]]), MONTH(orders[[#This Row],[order_date]]), 1)</f>
        <v>45717</v>
      </c>
      <c r="D6458" t="s">
        <v>2784</v>
      </c>
      <c r="E6458" t="s">
        <v>548</v>
      </c>
      <c r="F6458" t="str">
        <f>VLOOKUP(orders[[#This Row],[product_id]],Products!A:C,3,0)</f>
        <v>Appliances</v>
      </c>
      <c r="G6458">
        <v>1</v>
      </c>
      <c r="H6458" s="6">
        <v>5.762678376437444E-2</v>
      </c>
      <c r="I6458" s="2">
        <f>VLOOKUP($E6458,
Products!$A$1:$F$201,MATCH(Orders!I$1,Products!$A$1:$F$1,0),0)</f>
        <v>2211.9922659782978</v>
      </c>
      <c r="J6458" s="2">
        <f>VLOOKUP($E6458,
Products!$A$1:$F$201,MATCH(Orders!J$1,Products!$A$1:$F$1,0),0)</f>
        <v>1741.1720710333091</v>
      </c>
    </row>
    <row r="6459" spans="1:10">
      <c r="A6459">
        <v>6458</v>
      </c>
      <c r="B6459" s="4">
        <v>45329</v>
      </c>
      <c r="C6459" s="10">
        <f>DATE(YEAR(orders[[#This Row],[order_date]]), MONTH(orders[[#This Row],[order_date]]), 1)</f>
        <v>45323</v>
      </c>
      <c r="D6459" t="s">
        <v>3232</v>
      </c>
      <c r="E6459" t="s">
        <v>546</v>
      </c>
      <c r="F6459" t="str">
        <f>VLOOKUP(orders[[#This Row],[product_id]],Products!A:C,3,0)</f>
        <v>Electronics</v>
      </c>
      <c r="G6459">
        <v>2</v>
      </c>
      <c r="H6459" s="6">
        <v>0.19171802910138483</v>
      </c>
      <c r="I6459" s="2">
        <f>VLOOKUP($E6459,
Products!$A$1:$F$201,MATCH(Orders!I$1,Products!$A$1:$F$1,0),0)</f>
        <v>21943.16319502375</v>
      </c>
      <c r="J6459" s="2">
        <f>VLOOKUP($E6459,
Products!$A$1:$F$201,MATCH(Orders!J$1,Products!$A$1:$F$1,0),0)</f>
        <v>16937.09489743154</v>
      </c>
    </row>
    <row r="6460" spans="1:10">
      <c r="A6460">
        <v>6459</v>
      </c>
      <c r="B6460" s="4">
        <v>45118</v>
      </c>
      <c r="C6460" s="10">
        <f>DATE(YEAR(orders[[#This Row],[order_date]]), MONTH(orders[[#This Row],[order_date]]), 1)</f>
        <v>45108</v>
      </c>
      <c r="D6460" t="s">
        <v>3791</v>
      </c>
      <c r="E6460" t="s">
        <v>565</v>
      </c>
      <c r="F6460" t="str">
        <f>VLOOKUP(orders[[#This Row],[product_id]],Products!A:C,3,0)</f>
        <v>Electronics</v>
      </c>
      <c r="G6460">
        <v>2</v>
      </c>
      <c r="H6460" s="6">
        <v>0.15837055093415178</v>
      </c>
      <c r="I6460" s="2">
        <f>VLOOKUP($E6460,
Products!$A$1:$F$201,MATCH(Orders!I$1,Products!$A$1:$F$1,0),0)</f>
        <v>2327.4213408101141</v>
      </c>
      <c r="J6460" s="2">
        <f>VLOOKUP($E6460,
Products!$A$1:$F$201,MATCH(Orders!J$1,Products!$A$1:$F$1,0),0)</f>
        <v>1682.0944582406071</v>
      </c>
    </row>
    <row r="6461" spans="1:10">
      <c r="A6461">
        <v>6460</v>
      </c>
      <c r="B6461" s="4">
        <v>44997</v>
      </c>
      <c r="C6461" s="10">
        <f>DATE(YEAR(orders[[#This Row],[order_date]]), MONTH(orders[[#This Row],[order_date]]), 1)</f>
        <v>44986</v>
      </c>
      <c r="D6461" t="s">
        <v>3470</v>
      </c>
      <c r="E6461" t="s">
        <v>617</v>
      </c>
      <c r="F6461" t="str">
        <f>VLOOKUP(orders[[#This Row],[product_id]],Products!A:C,3,0)</f>
        <v>Electronics</v>
      </c>
      <c r="G6461">
        <v>2</v>
      </c>
      <c r="H6461" s="6">
        <v>0.23688659798161371</v>
      </c>
      <c r="I6461" s="2">
        <f>VLOOKUP($E6461,
Products!$A$1:$F$201,MATCH(Orders!I$1,Products!$A$1:$F$1,0),0)</f>
        <v>19466.867434847129</v>
      </c>
      <c r="J6461" s="2">
        <f>VLOOKUP($E6461,
Products!$A$1:$F$201,MATCH(Orders!J$1,Products!$A$1:$F$1,0),0)</f>
        <v>13371.790482684521</v>
      </c>
    </row>
    <row r="6462" spans="1:10">
      <c r="A6462">
        <v>6461</v>
      </c>
      <c r="B6462" s="4">
        <v>45804</v>
      </c>
      <c r="C6462" s="10">
        <f>DATE(YEAR(orders[[#This Row],[order_date]]), MONTH(orders[[#This Row],[order_date]]), 1)</f>
        <v>45778</v>
      </c>
      <c r="D6462" t="s">
        <v>2045</v>
      </c>
      <c r="E6462" t="s">
        <v>679</v>
      </c>
      <c r="F6462" t="str">
        <f>VLOOKUP(orders[[#This Row],[product_id]],Products!A:C,3,0)</f>
        <v>Appliances</v>
      </c>
      <c r="G6462">
        <v>3</v>
      </c>
      <c r="H6462" s="6">
        <v>0.12397793026517702</v>
      </c>
      <c r="I6462" s="2">
        <f>VLOOKUP($E6462,
Products!$A$1:$F$201,MATCH(Orders!I$1,Products!$A$1:$F$1,0),0)</f>
        <v>6336.1008284819591</v>
      </c>
      <c r="J6462" s="2">
        <f>VLOOKUP($E6462,
Products!$A$1:$F$201,MATCH(Orders!J$1,Products!$A$1:$F$1,0),0)</f>
        <v>5056.6203893460352</v>
      </c>
    </row>
    <row r="6463" spans="1:10">
      <c r="A6463">
        <v>6462</v>
      </c>
      <c r="B6463" s="4">
        <v>45667</v>
      </c>
      <c r="C6463" s="10">
        <f>DATE(YEAR(orders[[#This Row],[order_date]]), MONTH(orders[[#This Row],[order_date]]), 1)</f>
        <v>45658</v>
      </c>
      <c r="D6463" t="s">
        <v>773</v>
      </c>
      <c r="E6463" t="s">
        <v>545</v>
      </c>
      <c r="F6463" t="str">
        <f>VLOOKUP(orders[[#This Row],[product_id]],Products!A:C,3,0)</f>
        <v>Electronics</v>
      </c>
      <c r="G6463">
        <v>1</v>
      </c>
      <c r="H6463" s="6">
        <v>0.13964729705969103</v>
      </c>
      <c r="I6463" s="2">
        <f>VLOOKUP($E6463,
Products!$A$1:$F$201,MATCH(Orders!I$1,Products!$A$1:$F$1,0),0)</f>
        <v>11292.44914297154</v>
      </c>
      <c r="J6463" s="2">
        <f>VLOOKUP($E6463,
Products!$A$1:$F$201,MATCH(Orders!J$1,Products!$A$1:$F$1,0),0)</f>
        <v>7616.0274340726546</v>
      </c>
    </row>
    <row r="6464" spans="1:10">
      <c r="A6464">
        <v>6463</v>
      </c>
      <c r="B6464" s="4">
        <v>45872</v>
      </c>
      <c r="C6464" s="10">
        <f>DATE(YEAR(orders[[#This Row],[order_date]]), MONTH(orders[[#This Row],[order_date]]), 1)</f>
        <v>45870</v>
      </c>
      <c r="D6464" t="s">
        <v>4417</v>
      </c>
      <c r="E6464" t="s">
        <v>564</v>
      </c>
      <c r="F6464" t="str">
        <f>VLOOKUP(orders[[#This Row],[product_id]],Products!A:C,3,0)</f>
        <v>Electronics</v>
      </c>
      <c r="G6464">
        <v>2</v>
      </c>
      <c r="H6464" s="6">
        <v>0.15900944860220592</v>
      </c>
      <c r="I6464" s="2">
        <f>VLOOKUP($E6464,
Products!$A$1:$F$201,MATCH(Orders!I$1,Products!$A$1:$F$1,0),0)</f>
        <v>21989.290766910399</v>
      </c>
      <c r="J6464" s="2">
        <f>VLOOKUP($E6464,
Products!$A$1:$F$201,MATCH(Orders!J$1,Products!$A$1:$F$1,0),0)</f>
        <v>15566.99865864101</v>
      </c>
    </row>
    <row r="6465" spans="1:10">
      <c r="A6465">
        <v>6464</v>
      </c>
      <c r="B6465" s="4">
        <v>46013</v>
      </c>
      <c r="C6465" s="10">
        <f>DATE(YEAR(orders[[#This Row],[order_date]]), MONTH(orders[[#This Row],[order_date]]), 1)</f>
        <v>45992</v>
      </c>
      <c r="D6465" t="s">
        <v>3759</v>
      </c>
      <c r="E6465" t="s">
        <v>550</v>
      </c>
      <c r="F6465" t="str">
        <f>VLOOKUP(orders[[#This Row],[product_id]],Products!A:C,3,0)</f>
        <v>Electronics</v>
      </c>
      <c r="G6465">
        <v>1</v>
      </c>
      <c r="H6465" s="6">
        <v>0.24496885112575678</v>
      </c>
      <c r="I6465" s="2">
        <f>VLOOKUP($E6465,
Products!$A$1:$F$201,MATCH(Orders!I$1,Products!$A$1:$F$1,0),0)</f>
        <v>21928.70634496431</v>
      </c>
      <c r="J6465" s="2">
        <f>VLOOKUP($E6465,
Products!$A$1:$F$201,MATCH(Orders!J$1,Products!$A$1:$F$1,0),0)</f>
        <v>17227.037321653719</v>
      </c>
    </row>
    <row r="6466" spans="1:10">
      <c r="A6466">
        <v>6465</v>
      </c>
      <c r="B6466" s="4">
        <v>45171</v>
      </c>
      <c r="C6466" s="10">
        <f>DATE(YEAR(orders[[#This Row],[order_date]]), MONTH(orders[[#This Row],[order_date]]), 1)</f>
        <v>45170</v>
      </c>
      <c r="D6466" t="s">
        <v>3291</v>
      </c>
      <c r="E6466" t="s">
        <v>547</v>
      </c>
      <c r="F6466" t="str">
        <f>VLOOKUP(orders[[#This Row],[product_id]],Products!A:C,3,0)</f>
        <v>Appliances</v>
      </c>
      <c r="G6466">
        <v>1</v>
      </c>
      <c r="H6466" s="6">
        <v>9.3609317984809814E-2</v>
      </c>
      <c r="I6466" s="2">
        <f>VLOOKUP($E6466,
Products!$A$1:$F$201,MATCH(Orders!I$1,Products!$A$1:$F$1,0),0)</f>
        <v>2366.4310858022332</v>
      </c>
      <c r="J6466" s="2">
        <f>VLOOKUP($E6466,
Products!$A$1:$F$201,MATCH(Orders!J$1,Products!$A$1:$F$1,0),0)</f>
        <v>1841.1055346213741</v>
      </c>
    </row>
    <row r="6467" spans="1:10">
      <c r="A6467">
        <v>6466</v>
      </c>
      <c r="B6467" s="4">
        <v>45445</v>
      </c>
      <c r="C6467" s="10">
        <f>DATE(YEAR(orders[[#This Row],[order_date]]), MONTH(orders[[#This Row],[order_date]]), 1)</f>
        <v>45444</v>
      </c>
      <c r="D6467" t="s">
        <v>2649</v>
      </c>
      <c r="E6467" t="s">
        <v>624</v>
      </c>
      <c r="F6467" t="str">
        <f>VLOOKUP(orders[[#This Row],[product_id]],Products!A:C,3,0)</f>
        <v>Appliances</v>
      </c>
      <c r="G6467">
        <v>3</v>
      </c>
      <c r="H6467" s="6">
        <v>0.13934662327473007</v>
      </c>
      <c r="I6467" s="2">
        <f>VLOOKUP($E6467,
Products!$A$1:$F$201,MATCH(Orders!I$1,Products!$A$1:$F$1,0),0)</f>
        <v>2102.383201797521</v>
      </c>
      <c r="J6467" s="2">
        <f>VLOOKUP($E6467,
Products!$A$1:$F$201,MATCH(Orders!J$1,Products!$A$1:$F$1,0),0)</f>
        <v>1599.330443274388</v>
      </c>
    </row>
    <row r="6468" spans="1:10">
      <c r="A6468">
        <v>6467</v>
      </c>
      <c r="B6468" s="4">
        <v>45319</v>
      </c>
      <c r="C6468" s="10">
        <f>DATE(YEAR(orders[[#This Row],[order_date]]), MONTH(orders[[#This Row],[order_date]]), 1)</f>
        <v>45292</v>
      </c>
      <c r="D6468" t="s">
        <v>2425</v>
      </c>
      <c r="E6468" t="s">
        <v>654</v>
      </c>
      <c r="F6468" t="str">
        <f>VLOOKUP(orders[[#This Row],[product_id]],Products!A:C,3,0)</f>
        <v>Electronics</v>
      </c>
      <c r="G6468">
        <v>2</v>
      </c>
      <c r="H6468" s="6">
        <v>0.12930975893239907</v>
      </c>
      <c r="I6468" s="2">
        <f>VLOOKUP($E6468,
Products!$A$1:$F$201,MATCH(Orders!I$1,Products!$A$1:$F$1,0),0)</f>
        <v>2480.90324078101</v>
      </c>
      <c r="J6468" s="2">
        <f>VLOOKUP($E6468,
Products!$A$1:$F$201,MATCH(Orders!J$1,Products!$A$1:$F$1,0),0)</f>
        <v>1964.543440578911</v>
      </c>
    </row>
    <row r="6469" spans="1:10">
      <c r="A6469">
        <v>6468</v>
      </c>
      <c r="B6469" s="4">
        <v>45698</v>
      </c>
      <c r="C6469" s="10">
        <f>DATE(YEAR(orders[[#This Row],[order_date]]), MONTH(orders[[#This Row],[order_date]]), 1)</f>
        <v>45689</v>
      </c>
      <c r="D6469" t="s">
        <v>2378</v>
      </c>
      <c r="E6469" t="s">
        <v>636</v>
      </c>
      <c r="F6469" t="str">
        <f>VLOOKUP(orders[[#This Row],[product_id]],Products!A:C,3,0)</f>
        <v>Appliances</v>
      </c>
      <c r="G6469">
        <v>2</v>
      </c>
      <c r="H6469" s="6">
        <v>6.488862682045568E-2</v>
      </c>
      <c r="I6469" s="2">
        <f>VLOOKUP($E6469,
Products!$A$1:$F$201,MATCH(Orders!I$1,Products!$A$1:$F$1,0),0)</f>
        <v>2035.5647279372099</v>
      </c>
      <c r="J6469" s="2">
        <f>VLOOKUP($E6469,
Products!$A$1:$F$201,MATCH(Orders!J$1,Products!$A$1:$F$1,0),0)</f>
        <v>1486.048843699655</v>
      </c>
    </row>
    <row r="6470" spans="1:10">
      <c r="A6470">
        <v>6469</v>
      </c>
      <c r="B6470" s="4">
        <v>45837</v>
      </c>
      <c r="C6470" s="10">
        <f>DATE(YEAR(orders[[#This Row],[order_date]]), MONTH(orders[[#This Row],[order_date]]), 1)</f>
        <v>45809</v>
      </c>
      <c r="D6470" t="s">
        <v>996</v>
      </c>
      <c r="E6470" t="s">
        <v>699</v>
      </c>
      <c r="F6470" t="str">
        <f>VLOOKUP(orders[[#This Row],[product_id]],Products!A:C,3,0)</f>
        <v>Appliances</v>
      </c>
      <c r="G6470">
        <v>2</v>
      </c>
      <c r="H6470" s="6">
        <v>0.13863064956163332</v>
      </c>
      <c r="I6470" s="2">
        <f>VLOOKUP($E6470,
Products!$A$1:$F$201,MATCH(Orders!I$1,Products!$A$1:$F$1,0),0)</f>
        <v>25091.998133165329</v>
      </c>
      <c r="J6470" s="2">
        <f>VLOOKUP($E6470,
Products!$A$1:$F$201,MATCH(Orders!J$1,Products!$A$1:$F$1,0),0)</f>
        <v>18464.226825266349</v>
      </c>
    </row>
    <row r="6471" spans="1:10">
      <c r="A6471">
        <v>6470</v>
      </c>
      <c r="B6471" s="4">
        <v>45110</v>
      </c>
      <c r="C6471" s="10">
        <f>DATE(YEAR(orders[[#This Row],[order_date]]), MONTH(orders[[#This Row],[order_date]]), 1)</f>
        <v>45108</v>
      </c>
      <c r="D6471" t="s">
        <v>4395</v>
      </c>
      <c r="E6471" t="s">
        <v>644</v>
      </c>
      <c r="F6471" t="str">
        <f>VLOOKUP(orders[[#This Row],[product_id]],Products!A:C,3,0)</f>
        <v>Appliances</v>
      </c>
      <c r="G6471">
        <v>1</v>
      </c>
      <c r="H6471" s="6">
        <v>8.7281457708294111E-2</v>
      </c>
      <c r="I6471" s="2">
        <f>VLOOKUP($E6471,
Products!$A$1:$F$201,MATCH(Orders!I$1,Products!$A$1:$F$1,0),0)</f>
        <v>2076.3860361463489</v>
      </c>
      <c r="J6471" s="2">
        <f>VLOOKUP($E6471,
Products!$A$1:$F$201,MATCH(Orders!J$1,Products!$A$1:$F$1,0),0)</f>
        <v>1496.280632568785</v>
      </c>
    </row>
    <row r="6472" spans="1:10">
      <c r="A6472">
        <v>6471</v>
      </c>
      <c r="B6472" s="4">
        <v>45173</v>
      </c>
      <c r="C6472" s="10">
        <f>DATE(YEAR(orders[[#This Row],[order_date]]), MONTH(orders[[#This Row],[order_date]]), 1)</f>
        <v>45170</v>
      </c>
      <c r="D6472" t="s">
        <v>1680</v>
      </c>
      <c r="E6472" t="s">
        <v>529</v>
      </c>
      <c r="F6472" t="str">
        <f>VLOOKUP(orders[[#This Row],[product_id]],Products!A:C,3,0)</f>
        <v>Electronics</v>
      </c>
      <c r="G6472">
        <v>2</v>
      </c>
      <c r="H6472" s="6">
        <v>0.11249589270078966</v>
      </c>
      <c r="I6472" s="2">
        <f>VLOOKUP($E6472,
Products!$A$1:$F$201,MATCH(Orders!I$1,Products!$A$1:$F$1,0),0)</f>
        <v>18308.801775351771</v>
      </c>
      <c r="J6472" s="2">
        <f>VLOOKUP($E6472,
Products!$A$1:$F$201,MATCH(Orders!J$1,Products!$A$1:$F$1,0),0)</f>
        <v>12027.24184831013</v>
      </c>
    </row>
    <row r="6473" spans="1:10">
      <c r="A6473">
        <v>6472</v>
      </c>
      <c r="B6473" s="4">
        <v>45250</v>
      </c>
      <c r="C6473" s="10">
        <f>DATE(YEAR(orders[[#This Row],[order_date]]), MONTH(orders[[#This Row],[order_date]]), 1)</f>
        <v>45231</v>
      </c>
      <c r="D6473" t="s">
        <v>2777</v>
      </c>
      <c r="E6473" t="s">
        <v>555</v>
      </c>
      <c r="F6473" t="str">
        <f>VLOOKUP(orders[[#This Row],[product_id]],Products!A:C,3,0)</f>
        <v>Electronics</v>
      </c>
      <c r="G6473">
        <v>3</v>
      </c>
      <c r="H6473" s="6">
        <v>0.10080641094650669</v>
      </c>
      <c r="I6473" s="2">
        <f>VLOOKUP($E6473,
Products!$A$1:$F$201,MATCH(Orders!I$1,Products!$A$1:$F$1,0),0)</f>
        <v>32397.674936233889</v>
      </c>
      <c r="J6473" s="2">
        <f>VLOOKUP($E6473,
Products!$A$1:$F$201,MATCH(Orders!J$1,Products!$A$1:$F$1,0),0)</f>
        <v>24559.251285382288</v>
      </c>
    </row>
    <row r="6474" spans="1:10">
      <c r="A6474">
        <v>6473</v>
      </c>
      <c r="B6474" s="4">
        <v>45086</v>
      </c>
      <c r="C6474" s="10">
        <f>DATE(YEAR(orders[[#This Row],[order_date]]), MONTH(orders[[#This Row],[order_date]]), 1)</f>
        <v>45078</v>
      </c>
      <c r="D6474" t="s">
        <v>1120</v>
      </c>
      <c r="E6474" t="s">
        <v>593</v>
      </c>
      <c r="F6474" t="str">
        <f>VLOOKUP(orders[[#This Row],[product_id]],Products!A:C,3,0)</f>
        <v>Electronics</v>
      </c>
      <c r="G6474">
        <v>1</v>
      </c>
      <c r="H6474" s="6">
        <v>0.13284049754663696</v>
      </c>
      <c r="I6474" s="2">
        <f>VLOOKUP($E6474,
Products!$A$1:$F$201,MATCH(Orders!I$1,Products!$A$1:$F$1,0),0)</f>
        <v>2667.7858525453248</v>
      </c>
      <c r="J6474" s="2">
        <f>VLOOKUP($E6474,
Products!$A$1:$F$201,MATCH(Orders!J$1,Products!$A$1:$F$1,0),0)</f>
        <v>1797.4955098065359</v>
      </c>
    </row>
    <row r="6475" spans="1:10">
      <c r="A6475">
        <v>6474</v>
      </c>
      <c r="B6475" s="4">
        <v>45632</v>
      </c>
      <c r="C6475" s="10">
        <f>DATE(YEAR(orders[[#This Row],[order_date]]), MONTH(orders[[#This Row],[order_date]]), 1)</f>
        <v>45627</v>
      </c>
      <c r="D6475" t="s">
        <v>1556</v>
      </c>
      <c r="E6475" t="s">
        <v>526</v>
      </c>
      <c r="F6475" t="str">
        <f>VLOOKUP(orders[[#This Row],[product_id]],Products!A:C,3,0)</f>
        <v>Electronics</v>
      </c>
      <c r="G6475">
        <v>2</v>
      </c>
      <c r="H6475" s="6">
        <v>0.12744878498428894</v>
      </c>
      <c r="I6475" s="2">
        <f>VLOOKUP($E6475,
Products!$A$1:$F$201,MATCH(Orders!I$1,Products!$A$1:$F$1,0),0)</f>
        <v>11165.347713400481</v>
      </c>
      <c r="J6475" s="2">
        <f>VLOOKUP($E6475,
Products!$A$1:$F$201,MATCH(Orders!J$1,Products!$A$1:$F$1,0),0)</f>
        <v>7966.5169511049389</v>
      </c>
    </row>
    <row r="6476" spans="1:10">
      <c r="A6476">
        <v>6475</v>
      </c>
      <c r="B6476" s="4">
        <v>45548</v>
      </c>
      <c r="C6476" s="10">
        <f>DATE(YEAR(orders[[#This Row],[order_date]]), MONTH(orders[[#This Row],[order_date]]), 1)</f>
        <v>45536</v>
      </c>
      <c r="D6476" t="s">
        <v>3715</v>
      </c>
      <c r="E6476" t="s">
        <v>658</v>
      </c>
      <c r="F6476" t="str">
        <f>VLOOKUP(orders[[#This Row],[product_id]],Products!A:C,3,0)</f>
        <v>Electronics</v>
      </c>
      <c r="G6476">
        <v>2</v>
      </c>
      <c r="H6476" s="6">
        <v>0.22762070295653469</v>
      </c>
      <c r="I6476" s="2">
        <f>VLOOKUP($E6476,
Products!$A$1:$F$201,MATCH(Orders!I$1,Products!$A$1:$F$1,0),0)</f>
        <v>2455.4664524813788</v>
      </c>
      <c r="J6476" s="2">
        <f>VLOOKUP($E6476,
Products!$A$1:$F$201,MATCH(Orders!J$1,Products!$A$1:$F$1,0),0)</f>
        <v>1763.2139459131699</v>
      </c>
    </row>
    <row r="6477" spans="1:10">
      <c r="A6477">
        <v>6476</v>
      </c>
      <c r="B6477" s="4">
        <v>45851</v>
      </c>
      <c r="C6477" s="10">
        <f>DATE(YEAR(orders[[#This Row],[order_date]]), MONTH(orders[[#This Row],[order_date]]), 1)</f>
        <v>45839</v>
      </c>
      <c r="D6477" t="s">
        <v>4483</v>
      </c>
      <c r="E6477" t="s">
        <v>637</v>
      </c>
      <c r="F6477" t="str">
        <f>VLOOKUP(orders[[#This Row],[product_id]],Products!A:C,3,0)</f>
        <v>Electronics</v>
      </c>
      <c r="G6477">
        <v>2</v>
      </c>
      <c r="H6477" s="6">
        <v>0.12778526631636022</v>
      </c>
      <c r="I6477" s="2">
        <f>VLOOKUP($E6477,
Products!$A$1:$F$201,MATCH(Orders!I$1,Products!$A$1:$F$1,0),0)</f>
        <v>2722.8882486231741</v>
      </c>
      <c r="J6477" s="2">
        <f>VLOOKUP($E6477,
Products!$A$1:$F$201,MATCH(Orders!J$1,Products!$A$1:$F$1,0),0)</f>
        <v>2155.455197032014</v>
      </c>
    </row>
    <row r="6478" spans="1:10">
      <c r="A6478">
        <v>6477</v>
      </c>
      <c r="B6478" s="4">
        <v>44992</v>
      </c>
      <c r="C6478" s="10">
        <f>DATE(YEAR(orders[[#This Row],[order_date]]), MONTH(orders[[#This Row],[order_date]]), 1)</f>
        <v>44986</v>
      </c>
      <c r="D6478" t="s">
        <v>3434</v>
      </c>
      <c r="E6478" t="s">
        <v>630</v>
      </c>
      <c r="F6478" t="str">
        <f>VLOOKUP(orders[[#This Row],[product_id]],Products!A:C,3,0)</f>
        <v>Electronics</v>
      </c>
      <c r="G6478">
        <v>2</v>
      </c>
      <c r="H6478" s="6">
        <v>0.19917706486958836</v>
      </c>
      <c r="I6478" s="2">
        <f>VLOOKUP($E6478,
Products!$A$1:$F$201,MATCH(Orders!I$1,Products!$A$1:$F$1,0),0)</f>
        <v>20513.60683859466</v>
      </c>
      <c r="J6478" s="2">
        <f>VLOOKUP($E6478,
Products!$A$1:$F$201,MATCH(Orders!J$1,Products!$A$1:$F$1,0),0)</f>
        <v>14929.268600567289</v>
      </c>
    </row>
    <row r="6479" spans="1:10">
      <c r="A6479">
        <v>6478</v>
      </c>
      <c r="B6479" s="4">
        <v>45856</v>
      </c>
      <c r="C6479" s="10">
        <f>DATE(YEAR(orders[[#This Row],[order_date]]), MONTH(orders[[#This Row],[order_date]]), 1)</f>
        <v>45839</v>
      </c>
      <c r="D6479" t="s">
        <v>3813</v>
      </c>
      <c r="E6479" t="s">
        <v>548</v>
      </c>
      <c r="F6479" t="str">
        <f>VLOOKUP(orders[[#This Row],[product_id]],Products!A:C,3,0)</f>
        <v>Appliances</v>
      </c>
      <c r="G6479">
        <v>2</v>
      </c>
      <c r="H6479" s="6">
        <v>0.13026718240922958</v>
      </c>
      <c r="I6479" s="2">
        <f>VLOOKUP($E6479,
Products!$A$1:$F$201,MATCH(Orders!I$1,Products!$A$1:$F$1,0),0)</f>
        <v>2211.9922659782978</v>
      </c>
      <c r="J6479" s="2">
        <f>VLOOKUP($E6479,
Products!$A$1:$F$201,MATCH(Orders!J$1,Products!$A$1:$F$1,0),0)</f>
        <v>1741.1720710333091</v>
      </c>
    </row>
    <row r="6480" spans="1:10">
      <c r="A6480">
        <v>6479</v>
      </c>
      <c r="B6480" s="4">
        <v>45180</v>
      </c>
      <c r="C6480" s="10">
        <f>DATE(YEAR(orders[[#This Row],[order_date]]), MONTH(orders[[#This Row],[order_date]]), 1)</f>
        <v>45170</v>
      </c>
      <c r="D6480" t="s">
        <v>2854</v>
      </c>
      <c r="E6480" t="s">
        <v>680</v>
      </c>
      <c r="F6480" t="str">
        <f>VLOOKUP(orders[[#This Row],[product_id]],Products!A:C,3,0)</f>
        <v>Electronics</v>
      </c>
      <c r="G6480">
        <v>2</v>
      </c>
      <c r="H6480" s="6">
        <v>0.18903402306859057</v>
      </c>
      <c r="I6480" s="2">
        <f>VLOOKUP($E6480,
Products!$A$1:$F$201,MATCH(Orders!I$1,Products!$A$1:$F$1,0),0)</f>
        <v>31627.348891742429</v>
      </c>
      <c r="J6480" s="2">
        <f>VLOOKUP($E6480,
Products!$A$1:$F$201,MATCH(Orders!J$1,Products!$A$1:$F$1,0),0)</f>
        <v>23219.930812036979</v>
      </c>
    </row>
    <row r="6481" spans="1:10">
      <c r="A6481">
        <v>6480</v>
      </c>
      <c r="B6481" s="4">
        <v>45209</v>
      </c>
      <c r="C6481" s="10">
        <f>DATE(YEAR(orders[[#This Row],[order_date]]), MONTH(orders[[#This Row],[order_date]]), 1)</f>
        <v>45200</v>
      </c>
      <c r="D6481" t="s">
        <v>1251</v>
      </c>
      <c r="E6481" t="s">
        <v>528</v>
      </c>
      <c r="F6481" t="str">
        <f>VLOOKUP(orders[[#This Row],[product_id]],Products!A:C,3,0)</f>
        <v>Appliances</v>
      </c>
      <c r="G6481">
        <v>2</v>
      </c>
      <c r="H6481" s="6">
        <v>0.13695959086749601</v>
      </c>
      <c r="I6481" s="2">
        <f>VLOOKUP($E6481,
Products!$A$1:$F$201,MATCH(Orders!I$1,Products!$A$1:$F$1,0),0)</f>
        <v>5741.145946914552</v>
      </c>
      <c r="J6481" s="2">
        <f>VLOOKUP($E6481,
Products!$A$1:$F$201,MATCH(Orders!J$1,Products!$A$1:$F$1,0),0)</f>
        <v>4112.7219202399874</v>
      </c>
    </row>
    <row r="6482" spans="1:10">
      <c r="A6482">
        <v>6481</v>
      </c>
      <c r="B6482" s="4">
        <v>46010</v>
      </c>
      <c r="C6482" s="10">
        <f>DATE(YEAR(orders[[#This Row],[order_date]]), MONTH(orders[[#This Row],[order_date]]), 1)</f>
        <v>45992</v>
      </c>
      <c r="D6482" t="s">
        <v>4666</v>
      </c>
      <c r="E6482" t="s">
        <v>693</v>
      </c>
      <c r="F6482" t="str">
        <f>VLOOKUP(orders[[#This Row],[product_id]],Products!A:C,3,0)</f>
        <v>Appliances</v>
      </c>
      <c r="G6482">
        <v>1</v>
      </c>
      <c r="H6482" s="6">
        <v>6.6148915207466255E-2</v>
      </c>
      <c r="I6482" s="2">
        <f>VLOOKUP($E6482,
Products!$A$1:$F$201,MATCH(Orders!I$1,Products!$A$1:$F$1,0),0)</f>
        <v>2037.67513915007</v>
      </c>
      <c r="J6482" s="2">
        <f>VLOOKUP($E6482,
Products!$A$1:$F$201,MATCH(Orders!J$1,Products!$A$1:$F$1,0),0)</f>
        <v>1374.1566876520769</v>
      </c>
    </row>
    <row r="6483" spans="1:10">
      <c r="A6483">
        <v>6482</v>
      </c>
      <c r="B6483" s="4">
        <v>45044</v>
      </c>
      <c r="C6483" s="10">
        <f>DATE(YEAR(orders[[#This Row],[order_date]]), MONTH(orders[[#This Row],[order_date]]), 1)</f>
        <v>45017</v>
      </c>
      <c r="D6483" t="s">
        <v>2792</v>
      </c>
      <c r="E6483" t="s">
        <v>526</v>
      </c>
      <c r="F6483" t="str">
        <f>VLOOKUP(orders[[#This Row],[product_id]],Products!A:C,3,0)</f>
        <v>Electronics</v>
      </c>
      <c r="G6483">
        <v>3</v>
      </c>
      <c r="H6483" s="6">
        <v>0.22848430090581656</v>
      </c>
      <c r="I6483" s="2">
        <f>VLOOKUP($E6483,
Products!$A$1:$F$201,MATCH(Orders!I$1,Products!$A$1:$F$1,0),0)</f>
        <v>11165.347713400481</v>
      </c>
      <c r="J6483" s="2">
        <f>VLOOKUP($E6483,
Products!$A$1:$F$201,MATCH(Orders!J$1,Products!$A$1:$F$1,0),0)</f>
        <v>7966.5169511049389</v>
      </c>
    </row>
    <row r="6484" spans="1:10">
      <c r="A6484">
        <v>6483</v>
      </c>
      <c r="B6484" s="4">
        <v>45349</v>
      </c>
      <c r="C6484" s="10">
        <f>DATE(YEAR(orders[[#This Row],[order_date]]), MONTH(orders[[#This Row],[order_date]]), 1)</f>
        <v>45323</v>
      </c>
      <c r="D6484" t="s">
        <v>2964</v>
      </c>
      <c r="E6484" t="s">
        <v>699</v>
      </c>
      <c r="F6484" t="str">
        <f>VLOOKUP(orders[[#This Row],[product_id]],Products!A:C,3,0)</f>
        <v>Appliances</v>
      </c>
      <c r="G6484">
        <v>2</v>
      </c>
      <c r="H6484" s="6">
        <v>7.0416472638925254E-2</v>
      </c>
      <c r="I6484" s="2">
        <f>VLOOKUP($E6484,
Products!$A$1:$F$201,MATCH(Orders!I$1,Products!$A$1:$F$1,0),0)</f>
        <v>25091.998133165329</v>
      </c>
      <c r="J6484" s="2">
        <f>VLOOKUP($E6484,
Products!$A$1:$F$201,MATCH(Orders!J$1,Products!$A$1:$F$1,0),0)</f>
        <v>18464.226825266349</v>
      </c>
    </row>
    <row r="6485" spans="1:10">
      <c r="A6485">
        <v>6484</v>
      </c>
      <c r="B6485" s="4">
        <v>45482</v>
      </c>
      <c r="C6485" s="10">
        <f>DATE(YEAR(orders[[#This Row],[order_date]]), MONTH(orders[[#This Row],[order_date]]), 1)</f>
        <v>45474</v>
      </c>
      <c r="D6485" t="s">
        <v>1447</v>
      </c>
      <c r="E6485" t="s">
        <v>684</v>
      </c>
      <c r="F6485" t="str">
        <f>VLOOKUP(orders[[#This Row],[product_id]],Products!A:C,3,0)</f>
        <v>Appliances</v>
      </c>
      <c r="G6485">
        <v>1</v>
      </c>
      <c r="H6485" s="6">
        <v>5.3884964146176821E-2</v>
      </c>
      <c r="I6485" s="2">
        <f>VLOOKUP($E6485,
Products!$A$1:$F$201,MATCH(Orders!I$1,Products!$A$1:$F$1,0),0)</f>
        <v>2147.166688023286</v>
      </c>
      <c r="J6485" s="2">
        <f>VLOOKUP($E6485,
Products!$A$1:$F$201,MATCH(Orders!J$1,Products!$A$1:$F$1,0),0)</f>
        <v>1709.9619584723389</v>
      </c>
    </row>
    <row r="6486" spans="1:10">
      <c r="A6486">
        <v>6485</v>
      </c>
      <c r="B6486" s="4">
        <v>44962</v>
      </c>
      <c r="C6486" s="10">
        <f>DATE(YEAR(orders[[#This Row],[order_date]]), MONTH(orders[[#This Row],[order_date]]), 1)</f>
        <v>44958</v>
      </c>
      <c r="D6486" t="s">
        <v>2520</v>
      </c>
      <c r="E6486" t="s">
        <v>648</v>
      </c>
      <c r="F6486" t="str">
        <f>VLOOKUP(orders[[#This Row],[product_id]],Products!A:C,3,0)</f>
        <v>Electronics</v>
      </c>
      <c r="G6486">
        <v>1</v>
      </c>
      <c r="H6486" s="6">
        <v>0.22327973585336314</v>
      </c>
      <c r="I6486" s="2">
        <f>VLOOKUP($E6486,
Products!$A$1:$F$201,MATCH(Orders!I$1,Products!$A$1:$F$1,0),0)</f>
        <v>11049.50250218974</v>
      </c>
      <c r="J6486" s="2">
        <f>VLOOKUP($E6486,
Products!$A$1:$F$201,MATCH(Orders!J$1,Products!$A$1:$F$1,0),0)</f>
        <v>7252.1207539007246</v>
      </c>
    </row>
    <row r="6487" spans="1:10">
      <c r="A6487">
        <v>6486</v>
      </c>
      <c r="B6487" s="4">
        <v>45457</v>
      </c>
      <c r="C6487" s="10">
        <f>DATE(YEAR(orders[[#This Row],[order_date]]), MONTH(orders[[#This Row],[order_date]]), 1)</f>
        <v>45444</v>
      </c>
      <c r="D6487" t="s">
        <v>1297</v>
      </c>
      <c r="E6487" t="s">
        <v>563</v>
      </c>
      <c r="F6487" t="str">
        <f>VLOOKUP(orders[[#This Row],[product_id]],Products!A:C,3,0)</f>
        <v>Electronics</v>
      </c>
      <c r="G6487">
        <v>3</v>
      </c>
      <c r="H6487" s="6">
        <v>0.20708387945355444</v>
      </c>
      <c r="I6487" s="2">
        <f>VLOOKUP($E6487,
Products!$A$1:$F$201,MATCH(Orders!I$1,Products!$A$1:$F$1,0),0)</f>
        <v>2267.1489506516559</v>
      </c>
      <c r="J6487" s="2">
        <f>VLOOKUP($E6487,
Products!$A$1:$F$201,MATCH(Orders!J$1,Products!$A$1:$F$1,0),0)</f>
        <v>1538.7671398485211</v>
      </c>
    </row>
    <row r="6488" spans="1:10">
      <c r="A6488">
        <v>6487</v>
      </c>
      <c r="B6488" s="4">
        <v>45017</v>
      </c>
      <c r="C6488" s="10">
        <f>DATE(YEAR(orders[[#This Row],[order_date]]), MONTH(orders[[#This Row],[order_date]]), 1)</f>
        <v>45017</v>
      </c>
      <c r="D6488" t="s">
        <v>1455</v>
      </c>
      <c r="E6488" t="s">
        <v>531</v>
      </c>
      <c r="F6488" t="str">
        <f>VLOOKUP(orders[[#This Row],[product_id]],Products!A:C,3,0)</f>
        <v>Electronics</v>
      </c>
      <c r="G6488">
        <v>2</v>
      </c>
      <c r="H6488" s="6">
        <v>0.24750189442749179</v>
      </c>
      <c r="I6488" s="2">
        <f>VLOOKUP($E6488,
Products!$A$1:$F$201,MATCH(Orders!I$1,Products!$A$1:$F$1,0),0)</f>
        <v>29674.378925417219</v>
      </c>
      <c r="J6488" s="2">
        <f>VLOOKUP($E6488,
Products!$A$1:$F$201,MATCH(Orders!J$1,Products!$A$1:$F$1,0),0)</f>
        <v>20795.30337605517</v>
      </c>
    </row>
    <row r="6489" spans="1:10">
      <c r="A6489">
        <v>6488</v>
      </c>
      <c r="B6489" s="4">
        <v>45024</v>
      </c>
      <c r="C6489" s="10">
        <f>DATE(YEAR(orders[[#This Row],[order_date]]), MONTH(orders[[#This Row],[order_date]]), 1)</f>
        <v>45017</v>
      </c>
      <c r="D6489" t="s">
        <v>2925</v>
      </c>
      <c r="E6489" t="s">
        <v>564</v>
      </c>
      <c r="F6489" t="str">
        <f>VLOOKUP(orders[[#This Row],[product_id]],Products!A:C,3,0)</f>
        <v>Electronics</v>
      </c>
      <c r="G6489">
        <v>3</v>
      </c>
      <c r="H6489" s="6">
        <v>0.10031595334516571</v>
      </c>
      <c r="I6489" s="2">
        <f>VLOOKUP($E6489,
Products!$A$1:$F$201,MATCH(Orders!I$1,Products!$A$1:$F$1,0),0)</f>
        <v>21989.290766910399</v>
      </c>
      <c r="J6489" s="2">
        <f>VLOOKUP($E6489,
Products!$A$1:$F$201,MATCH(Orders!J$1,Products!$A$1:$F$1,0),0)</f>
        <v>15566.99865864101</v>
      </c>
    </row>
    <row r="6490" spans="1:10">
      <c r="A6490">
        <v>6489</v>
      </c>
      <c r="B6490" s="4">
        <v>45457</v>
      </c>
      <c r="C6490" s="10">
        <f>DATE(YEAR(orders[[#This Row],[order_date]]), MONTH(orders[[#This Row],[order_date]]), 1)</f>
        <v>45444</v>
      </c>
      <c r="D6490" t="s">
        <v>1543</v>
      </c>
      <c r="E6490" t="s">
        <v>595</v>
      </c>
      <c r="F6490" t="str">
        <f>VLOOKUP(orders[[#This Row],[product_id]],Products!A:C,3,0)</f>
        <v>Electronics</v>
      </c>
      <c r="G6490">
        <v>1</v>
      </c>
      <c r="H6490" s="6">
        <v>0.23265470840001393</v>
      </c>
      <c r="I6490" s="2">
        <f>VLOOKUP($E6490,
Products!$A$1:$F$201,MATCH(Orders!I$1,Products!$A$1:$F$1,0),0)</f>
        <v>2368.316565735005</v>
      </c>
      <c r="J6490" s="2">
        <f>VLOOKUP($E6490,
Products!$A$1:$F$201,MATCH(Orders!J$1,Products!$A$1:$F$1,0),0)</f>
        <v>1668.7588573553539</v>
      </c>
    </row>
    <row r="6491" spans="1:10">
      <c r="A6491">
        <v>6490</v>
      </c>
      <c r="B6491" s="4">
        <v>45464</v>
      </c>
      <c r="C6491" s="10">
        <f>DATE(YEAR(orders[[#This Row],[order_date]]), MONTH(orders[[#This Row],[order_date]]), 1)</f>
        <v>45444</v>
      </c>
      <c r="D6491" t="s">
        <v>3195</v>
      </c>
      <c r="E6491" t="s">
        <v>550</v>
      </c>
      <c r="F6491" t="str">
        <f>VLOOKUP(orders[[#This Row],[product_id]],Products!A:C,3,0)</f>
        <v>Electronics</v>
      </c>
      <c r="G6491">
        <v>1</v>
      </c>
      <c r="H6491" s="6">
        <v>0.1920177111116699</v>
      </c>
      <c r="I6491" s="2">
        <f>VLOOKUP($E6491,
Products!$A$1:$F$201,MATCH(Orders!I$1,Products!$A$1:$F$1,0),0)</f>
        <v>21928.70634496431</v>
      </c>
      <c r="J6491" s="2">
        <f>VLOOKUP($E6491,
Products!$A$1:$F$201,MATCH(Orders!J$1,Products!$A$1:$F$1,0),0)</f>
        <v>17227.037321653719</v>
      </c>
    </row>
    <row r="6492" spans="1:10">
      <c r="A6492">
        <v>6491</v>
      </c>
      <c r="B6492" s="4">
        <v>45978</v>
      </c>
      <c r="C6492" s="10">
        <f>DATE(YEAR(orders[[#This Row],[order_date]]), MONTH(orders[[#This Row],[order_date]]), 1)</f>
        <v>45962</v>
      </c>
      <c r="D6492" t="s">
        <v>3836</v>
      </c>
      <c r="E6492" t="s">
        <v>699</v>
      </c>
      <c r="F6492" t="str">
        <f>VLOOKUP(orders[[#This Row],[product_id]],Products!A:C,3,0)</f>
        <v>Appliances</v>
      </c>
      <c r="G6492">
        <v>1</v>
      </c>
      <c r="H6492" s="6">
        <v>9.2778980280687762E-2</v>
      </c>
      <c r="I6492" s="2">
        <f>VLOOKUP($E6492,
Products!$A$1:$F$201,MATCH(Orders!I$1,Products!$A$1:$F$1,0),0)</f>
        <v>25091.998133165329</v>
      </c>
      <c r="J6492" s="2">
        <f>VLOOKUP($E6492,
Products!$A$1:$F$201,MATCH(Orders!J$1,Products!$A$1:$F$1,0),0)</f>
        <v>18464.226825266349</v>
      </c>
    </row>
    <row r="6493" spans="1:10">
      <c r="A6493">
        <v>6492</v>
      </c>
      <c r="B6493" s="4">
        <v>45006</v>
      </c>
      <c r="C6493" s="10">
        <f>DATE(YEAR(orders[[#This Row],[order_date]]), MONTH(orders[[#This Row],[order_date]]), 1)</f>
        <v>44986</v>
      </c>
      <c r="D6493" t="s">
        <v>4187</v>
      </c>
      <c r="E6493" t="s">
        <v>668</v>
      </c>
      <c r="F6493" t="str">
        <f>VLOOKUP(orders[[#This Row],[product_id]],Products!A:C,3,0)</f>
        <v>Electronics</v>
      </c>
      <c r="G6493">
        <v>2</v>
      </c>
      <c r="H6493" s="6">
        <v>0.1698240662736262</v>
      </c>
      <c r="I6493" s="2">
        <f>VLOOKUP($E6493,
Products!$A$1:$F$201,MATCH(Orders!I$1,Products!$A$1:$F$1,0),0)</f>
        <v>23702.058773663419</v>
      </c>
      <c r="J6493" s="2">
        <f>VLOOKUP($E6493,
Products!$A$1:$F$201,MATCH(Orders!J$1,Products!$A$1:$F$1,0),0)</f>
        <v>17657.804767621328</v>
      </c>
    </row>
    <row r="6494" spans="1:10">
      <c r="A6494">
        <v>6493</v>
      </c>
      <c r="B6494" s="4">
        <v>45489</v>
      </c>
      <c r="C6494" s="10">
        <f>DATE(YEAR(orders[[#This Row],[order_date]]), MONTH(orders[[#This Row],[order_date]]), 1)</f>
        <v>45474</v>
      </c>
      <c r="D6494" t="s">
        <v>1239</v>
      </c>
      <c r="E6494" t="s">
        <v>599</v>
      </c>
      <c r="F6494" t="str">
        <f>VLOOKUP(orders[[#This Row],[product_id]],Products!A:C,3,0)</f>
        <v>Electronics</v>
      </c>
      <c r="G6494">
        <v>1</v>
      </c>
      <c r="H6494" s="6">
        <v>0.21511545226600037</v>
      </c>
      <c r="I6494" s="2">
        <f>VLOOKUP($E6494,
Products!$A$1:$F$201,MATCH(Orders!I$1,Products!$A$1:$F$1,0),0)</f>
        <v>24019.70637428105</v>
      </c>
      <c r="J6494" s="2">
        <f>VLOOKUP($E6494,
Products!$A$1:$F$201,MATCH(Orders!J$1,Products!$A$1:$F$1,0),0)</f>
        <v>16602.559277417411</v>
      </c>
    </row>
    <row r="6495" spans="1:10">
      <c r="A6495">
        <v>6494</v>
      </c>
      <c r="B6495" s="4">
        <v>45540</v>
      </c>
      <c r="C6495" s="10">
        <f>DATE(YEAR(orders[[#This Row],[order_date]]), MONTH(orders[[#This Row],[order_date]]), 1)</f>
        <v>45536</v>
      </c>
      <c r="D6495" t="s">
        <v>1070</v>
      </c>
      <c r="E6495" t="s">
        <v>615</v>
      </c>
      <c r="F6495" t="str">
        <f>VLOOKUP(orders[[#This Row],[product_id]],Products!A:C,3,0)</f>
        <v>Electronics</v>
      </c>
      <c r="G6495">
        <v>2</v>
      </c>
      <c r="H6495" s="6">
        <v>0.1273819406037249</v>
      </c>
      <c r="I6495" s="2">
        <f>VLOOKUP($E6495,
Products!$A$1:$F$201,MATCH(Orders!I$1,Products!$A$1:$F$1,0),0)</f>
        <v>31155.43680046549</v>
      </c>
      <c r="J6495" s="2">
        <f>VLOOKUP($E6495,
Products!$A$1:$F$201,MATCH(Orders!J$1,Products!$A$1:$F$1,0),0)</f>
        <v>22320.078602545669</v>
      </c>
    </row>
    <row r="6496" spans="1:10">
      <c r="A6496">
        <v>6495</v>
      </c>
      <c r="B6496" s="4">
        <v>45102</v>
      </c>
      <c r="C6496" s="10">
        <f>DATE(YEAR(orders[[#This Row],[order_date]]), MONTH(orders[[#This Row],[order_date]]), 1)</f>
        <v>45078</v>
      </c>
      <c r="D6496" t="s">
        <v>1072</v>
      </c>
      <c r="E6496" t="s">
        <v>569</v>
      </c>
      <c r="F6496" t="str">
        <f>VLOOKUP(orders[[#This Row],[product_id]],Products!A:C,3,0)</f>
        <v>Electronics</v>
      </c>
      <c r="G6496">
        <v>3</v>
      </c>
      <c r="H6496" s="6">
        <v>0.20177157235732637</v>
      </c>
      <c r="I6496" s="2">
        <f>VLOOKUP($E6496,
Products!$A$1:$F$201,MATCH(Orders!I$1,Products!$A$1:$F$1,0),0)</f>
        <v>30739.034547193129</v>
      </c>
      <c r="J6496" s="2">
        <f>VLOOKUP($E6496,
Products!$A$1:$F$201,MATCH(Orders!J$1,Products!$A$1:$F$1,0),0)</f>
        <v>22938.60345365321</v>
      </c>
    </row>
    <row r="6497" spans="1:10">
      <c r="A6497">
        <v>6496</v>
      </c>
      <c r="B6497" s="4">
        <v>45448</v>
      </c>
      <c r="C6497" s="10">
        <f>DATE(YEAR(orders[[#This Row],[order_date]]), MONTH(orders[[#This Row],[order_date]]), 1)</f>
        <v>45444</v>
      </c>
      <c r="D6497" t="s">
        <v>4121</v>
      </c>
      <c r="E6497" t="s">
        <v>589</v>
      </c>
      <c r="F6497" t="str">
        <f>VLOOKUP(orders[[#This Row],[product_id]],Products!A:C,3,0)</f>
        <v>Appliances</v>
      </c>
      <c r="G6497">
        <v>1</v>
      </c>
      <c r="H6497" s="6">
        <v>0.11790333405849564</v>
      </c>
      <c r="I6497" s="2">
        <f>VLOOKUP($E6497,
Products!$A$1:$F$201,MATCH(Orders!I$1,Products!$A$1:$F$1,0),0)</f>
        <v>6227.1351854710047</v>
      </c>
      <c r="J6497" s="2">
        <f>VLOOKUP($E6497,
Products!$A$1:$F$201,MATCH(Orders!J$1,Products!$A$1:$F$1,0),0)</f>
        <v>4146.7707671772396</v>
      </c>
    </row>
    <row r="6498" spans="1:10">
      <c r="A6498">
        <v>6497</v>
      </c>
      <c r="B6498" s="4">
        <v>45349</v>
      </c>
      <c r="C6498" s="10">
        <f>DATE(YEAR(orders[[#This Row],[order_date]]), MONTH(orders[[#This Row],[order_date]]), 1)</f>
        <v>45323</v>
      </c>
      <c r="D6498" t="s">
        <v>2479</v>
      </c>
      <c r="E6498" t="s">
        <v>582</v>
      </c>
      <c r="F6498" t="str">
        <f>VLOOKUP(orders[[#This Row],[product_id]],Products!A:C,3,0)</f>
        <v>Electronics</v>
      </c>
      <c r="G6498">
        <v>1</v>
      </c>
      <c r="H6498" s="6">
        <v>0.22051765112440638</v>
      </c>
      <c r="I6498" s="2">
        <f>VLOOKUP($E6498,
Products!$A$1:$F$201,MATCH(Orders!I$1,Products!$A$1:$F$1,0),0)</f>
        <v>16266.090182397211</v>
      </c>
      <c r="J6498" s="2">
        <f>VLOOKUP($E6498,
Products!$A$1:$F$201,MATCH(Orders!J$1,Products!$A$1:$F$1,0),0)</f>
        <v>11802.84602487359</v>
      </c>
    </row>
    <row r="6499" spans="1:10">
      <c r="A6499">
        <v>6498</v>
      </c>
      <c r="B6499" s="4">
        <v>45502</v>
      </c>
      <c r="C6499" s="10">
        <f>DATE(YEAR(orders[[#This Row],[order_date]]), MONTH(orders[[#This Row],[order_date]]), 1)</f>
        <v>45474</v>
      </c>
      <c r="D6499" t="s">
        <v>3049</v>
      </c>
      <c r="E6499" t="s">
        <v>532</v>
      </c>
      <c r="F6499" t="str">
        <f>VLOOKUP(orders[[#This Row],[product_id]],Products!A:C,3,0)</f>
        <v>Electronics</v>
      </c>
      <c r="G6499">
        <v>2</v>
      </c>
      <c r="H6499" s="6">
        <v>0.18526949478221452</v>
      </c>
      <c r="I6499" s="2">
        <f>VLOOKUP($E6499,
Products!$A$1:$F$201,MATCH(Orders!I$1,Products!$A$1:$F$1,0),0)</f>
        <v>2668.0593077725212</v>
      </c>
      <c r="J6499" s="2">
        <f>VLOOKUP($E6499,
Products!$A$1:$F$201,MATCH(Orders!J$1,Products!$A$1:$F$1,0),0)</f>
        <v>1923.7114222321791</v>
      </c>
    </row>
    <row r="6500" spans="1:10">
      <c r="A6500">
        <v>6499</v>
      </c>
      <c r="B6500" s="4">
        <v>45457</v>
      </c>
      <c r="C6500" s="10">
        <f>DATE(YEAR(orders[[#This Row],[order_date]]), MONTH(orders[[#This Row],[order_date]]), 1)</f>
        <v>45444</v>
      </c>
      <c r="D6500" t="s">
        <v>4118</v>
      </c>
      <c r="E6500" t="s">
        <v>592</v>
      </c>
      <c r="F6500" t="str">
        <f>VLOOKUP(orders[[#This Row],[product_id]],Products!A:C,3,0)</f>
        <v>Electronics</v>
      </c>
      <c r="G6500">
        <v>3</v>
      </c>
      <c r="H6500" s="6">
        <v>0.10508298878448329</v>
      </c>
      <c r="I6500" s="2">
        <f>VLOOKUP($E6500,
Products!$A$1:$F$201,MATCH(Orders!I$1,Products!$A$1:$F$1,0),0)</f>
        <v>12221.95918536383</v>
      </c>
      <c r="J6500" s="2">
        <f>VLOOKUP($E6500,
Products!$A$1:$F$201,MATCH(Orders!J$1,Products!$A$1:$F$1,0),0)</f>
        <v>9737.7215556427309</v>
      </c>
    </row>
    <row r="6501" spans="1:10">
      <c r="A6501">
        <v>6500</v>
      </c>
      <c r="B6501" s="4">
        <v>45258</v>
      </c>
      <c r="C6501" s="10">
        <f>DATE(YEAR(orders[[#This Row],[order_date]]), MONTH(orders[[#This Row],[order_date]]), 1)</f>
        <v>45231</v>
      </c>
      <c r="D6501" t="s">
        <v>3359</v>
      </c>
      <c r="E6501" t="s">
        <v>664</v>
      </c>
      <c r="F6501" t="str">
        <f>VLOOKUP(orders[[#This Row],[product_id]],Products!A:C,3,0)</f>
        <v>Appliances</v>
      </c>
      <c r="G6501">
        <v>3</v>
      </c>
      <c r="H6501" s="6">
        <v>0.10132325473172597</v>
      </c>
      <c r="I6501" s="2">
        <f>VLOOKUP($E6501,
Products!$A$1:$F$201,MATCH(Orders!I$1,Products!$A$1:$F$1,0),0)</f>
        <v>2181.6314584966208</v>
      </c>
      <c r="J6501" s="2">
        <f>VLOOKUP($E6501,
Products!$A$1:$F$201,MATCH(Orders!J$1,Products!$A$1:$F$1,0),0)</f>
        <v>1607.5776178781809</v>
      </c>
    </row>
    <row r="6502" spans="1:10">
      <c r="A6502">
        <v>6501</v>
      </c>
      <c r="B6502" s="4">
        <v>45579</v>
      </c>
      <c r="C6502" s="10">
        <f>DATE(YEAR(orders[[#This Row],[order_date]]), MONTH(orders[[#This Row],[order_date]]), 1)</f>
        <v>45566</v>
      </c>
      <c r="D6502" t="s">
        <v>3509</v>
      </c>
      <c r="E6502" t="s">
        <v>517</v>
      </c>
      <c r="F6502" t="str">
        <f>VLOOKUP(orders[[#This Row],[product_id]],Products!A:C,3,0)</f>
        <v>Electronics</v>
      </c>
      <c r="G6502">
        <v>1</v>
      </c>
      <c r="H6502" s="6">
        <v>0.22957982802661209</v>
      </c>
      <c r="I6502" s="2">
        <f>VLOOKUP($E6502,
Products!$A$1:$F$201,MATCH(Orders!I$1,Products!$A$1:$F$1,0),0)</f>
        <v>30304.143268168769</v>
      </c>
      <c r="J6502" s="2">
        <f>VLOOKUP($E6502,
Products!$A$1:$F$201,MATCH(Orders!J$1,Products!$A$1:$F$1,0),0)</f>
        <v>23998.194785181578</v>
      </c>
    </row>
    <row r="6503" spans="1:10">
      <c r="A6503">
        <v>6502</v>
      </c>
      <c r="B6503" s="4">
        <v>45666</v>
      </c>
      <c r="C6503" s="10">
        <f>DATE(YEAR(orders[[#This Row],[order_date]]), MONTH(orders[[#This Row],[order_date]]), 1)</f>
        <v>45658</v>
      </c>
      <c r="D6503" t="s">
        <v>3276</v>
      </c>
      <c r="E6503" t="s">
        <v>607</v>
      </c>
      <c r="F6503" t="str">
        <f>VLOOKUP(orders[[#This Row],[product_id]],Products!A:C,3,0)</f>
        <v>Appliances</v>
      </c>
      <c r="G6503">
        <v>2</v>
      </c>
      <c r="H6503" s="6">
        <v>0.10705893547611139</v>
      </c>
      <c r="I6503" s="2">
        <f>VLOOKUP($E6503,
Products!$A$1:$F$201,MATCH(Orders!I$1,Products!$A$1:$F$1,0),0)</f>
        <v>6264.400042999192</v>
      </c>
      <c r="J6503" s="2">
        <f>VLOOKUP($E6503,
Products!$A$1:$F$201,MATCH(Orders!J$1,Products!$A$1:$F$1,0),0)</f>
        <v>4980.3849171743304</v>
      </c>
    </row>
    <row r="6504" spans="1:10">
      <c r="A6504">
        <v>6503</v>
      </c>
      <c r="B6504" s="4">
        <v>45437</v>
      </c>
      <c r="C6504" s="10">
        <f>DATE(YEAR(orders[[#This Row],[order_date]]), MONTH(orders[[#This Row],[order_date]]), 1)</f>
        <v>45413</v>
      </c>
      <c r="D6504" t="s">
        <v>2358</v>
      </c>
      <c r="E6504" t="s">
        <v>550</v>
      </c>
      <c r="F6504" t="str">
        <f>VLOOKUP(orders[[#This Row],[product_id]],Products!A:C,3,0)</f>
        <v>Electronics</v>
      </c>
      <c r="G6504">
        <v>1</v>
      </c>
      <c r="H6504" s="6">
        <v>0.14478145450331475</v>
      </c>
      <c r="I6504" s="2">
        <f>VLOOKUP($E6504,
Products!$A$1:$F$201,MATCH(Orders!I$1,Products!$A$1:$F$1,0),0)</f>
        <v>21928.70634496431</v>
      </c>
      <c r="J6504" s="2">
        <f>VLOOKUP($E6504,
Products!$A$1:$F$201,MATCH(Orders!J$1,Products!$A$1:$F$1,0),0)</f>
        <v>17227.037321653719</v>
      </c>
    </row>
    <row r="6505" spans="1:10">
      <c r="A6505">
        <v>6504</v>
      </c>
      <c r="B6505" s="4">
        <v>44968</v>
      </c>
      <c r="C6505" s="10">
        <f>DATE(YEAR(orders[[#This Row],[order_date]]), MONTH(orders[[#This Row],[order_date]]), 1)</f>
        <v>44958</v>
      </c>
      <c r="D6505" t="s">
        <v>970</v>
      </c>
      <c r="E6505" t="s">
        <v>633</v>
      </c>
      <c r="F6505" t="str">
        <f>VLOOKUP(orders[[#This Row],[product_id]],Products!A:C,3,0)</f>
        <v>Appliances</v>
      </c>
      <c r="G6505">
        <v>2</v>
      </c>
      <c r="H6505" s="6">
        <v>6.4253812596596696E-2</v>
      </c>
      <c r="I6505" s="2">
        <f>VLOOKUP($E6505,
Products!$A$1:$F$201,MATCH(Orders!I$1,Products!$A$1:$F$1,0),0)</f>
        <v>2361.4162937319088</v>
      </c>
      <c r="J6505" s="2">
        <f>VLOOKUP($E6505,
Products!$A$1:$F$201,MATCH(Orders!J$1,Products!$A$1:$F$1,0),0)</f>
        <v>1552.5536411429621</v>
      </c>
    </row>
    <row r="6506" spans="1:10">
      <c r="A6506">
        <v>6505</v>
      </c>
      <c r="B6506" s="4">
        <v>45811</v>
      </c>
      <c r="C6506" s="10">
        <f>DATE(YEAR(orders[[#This Row],[order_date]]), MONTH(orders[[#This Row],[order_date]]), 1)</f>
        <v>45809</v>
      </c>
      <c r="D6506" t="s">
        <v>4301</v>
      </c>
      <c r="E6506" t="s">
        <v>537</v>
      </c>
      <c r="F6506" t="str">
        <f>VLOOKUP(orders[[#This Row],[product_id]],Products!A:C,3,0)</f>
        <v>Electronics</v>
      </c>
      <c r="G6506">
        <v>1</v>
      </c>
      <c r="H6506" s="6">
        <v>0.13201590641831057</v>
      </c>
      <c r="I6506" s="2">
        <f>VLOOKUP($E6506,
Products!$A$1:$F$201,MATCH(Orders!I$1,Products!$A$1:$F$1,0),0)</f>
        <v>31703.831103033539</v>
      </c>
      <c r="J6506" s="2">
        <f>VLOOKUP($E6506,
Products!$A$1:$F$201,MATCH(Orders!J$1,Products!$A$1:$F$1,0),0)</f>
        <v>24504.340558054781</v>
      </c>
    </row>
    <row r="6507" spans="1:10">
      <c r="A6507">
        <v>6506</v>
      </c>
      <c r="B6507" s="4">
        <v>45007</v>
      </c>
      <c r="C6507" s="10">
        <f>DATE(YEAR(orders[[#This Row],[order_date]]), MONTH(orders[[#This Row],[order_date]]), 1)</f>
        <v>44986</v>
      </c>
      <c r="D6507" t="s">
        <v>4443</v>
      </c>
      <c r="E6507" t="s">
        <v>559</v>
      </c>
      <c r="F6507" t="str">
        <f>VLOOKUP(orders[[#This Row],[product_id]],Products!A:C,3,0)</f>
        <v>Electronics</v>
      </c>
      <c r="G6507">
        <v>2</v>
      </c>
      <c r="H6507" s="6">
        <v>0.13363482076245847</v>
      </c>
      <c r="I6507" s="2">
        <f>VLOOKUP($E6507,
Products!$A$1:$F$201,MATCH(Orders!I$1,Products!$A$1:$F$1,0),0)</f>
        <v>2588.546892391822</v>
      </c>
      <c r="J6507" s="2">
        <f>VLOOKUP($E6507,
Products!$A$1:$F$201,MATCH(Orders!J$1,Products!$A$1:$F$1,0),0)</f>
        <v>1942.6863840762869</v>
      </c>
    </row>
    <row r="6508" spans="1:10">
      <c r="A6508">
        <v>6507</v>
      </c>
      <c r="B6508" s="4">
        <v>45328</v>
      </c>
      <c r="C6508" s="10">
        <f>DATE(YEAR(orders[[#This Row],[order_date]]), MONTH(orders[[#This Row],[order_date]]), 1)</f>
        <v>45323</v>
      </c>
      <c r="D6508" t="s">
        <v>1767</v>
      </c>
      <c r="E6508" t="s">
        <v>699</v>
      </c>
      <c r="F6508" t="str">
        <f>VLOOKUP(orders[[#This Row],[product_id]],Products!A:C,3,0)</f>
        <v>Appliances</v>
      </c>
      <c r="G6508">
        <v>2</v>
      </c>
      <c r="H6508" s="6">
        <v>8.6510049477919654E-2</v>
      </c>
      <c r="I6508" s="2">
        <f>VLOOKUP($E6508,
Products!$A$1:$F$201,MATCH(Orders!I$1,Products!$A$1:$F$1,0),0)</f>
        <v>25091.998133165329</v>
      </c>
      <c r="J6508" s="2">
        <f>VLOOKUP($E6508,
Products!$A$1:$F$201,MATCH(Orders!J$1,Products!$A$1:$F$1,0),0)</f>
        <v>18464.226825266349</v>
      </c>
    </row>
    <row r="6509" spans="1:10">
      <c r="A6509">
        <v>6508</v>
      </c>
      <c r="B6509" s="4">
        <v>45033</v>
      </c>
      <c r="C6509" s="10">
        <f>DATE(YEAR(orders[[#This Row],[order_date]]), MONTH(orders[[#This Row],[order_date]]), 1)</f>
        <v>45017</v>
      </c>
      <c r="D6509" t="s">
        <v>2740</v>
      </c>
      <c r="E6509" t="s">
        <v>618</v>
      </c>
      <c r="F6509" t="str">
        <f>VLOOKUP(orders[[#This Row],[product_id]],Products!A:C,3,0)</f>
        <v>Appliances</v>
      </c>
      <c r="G6509">
        <v>2</v>
      </c>
      <c r="H6509" s="6">
        <v>0.1289765415807565</v>
      </c>
      <c r="I6509" s="2">
        <f>VLOOKUP($E6509,
Products!$A$1:$F$201,MATCH(Orders!I$1,Products!$A$1:$F$1,0),0)</f>
        <v>5546.9777002203573</v>
      </c>
      <c r="J6509" s="2">
        <f>VLOOKUP($E6509,
Products!$A$1:$F$201,MATCH(Orders!J$1,Products!$A$1:$F$1,0),0)</f>
        <v>4048.2565671880161</v>
      </c>
    </row>
    <row r="6510" spans="1:10">
      <c r="A6510">
        <v>6509</v>
      </c>
      <c r="B6510" s="4">
        <v>45432</v>
      </c>
      <c r="C6510" s="10">
        <f>DATE(YEAR(orders[[#This Row],[order_date]]), MONTH(orders[[#This Row],[order_date]]), 1)</f>
        <v>45413</v>
      </c>
      <c r="D6510" t="s">
        <v>3908</v>
      </c>
      <c r="E6510" t="s">
        <v>620</v>
      </c>
      <c r="F6510" t="str">
        <f>VLOOKUP(orders[[#This Row],[product_id]],Products!A:C,3,0)</f>
        <v>Electronics</v>
      </c>
      <c r="G6510">
        <v>2</v>
      </c>
      <c r="H6510" s="6">
        <v>0.10578743229150107</v>
      </c>
      <c r="I6510" s="2">
        <f>VLOOKUP($E6510,
Products!$A$1:$F$201,MATCH(Orders!I$1,Products!$A$1:$F$1,0),0)</f>
        <v>23669.635851452331</v>
      </c>
      <c r="J6510" s="2">
        <f>VLOOKUP($E6510,
Products!$A$1:$F$201,MATCH(Orders!J$1,Products!$A$1:$F$1,0),0)</f>
        <v>17880.752220874681</v>
      </c>
    </row>
    <row r="6511" spans="1:10">
      <c r="A6511">
        <v>6510</v>
      </c>
      <c r="B6511" s="4">
        <v>45646</v>
      </c>
      <c r="C6511" s="10">
        <f>DATE(YEAR(orders[[#This Row],[order_date]]), MONTH(orders[[#This Row],[order_date]]), 1)</f>
        <v>45627</v>
      </c>
      <c r="D6511" t="s">
        <v>1087</v>
      </c>
      <c r="E6511" t="s">
        <v>537</v>
      </c>
      <c r="F6511" t="str">
        <f>VLOOKUP(orders[[#This Row],[product_id]],Products!A:C,3,0)</f>
        <v>Electronics</v>
      </c>
      <c r="G6511">
        <v>1</v>
      </c>
      <c r="H6511" s="6">
        <v>0.2081682172274919</v>
      </c>
      <c r="I6511" s="2">
        <f>VLOOKUP($E6511,
Products!$A$1:$F$201,MATCH(Orders!I$1,Products!$A$1:$F$1,0),0)</f>
        <v>31703.831103033539</v>
      </c>
      <c r="J6511" s="2">
        <f>VLOOKUP($E6511,
Products!$A$1:$F$201,MATCH(Orders!J$1,Products!$A$1:$F$1,0),0)</f>
        <v>24504.340558054781</v>
      </c>
    </row>
    <row r="6512" spans="1:10">
      <c r="A6512">
        <v>6511</v>
      </c>
      <c r="B6512" s="4">
        <v>45183</v>
      </c>
      <c r="C6512" s="10">
        <f>DATE(YEAR(orders[[#This Row],[order_date]]), MONTH(orders[[#This Row],[order_date]]), 1)</f>
        <v>45170</v>
      </c>
      <c r="D6512" t="s">
        <v>4002</v>
      </c>
      <c r="E6512" t="s">
        <v>648</v>
      </c>
      <c r="F6512" t="str">
        <f>VLOOKUP(orders[[#This Row],[product_id]],Products!A:C,3,0)</f>
        <v>Electronics</v>
      </c>
      <c r="G6512">
        <v>1</v>
      </c>
      <c r="H6512" s="6">
        <v>0.24315483882351752</v>
      </c>
      <c r="I6512" s="2">
        <f>VLOOKUP($E6512,
Products!$A$1:$F$201,MATCH(Orders!I$1,Products!$A$1:$F$1,0),0)</f>
        <v>11049.50250218974</v>
      </c>
      <c r="J6512" s="2">
        <f>VLOOKUP($E6512,
Products!$A$1:$F$201,MATCH(Orders!J$1,Products!$A$1:$F$1,0),0)</f>
        <v>7252.1207539007246</v>
      </c>
    </row>
    <row r="6513" spans="1:10">
      <c r="A6513">
        <v>6512</v>
      </c>
      <c r="B6513" s="4">
        <v>45880</v>
      </c>
      <c r="C6513" s="10">
        <f>DATE(YEAR(orders[[#This Row],[order_date]]), MONTH(orders[[#This Row],[order_date]]), 1)</f>
        <v>45870</v>
      </c>
      <c r="D6513" t="s">
        <v>1872</v>
      </c>
      <c r="E6513" t="s">
        <v>609</v>
      </c>
      <c r="F6513" t="str">
        <f>VLOOKUP(orders[[#This Row],[product_id]],Products!A:C,3,0)</f>
        <v>Appliances</v>
      </c>
      <c r="G6513">
        <v>1</v>
      </c>
      <c r="H6513" s="6">
        <v>0.13718676263689494</v>
      </c>
      <c r="I6513" s="2">
        <f>VLOOKUP($E6513,
Products!$A$1:$F$201,MATCH(Orders!I$1,Products!$A$1:$F$1,0),0)</f>
        <v>2159.5378031052392</v>
      </c>
      <c r="J6513" s="2">
        <f>VLOOKUP($E6513,
Products!$A$1:$F$201,MATCH(Orders!J$1,Products!$A$1:$F$1,0),0)</f>
        <v>1501.9415981313371</v>
      </c>
    </row>
    <row r="6514" spans="1:10">
      <c r="A6514">
        <v>6513</v>
      </c>
      <c r="B6514" s="4">
        <v>45859</v>
      </c>
      <c r="C6514" s="10">
        <f>DATE(YEAR(orders[[#This Row],[order_date]]), MONTH(orders[[#This Row],[order_date]]), 1)</f>
        <v>45839</v>
      </c>
      <c r="D6514" t="s">
        <v>3184</v>
      </c>
      <c r="E6514" t="s">
        <v>560</v>
      </c>
      <c r="F6514" t="str">
        <f>VLOOKUP(orders[[#This Row],[product_id]],Products!A:C,3,0)</f>
        <v>Appliances</v>
      </c>
      <c r="G6514">
        <v>2</v>
      </c>
      <c r="H6514" s="6">
        <v>0.14049719343801673</v>
      </c>
      <c r="I6514" s="2">
        <f>VLOOKUP($E6514,
Products!$A$1:$F$201,MATCH(Orders!I$1,Products!$A$1:$F$1,0),0)</f>
        <v>6334.2190560739964</v>
      </c>
      <c r="J6514" s="2">
        <f>VLOOKUP($E6514,
Products!$A$1:$F$201,MATCH(Orders!J$1,Products!$A$1:$F$1,0),0)</f>
        <v>4117.6239066206717</v>
      </c>
    </row>
    <row r="6515" spans="1:10">
      <c r="A6515">
        <v>6514</v>
      </c>
      <c r="B6515" s="4">
        <v>45998</v>
      </c>
      <c r="C6515" s="10">
        <f>DATE(YEAR(orders[[#This Row],[order_date]]), MONTH(orders[[#This Row],[order_date]]), 1)</f>
        <v>45992</v>
      </c>
      <c r="D6515" t="s">
        <v>1094</v>
      </c>
      <c r="E6515" t="s">
        <v>546</v>
      </c>
      <c r="F6515" t="str">
        <f>VLOOKUP(orders[[#This Row],[product_id]],Products!A:C,3,0)</f>
        <v>Electronics</v>
      </c>
      <c r="G6515">
        <v>1</v>
      </c>
      <c r="H6515" s="6">
        <v>0.16373254703837659</v>
      </c>
      <c r="I6515" s="2">
        <f>VLOOKUP($E6515,
Products!$A$1:$F$201,MATCH(Orders!I$1,Products!$A$1:$F$1,0),0)</f>
        <v>21943.16319502375</v>
      </c>
      <c r="J6515" s="2">
        <f>VLOOKUP($E6515,
Products!$A$1:$F$201,MATCH(Orders!J$1,Products!$A$1:$F$1,0),0)</f>
        <v>16937.09489743154</v>
      </c>
    </row>
    <row r="6516" spans="1:10">
      <c r="A6516">
        <v>6515</v>
      </c>
      <c r="B6516" s="4">
        <v>45823</v>
      </c>
      <c r="C6516" s="10">
        <f>DATE(YEAR(orders[[#This Row],[order_date]]), MONTH(orders[[#This Row],[order_date]]), 1)</f>
        <v>45809</v>
      </c>
      <c r="D6516" t="s">
        <v>2807</v>
      </c>
      <c r="E6516" t="s">
        <v>632</v>
      </c>
      <c r="F6516" t="str">
        <f>VLOOKUP(orders[[#This Row],[product_id]],Products!A:C,3,0)</f>
        <v>Electronics</v>
      </c>
      <c r="G6516">
        <v>2</v>
      </c>
      <c r="H6516" s="6">
        <v>0.23877471798765509</v>
      </c>
      <c r="I6516" s="2">
        <f>VLOOKUP($E6516,
Products!$A$1:$F$201,MATCH(Orders!I$1,Products!$A$1:$F$1,0),0)</f>
        <v>23049.571773693999</v>
      </c>
      <c r="J6516" s="2">
        <f>VLOOKUP($E6516,
Products!$A$1:$F$201,MATCH(Orders!J$1,Products!$A$1:$F$1,0),0)</f>
        <v>15791.461375569639</v>
      </c>
    </row>
    <row r="6517" spans="1:10">
      <c r="A6517">
        <v>6516</v>
      </c>
      <c r="B6517" s="4">
        <v>44945</v>
      </c>
      <c r="C6517" s="10">
        <f>DATE(YEAR(orders[[#This Row],[order_date]]), MONTH(orders[[#This Row],[order_date]]), 1)</f>
        <v>44927</v>
      </c>
      <c r="D6517" t="s">
        <v>2777</v>
      </c>
      <c r="E6517" t="s">
        <v>545</v>
      </c>
      <c r="F6517" t="str">
        <f>VLOOKUP(orders[[#This Row],[product_id]],Products!A:C,3,0)</f>
        <v>Electronics</v>
      </c>
      <c r="G6517">
        <v>1</v>
      </c>
      <c r="H6517" s="6">
        <v>0.2149338880583451</v>
      </c>
      <c r="I6517" s="2">
        <f>VLOOKUP($E6517,
Products!$A$1:$F$201,MATCH(Orders!I$1,Products!$A$1:$F$1,0),0)</f>
        <v>11292.44914297154</v>
      </c>
      <c r="J6517" s="2">
        <f>VLOOKUP($E6517,
Products!$A$1:$F$201,MATCH(Orders!J$1,Products!$A$1:$F$1,0),0)</f>
        <v>7616.0274340726546</v>
      </c>
    </row>
    <row r="6518" spans="1:10">
      <c r="A6518">
        <v>6517</v>
      </c>
      <c r="B6518" s="4">
        <v>45996</v>
      </c>
      <c r="C6518" s="10">
        <f>DATE(YEAR(orders[[#This Row],[order_date]]), MONTH(orders[[#This Row],[order_date]]), 1)</f>
        <v>45992</v>
      </c>
      <c r="D6518" t="s">
        <v>1100</v>
      </c>
      <c r="E6518" t="s">
        <v>577</v>
      </c>
      <c r="F6518" t="str">
        <f>VLOOKUP(orders[[#This Row],[product_id]],Products!A:C,3,0)</f>
        <v>Appliances</v>
      </c>
      <c r="G6518">
        <v>1</v>
      </c>
      <c r="H6518" s="6">
        <v>8.9683425209862777E-2</v>
      </c>
      <c r="I6518" s="2">
        <f>VLOOKUP($E6518,
Products!$A$1:$F$201,MATCH(Orders!I$1,Products!$A$1:$F$1,0),0)</f>
        <v>24178.046221204509</v>
      </c>
      <c r="J6518" s="2">
        <f>VLOOKUP($E6518,
Products!$A$1:$F$201,MATCH(Orders!J$1,Products!$A$1:$F$1,0),0)</f>
        <v>17784.08636999697</v>
      </c>
    </row>
    <row r="6519" spans="1:10">
      <c r="A6519">
        <v>6518</v>
      </c>
      <c r="B6519" s="4">
        <v>45377</v>
      </c>
      <c r="C6519" s="10">
        <f>DATE(YEAR(orders[[#This Row],[order_date]]), MONTH(orders[[#This Row],[order_date]]), 1)</f>
        <v>45352</v>
      </c>
      <c r="D6519" t="s">
        <v>3386</v>
      </c>
      <c r="E6519" t="s">
        <v>619</v>
      </c>
      <c r="F6519" t="str">
        <f>VLOOKUP(orders[[#This Row],[product_id]],Products!A:C,3,0)</f>
        <v>Appliances</v>
      </c>
      <c r="G6519">
        <v>1</v>
      </c>
      <c r="H6519" s="6">
        <v>6.2615429497320851E-2</v>
      </c>
      <c r="I6519" s="2">
        <f>VLOOKUP($E6519,
Products!$A$1:$F$201,MATCH(Orders!I$1,Products!$A$1:$F$1,0),0)</f>
        <v>6040.8433358455886</v>
      </c>
      <c r="J6519" s="2">
        <f>VLOOKUP($E6519,
Products!$A$1:$F$201,MATCH(Orders!J$1,Products!$A$1:$F$1,0),0)</f>
        <v>4363.6239115177623</v>
      </c>
    </row>
    <row r="6520" spans="1:10">
      <c r="A6520">
        <v>6519</v>
      </c>
      <c r="B6520" s="4">
        <v>45824</v>
      </c>
      <c r="C6520" s="10">
        <f>DATE(YEAR(orders[[#This Row],[order_date]]), MONTH(orders[[#This Row],[order_date]]), 1)</f>
        <v>45809</v>
      </c>
      <c r="D6520" t="s">
        <v>2872</v>
      </c>
      <c r="E6520" t="s">
        <v>682</v>
      </c>
      <c r="F6520" t="str">
        <f>VLOOKUP(orders[[#This Row],[product_id]],Products!A:C,3,0)</f>
        <v>Electronics</v>
      </c>
      <c r="G6520">
        <v>3</v>
      </c>
      <c r="H6520" s="6">
        <v>0.19025682629963137</v>
      </c>
      <c r="I6520" s="2">
        <f>VLOOKUP($E6520,
Products!$A$1:$F$201,MATCH(Orders!I$1,Products!$A$1:$F$1,0),0)</f>
        <v>32533.33990892916</v>
      </c>
      <c r="J6520" s="2">
        <f>VLOOKUP($E6520,
Products!$A$1:$F$201,MATCH(Orders!J$1,Products!$A$1:$F$1,0),0)</f>
        <v>22734.712471507952</v>
      </c>
    </row>
    <row r="6521" spans="1:10">
      <c r="A6521">
        <v>6520</v>
      </c>
      <c r="B6521" s="4">
        <v>46006</v>
      </c>
      <c r="C6521" s="10">
        <f>DATE(YEAR(orders[[#This Row],[order_date]]), MONTH(orders[[#This Row],[order_date]]), 1)</f>
        <v>45992</v>
      </c>
      <c r="D6521" t="s">
        <v>4450</v>
      </c>
      <c r="E6521" t="s">
        <v>543</v>
      </c>
      <c r="F6521" t="str">
        <f>VLOOKUP(orders[[#This Row],[product_id]],Products!A:C,3,0)</f>
        <v>Appliances</v>
      </c>
      <c r="G6521">
        <v>1</v>
      </c>
      <c r="H6521" s="6">
        <v>0.10811436038112303</v>
      </c>
      <c r="I6521" s="2">
        <f>VLOOKUP($E6521,
Products!$A$1:$F$201,MATCH(Orders!I$1,Products!$A$1:$F$1,0),0)</f>
        <v>2300.989425669633</v>
      </c>
      <c r="J6521" s="2">
        <f>VLOOKUP($E6521,
Products!$A$1:$F$201,MATCH(Orders!J$1,Products!$A$1:$F$1,0),0)</f>
        <v>1726.390958088811</v>
      </c>
    </row>
    <row r="6522" spans="1:10">
      <c r="A6522">
        <v>6521</v>
      </c>
      <c r="B6522" s="4">
        <v>45667</v>
      </c>
      <c r="C6522" s="10">
        <f>DATE(YEAR(orders[[#This Row],[order_date]]), MONTH(orders[[#This Row],[order_date]]), 1)</f>
        <v>45658</v>
      </c>
      <c r="D6522" t="s">
        <v>1688</v>
      </c>
      <c r="E6522" t="s">
        <v>561</v>
      </c>
      <c r="F6522" t="str">
        <f>VLOOKUP(orders[[#This Row],[product_id]],Products!A:C,3,0)</f>
        <v>Appliances</v>
      </c>
      <c r="G6522">
        <v>2</v>
      </c>
      <c r="H6522" s="6">
        <v>6.3598158125838064E-2</v>
      </c>
      <c r="I6522" s="2">
        <f>VLOOKUP($E6522,
Products!$A$1:$F$201,MATCH(Orders!I$1,Products!$A$1:$F$1,0),0)</f>
        <v>23155.073093252329</v>
      </c>
      <c r="J6522" s="2">
        <f>VLOOKUP($E6522,
Products!$A$1:$F$201,MATCH(Orders!J$1,Products!$A$1:$F$1,0),0)</f>
        <v>17849.867849807979</v>
      </c>
    </row>
    <row r="6523" spans="1:10">
      <c r="A6523">
        <v>6522</v>
      </c>
      <c r="B6523" s="4">
        <v>45008</v>
      </c>
      <c r="C6523" s="10">
        <f>DATE(YEAR(orders[[#This Row],[order_date]]), MONTH(orders[[#This Row],[order_date]]), 1)</f>
        <v>44986</v>
      </c>
      <c r="D6523" t="s">
        <v>4363</v>
      </c>
      <c r="E6523" t="s">
        <v>539</v>
      </c>
      <c r="F6523" t="str">
        <f>VLOOKUP(orders[[#This Row],[product_id]],Products!A:C,3,0)</f>
        <v>Appliances</v>
      </c>
      <c r="G6523">
        <v>1</v>
      </c>
      <c r="H6523" s="6">
        <v>0.13790663157749047</v>
      </c>
      <c r="I6523" s="2">
        <f>VLOOKUP($E6523,
Products!$A$1:$F$201,MATCH(Orders!I$1,Products!$A$1:$F$1,0),0)</f>
        <v>25730.234720482978</v>
      </c>
      <c r="J6523" s="2">
        <f>VLOOKUP($E6523,
Products!$A$1:$F$201,MATCH(Orders!J$1,Products!$A$1:$F$1,0),0)</f>
        <v>17186.87037527658</v>
      </c>
    </row>
    <row r="6524" spans="1:10">
      <c r="A6524">
        <v>6523</v>
      </c>
      <c r="B6524" s="4">
        <v>45663</v>
      </c>
      <c r="C6524" s="10">
        <f>DATE(YEAR(orders[[#This Row],[order_date]]), MONTH(orders[[#This Row],[order_date]]), 1)</f>
        <v>45658</v>
      </c>
      <c r="D6524" t="s">
        <v>3962</v>
      </c>
      <c r="E6524" t="s">
        <v>634</v>
      </c>
      <c r="F6524" t="str">
        <f>VLOOKUP(orders[[#This Row],[product_id]],Products!A:C,3,0)</f>
        <v>Appliances</v>
      </c>
      <c r="G6524">
        <v>1</v>
      </c>
      <c r="H6524" s="6">
        <v>5.8036861590382904E-2</v>
      </c>
      <c r="I6524" s="2">
        <f>VLOOKUP($E6524,
Products!$A$1:$F$201,MATCH(Orders!I$1,Products!$A$1:$F$1,0),0)</f>
        <v>25631.29637331214</v>
      </c>
      <c r="J6524" s="2">
        <f>VLOOKUP($E6524,
Products!$A$1:$F$201,MATCH(Orders!J$1,Products!$A$1:$F$1,0),0)</f>
        <v>17692.643397044121</v>
      </c>
    </row>
    <row r="6525" spans="1:10">
      <c r="A6525">
        <v>6524</v>
      </c>
      <c r="B6525" s="4">
        <v>45005</v>
      </c>
      <c r="C6525" s="10">
        <f>DATE(YEAR(orders[[#This Row],[order_date]]), MONTH(orders[[#This Row],[order_date]]), 1)</f>
        <v>44986</v>
      </c>
      <c r="D6525" t="s">
        <v>2945</v>
      </c>
      <c r="E6525" t="s">
        <v>515</v>
      </c>
      <c r="F6525" t="str">
        <f>VLOOKUP(orders[[#This Row],[product_id]],Products!A:C,3,0)</f>
        <v>Appliances</v>
      </c>
      <c r="G6525">
        <v>2</v>
      </c>
      <c r="H6525" s="6">
        <v>0.14269581594961381</v>
      </c>
      <c r="I6525" s="2">
        <f>VLOOKUP($E6525,
Products!$A$1:$F$201,MATCH(Orders!I$1,Products!$A$1:$F$1,0),0)</f>
        <v>2136.8180837738519</v>
      </c>
      <c r="J6525" s="2">
        <f>VLOOKUP($E6525,
Products!$A$1:$F$201,MATCH(Orders!J$1,Products!$A$1:$F$1,0),0)</f>
        <v>1689.48738136013</v>
      </c>
    </row>
    <row r="6526" spans="1:10">
      <c r="A6526">
        <v>6525</v>
      </c>
      <c r="B6526" s="4">
        <v>45209</v>
      </c>
      <c r="C6526" s="10">
        <f>DATE(YEAR(orders[[#This Row],[order_date]]), MONTH(orders[[#This Row],[order_date]]), 1)</f>
        <v>45200</v>
      </c>
      <c r="D6526" t="s">
        <v>2668</v>
      </c>
      <c r="E6526" t="s">
        <v>673</v>
      </c>
      <c r="F6526" t="str">
        <f>VLOOKUP(orders[[#This Row],[product_id]],Products!A:C,3,0)</f>
        <v>Electronics</v>
      </c>
      <c r="G6526">
        <v>1</v>
      </c>
      <c r="H6526" s="6">
        <v>0.20513887803004849</v>
      </c>
      <c r="I6526" s="2">
        <f>VLOOKUP($E6526,
Products!$A$1:$F$201,MATCH(Orders!I$1,Products!$A$1:$F$1,0),0)</f>
        <v>19770.070105413852</v>
      </c>
      <c r="J6526" s="2">
        <f>VLOOKUP($E6526,
Products!$A$1:$F$201,MATCH(Orders!J$1,Products!$A$1:$F$1,0),0)</f>
        <v>14414.291574648811</v>
      </c>
    </row>
    <row r="6527" spans="1:10">
      <c r="A6527">
        <v>6526</v>
      </c>
      <c r="B6527" s="4">
        <v>45923</v>
      </c>
      <c r="C6527" s="10">
        <f>DATE(YEAR(orders[[#This Row],[order_date]]), MONTH(orders[[#This Row],[order_date]]), 1)</f>
        <v>45901</v>
      </c>
      <c r="D6527" t="s">
        <v>4509</v>
      </c>
      <c r="E6527" t="s">
        <v>521</v>
      </c>
      <c r="F6527" t="str">
        <f>VLOOKUP(orders[[#This Row],[product_id]],Products!A:C,3,0)</f>
        <v>Electronics</v>
      </c>
      <c r="G6527">
        <v>1</v>
      </c>
      <c r="H6527" s="6">
        <v>0.12569113029398216</v>
      </c>
      <c r="I6527" s="2">
        <f>VLOOKUP($E6527,
Products!$A$1:$F$201,MATCH(Orders!I$1,Products!$A$1:$F$1,0),0)</f>
        <v>18373.691083837519</v>
      </c>
      <c r="J6527" s="2">
        <f>VLOOKUP($E6527,
Products!$A$1:$F$201,MATCH(Orders!J$1,Products!$A$1:$F$1,0),0)</f>
        <v>14409.80197321412</v>
      </c>
    </row>
    <row r="6528" spans="1:10">
      <c r="A6528">
        <v>6527</v>
      </c>
      <c r="B6528" s="4">
        <v>45086</v>
      </c>
      <c r="C6528" s="10">
        <f>DATE(YEAR(orders[[#This Row],[order_date]]), MONTH(orders[[#This Row],[order_date]]), 1)</f>
        <v>45078</v>
      </c>
      <c r="D6528" t="s">
        <v>3240</v>
      </c>
      <c r="E6528" t="s">
        <v>679</v>
      </c>
      <c r="F6528" t="str">
        <f>VLOOKUP(orders[[#This Row],[product_id]],Products!A:C,3,0)</f>
        <v>Appliances</v>
      </c>
      <c r="G6528">
        <v>3</v>
      </c>
      <c r="H6528" s="6">
        <v>0.11453047959789628</v>
      </c>
      <c r="I6528" s="2">
        <f>VLOOKUP($E6528,
Products!$A$1:$F$201,MATCH(Orders!I$1,Products!$A$1:$F$1,0),0)</f>
        <v>6336.1008284819591</v>
      </c>
      <c r="J6528" s="2">
        <f>VLOOKUP($E6528,
Products!$A$1:$F$201,MATCH(Orders!J$1,Products!$A$1:$F$1,0),0)</f>
        <v>5056.6203893460352</v>
      </c>
    </row>
    <row r="6529" spans="1:10">
      <c r="A6529">
        <v>6528</v>
      </c>
      <c r="B6529" s="4">
        <v>45814</v>
      </c>
      <c r="C6529" s="10">
        <f>DATE(YEAR(orders[[#This Row],[order_date]]), MONTH(orders[[#This Row],[order_date]]), 1)</f>
        <v>45809</v>
      </c>
      <c r="D6529" t="s">
        <v>3386</v>
      </c>
      <c r="E6529" t="s">
        <v>657</v>
      </c>
      <c r="F6529" t="str">
        <f>VLOOKUP(orders[[#This Row],[product_id]],Products!A:C,3,0)</f>
        <v>Appliances</v>
      </c>
      <c r="G6529">
        <v>3</v>
      </c>
      <c r="H6529" s="6">
        <v>0.12827019345745685</v>
      </c>
      <c r="I6529" s="2">
        <f>VLOOKUP($E6529,
Products!$A$1:$F$201,MATCH(Orders!I$1,Products!$A$1:$F$1,0),0)</f>
        <v>6275.8669412443169</v>
      </c>
      <c r="J6529" s="2">
        <f>VLOOKUP($E6529,
Products!$A$1:$F$201,MATCH(Orders!J$1,Products!$A$1:$F$1,0),0)</f>
        <v>4742.5097602697688</v>
      </c>
    </row>
    <row r="6530" spans="1:10">
      <c r="A6530">
        <v>6529</v>
      </c>
      <c r="B6530" s="4">
        <v>45394</v>
      </c>
      <c r="C6530" s="10">
        <f>DATE(YEAR(orders[[#This Row],[order_date]]), MONTH(orders[[#This Row],[order_date]]), 1)</f>
        <v>45383</v>
      </c>
      <c r="D6530" t="s">
        <v>1426</v>
      </c>
      <c r="E6530" t="s">
        <v>519</v>
      </c>
      <c r="F6530" t="str">
        <f>VLOOKUP(orders[[#This Row],[product_id]],Products!A:C,3,0)</f>
        <v>Electronics</v>
      </c>
      <c r="G6530">
        <v>2</v>
      </c>
      <c r="H6530" s="6">
        <v>0.24235479456331679</v>
      </c>
      <c r="I6530" s="2">
        <f>VLOOKUP($E6530,
Products!$A$1:$F$201,MATCH(Orders!I$1,Products!$A$1:$F$1,0),0)</f>
        <v>13103.02115426216</v>
      </c>
      <c r="J6530" s="2">
        <f>VLOOKUP($E6530,
Products!$A$1:$F$201,MATCH(Orders!J$1,Products!$A$1:$F$1,0),0)</f>
        <v>8775.5491996797755</v>
      </c>
    </row>
    <row r="6531" spans="1:10">
      <c r="A6531">
        <v>6530</v>
      </c>
      <c r="B6531" s="4">
        <v>45779</v>
      </c>
      <c r="C6531" s="10">
        <f>DATE(YEAR(orders[[#This Row],[order_date]]), MONTH(orders[[#This Row],[order_date]]), 1)</f>
        <v>45778</v>
      </c>
      <c r="D6531" t="s">
        <v>3137</v>
      </c>
      <c r="E6531" t="s">
        <v>595</v>
      </c>
      <c r="F6531" t="str">
        <f>VLOOKUP(orders[[#This Row],[product_id]],Products!A:C,3,0)</f>
        <v>Electronics</v>
      </c>
      <c r="G6531">
        <v>3</v>
      </c>
      <c r="H6531" s="6">
        <v>0.10254822779204487</v>
      </c>
      <c r="I6531" s="2">
        <f>VLOOKUP($E6531,
Products!$A$1:$F$201,MATCH(Orders!I$1,Products!$A$1:$F$1,0),0)</f>
        <v>2368.316565735005</v>
      </c>
      <c r="J6531" s="2">
        <f>VLOOKUP($E6531,
Products!$A$1:$F$201,MATCH(Orders!J$1,Products!$A$1:$F$1,0),0)</f>
        <v>1668.7588573553539</v>
      </c>
    </row>
    <row r="6532" spans="1:10">
      <c r="A6532">
        <v>6531</v>
      </c>
      <c r="B6532" s="4">
        <v>45388</v>
      </c>
      <c r="C6532" s="10">
        <f>DATE(YEAR(orders[[#This Row],[order_date]]), MONTH(orders[[#This Row],[order_date]]), 1)</f>
        <v>45383</v>
      </c>
      <c r="D6532" t="s">
        <v>3565</v>
      </c>
      <c r="E6532" t="s">
        <v>672</v>
      </c>
      <c r="F6532" t="str">
        <f>VLOOKUP(orders[[#This Row],[product_id]],Products!A:C,3,0)</f>
        <v>Electronics</v>
      </c>
      <c r="G6532">
        <v>1</v>
      </c>
      <c r="H6532" s="6">
        <v>0.20227562912715458</v>
      </c>
      <c r="I6532" s="2">
        <f>VLOOKUP($E6532,
Products!$A$1:$F$201,MATCH(Orders!I$1,Products!$A$1:$F$1,0),0)</f>
        <v>29856.340212906369</v>
      </c>
      <c r="J6532" s="2">
        <f>VLOOKUP($E6532,
Products!$A$1:$F$201,MATCH(Orders!J$1,Products!$A$1:$F$1,0),0)</f>
        <v>19759.064823078941</v>
      </c>
    </row>
    <row r="6533" spans="1:10">
      <c r="A6533">
        <v>6532</v>
      </c>
      <c r="B6533" s="4">
        <v>45780</v>
      </c>
      <c r="C6533" s="10">
        <f>DATE(YEAR(orders[[#This Row],[order_date]]), MONTH(orders[[#This Row],[order_date]]), 1)</f>
        <v>45778</v>
      </c>
      <c r="D6533" t="s">
        <v>3099</v>
      </c>
      <c r="E6533" t="s">
        <v>523</v>
      </c>
      <c r="F6533" t="str">
        <f>VLOOKUP(orders[[#This Row],[product_id]],Products!A:C,3,0)</f>
        <v>Electronics</v>
      </c>
      <c r="G6533">
        <v>1</v>
      </c>
      <c r="H6533" s="6">
        <v>0.12250841475939625</v>
      </c>
      <c r="I6533" s="2">
        <f>VLOOKUP($E6533,
Products!$A$1:$F$201,MATCH(Orders!I$1,Products!$A$1:$F$1,0),0)</f>
        <v>27240.414518089601</v>
      </c>
      <c r="J6533" s="2">
        <f>VLOOKUP($E6533,
Products!$A$1:$F$201,MATCH(Orders!J$1,Products!$A$1:$F$1,0),0)</f>
        <v>21217.524617692769</v>
      </c>
    </row>
    <row r="6534" spans="1:10">
      <c r="A6534">
        <v>6533</v>
      </c>
      <c r="B6534" s="4">
        <v>45043</v>
      </c>
      <c r="C6534" s="10">
        <f>DATE(YEAR(orders[[#This Row],[order_date]]), MONTH(orders[[#This Row],[order_date]]), 1)</f>
        <v>45017</v>
      </c>
      <c r="D6534" t="s">
        <v>1178</v>
      </c>
      <c r="E6534" t="s">
        <v>589</v>
      </c>
      <c r="F6534" t="str">
        <f>VLOOKUP(orders[[#This Row],[product_id]],Products!A:C,3,0)</f>
        <v>Appliances</v>
      </c>
      <c r="G6534">
        <v>1</v>
      </c>
      <c r="H6534" s="6">
        <v>9.4126750510823518E-2</v>
      </c>
      <c r="I6534" s="2">
        <f>VLOOKUP($E6534,
Products!$A$1:$F$201,MATCH(Orders!I$1,Products!$A$1:$F$1,0),0)</f>
        <v>6227.1351854710047</v>
      </c>
      <c r="J6534" s="2">
        <f>VLOOKUP($E6534,
Products!$A$1:$F$201,MATCH(Orders!J$1,Products!$A$1:$F$1,0),0)</f>
        <v>4146.7707671772396</v>
      </c>
    </row>
    <row r="6535" spans="1:10">
      <c r="A6535">
        <v>6534</v>
      </c>
      <c r="B6535" s="4">
        <v>45290</v>
      </c>
      <c r="C6535" s="10">
        <f>DATE(YEAR(orders[[#This Row],[order_date]]), MONTH(orders[[#This Row],[order_date]]), 1)</f>
        <v>45261</v>
      </c>
      <c r="D6535" t="s">
        <v>3429</v>
      </c>
      <c r="E6535" t="s">
        <v>674</v>
      </c>
      <c r="F6535" t="str">
        <f>VLOOKUP(orders[[#This Row],[product_id]],Products!A:C,3,0)</f>
        <v>Appliances</v>
      </c>
      <c r="G6535">
        <v>2</v>
      </c>
      <c r="H6535" s="6">
        <v>0.13421955818519424</v>
      </c>
      <c r="I6535" s="2">
        <f>VLOOKUP($E6535,
Products!$A$1:$F$201,MATCH(Orders!I$1,Products!$A$1:$F$1,0),0)</f>
        <v>6324.5253633508046</v>
      </c>
      <c r="J6535" s="2">
        <f>VLOOKUP($E6535,
Products!$A$1:$F$201,MATCH(Orders!J$1,Products!$A$1:$F$1,0),0)</f>
        <v>4493.055585088201</v>
      </c>
    </row>
    <row r="6536" spans="1:10">
      <c r="A6536">
        <v>6535</v>
      </c>
      <c r="B6536" s="4">
        <v>45392</v>
      </c>
      <c r="C6536" s="10">
        <f>DATE(YEAR(orders[[#This Row],[order_date]]), MONTH(orders[[#This Row],[order_date]]), 1)</f>
        <v>45383</v>
      </c>
      <c r="D6536" t="s">
        <v>2509</v>
      </c>
      <c r="E6536" t="s">
        <v>561</v>
      </c>
      <c r="F6536" t="str">
        <f>VLOOKUP(orders[[#This Row],[product_id]],Products!A:C,3,0)</f>
        <v>Appliances</v>
      </c>
      <c r="G6536">
        <v>3</v>
      </c>
      <c r="H6536" s="6">
        <v>0.12230552336967619</v>
      </c>
      <c r="I6536" s="2">
        <f>VLOOKUP($E6536,
Products!$A$1:$F$201,MATCH(Orders!I$1,Products!$A$1:$F$1,0),0)</f>
        <v>23155.073093252329</v>
      </c>
      <c r="J6536" s="2">
        <f>VLOOKUP($E6536,
Products!$A$1:$F$201,MATCH(Orders!J$1,Products!$A$1:$F$1,0),0)</f>
        <v>17849.867849807979</v>
      </c>
    </row>
    <row r="6537" spans="1:10">
      <c r="A6537">
        <v>6536</v>
      </c>
      <c r="B6537" s="4">
        <v>45110</v>
      </c>
      <c r="C6537" s="10">
        <f>DATE(YEAR(orders[[#This Row],[order_date]]), MONTH(orders[[#This Row],[order_date]]), 1)</f>
        <v>45108</v>
      </c>
      <c r="D6537" t="s">
        <v>2681</v>
      </c>
      <c r="E6537" t="s">
        <v>669</v>
      </c>
      <c r="F6537" t="str">
        <f>VLOOKUP(orders[[#This Row],[product_id]],Products!A:C,3,0)</f>
        <v>Electronics</v>
      </c>
      <c r="G6537">
        <v>1</v>
      </c>
      <c r="H6537" s="6">
        <v>0.20726024193037398</v>
      </c>
      <c r="I6537" s="2">
        <f>VLOOKUP($E6537,
Products!$A$1:$F$201,MATCH(Orders!I$1,Products!$A$1:$F$1,0),0)</f>
        <v>11708.03419603835</v>
      </c>
      <c r="J6537" s="2">
        <f>VLOOKUP($E6537,
Products!$A$1:$F$201,MATCH(Orders!J$1,Products!$A$1:$F$1,0),0)</f>
        <v>7784.9580101998827</v>
      </c>
    </row>
    <row r="6538" spans="1:10">
      <c r="A6538">
        <v>6537</v>
      </c>
      <c r="B6538" s="4">
        <v>45586</v>
      </c>
      <c r="C6538" s="10">
        <f>DATE(YEAR(orders[[#This Row],[order_date]]), MONTH(orders[[#This Row],[order_date]]), 1)</f>
        <v>45566</v>
      </c>
      <c r="D6538" t="s">
        <v>2756</v>
      </c>
      <c r="E6538" t="s">
        <v>657</v>
      </c>
      <c r="F6538" t="str">
        <f>VLOOKUP(orders[[#This Row],[product_id]],Products!A:C,3,0)</f>
        <v>Appliances</v>
      </c>
      <c r="G6538">
        <v>1</v>
      </c>
      <c r="H6538" s="6">
        <v>0.14706016055480783</v>
      </c>
      <c r="I6538" s="2">
        <f>VLOOKUP($E6538,
Products!$A$1:$F$201,MATCH(Orders!I$1,Products!$A$1:$F$1,0),0)</f>
        <v>6275.8669412443169</v>
      </c>
      <c r="J6538" s="2">
        <f>VLOOKUP($E6538,
Products!$A$1:$F$201,MATCH(Orders!J$1,Products!$A$1:$F$1,0),0)</f>
        <v>4742.5097602697688</v>
      </c>
    </row>
    <row r="6539" spans="1:10">
      <c r="A6539">
        <v>6538</v>
      </c>
      <c r="B6539" s="4">
        <v>45001</v>
      </c>
      <c r="C6539" s="10">
        <f>DATE(YEAR(orders[[#This Row],[order_date]]), MONTH(orders[[#This Row],[order_date]]), 1)</f>
        <v>44986</v>
      </c>
      <c r="D6539" t="s">
        <v>3827</v>
      </c>
      <c r="E6539" t="s">
        <v>595</v>
      </c>
      <c r="F6539" t="str">
        <f>VLOOKUP(orders[[#This Row],[product_id]],Products!A:C,3,0)</f>
        <v>Electronics</v>
      </c>
      <c r="G6539">
        <v>2</v>
      </c>
      <c r="H6539" s="6">
        <v>0.11807120891088184</v>
      </c>
      <c r="I6539" s="2">
        <f>VLOOKUP($E6539,
Products!$A$1:$F$201,MATCH(Orders!I$1,Products!$A$1:$F$1,0),0)</f>
        <v>2368.316565735005</v>
      </c>
      <c r="J6539" s="2">
        <f>VLOOKUP($E6539,
Products!$A$1:$F$201,MATCH(Orders!J$1,Products!$A$1:$F$1,0),0)</f>
        <v>1668.7588573553539</v>
      </c>
    </row>
    <row r="6540" spans="1:10">
      <c r="A6540">
        <v>6539</v>
      </c>
      <c r="B6540" s="4">
        <v>45752</v>
      </c>
      <c r="C6540" s="10">
        <f>DATE(YEAR(orders[[#This Row],[order_date]]), MONTH(orders[[#This Row],[order_date]]), 1)</f>
        <v>45748</v>
      </c>
      <c r="D6540" t="s">
        <v>1630</v>
      </c>
      <c r="E6540" t="s">
        <v>534</v>
      </c>
      <c r="F6540" t="str">
        <f>VLOOKUP(orders[[#This Row],[product_id]],Products!A:C,3,0)</f>
        <v>Appliances</v>
      </c>
      <c r="G6540">
        <v>1</v>
      </c>
      <c r="H6540" s="6">
        <v>0.12330194022355785</v>
      </c>
      <c r="I6540" s="2">
        <f>VLOOKUP($E6540,
Products!$A$1:$F$201,MATCH(Orders!I$1,Products!$A$1:$F$1,0),0)</f>
        <v>24743.162958088669</v>
      </c>
      <c r="J6540" s="2">
        <f>VLOOKUP($E6540,
Products!$A$1:$F$201,MATCH(Orders!J$1,Products!$A$1:$F$1,0),0)</f>
        <v>19307.588986555591</v>
      </c>
    </row>
    <row r="6541" spans="1:10">
      <c r="A6541">
        <v>6540</v>
      </c>
      <c r="B6541" s="4">
        <v>45429</v>
      </c>
      <c r="C6541" s="10">
        <f>DATE(YEAR(orders[[#This Row],[order_date]]), MONTH(orders[[#This Row],[order_date]]), 1)</f>
        <v>45413</v>
      </c>
      <c r="D6541" t="s">
        <v>1581</v>
      </c>
      <c r="E6541" t="s">
        <v>527</v>
      </c>
      <c r="F6541" t="str">
        <f>VLOOKUP(orders[[#This Row],[product_id]],Products!A:C,3,0)</f>
        <v>Appliances</v>
      </c>
      <c r="G6541">
        <v>3</v>
      </c>
      <c r="H6541" s="6">
        <v>0.13496702695081991</v>
      </c>
      <c r="I6541" s="2">
        <f>VLOOKUP($E6541,
Products!$A$1:$F$201,MATCH(Orders!I$1,Products!$A$1:$F$1,0),0)</f>
        <v>25833.54427698228</v>
      </c>
      <c r="J6541" s="2">
        <f>VLOOKUP($E6541,
Products!$A$1:$F$201,MATCH(Orders!J$1,Products!$A$1:$F$1,0),0)</f>
        <v>16827.881451334611</v>
      </c>
    </row>
    <row r="6542" spans="1:10">
      <c r="A6542">
        <v>6541</v>
      </c>
      <c r="B6542" s="4">
        <v>45721</v>
      </c>
      <c r="C6542" s="10">
        <f>DATE(YEAR(orders[[#This Row],[order_date]]), MONTH(orders[[#This Row],[order_date]]), 1)</f>
        <v>45717</v>
      </c>
      <c r="D6542" t="s">
        <v>4281</v>
      </c>
      <c r="E6542" t="s">
        <v>516</v>
      </c>
      <c r="F6542" t="str">
        <f>VLOOKUP(orders[[#This Row],[product_id]],Products!A:C,3,0)</f>
        <v>Electronics</v>
      </c>
      <c r="G6542">
        <v>2</v>
      </c>
      <c r="H6542" s="6">
        <v>0.13386622375457768</v>
      </c>
      <c r="I6542" s="2">
        <f>VLOOKUP($E6542,
Products!$A$1:$F$201,MATCH(Orders!I$1,Products!$A$1:$F$1,0),0)</f>
        <v>12594.36437895595</v>
      </c>
      <c r="J6542" s="2">
        <f>VLOOKUP($E6542,
Products!$A$1:$F$201,MATCH(Orders!J$1,Products!$A$1:$F$1,0),0)</f>
        <v>9909.7267986522402</v>
      </c>
    </row>
    <row r="6543" spans="1:10">
      <c r="A6543">
        <v>6542</v>
      </c>
      <c r="B6543" s="4">
        <v>45513</v>
      </c>
      <c r="C6543" s="10">
        <f>DATE(YEAR(orders[[#This Row],[order_date]]), MONTH(orders[[#This Row],[order_date]]), 1)</f>
        <v>45505</v>
      </c>
      <c r="D6543" t="s">
        <v>3737</v>
      </c>
      <c r="E6543" t="s">
        <v>546</v>
      </c>
      <c r="F6543" t="str">
        <f>VLOOKUP(orders[[#This Row],[product_id]],Products!A:C,3,0)</f>
        <v>Electronics</v>
      </c>
      <c r="G6543">
        <v>2</v>
      </c>
      <c r="H6543" s="6">
        <v>0.23004135525659963</v>
      </c>
      <c r="I6543" s="2">
        <f>VLOOKUP($E6543,
Products!$A$1:$F$201,MATCH(Orders!I$1,Products!$A$1:$F$1,0),0)</f>
        <v>21943.16319502375</v>
      </c>
      <c r="J6543" s="2">
        <f>VLOOKUP($E6543,
Products!$A$1:$F$201,MATCH(Orders!J$1,Products!$A$1:$F$1,0),0)</f>
        <v>16937.09489743154</v>
      </c>
    </row>
    <row r="6544" spans="1:10">
      <c r="A6544">
        <v>6543</v>
      </c>
      <c r="B6544" s="4">
        <v>45582</v>
      </c>
      <c r="C6544" s="10">
        <f>DATE(YEAR(orders[[#This Row],[order_date]]), MONTH(orders[[#This Row],[order_date]]), 1)</f>
        <v>45566</v>
      </c>
      <c r="D6544" t="s">
        <v>3988</v>
      </c>
      <c r="E6544" t="s">
        <v>682</v>
      </c>
      <c r="F6544" t="str">
        <f>VLOOKUP(orders[[#This Row],[product_id]],Products!A:C,3,0)</f>
        <v>Electronics</v>
      </c>
      <c r="G6544">
        <v>3</v>
      </c>
      <c r="H6544" s="6">
        <v>0.12138071317160315</v>
      </c>
      <c r="I6544" s="2">
        <f>VLOOKUP($E6544,
Products!$A$1:$F$201,MATCH(Orders!I$1,Products!$A$1:$F$1,0),0)</f>
        <v>32533.33990892916</v>
      </c>
      <c r="J6544" s="2">
        <f>VLOOKUP($E6544,
Products!$A$1:$F$201,MATCH(Orders!J$1,Products!$A$1:$F$1,0),0)</f>
        <v>22734.712471507952</v>
      </c>
    </row>
    <row r="6545" spans="1:10">
      <c r="A6545">
        <v>6544</v>
      </c>
      <c r="B6545" s="4">
        <v>45626</v>
      </c>
      <c r="C6545" s="10">
        <f>DATE(YEAR(orders[[#This Row],[order_date]]), MONTH(orders[[#This Row],[order_date]]), 1)</f>
        <v>45597</v>
      </c>
      <c r="D6545" t="s">
        <v>1678</v>
      </c>
      <c r="E6545" t="s">
        <v>644</v>
      </c>
      <c r="F6545" t="str">
        <f>VLOOKUP(orders[[#This Row],[product_id]],Products!A:C,3,0)</f>
        <v>Appliances</v>
      </c>
      <c r="G6545">
        <v>3</v>
      </c>
      <c r="H6545" s="6">
        <v>0.12025220534781193</v>
      </c>
      <c r="I6545" s="2">
        <f>VLOOKUP($E6545,
Products!$A$1:$F$201,MATCH(Orders!I$1,Products!$A$1:$F$1,0),0)</f>
        <v>2076.3860361463489</v>
      </c>
      <c r="J6545" s="2">
        <f>VLOOKUP($E6545,
Products!$A$1:$F$201,MATCH(Orders!J$1,Products!$A$1:$F$1,0),0)</f>
        <v>1496.280632568785</v>
      </c>
    </row>
    <row r="6546" spans="1:10">
      <c r="A6546">
        <v>6545</v>
      </c>
      <c r="B6546" s="4">
        <v>45561</v>
      </c>
      <c r="C6546" s="10">
        <f>DATE(YEAR(orders[[#This Row],[order_date]]), MONTH(orders[[#This Row],[order_date]]), 1)</f>
        <v>45536</v>
      </c>
      <c r="D6546" t="s">
        <v>4305</v>
      </c>
      <c r="E6546" t="s">
        <v>557</v>
      </c>
      <c r="F6546" t="str">
        <f>VLOOKUP(orders[[#This Row],[product_id]],Products!A:C,3,0)</f>
        <v>Electronics</v>
      </c>
      <c r="G6546">
        <v>1</v>
      </c>
      <c r="H6546" s="6">
        <v>0.23931085222878795</v>
      </c>
      <c r="I6546" s="2">
        <f>VLOOKUP($E6546,
Products!$A$1:$F$201,MATCH(Orders!I$1,Products!$A$1:$F$1,0),0)</f>
        <v>23950.56449224626</v>
      </c>
      <c r="J6546" s="2">
        <f>VLOOKUP($E6546,
Products!$A$1:$F$201,MATCH(Orders!J$1,Products!$A$1:$F$1,0),0)</f>
        <v>16488.618979732779</v>
      </c>
    </row>
    <row r="6547" spans="1:10">
      <c r="A6547">
        <v>6546</v>
      </c>
      <c r="B6547" s="4">
        <v>45770</v>
      </c>
      <c r="C6547" s="10">
        <f>DATE(YEAR(orders[[#This Row],[order_date]]), MONTH(orders[[#This Row],[order_date]]), 1)</f>
        <v>45748</v>
      </c>
      <c r="D6547" t="s">
        <v>4457</v>
      </c>
      <c r="E6547" t="s">
        <v>572</v>
      </c>
      <c r="F6547" t="str">
        <f>VLOOKUP(orders[[#This Row],[product_id]],Products!A:C,3,0)</f>
        <v>Electronics</v>
      </c>
      <c r="G6547">
        <v>3</v>
      </c>
      <c r="H6547" s="6">
        <v>0.22595765635051157</v>
      </c>
      <c r="I6547" s="2">
        <f>VLOOKUP($E6547,
Products!$A$1:$F$201,MATCH(Orders!I$1,Products!$A$1:$F$1,0),0)</f>
        <v>28095.750781518611</v>
      </c>
      <c r="J6547" s="2">
        <f>VLOOKUP($E6547,
Products!$A$1:$F$201,MATCH(Orders!J$1,Products!$A$1:$F$1,0),0)</f>
        <v>21949.841961937182</v>
      </c>
    </row>
    <row r="6548" spans="1:10">
      <c r="A6548">
        <v>6547</v>
      </c>
      <c r="B6548" s="4">
        <v>45761</v>
      </c>
      <c r="C6548" s="10">
        <f>DATE(YEAR(orders[[#This Row],[order_date]]), MONTH(orders[[#This Row],[order_date]]), 1)</f>
        <v>45748</v>
      </c>
      <c r="D6548" t="s">
        <v>4060</v>
      </c>
      <c r="E6548" t="s">
        <v>590</v>
      </c>
      <c r="F6548" t="str">
        <f>VLOOKUP(orders[[#This Row],[product_id]],Products!A:C,3,0)</f>
        <v>Appliances</v>
      </c>
      <c r="G6548">
        <v>3</v>
      </c>
      <c r="H6548" s="6">
        <v>7.2961097478961554E-2</v>
      </c>
      <c r="I6548" s="2">
        <f>VLOOKUP($E6548,
Products!$A$1:$F$201,MATCH(Orders!I$1,Products!$A$1:$F$1,0),0)</f>
        <v>2035.9251500591261</v>
      </c>
      <c r="J6548" s="2">
        <f>VLOOKUP($E6548,
Products!$A$1:$F$201,MATCH(Orders!J$1,Products!$A$1:$F$1,0),0)</f>
        <v>1473.8412378673991</v>
      </c>
    </row>
    <row r="6549" spans="1:10">
      <c r="A6549">
        <v>6548</v>
      </c>
      <c r="B6549" s="4">
        <v>45690</v>
      </c>
      <c r="C6549" s="10">
        <f>DATE(YEAR(orders[[#This Row],[order_date]]), MONTH(orders[[#This Row],[order_date]]), 1)</f>
        <v>45689</v>
      </c>
      <c r="D6549" t="s">
        <v>1084</v>
      </c>
      <c r="E6549" t="s">
        <v>580</v>
      </c>
      <c r="F6549" t="str">
        <f>VLOOKUP(orders[[#This Row],[product_id]],Products!A:C,3,0)</f>
        <v>Electronics</v>
      </c>
      <c r="G6549">
        <v>2</v>
      </c>
      <c r="H6549" s="6">
        <v>0.16721458317079146</v>
      </c>
      <c r="I6549" s="2">
        <f>VLOOKUP($E6549,
Products!$A$1:$F$201,MATCH(Orders!I$1,Products!$A$1:$F$1,0),0)</f>
        <v>29905.106989935579</v>
      </c>
      <c r="J6549" s="2">
        <f>VLOOKUP($E6549,
Products!$A$1:$F$201,MATCH(Orders!J$1,Products!$A$1:$F$1,0),0)</f>
        <v>22230.930488499071</v>
      </c>
    </row>
    <row r="6550" spans="1:10">
      <c r="A6550">
        <v>6549</v>
      </c>
      <c r="B6550" s="4">
        <v>45284</v>
      </c>
      <c r="C6550" s="10">
        <f>DATE(YEAR(orders[[#This Row],[order_date]]), MONTH(orders[[#This Row],[order_date]]), 1)</f>
        <v>45261</v>
      </c>
      <c r="D6550" t="s">
        <v>4103</v>
      </c>
      <c r="E6550" t="s">
        <v>641</v>
      </c>
      <c r="F6550" t="str">
        <f>VLOOKUP(orders[[#This Row],[product_id]],Products!A:C,3,0)</f>
        <v>Appliances</v>
      </c>
      <c r="G6550">
        <v>1</v>
      </c>
      <c r="H6550" s="6">
        <v>9.1417959877216542E-2</v>
      </c>
      <c r="I6550" s="2">
        <f>VLOOKUP($E6550,
Products!$A$1:$F$201,MATCH(Orders!I$1,Products!$A$1:$F$1,0),0)</f>
        <v>27167.965718506261</v>
      </c>
      <c r="J6550" s="2">
        <f>VLOOKUP($E6550,
Products!$A$1:$F$201,MATCH(Orders!J$1,Products!$A$1:$F$1,0),0)</f>
        <v>19748.025676381669</v>
      </c>
    </row>
    <row r="6551" spans="1:10">
      <c r="A6551">
        <v>6550</v>
      </c>
      <c r="B6551" s="4">
        <v>45618</v>
      </c>
      <c r="C6551" s="10">
        <f>DATE(YEAR(orders[[#This Row],[order_date]]), MONTH(orders[[#This Row],[order_date]]), 1)</f>
        <v>45597</v>
      </c>
      <c r="D6551" t="s">
        <v>2027</v>
      </c>
      <c r="E6551" t="s">
        <v>664</v>
      </c>
      <c r="F6551" t="str">
        <f>VLOOKUP(orders[[#This Row],[product_id]],Products!A:C,3,0)</f>
        <v>Appliances</v>
      </c>
      <c r="G6551">
        <v>3</v>
      </c>
      <c r="H6551" s="6">
        <v>0.10863429708852775</v>
      </c>
      <c r="I6551" s="2">
        <f>VLOOKUP($E6551,
Products!$A$1:$F$201,MATCH(Orders!I$1,Products!$A$1:$F$1,0),0)</f>
        <v>2181.6314584966208</v>
      </c>
      <c r="J6551" s="2">
        <f>VLOOKUP($E6551,
Products!$A$1:$F$201,MATCH(Orders!J$1,Products!$A$1:$F$1,0),0)</f>
        <v>1607.5776178781809</v>
      </c>
    </row>
    <row r="6552" spans="1:10">
      <c r="A6552">
        <v>6551</v>
      </c>
      <c r="B6552" s="4">
        <v>45548</v>
      </c>
      <c r="C6552" s="10">
        <f>DATE(YEAR(orders[[#This Row],[order_date]]), MONTH(orders[[#This Row],[order_date]]), 1)</f>
        <v>45536</v>
      </c>
      <c r="D6552" t="s">
        <v>4474</v>
      </c>
      <c r="E6552" t="s">
        <v>628</v>
      </c>
      <c r="F6552" t="str">
        <f>VLOOKUP(orders[[#This Row],[product_id]],Products!A:C,3,0)</f>
        <v>Electronics</v>
      </c>
      <c r="G6552">
        <v>2</v>
      </c>
      <c r="H6552" s="6">
        <v>0.11609861714446147</v>
      </c>
      <c r="I6552" s="2">
        <f>VLOOKUP($E6552,
Products!$A$1:$F$201,MATCH(Orders!I$1,Products!$A$1:$F$1,0),0)</f>
        <v>2480.4343676348258</v>
      </c>
      <c r="J6552" s="2">
        <f>VLOOKUP($E6552,
Products!$A$1:$F$201,MATCH(Orders!J$1,Products!$A$1:$F$1,0),0)</f>
        <v>1932.862959692628</v>
      </c>
    </row>
    <row r="6553" spans="1:10">
      <c r="A6553">
        <v>6552</v>
      </c>
      <c r="B6553" s="4">
        <v>45408</v>
      </c>
      <c r="C6553" s="10">
        <f>DATE(YEAR(orders[[#This Row],[order_date]]), MONTH(orders[[#This Row],[order_date]]), 1)</f>
        <v>45383</v>
      </c>
      <c r="D6553" t="s">
        <v>2891</v>
      </c>
      <c r="E6553" t="s">
        <v>511</v>
      </c>
      <c r="F6553" t="str">
        <f>VLOOKUP(orders[[#This Row],[product_id]],Products!A:C,3,0)</f>
        <v>Appliances</v>
      </c>
      <c r="G6553">
        <v>3</v>
      </c>
      <c r="H6553" s="6">
        <v>0.12879018162202543</v>
      </c>
      <c r="I6553" s="2">
        <f>VLOOKUP($E6553,
Products!$A$1:$F$201,MATCH(Orders!I$1,Products!$A$1:$F$1,0),0)</f>
        <v>6005.1161529516376</v>
      </c>
      <c r="J6553" s="2">
        <f>VLOOKUP($E6553,
Products!$A$1:$F$201,MATCH(Orders!J$1,Products!$A$1:$F$1,0),0)</f>
        <v>4036.1471846213158</v>
      </c>
    </row>
    <row r="6554" spans="1:10">
      <c r="A6554">
        <v>6553</v>
      </c>
      <c r="B6554" s="4">
        <v>45906</v>
      </c>
      <c r="C6554" s="10">
        <f>DATE(YEAR(orders[[#This Row],[order_date]]), MONTH(orders[[#This Row],[order_date]]), 1)</f>
        <v>45901</v>
      </c>
      <c r="D6554" t="s">
        <v>830</v>
      </c>
      <c r="E6554" t="s">
        <v>586</v>
      </c>
      <c r="F6554" t="str">
        <f>VLOOKUP(orders[[#This Row],[product_id]],Products!A:C,3,0)</f>
        <v>Appliances</v>
      </c>
      <c r="G6554">
        <v>1</v>
      </c>
      <c r="H6554" s="6">
        <v>0.13596728533008456</v>
      </c>
      <c r="I6554" s="2">
        <f>VLOOKUP($E6554,
Products!$A$1:$F$201,MATCH(Orders!I$1,Products!$A$1:$F$1,0),0)</f>
        <v>22928.971424497449</v>
      </c>
      <c r="J6554" s="2">
        <f>VLOOKUP($E6554,
Products!$A$1:$F$201,MATCH(Orders!J$1,Products!$A$1:$F$1,0),0)</f>
        <v>17801.356740692991</v>
      </c>
    </row>
    <row r="6555" spans="1:10">
      <c r="A6555">
        <v>6554</v>
      </c>
      <c r="B6555" s="4">
        <v>45904</v>
      </c>
      <c r="C6555" s="10">
        <f>DATE(YEAR(orders[[#This Row],[order_date]]), MONTH(orders[[#This Row],[order_date]]), 1)</f>
        <v>45901</v>
      </c>
      <c r="D6555" t="s">
        <v>3687</v>
      </c>
      <c r="E6555" t="s">
        <v>704</v>
      </c>
      <c r="F6555" t="str">
        <f>VLOOKUP(orders[[#This Row],[product_id]],Products!A:C,3,0)</f>
        <v>Electronics</v>
      </c>
      <c r="G6555">
        <v>1</v>
      </c>
      <c r="H6555" s="6">
        <v>0.16732439737516488</v>
      </c>
      <c r="I6555" s="2">
        <f>VLOOKUP($E6555,
Products!$A$1:$F$201,MATCH(Orders!I$1,Products!$A$1:$F$1,0),0)</f>
        <v>2453.3182634424861</v>
      </c>
      <c r="J6555" s="2">
        <f>VLOOKUP($E6555,
Products!$A$1:$F$201,MATCH(Orders!J$1,Products!$A$1:$F$1,0),0)</f>
        <v>1951.860511286576</v>
      </c>
    </row>
    <row r="6556" spans="1:10">
      <c r="A6556">
        <v>6555</v>
      </c>
      <c r="B6556" s="4">
        <v>45216</v>
      </c>
      <c r="C6556" s="10">
        <f>DATE(YEAR(orders[[#This Row],[order_date]]), MONTH(orders[[#This Row],[order_date]]), 1)</f>
        <v>45200</v>
      </c>
      <c r="D6556" t="s">
        <v>4169</v>
      </c>
      <c r="E6556" t="s">
        <v>518</v>
      </c>
      <c r="F6556" t="str">
        <f>VLOOKUP(orders[[#This Row],[product_id]],Products!A:C,3,0)</f>
        <v>Electronics</v>
      </c>
      <c r="G6556">
        <v>1</v>
      </c>
      <c r="H6556" s="6">
        <v>0.17617334502549256</v>
      </c>
      <c r="I6556" s="2">
        <f>VLOOKUP($E6556,
Products!$A$1:$F$201,MATCH(Orders!I$1,Products!$A$1:$F$1,0),0)</f>
        <v>23393.890826127132</v>
      </c>
      <c r="J6556" s="2">
        <f>VLOOKUP($E6556,
Products!$A$1:$F$201,MATCH(Orders!J$1,Products!$A$1:$F$1,0),0)</f>
        <v>16064.756531016081</v>
      </c>
    </row>
    <row r="6557" spans="1:10">
      <c r="A6557">
        <v>6556</v>
      </c>
      <c r="B6557" s="4">
        <v>45678</v>
      </c>
      <c r="C6557" s="10">
        <f>DATE(YEAR(orders[[#This Row],[order_date]]), MONTH(orders[[#This Row],[order_date]]), 1)</f>
        <v>45658</v>
      </c>
      <c r="D6557" t="s">
        <v>2131</v>
      </c>
      <c r="E6557" t="s">
        <v>511</v>
      </c>
      <c r="F6557" t="str">
        <f>VLOOKUP(orders[[#This Row],[product_id]],Products!A:C,3,0)</f>
        <v>Appliances</v>
      </c>
      <c r="G6557">
        <v>2</v>
      </c>
      <c r="H6557" s="6">
        <v>8.4366394770063025E-2</v>
      </c>
      <c r="I6557" s="2">
        <f>VLOOKUP($E6557,
Products!$A$1:$F$201,MATCH(Orders!I$1,Products!$A$1:$F$1,0),0)</f>
        <v>6005.1161529516376</v>
      </c>
      <c r="J6557" s="2">
        <f>VLOOKUP($E6557,
Products!$A$1:$F$201,MATCH(Orders!J$1,Products!$A$1:$F$1,0),0)</f>
        <v>4036.1471846213158</v>
      </c>
    </row>
    <row r="6558" spans="1:10">
      <c r="A6558">
        <v>6557</v>
      </c>
      <c r="B6558" s="4">
        <v>44949</v>
      </c>
      <c r="C6558" s="10">
        <f>DATE(YEAR(orders[[#This Row],[order_date]]), MONTH(orders[[#This Row],[order_date]]), 1)</f>
        <v>44927</v>
      </c>
      <c r="D6558" t="s">
        <v>1185</v>
      </c>
      <c r="E6558" t="s">
        <v>700</v>
      </c>
      <c r="F6558" t="str">
        <f>VLOOKUP(orders[[#This Row],[product_id]],Products!A:C,3,0)</f>
        <v>Electronics</v>
      </c>
      <c r="G6558">
        <v>2</v>
      </c>
      <c r="H6558" s="6">
        <v>0.24360850387750463</v>
      </c>
      <c r="I6558" s="2">
        <f>VLOOKUP($E6558,
Products!$A$1:$F$201,MATCH(Orders!I$1,Products!$A$1:$F$1,0),0)</f>
        <v>11070.26215043813</v>
      </c>
      <c r="J6558" s="2">
        <f>VLOOKUP($E6558,
Products!$A$1:$F$201,MATCH(Orders!J$1,Products!$A$1:$F$1,0),0)</f>
        <v>7867.3909748932683</v>
      </c>
    </row>
    <row r="6559" spans="1:10">
      <c r="A6559">
        <v>6558</v>
      </c>
      <c r="B6559" s="4">
        <v>45732</v>
      </c>
      <c r="C6559" s="10">
        <f>DATE(YEAR(orders[[#This Row],[order_date]]), MONTH(orders[[#This Row],[order_date]]), 1)</f>
        <v>45717</v>
      </c>
      <c r="D6559" t="s">
        <v>4178</v>
      </c>
      <c r="E6559" t="s">
        <v>660</v>
      </c>
      <c r="F6559" t="str">
        <f>VLOOKUP(orders[[#This Row],[product_id]],Products!A:C,3,0)</f>
        <v>Appliances</v>
      </c>
      <c r="G6559">
        <v>1</v>
      </c>
      <c r="H6559" s="6">
        <v>9.175827791761211E-2</v>
      </c>
      <c r="I6559" s="2">
        <f>VLOOKUP($E6559,
Products!$A$1:$F$201,MATCH(Orders!I$1,Products!$A$1:$F$1,0),0)</f>
        <v>25996.564605776519</v>
      </c>
      <c r="J6559" s="2">
        <f>VLOOKUP($E6559,
Products!$A$1:$F$201,MATCH(Orders!J$1,Products!$A$1:$F$1,0),0)</f>
        <v>20210.769869456319</v>
      </c>
    </row>
    <row r="6560" spans="1:10">
      <c r="A6560">
        <v>6559</v>
      </c>
      <c r="B6560" s="4">
        <v>45098</v>
      </c>
      <c r="C6560" s="10">
        <f>DATE(YEAR(orders[[#This Row],[order_date]]), MONTH(orders[[#This Row],[order_date]]), 1)</f>
        <v>45078</v>
      </c>
      <c r="D6560" t="s">
        <v>3323</v>
      </c>
      <c r="E6560" t="s">
        <v>626</v>
      </c>
      <c r="F6560" t="str">
        <f>VLOOKUP(orders[[#This Row],[product_id]],Products!A:C,3,0)</f>
        <v>Electronics</v>
      </c>
      <c r="G6560">
        <v>1</v>
      </c>
      <c r="H6560" s="6">
        <v>0.17655403388677296</v>
      </c>
      <c r="I6560" s="2">
        <f>VLOOKUP($E6560,
Products!$A$1:$F$201,MATCH(Orders!I$1,Products!$A$1:$F$1,0),0)</f>
        <v>19602.440815481601</v>
      </c>
      <c r="J6560" s="2">
        <f>VLOOKUP($E6560,
Products!$A$1:$F$201,MATCH(Orders!J$1,Products!$A$1:$F$1,0),0)</f>
        <v>14427.862284038891</v>
      </c>
    </row>
    <row r="6561" spans="1:10">
      <c r="A6561">
        <v>6560</v>
      </c>
      <c r="B6561" s="4">
        <v>45761</v>
      </c>
      <c r="C6561" s="10">
        <f>DATE(YEAR(orders[[#This Row],[order_date]]), MONTH(orders[[#This Row],[order_date]]), 1)</f>
        <v>45748</v>
      </c>
      <c r="D6561" t="s">
        <v>2091</v>
      </c>
      <c r="E6561" t="s">
        <v>550</v>
      </c>
      <c r="F6561" t="str">
        <f>VLOOKUP(orders[[#This Row],[product_id]],Products!A:C,3,0)</f>
        <v>Electronics</v>
      </c>
      <c r="G6561">
        <v>3</v>
      </c>
      <c r="H6561" s="6">
        <v>0.20901932203519563</v>
      </c>
      <c r="I6561" s="2">
        <f>VLOOKUP($E6561,
Products!$A$1:$F$201,MATCH(Orders!I$1,Products!$A$1:$F$1,0),0)</f>
        <v>21928.70634496431</v>
      </c>
      <c r="J6561" s="2">
        <f>VLOOKUP($E6561,
Products!$A$1:$F$201,MATCH(Orders!J$1,Products!$A$1:$F$1,0),0)</f>
        <v>17227.037321653719</v>
      </c>
    </row>
    <row r="6562" spans="1:10">
      <c r="A6562">
        <v>6561</v>
      </c>
      <c r="B6562" s="4">
        <v>45244</v>
      </c>
      <c r="C6562" s="10">
        <f>DATE(YEAR(orders[[#This Row],[order_date]]), MONTH(orders[[#This Row],[order_date]]), 1)</f>
        <v>45231</v>
      </c>
      <c r="D6562" t="s">
        <v>2819</v>
      </c>
      <c r="E6562" t="s">
        <v>611</v>
      </c>
      <c r="F6562" t="str">
        <f>VLOOKUP(orders[[#This Row],[product_id]],Products!A:C,3,0)</f>
        <v>Electronics</v>
      </c>
      <c r="G6562">
        <v>1</v>
      </c>
      <c r="H6562" s="6">
        <v>0.12887628094673134</v>
      </c>
      <c r="I6562" s="2">
        <f>VLOOKUP($E6562,
Products!$A$1:$F$201,MATCH(Orders!I$1,Products!$A$1:$F$1,0),0)</f>
        <v>12041.08303405661</v>
      </c>
      <c r="J6562" s="2">
        <f>VLOOKUP($E6562,
Products!$A$1:$F$201,MATCH(Orders!J$1,Products!$A$1:$F$1,0),0)</f>
        <v>7946.6428283753548</v>
      </c>
    </row>
    <row r="6563" spans="1:10">
      <c r="A6563">
        <v>6562</v>
      </c>
      <c r="B6563" s="4">
        <v>45834</v>
      </c>
      <c r="C6563" s="10">
        <f>DATE(YEAR(orders[[#This Row],[order_date]]), MONTH(orders[[#This Row],[order_date]]), 1)</f>
        <v>45809</v>
      </c>
      <c r="D6563" t="s">
        <v>4205</v>
      </c>
      <c r="E6563" t="s">
        <v>531</v>
      </c>
      <c r="F6563" t="str">
        <f>VLOOKUP(orders[[#This Row],[product_id]],Products!A:C,3,0)</f>
        <v>Electronics</v>
      </c>
      <c r="G6563">
        <v>2</v>
      </c>
      <c r="H6563" s="6">
        <v>0.24112871976138239</v>
      </c>
      <c r="I6563" s="2">
        <f>VLOOKUP($E6563,
Products!$A$1:$F$201,MATCH(Orders!I$1,Products!$A$1:$F$1,0),0)</f>
        <v>29674.378925417219</v>
      </c>
      <c r="J6563" s="2">
        <f>VLOOKUP($E6563,
Products!$A$1:$F$201,MATCH(Orders!J$1,Products!$A$1:$F$1,0),0)</f>
        <v>20795.30337605517</v>
      </c>
    </row>
    <row r="6564" spans="1:10">
      <c r="A6564">
        <v>6563</v>
      </c>
      <c r="B6564" s="4">
        <v>45724</v>
      </c>
      <c r="C6564" s="10">
        <f>DATE(YEAR(orders[[#This Row],[order_date]]), MONTH(orders[[#This Row],[order_date]]), 1)</f>
        <v>45717</v>
      </c>
      <c r="D6564" t="s">
        <v>3605</v>
      </c>
      <c r="E6564" t="s">
        <v>509</v>
      </c>
      <c r="F6564" t="str">
        <f>VLOOKUP(orders[[#This Row],[product_id]],Products!A:C,3,0)</f>
        <v>Appliances</v>
      </c>
      <c r="G6564">
        <v>1</v>
      </c>
      <c r="H6564" s="6">
        <v>0.10974179739933124</v>
      </c>
      <c r="I6564" s="2">
        <f>VLOOKUP($E6564,
Products!$A$1:$F$201,MATCH(Orders!I$1,Products!$A$1:$F$1,0),0)</f>
        <v>23898.369282732219</v>
      </c>
      <c r="J6564" s="2">
        <f>VLOOKUP($E6564,
Products!$A$1:$F$201,MATCH(Orders!J$1,Products!$A$1:$F$1,0),0)</f>
        <v>16491.822147524919</v>
      </c>
    </row>
    <row r="6565" spans="1:10">
      <c r="A6565">
        <v>6564</v>
      </c>
      <c r="B6565" s="4">
        <v>45917</v>
      </c>
      <c r="C6565" s="10">
        <f>DATE(YEAR(orders[[#This Row],[order_date]]), MONTH(orders[[#This Row],[order_date]]), 1)</f>
        <v>45901</v>
      </c>
      <c r="D6565" t="s">
        <v>4491</v>
      </c>
      <c r="E6565" t="s">
        <v>542</v>
      </c>
      <c r="F6565" t="str">
        <f>VLOOKUP(orders[[#This Row],[product_id]],Products!A:C,3,0)</f>
        <v>Electronics</v>
      </c>
      <c r="G6565">
        <v>2</v>
      </c>
      <c r="H6565" s="6">
        <v>0.10026911806922569</v>
      </c>
      <c r="I6565" s="2">
        <f>VLOOKUP($E6565,
Products!$A$1:$F$201,MATCH(Orders!I$1,Products!$A$1:$F$1,0),0)</f>
        <v>29298.352838526029</v>
      </c>
      <c r="J6565" s="2">
        <f>VLOOKUP($E6565,
Products!$A$1:$F$201,MATCH(Orders!J$1,Products!$A$1:$F$1,0),0)</f>
        <v>19250.751682102291</v>
      </c>
    </row>
    <row r="6566" spans="1:10">
      <c r="A6566">
        <v>6565</v>
      </c>
      <c r="B6566" s="4">
        <v>45781</v>
      </c>
      <c r="C6566" s="10">
        <f>DATE(YEAR(orders[[#This Row],[order_date]]), MONTH(orders[[#This Row],[order_date]]), 1)</f>
        <v>45778</v>
      </c>
      <c r="D6566" t="s">
        <v>4298</v>
      </c>
      <c r="E6566" t="s">
        <v>526</v>
      </c>
      <c r="F6566" t="str">
        <f>VLOOKUP(orders[[#This Row],[product_id]],Products!A:C,3,0)</f>
        <v>Electronics</v>
      </c>
      <c r="G6566">
        <v>1</v>
      </c>
      <c r="H6566" s="6">
        <v>0.19384976227854686</v>
      </c>
      <c r="I6566" s="2">
        <f>VLOOKUP($E6566,
Products!$A$1:$F$201,MATCH(Orders!I$1,Products!$A$1:$F$1,0),0)</f>
        <v>11165.347713400481</v>
      </c>
      <c r="J6566" s="2">
        <f>VLOOKUP($E6566,
Products!$A$1:$F$201,MATCH(Orders!J$1,Products!$A$1:$F$1,0),0)</f>
        <v>7966.5169511049389</v>
      </c>
    </row>
    <row r="6567" spans="1:10">
      <c r="A6567">
        <v>6566</v>
      </c>
      <c r="B6567" s="4">
        <v>45607</v>
      </c>
      <c r="C6567" s="10">
        <f>DATE(YEAR(orders[[#This Row],[order_date]]), MONTH(orders[[#This Row],[order_date]]), 1)</f>
        <v>45597</v>
      </c>
      <c r="D6567" t="s">
        <v>1137</v>
      </c>
      <c r="E6567" t="s">
        <v>533</v>
      </c>
      <c r="F6567" t="str">
        <f>VLOOKUP(orders[[#This Row],[product_id]],Products!A:C,3,0)</f>
        <v>Electronics</v>
      </c>
      <c r="G6567">
        <v>1</v>
      </c>
      <c r="H6567" s="6">
        <v>0.15122280119843015</v>
      </c>
      <c r="I6567" s="2">
        <f>VLOOKUP($E6567,
Products!$A$1:$F$201,MATCH(Orders!I$1,Products!$A$1:$F$1,0),0)</f>
        <v>28589.802369332661</v>
      </c>
      <c r="J6567" s="2">
        <f>VLOOKUP($E6567,
Products!$A$1:$F$201,MATCH(Orders!J$1,Products!$A$1:$F$1,0),0)</f>
        <v>21212.93445492295</v>
      </c>
    </row>
    <row r="6568" spans="1:10">
      <c r="A6568">
        <v>6567</v>
      </c>
      <c r="B6568" s="4">
        <v>45842</v>
      </c>
      <c r="C6568" s="10">
        <f>DATE(YEAR(orders[[#This Row],[order_date]]), MONTH(orders[[#This Row],[order_date]]), 1)</f>
        <v>45839</v>
      </c>
      <c r="D6568" t="s">
        <v>2664</v>
      </c>
      <c r="E6568" t="s">
        <v>537</v>
      </c>
      <c r="F6568" t="str">
        <f>VLOOKUP(orders[[#This Row],[product_id]],Products!A:C,3,0)</f>
        <v>Electronics</v>
      </c>
      <c r="G6568">
        <v>1</v>
      </c>
      <c r="H6568" s="6">
        <v>0.15971729042915231</v>
      </c>
      <c r="I6568" s="2">
        <f>VLOOKUP($E6568,
Products!$A$1:$F$201,MATCH(Orders!I$1,Products!$A$1:$F$1,0),0)</f>
        <v>31703.831103033539</v>
      </c>
      <c r="J6568" s="2">
        <f>VLOOKUP($E6568,
Products!$A$1:$F$201,MATCH(Orders!J$1,Products!$A$1:$F$1,0),0)</f>
        <v>24504.340558054781</v>
      </c>
    </row>
    <row r="6569" spans="1:10">
      <c r="A6569">
        <v>6568</v>
      </c>
      <c r="B6569" s="4">
        <v>45956</v>
      </c>
      <c r="C6569" s="10">
        <f>DATE(YEAR(orders[[#This Row],[order_date]]), MONTH(orders[[#This Row],[order_date]]), 1)</f>
        <v>45931</v>
      </c>
      <c r="D6569" t="s">
        <v>3882</v>
      </c>
      <c r="E6569" t="s">
        <v>608</v>
      </c>
      <c r="F6569" t="str">
        <f>VLOOKUP(orders[[#This Row],[product_id]],Products!A:C,3,0)</f>
        <v>Electronics</v>
      </c>
      <c r="G6569">
        <v>2</v>
      </c>
      <c r="H6569" s="6">
        <v>0.13321558302799469</v>
      </c>
      <c r="I6569" s="2">
        <f>VLOOKUP($E6569,
Products!$A$1:$F$201,MATCH(Orders!I$1,Products!$A$1:$F$1,0),0)</f>
        <v>32509.710212279751</v>
      </c>
      <c r="J6569" s="2">
        <f>VLOOKUP($E6569,
Products!$A$1:$F$201,MATCH(Orders!J$1,Products!$A$1:$F$1,0),0)</f>
        <v>23699.228985408761</v>
      </c>
    </row>
    <row r="6570" spans="1:10">
      <c r="A6570">
        <v>6569</v>
      </c>
      <c r="B6570" s="4">
        <v>45769</v>
      </c>
      <c r="C6570" s="10">
        <f>DATE(YEAR(orders[[#This Row],[order_date]]), MONTH(orders[[#This Row],[order_date]]), 1)</f>
        <v>45748</v>
      </c>
      <c r="D6570" t="s">
        <v>1818</v>
      </c>
      <c r="E6570" t="s">
        <v>686</v>
      </c>
      <c r="F6570" t="str">
        <f>VLOOKUP(orders[[#This Row],[product_id]],Products!A:C,3,0)</f>
        <v>Appliances</v>
      </c>
      <c r="G6570">
        <v>3</v>
      </c>
      <c r="H6570" s="6">
        <v>5.8264416936335973E-2</v>
      </c>
      <c r="I6570" s="2">
        <f>VLOOKUP($E6570,
Products!$A$1:$F$201,MATCH(Orders!I$1,Products!$A$1:$F$1,0),0)</f>
        <v>25525.356267188719</v>
      </c>
      <c r="J6570" s="2">
        <f>VLOOKUP($E6570,
Products!$A$1:$F$201,MATCH(Orders!J$1,Products!$A$1:$F$1,0),0)</f>
        <v>18214.15981099859</v>
      </c>
    </row>
    <row r="6571" spans="1:10">
      <c r="A6571">
        <v>6570</v>
      </c>
      <c r="B6571" s="4">
        <v>45409</v>
      </c>
      <c r="C6571" s="10">
        <f>DATE(YEAR(orders[[#This Row],[order_date]]), MONTH(orders[[#This Row],[order_date]]), 1)</f>
        <v>45383</v>
      </c>
      <c r="D6571" t="s">
        <v>1306</v>
      </c>
      <c r="E6571" t="s">
        <v>666</v>
      </c>
      <c r="F6571" t="str">
        <f>VLOOKUP(orders[[#This Row],[product_id]],Products!A:C,3,0)</f>
        <v>Electronics</v>
      </c>
      <c r="G6571">
        <v>2</v>
      </c>
      <c r="H6571" s="6">
        <v>0.22419748281251439</v>
      </c>
      <c r="I6571" s="2">
        <f>VLOOKUP($E6571,
Products!$A$1:$F$201,MATCH(Orders!I$1,Products!$A$1:$F$1,0),0)</f>
        <v>28450.587044878092</v>
      </c>
      <c r="J6571" s="2">
        <f>VLOOKUP($E6571,
Products!$A$1:$F$201,MATCH(Orders!J$1,Products!$A$1:$F$1,0),0)</f>
        <v>22337.584649075441</v>
      </c>
    </row>
    <row r="6572" spans="1:10">
      <c r="A6572">
        <v>6571</v>
      </c>
      <c r="B6572" s="4">
        <v>45058</v>
      </c>
      <c r="C6572" s="10">
        <f>DATE(YEAR(orders[[#This Row],[order_date]]), MONTH(orders[[#This Row],[order_date]]), 1)</f>
        <v>45047</v>
      </c>
      <c r="D6572" t="s">
        <v>1561</v>
      </c>
      <c r="E6572" t="s">
        <v>531</v>
      </c>
      <c r="F6572" t="str">
        <f>VLOOKUP(orders[[#This Row],[product_id]],Products!A:C,3,0)</f>
        <v>Electronics</v>
      </c>
      <c r="G6572">
        <v>1</v>
      </c>
      <c r="H6572" s="6">
        <v>0.20488752318224018</v>
      </c>
      <c r="I6572" s="2">
        <f>VLOOKUP($E6572,
Products!$A$1:$F$201,MATCH(Orders!I$1,Products!$A$1:$F$1,0),0)</f>
        <v>29674.378925417219</v>
      </c>
      <c r="J6572" s="2">
        <f>VLOOKUP($E6572,
Products!$A$1:$F$201,MATCH(Orders!J$1,Products!$A$1:$F$1,0),0)</f>
        <v>20795.30337605517</v>
      </c>
    </row>
    <row r="6573" spans="1:10">
      <c r="A6573">
        <v>6572</v>
      </c>
      <c r="B6573" s="4">
        <v>45787</v>
      </c>
      <c r="C6573" s="10">
        <f>DATE(YEAR(orders[[#This Row],[order_date]]), MONTH(orders[[#This Row],[order_date]]), 1)</f>
        <v>45778</v>
      </c>
      <c r="D6573" t="s">
        <v>2759</v>
      </c>
      <c r="E6573" t="s">
        <v>650</v>
      </c>
      <c r="F6573" t="str">
        <f>VLOOKUP(orders[[#This Row],[product_id]],Products!A:C,3,0)</f>
        <v>Electronics</v>
      </c>
      <c r="G6573">
        <v>1</v>
      </c>
      <c r="H6573" s="6">
        <v>0.11419832401839997</v>
      </c>
      <c r="I6573" s="2">
        <f>VLOOKUP($E6573,
Products!$A$1:$F$201,MATCH(Orders!I$1,Products!$A$1:$F$1,0),0)</f>
        <v>12936.529609330941</v>
      </c>
      <c r="J6573" s="2">
        <f>VLOOKUP($E6573,
Products!$A$1:$F$201,MATCH(Orders!J$1,Products!$A$1:$F$1,0),0)</f>
        <v>9465.2602677376308</v>
      </c>
    </row>
    <row r="6574" spans="1:10">
      <c r="A6574">
        <v>6573</v>
      </c>
      <c r="B6574" s="4">
        <v>45220</v>
      </c>
      <c r="C6574" s="10">
        <f>DATE(YEAR(orders[[#This Row],[order_date]]), MONTH(orders[[#This Row],[order_date]]), 1)</f>
        <v>45200</v>
      </c>
      <c r="D6574" t="s">
        <v>863</v>
      </c>
      <c r="E6574" t="s">
        <v>689</v>
      </c>
      <c r="F6574" t="str">
        <f>VLOOKUP(orders[[#This Row],[product_id]],Products!A:C,3,0)</f>
        <v>Electronics</v>
      </c>
      <c r="G6574">
        <v>1</v>
      </c>
      <c r="H6574" s="6">
        <v>0.10850204704082067</v>
      </c>
      <c r="I6574" s="2">
        <f>VLOOKUP($E6574,
Products!$A$1:$F$201,MATCH(Orders!I$1,Products!$A$1:$F$1,0),0)</f>
        <v>22021.70433799336</v>
      </c>
      <c r="J6574" s="2">
        <f>VLOOKUP($E6574,
Products!$A$1:$F$201,MATCH(Orders!J$1,Products!$A$1:$F$1,0),0)</f>
        <v>16990.60087110737</v>
      </c>
    </row>
    <row r="6575" spans="1:10">
      <c r="A6575">
        <v>6574</v>
      </c>
      <c r="B6575" s="4">
        <v>45567</v>
      </c>
      <c r="C6575" s="10">
        <f>DATE(YEAR(orders[[#This Row],[order_date]]), MONTH(orders[[#This Row],[order_date]]), 1)</f>
        <v>45566</v>
      </c>
      <c r="D6575" t="s">
        <v>4156</v>
      </c>
      <c r="E6575" t="s">
        <v>621</v>
      </c>
      <c r="F6575" t="str">
        <f>VLOOKUP(orders[[#This Row],[product_id]],Products!A:C,3,0)</f>
        <v>Electronics</v>
      </c>
      <c r="G6575">
        <v>1</v>
      </c>
      <c r="H6575" s="6">
        <v>0.17592922237956993</v>
      </c>
      <c r="I6575" s="2">
        <f>VLOOKUP($E6575,
Products!$A$1:$F$201,MATCH(Orders!I$1,Products!$A$1:$F$1,0),0)</f>
        <v>11784.05708818019</v>
      </c>
      <c r="J6575" s="2">
        <f>VLOOKUP($E6575,
Products!$A$1:$F$201,MATCH(Orders!J$1,Products!$A$1:$F$1,0),0)</f>
        <v>7779.8525757032758</v>
      </c>
    </row>
    <row r="6576" spans="1:10">
      <c r="A6576">
        <v>6575</v>
      </c>
      <c r="B6576" s="4">
        <v>45926</v>
      </c>
      <c r="C6576" s="10">
        <f>DATE(YEAR(orders[[#This Row],[order_date]]), MONTH(orders[[#This Row],[order_date]]), 1)</f>
        <v>45901</v>
      </c>
      <c r="D6576" t="s">
        <v>3083</v>
      </c>
      <c r="E6576" t="s">
        <v>598</v>
      </c>
      <c r="F6576" t="str">
        <f>VLOOKUP(orders[[#This Row],[product_id]],Products!A:C,3,0)</f>
        <v>Appliances</v>
      </c>
      <c r="G6576">
        <v>2</v>
      </c>
      <c r="H6576" s="6">
        <v>0.13019174078830964</v>
      </c>
      <c r="I6576" s="2">
        <f>VLOOKUP($E6576,
Products!$A$1:$F$201,MATCH(Orders!I$1,Products!$A$1:$F$1,0),0)</f>
        <v>5641.6789233526652</v>
      </c>
      <c r="J6576" s="2">
        <f>VLOOKUP($E6576,
Products!$A$1:$F$201,MATCH(Orders!J$1,Products!$A$1:$F$1,0),0)</f>
        <v>4031.2473685481059</v>
      </c>
    </row>
    <row r="6577" spans="1:10">
      <c r="A6577">
        <v>6576</v>
      </c>
      <c r="B6577" s="4">
        <v>45318</v>
      </c>
      <c r="C6577" s="10">
        <f>DATE(YEAR(orders[[#This Row],[order_date]]), MONTH(orders[[#This Row],[order_date]]), 1)</f>
        <v>45292</v>
      </c>
      <c r="D6577" t="s">
        <v>1832</v>
      </c>
      <c r="E6577" t="s">
        <v>535</v>
      </c>
      <c r="F6577" t="str">
        <f>VLOOKUP(orders[[#This Row],[product_id]],Products!A:C,3,0)</f>
        <v>Appliances</v>
      </c>
      <c r="G6577">
        <v>1</v>
      </c>
      <c r="H6577" s="6">
        <v>0.10025265282363709</v>
      </c>
      <c r="I6577" s="2">
        <f>VLOOKUP($E6577,
Products!$A$1:$F$201,MATCH(Orders!I$1,Products!$A$1:$F$1,0),0)</f>
        <v>25188.460642954858</v>
      </c>
      <c r="J6577" s="2">
        <f>VLOOKUP($E6577,
Products!$A$1:$F$201,MATCH(Orders!J$1,Products!$A$1:$F$1,0),0)</f>
        <v>18873.341689191599</v>
      </c>
    </row>
    <row r="6578" spans="1:10">
      <c r="A6578">
        <v>6577</v>
      </c>
      <c r="B6578" s="4">
        <v>45175</v>
      </c>
      <c r="C6578" s="10">
        <f>DATE(YEAR(orders[[#This Row],[order_date]]), MONTH(orders[[#This Row],[order_date]]), 1)</f>
        <v>45170</v>
      </c>
      <c r="D6578" t="s">
        <v>928</v>
      </c>
      <c r="E6578" t="s">
        <v>626</v>
      </c>
      <c r="F6578" t="str">
        <f>VLOOKUP(orders[[#This Row],[product_id]],Products!A:C,3,0)</f>
        <v>Electronics</v>
      </c>
      <c r="G6578">
        <v>1</v>
      </c>
      <c r="H6578" s="6">
        <v>0.22961732380006253</v>
      </c>
      <c r="I6578" s="2">
        <f>VLOOKUP($E6578,
Products!$A$1:$F$201,MATCH(Orders!I$1,Products!$A$1:$F$1,0),0)</f>
        <v>19602.440815481601</v>
      </c>
      <c r="J6578" s="2">
        <f>VLOOKUP($E6578,
Products!$A$1:$F$201,MATCH(Orders!J$1,Products!$A$1:$F$1,0),0)</f>
        <v>14427.862284038891</v>
      </c>
    </row>
    <row r="6579" spans="1:10">
      <c r="A6579">
        <v>6578</v>
      </c>
      <c r="B6579" s="4">
        <v>45629</v>
      </c>
      <c r="C6579" s="10">
        <f>DATE(YEAR(orders[[#This Row],[order_date]]), MONTH(orders[[#This Row],[order_date]]), 1)</f>
        <v>45627</v>
      </c>
      <c r="D6579" t="s">
        <v>3155</v>
      </c>
      <c r="E6579" t="s">
        <v>510</v>
      </c>
      <c r="F6579" t="str">
        <f>VLOOKUP(orders[[#This Row],[product_id]],Products!A:C,3,0)</f>
        <v>Appliances</v>
      </c>
      <c r="G6579">
        <v>2</v>
      </c>
      <c r="H6579" s="6">
        <v>8.5689048904146248E-2</v>
      </c>
      <c r="I6579" s="2">
        <f>VLOOKUP($E6579,
Products!$A$1:$F$201,MATCH(Orders!I$1,Products!$A$1:$F$1,0),0)</f>
        <v>23457.606610250739</v>
      </c>
      <c r="J6579" s="2">
        <f>VLOOKUP($E6579,
Products!$A$1:$F$201,MATCH(Orders!J$1,Products!$A$1:$F$1,0),0)</f>
        <v>17038.831523124281</v>
      </c>
    </row>
    <row r="6580" spans="1:10">
      <c r="A6580">
        <v>6579</v>
      </c>
      <c r="B6580" s="4">
        <v>45213</v>
      </c>
      <c r="C6580" s="10">
        <f>DATE(YEAR(orders[[#This Row],[order_date]]), MONTH(orders[[#This Row],[order_date]]), 1)</f>
        <v>45200</v>
      </c>
      <c r="D6580" t="s">
        <v>2412</v>
      </c>
      <c r="E6580" t="s">
        <v>623</v>
      </c>
      <c r="F6580" t="str">
        <f>VLOOKUP(orders[[#This Row],[product_id]],Products!A:C,3,0)</f>
        <v>Electronics</v>
      </c>
      <c r="G6580">
        <v>2</v>
      </c>
      <c r="H6580" s="6">
        <v>0.1908629628801353</v>
      </c>
      <c r="I6580" s="2">
        <f>VLOOKUP($E6580,
Products!$A$1:$F$201,MATCH(Orders!I$1,Products!$A$1:$F$1,0),0)</f>
        <v>27422.76406600175</v>
      </c>
      <c r="J6580" s="2">
        <f>VLOOKUP($E6580,
Products!$A$1:$F$201,MATCH(Orders!J$1,Products!$A$1:$F$1,0),0)</f>
        <v>18707.390708641691</v>
      </c>
    </row>
    <row r="6581" spans="1:10">
      <c r="A6581">
        <v>6580</v>
      </c>
      <c r="B6581" s="4">
        <v>45203</v>
      </c>
      <c r="C6581" s="10">
        <f>DATE(YEAR(orders[[#This Row],[order_date]]), MONTH(orders[[#This Row],[order_date]]), 1)</f>
        <v>45200</v>
      </c>
      <c r="D6581" t="s">
        <v>1250</v>
      </c>
      <c r="E6581" t="s">
        <v>511</v>
      </c>
      <c r="F6581" t="str">
        <f>VLOOKUP(orders[[#This Row],[product_id]],Products!A:C,3,0)</f>
        <v>Appliances</v>
      </c>
      <c r="G6581">
        <v>1</v>
      </c>
      <c r="H6581" s="6">
        <v>0.12539141305866167</v>
      </c>
      <c r="I6581" s="2">
        <f>VLOOKUP($E6581,
Products!$A$1:$F$201,MATCH(Orders!I$1,Products!$A$1:$F$1,0),0)</f>
        <v>6005.1161529516376</v>
      </c>
      <c r="J6581" s="2">
        <f>VLOOKUP($E6581,
Products!$A$1:$F$201,MATCH(Orders!J$1,Products!$A$1:$F$1,0),0)</f>
        <v>4036.1471846213158</v>
      </c>
    </row>
    <row r="6582" spans="1:10">
      <c r="A6582">
        <v>6581</v>
      </c>
      <c r="B6582" s="4">
        <v>45313</v>
      </c>
      <c r="C6582" s="10">
        <f>DATE(YEAR(orders[[#This Row],[order_date]]), MONTH(orders[[#This Row],[order_date]]), 1)</f>
        <v>45292</v>
      </c>
      <c r="D6582" t="s">
        <v>3262</v>
      </c>
      <c r="E6582" t="s">
        <v>611</v>
      </c>
      <c r="F6582" t="str">
        <f>VLOOKUP(orders[[#This Row],[product_id]],Products!A:C,3,0)</f>
        <v>Electronics</v>
      </c>
      <c r="G6582">
        <v>2</v>
      </c>
      <c r="H6582" s="6">
        <v>0.24067602488940493</v>
      </c>
      <c r="I6582" s="2">
        <f>VLOOKUP($E6582,
Products!$A$1:$F$201,MATCH(Orders!I$1,Products!$A$1:$F$1,0),0)</f>
        <v>12041.08303405661</v>
      </c>
      <c r="J6582" s="2">
        <f>VLOOKUP($E6582,
Products!$A$1:$F$201,MATCH(Orders!J$1,Products!$A$1:$F$1,0),0)</f>
        <v>7946.6428283753548</v>
      </c>
    </row>
    <row r="6583" spans="1:10">
      <c r="A6583">
        <v>6582</v>
      </c>
      <c r="B6583" s="4">
        <v>45376</v>
      </c>
      <c r="C6583" s="10">
        <f>DATE(YEAR(orders[[#This Row],[order_date]]), MONTH(orders[[#This Row],[order_date]]), 1)</f>
        <v>45352</v>
      </c>
      <c r="D6583" t="s">
        <v>4470</v>
      </c>
      <c r="E6583" t="s">
        <v>629</v>
      </c>
      <c r="F6583" t="str">
        <f>VLOOKUP(orders[[#This Row],[product_id]],Products!A:C,3,0)</f>
        <v>Electronics</v>
      </c>
      <c r="G6583">
        <v>2</v>
      </c>
      <c r="H6583" s="6">
        <v>0.11513254063204079</v>
      </c>
      <c r="I6583" s="2">
        <f>VLOOKUP($E6583,
Products!$A$1:$F$201,MATCH(Orders!I$1,Products!$A$1:$F$1,0),0)</f>
        <v>12411.13061655427</v>
      </c>
      <c r="J6583" s="2">
        <f>VLOOKUP($E6583,
Products!$A$1:$F$201,MATCH(Orders!J$1,Products!$A$1:$F$1,0),0)</f>
        <v>9821.2729118635452</v>
      </c>
    </row>
    <row r="6584" spans="1:10">
      <c r="A6584">
        <v>6583</v>
      </c>
      <c r="B6584" s="4">
        <v>45217</v>
      </c>
      <c r="C6584" s="10">
        <f>DATE(YEAR(orders[[#This Row],[order_date]]), MONTH(orders[[#This Row],[order_date]]), 1)</f>
        <v>45200</v>
      </c>
      <c r="D6584" t="s">
        <v>2937</v>
      </c>
      <c r="E6584" t="s">
        <v>695</v>
      </c>
      <c r="F6584" t="str">
        <f>VLOOKUP(orders[[#This Row],[product_id]],Products!A:C,3,0)</f>
        <v>Electronics</v>
      </c>
      <c r="G6584">
        <v>1</v>
      </c>
      <c r="H6584" s="6">
        <v>0.13594617872536124</v>
      </c>
      <c r="I6584" s="2">
        <f>VLOOKUP($E6584,
Products!$A$1:$F$201,MATCH(Orders!I$1,Products!$A$1:$F$1,0),0)</f>
        <v>2716.2219891886762</v>
      </c>
      <c r="J6584" s="2">
        <f>VLOOKUP($E6584,
Products!$A$1:$F$201,MATCH(Orders!J$1,Products!$A$1:$F$1,0),0)</f>
        <v>2045.0534052982539</v>
      </c>
    </row>
    <row r="6585" spans="1:10">
      <c r="A6585">
        <v>6584</v>
      </c>
      <c r="B6585" s="4">
        <v>45369</v>
      </c>
      <c r="C6585" s="10">
        <f>DATE(YEAR(orders[[#This Row],[order_date]]), MONTH(orders[[#This Row],[order_date]]), 1)</f>
        <v>45352</v>
      </c>
      <c r="D6585" t="s">
        <v>3668</v>
      </c>
      <c r="E6585" t="s">
        <v>643</v>
      </c>
      <c r="F6585" t="str">
        <f>VLOOKUP(orders[[#This Row],[product_id]],Products!A:C,3,0)</f>
        <v>Appliances</v>
      </c>
      <c r="G6585">
        <v>1</v>
      </c>
      <c r="H6585" s="6">
        <v>0.11637032323580547</v>
      </c>
      <c r="I6585" s="2">
        <f>VLOOKUP($E6585,
Products!$A$1:$F$201,MATCH(Orders!I$1,Products!$A$1:$F$1,0),0)</f>
        <v>26269.068564891841</v>
      </c>
      <c r="J6585" s="2">
        <f>VLOOKUP($E6585,
Products!$A$1:$F$201,MATCH(Orders!J$1,Products!$A$1:$F$1,0),0)</f>
        <v>18867.564539756699</v>
      </c>
    </row>
    <row r="6586" spans="1:10">
      <c r="A6586">
        <v>6585</v>
      </c>
      <c r="B6586" s="4">
        <v>45582</v>
      </c>
      <c r="C6586" s="10">
        <f>DATE(YEAR(orders[[#This Row],[order_date]]), MONTH(orders[[#This Row],[order_date]]), 1)</f>
        <v>45566</v>
      </c>
      <c r="D6586" t="s">
        <v>3864</v>
      </c>
      <c r="E6586" t="s">
        <v>575</v>
      </c>
      <c r="F6586" t="str">
        <f>VLOOKUP(orders[[#This Row],[product_id]],Products!A:C,3,0)</f>
        <v>Appliances</v>
      </c>
      <c r="G6586">
        <v>3</v>
      </c>
      <c r="H6586" s="6">
        <v>7.9551472362263551E-2</v>
      </c>
      <c r="I6586" s="2">
        <f>VLOOKUP($E6586,
Products!$A$1:$F$201,MATCH(Orders!I$1,Products!$A$1:$F$1,0),0)</f>
        <v>25283.54628276427</v>
      </c>
      <c r="J6586" s="2">
        <f>VLOOKUP($E6586,
Products!$A$1:$F$201,MATCH(Orders!J$1,Products!$A$1:$F$1,0),0)</f>
        <v>19310.503554692368</v>
      </c>
    </row>
    <row r="6587" spans="1:10">
      <c r="A6587">
        <v>6586</v>
      </c>
      <c r="B6587" s="4">
        <v>45995</v>
      </c>
      <c r="C6587" s="10">
        <f>DATE(YEAR(orders[[#This Row],[order_date]]), MONTH(orders[[#This Row],[order_date]]), 1)</f>
        <v>45992</v>
      </c>
      <c r="D6587" t="s">
        <v>3334</v>
      </c>
      <c r="E6587" t="s">
        <v>643</v>
      </c>
      <c r="F6587" t="str">
        <f>VLOOKUP(orders[[#This Row],[product_id]],Products!A:C,3,0)</f>
        <v>Appliances</v>
      </c>
      <c r="G6587">
        <v>1</v>
      </c>
      <c r="H6587" s="6">
        <v>0.14878030373803974</v>
      </c>
      <c r="I6587" s="2">
        <f>VLOOKUP($E6587,
Products!$A$1:$F$201,MATCH(Orders!I$1,Products!$A$1:$F$1,0),0)</f>
        <v>26269.068564891841</v>
      </c>
      <c r="J6587" s="2">
        <f>VLOOKUP($E6587,
Products!$A$1:$F$201,MATCH(Orders!J$1,Products!$A$1:$F$1,0),0)</f>
        <v>18867.564539756699</v>
      </c>
    </row>
    <row r="6588" spans="1:10">
      <c r="A6588">
        <v>6587</v>
      </c>
      <c r="B6588" s="4">
        <v>45753</v>
      </c>
      <c r="C6588" s="10">
        <f>DATE(YEAR(orders[[#This Row],[order_date]]), MONTH(orders[[#This Row],[order_date]]), 1)</f>
        <v>45748</v>
      </c>
      <c r="D6588" t="s">
        <v>4157</v>
      </c>
      <c r="E6588" t="s">
        <v>611</v>
      </c>
      <c r="F6588" t="str">
        <f>VLOOKUP(orders[[#This Row],[product_id]],Products!A:C,3,0)</f>
        <v>Electronics</v>
      </c>
      <c r="G6588">
        <v>1</v>
      </c>
      <c r="H6588" s="6">
        <v>0.22916792386493118</v>
      </c>
      <c r="I6588" s="2">
        <f>VLOOKUP($E6588,
Products!$A$1:$F$201,MATCH(Orders!I$1,Products!$A$1:$F$1,0),0)</f>
        <v>12041.08303405661</v>
      </c>
      <c r="J6588" s="2">
        <f>VLOOKUP($E6588,
Products!$A$1:$F$201,MATCH(Orders!J$1,Products!$A$1:$F$1,0),0)</f>
        <v>7946.6428283753548</v>
      </c>
    </row>
    <row r="6589" spans="1:10">
      <c r="A6589">
        <v>6588</v>
      </c>
      <c r="B6589" s="4">
        <v>45402</v>
      </c>
      <c r="C6589" s="10">
        <f>DATE(YEAR(orders[[#This Row],[order_date]]), MONTH(orders[[#This Row],[order_date]]), 1)</f>
        <v>45383</v>
      </c>
      <c r="D6589" t="s">
        <v>1243</v>
      </c>
      <c r="E6589" t="s">
        <v>549</v>
      </c>
      <c r="F6589" t="str">
        <f>VLOOKUP(orders[[#This Row],[product_id]],Products!A:C,3,0)</f>
        <v>Electronics</v>
      </c>
      <c r="G6589">
        <v>3</v>
      </c>
      <c r="H6589" s="6">
        <v>0.24257904163145538</v>
      </c>
      <c r="I6589" s="2">
        <f>VLOOKUP($E6589,
Products!$A$1:$F$201,MATCH(Orders!I$1,Products!$A$1:$F$1,0),0)</f>
        <v>32579.222893763279</v>
      </c>
      <c r="J6589" s="2">
        <f>VLOOKUP($E6589,
Products!$A$1:$F$201,MATCH(Orders!J$1,Products!$A$1:$F$1,0),0)</f>
        <v>22472.912188105081</v>
      </c>
    </row>
    <row r="6590" spans="1:10">
      <c r="A6590">
        <v>6589</v>
      </c>
      <c r="B6590" s="4">
        <v>45179</v>
      </c>
      <c r="C6590" s="10">
        <f>DATE(YEAR(orders[[#This Row],[order_date]]), MONTH(orders[[#This Row],[order_date]]), 1)</f>
        <v>45170</v>
      </c>
      <c r="D6590" t="s">
        <v>2142</v>
      </c>
      <c r="E6590" t="s">
        <v>561</v>
      </c>
      <c r="F6590" t="str">
        <f>VLOOKUP(orders[[#This Row],[product_id]],Products!A:C,3,0)</f>
        <v>Appliances</v>
      </c>
      <c r="G6590">
        <v>1</v>
      </c>
      <c r="H6590" s="6">
        <v>6.5493207207448917E-2</v>
      </c>
      <c r="I6590" s="2">
        <f>VLOOKUP($E6590,
Products!$A$1:$F$201,MATCH(Orders!I$1,Products!$A$1:$F$1,0),0)</f>
        <v>23155.073093252329</v>
      </c>
      <c r="J6590" s="2">
        <f>VLOOKUP($E6590,
Products!$A$1:$F$201,MATCH(Orders!J$1,Products!$A$1:$F$1,0),0)</f>
        <v>17849.867849807979</v>
      </c>
    </row>
    <row r="6591" spans="1:10">
      <c r="A6591">
        <v>6590</v>
      </c>
      <c r="B6591" s="4">
        <v>45215</v>
      </c>
      <c r="C6591" s="10">
        <f>DATE(YEAR(orders[[#This Row],[order_date]]), MONTH(orders[[#This Row],[order_date]]), 1)</f>
        <v>45200</v>
      </c>
      <c r="D6591" t="s">
        <v>4697</v>
      </c>
      <c r="E6591" t="s">
        <v>637</v>
      </c>
      <c r="F6591" t="str">
        <f>VLOOKUP(orders[[#This Row],[product_id]],Products!A:C,3,0)</f>
        <v>Electronics</v>
      </c>
      <c r="G6591">
        <v>2</v>
      </c>
      <c r="H6591" s="6">
        <v>0.20495148865627608</v>
      </c>
      <c r="I6591" s="2">
        <f>VLOOKUP($E6591,
Products!$A$1:$F$201,MATCH(Orders!I$1,Products!$A$1:$F$1,0),0)</f>
        <v>2722.8882486231741</v>
      </c>
      <c r="J6591" s="2">
        <f>VLOOKUP($E6591,
Products!$A$1:$F$201,MATCH(Orders!J$1,Products!$A$1:$F$1,0),0)</f>
        <v>2155.455197032014</v>
      </c>
    </row>
    <row r="6592" spans="1:10">
      <c r="A6592">
        <v>6591</v>
      </c>
      <c r="B6592" s="4">
        <v>45926</v>
      </c>
      <c r="C6592" s="10">
        <f>DATE(YEAR(orders[[#This Row],[order_date]]), MONTH(orders[[#This Row],[order_date]]), 1)</f>
        <v>45901</v>
      </c>
      <c r="D6592" t="s">
        <v>3271</v>
      </c>
      <c r="E6592" t="s">
        <v>518</v>
      </c>
      <c r="F6592" t="str">
        <f>VLOOKUP(orders[[#This Row],[product_id]],Products!A:C,3,0)</f>
        <v>Electronics</v>
      </c>
      <c r="G6592">
        <v>2</v>
      </c>
      <c r="H6592" s="6">
        <v>0.11714105278030282</v>
      </c>
      <c r="I6592" s="2">
        <f>VLOOKUP($E6592,
Products!$A$1:$F$201,MATCH(Orders!I$1,Products!$A$1:$F$1,0),0)</f>
        <v>23393.890826127132</v>
      </c>
      <c r="J6592" s="2">
        <f>VLOOKUP($E6592,
Products!$A$1:$F$201,MATCH(Orders!J$1,Products!$A$1:$F$1,0),0)</f>
        <v>16064.756531016081</v>
      </c>
    </row>
    <row r="6593" spans="1:10">
      <c r="A6593">
        <v>6592</v>
      </c>
      <c r="B6593" s="4">
        <v>44947</v>
      </c>
      <c r="C6593" s="10">
        <f>DATE(YEAR(orders[[#This Row],[order_date]]), MONTH(orders[[#This Row],[order_date]]), 1)</f>
        <v>44927</v>
      </c>
      <c r="D6593" t="s">
        <v>3521</v>
      </c>
      <c r="E6593" t="s">
        <v>627</v>
      </c>
      <c r="F6593" t="str">
        <f>VLOOKUP(orders[[#This Row],[product_id]],Products!A:C,3,0)</f>
        <v>Electronics</v>
      </c>
      <c r="G6593">
        <v>2</v>
      </c>
      <c r="H6593" s="6">
        <v>0.23469335052097806</v>
      </c>
      <c r="I6593" s="2">
        <f>VLOOKUP($E6593,
Products!$A$1:$F$201,MATCH(Orders!I$1,Products!$A$1:$F$1,0),0)</f>
        <v>21043.736386381101</v>
      </c>
      <c r="J6593" s="2">
        <f>VLOOKUP($E6593,
Products!$A$1:$F$201,MATCH(Orders!J$1,Products!$A$1:$F$1,0),0)</f>
        <v>14357.858783760659</v>
      </c>
    </row>
    <row r="6594" spans="1:10">
      <c r="A6594">
        <v>6593</v>
      </c>
      <c r="B6594" s="4">
        <v>45242</v>
      </c>
      <c r="C6594" s="10">
        <f>DATE(YEAR(orders[[#This Row],[order_date]]), MONTH(orders[[#This Row],[order_date]]), 1)</f>
        <v>45231</v>
      </c>
      <c r="D6594" t="s">
        <v>4471</v>
      </c>
      <c r="E6594" t="s">
        <v>524</v>
      </c>
      <c r="F6594" t="str">
        <f>VLOOKUP(orders[[#This Row],[product_id]],Products!A:C,3,0)</f>
        <v>Electronics</v>
      </c>
      <c r="G6594">
        <v>3</v>
      </c>
      <c r="H6594" s="6">
        <v>0.12131475307920213</v>
      </c>
      <c r="I6594" s="2">
        <f>VLOOKUP($E6594,
Products!$A$1:$F$201,MATCH(Orders!I$1,Products!$A$1:$F$1,0),0)</f>
        <v>13162.372749153699</v>
      </c>
      <c r="J6594" s="2">
        <f>VLOOKUP($E6594,
Products!$A$1:$F$201,MATCH(Orders!J$1,Products!$A$1:$F$1,0),0)</f>
        <v>8772.7564251238819</v>
      </c>
    </row>
    <row r="6595" spans="1:10">
      <c r="A6595">
        <v>6594</v>
      </c>
      <c r="B6595" s="4">
        <v>45490</v>
      </c>
      <c r="C6595" s="10">
        <f>DATE(YEAR(orders[[#This Row],[order_date]]), MONTH(orders[[#This Row],[order_date]]), 1)</f>
        <v>45474</v>
      </c>
      <c r="D6595" t="s">
        <v>3048</v>
      </c>
      <c r="E6595" t="s">
        <v>703</v>
      </c>
      <c r="F6595" t="str">
        <f>VLOOKUP(orders[[#This Row],[product_id]],Products!A:C,3,0)</f>
        <v>Appliances</v>
      </c>
      <c r="G6595">
        <v>2</v>
      </c>
      <c r="H6595" s="6">
        <v>0.1178543224104365</v>
      </c>
      <c r="I6595" s="2">
        <f>VLOOKUP($E6595,
Products!$A$1:$F$201,MATCH(Orders!I$1,Products!$A$1:$F$1,0),0)</f>
        <v>23763.82929975582</v>
      </c>
      <c r="J6595" s="2">
        <f>VLOOKUP($E6595,
Products!$A$1:$F$201,MATCH(Orders!J$1,Products!$A$1:$F$1,0),0)</f>
        <v>17833.36818447417</v>
      </c>
    </row>
    <row r="6596" spans="1:10">
      <c r="A6596">
        <v>6595</v>
      </c>
      <c r="B6596" s="4">
        <v>45049</v>
      </c>
      <c r="C6596" s="10">
        <f>DATE(YEAR(orders[[#This Row],[order_date]]), MONTH(orders[[#This Row],[order_date]]), 1)</f>
        <v>45047</v>
      </c>
      <c r="D6596" t="s">
        <v>3768</v>
      </c>
      <c r="E6596" t="s">
        <v>595</v>
      </c>
      <c r="F6596" t="str">
        <f>VLOOKUP(orders[[#This Row],[product_id]],Products!A:C,3,0)</f>
        <v>Electronics</v>
      </c>
      <c r="G6596">
        <v>1</v>
      </c>
      <c r="H6596" s="6">
        <v>0.16416302010679024</v>
      </c>
      <c r="I6596" s="2">
        <f>VLOOKUP($E6596,
Products!$A$1:$F$201,MATCH(Orders!I$1,Products!$A$1:$F$1,0),0)</f>
        <v>2368.316565735005</v>
      </c>
      <c r="J6596" s="2">
        <f>VLOOKUP($E6596,
Products!$A$1:$F$201,MATCH(Orders!J$1,Products!$A$1:$F$1,0),0)</f>
        <v>1668.7588573553539</v>
      </c>
    </row>
    <row r="6597" spans="1:10">
      <c r="A6597">
        <v>6596</v>
      </c>
      <c r="B6597" s="4">
        <v>45800</v>
      </c>
      <c r="C6597" s="10">
        <f>DATE(YEAR(orders[[#This Row],[order_date]]), MONTH(orders[[#This Row],[order_date]]), 1)</f>
        <v>45778</v>
      </c>
      <c r="D6597" t="s">
        <v>965</v>
      </c>
      <c r="E6597" t="s">
        <v>695</v>
      </c>
      <c r="F6597" t="str">
        <f>VLOOKUP(orders[[#This Row],[product_id]],Products!A:C,3,0)</f>
        <v>Electronics</v>
      </c>
      <c r="G6597">
        <v>3</v>
      </c>
      <c r="H6597" s="6">
        <v>0.1572907768095495</v>
      </c>
      <c r="I6597" s="2">
        <f>VLOOKUP($E6597,
Products!$A$1:$F$201,MATCH(Orders!I$1,Products!$A$1:$F$1,0),0)</f>
        <v>2716.2219891886762</v>
      </c>
      <c r="J6597" s="2">
        <f>VLOOKUP($E6597,
Products!$A$1:$F$201,MATCH(Orders!J$1,Products!$A$1:$F$1,0),0)</f>
        <v>2045.0534052982539</v>
      </c>
    </row>
    <row r="6598" spans="1:10">
      <c r="A6598">
        <v>6597</v>
      </c>
      <c r="B6598" s="4">
        <v>45886</v>
      </c>
      <c r="C6598" s="10">
        <f>DATE(YEAR(orders[[#This Row],[order_date]]), MONTH(orders[[#This Row],[order_date]]), 1)</f>
        <v>45870</v>
      </c>
      <c r="D6598" t="s">
        <v>4161</v>
      </c>
      <c r="E6598" t="s">
        <v>514</v>
      </c>
      <c r="F6598" t="str">
        <f>VLOOKUP(orders[[#This Row],[product_id]],Products!A:C,3,0)</f>
        <v>Electronics</v>
      </c>
      <c r="G6598">
        <v>1</v>
      </c>
      <c r="H6598" s="6">
        <v>0.1879421619419388</v>
      </c>
      <c r="I6598" s="2">
        <f>VLOOKUP($E6598,
Products!$A$1:$F$201,MATCH(Orders!I$1,Products!$A$1:$F$1,0),0)</f>
        <v>16482.730474054071</v>
      </c>
      <c r="J6598" s="2">
        <f>VLOOKUP($E6598,
Products!$A$1:$F$201,MATCH(Orders!J$1,Products!$A$1:$F$1,0),0)</f>
        <v>12480.81165565178</v>
      </c>
    </row>
    <row r="6599" spans="1:10">
      <c r="A6599">
        <v>6598</v>
      </c>
      <c r="B6599" s="4">
        <v>45140</v>
      </c>
      <c r="C6599" s="10">
        <f>DATE(YEAR(orders[[#This Row],[order_date]]), MONTH(orders[[#This Row],[order_date]]), 1)</f>
        <v>45139</v>
      </c>
      <c r="D6599" t="s">
        <v>1531</v>
      </c>
      <c r="E6599" t="s">
        <v>551</v>
      </c>
      <c r="F6599" t="str">
        <f>VLOOKUP(orders[[#This Row],[product_id]],Products!A:C,3,0)</f>
        <v>Appliances</v>
      </c>
      <c r="G6599">
        <v>1</v>
      </c>
      <c r="H6599" s="6">
        <v>5.0347840136806758E-2</v>
      </c>
      <c r="I6599" s="2">
        <f>VLOOKUP($E6599,
Products!$A$1:$F$201,MATCH(Orders!I$1,Products!$A$1:$F$1,0),0)</f>
        <v>5988.538916083141</v>
      </c>
      <c r="J6599" s="2">
        <f>VLOOKUP($E6599,
Products!$A$1:$F$201,MATCH(Orders!J$1,Products!$A$1:$F$1,0),0)</f>
        <v>4180.5955033056744</v>
      </c>
    </row>
    <row r="6600" spans="1:10">
      <c r="A6600">
        <v>6599</v>
      </c>
      <c r="B6600" s="4">
        <v>45765</v>
      </c>
      <c r="C6600" s="10">
        <f>DATE(YEAR(orders[[#This Row],[order_date]]), MONTH(orders[[#This Row],[order_date]]), 1)</f>
        <v>45748</v>
      </c>
      <c r="D6600" t="s">
        <v>4081</v>
      </c>
      <c r="E6600" t="s">
        <v>561</v>
      </c>
      <c r="F6600" t="str">
        <f>VLOOKUP(orders[[#This Row],[product_id]],Products!A:C,3,0)</f>
        <v>Appliances</v>
      </c>
      <c r="G6600">
        <v>3</v>
      </c>
      <c r="H6600" s="6">
        <v>7.0845526020445845E-2</v>
      </c>
      <c r="I6600" s="2">
        <f>VLOOKUP($E6600,
Products!$A$1:$F$201,MATCH(Orders!I$1,Products!$A$1:$F$1,0),0)</f>
        <v>23155.073093252329</v>
      </c>
      <c r="J6600" s="2">
        <f>VLOOKUP($E6600,
Products!$A$1:$F$201,MATCH(Orders!J$1,Products!$A$1:$F$1,0),0)</f>
        <v>17849.867849807979</v>
      </c>
    </row>
    <row r="6601" spans="1:10">
      <c r="A6601">
        <v>6600</v>
      </c>
      <c r="B6601" s="4">
        <v>45573</v>
      </c>
      <c r="C6601" s="10">
        <f>DATE(YEAR(orders[[#This Row],[order_date]]), MONTH(orders[[#This Row],[order_date]]), 1)</f>
        <v>45566</v>
      </c>
      <c r="D6601" t="s">
        <v>1021</v>
      </c>
      <c r="E6601" t="s">
        <v>579</v>
      </c>
      <c r="F6601" t="str">
        <f>VLOOKUP(orders[[#This Row],[product_id]],Products!A:C,3,0)</f>
        <v>Appliances</v>
      </c>
      <c r="G6601">
        <v>1</v>
      </c>
      <c r="H6601" s="6">
        <v>7.296107722876069E-2</v>
      </c>
      <c r="I6601" s="2">
        <f>VLOOKUP($E6601,
Products!$A$1:$F$201,MATCH(Orders!I$1,Products!$A$1:$F$1,0),0)</f>
        <v>5919.3204980498322</v>
      </c>
      <c r="J6601" s="2">
        <f>VLOOKUP($E6601,
Products!$A$1:$F$201,MATCH(Orders!J$1,Products!$A$1:$F$1,0),0)</f>
        <v>3972.3071240281379</v>
      </c>
    </row>
    <row r="6602" spans="1:10">
      <c r="A6602">
        <v>6601</v>
      </c>
      <c r="B6602" s="4">
        <v>45894</v>
      </c>
      <c r="C6602" s="10">
        <f>DATE(YEAR(orders[[#This Row],[order_date]]), MONTH(orders[[#This Row],[order_date]]), 1)</f>
        <v>45870</v>
      </c>
      <c r="D6602" t="s">
        <v>1451</v>
      </c>
      <c r="E6602" t="s">
        <v>545</v>
      </c>
      <c r="F6602" t="str">
        <f>VLOOKUP(orders[[#This Row],[product_id]],Products!A:C,3,0)</f>
        <v>Electronics</v>
      </c>
      <c r="G6602">
        <v>2</v>
      </c>
      <c r="H6602" s="6">
        <v>0.20925442922811269</v>
      </c>
      <c r="I6602" s="2">
        <f>VLOOKUP($E6602,
Products!$A$1:$F$201,MATCH(Orders!I$1,Products!$A$1:$F$1,0),0)</f>
        <v>11292.44914297154</v>
      </c>
      <c r="J6602" s="2">
        <f>VLOOKUP($E6602,
Products!$A$1:$F$201,MATCH(Orders!J$1,Products!$A$1:$F$1,0),0)</f>
        <v>7616.0274340726546</v>
      </c>
    </row>
    <row r="6603" spans="1:10">
      <c r="A6603">
        <v>6602</v>
      </c>
      <c r="B6603" s="4">
        <v>45656</v>
      </c>
      <c r="C6603" s="10">
        <f>DATE(YEAR(orders[[#This Row],[order_date]]), MONTH(orders[[#This Row],[order_date]]), 1)</f>
        <v>45627</v>
      </c>
      <c r="D6603" t="s">
        <v>4571</v>
      </c>
      <c r="E6603" t="s">
        <v>572</v>
      </c>
      <c r="F6603" t="str">
        <f>VLOOKUP(orders[[#This Row],[product_id]],Products!A:C,3,0)</f>
        <v>Electronics</v>
      </c>
      <c r="G6603">
        <v>2</v>
      </c>
      <c r="H6603" s="6">
        <v>0.2417983079657999</v>
      </c>
      <c r="I6603" s="2">
        <f>VLOOKUP($E6603,
Products!$A$1:$F$201,MATCH(Orders!I$1,Products!$A$1:$F$1,0),0)</f>
        <v>28095.750781518611</v>
      </c>
      <c r="J6603" s="2">
        <f>VLOOKUP($E6603,
Products!$A$1:$F$201,MATCH(Orders!J$1,Products!$A$1:$F$1,0),0)</f>
        <v>21949.841961937182</v>
      </c>
    </row>
    <row r="6604" spans="1:10">
      <c r="A6604">
        <v>6603</v>
      </c>
      <c r="B6604" s="4">
        <v>45526</v>
      </c>
      <c r="C6604" s="10">
        <f>DATE(YEAR(orders[[#This Row],[order_date]]), MONTH(orders[[#This Row],[order_date]]), 1)</f>
        <v>45505</v>
      </c>
      <c r="D6604" t="s">
        <v>1424</v>
      </c>
      <c r="E6604" t="s">
        <v>618</v>
      </c>
      <c r="F6604" t="str">
        <f>VLOOKUP(orders[[#This Row],[product_id]],Products!A:C,3,0)</f>
        <v>Appliances</v>
      </c>
      <c r="G6604">
        <v>1</v>
      </c>
      <c r="H6604" s="6">
        <v>7.0560947087357384E-2</v>
      </c>
      <c r="I6604" s="2">
        <f>VLOOKUP($E6604,
Products!$A$1:$F$201,MATCH(Orders!I$1,Products!$A$1:$F$1,0),0)</f>
        <v>5546.9777002203573</v>
      </c>
      <c r="J6604" s="2">
        <f>VLOOKUP($E6604,
Products!$A$1:$F$201,MATCH(Orders!J$1,Products!$A$1:$F$1,0),0)</f>
        <v>4048.2565671880161</v>
      </c>
    </row>
    <row r="6605" spans="1:10">
      <c r="A6605">
        <v>6604</v>
      </c>
      <c r="B6605" s="4">
        <v>45718</v>
      </c>
      <c r="C6605" s="10">
        <f>DATE(YEAR(orders[[#This Row],[order_date]]), MONTH(orders[[#This Row],[order_date]]), 1)</f>
        <v>45717</v>
      </c>
      <c r="D6605" t="s">
        <v>1806</v>
      </c>
      <c r="E6605" t="s">
        <v>588</v>
      </c>
      <c r="F6605" t="str">
        <f>VLOOKUP(orders[[#This Row],[product_id]],Products!A:C,3,0)</f>
        <v>Electronics</v>
      </c>
      <c r="G6605">
        <v>2</v>
      </c>
      <c r="H6605" s="6">
        <v>0.2058658684859361</v>
      </c>
      <c r="I6605" s="2">
        <f>VLOOKUP($E6605,
Products!$A$1:$F$201,MATCH(Orders!I$1,Products!$A$1:$F$1,0),0)</f>
        <v>32539.342481911372</v>
      </c>
      <c r="J6605" s="2">
        <f>VLOOKUP($E6605,
Products!$A$1:$F$201,MATCH(Orders!J$1,Products!$A$1:$F$1,0),0)</f>
        <v>21531.252982830021</v>
      </c>
    </row>
    <row r="6606" spans="1:10">
      <c r="A6606">
        <v>6605</v>
      </c>
      <c r="B6606" s="4">
        <v>44966</v>
      </c>
      <c r="C6606" s="10">
        <f>DATE(YEAR(orders[[#This Row],[order_date]]), MONTH(orders[[#This Row],[order_date]]), 1)</f>
        <v>44958</v>
      </c>
      <c r="D6606" t="s">
        <v>3433</v>
      </c>
      <c r="E6606" t="s">
        <v>567</v>
      </c>
      <c r="F6606" t="str">
        <f>VLOOKUP(orders[[#This Row],[product_id]],Products!A:C,3,0)</f>
        <v>Electronics</v>
      </c>
      <c r="G6606">
        <v>1</v>
      </c>
      <c r="H6606" s="6">
        <v>0.22504062258894464</v>
      </c>
      <c r="I6606" s="2">
        <f>VLOOKUP($E6606,
Products!$A$1:$F$201,MATCH(Orders!I$1,Products!$A$1:$F$1,0),0)</f>
        <v>17514.171240093368</v>
      </c>
      <c r="J6606" s="2">
        <f>VLOOKUP($E6606,
Products!$A$1:$F$201,MATCH(Orders!J$1,Products!$A$1:$F$1,0),0)</f>
        <v>12226.76247250809</v>
      </c>
    </row>
    <row r="6607" spans="1:10">
      <c r="A6607">
        <v>6606</v>
      </c>
      <c r="B6607" s="4">
        <v>45678</v>
      </c>
      <c r="C6607" s="10">
        <f>DATE(YEAR(orders[[#This Row],[order_date]]), MONTH(orders[[#This Row],[order_date]]), 1)</f>
        <v>45658</v>
      </c>
      <c r="D6607" t="s">
        <v>3607</v>
      </c>
      <c r="E6607" t="s">
        <v>679</v>
      </c>
      <c r="F6607" t="str">
        <f>VLOOKUP(orders[[#This Row],[product_id]],Products!A:C,3,0)</f>
        <v>Appliances</v>
      </c>
      <c r="G6607">
        <v>1</v>
      </c>
      <c r="H6607" s="6">
        <v>0.1166900622345589</v>
      </c>
      <c r="I6607" s="2">
        <f>VLOOKUP($E6607,
Products!$A$1:$F$201,MATCH(Orders!I$1,Products!$A$1:$F$1,0),0)</f>
        <v>6336.1008284819591</v>
      </c>
      <c r="J6607" s="2">
        <f>VLOOKUP($E6607,
Products!$A$1:$F$201,MATCH(Orders!J$1,Products!$A$1:$F$1,0),0)</f>
        <v>5056.6203893460352</v>
      </c>
    </row>
    <row r="6608" spans="1:10">
      <c r="A6608">
        <v>6607</v>
      </c>
      <c r="B6608" s="4">
        <v>45869</v>
      </c>
      <c r="C6608" s="10">
        <f>DATE(YEAR(orders[[#This Row],[order_date]]), MONTH(orders[[#This Row],[order_date]]), 1)</f>
        <v>45839</v>
      </c>
      <c r="D6608" t="s">
        <v>4156</v>
      </c>
      <c r="E6608" t="s">
        <v>639</v>
      </c>
      <c r="F6608" t="str">
        <f>VLOOKUP(orders[[#This Row],[product_id]],Products!A:C,3,0)</f>
        <v>Appliances</v>
      </c>
      <c r="G6608">
        <v>1</v>
      </c>
      <c r="H6608" s="6">
        <v>0.10687004714186632</v>
      </c>
      <c r="I6608" s="2">
        <f>VLOOKUP($E6608,
Products!$A$1:$F$201,MATCH(Orders!I$1,Products!$A$1:$F$1,0),0)</f>
        <v>2320.8560923599921</v>
      </c>
      <c r="J6608" s="2">
        <f>VLOOKUP($E6608,
Products!$A$1:$F$201,MATCH(Orders!J$1,Products!$A$1:$F$1,0),0)</f>
        <v>1750.110004830213</v>
      </c>
    </row>
    <row r="6609" spans="1:10">
      <c r="A6609">
        <v>6608</v>
      </c>
      <c r="B6609" s="4">
        <v>45574</v>
      </c>
      <c r="C6609" s="10">
        <f>DATE(YEAR(orders[[#This Row],[order_date]]), MONTH(orders[[#This Row],[order_date]]), 1)</f>
        <v>45566</v>
      </c>
      <c r="D6609" t="s">
        <v>1166</v>
      </c>
      <c r="E6609" t="s">
        <v>534</v>
      </c>
      <c r="F6609" t="str">
        <f>VLOOKUP(orders[[#This Row],[product_id]],Products!A:C,3,0)</f>
        <v>Appliances</v>
      </c>
      <c r="G6609">
        <v>3</v>
      </c>
      <c r="H6609" s="6">
        <v>0.11286983282602922</v>
      </c>
      <c r="I6609" s="2">
        <f>VLOOKUP($E6609,
Products!$A$1:$F$201,MATCH(Orders!I$1,Products!$A$1:$F$1,0),0)</f>
        <v>24743.162958088669</v>
      </c>
      <c r="J6609" s="2">
        <f>VLOOKUP($E6609,
Products!$A$1:$F$201,MATCH(Orders!J$1,Products!$A$1:$F$1,0),0)</f>
        <v>19307.588986555591</v>
      </c>
    </row>
    <row r="6610" spans="1:10">
      <c r="A6610">
        <v>6609</v>
      </c>
      <c r="B6610" s="4">
        <v>45108</v>
      </c>
      <c r="C6610" s="10">
        <f>DATE(YEAR(orders[[#This Row],[order_date]]), MONTH(orders[[#This Row],[order_date]]), 1)</f>
        <v>45108</v>
      </c>
      <c r="D6610" t="s">
        <v>3833</v>
      </c>
      <c r="E6610" t="s">
        <v>524</v>
      </c>
      <c r="F6610" t="str">
        <f>VLOOKUP(orders[[#This Row],[product_id]],Products!A:C,3,0)</f>
        <v>Electronics</v>
      </c>
      <c r="G6610">
        <v>1</v>
      </c>
      <c r="H6610" s="6">
        <v>0.10201276210524683</v>
      </c>
      <c r="I6610" s="2">
        <f>VLOOKUP($E6610,
Products!$A$1:$F$201,MATCH(Orders!I$1,Products!$A$1:$F$1,0),0)</f>
        <v>13162.372749153699</v>
      </c>
      <c r="J6610" s="2">
        <f>VLOOKUP($E6610,
Products!$A$1:$F$201,MATCH(Orders!J$1,Products!$A$1:$F$1,0),0)</f>
        <v>8772.7564251238819</v>
      </c>
    </row>
    <row r="6611" spans="1:10">
      <c r="A6611">
        <v>6610</v>
      </c>
      <c r="B6611" s="4">
        <v>45191</v>
      </c>
      <c r="C6611" s="10">
        <f>DATE(YEAR(orders[[#This Row],[order_date]]), MONTH(orders[[#This Row],[order_date]]), 1)</f>
        <v>45170</v>
      </c>
      <c r="D6611" t="s">
        <v>3560</v>
      </c>
      <c r="E6611" t="s">
        <v>619</v>
      </c>
      <c r="F6611" t="str">
        <f>VLOOKUP(orders[[#This Row],[product_id]],Products!A:C,3,0)</f>
        <v>Appliances</v>
      </c>
      <c r="G6611">
        <v>2</v>
      </c>
      <c r="H6611" s="6">
        <v>8.993032426058703E-2</v>
      </c>
      <c r="I6611" s="2">
        <f>VLOOKUP($E6611,
Products!$A$1:$F$201,MATCH(Orders!I$1,Products!$A$1:$F$1,0),0)</f>
        <v>6040.8433358455886</v>
      </c>
      <c r="J6611" s="2">
        <f>VLOOKUP($E6611,
Products!$A$1:$F$201,MATCH(Orders!J$1,Products!$A$1:$F$1,0),0)</f>
        <v>4363.6239115177623</v>
      </c>
    </row>
    <row r="6612" spans="1:10">
      <c r="A6612">
        <v>6611</v>
      </c>
      <c r="B6612" s="4">
        <v>45697</v>
      </c>
      <c r="C6612" s="10">
        <f>DATE(YEAR(orders[[#This Row],[order_date]]), MONTH(orders[[#This Row],[order_date]]), 1)</f>
        <v>45689</v>
      </c>
      <c r="D6612" t="s">
        <v>1810</v>
      </c>
      <c r="E6612" t="s">
        <v>613</v>
      </c>
      <c r="F6612" t="str">
        <f>VLOOKUP(orders[[#This Row],[product_id]],Products!A:C,3,0)</f>
        <v>Appliances</v>
      </c>
      <c r="G6612">
        <v>1</v>
      </c>
      <c r="H6612" s="6">
        <v>7.1547865409942471E-2</v>
      </c>
      <c r="I6612" s="2">
        <f>VLOOKUP($E6612,
Products!$A$1:$F$201,MATCH(Orders!I$1,Products!$A$1:$F$1,0),0)</f>
        <v>6365.2492969652412</v>
      </c>
      <c r="J6612" s="2">
        <f>VLOOKUP($E6612,
Products!$A$1:$F$201,MATCH(Orders!J$1,Products!$A$1:$F$1,0),0)</f>
        <v>4174.927496964433</v>
      </c>
    </row>
    <row r="6613" spans="1:10">
      <c r="A6613">
        <v>6612</v>
      </c>
      <c r="B6613" s="4">
        <v>45789</v>
      </c>
      <c r="C6613" s="10">
        <f>DATE(YEAR(orders[[#This Row],[order_date]]), MONTH(orders[[#This Row],[order_date]]), 1)</f>
        <v>45778</v>
      </c>
      <c r="D6613" t="s">
        <v>2408</v>
      </c>
      <c r="E6613" t="s">
        <v>648</v>
      </c>
      <c r="F6613" t="str">
        <f>VLOOKUP(orders[[#This Row],[product_id]],Products!A:C,3,0)</f>
        <v>Electronics</v>
      </c>
      <c r="G6613">
        <v>1</v>
      </c>
      <c r="H6613" s="6">
        <v>0.22223805999531257</v>
      </c>
      <c r="I6613" s="2">
        <f>VLOOKUP($E6613,
Products!$A$1:$F$201,MATCH(Orders!I$1,Products!$A$1:$F$1,0),0)</f>
        <v>11049.50250218974</v>
      </c>
      <c r="J6613" s="2">
        <f>VLOOKUP($E6613,
Products!$A$1:$F$201,MATCH(Orders!J$1,Products!$A$1:$F$1,0),0)</f>
        <v>7252.1207539007246</v>
      </c>
    </row>
    <row r="6614" spans="1:10">
      <c r="A6614">
        <v>6613</v>
      </c>
      <c r="B6614" s="4">
        <v>45358</v>
      </c>
      <c r="C6614" s="10">
        <f>DATE(YEAR(orders[[#This Row],[order_date]]), MONTH(orders[[#This Row],[order_date]]), 1)</f>
        <v>45352</v>
      </c>
      <c r="D6614" t="s">
        <v>3953</v>
      </c>
      <c r="E6614" t="s">
        <v>562</v>
      </c>
      <c r="F6614" t="str">
        <f>VLOOKUP(orders[[#This Row],[product_id]],Products!A:C,3,0)</f>
        <v>Electronics</v>
      </c>
      <c r="G6614">
        <v>2</v>
      </c>
      <c r="H6614" s="6">
        <v>0.22168780422407655</v>
      </c>
      <c r="I6614" s="2">
        <f>VLOOKUP($E6614,
Products!$A$1:$F$201,MATCH(Orders!I$1,Products!$A$1:$F$1,0),0)</f>
        <v>2550.478597498749</v>
      </c>
      <c r="J6614" s="2">
        <f>VLOOKUP($E6614,
Products!$A$1:$F$201,MATCH(Orders!J$1,Products!$A$1:$F$1,0),0)</f>
        <v>1688.129752018375</v>
      </c>
    </row>
    <row r="6615" spans="1:10">
      <c r="A6615">
        <v>6614</v>
      </c>
      <c r="B6615" s="4">
        <v>45435</v>
      </c>
      <c r="C6615" s="10">
        <f>DATE(YEAR(orders[[#This Row],[order_date]]), MONTH(orders[[#This Row],[order_date]]), 1)</f>
        <v>45413</v>
      </c>
      <c r="D6615" t="s">
        <v>3546</v>
      </c>
      <c r="E6615" t="s">
        <v>543</v>
      </c>
      <c r="F6615" t="str">
        <f>VLOOKUP(orders[[#This Row],[product_id]],Products!A:C,3,0)</f>
        <v>Appliances</v>
      </c>
      <c r="G6615">
        <v>1</v>
      </c>
      <c r="H6615" s="6">
        <v>0.13103493507461672</v>
      </c>
      <c r="I6615" s="2">
        <f>VLOOKUP($E6615,
Products!$A$1:$F$201,MATCH(Orders!I$1,Products!$A$1:$F$1,0),0)</f>
        <v>2300.989425669633</v>
      </c>
      <c r="J6615" s="2">
        <f>VLOOKUP($E6615,
Products!$A$1:$F$201,MATCH(Orders!J$1,Products!$A$1:$F$1,0),0)</f>
        <v>1726.390958088811</v>
      </c>
    </row>
    <row r="6616" spans="1:10">
      <c r="A6616">
        <v>6615</v>
      </c>
      <c r="B6616" s="4">
        <v>45373</v>
      </c>
      <c r="C6616" s="10">
        <f>DATE(YEAR(orders[[#This Row],[order_date]]), MONTH(orders[[#This Row],[order_date]]), 1)</f>
        <v>45352</v>
      </c>
      <c r="D6616" t="s">
        <v>3683</v>
      </c>
      <c r="E6616" t="s">
        <v>526</v>
      </c>
      <c r="F6616" t="str">
        <f>VLOOKUP(orders[[#This Row],[product_id]],Products!A:C,3,0)</f>
        <v>Electronics</v>
      </c>
      <c r="G6616">
        <v>1</v>
      </c>
      <c r="H6616" s="6">
        <v>0.10694964730626556</v>
      </c>
      <c r="I6616" s="2">
        <f>VLOOKUP($E6616,
Products!$A$1:$F$201,MATCH(Orders!I$1,Products!$A$1:$F$1,0),0)</f>
        <v>11165.347713400481</v>
      </c>
      <c r="J6616" s="2">
        <f>VLOOKUP($E6616,
Products!$A$1:$F$201,MATCH(Orders!J$1,Products!$A$1:$F$1,0),0)</f>
        <v>7966.5169511049389</v>
      </c>
    </row>
    <row r="6617" spans="1:10">
      <c r="A6617">
        <v>6616</v>
      </c>
      <c r="B6617" s="4">
        <v>45454</v>
      </c>
      <c r="C6617" s="10">
        <f>DATE(YEAR(orders[[#This Row],[order_date]]), MONTH(orders[[#This Row],[order_date]]), 1)</f>
        <v>45444</v>
      </c>
      <c r="D6617" t="s">
        <v>2112</v>
      </c>
      <c r="E6617" t="s">
        <v>556</v>
      </c>
      <c r="F6617" t="str">
        <f>VLOOKUP(orders[[#This Row],[product_id]],Products!A:C,3,0)</f>
        <v>Appliances</v>
      </c>
      <c r="G6617">
        <v>1</v>
      </c>
      <c r="H6617" s="6">
        <v>0.11647837267230905</v>
      </c>
      <c r="I6617" s="2">
        <f>VLOOKUP($E6617,
Products!$A$1:$F$201,MATCH(Orders!I$1,Products!$A$1:$F$1,0),0)</f>
        <v>27054.121101651981</v>
      </c>
      <c r="J6617" s="2">
        <f>VLOOKUP($E6617,
Products!$A$1:$F$201,MATCH(Orders!J$1,Products!$A$1:$F$1,0),0)</f>
        <v>19388.930988794411</v>
      </c>
    </row>
    <row r="6618" spans="1:10">
      <c r="A6618">
        <v>6617</v>
      </c>
      <c r="B6618" s="4">
        <v>45801</v>
      </c>
      <c r="C6618" s="10">
        <f>DATE(YEAR(orders[[#This Row],[order_date]]), MONTH(orders[[#This Row],[order_date]]), 1)</f>
        <v>45778</v>
      </c>
      <c r="D6618" t="s">
        <v>2902</v>
      </c>
      <c r="E6618" t="s">
        <v>672</v>
      </c>
      <c r="F6618" t="str">
        <f>VLOOKUP(orders[[#This Row],[product_id]],Products!A:C,3,0)</f>
        <v>Electronics</v>
      </c>
      <c r="G6618">
        <v>3</v>
      </c>
      <c r="H6618" s="6">
        <v>0.20060373410215454</v>
      </c>
      <c r="I6618" s="2">
        <f>VLOOKUP($E6618,
Products!$A$1:$F$201,MATCH(Orders!I$1,Products!$A$1:$F$1,0),0)</f>
        <v>29856.340212906369</v>
      </c>
      <c r="J6618" s="2">
        <f>VLOOKUP($E6618,
Products!$A$1:$F$201,MATCH(Orders!J$1,Products!$A$1:$F$1,0),0)</f>
        <v>19759.064823078941</v>
      </c>
    </row>
    <row r="6619" spans="1:10">
      <c r="A6619">
        <v>6618</v>
      </c>
      <c r="B6619" s="4">
        <v>45595</v>
      </c>
      <c r="C6619" s="10">
        <f>DATE(YEAR(orders[[#This Row],[order_date]]), MONTH(orders[[#This Row],[order_date]]), 1)</f>
        <v>45566</v>
      </c>
      <c r="D6619" t="s">
        <v>3521</v>
      </c>
      <c r="E6619" t="s">
        <v>525</v>
      </c>
      <c r="F6619" t="str">
        <f>VLOOKUP(orders[[#This Row],[product_id]],Products!A:C,3,0)</f>
        <v>Electronics</v>
      </c>
      <c r="G6619">
        <v>3</v>
      </c>
      <c r="H6619" s="6">
        <v>0.12007691206639298</v>
      </c>
      <c r="I6619" s="2">
        <f>VLOOKUP($E6619,
Products!$A$1:$F$201,MATCH(Orders!I$1,Products!$A$1:$F$1,0),0)</f>
        <v>2441.7405612875209</v>
      </c>
      <c r="J6619" s="2">
        <f>VLOOKUP($E6619,
Products!$A$1:$F$201,MATCH(Orders!J$1,Products!$A$1:$F$1,0),0)</f>
        <v>1934.1373706011941</v>
      </c>
    </row>
    <row r="6620" spans="1:10">
      <c r="A6620">
        <v>6619</v>
      </c>
      <c r="B6620" s="4">
        <v>45773</v>
      </c>
      <c r="C6620" s="10">
        <f>DATE(YEAR(orders[[#This Row],[order_date]]), MONTH(orders[[#This Row],[order_date]]), 1)</f>
        <v>45748</v>
      </c>
      <c r="D6620" t="s">
        <v>4058</v>
      </c>
      <c r="E6620" t="s">
        <v>507</v>
      </c>
      <c r="F6620" t="str">
        <f>VLOOKUP(orders[[#This Row],[product_id]],Products!A:C,3,0)</f>
        <v>Electronics</v>
      </c>
      <c r="G6620">
        <v>2</v>
      </c>
      <c r="H6620" s="6">
        <v>0.11879932482502492</v>
      </c>
      <c r="I6620" s="2">
        <f>VLOOKUP($E6620,
Products!$A$1:$F$201,MATCH(Orders!I$1,Products!$A$1:$F$1,0),0)</f>
        <v>28502.89768049858</v>
      </c>
      <c r="J6620" s="2">
        <f>VLOOKUP($E6620,
Products!$A$1:$F$201,MATCH(Orders!J$1,Products!$A$1:$F$1,0),0)</f>
        <v>20477.83623923226</v>
      </c>
    </row>
    <row r="6621" spans="1:10">
      <c r="A6621">
        <v>6620</v>
      </c>
      <c r="B6621" s="4">
        <v>44996</v>
      </c>
      <c r="C6621" s="10">
        <f>DATE(YEAR(orders[[#This Row],[order_date]]), MONTH(orders[[#This Row],[order_date]]), 1)</f>
        <v>44986</v>
      </c>
      <c r="D6621" t="s">
        <v>3098</v>
      </c>
      <c r="E6621" t="s">
        <v>537</v>
      </c>
      <c r="F6621" t="str">
        <f>VLOOKUP(orders[[#This Row],[product_id]],Products!A:C,3,0)</f>
        <v>Electronics</v>
      </c>
      <c r="G6621">
        <v>1</v>
      </c>
      <c r="H6621" s="6">
        <v>0.15305121908549763</v>
      </c>
      <c r="I6621" s="2">
        <f>VLOOKUP($E6621,
Products!$A$1:$F$201,MATCH(Orders!I$1,Products!$A$1:$F$1,0),0)</f>
        <v>31703.831103033539</v>
      </c>
      <c r="J6621" s="2">
        <f>VLOOKUP($E6621,
Products!$A$1:$F$201,MATCH(Orders!J$1,Products!$A$1:$F$1,0),0)</f>
        <v>24504.340558054781</v>
      </c>
    </row>
    <row r="6622" spans="1:10">
      <c r="A6622">
        <v>6621</v>
      </c>
      <c r="B6622" s="4">
        <v>45742</v>
      </c>
      <c r="C6622" s="10">
        <f>DATE(YEAR(orders[[#This Row],[order_date]]), MONTH(orders[[#This Row],[order_date]]), 1)</f>
        <v>45717</v>
      </c>
      <c r="D6622" t="s">
        <v>2519</v>
      </c>
      <c r="E6622" t="s">
        <v>616</v>
      </c>
      <c r="F6622" t="str">
        <f>VLOOKUP(orders[[#This Row],[product_id]],Products!A:C,3,0)</f>
        <v>Electronics</v>
      </c>
      <c r="G6622">
        <v>2</v>
      </c>
      <c r="H6622" s="6">
        <v>0.11418022822864583</v>
      </c>
      <c r="I6622" s="2">
        <f>VLOOKUP($E6622,
Products!$A$1:$F$201,MATCH(Orders!I$1,Products!$A$1:$F$1,0),0)</f>
        <v>12172.554053901489</v>
      </c>
      <c r="J6622" s="2">
        <f>VLOOKUP($E6622,
Products!$A$1:$F$201,MATCH(Orders!J$1,Products!$A$1:$F$1,0),0)</f>
        <v>9644.7702288148557</v>
      </c>
    </row>
    <row r="6623" spans="1:10">
      <c r="A6623">
        <v>6622</v>
      </c>
      <c r="B6623" s="4">
        <v>45965</v>
      </c>
      <c r="C6623" s="10">
        <f>DATE(YEAR(orders[[#This Row],[order_date]]), MONTH(orders[[#This Row],[order_date]]), 1)</f>
        <v>45962</v>
      </c>
      <c r="D6623" t="s">
        <v>2520</v>
      </c>
      <c r="E6623" t="s">
        <v>597</v>
      </c>
      <c r="F6623" t="str">
        <f>VLOOKUP(orders[[#This Row],[product_id]],Products!A:C,3,0)</f>
        <v>Appliances</v>
      </c>
      <c r="G6623">
        <v>2</v>
      </c>
      <c r="H6623" s="6">
        <v>7.1709054901924973E-2</v>
      </c>
      <c r="I6623" s="2">
        <f>VLOOKUP($E6623,
Products!$A$1:$F$201,MATCH(Orders!I$1,Products!$A$1:$F$1,0),0)</f>
        <v>22545.827750919081</v>
      </c>
      <c r="J6623" s="2">
        <f>VLOOKUP($E6623,
Products!$A$1:$F$201,MATCH(Orders!J$1,Products!$A$1:$F$1,0),0)</f>
        <v>15091.172935360129</v>
      </c>
    </row>
    <row r="6624" spans="1:10">
      <c r="A6624">
        <v>6623</v>
      </c>
      <c r="B6624" s="4">
        <v>46010</v>
      </c>
      <c r="C6624" s="10">
        <f>DATE(YEAR(orders[[#This Row],[order_date]]), MONTH(orders[[#This Row],[order_date]]), 1)</f>
        <v>45992</v>
      </c>
      <c r="D6624" t="s">
        <v>4186</v>
      </c>
      <c r="E6624" t="s">
        <v>637</v>
      </c>
      <c r="F6624" t="str">
        <f>VLOOKUP(orders[[#This Row],[product_id]],Products!A:C,3,0)</f>
        <v>Electronics</v>
      </c>
      <c r="G6624">
        <v>2</v>
      </c>
      <c r="H6624" s="6">
        <v>0.24545443623620913</v>
      </c>
      <c r="I6624" s="2">
        <f>VLOOKUP($E6624,
Products!$A$1:$F$201,MATCH(Orders!I$1,Products!$A$1:$F$1,0),0)</f>
        <v>2722.8882486231741</v>
      </c>
      <c r="J6624" s="2">
        <f>VLOOKUP($E6624,
Products!$A$1:$F$201,MATCH(Orders!J$1,Products!$A$1:$F$1,0),0)</f>
        <v>2155.455197032014</v>
      </c>
    </row>
    <row r="6625" spans="1:10">
      <c r="A6625">
        <v>6624</v>
      </c>
      <c r="B6625" s="4">
        <v>45372</v>
      </c>
      <c r="C6625" s="10">
        <f>DATE(YEAR(orders[[#This Row],[order_date]]), MONTH(orders[[#This Row],[order_date]]), 1)</f>
        <v>45352</v>
      </c>
      <c r="D6625" t="s">
        <v>2447</v>
      </c>
      <c r="E6625" t="s">
        <v>512</v>
      </c>
      <c r="F6625" t="str">
        <f>VLOOKUP(orders[[#This Row],[product_id]],Products!A:C,3,0)</f>
        <v>Electronics</v>
      </c>
      <c r="G6625">
        <v>1</v>
      </c>
      <c r="H6625" s="6">
        <v>0.10299243233333867</v>
      </c>
      <c r="I6625" s="2">
        <f>VLOOKUP($E6625,
Products!$A$1:$F$201,MATCH(Orders!I$1,Products!$A$1:$F$1,0),0)</f>
        <v>12877.548087294561</v>
      </c>
      <c r="J6625" s="2">
        <f>VLOOKUP($E6625,
Products!$A$1:$F$201,MATCH(Orders!J$1,Products!$A$1:$F$1,0),0)</f>
        <v>9551.9000631411909</v>
      </c>
    </row>
    <row r="6626" spans="1:10">
      <c r="A6626">
        <v>6625</v>
      </c>
      <c r="B6626" s="4">
        <v>45952</v>
      </c>
      <c r="C6626" s="10">
        <f>DATE(YEAR(orders[[#This Row],[order_date]]), MONTH(orders[[#This Row],[order_date]]), 1)</f>
        <v>45931</v>
      </c>
      <c r="D6626" t="s">
        <v>1679</v>
      </c>
      <c r="E6626" t="s">
        <v>508</v>
      </c>
      <c r="F6626" t="str">
        <f>VLOOKUP(orders[[#This Row],[product_id]],Products!A:C,3,0)</f>
        <v>Electronics</v>
      </c>
      <c r="G6626">
        <v>1</v>
      </c>
      <c r="H6626" s="6">
        <v>0.22458122204687575</v>
      </c>
      <c r="I6626" s="2">
        <f>VLOOKUP($E6626,
Products!$A$1:$F$201,MATCH(Orders!I$1,Products!$A$1:$F$1,0),0)</f>
        <v>23345.985707147142</v>
      </c>
      <c r="J6626" s="2">
        <f>VLOOKUP($E6626,
Products!$A$1:$F$201,MATCH(Orders!J$1,Products!$A$1:$F$1,0),0)</f>
        <v>15772.90371323649</v>
      </c>
    </row>
    <row r="6627" spans="1:10">
      <c r="A6627">
        <v>6626</v>
      </c>
      <c r="B6627" s="4">
        <v>44945</v>
      </c>
      <c r="C6627" s="10">
        <f>DATE(YEAR(orders[[#This Row],[order_date]]), MONTH(orders[[#This Row],[order_date]]), 1)</f>
        <v>44927</v>
      </c>
      <c r="D6627" t="s">
        <v>1627</v>
      </c>
      <c r="E6627" t="s">
        <v>530</v>
      </c>
      <c r="F6627" t="str">
        <f>VLOOKUP(orders[[#This Row],[product_id]],Products!A:C,3,0)</f>
        <v>Electronics</v>
      </c>
      <c r="G6627">
        <v>2</v>
      </c>
      <c r="H6627" s="6">
        <v>0.24904320836937691</v>
      </c>
      <c r="I6627" s="2">
        <f>VLOOKUP($E6627,
Products!$A$1:$F$201,MATCH(Orders!I$1,Products!$A$1:$F$1,0),0)</f>
        <v>30520.607447067548</v>
      </c>
      <c r="J6627" s="2">
        <f>VLOOKUP($E6627,
Products!$A$1:$F$201,MATCH(Orders!J$1,Products!$A$1:$F$1,0),0)</f>
        <v>22328.317520226748</v>
      </c>
    </row>
    <row r="6628" spans="1:10">
      <c r="A6628">
        <v>6627</v>
      </c>
      <c r="B6628" s="4">
        <v>45487</v>
      </c>
      <c r="C6628" s="10">
        <f>DATE(YEAR(orders[[#This Row],[order_date]]), MONTH(orders[[#This Row],[order_date]]), 1)</f>
        <v>45474</v>
      </c>
      <c r="D6628" t="s">
        <v>735</v>
      </c>
      <c r="E6628" t="s">
        <v>617</v>
      </c>
      <c r="F6628" t="str">
        <f>VLOOKUP(orders[[#This Row],[product_id]],Products!A:C,3,0)</f>
        <v>Electronics</v>
      </c>
      <c r="G6628">
        <v>2</v>
      </c>
      <c r="H6628" s="6">
        <v>0.16546087914659363</v>
      </c>
      <c r="I6628" s="2">
        <f>VLOOKUP($E6628,
Products!$A$1:$F$201,MATCH(Orders!I$1,Products!$A$1:$F$1,0),0)</f>
        <v>19466.867434847129</v>
      </c>
      <c r="J6628" s="2">
        <f>VLOOKUP($E6628,
Products!$A$1:$F$201,MATCH(Orders!J$1,Products!$A$1:$F$1,0),0)</f>
        <v>13371.790482684521</v>
      </c>
    </row>
    <row r="6629" spans="1:10">
      <c r="A6629">
        <v>6628</v>
      </c>
      <c r="B6629" s="4">
        <v>45398</v>
      </c>
      <c r="C6629" s="10">
        <f>DATE(YEAR(orders[[#This Row],[order_date]]), MONTH(orders[[#This Row],[order_date]]), 1)</f>
        <v>45383</v>
      </c>
      <c r="D6629" t="s">
        <v>3483</v>
      </c>
      <c r="E6629" t="s">
        <v>514</v>
      </c>
      <c r="F6629" t="str">
        <f>VLOOKUP(orders[[#This Row],[product_id]],Products!A:C,3,0)</f>
        <v>Electronics</v>
      </c>
      <c r="G6629">
        <v>1</v>
      </c>
      <c r="H6629" s="6">
        <v>0.24145817383017071</v>
      </c>
      <c r="I6629" s="2">
        <f>VLOOKUP($E6629,
Products!$A$1:$F$201,MATCH(Orders!I$1,Products!$A$1:$F$1,0),0)</f>
        <v>16482.730474054071</v>
      </c>
      <c r="J6629" s="2">
        <f>VLOOKUP($E6629,
Products!$A$1:$F$201,MATCH(Orders!J$1,Products!$A$1:$F$1,0),0)</f>
        <v>12480.81165565178</v>
      </c>
    </row>
    <row r="6630" spans="1:10">
      <c r="A6630">
        <v>6629</v>
      </c>
      <c r="B6630" s="4">
        <v>44954</v>
      </c>
      <c r="C6630" s="10">
        <f>DATE(YEAR(orders[[#This Row],[order_date]]), MONTH(orders[[#This Row],[order_date]]), 1)</f>
        <v>44927</v>
      </c>
      <c r="D6630" t="s">
        <v>4199</v>
      </c>
      <c r="E6630" t="s">
        <v>531</v>
      </c>
      <c r="F6630" t="str">
        <f>VLOOKUP(orders[[#This Row],[product_id]],Products!A:C,3,0)</f>
        <v>Electronics</v>
      </c>
      <c r="G6630">
        <v>1</v>
      </c>
      <c r="H6630" s="6">
        <v>0.13917157324100374</v>
      </c>
      <c r="I6630" s="2">
        <f>VLOOKUP($E6630,
Products!$A$1:$F$201,MATCH(Orders!I$1,Products!$A$1:$F$1,0),0)</f>
        <v>29674.378925417219</v>
      </c>
      <c r="J6630" s="2">
        <f>VLOOKUP($E6630,
Products!$A$1:$F$201,MATCH(Orders!J$1,Products!$A$1:$F$1,0),0)</f>
        <v>20795.30337605517</v>
      </c>
    </row>
    <row r="6631" spans="1:10">
      <c r="A6631">
        <v>6630</v>
      </c>
      <c r="B6631" s="4">
        <v>45486</v>
      </c>
      <c r="C6631" s="10">
        <f>DATE(YEAR(orders[[#This Row],[order_date]]), MONTH(orders[[#This Row],[order_date]]), 1)</f>
        <v>45474</v>
      </c>
      <c r="D6631" t="s">
        <v>1687</v>
      </c>
      <c r="E6631" t="s">
        <v>569</v>
      </c>
      <c r="F6631" t="str">
        <f>VLOOKUP(orders[[#This Row],[product_id]],Products!A:C,3,0)</f>
        <v>Electronics</v>
      </c>
      <c r="G6631">
        <v>2</v>
      </c>
      <c r="H6631" s="6">
        <v>0.2473446258803943</v>
      </c>
      <c r="I6631" s="2">
        <f>VLOOKUP($E6631,
Products!$A$1:$F$201,MATCH(Orders!I$1,Products!$A$1:$F$1,0),0)</f>
        <v>30739.034547193129</v>
      </c>
      <c r="J6631" s="2">
        <f>VLOOKUP($E6631,
Products!$A$1:$F$201,MATCH(Orders!J$1,Products!$A$1:$F$1,0),0)</f>
        <v>22938.60345365321</v>
      </c>
    </row>
    <row r="6632" spans="1:10">
      <c r="A6632">
        <v>6631</v>
      </c>
      <c r="B6632" s="4">
        <v>45534</v>
      </c>
      <c r="C6632" s="10">
        <f>DATE(YEAR(orders[[#This Row],[order_date]]), MONTH(orders[[#This Row],[order_date]]), 1)</f>
        <v>45505</v>
      </c>
      <c r="D6632" t="s">
        <v>936</v>
      </c>
      <c r="E6632" t="s">
        <v>523</v>
      </c>
      <c r="F6632" t="str">
        <f>VLOOKUP(orders[[#This Row],[product_id]],Products!A:C,3,0)</f>
        <v>Electronics</v>
      </c>
      <c r="G6632">
        <v>2</v>
      </c>
      <c r="H6632" s="6">
        <v>0.22923274518650483</v>
      </c>
      <c r="I6632" s="2">
        <f>VLOOKUP($E6632,
Products!$A$1:$F$201,MATCH(Orders!I$1,Products!$A$1:$F$1,0),0)</f>
        <v>27240.414518089601</v>
      </c>
      <c r="J6632" s="2">
        <f>VLOOKUP($E6632,
Products!$A$1:$F$201,MATCH(Orders!J$1,Products!$A$1:$F$1,0),0)</f>
        <v>21217.524617692769</v>
      </c>
    </row>
    <row r="6633" spans="1:10">
      <c r="A6633">
        <v>6632</v>
      </c>
      <c r="B6633" s="4">
        <v>45384</v>
      </c>
      <c r="C6633" s="10">
        <f>DATE(YEAR(orders[[#This Row],[order_date]]), MONTH(orders[[#This Row],[order_date]]), 1)</f>
        <v>45383</v>
      </c>
      <c r="D6633" t="s">
        <v>4136</v>
      </c>
      <c r="E6633" t="s">
        <v>596</v>
      </c>
      <c r="F6633" t="str">
        <f>VLOOKUP(orders[[#This Row],[product_id]],Products!A:C,3,0)</f>
        <v>Electronics</v>
      </c>
      <c r="G6633">
        <v>1</v>
      </c>
      <c r="H6633" s="6">
        <v>0.23270486911202096</v>
      </c>
      <c r="I6633" s="2">
        <f>VLOOKUP($E6633,
Products!$A$1:$F$201,MATCH(Orders!I$1,Products!$A$1:$F$1,0),0)</f>
        <v>12935.39757670891</v>
      </c>
      <c r="J6633" s="2">
        <f>VLOOKUP($E6633,
Products!$A$1:$F$201,MATCH(Orders!J$1,Products!$A$1:$F$1,0),0)</f>
        <v>9648.6160598594815</v>
      </c>
    </row>
    <row r="6634" spans="1:10">
      <c r="A6634">
        <v>6633</v>
      </c>
      <c r="B6634" s="4">
        <v>45871</v>
      </c>
      <c r="C6634" s="10">
        <f>DATE(YEAR(orders[[#This Row],[order_date]]), MONTH(orders[[#This Row],[order_date]]), 1)</f>
        <v>45870</v>
      </c>
      <c r="D6634" t="s">
        <v>1891</v>
      </c>
      <c r="E6634" t="s">
        <v>507</v>
      </c>
      <c r="F6634" t="str">
        <f>VLOOKUP(orders[[#This Row],[product_id]],Products!A:C,3,0)</f>
        <v>Electronics</v>
      </c>
      <c r="G6634">
        <v>2</v>
      </c>
      <c r="H6634" s="6">
        <v>0.11955977382368339</v>
      </c>
      <c r="I6634" s="2">
        <f>VLOOKUP($E6634,
Products!$A$1:$F$201,MATCH(Orders!I$1,Products!$A$1:$F$1,0),0)</f>
        <v>28502.89768049858</v>
      </c>
      <c r="J6634" s="2">
        <f>VLOOKUP($E6634,
Products!$A$1:$F$201,MATCH(Orders!J$1,Products!$A$1:$F$1,0),0)</f>
        <v>20477.83623923226</v>
      </c>
    </row>
    <row r="6635" spans="1:10">
      <c r="A6635">
        <v>6634</v>
      </c>
      <c r="B6635" s="4">
        <v>45910</v>
      </c>
      <c r="C6635" s="10">
        <f>DATE(YEAR(orders[[#This Row],[order_date]]), MONTH(orders[[#This Row],[order_date]]), 1)</f>
        <v>45901</v>
      </c>
      <c r="D6635" t="s">
        <v>3482</v>
      </c>
      <c r="E6635" t="s">
        <v>506</v>
      </c>
      <c r="F6635" t="str">
        <f>VLOOKUP(orders[[#This Row],[product_id]],Products!A:C,3,0)</f>
        <v>Electronics</v>
      </c>
      <c r="G6635">
        <v>1</v>
      </c>
      <c r="H6635" s="6">
        <v>0.23051116515030337</v>
      </c>
      <c r="I6635" s="2">
        <f>VLOOKUP($E6635,
Products!$A$1:$F$201,MATCH(Orders!I$1,Products!$A$1:$F$1,0),0)</f>
        <v>2354.115904304108</v>
      </c>
      <c r="J6635" s="2">
        <f>VLOOKUP($E6635,
Products!$A$1:$F$201,MATCH(Orders!J$1,Products!$A$1:$F$1,0),0)</f>
        <v>1810.784620830796</v>
      </c>
    </row>
    <row r="6636" spans="1:10">
      <c r="A6636">
        <v>6635</v>
      </c>
      <c r="B6636" s="4">
        <v>45794</v>
      </c>
      <c r="C6636" s="10">
        <f>DATE(YEAR(orders[[#This Row],[order_date]]), MONTH(orders[[#This Row],[order_date]]), 1)</f>
        <v>45778</v>
      </c>
      <c r="D6636" t="s">
        <v>1957</v>
      </c>
      <c r="E6636" t="s">
        <v>553</v>
      </c>
      <c r="F6636" t="str">
        <f>VLOOKUP(orders[[#This Row],[product_id]],Products!A:C,3,0)</f>
        <v>Electronics</v>
      </c>
      <c r="G6636">
        <v>1</v>
      </c>
      <c r="H6636" s="6">
        <v>0.24127320912039163</v>
      </c>
      <c r="I6636" s="2">
        <f>VLOOKUP($E6636,
Products!$A$1:$F$201,MATCH(Orders!I$1,Products!$A$1:$F$1,0),0)</f>
        <v>19089.562478947992</v>
      </c>
      <c r="J6636" s="2">
        <f>VLOOKUP($E6636,
Products!$A$1:$F$201,MATCH(Orders!J$1,Products!$A$1:$F$1,0),0)</f>
        <v>12552.840439332171</v>
      </c>
    </row>
    <row r="6637" spans="1:10">
      <c r="A6637">
        <v>6636</v>
      </c>
      <c r="B6637" s="4">
        <v>45942</v>
      </c>
      <c r="C6637" s="10">
        <f>DATE(YEAR(orders[[#This Row],[order_date]]), MONTH(orders[[#This Row],[order_date]]), 1)</f>
        <v>45931</v>
      </c>
      <c r="D6637" t="s">
        <v>4622</v>
      </c>
      <c r="E6637" t="s">
        <v>696</v>
      </c>
      <c r="F6637" t="str">
        <f>VLOOKUP(orders[[#This Row],[product_id]],Products!A:C,3,0)</f>
        <v>Electronics</v>
      </c>
      <c r="G6637">
        <v>1</v>
      </c>
      <c r="H6637" s="6">
        <v>0.22285874881954049</v>
      </c>
      <c r="I6637" s="2">
        <f>VLOOKUP($E6637,
Products!$A$1:$F$201,MATCH(Orders!I$1,Products!$A$1:$F$1,0),0)</f>
        <v>2723.6534496184809</v>
      </c>
      <c r="J6637" s="2">
        <f>VLOOKUP($E6637,
Products!$A$1:$F$201,MATCH(Orders!J$1,Products!$A$1:$F$1,0),0)</f>
        <v>1872.4715951823</v>
      </c>
    </row>
    <row r="6638" spans="1:10">
      <c r="A6638">
        <v>6637</v>
      </c>
      <c r="B6638" s="4">
        <v>44955</v>
      </c>
      <c r="C6638" s="10">
        <f>DATE(YEAR(orders[[#This Row],[order_date]]), MONTH(orders[[#This Row],[order_date]]), 1)</f>
        <v>44927</v>
      </c>
      <c r="D6638" t="s">
        <v>1950</v>
      </c>
      <c r="E6638" t="s">
        <v>612</v>
      </c>
      <c r="F6638" t="str">
        <f>VLOOKUP(orders[[#This Row],[product_id]],Products!A:C,3,0)</f>
        <v>Electronics</v>
      </c>
      <c r="G6638">
        <v>2</v>
      </c>
      <c r="H6638" s="6">
        <v>0.11370386177110098</v>
      </c>
      <c r="I6638" s="2">
        <f>VLOOKUP($E6638,
Products!$A$1:$F$201,MATCH(Orders!I$1,Products!$A$1:$F$1,0),0)</f>
        <v>2704.041843529928</v>
      </c>
      <c r="J6638" s="2">
        <f>VLOOKUP($E6638,
Products!$A$1:$F$201,MATCH(Orders!J$1,Products!$A$1:$F$1,0),0)</f>
        <v>2158.9135708713038</v>
      </c>
    </row>
    <row r="6639" spans="1:10">
      <c r="A6639">
        <v>6638</v>
      </c>
      <c r="B6639" s="4">
        <v>45595</v>
      </c>
      <c r="C6639" s="10">
        <f>DATE(YEAR(orders[[#This Row],[order_date]]), MONTH(orders[[#This Row],[order_date]]), 1)</f>
        <v>45566</v>
      </c>
      <c r="D6639" t="s">
        <v>3499</v>
      </c>
      <c r="E6639" t="s">
        <v>669</v>
      </c>
      <c r="F6639" t="str">
        <f>VLOOKUP(orders[[#This Row],[product_id]],Products!A:C,3,0)</f>
        <v>Electronics</v>
      </c>
      <c r="G6639">
        <v>1</v>
      </c>
      <c r="H6639" s="6">
        <v>0.11271661646209949</v>
      </c>
      <c r="I6639" s="2">
        <f>VLOOKUP($E6639,
Products!$A$1:$F$201,MATCH(Orders!I$1,Products!$A$1:$F$1,0),0)</f>
        <v>11708.03419603835</v>
      </c>
      <c r="J6639" s="2">
        <f>VLOOKUP($E6639,
Products!$A$1:$F$201,MATCH(Orders!J$1,Products!$A$1:$F$1,0),0)</f>
        <v>7784.9580101998827</v>
      </c>
    </row>
    <row r="6640" spans="1:10">
      <c r="A6640">
        <v>6639</v>
      </c>
      <c r="B6640" s="4">
        <v>45752</v>
      </c>
      <c r="C6640" s="10">
        <f>DATE(YEAR(orders[[#This Row],[order_date]]), MONTH(orders[[#This Row],[order_date]]), 1)</f>
        <v>45748</v>
      </c>
      <c r="D6640" t="s">
        <v>1802</v>
      </c>
      <c r="E6640" t="s">
        <v>696</v>
      </c>
      <c r="F6640" t="str">
        <f>VLOOKUP(orders[[#This Row],[product_id]],Products!A:C,3,0)</f>
        <v>Electronics</v>
      </c>
      <c r="G6640">
        <v>3</v>
      </c>
      <c r="H6640" s="6">
        <v>0.15364044694891346</v>
      </c>
      <c r="I6640" s="2">
        <f>VLOOKUP($E6640,
Products!$A$1:$F$201,MATCH(Orders!I$1,Products!$A$1:$F$1,0),0)</f>
        <v>2723.6534496184809</v>
      </c>
      <c r="J6640" s="2">
        <f>VLOOKUP($E6640,
Products!$A$1:$F$201,MATCH(Orders!J$1,Products!$A$1:$F$1,0),0)</f>
        <v>1872.4715951823</v>
      </c>
    </row>
    <row r="6641" spans="1:10">
      <c r="A6641">
        <v>6640</v>
      </c>
      <c r="B6641" s="4">
        <v>45742</v>
      </c>
      <c r="C6641" s="10">
        <f>DATE(YEAR(orders[[#This Row],[order_date]]), MONTH(orders[[#This Row],[order_date]]), 1)</f>
        <v>45717</v>
      </c>
      <c r="D6641" t="s">
        <v>1104</v>
      </c>
      <c r="E6641" t="s">
        <v>580</v>
      </c>
      <c r="F6641" t="str">
        <f>VLOOKUP(orders[[#This Row],[product_id]],Products!A:C,3,0)</f>
        <v>Electronics</v>
      </c>
      <c r="G6641">
        <v>2</v>
      </c>
      <c r="H6641" s="6">
        <v>0.20573877237993637</v>
      </c>
      <c r="I6641" s="2">
        <f>VLOOKUP($E6641,
Products!$A$1:$F$201,MATCH(Orders!I$1,Products!$A$1:$F$1,0),0)</f>
        <v>29905.106989935579</v>
      </c>
      <c r="J6641" s="2">
        <f>VLOOKUP($E6641,
Products!$A$1:$F$201,MATCH(Orders!J$1,Products!$A$1:$F$1,0),0)</f>
        <v>22230.930488499071</v>
      </c>
    </row>
    <row r="6642" spans="1:10">
      <c r="A6642">
        <v>6641</v>
      </c>
      <c r="B6642" s="4">
        <v>45205</v>
      </c>
      <c r="C6642" s="10">
        <f>DATE(YEAR(orders[[#This Row],[order_date]]), MONTH(orders[[#This Row],[order_date]]), 1)</f>
        <v>45200</v>
      </c>
      <c r="D6642" t="s">
        <v>800</v>
      </c>
      <c r="E6642" t="s">
        <v>531</v>
      </c>
      <c r="F6642" t="str">
        <f>VLOOKUP(orders[[#This Row],[product_id]],Products!A:C,3,0)</f>
        <v>Electronics</v>
      </c>
      <c r="G6642">
        <v>1</v>
      </c>
      <c r="H6642" s="6">
        <v>0.10186801238865351</v>
      </c>
      <c r="I6642" s="2">
        <f>VLOOKUP($E6642,
Products!$A$1:$F$201,MATCH(Orders!I$1,Products!$A$1:$F$1,0),0)</f>
        <v>29674.378925417219</v>
      </c>
      <c r="J6642" s="2">
        <f>VLOOKUP($E6642,
Products!$A$1:$F$201,MATCH(Orders!J$1,Products!$A$1:$F$1,0),0)</f>
        <v>20795.30337605517</v>
      </c>
    </row>
    <row r="6643" spans="1:10">
      <c r="A6643">
        <v>6642</v>
      </c>
      <c r="B6643" s="4">
        <v>45209</v>
      </c>
      <c r="C6643" s="10">
        <f>DATE(YEAR(orders[[#This Row],[order_date]]), MONTH(orders[[#This Row],[order_date]]), 1)</f>
        <v>45200</v>
      </c>
      <c r="D6643" t="s">
        <v>2669</v>
      </c>
      <c r="E6643" t="s">
        <v>511</v>
      </c>
      <c r="F6643" t="str">
        <f>VLOOKUP(orders[[#This Row],[product_id]],Products!A:C,3,0)</f>
        <v>Appliances</v>
      </c>
      <c r="G6643">
        <v>3</v>
      </c>
      <c r="H6643" s="6">
        <v>0.13873059439888619</v>
      </c>
      <c r="I6643" s="2">
        <f>VLOOKUP($E6643,
Products!$A$1:$F$201,MATCH(Orders!I$1,Products!$A$1:$F$1,0),0)</f>
        <v>6005.1161529516376</v>
      </c>
      <c r="J6643" s="2">
        <f>VLOOKUP($E6643,
Products!$A$1:$F$201,MATCH(Orders!J$1,Products!$A$1:$F$1,0),0)</f>
        <v>4036.1471846213158</v>
      </c>
    </row>
    <row r="6644" spans="1:10">
      <c r="A6644">
        <v>6643</v>
      </c>
      <c r="B6644" s="4">
        <v>45929</v>
      </c>
      <c r="C6644" s="10">
        <f>DATE(YEAR(orders[[#This Row],[order_date]]), MONTH(orders[[#This Row],[order_date]]), 1)</f>
        <v>45901</v>
      </c>
      <c r="D6644" t="s">
        <v>1180</v>
      </c>
      <c r="E6644" t="s">
        <v>531</v>
      </c>
      <c r="F6644" t="str">
        <f>VLOOKUP(orders[[#This Row],[product_id]],Products!A:C,3,0)</f>
        <v>Electronics</v>
      </c>
      <c r="G6644">
        <v>1</v>
      </c>
      <c r="H6644" s="6">
        <v>0.17881722186458177</v>
      </c>
      <c r="I6644" s="2">
        <f>VLOOKUP($E6644,
Products!$A$1:$F$201,MATCH(Orders!I$1,Products!$A$1:$F$1,0),0)</f>
        <v>29674.378925417219</v>
      </c>
      <c r="J6644" s="2">
        <f>VLOOKUP($E6644,
Products!$A$1:$F$201,MATCH(Orders!J$1,Products!$A$1:$F$1,0),0)</f>
        <v>20795.30337605517</v>
      </c>
    </row>
    <row r="6645" spans="1:10">
      <c r="A6645">
        <v>6644</v>
      </c>
      <c r="B6645" s="4">
        <v>45231</v>
      </c>
      <c r="C6645" s="10">
        <f>DATE(YEAR(orders[[#This Row],[order_date]]), MONTH(orders[[#This Row],[order_date]]), 1)</f>
        <v>45231</v>
      </c>
      <c r="D6645" t="s">
        <v>3872</v>
      </c>
      <c r="E6645" t="s">
        <v>548</v>
      </c>
      <c r="F6645" t="str">
        <f>VLOOKUP(orders[[#This Row],[product_id]],Products!A:C,3,0)</f>
        <v>Appliances</v>
      </c>
      <c r="G6645">
        <v>3</v>
      </c>
      <c r="H6645" s="6">
        <v>0.12081115175831958</v>
      </c>
      <c r="I6645" s="2">
        <f>VLOOKUP($E6645,
Products!$A$1:$F$201,MATCH(Orders!I$1,Products!$A$1:$F$1,0),0)</f>
        <v>2211.9922659782978</v>
      </c>
      <c r="J6645" s="2">
        <f>VLOOKUP($E6645,
Products!$A$1:$F$201,MATCH(Orders!J$1,Products!$A$1:$F$1,0),0)</f>
        <v>1741.1720710333091</v>
      </c>
    </row>
    <row r="6646" spans="1:10">
      <c r="A6646">
        <v>6645</v>
      </c>
      <c r="B6646" s="4">
        <v>45620</v>
      </c>
      <c r="C6646" s="10">
        <f>DATE(YEAR(orders[[#This Row],[order_date]]), MONTH(orders[[#This Row],[order_date]]), 1)</f>
        <v>45597</v>
      </c>
      <c r="D6646" t="s">
        <v>2635</v>
      </c>
      <c r="E6646" t="s">
        <v>627</v>
      </c>
      <c r="F6646" t="str">
        <f>VLOOKUP(orders[[#This Row],[product_id]],Products!A:C,3,0)</f>
        <v>Electronics</v>
      </c>
      <c r="G6646">
        <v>1</v>
      </c>
      <c r="H6646" s="6">
        <v>0.18418449693697883</v>
      </c>
      <c r="I6646" s="2">
        <f>VLOOKUP($E6646,
Products!$A$1:$F$201,MATCH(Orders!I$1,Products!$A$1:$F$1,0),0)</f>
        <v>21043.736386381101</v>
      </c>
      <c r="J6646" s="2">
        <f>VLOOKUP($E6646,
Products!$A$1:$F$201,MATCH(Orders!J$1,Products!$A$1:$F$1,0),0)</f>
        <v>14357.858783760659</v>
      </c>
    </row>
    <row r="6647" spans="1:10">
      <c r="A6647">
        <v>6646</v>
      </c>
      <c r="B6647" s="4">
        <v>45035</v>
      </c>
      <c r="C6647" s="10">
        <f>DATE(YEAR(orders[[#This Row],[order_date]]), MONTH(orders[[#This Row],[order_date]]), 1)</f>
        <v>45017</v>
      </c>
      <c r="D6647" t="s">
        <v>2484</v>
      </c>
      <c r="E6647" t="s">
        <v>634</v>
      </c>
      <c r="F6647" t="str">
        <f>VLOOKUP(orders[[#This Row],[product_id]],Products!A:C,3,0)</f>
        <v>Appliances</v>
      </c>
      <c r="G6647">
        <v>1</v>
      </c>
      <c r="H6647" s="6">
        <v>0.10289647318604168</v>
      </c>
      <c r="I6647" s="2">
        <f>VLOOKUP($E6647,
Products!$A$1:$F$201,MATCH(Orders!I$1,Products!$A$1:$F$1,0),0)</f>
        <v>25631.29637331214</v>
      </c>
      <c r="J6647" s="2">
        <f>VLOOKUP($E6647,
Products!$A$1:$F$201,MATCH(Orders!J$1,Products!$A$1:$F$1,0),0)</f>
        <v>17692.643397044121</v>
      </c>
    </row>
    <row r="6648" spans="1:10">
      <c r="A6648">
        <v>6647</v>
      </c>
      <c r="B6648" s="4">
        <v>45250</v>
      </c>
      <c r="C6648" s="10">
        <f>DATE(YEAR(orders[[#This Row],[order_date]]), MONTH(orders[[#This Row],[order_date]]), 1)</f>
        <v>45231</v>
      </c>
      <c r="D6648" t="s">
        <v>4662</v>
      </c>
      <c r="E6648" t="s">
        <v>514</v>
      </c>
      <c r="F6648" t="str">
        <f>VLOOKUP(orders[[#This Row],[product_id]],Products!A:C,3,0)</f>
        <v>Electronics</v>
      </c>
      <c r="G6648">
        <v>1</v>
      </c>
      <c r="H6648" s="6">
        <v>0.14099180980106199</v>
      </c>
      <c r="I6648" s="2">
        <f>VLOOKUP($E6648,
Products!$A$1:$F$201,MATCH(Orders!I$1,Products!$A$1:$F$1,0),0)</f>
        <v>16482.730474054071</v>
      </c>
      <c r="J6648" s="2">
        <f>VLOOKUP($E6648,
Products!$A$1:$F$201,MATCH(Orders!J$1,Products!$A$1:$F$1,0),0)</f>
        <v>12480.81165565178</v>
      </c>
    </row>
    <row r="6649" spans="1:10">
      <c r="A6649">
        <v>6648</v>
      </c>
      <c r="B6649" s="4">
        <v>45384</v>
      </c>
      <c r="C6649" s="10">
        <f>DATE(YEAR(orders[[#This Row],[order_date]]), MONTH(orders[[#This Row],[order_date]]), 1)</f>
        <v>45383</v>
      </c>
      <c r="D6649" t="s">
        <v>4582</v>
      </c>
      <c r="E6649" t="s">
        <v>532</v>
      </c>
      <c r="F6649" t="str">
        <f>VLOOKUP(orders[[#This Row],[product_id]],Products!A:C,3,0)</f>
        <v>Electronics</v>
      </c>
      <c r="G6649">
        <v>1</v>
      </c>
      <c r="H6649" s="6">
        <v>0.14366996973542609</v>
      </c>
      <c r="I6649" s="2">
        <f>VLOOKUP($E6649,
Products!$A$1:$F$201,MATCH(Orders!I$1,Products!$A$1:$F$1,0),0)</f>
        <v>2668.0593077725212</v>
      </c>
      <c r="J6649" s="2">
        <f>VLOOKUP($E6649,
Products!$A$1:$F$201,MATCH(Orders!J$1,Products!$A$1:$F$1,0),0)</f>
        <v>1923.7114222321791</v>
      </c>
    </row>
    <row r="6650" spans="1:10">
      <c r="A6650">
        <v>6649</v>
      </c>
      <c r="B6650" s="4">
        <v>45408</v>
      </c>
      <c r="C6650" s="10">
        <f>DATE(YEAR(orders[[#This Row],[order_date]]), MONTH(orders[[#This Row],[order_date]]), 1)</f>
        <v>45383</v>
      </c>
      <c r="D6650" t="s">
        <v>1480</v>
      </c>
      <c r="E6650" t="s">
        <v>576</v>
      </c>
      <c r="F6650" t="str">
        <f>VLOOKUP(orders[[#This Row],[product_id]],Products!A:C,3,0)</f>
        <v>Electronics</v>
      </c>
      <c r="G6650">
        <v>1</v>
      </c>
      <c r="H6650" s="6">
        <v>0.17022633250637528</v>
      </c>
      <c r="I6650" s="2">
        <f>VLOOKUP($E6650,
Products!$A$1:$F$201,MATCH(Orders!I$1,Products!$A$1:$F$1,0),0)</f>
        <v>12571.90922514794</v>
      </c>
      <c r="J6650" s="2">
        <f>VLOOKUP($E6650,
Products!$A$1:$F$201,MATCH(Orders!J$1,Products!$A$1:$F$1,0),0)</f>
        <v>9314.5536289888332</v>
      </c>
    </row>
    <row r="6651" spans="1:10">
      <c r="A6651">
        <v>6650</v>
      </c>
      <c r="B6651" s="4">
        <v>45848</v>
      </c>
      <c r="C6651" s="10">
        <f>DATE(YEAR(orders[[#This Row],[order_date]]), MONTH(orders[[#This Row],[order_date]]), 1)</f>
        <v>45839</v>
      </c>
      <c r="D6651" t="s">
        <v>1853</v>
      </c>
      <c r="E6651" t="s">
        <v>622</v>
      </c>
      <c r="F6651" t="str">
        <f>VLOOKUP(orders[[#This Row],[product_id]],Products!A:C,3,0)</f>
        <v>Electronics</v>
      </c>
      <c r="G6651">
        <v>2</v>
      </c>
      <c r="H6651" s="6">
        <v>0.20048963313432483</v>
      </c>
      <c r="I6651" s="2">
        <f>VLOOKUP($E6651,
Products!$A$1:$F$201,MATCH(Orders!I$1,Products!$A$1:$F$1,0),0)</f>
        <v>29891.969506397199</v>
      </c>
      <c r="J6651" s="2">
        <f>VLOOKUP($E6651,
Products!$A$1:$F$201,MATCH(Orders!J$1,Products!$A$1:$F$1,0),0)</f>
        <v>20298.690993957589</v>
      </c>
    </row>
    <row r="6652" spans="1:10">
      <c r="A6652">
        <v>6651</v>
      </c>
      <c r="B6652" s="4">
        <v>45446</v>
      </c>
      <c r="C6652" s="10">
        <f>DATE(YEAR(orders[[#This Row],[order_date]]), MONTH(orders[[#This Row],[order_date]]), 1)</f>
        <v>45444</v>
      </c>
      <c r="D6652" t="s">
        <v>3553</v>
      </c>
      <c r="E6652" t="s">
        <v>623</v>
      </c>
      <c r="F6652" t="str">
        <f>VLOOKUP(orders[[#This Row],[product_id]],Products!A:C,3,0)</f>
        <v>Electronics</v>
      </c>
      <c r="G6652">
        <v>3</v>
      </c>
      <c r="H6652" s="6">
        <v>0.20595553338119288</v>
      </c>
      <c r="I6652" s="2">
        <f>VLOOKUP($E6652,
Products!$A$1:$F$201,MATCH(Orders!I$1,Products!$A$1:$F$1,0),0)</f>
        <v>27422.76406600175</v>
      </c>
      <c r="J6652" s="2">
        <f>VLOOKUP($E6652,
Products!$A$1:$F$201,MATCH(Orders!J$1,Products!$A$1:$F$1,0),0)</f>
        <v>18707.390708641691</v>
      </c>
    </row>
    <row r="6653" spans="1:10">
      <c r="A6653">
        <v>6652</v>
      </c>
      <c r="B6653" s="4">
        <v>46003</v>
      </c>
      <c r="C6653" s="10">
        <f>DATE(YEAR(orders[[#This Row],[order_date]]), MONTH(orders[[#This Row],[order_date]]), 1)</f>
        <v>45992</v>
      </c>
      <c r="D6653" t="s">
        <v>2229</v>
      </c>
      <c r="E6653" t="s">
        <v>508</v>
      </c>
      <c r="F6653" t="str">
        <f>VLOOKUP(orders[[#This Row],[product_id]],Products!A:C,3,0)</f>
        <v>Electronics</v>
      </c>
      <c r="G6653">
        <v>1</v>
      </c>
      <c r="H6653" s="6">
        <v>0.14860841788907095</v>
      </c>
      <c r="I6653" s="2">
        <f>VLOOKUP($E6653,
Products!$A$1:$F$201,MATCH(Orders!I$1,Products!$A$1:$F$1,0),0)</f>
        <v>23345.985707147142</v>
      </c>
      <c r="J6653" s="2">
        <f>VLOOKUP($E6653,
Products!$A$1:$F$201,MATCH(Orders!J$1,Products!$A$1:$F$1,0),0)</f>
        <v>15772.90371323649</v>
      </c>
    </row>
    <row r="6654" spans="1:10">
      <c r="A6654">
        <v>6653</v>
      </c>
      <c r="B6654" s="4">
        <v>45317</v>
      </c>
      <c r="C6654" s="10">
        <f>DATE(YEAR(orders[[#This Row],[order_date]]), MONTH(orders[[#This Row],[order_date]]), 1)</f>
        <v>45292</v>
      </c>
      <c r="D6654" t="s">
        <v>4556</v>
      </c>
      <c r="E6654" t="s">
        <v>694</v>
      </c>
      <c r="F6654" t="str">
        <f>VLOOKUP(orders[[#This Row],[product_id]],Products!A:C,3,0)</f>
        <v>Appliances</v>
      </c>
      <c r="G6654">
        <v>2</v>
      </c>
      <c r="H6654" s="6">
        <v>0.14765985613423632</v>
      </c>
      <c r="I6654" s="2">
        <f>VLOOKUP($E6654,
Products!$A$1:$F$201,MATCH(Orders!I$1,Products!$A$1:$F$1,0),0)</f>
        <v>6319.3885218993337</v>
      </c>
      <c r="J6654" s="2">
        <f>VLOOKUP($E6654,
Products!$A$1:$F$201,MATCH(Orders!J$1,Products!$A$1:$F$1,0),0)</f>
        <v>4956.0125433870189</v>
      </c>
    </row>
    <row r="6655" spans="1:10">
      <c r="A6655">
        <v>6654</v>
      </c>
      <c r="B6655" s="4">
        <v>45697</v>
      </c>
      <c r="C6655" s="10">
        <f>DATE(YEAR(orders[[#This Row],[order_date]]), MONTH(orders[[#This Row],[order_date]]), 1)</f>
        <v>45689</v>
      </c>
      <c r="D6655" t="s">
        <v>3697</v>
      </c>
      <c r="E6655" t="s">
        <v>635</v>
      </c>
      <c r="F6655" t="str">
        <f>VLOOKUP(orders[[#This Row],[product_id]],Products!A:C,3,0)</f>
        <v>Electronics</v>
      </c>
      <c r="G6655">
        <v>2</v>
      </c>
      <c r="H6655" s="6">
        <v>0.17306633874379873</v>
      </c>
      <c r="I6655" s="2">
        <f>VLOOKUP($E6655,
Products!$A$1:$F$201,MATCH(Orders!I$1,Products!$A$1:$F$1,0),0)</f>
        <v>31014.321091901689</v>
      </c>
      <c r="J6655" s="2">
        <f>VLOOKUP($E6655,
Products!$A$1:$F$201,MATCH(Orders!J$1,Products!$A$1:$F$1,0),0)</f>
        <v>23202.91049209132</v>
      </c>
    </row>
    <row r="6656" spans="1:10">
      <c r="A6656">
        <v>6655</v>
      </c>
      <c r="B6656" s="4">
        <v>45839</v>
      </c>
      <c r="C6656" s="10">
        <f>DATE(YEAR(orders[[#This Row],[order_date]]), MONTH(orders[[#This Row],[order_date]]), 1)</f>
        <v>45839</v>
      </c>
      <c r="D6656" t="s">
        <v>3776</v>
      </c>
      <c r="E6656" t="s">
        <v>629</v>
      </c>
      <c r="F6656" t="str">
        <f>VLOOKUP(orders[[#This Row],[product_id]],Products!A:C,3,0)</f>
        <v>Electronics</v>
      </c>
      <c r="G6656">
        <v>1</v>
      </c>
      <c r="H6656" s="6">
        <v>0.18128807676867956</v>
      </c>
      <c r="I6656" s="2">
        <f>VLOOKUP($E6656,
Products!$A$1:$F$201,MATCH(Orders!I$1,Products!$A$1:$F$1,0),0)</f>
        <v>12411.13061655427</v>
      </c>
      <c r="J6656" s="2">
        <f>VLOOKUP($E6656,
Products!$A$1:$F$201,MATCH(Orders!J$1,Products!$A$1:$F$1,0),0)</f>
        <v>9821.2729118635452</v>
      </c>
    </row>
    <row r="6657" spans="1:10">
      <c r="A6657">
        <v>6656</v>
      </c>
      <c r="B6657" s="4">
        <v>45012</v>
      </c>
      <c r="C6657" s="10">
        <f>DATE(YEAR(orders[[#This Row],[order_date]]), MONTH(orders[[#This Row],[order_date]]), 1)</f>
        <v>44986</v>
      </c>
      <c r="D6657" t="s">
        <v>1326</v>
      </c>
      <c r="E6657" t="s">
        <v>579</v>
      </c>
      <c r="F6657" t="str">
        <f>VLOOKUP(orders[[#This Row],[product_id]],Products!A:C,3,0)</f>
        <v>Appliances</v>
      </c>
      <c r="G6657">
        <v>1</v>
      </c>
      <c r="H6657" s="6">
        <v>6.3835029734323229E-2</v>
      </c>
      <c r="I6657" s="2">
        <f>VLOOKUP($E6657,
Products!$A$1:$F$201,MATCH(Orders!I$1,Products!$A$1:$F$1,0),0)</f>
        <v>5919.3204980498322</v>
      </c>
      <c r="J6657" s="2">
        <f>VLOOKUP($E6657,
Products!$A$1:$F$201,MATCH(Orders!J$1,Products!$A$1:$F$1,0),0)</f>
        <v>3972.3071240281379</v>
      </c>
    </row>
    <row r="6658" spans="1:10">
      <c r="A6658">
        <v>6657</v>
      </c>
      <c r="B6658" s="4">
        <v>45484</v>
      </c>
      <c r="C6658" s="10">
        <f>DATE(YEAR(orders[[#This Row],[order_date]]), MONTH(orders[[#This Row],[order_date]]), 1)</f>
        <v>45474</v>
      </c>
      <c r="D6658" t="s">
        <v>3613</v>
      </c>
      <c r="E6658" t="s">
        <v>586</v>
      </c>
      <c r="F6658" t="str">
        <f>VLOOKUP(orders[[#This Row],[product_id]],Products!A:C,3,0)</f>
        <v>Appliances</v>
      </c>
      <c r="G6658">
        <v>1</v>
      </c>
      <c r="H6658" s="6">
        <v>0.14687531933516779</v>
      </c>
      <c r="I6658" s="2">
        <f>VLOOKUP($E6658,
Products!$A$1:$F$201,MATCH(Orders!I$1,Products!$A$1:$F$1,0),0)</f>
        <v>22928.971424497449</v>
      </c>
      <c r="J6658" s="2">
        <f>VLOOKUP($E6658,
Products!$A$1:$F$201,MATCH(Orders!J$1,Products!$A$1:$F$1,0),0)</f>
        <v>17801.356740692991</v>
      </c>
    </row>
    <row r="6659" spans="1:10">
      <c r="A6659">
        <v>6658</v>
      </c>
      <c r="B6659" s="4">
        <v>45784</v>
      </c>
      <c r="C6659" s="10">
        <f>DATE(YEAR(orders[[#This Row],[order_date]]), MONTH(orders[[#This Row],[order_date]]), 1)</f>
        <v>45778</v>
      </c>
      <c r="D6659" t="s">
        <v>1669</v>
      </c>
      <c r="E6659" t="s">
        <v>664</v>
      </c>
      <c r="F6659" t="str">
        <f>VLOOKUP(orders[[#This Row],[product_id]],Products!A:C,3,0)</f>
        <v>Appliances</v>
      </c>
      <c r="G6659">
        <v>1</v>
      </c>
      <c r="H6659" s="6">
        <v>8.2012018713415125E-2</v>
      </c>
      <c r="I6659" s="2">
        <f>VLOOKUP($E6659,
Products!$A$1:$F$201,MATCH(Orders!I$1,Products!$A$1:$F$1,0),0)</f>
        <v>2181.6314584966208</v>
      </c>
      <c r="J6659" s="2">
        <f>VLOOKUP($E6659,
Products!$A$1:$F$201,MATCH(Orders!J$1,Products!$A$1:$F$1,0),0)</f>
        <v>1607.5776178781809</v>
      </c>
    </row>
    <row r="6660" spans="1:10">
      <c r="A6660">
        <v>6659</v>
      </c>
      <c r="B6660" s="4">
        <v>45592</v>
      </c>
      <c r="C6660" s="10">
        <f>DATE(YEAR(orders[[#This Row],[order_date]]), MONTH(orders[[#This Row],[order_date]]), 1)</f>
        <v>45566</v>
      </c>
      <c r="D6660" t="s">
        <v>3825</v>
      </c>
      <c r="E6660" t="s">
        <v>570</v>
      </c>
      <c r="F6660" t="str">
        <f>VLOOKUP(orders[[#This Row],[product_id]],Products!A:C,3,0)</f>
        <v>Electronics</v>
      </c>
      <c r="G6660">
        <v>1</v>
      </c>
      <c r="H6660" s="6">
        <v>0.14453262925739516</v>
      </c>
      <c r="I6660" s="2">
        <f>VLOOKUP($E6660,
Products!$A$1:$F$201,MATCH(Orders!I$1,Products!$A$1:$F$1,0),0)</f>
        <v>10978.62820425244</v>
      </c>
      <c r="J6660" s="2">
        <f>VLOOKUP($E6660,
Products!$A$1:$F$201,MATCH(Orders!J$1,Products!$A$1:$F$1,0),0)</f>
        <v>7174.697588469895</v>
      </c>
    </row>
    <row r="6661" spans="1:10">
      <c r="A6661">
        <v>6660</v>
      </c>
      <c r="B6661" s="4">
        <v>45769</v>
      </c>
      <c r="C6661" s="10">
        <f>DATE(YEAR(orders[[#This Row],[order_date]]), MONTH(orders[[#This Row],[order_date]]), 1)</f>
        <v>45748</v>
      </c>
      <c r="D6661" t="s">
        <v>3566</v>
      </c>
      <c r="E6661" t="s">
        <v>627</v>
      </c>
      <c r="F6661" t="str">
        <f>VLOOKUP(orders[[#This Row],[product_id]],Products!A:C,3,0)</f>
        <v>Electronics</v>
      </c>
      <c r="G6661">
        <v>3</v>
      </c>
      <c r="H6661" s="6">
        <v>0.14618823436020564</v>
      </c>
      <c r="I6661" s="2">
        <f>VLOOKUP($E6661,
Products!$A$1:$F$201,MATCH(Orders!I$1,Products!$A$1:$F$1,0),0)</f>
        <v>21043.736386381101</v>
      </c>
      <c r="J6661" s="2">
        <f>VLOOKUP($E6661,
Products!$A$1:$F$201,MATCH(Orders!J$1,Products!$A$1:$F$1,0),0)</f>
        <v>14357.858783760659</v>
      </c>
    </row>
    <row r="6662" spans="1:10">
      <c r="A6662">
        <v>6661</v>
      </c>
      <c r="B6662" s="4">
        <v>45221</v>
      </c>
      <c r="C6662" s="10">
        <f>DATE(YEAR(orders[[#This Row],[order_date]]), MONTH(orders[[#This Row],[order_date]]), 1)</f>
        <v>45200</v>
      </c>
      <c r="D6662" t="s">
        <v>2848</v>
      </c>
      <c r="E6662" t="s">
        <v>651</v>
      </c>
      <c r="F6662" t="str">
        <f>VLOOKUP(orders[[#This Row],[product_id]],Products!A:C,3,0)</f>
        <v>Electronics</v>
      </c>
      <c r="G6662">
        <v>3</v>
      </c>
      <c r="H6662" s="6">
        <v>0.19681021533811999</v>
      </c>
      <c r="I6662" s="2">
        <f>VLOOKUP($E6662,
Products!$A$1:$F$201,MATCH(Orders!I$1,Products!$A$1:$F$1,0),0)</f>
        <v>28622.091542973511</v>
      </c>
      <c r="J6662" s="2">
        <f>VLOOKUP($E6662,
Products!$A$1:$F$201,MATCH(Orders!J$1,Products!$A$1:$F$1,0),0)</f>
        <v>19327.527634039769</v>
      </c>
    </row>
    <row r="6663" spans="1:10">
      <c r="A6663">
        <v>6662</v>
      </c>
      <c r="B6663" s="4">
        <v>45195</v>
      </c>
      <c r="C6663" s="10">
        <f>DATE(YEAR(orders[[#This Row],[order_date]]), MONTH(orders[[#This Row],[order_date]]), 1)</f>
        <v>45170</v>
      </c>
      <c r="D6663" t="s">
        <v>2206</v>
      </c>
      <c r="E6663" t="s">
        <v>639</v>
      </c>
      <c r="F6663" t="str">
        <f>VLOOKUP(orders[[#This Row],[product_id]],Products!A:C,3,0)</f>
        <v>Appliances</v>
      </c>
      <c r="G6663">
        <v>2</v>
      </c>
      <c r="H6663" s="6">
        <v>8.4908323548668216E-2</v>
      </c>
      <c r="I6663" s="2">
        <f>VLOOKUP($E6663,
Products!$A$1:$F$201,MATCH(Orders!I$1,Products!$A$1:$F$1,0),0)</f>
        <v>2320.8560923599921</v>
      </c>
      <c r="J6663" s="2">
        <f>VLOOKUP($E6663,
Products!$A$1:$F$201,MATCH(Orders!J$1,Products!$A$1:$F$1,0),0)</f>
        <v>1750.110004830213</v>
      </c>
    </row>
    <row r="6664" spans="1:10">
      <c r="A6664">
        <v>6663</v>
      </c>
      <c r="B6664" s="4">
        <v>45571</v>
      </c>
      <c r="C6664" s="10">
        <f>DATE(YEAR(orders[[#This Row],[order_date]]), MONTH(orders[[#This Row],[order_date]]), 1)</f>
        <v>45566</v>
      </c>
      <c r="D6664" t="s">
        <v>2786</v>
      </c>
      <c r="E6664" t="s">
        <v>607</v>
      </c>
      <c r="F6664" t="str">
        <f>VLOOKUP(orders[[#This Row],[product_id]],Products!A:C,3,0)</f>
        <v>Appliances</v>
      </c>
      <c r="G6664">
        <v>1</v>
      </c>
      <c r="H6664" s="6">
        <v>6.448183341219163E-2</v>
      </c>
      <c r="I6664" s="2">
        <f>VLOOKUP($E6664,
Products!$A$1:$F$201,MATCH(Orders!I$1,Products!$A$1:$F$1,0),0)</f>
        <v>6264.400042999192</v>
      </c>
      <c r="J6664" s="2">
        <f>VLOOKUP($E6664,
Products!$A$1:$F$201,MATCH(Orders!J$1,Products!$A$1:$F$1,0),0)</f>
        <v>4980.3849171743304</v>
      </c>
    </row>
    <row r="6665" spans="1:10">
      <c r="A6665">
        <v>6664</v>
      </c>
      <c r="B6665" s="4">
        <v>45461</v>
      </c>
      <c r="C6665" s="10">
        <f>DATE(YEAR(orders[[#This Row],[order_date]]), MONTH(orders[[#This Row],[order_date]]), 1)</f>
        <v>45444</v>
      </c>
      <c r="D6665" t="s">
        <v>3895</v>
      </c>
      <c r="E6665" t="s">
        <v>547</v>
      </c>
      <c r="F6665" t="str">
        <f>VLOOKUP(orders[[#This Row],[product_id]],Products!A:C,3,0)</f>
        <v>Appliances</v>
      </c>
      <c r="G6665">
        <v>3</v>
      </c>
      <c r="H6665" s="6">
        <v>0.14743157692605791</v>
      </c>
      <c r="I6665" s="2">
        <f>VLOOKUP($E6665,
Products!$A$1:$F$201,MATCH(Orders!I$1,Products!$A$1:$F$1,0),0)</f>
        <v>2366.4310858022332</v>
      </c>
      <c r="J6665" s="2">
        <f>VLOOKUP($E6665,
Products!$A$1:$F$201,MATCH(Orders!J$1,Products!$A$1:$F$1,0),0)</f>
        <v>1841.1055346213741</v>
      </c>
    </row>
    <row r="6666" spans="1:10">
      <c r="A6666">
        <v>6665</v>
      </c>
      <c r="B6666" s="4">
        <v>45014</v>
      </c>
      <c r="C6666" s="10">
        <f>DATE(YEAR(orders[[#This Row],[order_date]]), MONTH(orders[[#This Row],[order_date]]), 1)</f>
        <v>44986</v>
      </c>
      <c r="D6666" t="s">
        <v>4421</v>
      </c>
      <c r="E6666" t="s">
        <v>616</v>
      </c>
      <c r="F6666" t="str">
        <f>VLOOKUP(orders[[#This Row],[product_id]],Products!A:C,3,0)</f>
        <v>Electronics</v>
      </c>
      <c r="G6666">
        <v>1</v>
      </c>
      <c r="H6666" s="6">
        <v>0.10445137432702417</v>
      </c>
      <c r="I6666" s="2">
        <f>VLOOKUP($E6666,
Products!$A$1:$F$201,MATCH(Orders!I$1,Products!$A$1:$F$1,0),0)</f>
        <v>12172.554053901489</v>
      </c>
      <c r="J6666" s="2">
        <f>VLOOKUP($E6666,
Products!$A$1:$F$201,MATCH(Orders!J$1,Products!$A$1:$F$1,0),0)</f>
        <v>9644.7702288148557</v>
      </c>
    </row>
    <row r="6667" spans="1:10">
      <c r="A6667">
        <v>6666</v>
      </c>
      <c r="B6667" s="4">
        <v>45851</v>
      </c>
      <c r="C6667" s="10">
        <f>DATE(YEAR(orders[[#This Row],[order_date]]), MONTH(orders[[#This Row],[order_date]]), 1)</f>
        <v>45839</v>
      </c>
      <c r="D6667" t="s">
        <v>4028</v>
      </c>
      <c r="E6667" t="s">
        <v>701</v>
      </c>
      <c r="F6667" t="str">
        <f>VLOOKUP(orders[[#This Row],[product_id]],Products!A:C,3,0)</f>
        <v>Electronics</v>
      </c>
      <c r="G6667">
        <v>1</v>
      </c>
      <c r="H6667" s="6">
        <v>0.23012720439378934</v>
      </c>
      <c r="I6667" s="2">
        <f>VLOOKUP($E6667,
Products!$A$1:$F$201,MATCH(Orders!I$1,Products!$A$1:$F$1,0),0)</f>
        <v>19562.35470664543</v>
      </c>
      <c r="J6667" s="2">
        <f>VLOOKUP($E6667,
Products!$A$1:$F$201,MATCH(Orders!J$1,Products!$A$1:$F$1,0),0)</f>
        <v>13782.49498098754</v>
      </c>
    </row>
    <row r="6668" spans="1:10">
      <c r="A6668">
        <v>6667</v>
      </c>
      <c r="B6668" s="4">
        <v>45037</v>
      </c>
      <c r="C6668" s="10">
        <f>DATE(YEAR(orders[[#This Row],[order_date]]), MONTH(orders[[#This Row],[order_date]]), 1)</f>
        <v>45017</v>
      </c>
      <c r="D6668" t="s">
        <v>2032</v>
      </c>
      <c r="E6668" t="s">
        <v>609</v>
      </c>
      <c r="F6668" t="str">
        <f>VLOOKUP(orders[[#This Row],[product_id]],Products!A:C,3,0)</f>
        <v>Appliances</v>
      </c>
      <c r="G6668">
        <v>1</v>
      </c>
      <c r="H6668" s="6">
        <v>0.11344094076414811</v>
      </c>
      <c r="I6668" s="2">
        <f>VLOOKUP($E6668,
Products!$A$1:$F$201,MATCH(Orders!I$1,Products!$A$1:$F$1,0),0)</f>
        <v>2159.5378031052392</v>
      </c>
      <c r="J6668" s="2">
        <f>VLOOKUP($E6668,
Products!$A$1:$F$201,MATCH(Orders!J$1,Products!$A$1:$F$1,0),0)</f>
        <v>1501.9415981313371</v>
      </c>
    </row>
    <row r="6669" spans="1:10">
      <c r="A6669">
        <v>6668</v>
      </c>
      <c r="B6669" s="4">
        <v>45510</v>
      </c>
      <c r="C6669" s="10">
        <f>DATE(YEAR(orders[[#This Row],[order_date]]), MONTH(orders[[#This Row],[order_date]]), 1)</f>
        <v>45505</v>
      </c>
      <c r="D6669" t="s">
        <v>827</v>
      </c>
      <c r="E6669" t="s">
        <v>509</v>
      </c>
      <c r="F6669" t="str">
        <f>VLOOKUP(orders[[#This Row],[product_id]],Products!A:C,3,0)</f>
        <v>Appliances</v>
      </c>
      <c r="G6669">
        <v>1</v>
      </c>
      <c r="H6669" s="6">
        <v>5.1661683916319881E-2</v>
      </c>
      <c r="I6669" s="2">
        <f>VLOOKUP($E6669,
Products!$A$1:$F$201,MATCH(Orders!I$1,Products!$A$1:$F$1,0),0)</f>
        <v>23898.369282732219</v>
      </c>
      <c r="J6669" s="2">
        <f>VLOOKUP($E6669,
Products!$A$1:$F$201,MATCH(Orders!J$1,Products!$A$1:$F$1,0),0)</f>
        <v>16491.822147524919</v>
      </c>
    </row>
    <row r="6670" spans="1:10">
      <c r="A6670">
        <v>6669</v>
      </c>
      <c r="B6670" s="4">
        <v>45695</v>
      </c>
      <c r="C6670" s="10">
        <f>DATE(YEAR(orders[[#This Row],[order_date]]), MONTH(orders[[#This Row],[order_date]]), 1)</f>
        <v>45689</v>
      </c>
      <c r="D6670" t="s">
        <v>923</v>
      </c>
      <c r="E6670" t="s">
        <v>604</v>
      </c>
      <c r="F6670" t="str">
        <f>VLOOKUP(orders[[#This Row],[product_id]],Products!A:C,3,0)</f>
        <v>Appliances</v>
      </c>
      <c r="G6670">
        <v>2</v>
      </c>
      <c r="H6670" s="6">
        <v>0.11535488972917121</v>
      </c>
      <c r="I6670" s="2">
        <f>VLOOKUP($E6670,
Products!$A$1:$F$201,MATCH(Orders!I$1,Products!$A$1:$F$1,0),0)</f>
        <v>2087.687835040248</v>
      </c>
      <c r="J6670" s="2">
        <f>VLOOKUP($E6670,
Products!$A$1:$F$201,MATCH(Orders!J$1,Products!$A$1:$F$1,0),0)</f>
        <v>1450.1823074928161</v>
      </c>
    </row>
    <row r="6671" spans="1:10">
      <c r="A6671">
        <v>6670</v>
      </c>
      <c r="B6671" s="4">
        <v>45164</v>
      </c>
      <c r="C6671" s="10">
        <f>DATE(YEAR(orders[[#This Row],[order_date]]), MONTH(orders[[#This Row],[order_date]]), 1)</f>
        <v>45139</v>
      </c>
      <c r="D6671" t="s">
        <v>1782</v>
      </c>
      <c r="E6671" t="s">
        <v>637</v>
      </c>
      <c r="F6671" t="str">
        <f>VLOOKUP(orders[[#This Row],[product_id]],Products!A:C,3,0)</f>
        <v>Electronics</v>
      </c>
      <c r="G6671">
        <v>1</v>
      </c>
      <c r="H6671" s="6">
        <v>0.1189435520035626</v>
      </c>
      <c r="I6671" s="2">
        <f>VLOOKUP($E6671,
Products!$A$1:$F$201,MATCH(Orders!I$1,Products!$A$1:$F$1,0),0)</f>
        <v>2722.8882486231741</v>
      </c>
      <c r="J6671" s="2">
        <f>VLOOKUP($E6671,
Products!$A$1:$F$201,MATCH(Orders!J$1,Products!$A$1:$F$1,0),0)</f>
        <v>2155.455197032014</v>
      </c>
    </row>
    <row r="6672" spans="1:10">
      <c r="A6672">
        <v>6671</v>
      </c>
      <c r="B6672" s="4">
        <v>45260</v>
      </c>
      <c r="C6672" s="10">
        <f>DATE(YEAR(orders[[#This Row],[order_date]]), MONTH(orders[[#This Row],[order_date]]), 1)</f>
        <v>45231</v>
      </c>
      <c r="D6672" t="s">
        <v>3903</v>
      </c>
      <c r="E6672" t="s">
        <v>570</v>
      </c>
      <c r="F6672" t="str">
        <f>VLOOKUP(orders[[#This Row],[product_id]],Products!A:C,3,0)</f>
        <v>Electronics</v>
      </c>
      <c r="G6672">
        <v>3</v>
      </c>
      <c r="H6672" s="6">
        <v>0.16714231497725468</v>
      </c>
      <c r="I6672" s="2">
        <f>VLOOKUP($E6672,
Products!$A$1:$F$201,MATCH(Orders!I$1,Products!$A$1:$F$1,0),0)</f>
        <v>10978.62820425244</v>
      </c>
      <c r="J6672" s="2">
        <f>VLOOKUP($E6672,
Products!$A$1:$F$201,MATCH(Orders!J$1,Products!$A$1:$F$1,0),0)</f>
        <v>7174.697588469895</v>
      </c>
    </row>
    <row r="6673" spans="1:10">
      <c r="A6673">
        <v>6672</v>
      </c>
      <c r="B6673" s="4">
        <v>45032</v>
      </c>
      <c r="C6673" s="10">
        <f>DATE(YEAR(orders[[#This Row],[order_date]]), MONTH(orders[[#This Row],[order_date]]), 1)</f>
        <v>45017</v>
      </c>
      <c r="D6673" t="s">
        <v>1888</v>
      </c>
      <c r="E6673" t="s">
        <v>546</v>
      </c>
      <c r="F6673" t="str">
        <f>VLOOKUP(orders[[#This Row],[product_id]],Products!A:C,3,0)</f>
        <v>Electronics</v>
      </c>
      <c r="G6673">
        <v>1</v>
      </c>
      <c r="H6673" s="6">
        <v>0.18085997742112242</v>
      </c>
      <c r="I6673" s="2">
        <f>VLOOKUP($E6673,
Products!$A$1:$F$201,MATCH(Orders!I$1,Products!$A$1:$F$1,0),0)</f>
        <v>21943.16319502375</v>
      </c>
      <c r="J6673" s="2">
        <f>VLOOKUP($E6673,
Products!$A$1:$F$201,MATCH(Orders!J$1,Products!$A$1:$F$1,0),0)</f>
        <v>16937.09489743154</v>
      </c>
    </row>
    <row r="6674" spans="1:10">
      <c r="A6674">
        <v>6673</v>
      </c>
      <c r="B6674" s="4">
        <v>45308</v>
      </c>
      <c r="C6674" s="10">
        <f>DATE(YEAR(orders[[#This Row],[order_date]]), MONTH(orders[[#This Row],[order_date]]), 1)</f>
        <v>45292</v>
      </c>
      <c r="D6674" t="s">
        <v>2400</v>
      </c>
      <c r="E6674" t="s">
        <v>676</v>
      </c>
      <c r="F6674" t="str">
        <f>VLOOKUP(orders[[#This Row],[product_id]],Products!A:C,3,0)</f>
        <v>Electronics</v>
      </c>
      <c r="G6674">
        <v>2</v>
      </c>
      <c r="H6674" s="6">
        <v>0.22623027900062995</v>
      </c>
      <c r="I6674" s="2">
        <f>VLOOKUP($E6674,
Products!$A$1:$F$201,MATCH(Orders!I$1,Products!$A$1:$F$1,0),0)</f>
        <v>30008.64884218746</v>
      </c>
      <c r="J6674" s="2">
        <f>VLOOKUP($E6674,
Products!$A$1:$F$201,MATCH(Orders!J$1,Products!$A$1:$F$1,0),0)</f>
        <v>19907.2372539471</v>
      </c>
    </row>
    <row r="6675" spans="1:10">
      <c r="A6675">
        <v>6674</v>
      </c>
      <c r="B6675" s="4">
        <v>45615</v>
      </c>
      <c r="C6675" s="10">
        <f>DATE(YEAR(orders[[#This Row],[order_date]]), MONTH(orders[[#This Row],[order_date]]), 1)</f>
        <v>45597</v>
      </c>
      <c r="D6675" t="s">
        <v>1500</v>
      </c>
      <c r="E6675" t="s">
        <v>688</v>
      </c>
      <c r="F6675" t="str">
        <f>VLOOKUP(orders[[#This Row],[product_id]],Products!A:C,3,0)</f>
        <v>Appliances</v>
      </c>
      <c r="G6675">
        <v>3</v>
      </c>
      <c r="H6675" s="6">
        <v>0.13388068730392444</v>
      </c>
      <c r="I6675" s="2">
        <f>VLOOKUP($E6675,
Products!$A$1:$F$201,MATCH(Orders!I$1,Products!$A$1:$F$1,0),0)</f>
        <v>5983.6860426434141</v>
      </c>
      <c r="J6675" s="2">
        <f>VLOOKUP($E6675,
Products!$A$1:$F$201,MATCH(Orders!J$1,Products!$A$1:$F$1,0),0)</f>
        <v>3911.563059036529</v>
      </c>
    </row>
    <row r="6676" spans="1:10">
      <c r="A6676">
        <v>6675</v>
      </c>
      <c r="B6676" s="4">
        <v>45187</v>
      </c>
      <c r="C6676" s="10">
        <f>DATE(YEAR(orders[[#This Row],[order_date]]), MONTH(orders[[#This Row],[order_date]]), 1)</f>
        <v>45170</v>
      </c>
      <c r="D6676" t="s">
        <v>2330</v>
      </c>
      <c r="E6676" t="s">
        <v>652</v>
      </c>
      <c r="F6676" t="str">
        <f>VLOOKUP(orders[[#This Row],[product_id]],Products!A:C,3,0)</f>
        <v>Appliances</v>
      </c>
      <c r="G6676">
        <v>1</v>
      </c>
      <c r="H6676" s="6">
        <v>0.14741568237278335</v>
      </c>
      <c r="I6676" s="2">
        <f>VLOOKUP($E6676,
Products!$A$1:$F$201,MATCH(Orders!I$1,Products!$A$1:$F$1,0),0)</f>
        <v>6387.3122916387983</v>
      </c>
      <c r="J6676" s="2">
        <f>VLOOKUP($E6676,
Products!$A$1:$F$201,MATCH(Orders!J$1,Products!$A$1:$F$1,0),0)</f>
        <v>4880.3517286187262</v>
      </c>
    </row>
    <row r="6677" spans="1:10">
      <c r="A6677">
        <v>6676</v>
      </c>
      <c r="B6677" s="4">
        <v>45581</v>
      </c>
      <c r="C6677" s="10">
        <f>DATE(YEAR(orders[[#This Row],[order_date]]), MONTH(orders[[#This Row],[order_date]]), 1)</f>
        <v>45566</v>
      </c>
      <c r="D6677" t="s">
        <v>881</v>
      </c>
      <c r="E6677" t="s">
        <v>654</v>
      </c>
      <c r="F6677" t="str">
        <f>VLOOKUP(orders[[#This Row],[product_id]],Products!A:C,3,0)</f>
        <v>Electronics</v>
      </c>
      <c r="G6677">
        <v>2</v>
      </c>
      <c r="H6677" s="6">
        <v>0.19627528877212763</v>
      </c>
      <c r="I6677" s="2">
        <f>VLOOKUP($E6677,
Products!$A$1:$F$201,MATCH(Orders!I$1,Products!$A$1:$F$1,0),0)</f>
        <v>2480.90324078101</v>
      </c>
      <c r="J6677" s="2">
        <f>VLOOKUP($E6677,
Products!$A$1:$F$201,MATCH(Orders!J$1,Products!$A$1:$F$1,0),0)</f>
        <v>1964.543440578911</v>
      </c>
    </row>
    <row r="6678" spans="1:10">
      <c r="A6678">
        <v>6677</v>
      </c>
      <c r="B6678" s="4">
        <v>45746</v>
      </c>
      <c r="C6678" s="10">
        <f>DATE(YEAR(orders[[#This Row],[order_date]]), MONTH(orders[[#This Row],[order_date]]), 1)</f>
        <v>45717</v>
      </c>
      <c r="D6678" t="s">
        <v>997</v>
      </c>
      <c r="E6678" t="s">
        <v>691</v>
      </c>
      <c r="F6678" t="str">
        <f>VLOOKUP(orders[[#This Row],[product_id]],Products!A:C,3,0)</f>
        <v>Appliances</v>
      </c>
      <c r="G6678">
        <v>2</v>
      </c>
      <c r="H6678" s="6">
        <v>0.13204127002725935</v>
      </c>
      <c r="I6678" s="2">
        <f>VLOOKUP($E6678,
Products!$A$1:$F$201,MATCH(Orders!I$1,Products!$A$1:$F$1,0),0)</f>
        <v>2337.6024778940591</v>
      </c>
      <c r="J6678" s="2">
        <f>VLOOKUP($E6678,
Products!$A$1:$F$201,MATCH(Orders!J$1,Products!$A$1:$F$1,0),0)</f>
        <v>1616.9957885138581</v>
      </c>
    </row>
    <row r="6679" spans="1:10">
      <c r="A6679">
        <v>6678</v>
      </c>
      <c r="B6679" s="4">
        <v>45635</v>
      </c>
      <c r="C6679" s="10">
        <f>DATE(YEAR(orders[[#This Row],[order_date]]), MONTH(orders[[#This Row],[order_date]]), 1)</f>
        <v>45627</v>
      </c>
      <c r="D6679" t="s">
        <v>3936</v>
      </c>
      <c r="E6679" t="s">
        <v>663</v>
      </c>
      <c r="F6679" t="str">
        <f>VLOOKUP(orders[[#This Row],[product_id]],Products!A:C,3,0)</f>
        <v>Electronics</v>
      </c>
      <c r="G6679">
        <v>1</v>
      </c>
      <c r="H6679" s="6">
        <v>0.22560685263040611</v>
      </c>
      <c r="I6679" s="2">
        <f>VLOOKUP($E6679,
Products!$A$1:$F$201,MATCH(Orders!I$1,Products!$A$1:$F$1,0),0)</f>
        <v>12863.39473364416</v>
      </c>
      <c r="J6679" s="2">
        <f>VLOOKUP($E6679,
Products!$A$1:$F$201,MATCH(Orders!J$1,Products!$A$1:$F$1,0),0)</f>
        <v>9312.9321574947517</v>
      </c>
    </row>
    <row r="6680" spans="1:10">
      <c r="A6680">
        <v>6679</v>
      </c>
      <c r="B6680" s="4">
        <v>45402</v>
      </c>
      <c r="C6680" s="10">
        <f>DATE(YEAR(orders[[#This Row],[order_date]]), MONTH(orders[[#This Row],[order_date]]), 1)</f>
        <v>45383</v>
      </c>
      <c r="D6680" t="s">
        <v>1196</v>
      </c>
      <c r="E6680" t="s">
        <v>621</v>
      </c>
      <c r="F6680" t="str">
        <f>VLOOKUP(orders[[#This Row],[product_id]],Products!A:C,3,0)</f>
        <v>Electronics</v>
      </c>
      <c r="G6680">
        <v>3</v>
      </c>
      <c r="H6680" s="6">
        <v>0.22975675070195881</v>
      </c>
      <c r="I6680" s="2">
        <f>VLOOKUP($E6680,
Products!$A$1:$F$201,MATCH(Orders!I$1,Products!$A$1:$F$1,0),0)</f>
        <v>11784.05708818019</v>
      </c>
      <c r="J6680" s="2">
        <f>VLOOKUP($E6680,
Products!$A$1:$F$201,MATCH(Orders!J$1,Products!$A$1:$F$1,0),0)</f>
        <v>7779.8525757032758</v>
      </c>
    </row>
    <row r="6681" spans="1:10">
      <c r="A6681">
        <v>6680</v>
      </c>
      <c r="B6681" s="4">
        <v>45833</v>
      </c>
      <c r="C6681" s="10">
        <f>DATE(YEAR(orders[[#This Row],[order_date]]), MONTH(orders[[#This Row],[order_date]]), 1)</f>
        <v>45809</v>
      </c>
      <c r="D6681" t="s">
        <v>3514</v>
      </c>
      <c r="E6681" t="s">
        <v>640</v>
      </c>
      <c r="F6681" t="str">
        <f>VLOOKUP(orders[[#This Row],[product_id]],Products!A:C,3,0)</f>
        <v>Electronics</v>
      </c>
      <c r="G6681">
        <v>3</v>
      </c>
      <c r="H6681" s="6">
        <v>0.10040587574569966</v>
      </c>
      <c r="I6681" s="2">
        <f>VLOOKUP($E6681,
Products!$A$1:$F$201,MATCH(Orders!I$1,Products!$A$1:$F$1,0),0)</f>
        <v>28588.897930669911</v>
      </c>
      <c r="J6681" s="2">
        <f>VLOOKUP($E6681,
Products!$A$1:$F$201,MATCH(Orders!J$1,Products!$A$1:$F$1,0),0)</f>
        <v>20681.16336734363</v>
      </c>
    </row>
    <row r="6682" spans="1:10">
      <c r="A6682">
        <v>6681</v>
      </c>
      <c r="B6682" s="4">
        <v>45481</v>
      </c>
      <c r="C6682" s="10">
        <f>DATE(YEAR(orders[[#This Row],[order_date]]), MONTH(orders[[#This Row],[order_date]]), 1)</f>
        <v>45474</v>
      </c>
      <c r="D6682" t="s">
        <v>4134</v>
      </c>
      <c r="E6682" t="s">
        <v>702</v>
      </c>
      <c r="F6682" t="str">
        <f>VLOOKUP(orders[[#This Row],[product_id]],Products!A:C,3,0)</f>
        <v>Electronics</v>
      </c>
      <c r="G6682">
        <v>2</v>
      </c>
      <c r="H6682" s="6">
        <v>0.17716461539096495</v>
      </c>
      <c r="I6682" s="2">
        <f>VLOOKUP($E6682,
Products!$A$1:$F$201,MATCH(Orders!I$1,Products!$A$1:$F$1,0),0)</f>
        <v>11240.591105652349</v>
      </c>
      <c r="J6682" s="2">
        <f>VLOOKUP($E6682,
Products!$A$1:$F$201,MATCH(Orders!J$1,Products!$A$1:$F$1,0),0)</f>
        <v>7671.9523119121068</v>
      </c>
    </row>
    <row r="6683" spans="1:10">
      <c r="A6683">
        <v>6682</v>
      </c>
      <c r="B6683" s="4">
        <v>45589</v>
      </c>
      <c r="C6683" s="10">
        <f>DATE(YEAR(orders[[#This Row],[order_date]]), MONTH(orders[[#This Row],[order_date]]), 1)</f>
        <v>45566</v>
      </c>
      <c r="D6683" t="s">
        <v>1339</v>
      </c>
      <c r="E6683" t="s">
        <v>569</v>
      </c>
      <c r="F6683" t="str">
        <f>VLOOKUP(orders[[#This Row],[product_id]],Products!A:C,3,0)</f>
        <v>Electronics</v>
      </c>
      <c r="G6683">
        <v>1</v>
      </c>
      <c r="H6683" s="6">
        <v>0.21740923547028707</v>
      </c>
      <c r="I6683" s="2">
        <f>VLOOKUP($E6683,
Products!$A$1:$F$201,MATCH(Orders!I$1,Products!$A$1:$F$1,0),0)</f>
        <v>30739.034547193129</v>
      </c>
      <c r="J6683" s="2">
        <f>VLOOKUP($E6683,
Products!$A$1:$F$201,MATCH(Orders!J$1,Products!$A$1:$F$1,0),0)</f>
        <v>22938.60345365321</v>
      </c>
    </row>
    <row r="6684" spans="1:10">
      <c r="A6684">
        <v>6683</v>
      </c>
      <c r="B6684" s="4">
        <v>45501</v>
      </c>
      <c r="C6684" s="10">
        <f>DATE(YEAR(orders[[#This Row],[order_date]]), MONTH(orders[[#This Row],[order_date]]), 1)</f>
        <v>45474</v>
      </c>
      <c r="D6684" t="s">
        <v>1966</v>
      </c>
      <c r="E6684" t="s">
        <v>507</v>
      </c>
      <c r="F6684" t="str">
        <f>VLOOKUP(orders[[#This Row],[product_id]],Products!A:C,3,0)</f>
        <v>Electronics</v>
      </c>
      <c r="G6684">
        <v>1</v>
      </c>
      <c r="H6684" s="6">
        <v>0.12721864424615831</v>
      </c>
      <c r="I6684" s="2">
        <f>VLOOKUP($E6684,
Products!$A$1:$F$201,MATCH(Orders!I$1,Products!$A$1:$F$1,0),0)</f>
        <v>28502.89768049858</v>
      </c>
      <c r="J6684" s="2">
        <f>VLOOKUP($E6684,
Products!$A$1:$F$201,MATCH(Orders!J$1,Products!$A$1:$F$1,0),0)</f>
        <v>20477.83623923226</v>
      </c>
    </row>
    <row r="6685" spans="1:10">
      <c r="A6685">
        <v>6684</v>
      </c>
      <c r="B6685" s="4">
        <v>45568</v>
      </c>
      <c r="C6685" s="10">
        <f>DATE(YEAR(orders[[#This Row],[order_date]]), MONTH(orders[[#This Row],[order_date]]), 1)</f>
        <v>45566</v>
      </c>
      <c r="D6685" t="s">
        <v>4205</v>
      </c>
      <c r="E6685" t="s">
        <v>620</v>
      </c>
      <c r="F6685" t="str">
        <f>VLOOKUP(orders[[#This Row],[product_id]],Products!A:C,3,0)</f>
        <v>Electronics</v>
      </c>
      <c r="G6685">
        <v>3</v>
      </c>
      <c r="H6685" s="6">
        <v>0.21271781978109294</v>
      </c>
      <c r="I6685" s="2">
        <f>VLOOKUP($E6685,
Products!$A$1:$F$201,MATCH(Orders!I$1,Products!$A$1:$F$1,0),0)</f>
        <v>23669.635851452331</v>
      </c>
      <c r="J6685" s="2">
        <f>VLOOKUP($E6685,
Products!$A$1:$F$201,MATCH(Orders!J$1,Products!$A$1:$F$1,0),0)</f>
        <v>17880.752220874681</v>
      </c>
    </row>
    <row r="6686" spans="1:10">
      <c r="A6686">
        <v>6685</v>
      </c>
      <c r="B6686" s="4">
        <v>45389</v>
      </c>
      <c r="C6686" s="10">
        <f>DATE(YEAR(orders[[#This Row],[order_date]]), MONTH(orders[[#This Row],[order_date]]), 1)</f>
        <v>45383</v>
      </c>
      <c r="D6686" t="s">
        <v>2878</v>
      </c>
      <c r="E6686" t="s">
        <v>700</v>
      </c>
      <c r="F6686" t="str">
        <f>VLOOKUP(orders[[#This Row],[product_id]],Products!A:C,3,0)</f>
        <v>Electronics</v>
      </c>
      <c r="G6686">
        <v>3</v>
      </c>
      <c r="H6686" s="6">
        <v>0.10137399199911917</v>
      </c>
      <c r="I6686" s="2">
        <f>VLOOKUP($E6686,
Products!$A$1:$F$201,MATCH(Orders!I$1,Products!$A$1:$F$1,0),0)</f>
        <v>11070.26215043813</v>
      </c>
      <c r="J6686" s="2">
        <f>VLOOKUP($E6686,
Products!$A$1:$F$201,MATCH(Orders!J$1,Products!$A$1:$F$1,0),0)</f>
        <v>7867.3909748932683</v>
      </c>
    </row>
    <row r="6687" spans="1:10">
      <c r="A6687">
        <v>6686</v>
      </c>
      <c r="B6687" s="4">
        <v>45781</v>
      </c>
      <c r="C6687" s="10">
        <f>DATE(YEAR(orders[[#This Row],[order_date]]), MONTH(orders[[#This Row],[order_date]]), 1)</f>
        <v>45778</v>
      </c>
      <c r="D6687" t="s">
        <v>4092</v>
      </c>
      <c r="E6687" t="s">
        <v>633</v>
      </c>
      <c r="F6687" t="str">
        <f>VLOOKUP(orders[[#This Row],[product_id]],Products!A:C,3,0)</f>
        <v>Appliances</v>
      </c>
      <c r="G6687">
        <v>3</v>
      </c>
      <c r="H6687" s="6">
        <v>0.1199590830660599</v>
      </c>
      <c r="I6687" s="2">
        <f>VLOOKUP($E6687,
Products!$A$1:$F$201,MATCH(Orders!I$1,Products!$A$1:$F$1,0),0)</f>
        <v>2361.4162937319088</v>
      </c>
      <c r="J6687" s="2">
        <f>VLOOKUP($E6687,
Products!$A$1:$F$201,MATCH(Orders!J$1,Products!$A$1:$F$1,0),0)</f>
        <v>1552.5536411429621</v>
      </c>
    </row>
    <row r="6688" spans="1:10">
      <c r="A6688">
        <v>6687</v>
      </c>
      <c r="B6688" s="4">
        <v>45511</v>
      </c>
      <c r="C6688" s="10">
        <f>DATE(YEAR(orders[[#This Row],[order_date]]), MONTH(orders[[#This Row],[order_date]]), 1)</f>
        <v>45505</v>
      </c>
      <c r="D6688" t="s">
        <v>4056</v>
      </c>
      <c r="E6688" t="s">
        <v>584</v>
      </c>
      <c r="F6688" t="str">
        <f>VLOOKUP(orders[[#This Row],[product_id]],Products!A:C,3,0)</f>
        <v>Electronics</v>
      </c>
      <c r="G6688">
        <v>2</v>
      </c>
      <c r="H6688" s="6">
        <v>0.2276991968149647</v>
      </c>
      <c r="I6688" s="2">
        <f>VLOOKUP($E6688,
Products!$A$1:$F$201,MATCH(Orders!I$1,Products!$A$1:$F$1,0),0)</f>
        <v>22521.77465591731</v>
      </c>
      <c r="J6688" s="2">
        <f>VLOOKUP($E6688,
Products!$A$1:$F$201,MATCH(Orders!J$1,Products!$A$1:$F$1,0),0)</f>
        <v>15596.91628423841</v>
      </c>
    </row>
    <row r="6689" spans="1:10">
      <c r="A6689">
        <v>6688</v>
      </c>
      <c r="B6689" s="4">
        <v>45869</v>
      </c>
      <c r="C6689" s="10">
        <f>DATE(YEAR(orders[[#This Row],[order_date]]), MONTH(orders[[#This Row],[order_date]]), 1)</f>
        <v>45839</v>
      </c>
      <c r="D6689" t="s">
        <v>2596</v>
      </c>
      <c r="E6689" t="s">
        <v>606</v>
      </c>
      <c r="F6689" t="str">
        <f>VLOOKUP(orders[[#This Row],[product_id]],Products!A:C,3,0)</f>
        <v>Appliances</v>
      </c>
      <c r="G6689">
        <v>1</v>
      </c>
      <c r="H6689" s="6">
        <v>6.2163603875295986E-2</v>
      </c>
      <c r="I6689" s="2">
        <f>VLOOKUP($E6689,
Products!$A$1:$F$201,MATCH(Orders!I$1,Products!$A$1:$F$1,0),0)</f>
        <v>2163.0020078909042</v>
      </c>
      <c r="J6689" s="2">
        <f>VLOOKUP($E6689,
Products!$A$1:$F$201,MATCH(Orders!J$1,Products!$A$1:$F$1,0),0)</f>
        <v>1416.078554182008</v>
      </c>
    </row>
    <row r="6690" spans="1:10">
      <c r="A6690">
        <v>6689</v>
      </c>
      <c r="B6690" s="4">
        <v>45542</v>
      </c>
      <c r="C6690" s="10">
        <f>DATE(YEAR(orders[[#This Row],[order_date]]), MONTH(orders[[#This Row],[order_date]]), 1)</f>
        <v>45536</v>
      </c>
      <c r="D6690" t="s">
        <v>4613</v>
      </c>
      <c r="E6690" t="s">
        <v>624</v>
      </c>
      <c r="F6690" t="str">
        <f>VLOOKUP(orders[[#This Row],[product_id]],Products!A:C,3,0)</f>
        <v>Appliances</v>
      </c>
      <c r="G6690">
        <v>2</v>
      </c>
      <c r="H6690" s="6">
        <v>0.10795367838077806</v>
      </c>
      <c r="I6690" s="2">
        <f>VLOOKUP($E6690,
Products!$A$1:$F$201,MATCH(Orders!I$1,Products!$A$1:$F$1,0),0)</f>
        <v>2102.383201797521</v>
      </c>
      <c r="J6690" s="2">
        <f>VLOOKUP($E6690,
Products!$A$1:$F$201,MATCH(Orders!J$1,Products!$A$1:$F$1,0),0)</f>
        <v>1599.330443274388</v>
      </c>
    </row>
    <row r="6691" spans="1:10">
      <c r="A6691">
        <v>6690</v>
      </c>
      <c r="B6691" s="4">
        <v>45084</v>
      </c>
      <c r="C6691" s="10">
        <f>DATE(YEAR(orders[[#This Row],[order_date]]), MONTH(orders[[#This Row],[order_date]]), 1)</f>
        <v>45078</v>
      </c>
      <c r="D6691" t="s">
        <v>1309</v>
      </c>
      <c r="E6691" t="s">
        <v>579</v>
      </c>
      <c r="F6691" t="str">
        <f>VLOOKUP(orders[[#This Row],[product_id]],Products!A:C,3,0)</f>
        <v>Appliances</v>
      </c>
      <c r="G6691">
        <v>3</v>
      </c>
      <c r="H6691" s="6">
        <v>0.12987526753900419</v>
      </c>
      <c r="I6691" s="2">
        <f>VLOOKUP($E6691,
Products!$A$1:$F$201,MATCH(Orders!I$1,Products!$A$1:$F$1,0),0)</f>
        <v>5919.3204980498322</v>
      </c>
      <c r="J6691" s="2">
        <f>VLOOKUP($E6691,
Products!$A$1:$F$201,MATCH(Orders!J$1,Products!$A$1:$F$1,0),0)</f>
        <v>3972.3071240281379</v>
      </c>
    </row>
    <row r="6692" spans="1:10">
      <c r="A6692">
        <v>6691</v>
      </c>
      <c r="B6692" s="4">
        <v>45198</v>
      </c>
      <c r="C6692" s="10">
        <f>DATE(YEAR(orders[[#This Row],[order_date]]), MONTH(orders[[#This Row],[order_date]]), 1)</f>
        <v>45170</v>
      </c>
      <c r="D6692" t="s">
        <v>3691</v>
      </c>
      <c r="E6692" t="s">
        <v>514</v>
      </c>
      <c r="F6692" t="str">
        <f>VLOOKUP(orders[[#This Row],[product_id]],Products!A:C,3,0)</f>
        <v>Electronics</v>
      </c>
      <c r="G6692">
        <v>2</v>
      </c>
      <c r="H6692" s="6">
        <v>0.19709355832237718</v>
      </c>
      <c r="I6692" s="2">
        <f>VLOOKUP($E6692,
Products!$A$1:$F$201,MATCH(Orders!I$1,Products!$A$1:$F$1,0),0)</f>
        <v>16482.730474054071</v>
      </c>
      <c r="J6692" s="2">
        <f>VLOOKUP($E6692,
Products!$A$1:$F$201,MATCH(Orders!J$1,Products!$A$1:$F$1,0),0)</f>
        <v>12480.81165565178</v>
      </c>
    </row>
    <row r="6693" spans="1:10">
      <c r="A6693">
        <v>6692</v>
      </c>
      <c r="B6693" s="4">
        <v>45596</v>
      </c>
      <c r="C6693" s="10">
        <f>DATE(YEAR(orders[[#This Row],[order_date]]), MONTH(orders[[#This Row],[order_date]]), 1)</f>
        <v>45566</v>
      </c>
      <c r="D6693" t="s">
        <v>1834</v>
      </c>
      <c r="E6693" t="s">
        <v>528</v>
      </c>
      <c r="F6693" t="str">
        <f>VLOOKUP(orders[[#This Row],[product_id]],Products!A:C,3,0)</f>
        <v>Appliances</v>
      </c>
      <c r="G6693">
        <v>1</v>
      </c>
      <c r="H6693" s="6">
        <v>9.24919876467135E-2</v>
      </c>
      <c r="I6693" s="2">
        <f>VLOOKUP($E6693,
Products!$A$1:$F$201,MATCH(Orders!I$1,Products!$A$1:$F$1,0),0)</f>
        <v>5741.145946914552</v>
      </c>
      <c r="J6693" s="2">
        <f>VLOOKUP($E6693,
Products!$A$1:$F$201,MATCH(Orders!J$1,Products!$A$1:$F$1,0),0)</f>
        <v>4112.7219202399874</v>
      </c>
    </row>
    <row r="6694" spans="1:10">
      <c r="A6694">
        <v>6693</v>
      </c>
      <c r="B6694" s="4">
        <v>45547</v>
      </c>
      <c r="C6694" s="10">
        <f>DATE(YEAR(orders[[#This Row],[order_date]]), MONTH(orders[[#This Row],[order_date]]), 1)</f>
        <v>45536</v>
      </c>
      <c r="D6694" t="s">
        <v>1771</v>
      </c>
      <c r="E6694" t="s">
        <v>519</v>
      </c>
      <c r="F6694" t="str">
        <f>VLOOKUP(orders[[#This Row],[product_id]],Products!A:C,3,0)</f>
        <v>Electronics</v>
      </c>
      <c r="G6694">
        <v>2</v>
      </c>
      <c r="H6694" s="6">
        <v>0.17137536248802976</v>
      </c>
      <c r="I6694" s="2">
        <f>VLOOKUP($E6694,
Products!$A$1:$F$201,MATCH(Orders!I$1,Products!$A$1:$F$1,0),0)</f>
        <v>13103.02115426216</v>
      </c>
      <c r="J6694" s="2">
        <f>VLOOKUP($E6694,
Products!$A$1:$F$201,MATCH(Orders!J$1,Products!$A$1:$F$1,0),0)</f>
        <v>8775.5491996797755</v>
      </c>
    </row>
    <row r="6695" spans="1:10">
      <c r="A6695">
        <v>6694</v>
      </c>
      <c r="B6695" s="4">
        <v>45447</v>
      </c>
      <c r="C6695" s="10">
        <f>DATE(YEAR(orders[[#This Row],[order_date]]), MONTH(orders[[#This Row],[order_date]]), 1)</f>
        <v>45444</v>
      </c>
      <c r="D6695" t="s">
        <v>4174</v>
      </c>
      <c r="E6695" t="s">
        <v>559</v>
      </c>
      <c r="F6695" t="str">
        <f>VLOOKUP(orders[[#This Row],[product_id]],Products!A:C,3,0)</f>
        <v>Electronics</v>
      </c>
      <c r="G6695">
        <v>3</v>
      </c>
      <c r="H6695" s="6">
        <v>0.22624405030275416</v>
      </c>
      <c r="I6695" s="2">
        <f>VLOOKUP($E6695,
Products!$A$1:$F$201,MATCH(Orders!I$1,Products!$A$1:$F$1,0),0)</f>
        <v>2588.546892391822</v>
      </c>
      <c r="J6695" s="2">
        <f>VLOOKUP($E6695,
Products!$A$1:$F$201,MATCH(Orders!J$1,Products!$A$1:$F$1,0),0)</f>
        <v>1942.6863840762869</v>
      </c>
    </row>
    <row r="6696" spans="1:10">
      <c r="A6696">
        <v>6695</v>
      </c>
      <c r="B6696" s="4">
        <v>44985</v>
      </c>
      <c r="C6696" s="10">
        <f>DATE(YEAR(orders[[#This Row],[order_date]]), MONTH(orders[[#This Row],[order_date]]), 1)</f>
        <v>44958</v>
      </c>
      <c r="D6696" t="s">
        <v>2370</v>
      </c>
      <c r="E6696" t="s">
        <v>629</v>
      </c>
      <c r="F6696" t="str">
        <f>VLOOKUP(orders[[#This Row],[product_id]],Products!A:C,3,0)</f>
        <v>Electronics</v>
      </c>
      <c r="G6696">
        <v>1</v>
      </c>
      <c r="H6696" s="6">
        <v>0.11391145929237735</v>
      </c>
      <c r="I6696" s="2">
        <f>VLOOKUP($E6696,
Products!$A$1:$F$201,MATCH(Orders!I$1,Products!$A$1:$F$1,0),0)</f>
        <v>12411.13061655427</v>
      </c>
      <c r="J6696" s="2">
        <f>VLOOKUP($E6696,
Products!$A$1:$F$201,MATCH(Orders!J$1,Products!$A$1:$F$1,0),0)</f>
        <v>9821.2729118635452</v>
      </c>
    </row>
    <row r="6697" spans="1:10">
      <c r="A6697">
        <v>6696</v>
      </c>
      <c r="B6697" s="4">
        <v>45630</v>
      </c>
      <c r="C6697" s="10">
        <f>DATE(YEAR(orders[[#This Row],[order_date]]), MONTH(orders[[#This Row],[order_date]]), 1)</f>
        <v>45627</v>
      </c>
      <c r="D6697" t="s">
        <v>2189</v>
      </c>
      <c r="E6697" t="s">
        <v>550</v>
      </c>
      <c r="F6697" t="str">
        <f>VLOOKUP(orders[[#This Row],[product_id]],Products!A:C,3,0)</f>
        <v>Electronics</v>
      </c>
      <c r="G6697">
        <v>2</v>
      </c>
      <c r="H6697" s="6">
        <v>0.18769780283665424</v>
      </c>
      <c r="I6697" s="2">
        <f>VLOOKUP($E6697,
Products!$A$1:$F$201,MATCH(Orders!I$1,Products!$A$1:$F$1,0),0)</f>
        <v>21928.70634496431</v>
      </c>
      <c r="J6697" s="2">
        <f>VLOOKUP($E6697,
Products!$A$1:$F$201,MATCH(Orders!J$1,Products!$A$1:$F$1,0),0)</f>
        <v>17227.037321653719</v>
      </c>
    </row>
    <row r="6698" spans="1:10">
      <c r="A6698">
        <v>6697</v>
      </c>
      <c r="B6698" s="4">
        <v>45574</v>
      </c>
      <c r="C6698" s="10">
        <f>DATE(YEAR(orders[[#This Row],[order_date]]), MONTH(orders[[#This Row],[order_date]]), 1)</f>
        <v>45566</v>
      </c>
      <c r="D6698" t="s">
        <v>1196</v>
      </c>
      <c r="E6698" t="s">
        <v>521</v>
      </c>
      <c r="F6698" t="str">
        <f>VLOOKUP(orders[[#This Row],[product_id]],Products!A:C,3,0)</f>
        <v>Electronics</v>
      </c>
      <c r="G6698">
        <v>3</v>
      </c>
      <c r="H6698" s="6">
        <v>0.11722159273853935</v>
      </c>
      <c r="I6698" s="2">
        <f>VLOOKUP($E6698,
Products!$A$1:$F$201,MATCH(Orders!I$1,Products!$A$1:$F$1,0),0)</f>
        <v>18373.691083837519</v>
      </c>
      <c r="J6698" s="2">
        <f>VLOOKUP($E6698,
Products!$A$1:$F$201,MATCH(Orders!J$1,Products!$A$1:$F$1,0),0)</f>
        <v>14409.80197321412</v>
      </c>
    </row>
    <row r="6699" spans="1:10">
      <c r="A6699">
        <v>6698</v>
      </c>
      <c r="B6699" s="4">
        <v>45817</v>
      </c>
      <c r="C6699" s="10">
        <f>DATE(YEAR(orders[[#This Row],[order_date]]), MONTH(orders[[#This Row],[order_date]]), 1)</f>
        <v>45809</v>
      </c>
      <c r="D6699" t="s">
        <v>1270</v>
      </c>
      <c r="E6699" t="s">
        <v>705</v>
      </c>
      <c r="F6699" t="str">
        <f>VLOOKUP(orders[[#This Row],[product_id]],Products!A:C,3,0)</f>
        <v>Electronics</v>
      </c>
      <c r="G6699">
        <v>3</v>
      </c>
      <c r="H6699" s="6">
        <v>0.18442105301422732</v>
      </c>
      <c r="I6699" s="2">
        <f>VLOOKUP($E6699,
Products!$A$1:$F$201,MATCH(Orders!I$1,Products!$A$1:$F$1,0),0)</f>
        <v>11719.594724541899</v>
      </c>
      <c r="J6699" s="2">
        <f>VLOOKUP($E6699,
Products!$A$1:$F$201,MATCH(Orders!J$1,Products!$A$1:$F$1,0),0)</f>
        <v>7926.6332911718628</v>
      </c>
    </row>
    <row r="6700" spans="1:10">
      <c r="A6700">
        <v>6699</v>
      </c>
      <c r="B6700" s="4">
        <v>45362</v>
      </c>
      <c r="C6700" s="10">
        <f>DATE(YEAR(orders[[#This Row],[order_date]]), MONTH(orders[[#This Row],[order_date]]), 1)</f>
        <v>45352</v>
      </c>
      <c r="D6700" t="s">
        <v>873</v>
      </c>
      <c r="E6700" t="s">
        <v>607</v>
      </c>
      <c r="F6700" t="str">
        <f>VLOOKUP(orders[[#This Row],[product_id]],Products!A:C,3,0)</f>
        <v>Appliances</v>
      </c>
      <c r="G6700">
        <v>1</v>
      </c>
      <c r="H6700" s="6">
        <v>5.7164293075471169E-2</v>
      </c>
      <c r="I6700" s="2">
        <f>VLOOKUP($E6700,
Products!$A$1:$F$201,MATCH(Orders!I$1,Products!$A$1:$F$1,0),0)</f>
        <v>6264.400042999192</v>
      </c>
      <c r="J6700" s="2">
        <f>VLOOKUP($E6700,
Products!$A$1:$F$201,MATCH(Orders!J$1,Products!$A$1:$F$1,0),0)</f>
        <v>4980.3849171743304</v>
      </c>
    </row>
    <row r="6701" spans="1:10">
      <c r="A6701">
        <v>6700</v>
      </c>
      <c r="B6701" s="4">
        <v>45072</v>
      </c>
      <c r="C6701" s="10">
        <f>DATE(YEAR(orders[[#This Row],[order_date]]), MONTH(orders[[#This Row],[order_date]]), 1)</f>
        <v>45047</v>
      </c>
      <c r="D6701" t="s">
        <v>4379</v>
      </c>
      <c r="E6701" t="s">
        <v>600</v>
      </c>
      <c r="F6701" t="str">
        <f>VLOOKUP(orders[[#This Row],[product_id]],Products!A:C,3,0)</f>
        <v>Electronics</v>
      </c>
      <c r="G6701">
        <v>2</v>
      </c>
      <c r="H6701" s="6">
        <v>0.10856373441050131</v>
      </c>
      <c r="I6701" s="2">
        <f>VLOOKUP($E6701,
Products!$A$1:$F$201,MATCH(Orders!I$1,Products!$A$1:$F$1,0),0)</f>
        <v>2556.7009232610858</v>
      </c>
      <c r="J6701" s="2">
        <f>VLOOKUP($E6701,
Products!$A$1:$F$201,MATCH(Orders!J$1,Products!$A$1:$F$1,0),0)</f>
        <v>2002.3128715328869</v>
      </c>
    </row>
    <row r="6702" spans="1:10">
      <c r="A6702">
        <v>6701</v>
      </c>
      <c r="B6702" s="4">
        <v>45785</v>
      </c>
      <c r="C6702" s="10">
        <f>DATE(YEAR(orders[[#This Row],[order_date]]), MONTH(orders[[#This Row],[order_date]]), 1)</f>
        <v>45778</v>
      </c>
      <c r="D6702" t="s">
        <v>1464</v>
      </c>
      <c r="E6702" t="s">
        <v>614</v>
      </c>
      <c r="F6702" t="str">
        <f>VLOOKUP(orders[[#This Row],[product_id]],Products!A:C,3,0)</f>
        <v>Electronics</v>
      </c>
      <c r="G6702">
        <v>3</v>
      </c>
      <c r="H6702" s="6">
        <v>0.16330097047489578</v>
      </c>
      <c r="I6702" s="2">
        <f>VLOOKUP($E6702,
Products!$A$1:$F$201,MATCH(Orders!I$1,Products!$A$1:$F$1,0),0)</f>
        <v>27394.979060178921</v>
      </c>
      <c r="J6702" s="2">
        <f>VLOOKUP($E6702,
Products!$A$1:$F$201,MATCH(Orders!J$1,Products!$A$1:$F$1,0),0)</f>
        <v>20497.911427865951</v>
      </c>
    </row>
    <row r="6703" spans="1:10">
      <c r="A6703">
        <v>6702</v>
      </c>
      <c r="B6703" s="4">
        <v>45904</v>
      </c>
      <c r="C6703" s="10">
        <f>DATE(YEAR(orders[[#This Row],[order_date]]), MONTH(orders[[#This Row],[order_date]]), 1)</f>
        <v>45901</v>
      </c>
      <c r="D6703" t="s">
        <v>1903</v>
      </c>
      <c r="E6703" t="s">
        <v>690</v>
      </c>
      <c r="F6703" t="str">
        <f>VLOOKUP(orders[[#This Row],[product_id]],Products!A:C,3,0)</f>
        <v>Electronics</v>
      </c>
      <c r="G6703">
        <v>2</v>
      </c>
      <c r="H6703" s="6">
        <v>0.22029496539917479</v>
      </c>
      <c r="I6703" s="2">
        <f>VLOOKUP($E6703,
Products!$A$1:$F$201,MATCH(Orders!I$1,Products!$A$1:$F$1,0),0)</f>
        <v>2338.2059552139431</v>
      </c>
      <c r="J6703" s="2">
        <f>VLOOKUP($E6703,
Products!$A$1:$F$201,MATCH(Orders!J$1,Products!$A$1:$F$1,0),0)</f>
        <v>1708.028418793489</v>
      </c>
    </row>
    <row r="6704" spans="1:10">
      <c r="A6704">
        <v>6703</v>
      </c>
      <c r="B6704" s="4">
        <v>45171</v>
      </c>
      <c r="C6704" s="10">
        <f>DATE(YEAR(orders[[#This Row],[order_date]]), MONTH(orders[[#This Row],[order_date]]), 1)</f>
        <v>45170</v>
      </c>
      <c r="D6704" t="s">
        <v>4149</v>
      </c>
      <c r="E6704" t="s">
        <v>641</v>
      </c>
      <c r="F6704" t="str">
        <f>VLOOKUP(orders[[#This Row],[product_id]],Products!A:C,3,0)</f>
        <v>Appliances</v>
      </c>
      <c r="G6704">
        <v>1</v>
      </c>
      <c r="H6704" s="6">
        <v>0.11254946475131666</v>
      </c>
      <c r="I6704" s="2">
        <f>VLOOKUP($E6704,
Products!$A$1:$F$201,MATCH(Orders!I$1,Products!$A$1:$F$1,0),0)</f>
        <v>27167.965718506261</v>
      </c>
      <c r="J6704" s="2">
        <f>VLOOKUP($E6704,
Products!$A$1:$F$201,MATCH(Orders!J$1,Products!$A$1:$F$1,0),0)</f>
        <v>19748.025676381669</v>
      </c>
    </row>
    <row r="6705" spans="1:10">
      <c r="A6705">
        <v>6704</v>
      </c>
      <c r="B6705" s="4">
        <v>45227</v>
      </c>
      <c r="C6705" s="10">
        <f>DATE(YEAR(orders[[#This Row],[order_date]]), MONTH(orders[[#This Row],[order_date]]), 1)</f>
        <v>45200</v>
      </c>
      <c r="D6705" t="s">
        <v>4376</v>
      </c>
      <c r="E6705" t="s">
        <v>530</v>
      </c>
      <c r="F6705" t="str">
        <f>VLOOKUP(orders[[#This Row],[product_id]],Products!A:C,3,0)</f>
        <v>Electronics</v>
      </c>
      <c r="G6705">
        <v>1</v>
      </c>
      <c r="H6705" s="6">
        <v>0.17804724265152574</v>
      </c>
      <c r="I6705" s="2">
        <f>VLOOKUP($E6705,
Products!$A$1:$F$201,MATCH(Orders!I$1,Products!$A$1:$F$1,0),0)</f>
        <v>30520.607447067548</v>
      </c>
      <c r="J6705" s="2">
        <f>VLOOKUP($E6705,
Products!$A$1:$F$201,MATCH(Orders!J$1,Products!$A$1:$F$1,0),0)</f>
        <v>22328.317520226748</v>
      </c>
    </row>
    <row r="6706" spans="1:10">
      <c r="A6706">
        <v>6705</v>
      </c>
      <c r="B6706" s="4">
        <v>45364</v>
      </c>
      <c r="C6706" s="10">
        <f>DATE(YEAR(orders[[#This Row],[order_date]]), MONTH(orders[[#This Row],[order_date]]), 1)</f>
        <v>45352</v>
      </c>
      <c r="D6706" t="s">
        <v>2610</v>
      </c>
      <c r="E6706" t="s">
        <v>674</v>
      </c>
      <c r="F6706" t="str">
        <f>VLOOKUP(orders[[#This Row],[product_id]],Products!A:C,3,0)</f>
        <v>Appliances</v>
      </c>
      <c r="G6706">
        <v>2</v>
      </c>
      <c r="H6706" s="6">
        <v>0.13272932777919164</v>
      </c>
      <c r="I6706" s="2">
        <f>VLOOKUP($E6706,
Products!$A$1:$F$201,MATCH(Orders!I$1,Products!$A$1:$F$1,0),0)</f>
        <v>6324.5253633508046</v>
      </c>
      <c r="J6706" s="2">
        <f>VLOOKUP($E6706,
Products!$A$1:$F$201,MATCH(Orders!J$1,Products!$A$1:$F$1,0),0)</f>
        <v>4493.055585088201</v>
      </c>
    </row>
    <row r="6707" spans="1:10">
      <c r="A6707">
        <v>6706</v>
      </c>
      <c r="B6707" s="4">
        <v>45794</v>
      </c>
      <c r="C6707" s="10">
        <f>DATE(YEAR(orders[[#This Row],[order_date]]), MONTH(orders[[#This Row],[order_date]]), 1)</f>
        <v>45778</v>
      </c>
      <c r="D6707" t="s">
        <v>1879</v>
      </c>
      <c r="E6707" t="s">
        <v>567</v>
      </c>
      <c r="F6707" t="str">
        <f>VLOOKUP(orders[[#This Row],[product_id]],Products!A:C,3,0)</f>
        <v>Electronics</v>
      </c>
      <c r="G6707">
        <v>3</v>
      </c>
      <c r="H6707" s="6">
        <v>0.13346106806636082</v>
      </c>
      <c r="I6707" s="2">
        <f>VLOOKUP($E6707,
Products!$A$1:$F$201,MATCH(Orders!I$1,Products!$A$1:$F$1,0),0)</f>
        <v>17514.171240093368</v>
      </c>
      <c r="J6707" s="2">
        <f>VLOOKUP($E6707,
Products!$A$1:$F$201,MATCH(Orders!J$1,Products!$A$1:$F$1,0),0)</f>
        <v>12226.76247250809</v>
      </c>
    </row>
    <row r="6708" spans="1:10">
      <c r="A6708">
        <v>6707</v>
      </c>
      <c r="B6708" s="4">
        <v>45026</v>
      </c>
      <c r="C6708" s="10">
        <f>DATE(YEAR(orders[[#This Row],[order_date]]), MONTH(orders[[#This Row],[order_date]]), 1)</f>
        <v>45017</v>
      </c>
      <c r="D6708" t="s">
        <v>3002</v>
      </c>
      <c r="E6708" t="s">
        <v>582</v>
      </c>
      <c r="F6708" t="str">
        <f>VLOOKUP(orders[[#This Row],[product_id]],Products!A:C,3,0)</f>
        <v>Electronics</v>
      </c>
      <c r="G6708">
        <v>3</v>
      </c>
      <c r="H6708" s="6">
        <v>0.20296375033254119</v>
      </c>
      <c r="I6708" s="2">
        <f>VLOOKUP($E6708,
Products!$A$1:$F$201,MATCH(Orders!I$1,Products!$A$1:$F$1,0),0)</f>
        <v>16266.090182397211</v>
      </c>
      <c r="J6708" s="2">
        <f>VLOOKUP($E6708,
Products!$A$1:$F$201,MATCH(Orders!J$1,Products!$A$1:$F$1,0),0)</f>
        <v>11802.84602487359</v>
      </c>
    </row>
    <row r="6709" spans="1:10">
      <c r="A6709">
        <v>6708</v>
      </c>
      <c r="B6709" s="4">
        <v>45651</v>
      </c>
      <c r="C6709" s="10">
        <f>DATE(YEAR(orders[[#This Row],[order_date]]), MONTH(orders[[#This Row],[order_date]]), 1)</f>
        <v>45627</v>
      </c>
      <c r="D6709" t="s">
        <v>2356</v>
      </c>
      <c r="E6709" t="s">
        <v>651</v>
      </c>
      <c r="F6709" t="str">
        <f>VLOOKUP(orders[[#This Row],[product_id]],Products!A:C,3,0)</f>
        <v>Electronics</v>
      </c>
      <c r="G6709">
        <v>1</v>
      </c>
      <c r="H6709" s="6">
        <v>0.22428829110414747</v>
      </c>
      <c r="I6709" s="2">
        <f>VLOOKUP($E6709,
Products!$A$1:$F$201,MATCH(Orders!I$1,Products!$A$1:$F$1,0),0)</f>
        <v>28622.091542973511</v>
      </c>
      <c r="J6709" s="2">
        <f>VLOOKUP($E6709,
Products!$A$1:$F$201,MATCH(Orders!J$1,Products!$A$1:$F$1,0),0)</f>
        <v>19327.527634039769</v>
      </c>
    </row>
    <row r="6710" spans="1:10">
      <c r="A6710">
        <v>6709</v>
      </c>
      <c r="B6710" s="4">
        <v>45740</v>
      </c>
      <c r="C6710" s="10">
        <f>DATE(YEAR(orders[[#This Row],[order_date]]), MONTH(orders[[#This Row],[order_date]]), 1)</f>
        <v>45717</v>
      </c>
      <c r="D6710" t="s">
        <v>885</v>
      </c>
      <c r="E6710" t="s">
        <v>555</v>
      </c>
      <c r="F6710" t="str">
        <f>VLOOKUP(orders[[#This Row],[product_id]],Products!A:C,3,0)</f>
        <v>Electronics</v>
      </c>
      <c r="G6710">
        <v>1</v>
      </c>
      <c r="H6710" s="6">
        <v>0.19696845568578339</v>
      </c>
      <c r="I6710" s="2">
        <f>VLOOKUP($E6710,
Products!$A$1:$F$201,MATCH(Orders!I$1,Products!$A$1:$F$1,0),0)</f>
        <v>32397.674936233889</v>
      </c>
      <c r="J6710" s="2">
        <f>VLOOKUP($E6710,
Products!$A$1:$F$201,MATCH(Orders!J$1,Products!$A$1:$F$1,0),0)</f>
        <v>24559.251285382288</v>
      </c>
    </row>
    <row r="6711" spans="1:10">
      <c r="A6711">
        <v>6710</v>
      </c>
      <c r="B6711" s="4">
        <v>45406</v>
      </c>
      <c r="C6711" s="10">
        <f>DATE(YEAR(orders[[#This Row],[order_date]]), MONTH(orders[[#This Row],[order_date]]), 1)</f>
        <v>45383</v>
      </c>
      <c r="D6711" t="s">
        <v>3897</v>
      </c>
      <c r="E6711" t="s">
        <v>674</v>
      </c>
      <c r="F6711" t="str">
        <f>VLOOKUP(orders[[#This Row],[product_id]],Products!A:C,3,0)</f>
        <v>Appliances</v>
      </c>
      <c r="G6711">
        <v>1</v>
      </c>
      <c r="H6711" s="6">
        <v>0.1380182622174714</v>
      </c>
      <c r="I6711" s="2">
        <f>VLOOKUP($E6711,
Products!$A$1:$F$201,MATCH(Orders!I$1,Products!$A$1:$F$1,0),0)</f>
        <v>6324.5253633508046</v>
      </c>
      <c r="J6711" s="2">
        <f>VLOOKUP($E6711,
Products!$A$1:$F$201,MATCH(Orders!J$1,Products!$A$1:$F$1,0),0)</f>
        <v>4493.055585088201</v>
      </c>
    </row>
    <row r="6712" spans="1:10">
      <c r="A6712">
        <v>6711</v>
      </c>
      <c r="B6712" s="4">
        <v>45341</v>
      </c>
      <c r="C6712" s="10">
        <f>DATE(YEAR(orders[[#This Row],[order_date]]), MONTH(orders[[#This Row],[order_date]]), 1)</f>
        <v>45323</v>
      </c>
      <c r="D6712" t="s">
        <v>733</v>
      </c>
      <c r="E6712" t="s">
        <v>539</v>
      </c>
      <c r="F6712" t="str">
        <f>VLOOKUP(orders[[#This Row],[product_id]],Products!A:C,3,0)</f>
        <v>Appliances</v>
      </c>
      <c r="G6712">
        <v>1</v>
      </c>
      <c r="H6712" s="6">
        <v>8.1108471130216978E-2</v>
      </c>
      <c r="I6712" s="2">
        <f>VLOOKUP($E6712,
Products!$A$1:$F$201,MATCH(Orders!I$1,Products!$A$1:$F$1,0),0)</f>
        <v>25730.234720482978</v>
      </c>
      <c r="J6712" s="2">
        <f>VLOOKUP($E6712,
Products!$A$1:$F$201,MATCH(Orders!J$1,Products!$A$1:$F$1,0),0)</f>
        <v>17186.87037527658</v>
      </c>
    </row>
    <row r="6713" spans="1:10">
      <c r="A6713">
        <v>6712</v>
      </c>
      <c r="B6713" s="4">
        <v>45091</v>
      </c>
      <c r="C6713" s="10">
        <f>DATE(YEAR(orders[[#This Row],[order_date]]), MONTH(orders[[#This Row],[order_date]]), 1)</f>
        <v>45078</v>
      </c>
      <c r="D6713" t="s">
        <v>2550</v>
      </c>
      <c r="E6713" t="s">
        <v>605</v>
      </c>
      <c r="F6713" t="str">
        <f>VLOOKUP(orders[[#This Row],[product_id]],Products!A:C,3,0)</f>
        <v>Electronics</v>
      </c>
      <c r="G6713">
        <v>1</v>
      </c>
      <c r="H6713" s="6">
        <v>0.22152989712626769</v>
      </c>
      <c r="I6713" s="2">
        <f>VLOOKUP($E6713,
Products!$A$1:$F$201,MATCH(Orders!I$1,Products!$A$1:$F$1,0),0)</f>
        <v>2690.742909794456</v>
      </c>
      <c r="J6713" s="2">
        <f>VLOOKUP($E6713,
Products!$A$1:$F$201,MATCH(Orders!J$1,Products!$A$1:$F$1,0),0)</f>
        <v>2067.549626292313</v>
      </c>
    </row>
    <row r="6714" spans="1:10">
      <c r="A6714">
        <v>6713</v>
      </c>
      <c r="B6714" s="4">
        <v>45900</v>
      </c>
      <c r="C6714" s="10">
        <f>DATE(YEAR(orders[[#This Row],[order_date]]), MONTH(orders[[#This Row],[order_date]]), 1)</f>
        <v>45870</v>
      </c>
      <c r="D6714" t="s">
        <v>2870</v>
      </c>
      <c r="E6714" t="s">
        <v>619</v>
      </c>
      <c r="F6714" t="str">
        <f>VLOOKUP(orders[[#This Row],[product_id]],Products!A:C,3,0)</f>
        <v>Appliances</v>
      </c>
      <c r="G6714">
        <v>2</v>
      </c>
      <c r="H6714" s="6">
        <v>9.8328986033347304E-2</v>
      </c>
      <c r="I6714" s="2">
        <f>VLOOKUP($E6714,
Products!$A$1:$F$201,MATCH(Orders!I$1,Products!$A$1:$F$1,0),0)</f>
        <v>6040.8433358455886</v>
      </c>
      <c r="J6714" s="2">
        <f>VLOOKUP($E6714,
Products!$A$1:$F$201,MATCH(Orders!J$1,Products!$A$1:$F$1,0),0)</f>
        <v>4363.6239115177623</v>
      </c>
    </row>
    <row r="6715" spans="1:10">
      <c r="A6715">
        <v>6714</v>
      </c>
      <c r="B6715" s="4">
        <v>45014</v>
      </c>
      <c r="C6715" s="10">
        <f>DATE(YEAR(orders[[#This Row],[order_date]]), MONTH(orders[[#This Row],[order_date]]), 1)</f>
        <v>44986</v>
      </c>
      <c r="D6715" t="s">
        <v>3456</v>
      </c>
      <c r="E6715" t="s">
        <v>586</v>
      </c>
      <c r="F6715" t="str">
        <f>VLOOKUP(orders[[#This Row],[product_id]],Products!A:C,3,0)</f>
        <v>Appliances</v>
      </c>
      <c r="G6715">
        <v>2</v>
      </c>
      <c r="H6715" s="6">
        <v>0.11551586641039448</v>
      </c>
      <c r="I6715" s="2">
        <f>VLOOKUP($E6715,
Products!$A$1:$F$201,MATCH(Orders!I$1,Products!$A$1:$F$1,0),0)</f>
        <v>22928.971424497449</v>
      </c>
      <c r="J6715" s="2">
        <f>VLOOKUP($E6715,
Products!$A$1:$F$201,MATCH(Orders!J$1,Products!$A$1:$F$1,0),0)</f>
        <v>17801.356740692991</v>
      </c>
    </row>
    <row r="6716" spans="1:10">
      <c r="A6716">
        <v>6715</v>
      </c>
      <c r="B6716" s="4">
        <v>45499</v>
      </c>
      <c r="C6716" s="10">
        <f>DATE(YEAR(orders[[#This Row],[order_date]]), MONTH(orders[[#This Row],[order_date]]), 1)</f>
        <v>45474</v>
      </c>
      <c r="D6716" t="s">
        <v>3410</v>
      </c>
      <c r="E6716" t="s">
        <v>517</v>
      </c>
      <c r="F6716" t="str">
        <f>VLOOKUP(orders[[#This Row],[product_id]],Products!A:C,3,0)</f>
        <v>Electronics</v>
      </c>
      <c r="G6716">
        <v>2</v>
      </c>
      <c r="H6716" s="6">
        <v>0.17194744474011575</v>
      </c>
      <c r="I6716" s="2">
        <f>VLOOKUP($E6716,
Products!$A$1:$F$201,MATCH(Orders!I$1,Products!$A$1:$F$1,0),0)</f>
        <v>30304.143268168769</v>
      </c>
      <c r="J6716" s="2">
        <f>VLOOKUP($E6716,
Products!$A$1:$F$201,MATCH(Orders!J$1,Products!$A$1:$F$1,0),0)</f>
        <v>23998.194785181578</v>
      </c>
    </row>
    <row r="6717" spans="1:10">
      <c r="A6717">
        <v>6716</v>
      </c>
      <c r="B6717" s="4">
        <v>45740</v>
      </c>
      <c r="C6717" s="10">
        <f>DATE(YEAR(orders[[#This Row],[order_date]]), MONTH(orders[[#This Row],[order_date]]), 1)</f>
        <v>45717</v>
      </c>
      <c r="D6717" t="s">
        <v>3585</v>
      </c>
      <c r="E6717" t="s">
        <v>582</v>
      </c>
      <c r="F6717" t="str">
        <f>VLOOKUP(orders[[#This Row],[product_id]],Products!A:C,3,0)</f>
        <v>Electronics</v>
      </c>
      <c r="G6717">
        <v>1</v>
      </c>
      <c r="H6717" s="6">
        <v>0.12848385669604082</v>
      </c>
      <c r="I6717" s="2">
        <f>VLOOKUP($E6717,
Products!$A$1:$F$201,MATCH(Orders!I$1,Products!$A$1:$F$1,0),0)</f>
        <v>16266.090182397211</v>
      </c>
      <c r="J6717" s="2">
        <f>VLOOKUP($E6717,
Products!$A$1:$F$201,MATCH(Orders!J$1,Products!$A$1:$F$1,0),0)</f>
        <v>11802.84602487359</v>
      </c>
    </row>
    <row r="6718" spans="1:10">
      <c r="A6718">
        <v>6717</v>
      </c>
      <c r="B6718" s="4">
        <v>45105</v>
      </c>
      <c r="C6718" s="10">
        <f>DATE(YEAR(orders[[#This Row],[order_date]]), MONTH(orders[[#This Row],[order_date]]), 1)</f>
        <v>45078</v>
      </c>
      <c r="D6718" t="s">
        <v>967</v>
      </c>
      <c r="E6718" t="s">
        <v>580</v>
      </c>
      <c r="F6718" t="str">
        <f>VLOOKUP(orders[[#This Row],[product_id]],Products!A:C,3,0)</f>
        <v>Electronics</v>
      </c>
      <c r="G6718">
        <v>3</v>
      </c>
      <c r="H6718" s="6">
        <v>0.16978426689379333</v>
      </c>
      <c r="I6718" s="2">
        <f>VLOOKUP($E6718,
Products!$A$1:$F$201,MATCH(Orders!I$1,Products!$A$1:$F$1,0),0)</f>
        <v>29905.106989935579</v>
      </c>
      <c r="J6718" s="2">
        <f>VLOOKUP($E6718,
Products!$A$1:$F$201,MATCH(Orders!J$1,Products!$A$1:$F$1,0),0)</f>
        <v>22230.930488499071</v>
      </c>
    </row>
    <row r="6719" spans="1:10">
      <c r="A6719">
        <v>6718</v>
      </c>
      <c r="B6719" s="4">
        <v>45089</v>
      </c>
      <c r="C6719" s="10">
        <f>DATE(YEAR(orders[[#This Row],[order_date]]), MONTH(orders[[#This Row],[order_date]]), 1)</f>
        <v>45078</v>
      </c>
      <c r="D6719" t="s">
        <v>4431</v>
      </c>
      <c r="E6719" t="s">
        <v>675</v>
      </c>
      <c r="F6719" t="str">
        <f>VLOOKUP(orders[[#This Row],[product_id]],Products!A:C,3,0)</f>
        <v>Appliances</v>
      </c>
      <c r="G6719">
        <v>2</v>
      </c>
      <c r="H6719" s="6">
        <v>0.11960738617388431</v>
      </c>
      <c r="I6719" s="2">
        <f>VLOOKUP($E6719,
Products!$A$1:$F$201,MATCH(Orders!I$1,Products!$A$1:$F$1,0),0)</f>
        <v>23552.642442203069</v>
      </c>
      <c r="J6719" s="2">
        <f>VLOOKUP($E6719,
Products!$A$1:$F$201,MATCH(Orders!J$1,Products!$A$1:$F$1,0),0)</f>
        <v>17389.42325132497</v>
      </c>
    </row>
    <row r="6720" spans="1:10">
      <c r="A6720">
        <v>6719</v>
      </c>
      <c r="B6720" s="4">
        <v>45519</v>
      </c>
      <c r="C6720" s="10">
        <f>DATE(YEAR(orders[[#This Row],[order_date]]), MONTH(orders[[#This Row],[order_date]]), 1)</f>
        <v>45505</v>
      </c>
      <c r="D6720" t="s">
        <v>3379</v>
      </c>
      <c r="E6720" t="s">
        <v>560</v>
      </c>
      <c r="F6720" t="str">
        <f>VLOOKUP(orders[[#This Row],[product_id]],Products!A:C,3,0)</f>
        <v>Appliances</v>
      </c>
      <c r="G6720">
        <v>1</v>
      </c>
      <c r="H6720" s="6">
        <v>6.0152640227153664E-2</v>
      </c>
      <c r="I6720" s="2">
        <f>VLOOKUP($E6720,
Products!$A$1:$F$201,MATCH(Orders!I$1,Products!$A$1:$F$1,0),0)</f>
        <v>6334.2190560739964</v>
      </c>
      <c r="J6720" s="2">
        <f>VLOOKUP($E6720,
Products!$A$1:$F$201,MATCH(Orders!J$1,Products!$A$1:$F$1,0),0)</f>
        <v>4117.6239066206717</v>
      </c>
    </row>
    <row r="6721" spans="1:10">
      <c r="A6721">
        <v>6720</v>
      </c>
      <c r="B6721" s="4">
        <v>45932</v>
      </c>
      <c r="C6721" s="10">
        <f>DATE(YEAR(orders[[#This Row],[order_date]]), MONTH(orders[[#This Row],[order_date]]), 1)</f>
        <v>45931</v>
      </c>
      <c r="D6721" t="s">
        <v>4673</v>
      </c>
      <c r="E6721" t="s">
        <v>597</v>
      </c>
      <c r="F6721" t="str">
        <f>VLOOKUP(orders[[#This Row],[product_id]],Products!A:C,3,0)</f>
        <v>Appliances</v>
      </c>
      <c r="G6721">
        <v>2</v>
      </c>
      <c r="H6721" s="6">
        <v>0.13917852272565526</v>
      </c>
      <c r="I6721" s="2">
        <f>VLOOKUP($E6721,
Products!$A$1:$F$201,MATCH(Orders!I$1,Products!$A$1:$F$1,0),0)</f>
        <v>22545.827750919081</v>
      </c>
      <c r="J6721" s="2">
        <f>VLOOKUP($E6721,
Products!$A$1:$F$201,MATCH(Orders!J$1,Products!$A$1:$F$1,0),0)</f>
        <v>15091.172935360129</v>
      </c>
    </row>
    <row r="6722" spans="1:10">
      <c r="A6722">
        <v>6721</v>
      </c>
      <c r="B6722" s="4">
        <v>45227</v>
      </c>
      <c r="C6722" s="10">
        <f>DATE(YEAR(orders[[#This Row],[order_date]]), MONTH(orders[[#This Row],[order_date]]), 1)</f>
        <v>45200</v>
      </c>
      <c r="D6722" t="s">
        <v>3538</v>
      </c>
      <c r="E6722" t="s">
        <v>692</v>
      </c>
      <c r="F6722" t="str">
        <f>VLOOKUP(orders[[#This Row],[product_id]],Products!A:C,3,0)</f>
        <v>Electronics</v>
      </c>
      <c r="G6722">
        <v>3</v>
      </c>
      <c r="H6722" s="6">
        <v>0.1487068795156879</v>
      </c>
      <c r="I6722" s="2">
        <f>VLOOKUP($E6722,
Products!$A$1:$F$201,MATCH(Orders!I$1,Products!$A$1:$F$1,0),0)</f>
        <v>18150.337151787651</v>
      </c>
      <c r="J6722" s="2">
        <f>VLOOKUP($E6722,
Products!$A$1:$F$201,MATCH(Orders!J$1,Products!$A$1:$F$1,0),0)</f>
        <v>11965.45000430708</v>
      </c>
    </row>
    <row r="6723" spans="1:10">
      <c r="A6723">
        <v>6722</v>
      </c>
      <c r="B6723" s="4">
        <v>45300</v>
      </c>
      <c r="C6723" s="10">
        <f>DATE(YEAR(orders[[#This Row],[order_date]]), MONTH(orders[[#This Row],[order_date]]), 1)</f>
        <v>45292</v>
      </c>
      <c r="D6723" t="s">
        <v>3815</v>
      </c>
      <c r="E6723" t="s">
        <v>684</v>
      </c>
      <c r="F6723" t="str">
        <f>VLOOKUP(orders[[#This Row],[product_id]],Products!A:C,3,0)</f>
        <v>Appliances</v>
      </c>
      <c r="G6723">
        <v>2</v>
      </c>
      <c r="H6723" s="6">
        <v>8.666537211012372E-2</v>
      </c>
      <c r="I6723" s="2">
        <f>VLOOKUP($E6723,
Products!$A$1:$F$201,MATCH(Orders!I$1,Products!$A$1:$F$1,0),0)</f>
        <v>2147.166688023286</v>
      </c>
      <c r="J6723" s="2">
        <f>VLOOKUP($E6723,
Products!$A$1:$F$201,MATCH(Orders!J$1,Products!$A$1:$F$1,0),0)</f>
        <v>1709.9619584723389</v>
      </c>
    </row>
    <row r="6724" spans="1:10">
      <c r="A6724">
        <v>6723</v>
      </c>
      <c r="B6724" s="4">
        <v>45634</v>
      </c>
      <c r="C6724" s="10">
        <f>DATE(YEAR(orders[[#This Row],[order_date]]), MONTH(orders[[#This Row],[order_date]]), 1)</f>
        <v>45627</v>
      </c>
      <c r="D6724" t="s">
        <v>902</v>
      </c>
      <c r="E6724" t="s">
        <v>593</v>
      </c>
      <c r="F6724" t="str">
        <f>VLOOKUP(orders[[#This Row],[product_id]],Products!A:C,3,0)</f>
        <v>Electronics</v>
      </c>
      <c r="G6724">
        <v>2</v>
      </c>
      <c r="H6724" s="6">
        <v>0.1052183404197099</v>
      </c>
      <c r="I6724" s="2">
        <f>VLOOKUP($E6724,
Products!$A$1:$F$201,MATCH(Orders!I$1,Products!$A$1:$F$1,0),0)</f>
        <v>2667.7858525453248</v>
      </c>
      <c r="J6724" s="2">
        <f>VLOOKUP($E6724,
Products!$A$1:$F$201,MATCH(Orders!J$1,Products!$A$1:$F$1,0),0)</f>
        <v>1797.4955098065359</v>
      </c>
    </row>
    <row r="6725" spans="1:10">
      <c r="A6725">
        <v>6724</v>
      </c>
      <c r="B6725" s="4">
        <v>45129</v>
      </c>
      <c r="C6725" s="10">
        <f>DATE(YEAR(orders[[#This Row],[order_date]]), MONTH(orders[[#This Row],[order_date]]), 1)</f>
        <v>45108</v>
      </c>
      <c r="D6725" t="s">
        <v>4302</v>
      </c>
      <c r="E6725" t="s">
        <v>686</v>
      </c>
      <c r="F6725" t="str">
        <f>VLOOKUP(orders[[#This Row],[product_id]],Products!A:C,3,0)</f>
        <v>Appliances</v>
      </c>
      <c r="G6725">
        <v>2</v>
      </c>
      <c r="H6725" s="6">
        <v>0.14792134379936114</v>
      </c>
      <c r="I6725" s="2">
        <f>VLOOKUP($E6725,
Products!$A$1:$F$201,MATCH(Orders!I$1,Products!$A$1:$F$1,0),0)</f>
        <v>25525.356267188719</v>
      </c>
      <c r="J6725" s="2">
        <f>VLOOKUP($E6725,
Products!$A$1:$F$201,MATCH(Orders!J$1,Products!$A$1:$F$1,0),0)</f>
        <v>18214.15981099859</v>
      </c>
    </row>
    <row r="6726" spans="1:10">
      <c r="A6726">
        <v>6725</v>
      </c>
      <c r="B6726" s="4">
        <v>44973</v>
      </c>
      <c r="C6726" s="10">
        <f>DATE(YEAR(orders[[#This Row],[order_date]]), MONTH(orders[[#This Row],[order_date]]), 1)</f>
        <v>44958</v>
      </c>
      <c r="D6726" t="s">
        <v>4401</v>
      </c>
      <c r="E6726" t="s">
        <v>514</v>
      </c>
      <c r="F6726" t="str">
        <f>VLOOKUP(orders[[#This Row],[product_id]],Products!A:C,3,0)</f>
        <v>Electronics</v>
      </c>
      <c r="G6726">
        <v>1</v>
      </c>
      <c r="H6726" s="6">
        <v>0.16734787991237229</v>
      </c>
      <c r="I6726" s="2">
        <f>VLOOKUP($E6726,
Products!$A$1:$F$201,MATCH(Orders!I$1,Products!$A$1:$F$1,0),0)</f>
        <v>16482.730474054071</v>
      </c>
      <c r="J6726" s="2">
        <f>VLOOKUP($E6726,
Products!$A$1:$F$201,MATCH(Orders!J$1,Products!$A$1:$F$1,0),0)</f>
        <v>12480.81165565178</v>
      </c>
    </row>
    <row r="6727" spans="1:10">
      <c r="A6727">
        <v>6726</v>
      </c>
      <c r="B6727" s="4">
        <v>45389</v>
      </c>
      <c r="C6727" s="10">
        <f>DATE(YEAR(orders[[#This Row],[order_date]]), MONTH(orders[[#This Row],[order_date]]), 1)</f>
        <v>45383</v>
      </c>
      <c r="D6727" t="s">
        <v>2166</v>
      </c>
      <c r="E6727" t="s">
        <v>508</v>
      </c>
      <c r="F6727" t="str">
        <f>VLOOKUP(orders[[#This Row],[product_id]],Products!A:C,3,0)</f>
        <v>Electronics</v>
      </c>
      <c r="G6727">
        <v>1</v>
      </c>
      <c r="H6727" s="6">
        <v>0.16262753038684838</v>
      </c>
      <c r="I6727" s="2">
        <f>VLOOKUP($E6727,
Products!$A$1:$F$201,MATCH(Orders!I$1,Products!$A$1:$F$1,0),0)</f>
        <v>23345.985707147142</v>
      </c>
      <c r="J6727" s="2">
        <f>VLOOKUP($E6727,
Products!$A$1:$F$201,MATCH(Orders!J$1,Products!$A$1:$F$1,0),0)</f>
        <v>15772.90371323649</v>
      </c>
    </row>
    <row r="6728" spans="1:10">
      <c r="A6728">
        <v>6727</v>
      </c>
      <c r="B6728" s="4">
        <v>45334</v>
      </c>
      <c r="C6728" s="10">
        <f>DATE(YEAR(orders[[#This Row],[order_date]]), MONTH(orders[[#This Row],[order_date]]), 1)</f>
        <v>45323</v>
      </c>
      <c r="D6728" t="s">
        <v>4426</v>
      </c>
      <c r="E6728" t="s">
        <v>623</v>
      </c>
      <c r="F6728" t="str">
        <f>VLOOKUP(orders[[#This Row],[product_id]],Products!A:C,3,0)</f>
        <v>Electronics</v>
      </c>
      <c r="G6728">
        <v>1</v>
      </c>
      <c r="H6728" s="6">
        <v>0.12860446859083496</v>
      </c>
      <c r="I6728" s="2">
        <f>VLOOKUP($E6728,
Products!$A$1:$F$201,MATCH(Orders!I$1,Products!$A$1:$F$1,0),0)</f>
        <v>27422.76406600175</v>
      </c>
      <c r="J6728" s="2">
        <f>VLOOKUP($E6728,
Products!$A$1:$F$201,MATCH(Orders!J$1,Products!$A$1:$F$1,0),0)</f>
        <v>18707.390708641691</v>
      </c>
    </row>
    <row r="6729" spans="1:10">
      <c r="A6729">
        <v>6728</v>
      </c>
      <c r="B6729" s="4">
        <v>45353</v>
      </c>
      <c r="C6729" s="10">
        <f>DATE(YEAR(orders[[#This Row],[order_date]]), MONTH(orders[[#This Row],[order_date]]), 1)</f>
        <v>45352</v>
      </c>
      <c r="D6729" t="s">
        <v>3437</v>
      </c>
      <c r="E6729" t="s">
        <v>641</v>
      </c>
      <c r="F6729" t="str">
        <f>VLOOKUP(orders[[#This Row],[product_id]],Products!A:C,3,0)</f>
        <v>Appliances</v>
      </c>
      <c r="G6729">
        <v>2</v>
      </c>
      <c r="H6729" s="6">
        <v>9.9799154198471726E-2</v>
      </c>
      <c r="I6729" s="2">
        <f>VLOOKUP($E6729,
Products!$A$1:$F$201,MATCH(Orders!I$1,Products!$A$1:$F$1,0),0)</f>
        <v>27167.965718506261</v>
      </c>
      <c r="J6729" s="2">
        <f>VLOOKUP($E6729,
Products!$A$1:$F$201,MATCH(Orders!J$1,Products!$A$1:$F$1,0),0)</f>
        <v>19748.025676381669</v>
      </c>
    </row>
    <row r="6730" spans="1:10">
      <c r="A6730">
        <v>6729</v>
      </c>
      <c r="B6730" s="4">
        <v>45856</v>
      </c>
      <c r="C6730" s="10">
        <f>DATE(YEAR(orders[[#This Row],[order_date]]), MONTH(orders[[#This Row],[order_date]]), 1)</f>
        <v>45839</v>
      </c>
      <c r="D6730" t="s">
        <v>2368</v>
      </c>
      <c r="E6730" t="s">
        <v>692</v>
      </c>
      <c r="F6730" t="str">
        <f>VLOOKUP(orders[[#This Row],[product_id]],Products!A:C,3,0)</f>
        <v>Electronics</v>
      </c>
      <c r="G6730">
        <v>2</v>
      </c>
      <c r="H6730" s="6">
        <v>0.20252406163364065</v>
      </c>
      <c r="I6730" s="2">
        <f>VLOOKUP($E6730,
Products!$A$1:$F$201,MATCH(Orders!I$1,Products!$A$1:$F$1,0),0)</f>
        <v>18150.337151787651</v>
      </c>
      <c r="J6730" s="2">
        <f>VLOOKUP($E6730,
Products!$A$1:$F$201,MATCH(Orders!J$1,Products!$A$1:$F$1,0),0)</f>
        <v>11965.45000430708</v>
      </c>
    </row>
    <row r="6731" spans="1:10">
      <c r="A6731">
        <v>6730</v>
      </c>
      <c r="B6731" s="4">
        <v>45243</v>
      </c>
      <c r="C6731" s="10">
        <f>DATE(YEAR(orders[[#This Row],[order_date]]), MONTH(orders[[#This Row],[order_date]]), 1)</f>
        <v>45231</v>
      </c>
      <c r="D6731" t="s">
        <v>3627</v>
      </c>
      <c r="E6731" t="s">
        <v>535</v>
      </c>
      <c r="F6731" t="str">
        <f>VLOOKUP(orders[[#This Row],[product_id]],Products!A:C,3,0)</f>
        <v>Appliances</v>
      </c>
      <c r="G6731">
        <v>2</v>
      </c>
      <c r="H6731" s="6">
        <v>0.13171189962844868</v>
      </c>
      <c r="I6731" s="2">
        <f>VLOOKUP($E6731,
Products!$A$1:$F$201,MATCH(Orders!I$1,Products!$A$1:$F$1,0),0)</f>
        <v>25188.460642954858</v>
      </c>
      <c r="J6731" s="2">
        <f>VLOOKUP($E6731,
Products!$A$1:$F$201,MATCH(Orders!J$1,Products!$A$1:$F$1,0),0)</f>
        <v>18873.341689191599</v>
      </c>
    </row>
    <row r="6732" spans="1:10">
      <c r="A6732">
        <v>6731</v>
      </c>
      <c r="B6732" s="4">
        <v>45347</v>
      </c>
      <c r="C6732" s="10">
        <f>DATE(YEAR(orders[[#This Row],[order_date]]), MONTH(orders[[#This Row],[order_date]]), 1)</f>
        <v>45323</v>
      </c>
      <c r="D6732" t="s">
        <v>2139</v>
      </c>
      <c r="E6732" t="s">
        <v>572</v>
      </c>
      <c r="F6732" t="str">
        <f>VLOOKUP(orders[[#This Row],[product_id]],Products!A:C,3,0)</f>
        <v>Electronics</v>
      </c>
      <c r="G6732">
        <v>2</v>
      </c>
      <c r="H6732" s="6">
        <v>0.2195451208250857</v>
      </c>
      <c r="I6732" s="2">
        <f>VLOOKUP($E6732,
Products!$A$1:$F$201,MATCH(Orders!I$1,Products!$A$1:$F$1,0),0)</f>
        <v>28095.750781518611</v>
      </c>
      <c r="J6732" s="2">
        <f>VLOOKUP($E6732,
Products!$A$1:$F$201,MATCH(Orders!J$1,Products!$A$1:$F$1,0),0)</f>
        <v>21949.841961937182</v>
      </c>
    </row>
    <row r="6733" spans="1:10">
      <c r="A6733">
        <v>6732</v>
      </c>
      <c r="B6733" s="4">
        <v>45189</v>
      </c>
      <c r="C6733" s="10">
        <f>DATE(YEAR(orders[[#This Row],[order_date]]), MONTH(orders[[#This Row],[order_date]]), 1)</f>
        <v>45170</v>
      </c>
      <c r="D6733" t="s">
        <v>1038</v>
      </c>
      <c r="E6733" t="s">
        <v>560</v>
      </c>
      <c r="F6733" t="str">
        <f>VLOOKUP(orders[[#This Row],[product_id]],Products!A:C,3,0)</f>
        <v>Appliances</v>
      </c>
      <c r="G6733">
        <v>1</v>
      </c>
      <c r="H6733" s="6">
        <v>0.13042333911830994</v>
      </c>
      <c r="I6733" s="2">
        <f>VLOOKUP($E6733,
Products!$A$1:$F$201,MATCH(Orders!I$1,Products!$A$1:$F$1,0),0)</f>
        <v>6334.2190560739964</v>
      </c>
      <c r="J6733" s="2">
        <f>VLOOKUP($E6733,
Products!$A$1:$F$201,MATCH(Orders!J$1,Products!$A$1:$F$1,0),0)</f>
        <v>4117.6239066206717</v>
      </c>
    </row>
    <row r="6734" spans="1:10">
      <c r="A6734">
        <v>6733</v>
      </c>
      <c r="B6734" s="4">
        <v>45092</v>
      </c>
      <c r="C6734" s="10">
        <f>DATE(YEAR(orders[[#This Row],[order_date]]), MONTH(orders[[#This Row],[order_date]]), 1)</f>
        <v>45078</v>
      </c>
      <c r="D6734" t="s">
        <v>4308</v>
      </c>
      <c r="E6734" t="s">
        <v>667</v>
      </c>
      <c r="F6734" t="str">
        <f>VLOOKUP(orders[[#This Row],[product_id]],Products!A:C,3,0)</f>
        <v>Electronics</v>
      </c>
      <c r="G6734">
        <v>3</v>
      </c>
      <c r="H6734" s="6">
        <v>0.13675658638884952</v>
      </c>
      <c r="I6734" s="2">
        <f>VLOOKUP($E6734,
Products!$A$1:$F$201,MATCH(Orders!I$1,Products!$A$1:$F$1,0),0)</f>
        <v>2491.507056421975</v>
      </c>
      <c r="J6734" s="2">
        <f>VLOOKUP($E6734,
Products!$A$1:$F$201,MATCH(Orders!J$1,Products!$A$1:$F$1,0),0)</f>
        <v>1871.4408177277719</v>
      </c>
    </row>
    <row r="6735" spans="1:10">
      <c r="A6735">
        <v>6734</v>
      </c>
      <c r="B6735" s="4">
        <v>45354</v>
      </c>
      <c r="C6735" s="10">
        <f>DATE(YEAR(orders[[#This Row],[order_date]]), MONTH(orders[[#This Row],[order_date]]), 1)</f>
        <v>45352</v>
      </c>
      <c r="D6735" t="s">
        <v>4242</v>
      </c>
      <c r="E6735" t="s">
        <v>628</v>
      </c>
      <c r="F6735" t="str">
        <f>VLOOKUP(orders[[#This Row],[product_id]],Products!A:C,3,0)</f>
        <v>Electronics</v>
      </c>
      <c r="G6735">
        <v>2</v>
      </c>
      <c r="H6735" s="6">
        <v>0.15438828174484423</v>
      </c>
      <c r="I6735" s="2">
        <f>VLOOKUP($E6735,
Products!$A$1:$F$201,MATCH(Orders!I$1,Products!$A$1:$F$1,0),0)</f>
        <v>2480.4343676348258</v>
      </c>
      <c r="J6735" s="2">
        <f>VLOOKUP($E6735,
Products!$A$1:$F$201,MATCH(Orders!J$1,Products!$A$1:$F$1,0),0)</f>
        <v>1932.862959692628</v>
      </c>
    </row>
    <row r="6736" spans="1:10">
      <c r="A6736">
        <v>6735</v>
      </c>
      <c r="B6736" s="4">
        <v>45323</v>
      </c>
      <c r="C6736" s="10">
        <f>DATE(YEAR(orders[[#This Row],[order_date]]), MONTH(orders[[#This Row],[order_date]]), 1)</f>
        <v>45323</v>
      </c>
      <c r="D6736" t="s">
        <v>3473</v>
      </c>
      <c r="E6736" t="s">
        <v>548</v>
      </c>
      <c r="F6736" t="str">
        <f>VLOOKUP(orders[[#This Row],[product_id]],Products!A:C,3,0)</f>
        <v>Appliances</v>
      </c>
      <c r="G6736">
        <v>2</v>
      </c>
      <c r="H6736" s="6">
        <v>0.11180644878548886</v>
      </c>
      <c r="I6736" s="2">
        <f>VLOOKUP($E6736,
Products!$A$1:$F$201,MATCH(Orders!I$1,Products!$A$1:$F$1,0),0)</f>
        <v>2211.9922659782978</v>
      </c>
      <c r="J6736" s="2">
        <f>VLOOKUP($E6736,
Products!$A$1:$F$201,MATCH(Orders!J$1,Products!$A$1:$F$1,0),0)</f>
        <v>1741.1720710333091</v>
      </c>
    </row>
    <row r="6737" spans="1:10">
      <c r="A6737">
        <v>6736</v>
      </c>
      <c r="B6737" s="4">
        <v>45722</v>
      </c>
      <c r="C6737" s="10">
        <f>DATE(YEAR(orders[[#This Row],[order_date]]), MONTH(orders[[#This Row],[order_date]]), 1)</f>
        <v>45717</v>
      </c>
      <c r="D6737" t="s">
        <v>1887</v>
      </c>
      <c r="E6737" t="s">
        <v>661</v>
      </c>
      <c r="F6737" t="str">
        <f>VLOOKUP(orders[[#This Row],[product_id]],Products!A:C,3,0)</f>
        <v>Electronics</v>
      </c>
      <c r="G6737">
        <v>2</v>
      </c>
      <c r="H6737" s="6">
        <v>0.12068232136204023</v>
      </c>
      <c r="I6737" s="2">
        <f>VLOOKUP($E6737,
Products!$A$1:$F$201,MATCH(Orders!I$1,Products!$A$1:$F$1,0),0)</f>
        <v>18760.038541255031</v>
      </c>
      <c r="J6737" s="2">
        <f>VLOOKUP($E6737,
Products!$A$1:$F$201,MATCH(Orders!J$1,Products!$A$1:$F$1,0),0)</f>
        <v>13545.127547708629</v>
      </c>
    </row>
    <row r="6738" spans="1:10">
      <c r="A6738">
        <v>6737</v>
      </c>
      <c r="B6738" s="4">
        <v>45033</v>
      </c>
      <c r="C6738" s="10">
        <f>DATE(YEAR(orders[[#This Row],[order_date]]), MONTH(orders[[#This Row],[order_date]]), 1)</f>
        <v>45017</v>
      </c>
      <c r="D6738" t="s">
        <v>3937</v>
      </c>
      <c r="E6738" t="s">
        <v>670</v>
      </c>
      <c r="F6738" t="str">
        <f>VLOOKUP(orders[[#This Row],[product_id]],Products!A:C,3,0)</f>
        <v>Electronics</v>
      </c>
      <c r="G6738">
        <v>3</v>
      </c>
      <c r="H6738" s="6">
        <v>0.11157789217698061</v>
      </c>
      <c r="I6738" s="2">
        <f>VLOOKUP($E6738,
Products!$A$1:$F$201,MATCH(Orders!I$1,Products!$A$1:$F$1,0),0)</f>
        <v>2624.8628733917722</v>
      </c>
      <c r="J6738" s="2">
        <f>VLOOKUP($E6738,
Products!$A$1:$F$201,MATCH(Orders!J$1,Products!$A$1:$F$1,0),0)</f>
        <v>1944.041928611671</v>
      </c>
    </row>
    <row r="6739" spans="1:10">
      <c r="A6739">
        <v>6738</v>
      </c>
      <c r="B6739" s="4">
        <v>45024</v>
      </c>
      <c r="C6739" s="10">
        <f>DATE(YEAR(orders[[#This Row],[order_date]]), MONTH(orders[[#This Row],[order_date]]), 1)</f>
        <v>45017</v>
      </c>
      <c r="D6739" t="s">
        <v>4111</v>
      </c>
      <c r="E6739" t="s">
        <v>663</v>
      </c>
      <c r="F6739" t="str">
        <f>VLOOKUP(orders[[#This Row],[product_id]],Products!A:C,3,0)</f>
        <v>Electronics</v>
      </c>
      <c r="G6739">
        <v>1</v>
      </c>
      <c r="H6739" s="6">
        <v>0.17814892938069676</v>
      </c>
      <c r="I6739" s="2">
        <f>VLOOKUP($E6739,
Products!$A$1:$F$201,MATCH(Orders!I$1,Products!$A$1:$F$1,0),0)</f>
        <v>12863.39473364416</v>
      </c>
      <c r="J6739" s="2">
        <f>VLOOKUP($E6739,
Products!$A$1:$F$201,MATCH(Orders!J$1,Products!$A$1:$F$1,0),0)</f>
        <v>9312.9321574947517</v>
      </c>
    </row>
    <row r="6740" spans="1:10">
      <c r="A6740">
        <v>6739</v>
      </c>
      <c r="B6740" s="4">
        <v>44969</v>
      </c>
      <c r="C6740" s="10">
        <f>DATE(YEAR(orders[[#This Row],[order_date]]), MONTH(orders[[#This Row],[order_date]]), 1)</f>
        <v>44958</v>
      </c>
      <c r="D6740" t="s">
        <v>2481</v>
      </c>
      <c r="E6740" t="s">
        <v>576</v>
      </c>
      <c r="F6740" t="str">
        <f>VLOOKUP(orders[[#This Row],[product_id]],Products!A:C,3,0)</f>
        <v>Electronics</v>
      </c>
      <c r="G6740">
        <v>2</v>
      </c>
      <c r="H6740" s="6">
        <v>0.17026451286477623</v>
      </c>
      <c r="I6740" s="2">
        <f>VLOOKUP($E6740,
Products!$A$1:$F$201,MATCH(Orders!I$1,Products!$A$1:$F$1,0),0)</f>
        <v>12571.90922514794</v>
      </c>
      <c r="J6740" s="2">
        <f>VLOOKUP($E6740,
Products!$A$1:$F$201,MATCH(Orders!J$1,Products!$A$1:$F$1,0),0)</f>
        <v>9314.5536289888332</v>
      </c>
    </row>
    <row r="6741" spans="1:10">
      <c r="A6741">
        <v>6740</v>
      </c>
      <c r="B6741" s="4">
        <v>45168</v>
      </c>
      <c r="C6741" s="10">
        <f>DATE(YEAR(orders[[#This Row],[order_date]]), MONTH(orders[[#This Row],[order_date]]), 1)</f>
        <v>45139</v>
      </c>
      <c r="D6741" t="s">
        <v>4153</v>
      </c>
      <c r="E6741" t="s">
        <v>567</v>
      </c>
      <c r="F6741" t="str">
        <f>VLOOKUP(orders[[#This Row],[product_id]],Products!A:C,3,0)</f>
        <v>Electronics</v>
      </c>
      <c r="G6741">
        <v>2</v>
      </c>
      <c r="H6741" s="6">
        <v>0.11174322628066109</v>
      </c>
      <c r="I6741" s="2">
        <f>VLOOKUP($E6741,
Products!$A$1:$F$201,MATCH(Orders!I$1,Products!$A$1:$F$1,0),0)</f>
        <v>17514.171240093368</v>
      </c>
      <c r="J6741" s="2">
        <f>VLOOKUP($E6741,
Products!$A$1:$F$201,MATCH(Orders!J$1,Products!$A$1:$F$1,0),0)</f>
        <v>12226.76247250809</v>
      </c>
    </row>
    <row r="6742" spans="1:10">
      <c r="A6742">
        <v>6741</v>
      </c>
      <c r="B6742" s="4">
        <v>45021</v>
      </c>
      <c r="C6742" s="10">
        <f>DATE(YEAR(orders[[#This Row],[order_date]]), MONTH(orders[[#This Row],[order_date]]), 1)</f>
        <v>45017</v>
      </c>
      <c r="D6742" t="s">
        <v>784</v>
      </c>
      <c r="E6742" t="s">
        <v>615</v>
      </c>
      <c r="F6742" t="str">
        <f>VLOOKUP(orders[[#This Row],[product_id]],Products!A:C,3,0)</f>
        <v>Electronics</v>
      </c>
      <c r="G6742">
        <v>3</v>
      </c>
      <c r="H6742" s="6">
        <v>0.14350539721101047</v>
      </c>
      <c r="I6742" s="2">
        <f>VLOOKUP($E6742,
Products!$A$1:$F$201,MATCH(Orders!I$1,Products!$A$1:$F$1,0),0)</f>
        <v>31155.43680046549</v>
      </c>
      <c r="J6742" s="2">
        <f>VLOOKUP($E6742,
Products!$A$1:$F$201,MATCH(Orders!J$1,Products!$A$1:$F$1,0),0)</f>
        <v>22320.078602545669</v>
      </c>
    </row>
    <row r="6743" spans="1:10">
      <c r="A6743">
        <v>6742</v>
      </c>
      <c r="B6743" s="4">
        <v>45114</v>
      </c>
      <c r="C6743" s="10">
        <f>DATE(YEAR(orders[[#This Row],[order_date]]), MONTH(orders[[#This Row],[order_date]]), 1)</f>
        <v>45108</v>
      </c>
      <c r="D6743" t="s">
        <v>2573</v>
      </c>
      <c r="E6743" t="s">
        <v>534</v>
      </c>
      <c r="F6743" t="str">
        <f>VLOOKUP(orders[[#This Row],[product_id]],Products!A:C,3,0)</f>
        <v>Appliances</v>
      </c>
      <c r="G6743">
        <v>1</v>
      </c>
      <c r="H6743" s="6">
        <v>0.10807429933390236</v>
      </c>
      <c r="I6743" s="2">
        <f>VLOOKUP($E6743,
Products!$A$1:$F$201,MATCH(Orders!I$1,Products!$A$1:$F$1,0),0)</f>
        <v>24743.162958088669</v>
      </c>
      <c r="J6743" s="2">
        <f>VLOOKUP($E6743,
Products!$A$1:$F$201,MATCH(Orders!J$1,Products!$A$1:$F$1,0),0)</f>
        <v>19307.588986555591</v>
      </c>
    </row>
    <row r="6744" spans="1:10">
      <c r="A6744">
        <v>6743</v>
      </c>
      <c r="B6744" s="4">
        <v>45311</v>
      </c>
      <c r="C6744" s="10">
        <f>DATE(YEAR(orders[[#This Row],[order_date]]), MONTH(orders[[#This Row],[order_date]]), 1)</f>
        <v>45292</v>
      </c>
      <c r="D6744" t="s">
        <v>2598</v>
      </c>
      <c r="E6744" t="s">
        <v>620</v>
      </c>
      <c r="F6744" t="str">
        <f>VLOOKUP(orders[[#This Row],[product_id]],Products!A:C,3,0)</f>
        <v>Electronics</v>
      </c>
      <c r="G6744">
        <v>2</v>
      </c>
      <c r="H6744" s="6">
        <v>0.22333148820604476</v>
      </c>
      <c r="I6744" s="2">
        <f>VLOOKUP($E6744,
Products!$A$1:$F$201,MATCH(Orders!I$1,Products!$A$1:$F$1,0),0)</f>
        <v>23669.635851452331</v>
      </c>
      <c r="J6744" s="2">
        <f>VLOOKUP($E6744,
Products!$A$1:$F$201,MATCH(Orders!J$1,Products!$A$1:$F$1,0),0)</f>
        <v>17880.752220874681</v>
      </c>
    </row>
    <row r="6745" spans="1:10">
      <c r="A6745">
        <v>6744</v>
      </c>
      <c r="B6745" s="4">
        <v>45745</v>
      </c>
      <c r="C6745" s="10">
        <f>DATE(YEAR(orders[[#This Row],[order_date]]), MONTH(orders[[#This Row],[order_date]]), 1)</f>
        <v>45717</v>
      </c>
      <c r="D6745" t="s">
        <v>4620</v>
      </c>
      <c r="E6745" t="s">
        <v>507</v>
      </c>
      <c r="F6745" t="str">
        <f>VLOOKUP(orders[[#This Row],[product_id]],Products!A:C,3,0)</f>
        <v>Electronics</v>
      </c>
      <c r="G6745">
        <v>1</v>
      </c>
      <c r="H6745" s="6">
        <v>0.20617623042659025</v>
      </c>
      <c r="I6745" s="2">
        <f>VLOOKUP($E6745,
Products!$A$1:$F$201,MATCH(Orders!I$1,Products!$A$1:$F$1,0),0)</f>
        <v>28502.89768049858</v>
      </c>
      <c r="J6745" s="2">
        <f>VLOOKUP($E6745,
Products!$A$1:$F$201,MATCH(Orders!J$1,Products!$A$1:$F$1,0),0)</f>
        <v>20477.83623923226</v>
      </c>
    </row>
    <row r="6746" spans="1:10">
      <c r="A6746">
        <v>6745</v>
      </c>
      <c r="B6746" s="4">
        <v>45013</v>
      </c>
      <c r="C6746" s="10">
        <f>DATE(YEAR(orders[[#This Row],[order_date]]), MONTH(orders[[#This Row],[order_date]]), 1)</f>
        <v>44986</v>
      </c>
      <c r="D6746" t="s">
        <v>902</v>
      </c>
      <c r="E6746" t="s">
        <v>595</v>
      </c>
      <c r="F6746" t="str">
        <f>VLOOKUP(orders[[#This Row],[product_id]],Products!A:C,3,0)</f>
        <v>Electronics</v>
      </c>
      <c r="G6746">
        <v>1</v>
      </c>
      <c r="H6746" s="6">
        <v>0.23717690790448609</v>
      </c>
      <c r="I6746" s="2">
        <f>VLOOKUP($E6746,
Products!$A$1:$F$201,MATCH(Orders!I$1,Products!$A$1:$F$1,0),0)</f>
        <v>2368.316565735005</v>
      </c>
      <c r="J6746" s="2">
        <f>VLOOKUP($E6746,
Products!$A$1:$F$201,MATCH(Orders!J$1,Products!$A$1:$F$1,0),0)</f>
        <v>1668.7588573553539</v>
      </c>
    </row>
    <row r="6747" spans="1:10">
      <c r="A6747">
        <v>6746</v>
      </c>
      <c r="B6747" s="4">
        <v>45415</v>
      </c>
      <c r="C6747" s="10">
        <f>DATE(YEAR(orders[[#This Row],[order_date]]), MONTH(orders[[#This Row],[order_date]]), 1)</f>
        <v>45413</v>
      </c>
      <c r="D6747" t="s">
        <v>3897</v>
      </c>
      <c r="E6747" t="s">
        <v>610</v>
      </c>
      <c r="F6747" t="str">
        <f>VLOOKUP(orders[[#This Row],[product_id]],Products!A:C,3,0)</f>
        <v>Appliances</v>
      </c>
      <c r="G6747">
        <v>3</v>
      </c>
      <c r="H6747" s="6">
        <v>9.1632185863472174E-2</v>
      </c>
      <c r="I6747" s="2">
        <f>VLOOKUP($E6747,
Products!$A$1:$F$201,MATCH(Orders!I$1,Products!$A$1:$F$1,0),0)</f>
        <v>23456.386855186989</v>
      </c>
      <c r="J6747" s="2">
        <f>VLOOKUP($E6747,
Products!$A$1:$F$201,MATCH(Orders!J$1,Products!$A$1:$F$1,0),0)</f>
        <v>16522.385271144129</v>
      </c>
    </row>
    <row r="6748" spans="1:10">
      <c r="A6748">
        <v>6747</v>
      </c>
      <c r="B6748" s="4">
        <v>45152</v>
      </c>
      <c r="C6748" s="10">
        <f>DATE(YEAR(orders[[#This Row],[order_date]]), MONTH(orders[[#This Row],[order_date]]), 1)</f>
        <v>45139</v>
      </c>
      <c r="D6748" t="s">
        <v>2489</v>
      </c>
      <c r="E6748" t="s">
        <v>562</v>
      </c>
      <c r="F6748" t="str">
        <f>VLOOKUP(orders[[#This Row],[product_id]],Products!A:C,3,0)</f>
        <v>Electronics</v>
      </c>
      <c r="G6748">
        <v>2</v>
      </c>
      <c r="H6748" s="6">
        <v>0.14640585510742876</v>
      </c>
      <c r="I6748" s="2">
        <f>VLOOKUP($E6748,
Products!$A$1:$F$201,MATCH(Orders!I$1,Products!$A$1:$F$1,0),0)</f>
        <v>2550.478597498749</v>
      </c>
      <c r="J6748" s="2">
        <f>VLOOKUP($E6748,
Products!$A$1:$F$201,MATCH(Orders!J$1,Products!$A$1:$F$1,0),0)</f>
        <v>1688.129752018375</v>
      </c>
    </row>
    <row r="6749" spans="1:10">
      <c r="A6749">
        <v>6748</v>
      </c>
      <c r="B6749" s="4">
        <v>45271</v>
      </c>
      <c r="C6749" s="10">
        <f>DATE(YEAR(orders[[#This Row],[order_date]]), MONTH(orders[[#This Row],[order_date]]), 1)</f>
        <v>45261</v>
      </c>
      <c r="D6749" t="s">
        <v>4428</v>
      </c>
      <c r="E6749" t="s">
        <v>690</v>
      </c>
      <c r="F6749" t="str">
        <f>VLOOKUP(orders[[#This Row],[product_id]],Products!A:C,3,0)</f>
        <v>Electronics</v>
      </c>
      <c r="G6749">
        <v>2</v>
      </c>
      <c r="H6749" s="6">
        <v>0.16947822714947336</v>
      </c>
      <c r="I6749" s="2">
        <f>VLOOKUP($E6749,
Products!$A$1:$F$201,MATCH(Orders!I$1,Products!$A$1:$F$1,0),0)</f>
        <v>2338.2059552139431</v>
      </c>
      <c r="J6749" s="2">
        <f>VLOOKUP($E6749,
Products!$A$1:$F$201,MATCH(Orders!J$1,Products!$A$1:$F$1,0),0)</f>
        <v>1708.028418793489</v>
      </c>
    </row>
    <row r="6750" spans="1:10">
      <c r="A6750">
        <v>6749</v>
      </c>
      <c r="B6750" s="4">
        <v>45444</v>
      </c>
      <c r="C6750" s="10">
        <f>DATE(YEAR(orders[[#This Row],[order_date]]), MONTH(orders[[#This Row],[order_date]]), 1)</f>
        <v>45444</v>
      </c>
      <c r="D6750" t="s">
        <v>931</v>
      </c>
      <c r="E6750" t="s">
        <v>547</v>
      </c>
      <c r="F6750" t="str">
        <f>VLOOKUP(orders[[#This Row],[product_id]],Products!A:C,3,0)</f>
        <v>Appliances</v>
      </c>
      <c r="G6750">
        <v>3</v>
      </c>
      <c r="H6750" s="6">
        <v>5.5728082452043914E-2</v>
      </c>
      <c r="I6750" s="2">
        <f>VLOOKUP($E6750,
Products!$A$1:$F$201,MATCH(Orders!I$1,Products!$A$1:$F$1,0),0)</f>
        <v>2366.4310858022332</v>
      </c>
      <c r="J6750" s="2">
        <f>VLOOKUP($E6750,
Products!$A$1:$F$201,MATCH(Orders!J$1,Products!$A$1:$F$1,0),0)</f>
        <v>1841.1055346213741</v>
      </c>
    </row>
    <row r="6751" spans="1:10">
      <c r="A6751">
        <v>6750</v>
      </c>
      <c r="B6751" s="4">
        <v>45981</v>
      </c>
      <c r="C6751" s="10">
        <f>DATE(YEAR(orders[[#This Row],[order_date]]), MONTH(orders[[#This Row],[order_date]]), 1)</f>
        <v>45962</v>
      </c>
      <c r="D6751" t="s">
        <v>3348</v>
      </c>
      <c r="E6751" t="s">
        <v>554</v>
      </c>
      <c r="F6751" t="str">
        <f>VLOOKUP(orders[[#This Row],[product_id]],Products!A:C,3,0)</f>
        <v>Appliances</v>
      </c>
      <c r="G6751">
        <v>1</v>
      </c>
      <c r="H6751" s="6">
        <v>9.3246174171368018E-2</v>
      </c>
      <c r="I6751" s="2">
        <f>VLOOKUP($E6751,
Products!$A$1:$F$201,MATCH(Orders!I$1,Products!$A$1:$F$1,0),0)</f>
        <v>2088.6647814855078</v>
      </c>
      <c r="J6751" s="2">
        <f>VLOOKUP($E6751,
Products!$A$1:$F$201,MATCH(Orders!J$1,Products!$A$1:$F$1,0),0)</f>
        <v>1371.380040542937</v>
      </c>
    </row>
    <row r="6752" spans="1:10">
      <c r="A6752">
        <v>6751</v>
      </c>
      <c r="B6752" s="4">
        <v>45222</v>
      </c>
      <c r="C6752" s="10">
        <f>DATE(YEAR(orders[[#This Row],[order_date]]), MONTH(orders[[#This Row],[order_date]]), 1)</f>
        <v>45200</v>
      </c>
      <c r="D6752" t="s">
        <v>4187</v>
      </c>
      <c r="E6752" t="s">
        <v>690</v>
      </c>
      <c r="F6752" t="str">
        <f>VLOOKUP(orders[[#This Row],[product_id]],Products!A:C,3,0)</f>
        <v>Electronics</v>
      </c>
      <c r="G6752">
        <v>1</v>
      </c>
      <c r="H6752" s="6">
        <v>0.1317206464696645</v>
      </c>
      <c r="I6752" s="2">
        <f>VLOOKUP($E6752,
Products!$A$1:$F$201,MATCH(Orders!I$1,Products!$A$1:$F$1,0),0)</f>
        <v>2338.2059552139431</v>
      </c>
      <c r="J6752" s="2">
        <f>VLOOKUP($E6752,
Products!$A$1:$F$201,MATCH(Orders!J$1,Products!$A$1:$F$1,0),0)</f>
        <v>1708.028418793489</v>
      </c>
    </row>
    <row r="6753" spans="1:10">
      <c r="A6753">
        <v>6752</v>
      </c>
      <c r="B6753" s="4">
        <v>45340</v>
      </c>
      <c r="C6753" s="10">
        <f>DATE(YEAR(orders[[#This Row],[order_date]]), MONTH(orders[[#This Row],[order_date]]), 1)</f>
        <v>45323</v>
      </c>
      <c r="D6753" t="s">
        <v>2267</v>
      </c>
      <c r="E6753" t="s">
        <v>704</v>
      </c>
      <c r="F6753" t="str">
        <f>VLOOKUP(orders[[#This Row],[product_id]],Products!A:C,3,0)</f>
        <v>Electronics</v>
      </c>
      <c r="G6753">
        <v>1</v>
      </c>
      <c r="H6753" s="6">
        <v>0.10916235532531768</v>
      </c>
      <c r="I6753" s="2">
        <f>VLOOKUP($E6753,
Products!$A$1:$F$201,MATCH(Orders!I$1,Products!$A$1:$F$1,0),0)</f>
        <v>2453.3182634424861</v>
      </c>
      <c r="J6753" s="2">
        <f>VLOOKUP($E6753,
Products!$A$1:$F$201,MATCH(Orders!J$1,Products!$A$1:$F$1,0),0)</f>
        <v>1951.860511286576</v>
      </c>
    </row>
    <row r="6754" spans="1:10">
      <c r="A6754">
        <v>6753</v>
      </c>
      <c r="B6754" s="4">
        <v>45061</v>
      </c>
      <c r="C6754" s="10">
        <f>DATE(YEAR(orders[[#This Row],[order_date]]), MONTH(orders[[#This Row],[order_date]]), 1)</f>
        <v>45047</v>
      </c>
      <c r="D6754" t="s">
        <v>4417</v>
      </c>
      <c r="E6754" t="s">
        <v>523</v>
      </c>
      <c r="F6754" t="str">
        <f>VLOOKUP(orders[[#This Row],[product_id]],Products!A:C,3,0)</f>
        <v>Electronics</v>
      </c>
      <c r="G6754">
        <v>1</v>
      </c>
      <c r="H6754" s="6">
        <v>0.16826946583195612</v>
      </c>
      <c r="I6754" s="2">
        <f>VLOOKUP($E6754,
Products!$A$1:$F$201,MATCH(Orders!I$1,Products!$A$1:$F$1,0),0)</f>
        <v>27240.414518089601</v>
      </c>
      <c r="J6754" s="2">
        <f>VLOOKUP($E6754,
Products!$A$1:$F$201,MATCH(Orders!J$1,Products!$A$1:$F$1,0),0)</f>
        <v>21217.524617692769</v>
      </c>
    </row>
    <row r="6755" spans="1:10">
      <c r="A6755">
        <v>6754</v>
      </c>
      <c r="B6755" s="4">
        <v>45451</v>
      </c>
      <c r="C6755" s="10">
        <f>DATE(YEAR(orders[[#This Row],[order_date]]), MONTH(orders[[#This Row],[order_date]]), 1)</f>
        <v>45444</v>
      </c>
      <c r="D6755" t="s">
        <v>3666</v>
      </c>
      <c r="E6755" t="s">
        <v>703</v>
      </c>
      <c r="F6755" t="str">
        <f>VLOOKUP(orders[[#This Row],[product_id]],Products!A:C,3,0)</f>
        <v>Appliances</v>
      </c>
      <c r="G6755">
        <v>3</v>
      </c>
      <c r="H6755" s="6">
        <v>6.676210779504442E-2</v>
      </c>
      <c r="I6755" s="2">
        <f>VLOOKUP($E6755,
Products!$A$1:$F$201,MATCH(Orders!I$1,Products!$A$1:$F$1,0),0)</f>
        <v>23763.82929975582</v>
      </c>
      <c r="J6755" s="2">
        <f>VLOOKUP($E6755,
Products!$A$1:$F$201,MATCH(Orders!J$1,Products!$A$1:$F$1,0),0)</f>
        <v>17833.36818447417</v>
      </c>
    </row>
    <row r="6756" spans="1:10">
      <c r="A6756">
        <v>6755</v>
      </c>
      <c r="B6756" s="4">
        <v>45935</v>
      </c>
      <c r="C6756" s="10">
        <f>DATE(YEAR(orders[[#This Row],[order_date]]), MONTH(orders[[#This Row],[order_date]]), 1)</f>
        <v>45931</v>
      </c>
      <c r="D6756" t="s">
        <v>1440</v>
      </c>
      <c r="E6756" t="s">
        <v>532</v>
      </c>
      <c r="F6756" t="str">
        <f>VLOOKUP(orders[[#This Row],[product_id]],Products!A:C,3,0)</f>
        <v>Electronics</v>
      </c>
      <c r="G6756">
        <v>3</v>
      </c>
      <c r="H6756" s="6">
        <v>0.10060496002395666</v>
      </c>
      <c r="I6756" s="2">
        <f>VLOOKUP($E6756,
Products!$A$1:$F$201,MATCH(Orders!I$1,Products!$A$1:$F$1,0),0)</f>
        <v>2668.0593077725212</v>
      </c>
      <c r="J6756" s="2">
        <f>VLOOKUP($E6756,
Products!$A$1:$F$201,MATCH(Orders!J$1,Products!$A$1:$F$1,0),0)</f>
        <v>1923.7114222321791</v>
      </c>
    </row>
    <row r="6757" spans="1:10">
      <c r="A6757">
        <v>6756</v>
      </c>
      <c r="B6757" s="4">
        <v>44930</v>
      </c>
      <c r="C6757" s="10">
        <f>DATE(YEAR(orders[[#This Row],[order_date]]), MONTH(orders[[#This Row],[order_date]]), 1)</f>
        <v>44927</v>
      </c>
      <c r="D6757" t="s">
        <v>2068</v>
      </c>
      <c r="E6757" t="s">
        <v>623</v>
      </c>
      <c r="F6757" t="str">
        <f>VLOOKUP(orders[[#This Row],[product_id]],Products!A:C,3,0)</f>
        <v>Electronics</v>
      </c>
      <c r="G6757">
        <v>1</v>
      </c>
      <c r="H6757" s="6">
        <v>0.19426232845012803</v>
      </c>
      <c r="I6757" s="2">
        <f>VLOOKUP($E6757,
Products!$A$1:$F$201,MATCH(Orders!I$1,Products!$A$1:$F$1,0),0)</f>
        <v>27422.76406600175</v>
      </c>
      <c r="J6757" s="2">
        <f>VLOOKUP($E6757,
Products!$A$1:$F$201,MATCH(Orders!J$1,Products!$A$1:$F$1,0),0)</f>
        <v>18707.390708641691</v>
      </c>
    </row>
    <row r="6758" spans="1:10">
      <c r="A6758">
        <v>6757</v>
      </c>
      <c r="B6758" s="4">
        <v>45104</v>
      </c>
      <c r="C6758" s="10">
        <f>DATE(YEAR(orders[[#This Row],[order_date]]), MONTH(orders[[#This Row],[order_date]]), 1)</f>
        <v>45078</v>
      </c>
      <c r="D6758" t="s">
        <v>2285</v>
      </c>
      <c r="E6758" t="s">
        <v>559</v>
      </c>
      <c r="F6758" t="str">
        <f>VLOOKUP(orders[[#This Row],[product_id]],Products!A:C,3,0)</f>
        <v>Electronics</v>
      </c>
      <c r="G6758">
        <v>1</v>
      </c>
      <c r="H6758" s="6">
        <v>0.23189844532634299</v>
      </c>
      <c r="I6758" s="2">
        <f>VLOOKUP($E6758,
Products!$A$1:$F$201,MATCH(Orders!I$1,Products!$A$1:$F$1,0),0)</f>
        <v>2588.546892391822</v>
      </c>
      <c r="J6758" s="2">
        <f>VLOOKUP($E6758,
Products!$A$1:$F$201,MATCH(Orders!J$1,Products!$A$1:$F$1,0),0)</f>
        <v>1942.6863840762869</v>
      </c>
    </row>
    <row r="6759" spans="1:10">
      <c r="A6759">
        <v>6758</v>
      </c>
      <c r="B6759" s="4">
        <v>45672</v>
      </c>
      <c r="C6759" s="10">
        <f>DATE(YEAR(orders[[#This Row],[order_date]]), MONTH(orders[[#This Row],[order_date]]), 1)</f>
        <v>45658</v>
      </c>
      <c r="D6759" t="s">
        <v>2325</v>
      </c>
      <c r="E6759" t="s">
        <v>657</v>
      </c>
      <c r="F6759" t="str">
        <f>VLOOKUP(orders[[#This Row],[product_id]],Products!A:C,3,0)</f>
        <v>Appliances</v>
      </c>
      <c r="G6759">
        <v>1</v>
      </c>
      <c r="H6759" s="6">
        <v>0.11076876015828477</v>
      </c>
      <c r="I6759" s="2">
        <f>VLOOKUP($E6759,
Products!$A$1:$F$201,MATCH(Orders!I$1,Products!$A$1:$F$1,0),0)</f>
        <v>6275.8669412443169</v>
      </c>
      <c r="J6759" s="2">
        <f>VLOOKUP($E6759,
Products!$A$1:$F$201,MATCH(Orders!J$1,Products!$A$1:$F$1,0),0)</f>
        <v>4742.5097602697688</v>
      </c>
    </row>
    <row r="6760" spans="1:10">
      <c r="A6760">
        <v>6759</v>
      </c>
      <c r="B6760" s="4">
        <v>45185</v>
      </c>
      <c r="C6760" s="10">
        <f>DATE(YEAR(orders[[#This Row],[order_date]]), MONTH(orders[[#This Row],[order_date]]), 1)</f>
        <v>45170</v>
      </c>
      <c r="D6760" t="s">
        <v>2748</v>
      </c>
      <c r="E6760" t="s">
        <v>667</v>
      </c>
      <c r="F6760" t="str">
        <f>VLOOKUP(orders[[#This Row],[product_id]],Products!A:C,3,0)</f>
        <v>Electronics</v>
      </c>
      <c r="G6760">
        <v>1</v>
      </c>
      <c r="H6760" s="6">
        <v>0.23758712562110609</v>
      </c>
      <c r="I6760" s="2">
        <f>VLOOKUP($E6760,
Products!$A$1:$F$201,MATCH(Orders!I$1,Products!$A$1:$F$1,0),0)</f>
        <v>2491.507056421975</v>
      </c>
      <c r="J6760" s="2">
        <f>VLOOKUP($E6760,
Products!$A$1:$F$201,MATCH(Orders!J$1,Products!$A$1:$F$1,0),0)</f>
        <v>1871.4408177277719</v>
      </c>
    </row>
    <row r="6761" spans="1:10">
      <c r="A6761">
        <v>6760</v>
      </c>
      <c r="B6761" s="4">
        <v>45578</v>
      </c>
      <c r="C6761" s="10">
        <f>DATE(YEAR(orders[[#This Row],[order_date]]), MONTH(orders[[#This Row],[order_date]]), 1)</f>
        <v>45566</v>
      </c>
      <c r="D6761" t="s">
        <v>3672</v>
      </c>
      <c r="E6761" t="s">
        <v>655</v>
      </c>
      <c r="F6761" t="str">
        <f>VLOOKUP(orders[[#This Row],[product_id]],Products!A:C,3,0)</f>
        <v>Appliances</v>
      </c>
      <c r="G6761">
        <v>3</v>
      </c>
      <c r="H6761" s="6">
        <v>5.3636625681156541E-2</v>
      </c>
      <c r="I6761" s="2">
        <f>VLOOKUP($E6761,
Products!$A$1:$F$201,MATCH(Orders!I$1,Products!$A$1:$F$1,0),0)</f>
        <v>24072.170529057032</v>
      </c>
      <c r="J6761" s="2">
        <f>VLOOKUP($E6761,
Products!$A$1:$F$201,MATCH(Orders!J$1,Products!$A$1:$F$1,0),0)</f>
        <v>16358.626370717549</v>
      </c>
    </row>
    <row r="6762" spans="1:10">
      <c r="A6762">
        <v>6761</v>
      </c>
      <c r="B6762" s="4">
        <v>46015</v>
      </c>
      <c r="C6762" s="10">
        <f>DATE(YEAR(orders[[#This Row],[order_date]]), MONTH(orders[[#This Row],[order_date]]), 1)</f>
        <v>45992</v>
      </c>
      <c r="D6762" t="s">
        <v>3290</v>
      </c>
      <c r="E6762" t="s">
        <v>568</v>
      </c>
      <c r="F6762" t="str">
        <f>VLOOKUP(orders[[#This Row],[product_id]],Products!A:C,3,0)</f>
        <v>Electronics</v>
      </c>
      <c r="G6762">
        <v>1</v>
      </c>
      <c r="H6762" s="6">
        <v>0.13218571372228111</v>
      </c>
      <c r="I6762" s="2">
        <f>VLOOKUP($E6762,
Products!$A$1:$F$201,MATCH(Orders!I$1,Products!$A$1:$F$1,0),0)</f>
        <v>21702.72353355262</v>
      </c>
      <c r="J6762" s="2">
        <f>VLOOKUP($E6762,
Products!$A$1:$F$201,MATCH(Orders!J$1,Products!$A$1:$F$1,0),0)</f>
        <v>17244.710704747551</v>
      </c>
    </row>
    <row r="6763" spans="1:10">
      <c r="A6763">
        <v>6762</v>
      </c>
      <c r="B6763" s="4">
        <v>45967</v>
      </c>
      <c r="C6763" s="10">
        <f>DATE(YEAR(orders[[#This Row],[order_date]]), MONTH(orders[[#This Row],[order_date]]), 1)</f>
        <v>45962</v>
      </c>
      <c r="D6763" t="s">
        <v>925</v>
      </c>
      <c r="E6763" t="s">
        <v>669</v>
      </c>
      <c r="F6763" t="str">
        <f>VLOOKUP(orders[[#This Row],[product_id]],Products!A:C,3,0)</f>
        <v>Electronics</v>
      </c>
      <c r="G6763">
        <v>1</v>
      </c>
      <c r="H6763" s="6">
        <v>0.23580132700109147</v>
      </c>
      <c r="I6763" s="2">
        <f>VLOOKUP($E6763,
Products!$A$1:$F$201,MATCH(Orders!I$1,Products!$A$1:$F$1,0),0)</f>
        <v>11708.03419603835</v>
      </c>
      <c r="J6763" s="2">
        <f>VLOOKUP($E6763,
Products!$A$1:$F$201,MATCH(Orders!J$1,Products!$A$1:$F$1,0),0)</f>
        <v>7784.9580101998827</v>
      </c>
    </row>
    <row r="6764" spans="1:10">
      <c r="A6764">
        <v>6763</v>
      </c>
      <c r="B6764" s="4">
        <v>45470</v>
      </c>
      <c r="C6764" s="10">
        <f>DATE(YEAR(orders[[#This Row],[order_date]]), MONTH(orders[[#This Row],[order_date]]), 1)</f>
        <v>45444</v>
      </c>
      <c r="D6764" t="s">
        <v>3046</v>
      </c>
      <c r="E6764" t="s">
        <v>597</v>
      </c>
      <c r="F6764" t="str">
        <f>VLOOKUP(orders[[#This Row],[product_id]],Products!A:C,3,0)</f>
        <v>Appliances</v>
      </c>
      <c r="G6764">
        <v>2</v>
      </c>
      <c r="H6764" s="6">
        <v>7.7051506788398283E-2</v>
      </c>
      <c r="I6764" s="2">
        <f>VLOOKUP($E6764,
Products!$A$1:$F$201,MATCH(Orders!I$1,Products!$A$1:$F$1,0),0)</f>
        <v>22545.827750919081</v>
      </c>
      <c r="J6764" s="2">
        <f>VLOOKUP($E6764,
Products!$A$1:$F$201,MATCH(Orders!J$1,Products!$A$1:$F$1,0),0)</f>
        <v>15091.172935360129</v>
      </c>
    </row>
    <row r="6765" spans="1:10">
      <c r="A6765">
        <v>6764</v>
      </c>
      <c r="B6765" s="4">
        <v>45361</v>
      </c>
      <c r="C6765" s="10">
        <f>DATE(YEAR(orders[[#This Row],[order_date]]), MONTH(orders[[#This Row],[order_date]]), 1)</f>
        <v>45352</v>
      </c>
      <c r="D6765" t="s">
        <v>1933</v>
      </c>
      <c r="E6765" t="s">
        <v>589</v>
      </c>
      <c r="F6765" t="str">
        <f>VLOOKUP(orders[[#This Row],[product_id]],Products!A:C,3,0)</f>
        <v>Appliances</v>
      </c>
      <c r="G6765">
        <v>1</v>
      </c>
      <c r="H6765" s="6">
        <v>0.10943394991487665</v>
      </c>
      <c r="I6765" s="2">
        <f>VLOOKUP($E6765,
Products!$A$1:$F$201,MATCH(Orders!I$1,Products!$A$1:$F$1,0),0)</f>
        <v>6227.1351854710047</v>
      </c>
      <c r="J6765" s="2">
        <f>VLOOKUP($E6765,
Products!$A$1:$F$201,MATCH(Orders!J$1,Products!$A$1:$F$1,0),0)</f>
        <v>4146.7707671772396</v>
      </c>
    </row>
    <row r="6766" spans="1:10">
      <c r="A6766">
        <v>6765</v>
      </c>
      <c r="B6766" s="4">
        <v>45216</v>
      </c>
      <c r="C6766" s="10">
        <f>DATE(YEAR(orders[[#This Row],[order_date]]), MONTH(orders[[#This Row],[order_date]]), 1)</f>
        <v>45200</v>
      </c>
      <c r="D6766" t="s">
        <v>4657</v>
      </c>
      <c r="E6766" t="s">
        <v>566</v>
      </c>
      <c r="F6766" t="str">
        <f>VLOOKUP(orders[[#This Row],[product_id]],Products!A:C,3,0)</f>
        <v>Electronics</v>
      </c>
      <c r="G6766">
        <v>3</v>
      </c>
      <c r="H6766" s="6">
        <v>0.22458986698376271</v>
      </c>
      <c r="I6766" s="2">
        <f>VLOOKUP($E6766,
Products!$A$1:$F$201,MATCH(Orders!I$1,Products!$A$1:$F$1,0),0)</f>
        <v>16858.5225334635</v>
      </c>
      <c r="J6766" s="2">
        <f>VLOOKUP($E6766,
Products!$A$1:$F$201,MATCH(Orders!J$1,Products!$A$1:$F$1,0),0)</f>
        <v>11855.743620634101</v>
      </c>
    </row>
    <row r="6767" spans="1:10">
      <c r="A6767">
        <v>6766</v>
      </c>
      <c r="B6767" s="4">
        <v>45729</v>
      </c>
      <c r="C6767" s="10">
        <f>DATE(YEAR(orders[[#This Row],[order_date]]), MONTH(orders[[#This Row],[order_date]]), 1)</f>
        <v>45717</v>
      </c>
      <c r="D6767" t="s">
        <v>2434</v>
      </c>
      <c r="E6767" t="s">
        <v>587</v>
      </c>
      <c r="F6767" t="str">
        <f>VLOOKUP(orders[[#This Row],[product_id]],Products!A:C,3,0)</f>
        <v>Electronics</v>
      </c>
      <c r="G6767">
        <v>1</v>
      </c>
      <c r="H6767" s="6">
        <v>0.18132772677181877</v>
      </c>
      <c r="I6767" s="2">
        <f>VLOOKUP($E6767,
Products!$A$1:$F$201,MATCH(Orders!I$1,Products!$A$1:$F$1,0),0)</f>
        <v>16527.367619686949</v>
      </c>
      <c r="J6767" s="2">
        <f>VLOOKUP($E6767,
Products!$A$1:$F$201,MATCH(Orders!J$1,Products!$A$1:$F$1,0),0)</f>
        <v>12533.62883070202</v>
      </c>
    </row>
    <row r="6768" spans="1:10">
      <c r="A6768">
        <v>6767</v>
      </c>
      <c r="B6768" s="4">
        <v>45409</v>
      </c>
      <c r="C6768" s="10">
        <f>DATE(YEAR(orders[[#This Row],[order_date]]), MONTH(orders[[#This Row],[order_date]]), 1)</f>
        <v>45383</v>
      </c>
      <c r="D6768" t="s">
        <v>4291</v>
      </c>
      <c r="E6768" t="s">
        <v>547</v>
      </c>
      <c r="F6768" t="str">
        <f>VLOOKUP(orders[[#This Row],[product_id]],Products!A:C,3,0)</f>
        <v>Appliances</v>
      </c>
      <c r="G6768">
        <v>2</v>
      </c>
      <c r="H6768" s="6">
        <v>0.10715925831156553</v>
      </c>
      <c r="I6768" s="2">
        <f>VLOOKUP($E6768,
Products!$A$1:$F$201,MATCH(Orders!I$1,Products!$A$1:$F$1,0),0)</f>
        <v>2366.4310858022332</v>
      </c>
      <c r="J6768" s="2">
        <f>VLOOKUP($E6768,
Products!$A$1:$F$201,MATCH(Orders!J$1,Products!$A$1:$F$1,0),0)</f>
        <v>1841.1055346213741</v>
      </c>
    </row>
    <row r="6769" spans="1:10">
      <c r="A6769">
        <v>6768</v>
      </c>
      <c r="B6769" s="4">
        <v>45160</v>
      </c>
      <c r="C6769" s="10">
        <f>DATE(YEAR(orders[[#This Row],[order_date]]), MONTH(orders[[#This Row],[order_date]]), 1)</f>
        <v>45139</v>
      </c>
      <c r="D6769" t="s">
        <v>907</v>
      </c>
      <c r="E6769" t="s">
        <v>601</v>
      </c>
      <c r="F6769" t="str">
        <f>VLOOKUP(orders[[#This Row],[product_id]],Products!A:C,3,0)</f>
        <v>Appliances</v>
      </c>
      <c r="G6769">
        <v>1</v>
      </c>
      <c r="H6769" s="6">
        <v>6.1399373004208661E-2</v>
      </c>
      <c r="I6769" s="2">
        <f>VLOOKUP($E6769,
Products!$A$1:$F$201,MATCH(Orders!I$1,Products!$A$1:$F$1,0),0)</f>
        <v>2095.1354013205032</v>
      </c>
      <c r="J6769" s="2">
        <f>VLOOKUP($E6769,
Products!$A$1:$F$201,MATCH(Orders!J$1,Products!$A$1:$F$1,0),0)</f>
        <v>1374.592895200507</v>
      </c>
    </row>
    <row r="6770" spans="1:10">
      <c r="A6770">
        <v>6769</v>
      </c>
      <c r="B6770" s="4">
        <v>45334</v>
      </c>
      <c r="C6770" s="10">
        <f>DATE(YEAR(orders[[#This Row],[order_date]]), MONTH(orders[[#This Row],[order_date]]), 1)</f>
        <v>45323</v>
      </c>
      <c r="D6770" t="s">
        <v>2595</v>
      </c>
      <c r="E6770" t="s">
        <v>666</v>
      </c>
      <c r="F6770" t="str">
        <f>VLOOKUP(orders[[#This Row],[product_id]],Products!A:C,3,0)</f>
        <v>Electronics</v>
      </c>
      <c r="G6770">
        <v>1</v>
      </c>
      <c r="H6770" s="6">
        <v>0.1587784460431107</v>
      </c>
      <c r="I6770" s="2">
        <f>VLOOKUP($E6770,
Products!$A$1:$F$201,MATCH(Orders!I$1,Products!$A$1:$F$1,0),0)</f>
        <v>28450.587044878092</v>
      </c>
      <c r="J6770" s="2">
        <f>VLOOKUP($E6770,
Products!$A$1:$F$201,MATCH(Orders!J$1,Products!$A$1:$F$1,0),0)</f>
        <v>22337.584649075441</v>
      </c>
    </row>
    <row r="6771" spans="1:10">
      <c r="A6771">
        <v>6770</v>
      </c>
      <c r="B6771" s="4">
        <v>45620</v>
      </c>
      <c r="C6771" s="10">
        <f>DATE(YEAR(orders[[#This Row],[order_date]]), MONTH(orders[[#This Row],[order_date]]), 1)</f>
        <v>45597</v>
      </c>
      <c r="D6771" t="s">
        <v>2785</v>
      </c>
      <c r="E6771" t="s">
        <v>579</v>
      </c>
      <c r="F6771" t="str">
        <f>VLOOKUP(orders[[#This Row],[product_id]],Products!A:C,3,0)</f>
        <v>Appliances</v>
      </c>
      <c r="G6771">
        <v>1</v>
      </c>
      <c r="H6771" s="6">
        <v>5.225261921565176E-2</v>
      </c>
      <c r="I6771" s="2">
        <f>VLOOKUP($E6771,
Products!$A$1:$F$201,MATCH(Orders!I$1,Products!$A$1:$F$1,0),0)</f>
        <v>5919.3204980498322</v>
      </c>
      <c r="J6771" s="2">
        <f>VLOOKUP($E6771,
Products!$A$1:$F$201,MATCH(Orders!J$1,Products!$A$1:$F$1,0),0)</f>
        <v>3972.3071240281379</v>
      </c>
    </row>
    <row r="6772" spans="1:10">
      <c r="A6772">
        <v>6771</v>
      </c>
      <c r="B6772" s="4">
        <v>45488</v>
      </c>
      <c r="C6772" s="10">
        <f>DATE(YEAR(orders[[#This Row],[order_date]]), MONTH(orders[[#This Row],[order_date]]), 1)</f>
        <v>45474</v>
      </c>
      <c r="D6772" t="s">
        <v>3866</v>
      </c>
      <c r="E6772" t="s">
        <v>642</v>
      </c>
      <c r="F6772" t="str">
        <f>VLOOKUP(orders[[#This Row],[product_id]],Products!A:C,3,0)</f>
        <v>Appliances</v>
      </c>
      <c r="G6772">
        <v>2</v>
      </c>
      <c r="H6772" s="6">
        <v>5.3531414577893614E-2</v>
      </c>
      <c r="I6772" s="2">
        <f>VLOOKUP($E6772,
Products!$A$1:$F$201,MATCH(Orders!I$1,Products!$A$1:$F$1,0),0)</f>
        <v>2296.7821973225709</v>
      </c>
      <c r="J6772" s="2">
        <f>VLOOKUP($E6772,
Products!$A$1:$F$201,MATCH(Orders!J$1,Products!$A$1:$F$1,0),0)</f>
        <v>1585.16132006212</v>
      </c>
    </row>
    <row r="6773" spans="1:10">
      <c r="A6773">
        <v>6772</v>
      </c>
      <c r="B6773" s="4">
        <v>45356</v>
      </c>
      <c r="C6773" s="10">
        <f>DATE(YEAR(orders[[#This Row],[order_date]]), MONTH(orders[[#This Row],[order_date]]), 1)</f>
        <v>45352</v>
      </c>
      <c r="D6773" t="s">
        <v>3979</v>
      </c>
      <c r="E6773" t="s">
        <v>624</v>
      </c>
      <c r="F6773" t="str">
        <f>VLOOKUP(orders[[#This Row],[product_id]],Products!A:C,3,0)</f>
        <v>Appliances</v>
      </c>
      <c r="G6773">
        <v>1</v>
      </c>
      <c r="H6773" s="6">
        <v>0.13702544795529847</v>
      </c>
      <c r="I6773" s="2">
        <f>VLOOKUP($E6773,
Products!$A$1:$F$201,MATCH(Orders!I$1,Products!$A$1:$F$1,0),0)</f>
        <v>2102.383201797521</v>
      </c>
      <c r="J6773" s="2">
        <f>VLOOKUP($E6773,
Products!$A$1:$F$201,MATCH(Orders!J$1,Products!$A$1:$F$1,0),0)</f>
        <v>1599.330443274388</v>
      </c>
    </row>
    <row r="6774" spans="1:10">
      <c r="A6774">
        <v>6773</v>
      </c>
      <c r="B6774" s="4">
        <v>45358</v>
      </c>
      <c r="C6774" s="10">
        <f>DATE(YEAR(orders[[#This Row],[order_date]]), MONTH(orders[[#This Row],[order_date]]), 1)</f>
        <v>45352</v>
      </c>
      <c r="D6774" t="s">
        <v>2419</v>
      </c>
      <c r="E6774" t="s">
        <v>530</v>
      </c>
      <c r="F6774" t="str">
        <f>VLOOKUP(orders[[#This Row],[product_id]],Products!A:C,3,0)</f>
        <v>Electronics</v>
      </c>
      <c r="G6774">
        <v>1</v>
      </c>
      <c r="H6774" s="6">
        <v>0.22460234488742575</v>
      </c>
      <c r="I6774" s="2">
        <f>VLOOKUP($E6774,
Products!$A$1:$F$201,MATCH(Orders!I$1,Products!$A$1:$F$1,0),0)</f>
        <v>30520.607447067548</v>
      </c>
      <c r="J6774" s="2">
        <f>VLOOKUP($E6774,
Products!$A$1:$F$201,MATCH(Orders!J$1,Products!$A$1:$F$1,0),0)</f>
        <v>22328.317520226748</v>
      </c>
    </row>
    <row r="6775" spans="1:10">
      <c r="A6775">
        <v>6774</v>
      </c>
      <c r="B6775" s="4">
        <v>45423</v>
      </c>
      <c r="C6775" s="10">
        <f>DATE(YEAR(orders[[#This Row],[order_date]]), MONTH(orders[[#This Row],[order_date]]), 1)</f>
        <v>45413</v>
      </c>
      <c r="D6775" t="s">
        <v>4482</v>
      </c>
      <c r="E6775" t="s">
        <v>646</v>
      </c>
      <c r="F6775" t="str">
        <f>VLOOKUP(orders[[#This Row],[product_id]],Products!A:C,3,0)</f>
        <v>Electronics</v>
      </c>
      <c r="G6775">
        <v>1</v>
      </c>
      <c r="H6775" s="6">
        <v>0.19948135942372219</v>
      </c>
      <c r="I6775" s="2">
        <f>VLOOKUP($E6775,
Products!$A$1:$F$201,MATCH(Orders!I$1,Products!$A$1:$F$1,0),0)</f>
        <v>18424.12750052143</v>
      </c>
      <c r="J6775" s="2">
        <f>VLOOKUP($E6775,
Products!$A$1:$F$201,MATCH(Orders!J$1,Products!$A$1:$F$1,0),0)</f>
        <v>14575.25356690323</v>
      </c>
    </row>
    <row r="6776" spans="1:10">
      <c r="A6776">
        <v>6775</v>
      </c>
      <c r="B6776" s="4">
        <v>45909</v>
      </c>
      <c r="C6776" s="10">
        <f>DATE(YEAR(orders[[#This Row],[order_date]]), MONTH(orders[[#This Row],[order_date]]), 1)</f>
        <v>45901</v>
      </c>
      <c r="D6776" t="s">
        <v>4449</v>
      </c>
      <c r="E6776" t="s">
        <v>552</v>
      </c>
      <c r="F6776" t="str">
        <f>VLOOKUP(orders[[#This Row],[product_id]],Products!A:C,3,0)</f>
        <v>Electronics</v>
      </c>
      <c r="G6776">
        <v>1</v>
      </c>
      <c r="H6776" s="6">
        <v>0.24844730434591095</v>
      </c>
      <c r="I6776" s="2">
        <f>VLOOKUP($E6776,
Products!$A$1:$F$201,MATCH(Orders!I$1,Products!$A$1:$F$1,0),0)</f>
        <v>20326.88586940234</v>
      </c>
      <c r="J6776" s="2">
        <f>VLOOKUP($E6776,
Products!$A$1:$F$201,MATCH(Orders!J$1,Products!$A$1:$F$1,0),0)</f>
        <v>14896.572579237891</v>
      </c>
    </row>
    <row r="6777" spans="1:10">
      <c r="A6777">
        <v>6776</v>
      </c>
      <c r="B6777" s="4">
        <v>45923</v>
      </c>
      <c r="C6777" s="10">
        <f>DATE(YEAR(orders[[#This Row],[order_date]]), MONTH(orders[[#This Row],[order_date]]), 1)</f>
        <v>45901</v>
      </c>
      <c r="D6777" t="s">
        <v>4070</v>
      </c>
      <c r="E6777" t="s">
        <v>627</v>
      </c>
      <c r="F6777" t="str">
        <f>VLOOKUP(orders[[#This Row],[product_id]],Products!A:C,3,0)</f>
        <v>Electronics</v>
      </c>
      <c r="G6777">
        <v>2</v>
      </c>
      <c r="H6777" s="6">
        <v>0.21678255782335021</v>
      </c>
      <c r="I6777" s="2">
        <f>VLOOKUP($E6777,
Products!$A$1:$F$201,MATCH(Orders!I$1,Products!$A$1:$F$1,0),0)</f>
        <v>21043.736386381101</v>
      </c>
      <c r="J6777" s="2">
        <f>VLOOKUP($E6777,
Products!$A$1:$F$201,MATCH(Orders!J$1,Products!$A$1:$F$1,0),0)</f>
        <v>14357.858783760659</v>
      </c>
    </row>
    <row r="6778" spans="1:10">
      <c r="A6778">
        <v>6777</v>
      </c>
      <c r="B6778" s="4">
        <v>45823</v>
      </c>
      <c r="C6778" s="10">
        <f>DATE(YEAR(orders[[#This Row],[order_date]]), MONTH(orders[[#This Row],[order_date]]), 1)</f>
        <v>45809</v>
      </c>
      <c r="D6778" t="s">
        <v>3469</v>
      </c>
      <c r="E6778" t="s">
        <v>678</v>
      </c>
      <c r="F6778" t="str">
        <f>VLOOKUP(orders[[#This Row],[product_id]],Products!A:C,3,0)</f>
        <v>Appliances</v>
      </c>
      <c r="G6778">
        <v>3</v>
      </c>
      <c r="H6778" s="6">
        <v>7.6986789436603212E-2</v>
      </c>
      <c r="I6778" s="2">
        <f>VLOOKUP($E6778,
Products!$A$1:$F$201,MATCH(Orders!I$1,Products!$A$1:$F$1,0),0)</f>
        <v>24547.80463631255</v>
      </c>
      <c r="J6778" s="2">
        <f>VLOOKUP($E6778,
Products!$A$1:$F$201,MATCH(Orders!J$1,Products!$A$1:$F$1,0),0)</f>
        <v>16599.667533695861</v>
      </c>
    </row>
    <row r="6779" spans="1:10">
      <c r="A6779">
        <v>6778</v>
      </c>
      <c r="B6779" s="4">
        <v>45753</v>
      </c>
      <c r="C6779" s="10">
        <f>DATE(YEAR(orders[[#This Row],[order_date]]), MONTH(orders[[#This Row],[order_date]]), 1)</f>
        <v>45748</v>
      </c>
      <c r="D6779" t="s">
        <v>1458</v>
      </c>
      <c r="E6779" t="s">
        <v>638</v>
      </c>
      <c r="F6779" t="str">
        <f>VLOOKUP(orders[[#This Row],[product_id]],Products!A:C,3,0)</f>
        <v>Electronics</v>
      </c>
      <c r="G6779">
        <v>3</v>
      </c>
      <c r="H6779" s="6">
        <v>0.14792412015061615</v>
      </c>
      <c r="I6779" s="2">
        <f>VLOOKUP($E6779,
Products!$A$1:$F$201,MATCH(Orders!I$1,Products!$A$1:$F$1,0),0)</f>
        <v>11118.17778596276</v>
      </c>
      <c r="J6779" s="2">
        <f>VLOOKUP($E6779,
Products!$A$1:$F$201,MATCH(Orders!J$1,Products!$A$1:$F$1,0),0)</f>
        <v>7887.697719413397</v>
      </c>
    </row>
    <row r="6780" spans="1:10">
      <c r="A6780">
        <v>6779</v>
      </c>
      <c r="B6780" s="4">
        <v>45704</v>
      </c>
      <c r="C6780" s="10">
        <f>DATE(YEAR(orders[[#This Row],[order_date]]), MONTH(orders[[#This Row],[order_date]]), 1)</f>
        <v>45689</v>
      </c>
      <c r="D6780" t="s">
        <v>1722</v>
      </c>
      <c r="E6780" t="s">
        <v>536</v>
      </c>
      <c r="F6780" t="str">
        <f>VLOOKUP(orders[[#This Row],[product_id]],Products!A:C,3,0)</f>
        <v>Appliances</v>
      </c>
      <c r="G6780">
        <v>1</v>
      </c>
      <c r="H6780" s="6">
        <v>9.7730959798529096E-2</v>
      </c>
      <c r="I6780" s="2">
        <f>VLOOKUP($E6780,
Products!$A$1:$F$201,MATCH(Orders!I$1,Products!$A$1:$F$1,0),0)</f>
        <v>25818.123603836499</v>
      </c>
      <c r="J6780" s="2">
        <f>VLOOKUP($E6780,
Products!$A$1:$F$201,MATCH(Orders!J$1,Products!$A$1:$F$1,0),0)</f>
        <v>18462.729442964981</v>
      </c>
    </row>
    <row r="6781" spans="1:10">
      <c r="A6781">
        <v>6780</v>
      </c>
      <c r="B6781" s="4">
        <v>45149</v>
      </c>
      <c r="C6781" s="10">
        <f>DATE(YEAR(orders[[#This Row],[order_date]]), MONTH(orders[[#This Row],[order_date]]), 1)</f>
        <v>45139</v>
      </c>
      <c r="D6781" t="s">
        <v>820</v>
      </c>
      <c r="E6781" t="s">
        <v>664</v>
      </c>
      <c r="F6781" t="str">
        <f>VLOOKUP(orders[[#This Row],[product_id]],Products!A:C,3,0)</f>
        <v>Appliances</v>
      </c>
      <c r="G6781">
        <v>2</v>
      </c>
      <c r="H6781" s="6">
        <v>7.9346582267972976E-2</v>
      </c>
      <c r="I6781" s="2">
        <f>VLOOKUP($E6781,
Products!$A$1:$F$201,MATCH(Orders!I$1,Products!$A$1:$F$1,0),0)</f>
        <v>2181.6314584966208</v>
      </c>
      <c r="J6781" s="2">
        <f>VLOOKUP($E6781,
Products!$A$1:$F$201,MATCH(Orders!J$1,Products!$A$1:$F$1,0),0)</f>
        <v>1607.5776178781809</v>
      </c>
    </row>
    <row r="6782" spans="1:10">
      <c r="A6782">
        <v>6781</v>
      </c>
      <c r="B6782" s="4">
        <v>45394</v>
      </c>
      <c r="C6782" s="10">
        <f>DATE(YEAR(orders[[#This Row],[order_date]]), MONTH(orders[[#This Row],[order_date]]), 1)</f>
        <v>45383</v>
      </c>
      <c r="D6782" t="s">
        <v>3475</v>
      </c>
      <c r="E6782" t="s">
        <v>603</v>
      </c>
      <c r="F6782" t="str">
        <f>VLOOKUP(orders[[#This Row],[product_id]],Products!A:C,3,0)</f>
        <v>Electronics</v>
      </c>
      <c r="G6782">
        <v>1</v>
      </c>
      <c r="H6782" s="6">
        <v>0.16595754099158283</v>
      </c>
      <c r="I6782" s="2">
        <f>VLOOKUP($E6782,
Products!$A$1:$F$201,MATCH(Orders!I$1,Products!$A$1:$F$1,0),0)</f>
        <v>10867.659217073329</v>
      </c>
      <c r="J6782" s="2">
        <f>VLOOKUP($E6782,
Products!$A$1:$F$201,MATCH(Orders!J$1,Products!$A$1:$F$1,0),0)</f>
        <v>8421.8829552397037</v>
      </c>
    </row>
    <row r="6783" spans="1:10">
      <c r="A6783">
        <v>6782</v>
      </c>
      <c r="B6783" s="4">
        <v>45495</v>
      </c>
      <c r="C6783" s="10">
        <f>DATE(YEAR(orders[[#This Row],[order_date]]), MONTH(orders[[#This Row],[order_date]]), 1)</f>
        <v>45474</v>
      </c>
      <c r="D6783" t="s">
        <v>1951</v>
      </c>
      <c r="E6783" t="s">
        <v>704</v>
      </c>
      <c r="F6783" t="str">
        <f>VLOOKUP(orders[[#This Row],[product_id]],Products!A:C,3,0)</f>
        <v>Electronics</v>
      </c>
      <c r="G6783">
        <v>2</v>
      </c>
      <c r="H6783" s="6">
        <v>0.24421005987185301</v>
      </c>
      <c r="I6783" s="2">
        <f>VLOOKUP($E6783,
Products!$A$1:$F$201,MATCH(Orders!I$1,Products!$A$1:$F$1,0),0)</f>
        <v>2453.3182634424861</v>
      </c>
      <c r="J6783" s="2">
        <f>VLOOKUP($E6783,
Products!$A$1:$F$201,MATCH(Orders!J$1,Products!$A$1:$F$1,0),0)</f>
        <v>1951.860511286576</v>
      </c>
    </row>
    <row r="6784" spans="1:10">
      <c r="A6784">
        <v>6783</v>
      </c>
      <c r="B6784" s="4">
        <v>45301</v>
      </c>
      <c r="C6784" s="10">
        <f>DATE(YEAR(orders[[#This Row],[order_date]]), MONTH(orders[[#This Row],[order_date]]), 1)</f>
        <v>45292</v>
      </c>
      <c r="D6784" t="s">
        <v>4686</v>
      </c>
      <c r="E6784" t="s">
        <v>674</v>
      </c>
      <c r="F6784" t="str">
        <f>VLOOKUP(orders[[#This Row],[product_id]],Products!A:C,3,0)</f>
        <v>Appliances</v>
      </c>
      <c r="G6784">
        <v>2</v>
      </c>
      <c r="H6784" s="6">
        <v>6.4200865151543246E-2</v>
      </c>
      <c r="I6784" s="2">
        <f>VLOOKUP($E6784,
Products!$A$1:$F$201,MATCH(Orders!I$1,Products!$A$1:$F$1,0),0)</f>
        <v>6324.5253633508046</v>
      </c>
      <c r="J6784" s="2">
        <f>VLOOKUP($E6784,
Products!$A$1:$F$201,MATCH(Orders!J$1,Products!$A$1:$F$1,0),0)</f>
        <v>4493.055585088201</v>
      </c>
    </row>
    <row r="6785" spans="1:10">
      <c r="A6785">
        <v>6784</v>
      </c>
      <c r="B6785" s="4">
        <v>45453</v>
      </c>
      <c r="C6785" s="10">
        <f>DATE(YEAR(orders[[#This Row],[order_date]]), MONTH(orders[[#This Row],[order_date]]), 1)</f>
        <v>45444</v>
      </c>
      <c r="D6785" t="s">
        <v>2935</v>
      </c>
      <c r="E6785" t="s">
        <v>620</v>
      </c>
      <c r="F6785" t="str">
        <f>VLOOKUP(orders[[#This Row],[product_id]],Products!A:C,3,0)</f>
        <v>Electronics</v>
      </c>
      <c r="G6785">
        <v>3</v>
      </c>
      <c r="H6785" s="6">
        <v>0.17476652475606974</v>
      </c>
      <c r="I6785" s="2">
        <f>VLOOKUP($E6785,
Products!$A$1:$F$201,MATCH(Orders!I$1,Products!$A$1:$F$1,0),0)</f>
        <v>23669.635851452331</v>
      </c>
      <c r="J6785" s="2">
        <f>VLOOKUP($E6785,
Products!$A$1:$F$201,MATCH(Orders!J$1,Products!$A$1:$F$1,0),0)</f>
        <v>17880.752220874681</v>
      </c>
    </row>
    <row r="6786" spans="1:10">
      <c r="A6786">
        <v>6785</v>
      </c>
      <c r="B6786" s="4">
        <v>45338</v>
      </c>
      <c r="C6786" s="10">
        <f>DATE(YEAR(orders[[#This Row],[order_date]]), MONTH(orders[[#This Row],[order_date]]), 1)</f>
        <v>45323</v>
      </c>
      <c r="D6786" t="s">
        <v>3524</v>
      </c>
      <c r="E6786" t="s">
        <v>679</v>
      </c>
      <c r="F6786" t="str">
        <f>VLOOKUP(orders[[#This Row],[product_id]],Products!A:C,3,0)</f>
        <v>Appliances</v>
      </c>
      <c r="G6786">
        <v>2</v>
      </c>
      <c r="H6786" s="6">
        <v>6.2443766396752899E-2</v>
      </c>
      <c r="I6786" s="2">
        <f>VLOOKUP($E6786,
Products!$A$1:$F$201,MATCH(Orders!I$1,Products!$A$1:$F$1,0),0)</f>
        <v>6336.1008284819591</v>
      </c>
      <c r="J6786" s="2">
        <f>VLOOKUP($E6786,
Products!$A$1:$F$201,MATCH(Orders!J$1,Products!$A$1:$F$1,0),0)</f>
        <v>5056.6203893460352</v>
      </c>
    </row>
    <row r="6787" spans="1:10">
      <c r="A6787">
        <v>6786</v>
      </c>
      <c r="B6787" s="4">
        <v>45195</v>
      </c>
      <c r="C6787" s="10">
        <f>DATE(YEAR(orders[[#This Row],[order_date]]), MONTH(orders[[#This Row],[order_date]]), 1)</f>
        <v>45170</v>
      </c>
      <c r="D6787" t="s">
        <v>1174</v>
      </c>
      <c r="E6787" t="s">
        <v>557</v>
      </c>
      <c r="F6787" t="str">
        <f>VLOOKUP(orders[[#This Row],[product_id]],Products!A:C,3,0)</f>
        <v>Electronics</v>
      </c>
      <c r="G6787">
        <v>1</v>
      </c>
      <c r="H6787" s="6">
        <v>0.22163402460591244</v>
      </c>
      <c r="I6787" s="2">
        <f>VLOOKUP($E6787,
Products!$A$1:$F$201,MATCH(Orders!I$1,Products!$A$1:$F$1,0),0)</f>
        <v>23950.56449224626</v>
      </c>
      <c r="J6787" s="2">
        <f>VLOOKUP($E6787,
Products!$A$1:$F$201,MATCH(Orders!J$1,Products!$A$1:$F$1,0),0)</f>
        <v>16488.618979732779</v>
      </c>
    </row>
    <row r="6788" spans="1:10">
      <c r="A6788">
        <v>6787</v>
      </c>
      <c r="B6788" s="4">
        <v>45552</v>
      </c>
      <c r="C6788" s="10">
        <f>DATE(YEAR(orders[[#This Row],[order_date]]), MONTH(orders[[#This Row],[order_date]]), 1)</f>
        <v>45536</v>
      </c>
      <c r="D6788" t="s">
        <v>1131</v>
      </c>
      <c r="E6788" t="s">
        <v>612</v>
      </c>
      <c r="F6788" t="str">
        <f>VLOOKUP(orders[[#This Row],[product_id]],Products!A:C,3,0)</f>
        <v>Electronics</v>
      </c>
      <c r="G6788">
        <v>2</v>
      </c>
      <c r="H6788" s="6">
        <v>0.10467108734919524</v>
      </c>
      <c r="I6788" s="2">
        <f>VLOOKUP($E6788,
Products!$A$1:$F$201,MATCH(Orders!I$1,Products!$A$1:$F$1,0),0)</f>
        <v>2704.041843529928</v>
      </c>
      <c r="J6788" s="2">
        <f>VLOOKUP($E6788,
Products!$A$1:$F$201,MATCH(Orders!J$1,Products!$A$1:$F$1,0),0)</f>
        <v>2158.9135708713038</v>
      </c>
    </row>
    <row r="6789" spans="1:10">
      <c r="A6789">
        <v>6788</v>
      </c>
      <c r="B6789" s="4">
        <v>45938</v>
      </c>
      <c r="C6789" s="10">
        <f>DATE(YEAR(orders[[#This Row],[order_date]]), MONTH(orders[[#This Row],[order_date]]), 1)</f>
        <v>45931</v>
      </c>
      <c r="D6789" t="s">
        <v>2281</v>
      </c>
      <c r="E6789" t="s">
        <v>591</v>
      </c>
      <c r="F6789" t="str">
        <f>VLOOKUP(orders[[#This Row],[product_id]],Products!A:C,3,0)</f>
        <v>Appliances</v>
      </c>
      <c r="G6789">
        <v>3</v>
      </c>
      <c r="H6789" s="6">
        <v>0.11718577918656113</v>
      </c>
      <c r="I6789" s="2">
        <f>VLOOKUP($E6789,
Products!$A$1:$F$201,MATCH(Orders!I$1,Products!$A$1:$F$1,0),0)</f>
        <v>5828.0678031706884</v>
      </c>
      <c r="J6789" s="2">
        <f>VLOOKUP($E6789,
Products!$A$1:$F$201,MATCH(Orders!J$1,Products!$A$1:$F$1,0),0)</f>
        <v>3928.741316454903</v>
      </c>
    </row>
    <row r="6790" spans="1:10">
      <c r="A6790">
        <v>6789</v>
      </c>
      <c r="B6790" s="4">
        <v>45376</v>
      </c>
      <c r="C6790" s="10">
        <f>DATE(YEAR(orders[[#This Row],[order_date]]), MONTH(orders[[#This Row],[order_date]]), 1)</f>
        <v>45352</v>
      </c>
      <c r="D6790" t="s">
        <v>2571</v>
      </c>
      <c r="E6790" t="s">
        <v>638</v>
      </c>
      <c r="F6790" t="str">
        <f>VLOOKUP(orders[[#This Row],[product_id]],Products!A:C,3,0)</f>
        <v>Electronics</v>
      </c>
      <c r="G6790">
        <v>1</v>
      </c>
      <c r="H6790" s="6">
        <v>0.15921134146954261</v>
      </c>
      <c r="I6790" s="2">
        <f>VLOOKUP($E6790,
Products!$A$1:$F$201,MATCH(Orders!I$1,Products!$A$1:$F$1,0),0)</f>
        <v>11118.17778596276</v>
      </c>
      <c r="J6790" s="2">
        <f>VLOOKUP($E6790,
Products!$A$1:$F$201,MATCH(Orders!J$1,Products!$A$1:$F$1,0),0)</f>
        <v>7887.697719413397</v>
      </c>
    </row>
    <row r="6791" spans="1:10">
      <c r="A6791">
        <v>6790</v>
      </c>
      <c r="B6791" s="4">
        <v>45728</v>
      </c>
      <c r="C6791" s="10">
        <f>DATE(YEAR(orders[[#This Row],[order_date]]), MONTH(orders[[#This Row],[order_date]]), 1)</f>
        <v>45717</v>
      </c>
      <c r="D6791" t="s">
        <v>1539</v>
      </c>
      <c r="E6791" t="s">
        <v>517</v>
      </c>
      <c r="F6791" t="str">
        <f>VLOOKUP(orders[[#This Row],[product_id]],Products!A:C,3,0)</f>
        <v>Electronics</v>
      </c>
      <c r="G6791">
        <v>2</v>
      </c>
      <c r="H6791" s="6">
        <v>0.11382717437266274</v>
      </c>
      <c r="I6791" s="2">
        <f>VLOOKUP($E6791,
Products!$A$1:$F$201,MATCH(Orders!I$1,Products!$A$1:$F$1,0),0)</f>
        <v>30304.143268168769</v>
      </c>
      <c r="J6791" s="2">
        <f>VLOOKUP($E6791,
Products!$A$1:$F$201,MATCH(Orders!J$1,Products!$A$1:$F$1,0),0)</f>
        <v>23998.194785181578</v>
      </c>
    </row>
    <row r="6792" spans="1:10">
      <c r="A6792">
        <v>6791</v>
      </c>
      <c r="B6792" s="4">
        <v>45748</v>
      </c>
      <c r="C6792" s="10">
        <f>DATE(YEAR(orders[[#This Row],[order_date]]), MONTH(orders[[#This Row],[order_date]]), 1)</f>
        <v>45748</v>
      </c>
      <c r="D6792" t="s">
        <v>3837</v>
      </c>
      <c r="E6792" t="s">
        <v>526</v>
      </c>
      <c r="F6792" t="str">
        <f>VLOOKUP(orders[[#This Row],[product_id]],Products!A:C,3,0)</f>
        <v>Electronics</v>
      </c>
      <c r="G6792">
        <v>3</v>
      </c>
      <c r="H6792" s="6">
        <v>0.15650773967711318</v>
      </c>
      <c r="I6792" s="2">
        <f>VLOOKUP($E6792,
Products!$A$1:$F$201,MATCH(Orders!I$1,Products!$A$1:$F$1,0),0)</f>
        <v>11165.347713400481</v>
      </c>
      <c r="J6792" s="2">
        <f>VLOOKUP($E6792,
Products!$A$1:$F$201,MATCH(Orders!J$1,Products!$A$1:$F$1,0),0)</f>
        <v>7966.5169511049389</v>
      </c>
    </row>
    <row r="6793" spans="1:10">
      <c r="A6793">
        <v>6792</v>
      </c>
      <c r="B6793" s="4">
        <v>45181</v>
      </c>
      <c r="C6793" s="10">
        <f>DATE(YEAR(orders[[#This Row],[order_date]]), MONTH(orders[[#This Row],[order_date]]), 1)</f>
        <v>45170</v>
      </c>
      <c r="D6793" t="s">
        <v>2734</v>
      </c>
      <c r="E6793" t="s">
        <v>514</v>
      </c>
      <c r="F6793" t="str">
        <f>VLOOKUP(orders[[#This Row],[product_id]],Products!A:C,3,0)</f>
        <v>Electronics</v>
      </c>
      <c r="G6793">
        <v>2</v>
      </c>
      <c r="H6793" s="6">
        <v>0.22135470853832462</v>
      </c>
      <c r="I6793" s="2">
        <f>VLOOKUP($E6793,
Products!$A$1:$F$201,MATCH(Orders!I$1,Products!$A$1:$F$1,0),0)</f>
        <v>16482.730474054071</v>
      </c>
      <c r="J6793" s="2">
        <f>VLOOKUP($E6793,
Products!$A$1:$F$201,MATCH(Orders!J$1,Products!$A$1:$F$1,0),0)</f>
        <v>12480.81165565178</v>
      </c>
    </row>
    <row r="6794" spans="1:10">
      <c r="A6794">
        <v>6793</v>
      </c>
      <c r="B6794" s="4">
        <v>45052</v>
      </c>
      <c r="C6794" s="10">
        <f>DATE(YEAR(orders[[#This Row],[order_date]]), MONTH(orders[[#This Row],[order_date]]), 1)</f>
        <v>45047</v>
      </c>
      <c r="D6794" t="s">
        <v>3238</v>
      </c>
      <c r="E6794" t="s">
        <v>598</v>
      </c>
      <c r="F6794" t="str">
        <f>VLOOKUP(orders[[#This Row],[product_id]],Products!A:C,3,0)</f>
        <v>Appliances</v>
      </c>
      <c r="G6794">
        <v>2</v>
      </c>
      <c r="H6794" s="6">
        <v>0.13746439854807049</v>
      </c>
      <c r="I6794" s="2">
        <f>VLOOKUP($E6794,
Products!$A$1:$F$201,MATCH(Orders!I$1,Products!$A$1:$F$1,0),0)</f>
        <v>5641.6789233526652</v>
      </c>
      <c r="J6794" s="2">
        <f>VLOOKUP($E6794,
Products!$A$1:$F$201,MATCH(Orders!J$1,Products!$A$1:$F$1,0),0)</f>
        <v>4031.2473685481059</v>
      </c>
    </row>
    <row r="6795" spans="1:10">
      <c r="A6795">
        <v>6794</v>
      </c>
      <c r="B6795" s="4">
        <v>45688</v>
      </c>
      <c r="C6795" s="10">
        <f>DATE(YEAR(orders[[#This Row],[order_date]]), MONTH(orders[[#This Row],[order_date]]), 1)</f>
        <v>45658</v>
      </c>
      <c r="D6795" t="s">
        <v>716</v>
      </c>
      <c r="E6795" t="s">
        <v>596</v>
      </c>
      <c r="F6795" t="str">
        <f>VLOOKUP(orders[[#This Row],[product_id]],Products!A:C,3,0)</f>
        <v>Electronics</v>
      </c>
      <c r="G6795">
        <v>1</v>
      </c>
      <c r="H6795" s="6">
        <v>0.2475262148698974</v>
      </c>
      <c r="I6795" s="2">
        <f>VLOOKUP($E6795,
Products!$A$1:$F$201,MATCH(Orders!I$1,Products!$A$1:$F$1,0),0)</f>
        <v>12935.39757670891</v>
      </c>
      <c r="J6795" s="2">
        <f>VLOOKUP($E6795,
Products!$A$1:$F$201,MATCH(Orders!J$1,Products!$A$1:$F$1,0),0)</f>
        <v>9648.6160598594815</v>
      </c>
    </row>
    <row r="6796" spans="1:10">
      <c r="A6796">
        <v>6795</v>
      </c>
      <c r="B6796" s="4">
        <v>45725</v>
      </c>
      <c r="C6796" s="10">
        <f>DATE(YEAR(orders[[#This Row],[order_date]]), MONTH(orders[[#This Row],[order_date]]), 1)</f>
        <v>45717</v>
      </c>
      <c r="D6796" t="s">
        <v>4409</v>
      </c>
      <c r="E6796" t="s">
        <v>650</v>
      </c>
      <c r="F6796" t="str">
        <f>VLOOKUP(orders[[#This Row],[product_id]],Products!A:C,3,0)</f>
        <v>Electronics</v>
      </c>
      <c r="G6796">
        <v>2</v>
      </c>
      <c r="H6796" s="6">
        <v>0.10876796501784315</v>
      </c>
      <c r="I6796" s="2">
        <f>VLOOKUP($E6796,
Products!$A$1:$F$201,MATCH(Orders!I$1,Products!$A$1:$F$1,0),0)</f>
        <v>12936.529609330941</v>
      </c>
      <c r="J6796" s="2">
        <f>VLOOKUP($E6796,
Products!$A$1:$F$201,MATCH(Orders!J$1,Products!$A$1:$F$1,0),0)</f>
        <v>9465.2602677376308</v>
      </c>
    </row>
    <row r="6797" spans="1:10">
      <c r="A6797">
        <v>6796</v>
      </c>
      <c r="B6797" s="4">
        <v>45491</v>
      </c>
      <c r="C6797" s="10">
        <f>DATE(YEAR(orders[[#This Row],[order_date]]), MONTH(orders[[#This Row],[order_date]]), 1)</f>
        <v>45474</v>
      </c>
      <c r="D6797" t="s">
        <v>2114</v>
      </c>
      <c r="E6797" t="s">
        <v>609</v>
      </c>
      <c r="F6797" t="str">
        <f>VLOOKUP(orders[[#This Row],[product_id]],Products!A:C,3,0)</f>
        <v>Appliances</v>
      </c>
      <c r="G6797">
        <v>2</v>
      </c>
      <c r="H6797" s="6">
        <v>7.7553631966607584E-2</v>
      </c>
      <c r="I6797" s="2">
        <f>VLOOKUP($E6797,
Products!$A$1:$F$201,MATCH(Orders!I$1,Products!$A$1:$F$1,0),0)</f>
        <v>2159.5378031052392</v>
      </c>
      <c r="J6797" s="2">
        <f>VLOOKUP($E6797,
Products!$A$1:$F$201,MATCH(Orders!J$1,Products!$A$1:$F$1,0),0)</f>
        <v>1501.9415981313371</v>
      </c>
    </row>
    <row r="6798" spans="1:10">
      <c r="A6798">
        <v>6797</v>
      </c>
      <c r="B6798" s="4">
        <v>45382</v>
      </c>
      <c r="C6798" s="10">
        <f>DATE(YEAR(orders[[#This Row],[order_date]]), MONTH(orders[[#This Row],[order_date]]), 1)</f>
        <v>45352</v>
      </c>
      <c r="D6798" t="s">
        <v>4187</v>
      </c>
      <c r="E6798" t="s">
        <v>657</v>
      </c>
      <c r="F6798" t="str">
        <f>VLOOKUP(orders[[#This Row],[product_id]],Products!A:C,3,0)</f>
        <v>Appliances</v>
      </c>
      <c r="G6798">
        <v>1</v>
      </c>
      <c r="H6798" s="6">
        <v>6.5731157760685346E-2</v>
      </c>
      <c r="I6798" s="2">
        <f>VLOOKUP($E6798,
Products!$A$1:$F$201,MATCH(Orders!I$1,Products!$A$1:$F$1,0),0)</f>
        <v>6275.8669412443169</v>
      </c>
      <c r="J6798" s="2">
        <f>VLOOKUP($E6798,
Products!$A$1:$F$201,MATCH(Orders!J$1,Products!$A$1:$F$1,0),0)</f>
        <v>4742.5097602697688</v>
      </c>
    </row>
    <row r="6799" spans="1:10">
      <c r="A6799">
        <v>6798</v>
      </c>
      <c r="B6799" s="4">
        <v>46017</v>
      </c>
      <c r="C6799" s="10">
        <f>DATE(YEAR(orders[[#This Row],[order_date]]), MONTH(orders[[#This Row],[order_date]]), 1)</f>
        <v>45992</v>
      </c>
      <c r="D6799" t="s">
        <v>2795</v>
      </c>
      <c r="E6799" t="s">
        <v>660</v>
      </c>
      <c r="F6799" t="str">
        <f>VLOOKUP(orders[[#This Row],[product_id]],Products!A:C,3,0)</f>
        <v>Appliances</v>
      </c>
      <c r="G6799">
        <v>1</v>
      </c>
      <c r="H6799" s="6">
        <v>7.5514208502910823E-2</v>
      </c>
      <c r="I6799" s="2">
        <f>VLOOKUP($E6799,
Products!$A$1:$F$201,MATCH(Orders!I$1,Products!$A$1:$F$1,0),0)</f>
        <v>25996.564605776519</v>
      </c>
      <c r="J6799" s="2">
        <f>VLOOKUP($E6799,
Products!$A$1:$F$201,MATCH(Orders!J$1,Products!$A$1:$F$1,0),0)</f>
        <v>20210.769869456319</v>
      </c>
    </row>
    <row r="6800" spans="1:10">
      <c r="A6800">
        <v>6799</v>
      </c>
      <c r="B6800" s="4">
        <v>46016</v>
      </c>
      <c r="C6800" s="10">
        <f>DATE(YEAR(orders[[#This Row],[order_date]]), MONTH(orders[[#This Row],[order_date]]), 1)</f>
        <v>45992</v>
      </c>
      <c r="D6800" t="s">
        <v>2431</v>
      </c>
      <c r="E6800" t="s">
        <v>641</v>
      </c>
      <c r="F6800" t="str">
        <f>VLOOKUP(orders[[#This Row],[product_id]],Products!A:C,3,0)</f>
        <v>Appliances</v>
      </c>
      <c r="G6800">
        <v>2</v>
      </c>
      <c r="H6800" s="6">
        <v>9.9902584835462188E-2</v>
      </c>
      <c r="I6800" s="2">
        <f>VLOOKUP($E6800,
Products!$A$1:$F$201,MATCH(Orders!I$1,Products!$A$1:$F$1,0),0)</f>
        <v>27167.965718506261</v>
      </c>
      <c r="J6800" s="2">
        <f>VLOOKUP($E6800,
Products!$A$1:$F$201,MATCH(Orders!J$1,Products!$A$1:$F$1,0),0)</f>
        <v>19748.025676381669</v>
      </c>
    </row>
    <row r="6801" spans="1:10">
      <c r="A6801">
        <v>6800</v>
      </c>
      <c r="B6801" s="4">
        <v>45838</v>
      </c>
      <c r="C6801" s="10">
        <f>DATE(YEAR(orders[[#This Row],[order_date]]), MONTH(orders[[#This Row],[order_date]]), 1)</f>
        <v>45809</v>
      </c>
      <c r="D6801" t="s">
        <v>2876</v>
      </c>
      <c r="E6801" t="s">
        <v>677</v>
      </c>
      <c r="F6801" t="str">
        <f>VLOOKUP(orders[[#This Row],[product_id]],Products!A:C,3,0)</f>
        <v>Electronics</v>
      </c>
      <c r="G6801">
        <v>2</v>
      </c>
      <c r="H6801" s="6">
        <v>0.12799872125893957</v>
      </c>
      <c r="I6801" s="2">
        <f>VLOOKUP($E6801,
Products!$A$1:$F$201,MATCH(Orders!I$1,Products!$A$1:$F$1,0),0)</f>
        <v>11360.699432756561</v>
      </c>
      <c r="J6801" s="2">
        <f>VLOOKUP($E6801,
Products!$A$1:$F$201,MATCH(Orders!J$1,Products!$A$1:$F$1,0),0)</f>
        <v>8118.8949869342459</v>
      </c>
    </row>
    <row r="6802" spans="1:10">
      <c r="A6802">
        <v>6801</v>
      </c>
      <c r="B6802" s="4">
        <v>45788</v>
      </c>
      <c r="C6802" s="10">
        <f>DATE(YEAR(orders[[#This Row],[order_date]]), MONTH(orders[[#This Row],[order_date]]), 1)</f>
        <v>45778</v>
      </c>
      <c r="D6802" t="s">
        <v>3454</v>
      </c>
      <c r="E6802" t="s">
        <v>567</v>
      </c>
      <c r="F6802" t="str">
        <f>VLOOKUP(orders[[#This Row],[product_id]],Products!A:C,3,0)</f>
        <v>Electronics</v>
      </c>
      <c r="G6802">
        <v>3</v>
      </c>
      <c r="H6802" s="6">
        <v>0.2073243023353</v>
      </c>
      <c r="I6802" s="2">
        <f>VLOOKUP($E6802,
Products!$A$1:$F$201,MATCH(Orders!I$1,Products!$A$1:$F$1,0),0)</f>
        <v>17514.171240093368</v>
      </c>
      <c r="J6802" s="2">
        <f>VLOOKUP($E6802,
Products!$A$1:$F$201,MATCH(Orders!J$1,Products!$A$1:$F$1,0),0)</f>
        <v>12226.76247250809</v>
      </c>
    </row>
    <row r="6803" spans="1:10">
      <c r="A6803">
        <v>6802</v>
      </c>
      <c r="B6803" s="4">
        <v>45543</v>
      </c>
      <c r="C6803" s="10">
        <f>DATE(YEAR(orders[[#This Row],[order_date]]), MONTH(orders[[#This Row],[order_date]]), 1)</f>
        <v>45536</v>
      </c>
      <c r="D6803" t="s">
        <v>3005</v>
      </c>
      <c r="E6803" t="s">
        <v>534</v>
      </c>
      <c r="F6803" t="str">
        <f>VLOOKUP(orders[[#This Row],[product_id]],Products!A:C,3,0)</f>
        <v>Appliances</v>
      </c>
      <c r="G6803">
        <v>1</v>
      </c>
      <c r="H6803" s="6">
        <v>0.10799023570777974</v>
      </c>
      <c r="I6803" s="2">
        <f>VLOOKUP($E6803,
Products!$A$1:$F$201,MATCH(Orders!I$1,Products!$A$1:$F$1,0),0)</f>
        <v>24743.162958088669</v>
      </c>
      <c r="J6803" s="2">
        <f>VLOOKUP($E6803,
Products!$A$1:$F$201,MATCH(Orders!J$1,Products!$A$1:$F$1,0),0)</f>
        <v>19307.588986555591</v>
      </c>
    </row>
    <row r="6804" spans="1:10">
      <c r="A6804">
        <v>6803</v>
      </c>
      <c r="B6804" s="4">
        <v>45326</v>
      </c>
      <c r="C6804" s="10">
        <f>DATE(YEAR(orders[[#This Row],[order_date]]), MONTH(orders[[#This Row],[order_date]]), 1)</f>
        <v>45323</v>
      </c>
      <c r="D6804" t="s">
        <v>1678</v>
      </c>
      <c r="E6804" t="s">
        <v>588</v>
      </c>
      <c r="F6804" t="str">
        <f>VLOOKUP(orders[[#This Row],[product_id]],Products!A:C,3,0)</f>
        <v>Electronics</v>
      </c>
      <c r="G6804">
        <v>1</v>
      </c>
      <c r="H6804" s="6">
        <v>0.22730975600111533</v>
      </c>
      <c r="I6804" s="2">
        <f>VLOOKUP($E6804,
Products!$A$1:$F$201,MATCH(Orders!I$1,Products!$A$1:$F$1,0),0)</f>
        <v>32539.342481911372</v>
      </c>
      <c r="J6804" s="2">
        <f>VLOOKUP($E6804,
Products!$A$1:$F$201,MATCH(Orders!J$1,Products!$A$1:$F$1,0),0)</f>
        <v>21531.252982830021</v>
      </c>
    </row>
    <row r="6805" spans="1:10">
      <c r="A6805">
        <v>6804</v>
      </c>
      <c r="B6805" s="4">
        <v>45213</v>
      </c>
      <c r="C6805" s="10">
        <f>DATE(YEAR(orders[[#This Row],[order_date]]), MONTH(orders[[#This Row],[order_date]]), 1)</f>
        <v>45200</v>
      </c>
      <c r="D6805" t="s">
        <v>1309</v>
      </c>
      <c r="E6805" t="s">
        <v>579</v>
      </c>
      <c r="F6805" t="str">
        <f>VLOOKUP(orders[[#This Row],[product_id]],Products!A:C,3,0)</f>
        <v>Appliances</v>
      </c>
      <c r="G6805">
        <v>3</v>
      </c>
      <c r="H6805" s="6">
        <v>0.11776464323841354</v>
      </c>
      <c r="I6805" s="2">
        <f>VLOOKUP($E6805,
Products!$A$1:$F$201,MATCH(Orders!I$1,Products!$A$1:$F$1,0),0)</f>
        <v>5919.3204980498322</v>
      </c>
      <c r="J6805" s="2">
        <f>VLOOKUP($E6805,
Products!$A$1:$F$201,MATCH(Orders!J$1,Products!$A$1:$F$1,0),0)</f>
        <v>3972.3071240281379</v>
      </c>
    </row>
    <row r="6806" spans="1:10">
      <c r="A6806">
        <v>6805</v>
      </c>
      <c r="B6806" s="4">
        <v>45112</v>
      </c>
      <c r="C6806" s="10">
        <f>DATE(YEAR(orders[[#This Row],[order_date]]), MONTH(orders[[#This Row],[order_date]]), 1)</f>
        <v>45108</v>
      </c>
      <c r="D6806" t="s">
        <v>4261</v>
      </c>
      <c r="E6806" t="s">
        <v>657</v>
      </c>
      <c r="F6806" t="str">
        <f>VLOOKUP(orders[[#This Row],[product_id]],Products!A:C,3,0)</f>
        <v>Appliances</v>
      </c>
      <c r="G6806">
        <v>2</v>
      </c>
      <c r="H6806" s="6">
        <v>9.650379870544526E-2</v>
      </c>
      <c r="I6806" s="2">
        <f>VLOOKUP($E6806,
Products!$A$1:$F$201,MATCH(Orders!I$1,Products!$A$1:$F$1,0),0)</f>
        <v>6275.8669412443169</v>
      </c>
      <c r="J6806" s="2">
        <f>VLOOKUP($E6806,
Products!$A$1:$F$201,MATCH(Orders!J$1,Products!$A$1:$F$1,0),0)</f>
        <v>4742.5097602697688</v>
      </c>
    </row>
    <row r="6807" spans="1:10">
      <c r="A6807">
        <v>6806</v>
      </c>
      <c r="B6807" s="4">
        <v>45210</v>
      </c>
      <c r="C6807" s="10">
        <f>DATE(YEAR(orders[[#This Row],[order_date]]), MONTH(orders[[#This Row],[order_date]]), 1)</f>
        <v>45200</v>
      </c>
      <c r="D6807" t="s">
        <v>918</v>
      </c>
      <c r="E6807" t="s">
        <v>539</v>
      </c>
      <c r="F6807" t="str">
        <f>VLOOKUP(orders[[#This Row],[product_id]],Products!A:C,3,0)</f>
        <v>Appliances</v>
      </c>
      <c r="G6807">
        <v>3</v>
      </c>
      <c r="H6807" s="6">
        <v>0.12335371342234001</v>
      </c>
      <c r="I6807" s="2">
        <f>VLOOKUP($E6807,
Products!$A$1:$F$201,MATCH(Orders!I$1,Products!$A$1:$F$1,0),0)</f>
        <v>25730.234720482978</v>
      </c>
      <c r="J6807" s="2">
        <f>VLOOKUP($E6807,
Products!$A$1:$F$201,MATCH(Orders!J$1,Products!$A$1:$F$1,0),0)</f>
        <v>17186.87037527658</v>
      </c>
    </row>
    <row r="6808" spans="1:10">
      <c r="A6808">
        <v>6807</v>
      </c>
      <c r="B6808" s="4">
        <v>45576</v>
      </c>
      <c r="C6808" s="10">
        <f>DATE(YEAR(orders[[#This Row],[order_date]]), MONTH(orders[[#This Row],[order_date]]), 1)</f>
        <v>45566</v>
      </c>
      <c r="D6808" t="s">
        <v>4607</v>
      </c>
      <c r="E6808" t="s">
        <v>565</v>
      </c>
      <c r="F6808" t="str">
        <f>VLOOKUP(orders[[#This Row],[product_id]],Products!A:C,3,0)</f>
        <v>Electronics</v>
      </c>
      <c r="G6808">
        <v>1</v>
      </c>
      <c r="H6808" s="6">
        <v>0.21595144428170221</v>
      </c>
      <c r="I6808" s="2">
        <f>VLOOKUP($E6808,
Products!$A$1:$F$201,MATCH(Orders!I$1,Products!$A$1:$F$1,0),0)</f>
        <v>2327.4213408101141</v>
      </c>
      <c r="J6808" s="2">
        <f>VLOOKUP($E6808,
Products!$A$1:$F$201,MATCH(Orders!J$1,Products!$A$1:$F$1,0),0)</f>
        <v>1682.0944582406071</v>
      </c>
    </row>
    <row r="6809" spans="1:10">
      <c r="A6809">
        <v>6808</v>
      </c>
      <c r="B6809" s="4">
        <v>45617</v>
      </c>
      <c r="C6809" s="10">
        <f>DATE(YEAR(orders[[#This Row],[order_date]]), MONTH(orders[[#This Row],[order_date]]), 1)</f>
        <v>45597</v>
      </c>
      <c r="D6809" t="s">
        <v>4491</v>
      </c>
      <c r="E6809" t="s">
        <v>609</v>
      </c>
      <c r="F6809" t="str">
        <f>VLOOKUP(orders[[#This Row],[product_id]],Products!A:C,3,0)</f>
        <v>Appliances</v>
      </c>
      <c r="G6809">
        <v>3</v>
      </c>
      <c r="H6809" s="6">
        <v>8.3474652033160929E-2</v>
      </c>
      <c r="I6809" s="2">
        <f>VLOOKUP($E6809,
Products!$A$1:$F$201,MATCH(Orders!I$1,Products!$A$1:$F$1,0),0)</f>
        <v>2159.5378031052392</v>
      </c>
      <c r="J6809" s="2">
        <f>VLOOKUP($E6809,
Products!$A$1:$F$201,MATCH(Orders!J$1,Products!$A$1:$F$1,0),0)</f>
        <v>1501.9415981313371</v>
      </c>
    </row>
    <row r="6810" spans="1:10">
      <c r="A6810">
        <v>6809</v>
      </c>
      <c r="B6810" s="4">
        <v>45163</v>
      </c>
      <c r="C6810" s="10">
        <f>DATE(YEAR(orders[[#This Row],[order_date]]), MONTH(orders[[#This Row],[order_date]]), 1)</f>
        <v>45139</v>
      </c>
      <c r="D6810" t="s">
        <v>3021</v>
      </c>
      <c r="E6810" t="s">
        <v>664</v>
      </c>
      <c r="F6810" t="str">
        <f>VLOOKUP(orders[[#This Row],[product_id]],Products!A:C,3,0)</f>
        <v>Appliances</v>
      </c>
      <c r="G6810">
        <v>2</v>
      </c>
      <c r="H6810" s="6">
        <v>0.14381897491348719</v>
      </c>
      <c r="I6810" s="2">
        <f>VLOOKUP($E6810,
Products!$A$1:$F$201,MATCH(Orders!I$1,Products!$A$1:$F$1,0),0)</f>
        <v>2181.6314584966208</v>
      </c>
      <c r="J6810" s="2">
        <f>VLOOKUP($E6810,
Products!$A$1:$F$201,MATCH(Orders!J$1,Products!$A$1:$F$1,0),0)</f>
        <v>1607.5776178781809</v>
      </c>
    </row>
    <row r="6811" spans="1:10">
      <c r="A6811">
        <v>6810</v>
      </c>
      <c r="B6811" s="4">
        <v>45968</v>
      </c>
      <c r="C6811" s="10">
        <f>DATE(YEAR(orders[[#This Row],[order_date]]), MONTH(orders[[#This Row],[order_date]]), 1)</f>
        <v>45962</v>
      </c>
      <c r="D6811" t="s">
        <v>3759</v>
      </c>
      <c r="E6811" t="s">
        <v>620</v>
      </c>
      <c r="F6811" t="str">
        <f>VLOOKUP(orders[[#This Row],[product_id]],Products!A:C,3,0)</f>
        <v>Electronics</v>
      </c>
      <c r="G6811">
        <v>1</v>
      </c>
      <c r="H6811" s="6">
        <v>0.11377276849127209</v>
      </c>
      <c r="I6811" s="2">
        <f>VLOOKUP($E6811,
Products!$A$1:$F$201,MATCH(Orders!I$1,Products!$A$1:$F$1,0),0)</f>
        <v>23669.635851452331</v>
      </c>
      <c r="J6811" s="2">
        <f>VLOOKUP($E6811,
Products!$A$1:$F$201,MATCH(Orders!J$1,Products!$A$1:$F$1,0),0)</f>
        <v>17880.752220874681</v>
      </c>
    </row>
    <row r="6812" spans="1:10">
      <c r="A6812">
        <v>6811</v>
      </c>
      <c r="B6812" s="4">
        <v>45741</v>
      </c>
      <c r="C6812" s="10">
        <f>DATE(YEAR(orders[[#This Row],[order_date]]), MONTH(orders[[#This Row],[order_date]]), 1)</f>
        <v>45717</v>
      </c>
      <c r="D6812" t="s">
        <v>4444</v>
      </c>
      <c r="E6812" t="s">
        <v>637</v>
      </c>
      <c r="F6812" t="str">
        <f>VLOOKUP(orders[[#This Row],[product_id]],Products!A:C,3,0)</f>
        <v>Electronics</v>
      </c>
      <c r="G6812">
        <v>1</v>
      </c>
      <c r="H6812" s="6">
        <v>0.20890684745788901</v>
      </c>
      <c r="I6812" s="2">
        <f>VLOOKUP($E6812,
Products!$A$1:$F$201,MATCH(Orders!I$1,Products!$A$1:$F$1,0),0)</f>
        <v>2722.8882486231741</v>
      </c>
      <c r="J6812" s="2">
        <f>VLOOKUP($E6812,
Products!$A$1:$F$201,MATCH(Orders!J$1,Products!$A$1:$F$1,0),0)</f>
        <v>2155.455197032014</v>
      </c>
    </row>
    <row r="6813" spans="1:10">
      <c r="A6813">
        <v>6812</v>
      </c>
      <c r="B6813" s="4">
        <v>45854</v>
      </c>
      <c r="C6813" s="10">
        <f>DATE(YEAR(orders[[#This Row],[order_date]]), MONTH(orders[[#This Row],[order_date]]), 1)</f>
        <v>45839</v>
      </c>
      <c r="D6813" t="s">
        <v>3460</v>
      </c>
      <c r="E6813" t="s">
        <v>642</v>
      </c>
      <c r="F6813" t="str">
        <f>VLOOKUP(orders[[#This Row],[product_id]],Products!A:C,3,0)</f>
        <v>Appliances</v>
      </c>
      <c r="G6813">
        <v>2</v>
      </c>
      <c r="H6813" s="6">
        <v>7.3063088087160041E-2</v>
      </c>
      <c r="I6813" s="2">
        <f>VLOOKUP($E6813,
Products!$A$1:$F$201,MATCH(Orders!I$1,Products!$A$1:$F$1,0),0)</f>
        <v>2296.7821973225709</v>
      </c>
      <c r="J6813" s="2">
        <f>VLOOKUP($E6813,
Products!$A$1:$F$201,MATCH(Orders!J$1,Products!$A$1:$F$1,0),0)</f>
        <v>1585.16132006212</v>
      </c>
    </row>
    <row r="6814" spans="1:10">
      <c r="A6814">
        <v>6813</v>
      </c>
      <c r="B6814" s="4">
        <v>45340</v>
      </c>
      <c r="C6814" s="10">
        <f>DATE(YEAR(orders[[#This Row],[order_date]]), MONTH(orders[[#This Row],[order_date]]), 1)</f>
        <v>45323</v>
      </c>
      <c r="D6814" t="s">
        <v>1245</v>
      </c>
      <c r="E6814" t="s">
        <v>595</v>
      </c>
      <c r="F6814" t="str">
        <f>VLOOKUP(orders[[#This Row],[product_id]],Products!A:C,3,0)</f>
        <v>Electronics</v>
      </c>
      <c r="G6814">
        <v>1</v>
      </c>
      <c r="H6814" s="6">
        <v>0.1421431597745566</v>
      </c>
      <c r="I6814" s="2">
        <f>VLOOKUP($E6814,
Products!$A$1:$F$201,MATCH(Orders!I$1,Products!$A$1:$F$1,0),0)</f>
        <v>2368.316565735005</v>
      </c>
      <c r="J6814" s="2">
        <f>VLOOKUP($E6814,
Products!$A$1:$F$201,MATCH(Orders!J$1,Products!$A$1:$F$1,0),0)</f>
        <v>1668.7588573553539</v>
      </c>
    </row>
    <row r="6815" spans="1:10">
      <c r="A6815">
        <v>6814</v>
      </c>
      <c r="B6815" s="4">
        <v>44935</v>
      </c>
      <c r="C6815" s="10">
        <f>DATE(YEAR(orders[[#This Row],[order_date]]), MONTH(orders[[#This Row],[order_date]]), 1)</f>
        <v>44927</v>
      </c>
      <c r="D6815" t="s">
        <v>1411</v>
      </c>
      <c r="E6815" t="s">
        <v>582</v>
      </c>
      <c r="F6815" t="str">
        <f>VLOOKUP(orders[[#This Row],[product_id]],Products!A:C,3,0)</f>
        <v>Electronics</v>
      </c>
      <c r="G6815">
        <v>2</v>
      </c>
      <c r="H6815" s="6">
        <v>0.10227196464214074</v>
      </c>
      <c r="I6815" s="2">
        <f>VLOOKUP($E6815,
Products!$A$1:$F$201,MATCH(Orders!I$1,Products!$A$1:$F$1,0),0)</f>
        <v>16266.090182397211</v>
      </c>
      <c r="J6815" s="2">
        <f>VLOOKUP($E6815,
Products!$A$1:$F$201,MATCH(Orders!J$1,Products!$A$1:$F$1,0),0)</f>
        <v>11802.84602487359</v>
      </c>
    </row>
    <row r="6816" spans="1:10">
      <c r="A6816">
        <v>6815</v>
      </c>
      <c r="B6816" s="4">
        <v>45346</v>
      </c>
      <c r="C6816" s="10">
        <f>DATE(YEAR(orders[[#This Row],[order_date]]), MONTH(orders[[#This Row],[order_date]]), 1)</f>
        <v>45323</v>
      </c>
      <c r="D6816" t="s">
        <v>4701</v>
      </c>
      <c r="E6816" t="s">
        <v>626</v>
      </c>
      <c r="F6816" t="str">
        <f>VLOOKUP(orders[[#This Row],[product_id]],Products!A:C,3,0)</f>
        <v>Electronics</v>
      </c>
      <c r="G6816">
        <v>1</v>
      </c>
      <c r="H6816" s="6">
        <v>0.23405809731492241</v>
      </c>
      <c r="I6816" s="2">
        <f>VLOOKUP($E6816,
Products!$A$1:$F$201,MATCH(Orders!I$1,Products!$A$1:$F$1,0),0)</f>
        <v>19602.440815481601</v>
      </c>
      <c r="J6816" s="2">
        <f>VLOOKUP($E6816,
Products!$A$1:$F$201,MATCH(Orders!J$1,Products!$A$1:$F$1,0),0)</f>
        <v>14427.862284038891</v>
      </c>
    </row>
    <row r="6817" spans="1:10">
      <c r="A6817">
        <v>6816</v>
      </c>
      <c r="B6817" s="4">
        <v>44955</v>
      </c>
      <c r="C6817" s="10">
        <f>DATE(YEAR(orders[[#This Row],[order_date]]), MONTH(orders[[#This Row],[order_date]]), 1)</f>
        <v>44927</v>
      </c>
      <c r="D6817" t="s">
        <v>3764</v>
      </c>
      <c r="E6817" t="s">
        <v>687</v>
      </c>
      <c r="F6817" t="str">
        <f>VLOOKUP(orders[[#This Row],[product_id]],Products!A:C,3,0)</f>
        <v>Electronics</v>
      </c>
      <c r="G6817">
        <v>1</v>
      </c>
      <c r="H6817" s="6">
        <v>0.21086671604549215</v>
      </c>
      <c r="I6817" s="2">
        <f>VLOOKUP($E6817,
Products!$A$1:$F$201,MATCH(Orders!I$1,Products!$A$1:$F$1,0),0)</f>
        <v>12143.737276429891</v>
      </c>
      <c r="J6817" s="2">
        <f>VLOOKUP($E6817,
Products!$A$1:$F$201,MATCH(Orders!J$1,Products!$A$1:$F$1,0),0)</f>
        <v>9077.1957392673976</v>
      </c>
    </row>
    <row r="6818" spans="1:10">
      <c r="A6818">
        <v>6817</v>
      </c>
      <c r="B6818" s="4">
        <v>45274</v>
      </c>
      <c r="C6818" s="10">
        <f>DATE(YEAR(orders[[#This Row],[order_date]]), MONTH(orders[[#This Row],[order_date]]), 1)</f>
        <v>45261</v>
      </c>
      <c r="D6818" t="s">
        <v>2464</v>
      </c>
      <c r="E6818" t="s">
        <v>506</v>
      </c>
      <c r="F6818" t="str">
        <f>VLOOKUP(orders[[#This Row],[product_id]],Products!A:C,3,0)</f>
        <v>Electronics</v>
      </c>
      <c r="G6818">
        <v>1</v>
      </c>
      <c r="H6818" s="6">
        <v>0.12089464222201482</v>
      </c>
      <c r="I6818" s="2">
        <f>VLOOKUP($E6818,
Products!$A$1:$F$201,MATCH(Orders!I$1,Products!$A$1:$F$1,0),0)</f>
        <v>2354.115904304108</v>
      </c>
      <c r="J6818" s="2">
        <f>VLOOKUP($E6818,
Products!$A$1:$F$201,MATCH(Orders!J$1,Products!$A$1:$F$1,0),0)</f>
        <v>1810.784620830796</v>
      </c>
    </row>
    <row r="6819" spans="1:10">
      <c r="A6819">
        <v>6818</v>
      </c>
      <c r="B6819" s="4">
        <v>45587</v>
      </c>
      <c r="C6819" s="10">
        <f>DATE(YEAR(orders[[#This Row],[order_date]]), MONTH(orders[[#This Row],[order_date]]), 1)</f>
        <v>45566</v>
      </c>
      <c r="D6819" t="s">
        <v>3372</v>
      </c>
      <c r="E6819" t="s">
        <v>694</v>
      </c>
      <c r="F6819" t="str">
        <f>VLOOKUP(orders[[#This Row],[product_id]],Products!A:C,3,0)</f>
        <v>Appliances</v>
      </c>
      <c r="G6819">
        <v>1</v>
      </c>
      <c r="H6819" s="6">
        <v>9.6365336280506156E-2</v>
      </c>
      <c r="I6819" s="2">
        <f>VLOOKUP($E6819,
Products!$A$1:$F$201,MATCH(Orders!I$1,Products!$A$1:$F$1,0),0)</f>
        <v>6319.3885218993337</v>
      </c>
      <c r="J6819" s="2">
        <f>VLOOKUP($E6819,
Products!$A$1:$F$201,MATCH(Orders!J$1,Products!$A$1:$F$1,0),0)</f>
        <v>4956.0125433870189</v>
      </c>
    </row>
    <row r="6820" spans="1:10">
      <c r="A6820">
        <v>6819</v>
      </c>
      <c r="B6820" s="4">
        <v>45502</v>
      </c>
      <c r="C6820" s="10">
        <f>DATE(YEAR(orders[[#This Row],[order_date]]), MONTH(orders[[#This Row],[order_date]]), 1)</f>
        <v>45474</v>
      </c>
      <c r="D6820" t="s">
        <v>2390</v>
      </c>
      <c r="E6820" t="s">
        <v>578</v>
      </c>
      <c r="F6820" t="str">
        <f>VLOOKUP(orders[[#This Row],[product_id]],Products!A:C,3,0)</f>
        <v>Electronics</v>
      </c>
      <c r="G6820">
        <v>2</v>
      </c>
      <c r="H6820" s="6">
        <v>0.17199081998435223</v>
      </c>
      <c r="I6820" s="2">
        <f>VLOOKUP($E6820,
Products!$A$1:$F$201,MATCH(Orders!I$1,Products!$A$1:$F$1,0),0)</f>
        <v>2632.553295816565</v>
      </c>
      <c r="J6820" s="2">
        <f>VLOOKUP($E6820,
Products!$A$1:$F$201,MATCH(Orders!J$1,Products!$A$1:$F$1,0),0)</f>
        <v>1732.316114566717</v>
      </c>
    </row>
    <row r="6821" spans="1:10">
      <c r="A6821">
        <v>6820</v>
      </c>
      <c r="B6821" s="4">
        <v>45376</v>
      </c>
      <c r="C6821" s="10">
        <f>DATE(YEAR(orders[[#This Row],[order_date]]), MONTH(orders[[#This Row],[order_date]]), 1)</f>
        <v>45352</v>
      </c>
      <c r="D6821" t="s">
        <v>1864</v>
      </c>
      <c r="E6821" t="s">
        <v>664</v>
      </c>
      <c r="F6821" t="str">
        <f>VLOOKUP(orders[[#This Row],[product_id]],Products!A:C,3,0)</f>
        <v>Appliances</v>
      </c>
      <c r="G6821">
        <v>1</v>
      </c>
      <c r="H6821" s="6">
        <v>0.11126535559185328</v>
      </c>
      <c r="I6821" s="2">
        <f>VLOOKUP($E6821,
Products!$A$1:$F$201,MATCH(Orders!I$1,Products!$A$1:$F$1,0),0)</f>
        <v>2181.6314584966208</v>
      </c>
      <c r="J6821" s="2">
        <f>VLOOKUP($E6821,
Products!$A$1:$F$201,MATCH(Orders!J$1,Products!$A$1:$F$1,0),0)</f>
        <v>1607.5776178781809</v>
      </c>
    </row>
    <row r="6822" spans="1:10">
      <c r="A6822">
        <v>6821</v>
      </c>
      <c r="B6822" s="4">
        <v>45306</v>
      </c>
      <c r="C6822" s="10">
        <f>DATE(YEAR(orders[[#This Row],[order_date]]), MONTH(orders[[#This Row],[order_date]]), 1)</f>
        <v>45292</v>
      </c>
      <c r="D6822" t="s">
        <v>1203</v>
      </c>
      <c r="E6822" t="s">
        <v>593</v>
      </c>
      <c r="F6822" t="str">
        <f>VLOOKUP(orders[[#This Row],[product_id]],Products!A:C,3,0)</f>
        <v>Electronics</v>
      </c>
      <c r="G6822">
        <v>2</v>
      </c>
      <c r="H6822" s="6">
        <v>0.18934803163381639</v>
      </c>
      <c r="I6822" s="2">
        <f>VLOOKUP($E6822,
Products!$A$1:$F$201,MATCH(Orders!I$1,Products!$A$1:$F$1,0),0)</f>
        <v>2667.7858525453248</v>
      </c>
      <c r="J6822" s="2">
        <f>VLOOKUP($E6822,
Products!$A$1:$F$201,MATCH(Orders!J$1,Products!$A$1:$F$1,0),0)</f>
        <v>1797.4955098065359</v>
      </c>
    </row>
    <row r="6823" spans="1:10">
      <c r="A6823">
        <v>6822</v>
      </c>
      <c r="B6823" s="4">
        <v>45625</v>
      </c>
      <c r="C6823" s="10">
        <f>DATE(YEAR(orders[[#This Row],[order_date]]), MONTH(orders[[#This Row],[order_date]]), 1)</f>
        <v>45597</v>
      </c>
      <c r="D6823" t="s">
        <v>3774</v>
      </c>
      <c r="E6823" t="s">
        <v>550</v>
      </c>
      <c r="F6823" t="str">
        <f>VLOOKUP(orders[[#This Row],[product_id]],Products!A:C,3,0)</f>
        <v>Electronics</v>
      </c>
      <c r="G6823">
        <v>1</v>
      </c>
      <c r="H6823" s="6">
        <v>0.17082767861772363</v>
      </c>
      <c r="I6823" s="2">
        <f>VLOOKUP($E6823,
Products!$A$1:$F$201,MATCH(Orders!I$1,Products!$A$1:$F$1,0),0)</f>
        <v>21928.70634496431</v>
      </c>
      <c r="J6823" s="2">
        <f>VLOOKUP($E6823,
Products!$A$1:$F$201,MATCH(Orders!J$1,Products!$A$1:$F$1,0),0)</f>
        <v>17227.037321653719</v>
      </c>
    </row>
    <row r="6824" spans="1:10">
      <c r="A6824">
        <v>6823</v>
      </c>
      <c r="B6824" s="4">
        <v>45292</v>
      </c>
      <c r="C6824" s="10">
        <f>DATE(YEAR(orders[[#This Row],[order_date]]), MONTH(orders[[#This Row],[order_date]]), 1)</f>
        <v>45292</v>
      </c>
      <c r="D6824" t="s">
        <v>4384</v>
      </c>
      <c r="E6824" t="s">
        <v>565</v>
      </c>
      <c r="F6824" t="str">
        <f>VLOOKUP(orders[[#This Row],[product_id]],Products!A:C,3,0)</f>
        <v>Electronics</v>
      </c>
      <c r="G6824">
        <v>2</v>
      </c>
      <c r="H6824" s="6">
        <v>0.19729775264506524</v>
      </c>
      <c r="I6824" s="2">
        <f>VLOOKUP($E6824,
Products!$A$1:$F$201,MATCH(Orders!I$1,Products!$A$1:$F$1,0),0)</f>
        <v>2327.4213408101141</v>
      </c>
      <c r="J6824" s="2">
        <f>VLOOKUP($E6824,
Products!$A$1:$F$201,MATCH(Orders!J$1,Products!$A$1:$F$1,0),0)</f>
        <v>1682.0944582406071</v>
      </c>
    </row>
    <row r="6825" spans="1:10">
      <c r="A6825">
        <v>6824</v>
      </c>
      <c r="B6825" s="4">
        <v>45338</v>
      </c>
      <c r="C6825" s="10">
        <f>DATE(YEAR(orders[[#This Row],[order_date]]), MONTH(orders[[#This Row],[order_date]]), 1)</f>
        <v>45323</v>
      </c>
      <c r="D6825" t="s">
        <v>1487</v>
      </c>
      <c r="E6825" t="s">
        <v>591</v>
      </c>
      <c r="F6825" t="str">
        <f>VLOOKUP(orders[[#This Row],[product_id]],Products!A:C,3,0)</f>
        <v>Appliances</v>
      </c>
      <c r="G6825">
        <v>2</v>
      </c>
      <c r="H6825" s="6">
        <v>5.5826392380505921E-2</v>
      </c>
      <c r="I6825" s="2">
        <f>VLOOKUP($E6825,
Products!$A$1:$F$201,MATCH(Orders!I$1,Products!$A$1:$F$1,0),0)</f>
        <v>5828.0678031706884</v>
      </c>
      <c r="J6825" s="2">
        <f>VLOOKUP($E6825,
Products!$A$1:$F$201,MATCH(Orders!J$1,Products!$A$1:$F$1,0),0)</f>
        <v>3928.741316454903</v>
      </c>
    </row>
    <row r="6826" spans="1:10">
      <c r="A6826">
        <v>6825</v>
      </c>
      <c r="B6826" s="4">
        <v>45877</v>
      </c>
      <c r="C6826" s="10">
        <f>DATE(YEAR(orders[[#This Row],[order_date]]), MONTH(orders[[#This Row],[order_date]]), 1)</f>
        <v>45870</v>
      </c>
      <c r="D6826" t="s">
        <v>2615</v>
      </c>
      <c r="E6826" t="s">
        <v>608</v>
      </c>
      <c r="F6826" t="str">
        <f>VLOOKUP(orders[[#This Row],[product_id]],Products!A:C,3,0)</f>
        <v>Electronics</v>
      </c>
      <c r="G6826">
        <v>1</v>
      </c>
      <c r="H6826" s="6">
        <v>0.15971074383919889</v>
      </c>
      <c r="I6826" s="2">
        <f>VLOOKUP($E6826,
Products!$A$1:$F$201,MATCH(Orders!I$1,Products!$A$1:$F$1,0),0)</f>
        <v>32509.710212279751</v>
      </c>
      <c r="J6826" s="2">
        <f>VLOOKUP($E6826,
Products!$A$1:$F$201,MATCH(Orders!J$1,Products!$A$1:$F$1,0),0)</f>
        <v>23699.228985408761</v>
      </c>
    </row>
    <row r="6827" spans="1:10">
      <c r="A6827">
        <v>6826</v>
      </c>
      <c r="B6827" s="4">
        <v>45282</v>
      </c>
      <c r="C6827" s="10">
        <f>DATE(YEAR(orders[[#This Row],[order_date]]), MONTH(orders[[#This Row],[order_date]]), 1)</f>
        <v>45261</v>
      </c>
      <c r="D6827" t="s">
        <v>831</v>
      </c>
      <c r="E6827" t="s">
        <v>592</v>
      </c>
      <c r="F6827" t="str">
        <f>VLOOKUP(orders[[#This Row],[product_id]],Products!A:C,3,0)</f>
        <v>Electronics</v>
      </c>
      <c r="G6827">
        <v>2</v>
      </c>
      <c r="H6827" s="6">
        <v>0.23150666411882401</v>
      </c>
      <c r="I6827" s="2">
        <f>VLOOKUP($E6827,
Products!$A$1:$F$201,MATCH(Orders!I$1,Products!$A$1:$F$1,0),0)</f>
        <v>12221.95918536383</v>
      </c>
      <c r="J6827" s="2">
        <f>VLOOKUP($E6827,
Products!$A$1:$F$201,MATCH(Orders!J$1,Products!$A$1:$F$1,0),0)</f>
        <v>9737.7215556427309</v>
      </c>
    </row>
    <row r="6828" spans="1:10">
      <c r="A6828">
        <v>6827</v>
      </c>
      <c r="B6828" s="4">
        <v>45180</v>
      </c>
      <c r="C6828" s="10">
        <f>DATE(YEAR(orders[[#This Row],[order_date]]), MONTH(orders[[#This Row],[order_date]]), 1)</f>
        <v>45170</v>
      </c>
      <c r="D6828" t="s">
        <v>4136</v>
      </c>
      <c r="E6828" t="s">
        <v>624</v>
      </c>
      <c r="F6828" t="str">
        <f>VLOOKUP(orders[[#This Row],[product_id]],Products!A:C,3,0)</f>
        <v>Appliances</v>
      </c>
      <c r="G6828">
        <v>2</v>
      </c>
      <c r="H6828" s="6">
        <v>5.3936408882571063E-2</v>
      </c>
      <c r="I6828" s="2">
        <f>VLOOKUP($E6828,
Products!$A$1:$F$201,MATCH(Orders!I$1,Products!$A$1:$F$1,0),0)</f>
        <v>2102.383201797521</v>
      </c>
      <c r="J6828" s="2">
        <f>VLOOKUP($E6828,
Products!$A$1:$F$201,MATCH(Orders!J$1,Products!$A$1:$F$1,0),0)</f>
        <v>1599.330443274388</v>
      </c>
    </row>
    <row r="6829" spans="1:10">
      <c r="A6829">
        <v>6828</v>
      </c>
      <c r="B6829" s="4">
        <v>45653</v>
      </c>
      <c r="C6829" s="10">
        <f>DATE(YEAR(orders[[#This Row],[order_date]]), MONTH(orders[[#This Row],[order_date]]), 1)</f>
        <v>45627</v>
      </c>
      <c r="D6829" t="s">
        <v>2232</v>
      </c>
      <c r="E6829" t="s">
        <v>547</v>
      </c>
      <c r="F6829" t="str">
        <f>VLOOKUP(orders[[#This Row],[product_id]],Products!A:C,3,0)</f>
        <v>Appliances</v>
      </c>
      <c r="G6829">
        <v>2</v>
      </c>
      <c r="H6829" s="6">
        <v>5.1271300790434154E-2</v>
      </c>
      <c r="I6829" s="2">
        <f>VLOOKUP($E6829,
Products!$A$1:$F$201,MATCH(Orders!I$1,Products!$A$1:$F$1,0),0)</f>
        <v>2366.4310858022332</v>
      </c>
      <c r="J6829" s="2">
        <f>VLOOKUP($E6829,
Products!$A$1:$F$201,MATCH(Orders!J$1,Products!$A$1:$F$1,0),0)</f>
        <v>1841.1055346213741</v>
      </c>
    </row>
    <row r="6830" spans="1:10">
      <c r="A6830">
        <v>6829</v>
      </c>
      <c r="B6830" s="4">
        <v>45607</v>
      </c>
      <c r="C6830" s="10">
        <f>DATE(YEAR(orders[[#This Row],[order_date]]), MONTH(orders[[#This Row],[order_date]]), 1)</f>
        <v>45597</v>
      </c>
      <c r="D6830" t="s">
        <v>1546</v>
      </c>
      <c r="E6830" t="s">
        <v>660</v>
      </c>
      <c r="F6830" t="str">
        <f>VLOOKUP(orders[[#This Row],[product_id]],Products!A:C,3,0)</f>
        <v>Appliances</v>
      </c>
      <c r="G6830">
        <v>3</v>
      </c>
      <c r="H6830" s="6">
        <v>0.11061294868275436</v>
      </c>
      <c r="I6830" s="2">
        <f>VLOOKUP($E6830,
Products!$A$1:$F$201,MATCH(Orders!I$1,Products!$A$1:$F$1,0),0)</f>
        <v>25996.564605776519</v>
      </c>
      <c r="J6830" s="2">
        <f>VLOOKUP($E6830,
Products!$A$1:$F$201,MATCH(Orders!J$1,Products!$A$1:$F$1,0),0)</f>
        <v>20210.769869456319</v>
      </c>
    </row>
    <row r="6831" spans="1:10">
      <c r="A6831">
        <v>6830</v>
      </c>
      <c r="B6831" s="4">
        <v>45996</v>
      </c>
      <c r="C6831" s="10">
        <f>DATE(YEAR(orders[[#This Row],[order_date]]), MONTH(orders[[#This Row],[order_date]]), 1)</f>
        <v>45992</v>
      </c>
      <c r="D6831" t="s">
        <v>1688</v>
      </c>
      <c r="E6831" t="s">
        <v>691</v>
      </c>
      <c r="F6831" t="str">
        <f>VLOOKUP(orders[[#This Row],[product_id]],Products!A:C,3,0)</f>
        <v>Appliances</v>
      </c>
      <c r="G6831">
        <v>2</v>
      </c>
      <c r="H6831" s="6">
        <v>6.1800499172189535E-2</v>
      </c>
      <c r="I6831" s="2">
        <f>VLOOKUP($E6831,
Products!$A$1:$F$201,MATCH(Orders!I$1,Products!$A$1:$F$1,0),0)</f>
        <v>2337.6024778940591</v>
      </c>
      <c r="J6831" s="2">
        <f>VLOOKUP($E6831,
Products!$A$1:$F$201,MATCH(Orders!J$1,Products!$A$1:$F$1,0),0)</f>
        <v>1616.9957885138581</v>
      </c>
    </row>
    <row r="6832" spans="1:10">
      <c r="A6832">
        <v>6831</v>
      </c>
      <c r="B6832" s="4">
        <v>45999</v>
      </c>
      <c r="C6832" s="10">
        <f>DATE(YEAR(orders[[#This Row],[order_date]]), MONTH(orders[[#This Row],[order_date]]), 1)</f>
        <v>45992</v>
      </c>
      <c r="D6832" t="s">
        <v>2047</v>
      </c>
      <c r="E6832" t="s">
        <v>702</v>
      </c>
      <c r="F6832" t="str">
        <f>VLOOKUP(orders[[#This Row],[product_id]],Products!A:C,3,0)</f>
        <v>Electronics</v>
      </c>
      <c r="G6832">
        <v>2</v>
      </c>
      <c r="H6832" s="6">
        <v>0.24776188136579072</v>
      </c>
      <c r="I6832" s="2">
        <f>VLOOKUP($E6832,
Products!$A$1:$F$201,MATCH(Orders!I$1,Products!$A$1:$F$1,0),0)</f>
        <v>11240.591105652349</v>
      </c>
      <c r="J6832" s="2">
        <f>VLOOKUP($E6832,
Products!$A$1:$F$201,MATCH(Orders!J$1,Products!$A$1:$F$1,0),0)</f>
        <v>7671.9523119121068</v>
      </c>
    </row>
    <row r="6833" spans="1:10">
      <c r="A6833">
        <v>6832</v>
      </c>
      <c r="B6833" s="4">
        <v>45736</v>
      </c>
      <c r="C6833" s="10">
        <f>DATE(YEAR(orders[[#This Row],[order_date]]), MONTH(orders[[#This Row],[order_date]]), 1)</f>
        <v>45717</v>
      </c>
      <c r="D6833" t="s">
        <v>717</v>
      </c>
      <c r="E6833" t="s">
        <v>586</v>
      </c>
      <c r="F6833" t="str">
        <f>VLOOKUP(orders[[#This Row],[product_id]],Products!A:C,3,0)</f>
        <v>Appliances</v>
      </c>
      <c r="G6833">
        <v>1</v>
      </c>
      <c r="H6833" s="6">
        <v>0.14492494837556072</v>
      </c>
      <c r="I6833" s="2">
        <f>VLOOKUP($E6833,
Products!$A$1:$F$201,MATCH(Orders!I$1,Products!$A$1:$F$1,0),0)</f>
        <v>22928.971424497449</v>
      </c>
      <c r="J6833" s="2">
        <f>VLOOKUP($E6833,
Products!$A$1:$F$201,MATCH(Orders!J$1,Products!$A$1:$F$1,0),0)</f>
        <v>17801.356740692991</v>
      </c>
    </row>
    <row r="6834" spans="1:10">
      <c r="A6834">
        <v>6833</v>
      </c>
      <c r="B6834" s="4">
        <v>45399</v>
      </c>
      <c r="C6834" s="10">
        <f>DATE(YEAR(orders[[#This Row],[order_date]]), MONTH(orders[[#This Row],[order_date]]), 1)</f>
        <v>45383</v>
      </c>
      <c r="D6834" t="s">
        <v>2206</v>
      </c>
      <c r="E6834" t="s">
        <v>667</v>
      </c>
      <c r="F6834" t="str">
        <f>VLOOKUP(orders[[#This Row],[product_id]],Products!A:C,3,0)</f>
        <v>Electronics</v>
      </c>
      <c r="G6834">
        <v>3</v>
      </c>
      <c r="H6834" s="6">
        <v>0.19772102674306052</v>
      </c>
      <c r="I6834" s="2">
        <f>VLOOKUP($E6834,
Products!$A$1:$F$201,MATCH(Orders!I$1,Products!$A$1:$F$1,0),0)</f>
        <v>2491.507056421975</v>
      </c>
      <c r="J6834" s="2">
        <f>VLOOKUP($E6834,
Products!$A$1:$F$201,MATCH(Orders!J$1,Products!$A$1:$F$1,0),0)</f>
        <v>1871.4408177277719</v>
      </c>
    </row>
    <row r="6835" spans="1:10">
      <c r="A6835">
        <v>6834</v>
      </c>
      <c r="B6835" s="4">
        <v>45342</v>
      </c>
      <c r="C6835" s="10">
        <f>DATE(YEAR(orders[[#This Row],[order_date]]), MONTH(orders[[#This Row],[order_date]]), 1)</f>
        <v>45323</v>
      </c>
      <c r="D6835" t="s">
        <v>2023</v>
      </c>
      <c r="E6835" t="s">
        <v>515</v>
      </c>
      <c r="F6835" t="str">
        <f>VLOOKUP(orders[[#This Row],[product_id]],Products!A:C,3,0)</f>
        <v>Appliances</v>
      </c>
      <c r="G6835">
        <v>2</v>
      </c>
      <c r="H6835" s="6">
        <v>0.12985663220798857</v>
      </c>
      <c r="I6835" s="2">
        <f>VLOOKUP($E6835,
Products!$A$1:$F$201,MATCH(Orders!I$1,Products!$A$1:$F$1,0),0)</f>
        <v>2136.8180837738519</v>
      </c>
      <c r="J6835" s="2">
        <f>VLOOKUP($E6835,
Products!$A$1:$F$201,MATCH(Orders!J$1,Products!$A$1:$F$1,0),0)</f>
        <v>1689.48738136013</v>
      </c>
    </row>
    <row r="6836" spans="1:10">
      <c r="A6836">
        <v>6835</v>
      </c>
      <c r="B6836" s="4">
        <v>45905</v>
      </c>
      <c r="C6836" s="10">
        <f>DATE(YEAR(orders[[#This Row],[order_date]]), MONTH(orders[[#This Row],[order_date]]), 1)</f>
        <v>45901</v>
      </c>
      <c r="D6836" t="s">
        <v>2169</v>
      </c>
      <c r="E6836" t="s">
        <v>628</v>
      </c>
      <c r="F6836" t="str">
        <f>VLOOKUP(orders[[#This Row],[product_id]],Products!A:C,3,0)</f>
        <v>Electronics</v>
      </c>
      <c r="G6836">
        <v>2</v>
      </c>
      <c r="H6836" s="6">
        <v>0.16678127242466276</v>
      </c>
      <c r="I6836" s="2">
        <f>VLOOKUP($E6836,
Products!$A$1:$F$201,MATCH(Orders!I$1,Products!$A$1:$F$1,0),0)</f>
        <v>2480.4343676348258</v>
      </c>
      <c r="J6836" s="2">
        <f>VLOOKUP($E6836,
Products!$A$1:$F$201,MATCH(Orders!J$1,Products!$A$1:$F$1,0),0)</f>
        <v>1932.862959692628</v>
      </c>
    </row>
    <row r="6837" spans="1:10">
      <c r="A6837">
        <v>6836</v>
      </c>
      <c r="B6837" s="4">
        <v>45526</v>
      </c>
      <c r="C6837" s="10">
        <f>DATE(YEAR(orders[[#This Row],[order_date]]), MONTH(orders[[#This Row],[order_date]]), 1)</f>
        <v>45505</v>
      </c>
      <c r="D6837" t="s">
        <v>2536</v>
      </c>
      <c r="E6837" t="s">
        <v>699</v>
      </c>
      <c r="F6837" t="str">
        <f>VLOOKUP(orders[[#This Row],[product_id]],Products!A:C,3,0)</f>
        <v>Appliances</v>
      </c>
      <c r="G6837">
        <v>1</v>
      </c>
      <c r="H6837" s="6">
        <v>9.4793965286332743E-2</v>
      </c>
      <c r="I6837" s="2">
        <f>VLOOKUP($E6837,
Products!$A$1:$F$201,MATCH(Orders!I$1,Products!$A$1:$F$1,0),0)</f>
        <v>25091.998133165329</v>
      </c>
      <c r="J6837" s="2">
        <f>VLOOKUP($E6837,
Products!$A$1:$F$201,MATCH(Orders!J$1,Products!$A$1:$F$1,0),0)</f>
        <v>18464.226825266349</v>
      </c>
    </row>
    <row r="6838" spans="1:10">
      <c r="A6838">
        <v>6837</v>
      </c>
      <c r="B6838" s="4">
        <v>45953</v>
      </c>
      <c r="C6838" s="10">
        <f>DATE(YEAR(orders[[#This Row],[order_date]]), MONTH(orders[[#This Row],[order_date]]), 1)</f>
        <v>45931</v>
      </c>
      <c r="D6838" t="s">
        <v>4631</v>
      </c>
      <c r="E6838" t="s">
        <v>616</v>
      </c>
      <c r="F6838" t="str">
        <f>VLOOKUP(orders[[#This Row],[product_id]],Products!A:C,3,0)</f>
        <v>Electronics</v>
      </c>
      <c r="G6838">
        <v>1</v>
      </c>
      <c r="H6838" s="6">
        <v>0.16571460607755251</v>
      </c>
      <c r="I6838" s="2">
        <f>VLOOKUP($E6838,
Products!$A$1:$F$201,MATCH(Orders!I$1,Products!$A$1:$F$1,0),0)</f>
        <v>12172.554053901489</v>
      </c>
      <c r="J6838" s="2">
        <f>VLOOKUP($E6838,
Products!$A$1:$F$201,MATCH(Orders!J$1,Products!$A$1:$F$1,0),0)</f>
        <v>9644.7702288148557</v>
      </c>
    </row>
    <row r="6839" spans="1:10">
      <c r="A6839">
        <v>6838</v>
      </c>
      <c r="B6839" s="4">
        <v>45386</v>
      </c>
      <c r="C6839" s="10">
        <f>DATE(YEAR(orders[[#This Row],[order_date]]), MONTH(orders[[#This Row],[order_date]]), 1)</f>
        <v>45383</v>
      </c>
      <c r="D6839" t="s">
        <v>1221</v>
      </c>
      <c r="E6839" t="s">
        <v>530</v>
      </c>
      <c r="F6839" t="str">
        <f>VLOOKUP(orders[[#This Row],[product_id]],Products!A:C,3,0)</f>
        <v>Electronics</v>
      </c>
      <c r="G6839">
        <v>1</v>
      </c>
      <c r="H6839" s="6">
        <v>0.17106409199275741</v>
      </c>
      <c r="I6839" s="2">
        <f>VLOOKUP($E6839,
Products!$A$1:$F$201,MATCH(Orders!I$1,Products!$A$1:$F$1,0),0)</f>
        <v>30520.607447067548</v>
      </c>
      <c r="J6839" s="2">
        <f>VLOOKUP($E6839,
Products!$A$1:$F$201,MATCH(Orders!J$1,Products!$A$1:$F$1,0),0)</f>
        <v>22328.317520226748</v>
      </c>
    </row>
    <row r="6840" spans="1:10">
      <c r="A6840">
        <v>6839</v>
      </c>
      <c r="B6840" s="4">
        <v>45005</v>
      </c>
      <c r="C6840" s="10">
        <f>DATE(YEAR(orders[[#This Row],[order_date]]), MONTH(orders[[#This Row],[order_date]]), 1)</f>
        <v>44986</v>
      </c>
      <c r="D6840" t="s">
        <v>4593</v>
      </c>
      <c r="E6840" t="s">
        <v>508</v>
      </c>
      <c r="F6840" t="str">
        <f>VLOOKUP(orders[[#This Row],[product_id]],Products!A:C,3,0)</f>
        <v>Electronics</v>
      </c>
      <c r="G6840">
        <v>2</v>
      </c>
      <c r="H6840" s="6">
        <v>0.24310110831013326</v>
      </c>
      <c r="I6840" s="2">
        <f>VLOOKUP($E6840,
Products!$A$1:$F$201,MATCH(Orders!I$1,Products!$A$1:$F$1,0),0)</f>
        <v>23345.985707147142</v>
      </c>
      <c r="J6840" s="2">
        <f>VLOOKUP($E6840,
Products!$A$1:$F$201,MATCH(Orders!J$1,Products!$A$1:$F$1,0),0)</f>
        <v>15772.90371323649</v>
      </c>
    </row>
    <row r="6841" spans="1:10">
      <c r="A6841">
        <v>6840</v>
      </c>
      <c r="B6841" s="4">
        <v>45701</v>
      </c>
      <c r="C6841" s="10">
        <f>DATE(YEAR(orders[[#This Row],[order_date]]), MONTH(orders[[#This Row],[order_date]]), 1)</f>
        <v>45689</v>
      </c>
      <c r="D6841" t="s">
        <v>4168</v>
      </c>
      <c r="E6841" t="s">
        <v>667</v>
      </c>
      <c r="F6841" t="str">
        <f>VLOOKUP(orders[[#This Row],[product_id]],Products!A:C,3,0)</f>
        <v>Electronics</v>
      </c>
      <c r="G6841">
        <v>1</v>
      </c>
      <c r="H6841" s="6">
        <v>0.18529347481077765</v>
      </c>
      <c r="I6841" s="2">
        <f>VLOOKUP($E6841,
Products!$A$1:$F$201,MATCH(Orders!I$1,Products!$A$1:$F$1,0),0)</f>
        <v>2491.507056421975</v>
      </c>
      <c r="J6841" s="2">
        <f>VLOOKUP($E6841,
Products!$A$1:$F$201,MATCH(Orders!J$1,Products!$A$1:$F$1,0),0)</f>
        <v>1871.4408177277719</v>
      </c>
    </row>
    <row r="6842" spans="1:10">
      <c r="A6842">
        <v>6841</v>
      </c>
      <c r="B6842" s="4">
        <v>46021</v>
      </c>
      <c r="C6842" s="10">
        <f>DATE(YEAR(orders[[#This Row],[order_date]]), MONTH(orders[[#This Row],[order_date]]), 1)</f>
        <v>45992</v>
      </c>
      <c r="D6842" t="s">
        <v>3069</v>
      </c>
      <c r="E6842" t="s">
        <v>576</v>
      </c>
      <c r="F6842" t="str">
        <f>VLOOKUP(orders[[#This Row],[product_id]],Products!A:C,3,0)</f>
        <v>Electronics</v>
      </c>
      <c r="G6842">
        <v>1</v>
      </c>
      <c r="H6842" s="6">
        <v>0.24548061433872495</v>
      </c>
      <c r="I6842" s="2">
        <f>VLOOKUP($E6842,
Products!$A$1:$F$201,MATCH(Orders!I$1,Products!$A$1:$F$1,0),0)</f>
        <v>12571.90922514794</v>
      </c>
      <c r="J6842" s="2">
        <f>VLOOKUP($E6842,
Products!$A$1:$F$201,MATCH(Orders!J$1,Products!$A$1:$F$1,0),0)</f>
        <v>9314.5536289888332</v>
      </c>
    </row>
    <row r="6843" spans="1:10">
      <c r="A6843">
        <v>6842</v>
      </c>
      <c r="B6843" s="4">
        <v>45822</v>
      </c>
      <c r="C6843" s="10">
        <f>DATE(YEAR(orders[[#This Row],[order_date]]), MONTH(orders[[#This Row],[order_date]]), 1)</f>
        <v>45809</v>
      </c>
      <c r="D6843" t="s">
        <v>2409</v>
      </c>
      <c r="E6843" t="s">
        <v>533</v>
      </c>
      <c r="F6843" t="str">
        <f>VLOOKUP(orders[[#This Row],[product_id]],Products!A:C,3,0)</f>
        <v>Electronics</v>
      </c>
      <c r="G6843">
        <v>1</v>
      </c>
      <c r="H6843" s="6">
        <v>0.18650706049369808</v>
      </c>
      <c r="I6843" s="2">
        <f>VLOOKUP($E6843,
Products!$A$1:$F$201,MATCH(Orders!I$1,Products!$A$1:$F$1,0),0)</f>
        <v>28589.802369332661</v>
      </c>
      <c r="J6843" s="2">
        <f>VLOOKUP($E6843,
Products!$A$1:$F$201,MATCH(Orders!J$1,Products!$A$1:$F$1,0),0)</f>
        <v>21212.93445492295</v>
      </c>
    </row>
    <row r="6844" spans="1:10">
      <c r="A6844">
        <v>6843</v>
      </c>
      <c r="B6844" s="4">
        <v>44984</v>
      </c>
      <c r="C6844" s="10">
        <f>DATE(YEAR(orders[[#This Row],[order_date]]), MONTH(orders[[#This Row],[order_date]]), 1)</f>
        <v>44958</v>
      </c>
      <c r="D6844" t="s">
        <v>3785</v>
      </c>
      <c r="E6844" t="s">
        <v>642</v>
      </c>
      <c r="F6844" t="str">
        <f>VLOOKUP(orders[[#This Row],[product_id]],Products!A:C,3,0)</f>
        <v>Appliances</v>
      </c>
      <c r="G6844">
        <v>2</v>
      </c>
      <c r="H6844" s="6">
        <v>0.10650552772707877</v>
      </c>
      <c r="I6844" s="2">
        <f>VLOOKUP($E6844,
Products!$A$1:$F$201,MATCH(Orders!I$1,Products!$A$1:$F$1,0),0)</f>
        <v>2296.7821973225709</v>
      </c>
      <c r="J6844" s="2">
        <f>VLOOKUP($E6844,
Products!$A$1:$F$201,MATCH(Orders!J$1,Products!$A$1:$F$1,0),0)</f>
        <v>1585.16132006212</v>
      </c>
    </row>
    <row r="6845" spans="1:10">
      <c r="A6845">
        <v>6844</v>
      </c>
      <c r="B6845" s="4">
        <v>45550</v>
      </c>
      <c r="C6845" s="10">
        <f>DATE(YEAR(orders[[#This Row],[order_date]]), MONTH(orders[[#This Row],[order_date]]), 1)</f>
        <v>45536</v>
      </c>
      <c r="D6845" t="s">
        <v>4285</v>
      </c>
      <c r="E6845" t="s">
        <v>516</v>
      </c>
      <c r="F6845" t="str">
        <f>VLOOKUP(orders[[#This Row],[product_id]],Products!A:C,3,0)</f>
        <v>Electronics</v>
      </c>
      <c r="G6845">
        <v>1</v>
      </c>
      <c r="H6845" s="6">
        <v>0.15765622942573629</v>
      </c>
      <c r="I6845" s="2">
        <f>VLOOKUP($E6845,
Products!$A$1:$F$201,MATCH(Orders!I$1,Products!$A$1:$F$1,0),0)</f>
        <v>12594.36437895595</v>
      </c>
      <c r="J6845" s="2">
        <f>VLOOKUP($E6845,
Products!$A$1:$F$201,MATCH(Orders!J$1,Products!$A$1:$F$1,0),0)</f>
        <v>9909.7267986522402</v>
      </c>
    </row>
    <row r="6846" spans="1:10">
      <c r="A6846">
        <v>6845</v>
      </c>
      <c r="B6846" s="4">
        <v>44974</v>
      </c>
      <c r="C6846" s="10">
        <f>DATE(YEAR(orders[[#This Row],[order_date]]), MONTH(orders[[#This Row],[order_date]]), 1)</f>
        <v>44958</v>
      </c>
      <c r="D6846" t="s">
        <v>1853</v>
      </c>
      <c r="E6846" t="s">
        <v>598</v>
      </c>
      <c r="F6846" t="str">
        <f>VLOOKUP(orders[[#This Row],[product_id]],Products!A:C,3,0)</f>
        <v>Appliances</v>
      </c>
      <c r="G6846">
        <v>1</v>
      </c>
      <c r="H6846" s="6">
        <v>6.5507095497802037E-2</v>
      </c>
      <c r="I6846" s="2">
        <f>VLOOKUP($E6846,
Products!$A$1:$F$201,MATCH(Orders!I$1,Products!$A$1:$F$1,0),0)</f>
        <v>5641.6789233526652</v>
      </c>
      <c r="J6846" s="2">
        <f>VLOOKUP($E6846,
Products!$A$1:$F$201,MATCH(Orders!J$1,Products!$A$1:$F$1,0),0)</f>
        <v>4031.2473685481059</v>
      </c>
    </row>
    <row r="6847" spans="1:10">
      <c r="A6847">
        <v>6846</v>
      </c>
      <c r="B6847" s="4">
        <v>45765</v>
      </c>
      <c r="C6847" s="10">
        <f>DATE(YEAR(orders[[#This Row],[order_date]]), MONTH(orders[[#This Row],[order_date]]), 1)</f>
        <v>45748</v>
      </c>
      <c r="D6847" t="s">
        <v>4149</v>
      </c>
      <c r="E6847" t="s">
        <v>623</v>
      </c>
      <c r="F6847" t="str">
        <f>VLOOKUP(orders[[#This Row],[product_id]],Products!A:C,3,0)</f>
        <v>Electronics</v>
      </c>
      <c r="G6847">
        <v>3</v>
      </c>
      <c r="H6847" s="6">
        <v>0.16324333034259375</v>
      </c>
      <c r="I6847" s="2">
        <f>VLOOKUP($E6847,
Products!$A$1:$F$201,MATCH(Orders!I$1,Products!$A$1:$F$1,0),0)</f>
        <v>27422.76406600175</v>
      </c>
      <c r="J6847" s="2">
        <f>VLOOKUP($E6847,
Products!$A$1:$F$201,MATCH(Orders!J$1,Products!$A$1:$F$1,0),0)</f>
        <v>18707.390708641691</v>
      </c>
    </row>
    <row r="6848" spans="1:10">
      <c r="A6848">
        <v>6847</v>
      </c>
      <c r="B6848" s="4">
        <v>45091</v>
      </c>
      <c r="C6848" s="10">
        <f>DATE(YEAR(orders[[#This Row],[order_date]]), MONTH(orders[[#This Row],[order_date]]), 1)</f>
        <v>45078</v>
      </c>
      <c r="D6848" t="s">
        <v>3067</v>
      </c>
      <c r="E6848" t="s">
        <v>629</v>
      </c>
      <c r="F6848" t="str">
        <f>VLOOKUP(orders[[#This Row],[product_id]],Products!A:C,3,0)</f>
        <v>Electronics</v>
      </c>
      <c r="G6848">
        <v>3</v>
      </c>
      <c r="H6848" s="6">
        <v>0.11495998047351584</v>
      </c>
      <c r="I6848" s="2">
        <f>VLOOKUP($E6848,
Products!$A$1:$F$201,MATCH(Orders!I$1,Products!$A$1:$F$1,0),0)</f>
        <v>12411.13061655427</v>
      </c>
      <c r="J6848" s="2">
        <f>VLOOKUP($E6848,
Products!$A$1:$F$201,MATCH(Orders!J$1,Products!$A$1:$F$1,0),0)</f>
        <v>9821.2729118635452</v>
      </c>
    </row>
    <row r="6849" spans="1:10">
      <c r="A6849">
        <v>6848</v>
      </c>
      <c r="B6849" s="4">
        <v>45256</v>
      </c>
      <c r="C6849" s="10">
        <f>DATE(YEAR(orders[[#This Row],[order_date]]), MONTH(orders[[#This Row],[order_date]]), 1)</f>
        <v>45231</v>
      </c>
      <c r="D6849" t="s">
        <v>3962</v>
      </c>
      <c r="E6849" t="s">
        <v>672</v>
      </c>
      <c r="F6849" t="str">
        <f>VLOOKUP(orders[[#This Row],[product_id]],Products!A:C,3,0)</f>
        <v>Electronics</v>
      </c>
      <c r="G6849">
        <v>1</v>
      </c>
      <c r="H6849" s="6">
        <v>0.11441154460463182</v>
      </c>
      <c r="I6849" s="2">
        <f>VLOOKUP($E6849,
Products!$A$1:$F$201,MATCH(Orders!I$1,Products!$A$1:$F$1,0),0)</f>
        <v>29856.340212906369</v>
      </c>
      <c r="J6849" s="2">
        <f>VLOOKUP($E6849,
Products!$A$1:$F$201,MATCH(Orders!J$1,Products!$A$1:$F$1,0),0)</f>
        <v>19759.064823078941</v>
      </c>
    </row>
    <row r="6850" spans="1:10">
      <c r="A6850">
        <v>6849</v>
      </c>
      <c r="B6850" s="4">
        <v>45139</v>
      </c>
      <c r="C6850" s="10">
        <f>DATE(YEAR(orders[[#This Row],[order_date]]), MONTH(orders[[#This Row],[order_date]]), 1)</f>
        <v>45139</v>
      </c>
      <c r="D6850" t="s">
        <v>3300</v>
      </c>
      <c r="E6850" t="s">
        <v>598</v>
      </c>
      <c r="F6850" t="str">
        <f>VLOOKUP(orders[[#This Row],[product_id]],Products!A:C,3,0)</f>
        <v>Appliances</v>
      </c>
      <c r="G6850">
        <v>2</v>
      </c>
      <c r="H6850" s="6">
        <v>0.10443788241140366</v>
      </c>
      <c r="I6850" s="2">
        <f>VLOOKUP($E6850,
Products!$A$1:$F$201,MATCH(Orders!I$1,Products!$A$1:$F$1,0),0)</f>
        <v>5641.6789233526652</v>
      </c>
      <c r="J6850" s="2">
        <f>VLOOKUP($E6850,
Products!$A$1:$F$201,MATCH(Orders!J$1,Products!$A$1:$F$1,0),0)</f>
        <v>4031.2473685481059</v>
      </c>
    </row>
    <row r="6851" spans="1:10">
      <c r="A6851">
        <v>6850</v>
      </c>
      <c r="B6851" s="4">
        <v>45433</v>
      </c>
      <c r="C6851" s="10">
        <f>DATE(YEAR(orders[[#This Row],[order_date]]), MONTH(orders[[#This Row],[order_date]]), 1)</f>
        <v>45413</v>
      </c>
      <c r="D6851" t="s">
        <v>4362</v>
      </c>
      <c r="E6851" t="s">
        <v>646</v>
      </c>
      <c r="F6851" t="str">
        <f>VLOOKUP(orders[[#This Row],[product_id]],Products!A:C,3,0)</f>
        <v>Electronics</v>
      </c>
      <c r="G6851">
        <v>2</v>
      </c>
      <c r="H6851" s="6">
        <v>0.18471566699175759</v>
      </c>
      <c r="I6851" s="2">
        <f>VLOOKUP($E6851,
Products!$A$1:$F$201,MATCH(Orders!I$1,Products!$A$1:$F$1,0),0)</f>
        <v>18424.12750052143</v>
      </c>
      <c r="J6851" s="2">
        <f>VLOOKUP($E6851,
Products!$A$1:$F$201,MATCH(Orders!J$1,Products!$A$1:$F$1,0),0)</f>
        <v>14575.25356690323</v>
      </c>
    </row>
    <row r="6852" spans="1:10">
      <c r="A6852">
        <v>6851</v>
      </c>
      <c r="B6852" s="4">
        <v>45842</v>
      </c>
      <c r="C6852" s="10">
        <f>DATE(YEAR(orders[[#This Row],[order_date]]), MONTH(orders[[#This Row],[order_date]]), 1)</f>
        <v>45839</v>
      </c>
      <c r="D6852" t="s">
        <v>4660</v>
      </c>
      <c r="E6852" t="s">
        <v>604</v>
      </c>
      <c r="F6852" t="str">
        <f>VLOOKUP(orders[[#This Row],[product_id]],Products!A:C,3,0)</f>
        <v>Appliances</v>
      </c>
      <c r="G6852">
        <v>2</v>
      </c>
      <c r="H6852" s="6">
        <v>0.12660896689801529</v>
      </c>
      <c r="I6852" s="2">
        <f>VLOOKUP($E6852,
Products!$A$1:$F$201,MATCH(Orders!I$1,Products!$A$1:$F$1,0),0)</f>
        <v>2087.687835040248</v>
      </c>
      <c r="J6852" s="2">
        <f>VLOOKUP($E6852,
Products!$A$1:$F$201,MATCH(Orders!J$1,Products!$A$1:$F$1,0),0)</f>
        <v>1450.1823074928161</v>
      </c>
    </row>
    <row r="6853" spans="1:10">
      <c r="A6853">
        <v>6852</v>
      </c>
      <c r="B6853" s="4">
        <v>45727</v>
      </c>
      <c r="C6853" s="10">
        <f>DATE(YEAR(orders[[#This Row],[order_date]]), MONTH(orders[[#This Row],[order_date]]), 1)</f>
        <v>45717</v>
      </c>
      <c r="D6853" t="s">
        <v>2254</v>
      </c>
      <c r="E6853" t="s">
        <v>516</v>
      </c>
      <c r="F6853" t="str">
        <f>VLOOKUP(orders[[#This Row],[product_id]],Products!A:C,3,0)</f>
        <v>Electronics</v>
      </c>
      <c r="G6853">
        <v>1</v>
      </c>
      <c r="H6853" s="6">
        <v>0.18005672471959938</v>
      </c>
      <c r="I6853" s="2">
        <f>VLOOKUP($E6853,
Products!$A$1:$F$201,MATCH(Orders!I$1,Products!$A$1:$F$1,0),0)</f>
        <v>12594.36437895595</v>
      </c>
      <c r="J6853" s="2">
        <f>VLOOKUP($E6853,
Products!$A$1:$F$201,MATCH(Orders!J$1,Products!$A$1:$F$1,0),0)</f>
        <v>9909.7267986522402</v>
      </c>
    </row>
    <row r="6854" spans="1:10">
      <c r="A6854">
        <v>6853</v>
      </c>
      <c r="B6854" s="4">
        <v>45094</v>
      </c>
      <c r="C6854" s="10">
        <f>DATE(YEAR(orders[[#This Row],[order_date]]), MONTH(orders[[#This Row],[order_date]]), 1)</f>
        <v>45078</v>
      </c>
      <c r="D6854" t="s">
        <v>2792</v>
      </c>
      <c r="E6854" t="s">
        <v>540</v>
      </c>
      <c r="F6854" t="str">
        <f>VLOOKUP(orders[[#This Row],[product_id]],Products!A:C,3,0)</f>
        <v>Electronics</v>
      </c>
      <c r="G6854">
        <v>3</v>
      </c>
      <c r="H6854" s="6">
        <v>0.21191206177014216</v>
      </c>
      <c r="I6854" s="2">
        <f>VLOOKUP($E6854,
Products!$A$1:$F$201,MATCH(Orders!I$1,Products!$A$1:$F$1,0),0)</f>
        <v>27903.66571841111</v>
      </c>
      <c r="J6854" s="2">
        <f>VLOOKUP($E6854,
Products!$A$1:$F$201,MATCH(Orders!J$1,Products!$A$1:$F$1,0),0)</f>
        <v>20363.814715502049</v>
      </c>
    </row>
    <row r="6855" spans="1:10">
      <c r="A6855">
        <v>6854</v>
      </c>
      <c r="B6855" s="4">
        <v>45921</v>
      </c>
      <c r="C6855" s="10">
        <f>DATE(YEAR(orders[[#This Row],[order_date]]), MONTH(orders[[#This Row],[order_date]]), 1)</f>
        <v>45901</v>
      </c>
      <c r="D6855" t="s">
        <v>3861</v>
      </c>
      <c r="E6855" t="s">
        <v>513</v>
      </c>
      <c r="F6855" t="str">
        <f>VLOOKUP(orders[[#This Row],[product_id]],Products!A:C,3,0)</f>
        <v>Electronics</v>
      </c>
      <c r="G6855">
        <v>2</v>
      </c>
      <c r="H6855" s="6">
        <v>0.19683846547843378</v>
      </c>
      <c r="I6855" s="2">
        <f>VLOOKUP($E6855,
Products!$A$1:$F$201,MATCH(Orders!I$1,Products!$A$1:$F$1,0),0)</f>
        <v>2370.6748519187499</v>
      </c>
      <c r="J6855" s="2">
        <f>VLOOKUP($E6855,
Products!$A$1:$F$201,MATCH(Orders!J$1,Products!$A$1:$F$1,0),0)</f>
        <v>1742.1190905744229</v>
      </c>
    </row>
    <row r="6856" spans="1:10">
      <c r="A6856">
        <v>6855</v>
      </c>
      <c r="B6856" s="4">
        <v>45756</v>
      </c>
      <c r="C6856" s="10">
        <f>DATE(YEAR(orders[[#This Row],[order_date]]), MONTH(orders[[#This Row],[order_date]]), 1)</f>
        <v>45748</v>
      </c>
      <c r="D6856" t="s">
        <v>3798</v>
      </c>
      <c r="E6856" t="s">
        <v>512</v>
      </c>
      <c r="F6856" t="str">
        <f>VLOOKUP(orders[[#This Row],[product_id]],Products!A:C,3,0)</f>
        <v>Electronics</v>
      </c>
      <c r="G6856">
        <v>3</v>
      </c>
      <c r="H6856" s="6">
        <v>0.17861500634602293</v>
      </c>
      <c r="I6856" s="2">
        <f>VLOOKUP($E6856,
Products!$A$1:$F$201,MATCH(Orders!I$1,Products!$A$1:$F$1,0),0)</f>
        <v>12877.548087294561</v>
      </c>
      <c r="J6856" s="2">
        <f>VLOOKUP($E6856,
Products!$A$1:$F$201,MATCH(Orders!J$1,Products!$A$1:$F$1,0),0)</f>
        <v>9551.9000631411909</v>
      </c>
    </row>
    <row r="6857" spans="1:10">
      <c r="A6857">
        <v>6856</v>
      </c>
      <c r="B6857" s="4">
        <v>45922</v>
      </c>
      <c r="C6857" s="10">
        <f>DATE(YEAR(orders[[#This Row],[order_date]]), MONTH(orders[[#This Row],[order_date]]), 1)</f>
        <v>45901</v>
      </c>
      <c r="D6857" t="s">
        <v>3006</v>
      </c>
      <c r="E6857" t="s">
        <v>574</v>
      </c>
      <c r="F6857" t="str">
        <f>VLOOKUP(orders[[#This Row],[product_id]],Products!A:C,3,0)</f>
        <v>Electronics</v>
      </c>
      <c r="G6857">
        <v>1</v>
      </c>
      <c r="H6857" s="6">
        <v>0.13222110863375372</v>
      </c>
      <c r="I6857" s="2">
        <f>VLOOKUP($E6857,
Products!$A$1:$F$201,MATCH(Orders!I$1,Products!$A$1:$F$1,0),0)</f>
        <v>30824.427673567101</v>
      </c>
      <c r="J6857" s="2">
        <f>VLOOKUP($E6857,
Products!$A$1:$F$201,MATCH(Orders!J$1,Products!$A$1:$F$1,0),0)</f>
        <v>20473.07476940487</v>
      </c>
    </row>
    <row r="6858" spans="1:10">
      <c r="A6858">
        <v>6857</v>
      </c>
      <c r="B6858" s="4">
        <v>45913</v>
      </c>
      <c r="C6858" s="10">
        <f>DATE(YEAR(orders[[#This Row],[order_date]]), MONTH(orders[[#This Row],[order_date]]), 1)</f>
        <v>45901</v>
      </c>
      <c r="D6858" t="s">
        <v>3056</v>
      </c>
      <c r="E6858" t="s">
        <v>575</v>
      </c>
      <c r="F6858" t="str">
        <f>VLOOKUP(orders[[#This Row],[product_id]],Products!A:C,3,0)</f>
        <v>Appliances</v>
      </c>
      <c r="G6858">
        <v>1</v>
      </c>
      <c r="H6858" s="6">
        <v>0.12927498237176283</v>
      </c>
      <c r="I6858" s="2">
        <f>VLOOKUP($E6858,
Products!$A$1:$F$201,MATCH(Orders!I$1,Products!$A$1:$F$1,0),0)</f>
        <v>25283.54628276427</v>
      </c>
      <c r="J6858" s="2">
        <f>VLOOKUP($E6858,
Products!$A$1:$F$201,MATCH(Orders!J$1,Products!$A$1:$F$1,0),0)</f>
        <v>19310.503554692368</v>
      </c>
    </row>
    <row r="6859" spans="1:10">
      <c r="A6859">
        <v>6858</v>
      </c>
      <c r="B6859" s="4">
        <v>45713</v>
      </c>
      <c r="C6859" s="10">
        <f>DATE(YEAR(orders[[#This Row],[order_date]]), MONTH(orders[[#This Row],[order_date]]), 1)</f>
        <v>45689</v>
      </c>
      <c r="D6859" t="s">
        <v>1684</v>
      </c>
      <c r="E6859" t="s">
        <v>690</v>
      </c>
      <c r="F6859" t="str">
        <f>VLOOKUP(orders[[#This Row],[product_id]],Products!A:C,3,0)</f>
        <v>Electronics</v>
      </c>
      <c r="G6859">
        <v>1</v>
      </c>
      <c r="H6859" s="6">
        <v>0.14135623906994874</v>
      </c>
      <c r="I6859" s="2">
        <f>VLOOKUP($E6859,
Products!$A$1:$F$201,MATCH(Orders!I$1,Products!$A$1:$F$1,0),0)</f>
        <v>2338.2059552139431</v>
      </c>
      <c r="J6859" s="2">
        <f>VLOOKUP($E6859,
Products!$A$1:$F$201,MATCH(Orders!J$1,Products!$A$1:$F$1,0),0)</f>
        <v>1708.028418793489</v>
      </c>
    </row>
    <row r="6860" spans="1:10">
      <c r="A6860">
        <v>6859</v>
      </c>
      <c r="B6860" s="4">
        <v>45353</v>
      </c>
      <c r="C6860" s="10">
        <f>DATE(YEAR(orders[[#This Row],[order_date]]), MONTH(orders[[#This Row],[order_date]]), 1)</f>
        <v>45352</v>
      </c>
      <c r="D6860" t="s">
        <v>3011</v>
      </c>
      <c r="E6860" t="s">
        <v>620</v>
      </c>
      <c r="F6860" t="str">
        <f>VLOOKUP(orders[[#This Row],[product_id]],Products!A:C,3,0)</f>
        <v>Electronics</v>
      </c>
      <c r="G6860">
        <v>2</v>
      </c>
      <c r="H6860" s="6">
        <v>0.13792290766482959</v>
      </c>
      <c r="I6860" s="2">
        <f>VLOOKUP($E6860,
Products!$A$1:$F$201,MATCH(Orders!I$1,Products!$A$1:$F$1,0),0)</f>
        <v>23669.635851452331</v>
      </c>
      <c r="J6860" s="2">
        <f>VLOOKUP($E6860,
Products!$A$1:$F$201,MATCH(Orders!J$1,Products!$A$1:$F$1,0),0)</f>
        <v>17880.752220874681</v>
      </c>
    </row>
    <row r="6861" spans="1:10">
      <c r="A6861">
        <v>6860</v>
      </c>
      <c r="B6861" s="4">
        <v>45942</v>
      </c>
      <c r="C6861" s="10">
        <f>DATE(YEAR(orders[[#This Row],[order_date]]), MONTH(orders[[#This Row],[order_date]]), 1)</f>
        <v>45931</v>
      </c>
      <c r="D6861" t="s">
        <v>4589</v>
      </c>
      <c r="E6861" t="s">
        <v>629</v>
      </c>
      <c r="F6861" t="str">
        <f>VLOOKUP(orders[[#This Row],[product_id]],Products!A:C,3,0)</f>
        <v>Electronics</v>
      </c>
      <c r="G6861">
        <v>3</v>
      </c>
      <c r="H6861" s="6">
        <v>0.13866961196678509</v>
      </c>
      <c r="I6861" s="2">
        <f>VLOOKUP($E6861,
Products!$A$1:$F$201,MATCH(Orders!I$1,Products!$A$1:$F$1,0),0)</f>
        <v>12411.13061655427</v>
      </c>
      <c r="J6861" s="2">
        <f>VLOOKUP($E6861,
Products!$A$1:$F$201,MATCH(Orders!J$1,Products!$A$1:$F$1,0),0)</f>
        <v>9821.2729118635452</v>
      </c>
    </row>
    <row r="6862" spans="1:10">
      <c r="A6862">
        <v>6861</v>
      </c>
      <c r="B6862" s="4">
        <v>45960</v>
      </c>
      <c r="C6862" s="10">
        <f>DATE(YEAR(orders[[#This Row],[order_date]]), MONTH(orders[[#This Row],[order_date]]), 1)</f>
        <v>45931</v>
      </c>
      <c r="D6862" t="s">
        <v>3753</v>
      </c>
      <c r="E6862" t="s">
        <v>668</v>
      </c>
      <c r="F6862" t="str">
        <f>VLOOKUP(orders[[#This Row],[product_id]],Products!A:C,3,0)</f>
        <v>Electronics</v>
      </c>
      <c r="G6862">
        <v>1</v>
      </c>
      <c r="H6862" s="6">
        <v>0.11435293557754846</v>
      </c>
      <c r="I6862" s="2">
        <f>VLOOKUP($E6862,
Products!$A$1:$F$201,MATCH(Orders!I$1,Products!$A$1:$F$1,0),0)</f>
        <v>23702.058773663419</v>
      </c>
      <c r="J6862" s="2">
        <f>VLOOKUP($E6862,
Products!$A$1:$F$201,MATCH(Orders!J$1,Products!$A$1:$F$1,0),0)</f>
        <v>17657.804767621328</v>
      </c>
    </row>
    <row r="6863" spans="1:10">
      <c r="A6863">
        <v>6862</v>
      </c>
      <c r="B6863" s="4">
        <v>45699</v>
      </c>
      <c r="C6863" s="10">
        <f>DATE(YEAR(orders[[#This Row],[order_date]]), MONTH(orders[[#This Row],[order_date]]), 1)</f>
        <v>45689</v>
      </c>
      <c r="D6863" t="s">
        <v>3295</v>
      </c>
      <c r="E6863" t="s">
        <v>516</v>
      </c>
      <c r="F6863" t="str">
        <f>VLOOKUP(orders[[#This Row],[product_id]],Products!A:C,3,0)</f>
        <v>Electronics</v>
      </c>
      <c r="G6863">
        <v>2</v>
      </c>
      <c r="H6863" s="6">
        <v>0.17479802344598336</v>
      </c>
      <c r="I6863" s="2">
        <f>VLOOKUP($E6863,
Products!$A$1:$F$201,MATCH(Orders!I$1,Products!$A$1:$F$1,0),0)</f>
        <v>12594.36437895595</v>
      </c>
      <c r="J6863" s="2">
        <f>VLOOKUP($E6863,
Products!$A$1:$F$201,MATCH(Orders!J$1,Products!$A$1:$F$1,0),0)</f>
        <v>9909.7267986522402</v>
      </c>
    </row>
    <row r="6864" spans="1:10">
      <c r="A6864">
        <v>6863</v>
      </c>
      <c r="B6864" s="4">
        <v>46008</v>
      </c>
      <c r="C6864" s="10">
        <f>DATE(YEAR(orders[[#This Row],[order_date]]), MONTH(orders[[#This Row],[order_date]]), 1)</f>
        <v>45992</v>
      </c>
      <c r="D6864" t="s">
        <v>2712</v>
      </c>
      <c r="E6864" t="s">
        <v>671</v>
      </c>
      <c r="F6864" t="str">
        <f>VLOOKUP(orders[[#This Row],[product_id]],Products!A:C,3,0)</f>
        <v>Electronics</v>
      </c>
      <c r="G6864">
        <v>1</v>
      </c>
      <c r="H6864" s="6">
        <v>0.14912932065916626</v>
      </c>
      <c r="I6864" s="2">
        <f>VLOOKUP($E6864,
Products!$A$1:$F$201,MATCH(Orders!I$1,Products!$A$1:$F$1,0),0)</f>
        <v>20226.002416343759</v>
      </c>
      <c r="J6864" s="2">
        <f>VLOOKUP($E6864,
Products!$A$1:$F$201,MATCH(Orders!J$1,Products!$A$1:$F$1,0),0)</f>
        <v>13513.884167631189</v>
      </c>
    </row>
    <row r="6865" spans="1:10">
      <c r="A6865">
        <v>6864</v>
      </c>
      <c r="B6865" s="4">
        <v>45643</v>
      </c>
      <c r="C6865" s="10">
        <f>DATE(YEAR(orders[[#This Row],[order_date]]), MONTH(orders[[#This Row],[order_date]]), 1)</f>
        <v>45627</v>
      </c>
      <c r="D6865" t="s">
        <v>3393</v>
      </c>
      <c r="E6865" t="s">
        <v>596</v>
      </c>
      <c r="F6865" t="str">
        <f>VLOOKUP(orders[[#This Row],[product_id]],Products!A:C,3,0)</f>
        <v>Electronics</v>
      </c>
      <c r="G6865">
        <v>1</v>
      </c>
      <c r="H6865" s="6">
        <v>0.1782913889057883</v>
      </c>
      <c r="I6865" s="2">
        <f>VLOOKUP($E6865,
Products!$A$1:$F$201,MATCH(Orders!I$1,Products!$A$1:$F$1,0),0)</f>
        <v>12935.39757670891</v>
      </c>
      <c r="J6865" s="2">
        <f>VLOOKUP($E6865,
Products!$A$1:$F$201,MATCH(Orders!J$1,Products!$A$1:$F$1,0),0)</f>
        <v>9648.6160598594815</v>
      </c>
    </row>
    <row r="6866" spans="1:10">
      <c r="A6866">
        <v>6865</v>
      </c>
      <c r="B6866" s="4">
        <v>45012</v>
      </c>
      <c r="C6866" s="10">
        <f>DATE(YEAR(orders[[#This Row],[order_date]]), MONTH(orders[[#This Row],[order_date]]), 1)</f>
        <v>44986</v>
      </c>
      <c r="D6866" t="s">
        <v>2552</v>
      </c>
      <c r="E6866" t="s">
        <v>590</v>
      </c>
      <c r="F6866" t="str">
        <f>VLOOKUP(orders[[#This Row],[product_id]],Products!A:C,3,0)</f>
        <v>Appliances</v>
      </c>
      <c r="G6866">
        <v>1</v>
      </c>
      <c r="H6866" s="6">
        <v>6.5842302697673841E-2</v>
      </c>
      <c r="I6866" s="2">
        <f>VLOOKUP($E6866,
Products!$A$1:$F$201,MATCH(Orders!I$1,Products!$A$1:$F$1,0),0)</f>
        <v>2035.9251500591261</v>
      </c>
      <c r="J6866" s="2">
        <f>VLOOKUP($E6866,
Products!$A$1:$F$201,MATCH(Orders!J$1,Products!$A$1:$F$1,0),0)</f>
        <v>1473.8412378673991</v>
      </c>
    </row>
    <row r="6867" spans="1:10">
      <c r="A6867">
        <v>6866</v>
      </c>
      <c r="B6867" s="4">
        <v>45030</v>
      </c>
      <c r="C6867" s="10">
        <f>DATE(YEAR(orders[[#This Row],[order_date]]), MONTH(orders[[#This Row],[order_date]]), 1)</f>
        <v>45017</v>
      </c>
      <c r="D6867" t="s">
        <v>3305</v>
      </c>
      <c r="E6867" t="s">
        <v>554</v>
      </c>
      <c r="F6867" t="str">
        <f>VLOOKUP(orders[[#This Row],[product_id]],Products!A:C,3,0)</f>
        <v>Appliances</v>
      </c>
      <c r="G6867">
        <v>3</v>
      </c>
      <c r="H6867" s="6">
        <v>0.11643164035815577</v>
      </c>
      <c r="I6867" s="2">
        <f>VLOOKUP($E6867,
Products!$A$1:$F$201,MATCH(Orders!I$1,Products!$A$1:$F$1,0),0)</f>
        <v>2088.6647814855078</v>
      </c>
      <c r="J6867" s="2">
        <f>VLOOKUP($E6867,
Products!$A$1:$F$201,MATCH(Orders!J$1,Products!$A$1:$F$1,0),0)</f>
        <v>1371.380040542937</v>
      </c>
    </row>
    <row r="6868" spans="1:10">
      <c r="A6868">
        <v>6867</v>
      </c>
      <c r="B6868" s="4">
        <v>45069</v>
      </c>
      <c r="C6868" s="10">
        <f>DATE(YEAR(orders[[#This Row],[order_date]]), MONTH(orders[[#This Row],[order_date]]), 1)</f>
        <v>45047</v>
      </c>
      <c r="D6868" t="s">
        <v>3214</v>
      </c>
      <c r="E6868" t="s">
        <v>540</v>
      </c>
      <c r="F6868" t="str">
        <f>VLOOKUP(orders[[#This Row],[product_id]],Products!A:C,3,0)</f>
        <v>Electronics</v>
      </c>
      <c r="G6868">
        <v>2</v>
      </c>
      <c r="H6868" s="6">
        <v>0.14464802011073655</v>
      </c>
      <c r="I6868" s="2">
        <f>VLOOKUP($E6868,
Products!$A$1:$F$201,MATCH(Orders!I$1,Products!$A$1:$F$1,0),0)</f>
        <v>27903.66571841111</v>
      </c>
      <c r="J6868" s="2">
        <f>VLOOKUP($E6868,
Products!$A$1:$F$201,MATCH(Orders!J$1,Products!$A$1:$F$1,0),0)</f>
        <v>20363.814715502049</v>
      </c>
    </row>
    <row r="6869" spans="1:10">
      <c r="A6869">
        <v>6868</v>
      </c>
      <c r="B6869" s="4">
        <v>45131</v>
      </c>
      <c r="C6869" s="10">
        <f>DATE(YEAR(orders[[#This Row],[order_date]]), MONTH(orders[[#This Row],[order_date]]), 1)</f>
        <v>45108</v>
      </c>
      <c r="D6869" t="s">
        <v>4386</v>
      </c>
      <c r="E6869" t="s">
        <v>662</v>
      </c>
      <c r="F6869" t="str">
        <f>VLOOKUP(orders[[#This Row],[product_id]],Products!A:C,3,0)</f>
        <v>Electronics</v>
      </c>
      <c r="G6869">
        <v>1</v>
      </c>
      <c r="H6869" s="6">
        <v>0.2222705881385113</v>
      </c>
      <c r="I6869" s="2">
        <f>VLOOKUP($E6869,
Products!$A$1:$F$201,MATCH(Orders!I$1,Products!$A$1:$F$1,0),0)</f>
        <v>20028.650831777191</v>
      </c>
      <c r="J6869" s="2">
        <f>VLOOKUP($E6869,
Products!$A$1:$F$201,MATCH(Orders!J$1,Products!$A$1:$F$1,0),0)</f>
        <v>14139.84905320309</v>
      </c>
    </row>
    <row r="6870" spans="1:10">
      <c r="A6870">
        <v>6869</v>
      </c>
      <c r="B6870" s="4">
        <v>45567</v>
      </c>
      <c r="C6870" s="10">
        <f>DATE(YEAR(orders[[#This Row],[order_date]]), MONTH(orders[[#This Row],[order_date]]), 1)</f>
        <v>45566</v>
      </c>
      <c r="D6870" t="s">
        <v>929</v>
      </c>
      <c r="E6870" t="s">
        <v>593</v>
      </c>
      <c r="F6870" t="str">
        <f>VLOOKUP(orders[[#This Row],[product_id]],Products!A:C,3,0)</f>
        <v>Electronics</v>
      </c>
      <c r="G6870">
        <v>1</v>
      </c>
      <c r="H6870" s="6">
        <v>0.18013065012002707</v>
      </c>
      <c r="I6870" s="2">
        <f>VLOOKUP($E6870,
Products!$A$1:$F$201,MATCH(Orders!I$1,Products!$A$1:$F$1,0),0)</f>
        <v>2667.7858525453248</v>
      </c>
      <c r="J6870" s="2">
        <f>VLOOKUP($E6870,
Products!$A$1:$F$201,MATCH(Orders!J$1,Products!$A$1:$F$1,0),0)</f>
        <v>1797.4955098065359</v>
      </c>
    </row>
    <row r="6871" spans="1:10">
      <c r="A6871">
        <v>6870</v>
      </c>
      <c r="B6871" s="4">
        <v>45988</v>
      </c>
      <c r="C6871" s="10">
        <f>DATE(YEAR(orders[[#This Row],[order_date]]), MONTH(orders[[#This Row],[order_date]]), 1)</f>
        <v>45962</v>
      </c>
      <c r="D6871" t="s">
        <v>2845</v>
      </c>
      <c r="E6871" t="s">
        <v>674</v>
      </c>
      <c r="F6871" t="str">
        <f>VLOOKUP(orders[[#This Row],[product_id]],Products!A:C,3,0)</f>
        <v>Appliances</v>
      </c>
      <c r="G6871">
        <v>1</v>
      </c>
      <c r="H6871" s="6">
        <v>0.12959391462788855</v>
      </c>
      <c r="I6871" s="2">
        <f>VLOOKUP($E6871,
Products!$A$1:$F$201,MATCH(Orders!I$1,Products!$A$1:$F$1,0),0)</f>
        <v>6324.5253633508046</v>
      </c>
      <c r="J6871" s="2">
        <f>VLOOKUP($E6871,
Products!$A$1:$F$201,MATCH(Orders!J$1,Products!$A$1:$F$1,0),0)</f>
        <v>4493.055585088201</v>
      </c>
    </row>
    <row r="6872" spans="1:10">
      <c r="A6872">
        <v>6871</v>
      </c>
      <c r="B6872" s="4">
        <v>46002</v>
      </c>
      <c r="C6872" s="10">
        <f>DATE(YEAR(orders[[#This Row],[order_date]]), MONTH(orders[[#This Row],[order_date]]), 1)</f>
        <v>45992</v>
      </c>
      <c r="D6872" t="s">
        <v>985</v>
      </c>
      <c r="E6872" t="s">
        <v>614</v>
      </c>
      <c r="F6872" t="str">
        <f>VLOOKUP(orders[[#This Row],[product_id]],Products!A:C,3,0)</f>
        <v>Electronics</v>
      </c>
      <c r="G6872">
        <v>1</v>
      </c>
      <c r="H6872" s="6">
        <v>0.23527048463302985</v>
      </c>
      <c r="I6872" s="2">
        <f>VLOOKUP($E6872,
Products!$A$1:$F$201,MATCH(Orders!I$1,Products!$A$1:$F$1,0),0)</f>
        <v>27394.979060178921</v>
      </c>
      <c r="J6872" s="2">
        <f>VLOOKUP($E6872,
Products!$A$1:$F$201,MATCH(Orders!J$1,Products!$A$1:$F$1,0),0)</f>
        <v>20497.911427865951</v>
      </c>
    </row>
    <row r="6873" spans="1:10">
      <c r="A6873">
        <v>6872</v>
      </c>
      <c r="B6873" s="4">
        <v>44927</v>
      </c>
      <c r="C6873" s="10">
        <f>DATE(YEAR(orders[[#This Row],[order_date]]), MONTH(orders[[#This Row],[order_date]]), 1)</f>
        <v>44927</v>
      </c>
      <c r="D6873" t="s">
        <v>1899</v>
      </c>
      <c r="E6873" t="s">
        <v>639</v>
      </c>
      <c r="F6873" t="str">
        <f>VLOOKUP(orders[[#This Row],[product_id]],Products!A:C,3,0)</f>
        <v>Appliances</v>
      </c>
      <c r="G6873">
        <v>2</v>
      </c>
      <c r="H6873" s="6">
        <v>6.0602637303969267E-2</v>
      </c>
      <c r="I6873" s="2">
        <f>VLOOKUP($E6873,
Products!$A$1:$F$201,MATCH(Orders!I$1,Products!$A$1:$F$1,0),0)</f>
        <v>2320.8560923599921</v>
      </c>
      <c r="J6873" s="2">
        <f>VLOOKUP($E6873,
Products!$A$1:$F$201,MATCH(Orders!J$1,Products!$A$1:$F$1,0),0)</f>
        <v>1750.110004830213</v>
      </c>
    </row>
    <row r="6874" spans="1:10">
      <c r="A6874">
        <v>6873</v>
      </c>
      <c r="B6874" s="4">
        <v>44937</v>
      </c>
      <c r="C6874" s="10">
        <f>DATE(YEAR(orders[[#This Row],[order_date]]), MONTH(orders[[#This Row],[order_date]]), 1)</f>
        <v>44927</v>
      </c>
      <c r="D6874" t="s">
        <v>2525</v>
      </c>
      <c r="E6874" t="s">
        <v>515</v>
      </c>
      <c r="F6874" t="str">
        <f>VLOOKUP(orders[[#This Row],[product_id]],Products!A:C,3,0)</f>
        <v>Appliances</v>
      </c>
      <c r="G6874">
        <v>2</v>
      </c>
      <c r="H6874" s="6">
        <v>8.4436294025249894E-2</v>
      </c>
      <c r="I6874" s="2">
        <f>VLOOKUP($E6874,
Products!$A$1:$F$201,MATCH(Orders!I$1,Products!$A$1:$F$1,0),0)</f>
        <v>2136.8180837738519</v>
      </c>
      <c r="J6874" s="2">
        <f>VLOOKUP($E6874,
Products!$A$1:$F$201,MATCH(Orders!J$1,Products!$A$1:$F$1,0),0)</f>
        <v>1689.48738136013</v>
      </c>
    </row>
    <row r="6875" spans="1:10">
      <c r="A6875">
        <v>6874</v>
      </c>
      <c r="B6875" s="4">
        <v>45673</v>
      </c>
      <c r="C6875" s="10">
        <f>DATE(YEAR(orders[[#This Row],[order_date]]), MONTH(orders[[#This Row],[order_date]]), 1)</f>
        <v>45658</v>
      </c>
      <c r="D6875" t="s">
        <v>2463</v>
      </c>
      <c r="E6875" t="s">
        <v>589</v>
      </c>
      <c r="F6875" t="str">
        <f>VLOOKUP(orders[[#This Row],[product_id]],Products!A:C,3,0)</f>
        <v>Appliances</v>
      </c>
      <c r="G6875">
        <v>1</v>
      </c>
      <c r="H6875" s="6">
        <v>0.11738303059574771</v>
      </c>
      <c r="I6875" s="2">
        <f>VLOOKUP($E6875,
Products!$A$1:$F$201,MATCH(Orders!I$1,Products!$A$1:$F$1,0),0)</f>
        <v>6227.1351854710047</v>
      </c>
      <c r="J6875" s="2">
        <f>VLOOKUP($E6875,
Products!$A$1:$F$201,MATCH(Orders!J$1,Products!$A$1:$F$1,0),0)</f>
        <v>4146.7707671772396</v>
      </c>
    </row>
    <row r="6876" spans="1:10">
      <c r="A6876">
        <v>6875</v>
      </c>
      <c r="B6876" s="4">
        <v>45882</v>
      </c>
      <c r="C6876" s="10">
        <f>DATE(YEAR(orders[[#This Row],[order_date]]), MONTH(orders[[#This Row],[order_date]]), 1)</f>
        <v>45870</v>
      </c>
      <c r="D6876" t="s">
        <v>2751</v>
      </c>
      <c r="E6876" t="s">
        <v>590</v>
      </c>
      <c r="F6876" t="str">
        <f>VLOOKUP(orders[[#This Row],[product_id]],Products!A:C,3,0)</f>
        <v>Appliances</v>
      </c>
      <c r="G6876">
        <v>1</v>
      </c>
      <c r="H6876" s="6">
        <v>0.14761348175853722</v>
      </c>
      <c r="I6876" s="2">
        <f>VLOOKUP($E6876,
Products!$A$1:$F$201,MATCH(Orders!I$1,Products!$A$1:$F$1,0),0)</f>
        <v>2035.9251500591261</v>
      </c>
      <c r="J6876" s="2">
        <f>VLOOKUP($E6876,
Products!$A$1:$F$201,MATCH(Orders!J$1,Products!$A$1:$F$1,0),0)</f>
        <v>1473.8412378673991</v>
      </c>
    </row>
    <row r="6877" spans="1:10">
      <c r="A6877">
        <v>6876</v>
      </c>
      <c r="B6877" s="4">
        <v>45681</v>
      </c>
      <c r="C6877" s="10">
        <f>DATE(YEAR(orders[[#This Row],[order_date]]), MONTH(orders[[#This Row],[order_date]]), 1)</f>
        <v>45658</v>
      </c>
      <c r="D6877" t="s">
        <v>4406</v>
      </c>
      <c r="E6877" t="s">
        <v>656</v>
      </c>
      <c r="F6877" t="str">
        <f>VLOOKUP(orders[[#This Row],[product_id]],Products!A:C,3,0)</f>
        <v>Electronics</v>
      </c>
      <c r="G6877">
        <v>1</v>
      </c>
      <c r="H6877" s="6">
        <v>0.23522614759147811</v>
      </c>
      <c r="I6877" s="2">
        <f>VLOOKUP($E6877,
Products!$A$1:$F$201,MATCH(Orders!I$1,Products!$A$1:$F$1,0),0)</f>
        <v>30485.811519789549</v>
      </c>
      <c r="J6877" s="2">
        <f>VLOOKUP($E6877,
Products!$A$1:$F$201,MATCH(Orders!J$1,Products!$A$1:$F$1,0),0)</f>
        <v>23818.70129930825</v>
      </c>
    </row>
    <row r="6878" spans="1:10">
      <c r="A6878">
        <v>6877</v>
      </c>
      <c r="B6878" s="4">
        <v>45444</v>
      </c>
      <c r="C6878" s="10">
        <f>DATE(YEAR(orders[[#This Row],[order_date]]), MONTH(orders[[#This Row],[order_date]]), 1)</f>
        <v>45444</v>
      </c>
      <c r="D6878" t="s">
        <v>953</v>
      </c>
      <c r="E6878" t="s">
        <v>679</v>
      </c>
      <c r="F6878" t="str">
        <f>VLOOKUP(orders[[#This Row],[product_id]],Products!A:C,3,0)</f>
        <v>Appliances</v>
      </c>
      <c r="G6878">
        <v>2</v>
      </c>
      <c r="H6878" s="6">
        <v>7.4827565538219398E-2</v>
      </c>
      <c r="I6878" s="2">
        <f>VLOOKUP($E6878,
Products!$A$1:$F$201,MATCH(Orders!I$1,Products!$A$1:$F$1,0),0)</f>
        <v>6336.1008284819591</v>
      </c>
      <c r="J6878" s="2">
        <f>VLOOKUP($E6878,
Products!$A$1:$F$201,MATCH(Orders!J$1,Products!$A$1:$F$1,0),0)</f>
        <v>5056.6203893460352</v>
      </c>
    </row>
    <row r="6879" spans="1:10">
      <c r="A6879">
        <v>6878</v>
      </c>
      <c r="B6879" s="4">
        <v>45958</v>
      </c>
      <c r="C6879" s="10">
        <f>DATE(YEAR(orders[[#This Row],[order_date]]), MONTH(orders[[#This Row],[order_date]]), 1)</f>
        <v>45931</v>
      </c>
      <c r="D6879" t="s">
        <v>2090</v>
      </c>
      <c r="E6879" t="s">
        <v>645</v>
      </c>
      <c r="F6879" t="str">
        <f>VLOOKUP(orders[[#This Row],[product_id]],Products!A:C,3,0)</f>
        <v>Electronics</v>
      </c>
      <c r="G6879">
        <v>2</v>
      </c>
      <c r="H6879" s="6">
        <v>0.21113424227461591</v>
      </c>
      <c r="I6879" s="2">
        <f>VLOOKUP($E6879,
Products!$A$1:$F$201,MATCH(Orders!I$1,Products!$A$1:$F$1,0),0)</f>
        <v>29658.239859810968</v>
      </c>
      <c r="J6879" s="2">
        <f>VLOOKUP($E6879,
Products!$A$1:$F$201,MATCH(Orders!J$1,Products!$A$1:$F$1,0),0)</f>
        <v>22421.521919652871</v>
      </c>
    </row>
    <row r="6880" spans="1:10">
      <c r="A6880">
        <v>6879</v>
      </c>
      <c r="B6880" s="4">
        <v>44931</v>
      </c>
      <c r="C6880" s="10">
        <f>DATE(YEAR(orders[[#This Row],[order_date]]), MONTH(orders[[#This Row],[order_date]]), 1)</f>
        <v>44927</v>
      </c>
      <c r="D6880" t="s">
        <v>2078</v>
      </c>
      <c r="E6880" t="s">
        <v>560</v>
      </c>
      <c r="F6880" t="str">
        <f>VLOOKUP(orders[[#This Row],[product_id]],Products!A:C,3,0)</f>
        <v>Appliances</v>
      </c>
      <c r="G6880">
        <v>2</v>
      </c>
      <c r="H6880" s="6">
        <v>0.10732656922373073</v>
      </c>
      <c r="I6880" s="2">
        <f>VLOOKUP($E6880,
Products!$A$1:$F$201,MATCH(Orders!I$1,Products!$A$1:$F$1,0),0)</f>
        <v>6334.2190560739964</v>
      </c>
      <c r="J6880" s="2">
        <f>VLOOKUP($E6880,
Products!$A$1:$F$201,MATCH(Orders!J$1,Products!$A$1:$F$1,0),0)</f>
        <v>4117.6239066206717</v>
      </c>
    </row>
    <row r="6881" spans="1:10">
      <c r="A6881">
        <v>6880</v>
      </c>
      <c r="B6881" s="4">
        <v>45620</v>
      </c>
      <c r="C6881" s="10">
        <f>DATE(YEAR(orders[[#This Row],[order_date]]), MONTH(orders[[#This Row],[order_date]]), 1)</f>
        <v>45597</v>
      </c>
      <c r="D6881" t="s">
        <v>3619</v>
      </c>
      <c r="E6881" t="s">
        <v>646</v>
      </c>
      <c r="F6881" t="str">
        <f>VLOOKUP(orders[[#This Row],[product_id]],Products!A:C,3,0)</f>
        <v>Electronics</v>
      </c>
      <c r="G6881">
        <v>1</v>
      </c>
      <c r="H6881" s="6">
        <v>0.17885351693895626</v>
      </c>
      <c r="I6881" s="2">
        <f>VLOOKUP($E6881,
Products!$A$1:$F$201,MATCH(Orders!I$1,Products!$A$1:$F$1,0),0)</f>
        <v>18424.12750052143</v>
      </c>
      <c r="J6881" s="2">
        <f>VLOOKUP($E6881,
Products!$A$1:$F$201,MATCH(Orders!J$1,Products!$A$1:$F$1,0),0)</f>
        <v>14575.25356690323</v>
      </c>
    </row>
    <row r="6882" spans="1:10">
      <c r="A6882">
        <v>6881</v>
      </c>
      <c r="B6882" s="4">
        <v>45038</v>
      </c>
      <c r="C6882" s="10">
        <f>DATE(YEAR(orders[[#This Row],[order_date]]), MONTH(orders[[#This Row],[order_date]]), 1)</f>
        <v>45017</v>
      </c>
      <c r="D6882" t="s">
        <v>4212</v>
      </c>
      <c r="E6882" t="s">
        <v>579</v>
      </c>
      <c r="F6882" t="str">
        <f>VLOOKUP(orders[[#This Row],[product_id]],Products!A:C,3,0)</f>
        <v>Appliances</v>
      </c>
      <c r="G6882">
        <v>3</v>
      </c>
      <c r="H6882" s="6">
        <v>6.8338925073118173E-2</v>
      </c>
      <c r="I6882" s="2">
        <f>VLOOKUP($E6882,
Products!$A$1:$F$201,MATCH(Orders!I$1,Products!$A$1:$F$1,0),0)</f>
        <v>5919.3204980498322</v>
      </c>
      <c r="J6882" s="2">
        <f>VLOOKUP($E6882,
Products!$A$1:$F$201,MATCH(Orders!J$1,Products!$A$1:$F$1,0),0)</f>
        <v>3972.3071240281379</v>
      </c>
    </row>
    <row r="6883" spans="1:10">
      <c r="A6883">
        <v>6882</v>
      </c>
      <c r="B6883" s="4">
        <v>45930</v>
      </c>
      <c r="C6883" s="10">
        <f>DATE(YEAR(orders[[#This Row],[order_date]]), MONTH(orders[[#This Row],[order_date]]), 1)</f>
        <v>45901</v>
      </c>
      <c r="D6883" t="s">
        <v>4183</v>
      </c>
      <c r="E6883" t="s">
        <v>640</v>
      </c>
      <c r="F6883" t="str">
        <f>VLOOKUP(orders[[#This Row],[product_id]],Products!A:C,3,0)</f>
        <v>Electronics</v>
      </c>
      <c r="G6883">
        <v>2</v>
      </c>
      <c r="H6883" s="6">
        <v>0.19161651537896948</v>
      </c>
      <c r="I6883" s="2">
        <f>VLOOKUP($E6883,
Products!$A$1:$F$201,MATCH(Orders!I$1,Products!$A$1:$F$1,0),0)</f>
        <v>28588.897930669911</v>
      </c>
      <c r="J6883" s="2">
        <f>VLOOKUP($E6883,
Products!$A$1:$F$201,MATCH(Orders!J$1,Products!$A$1:$F$1,0),0)</f>
        <v>20681.16336734363</v>
      </c>
    </row>
    <row r="6884" spans="1:10">
      <c r="A6884">
        <v>6883</v>
      </c>
      <c r="B6884" s="4">
        <v>45199</v>
      </c>
      <c r="C6884" s="10">
        <f>DATE(YEAR(orders[[#This Row],[order_date]]), MONTH(orders[[#This Row],[order_date]]), 1)</f>
        <v>45170</v>
      </c>
      <c r="D6884" t="s">
        <v>4378</v>
      </c>
      <c r="E6884" t="s">
        <v>645</v>
      </c>
      <c r="F6884" t="str">
        <f>VLOOKUP(orders[[#This Row],[product_id]],Products!A:C,3,0)</f>
        <v>Electronics</v>
      </c>
      <c r="G6884">
        <v>1</v>
      </c>
      <c r="H6884" s="6">
        <v>0.14444855865520353</v>
      </c>
      <c r="I6884" s="2">
        <f>VLOOKUP($E6884,
Products!$A$1:$F$201,MATCH(Orders!I$1,Products!$A$1:$F$1,0),0)</f>
        <v>29658.239859810968</v>
      </c>
      <c r="J6884" s="2">
        <f>VLOOKUP($E6884,
Products!$A$1:$F$201,MATCH(Orders!J$1,Products!$A$1:$F$1,0),0)</f>
        <v>22421.521919652871</v>
      </c>
    </row>
    <row r="6885" spans="1:10">
      <c r="A6885">
        <v>6884</v>
      </c>
      <c r="B6885" s="4">
        <v>45348</v>
      </c>
      <c r="C6885" s="10">
        <f>DATE(YEAR(orders[[#This Row],[order_date]]), MONTH(orders[[#This Row],[order_date]]), 1)</f>
        <v>45323</v>
      </c>
      <c r="D6885" t="s">
        <v>2831</v>
      </c>
      <c r="E6885" t="s">
        <v>566</v>
      </c>
      <c r="F6885" t="str">
        <f>VLOOKUP(orders[[#This Row],[product_id]],Products!A:C,3,0)</f>
        <v>Electronics</v>
      </c>
      <c r="G6885">
        <v>1</v>
      </c>
      <c r="H6885" s="6">
        <v>0.16875678128690147</v>
      </c>
      <c r="I6885" s="2">
        <f>VLOOKUP($E6885,
Products!$A$1:$F$201,MATCH(Orders!I$1,Products!$A$1:$F$1,0),0)</f>
        <v>16858.5225334635</v>
      </c>
      <c r="J6885" s="2">
        <f>VLOOKUP($E6885,
Products!$A$1:$F$201,MATCH(Orders!J$1,Products!$A$1:$F$1,0),0)</f>
        <v>11855.743620634101</v>
      </c>
    </row>
    <row r="6886" spans="1:10">
      <c r="A6886">
        <v>6885</v>
      </c>
      <c r="B6886" s="4">
        <v>45191</v>
      </c>
      <c r="C6886" s="10">
        <f>DATE(YEAR(orders[[#This Row],[order_date]]), MONTH(orders[[#This Row],[order_date]]), 1)</f>
        <v>45170</v>
      </c>
      <c r="D6886" t="s">
        <v>3211</v>
      </c>
      <c r="E6886" t="s">
        <v>658</v>
      </c>
      <c r="F6886" t="str">
        <f>VLOOKUP(orders[[#This Row],[product_id]],Products!A:C,3,0)</f>
        <v>Electronics</v>
      </c>
      <c r="G6886">
        <v>1</v>
      </c>
      <c r="H6886" s="6">
        <v>0.20140776083510775</v>
      </c>
      <c r="I6886" s="2">
        <f>VLOOKUP($E6886,
Products!$A$1:$F$201,MATCH(Orders!I$1,Products!$A$1:$F$1,0),0)</f>
        <v>2455.4664524813788</v>
      </c>
      <c r="J6886" s="2">
        <f>VLOOKUP($E6886,
Products!$A$1:$F$201,MATCH(Orders!J$1,Products!$A$1:$F$1,0),0)</f>
        <v>1763.2139459131699</v>
      </c>
    </row>
    <row r="6887" spans="1:10">
      <c r="A6887">
        <v>6886</v>
      </c>
      <c r="B6887" s="4">
        <v>45138</v>
      </c>
      <c r="C6887" s="10">
        <f>DATE(YEAR(orders[[#This Row],[order_date]]), MONTH(orders[[#This Row],[order_date]]), 1)</f>
        <v>45108</v>
      </c>
      <c r="D6887" t="s">
        <v>3339</v>
      </c>
      <c r="E6887" t="s">
        <v>635</v>
      </c>
      <c r="F6887" t="str">
        <f>VLOOKUP(orders[[#This Row],[product_id]],Products!A:C,3,0)</f>
        <v>Electronics</v>
      </c>
      <c r="G6887">
        <v>1</v>
      </c>
      <c r="H6887" s="6">
        <v>0.16677843711854212</v>
      </c>
      <c r="I6887" s="2">
        <f>VLOOKUP($E6887,
Products!$A$1:$F$201,MATCH(Orders!I$1,Products!$A$1:$F$1,0),0)</f>
        <v>31014.321091901689</v>
      </c>
      <c r="J6887" s="2">
        <f>VLOOKUP($E6887,
Products!$A$1:$F$201,MATCH(Orders!J$1,Products!$A$1:$F$1,0),0)</f>
        <v>23202.91049209132</v>
      </c>
    </row>
    <row r="6888" spans="1:10">
      <c r="A6888">
        <v>6887</v>
      </c>
      <c r="B6888" s="4">
        <v>45708</v>
      </c>
      <c r="C6888" s="10">
        <f>DATE(YEAR(orders[[#This Row],[order_date]]), MONTH(orders[[#This Row],[order_date]]), 1)</f>
        <v>45689</v>
      </c>
      <c r="D6888" t="s">
        <v>4169</v>
      </c>
      <c r="E6888" t="s">
        <v>531</v>
      </c>
      <c r="F6888" t="str">
        <f>VLOOKUP(orders[[#This Row],[product_id]],Products!A:C,3,0)</f>
        <v>Electronics</v>
      </c>
      <c r="G6888">
        <v>1</v>
      </c>
      <c r="H6888" s="6">
        <v>0.23661219726442112</v>
      </c>
      <c r="I6888" s="2">
        <f>VLOOKUP($E6888,
Products!$A$1:$F$201,MATCH(Orders!I$1,Products!$A$1:$F$1,0),0)</f>
        <v>29674.378925417219</v>
      </c>
      <c r="J6888" s="2">
        <f>VLOOKUP($E6888,
Products!$A$1:$F$201,MATCH(Orders!J$1,Products!$A$1:$F$1,0),0)</f>
        <v>20795.30337605517</v>
      </c>
    </row>
    <row r="6889" spans="1:10">
      <c r="A6889">
        <v>6888</v>
      </c>
      <c r="B6889" s="4">
        <v>45592</v>
      </c>
      <c r="C6889" s="10">
        <f>DATE(YEAR(orders[[#This Row],[order_date]]), MONTH(orders[[#This Row],[order_date]]), 1)</f>
        <v>45566</v>
      </c>
      <c r="D6889" t="s">
        <v>3791</v>
      </c>
      <c r="E6889" t="s">
        <v>684</v>
      </c>
      <c r="F6889" t="str">
        <f>VLOOKUP(orders[[#This Row],[product_id]],Products!A:C,3,0)</f>
        <v>Appliances</v>
      </c>
      <c r="G6889">
        <v>3</v>
      </c>
      <c r="H6889" s="6">
        <v>0.14308313138751597</v>
      </c>
      <c r="I6889" s="2">
        <f>VLOOKUP($E6889,
Products!$A$1:$F$201,MATCH(Orders!I$1,Products!$A$1:$F$1,0),0)</f>
        <v>2147.166688023286</v>
      </c>
      <c r="J6889" s="2">
        <f>VLOOKUP($E6889,
Products!$A$1:$F$201,MATCH(Orders!J$1,Products!$A$1:$F$1,0),0)</f>
        <v>1709.9619584723389</v>
      </c>
    </row>
    <row r="6890" spans="1:10">
      <c r="A6890">
        <v>6889</v>
      </c>
      <c r="B6890" s="4">
        <v>45295</v>
      </c>
      <c r="C6890" s="10">
        <f>DATE(YEAR(orders[[#This Row],[order_date]]), MONTH(orders[[#This Row],[order_date]]), 1)</f>
        <v>45292</v>
      </c>
      <c r="D6890" t="s">
        <v>750</v>
      </c>
      <c r="E6890" t="s">
        <v>574</v>
      </c>
      <c r="F6890" t="str">
        <f>VLOOKUP(orders[[#This Row],[product_id]],Products!A:C,3,0)</f>
        <v>Electronics</v>
      </c>
      <c r="G6890">
        <v>2</v>
      </c>
      <c r="H6890" s="6">
        <v>0.12202156808333488</v>
      </c>
      <c r="I6890" s="2">
        <f>VLOOKUP($E6890,
Products!$A$1:$F$201,MATCH(Orders!I$1,Products!$A$1:$F$1,0),0)</f>
        <v>30824.427673567101</v>
      </c>
      <c r="J6890" s="2">
        <f>VLOOKUP($E6890,
Products!$A$1:$F$201,MATCH(Orders!J$1,Products!$A$1:$F$1,0),0)</f>
        <v>20473.07476940487</v>
      </c>
    </row>
    <row r="6891" spans="1:10">
      <c r="A6891">
        <v>6890</v>
      </c>
      <c r="B6891" s="4">
        <v>45884</v>
      </c>
      <c r="C6891" s="10">
        <f>DATE(YEAR(orders[[#This Row],[order_date]]), MONTH(orders[[#This Row],[order_date]]), 1)</f>
        <v>45870</v>
      </c>
      <c r="D6891" t="s">
        <v>2791</v>
      </c>
      <c r="E6891" t="s">
        <v>567</v>
      </c>
      <c r="F6891" t="str">
        <f>VLOOKUP(orders[[#This Row],[product_id]],Products!A:C,3,0)</f>
        <v>Electronics</v>
      </c>
      <c r="G6891">
        <v>2</v>
      </c>
      <c r="H6891" s="6">
        <v>0.21774110505840125</v>
      </c>
      <c r="I6891" s="2">
        <f>VLOOKUP($E6891,
Products!$A$1:$F$201,MATCH(Orders!I$1,Products!$A$1:$F$1,0),0)</f>
        <v>17514.171240093368</v>
      </c>
      <c r="J6891" s="2">
        <f>VLOOKUP($E6891,
Products!$A$1:$F$201,MATCH(Orders!J$1,Products!$A$1:$F$1,0),0)</f>
        <v>12226.76247250809</v>
      </c>
    </row>
    <row r="6892" spans="1:10">
      <c r="A6892">
        <v>6891</v>
      </c>
      <c r="B6892" s="4">
        <v>45273</v>
      </c>
      <c r="C6892" s="10">
        <f>DATE(YEAR(orders[[#This Row],[order_date]]), MONTH(orders[[#This Row],[order_date]]), 1)</f>
        <v>45261</v>
      </c>
      <c r="D6892" t="s">
        <v>1121</v>
      </c>
      <c r="E6892" t="s">
        <v>705</v>
      </c>
      <c r="F6892" t="str">
        <f>VLOOKUP(orders[[#This Row],[product_id]],Products!A:C,3,0)</f>
        <v>Electronics</v>
      </c>
      <c r="G6892">
        <v>2</v>
      </c>
      <c r="H6892" s="6">
        <v>0.2413624418322681</v>
      </c>
      <c r="I6892" s="2">
        <f>VLOOKUP($E6892,
Products!$A$1:$F$201,MATCH(Orders!I$1,Products!$A$1:$F$1,0),0)</f>
        <v>11719.594724541899</v>
      </c>
      <c r="J6892" s="2">
        <f>VLOOKUP($E6892,
Products!$A$1:$F$201,MATCH(Orders!J$1,Products!$A$1:$F$1,0),0)</f>
        <v>7926.6332911718628</v>
      </c>
    </row>
    <row r="6893" spans="1:10">
      <c r="A6893">
        <v>6892</v>
      </c>
      <c r="B6893" s="4">
        <v>44951</v>
      </c>
      <c r="C6893" s="10">
        <f>DATE(YEAR(orders[[#This Row],[order_date]]), MONTH(orders[[#This Row],[order_date]]), 1)</f>
        <v>44927</v>
      </c>
      <c r="D6893" t="s">
        <v>2998</v>
      </c>
      <c r="E6893" t="s">
        <v>672</v>
      </c>
      <c r="F6893" t="str">
        <f>VLOOKUP(orders[[#This Row],[product_id]],Products!A:C,3,0)</f>
        <v>Electronics</v>
      </c>
      <c r="G6893">
        <v>1</v>
      </c>
      <c r="H6893" s="6">
        <v>0.14753616714535708</v>
      </c>
      <c r="I6893" s="2">
        <f>VLOOKUP($E6893,
Products!$A$1:$F$201,MATCH(Orders!I$1,Products!$A$1:$F$1,0),0)</f>
        <v>29856.340212906369</v>
      </c>
      <c r="J6893" s="2">
        <f>VLOOKUP($E6893,
Products!$A$1:$F$201,MATCH(Orders!J$1,Products!$A$1:$F$1,0),0)</f>
        <v>19759.064823078941</v>
      </c>
    </row>
    <row r="6894" spans="1:10">
      <c r="A6894">
        <v>6893</v>
      </c>
      <c r="B6894" s="4">
        <v>45902</v>
      </c>
      <c r="C6894" s="10">
        <f>DATE(YEAR(orders[[#This Row],[order_date]]), MONTH(orders[[#This Row],[order_date]]), 1)</f>
        <v>45901</v>
      </c>
      <c r="D6894" t="s">
        <v>3839</v>
      </c>
      <c r="E6894" t="s">
        <v>621</v>
      </c>
      <c r="F6894" t="str">
        <f>VLOOKUP(orders[[#This Row],[product_id]],Products!A:C,3,0)</f>
        <v>Electronics</v>
      </c>
      <c r="G6894">
        <v>2</v>
      </c>
      <c r="H6894" s="6">
        <v>0.13573296429498272</v>
      </c>
      <c r="I6894" s="2">
        <f>VLOOKUP($E6894,
Products!$A$1:$F$201,MATCH(Orders!I$1,Products!$A$1:$F$1,0),0)</f>
        <v>11784.05708818019</v>
      </c>
      <c r="J6894" s="2">
        <f>VLOOKUP($E6894,
Products!$A$1:$F$201,MATCH(Orders!J$1,Products!$A$1:$F$1,0),0)</f>
        <v>7779.8525757032758</v>
      </c>
    </row>
    <row r="6895" spans="1:10">
      <c r="A6895">
        <v>6894</v>
      </c>
      <c r="B6895" s="4">
        <v>45343</v>
      </c>
      <c r="C6895" s="10">
        <f>DATE(YEAR(orders[[#This Row],[order_date]]), MONTH(orders[[#This Row],[order_date]]), 1)</f>
        <v>45323</v>
      </c>
      <c r="D6895" t="s">
        <v>3246</v>
      </c>
      <c r="E6895" t="s">
        <v>620</v>
      </c>
      <c r="F6895" t="str">
        <f>VLOOKUP(orders[[#This Row],[product_id]],Products!A:C,3,0)</f>
        <v>Electronics</v>
      </c>
      <c r="G6895">
        <v>1</v>
      </c>
      <c r="H6895" s="6">
        <v>0.10143840044977617</v>
      </c>
      <c r="I6895" s="2">
        <f>VLOOKUP($E6895,
Products!$A$1:$F$201,MATCH(Orders!I$1,Products!$A$1:$F$1,0),0)</f>
        <v>23669.635851452331</v>
      </c>
      <c r="J6895" s="2">
        <f>VLOOKUP($E6895,
Products!$A$1:$F$201,MATCH(Orders!J$1,Products!$A$1:$F$1,0),0)</f>
        <v>17880.752220874681</v>
      </c>
    </row>
    <row r="6896" spans="1:10">
      <c r="A6896">
        <v>6895</v>
      </c>
      <c r="B6896" s="4">
        <v>45441</v>
      </c>
      <c r="C6896" s="10">
        <f>DATE(YEAR(orders[[#This Row],[order_date]]), MONTH(orders[[#This Row],[order_date]]), 1)</f>
        <v>45413</v>
      </c>
      <c r="D6896" t="s">
        <v>4385</v>
      </c>
      <c r="E6896" t="s">
        <v>644</v>
      </c>
      <c r="F6896" t="str">
        <f>VLOOKUP(orders[[#This Row],[product_id]],Products!A:C,3,0)</f>
        <v>Appliances</v>
      </c>
      <c r="G6896">
        <v>3</v>
      </c>
      <c r="H6896" s="6">
        <v>0.10010020441690982</v>
      </c>
      <c r="I6896" s="2">
        <f>VLOOKUP($E6896,
Products!$A$1:$F$201,MATCH(Orders!I$1,Products!$A$1:$F$1,0),0)</f>
        <v>2076.3860361463489</v>
      </c>
      <c r="J6896" s="2">
        <f>VLOOKUP($E6896,
Products!$A$1:$F$201,MATCH(Orders!J$1,Products!$A$1:$F$1,0),0)</f>
        <v>1496.280632568785</v>
      </c>
    </row>
    <row r="6897" spans="1:10">
      <c r="A6897">
        <v>6896</v>
      </c>
      <c r="B6897" s="4">
        <v>45141</v>
      </c>
      <c r="C6897" s="10">
        <f>DATE(YEAR(orders[[#This Row],[order_date]]), MONTH(orders[[#This Row],[order_date]]), 1)</f>
        <v>45139</v>
      </c>
      <c r="D6897" t="s">
        <v>3076</v>
      </c>
      <c r="E6897" t="s">
        <v>697</v>
      </c>
      <c r="F6897" t="str">
        <f>VLOOKUP(orders[[#This Row],[product_id]],Products!A:C,3,0)</f>
        <v>Electronics</v>
      </c>
      <c r="G6897">
        <v>1</v>
      </c>
      <c r="H6897" s="6">
        <v>0.24413719535678843</v>
      </c>
      <c r="I6897" s="2">
        <f>VLOOKUP($E6897,
Products!$A$1:$F$201,MATCH(Orders!I$1,Products!$A$1:$F$1,0),0)</f>
        <v>17528.463836680221</v>
      </c>
      <c r="J6897" s="2">
        <f>VLOOKUP($E6897,
Products!$A$1:$F$201,MATCH(Orders!J$1,Products!$A$1:$F$1,0),0)</f>
        <v>11565.98358924177</v>
      </c>
    </row>
    <row r="6898" spans="1:10">
      <c r="A6898">
        <v>6897</v>
      </c>
      <c r="B6898" s="4">
        <v>45880</v>
      </c>
      <c r="C6898" s="10">
        <f>DATE(YEAR(orders[[#This Row],[order_date]]), MONTH(orders[[#This Row],[order_date]]), 1)</f>
        <v>45870</v>
      </c>
      <c r="D6898" t="s">
        <v>1981</v>
      </c>
      <c r="E6898" t="s">
        <v>607</v>
      </c>
      <c r="F6898" t="str">
        <f>VLOOKUP(orders[[#This Row],[product_id]],Products!A:C,3,0)</f>
        <v>Appliances</v>
      </c>
      <c r="G6898">
        <v>2</v>
      </c>
      <c r="H6898" s="6">
        <v>0.1102412035086708</v>
      </c>
      <c r="I6898" s="2">
        <f>VLOOKUP($E6898,
Products!$A$1:$F$201,MATCH(Orders!I$1,Products!$A$1:$F$1,0),0)</f>
        <v>6264.400042999192</v>
      </c>
      <c r="J6898" s="2">
        <f>VLOOKUP($E6898,
Products!$A$1:$F$201,MATCH(Orders!J$1,Products!$A$1:$F$1,0),0)</f>
        <v>4980.3849171743304</v>
      </c>
    </row>
    <row r="6899" spans="1:10">
      <c r="A6899">
        <v>6898</v>
      </c>
      <c r="B6899" s="4">
        <v>45840</v>
      </c>
      <c r="C6899" s="10">
        <f>DATE(YEAR(orders[[#This Row],[order_date]]), MONTH(orders[[#This Row],[order_date]]), 1)</f>
        <v>45839</v>
      </c>
      <c r="D6899" t="s">
        <v>3221</v>
      </c>
      <c r="E6899" t="s">
        <v>547</v>
      </c>
      <c r="F6899" t="str">
        <f>VLOOKUP(orders[[#This Row],[product_id]],Products!A:C,3,0)</f>
        <v>Appliances</v>
      </c>
      <c r="G6899">
        <v>2</v>
      </c>
      <c r="H6899" s="6">
        <v>8.1200336300880874E-2</v>
      </c>
      <c r="I6899" s="2">
        <f>VLOOKUP($E6899,
Products!$A$1:$F$201,MATCH(Orders!I$1,Products!$A$1:$F$1,0),0)</f>
        <v>2366.4310858022332</v>
      </c>
      <c r="J6899" s="2">
        <f>VLOOKUP($E6899,
Products!$A$1:$F$201,MATCH(Orders!J$1,Products!$A$1:$F$1,0),0)</f>
        <v>1841.1055346213741</v>
      </c>
    </row>
    <row r="6900" spans="1:10">
      <c r="A6900">
        <v>6899</v>
      </c>
      <c r="B6900" s="4">
        <v>45354</v>
      </c>
      <c r="C6900" s="10">
        <f>DATE(YEAR(orders[[#This Row],[order_date]]), MONTH(orders[[#This Row],[order_date]]), 1)</f>
        <v>45352</v>
      </c>
      <c r="D6900" t="s">
        <v>1790</v>
      </c>
      <c r="E6900" t="s">
        <v>515</v>
      </c>
      <c r="F6900" t="str">
        <f>VLOOKUP(orders[[#This Row],[product_id]],Products!A:C,3,0)</f>
        <v>Appliances</v>
      </c>
      <c r="G6900">
        <v>2</v>
      </c>
      <c r="H6900" s="6">
        <v>5.832737983005138E-2</v>
      </c>
      <c r="I6900" s="2">
        <f>VLOOKUP($E6900,
Products!$A$1:$F$201,MATCH(Orders!I$1,Products!$A$1:$F$1,0),0)</f>
        <v>2136.8180837738519</v>
      </c>
      <c r="J6900" s="2">
        <f>VLOOKUP($E6900,
Products!$A$1:$F$201,MATCH(Orders!J$1,Products!$A$1:$F$1,0),0)</f>
        <v>1689.48738136013</v>
      </c>
    </row>
    <row r="6901" spans="1:10">
      <c r="A6901">
        <v>6900</v>
      </c>
      <c r="B6901" s="4">
        <v>45659</v>
      </c>
      <c r="C6901" s="10">
        <f>DATE(YEAR(orders[[#This Row],[order_date]]), MONTH(orders[[#This Row],[order_date]]), 1)</f>
        <v>45658</v>
      </c>
      <c r="D6901" t="s">
        <v>4558</v>
      </c>
      <c r="E6901" t="s">
        <v>628</v>
      </c>
      <c r="F6901" t="str">
        <f>VLOOKUP(orders[[#This Row],[product_id]],Products!A:C,3,0)</f>
        <v>Electronics</v>
      </c>
      <c r="G6901">
        <v>1</v>
      </c>
      <c r="H6901" s="6">
        <v>0.12460720752499399</v>
      </c>
      <c r="I6901" s="2">
        <f>VLOOKUP($E6901,
Products!$A$1:$F$201,MATCH(Orders!I$1,Products!$A$1:$F$1,0),0)</f>
        <v>2480.4343676348258</v>
      </c>
      <c r="J6901" s="2">
        <f>VLOOKUP($E6901,
Products!$A$1:$F$201,MATCH(Orders!J$1,Products!$A$1:$F$1,0),0)</f>
        <v>1932.862959692628</v>
      </c>
    </row>
    <row r="6902" spans="1:10">
      <c r="A6902">
        <v>6901</v>
      </c>
      <c r="B6902" s="4">
        <v>45625</v>
      </c>
      <c r="C6902" s="10">
        <f>DATE(YEAR(orders[[#This Row],[order_date]]), MONTH(orders[[#This Row],[order_date]]), 1)</f>
        <v>45597</v>
      </c>
      <c r="D6902" t="s">
        <v>1848</v>
      </c>
      <c r="E6902" t="s">
        <v>524</v>
      </c>
      <c r="F6902" t="str">
        <f>VLOOKUP(orders[[#This Row],[product_id]],Products!A:C,3,0)</f>
        <v>Electronics</v>
      </c>
      <c r="G6902">
        <v>1</v>
      </c>
      <c r="H6902" s="6">
        <v>0.17631851370788892</v>
      </c>
      <c r="I6902" s="2">
        <f>VLOOKUP($E6902,
Products!$A$1:$F$201,MATCH(Orders!I$1,Products!$A$1:$F$1,0),0)</f>
        <v>13162.372749153699</v>
      </c>
      <c r="J6902" s="2">
        <f>VLOOKUP($E6902,
Products!$A$1:$F$201,MATCH(Orders!J$1,Products!$A$1:$F$1,0),0)</f>
        <v>8772.7564251238819</v>
      </c>
    </row>
    <row r="6903" spans="1:10">
      <c r="A6903">
        <v>6902</v>
      </c>
      <c r="B6903" s="4">
        <v>45142</v>
      </c>
      <c r="C6903" s="10">
        <f>DATE(YEAR(orders[[#This Row],[order_date]]), MONTH(orders[[#This Row],[order_date]]), 1)</f>
        <v>45139</v>
      </c>
      <c r="D6903" t="s">
        <v>792</v>
      </c>
      <c r="E6903" t="s">
        <v>509</v>
      </c>
      <c r="F6903" t="str">
        <f>VLOOKUP(orders[[#This Row],[product_id]],Products!A:C,3,0)</f>
        <v>Appliances</v>
      </c>
      <c r="G6903">
        <v>2</v>
      </c>
      <c r="H6903" s="6">
        <v>9.4402047826339083E-2</v>
      </c>
      <c r="I6903" s="2">
        <f>VLOOKUP($E6903,
Products!$A$1:$F$201,MATCH(Orders!I$1,Products!$A$1:$F$1,0),0)</f>
        <v>23898.369282732219</v>
      </c>
      <c r="J6903" s="2">
        <f>VLOOKUP($E6903,
Products!$A$1:$F$201,MATCH(Orders!J$1,Products!$A$1:$F$1,0),0)</f>
        <v>16491.822147524919</v>
      </c>
    </row>
    <row r="6904" spans="1:10">
      <c r="A6904">
        <v>6903</v>
      </c>
      <c r="B6904" s="4">
        <v>45339</v>
      </c>
      <c r="C6904" s="10">
        <f>DATE(YEAR(orders[[#This Row],[order_date]]), MONTH(orders[[#This Row],[order_date]]), 1)</f>
        <v>45323</v>
      </c>
      <c r="D6904" t="s">
        <v>4372</v>
      </c>
      <c r="E6904" t="s">
        <v>508</v>
      </c>
      <c r="F6904" t="str">
        <f>VLOOKUP(orders[[#This Row],[product_id]],Products!A:C,3,0)</f>
        <v>Electronics</v>
      </c>
      <c r="G6904">
        <v>1</v>
      </c>
      <c r="H6904" s="6">
        <v>0.18261940418711015</v>
      </c>
      <c r="I6904" s="2">
        <f>VLOOKUP($E6904,
Products!$A$1:$F$201,MATCH(Orders!I$1,Products!$A$1:$F$1,0),0)</f>
        <v>23345.985707147142</v>
      </c>
      <c r="J6904" s="2">
        <f>VLOOKUP($E6904,
Products!$A$1:$F$201,MATCH(Orders!J$1,Products!$A$1:$F$1,0),0)</f>
        <v>15772.90371323649</v>
      </c>
    </row>
    <row r="6905" spans="1:10">
      <c r="A6905">
        <v>6904</v>
      </c>
      <c r="B6905" s="4">
        <v>45306</v>
      </c>
      <c r="C6905" s="10">
        <f>DATE(YEAR(orders[[#This Row],[order_date]]), MONTH(orders[[#This Row],[order_date]]), 1)</f>
        <v>45292</v>
      </c>
      <c r="D6905" t="s">
        <v>2833</v>
      </c>
      <c r="E6905" t="s">
        <v>647</v>
      </c>
      <c r="F6905" t="str">
        <f>VLOOKUP(orders[[#This Row],[product_id]],Products!A:C,3,0)</f>
        <v>Electronics</v>
      </c>
      <c r="G6905">
        <v>2</v>
      </c>
      <c r="H6905" s="6">
        <v>0.10531750151992809</v>
      </c>
      <c r="I6905" s="2">
        <f>VLOOKUP($E6905,
Products!$A$1:$F$201,MATCH(Orders!I$1,Products!$A$1:$F$1,0),0)</f>
        <v>23187.883920109041</v>
      </c>
      <c r="J6905" s="2">
        <f>VLOOKUP($E6905,
Products!$A$1:$F$201,MATCH(Orders!J$1,Products!$A$1:$F$1,0),0)</f>
        <v>16217.564081273829</v>
      </c>
    </row>
    <row r="6906" spans="1:10">
      <c r="A6906">
        <v>6905</v>
      </c>
      <c r="B6906" s="4">
        <v>45158</v>
      </c>
      <c r="C6906" s="10">
        <f>DATE(YEAR(orders[[#This Row],[order_date]]), MONTH(orders[[#This Row],[order_date]]), 1)</f>
        <v>45139</v>
      </c>
      <c r="D6906" t="s">
        <v>933</v>
      </c>
      <c r="E6906" t="s">
        <v>515</v>
      </c>
      <c r="F6906" t="str">
        <f>VLOOKUP(orders[[#This Row],[product_id]],Products!A:C,3,0)</f>
        <v>Appliances</v>
      </c>
      <c r="G6906">
        <v>2</v>
      </c>
      <c r="H6906" s="6">
        <v>9.5990857414377892E-2</v>
      </c>
      <c r="I6906" s="2">
        <f>VLOOKUP($E6906,
Products!$A$1:$F$201,MATCH(Orders!I$1,Products!$A$1:$F$1,0),0)</f>
        <v>2136.8180837738519</v>
      </c>
      <c r="J6906" s="2">
        <f>VLOOKUP($E6906,
Products!$A$1:$F$201,MATCH(Orders!J$1,Products!$A$1:$F$1,0),0)</f>
        <v>1689.48738136013</v>
      </c>
    </row>
    <row r="6907" spans="1:10">
      <c r="A6907">
        <v>6906</v>
      </c>
      <c r="B6907" s="4">
        <v>45761</v>
      </c>
      <c r="C6907" s="10">
        <f>DATE(YEAR(orders[[#This Row],[order_date]]), MONTH(orders[[#This Row],[order_date]]), 1)</f>
        <v>45748</v>
      </c>
      <c r="D6907" t="s">
        <v>3236</v>
      </c>
      <c r="E6907" t="s">
        <v>511</v>
      </c>
      <c r="F6907" t="str">
        <f>VLOOKUP(orders[[#This Row],[product_id]],Products!A:C,3,0)</f>
        <v>Appliances</v>
      </c>
      <c r="G6907">
        <v>1</v>
      </c>
      <c r="H6907" s="6">
        <v>0.11654395721488327</v>
      </c>
      <c r="I6907" s="2">
        <f>VLOOKUP($E6907,
Products!$A$1:$F$201,MATCH(Orders!I$1,Products!$A$1:$F$1,0),0)</f>
        <v>6005.1161529516376</v>
      </c>
      <c r="J6907" s="2">
        <f>VLOOKUP($E6907,
Products!$A$1:$F$201,MATCH(Orders!J$1,Products!$A$1:$F$1,0),0)</f>
        <v>4036.1471846213158</v>
      </c>
    </row>
    <row r="6908" spans="1:10">
      <c r="A6908">
        <v>6907</v>
      </c>
      <c r="B6908" s="4">
        <v>45184</v>
      </c>
      <c r="C6908" s="10">
        <f>DATE(YEAR(orders[[#This Row],[order_date]]), MONTH(orders[[#This Row],[order_date]]), 1)</f>
        <v>45170</v>
      </c>
      <c r="D6908" t="s">
        <v>2544</v>
      </c>
      <c r="E6908" t="s">
        <v>536</v>
      </c>
      <c r="F6908" t="str">
        <f>VLOOKUP(orders[[#This Row],[product_id]],Products!A:C,3,0)</f>
        <v>Appliances</v>
      </c>
      <c r="G6908">
        <v>1</v>
      </c>
      <c r="H6908" s="6">
        <v>0.14033746431756935</v>
      </c>
      <c r="I6908" s="2">
        <f>VLOOKUP($E6908,
Products!$A$1:$F$201,MATCH(Orders!I$1,Products!$A$1:$F$1,0),0)</f>
        <v>25818.123603836499</v>
      </c>
      <c r="J6908" s="2">
        <f>VLOOKUP($E6908,
Products!$A$1:$F$201,MATCH(Orders!J$1,Products!$A$1:$F$1,0),0)</f>
        <v>18462.729442964981</v>
      </c>
    </row>
    <row r="6909" spans="1:10">
      <c r="A6909">
        <v>6908</v>
      </c>
      <c r="B6909" s="4">
        <v>45329</v>
      </c>
      <c r="C6909" s="10">
        <f>DATE(YEAR(orders[[#This Row],[order_date]]), MONTH(orders[[#This Row],[order_date]]), 1)</f>
        <v>45323</v>
      </c>
      <c r="D6909" t="s">
        <v>1328</v>
      </c>
      <c r="E6909" t="s">
        <v>536</v>
      </c>
      <c r="F6909" t="str">
        <f>VLOOKUP(orders[[#This Row],[product_id]],Products!A:C,3,0)</f>
        <v>Appliances</v>
      </c>
      <c r="G6909">
        <v>2</v>
      </c>
      <c r="H6909" s="6">
        <v>0.12638021453716886</v>
      </c>
      <c r="I6909" s="2">
        <f>VLOOKUP($E6909,
Products!$A$1:$F$201,MATCH(Orders!I$1,Products!$A$1:$F$1,0),0)</f>
        <v>25818.123603836499</v>
      </c>
      <c r="J6909" s="2">
        <f>VLOOKUP($E6909,
Products!$A$1:$F$201,MATCH(Orders!J$1,Products!$A$1:$F$1,0),0)</f>
        <v>18462.729442964981</v>
      </c>
    </row>
    <row r="6910" spans="1:10">
      <c r="A6910">
        <v>6909</v>
      </c>
      <c r="B6910" s="4">
        <v>45350</v>
      </c>
      <c r="C6910" s="10">
        <f>DATE(YEAR(orders[[#This Row],[order_date]]), MONTH(orders[[#This Row],[order_date]]), 1)</f>
        <v>45323</v>
      </c>
      <c r="D6910" t="s">
        <v>4659</v>
      </c>
      <c r="E6910" t="s">
        <v>681</v>
      </c>
      <c r="F6910" t="str">
        <f>VLOOKUP(orders[[#This Row],[product_id]],Products!A:C,3,0)</f>
        <v>Appliances</v>
      </c>
      <c r="G6910">
        <v>2</v>
      </c>
      <c r="H6910" s="6">
        <v>5.7929761506933471E-2</v>
      </c>
      <c r="I6910" s="2">
        <f>VLOOKUP($E6910,
Products!$A$1:$F$201,MATCH(Orders!I$1,Products!$A$1:$F$1,0),0)</f>
        <v>2080.3641662770501</v>
      </c>
      <c r="J6910" s="2">
        <f>VLOOKUP($E6910,
Products!$A$1:$F$201,MATCH(Orders!J$1,Products!$A$1:$F$1,0),0)</f>
        <v>1566.754559891986</v>
      </c>
    </row>
    <row r="6911" spans="1:10">
      <c r="A6911">
        <v>6910</v>
      </c>
      <c r="B6911" s="4">
        <v>45696</v>
      </c>
      <c r="C6911" s="10">
        <f>DATE(YEAR(orders[[#This Row],[order_date]]), MONTH(orders[[#This Row],[order_date]]), 1)</f>
        <v>45689</v>
      </c>
      <c r="D6911" t="s">
        <v>4087</v>
      </c>
      <c r="E6911" t="s">
        <v>514</v>
      </c>
      <c r="F6911" t="str">
        <f>VLOOKUP(orders[[#This Row],[product_id]],Products!A:C,3,0)</f>
        <v>Electronics</v>
      </c>
      <c r="G6911">
        <v>2</v>
      </c>
      <c r="H6911" s="6">
        <v>0.14528054097404786</v>
      </c>
      <c r="I6911" s="2">
        <f>VLOOKUP($E6911,
Products!$A$1:$F$201,MATCH(Orders!I$1,Products!$A$1:$F$1,0),0)</f>
        <v>16482.730474054071</v>
      </c>
      <c r="J6911" s="2">
        <f>VLOOKUP($E6911,
Products!$A$1:$F$201,MATCH(Orders!J$1,Products!$A$1:$F$1,0),0)</f>
        <v>12480.81165565178</v>
      </c>
    </row>
    <row r="6912" spans="1:10">
      <c r="A6912">
        <v>6911</v>
      </c>
      <c r="B6912" s="4">
        <v>44991</v>
      </c>
      <c r="C6912" s="10">
        <f>DATE(YEAR(orders[[#This Row],[order_date]]), MONTH(orders[[#This Row],[order_date]]), 1)</f>
        <v>44986</v>
      </c>
      <c r="D6912" t="s">
        <v>2312</v>
      </c>
      <c r="E6912" t="s">
        <v>613</v>
      </c>
      <c r="F6912" t="str">
        <f>VLOOKUP(orders[[#This Row],[product_id]],Products!A:C,3,0)</f>
        <v>Appliances</v>
      </c>
      <c r="G6912">
        <v>2</v>
      </c>
      <c r="H6912" s="6">
        <v>5.4482547944405164E-2</v>
      </c>
      <c r="I6912" s="2">
        <f>VLOOKUP($E6912,
Products!$A$1:$F$201,MATCH(Orders!I$1,Products!$A$1:$F$1,0),0)</f>
        <v>6365.2492969652412</v>
      </c>
      <c r="J6912" s="2">
        <f>VLOOKUP($E6912,
Products!$A$1:$F$201,MATCH(Orders!J$1,Products!$A$1:$F$1,0),0)</f>
        <v>4174.927496964433</v>
      </c>
    </row>
    <row r="6913" spans="1:10">
      <c r="A6913">
        <v>6912</v>
      </c>
      <c r="B6913" s="4">
        <v>45116</v>
      </c>
      <c r="C6913" s="10">
        <f>DATE(YEAR(orders[[#This Row],[order_date]]), MONTH(orders[[#This Row],[order_date]]), 1)</f>
        <v>45108</v>
      </c>
      <c r="D6913" t="s">
        <v>3701</v>
      </c>
      <c r="E6913" t="s">
        <v>629</v>
      </c>
      <c r="F6913" t="str">
        <f>VLOOKUP(orders[[#This Row],[product_id]],Products!A:C,3,0)</f>
        <v>Electronics</v>
      </c>
      <c r="G6913">
        <v>2</v>
      </c>
      <c r="H6913" s="6">
        <v>0.21552186361105513</v>
      </c>
      <c r="I6913" s="2">
        <f>VLOOKUP($E6913,
Products!$A$1:$F$201,MATCH(Orders!I$1,Products!$A$1:$F$1,0),0)</f>
        <v>12411.13061655427</v>
      </c>
      <c r="J6913" s="2">
        <f>VLOOKUP($E6913,
Products!$A$1:$F$201,MATCH(Orders!J$1,Products!$A$1:$F$1,0),0)</f>
        <v>9821.2729118635452</v>
      </c>
    </row>
    <row r="6914" spans="1:10">
      <c r="A6914">
        <v>6913</v>
      </c>
      <c r="B6914" s="4">
        <v>45876</v>
      </c>
      <c r="C6914" s="10">
        <f>DATE(YEAR(orders[[#This Row],[order_date]]), MONTH(orders[[#This Row],[order_date]]), 1)</f>
        <v>45870</v>
      </c>
      <c r="D6914" t="s">
        <v>1190</v>
      </c>
      <c r="E6914" t="s">
        <v>659</v>
      </c>
      <c r="F6914" t="str">
        <f>VLOOKUP(orders[[#This Row],[product_id]],Products!A:C,3,0)</f>
        <v>Appliances</v>
      </c>
      <c r="G6914">
        <v>2</v>
      </c>
      <c r="H6914" s="6">
        <v>9.8052740792508183E-2</v>
      </c>
      <c r="I6914" s="2">
        <f>VLOOKUP($E6914,
Products!$A$1:$F$201,MATCH(Orders!I$1,Products!$A$1:$F$1,0),0)</f>
        <v>25646.095965041459</v>
      </c>
      <c r="J6914" s="2">
        <f>VLOOKUP($E6914,
Products!$A$1:$F$201,MATCH(Orders!J$1,Products!$A$1:$F$1,0),0)</f>
        <v>18749.646593308222</v>
      </c>
    </row>
    <row r="6915" spans="1:10">
      <c r="A6915">
        <v>6914</v>
      </c>
      <c r="B6915" s="4">
        <v>45099</v>
      </c>
      <c r="C6915" s="10">
        <f>DATE(YEAR(orders[[#This Row],[order_date]]), MONTH(orders[[#This Row],[order_date]]), 1)</f>
        <v>45078</v>
      </c>
      <c r="D6915" t="s">
        <v>3593</v>
      </c>
      <c r="E6915" t="s">
        <v>635</v>
      </c>
      <c r="F6915" t="str">
        <f>VLOOKUP(orders[[#This Row],[product_id]],Products!A:C,3,0)</f>
        <v>Electronics</v>
      </c>
      <c r="G6915">
        <v>3</v>
      </c>
      <c r="H6915" s="6">
        <v>0.15095091026262855</v>
      </c>
      <c r="I6915" s="2">
        <f>VLOOKUP($E6915,
Products!$A$1:$F$201,MATCH(Orders!I$1,Products!$A$1:$F$1,0),0)</f>
        <v>31014.321091901689</v>
      </c>
      <c r="J6915" s="2">
        <f>VLOOKUP($E6915,
Products!$A$1:$F$201,MATCH(Orders!J$1,Products!$A$1:$F$1,0),0)</f>
        <v>23202.91049209132</v>
      </c>
    </row>
    <row r="6916" spans="1:10">
      <c r="A6916">
        <v>6915</v>
      </c>
      <c r="B6916" s="4">
        <v>45685</v>
      </c>
      <c r="C6916" s="10">
        <f>DATE(YEAR(orders[[#This Row],[order_date]]), MONTH(orders[[#This Row],[order_date]]), 1)</f>
        <v>45658</v>
      </c>
      <c r="D6916" t="s">
        <v>730</v>
      </c>
      <c r="E6916" t="s">
        <v>509</v>
      </c>
      <c r="F6916" t="str">
        <f>VLOOKUP(orders[[#This Row],[product_id]],Products!A:C,3,0)</f>
        <v>Appliances</v>
      </c>
      <c r="G6916">
        <v>1</v>
      </c>
      <c r="H6916" s="6">
        <v>0.11479360652369829</v>
      </c>
      <c r="I6916" s="2">
        <f>VLOOKUP($E6916,
Products!$A$1:$F$201,MATCH(Orders!I$1,Products!$A$1:$F$1,0),0)</f>
        <v>23898.369282732219</v>
      </c>
      <c r="J6916" s="2">
        <f>VLOOKUP($E6916,
Products!$A$1:$F$201,MATCH(Orders!J$1,Products!$A$1:$F$1,0),0)</f>
        <v>16491.822147524919</v>
      </c>
    </row>
    <row r="6917" spans="1:10">
      <c r="A6917">
        <v>6916</v>
      </c>
      <c r="B6917" s="4">
        <v>45554</v>
      </c>
      <c r="C6917" s="10">
        <f>DATE(YEAR(orders[[#This Row],[order_date]]), MONTH(orders[[#This Row],[order_date]]), 1)</f>
        <v>45536</v>
      </c>
      <c r="D6917" t="s">
        <v>2520</v>
      </c>
      <c r="E6917" t="s">
        <v>511</v>
      </c>
      <c r="F6917" t="str">
        <f>VLOOKUP(orders[[#This Row],[product_id]],Products!A:C,3,0)</f>
        <v>Appliances</v>
      </c>
      <c r="G6917">
        <v>1</v>
      </c>
      <c r="H6917" s="6">
        <v>5.3236272514540092E-2</v>
      </c>
      <c r="I6917" s="2">
        <f>VLOOKUP($E6917,
Products!$A$1:$F$201,MATCH(Orders!I$1,Products!$A$1:$F$1,0),0)</f>
        <v>6005.1161529516376</v>
      </c>
      <c r="J6917" s="2">
        <f>VLOOKUP($E6917,
Products!$A$1:$F$201,MATCH(Orders!J$1,Products!$A$1:$F$1,0),0)</f>
        <v>4036.1471846213158</v>
      </c>
    </row>
    <row r="6918" spans="1:10">
      <c r="A6918">
        <v>6917</v>
      </c>
      <c r="B6918" s="4">
        <v>45487</v>
      </c>
      <c r="C6918" s="10">
        <f>DATE(YEAR(orders[[#This Row],[order_date]]), MONTH(orders[[#This Row],[order_date]]), 1)</f>
        <v>45474</v>
      </c>
      <c r="D6918" t="s">
        <v>1931</v>
      </c>
      <c r="E6918" t="s">
        <v>535</v>
      </c>
      <c r="F6918" t="str">
        <f>VLOOKUP(orders[[#This Row],[product_id]],Products!A:C,3,0)</f>
        <v>Appliances</v>
      </c>
      <c r="G6918">
        <v>1</v>
      </c>
      <c r="H6918" s="6">
        <v>0.13572445130568939</v>
      </c>
      <c r="I6918" s="2">
        <f>VLOOKUP($E6918,
Products!$A$1:$F$201,MATCH(Orders!I$1,Products!$A$1:$F$1,0),0)</f>
        <v>25188.460642954858</v>
      </c>
      <c r="J6918" s="2">
        <f>VLOOKUP($E6918,
Products!$A$1:$F$201,MATCH(Orders!J$1,Products!$A$1:$F$1,0),0)</f>
        <v>18873.341689191599</v>
      </c>
    </row>
    <row r="6919" spans="1:10">
      <c r="A6919">
        <v>6918</v>
      </c>
      <c r="B6919" s="4">
        <v>45927</v>
      </c>
      <c r="C6919" s="10">
        <f>DATE(YEAR(orders[[#This Row],[order_date]]), MONTH(orders[[#This Row],[order_date]]), 1)</f>
        <v>45901</v>
      </c>
      <c r="D6919" t="s">
        <v>4703</v>
      </c>
      <c r="E6919" t="s">
        <v>688</v>
      </c>
      <c r="F6919" t="str">
        <f>VLOOKUP(orders[[#This Row],[product_id]],Products!A:C,3,0)</f>
        <v>Appliances</v>
      </c>
      <c r="G6919">
        <v>1</v>
      </c>
      <c r="H6919" s="6">
        <v>0.11776353153861364</v>
      </c>
      <c r="I6919" s="2">
        <f>VLOOKUP($E6919,
Products!$A$1:$F$201,MATCH(Orders!I$1,Products!$A$1:$F$1,0),0)</f>
        <v>5983.6860426434141</v>
      </c>
      <c r="J6919" s="2">
        <f>VLOOKUP($E6919,
Products!$A$1:$F$201,MATCH(Orders!J$1,Products!$A$1:$F$1,0),0)</f>
        <v>3911.563059036529</v>
      </c>
    </row>
    <row r="6920" spans="1:10">
      <c r="A6920">
        <v>6919</v>
      </c>
      <c r="B6920" s="4">
        <v>45327</v>
      </c>
      <c r="C6920" s="10">
        <f>DATE(YEAR(orders[[#This Row],[order_date]]), MONTH(orders[[#This Row],[order_date]]), 1)</f>
        <v>45323</v>
      </c>
      <c r="D6920" t="s">
        <v>1954</v>
      </c>
      <c r="E6920" t="s">
        <v>661</v>
      </c>
      <c r="F6920" t="str">
        <f>VLOOKUP(orders[[#This Row],[product_id]],Products!A:C,3,0)</f>
        <v>Electronics</v>
      </c>
      <c r="G6920">
        <v>1</v>
      </c>
      <c r="H6920" s="6">
        <v>0.16503750742256593</v>
      </c>
      <c r="I6920" s="2">
        <f>VLOOKUP($E6920,
Products!$A$1:$F$201,MATCH(Orders!I$1,Products!$A$1:$F$1,0),0)</f>
        <v>18760.038541255031</v>
      </c>
      <c r="J6920" s="2">
        <f>VLOOKUP($E6920,
Products!$A$1:$F$201,MATCH(Orders!J$1,Products!$A$1:$F$1,0),0)</f>
        <v>13545.127547708629</v>
      </c>
    </row>
    <row r="6921" spans="1:10">
      <c r="A6921">
        <v>6920</v>
      </c>
      <c r="B6921" s="4">
        <v>45564</v>
      </c>
      <c r="C6921" s="10">
        <f>DATE(YEAR(orders[[#This Row],[order_date]]), MONTH(orders[[#This Row],[order_date]]), 1)</f>
        <v>45536</v>
      </c>
      <c r="D6921" t="s">
        <v>1484</v>
      </c>
      <c r="E6921" t="s">
        <v>566</v>
      </c>
      <c r="F6921" t="str">
        <f>VLOOKUP(orders[[#This Row],[product_id]],Products!A:C,3,0)</f>
        <v>Electronics</v>
      </c>
      <c r="G6921">
        <v>1</v>
      </c>
      <c r="H6921" s="6">
        <v>0.1183407381067887</v>
      </c>
      <c r="I6921" s="2">
        <f>VLOOKUP($E6921,
Products!$A$1:$F$201,MATCH(Orders!I$1,Products!$A$1:$F$1,0),0)</f>
        <v>16858.5225334635</v>
      </c>
      <c r="J6921" s="2">
        <f>VLOOKUP($E6921,
Products!$A$1:$F$201,MATCH(Orders!J$1,Products!$A$1:$F$1,0),0)</f>
        <v>11855.743620634101</v>
      </c>
    </row>
    <row r="6922" spans="1:10">
      <c r="A6922">
        <v>6921</v>
      </c>
      <c r="B6922" s="4">
        <v>45875</v>
      </c>
      <c r="C6922" s="10">
        <f>DATE(YEAR(orders[[#This Row],[order_date]]), MONTH(orders[[#This Row],[order_date]]), 1)</f>
        <v>45870</v>
      </c>
      <c r="D6922" t="s">
        <v>4287</v>
      </c>
      <c r="E6922" t="s">
        <v>582</v>
      </c>
      <c r="F6922" t="str">
        <f>VLOOKUP(orders[[#This Row],[product_id]],Products!A:C,3,0)</f>
        <v>Electronics</v>
      </c>
      <c r="G6922">
        <v>1</v>
      </c>
      <c r="H6922" s="6">
        <v>0.22732383495583552</v>
      </c>
      <c r="I6922" s="2">
        <f>VLOOKUP($E6922,
Products!$A$1:$F$201,MATCH(Orders!I$1,Products!$A$1:$F$1,0),0)</f>
        <v>16266.090182397211</v>
      </c>
      <c r="J6922" s="2">
        <f>VLOOKUP($E6922,
Products!$A$1:$F$201,MATCH(Orders!J$1,Products!$A$1:$F$1,0),0)</f>
        <v>11802.84602487359</v>
      </c>
    </row>
    <row r="6923" spans="1:10">
      <c r="A6923">
        <v>6922</v>
      </c>
      <c r="B6923" s="4">
        <v>45139</v>
      </c>
      <c r="C6923" s="10">
        <f>DATE(YEAR(orders[[#This Row],[order_date]]), MONTH(orders[[#This Row],[order_date]]), 1)</f>
        <v>45139</v>
      </c>
      <c r="D6923" t="s">
        <v>1636</v>
      </c>
      <c r="E6923" t="s">
        <v>688</v>
      </c>
      <c r="F6923" t="str">
        <f>VLOOKUP(orders[[#This Row],[product_id]],Products!A:C,3,0)</f>
        <v>Appliances</v>
      </c>
      <c r="G6923">
        <v>2</v>
      </c>
      <c r="H6923" s="6">
        <v>6.5804755997199815E-2</v>
      </c>
      <c r="I6923" s="2">
        <f>VLOOKUP($E6923,
Products!$A$1:$F$201,MATCH(Orders!I$1,Products!$A$1:$F$1,0),0)</f>
        <v>5983.6860426434141</v>
      </c>
      <c r="J6923" s="2">
        <f>VLOOKUP($E6923,
Products!$A$1:$F$201,MATCH(Orders!J$1,Products!$A$1:$F$1,0),0)</f>
        <v>3911.563059036529</v>
      </c>
    </row>
    <row r="6924" spans="1:10">
      <c r="A6924">
        <v>6923</v>
      </c>
      <c r="B6924" s="4">
        <v>44979</v>
      </c>
      <c r="C6924" s="10">
        <f>DATE(YEAR(orders[[#This Row],[order_date]]), MONTH(orders[[#This Row],[order_date]]), 1)</f>
        <v>44958</v>
      </c>
      <c r="D6924" t="s">
        <v>3548</v>
      </c>
      <c r="E6924" t="s">
        <v>615</v>
      </c>
      <c r="F6924" t="str">
        <f>VLOOKUP(orders[[#This Row],[product_id]],Products!A:C,3,0)</f>
        <v>Electronics</v>
      </c>
      <c r="G6924">
        <v>2</v>
      </c>
      <c r="H6924" s="6">
        <v>0.21953247016898861</v>
      </c>
      <c r="I6924" s="2">
        <f>VLOOKUP($E6924,
Products!$A$1:$F$201,MATCH(Orders!I$1,Products!$A$1:$F$1,0),0)</f>
        <v>31155.43680046549</v>
      </c>
      <c r="J6924" s="2">
        <f>VLOOKUP($E6924,
Products!$A$1:$F$201,MATCH(Orders!J$1,Products!$A$1:$F$1,0),0)</f>
        <v>22320.078602545669</v>
      </c>
    </row>
    <row r="6925" spans="1:10">
      <c r="A6925">
        <v>6924</v>
      </c>
      <c r="B6925" s="4">
        <v>45550</v>
      </c>
      <c r="C6925" s="10">
        <f>DATE(YEAR(orders[[#This Row],[order_date]]), MONTH(orders[[#This Row],[order_date]]), 1)</f>
        <v>45536</v>
      </c>
      <c r="D6925" t="s">
        <v>4406</v>
      </c>
      <c r="E6925" t="s">
        <v>541</v>
      </c>
      <c r="F6925" t="str">
        <f>VLOOKUP(orders[[#This Row],[product_id]],Products!A:C,3,0)</f>
        <v>Appliances</v>
      </c>
      <c r="G6925">
        <v>1</v>
      </c>
      <c r="H6925" s="6">
        <v>7.7757993958717131E-2</v>
      </c>
      <c r="I6925" s="2">
        <f>VLOOKUP($E6925,
Products!$A$1:$F$201,MATCH(Orders!I$1,Products!$A$1:$F$1,0),0)</f>
        <v>2390.3651642386908</v>
      </c>
      <c r="J6925" s="2">
        <f>VLOOKUP($E6925,
Products!$A$1:$F$201,MATCH(Orders!J$1,Products!$A$1:$F$1,0),0)</f>
        <v>1655.7504783617919</v>
      </c>
    </row>
    <row r="6926" spans="1:10">
      <c r="A6926">
        <v>6925</v>
      </c>
      <c r="B6926" s="4">
        <v>45678</v>
      </c>
      <c r="C6926" s="10">
        <f>DATE(YEAR(orders[[#This Row],[order_date]]), MONTH(orders[[#This Row],[order_date]]), 1)</f>
        <v>45658</v>
      </c>
      <c r="D6926" t="s">
        <v>2308</v>
      </c>
      <c r="E6926" t="s">
        <v>638</v>
      </c>
      <c r="F6926" t="str">
        <f>VLOOKUP(orders[[#This Row],[product_id]],Products!A:C,3,0)</f>
        <v>Electronics</v>
      </c>
      <c r="G6926">
        <v>2</v>
      </c>
      <c r="H6926" s="6">
        <v>0.14104829318163348</v>
      </c>
      <c r="I6926" s="2">
        <f>VLOOKUP($E6926,
Products!$A$1:$F$201,MATCH(Orders!I$1,Products!$A$1:$F$1,0),0)</f>
        <v>11118.17778596276</v>
      </c>
      <c r="J6926" s="2">
        <f>VLOOKUP($E6926,
Products!$A$1:$F$201,MATCH(Orders!J$1,Products!$A$1:$F$1,0),0)</f>
        <v>7887.697719413397</v>
      </c>
    </row>
    <row r="6927" spans="1:10">
      <c r="A6927">
        <v>6926</v>
      </c>
      <c r="B6927" s="4">
        <v>45588</v>
      </c>
      <c r="C6927" s="10">
        <f>DATE(YEAR(orders[[#This Row],[order_date]]), MONTH(orders[[#This Row],[order_date]]), 1)</f>
        <v>45566</v>
      </c>
      <c r="D6927" t="s">
        <v>2288</v>
      </c>
      <c r="E6927" t="s">
        <v>662</v>
      </c>
      <c r="F6927" t="str">
        <f>VLOOKUP(orders[[#This Row],[product_id]],Products!A:C,3,0)</f>
        <v>Electronics</v>
      </c>
      <c r="G6927">
        <v>1</v>
      </c>
      <c r="H6927" s="6">
        <v>0.19331406955564984</v>
      </c>
      <c r="I6927" s="2">
        <f>VLOOKUP($E6927,
Products!$A$1:$F$201,MATCH(Orders!I$1,Products!$A$1:$F$1,0),0)</f>
        <v>20028.650831777191</v>
      </c>
      <c r="J6927" s="2">
        <f>VLOOKUP($E6927,
Products!$A$1:$F$201,MATCH(Orders!J$1,Products!$A$1:$F$1,0),0)</f>
        <v>14139.84905320309</v>
      </c>
    </row>
    <row r="6928" spans="1:10">
      <c r="A6928">
        <v>6927</v>
      </c>
      <c r="B6928" s="4">
        <v>45065</v>
      </c>
      <c r="C6928" s="10">
        <f>DATE(YEAR(orders[[#This Row],[order_date]]), MONTH(orders[[#This Row],[order_date]]), 1)</f>
        <v>45047</v>
      </c>
      <c r="D6928" t="s">
        <v>1458</v>
      </c>
      <c r="E6928" t="s">
        <v>605</v>
      </c>
      <c r="F6928" t="str">
        <f>VLOOKUP(orders[[#This Row],[product_id]],Products!A:C,3,0)</f>
        <v>Electronics</v>
      </c>
      <c r="G6928">
        <v>2</v>
      </c>
      <c r="H6928" s="6">
        <v>0.17318822928185204</v>
      </c>
      <c r="I6928" s="2">
        <f>VLOOKUP($E6928,
Products!$A$1:$F$201,MATCH(Orders!I$1,Products!$A$1:$F$1,0),0)</f>
        <v>2690.742909794456</v>
      </c>
      <c r="J6928" s="2">
        <f>VLOOKUP($E6928,
Products!$A$1:$F$201,MATCH(Orders!J$1,Products!$A$1:$F$1,0),0)</f>
        <v>2067.549626292313</v>
      </c>
    </row>
    <row r="6929" spans="1:10">
      <c r="A6929">
        <v>6928</v>
      </c>
      <c r="B6929" s="4">
        <v>45344</v>
      </c>
      <c r="C6929" s="10">
        <f>DATE(YEAR(orders[[#This Row],[order_date]]), MONTH(orders[[#This Row],[order_date]]), 1)</f>
        <v>45323</v>
      </c>
      <c r="D6929" t="s">
        <v>2419</v>
      </c>
      <c r="E6929" t="s">
        <v>645</v>
      </c>
      <c r="F6929" t="str">
        <f>VLOOKUP(orders[[#This Row],[product_id]],Products!A:C,3,0)</f>
        <v>Electronics</v>
      </c>
      <c r="G6929">
        <v>1</v>
      </c>
      <c r="H6929" s="6">
        <v>0.1442607524999385</v>
      </c>
      <c r="I6929" s="2">
        <f>VLOOKUP($E6929,
Products!$A$1:$F$201,MATCH(Orders!I$1,Products!$A$1:$F$1,0),0)</f>
        <v>29658.239859810968</v>
      </c>
      <c r="J6929" s="2">
        <f>VLOOKUP($E6929,
Products!$A$1:$F$201,MATCH(Orders!J$1,Products!$A$1:$F$1,0),0)</f>
        <v>22421.521919652871</v>
      </c>
    </row>
    <row r="6930" spans="1:10">
      <c r="A6930">
        <v>6929</v>
      </c>
      <c r="B6930" s="4">
        <v>45069</v>
      </c>
      <c r="C6930" s="10">
        <f>DATE(YEAR(orders[[#This Row],[order_date]]), MONTH(orders[[#This Row],[order_date]]), 1)</f>
        <v>45047</v>
      </c>
      <c r="D6930" t="s">
        <v>4297</v>
      </c>
      <c r="E6930" t="s">
        <v>627</v>
      </c>
      <c r="F6930" t="str">
        <f>VLOOKUP(orders[[#This Row],[product_id]],Products!A:C,3,0)</f>
        <v>Electronics</v>
      </c>
      <c r="G6930">
        <v>2</v>
      </c>
      <c r="H6930" s="6">
        <v>0.13016961197882934</v>
      </c>
      <c r="I6930" s="2">
        <f>VLOOKUP($E6930,
Products!$A$1:$F$201,MATCH(Orders!I$1,Products!$A$1:$F$1,0),0)</f>
        <v>21043.736386381101</v>
      </c>
      <c r="J6930" s="2">
        <f>VLOOKUP($E6930,
Products!$A$1:$F$201,MATCH(Orders!J$1,Products!$A$1:$F$1,0),0)</f>
        <v>14357.858783760659</v>
      </c>
    </row>
    <row r="6931" spans="1:10">
      <c r="A6931">
        <v>6930</v>
      </c>
      <c r="B6931" s="4">
        <v>45435</v>
      </c>
      <c r="C6931" s="10">
        <f>DATE(YEAR(orders[[#This Row],[order_date]]), MONTH(orders[[#This Row],[order_date]]), 1)</f>
        <v>45413</v>
      </c>
      <c r="D6931" t="s">
        <v>3960</v>
      </c>
      <c r="E6931" t="s">
        <v>655</v>
      </c>
      <c r="F6931" t="str">
        <f>VLOOKUP(orders[[#This Row],[product_id]],Products!A:C,3,0)</f>
        <v>Appliances</v>
      </c>
      <c r="G6931">
        <v>3</v>
      </c>
      <c r="H6931" s="6">
        <v>5.5918652275601964E-2</v>
      </c>
      <c r="I6931" s="2">
        <f>VLOOKUP($E6931,
Products!$A$1:$F$201,MATCH(Orders!I$1,Products!$A$1:$F$1,0),0)</f>
        <v>24072.170529057032</v>
      </c>
      <c r="J6931" s="2">
        <f>VLOOKUP($E6931,
Products!$A$1:$F$201,MATCH(Orders!J$1,Products!$A$1:$F$1,0),0)</f>
        <v>16358.626370717549</v>
      </c>
    </row>
    <row r="6932" spans="1:10">
      <c r="A6932">
        <v>6931</v>
      </c>
      <c r="B6932" s="4">
        <v>45576</v>
      </c>
      <c r="C6932" s="10">
        <f>DATE(YEAR(orders[[#This Row],[order_date]]), MONTH(orders[[#This Row],[order_date]]), 1)</f>
        <v>45566</v>
      </c>
      <c r="D6932" t="s">
        <v>1806</v>
      </c>
      <c r="E6932" t="s">
        <v>564</v>
      </c>
      <c r="F6932" t="str">
        <f>VLOOKUP(orders[[#This Row],[product_id]],Products!A:C,3,0)</f>
        <v>Electronics</v>
      </c>
      <c r="G6932">
        <v>1</v>
      </c>
      <c r="H6932" s="6">
        <v>0.21135106399127354</v>
      </c>
      <c r="I6932" s="2">
        <f>VLOOKUP($E6932,
Products!$A$1:$F$201,MATCH(Orders!I$1,Products!$A$1:$F$1,0),0)</f>
        <v>21989.290766910399</v>
      </c>
      <c r="J6932" s="2">
        <f>VLOOKUP($E6932,
Products!$A$1:$F$201,MATCH(Orders!J$1,Products!$A$1:$F$1,0),0)</f>
        <v>15566.99865864101</v>
      </c>
    </row>
    <row r="6933" spans="1:10">
      <c r="A6933">
        <v>6932</v>
      </c>
      <c r="B6933" s="4">
        <v>45412</v>
      </c>
      <c r="C6933" s="10">
        <f>DATE(YEAR(orders[[#This Row],[order_date]]), MONTH(orders[[#This Row],[order_date]]), 1)</f>
        <v>45383</v>
      </c>
      <c r="D6933" t="s">
        <v>1131</v>
      </c>
      <c r="E6933" t="s">
        <v>615</v>
      </c>
      <c r="F6933" t="str">
        <f>VLOOKUP(orders[[#This Row],[product_id]],Products!A:C,3,0)</f>
        <v>Electronics</v>
      </c>
      <c r="G6933">
        <v>2</v>
      </c>
      <c r="H6933" s="6">
        <v>0.12755606751565826</v>
      </c>
      <c r="I6933" s="2">
        <f>VLOOKUP($E6933,
Products!$A$1:$F$201,MATCH(Orders!I$1,Products!$A$1:$F$1,0),0)</f>
        <v>31155.43680046549</v>
      </c>
      <c r="J6933" s="2">
        <f>VLOOKUP($E6933,
Products!$A$1:$F$201,MATCH(Orders!J$1,Products!$A$1:$F$1,0),0)</f>
        <v>22320.078602545669</v>
      </c>
    </row>
    <row r="6934" spans="1:10">
      <c r="A6934">
        <v>6933</v>
      </c>
      <c r="B6934" s="4">
        <v>45918</v>
      </c>
      <c r="C6934" s="10">
        <f>DATE(YEAR(orders[[#This Row],[order_date]]), MONTH(orders[[#This Row],[order_date]]), 1)</f>
        <v>45901</v>
      </c>
      <c r="D6934" t="s">
        <v>3844</v>
      </c>
      <c r="E6934" t="s">
        <v>672</v>
      </c>
      <c r="F6934" t="str">
        <f>VLOOKUP(orders[[#This Row],[product_id]],Products!A:C,3,0)</f>
        <v>Electronics</v>
      </c>
      <c r="G6934">
        <v>1</v>
      </c>
      <c r="H6934" s="6">
        <v>0.18907206843656499</v>
      </c>
      <c r="I6934" s="2">
        <f>VLOOKUP($E6934,
Products!$A$1:$F$201,MATCH(Orders!I$1,Products!$A$1:$F$1,0),0)</f>
        <v>29856.340212906369</v>
      </c>
      <c r="J6934" s="2">
        <f>VLOOKUP($E6934,
Products!$A$1:$F$201,MATCH(Orders!J$1,Products!$A$1:$F$1,0),0)</f>
        <v>19759.064823078941</v>
      </c>
    </row>
    <row r="6935" spans="1:10">
      <c r="A6935">
        <v>6934</v>
      </c>
      <c r="B6935" s="4">
        <v>45469</v>
      </c>
      <c r="C6935" s="10">
        <f>DATE(YEAR(orders[[#This Row],[order_date]]), MONTH(orders[[#This Row],[order_date]]), 1)</f>
        <v>45444</v>
      </c>
      <c r="D6935" t="s">
        <v>1365</v>
      </c>
      <c r="E6935" t="s">
        <v>635</v>
      </c>
      <c r="F6935" t="str">
        <f>VLOOKUP(orders[[#This Row],[product_id]],Products!A:C,3,0)</f>
        <v>Electronics</v>
      </c>
      <c r="G6935">
        <v>3</v>
      </c>
      <c r="H6935" s="6">
        <v>0.1635520781395135</v>
      </c>
      <c r="I6935" s="2">
        <f>VLOOKUP($E6935,
Products!$A$1:$F$201,MATCH(Orders!I$1,Products!$A$1:$F$1,0),0)</f>
        <v>31014.321091901689</v>
      </c>
      <c r="J6935" s="2">
        <f>VLOOKUP($E6935,
Products!$A$1:$F$201,MATCH(Orders!J$1,Products!$A$1:$F$1,0),0)</f>
        <v>23202.91049209132</v>
      </c>
    </row>
    <row r="6936" spans="1:10">
      <c r="A6936">
        <v>6935</v>
      </c>
      <c r="B6936" s="4">
        <v>45219</v>
      </c>
      <c r="C6936" s="10">
        <f>DATE(YEAR(orders[[#This Row],[order_date]]), MONTH(orders[[#This Row],[order_date]]), 1)</f>
        <v>45200</v>
      </c>
      <c r="D6936" t="s">
        <v>2223</v>
      </c>
      <c r="E6936" t="s">
        <v>519</v>
      </c>
      <c r="F6936" t="str">
        <f>VLOOKUP(orders[[#This Row],[product_id]],Products!A:C,3,0)</f>
        <v>Electronics</v>
      </c>
      <c r="G6936">
        <v>3</v>
      </c>
      <c r="H6936" s="6">
        <v>0.21445563077280252</v>
      </c>
      <c r="I6936" s="2">
        <f>VLOOKUP($E6936,
Products!$A$1:$F$201,MATCH(Orders!I$1,Products!$A$1:$F$1,0),0)</f>
        <v>13103.02115426216</v>
      </c>
      <c r="J6936" s="2">
        <f>VLOOKUP($E6936,
Products!$A$1:$F$201,MATCH(Orders!J$1,Products!$A$1:$F$1,0),0)</f>
        <v>8775.5491996797755</v>
      </c>
    </row>
    <row r="6937" spans="1:10">
      <c r="A6937">
        <v>6936</v>
      </c>
      <c r="B6937" s="4">
        <v>45597</v>
      </c>
      <c r="C6937" s="10">
        <f>DATE(YEAR(orders[[#This Row],[order_date]]), MONTH(orders[[#This Row],[order_date]]), 1)</f>
        <v>45597</v>
      </c>
      <c r="D6937" t="s">
        <v>3438</v>
      </c>
      <c r="E6937" t="s">
        <v>643</v>
      </c>
      <c r="F6937" t="str">
        <f>VLOOKUP(orders[[#This Row],[product_id]],Products!A:C,3,0)</f>
        <v>Appliances</v>
      </c>
      <c r="G6937">
        <v>1</v>
      </c>
      <c r="H6937" s="6">
        <v>5.9544935753470647E-2</v>
      </c>
      <c r="I6937" s="2">
        <f>VLOOKUP($E6937,
Products!$A$1:$F$201,MATCH(Orders!I$1,Products!$A$1:$F$1,0),0)</f>
        <v>26269.068564891841</v>
      </c>
      <c r="J6937" s="2">
        <f>VLOOKUP($E6937,
Products!$A$1:$F$201,MATCH(Orders!J$1,Products!$A$1:$F$1,0),0)</f>
        <v>18867.564539756699</v>
      </c>
    </row>
    <row r="6938" spans="1:10">
      <c r="A6938">
        <v>6937</v>
      </c>
      <c r="B6938" s="4">
        <v>45764</v>
      </c>
      <c r="C6938" s="10">
        <f>DATE(YEAR(orders[[#This Row],[order_date]]), MONTH(orders[[#This Row],[order_date]]), 1)</f>
        <v>45748</v>
      </c>
      <c r="D6938" t="s">
        <v>1252</v>
      </c>
      <c r="E6938" t="s">
        <v>681</v>
      </c>
      <c r="F6938" t="str">
        <f>VLOOKUP(orders[[#This Row],[product_id]],Products!A:C,3,0)</f>
        <v>Appliances</v>
      </c>
      <c r="G6938">
        <v>3</v>
      </c>
      <c r="H6938" s="6">
        <v>0.14330984521820619</v>
      </c>
      <c r="I6938" s="2">
        <f>VLOOKUP($E6938,
Products!$A$1:$F$201,MATCH(Orders!I$1,Products!$A$1:$F$1,0),0)</f>
        <v>2080.3641662770501</v>
      </c>
      <c r="J6938" s="2">
        <f>VLOOKUP($E6938,
Products!$A$1:$F$201,MATCH(Orders!J$1,Products!$A$1:$F$1,0),0)</f>
        <v>1566.754559891986</v>
      </c>
    </row>
    <row r="6939" spans="1:10">
      <c r="A6939">
        <v>6938</v>
      </c>
      <c r="B6939" s="4">
        <v>45964</v>
      </c>
      <c r="C6939" s="10">
        <f>DATE(YEAR(orders[[#This Row],[order_date]]), MONTH(orders[[#This Row],[order_date]]), 1)</f>
        <v>45962</v>
      </c>
      <c r="D6939" t="s">
        <v>1806</v>
      </c>
      <c r="E6939" t="s">
        <v>569</v>
      </c>
      <c r="F6939" t="str">
        <f>VLOOKUP(orders[[#This Row],[product_id]],Products!A:C,3,0)</f>
        <v>Electronics</v>
      </c>
      <c r="G6939">
        <v>1</v>
      </c>
      <c r="H6939" s="6">
        <v>0.15980300202527167</v>
      </c>
      <c r="I6939" s="2">
        <f>VLOOKUP($E6939,
Products!$A$1:$F$201,MATCH(Orders!I$1,Products!$A$1:$F$1,0),0)</f>
        <v>30739.034547193129</v>
      </c>
      <c r="J6939" s="2">
        <f>VLOOKUP($E6939,
Products!$A$1:$F$201,MATCH(Orders!J$1,Products!$A$1:$F$1,0),0)</f>
        <v>22938.60345365321</v>
      </c>
    </row>
    <row r="6940" spans="1:10">
      <c r="A6940">
        <v>6939</v>
      </c>
      <c r="B6940" s="4">
        <v>45560</v>
      </c>
      <c r="C6940" s="10">
        <f>DATE(YEAR(orders[[#This Row],[order_date]]), MONTH(orders[[#This Row],[order_date]]), 1)</f>
        <v>45536</v>
      </c>
      <c r="D6940" t="s">
        <v>3669</v>
      </c>
      <c r="E6940" t="s">
        <v>636</v>
      </c>
      <c r="F6940" t="str">
        <f>VLOOKUP(orders[[#This Row],[product_id]],Products!A:C,3,0)</f>
        <v>Appliances</v>
      </c>
      <c r="G6940">
        <v>2</v>
      </c>
      <c r="H6940" s="6">
        <v>8.9618864728936876E-2</v>
      </c>
      <c r="I6940" s="2">
        <f>VLOOKUP($E6940,
Products!$A$1:$F$201,MATCH(Orders!I$1,Products!$A$1:$F$1,0),0)</f>
        <v>2035.5647279372099</v>
      </c>
      <c r="J6940" s="2">
        <f>VLOOKUP($E6940,
Products!$A$1:$F$201,MATCH(Orders!J$1,Products!$A$1:$F$1,0),0)</f>
        <v>1486.048843699655</v>
      </c>
    </row>
    <row r="6941" spans="1:10">
      <c r="A6941">
        <v>6940</v>
      </c>
      <c r="B6941" s="4">
        <v>45198</v>
      </c>
      <c r="C6941" s="10">
        <f>DATE(YEAR(orders[[#This Row],[order_date]]), MONTH(orders[[#This Row],[order_date]]), 1)</f>
        <v>45170</v>
      </c>
      <c r="D6941" t="s">
        <v>4569</v>
      </c>
      <c r="E6941" t="s">
        <v>577</v>
      </c>
      <c r="F6941" t="str">
        <f>VLOOKUP(orders[[#This Row],[product_id]],Products!A:C,3,0)</f>
        <v>Appliances</v>
      </c>
      <c r="G6941">
        <v>1</v>
      </c>
      <c r="H6941" s="6">
        <v>7.430873378115721E-2</v>
      </c>
      <c r="I6941" s="2">
        <f>VLOOKUP($E6941,
Products!$A$1:$F$201,MATCH(Orders!I$1,Products!$A$1:$F$1,0),0)</f>
        <v>24178.046221204509</v>
      </c>
      <c r="J6941" s="2">
        <f>VLOOKUP($E6941,
Products!$A$1:$F$201,MATCH(Orders!J$1,Products!$A$1:$F$1,0),0)</f>
        <v>17784.08636999697</v>
      </c>
    </row>
    <row r="6942" spans="1:10">
      <c r="A6942">
        <v>6941</v>
      </c>
      <c r="B6942" s="4">
        <v>45975</v>
      </c>
      <c r="C6942" s="10">
        <f>DATE(YEAR(orders[[#This Row],[order_date]]), MONTH(orders[[#This Row],[order_date]]), 1)</f>
        <v>45962</v>
      </c>
      <c r="D6942" t="s">
        <v>4474</v>
      </c>
      <c r="E6942" t="s">
        <v>693</v>
      </c>
      <c r="F6942" t="str">
        <f>VLOOKUP(orders[[#This Row],[product_id]],Products!A:C,3,0)</f>
        <v>Appliances</v>
      </c>
      <c r="G6942">
        <v>1</v>
      </c>
      <c r="H6942" s="6">
        <v>0.12807242675044495</v>
      </c>
      <c r="I6942" s="2">
        <f>VLOOKUP($E6942,
Products!$A$1:$F$201,MATCH(Orders!I$1,Products!$A$1:$F$1,0),0)</f>
        <v>2037.67513915007</v>
      </c>
      <c r="J6942" s="2">
        <f>VLOOKUP($E6942,
Products!$A$1:$F$201,MATCH(Orders!J$1,Products!$A$1:$F$1,0),0)</f>
        <v>1374.1566876520769</v>
      </c>
    </row>
    <row r="6943" spans="1:10">
      <c r="A6943">
        <v>6942</v>
      </c>
      <c r="B6943" s="4">
        <v>45248</v>
      </c>
      <c r="C6943" s="10">
        <f>DATE(YEAR(orders[[#This Row],[order_date]]), MONTH(orders[[#This Row],[order_date]]), 1)</f>
        <v>45231</v>
      </c>
      <c r="D6943" t="s">
        <v>2808</v>
      </c>
      <c r="E6943" t="s">
        <v>701</v>
      </c>
      <c r="F6943" t="str">
        <f>VLOOKUP(orders[[#This Row],[product_id]],Products!A:C,3,0)</f>
        <v>Electronics</v>
      </c>
      <c r="G6943">
        <v>1</v>
      </c>
      <c r="H6943" s="6">
        <v>0.24851302784876525</v>
      </c>
      <c r="I6943" s="2">
        <f>VLOOKUP($E6943,
Products!$A$1:$F$201,MATCH(Orders!I$1,Products!$A$1:$F$1,0),0)</f>
        <v>19562.35470664543</v>
      </c>
      <c r="J6943" s="2">
        <f>VLOOKUP($E6943,
Products!$A$1:$F$201,MATCH(Orders!J$1,Products!$A$1:$F$1,0),0)</f>
        <v>13782.49498098754</v>
      </c>
    </row>
    <row r="6944" spans="1:10">
      <c r="A6944">
        <v>6943</v>
      </c>
      <c r="B6944" s="4">
        <v>45732</v>
      </c>
      <c r="C6944" s="10">
        <f>DATE(YEAR(orders[[#This Row],[order_date]]), MONTH(orders[[#This Row],[order_date]]), 1)</f>
        <v>45717</v>
      </c>
      <c r="D6944" t="s">
        <v>4682</v>
      </c>
      <c r="E6944" t="s">
        <v>526</v>
      </c>
      <c r="F6944" t="str">
        <f>VLOOKUP(orders[[#This Row],[product_id]],Products!A:C,3,0)</f>
        <v>Electronics</v>
      </c>
      <c r="G6944">
        <v>2</v>
      </c>
      <c r="H6944" s="6">
        <v>0.18907964661649021</v>
      </c>
      <c r="I6944" s="2">
        <f>VLOOKUP($E6944,
Products!$A$1:$F$201,MATCH(Orders!I$1,Products!$A$1:$F$1,0),0)</f>
        <v>11165.347713400481</v>
      </c>
      <c r="J6944" s="2">
        <f>VLOOKUP($E6944,
Products!$A$1:$F$201,MATCH(Orders!J$1,Products!$A$1:$F$1,0),0)</f>
        <v>7966.5169511049389</v>
      </c>
    </row>
    <row r="6945" spans="1:10">
      <c r="A6945">
        <v>6944</v>
      </c>
      <c r="B6945" s="4">
        <v>45809</v>
      </c>
      <c r="C6945" s="10">
        <f>DATE(YEAR(orders[[#This Row],[order_date]]), MONTH(orders[[#This Row],[order_date]]), 1)</f>
        <v>45809</v>
      </c>
      <c r="D6945" t="s">
        <v>4383</v>
      </c>
      <c r="E6945" t="s">
        <v>599</v>
      </c>
      <c r="F6945" t="str">
        <f>VLOOKUP(orders[[#This Row],[product_id]],Products!A:C,3,0)</f>
        <v>Electronics</v>
      </c>
      <c r="G6945">
        <v>3</v>
      </c>
      <c r="H6945" s="6">
        <v>0.11041933480252156</v>
      </c>
      <c r="I6945" s="2">
        <f>VLOOKUP($E6945,
Products!$A$1:$F$201,MATCH(Orders!I$1,Products!$A$1:$F$1,0),0)</f>
        <v>24019.70637428105</v>
      </c>
      <c r="J6945" s="2">
        <f>VLOOKUP($E6945,
Products!$A$1:$F$201,MATCH(Orders!J$1,Products!$A$1:$F$1,0),0)</f>
        <v>16602.559277417411</v>
      </c>
    </row>
    <row r="6946" spans="1:10">
      <c r="A6946">
        <v>6945</v>
      </c>
      <c r="B6946" s="4">
        <v>45990</v>
      </c>
      <c r="C6946" s="10">
        <f>DATE(YEAR(orders[[#This Row],[order_date]]), MONTH(orders[[#This Row],[order_date]]), 1)</f>
        <v>45962</v>
      </c>
      <c r="D6946" t="s">
        <v>2202</v>
      </c>
      <c r="E6946" t="s">
        <v>652</v>
      </c>
      <c r="F6946" t="str">
        <f>VLOOKUP(orders[[#This Row],[product_id]],Products!A:C,3,0)</f>
        <v>Appliances</v>
      </c>
      <c r="G6946">
        <v>1</v>
      </c>
      <c r="H6946" s="6">
        <v>0.14683014657474577</v>
      </c>
      <c r="I6946" s="2">
        <f>VLOOKUP($E6946,
Products!$A$1:$F$201,MATCH(Orders!I$1,Products!$A$1:$F$1,0),0)</f>
        <v>6387.3122916387983</v>
      </c>
      <c r="J6946" s="2">
        <f>VLOOKUP($E6946,
Products!$A$1:$F$201,MATCH(Orders!J$1,Products!$A$1:$F$1,0),0)</f>
        <v>4880.3517286187262</v>
      </c>
    </row>
    <row r="6947" spans="1:10">
      <c r="A6947">
        <v>6946</v>
      </c>
      <c r="B6947" s="4">
        <v>45161</v>
      </c>
      <c r="C6947" s="10">
        <f>DATE(YEAR(orders[[#This Row],[order_date]]), MONTH(orders[[#This Row],[order_date]]), 1)</f>
        <v>45139</v>
      </c>
      <c r="D6947" t="s">
        <v>4433</v>
      </c>
      <c r="E6947" t="s">
        <v>584</v>
      </c>
      <c r="F6947" t="str">
        <f>VLOOKUP(orders[[#This Row],[product_id]],Products!A:C,3,0)</f>
        <v>Electronics</v>
      </c>
      <c r="G6947">
        <v>2</v>
      </c>
      <c r="H6947" s="6">
        <v>0.23177525216151268</v>
      </c>
      <c r="I6947" s="2">
        <f>VLOOKUP($E6947,
Products!$A$1:$F$201,MATCH(Orders!I$1,Products!$A$1:$F$1,0),0)</f>
        <v>22521.77465591731</v>
      </c>
      <c r="J6947" s="2">
        <f>VLOOKUP($E6947,
Products!$A$1:$F$201,MATCH(Orders!J$1,Products!$A$1:$F$1,0),0)</f>
        <v>15596.91628423841</v>
      </c>
    </row>
    <row r="6948" spans="1:10">
      <c r="A6948">
        <v>6947</v>
      </c>
      <c r="B6948" s="4">
        <v>45758</v>
      </c>
      <c r="C6948" s="10">
        <f>DATE(YEAR(orders[[#This Row],[order_date]]), MONTH(orders[[#This Row],[order_date]]), 1)</f>
        <v>45748</v>
      </c>
      <c r="D6948" t="s">
        <v>4024</v>
      </c>
      <c r="E6948" t="s">
        <v>525</v>
      </c>
      <c r="F6948" t="str">
        <f>VLOOKUP(orders[[#This Row],[product_id]],Products!A:C,3,0)</f>
        <v>Electronics</v>
      </c>
      <c r="G6948">
        <v>3</v>
      </c>
      <c r="H6948" s="6">
        <v>0.23001488183106469</v>
      </c>
      <c r="I6948" s="2">
        <f>VLOOKUP($E6948,
Products!$A$1:$F$201,MATCH(Orders!I$1,Products!$A$1:$F$1,0),0)</f>
        <v>2441.7405612875209</v>
      </c>
      <c r="J6948" s="2">
        <f>VLOOKUP($E6948,
Products!$A$1:$F$201,MATCH(Orders!J$1,Products!$A$1:$F$1,0),0)</f>
        <v>1934.1373706011941</v>
      </c>
    </row>
    <row r="6949" spans="1:10">
      <c r="A6949">
        <v>6948</v>
      </c>
      <c r="B6949" s="4">
        <v>45070</v>
      </c>
      <c r="C6949" s="10">
        <f>DATE(YEAR(orders[[#This Row],[order_date]]), MONTH(orders[[#This Row],[order_date]]), 1)</f>
        <v>45047</v>
      </c>
      <c r="D6949" t="s">
        <v>2168</v>
      </c>
      <c r="E6949" t="s">
        <v>563</v>
      </c>
      <c r="F6949" t="str">
        <f>VLOOKUP(orders[[#This Row],[product_id]],Products!A:C,3,0)</f>
        <v>Electronics</v>
      </c>
      <c r="G6949">
        <v>2</v>
      </c>
      <c r="H6949" s="6">
        <v>0.24427155517983012</v>
      </c>
      <c r="I6949" s="2">
        <f>VLOOKUP($E6949,
Products!$A$1:$F$201,MATCH(Orders!I$1,Products!$A$1:$F$1,0),0)</f>
        <v>2267.1489506516559</v>
      </c>
      <c r="J6949" s="2">
        <f>VLOOKUP($E6949,
Products!$A$1:$F$201,MATCH(Orders!J$1,Products!$A$1:$F$1,0),0)</f>
        <v>1538.7671398485211</v>
      </c>
    </row>
    <row r="6950" spans="1:10">
      <c r="A6950">
        <v>6949</v>
      </c>
      <c r="B6950" s="4">
        <v>45515</v>
      </c>
      <c r="C6950" s="10">
        <f>DATE(YEAR(orders[[#This Row],[order_date]]), MONTH(orders[[#This Row],[order_date]]), 1)</f>
        <v>45505</v>
      </c>
      <c r="D6950" t="s">
        <v>2441</v>
      </c>
      <c r="E6950" t="s">
        <v>547</v>
      </c>
      <c r="F6950" t="str">
        <f>VLOOKUP(orders[[#This Row],[product_id]],Products!A:C,3,0)</f>
        <v>Appliances</v>
      </c>
      <c r="G6950">
        <v>1</v>
      </c>
      <c r="H6950" s="6">
        <v>0.12354469215438335</v>
      </c>
      <c r="I6950" s="2">
        <f>VLOOKUP($E6950,
Products!$A$1:$F$201,MATCH(Orders!I$1,Products!$A$1:$F$1,0),0)</f>
        <v>2366.4310858022332</v>
      </c>
      <c r="J6950" s="2">
        <f>VLOOKUP($E6950,
Products!$A$1:$F$201,MATCH(Orders!J$1,Products!$A$1:$F$1,0),0)</f>
        <v>1841.1055346213741</v>
      </c>
    </row>
    <row r="6951" spans="1:10">
      <c r="A6951">
        <v>6950</v>
      </c>
      <c r="B6951" s="4">
        <v>45155</v>
      </c>
      <c r="C6951" s="10">
        <f>DATE(YEAR(orders[[#This Row],[order_date]]), MONTH(orders[[#This Row],[order_date]]), 1)</f>
        <v>45139</v>
      </c>
      <c r="D6951" t="s">
        <v>2477</v>
      </c>
      <c r="E6951" t="s">
        <v>599</v>
      </c>
      <c r="F6951" t="str">
        <f>VLOOKUP(orders[[#This Row],[product_id]],Products!A:C,3,0)</f>
        <v>Electronics</v>
      </c>
      <c r="G6951">
        <v>2</v>
      </c>
      <c r="H6951" s="6">
        <v>0.12644492620659306</v>
      </c>
      <c r="I6951" s="2">
        <f>VLOOKUP($E6951,
Products!$A$1:$F$201,MATCH(Orders!I$1,Products!$A$1:$F$1,0),0)</f>
        <v>24019.70637428105</v>
      </c>
      <c r="J6951" s="2">
        <f>VLOOKUP($E6951,
Products!$A$1:$F$201,MATCH(Orders!J$1,Products!$A$1:$F$1,0),0)</f>
        <v>16602.559277417411</v>
      </c>
    </row>
    <row r="6952" spans="1:10">
      <c r="A6952">
        <v>6951</v>
      </c>
      <c r="B6952" s="4">
        <v>45200</v>
      </c>
      <c r="C6952" s="10">
        <f>DATE(YEAR(orders[[#This Row],[order_date]]), MONTH(orders[[#This Row],[order_date]]), 1)</f>
        <v>45200</v>
      </c>
      <c r="D6952" t="s">
        <v>3067</v>
      </c>
      <c r="E6952" t="s">
        <v>643</v>
      </c>
      <c r="F6952" t="str">
        <f>VLOOKUP(orders[[#This Row],[product_id]],Products!A:C,3,0)</f>
        <v>Appliances</v>
      </c>
      <c r="G6952">
        <v>1</v>
      </c>
      <c r="H6952" s="6">
        <v>0.10766312452280299</v>
      </c>
      <c r="I6952" s="2">
        <f>VLOOKUP($E6952,
Products!$A$1:$F$201,MATCH(Orders!I$1,Products!$A$1:$F$1,0),0)</f>
        <v>26269.068564891841</v>
      </c>
      <c r="J6952" s="2">
        <f>VLOOKUP($E6952,
Products!$A$1:$F$201,MATCH(Orders!J$1,Products!$A$1:$F$1,0),0)</f>
        <v>18867.564539756699</v>
      </c>
    </row>
    <row r="6953" spans="1:10">
      <c r="A6953">
        <v>6952</v>
      </c>
      <c r="B6953" s="4">
        <v>45516</v>
      </c>
      <c r="C6953" s="10">
        <f>DATE(YEAR(orders[[#This Row],[order_date]]), MONTH(orders[[#This Row],[order_date]]), 1)</f>
        <v>45505</v>
      </c>
      <c r="D6953" t="s">
        <v>2049</v>
      </c>
      <c r="E6953" t="s">
        <v>656</v>
      </c>
      <c r="F6953" t="str">
        <f>VLOOKUP(orders[[#This Row],[product_id]],Products!A:C,3,0)</f>
        <v>Electronics</v>
      </c>
      <c r="G6953">
        <v>2</v>
      </c>
      <c r="H6953" s="6">
        <v>0.1924378820026405</v>
      </c>
      <c r="I6953" s="2">
        <f>VLOOKUP($E6953,
Products!$A$1:$F$201,MATCH(Orders!I$1,Products!$A$1:$F$1,0),0)</f>
        <v>30485.811519789549</v>
      </c>
      <c r="J6953" s="2">
        <f>VLOOKUP($E6953,
Products!$A$1:$F$201,MATCH(Orders!J$1,Products!$A$1:$F$1,0),0)</f>
        <v>23818.70129930825</v>
      </c>
    </row>
    <row r="6954" spans="1:10">
      <c r="A6954">
        <v>6953</v>
      </c>
      <c r="B6954" s="4">
        <v>45579</v>
      </c>
      <c r="C6954" s="10">
        <f>DATE(YEAR(orders[[#This Row],[order_date]]), MONTH(orders[[#This Row],[order_date]]), 1)</f>
        <v>45566</v>
      </c>
      <c r="D6954" t="s">
        <v>2973</v>
      </c>
      <c r="E6954" t="s">
        <v>593</v>
      </c>
      <c r="F6954" t="str">
        <f>VLOOKUP(orders[[#This Row],[product_id]],Products!A:C,3,0)</f>
        <v>Electronics</v>
      </c>
      <c r="G6954">
        <v>1</v>
      </c>
      <c r="H6954" s="6">
        <v>0.20536505937209287</v>
      </c>
      <c r="I6954" s="2">
        <f>VLOOKUP($E6954,
Products!$A$1:$F$201,MATCH(Orders!I$1,Products!$A$1:$F$1,0),0)</f>
        <v>2667.7858525453248</v>
      </c>
      <c r="J6954" s="2">
        <f>VLOOKUP($E6954,
Products!$A$1:$F$201,MATCH(Orders!J$1,Products!$A$1:$F$1,0),0)</f>
        <v>1797.4955098065359</v>
      </c>
    </row>
    <row r="6955" spans="1:10">
      <c r="A6955">
        <v>6954</v>
      </c>
      <c r="B6955" s="4">
        <v>45509</v>
      </c>
      <c r="C6955" s="10">
        <f>DATE(YEAR(orders[[#This Row],[order_date]]), MONTH(orders[[#This Row],[order_date]]), 1)</f>
        <v>45505</v>
      </c>
      <c r="D6955" t="s">
        <v>4621</v>
      </c>
      <c r="E6955" t="s">
        <v>645</v>
      </c>
      <c r="F6955" t="str">
        <f>VLOOKUP(orders[[#This Row],[product_id]],Products!A:C,3,0)</f>
        <v>Electronics</v>
      </c>
      <c r="G6955">
        <v>1</v>
      </c>
      <c r="H6955" s="6">
        <v>0.11968174837003372</v>
      </c>
      <c r="I6955" s="2">
        <f>VLOOKUP($E6955,
Products!$A$1:$F$201,MATCH(Orders!I$1,Products!$A$1:$F$1,0),0)</f>
        <v>29658.239859810968</v>
      </c>
      <c r="J6955" s="2">
        <f>VLOOKUP($E6955,
Products!$A$1:$F$201,MATCH(Orders!J$1,Products!$A$1:$F$1,0),0)</f>
        <v>22421.521919652871</v>
      </c>
    </row>
    <row r="6956" spans="1:10">
      <c r="A6956">
        <v>6955</v>
      </c>
      <c r="B6956" s="4">
        <v>45894</v>
      </c>
      <c r="C6956" s="10">
        <f>DATE(YEAR(orders[[#This Row],[order_date]]), MONTH(orders[[#This Row],[order_date]]), 1)</f>
        <v>45870</v>
      </c>
      <c r="D6956" t="s">
        <v>2100</v>
      </c>
      <c r="E6956" t="s">
        <v>514</v>
      </c>
      <c r="F6956" t="str">
        <f>VLOOKUP(orders[[#This Row],[product_id]],Products!A:C,3,0)</f>
        <v>Electronics</v>
      </c>
      <c r="G6956">
        <v>1</v>
      </c>
      <c r="H6956" s="6">
        <v>0.12502540178302984</v>
      </c>
      <c r="I6956" s="2">
        <f>VLOOKUP($E6956,
Products!$A$1:$F$201,MATCH(Orders!I$1,Products!$A$1:$F$1,0),0)</f>
        <v>16482.730474054071</v>
      </c>
      <c r="J6956" s="2">
        <f>VLOOKUP($E6956,
Products!$A$1:$F$201,MATCH(Orders!J$1,Products!$A$1:$F$1,0),0)</f>
        <v>12480.81165565178</v>
      </c>
    </row>
    <row r="6957" spans="1:10">
      <c r="A6957">
        <v>6956</v>
      </c>
      <c r="B6957" s="4">
        <v>45298</v>
      </c>
      <c r="C6957" s="10">
        <f>DATE(YEAR(orders[[#This Row],[order_date]]), MONTH(orders[[#This Row],[order_date]]), 1)</f>
        <v>45292</v>
      </c>
      <c r="D6957" t="s">
        <v>1945</v>
      </c>
      <c r="E6957" t="s">
        <v>584</v>
      </c>
      <c r="F6957" t="str">
        <f>VLOOKUP(orders[[#This Row],[product_id]],Products!A:C,3,0)</f>
        <v>Electronics</v>
      </c>
      <c r="G6957">
        <v>1</v>
      </c>
      <c r="H6957" s="6">
        <v>0.24446164141658547</v>
      </c>
      <c r="I6957" s="2">
        <f>VLOOKUP($E6957,
Products!$A$1:$F$201,MATCH(Orders!I$1,Products!$A$1:$F$1,0),0)</f>
        <v>22521.77465591731</v>
      </c>
      <c r="J6957" s="2">
        <f>VLOOKUP($E6957,
Products!$A$1:$F$201,MATCH(Orders!J$1,Products!$A$1:$F$1,0),0)</f>
        <v>15596.91628423841</v>
      </c>
    </row>
    <row r="6958" spans="1:10">
      <c r="A6958">
        <v>6957</v>
      </c>
      <c r="B6958" s="4">
        <v>45745</v>
      </c>
      <c r="C6958" s="10">
        <f>DATE(YEAR(orders[[#This Row],[order_date]]), MONTH(orders[[#This Row],[order_date]]), 1)</f>
        <v>45717</v>
      </c>
      <c r="D6958" t="s">
        <v>754</v>
      </c>
      <c r="E6958" t="s">
        <v>662</v>
      </c>
      <c r="F6958" t="str">
        <f>VLOOKUP(orders[[#This Row],[product_id]],Products!A:C,3,0)</f>
        <v>Electronics</v>
      </c>
      <c r="G6958">
        <v>1</v>
      </c>
      <c r="H6958" s="6">
        <v>0.24157493386041895</v>
      </c>
      <c r="I6958" s="2">
        <f>VLOOKUP($E6958,
Products!$A$1:$F$201,MATCH(Orders!I$1,Products!$A$1:$F$1,0),0)</f>
        <v>20028.650831777191</v>
      </c>
      <c r="J6958" s="2">
        <f>VLOOKUP($E6958,
Products!$A$1:$F$201,MATCH(Orders!J$1,Products!$A$1:$F$1,0),0)</f>
        <v>14139.84905320309</v>
      </c>
    </row>
    <row r="6959" spans="1:10">
      <c r="A6959">
        <v>6958</v>
      </c>
      <c r="B6959" s="4">
        <v>45498</v>
      </c>
      <c r="C6959" s="10">
        <f>DATE(YEAR(orders[[#This Row],[order_date]]), MONTH(orders[[#This Row],[order_date]]), 1)</f>
        <v>45474</v>
      </c>
      <c r="D6959" t="s">
        <v>2526</v>
      </c>
      <c r="E6959" t="s">
        <v>587</v>
      </c>
      <c r="F6959" t="str">
        <f>VLOOKUP(orders[[#This Row],[product_id]],Products!A:C,3,0)</f>
        <v>Electronics</v>
      </c>
      <c r="G6959">
        <v>1</v>
      </c>
      <c r="H6959" s="6">
        <v>0.12354599032260627</v>
      </c>
      <c r="I6959" s="2">
        <f>VLOOKUP($E6959,
Products!$A$1:$F$201,MATCH(Orders!I$1,Products!$A$1:$F$1,0),0)</f>
        <v>16527.367619686949</v>
      </c>
      <c r="J6959" s="2">
        <f>VLOOKUP($E6959,
Products!$A$1:$F$201,MATCH(Orders!J$1,Products!$A$1:$F$1,0),0)</f>
        <v>12533.62883070202</v>
      </c>
    </row>
    <row r="6960" spans="1:10">
      <c r="A6960">
        <v>6959</v>
      </c>
      <c r="B6960" s="4">
        <v>45471</v>
      </c>
      <c r="C6960" s="10">
        <f>DATE(YEAR(orders[[#This Row],[order_date]]), MONTH(orders[[#This Row],[order_date]]), 1)</f>
        <v>45444</v>
      </c>
      <c r="D6960" t="s">
        <v>3216</v>
      </c>
      <c r="E6960" t="s">
        <v>653</v>
      </c>
      <c r="F6960" t="str">
        <f>VLOOKUP(orders[[#This Row],[product_id]],Products!A:C,3,0)</f>
        <v>Electronics</v>
      </c>
      <c r="G6960">
        <v>2</v>
      </c>
      <c r="H6960" s="6">
        <v>0.13705134744250297</v>
      </c>
      <c r="I6960" s="2">
        <f>VLOOKUP($E6960,
Products!$A$1:$F$201,MATCH(Orders!I$1,Products!$A$1:$F$1,0),0)</f>
        <v>18065.96612294337</v>
      </c>
      <c r="J6960" s="2">
        <f>VLOOKUP($E6960,
Products!$A$1:$F$201,MATCH(Orders!J$1,Products!$A$1:$F$1,0),0)</f>
        <v>14411.932365903909</v>
      </c>
    </row>
    <row r="6961" spans="1:10">
      <c r="A6961">
        <v>6960</v>
      </c>
      <c r="B6961" s="4">
        <v>45053</v>
      </c>
      <c r="C6961" s="10">
        <f>DATE(YEAR(orders[[#This Row],[order_date]]), MONTH(orders[[#This Row],[order_date]]), 1)</f>
        <v>45047</v>
      </c>
      <c r="D6961" t="s">
        <v>2871</v>
      </c>
      <c r="E6961" t="s">
        <v>698</v>
      </c>
      <c r="F6961" t="str">
        <f>VLOOKUP(orders[[#This Row],[product_id]],Products!A:C,3,0)</f>
        <v>Appliances</v>
      </c>
      <c r="G6961">
        <v>1</v>
      </c>
      <c r="H6961" s="6">
        <v>9.2824959633064572E-2</v>
      </c>
      <c r="I6961" s="2">
        <f>VLOOKUP($E6961,
Products!$A$1:$F$201,MATCH(Orders!I$1,Products!$A$1:$F$1,0),0)</f>
        <v>5562.620248272905</v>
      </c>
      <c r="J6961" s="2">
        <f>VLOOKUP($E6961,
Products!$A$1:$F$201,MATCH(Orders!J$1,Products!$A$1:$F$1,0),0)</f>
        <v>4191.9477694447714</v>
      </c>
    </row>
    <row r="6962" spans="1:10">
      <c r="A6962">
        <v>6961</v>
      </c>
      <c r="B6962" s="4">
        <v>45659</v>
      </c>
      <c r="C6962" s="10">
        <f>DATE(YEAR(orders[[#This Row],[order_date]]), MONTH(orders[[#This Row],[order_date]]), 1)</f>
        <v>45658</v>
      </c>
      <c r="D6962" t="s">
        <v>2835</v>
      </c>
      <c r="E6962" t="s">
        <v>508</v>
      </c>
      <c r="F6962" t="str">
        <f>VLOOKUP(orders[[#This Row],[product_id]],Products!A:C,3,0)</f>
        <v>Electronics</v>
      </c>
      <c r="G6962">
        <v>2</v>
      </c>
      <c r="H6962" s="6">
        <v>0.16524896607038281</v>
      </c>
      <c r="I6962" s="2">
        <f>VLOOKUP($E6962,
Products!$A$1:$F$201,MATCH(Orders!I$1,Products!$A$1:$F$1,0),0)</f>
        <v>23345.985707147142</v>
      </c>
      <c r="J6962" s="2">
        <f>VLOOKUP($E6962,
Products!$A$1:$F$201,MATCH(Orders!J$1,Products!$A$1:$F$1,0),0)</f>
        <v>15772.90371323649</v>
      </c>
    </row>
    <row r="6963" spans="1:10">
      <c r="A6963">
        <v>6962</v>
      </c>
      <c r="B6963" s="4">
        <v>45343</v>
      </c>
      <c r="C6963" s="10">
        <f>DATE(YEAR(orders[[#This Row],[order_date]]), MONTH(orders[[#This Row],[order_date]]), 1)</f>
        <v>45323</v>
      </c>
      <c r="D6963" t="s">
        <v>4040</v>
      </c>
      <c r="E6963" t="s">
        <v>641</v>
      </c>
      <c r="F6963" t="str">
        <f>VLOOKUP(orders[[#This Row],[product_id]],Products!A:C,3,0)</f>
        <v>Appliances</v>
      </c>
      <c r="G6963">
        <v>2</v>
      </c>
      <c r="H6963" s="6">
        <v>8.1075448299008895E-2</v>
      </c>
      <c r="I6963" s="2">
        <f>VLOOKUP($E6963,
Products!$A$1:$F$201,MATCH(Orders!I$1,Products!$A$1:$F$1,0),0)</f>
        <v>27167.965718506261</v>
      </c>
      <c r="J6963" s="2">
        <f>VLOOKUP($E6963,
Products!$A$1:$F$201,MATCH(Orders!J$1,Products!$A$1:$F$1,0),0)</f>
        <v>19748.025676381669</v>
      </c>
    </row>
    <row r="6964" spans="1:10">
      <c r="A6964">
        <v>6963</v>
      </c>
      <c r="B6964" s="4">
        <v>45564</v>
      </c>
      <c r="C6964" s="10">
        <f>DATE(YEAR(orders[[#This Row],[order_date]]), MONTH(orders[[#This Row],[order_date]]), 1)</f>
        <v>45536</v>
      </c>
      <c r="D6964" t="s">
        <v>4366</v>
      </c>
      <c r="E6964" t="s">
        <v>544</v>
      </c>
      <c r="F6964" t="str">
        <f>VLOOKUP(orders[[#This Row],[product_id]],Products!A:C,3,0)</f>
        <v>Electronics</v>
      </c>
      <c r="G6964">
        <v>2</v>
      </c>
      <c r="H6964" s="6">
        <v>0.15939800123076509</v>
      </c>
      <c r="I6964" s="2">
        <f>VLOOKUP($E6964,
Products!$A$1:$F$201,MATCH(Orders!I$1,Products!$A$1:$F$1,0),0)</f>
        <v>16273.22789477584</v>
      </c>
      <c r="J6964" s="2">
        <f>VLOOKUP($E6964,
Products!$A$1:$F$201,MATCH(Orders!J$1,Products!$A$1:$F$1,0),0)</f>
        <v>12683.607953986329</v>
      </c>
    </row>
    <row r="6965" spans="1:10">
      <c r="A6965">
        <v>6964</v>
      </c>
      <c r="B6965" s="4">
        <v>44967</v>
      </c>
      <c r="C6965" s="10">
        <f>DATE(YEAR(orders[[#This Row],[order_date]]), MONTH(orders[[#This Row],[order_date]]), 1)</f>
        <v>44958</v>
      </c>
      <c r="D6965" t="s">
        <v>2452</v>
      </c>
      <c r="E6965" t="s">
        <v>569</v>
      </c>
      <c r="F6965" t="str">
        <f>VLOOKUP(orders[[#This Row],[product_id]],Products!A:C,3,0)</f>
        <v>Electronics</v>
      </c>
      <c r="G6965">
        <v>2</v>
      </c>
      <c r="H6965" s="6">
        <v>0.21045748818388726</v>
      </c>
      <c r="I6965" s="2">
        <f>VLOOKUP($E6965,
Products!$A$1:$F$201,MATCH(Orders!I$1,Products!$A$1:$F$1,0),0)</f>
        <v>30739.034547193129</v>
      </c>
      <c r="J6965" s="2">
        <f>VLOOKUP($E6965,
Products!$A$1:$F$201,MATCH(Orders!J$1,Products!$A$1:$F$1,0),0)</f>
        <v>22938.60345365321</v>
      </c>
    </row>
    <row r="6966" spans="1:10">
      <c r="A6966">
        <v>6965</v>
      </c>
      <c r="B6966" s="4">
        <v>45713</v>
      </c>
      <c r="C6966" s="10">
        <f>DATE(YEAR(orders[[#This Row],[order_date]]), MONTH(orders[[#This Row],[order_date]]), 1)</f>
        <v>45689</v>
      </c>
      <c r="D6966" t="s">
        <v>1201</v>
      </c>
      <c r="E6966" t="s">
        <v>536</v>
      </c>
      <c r="F6966" t="str">
        <f>VLOOKUP(orders[[#This Row],[product_id]],Products!A:C,3,0)</f>
        <v>Appliances</v>
      </c>
      <c r="G6966">
        <v>2</v>
      </c>
      <c r="H6966" s="6">
        <v>0.12242698379251345</v>
      </c>
      <c r="I6966" s="2">
        <f>VLOOKUP($E6966,
Products!$A$1:$F$201,MATCH(Orders!I$1,Products!$A$1:$F$1,0),0)</f>
        <v>25818.123603836499</v>
      </c>
      <c r="J6966" s="2">
        <f>VLOOKUP($E6966,
Products!$A$1:$F$201,MATCH(Orders!J$1,Products!$A$1:$F$1,0),0)</f>
        <v>18462.729442964981</v>
      </c>
    </row>
    <row r="6967" spans="1:10">
      <c r="A6967">
        <v>6966</v>
      </c>
      <c r="B6967" s="4">
        <v>45223</v>
      </c>
      <c r="C6967" s="10">
        <f>DATE(YEAR(orders[[#This Row],[order_date]]), MONTH(orders[[#This Row],[order_date]]), 1)</f>
        <v>45200</v>
      </c>
      <c r="D6967" t="s">
        <v>1339</v>
      </c>
      <c r="E6967" t="s">
        <v>616</v>
      </c>
      <c r="F6967" t="str">
        <f>VLOOKUP(orders[[#This Row],[product_id]],Products!A:C,3,0)</f>
        <v>Electronics</v>
      </c>
      <c r="G6967">
        <v>3</v>
      </c>
      <c r="H6967" s="6">
        <v>0.23487675530868815</v>
      </c>
      <c r="I6967" s="2">
        <f>VLOOKUP($E6967,
Products!$A$1:$F$201,MATCH(Orders!I$1,Products!$A$1:$F$1,0),0)</f>
        <v>12172.554053901489</v>
      </c>
      <c r="J6967" s="2">
        <f>VLOOKUP($E6967,
Products!$A$1:$F$201,MATCH(Orders!J$1,Products!$A$1:$F$1,0),0)</f>
        <v>9644.7702288148557</v>
      </c>
    </row>
    <row r="6968" spans="1:10">
      <c r="A6968">
        <v>6967</v>
      </c>
      <c r="B6968" s="4">
        <v>44968</v>
      </c>
      <c r="C6968" s="10">
        <f>DATE(YEAR(orders[[#This Row],[order_date]]), MONTH(orders[[#This Row],[order_date]]), 1)</f>
        <v>44958</v>
      </c>
      <c r="D6968" t="s">
        <v>3590</v>
      </c>
      <c r="E6968" t="s">
        <v>705</v>
      </c>
      <c r="F6968" t="str">
        <f>VLOOKUP(orders[[#This Row],[product_id]],Products!A:C,3,0)</f>
        <v>Electronics</v>
      </c>
      <c r="G6968">
        <v>2</v>
      </c>
      <c r="H6968" s="6">
        <v>0.14883577811332396</v>
      </c>
      <c r="I6968" s="2">
        <f>VLOOKUP($E6968,
Products!$A$1:$F$201,MATCH(Orders!I$1,Products!$A$1:$F$1,0),0)</f>
        <v>11719.594724541899</v>
      </c>
      <c r="J6968" s="2">
        <f>VLOOKUP($E6968,
Products!$A$1:$F$201,MATCH(Orders!J$1,Products!$A$1:$F$1,0),0)</f>
        <v>7926.6332911718628</v>
      </c>
    </row>
    <row r="6969" spans="1:10">
      <c r="A6969">
        <v>6968</v>
      </c>
      <c r="B6969" s="4">
        <v>45558</v>
      </c>
      <c r="C6969" s="10">
        <f>DATE(YEAR(orders[[#This Row],[order_date]]), MONTH(orders[[#This Row],[order_date]]), 1)</f>
        <v>45536</v>
      </c>
      <c r="D6969" t="s">
        <v>1307</v>
      </c>
      <c r="E6969" t="s">
        <v>628</v>
      </c>
      <c r="F6969" t="str">
        <f>VLOOKUP(orders[[#This Row],[product_id]],Products!A:C,3,0)</f>
        <v>Electronics</v>
      </c>
      <c r="G6969">
        <v>2</v>
      </c>
      <c r="H6969" s="6">
        <v>0.17846672573808309</v>
      </c>
      <c r="I6969" s="2">
        <f>VLOOKUP($E6969,
Products!$A$1:$F$201,MATCH(Orders!I$1,Products!$A$1:$F$1,0),0)</f>
        <v>2480.4343676348258</v>
      </c>
      <c r="J6969" s="2">
        <f>VLOOKUP($E6969,
Products!$A$1:$F$201,MATCH(Orders!J$1,Products!$A$1:$F$1,0),0)</f>
        <v>1932.862959692628</v>
      </c>
    </row>
    <row r="6970" spans="1:10">
      <c r="A6970">
        <v>6969</v>
      </c>
      <c r="B6970" s="4">
        <v>44959</v>
      </c>
      <c r="C6970" s="10">
        <f>DATE(YEAR(orders[[#This Row],[order_date]]), MONTH(orders[[#This Row],[order_date]]), 1)</f>
        <v>44958</v>
      </c>
      <c r="D6970" t="s">
        <v>3523</v>
      </c>
      <c r="E6970" t="s">
        <v>655</v>
      </c>
      <c r="F6970" t="str">
        <f>VLOOKUP(orders[[#This Row],[product_id]],Products!A:C,3,0)</f>
        <v>Appliances</v>
      </c>
      <c r="G6970">
        <v>2</v>
      </c>
      <c r="H6970" s="6">
        <v>0.11008687383637476</v>
      </c>
      <c r="I6970" s="2">
        <f>VLOOKUP($E6970,
Products!$A$1:$F$201,MATCH(Orders!I$1,Products!$A$1:$F$1,0),0)</f>
        <v>24072.170529057032</v>
      </c>
      <c r="J6970" s="2">
        <f>VLOOKUP($E6970,
Products!$A$1:$F$201,MATCH(Orders!J$1,Products!$A$1:$F$1,0),0)</f>
        <v>16358.626370717549</v>
      </c>
    </row>
    <row r="6971" spans="1:10">
      <c r="A6971">
        <v>6970</v>
      </c>
      <c r="B6971" s="4">
        <v>45591</v>
      </c>
      <c r="C6971" s="10">
        <f>DATE(YEAR(orders[[#This Row],[order_date]]), MONTH(orders[[#This Row],[order_date]]), 1)</f>
        <v>45566</v>
      </c>
      <c r="D6971" t="s">
        <v>3426</v>
      </c>
      <c r="E6971" t="s">
        <v>601</v>
      </c>
      <c r="F6971" t="str">
        <f>VLOOKUP(orders[[#This Row],[product_id]],Products!A:C,3,0)</f>
        <v>Appliances</v>
      </c>
      <c r="G6971">
        <v>1</v>
      </c>
      <c r="H6971" s="6">
        <v>0.12038362763620578</v>
      </c>
      <c r="I6971" s="2">
        <f>VLOOKUP($E6971,
Products!$A$1:$F$201,MATCH(Orders!I$1,Products!$A$1:$F$1,0),0)</f>
        <v>2095.1354013205032</v>
      </c>
      <c r="J6971" s="2">
        <f>VLOOKUP($E6971,
Products!$A$1:$F$201,MATCH(Orders!J$1,Products!$A$1:$F$1,0),0)</f>
        <v>1374.592895200507</v>
      </c>
    </row>
    <row r="6972" spans="1:10">
      <c r="A6972">
        <v>6971</v>
      </c>
      <c r="B6972" s="4">
        <v>45542</v>
      </c>
      <c r="C6972" s="10">
        <f>DATE(YEAR(orders[[#This Row],[order_date]]), MONTH(orders[[#This Row],[order_date]]), 1)</f>
        <v>45536</v>
      </c>
      <c r="D6972" t="s">
        <v>881</v>
      </c>
      <c r="E6972" t="s">
        <v>510</v>
      </c>
      <c r="F6972" t="str">
        <f>VLOOKUP(orders[[#This Row],[product_id]],Products!A:C,3,0)</f>
        <v>Appliances</v>
      </c>
      <c r="G6972">
        <v>2</v>
      </c>
      <c r="H6972" s="6">
        <v>0.12694517601376767</v>
      </c>
      <c r="I6972" s="2">
        <f>VLOOKUP($E6972,
Products!$A$1:$F$201,MATCH(Orders!I$1,Products!$A$1:$F$1,0),0)</f>
        <v>23457.606610250739</v>
      </c>
      <c r="J6972" s="2">
        <f>VLOOKUP($E6972,
Products!$A$1:$F$201,MATCH(Orders!J$1,Products!$A$1:$F$1,0),0)</f>
        <v>17038.831523124281</v>
      </c>
    </row>
    <row r="6973" spans="1:10">
      <c r="A6973">
        <v>6972</v>
      </c>
      <c r="B6973" s="4">
        <v>45874</v>
      </c>
      <c r="C6973" s="10">
        <f>DATE(YEAR(orders[[#This Row],[order_date]]), MONTH(orders[[#This Row],[order_date]]), 1)</f>
        <v>45870</v>
      </c>
      <c r="D6973" t="s">
        <v>3558</v>
      </c>
      <c r="E6973" t="s">
        <v>563</v>
      </c>
      <c r="F6973" t="str">
        <f>VLOOKUP(orders[[#This Row],[product_id]],Products!A:C,3,0)</f>
        <v>Electronics</v>
      </c>
      <c r="G6973">
        <v>2</v>
      </c>
      <c r="H6973" s="6">
        <v>0.1963986529742634</v>
      </c>
      <c r="I6973" s="2">
        <f>VLOOKUP($E6973,
Products!$A$1:$F$201,MATCH(Orders!I$1,Products!$A$1:$F$1,0),0)</f>
        <v>2267.1489506516559</v>
      </c>
      <c r="J6973" s="2">
        <f>VLOOKUP($E6973,
Products!$A$1:$F$201,MATCH(Orders!J$1,Products!$A$1:$F$1,0),0)</f>
        <v>1538.7671398485211</v>
      </c>
    </row>
    <row r="6974" spans="1:10">
      <c r="A6974">
        <v>6973</v>
      </c>
      <c r="B6974" s="4">
        <v>45086</v>
      </c>
      <c r="C6974" s="10">
        <f>DATE(YEAR(orders[[#This Row],[order_date]]), MONTH(orders[[#This Row],[order_date]]), 1)</f>
        <v>45078</v>
      </c>
      <c r="D6974" t="s">
        <v>3866</v>
      </c>
      <c r="E6974" t="s">
        <v>610</v>
      </c>
      <c r="F6974" t="str">
        <f>VLOOKUP(orders[[#This Row],[product_id]],Products!A:C,3,0)</f>
        <v>Appliances</v>
      </c>
      <c r="G6974">
        <v>1</v>
      </c>
      <c r="H6974" s="6">
        <v>8.9780238235383253E-2</v>
      </c>
      <c r="I6974" s="2">
        <f>VLOOKUP($E6974,
Products!$A$1:$F$201,MATCH(Orders!I$1,Products!$A$1:$F$1,0),0)</f>
        <v>23456.386855186989</v>
      </c>
      <c r="J6974" s="2">
        <f>VLOOKUP($E6974,
Products!$A$1:$F$201,MATCH(Orders!J$1,Products!$A$1:$F$1,0),0)</f>
        <v>16522.385271144129</v>
      </c>
    </row>
    <row r="6975" spans="1:10">
      <c r="A6975">
        <v>6974</v>
      </c>
      <c r="B6975" s="4">
        <v>45384</v>
      </c>
      <c r="C6975" s="10">
        <f>DATE(YEAR(orders[[#This Row],[order_date]]), MONTH(orders[[#This Row],[order_date]]), 1)</f>
        <v>45383</v>
      </c>
      <c r="D6975" t="s">
        <v>1344</v>
      </c>
      <c r="E6975" t="s">
        <v>568</v>
      </c>
      <c r="F6975" t="str">
        <f>VLOOKUP(orders[[#This Row],[product_id]],Products!A:C,3,0)</f>
        <v>Electronics</v>
      </c>
      <c r="G6975">
        <v>3</v>
      </c>
      <c r="H6975" s="6">
        <v>0.23404205431393324</v>
      </c>
      <c r="I6975" s="2">
        <f>VLOOKUP($E6975,
Products!$A$1:$F$201,MATCH(Orders!I$1,Products!$A$1:$F$1,0),0)</f>
        <v>21702.72353355262</v>
      </c>
      <c r="J6975" s="2">
        <f>VLOOKUP($E6975,
Products!$A$1:$F$201,MATCH(Orders!J$1,Products!$A$1:$F$1,0),0)</f>
        <v>17244.710704747551</v>
      </c>
    </row>
    <row r="6976" spans="1:10">
      <c r="A6976">
        <v>6975</v>
      </c>
      <c r="B6976" s="4">
        <v>45325</v>
      </c>
      <c r="C6976" s="10">
        <f>DATE(YEAR(orders[[#This Row],[order_date]]), MONTH(orders[[#This Row],[order_date]]), 1)</f>
        <v>45323</v>
      </c>
      <c r="D6976" t="s">
        <v>4136</v>
      </c>
      <c r="E6976" t="s">
        <v>566</v>
      </c>
      <c r="F6976" t="str">
        <f>VLOOKUP(orders[[#This Row],[product_id]],Products!A:C,3,0)</f>
        <v>Electronics</v>
      </c>
      <c r="G6976">
        <v>1</v>
      </c>
      <c r="H6976" s="6">
        <v>0.12162631665556443</v>
      </c>
      <c r="I6976" s="2">
        <f>VLOOKUP($E6976,
Products!$A$1:$F$201,MATCH(Orders!I$1,Products!$A$1:$F$1,0),0)</f>
        <v>16858.5225334635</v>
      </c>
      <c r="J6976" s="2">
        <f>VLOOKUP($E6976,
Products!$A$1:$F$201,MATCH(Orders!J$1,Products!$A$1:$F$1,0),0)</f>
        <v>11855.743620634101</v>
      </c>
    </row>
    <row r="6977" spans="1:10">
      <c r="A6977">
        <v>6976</v>
      </c>
      <c r="B6977" s="4">
        <v>45507</v>
      </c>
      <c r="C6977" s="10">
        <f>DATE(YEAR(orders[[#This Row],[order_date]]), MONTH(orders[[#This Row],[order_date]]), 1)</f>
        <v>45505</v>
      </c>
      <c r="D6977" t="s">
        <v>4063</v>
      </c>
      <c r="E6977" t="s">
        <v>557</v>
      </c>
      <c r="F6977" t="str">
        <f>VLOOKUP(orders[[#This Row],[product_id]],Products!A:C,3,0)</f>
        <v>Electronics</v>
      </c>
      <c r="G6977">
        <v>1</v>
      </c>
      <c r="H6977" s="6">
        <v>0.22604435906939435</v>
      </c>
      <c r="I6977" s="2">
        <f>VLOOKUP($E6977,
Products!$A$1:$F$201,MATCH(Orders!I$1,Products!$A$1:$F$1,0),0)</f>
        <v>23950.56449224626</v>
      </c>
      <c r="J6977" s="2">
        <f>VLOOKUP($E6977,
Products!$A$1:$F$201,MATCH(Orders!J$1,Products!$A$1:$F$1,0),0)</f>
        <v>16488.618979732779</v>
      </c>
    </row>
    <row r="6978" spans="1:10">
      <c r="A6978">
        <v>6977</v>
      </c>
      <c r="B6978" s="4">
        <v>45146</v>
      </c>
      <c r="C6978" s="10">
        <f>DATE(YEAR(orders[[#This Row],[order_date]]), MONTH(orders[[#This Row],[order_date]]), 1)</f>
        <v>45139</v>
      </c>
      <c r="D6978" t="s">
        <v>1002</v>
      </c>
      <c r="E6978" t="s">
        <v>613</v>
      </c>
      <c r="F6978" t="str">
        <f>VLOOKUP(orders[[#This Row],[product_id]],Products!A:C,3,0)</f>
        <v>Appliances</v>
      </c>
      <c r="G6978">
        <v>2</v>
      </c>
      <c r="H6978" s="6">
        <v>0.14478615950507878</v>
      </c>
      <c r="I6978" s="2">
        <f>VLOOKUP($E6978,
Products!$A$1:$F$201,MATCH(Orders!I$1,Products!$A$1:$F$1,0),0)</f>
        <v>6365.2492969652412</v>
      </c>
      <c r="J6978" s="2">
        <f>VLOOKUP($E6978,
Products!$A$1:$F$201,MATCH(Orders!J$1,Products!$A$1:$F$1,0),0)</f>
        <v>4174.927496964433</v>
      </c>
    </row>
    <row r="6979" spans="1:10">
      <c r="A6979">
        <v>6978</v>
      </c>
      <c r="B6979" s="4">
        <v>45305</v>
      </c>
      <c r="C6979" s="10">
        <f>DATE(YEAR(orders[[#This Row],[order_date]]), MONTH(orders[[#This Row],[order_date]]), 1)</f>
        <v>45292</v>
      </c>
      <c r="D6979" t="s">
        <v>1989</v>
      </c>
      <c r="E6979" t="s">
        <v>606</v>
      </c>
      <c r="F6979" t="str">
        <f>VLOOKUP(orders[[#This Row],[product_id]],Products!A:C,3,0)</f>
        <v>Appliances</v>
      </c>
      <c r="G6979">
        <v>2</v>
      </c>
      <c r="H6979" s="6">
        <v>6.5489999308010208E-2</v>
      </c>
      <c r="I6979" s="2">
        <f>VLOOKUP($E6979,
Products!$A$1:$F$201,MATCH(Orders!I$1,Products!$A$1:$F$1,0),0)</f>
        <v>2163.0020078909042</v>
      </c>
      <c r="J6979" s="2">
        <f>VLOOKUP($E6979,
Products!$A$1:$F$201,MATCH(Orders!J$1,Products!$A$1:$F$1,0),0)</f>
        <v>1416.078554182008</v>
      </c>
    </row>
    <row r="6980" spans="1:10">
      <c r="A6980">
        <v>6979</v>
      </c>
      <c r="B6980" s="4">
        <v>45856</v>
      </c>
      <c r="C6980" s="10">
        <f>DATE(YEAR(orders[[#This Row],[order_date]]), MONTH(orders[[#This Row],[order_date]]), 1)</f>
        <v>45839</v>
      </c>
      <c r="D6980" t="s">
        <v>2580</v>
      </c>
      <c r="E6980" t="s">
        <v>538</v>
      </c>
      <c r="F6980" t="str">
        <f>VLOOKUP(orders[[#This Row],[product_id]],Products!A:C,3,0)</f>
        <v>Electronics</v>
      </c>
      <c r="G6980">
        <v>1</v>
      </c>
      <c r="H6980" s="6">
        <v>0.14911482539597404</v>
      </c>
      <c r="I6980" s="2">
        <f>VLOOKUP($E6980,
Products!$A$1:$F$201,MATCH(Orders!I$1,Products!$A$1:$F$1,0),0)</f>
        <v>29368.843697269542</v>
      </c>
      <c r="J6980" s="2">
        <f>VLOOKUP($E6980,
Products!$A$1:$F$201,MATCH(Orders!J$1,Products!$A$1:$F$1,0),0)</f>
        <v>23079.13344123889</v>
      </c>
    </row>
    <row r="6981" spans="1:10">
      <c r="A6981">
        <v>6980</v>
      </c>
      <c r="B6981" s="4">
        <v>45890</v>
      </c>
      <c r="C6981" s="10">
        <f>DATE(YEAR(orders[[#This Row],[order_date]]), MONTH(orders[[#This Row],[order_date]]), 1)</f>
        <v>45870</v>
      </c>
      <c r="D6981" t="s">
        <v>1180</v>
      </c>
      <c r="E6981" t="s">
        <v>527</v>
      </c>
      <c r="F6981" t="str">
        <f>VLOOKUP(orders[[#This Row],[product_id]],Products!A:C,3,0)</f>
        <v>Appliances</v>
      </c>
      <c r="G6981">
        <v>2</v>
      </c>
      <c r="H6981" s="6">
        <v>7.4070362915898108E-2</v>
      </c>
      <c r="I6981" s="2">
        <f>VLOOKUP($E6981,
Products!$A$1:$F$201,MATCH(Orders!I$1,Products!$A$1:$F$1,0),0)</f>
        <v>25833.54427698228</v>
      </c>
      <c r="J6981" s="2">
        <f>VLOOKUP($E6981,
Products!$A$1:$F$201,MATCH(Orders!J$1,Products!$A$1:$F$1,0),0)</f>
        <v>16827.881451334611</v>
      </c>
    </row>
    <row r="6982" spans="1:10">
      <c r="A6982">
        <v>6981</v>
      </c>
      <c r="B6982" s="4">
        <v>45159</v>
      </c>
      <c r="C6982" s="10">
        <f>DATE(YEAR(orders[[#This Row],[order_date]]), MONTH(orders[[#This Row],[order_date]]), 1)</f>
        <v>45139</v>
      </c>
      <c r="D6982" t="s">
        <v>4533</v>
      </c>
      <c r="E6982" t="s">
        <v>556</v>
      </c>
      <c r="F6982" t="str">
        <f>VLOOKUP(orders[[#This Row],[product_id]],Products!A:C,3,0)</f>
        <v>Appliances</v>
      </c>
      <c r="G6982">
        <v>2</v>
      </c>
      <c r="H6982" s="6">
        <v>0.1457005380137559</v>
      </c>
      <c r="I6982" s="2">
        <f>VLOOKUP($E6982,
Products!$A$1:$F$201,MATCH(Orders!I$1,Products!$A$1:$F$1,0),0)</f>
        <v>27054.121101651981</v>
      </c>
      <c r="J6982" s="2">
        <f>VLOOKUP($E6982,
Products!$A$1:$F$201,MATCH(Orders!J$1,Products!$A$1:$F$1,0),0)</f>
        <v>19388.930988794411</v>
      </c>
    </row>
    <row r="6983" spans="1:10">
      <c r="A6983">
        <v>6982</v>
      </c>
      <c r="B6983" s="4">
        <v>45848</v>
      </c>
      <c r="C6983" s="10">
        <f>DATE(YEAR(orders[[#This Row],[order_date]]), MONTH(orders[[#This Row],[order_date]]), 1)</f>
        <v>45839</v>
      </c>
      <c r="D6983" t="s">
        <v>2352</v>
      </c>
      <c r="E6983" t="s">
        <v>516</v>
      </c>
      <c r="F6983" t="str">
        <f>VLOOKUP(orders[[#This Row],[product_id]],Products!A:C,3,0)</f>
        <v>Electronics</v>
      </c>
      <c r="G6983">
        <v>2</v>
      </c>
      <c r="H6983" s="6">
        <v>0.20844362772181646</v>
      </c>
      <c r="I6983" s="2">
        <f>VLOOKUP($E6983,
Products!$A$1:$F$201,MATCH(Orders!I$1,Products!$A$1:$F$1,0),0)</f>
        <v>12594.36437895595</v>
      </c>
      <c r="J6983" s="2">
        <f>VLOOKUP($E6983,
Products!$A$1:$F$201,MATCH(Orders!J$1,Products!$A$1:$F$1,0),0)</f>
        <v>9909.7267986522402</v>
      </c>
    </row>
    <row r="6984" spans="1:10">
      <c r="A6984">
        <v>6983</v>
      </c>
      <c r="B6984" s="4">
        <v>45160</v>
      </c>
      <c r="C6984" s="10">
        <f>DATE(YEAR(orders[[#This Row],[order_date]]), MONTH(orders[[#This Row],[order_date]]), 1)</f>
        <v>45139</v>
      </c>
      <c r="D6984" t="s">
        <v>2664</v>
      </c>
      <c r="E6984" t="s">
        <v>632</v>
      </c>
      <c r="F6984" t="str">
        <f>VLOOKUP(orders[[#This Row],[product_id]],Products!A:C,3,0)</f>
        <v>Electronics</v>
      </c>
      <c r="G6984">
        <v>2</v>
      </c>
      <c r="H6984" s="6">
        <v>0.12755226122488705</v>
      </c>
      <c r="I6984" s="2">
        <f>VLOOKUP($E6984,
Products!$A$1:$F$201,MATCH(Orders!I$1,Products!$A$1:$F$1,0),0)</f>
        <v>23049.571773693999</v>
      </c>
      <c r="J6984" s="2">
        <f>VLOOKUP($E6984,
Products!$A$1:$F$201,MATCH(Orders!J$1,Products!$A$1:$F$1,0),0)</f>
        <v>15791.461375569639</v>
      </c>
    </row>
    <row r="6985" spans="1:10">
      <c r="A6985">
        <v>6984</v>
      </c>
      <c r="B6985" s="4">
        <v>45652</v>
      </c>
      <c r="C6985" s="10">
        <f>DATE(YEAR(orders[[#This Row],[order_date]]), MONTH(orders[[#This Row],[order_date]]), 1)</f>
        <v>45627</v>
      </c>
      <c r="D6985" t="s">
        <v>3289</v>
      </c>
      <c r="E6985" t="s">
        <v>691</v>
      </c>
      <c r="F6985" t="str">
        <f>VLOOKUP(orders[[#This Row],[product_id]],Products!A:C,3,0)</f>
        <v>Appliances</v>
      </c>
      <c r="G6985">
        <v>1</v>
      </c>
      <c r="H6985" s="6">
        <v>8.4680779504619927E-2</v>
      </c>
      <c r="I6985" s="2">
        <f>VLOOKUP($E6985,
Products!$A$1:$F$201,MATCH(Orders!I$1,Products!$A$1:$F$1,0),0)</f>
        <v>2337.6024778940591</v>
      </c>
      <c r="J6985" s="2">
        <f>VLOOKUP($E6985,
Products!$A$1:$F$201,MATCH(Orders!J$1,Products!$A$1:$F$1,0),0)</f>
        <v>1616.9957885138581</v>
      </c>
    </row>
    <row r="6986" spans="1:10">
      <c r="A6986">
        <v>6985</v>
      </c>
      <c r="B6986" s="4">
        <v>45293</v>
      </c>
      <c r="C6986" s="10">
        <f>DATE(YEAR(orders[[#This Row],[order_date]]), MONTH(orders[[#This Row],[order_date]]), 1)</f>
        <v>45292</v>
      </c>
      <c r="D6986" t="s">
        <v>4339</v>
      </c>
      <c r="E6986" t="s">
        <v>555</v>
      </c>
      <c r="F6986" t="str">
        <f>VLOOKUP(orders[[#This Row],[product_id]],Products!A:C,3,0)</f>
        <v>Electronics</v>
      </c>
      <c r="G6986">
        <v>1</v>
      </c>
      <c r="H6986" s="6">
        <v>0.21129077976963442</v>
      </c>
      <c r="I6986" s="2">
        <f>VLOOKUP($E6986,
Products!$A$1:$F$201,MATCH(Orders!I$1,Products!$A$1:$F$1,0),0)</f>
        <v>32397.674936233889</v>
      </c>
      <c r="J6986" s="2">
        <f>VLOOKUP($E6986,
Products!$A$1:$F$201,MATCH(Orders!J$1,Products!$A$1:$F$1,0),0)</f>
        <v>24559.251285382288</v>
      </c>
    </row>
    <row r="6987" spans="1:10">
      <c r="A6987">
        <v>6986</v>
      </c>
      <c r="B6987" s="4">
        <v>45407</v>
      </c>
      <c r="C6987" s="10">
        <f>DATE(YEAR(orders[[#This Row],[order_date]]), MONTH(orders[[#This Row],[order_date]]), 1)</f>
        <v>45383</v>
      </c>
      <c r="D6987" t="s">
        <v>1766</v>
      </c>
      <c r="E6987" t="s">
        <v>703</v>
      </c>
      <c r="F6987" t="str">
        <f>VLOOKUP(orders[[#This Row],[product_id]],Products!A:C,3,0)</f>
        <v>Appliances</v>
      </c>
      <c r="G6987">
        <v>3</v>
      </c>
      <c r="H6987" s="6">
        <v>0.12144970255402632</v>
      </c>
      <c r="I6987" s="2">
        <f>VLOOKUP($E6987,
Products!$A$1:$F$201,MATCH(Orders!I$1,Products!$A$1:$F$1,0),0)</f>
        <v>23763.82929975582</v>
      </c>
      <c r="J6987" s="2">
        <f>VLOOKUP($E6987,
Products!$A$1:$F$201,MATCH(Orders!J$1,Products!$A$1:$F$1,0),0)</f>
        <v>17833.36818447417</v>
      </c>
    </row>
    <row r="6988" spans="1:10">
      <c r="A6988">
        <v>6987</v>
      </c>
      <c r="B6988" s="4">
        <v>45516</v>
      </c>
      <c r="C6988" s="10">
        <f>DATE(YEAR(orders[[#This Row],[order_date]]), MONTH(orders[[#This Row],[order_date]]), 1)</f>
        <v>45505</v>
      </c>
      <c r="D6988" t="s">
        <v>3958</v>
      </c>
      <c r="E6988" t="s">
        <v>522</v>
      </c>
      <c r="F6988" t="str">
        <f>VLOOKUP(orders[[#This Row],[product_id]],Products!A:C,3,0)</f>
        <v>Appliances</v>
      </c>
      <c r="G6988">
        <v>2</v>
      </c>
      <c r="H6988" s="6">
        <v>0.11359687495788638</v>
      </c>
      <c r="I6988" s="2">
        <f>VLOOKUP($E6988,
Products!$A$1:$F$201,MATCH(Orders!I$1,Products!$A$1:$F$1,0),0)</f>
        <v>24966.707940261898</v>
      </c>
      <c r="J6988" s="2">
        <f>VLOOKUP($E6988,
Products!$A$1:$F$201,MATCH(Orders!J$1,Products!$A$1:$F$1,0),0)</f>
        <v>19868.70644165645</v>
      </c>
    </row>
    <row r="6989" spans="1:10">
      <c r="A6989">
        <v>6988</v>
      </c>
      <c r="B6989" s="4">
        <v>45142</v>
      </c>
      <c r="C6989" s="10">
        <f>DATE(YEAR(orders[[#This Row],[order_date]]), MONTH(orders[[#This Row],[order_date]]), 1)</f>
        <v>45139</v>
      </c>
      <c r="D6989" t="s">
        <v>2494</v>
      </c>
      <c r="E6989" t="s">
        <v>679</v>
      </c>
      <c r="F6989" t="str">
        <f>VLOOKUP(orders[[#This Row],[product_id]],Products!A:C,3,0)</f>
        <v>Appliances</v>
      </c>
      <c r="G6989">
        <v>2</v>
      </c>
      <c r="H6989" s="6">
        <v>0.13901530670733203</v>
      </c>
      <c r="I6989" s="2">
        <f>VLOOKUP($E6989,
Products!$A$1:$F$201,MATCH(Orders!I$1,Products!$A$1:$F$1,0),0)</f>
        <v>6336.1008284819591</v>
      </c>
      <c r="J6989" s="2">
        <f>VLOOKUP($E6989,
Products!$A$1:$F$201,MATCH(Orders!J$1,Products!$A$1:$F$1,0),0)</f>
        <v>5056.6203893460352</v>
      </c>
    </row>
    <row r="6990" spans="1:10">
      <c r="A6990">
        <v>6989</v>
      </c>
      <c r="B6990" s="4">
        <v>45651</v>
      </c>
      <c r="C6990" s="10">
        <f>DATE(YEAR(orders[[#This Row],[order_date]]), MONTH(orders[[#This Row],[order_date]]), 1)</f>
        <v>45627</v>
      </c>
      <c r="D6990" t="s">
        <v>730</v>
      </c>
      <c r="E6990" t="s">
        <v>549</v>
      </c>
      <c r="F6990" t="str">
        <f>VLOOKUP(orders[[#This Row],[product_id]],Products!A:C,3,0)</f>
        <v>Electronics</v>
      </c>
      <c r="G6990">
        <v>1</v>
      </c>
      <c r="H6990" s="6">
        <v>0.12283442158978211</v>
      </c>
      <c r="I6990" s="2">
        <f>VLOOKUP($E6990,
Products!$A$1:$F$201,MATCH(Orders!I$1,Products!$A$1:$F$1,0),0)</f>
        <v>32579.222893763279</v>
      </c>
      <c r="J6990" s="2">
        <f>VLOOKUP($E6990,
Products!$A$1:$F$201,MATCH(Orders!J$1,Products!$A$1:$F$1,0),0)</f>
        <v>22472.912188105081</v>
      </c>
    </row>
    <row r="6991" spans="1:10">
      <c r="A6991">
        <v>6990</v>
      </c>
      <c r="B6991" s="4">
        <v>45638</v>
      </c>
      <c r="C6991" s="10">
        <f>DATE(YEAR(orders[[#This Row],[order_date]]), MONTH(orders[[#This Row],[order_date]]), 1)</f>
        <v>45627</v>
      </c>
      <c r="D6991" t="s">
        <v>1054</v>
      </c>
      <c r="E6991" t="s">
        <v>690</v>
      </c>
      <c r="F6991" t="str">
        <f>VLOOKUP(orders[[#This Row],[product_id]],Products!A:C,3,0)</f>
        <v>Electronics</v>
      </c>
      <c r="G6991">
        <v>2</v>
      </c>
      <c r="H6991" s="6">
        <v>0.13321965898914948</v>
      </c>
      <c r="I6991" s="2">
        <f>VLOOKUP($E6991,
Products!$A$1:$F$201,MATCH(Orders!I$1,Products!$A$1:$F$1,0),0)</f>
        <v>2338.2059552139431</v>
      </c>
      <c r="J6991" s="2">
        <f>VLOOKUP($E6991,
Products!$A$1:$F$201,MATCH(Orders!J$1,Products!$A$1:$F$1,0),0)</f>
        <v>1708.028418793489</v>
      </c>
    </row>
    <row r="6992" spans="1:10">
      <c r="A6992">
        <v>6991</v>
      </c>
      <c r="B6992" s="4">
        <v>45911</v>
      </c>
      <c r="C6992" s="10">
        <f>DATE(YEAR(orders[[#This Row],[order_date]]), MONTH(orders[[#This Row],[order_date]]), 1)</f>
        <v>45901</v>
      </c>
      <c r="D6992" t="s">
        <v>1342</v>
      </c>
      <c r="E6992" t="s">
        <v>638</v>
      </c>
      <c r="F6992" t="str">
        <f>VLOOKUP(orders[[#This Row],[product_id]],Products!A:C,3,0)</f>
        <v>Electronics</v>
      </c>
      <c r="G6992">
        <v>2</v>
      </c>
      <c r="H6992" s="6">
        <v>0.13027269646908049</v>
      </c>
      <c r="I6992" s="2">
        <f>VLOOKUP($E6992,
Products!$A$1:$F$201,MATCH(Orders!I$1,Products!$A$1:$F$1,0),0)</f>
        <v>11118.17778596276</v>
      </c>
      <c r="J6992" s="2">
        <f>VLOOKUP($E6992,
Products!$A$1:$F$201,MATCH(Orders!J$1,Products!$A$1:$F$1,0),0)</f>
        <v>7887.697719413397</v>
      </c>
    </row>
    <row r="6993" spans="1:10">
      <c r="A6993">
        <v>6992</v>
      </c>
      <c r="B6993" s="4">
        <v>45317</v>
      </c>
      <c r="C6993" s="10">
        <f>DATE(YEAR(orders[[#This Row],[order_date]]), MONTH(orders[[#This Row],[order_date]]), 1)</f>
        <v>45292</v>
      </c>
      <c r="D6993" t="s">
        <v>4320</v>
      </c>
      <c r="E6993" t="s">
        <v>544</v>
      </c>
      <c r="F6993" t="str">
        <f>VLOOKUP(orders[[#This Row],[product_id]],Products!A:C,3,0)</f>
        <v>Electronics</v>
      </c>
      <c r="G6993">
        <v>1</v>
      </c>
      <c r="H6993" s="6">
        <v>0.13309590537322435</v>
      </c>
      <c r="I6993" s="2">
        <f>VLOOKUP($E6993,
Products!$A$1:$F$201,MATCH(Orders!I$1,Products!$A$1:$F$1,0),0)</f>
        <v>16273.22789477584</v>
      </c>
      <c r="J6993" s="2">
        <f>VLOOKUP($E6993,
Products!$A$1:$F$201,MATCH(Orders!J$1,Products!$A$1:$F$1,0),0)</f>
        <v>12683.607953986329</v>
      </c>
    </row>
    <row r="6994" spans="1:10">
      <c r="A6994">
        <v>6993</v>
      </c>
      <c r="B6994" s="4">
        <v>45997</v>
      </c>
      <c r="C6994" s="10">
        <f>DATE(YEAR(orders[[#This Row],[order_date]]), MONTH(orders[[#This Row],[order_date]]), 1)</f>
        <v>45992</v>
      </c>
      <c r="D6994" t="s">
        <v>4526</v>
      </c>
      <c r="E6994" t="s">
        <v>691</v>
      </c>
      <c r="F6994" t="str">
        <f>VLOOKUP(orders[[#This Row],[product_id]],Products!A:C,3,0)</f>
        <v>Appliances</v>
      </c>
      <c r="G6994">
        <v>1</v>
      </c>
      <c r="H6994" s="6">
        <v>0.14904587212530757</v>
      </c>
      <c r="I6994" s="2">
        <f>VLOOKUP($E6994,
Products!$A$1:$F$201,MATCH(Orders!I$1,Products!$A$1:$F$1,0),0)</f>
        <v>2337.6024778940591</v>
      </c>
      <c r="J6994" s="2">
        <f>VLOOKUP($E6994,
Products!$A$1:$F$201,MATCH(Orders!J$1,Products!$A$1:$F$1,0),0)</f>
        <v>1616.9957885138581</v>
      </c>
    </row>
    <row r="6995" spans="1:10">
      <c r="A6995">
        <v>6994</v>
      </c>
      <c r="B6995" s="4">
        <v>45318</v>
      </c>
      <c r="C6995" s="10">
        <f>DATE(YEAR(orders[[#This Row],[order_date]]), MONTH(orders[[#This Row],[order_date]]), 1)</f>
        <v>45292</v>
      </c>
      <c r="D6995" t="s">
        <v>932</v>
      </c>
      <c r="E6995" t="s">
        <v>642</v>
      </c>
      <c r="F6995" t="str">
        <f>VLOOKUP(orders[[#This Row],[product_id]],Products!A:C,3,0)</f>
        <v>Appliances</v>
      </c>
      <c r="G6995">
        <v>2</v>
      </c>
      <c r="H6995" s="6">
        <v>0.11850710107266346</v>
      </c>
      <c r="I6995" s="2">
        <f>VLOOKUP($E6995,
Products!$A$1:$F$201,MATCH(Orders!I$1,Products!$A$1:$F$1,0),0)</f>
        <v>2296.7821973225709</v>
      </c>
      <c r="J6995" s="2">
        <f>VLOOKUP($E6995,
Products!$A$1:$F$201,MATCH(Orders!J$1,Products!$A$1:$F$1,0),0)</f>
        <v>1585.16132006212</v>
      </c>
    </row>
    <row r="6996" spans="1:10">
      <c r="A6996">
        <v>6995</v>
      </c>
      <c r="B6996" s="4">
        <v>45644</v>
      </c>
      <c r="C6996" s="10">
        <f>DATE(YEAR(orders[[#This Row],[order_date]]), MONTH(orders[[#This Row],[order_date]]), 1)</f>
        <v>45627</v>
      </c>
      <c r="D6996" t="s">
        <v>2077</v>
      </c>
      <c r="E6996" t="s">
        <v>528</v>
      </c>
      <c r="F6996" t="str">
        <f>VLOOKUP(orders[[#This Row],[product_id]],Products!A:C,3,0)</f>
        <v>Appliances</v>
      </c>
      <c r="G6996">
        <v>1</v>
      </c>
      <c r="H6996" s="6">
        <v>7.8952878779123353E-2</v>
      </c>
      <c r="I6996" s="2">
        <f>VLOOKUP($E6996,
Products!$A$1:$F$201,MATCH(Orders!I$1,Products!$A$1:$F$1,0),0)</f>
        <v>5741.145946914552</v>
      </c>
      <c r="J6996" s="2">
        <f>VLOOKUP($E6996,
Products!$A$1:$F$201,MATCH(Orders!J$1,Products!$A$1:$F$1,0),0)</f>
        <v>4112.7219202399874</v>
      </c>
    </row>
    <row r="6997" spans="1:10">
      <c r="A6997">
        <v>6996</v>
      </c>
      <c r="B6997" s="4">
        <v>45311</v>
      </c>
      <c r="C6997" s="10">
        <f>DATE(YEAR(orders[[#This Row],[order_date]]), MONTH(orders[[#This Row],[order_date]]), 1)</f>
        <v>45292</v>
      </c>
      <c r="D6997" t="s">
        <v>743</v>
      </c>
      <c r="E6997" t="s">
        <v>680</v>
      </c>
      <c r="F6997" t="str">
        <f>VLOOKUP(orders[[#This Row],[product_id]],Products!A:C,3,0)</f>
        <v>Electronics</v>
      </c>
      <c r="G6997">
        <v>2</v>
      </c>
      <c r="H6997" s="6">
        <v>0.13577205015502097</v>
      </c>
      <c r="I6997" s="2">
        <f>VLOOKUP($E6997,
Products!$A$1:$F$201,MATCH(Orders!I$1,Products!$A$1:$F$1,0),0)</f>
        <v>31627.348891742429</v>
      </c>
      <c r="J6997" s="2">
        <f>VLOOKUP($E6997,
Products!$A$1:$F$201,MATCH(Orders!J$1,Products!$A$1:$F$1,0),0)</f>
        <v>23219.930812036979</v>
      </c>
    </row>
    <row r="6998" spans="1:10">
      <c r="A6998">
        <v>6997</v>
      </c>
      <c r="B6998" s="4">
        <v>45307</v>
      </c>
      <c r="C6998" s="10">
        <f>DATE(YEAR(orders[[#This Row],[order_date]]), MONTH(orders[[#This Row],[order_date]]), 1)</f>
        <v>45292</v>
      </c>
      <c r="D6998" t="s">
        <v>2112</v>
      </c>
      <c r="E6998" t="s">
        <v>669</v>
      </c>
      <c r="F6998" t="str">
        <f>VLOOKUP(orders[[#This Row],[product_id]],Products!A:C,3,0)</f>
        <v>Electronics</v>
      </c>
      <c r="G6998">
        <v>1</v>
      </c>
      <c r="H6998" s="6">
        <v>0.1895202869112573</v>
      </c>
      <c r="I6998" s="2">
        <f>VLOOKUP($E6998,
Products!$A$1:$F$201,MATCH(Orders!I$1,Products!$A$1:$F$1,0),0)</f>
        <v>11708.03419603835</v>
      </c>
      <c r="J6998" s="2">
        <f>VLOOKUP($E6998,
Products!$A$1:$F$201,MATCH(Orders!J$1,Products!$A$1:$F$1,0),0)</f>
        <v>7784.9580101998827</v>
      </c>
    </row>
    <row r="6999" spans="1:10">
      <c r="A6999">
        <v>6998</v>
      </c>
      <c r="B6999" s="4">
        <v>45530</v>
      </c>
      <c r="C6999" s="10">
        <f>DATE(YEAR(orders[[#This Row],[order_date]]), MONTH(orders[[#This Row],[order_date]]), 1)</f>
        <v>45505</v>
      </c>
      <c r="D6999" t="s">
        <v>3323</v>
      </c>
      <c r="E6999" t="s">
        <v>536</v>
      </c>
      <c r="F6999" t="str">
        <f>VLOOKUP(orders[[#This Row],[product_id]],Products!A:C,3,0)</f>
        <v>Appliances</v>
      </c>
      <c r="G6999">
        <v>1</v>
      </c>
      <c r="H6999" s="6">
        <v>0.10119790423544778</v>
      </c>
      <c r="I6999" s="2">
        <f>VLOOKUP($E6999,
Products!$A$1:$F$201,MATCH(Orders!I$1,Products!$A$1:$F$1,0),0)</f>
        <v>25818.123603836499</v>
      </c>
      <c r="J6999" s="2">
        <f>VLOOKUP($E6999,
Products!$A$1:$F$201,MATCH(Orders!J$1,Products!$A$1:$F$1,0),0)</f>
        <v>18462.729442964981</v>
      </c>
    </row>
    <row r="7000" spans="1:10">
      <c r="A7000">
        <v>6999</v>
      </c>
      <c r="B7000" s="4">
        <v>45860</v>
      </c>
      <c r="C7000" s="10">
        <f>DATE(YEAR(orders[[#This Row],[order_date]]), MONTH(orders[[#This Row],[order_date]]), 1)</f>
        <v>45839</v>
      </c>
      <c r="D7000" t="s">
        <v>2989</v>
      </c>
      <c r="E7000" t="s">
        <v>589</v>
      </c>
      <c r="F7000" t="str">
        <f>VLOOKUP(orders[[#This Row],[product_id]],Products!A:C,3,0)</f>
        <v>Appliances</v>
      </c>
      <c r="G7000">
        <v>1</v>
      </c>
      <c r="H7000" s="6">
        <v>5.786127798231621E-2</v>
      </c>
      <c r="I7000" s="2">
        <f>VLOOKUP($E7000,
Products!$A$1:$F$201,MATCH(Orders!I$1,Products!$A$1:$F$1,0),0)</f>
        <v>6227.1351854710047</v>
      </c>
      <c r="J7000" s="2">
        <f>VLOOKUP($E7000,
Products!$A$1:$F$201,MATCH(Orders!J$1,Products!$A$1:$F$1,0),0)</f>
        <v>4146.7707671772396</v>
      </c>
    </row>
    <row r="7001" spans="1:10">
      <c r="A7001">
        <v>7000</v>
      </c>
      <c r="B7001" s="4">
        <v>45325</v>
      </c>
      <c r="C7001" s="10">
        <f>DATE(YEAR(orders[[#This Row],[order_date]]), MONTH(orders[[#This Row],[order_date]]), 1)</f>
        <v>45323</v>
      </c>
      <c r="D7001" t="s">
        <v>1910</v>
      </c>
      <c r="E7001" t="s">
        <v>528</v>
      </c>
      <c r="F7001" t="str">
        <f>VLOOKUP(orders[[#This Row],[product_id]],Products!A:C,3,0)</f>
        <v>Appliances</v>
      </c>
      <c r="G7001">
        <v>1</v>
      </c>
      <c r="H7001" s="6">
        <v>6.9454775002593186E-2</v>
      </c>
      <c r="I7001" s="2">
        <f>VLOOKUP($E7001,
Products!$A$1:$F$201,MATCH(Orders!I$1,Products!$A$1:$F$1,0),0)</f>
        <v>5741.145946914552</v>
      </c>
      <c r="J7001" s="2">
        <f>VLOOKUP($E7001,
Products!$A$1:$F$201,MATCH(Orders!J$1,Products!$A$1:$F$1,0),0)</f>
        <v>4112.7219202399874</v>
      </c>
    </row>
    <row r="7002" spans="1:10">
      <c r="A7002">
        <v>7001</v>
      </c>
      <c r="B7002" s="4">
        <v>45026</v>
      </c>
      <c r="C7002" s="10">
        <f>DATE(YEAR(orders[[#This Row],[order_date]]), MONTH(orders[[#This Row],[order_date]]), 1)</f>
        <v>45017</v>
      </c>
      <c r="D7002" t="s">
        <v>2867</v>
      </c>
      <c r="E7002" t="s">
        <v>689</v>
      </c>
      <c r="F7002" t="str">
        <f>VLOOKUP(orders[[#This Row],[product_id]],Products!A:C,3,0)</f>
        <v>Electronics</v>
      </c>
      <c r="G7002">
        <v>1</v>
      </c>
      <c r="H7002" s="6">
        <v>0.1560138101605747</v>
      </c>
      <c r="I7002" s="2">
        <f>VLOOKUP($E7002,
Products!$A$1:$F$201,MATCH(Orders!I$1,Products!$A$1:$F$1,0),0)</f>
        <v>22021.70433799336</v>
      </c>
      <c r="J7002" s="2">
        <f>VLOOKUP($E7002,
Products!$A$1:$F$201,MATCH(Orders!J$1,Products!$A$1:$F$1,0),0)</f>
        <v>16990.60087110737</v>
      </c>
    </row>
    <row r="7003" spans="1:10">
      <c r="A7003">
        <v>7002</v>
      </c>
      <c r="B7003" s="4">
        <v>45309</v>
      </c>
      <c r="C7003" s="10">
        <f>DATE(YEAR(orders[[#This Row],[order_date]]), MONTH(orders[[#This Row],[order_date]]), 1)</f>
        <v>45292</v>
      </c>
      <c r="D7003" t="s">
        <v>3059</v>
      </c>
      <c r="E7003" t="s">
        <v>704</v>
      </c>
      <c r="F7003" t="str">
        <f>VLOOKUP(orders[[#This Row],[product_id]],Products!A:C,3,0)</f>
        <v>Electronics</v>
      </c>
      <c r="G7003">
        <v>1</v>
      </c>
      <c r="H7003" s="6">
        <v>0.1440538739984337</v>
      </c>
      <c r="I7003" s="2">
        <f>VLOOKUP($E7003,
Products!$A$1:$F$201,MATCH(Orders!I$1,Products!$A$1:$F$1,0),0)</f>
        <v>2453.3182634424861</v>
      </c>
      <c r="J7003" s="2">
        <f>VLOOKUP($E7003,
Products!$A$1:$F$201,MATCH(Orders!J$1,Products!$A$1:$F$1,0),0)</f>
        <v>1951.860511286576</v>
      </c>
    </row>
    <row r="7004" spans="1:10">
      <c r="A7004">
        <v>7003</v>
      </c>
      <c r="B7004" s="4">
        <v>45633</v>
      </c>
      <c r="C7004" s="10">
        <f>DATE(YEAR(orders[[#This Row],[order_date]]), MONTH(orders[[#This Row],[order_date]]), 1)</f>
        <v>45627</v>
      </c>
      <c r="D7004" t="s">
        <v>2885</v>
      </c>
      <c r="E7004" t="s">
        <v>679</v>
      </c>
      <c r="F7004" t="str">
        <f>VLOOKUP(orders[[#This Row],[product_id]],Products!A:C,3,0)</f>
        <v>Appliances</v>
      </c>
      <c r="G7004">
        <v>2</v>
      </c>
      <c r="H7004" s="6">
        <v>6.8178365795276905E-2</v>
      </c>
      <c r="I7004" s="2">
        <f>VLOOKUP($E7004,
Products!$A$1:$F$201,MATCH(Orders!I$1,Products!$A$1:$F$1,0),0)</f>
        <v>6336.1008284819591</v>
      </c>
      <c r="J7004" s="2">
        <f>VLOOKUP($E7004,
Products!$A$1:$F$201,MATCH(Orders!J$1,Products!$A$1:$F$1,0),0)</f>
        <v>5056.6203893460352</v>
      </c>
    </row>
    <row r="7005" spans="1:10">
      <c r="A7005">
        <v>7004</v>
      </c>
      <c r="B7005" s="4">
        <v>44936</v>
      </c>
      <c r="C7005" s="10">
        <f>DATE(YEAR(orders[[#This Row],[order_date]]), MONTH(orders[[#This Row],[order_date]]), 1)</f>
        <v>44927</v>
      </c>
      <c r="D7005" t="s">
        <v>1053</v>
      </c>
      <c r="E7005" t="s">
        <v>563</v>
      </c>
      <c r="F7005" t="str">
        <f>VLOOKUP(orders[[#This Row],[product_id]],Products!A:C,3,0)</f>
        <v>Electronics</v>
      </c>
      <c r="G7005">
        <v>2</v>
      </c>
      <c r="H7005" s="6">
        <v>0.19837249770057208</v>
      </c>
      <c r="I7005" s="2">
        <f>VLOOKUP($E7005,
Products!$A$1:$F$201,MATCH(Orders!I$1,Products!$A$1:$F$1,0),0)</f>
        <v>2267.1489506516559</v>
      </c>
      <c r="J7005" s="2">
        <f>VLOOKUP($E7005,
Products!$A$1:$F$201,MATCH(Orders!J$1,Products!$A$1:$F$1,0),0)</f>
        <v>1538.7671398485211</v>
      </c>
    </row>
    <row r="7006" spans="1:10">
      <c r="A7006">
        <v>7005</v>
      </c>
      <c r="B7006" s="4">
        <v>45190</v>
      </c>
      <c r="C7006" s="10">
        <f>DATE(YEAR(orders[[#This Row],[order_date]]), MONTH(orders[[#This Row],[order_date]]), 1)</f>
        <v>45170</v>
      </c>
      <c r="D7006" t="s">
        <v>1909</v>
      </c>
      <c r="E7006" t="s">
        <v>669</v>
      </c>
      <c r="F7006" t="str">
        <f>VLOOKUP(orders[[#This Row],[product_id]],Products!A:C,3,0)</f>
        <v>Electronics</v>
      </c>
      <c r="G7006">
        <v>1</v>
      </c>
      <c r="H7006" s="6">
        <v>0.2264914806020365</v>
      </c>
      <c r="I7006" s="2">
        <f>VLOOKUP($E7006,
Products!$A$1:$F$201,MATCH(Orders!I$1,Products!$A$1:$F$1,0),0)</f>
        <v>11708.03419603835</v>
      </c>
      <c r="J7006" s="2">
        <f>VLOOKUP($E7006,
Products!$A$1:$F$201,MATCH(Orders!J$1,Products!$A$1:$F$1,0),0)</f>
        <v>7784.9580101998827</v>
      </c>
    </row>
    <row r="7007" spans="1:10">
      <c r="A7007">
        <v>7006</v>
      </c>
      <c r="B7007" s="4">
        <v>45758</v>
      </c>
      <c r="C7007" s="10">
        <f>DATE(YEAR(orders[[#This Row],[order_date]]), MONTH(orders[[#This Row],[order_date]]), 1)</f>
        <v>45748</v>
      </c>
      <c r="D7007" t="s">
        <v>3168</v>
      </c>
      <c r="E7007" t="s">
        <v>701</v>
      </c>
      <c r="F7007" t="str">
        <f>VLOOKUP(orders[[#This Row],[product_id]],Products!A:C,3,0)</f>
        <v>Electronics</v>
      </c>
      <c r="G7007">
        <v>1</v>
      </c>
      <c r="H7007" s="6">
        <v>0.23763652534225865</v>
      </c>
      <c r="I7007" s="2">
        <f>VLOOKUP($E7007,
Products!$A$1:$F$201,MATCH(Orders!I$1,Products!$A$1:$F$1,0),0)</f>
        <v>19562.35470664543</v>
      </c>
      <c r="J7007" s="2">
        <f>VLOOKUP($E7007,
Products!$A$1:$F$201,MATCH(Orders!J$1,Products!$A$1:$F$1,0),0)</f>
        <v>13782.49498098754</v>
      </c>
    </row>
    <row r="7008" spans="1:10">
      <c r="A7008">
        <v>7007</v>
      </c>
      <c r="B7008" s="4">
        <v>45556</v>
      </c>
      <c r="C7008" s="10">
        <f>DATE(YEAR(orders[[#This Row],[order_date]]), MONTH(orders[[#This Row],[order_date]]), 1)</f>
        <v>45536</v>
      </c>
      <c r="D7008" t="s">
        <v>1688</v>
      </c>
      <c r="E7008" t="s">
        <v>593</v>
      </c>
      <c r="F7008" t="str">
        <f>VLOOKUP(orders[[#This Row],[product_id]],Products!A:C,3,0)</f>
        <v>Electronics</v>
      </c>
      <c r="G7008">
        <v>2</v>
      </c>
      <c r="H7008" s="6">
        <v>0.23507134180266645</v>
      </c>
      <c r="I7008" s="2">
        <f>VLOOKUP($E7008,
Products!$A$1:$F$201,MATCH(Orders!I$1,Products!$A$1:$F$1,0),0)</f>
        <v>2667.7858525453248</v>
      </c>
      <c r="J7008" s="2">
        <f>VLOOKUP($E7008,
Products!$A$1:$F$201,MATCH(Orders!J$1,Products!$A$1:$F$1,0),0)</f>
        <v>1797.4955098065359</v>
      </c>
    </row>
    <row r="7009" spans="1:10">
      <c r="A7009">
        <v>7008</v>
      </c>
      <c r="B7009" s="4">
        <v>45688</v>
      </c>
      <c r="C7009" s="10">
        <f>DATE(YEAR(orders[[#This Row],[order_date]]), MONTH(orders[[#This Row],[order_date]]), 1)</f>
        <v>45658</v>
      </c>
      <c r="D7009" t="s">
        <v>4367</v>
      </c>
      <c r="E7009" t="s">
        <v>693</v>
      </c>
      <c r="F7009" t="str">
        <f>VLOOKUP(orders[[#This Row],[product_id]],Products!A:C,3,0)</f>
        <v>Appliances</v>
      </c>
      <c r="G7009">
        <v>2</v>
      </c>
      <c r="H7009" s="6">
        <v>5.5035760041110646E-2</v>
      </c>
      <c r="I7009" s="2">
        <f>VLOOKUP($E7009,
Products!$A$1:$F$201,MATCH(Orders!I$1,Products!$A$1:$F$1,0),0)</f>
        <v>2037.67513915007</v>
      </c>
      <c r="J7009" s="2">
        <f>VLOOKUP($E7009,
Products!$A$1:$F$201,MATCH(Orders!J$1,Products!$A$1:$F$1,0),0)</f>
        <v>1374.1566876520769</v>
      </c>
    </row>
    <row r="7010" spans="1:10">
      <c r="A7010">
        <v>7009</v>
      </c>
      <c r="B7010" s="4">
        <v>45121</v>
      </c>
      <c r="C7010" s="10">
        <f>DATE(YEAR(orders[[#This Row],[order_date]]), MONTH(orders[[#This Row],[order_date]]), 1)</f>
        <v>45108</v>
      </c>
      <c r="D7010" t="s">
        <v>1437</v>
      </c>
      <c r="E7010" t="s">
        <v>647</v>
      </c>
      <c r="F7010" t="str">
        <f>VLOOKUP(orders[[#This Row],[product_id]],Products!A:C,3,0)</f>
        <v>Electronics</v>
      </c>
      <c r="G7010">
        <v>1</v>
      </c>
      <c r="H7010" s="6">
        <v>0.1278547024909403</v>
      </c>
      <c r="I7010" s="2">
        <f>VLOOKUP($E7010,
Products!$A$1:$F$201,MATCH(Orders!I$1,Products!$A$1:$F$1,0),0)</f>
        <v>23187.883920109041</v>
      </c>
      <c r="J7010" s="2">
        <f>VLOOKUP($E7010,
Products!$A$1:$F$201,MATCH(Orders!J$1,Products!$A$1:$F$1,0),0)</f>
        <v>16217.564081273829</v>
      </c>
    </row>
    <row r="7011" spans="1:10">
      <c r="A7011">
        <v>7010</v>
      </c>
      <c r="B7011" s="4">
        <v>45488</v>
      </c>
      <c r="C7011" s="10">
        <f>DATE(YEAR(orders[[#This Row],[order_date]]), MONTH(orders[[#This Row],[order_date]]), 1)</f>
        <v>45474</v>
      </c>
      <c r="D7011" t="s">
        <v>3407</v>
      </c>
      <c r="E7011" t="s">
        <v>530</v>
      </c>
      <c r="F7011" t="str">
        <f>VLOOKUP(orders[[#This Row],[product_id]],Products!A:C,3,0)</f>
        <v>Electronics</v>
      </c>
      <c r="G7011">
        <v>1</v>
      </c>
      <c r="H7011" s="6">
        <v>0.13332434510214727</v>
      </c>
      <c r="I7011" s="2">
        <f>VLOOKUP($E7011,
Products!$A$1:$F$201,MATCH(Orders!I$1,Products!$A$1:$F$1,0),0)</f>
        <v>30520.607447067548</v>
      </c>
      <c r="J7011" s="2">
        <f>VLOOKUP($E7011,
Products!$A$1:$F$201,MATCH(Orders!J$1,Products!$A$1:$F$1,0),0)</f>
        <v>22328.317520226748</v>
      </c>
    </row>
    <row r="7012" spans="1:10">
      <c r="A7012">
        <v>7011</v>
      </c>
      <c r="B7012" s="4">
        <v>45023</v>
      </c>
      <c r="C7012" s="10">
        <f>DATE(YEAR(orders[[#This Row],[order_date]]), MONTH(orders[[#This Row],[order_date]]), 1)</f>
        <v>45017</v>
      </c>
      <c r="D7012" t="s">
        <v>3138</v>
      </c>
      <c r="E7012" t="s">
        <v>704</v>
      </c>
      <c r="F7012" t="str">
        <f>VLOOKUP(orders[[#This Row],[product_id]],Products!A:C,3,0)</f>
        <v>Electronics</v>
      </c>
      <c r="G7012">
        <v>3</v>
      </c>
      <c r="H7012" s="6">
        <v>0.18853784289866024</v>
      </c>
      <c r="I7012" s="2">
        <f>VLOOKUP($E7012,
Products!$A$1:$F$201,MATCH(Orders!I$1,Products!$A$1:$F$1,0),0)</f>
        <v>2453.3182634424861</v>
      </c>
      <c r="J7012" s="2">
        <f>VLOOKUP($E7012,
Products!$A$1:$F$201,MATCH(Orders!J$1,Products!$A$1:$F$1,0),0)</f>
        <v>1951.860511286576</v>
      </c>
    </row>
    <row r="7013" spans="1:10">
      <c r="A7013">
        <v>7012</v>
      </c>
      <c r="B7013" s="4">
        <v>45388</v>
      </c>
      <c r="C7013" s="10">
        <f>DATE(YEAR(orders[[#This Row],[order_date]]), MONTH(orders[[#This Row],[order_date]]), 1)</f>
        <v>45383</v>
      </c>
      <c r="D7013" t="s">
        <v>3265</v>
      </c>
      <c r="E7013" t="s">
        <v>677</v>
      </c>
      <c r="F7013" t="str">
        <f>VLOOKUP(orders[[#This Row],[product_id]],Products!A:C,3,0)</f>
        <v>Electronics</v>
      </c>
      <c r="G7013">
        <v>1</v>
      </c>
      <c r="H7013" s="6">
        <v>0.23776000905470659</v>
      </c>
      <c r="I7013" s="2">
        <f>VLOOKUP($E7013,
Products!$A$1:$F$201,MATCH(Orders!I$1,Products!$A$1:$F$1,0),0)</f>
        <v>11360.699432756561</v>
      </c>
      <c r="J7013" s="2">
        <f>VLOOKUP($E7013,
Products!$A$1:$F$201,MATCH(Orders!J$1,Products!$A$1:$F$1,0),0)</f>
        <v>8118.8949869342459</v>
      </c>
    </row>
    <row r="7014" spans="1:10">
      <c r="A7014">
        <v>7013</v>
      </c>
      <c r="B7014" s="4">
        <v>45684</v>
      </c>
      <c r="C7014" s="10">
        <f>DATE(YEAR(orders[[#This Row],[order_date]]), MONTH(orders[[#This Row],[order_date]]), 1)</f>
        <v>45658</v>
      </c>
      <c r="D7014" t="s">
        <v>1772</v>
      </c>
      <c r="E7014" t="s">
        <v>551</v>
      </c>
      <c r="F7014" t="str">
        <f>VLOOKUP(orders[[#This Row],[product_id]],Products!A:C,3,0)</f>
        <v>Appliances</v>
      </c>
      <c r="G7014">
        <v>2</v>
      </c>
      <c r="H7014" s="6">
        <v>0.13093343985695394</v>
      </c>
      <c r="I7014" s="2">
        <f>VLOOKUP($E7014,
Products!$A$1:$F$201,MATCH(Orders!I$1,Products!$A$1:$F$1,0),0)</f>
        <v>5988.538916083141</v>
      </c>
      <c r="J7014" s="2">
        <f>VLOOKUP($E7014,
Products!$A$1:$F$201,MATCH(Orders!J$1,Products!$A$1:$F$1,0),0)</f>
        <v>4180.5955033056744</v>
      </c>
    </row>
    <row r="7015" spans="1:10">
      <c r="A7015">
        <v>7014</v>
      </c>
      <c r="B7015" s="4">
        <v>45013</v>
      </c>
      <c r="C7015" s="10">
        <f>DATE(YEAR(orders[[#This Row],[order_date]]), MONTH(orders[[#This Row],[order_date]]), 1)</f>
        <v>44986</v>
      </c>
      <c r="D7015" t="s">
        <v>2209</v>
      </c>
      <c r="E7015" t="s">
        <v>646</v>
      </c>
      <c r="F7015" t="str">
        <f>VLOOKUP(orders[[#This Row],[product_id]],Products!A:C,3,0)</f>
        <v>Electronics</v>
      </c>
      <c r="G7015">
        <v>1</v>
      </c>
      <c r="H7015" s="6">
        <v>0.24035927887899544</v>
      </c>
      <c r="I7015" s="2">
        <f>VLOOKUP($E7015,
Products!$A$1:$F$201,MATCH(Orders!I$1,Products!$A$1:$F$1,0),0)</f>
        <v>18424.12750052143</v>
      </c>
      <c r="J7015" s="2">
        <f>VLOOKUP($E7015,
Products!$A$1:$F$201,MATCH(Orders!J$1,Products!$A$1:$F$1,0),0)</f>
        <v>14575.25356690323</v>
      </c>
    </row>
    <row r="7016" spans="1:10">
      <c r="A7016">
        <v>7015</v>
      </c>
      <c r="B7016" s="4">
        <v>45917</v>
      </c>
      <c r="C7016" s="10">
        <f>DATE(YEAR(orders[[#This Row],[order_date]]), MONTH(orders[[#This Row],[order_date]]), 1)</f>
        <v>45901</v>
      </c>
      <c r="D7016" t="s">
        <v>1847</v>
      </c>
      <c r="E7016" t="s">
        <v>567</v>
      </c>
      <c r="F7016" t="str">
        <f>VLOOKUP(orders[[#This Row],[product_id]],Products!A:C,3,0)</f>
        <v>Electronics</v>
      </c>
      <c r="G7016">
        <v>1</v>
      </c>
      <c r="H7016" s="6">
        <v>0.1393374523148142</v>
      </c>
      <c r="I7016" s="2">
        <f>VLOOKUP($E7016,
Products!$A$1:$F$201,MATCH(Orders!I$1,Products!$A$1:$F$1,0),0)</f>
        <v>17514.171240093368</v>
      </c>
      <c r="J7016" s="2">
        <f>VLOOKUP($E7016,
Products!$A$1:$F$201,MATCH(Orders!J$1,Products!$A$1:$F$1,0),0)</f>
        <v>12226.76247250809</v>
      </c>
    </row>
    <row r="7017" spans="1:10">
      <c r="A7017">
        <v>7016</v>
      </c>
      <c r="B7017" s="4">
        <v>45003</v>
      </c>
      <c r="C7017" s="10">
        <f>DATE(YEAR(orders[[#This Row],[order_date]]), MONTH(orders[[#This Row],[order_date]]), 1)</f>
        <v>44986</v>
      </c>
      <c r="D7017" t="s">
        <v>2300</v>
      </c>
      <c r="E7017" t="s">
        <v>524</v>
      </c>
      <c r="F7017" t="str">
        <f>VLOOKUP(orders[[#This Row],[product_id]],Products!A:C,3,0)</f>
        <v>Electronics</v>
      </c>
      <c r="G7017">
        <v>1</v>
      </c>
      <c r="H7017" s="6">
        <v>0.11295227907108098</v>
      </c>
      <c r="I7017" s="2">
        <f>VLOOKUP($E7017,
Products!$A$1:$F$201,MATCH(Orders!I$1,Products!$A$1:$F$1,0),0)</f>
        <v>13162.372749153699</v>
      </c>
      <c r="J7017" s="2">
        <f>VLOOKUP($E7017,
Products!$A$1:$F$201,MATCH(Orders!J$1,Products!$A$1:$F$1,0),0)</f>
        <v>8772.7564251238819</v>
      </c>
    </row>
    <row r="7018" spans="1:10">
      <c r="A7018">
        <v>7017</v>
      </c>
      <c r="B7018" s="4">
        <v>45587</v>
      </c>
      <c r="C7018" s="10">
        <f>DATE(YEAR(orders[[#This Row],[order_date]]), MONTH(orders[[#This Row],[order_date]]), 1)</f>
        <v>45566</v>
      </c>
      <c r="D7018" t="s">
        <v>2814</v>
      </c>
      <c r="E7018" t="s">
        <v>645</v>
      </c>
      <c r="F7018" t="str">
        <f>VLOOKUP(orders[[#This Row],[product_id]],Products!A:C,3,0)</f>
        <v>Electronics</v>
      </c>
      <c r="G7018">
        <v>1</v>
      </c>
      <c r="H7018" s="6">
        <v>0.21944356882821037</v>
      </c>
      <c r="I7018" s="2">
        <f>VLOOKUP($E7018,
Products!$A$1:$F$201,MATCH(Orders!I$1,Products!$A$1:$F$1,0),0)</f>
        <v>29658.239859810968</v>
      </c>
      <c r="J7018" s="2">
        <f>VLOOKUP($E7018,
Products!$A$1:$F$201,MATCH(Orders!J$1,Products!$A$1:$F$1,0),0)</f>
        <v>22421.521919652871</v>
      </c>
    </row>
    <row r="7019" spans="1:10">
      <c r="A7019">
        <v>7018</v>
      </c>
      <c r="B7019" s="4">
        <v>45691</v>
      </c>
      <c r="C7019" s="10">
        <f>DATE(YEAR(orders[[#This Row],[order_date]]), MONTH(orders[[#This Row],[order_date]]), 1)</f>
        <v>45689</v>
      </c>
      <c r="D7019" t="s">
        <v>3306</v>
      </c>
      <c r="E7019" t="s">
        <v>617</v>
      </c>
      <c r="F7019" t="str">
        <f>VLOOKUP(orders[[#This Row],[product_id]],Products!A:C,3,0)</f>
        <v>Electronics</v>
      </c>
      <c r="G7019">
        <v>2</v>
      </c>
      <c r="H7019" s="6">
        <v>0.23190762535931619</v>
      </c>
      <c r="I7019" s="2">
        <f>VLOOKUP($E7019,
Products!$A$1:$F$201,MATCH(Orders!I$1,Products!$A$1:$F$1,0),0)</f>
        <v>19466.867434847129</v>
      </c>
      <c r="J7019" s="2">
        <f>VLOOKUP($E7019,
Products!$A$1:$F$201,MATCH(Orders!J$1,Products!$A$1:$F$1,0),0)</f>
        <v>13371.790482684521</v>
      </c>
    </row>
    <row r="7020" spans="1:10">
      <c r="A7020">
        <v>7019</v>
      </c>
      <c r="B7020" s="4">
        <v>45604</v>
      </c>
      <c r="C7020" s="10">
        <f>DATE(YEAR(orders[[#This Row],[order_date]]), MONTH(orders[[#This Row],[order_date]]), 1)</f>
        <v>45597</v>
      </c>
      <c r="D7020" t="s">
        <v>2515</v>
      </c>
      <c r="E7020" t="s">
        <v>595</v>
      </c>
      <c r="F7020" t="str">
        <f>VLOOKUP(orders[[#This Row],[product_id]],Products!A:C,3,0)</f>
        <v>Electronics</v>
      </c>
      <c r="G7020">
        <v>2</v>
      </c>
      <c r="H7020" s="6">
        <v>0.16721159904444557</v>
      </c>
      <c r="I7020" s="2">
        <f>VLOOKUP($E7020,
Products!$A$1:$F$201,MATCH(Orders!I$1,Products!$A$1:$F$1,0),0)</f>
        <v>2368.316565735005</v>
      </c>
      <c r="J7020" s="2">
        <f>VLOOKUP($E7020,
Products!$A$1:$F$201,MATCH(Orders!J$1,Products!$A$1:$F$1,0),0)</f>
        <v>1668.7588573553539</v>
      </c>
    </row>
    <row r="7021" spans="1:10">
      <c r="A7021">
        <v>7020</v>
      </c>
      <c r="B7021" s="4">
        <v>45717</v>
      </c>
      <c r="C7021" s="10">
        <f>DATE(YEAR(orders[[#This Row],[order_date]]), MONTH(orders[[#This Row],[order_date]]), 1)</f>
        <v>45717</v>
      </c>
      <c r="D7021" t="s">
        <v>2941</v>
      </c>
      <c r="E7021" t="s">
        <v>553</v>
      </c>
      <c r="F7021" t="str">
        <f>VLOOKUP(orders[[#This Row],[product_id]],Products!A:C,3,0)</f>
        <v>Electronics</v>
      </c>
      <c r="G7021">
        <v>2</v>
      </c>
      <c r="H7021" s="6">
        <v>0.11536670902901526</v>
      </c>
      <c r="I7021" s="2">
        <f>VLOOKUP($E7021,
Products!$A$1:$F$201,MATCH(Orders!I$1,Products!$A$1:$F$1,0),0)</f>
        <v>19089.562478947992</v>
      </c>
      <c r="J7021" s="2">
        <f>VLOOKUP($E7021,
Products!$A$1:$F$201,MATCH(Orders!J$1,Products!$A$1:$F$1,0),0)</f>
        <v>12552.840439332171</v>
      </c>
    </row>
    <row r="7022" spans="1:10">
      <c r="A7022">
        <v>7021</v>
      </c>
      <c r="B7022" s="4">
        <v>45509</v>
      </c>
      <c r="C7022" s="10">
        <f>DATE(YEAR(orders[[#This Row],[order_date]]), MONTH(orders[[#This Row],[order_date]]), 1)</f>
        <v>45505</v>
      </c>
      <c r="D7022" t="s">
        <v>1158</v>
      </c>
      <c r="E7022" t="s">
        <v>666</v>
      </c>
      <c r="F7022" t="str">
        <f>VLOOKUP(orders[[#This Row],[product_id]],Products!A:C,3,0)</f>
        <v>Electronics</v>
      </c>
      <c r="G7022">
        <v>2</v>
      </c>
      <c r="H7022" s="6">
        <v>0.10634912366578779</v>
      </c>
      <c r="I7022" s="2">
        <f>VLOOKUP($E7022,
Products!$A$1:$F$201,MATCH(Orders!I$1,Products!$A$1:$F$1,0),0)</f>
        <v>28450.587044878092</v>
      </c>
      <c r="J7022" s="2">
        <f>VLOOKUP($E7022,
Products!$A$1:$F$201,MATCH(Orders!J$1,Products!$A$1:$F$1,0),0)</f>
        <v>22337.584649075441</v>
      </c>
    </row>
    <row r="7023" spans="1:10">
      <c r="A7023">
        <v>7022</v>
      </c>
      <c r="B7023" s="4">
        <v>45597</v>
      </c>
      <c r="C7023" s="10">
        <f>DATE(YEAR(orders[[#This Row],[order_date]]), MONTH(orders[[#This Row],[order_date]]), 1)</f>
        <v>45597</v>
      </c>
      <c r="D7023" t="s">
        <v>3600</v>
      </c>
      <c r="E7023" t="s">
        <v>670</v>
      </c>
      <c r="F7023" t="str">
        <f>VLOOKUP(orders[[#This Row],[product_id]],Products!A:C,3,0)</f>
        <v>Electronics</v>
      </c>
      <c r="G7023">
        <v>3</v>
      </c>
      <c r="H7023" s="6">
        <v>0.10938349183005618</v>
      </c>
      <c r="I7023" s="2">
        <f>VLOOKUP($E7023,
Products!$A$1:$F$201,MATCH(Orders!I$1,Products!$A$1:$F$1,0),0)</f>
        <v>2624.8628733917722</v>
      </c>
      <c r="J7023" s="2">
        <f>VLOOKUP($E7023,
Products!$A$1:$F$201,MATCH(Orders!J$1,Products!$A$1:$F$1,0),0)</f>
        <v>1944.041928611671</v>
      </c>
    </row>
    <row r="7024" spans="1:10">
      <c r="A7024">
        <v>7023</v>
      </c>
      <c r="B7024" s="4">
        <v>45464</v>
      </c>
      <c r="C7024" s="10">
        <f>DATE(YEAR(orders[[#This Row],[order_date]]), MONTH(orders[[#This Row],[order_date]]), 1)</f>
        <v>45444</v>
      </c>
      <c r="D7024" t="s">
        <v>2940</v>
      </c>
      <c r="E7024" t="s">
        <v>639</v>
      </c>
      <c r="F7024" t="str">
        <f>VLOOKUP(orders[[#This Row],[product_id]],Products!A:C,3,0)</f>
        <v>Appliances</v>
      </c>
      <c r="G7024">
        <v>3</v>
      </c>
      <c r="H7024" s="6">
        <v>5.8597630035896249E-2</v>
      </c>
      <c r="I7024" s="2">
        <f>VLOOKUP($E7024,
Products!$A$1:$F$201,MATCH(Orders!I$1,Products!$A$1:$F$1,0),0)</f>
        <v>2320.8560923599921</v>
      </c>
      <c r="J7024" s="2">
        <f>VLOOKUP($E7024,
Products!$A$1:$F$201,MATCH(Orders!J$1,Products!$A$1:$F$1,0),0)</f>
        <v>1750.110004830213</v>
      </c>
    </row>
    <row r="7025" spans="1:10">
      <c r="A7025">
        <v>7024</v>
      </c>
      <c r="B7025" s="4">
        <v>45356</v>
      </c>
      <c r="C7025" s="10">
        <f>DATE(YEAR(orders[[#This Row],[order_date]]), MONTH(orders[[#This Row],[order_date]]), 1)</f>
        <v>45352</v>
      </c>
      <c r="D7025" t="s">
        <v>3691</v>
      </c>
      <c r="E7025" t="s">
        <v>628</v>
      </c>
      <c r="F7025" t="str">
        <f>VLOOKUP(orders[[#This Row],[product_id]],Products!A:C,3,0)</f>
        <v>Electronics</v>
      </c>
      <c r="G7025">
        <v>1</v>
      </c>
      <c r="H7025" s="6">
        <v>0.1352222837969401</v>
      </c>
      <c r="I7025" s="2">
        <f>VLOOKUP($E7025,
Products!$A$1:$F$201,MATCH(Orders!I$1,Products!$A$1:$F$1,0),0)</f>
        <v>2480.4343676348258</v>
      </c>
      <c r="J7025" s="2">
        <f>VLOOKUP($E7025,
Products!$A$1:$F$201,MATCH(Orders!J$1,Products!$A$1:$F$1,0),0)</f>
        <v>1932.862959692628</v>
      </c>
    </row>
    <row r="7026" spans="1:10">
      <c r="A7026">
        <v>7025</v>
      </c>
      <c r="B7026" s="4">
        <v>46019</v>
      </c>
      <c r="C7026" s="10">
        <f>DATE(YEAR(orders[[#This Row],[order_date]]), MONTH(orders[[#This Row],[order_date]]), 1)</f>
        <v>45992</v>
      </c>
      <c r="D7026" t="s">
        <v>4241</v>
      </c>
      <c r="E7026" t="s">
        <v>622</v>
      </c>
      <c r="F7026" t="str">
        <f>VLOOKUP(orders[[#This Row],[product_id]],Products!A:C,3,0)</f>
        <v>Electronics</v>
      </c>
      <c r="G7026">
        <v>1</v>
      </c>
      <c r="H7026" s="6">
        <v>0.16928861107385471</v>
      </c>
      <c r="I7026" s="2">
        <f>VLOOKUP($E7026,
Products!$A$1:$F$201,MATCH(Orders!I$1,Products!$A$1:$F$1,0),0)</f>
        <v>29891.969506397199</v>
      </c>
      <c r="J7026" s="2">
        <f>VLOOKUP($E7026,
Products!$A$1:$F$201,MATCH(Orders!J$1,Products!$A$1:$F$1,0),0)</f>
        <v>20298.690993957589</v>
      </c>
    </row>
    <row r="7027" spans="1:10">
      <c r="A7027">
        <v>7026</v>
      </c>
      <c r="B7027" s="4">
        <v>45059</v>
      </c>
      <c r="C7027" s="10">
        <f>DATE(YEAR(orders[[#This Row],[order_date]]), MONTH(orders[[#This Row],[order_date]]), 1)</f>
        <v>45047</v>
      </c>
      <c r="D7027" t="s">
        <v>2469</v>
      </c>
      <c r="E7027" t="s">
        <v>586</v>
      </c>
      <c r="F7027" t="str">
        <f>VLOOKUP(orders[[#This Row],[product_id]],Products!A:C,3,0)</f>
        <v>Appliances</v>
      </c>
      <c r="G7027">
        <v>3</v>
      </c>
      <c r="H7027" s="6">
        <v>6.5381621599111511E-2</v>
      </c>
      <c r="I7027" s="2">
        <f>VLOOKUP($E7027,
Products!$A$1:$F$201,MATCH(Orders!I$1,Products!$A$1:$F$1,0),0)</f>
        <v>22928.971424497449</v>
      </c>
      <c r="J7027" s="2">
        <f>VLOOKUP($E7027,
Products!$A$1:$F$201,MATCH(Orders!J$1,Products!$A$1:$F$1,0),0)</f>
        <v>17801.356740692991</v>
      </c>
    </row>
    <row r="7028" spans="1:10">
      <c r="A7028">
        <v>7027</v>
      </c>
      <c r="B7028" s="4">
        <v>45115</v>
      </c>
      <c r="C7028" s="10">
        <f>DATE(YEAR(orders[[#This Row],[order_date]]), MONTH(orders[[#This Row],[order_date]]), 1)</f>
        <v>45108</v>
      </c>
      <c r="D7028" t="s">
        <v>869</v>
      </c>
      <c r="E7028" t="s">
        <v>676</v>
      </c>
      <c r="F7028" t="str">
        <f>VLOOKUP(orders[[#This Row],[product_id]],Products!A:C,3,0)</f>
        <v>Electronics</v>
      </c>
      <c r="G7028">
        <v>1</v>
      </c>
      <c r="H7028" s="6">
        <v>0.16871402730010235</v>
      </c>
      <c r="I7028" s="2">
        <f>VLOOKUP($E7028,
Products!$A$1:$F$201,MATCH(Orders!I$1,Products!$A$1:$F$1,0),0)</f>
        <v>30008.64884218746</v>
      </c>
      <c r="J7028" s="2">
        <f>VLOOKUP($E7028,
Products!$A$1:$F$201,MATCH(Orders!J$1,Products!$A$1:$F$1,0),0)</f>
        <v>19907.2372539471</v>
      </c>
    </row>
    <row r="7029" spans="1:10">
      <c r="A7029">
        <v>7028</v>
      </c>
      <c r="B7029" s="4">
        <v>45499</v>
      </c>
      <c r="C7029" s="10">
        <f>DATE(YEAR(orders[[#This Row],[order_date]]), MONTH(orders[[#This Row],[order_date]]), 1)</f>
        <v>45474</v>
      </c>
      <c r="D7029" t="s">
        <v>2153</v>
      </c>
      <c r="E7029" t="s">
        <v>605</v>
      </c>
      <c r="F7029" t="str">
        <f>VLOOKUP(orders[[#This Row],[product_id]],Products!A:C,3,0)</f>
        <v>Electronics</v>
      </c>
      <c r="G7029">
        <v>2</v>
      </c>
      <c r="H7029" s="6">
        <v>0.19298759391311279</v>
      </c>
      <c r="I7029" s="2">
        <f>VLOOKUP($E7029,
Products!$A$1:$F$201,MATCH(Orders!I$1,Products!$A$1:$F$1,0),0)</f>
        <v>2690.742909794456</v>
      </c>
      <c r="J7029" s="2">
        <f>VLOOKUP($E7029,
Products!$A$1:$F$201,MATCH(Orders!J$1,Products!$A$1:$F$1,0),0)</f>
        <v>2067.549626292313</v>
      </c>
    </row>
    <row r="7030" spans="1:10">
      <c r="A7030">
        <v>7029</v>
      </c>
      <c r="B7030" s="4">
        <v>45205</v>
      </c>
      <c r="C7030" s="10">
        <f>DATE(YEAR(orders[[#This Row],[order_date]]), MONTH(orders[[#This Row],[order_date]]), 1)</f>
        <v>45200</v>
      </c>
      <c r="D7030" t="s">
        <v>4575</v>
      </c>
      <c r="E7030" t="s">
        <v>683</v>
      </c>
      <c r="F7030" t="str">
        <f>VLOOKUP(orders[[#This Row],[product_id]],Products!A:C,3,0)</f>
        <v>Electronics</v>
      </c>
      <c r="G7030">
        <v>3</v>
      </c>
      <c r="H7030" s="6">
        <v>0.20191056779824709</v>
      </c>
      <c r="I7030" s="2">
        <f>VLOOKUP($E7030,
Products!$A$1:$F$201,MATCH(Orders!I$1,Products!$A$1:$F$1,0),0)</f>
        <v>30555.409096588959</v>
      </c>
      <c r="J7030" s="2">
        <f>VLOOKUP($E7030,
Products!$A$1:$F$201,MATCH(Orders!J$1,Products!$A$1:$F$1,0),0)</f>
        <v>20295.233857550291</v>
      </c>
    </row>
    <row r="7031" spans="1:10">
      <c r="A7031">
        <v>7030</v>
      </c>
      <c r="B7031" s="4">
        <v>45468</v>
      </c>
      <c r="C7031" s="10">
        <f>DATE(YEAR(orders[[#This Row],[order_date]]), MONTH(orders[[#This Row],[order_date]]), 1)</f>
        <v>45444</v>
      </c>
      <c r="D7031" t="s">
        <v>807</v>
      </c>
      <c r="E7031" t="s">
        <v>679</v>
      </c>
      <c r="F7031" t="str">
        <f>VLOOKUP(orders[[#This Row],[product_id]],Products!A:C,3,0)</f>
        <v>Appliances</v>
      </c>
      <c r="G7031">
        <v>1</v>
      </c>
      <c r="H7031" s="6">
        <v>0.10967470670230649</v>
      </c>
      <c r="I7031" s="2">
        <f>VLOOKUP($E7031,
Products!$A$1:$F$201,MATCH(Orders!I$1,Products!$A$1:$F$1,0),0)</f>
        <v>6336.1008284819591</v>
      </c>
      <c r="J7031" s="2">
        <f>VLOOKUP($E7031,
Products!$A$1:$F$201,MATCH(Orders!J$1,Products!$A$1:$F$1,0),0)</f>
        <v>5056.6203893460352</v>
      </c>
    </row>
    <row r="7032" spans="1:10">
      <c r="A7032">
        <v>7031</v>
      </c>
      <c r="B7032" s="4">
        <v>45672</v>
      </c>
      <c r="C7032" s="10">
        <f>DATE(YEAR(orders[[#This Row],[order_date]]), MONTH(orders[[#This Row],[order_date]]), 1)</f>
        <v>45658</v>
      </c>
      <c r="D7032" t="s">
        <v>4044</v>
      </c>
      <c r="E7032" t="s">
        <v>578</v>
      </c>
      <c r="F7032" t="str">
        <f>VLOOKUP(orders[[#This Row],[product_id]],Products!A:C,3,0)</f>
        <v>Electronics</v>
      </c>
      <c r="G7032">
        <v>2</v>
      </c>
      <c r="H7032" s="6">
        <v>0.15055535651636706</v>
      </c>
      <c r="I7032" s="2">
        <f>VLOOKUP($E7032,
Products!$A$1:$F$201,MATCH(Orders!I$1,Products!$A$1:$F$1,0),0)</f>
        <v>2632.553295816565</v>
      </c>
      <c r="J7032" s="2">
        <f>VLOOKUP($E7032,
Products!$A$1:$F$201,MATCH(Orders!J$1,Products!$A$1:$F$1,0),0)</f>
        <v>1732.316114566717</v>
      </c>
    </row>
    <row r="7033" spans="1:10">
      <c r="A7033">
        <v>7032</v>
      </c>
      <c r="B7033" s="4">
        <v>45825</v>
      </c>
      <c r="C7033" s="10">
        <f>DATE(YEAR(orders[[#This Row],[order_date]]), MONTH(orders[[#This Row],[order_date]]), 1)</f>
        <v>45809</v>
      </c>
      <c r="D7033" t="s">
        <v>4413</v>
      </c>
      <c r="E7033" t="s">
        <v>533</v>
      </c>
      <c r="F7033" t="str">
        <f>VLOOKUP(orders[[#This Row],[product_id]],Products!A:C,3,0)</f>
        <v>Electronics</v>
      </c>
      <c r="G7033">
        <v>1</v>
      </c>
      <c r="H7033" s="6">
        <v>0.15526025478096409</v>
      </c>
      <c r="I7033" s="2">
        <f>VLOOKUP($E7033,
Products!$A$1:$F$201,MATCH(Orders!I$1,Products!$A$1:$F$1,0),0)</f>
        <v>28589.802369332661</v>
      </c>
      <c r="J7033" s="2">
        <f>VLOOKUP($E7033,
Products!$A$1:$F$201,MATCH(Orders!J$1,Products!$A$1:$F$1,0),0)</f>
        <v>21212.93445492295</v>
      </c>
    </row>
    <row r="7034" spans="1:10">
      <c r="A7034">
        <v>7033</v>
      </c>
      <c r="B7034" s="4">
        <v>45379</v>
      </c>
      <c r="C7034" s="10">
        <f>DATE(YEAR(orders[[#This Row],[order_date]]), MONTH(orders[[#This Row],[order_date]]), 1)</f>
        <v>45352</v>
      </c>
      <c r="D7034" t="s">
        <v>3930</v>
      </c>
      <c r="E7034" t="s">
        <v>700</v>
      </c>
      <c r="F7034" t="str">
        <f>VLOOKUP(orders[[#This Row],[product_id]],Products!A:C,3,0)</f>
        <v>Electronics</v>
      </c>
      <c r="G7034">
        <v>2</v>
      </c>
      <c r="H7034" s="6">
        <v>0.11052719288599455</v>
      </c>
      <c r="I7034" s="2">
        <f>VLOOKUP($E7034,
Products!$A$1:$F$201,MATCH(Orders!I$1,Products!$A$1:$F$1,0),0)</f>
        <v>11070.26215043813</v>
      </c>
      <c r="J7034" s="2">
        <f>VLOOKUP($E7034,
Products!$A$1:$F$201,MATCH(Orders!J$1,Products!$A$1:$F$1,0),0)</f>
        <v>7867.3909748932683</v>
      </c>
    </row>
    <row r="7035" spans="1:10">
      <c r="A7035">
        <v>7034</v>
      </c>
      <c r="B7035" s="4">
        <v>45815</v>
      </c>
      <c r="C7035" s="10">
        <f>DATE(YEAR(orders[[#This Row],[order_date]]), MONTH(orders[[#This Row],[order_date]]), 1)</f>
        <v>45809</v>
      </c>
      <c r="D7035" t="s">
        <v>2158</v>
      </c>
      <c r="E7035" t="s">
        <v>516</v>
      </c>
      <c r="F7035" t="str">
        <f>VLOOKUP(orders[[#This Row],[product_id]],Products!A:C,3,0)</f>
        <v>Electronics</v>
      </c>
      <c r="G7035">
        <v>3</v>
      </c>
      <c r="H7035" s="6">
        <v>0.14824461247018816</v>
      </c>
      <c r="I7035" s="2">
        <f>VLOOKUP($E7035,
Products!$A$1:$F$201,MATCH(Orders!I$1,Products!$A$1:$F$1,0),0)</f>
        <v>12594.36437895595</v>
      </c>
      <c r="J7035" s="2">
        <f>VLOOKUP($E7035,
Products!$A$1:$F$201,MATCH(Orders!J$1,Products!$A$1:$F$1,0),0)</f>
        <v>9909.7267986522402</v>
      </c>
    </row>
    <row r="7036" spans="1:10">
      <c r="A7036">
        <v>7035</v>
      </c>
      <c r="B7036" s="4">
        <v>45777</v>
      </c>
      <c r="C7036" s="10">
        <f>DATE(YEAR(orders[[#This Row],[order_date]]), MONTH(orders[[#This Row],[order_date]]), 1)</f>
        <v>45748</v>
      </c>
      <c r="D7036" t="s">
        <v>1396</v>
      </c>
      <c r="E7036" t="s">
        <v>653</v>
      </c>
      <c r="F7036" t="str">
        <f>VLOOKUP(orders[[#This Row],[product_id]],Products!A:C,3,0)</f>
        <v>Electronics</v>
      </c>
      <c r="G7036">
        <v>3</v>
      </c>
      <c r="H7036" s="6">
        <v>0.12998695912629113</v>
      </c>
      <c r="I7036" s="2">
        <f>VLOOKUP($E7036,
Products!$A$1:$F$201,MATCH(Orders!I$1,Products!$A$1:$F$1,0),0)</f>
        <v>18065.96612294337</v>
      </c>
      <c r="J7036" s="2">
        <f>VLOOKUP($E7036,
Products!$A$1:$F$201,MATCH(Orders!J$1,Products!$A$1:$F$1,0),0)</f>
        <v>14411.932365903909</v>
      </c>
    </row>
    <row r="7037" spans="1:10">
      <c r="A7037">
        <v>7036</v>
      </c>
      <c r="B7037" s="4">
        <v>45096</v>
      </c>
      <c r="C7037" s="10">
        <f>DATE(YEAR(orders[[#This Row],[order_date]]), MONTH(orders[[#This Row],[order_date]]), 1)</f>
        <v>45078</v>
      </c>
      <c r="D7037" t="s">
        <v>2156</v>
      </c>
      <c r="E7037" t="s">
        <v>592</v>
      </c>
      <c r="F7037" t="str">
        <f>VLOOKUP(orders[[#This Row],[product_id]],Products!A:C,3,0)</f>
        <v>Electronics</v>
      </c>
      <c r="G7037">
        <v>1</v>
      </c>
      <c r="H7037" s="6">
        <v>0.14362590918337653</v>
      </c>
      <c r="I7037" s="2">
        <f>VLOOKUP($E7037,
Products!$A$1:$F$201,MATCH(Orders!I$1,Products!$A$1:$F$1,0),0)</f>
        <v>12221.95918536383</v>
      </c>
      <c r="J7037" s="2">
        <f>VLOOKUP($E7037,
Products!$A$1:$F$201,MATCH(Orders!J$1,Products!$A$1:$F$1,0),0)</f>
        <v>9737.7215556427309</v>
      </c>
    </row>
    <row r="7038" spans="1:10">
      <c r="A7038">
        <v>7037</v>
      </c>
      <c r="B7038" s="4">
        <v>45756</v>
      </c>
      <c r="C7038" s="10">
        <f>DATE(YEAR(orders[[#This Row],[order_date]]), MONTH(orders[[#This Row],[order_date]]), 1)</f>
        <v>45748</v>
      </c>
      <c r="D7038" t="s">
        <v>3331</v>
      </c>
      <c r="E7038" t="s">
        <v>663</v>
      </c>
      <c r="F7038" t="str">
        <f>VLOOKUP(orders[[#This Row],[product_id]],Products!A:C,3,0)</f>
        <v>Electronics</v>
      </c>
      <c r="G7038">
        <v>2</v>
      </c>
      <c r="H7038" s="6">
        <v>0.20715954498623068</v>
      </c>
      <c r="I7038" s="2">
        <f>VLOOKUP($E7038,
Products!$A$1:$F$201,MATCH(Orders!I$1,Products!$A$1:$F$1,0),0)</f>
        <v>12863.39473364416</v>
      </c>
      <c r="J7038" s="2">
        <f>VLOOKUP($E7038,
Products!$A$1:$F$201,MATCH(Orders!J$1,Products!$A$1:$F$1,0),0)</f>
        <v>9312.9321574947517</v>
      </c>
    </row>
    <row r="7039" spans="1:10">
      <c r="A7039">
        <v>7038</v>
      </c>
      <c r="B7039" s="4">
        <v>45624</v>
      </c>
      <c r="C7039" s="10">
        <f>DATE(YEAR(orders[[#This Row],[order_date]]), MONTH(orders[[#This Row],[order_date]]), 1)</f>
        <v>45597</v>
      </c>
      <c r="D7039" t="s">
        <v>3364</v>
      </c>
      <c r="E7039" t="s">
        <v>606</v>
      </c>
      <c r="F7039" t="str">
        <f>VLOOKUP(orders[[#This Row],[product_id]],Products!A:C,3,0)</f>
        <v>Appliances</v>
      </c>
      <c r="G7039">
        <v>1</v>
      </c>
      <c r="H7039" s="6">
        <v>6.0929208349882913E-2</v>
      </c>
      <c r="I7039" s="2">
        <f>VLOOKUP($E7039,
Products!$A$1:$F$201,MATCH(Orders!I$1,Products!$A$1:$F$1,0),0)</f>
        <v>2163.0020078909042</v>
      </c>
      <c r="J7039" s="2">
        <f>VLOOKUP($E7039,
Products!$A$1:$F$201,MATCH(Orders!J$1,Products!$A$1:$F$1,0),0)</f>
        <v>1416.078554182008</v>
      </c>
    </row>
    <row r="7040" spans="1:10">
      <c r="A7040">
        <v>7039</v>
      </c>
      <c r="B7040" s="4">
        <v>46007</v>
      </c>
      <c r="C7040" s="10">
        <f>DATE(YEAR(orders[[#This Row],[order_date]]), MONTH(orders[[#This Row],[order_date]]), 1)</f>
        <v>45992</v>
      </c>
      <c r="D7040" t="s">
        <v>2672</v>
      </c>
      <c r="E7040" t="s">
        <v>541</v>
      </c>
      <c r="F7040" t="str">
        <f>VLOOKUP(orders[[#This Row],[product_id]],Products!A:C,3,0)</f>
        <v>Appliances</v>
      </c>
      <c r="G7040">
        <v>1</v>
      </c>
      <c r="H7040" s="6">
        <v>5.8840382257995184E-2</v>
      </c>
      <c r="I7040" s="2">
        <f>VLOOKUP($E7040,
Products!$A$1:$F$201,MATCH(Orders!I$1,Products!$A$1:$F$1,0),0)</f>
        <v>2390.3651642386908</v>
      </c>
      <c r="J7040" s="2">
        <f>VLOOKUP($E7040,
Products!$A$1:$F$201,MATCH(Orders!J$1,Products!$A$1:$F$1,0),0)</f>
        <v>1655.7504783617919</v>
      </c>
    </row>
    <row r="7041" spans="1:10">
      <c r="A7041">
        <v>7040</v>
      </c>
      <c r="B7041" s="4">
        <v>45695</v>
      </c>
      <c r="C7041" s="10">
        <f>DATE(YEAR(orders[[#This Row],[order_date]]), MONTH(orders[[#This Row],[order_date]]), 1)</f>
        <v>45689</v>
      </c>
      <c r="D7041" t="s">
        <v>1241</v>
      </c>
      <c r="E7041" t="s">
        <v>605</v>
      </c>
      <c r="F7041" t="str">
        <f>VLOOKUP(orders[[#This Row],[product_id]],Products!A:C,3,0)</f>
        <v>Electronics</v>
      </c>
      <c r="G7041">
        <v>2</v>
      </c>
      <c r="H7041" s="6">
        <v>0.22324317860820317</v>
      </c>
      <c r="I7041" s="2">
        <f>VLOOKUP($E7041,
Products!$A$1:$F$201,MATCH(Orders!I$1,Products!$A$1:$F$1,0),0)</f>
        <v>2690.742909794456</v>
      </c>
      <c r="J7041" s="2">
        <f>VLOOKUP($E7041,
Products!$A$1:$F$201,MATCH(Orders!J$1,Products!$A$1:$F$1,0),0)</f>
        <v>2067.549626292313</v>
      </c>
    </row>
    <row r="7042" spans="1:10">
      <c r="A7042">
        <v>7041</v>
      </c>
      <c r="B7042" s="4">
        <v>45284</v>
      </c>
      <c r="C7042" s="10">
        <f>DATE(YEAR(orders[[#This Row],[order_date]]), MONTH(orders[[#This Row],[order_date]]), 1)</f>
        <v>45261</v>
      </c>
      <c r="D7042" t="s">
        <v>4110</v>
      </c>
      <c r="E7042" t="s">
        <v>624</v>
      </c>
      <c r="F7042" t="str">
        <f>VLOOKUP(orders[[#This Row],[product_id]],Products!A:C,3,0)</f>
        <v>Appliances</v>
      </c>
      <c r="G7042">
        <v>1</v>
      </c>
      <c r="H7042" s="6">
        <v>0.10516636539473928</v>
      </c>
      <c r="I7042" s="2">
        <f>VLOOKUP($E7042,
Products!$A$1:$F$201,MATCH(Orders!I$1,Products!$A$1:$F$1,0),0)</f>
        <v>2102.383201797521</v>
      </c>
      <c r="J7042" s="2">
        <f>VLOOKUP($E7042,
Products!$A$1:$F$201,MATCH(Orders!J$1,Products!$A$1:$F$1,0),0)</f>
        <v>1599.330443274388</v>
      </c>
    </row>
    <row r="7043" spans="1:10">
      <c r="A7043">
        <v>7042</v>
      </c>
      <c r="B7043" s="4">
        <v>45127</v>
      </c>
      <c r="C7043" s="10">
        <f>DATE(YEAR(orders[[#This Row],[order_date]]), MONTH(orders[[#This Row],[order_date]]), 1)</f>
        <v>45108</v>
      </c>
      <c r="D7043" t="s">
        <v>3514</v>
      </c>
      <c r="E7043" t="s">
        <v>603</v>
      </c>
      <c r="F7043" t="str">
        <f>VLOOKUP(orders[[#This Row],[product_id]],Products!A:C,3,0)</f>
        <v>Electronics</v>
      </c>
      <c r="G7043">
        <v>1</v>
      </c>
      <c r="H7043" s="6">
        <v>0.2417401896328043</v>
      </c>
      <c r="I7043" s="2">
        <f>VLOOKUP($E7043,
Products!$A$1:$F$201,MATCH(Orders!I$1,Products!$A$1:$F$1,0),0)</f>
        <v>10867.659217073329</v>
      </c>
      <c r="J7043" s="2">
        <f>VLOOKUP($E7043,
Products!$A$1:$F$201,MATCH(Orders!J$1,Products!$A$1:$F$1,0),0)</f>
        <v>8421.8829552397037</v>
      </c>
    </row>
    <row r="7044" spans="1:10">
      <c r="A7044">
        <v>7043</v>
      </c>
      <c r="B7044" s="4">
        <v>45370</v>
      </c>
      <c r="C7044" s="10">
        <f>DATE(YEAR(orders[[#This Row],[order_date]]), MONTH(orders[[#This Row],[order_date]]), 1)</f>
        <v>45352</v>
      </c>
      <c r="D7044" t="s">
        <v>2731</v>
      </c>
      <c r="E7044" t="s">
        <v>701</v>
      </c>
      <c r="F7044" t="str">
        <f>VLOOKUP(orders[[#This Row],[product_id]],Products!A:C,3,0)</f>
        <v>Electronics</v>
      </c>
      <c r="G7044">
        <v>1</v>
      </c>
      <c r="H7044" s="6">
        <v>0.21280618117949834</v>
      </c>
      <c r="I7044" s="2">
        <f>VLOOKUP($E7044,
Products!$A$1:$F$201,MATCH(Orders!I$1,Products!$A$1:$F$1,0),0)</f>
        <v>19562.35470664543</v>
      </c>
      <c r="J7044" s="2">
        <f>VLOOKUP($E7044,
Products!$A$1:$F$201,MATCH(Orders!J$1,Products!$A$1:$F$1,0),0)</f>
        <v>13782.49498098754</v>
      </c>
    </row>
    <row r="7045" spans="1:10">
      <c r="A7045">
        <v>7044</v>
      </c>
      <c r="B7045" s="4">
        <v>45753</v>
      </c>
      <c r="C7045" s="10">
        <f>DATE(YEAR(orders[[#This Row],[order_date]]), MONTH(orders[[#This Row],[order_date]]), 1)</f>
        <v>45748</v>
      </c>
      <c r="D7045" t="s">
        <v>2406</v>
      </c>
      <c r="E7045" t="s">
        <v>593</v>
      </c>
      <c r="F7045" t="str">
        <f>VLOOKUP(orders[[#This Row],[product_id]],Products!A:C,3,0)</f>
        <v>Electronics</v>
      </c>
      <c r="G7045">
        <v>2</v>
      </c>
      <c r="H7045" s="6">
        <v>0.1706433818762691</v>
      </c>
      <c r="I7045" s="2">
        <f>VLOOKUP($E7045,
Products!$A$1:$F$201,MATCH(Orders!I$1,Products!$A$1:$F$1,0),0)</f>
        <v>2667.7858525453248</v>
      </c>
      <c r="J7045" s="2">
        <f>VLOOKUP($E7045,
Products!$A$1:$F$201,MATCH(Orders!J$1,Products!$A$1:$F$1,0),0)</f>
        <v>1797.4955098065359</v>
      </c>
    </row>
    <row r="7046" spans="1:10">
      <c r="A7046">
        <v>7045</v>
      </c>
      <c r="B7046" s="4">
        <v>45027</v>
      </c>
      <c r="C7046" s="10">
        <f>DATE(YEAR(orders[[#This Row],[order_date]]), MONTH(orders[[#This Row],[order_date]]), 1)</f>
        <v>45017</v>
      </c>
      <c r="D7046" t="s">
        <v>3649</v>
      </c>
      <c r="E7046" t="s">
        <v>541</v>
      </c>
      <c r="F7046" t="str">
        <f>VLOOKUP(orders[[#This Row],[product_id]],Products!A:C,3,0)</f>
        <v>Appliances</v>
      </c>
      <c r="G7046">
        <v>3</v>
      </c>
      <c r="H7046" s="6">
        <v>0.13871660208825856</v>
      </c>
      <c r="I7046" s="2">
        <f>VLOOKUP($E7046,
Products!$A$1:$F$201,MATCH(Orders!I$1,Products!$A$1:$F$1,0),0)</f>
        <v>2390.3651642386908</v>
      </c>
      <c r="J7046" s="2">
        <f>VLOOKUP($E7046,
Products!$A$1:$F$201,MATCH(Orders!J$1,Products!$A$1:$F$1,0),0)</f>
        <v>1655.7504783617919</v>
      </c>
    </row>
    <row r="7047" spans="1:10">
      <c r="A7047">
        <v>7046</v>
      </c>
      <c r="B7047" s="4">
        <v>45864</v>
      </c>
      <c r="C7047" s="10">
        <f>DATE(YEAR(orders[[#This Row],[order_date]]), MONTH(orders[[#This Row],[order_date]]), 1)</f>
        <v>45839</v>
      </c>
      <c r="D7047" t="s">
        <v>2169</v>
      </c>
      <c r="E7047" t="s">
        <v>563</v>
      </c>
      <c r="F7047" t="str">
        <f>VLOOKUP(orders[[#This Row],[product_id]],Products!A:C,3,0)</f>
        <v>Electronics</v>
      </c>
      <c r="G7047">
        <v>1</v>
      </c>
      <c r="H7047" s="6">
        <v>0.14586602256765949</v>
      </c>
      <c r="I7047" s="2">
        <f>VLOOKUP($E7047,
Products!$A$1:$F$201,MATCH(Orders!I$1,Products!$A$1:$F$1,0),0)</f>
        <v>2267.1489506516559</v>
      </c>
      <c r="J7047" s="2">
        <f>VLOOKUP($E7047,
Products!$A$1:$F$201,MATCH(Orders!J$1,Products!$A$1:$F$1,0),0)</f>
        <v>1538.7671398485211</v>
      </c>
    </row>
    <row r="7048" spans="1:10">
      <c r="A7048">
        <v>7047</v>
      </c>
      <c r="B7048" s="4">
        <v>44955</v>
      </c>
      <c r="C7048" s="10">
        <f>DATE(YEAR(orders[[#This Row],[order_date]]), MONTH(orders[[#This Row],[order_date]]), 1)</f>
        <v>44927</v>
      </c>
      <c r="D7048" t="s">
        <v>2335</v>
      </c>
      <c r="E7048" t="s">
        <v>533</v>
      </c>
      <c r="F7048" t="str">
        <f>VLOOKUP(orders[[#This Row],[product_id]],Products!A:C,3,0)</f>
        <v>Electronics</v>
      </c>
      <c r="G7048">
        <v>2</v>
      </c>
      <c r="H7048" s="6">
        <v>0.10049632253079002</v>
      </c>
      <c r="I7048" s="2">
        <f>VLOOKUP($E7048,
Products!$A$1:$F$201,MATCH(Orders!I$1,Products!$A$1:$F$1,0),0)</f>
        <v>28589.802369332661</v>
      </c>
      <c r="J7048" s="2">
        <f>VLOOKUP($E7048,
Products!$A$1:$F$201,MATCH(Orders!J$1,Products!$A$1:$F$1,0),0)</f>
        <v>21212.93445492295</v>
      </c>
    </row>
    <row r="7049" spans="1:10">
      <c r="A7049">
        <v>7048</v>
      </c>
      <c r="B7049" s="4">
        <v>45591</v>
      </c>
      <c r="C7049" s="10">
        <f>DATE(YEAR(orders[[#This Row],[order_date]]), MONTH(orders[[#This Row],[order_date]]), 1)</f>
        <v>45566</v>
      </c>
      <c r="D7049" t="s">
        <v>3724</v>
      </c>
      <c r="E7049" t="s">
        <v>544</v>
      </c>
      <c r="F7049" t="str">
        <f>VLOOKUP(orders[[#This Row],[product_id]],Products!A:C,3,0)</f>
        <v>Electronics</v>
      </c>
      <c r="G7049">
        <v>1</v>
      </c>
      <c r="H7049" s="6">
        <v>0.15304216324528438</v>
      </c>
      <c r="I7049" s="2">
        <f>VLOOKUP($E7049,
Products!$A$1:$F$201,MATCH(Orders!I$1,Products!$A$1:$F$1,0),0)</f>
        <v>16273.22789477584</v>
      </c>
      <c r="J7049" s="2">
        <f>VLOOKUP($E7049,
Products!$A$1:$F$201,MATCH(Orders!J$1,Products!$A$1:$F$1,0),0)</f>
        <v>12683.607953986329</v>
      </c>
    </row>
    <row r="7050" spans="1:10">
      <c r="A7050">
        <v>7049</v>
      </c>
      <c r="B7050" s="4">
        <v>44999</v>
      </c>
      <c r="C7050" s="10">
        <f>DATE(YEAR(orders[[#This Row],[order_date]]), MONTH(orders[[#This Row],[order_date]]), 1)</f>
        <v>44986</v>
      </c>
      <c r="D7050" t="s">
        <v>2584</v>
      </c>
      <c r="E7050" t="s">
        <v>571</v>
      </c>
      <c r="F7050" t="str">
        <f>VLOOKUP(orders[[#This Row],[product_id]],Products!A:C,3,0)</f>
        <v>Electronics</v>
      </c>
      <c r="G7050">
        <v>1</v>
      </c>
      <c r="H7050" s="6">
        <v>0.16072432883058177</v>
      </c>
      <c r="I7050" s="2">
        <f>VLOOKUP($E7050,
Products!$A$1:$F$201,MATCH(Orders!I$1,Products!$A$1:$F$1,0),0)</f>
        <v>30022.150567424669</v>
      </c>
      <c r="J7050" s="2">
        <f>VLOOKUP($E7050,
Products!$A$1:$F$201,MATCH(Orders!J$1,Products!$A$1:$F$1,0),0)</f>
        <v>21451.61875289512</v>
      </c>
    </row>
    <row r="7051" spans="1:10">
      <c r="A7051">
        <v>7050</v>
      </c>
      <c r="B7051" s="4">
        <v>45180</v>
      </c>
      <c r="C7051" s="10">
        <f>DATE(YEAR(orders[[#This Row],[order_date]]), MONTH(orders[[#This Row],[order_date]]), 1)</f>
        <v>45170</v>
      </c>
      <c r="D7051" t="s">
        <v>829</v>
      </c>
      <c r="E7051" t="s">
        <v>676</v>
      </c>
      <c r="F7051" t="str">
        <f>VLOOKUP(orders[[#This Row],[product_id]],Products!A:C,3,0)</f>
        <v>Electronics</v>
      </c>
      <c r="G7051">
        <v>1</v>
      </c>
      <c r="H7051" s="6">
        <v>0.20996380187375047</v>
      </c>
      <c r="I7051" s="2">
        <f>VLOOKUP($E7051,
Products!$A$1:$F$201,MATCH(Orders!I$1,Products!$A$1:$F$1,0),0)</f>
        <v>30008.64884218746</v>
      </c>
      <c r="J7051" s="2">
        <f>VLOOKUP($E7051,
Products!$A$1:$F$201,MATCH(Orders!J$1,Products!$A$1:$F$1,0),0)</f>
        <v>19907.2372539471</v>
      </c>
    </row>
    <row r="7052" spans="1:10">
      <c r="A7052">
        <v>7051</v>
      </c>
      <c r="B7052" s="4">
        <v>45442</v>
      </c>
      <c r="C7052" s="10">
        <f>DATE(YEAR(orders[[#This Row],[order_date]]), MONTH(orders[[#This Row],[order_date]]), 1)</f>
        <v>45413</v>
      </c>
      <c r="D7052" t="s">
        <v>4079</v>
      </c>
      <c r="E7052" t="s">
        <v>510</v>
      </c>
      <c r="F7052" t="str">
        <f>VLOOKUP(orders[[#This Row],[product_id]],Products!A:C,3,0)</f>
        <v>Appliances</v>
      </c>
      <c r="G7052">
        <v>1</v>
      </c>
      <c r="H7052" s="6">
        <v>9.0326350646279835E-2</v>
      </c>
      <c r="I7052" s="2">
        <f>VLOOKUP($E7052,
Products!$A$1:$F$201,MATCH(Orders!I$1,Products!$A$1:$F$1,0),0)</f>
        <v>23457.606610250739</v>
      </c>
      <c r="J7052" s="2">
        <f>VLOOKUP($E7052,
Products!$A$1:$F$201,MATCH(Orders!J$1,Products!$A$1:$F$1,0),0)</f>
        <v>17038.831523124281</v>
      </c>
    </row>
    <row r="7053" spans="1:10">
      <c r="A7053">
        <v>7052</v>
      </c>
      <c r="B7053" s="4">
        <v>45675</v>
      </c>
      <c r="C7053" s="10">
        <f>DATE(YEAR(orders[[#This Row],[order_date]]), MONTH(orders[[#This Row],[order_date]]), 1)</f>
        <v>45658</v>
      </c>
      <c r="D7053" t="s">
        <v>3421</v>
      </c>
      <c r="E7053" t="s">
        <v>646</v>
      </c>
      <c r="F7053" t="str">
        <f>VLOOKUP(orders[[#This Row],[product_id]],Products!A:C,3,0)</f>
        <v>Electronics</v>
      </c>
      <c r="G7053">
        <v>1</v>
      </c>
      <c r="H7053" s="6">
        <v>0.24439800472899265</v>
      </c>
      <c r="I7053" s="2">
        <f>VLOOKUP($E7053,
Products!$A$1:$F$201,MATCH(Orders!I$1,Products!$A$1:$F$1,0),0)</f>
        <v>18424.12750052143</v>
      </c>
      <c r="J7053" s="2">
        <f>VLOOKUP($E7053,
Products!$A$1:$F$201,MATCH(Orders!J$1,Products!$A$1:$F$1,0),0)</f>
        <v>14575.25356690323</v>
      </c>
    </row>
    <row r="7054" spans="1:10">
      <c r="A7054">
        <v>7053</v>
      </c>
      <c r="B7054" s="4">
        <v>45970</v>
      </c>
      <c r="C7054" s="10">
        <f>DATE(YEAR(orders[[#This Row],[order_date]]), MONTH(orders[[#This Row],[order_date]]), 1)</f>
        <v>45962</v>
      </c>
      <c r="D7054" t="s">
        <v>3102</v>
      </c>
      <c r="E7054" t="s">
        <v>514</v>
      </c>
      <c r="F7054" t="str">
        <f>VLOOKUP(orders[[#This Row],[product_id]],Products!A:C,3,0)</f>
        <v>Electronics</v>
      </c>
      <c r="G7054">
        <v>1</v>
      </c>
      <c r="H7054" s="6">
        <v>0.15276898472396508</v>
      </c>
      <c r="I7054" s="2">
        <f>VLOOKUP($E7054,
Products!$A$1:$F$201,MATCH(Orders!I$1,Products!$A$1:$F$1,0),0)</f>
        <v>16482.730474054071</v>
      </c>
      <c r="J7054" s="2">
        <f>VLOOKUP($E7054,
Products!$A$1:$F$201,MATCH(Orders!J$1,Products!$A$1:$F$1,0),0)</f>
        <v>12480.81165565178</v>
      </c>
    </row>
    <row r="7055" spans="1:10">
      <c r="A7055">
        <v>7054</v>
      </c>
      <c r="B7055" s="4">
        <v>45461</v>
      </c>
      <c r="C7055" s="10">
        <f>DATE(YEAR(orders[[#This Row],[order_date]]), MONTH(orders[[#This Row],[order_date]]), 1)</f>
        <v>45444</v>
      </c>
      <c r="D7055" t="s">
        <v>954</v>
      </c>
      <c r="E7055" t="s">
        <v>608</v>
      </c>
      <c r="F7055" t="str">
        <f>VLOOKUP(orders[[#This Row],[product_id]],Products!A:C,3,0)</f>
        <v>Electronics</v>
      </c>
      <c r="G7055">
        <v>1</v>
      </c>
      <c r="H7055" s="6">
        <v>0.24360967687151311</v>
      </c>
      <c r="I7055" s="2">
        <f>VLOOKUP($E7055,
Products!$A$1:$F$201,MATCH(Orders!I$1,Products!$A$1:$F$1,0),0)</f>
        <v>32509.710212279751</v>
      </c>
      <c r="J7055" s="2">
        <f>VLOOKUP($E7055,
Products!$A$1:$F$201,MATCH(Orders!J$1,Products!$A$1:$F$1,0),0)</f>
        <v>23699.228985408761</v>
      </c>
    </row>
    <row r="7056" spans="1:10">
      <c r="A7056">
        <v>7055</v>
      </c>
      <c r="B7056" s="4">
        <v>45347</v>
      </c>
      <c r="C7056" s="10">
        <f>DATE(YEAR(orders[[#This Row],[order_date]]), MONTH(orders[[#This Row],[order_date]]), 1)</f>
        <v>45323</v>
      </c>
      <c r="D7056" t="s">
        <v>2677</v>
      </c>
      <c r="E7056" t="s">
        <v>562</v>
      </c>
      <c r="F7056" t="str">
        <f>VLOOKUP(orders[[#This Row],[product_id]],Products!A:C,3,0)</f>
        <v>Electronics</v>
      </c>
      <c r="G7056">
        <v>1</v>
      </c>
      <c r="H7056" s="6">
        <v>0.21990774615793462</v>
      </c>
      <c r="I7056" s="2">
        <f>VLOOKUP($E7056,
Products!$A$1:$F$201,MATCH(Orders!I$1,Products!$A$1:$F$1,0),0)</f>
        <v>2550.478597498749</v>
      </c>
      <c r="J7056" s="2">
        <f>VLOOKUP($E7056,
Products!$A$1:$F$201,MATCH(Orders!J$1,Products!$A$1:$F$1,0),0)</f>
        <v>1688.129752018375</v>
      </c>
    </row>
    <row r="7057" spans="1:10">
      <c r="A7057">
        <v>7056</v>
      </c>
      <c r="B7057" s="4">
        <v>45372</v>
      </c>
      <c r="C7057" s="10">
        <f>DATE(YEAR(orders[[#This Row],[order_date]]), MONTH(orders[[#This Row],[order_date]]), 1)</f>
        <v>45352</v>
      </c>
      <c r="D7057" t="s">
        <v>2000</v>
      </c>
      <c r="E7057" t="s">
        <v>532</v>
      </c>
      <c r="F7057" t="str">
        <f>VLOOKUP(orders[[#This Row],[product_id]],Products!A:C,3,0)</f>
        <v>Electronics</v>
      </c>
      <c r="G7057">
        <v>1</v>
      </c>
      <c r="H7057" s="6">
        <v>0.10462660975593288</v>
      </c>
      <c r="I7057" s="2">
        <f>VLOOKUP($E7057,
Products!$A$1:$F$201,MATCH(Orders!I$1,Products!$A$1:$F$1,0),0)</f>
        <v>2668.0593077725212</v>
      </c>
      <c r="J7057" s="2">
        <f>VLOOKUP($E7057,
Products!$A$1:$F$201,MATCH(Orders!J$1,Products!$A$1:$F$1,0),0)</f>
        <v>1923.7114222321791</v>
      </c>
    </row>
    <row r="7058" spans="1:10">
      <c r="A7058">
        <v>7057</v>
      </c>
      <c r="B7058" s="4">
        <v>45805</v>
      </c>
      <c r="C7058" s="10">
        <f>DATE(YEAR(orders[[#This Row],[order_date]]), MONTH(orders[[#This Row],[order_date]]), 1)</f>
        <v>45778</v>
      </c>
      <c r="D7058" t="s">
        <v>2158</v>
      </c>
      <c r="E7058" t="s">
        <v>694</v>
      </c>
      <c r="F7058" t="str">
        <f>VLOOKUP(orders[[#This Row],[product_id]],Products!A:C,3,0)</f>
        <v>Appliances</v>
      </c>
      <c r="G7058">
        <v>3</v>
      </c>
      <c r="H7058" s="6">
        <v>8.0224006628143593E-2</v>
      </c>
      <c r="I7058" s="2">
        <f>VLOOKUP($E7058,
Products!$A$1:$F$201,MATCH(Orders!I$1,Products!$A$1:$F$1,0),0)</f>
        <v>6319.3885218993337</v>
      </c>
      <c r="J7058" s="2">
        <f>VLOOKUP($E7058,
Products!$A$1:$F$201,MATCH(Orders!J$1,Products!$A$1:$F$1,0),0)</f>
        <v>4956.0125433870189</v>
      </c>
    </row>
    <row r="7059" spans="1:10">
      <c r="A7059">
        <v>7058</v>
      </c>
      <c r="B7059" s="4">
        <v>45062</v>
      </c>
      <c r="C7059" s="10">
        <f>DATE(YEAR(orders[[#This Row],[order_date]]), MONTH(orders[[#This Row],[order_date]]), 1)</f>
        <v>45047</v>
      </c>
      <c r="D7059" t="s">
        <v>2299</v>
      </c>
      <c r="E7059" t="s">
        <v>608</v>
      </c>
      <c r="F7059" t="str">
        <f>VLOOKUP(orders[[#This Row],[product_id]],Products!A:C,3,0)</f>
        <v>Electronics</v>
      </c>
      <c r="G7059">
        <v>1</v>
      </c>
      <c r="H7059" s="6">
        <v>0.15484635104801781</v>
      </c>
      <c r="I7059" s="2">
        <f>VLOOKUP($E7059,
Products!$A$1:$F$201,MATCH(Orders!I$1,Products!$A$1:$F$1,0),0)</f>
        <v>32509.710212279751</v>
      </c>
      <c r="J7059" s="2">
        <f>VLOOKUP($E7059,
Products!$A$1:$F$201,MATCH(Orders!J$1,Products!$A$1:$F$1,0),0)</f>
        <v>23699.228985408761</v>
      </c>
    </row>
    <row r="7060" spans="1:10">
      <c r="A7060">
        <v>7059</v>
      </c>
      <c r="B7060" s="4">
        <v>44959</v>
      </c>
      <c r="C7060" s="10">
        <f>DATE(YEAR(orders[[#This Row],[order_date]]), MONTH(orders[[#This Row],[order_date]]), 1)</f>
        <v>44958</v>
      </c>
      <c r="D7060" t="s">
        <v>3460</v>
      </c>
      <c r="E7060" t="s">
        <v>683</v>
      </c>
      <c r="F7060" t="str">
        <f>VLOOKUP(orders[[#This Row],[product_id]],Products!A:C,3,0)</f>
        <v>Electronics</v>
      </c>
      <c r="G7060">
        <v>1</v>
      </c>
      <c r="H7060" s="6">
        <v>0.1051015219547005</v>
      </c>
      <c r="I7060" s="2">
        <f>VLOOKUP($E7060,
Products!$A$1:$F$201,MATCH(Orders!I$1,Products!$A$1:$F$1,0),0)</f>
        <v>30555.409096588959</v>
      </c>
      <c r="J7060" s="2">
        <f>VLOOKUP($E7060,
Products!$A$1:$F$201,MATCH(Orders!J$1,Products!$A$1:$F$1,0),0)</f>
        <v>20295.233857550291</v>
      </c>
    </row>
    <row r="7061" spans="1:10">
      <c r="A7061">
        <v>7060</v>
      </c>
      <c r="B7061" s="4">
        <v>45573</v>
      </c>
      <c r="C7061" s="10">
        <f>DATE(YEAR(orders[[#This Row],[order_date]]), MONTH(orders[[#This Row],[order_date]]), 1)</f>
        <v>45566</v>
      </c>
      <c r="D7061" t="s">
        <v>1418</v>
      </c>
      <c r="E7061" t="s">
        <v>587</v>
      </c>
      <c r="F7061" t="str">
        <f>VLOOKUP(orders[[#This Row],[product_id]],Products!A:C,3,0)</f>
        <v>Electronics</v>
      </c>
      <c r="G7061">
        <v>1</v>
      </c>
      <c r="H7061" s="6">
        <v>0.17972553575088102</v>
      </c>
      <c r="I7061" s="2">
        <f>VLOOKUP($E7061,
Products!$A$1:$F$201,MATCH(Orders!I$1,Products!$A$1:$F$1,0),0)</f>
        <v>16527.367619686949</v>
      </c>
      <c r="J7061" s="2">
        <f>VLOOKUP($E7061,
Products!$A$1:$F$201,MATCH(Orders!J$1,Products!$A$1:$F$1,0),0)</f>
        <v>12533.62883070202</v>
      </c>
    </row>
    <row r="7062" spans="1:10">
      <c r="A7062">
        <v>7061</v>
      </c>
      <c r="B7062" s="4">
        <v>45204</v>
      </c>
      <c r="C7062" s="10">
        <f>DATE(YEAR(orders[[#This Row],[order_date]]), MONTH(orders[[#This Row],[order_date]]), 1)</f>
        <v>45200</v>
      </c>
      <c r="D7062" t="s">
        <v>4361</v>
      </c>
      <c r="E7062" t="s">
        <v>667</v>
      </c>
      <c r="F7062" t="str">
        <f>VLOOKUP(orders[[#This Row],[product_id]],Products!A:C,3,0)</f>
        <v>Electronics</v>
      </c>
      <c r="G7062">
        <v>3</v>
      </c>
      <c r="H7062" s="6">
        <v>0.18772306188247814</v>
      </c>
      <c r="I7062" s="2">
        <f>VLOOKUP($E7062,
Products!$A$1:$F$201,MATCH(Orders!I$1,Products!$A$1:$F$1,0),0)</f>
        <v>2491.507056421975</v>
      </c>
      <c r="J7062" s="2">
        <f>VLOOKUP($E7062,
Products!$A$1:$F$201,MATCH(Orders!J$1,Products!$A$1:$F$1,0),0)</f>
        <v>1871.4408177277719</v>
      </c>
    </row>
    <row r="7063" spans="1:10">
      <c r="A7063">
        <v>7062</v>
      </c>
      <c r="B7063" s="4">
        <v>45059</v>
      </c>
      <c r="C7063" s="10">
        <f>DATE(YEAR(orders[[#This Row],[order_date]]), MONTH(orders[[#This Row],[order_date]]), 1)</f>
        <v>45047</v>
      </c>
      <c r="D7063" t="s">
        <v>3760</v>
      </c>
      <c r="E7063" t="s">
        <v>590</v>
      </c>
      <c r="F7063" t="str">
        <f>VLOOKUP(orders[[#This Row],[product_id]],Products!A:C,3,0)</f>
        <v>Appliances</v>
      </c>
      <c r="G7063">
        <v>3</v>
      </c>
      <c r="H7063" s="6">
        <v>9.0672947052091862E-2</v>
      </c>
      <c r="I7063" s="2">
        <f>VLOOKUP($E7063,
Products!$A$1:$F$201,MATCH(Orders!I$1,Products!$A$1:$F$1,0),0)</f>
        <v>2035.9251500591261</v>
      </c>
      <c r="J7063" s="2">
        <f>VLOOKUP($E7063,
Products!$A$1:$F$201,MATCH(Orders!J$1,Products!$A$1:$F$1,0),0)</f>
        <v>1473.8412378673991</v>
      </c>
    </row>
    <row r="7064" spans="1:10">
      <c r="A7064">
        <v>7063</v>
      </c>
      <c r="B7064" s="4">
        <v>45676</v>
      </c>
      <c r="C7064" s="10">
        <f>DATE(YEAR(orders[[#This Row],[order_date]]), MONTH(orders[[#This Row],[order_date]]), 1)</f>
        <v>45658</v>
      </c>
      <c r="D7064" t="s">
        <v>952</v>
      </c>
      <c r="E7064" t="s">
        <v>570</v>
      </c>
      <c r="F7064" t="str">
        <f>VLOOKUP(orders[[#This Row],[product_id]],Products!A:C,3,0)</f>
        <v>Electronics</v>
      </c>
      <c r="G7064">
        <v>1</v>
      </c>
      <c r="H7064" s="6">
        <v>0.24098183769218448</v>
      </c>
      <c r="I7064" s="2">
        <f>VLOOKUP($E7064,
Products!$A$1:$F$201,MATCH(Orders!I$1,Products!$A$1:$F$1,0),0)</f>
        <v>10978.62820425244</v>
      </c>
      <c r="J7064" s="2">
        <f>VLOOKUP($E7064,
Products!$A$1:$F$201,MATCH(Orders!J$1,Products!$A$1:$F$1,0),0)</f>
        <v>7174.697588469895</v>
      </c>
    </row>
    <row r="7065" spans="1:10">
      <c r="A7065">
        <v>7064</v>
      </c>
      <c r="B7065" s="4">
        <v>45052</v>
      </c>
      <c r="C7065" s="10">
        <f>DATE(YEAR(orders[[#This Row],[order_date]]), MONTH(orders[[#This Row],[order_date]]), 1)</f>
        <v>45047</v>
      </c>
      <c r="D7065" t="s">
        <v>1186</v>
      </c>
      <c r="E7065" t="s">
        <v>678</v>
      </c>
      <c r="F7065" t="str">
        <f>VLOOKUP(orders[[#This Row],[product_id]],Products!A:C,3,0)</f>
        <v>Appliances</v>
      </c>
      <c r="G7065">
        <v>2</v>
      </c>
      <c r="H7065" s="6">
        <v>0.11054145330723213</v>
      </c>
      <c r="I7065" s="2">
        <f>VLOOKUP($E7065,
Products!$A$1:$F$201,MATCH(Orders!I$1,Products!$A$1:$F$1,0),0)</f>
        <v>24547.80463631255</v>
      </c>
      <c r="J7065" s="2">
        <f>VLOOKUP($E7065,
Products!$A$1:$F$201,MATCH(Orders!J$1,Products!$A$1:$F$1,0),0)</f>
        <v>16599.667533695861</v>
      </c>
    </row>
    <row r="7066" spans="1:10">
      <c r="A7066">
        <v>7065</v>
      </c>
      <c r="B7066" s="4">
        <v>45271</v>
      </c>
      <c r="C7066" s="10">
        <f>DATE(YEAR(orders[[#This Row],[order_date]]), MONTH(orders[[#This Row],[order_date]]), 1)</f>
        <v>45261</v>
      </c>
      <c r="D7066" t="s">
        <v>2851</v>
      </c>
      <c r="E7066" t="s">
        <v>592</v>
      </c>
      <c r="F7066" t="str">
        <f>VLOOKUP(orders[[#This Row],[product_id]],Products!A:C,3,0)</f>
        <v>Electronics</v>
      </c>
      <c r="G7066">
        <v>2</v>
      </c>
      <c r="H7066" s="6">
        <v>0.12639462925468883</v>
      </c>
      <c r="I7066" s="2">
        <f>VLOOKUP($E7066,
Products!$A$1:$F$201,MATCH(Orders!I$1,Products!$A$1:$F$1,0),0)</f>
        <v>12221.95918536383</v>
      </c>
      <c r="J7066" s="2">
        <f>VLOOKUP($E7066,
Products!$A$1:$F$201,MATCH(Orders!J$1,Products!$A$1:$F$1,0),0)</f>
        <v>9737.7215556427309</v>
      </c>
    </row>
    <row r="7067" spans="1:10">
      <c r="A7067">
        <v>7066</v>
      </c>
      <c r="B7067" s="4">
        <v>44943</v>
      </c>
      <c r="C7067" s="10">
        <f>DATE(YEAR(orders[[#This Row],[order_date]]), MONTH(orders[[#This Row],[order_date]]), 1)</f>
        <v>44927</v>
      </c>
      <c r="D7067" t="s">
        <v>3082</v>
      </c>
      <c r="E7067" t="s">
        <v>539</v>
      </c>
      <c r="F7067" t="str">
        <f>VLOOKUP(orders[[#This Row],[product_id]],Products!A:C,3,0)</f>
        <v>Appliances</v>
      </c>
      <c r="G7067">
        <v>2</v>
      </c>
      <c r="H7067" s="6">
        <v>0.12841701740752628</v>
      </c>
      <c r="I7067" s="2">
        <f>VLOOKUP($E7067,
Products!$A$1:$F$201,MATCH(Orders!I$1,Products!$A$1:$F$1,0),0)</f>
        <v>25730.234720482978</v>
      </c>
      <c r="J7067" s="2">
        <f>VLOOKUP($E7067,
Products!$A$1:$F$201,MATCH(Orders!J$1,Products!$A$1:$F$1,0),0)</f>
        <v>17186.87037527658</v>
      </c>
    </row>
    <row r="7068" spans="1:10">
      <c r="A7068">
        <v>7067</v>
      </c>
      <c r="B7068" s="4">
        <v>45750</v>
      </c>
      <c r="C7068" s="10">
        <f>DATE(YEAR(orders[[#This Row],[order_date]]), MONTH(orders[[#This Row],[order_date]]), 1)</f>
        <v>45748</v>
      </c>
      <c r="D7068" t="s">
        <v>4370</v>
      </c>
      <c r="E7068" t="s">
        <v>605</v>
      </c>
      <c r="F7068" t="str">
        <f>VLOOKUP(orders[[#This Row],[product_id]],Products!A:C,3,0)</f>
        <v>Electronics</v>
      </c>
      <c r="G7068">
        <v>1</v>
      </c>
      <c r="H7068" s="6">
        <v>0.17486992097507503</v>
      </c>
      <c r="I7068" s="2">
        <f>VLOOKUP($E7068,
Products!$A$1:$F$201,MATCH(Orders!I$1,Products!$A$1:$F$1,0),0)</f>
        <v>2690.742909794456</v>
      </c>
      <c r="J7068" s="2">
        <f>VLOOKUP($E7068,
Products!$A$1:$F$201,MATCH(Orders!J$1,Products!$A$1:$F$1,0),0)</f>
        <v>2067.549626292313</v>
      </c>
    </row>
    <row r="7069" spans="1:10">
      <c r="A7069">
        <v>7068</v>
      </c>
      <c r="B7069" s="4">
        <v>45488</v>
      </c>
      <c r="C7069" s="10">
        <f>DATE(YEAR(orders[[#This Row],[order_date]]), MONTH(orders[[#This Row],[order_date]]), 1)</f>
        <v>45474</v>
      </c>
      <c r="D7069" t="s">
        <v>2154</v>
      </c>
      <c r="E7069" t="s">
        <v>641</v>
      </c>
      <c r="F7069" t="str">
        <f>VLOOKUP(orders[[#This Row],[product_id]],Products!A:C,3,0)</f>
        <v>Appliances</v>
      </c>
      <c r="G7069">
        <v>2</v>
      </c>
      <c r="H7069" s="6">
        <v>7.3132821963426756E-2</v>
      </c>
      <c r="I7069" s="2">
        <f>VLOOKUP($E7069,
Products!$A$1:$F$201,MATCH(Orders!I$1,Products!$A$1:$F$1,0),0)</f>
        <v>27167.965718506261</v>
      </c>
      <c r="J7069" s="2">
        <f>VLOOKUP($E7069,
Products!$A$1:$F$201,MATCH(Orders!J$1,Products!$A$1:$F$1,0),0)</f>
        <v>19748.025676381669</v>
      </c>
    </row>
    <row r="7070" spans="1:10">
      <c r="A7070">
        <v>7069</v>
      </c>
      <c r="B7070" s="4">
        <v>45573</v>
      </c>
      <c r="C7070" s="10">
        <f>DATE(YEAR(orders[[#This Row],[order_date]]), MONTH(orders[[#This Row],[order_date]]), 1)</f>
        <v>45566</v>
      </c>
      <c r="D7070" t="s">
        <v>4354</v>
      </c>
      <c r="E7070" t="s">
        <v>599</v>
      </c>
      <c r="F7070" t="str">
        <f>VLOOKUP(orders[[#This Row],[product_id]],Products!A:C,3,0)</f>
        <v>Electronics</v>
      </c>
      <c r="G7070">
        <v>1</v>
      </c>
      <c r="H7070" s="6">
        <v>0.22518010485720991</v>
      </c>
      <c r="I7070" s="2">
        <f>VLOOKUP($E7070,
Products!$A$1:$F$201,MATCH(Orders!I$1,Products!$A$1:$F$1,0),0)</f>
        <v>24019.70637428105</v>
      </c>
      <c r="J7070" s="2">
        <f>VLOOKUP($E7070,
Products!$A$1:$F$201,MATCH(Orders!J$1,Products!$A$1:$F$1,0),0)</f>
        <v>16602.559277417411</v>
      </c>
    </row>
    <row r="7071" spans="1:10">
      <c r="A7071">
        <v>7070</v>
      </c>
      <c r="B7071" s="4">
        <v>45556</v>
      </c>
      <c r="C7071" s="10">
        <f>DATE(YEAR(orders[[#This Row],[order_date]]), MONTH(orders[[#This Row],[order_date]]), 1)</f>
        <v>45536</v>
      </c>
      <c r="D7071" t="s">
        <v>4201</v>
      </c>
      <c r="E7071" t="s">
        <v>553</v>
      </c>
      <c r="F7071" t="str">
        <f>VLOOKUP(orders[[#This Row],[product_id]],Products!A:C,3,0)</f>
        <v>Electronics</v>
      </c>
      <c r="G7071">
        <v>2</v>
      </c>
      <c r="H7071" s="6">
        <v>0.12072696807700779</v>
      </c>
      <c r="I7071" s="2">
        <f>VLOOKUP($E7071,
Products!$A$1:$F$201,MATCH(Orders!I$1,Products!$A$1:$F$1,0),0)</f>
        <v>19089.562478947992</v>
      </c>
      <c r="J7071" s="2">
        <f>VLOOKUP($E7071,
Products!$A$1:$F$201,MATCH(Orders!J$1,Products!$A$1:$F$1,0),0)</f>
        <v>12552.840439332171</v>
      </c>
    </row>
    <row r="7072" spans="1:10">
      <c r="A7072">
        <v>7071</v>
      </c>
      <c r="B7072" s="4">
        <v>45744</v>
      </c>
      <c r="C7072" s="10">
        <f>DATE(YEAR(orders[[#This Row],[order_date]]), MONTH(orders[[#This Row],[order_date]]), 1)</f>
        <v>45717</v>
      </c>
      <c r="D7072" t="s">
        <v>1734</v>
      </c>
      <c r="E7072" t="s">
        <v>669</v>
      </c>
      <c r="F7072" t="str">
        <f>VLOOKUP(orders[[#This Row],[product_id]],Products!A:C,3,0)</f>
        <v>Electronics</v>
      </c>
      <c r="G7072">
        <v>1</v>
      </c>
      <c r="H7072" s="6">
        <v>0.17364827997239141</v>
      </c>
      <c r="I7072" s="2">
        <f>VLOOKUP($E7072,
Products!$A$1:$F$201,MATCH(Orders!I$1,Products!$A$1:$F$1,0),0)</f>
        <v>11708.03419603835</v>
      </c>
      <c r="J7072" s="2">
        <f>VLOOKUP($E7072,
Products!$A$1:$F$201,MATCH(Orders!J$1,Products!$A$1:$F$1,0),0)</f>
        <v>7784.9580101998827</v>
      </c>
    </row>
    <row r="7073" spans="1:10">
      <c r="A7073">
        <v>7072</v>
      </c>
      <c r="B7073" s="4">
        <v>44986</v>
      </c>
      <c r="C7073" s="10">
        <f>DATE(YEAR(orders[[#This Row],[order_date]]), MONTH(orders[[#This Row],[order_date]]), 1)</f>
        <v>44986</v>
      </c>
      <c r="D7073" t="s">
        <v>2719</v>
      </c>
      <c r="E7073" t="s">
        <v>605</v>
      </c>
      <c r="F7073" t="str">
        <f>VLOOKUP(orders[[#This Row],[product_id]],Products!A:C,3,0)</f>
        <v>Electronics</v>
      </c>
      <c r="G7073">
        <v>1</v>
      </c>
      <c r="H7073" s="6">
        <v>0.21711475959798282</v>
      </c>
      <c r="I7073" s="2">
        <f>VLOOKUP($E7073,
Products!$A$1:$F$201,MATCH(Orders!I$1,Products!$A$1:$F$1,0),0)</f>
        <v>2690.742909794456</v>
      </c>
      <c r="J7073" s="2">
        <f>VLOOKUP($E7073,
Products!$A$1:$F$201,MATCH(Orders!J$1,Products!$A$1:$F$1,0),0)</f>
        <v>2067.549626292313</v>
      </c>
    </row>
    <row r="7074" spans="1:10">
      <c r="A7074">
        <v>7073</v>
      </c>
      <c r="B7074" s="4">
        <v>45393</v>
      </c>
      <c r="C7074" s="10">
        <f>DATE(YEAR(orders[[#This Row],[order_date]]), MONTH(orders[[#This Row],[order_date]]), 1)</f>
        <v>45383</v>
      </c>
      <c r="D7074" t="s">
        <v>1164</v>
      </c>
      <c r="E7074" t="s">
        <v>587</v>
      </c>
      <c r="F7074" t="str">
        <f>VLOOKUP(orders[[#This Row],[product_id]],Products!A:C,3,0)</f>
        <v>Electronics</v>
      </c>
      <c r="G7074">
        <v>2</v>
      </c>
      <c r="H7074" s="6">
        <v>0.19905831803977961</v>
      </c>
      <c r="I7074" s="2">
        <f>VLOOKUP($E7074,
Products!$A$1:$F$201,MATCH(Orders!I$1,Products!$A$1:$F$1,0),0)</f>
        <v>16527.367619686949</v>
      </c>
      <c r="J7074" s="2">
        <f>VLOOKUP($E7074,
Products!$A$1:$F$201,MATCH(Orders!J$1,Products!$A$1:$F$1,0),0)</f>
        <v>12533.62883070202</v>
      </c>
    </row>
    <row r="7075" spans="1:10">
      <c r="A7075">
        <v>7074</v>
      </c>
      <c r="B7075" s="4">
        <v>45554</v>
      </c>
      <c r="C7075" s="10">
        <f>DATE(YEAR(orders[[#This Row],[order_date]]), MONTH(orders[[#This Row],[order_date]]), 1)</f>
        <v>45536</v>
      </c>
      <c r="D7075" t="s">
        <v>3549</v>
      </c>
      <c r="E7075" t="s">
        <v>699</v>
      </c>
      <c r="F7075" t="str">
        <f>VLOOKUP(orders[[#This Row],[product_id]],Products!A:C,3,0)</f>
        <v>Appliances</v>
      </c>
      <c r="G7075">
        <v>1</v>
      </c>
      <c r="H7075" s="6">
        <v>8.1951225609333239E-2</v>
      </c>
      <c r="I7075" s="2">
        <f>VLOOKUP($E7075,
Products!$A$1:$F$201,MATCH(Orders!I$1,Products!$A$1:$F$1,0),0)</f>
        <v>25091.998133165329</v>
      </c>
      <c r="J7075" s="2">
        <f>VLOOKUP($E7075,
Products!$A$1:$F$201,MATCH(Orders!J$1,Products!$A$1:$F$1,0),0)</f>
        <v>18464.226825266349</v>
      </c>
    </row>
    <row r="7076" spans="1:10">
      <c r="A7076">
        <v>7075</v>
      </c>
      <c r="B7076" s="4">
        <v>45317</v>
      </c>
      <c r="C7076" s="10">
        <f>DATE(YEAR(orders[[#This Row],[order_date]]), MONTH(orders[[#This Row],[order_date]]), 1)</f>
        <v>45292</v>
      </c>
      <c r="D7076" t="s">
        <v>4583</v>
      </c>
      <c r="E7076" t="s">
        <v>622</v>
      </c>
      <c r="F7076" t="str">
        <f>VLOOKUP(orders[[#This Row],[product_id]],Products!A:C,3,0)</f>
        <v>Electronics</v>
      </c>
      <c r="G7076">
        <v>1</v>
      </c>
      <c r="H7076" s="6">
        <v>0.2181174445064471</v>
      </c>
      <c r="I7076" s="2">
        <f>VLOOKUP($E7076,
Products!$A$1:$F$201,MATCH(Orders!I$1,Products!$A$1:$F$1,0),0)</f>
        <v>29891.969506397199</v>
      </c>
      <c r="J7076" s="2">
        <f>VLOOKUP($E7076,
Products!$A$1:$F$201,MATCH(Orders!J$1,Products!$A$1:$F$1,0),0)</f>
        <v>20298.690993957589</v>
      </c>
    </row>
    <row r="7077" spans="1:10">
      <c r="A7077">
        <v>7076</v>
      </c>
      <c r="B7077" s="4">
        <v>45862</v>
      </c>
      <c r="C7077" s="10">
        <f>DATE(YEAR(orders[[#This Row],[order_date]]), MONTH(orders[[#This Row],[order_date]]), 1)</f>
        <v>45839</v>
      </c>
      <c r="D7077" t="s">
        <v>1298</v>
      </c>
      <c r="E7077" t="s">
        <v>516</v>
      </c>
      <c r="F7077" t="str">
        <f>VLOOKUP(orders[[#This Row],[product_id]],Products!A:C,3,0)</f>
        <v>Electronics</v>
      </c>
      <c r="G7077">
        <v>2</v>
      </c>
      <c r="H7077" s="6">
        <v>0.24170096309793668</v>
      </c>
      <c r="I7077" s="2">
        <f>VLOOKUP($E7077,
Products!$A$1:$F$201,MATCH(Orders!I$1,Products!$A$1:$F$1,0),0)</f>
        <v>12594.36437895595</v>
      </c>
      <c r="J7077" s="2">
        <f>VLOOKUP($E7077,
Products!$A$1:$F$201,MATCH(Orders!J$1,Products!$A$1:$F$1,0),0)</f>
        <v>9909.7267986522402</v>
      </c>
    </row>
    <row r="7078" spans="1:10">
      <c r="A7078">
        <v>7077</v>
      </c>
      <c r="B7078" s="4">
        <v>45611</v>
      </c>
      <c r="C7078" s="10">
        <f>DATE(YEAR(orders[[#This Row],[order_date]]), MONTH(orders[[#This Row],[order_date]]), 1)</f>
        <v>45597</v>
      </c>
      <c r="D7078" t="s">
        <v>1203</v>
      </c>
      <c r="E7078" t="s">
        <v>557</v>
      </c>
      <c r="F7078" t="str">
        <f>VLOOKUP(orders[[#This Row],[product_id]],Products!A:C,3,0)</f>
        <v>Electronics</v>
      </c>
      <c r="G7078">
        <v>1</v>
      </c>
      <c r="H7078" s="6">
        <v>0.20570037092841581</v>
      </c>
      <c r="I7078" s="2">
        <f>VLOOKUP($E7078,
Products!$A$1:$F$201,MATCH(Orders!I$1,Products!$A$1:$F$1,0),0)</f>
        <v>23950.56449224626</v>
      </c>
      <c r="J7078" s="2">
        <f>VLOOKUP($E7078,
Products!$A$1:$F$201,MATCH(Orders!J$1,Products!$A$1:$F$1,0),0)</f>
        <v>16488.618979732779</v>
      </c>
    </row>
    <row r="7079" spans="1:10">
      <c r="A7079">
        <v>7078</v>
      </c>
      <c r="B7079" s="4">
        <v>45424</v>
      </c>
      <c r="C7079" s="10">
        <f>DATE(YEAR(orders[[#This Row],[order_date]]), MONTH(orders[[#This Row],[order_date]]), 1)</f>
        <v>45413</v>
      </c>
      <c r="D7079" t="s">
        <v>2840</v>
      </c>
      <c r="E7079" t="s">
        <v>669</v>
      </c>
      <c r="F7079" t="str">
        <f>VLOOKUP(orders[[#This Row],[product_id]],Products!A:C,3,0)</f>
        <v>Electronics</v>
      </c>
      <c r="G7079">
        <v>3</v>
      </c>
      <c r="H7079" s="6">
        <v>0.23138527111437154</v>
      </c>
      <c r="I7079" s="2">
        <f>VLOOKUP($E7079,
Products!$A$1:$F$201,MATCH(Orders!I$1,Products!$A$1:$F$1,0),0)</f>
        <v>11708.03419603835</v>
      </c>
      <c r="J7079" s="2">
        <f>VLOOKUP($E7079,
Products!$A$1:$F$201,MATCH(Orders!J$1,Products!$A$1:$F$1,0),0)</f>
        <v>7784.9580101998827</v>
      </c>
    </row>
    <row r="7080" spans="1:10">
      <c r="A7080">
        <v>7079</v>
      </c>
      <c r="B7080" s="4">
        <v>45526</v>
      </c>
      <c r="C7080" s="10">
        <f>DATE(YEAR(orders[[#This Row],[order_date]]), MONTH(orders[[#This Row],[order_date]]), 1)</f>
        <v>45505</v>
      </c>
      <c r="D7080" t="s">
        <v>3155</v>
      </c>
      <c r="E7080" t="s">
        <v>536</v>
      </c>
      <c r="F7080" t="str">
        <f>VLOOKUP(orders[[#This Row],[product_id]],Products!A:C,3,0)</f>
        <v>Appliances</v>
      </c>
      <c r="G7080">
        <v>2</v>
      </c>
      <c r="H7080" s="6">
        <v>0.1049853599584295</v>
      </c>
      <c r="I7080" s="2">
        <f>VLOOKUP($E7080,
Products!$A$1:$F$201,MATCH(Orders!I$1,Products!$A$1:$F$1,0),0)</f>
        <v>25818.123603836499</v>
      </c>
      <c r="J7080" s="2">
        <f>VLOOKUP($E7080,
Products!$A$1:$F$201,MATCH(Orders!J$1,Products!$A$1:$F$1,0),0)</f>
        <v>18462.729442964981</v>
      </c>
    </row>
    <row r="7081" spans="1:10">
      <c r="A7081">
        <v>7080</v>
      </c>
      <c r="B7081" s="4">
        <v>45375</v>
      </c>
      <c r="C7081" s="10">
        <f>DATE(YEAR(orders[[#This Row],[order_date]]), MONTH(orders[[#This Row],[order_date]]), 1)</f>
        <v>45352</v>
      </c>
      <c r="D7081" t="s">
        <v>2022</v>
      </c>
      <c r="E7081" t="s">
        <v>529</v>
      </c>
      <c r="F7081" t="str">
        <f>VLOOKUP(orders[[#This Row],[product_id]],Products!A:C,3,0)</f>
        <v>Electronics</v>
      </c>
      <c r="G7081">
        <v>2</v>
      </c>
      <c r="H7081" s="6">
        <v>0.15259054274983122</v>
      </c>
      <c r="I7081" s="2">
        <f>VLOOKUP($E7081,
Products!$A$1:$F$201,MATCH(Orders!I$1,Products!$A$1:$F$1,0),0)</f>
        <v>18308.801775351771</v>
      </c>
      <c r="J7081" s="2">
        <f>VLOOKUP($E7081,
Products!$A$1:$F$201,MATCH(Orders!J$1,Products!$A$1:$F$1,0),0)</f>
        <v>12027.24184831013</v>
      </c>
    </row>
    <row r="7082" spans="1:10">
      <c r="A7082">
        <v>7081</v>
      </c>
      <c r="B7082" s="4">
        <v>45606</v>
      </c>
      <c r="C7082" s="10">
        <f>DATE(YEAR(orders[[#This Row],[order_date]]), MONTH(orders[[#This Row],[order_date]]), 1)</f>
        <v>45597</v>
      </c>
      <c r="D7082" t="s">
        <v>4700</v>
      </c>
      <c r="E7082" t="s">
        <v>654</v>
      </c>
      <c r="F7082" t="str">
        <f>VLOOKUP(orders[[#This Row],[product_id]],Products!A:C,3,0)</f>
        <v>Electronics</v>
      </c>
      <c r="G7082">
        <v>3</v>
      </c>
      <c r="H7082" s="6">
        <v>0.14813018928983926</v>
      </c>
      <c r="I7082" s="2">
        <f>VLOOKUP($E7082,
Products!$A$1:$F$201,MATCH(Orders!I$1,Products!$A$1:$F$1,0),0)</f>
        <v>2480.90324078101</v>
      </c>
      <c r="J7082" s="2">
        <f>VLOOKUP($E7082,
Products!$A$1:$F$201,MATCH(Orders!J$1,Products!$A$1:$F$1,0),0)</f>
        <v>1964.543440578911</v>
      </c>
    </row>
    <row r="7083" spans="1:10">
      <c r="A7083">
        <v>7082</v>
      </c>
      <c r="B7083" s="4">
        <v>45056</v>
      </c>
      <c r="C7083" s="10">
        <f>DATE(YEAR(orders[[#This Row],[order_date]]), MONTH(orders[[#This Row],[order_date]]), 1)</f>
        <v>45047</v>
      </c>
      <c r="D7083" t="s">
        <v>4058</v>
      </c>
      <c r="E7083" t="s">
        <v>601</v>
      </c>
      <c r="F7083" t="str">
        <f>VLOOKUP(orders[[#This Row],[product_id]],Products!A:C,3,0)</f>
        <v>Appliances</v>
      </c>
      <c r="G7083">
        <v>1</v>
      </c>
      <c r="H7083" s="6">
        <v>0.1376903849833187</v>
      </c>
      <c r="I7083" s="2">
        <f>VLOOKUP($E7083,
Products!$A$1:$F$201,MATCH(Orders!I$1,Products!$A$1:$F$1,0),0)</f>
        <v>2095.1354013205032</v>
      </c>
      <c r="J7083" s="2">
        <f>VLOOKUP($E7083,
Products!$A$1:$F$201,MATCH(Orders!J$1,Products!$A$1:$F$1,0),0)</f>
        <v>1374.592895200507</v>
      </c>
    </row>
    <row r="7084" spans="1:10">
      <c r="A7084">
        <v>7083</v>
      </c>
      <c r="B7084" s="4">
        <v>45075</v>
      </c>
      <c r="C7084" s="10">
        <f>DATE(YEAR(orders[[#This Row],[order_date]]), MONTH(orders[[#This Row],[order_date]]), 1)</f>
        <v>45047</v>
      </c>
      <c r="D7084" t="s">
        <v>902</v>
      </c>
      <c r="E7084" t="s">
        <v>663</v>
      </c>
      <c r="F7084" t="str">
        <f>VLOOKUP(orders[[#This Row],[product_id]],Products!A:C,3,0)</f>
        <v>Electronics</v>
      </c>
      <c r="G7084">
        <v>3</v>
      </c>
      <c r="H7084" s="6">
        <v>0.241309809549315</v>
      </c>
      <c r="I7084" s="2">
        <f>VLOOKUP($E7084,
Products!$A$1:$F$201,MATCH(Orders!I$1,Products!$A$1:$F$1,0),0)</f>
        <v>12863.39473364416</v>
      </c>
      <c r="J7084" s="2">
        <f>VLOOKUP($E7084,
Products!$A$1:$F$201,MATCH(Orders!J$1,Products!$A$1:$F$1,0),0)</f>
        <v>9312.9321574947517</v>
      </c>
    </row>
    <row r="7085" spans="1:10">
      <c r="A7085">
        <v>7084</v>
      </c>
      <c r="B7085" s="4">
        <v>45744</v>
      </c>
      <c r="C7085" s="10">
        <f>DATE(YEAR(orders[[#This Row],[order_date]]), MONTH(orders[[#This Row],[order_date]]), 1)</f>
        <v>45717</v>
      </c>
      <c r="D7085" t="s">
        <v>3517</v>
      </c>
      <c r="E7085" t="s">
        <v>626</v>
      </c>
      <c r="F7085" t="str">
        <f>VLOOKUP(orders[[#This Row],[product_id]],Products!A:C,3,0)</f>
        <v>Electronics</v>
      </c>
      <c r="G7085">
        <v>2</v>
      </c>
      <c r="H7085" s="6">
        <v>0.23281003845172835</v>
      </c>
      <c r="I7085" s="2">
        <f>VLOOKUP($E7085,
Products!$A$1:$F$201,MATCH(Orders!I$1,Products!$A$1:$F$1,0),0)</f>
        <v>19602.440815481601</v>
      </c>
      <c r="J7085" s="2">
        <f>VLOOKUP($E7085,
Products!$A$1:$F$201,MATCH(Orders!J$1,Products!$A$1:$F$1,0),0)</f>
        <v>14427.862284038891</v>
      </c>
    </row>
    <row r="7086" spans="1:10">
      <c r="A7086">
        <v>7085</v>
      </c>
      <c r="B7086" s="4">
        <v>45874</v>
      </c>
      <c r="C7086" s="10">
        <f>DATE(YEAR(orders[[#This Row],[order_date]]), MONTH(orders[[#This Row],[order_date]]), 1)</f>
        <v>45870</v>
      </c>
      <c r="D7086" t="s">
        <v>3860</v>
      </c>
      <c r="E7086" t="s">
        <v>577</v>
      </c>
      <c r="F7086" t="str">
        <f>VLOOKUP(orders[[#This Row],[product_id]],Products!A:C,3,0)</f>
        <v>Appliances</v>
      </c>
      <c r="G7086">
        <v>2</v>
      </c>
      <c r="H7086" s="6">
        <v>5.381989876662472E-2</v>
      </c>
      <c r="I7086" s="2">
        <f>VLOOKUP($E7086,
Products!$A$1:$F$201,MATCH(Orders!I$1,Products!$A$1:$F$1,0),0)</f>
        <v>24178.046221204509</v>
      </c>
      <c r="J7086" s="2">
        <f>VLOOKUP($E7086,
Products!$A$1:$F$201,MATCH(Orders!J$1,Products!$A$1:$F$1,0),0)</f>
        <v>17784.08636999697</v>
      </c>
    </row>
    <row r="7087" spans="1:10">
      <c r="A7087">
        <v>7086</v>
      </c>
      <c r="B7087" s="4">
        <v>45426</v>
      </c>
      <c r="C7087" s="10">
        <f>DATE(YEAR(orders[[#This Row],[order_date]]), MONTH(orders[[#This Row],[order_date]]), 1)</f>
        <v>45413</v>
      </c>
      <c r="D7087" t="s">
        <v>732</v>
      </c>
      <c r="E7087" t="s">
        <v>602</v>
      </c>
      <c r="F7087" t="str">
        <f>VLOOKUP(orders[[#This Row],[product_id]],Products!A:C,3,0)</f>
        <v>Appliances</v>
      </c>
      <c r="G7087">
        <v>2</v>
      </c>
      <c r="H7087" s="6">
        <v>5.1320879580345584E-2</v>
      </c>
      <c r="I7087" s="2">
        <f>VLOOKUP($E7087,
Products!$A$1:$F$201,MATCH(Orders!I$1,Products!$A$1:$F$1,0),0)</f>
        <v>22834.95547197924</v>
      </c>
      <c r="J7087" s="2">
        <f>VLOOKUP($E7087,
Products!$A$1:$F$201,MATCH(Orders!J$1,Products!$A$1:$F$1,0),0)</f>
        <v>17972.460052660601</v>
      </c>
    </row>
    <row r="7088" spans="1:10">
      <c r="A7088">
        <v>7087</v>
      </c>
      <c r="B7088" s="4">
        <v>45584</v>
      </c>
      <c r="C7088" s="10">
        <f>DATE(YEAR(orders[[#This Row],[order_date]]), MONTH(orders[[#This Row],[order_date]]), 1)</f>
        <v>45566</v>
      </c>
      <c r="D7088" t="s">
        <v>4622</v>
      </c>
      <c r="E7088" t="s">
        <v>620</v>
      </c>
      <c r="F7088" t="str">
        <f>VLOOKUP(orders[[#This Row],[product_id]],Products!A:C,3,0)</f>
        <v>Electronics</v>
      </c>
      <c r="G7088">
        <v>1</v>
      </c>
      <c r="H7088" s="6">
        <v>0.24939378184974478</v>
      </c>
      <c r="I7088" s="2">
        <f>VLOOKUP($E7088,
Products!$A$1:$F$201,MATCH(Orders!I$1,Products!$A$1:$F$1,0),0)</f>
        <v>23669.635851452331</v>
      </c>
      <c r="J7088" s="2">
        <f>VLOOKUP($E7088,
Products!$A$1:$F$201,MATCH(Orders!J$1,Products!$A$1:$F$1,0),0)</f>
        <v>17880.752220874681</v>
      </c>
    </row>
    <row r="7089" spans="1:10">
      <c r="A7089">
        <v>7088</v>
      </c>
      <c r="B7089" s="4">
        <v>45980</v>
      </c>
      <c r="C7089" s="10">
        <f>DATE(YEAR(orders[[#This Row],[order_date]]), MONTH(orders[[#This Row],[order_date]]), 1)</f>
        <v>45962</v>
      </c>
      <c r="D7089" t="s">
        <v>2423</v>
      </c>
      <c r="E7089" t="s">
        <v>569</v>
      </c>
      <c r="F7089" t="str">
        <f>VLOOKUP(orders[[#This Row],[product_id]],Products!A:C,3,0)</f>
        <v>Electronics</v>
      </c>
      <c r="G7089">
        <v>3</v>
      </c>
      <c r="H7089" s="6">
        <v>0.14430522619450256</v>
      </c>
      <c r="I7089" s="2">
        <f>VLOOKUP($E7089,
Products!$A$1:$F$201,MATCH(Orders!I$1,Products!$A$1:$F$1,0),0)</f>
        <v>30739.034547193129</v>
      </c>
      <c r="J7089" s="2">
        <f>VLOOKUP($E7089,
Products!$A$1:$F$201,MATCH(Orders!J$1,Products!$A$1:$F$1,0),0)</f>
        <v>22938.60345365321</v>
      </c>
    </row>
    <row r="7090" spans="1:10">
      <c r="A7090">
        <v>7089</v>
      </c>
      <c r="B7090" s="4">
        <v>45503</v>
      </c>
      <c r="C7090" s="10">
        <f>DATE(YEAR(orders[[#This Row],[order_date]]), MONTH(orders[[#This Row],[order_date]]), 1)</f>
        <v>45474</v>
      </c>
      <c r="D7090" t="s">
        <v>2888</v>
      </c>
      <c r="E7090" t="s">
        <v>632</v>
      </c>
      <c r="F7090" t="str">
        <f>VLOOKUP(orders[[#This Row],[product_id]],Products!A:C,3,0)</f>
        <v>Electronics</v>
      </c>
      <c r="G7090">
        <v>2</v>
      </c>
      <c r="H7090" s="6">
        <v>0.19521772656685094</v>
      </c>
      <c r="I7090" s="2">
        <f>VLOOKUP($E7090,
Products!$A$1:$F$201,MATCH(Orders!I$1,Products!$A$1:$F$1,0),0)</f>
        <v>23049.571773693999</v>
      </c>
      <c r="J7090" s="2">
        <f>VLOOKUP($E7090,
Products!$A$1:$F$201,MATCH(Orders!J$1,Products!$A$1:$F$1,0),0)</f>
        <v>15791.461375569639</v>
      </c>
    </row>
    <row r="7091" spans="1:10">
      <c r="A7091">
        <v>7090</v>
      </c>
      <c r="B7091" s="4">
        <v>45974</v>
      </c>
      <c r="C7091" s="10">
        <f>DATE(YEAR(orders[[#This Row],[order_date]]), MONTH(orders[[#This Row],[order_date]]), 1)</f>
        <v>45962</v>
      </c>
      <c r="D7091" t="s">
        <v>1819</v>
      </c>
      <c r="E7091" t="s">
        <v>622</v>
      </c>
      <c r="F7091" t="str">
        <f>VLOOKUP(orders[[#This Row],[product_id]],Products!A:C,3,0)</f>
        <v>Electronics</v>
      </c>
      <c r="G7091">
        <v>1</v>
      </c>
      <c r="H7091" s="6">
        <v>0.23599348308214696</v>
      </c>
      <c r="I7091" s="2">
        <f>VLOOKUP($E7091,
Products!$A$1:$F$201,MATCH(Orders!I$1,Products!$A$1:$F$1,0),0)</f>
        <v>29891.969506397199</v>
      </c>
      <c r="J7091" s="2">
        <f>VLOOKUP($E7091,
Products!$A$1:$F$201,MATCH(Orders!J$1,Products!$A$1:$F$1,0),0)</f>
        <v>20298.690993957589</v>
      </c>
    </row>
    <row r="7092" spans="1:10">
      <c r="A7092">
        <v>7091</v>
      </c>
      <c r="B7092" s="4">
        <v>45910</v>
      </c>
      <c r="C7092" s="10">
        <f>DATE(YEAR(orders[[#This Row],[order_date]]), MONTH(orders[[#This Row],[order_date]]), 1)</f>
        <v>45901</v>
      </c>
      <c r="D7092" t="s">
        <v>2959</v>
      </c>
      <c r="E7092" t="s">
        <v>544</v>
      </c>
      <c r="F7092" t="str">
        <f>VLOOKUP(orders[[#This Row],[product_id]],Products!A:C,3,0)</f>
        <v>Electronics</v>
      </c>
      <c r="G7092">
        <v>2</v>
      </c>
      <c r="H7092" s="6">
        <v>0.23493218584048239</v>
      </c>
      <c r="I7092" s="2">
        <f>VLOOKUP($E7092,
Products!$A$1:$F$201,MATCH(Orders!I$1,Products!$A$1:$F$1,0),0)</f>
        <v>16273.22789477584</v>
      </c>
      <c r="J7092" s="2">
        <f>VLOOKUP($E7092,
Products!$A$1:$F$201,MATCH(Orders!J$1,Products!$A$1:$F$1,0),0)</f>
        <v>12683.607953986329</v>
      </c>
    </row>
    <row r="7093" spans="1:10">
      <c r="A7093">
        <v>7092</v>
      </c>
      <c r="B7093" s="4">
        <v>45649</v>
      </c>
      <c r="C7093" s="10">
        <f>DATE(YEAR(orders[[#This Row],[order_date]]), MONTH(orders[[#This Row],[order_date]]), 1)</f>
        <v>45627</v>
      </c>
      <c r="D7093" t="s">
        <v>3804</v>
      </c>
      <c r="E7093" t="s">
        <v>634</v>
      </c>
      <c r="F7093" t="str">
        <f>VLOOKUP(orders[[#This Row],[product_id]],Products!A:C,3,0)</f>
        <v>Appliances</v>
      </c>
      <c r="G7093">
        <v>1</v>
      </c>
      <c r="H7093" s="6">
        <v>9.2232556854263903E-2</v>
      </c>
      <c r="I7093" s="2">
        <f>VLOOKUP($E7093,
Products!$A$1:$F$201,MATCH(Orders!I$1,Products!$A$1:$F$1,0),0)</f>
        <v>25631.29637331214</v>
      </c>
      <c r="J7093" s="2">
        <f>VLOOKUP($E7093,
Products!$A$1:$F$201,MATCH(Orders!J$1,Products!$A$1:$F$1,0),0)</f>
        <v>17692.643397044121</v>
      </c>
    </row>
    <row r="7094" spans="1:10">
      <c r="A7094">
        <v>7093</v>
      </c>
      <c r="B7094" s="4">
        <v>45148</v>
      </c>
      <c r="C7094" s="10">
        <f>DATE(YEAR(orders[[#This Row],[order_date]]), MONTH(orders[[#This Row],[order_date]]), 1)</f>
        <v>45139</v>
      </c>
      <c r="D7094" t="s">
        <v>4155</v>
      </c>
      <c r="E7094" t="s">
        <v>602</v>
      </c>
      <c r="F7094" t="str">
        <f>VLOOKUP(orders[[#This Row],[product_id]],Products!A:C,3,0)</f>
        <v>Appliances</v>
      </c>
      <c r="G7094">
        <v>2</v>
      </c>
      <c r="H7094" s="6">
        <v>0.10521128464419824</v>
      </c>
      <c r="I7094" s="2">
        <f>VLOOKUP($E7094,
Products!$A$1:$F$201,MATCH(Orders!I$1,Products!$A$1:$F$1,0),0)</f>
        <v>22834.95547197924</v>
      </c>
      <c r="J7094" s="2">
        <f>VLOOKUP($E7094,
Products!$A$1:$F$201,MATCH(Orders!J$1,Products!$A$1:$F$1,0),0)</f>
        <v>17972.460052660601</v>
      </c>
    </row>
    <row r="7095" spans="1:10">
      <c r="A7095">
        <v>7094</v>
      </c>
      <c r="B7095" s="4">
        <v>45528</v>
      </c>
      <c r="C7095" s="10">
        <f>DATE(YEAR(orders[[#This Row],[order_date]]), MONTH(orders[[#This Row],[order_date]]), 1)</f>
        <v>45505</v>
      </c>
      <c r="D7095" t="s">
        <v>4348</v>
      </c>
      <c r="E7095" t="s">
        <v>675</v>
      </c>
      <c r="F7095" t="str">
        <f>VLOOKUP(orders[[#This Row],[product_id]],Products!A:C,3,0)</f>
        <v>Appliances</v>
      </c>
      <c r="G7095">
        <v>2</v>
      </c>
      <c r="H7095" s="6">
        <v>7.1980458420334348E-2</v>
      </c>
      <c r="I7095" s="2">
        <f>VLOOKUP($E7095,
Products!$A$1:$F$201,MATCH(Orders!I$1,Products!$A$1:$F$1,0),0)</f>
        <v>23552.642442203069</v>
      </c>
      <c r="J7095" s="2">
        <f>VLOOKUP($E7095,
Products!$A$1:$F$201,MATCH(Orders!J$1,Products!$A$1:$F$1,0),0)</f>
        <v>17389.42325132497</v>
      </c>
    </row>
    <row r="7096" spans="1:10">
      <c r="A7096">
        <v>7095</v>
      </c>
      <c r="B7096" s="4">
        <v>45610</v>
      </c>
      <c r="C7096" s="10">
        <f>DATE(YEAR(orders[[#This Row],[order_date]]), MONTH(orders[[#This Row],[order_date]]), 1)</f>
        <v>45597</v>
      </c>
      <c r="D7096" t="s">
        <v>4361</v>
      </c>
      <c r="E7096" t="s">
        <v>582</v>
      </c>
      <c r="F7096" t="str">
        <f>VLOOKUP(orders[[#This Row],[product_id]],Products!A:C,3,0)</f>
        <v>Electronics</v>
      </c>
      <c r="G7096">
        <v>1</v>
      </c>
      <c r="H7096" s="6">
        <v>0.24204525831663418</v>
      </c>
      <c r="I7096" s="2">
        <f>VLOOKUP($E7096,
Products!$A$1:$F$201,MATCH(Orders!I$1,Products!$A$1:$F$1,0),0)</f>
        <v>16266.090182397211</v>
      </c>
      <c r="J7096" s="2">
        <f>VLOOKUP($E7096,
Products!$A$1:$F$201,MATCH(Orders!J$1,Products!$A$1:$F$1,0),0)</f>
        <v>11802.84602487359</v>
      </c>
    </row>
    <row r="7097" spans="1:10">
      <c r="A7097">
        <v>7096</v>
      </c>
      <c r="B7097" s="4">
        <v>45668</v>
      </c>
      <c r="C7097" s="10">
        <f>DATE(YEAR(orders[[#This Row],[order_date]]), MONTH(orders[[#This Row],[order_date]]), 1)</f>
        <v>45658</v>
      </c>
      <c r="D7097" t="s">
        <v>2144</v>
      </c>
      <c r="E7097" t="s">
        <v>510</v>
      </c>
      <c r="F7097" t="str">
        <f>VLOOKUP(orders[[#This Row],[product_id]],Products!A:C,3,0)</f>
        <v>Appliances</v>
      </c>
      <c r="G7097">
        <v>1</v>
      </c>
      <c r="H7097" s="6">
        <v>8.2837521844656314E-2</v>
      </c>
      <c r="I7097" s="2">
        <f>VLOOKUP($E7097,
Products!$A$1:$F$201,MATCH(Orders!I$1,Products!$A$1:$F$1,0),0)</f>
        <v>23457.606610250739</v>
      </c>
      <c r="J7097" s="2">
        <f>VLOOKUP($E7097,
Products!$A$1:$F$201,MATCH(Orders!J$1,Products!$A$1:$F$1,0),0)</f>
        <v>17038.831523124281</v>
      </c>
    </row>
    <row r="7098" spans="1:10">
      <c r="A7098">
        <v>7097</v>
      </c>
      <c r="B7098" s="4">
        <v>45851</v>
      </c>
      <c r="C7098" s="10">
        <f>DATE(YEAR(orders[[#This Row],[order_date]]), MONTH(orders[[#This Row],[order_date]]), 1)</f>
        <v>45839</v>
      </c>
      <c r="D7098" t="s">
        <v>4004</v>
      </c>
      <c r="E7098" t="s">
        <v>645</v>
      </c>
      <c r="F7098" t="str">
        <f>VLOOKUP(orders[[#This Row],[product_id]],Products!A:C,3,0)</f>
        <v>Electronics</v>
      </c>
      <c r="G7098">
        <v>2</v>
      </c>
      <c r="H7098" s="6">
        <v>0.16865616515490281</v>
      </c>
      <c r="I7098" s="2">
        <f>VLOOKUP($E7098,
Products!$A$1:$F$201,MATCH(Orders!I$1,Products!$A$1:$F$1,0),0)</f>
        <v>29658.239859810968</v>
      </c>
      <c r="J7098" s="2">
        <f>VLOOKUP($E7098,
Products!$A$1:$F$201,MATCH(Orders!J$1,Products!$A$1:$F$1,0),0)</f>
        <v>22421.521919652871</v>
      </c>
    </row>
    <row r="7099" spans="1:10">
      <c r="A7099">
        <v>7098</v>
      </c>
      <c r="B7099" s="4">
        <v>45506</v>
      </c>
      <c r="C7099" s="10">
        <f>DATE(YEAR(orders[[#This Row],[order_date]]), MONTH(orders[[#This Row],[order_date]]), 1)</f>
        <v>45505</v>
      </c>
      <c r="D7099" t="s">
        <v>1308</v>
      </c>
      <c r="E7099" t="s">
        <v>662</v>
      </c>
      <c r="F7099" t="str">
        <f>VLOOKUP(orders[[#This Row],[product_id]],Products!A:C,3,0)</f>
        <v>Electronics</v>
      </c>
      <c r="G7099">
        <v>1</v>
      </c>
      <c r="H7099" s="6">
        <v>0.22959209976860787</v>
      </c>
      <c r="I7099" s="2">
        <f>VLOOKUP($E7099,
Products!$A$1:$F$201,MATCH(Orders!I$1,Products!$A$1:$F$1,0),0)</f>
        <v>20028.650831777191</v>
      </c>
      <c r="J7099" s="2">
        <f>VLOOKUP($E7099,
Products!$A$1:$F$201,MATCH(Orders!J$1,Products!$A$1:$F$1,0),0)</f>
        <v>14139.84905320309</v>
      </c>
    </row>
    <row r="7100" spans="1:10">
      <c r="A7100">
        <v>7099</v>
      </c>
      <c r="B7100" s="4">
        <v>45327</v>
      </c>
      <c r="C7100" s="10">
        <f>DATE(YEAR(orders[[#This Row],[order_date]]), MONTH(orders[[#This Row],[order_date]]), 1)</f>
        <v>45323</v>
      </c>
      <c r="D7100" t="s">
        <v>1797</v>
      </c>
      <c r="E7100" t="s">
        <v>508</v>
      </c>
      <c r="F7100" t="str">
        <f>VLOOKUP(orders[[#This Row],[product_id]],Products!A:C,3,0)</f>
        <v>Electronics</v>
      </c>
      <c r="G7100">
        <v>2</v>
      </c>
      <c r="H7100" s="6">
        <v>0.16368959734392741</v>
      </c>
      <c r="I7100" s="2">
        <f>VLOOKUP($E7100,
Products!$A$1:$F$201,MATCH(Orders!I$1,Products!$A$1:$F$1,0),0)</f>
        <v>23345.985707147142</v>
      </c>
      <c r="J7100" s="2">
        <f>VLOOKUP($E7100,
Products!$A$1:$F$201,MATCH(Orders!J$1,Products!$A$1:$F$1,0),0)</f>
        <v>15772.90371323649</v>
      </c>
    </row>
    <row r="7101" spans="1:10">
      <c r="A7101">
        <v>7100</v>
      </c>
      <c r="B7101" s="4">
        <v>45827</v>
      </c>
      <c r="C7101" s="10">
        <f>DATE(YEAR(orders[[#This Row],[order_date]]), MONTH(orders[[#This Row],[order_date]]), 1)</f>
        <v>45809</v>
      </c>
      <c r="D7101" t="s">
        <v>1067</v>
      </c>
      <c r="E7101" t="s">
        <v>566</v>
      </c>
      <c r="F7101" t="str">
        <f>VLOOKUP(orders[[#This Row],[product_id]],Products!A:C,3,0)</f>
        <v>Electronics</v>
      </c>
      <c r="G7101">
        <v>2</v>
      </c>
      <c r="H7101" s="6">
        <v>0.20213930332481458</v>
      </c>
      <c r="I7101" s="2">
        <f>VLOOKUP($E7101,
Products!$A$1:$F$201,MATCH(Orders!I$1,Products!$A$1:$F$1,0),0)</f>
        <v>16858.5225334635</v>
      </c>
      <c r="J7101" s="2">
        <f>VLOOKUP($E7101,
Products!$A$1:$F$201,MATCH(Orders!J$1,Products!$A$1:$F$1,0),0)</f>
        <v>11855.743620634101</v>
      </c>
    </row>
    <row r="7102" spans="1:10">
      <c r="A7102">
        <v>7101</v>
      </c>
      <c r="B7102" s="4">
        <v>45438</v>
      </c>
      <c r="C7102" s="10">
        <f>DATE(YEAR(orders[[#This Row],[order_date]]), MONTH(orders[[#This Row],[order_date]]), 1)</f>
        <v>45413</v>
      </c>
      <c r="D7102" t="s">
        <v>1989</v>
      </c>
      <c r="E7102" t="s">
        <v>684</v>
      </c>
      <c r="F7102" t="str">
        <f>VLOOKUP(orders[[#This Row],[product_id]],Products!A:C,3,0)</f>
        <v>Appliances</v>
      </c>
      <c r="G7102">
        <v>2</v>
      </c>
      <c r="H7102" s="6">
        <v>9.3842271829160745E-2</v>
      </c>
      <c r="I7102" s="2">
        <f>VLOOKUP($E7102,
Products!$A$1:$F$201,MATCH(Orders!I$1,Products!$A$1:$F$1,0),0)</f>
        <v>2147.166688023286</v>
      </c>
      <c r="J7102" s="2">
        <f>VLOOKUP($E7102,
Products!$A$1:$F$201,MATCH(Orders!J$1,Products!$A$1:$F$1,0),0)</f>
        <v>1709.9619584723389</v>
      </c>
    </row>
    <row r="7103" spans="1:10">
      <c r="A7103">
        <v>7102</v>
      </c>
      <c r="B7103" s="4">
        <v>45014</v>
      </c>
      <c r="C7103" s="10">
        <f>DATE(YEAR(orders[[#This Row],[order_date]]), MONTH(orders[[#This Row],[order_date]]), 1)</f>
        <v>44986</v>
      </c>
      <c r="D7103" t="s">
        <v>3411</v>
      </c>
      <c r="E7103" t="s">
        <v>669</v>
      </c>
      <c r="F7103" t="str">
        <f>VLOOKUP(orders[[#This Row],[product_id]],Products!A:C,3,0)</f>
        <v>Electronics</v>
      </c>
      <c r="G7103">
        <v>1</v>
      </c>
      <c r="H7103" s="6">
        <v>0.15657026357339104</v>
      </c>
      <c r="I7103" s="2">
        <f>VLOOKUP($E7103,
Products!$A$1:$F$201,MATCH(Orders!I$1,Products!$A$1:$F$1,0),0)</f>
        <v>11708.03419603835</v>
      </c>
      <c r="J7103" s="2">
        <f>VLOOKUP($E7103,
Products!$A$1:$F$201,MATCH(Orders!J$1,Products!$A$1:$F$1,0),0)</f>
        <v>7784.9580101998827</v>
      </c>
    </row>
    <row r="7104" spans="1:10">
      <c r="A7104">
        <v>7103</v>
      </c>
      <c r="B7104" s="4">
        <v>44976</v>
      </c>
      <c r="C7104" s="10">
        <f>DATE(YEAR(orders[[#This Row],[order_date]]), MONTH(orders[[#This Row],[order_date]]), 1)</f>
        <v>44958</v>
      </c>
      <c r="D7104" t="s">
        <v>1792</v>
      </c>
      <c r="E7104" t="s">
        <v>616</v>
      </c>
      <c r="F7104" t="str">
        <f>VLOOKUP(orders[[#This Row],[product_id]],Products!A:C,3,0)</f>
        <v>Electronics</v>
      </c>
      <c r="G7104">
        <v>2</v>
      </c>
      <c r="H7104" s="6">
        <v>0.1281711293366524</v>
      </c>
      <c r="I7104" s="2">
        <f>VLOOKUP($E7104,
Products!$A$1:$F$201,MATCH(Orders!I$1,Products!$A$1:$F$1,0),0)</f>
        <v>12172.554053901489</v>
      </c>
      <c r="J7104" s="2">
        <f>VLOOKUP($E7104,
Products!$A$1:$F$201,MATCH(Orders!J$1,Products!$A$1:$F$1,0),0)</f>
        <v>9644.7702288148557</v>
      </c>
    </row>
    <row r="7105" spans="1:10">
      <c r="A7105">
        <v>7104</v>
      </c>
      <c r="B7105" s="4">
        <v>45029</v>
      </c>
      <c r="C7105" s="10">
        <f>DATE(YEAR(orders[[#This Row],[order_date]]), MONTH(orders[[#This Row],[order_date]]), 1)</f>
        <v>45017</v>
      </c>
      <c r="D7105" t="s">
        <v>4632</v>
      </c>
      <c r="E7105" t="s">
        <v>580</v>
      </c>
      <c r="F7105" t="str">
        <f>VLOOKUP(orders[[#This Row],[product_id]],Products!A:C,3,0)</f>
        <v>Electronics</v>
      </c>
      <c r="G7105">
        <v>3</v>
      </c>
      <c r="H7105" s="6">
        <v>0.11326772161267665</v>
      </c>
      <c r="I7105" s="2">
        <f>VLOOKUP($E7105,
Products!$A$1:$F$201,MATCH(Orders!I$1,Products!$A$1:$F$1,0),0)</f>
        <v>29905.106989935579</v>
      </c>
      <c r="J7105" s="2">
        <f>VLOOKUP($E7105,
Products!$A$1:$F$201,MATCH(Orders!J$1,Products!$A$1:$F$1,0),0)</f>
        <v>22230.930488499071</v>
      </c>
    </row>
    <row r="7106" spans="1:10">
      <c r="A7106">
        <v>7105</v>
      </c>
      <c r="B7106" s="4">
        <v>45294</v>
      </c>
      <c r="C7106" s="10">
        <f>DATE(YEAR(orders[[#This Row],[order_date]]), MONTH(orders[[#This Row],[order_date]]), 1)</f>
        <v>45292</v>
      </c>
      <c r="D7106" t="s">
        <v>2721</v>
      </c>
      <c r="E7106" t="s">
        <v>635</v>
      </c>
      <c r="F7106" t="str">
        <f>VLOOKUP(orders[[#This Row],[product_id]],Products!A:C,3,0)</f>
        <v>Electronics</v>
      </c>
      <c r="G7106">
        <v>2</v>
      </c>
      <c r="H7106" s="6">
        <v>0.23277407809791059</v>
      </c>
      <c r="I7106" s="2">
        <f>VLOOKUP($E7106,
Products!$A$1:$F$201,MATCH(Orders!I$1,Products!$A$1:$F$1,0),0)</f>
        <v>31014.321091901689</v>
      </c>
      <c r="J7106" s="2">
        <f>VLOOKUP($E7106,
Products!$A$1:$F$201,MATCH(Orders!J$1,Products!$A$1:$F$1,0),0)</f>
        <v>23202.91049209132</v>
      </c>
    </row>
    <row r="7107" spans="1:10">
      <c r="A7107">
        <v>7106</v>
      </c>
      <c r="B7107" s="4">
        <v>45862</v>
      </c>
      <c r="C7107" s="10">
        <f>DATE(YEAR(orders[[#This Row],[order_date]]), MONTH(orders[[#This Row],[order_date]]), 1)</f>
        <v>45839</v>
      </c>
      <c r="D7107" t="s">
        <v>1677</v>
      </c>
      <c r="E7107" t="s">
        <v>534</v>
      </c>
      <c r="F7107" t="str">
        <f>VLOOKUP(orders[[#This Row],[product_id]],Products!A:C,3,0)</f>
        <v>Appliances</v>
      </c>
      <c r="G7107">
        <v>1</v>
      </c>
      <c r="H7107" s="6">
        <v>0.10647749458962112</v>
      </c>
      <c r="I7107" s="2">
        <f>VLOOKUP($E7107,
Products!$A$1:$F$201,MATCH(Orders!I$1,Products!$A$1:$F$1,0),0)</f>
        <v>24743.162958088669</v>
      </c>
      <c r="J7107" s="2">
        <f>VLOOKUP($E7107,
Products!$A$1:$F$201,MATCH(Orders!J$1,Products!$A$1:$F$1,0),0)</f>
        <v>19307.588986555591</v>
      </c>
    </row>
    <row r="7108" spans="1:10">
      <c r="A7108">
        <v>7107</v>
      </c>
      <c r="B7108" s="4">
        <v>45824</v>
      </c>
      <c r="C7108" s="10">
        <f>DATE(YEAR(orders[[#This Row],[order_date]]), MONTH(orders[[#This Row],[order_date]]), 1)</f>
        <v>45809</v>
      </c>
      <c r="D7108" t="s">
        <v>2421</v>
      </c>
      <c r="E7108" t="s">
        <v>546</v>
      </c>
      <c r="F7108" t="str">
        <f>VLOOKUP(orders[[#This Row],[product_id]],Products!A:C,3,0)</f>
        <v>Electronics</v>
      </c>
      <c r="G7108">
        <v>3</v>
      </c>
      <c r="H7108" s="6">
        <v>0.10933276325496835</v>
      </c>
      <c r="I7108" s="2">
        <f>VLOOKUP($E7108,
Products!$A$1:$F$201,MATCH(Orders!I$1,Products!$A$1:$F$1,0),0)</f>
        <v>21943.16319502375</v>
      </c>
      <c r="J7108" s="2">
        <f>VLOOKUP($E7108,
Products!$A$1:$F$201,MATCH(Orders!J$1,Products!$A$1:$F$1,0),0)</f>
        <v>16937.09489743154</v>
      </c>
    </row>
    <row r="7109" spans="1:10">
      <c r="A7109">
        <v>7108</v>
      </c>
      <c r="B7109" s="4">
        <v>45835</v>
      </c>
      <c r="C7109" s="10">
        <f>DATE(YEAR(orders[[#This Row],[order_date]]), MONTH(orders[[#This Row],[order_date]]), 1)</f>
        <v>45809</v>
      </c>
      <c r="D7109" t="s">
        <v>3733</v>
      </c>
      <c r="E7109" t="s">
        <v>534</v>
      </c>
      <c r="F7109" t="str">
        <f>VLOOKUP(orders[[#This Row],[product_id]],Products!A:C,3,0)</f>
        <v>Appliances</v>
      </c>
      <c r="G7109">
        <v>1</v>
      </c>
      <c r="H7109" s="6">
        <v>0.11986098968121146</v>
      </c>
      <c r="I7109" s="2">
        <f>VLOOKUP($E7109,
Products!$A$1:$F$201,MATCH(Orders!I$1,Products!$A$1:$F$1,0),0)</f>
        <v>24743.162958088669</v>
      </c>
      <c r="J7109" s="2">
        <f>VLOOKUP($E7109,
Products!$A$1:$F$201,MATCH(Orders!J$1,Products!$A$1:$F$1,0),0)</f>
        <v>19307.588986555591</v>
      </c>
    </row>
    <row r="7110" spans="1:10">
      <c r="A7110">
        <v>7109</v>
      </c>
      <c r="B7110" s="4">
        <v>45184</v>
      </c>
      <c r="C7110" s="10">
        <f>DATE(YEAR(orders[[#This Row],[order_date]]), MONTH(orders[[#This Row],[order_date]]), 1)</f>
        <v>45170</v>
      </c>
      <c r="D7110" t="s">
        <v>2352</v>
      </c>
      <c r="E7110" t="s">
        <v>605</v>
      </c>
      <c r="F7110" t="str">
        <f>VLOOKUP(orders[[#This Row],[product_id]],Products!A:C,3,0)</f>
        <v>Electronics</v>
      </c>
      <c r="G7110">
        <v>1</v>
      </c>
      <c r="H7110" s="6">
        <v>0.18189771985216827</v>
      </c>
      <c r="I7110" s="2">
        <f>VLOOKUP($E7110,
Products!$A$1:$F$201,MATCH(Orders!I$1,Products!$A$1:$F$1,0),0)</f>
        <v>2690.742909794456</v>
      </c>
      <c r="J7110" s="2">
        <f>VLOOKUP($E7110,
Products!$A$1:$F$201,MATCH(Orders!J$1,Products!$A$1:$F$1,0),0)</f>
        <v>2067.549626292313</v>
      </c>
    </row>
    <row r="7111" spans="1:10">
      <c r="A7111">
        <v>7110</v>
      </c>
      <c r="B7111" s="4">
        <v>45316</v>
      </c>
      <c r="C7111" s="10">
        <f>DATE(YEAR(orders[[#This Row],[order_date]]), MONTH(orders[[#This Row],[order_date]]), 1)</f>
        <v>45292</v>
      </c>
      <c r="D7111" t="s">
        <v>2432</v>
      </c>
      <c r="E7111" t="s">
        <v>569</v>
      </c>
      <c r="F7111" t="str">
        <f>VLOOKUP(orders[[#This Row],[product_id]],Products!A:C,3,0)</f>
        <v>Electronics</v>
      </c>
      <c r="G7111">
        <v>1</v>
      </c>
      <c r="H7111" s="6">
        <v>0.18516359032882282</v>
      </c>
      <c r="I7111" s="2">
        <f>VLOOKUP($E7111,
Products!$A$1:$F$201,MATCH(Orders!I$1,Products!$A$1:$F$1,0),0)</f>
        <v>30739.034547193129</v>
      </c>
      <c r="J7111" s="2">
        <f>VLOOKUP($E7111,
Products!$A$1:$F$201,MATCH(Orders!J$1,Products!$A$1:$F$1,0),0)</f>
        <v>22938.60345365321</v>
      </c>
    </row>
    <row r="7112" spans="1:10">
      <c r="A7112">
        <v>7111</v>
      </c>
      <c r="B7112" s="4">
        <v>45699</v>
      </c>
      <c r="C7112" s="10">
        <f>DATE(YEAR(orders[[#This Row],[order_date]]), MONTH(orders[[#This Row],[order_date]]), 1)</f>
        <v>45689</v>
      </c>
      <c r="D7112" t="s">
        <v>3694</v>
      </c>
      <c r="E7112" t="s">
        <v>563</v>
      </c>
      <c r="F7112" t="str">
        <f>VLOOKUP(orders[[#This Row],[product_id]],Products!A:C,3,0)</f>
        <v>Electronics</v>
      </c>
      <c r="G7112">
        <v>1</v>
      </c>
      <c r="H7112" s="6">
        <v>0.17021378321396977</v>
      </c>
      <c r="I7112" s="2">
        <f>VLOOKUP($E7112,
Products!$A$1:$F$201,MATCH(Orders!I$1,Products!$A$1:$F$1,0),0)</f>
        <v>2267.1489506516559</v>
      </c>
      <c r="J7112" s="2">
        <f>VLOOKUP($E7112,
Products!$A$1:$F$201,MATCH(Orders!J$1,Products!$A$1:$F$1,0),0)</f>
        <v>1538.7671398485211</v>
      </c>
    </row>
    <row r="7113" spans="1:10">
      <c r="A7113">
        <v>7112</v>
      </c>
      <c r="B7113" s="4">
        <v>45680</v>
      </c>
      <c r="C7113" s="10">
        <f>DATE(YEAR(orders[[#This Row],[order_date]]), MONTH(orders[[#This Row],[order_date]]), 1)</f>
        <v>45658</v>
      </c>
      <c r="D7113" t="s">
        <v>1613</v>
      </c>
      <c r="E7113" t="s">
        <v>643</v>
      </c>
      <c r="F7113" t="str">
        <f>VLOOKUP(orders[[#This Row],[product_id]],Products!A:C,3,0)</f>
        <v>Appliances</v>
      </c>
      <c r="G7113">
        <v>2</v>
      </c>
      <c r="H7113" s="6">
        <v>0.14413815208737266</v>
      </c>
      <c r="I7113" s="2">
        <f>VLOOKUP($E7113,
Products!$A$1:$F$201,MATCH(Orders!I$1,Products!$A$1:$F$1,0),0)</f>
        <v>26269.068564891841</v>
      </c>
      <c r="J7113" s="2">
        <f>VLOOKUP($E7113,
Products!$A$1:$F$201,MATCH(Orders!J$1,Products!$A$1:$F$1,0),0)</f>
        <v>18867.564539756699</v>
      </c>
    </row>
    <row r="7114" spans="1:10">
      <c r="A7114">
        <v>7113</v>
      </c>
      <c r="B7114" s="4">
        <v>45320</v>
      </c>
      <c r="C7114" s="10">
        <f>DATE(YEAR(orders[[#This Row],[order_date]]), MONTH(orders[[#This Row],[order_date]]), 1)</f>
        <v>45292</v>
      </c>
      <c r="D7114" t="s">
        <v>4169</v>
      </c>
      <c r="E7114" t="s">
        <v>516</v>
      </c>
      <c r="F7114" t="str">
        <f>VLOOKUP(orders[[#This Row],[product_id]],Products!A:C,3,0)</f>
        <v>Electronics</v>
      </c>
      <c r="G7114">
        <v>2</v>
      </c>
      <c r="H7114" s="6">
        <v>0.10313740026217033</v>
      </c>
      <c r="I7114" s="2">
        <f>VLOOKUP($E7114,
Products!$A$1:$F$201,MATCH(Orders!I$1,Products!$A$1:$F$1,0),0)</f>
        <v>12594.36437895595</v>
      </c>
      <c r="J7114" s="2">
        <f>VLOOKUP($E7114,
Products!$A$1:$F$201,MATCH(Orders!J$1,Products!$A$1:$F$1,0),0)</f>
        <v>9909.7267986522402</v>
      </c>
    </row>
    <row r="7115" spans="1:10">
      <c r="A7115">
        <v>7114</v>
      </c>
      <c r="B7115" s="4">
        <v>45609</v>
      </c>
      <c r="C7115" s="10">
        <f>DATE(YEAR(orders[[#This Row],[order_date]]), MONTH(orders[[#This Row],[order_date]]), 1)</f>
        <v>45597</v>
      </c>
      <c r="D7115" t="s">
        <v>951</v>
      </c>
      <c r="E7115" t="s">
        <v>640</v>
      </c>
      <c r="F7115" t="str">
        <f>VLOOKUP(orders[[#This Row],[product_id]],Products!A:C,3,0)</f>
        <v>Electronics</v>
      </c>
      <c r="G7115">
        <v>3</v>
      </c>
      <c r="H7115" s="6">
        <v>0.10696203379655818</v>
      </c>
      <c r="I7115" s="2">
        <f>VLOOKUP($E7115,
Products!$A$1:$F$201,MATCH(Orders!I$1,Products!$A$1:$F$1,0),0)</f>
        <v>28588.897930669911</v>
      </c>
      <c r="J7115" s="2">
        <f>VLOOKUP($E7115,
Products!$A$1:$F$201,MATCH(Orders!J$1,Products!$A$1:$F$1,0),0)</f>
        <v>20681.16336734363</v>
      </c>
    </row>
    <row r="7116" spans="1:10">
      <c r="A7116">
        <v>7115</v>
      </c>
      <c r="B7116" s="4">
        <v>45196</v>
      </c>
      <c r="C7116" s="10">
        <f>DATE(YEAR(orders[[#This Row],[order_date]]), MONTH(orders[[#This Row],[order_date]]), 1)</f>
        <v>45170</v>
      </c>
      <c r="D7116" t="s">
        <v>3031</v>
      </c>
      <c r="E7116" t="s">
        <v>582</v>
      </c>
      <c r="F7116" t="str">
        <f>VLOOKUP(orders[[#This Row],[product_id]],Products!A:C,3,0)</f>
        <v>Electronics</v>
      </c>
      <c r="G7116">
        <v>1</v>
      </c>
      <c r="H7116" s="6">
        <v>0.24147228719109068</v>
      </c>
      <c r="I7116" s="2">
        <f>VLOOKUP($E7116,
Products!$A$1:$F$201,MATCH(Orders!I$1,Products!$A$1:$F$1,0),0)</f>
        <v>16266.090182397211</v>
      </c>
      <c r="J7116" s="2">
        <f>VLOOKUP($E7116,
Products!$A$1:$F$201,MATCH(Orders!J$1,Products!$A$1:$F$1,0),0)</f>
        <v>11802.84602487359</v>
      </c>
    </row>
    <row r="7117" spans="1:10">
      <c r="A7117">
        <v>7116</v>
      </c>
      <c r="B7117" s="4">
        <v>45075</v>
      </c>
      <c r="C7117" s="10">
        <f>DATE(YEAR(orders[[#This Row],[order_date]]), MONTH(orders[[#This Row],[order_date]]), 1)</f>
        <v>45047</v>
      </c>
      <c r="D7117" t="s">
        <v>1052</v>
      </c>
      <c r="E7117" t="s">
        <v>613</v>
      </c>
      <c r="F7117" t="str">
        <f>VLOOKUP(orders[[#This Row],[product_id]],Products!A:C,3,0)</f>
        <v>Appliances</v>
      </c>
      <c r="G7117">
        <v>3</v>
      </c>
      <c r="H7117" s="6">
        <v>0.13279815037823323</v>
      </c>
      <c r="I7117" s="2">
        <f>VLOOKUP($E7117,
Products!$A$1:$F$201,MATCH(Orders!I$1,Products!$A$1:$F$1,0),0)</f>
        <v>6365.2492969652412</v>
      </c>
      <c r="J7117" s="2">
        <f>VLOOKUP($E7117,
Products!$A$1:$F$201,MATCH(Orders!J$1,Products!$A$1:$F$1,0),0)</f>
        <v>4174.927496964433</v>
      </c>
    </row>
    <row r="7118" spans="1:10">
      <c r="A7118">
        <v>7117</v>
      </c>
      <c r="B7118" s="4">
        <v>45737</v>
      </c>
      <c r="C7118" s="10">
        <f>DATE(YEAR(orders[[#This Row],[order_date]]), MONTH(orders[[#This Row],[order_date]]), 1)</f>
        <v>45717</v>
      </c>
      <c r="D7118" t="s">
        <v>2666</v>
      </c>
      <c r="E7118" t="s">
        <v>694</v>
      </c>
      <c r="F7118" t="str">
        <f>VLOOKUP(orders[[#This Row],[product_id]],Products!A:C,3,0)</f>
        <v>Appliances</v>
      </c>
      <c r="G7118">
        <v>1</v>
      </c>
      <c r="H7118" s="6">
        <v>9.193927513502155E-2</v>
      </c>
      <c r="I7118" s="2">
        <f>VLOOKUP($E7118,
Products!$A$1:$F$201,MATCH(Orders!I$1,Products!$A$1:$F$1,0),0)</f>
        <v>6319.3885218993337</v>
      </c>
      <c r="J7118" s="2">
        <f>VLOOKUP($E7118,
Products!$A$1:$F$201,MATCH(Orders!J$1,Products!$A$1:$F$1,0),0)</f>
        <v>4956.0125433870189</v>
      </c>
    </row>
    <row r="7119" spans="1:10">
      <c r="A7119">
        <v>7118</v>
      </c>
      <c r="B7119" s="4">
        <v>44954</v>
      </c>
      <c r="C7119" s="10">
        <f>DATE(YEAR(orders[[#This Row],[order_date]]), MONTH(orders[[#This Row],[order_date]]), 1)</f>
        <v>44927</v>
      </c>
      <c r="D7119" t="s">
        <v>1077</v>
      </c>
      <c r="E7119" t="s">
        <v>699</v>
      </c>
      <c r="F7119" t="str">
        <f>VLOOKUP(orders[[#This Row],[product_id]],Products!A:C,3,0)</f>
        <v>Appliances</v>
      </c>
      <c r="G7119">
        <v>2</v>
      </c>
      <c r="H7119" s="6">
        <v>0.13398155787188815</v>
      </c>
      <c r="I7119" s="2">
        <f>VLOOKUP($E7119,
Products!$A$1:$F$201,MATCH(Orders!I$1,Products!$A$1:$F$1,0),0)</f>
        <v>25091.998133165329</v>
      </c>
      <c r="J7119" s="2">
        <f>VLOOKUP($E7119,
Products!$A$1:$F$201,MATCH(Orders!J$1,Products!$A$1:$F$1,0),0)</f>
        <v>18464.226825266349</v>
      </c>
    </row>
    <row r="7120" spans="1:10">
      <c r="A7120">
        <v>7119</v>
      </c>
      <c r="B7120" s="4">
        <v>45206</v>
      </c>
      <c r="C7120" s="10">
        <f>DATE(YEAR(orders[[#This Row],[order_date]]), MONTH(orders[[#This Row],[order_date]]), 1)</f>
        <v>45200</v>
      </c>
      <c r="D7120" t="s">
        <v>1514</v>
      </c>
      <c r="E7120" t="s">
        <v>599</v>
      </c>
      <c r="F7120" t="str">
        <f>VLOOKUP(orders[[#This Row],[product_id]],Products!A:C,3,0)</f>
        <v>Electronics</v>
      </c>
      <c r="G7120">
        <v>2</v>
      </c>
      <c r="H7120" s="6">
        <v>0.19782922929848804</v>
      </c>
      <c r="I7120" s="2">
        <f>VLOOKUP($E7120,
Products!$A$1:$F$201,MATCH(Orders!I$1,Products!$A$1:$F$1,0),0)</f>
        <v>24019.70637428105</v>
      </c>
      <c r="J7120" s="2">
        <f>VLOOKUP($E7120,
Products!$A$1:$F$201,MATCH(Orders!J$1,Products!$A$1:$F$1,0),0)</f>
        <v>16602.559277417411</v>
      </c>
    </row>
    <row r="7121" spans="1:10">
      <c r="A7121">
        <v>7120</v>
      </c>
      <c r="B7121" s="4">
        <v>45092</v>
      </c>
      <c r="C7121" s="10">
        <f>DATE(YEAR(orders[[#This Row],[order_date]]), MONTH(orders[[#This Row],[order_date]]), 1)</f>
        <v>45078</v>
      </c>
      <c r="D7121" t="s">
        <v>3602</v>
      </c>
      <c r="E7121" t="s">
        <v>591</v>
      </c>
      <c r="F7121" t="str">
        <f>VLOOKUP(orders[[#This Row],[product_id]],Products!A:C,3,0)</f>
        <v>Appliances</v>
      </c>
      <c r="G7121">
        <v>3</v>
      </c>
      <c r="H7121" s="6">
        <v>9.6920057511919011E-2</v>
      </c>
      <c r="I7121" s="2">
        <f>VLOOKUP($E7121,
Products!$A$1:$F$201,MATCH(Orders!I$1,Products!$A$1:$F$1,0),0)</f>
        <v>5828.0678031706884</v>
      </c>
      <c r="J7121" s="2">
        <f>VLOOKUP($E7121,
Products!$A$1:$F$201,MATCH(Orders!J$1,Products!$A$1:$F$1,0),0)</f>
        <v>3928.741316454903</v>
      </c>
    </row>
    <row r="7122" spans="1:10">
      <c r="A7122">
        <v>7121</v>
      </c>
      <c r="B7122" s="4">
        <v>44943</v>
      </c>
      <c r="C7122" s="10">
        <f>DATE(YEAR(orders[[#This Row],[order_date]]), MONTH(orders[[#This Row],[order_date]]), 1)</f>
        <v>44927</v>
      </c>
      <c r="D7122" t="s">
        <v>2876</v>
      </c>
      <c r="E7122" t="s">
        <v>686</v>
      </c>
      <c r="F7122" t="str">
        <f>VLOOKUP(orders[[#This Row],[product_id]],Products!A:C,3,0)</f>
        <v>Appliances</v>
      </c>
      <c r="G7122">
        <v>2</v>
      </c>
      <c r="H7122" s="6">
        <v>7.3227773216340844E-2</v>
      </c>
      <c r="I7122" s="2">
        <f>VLOOKUP($E7122,
Products!$A$1:$F$201,MATCH(Orders!I$1,Products!$A$1:$F$1,0),0)</f>
        <v>25525.356267188719</v>
      </c>
      <c r="J7122" s="2">
        <f>VLOOKUP($E7122,
Products!$A$1:$F$201,MATCH(Orders!J$1,Products!$A$1:$F$1,0),0)</f>
        <v>18214.15981099859</v>
      </c>
    </row>
    <row r="7123" spans="1:10">
      <c r="A7123">
        <v>7122</v>
      </c>
      <c r="B7123" s="4">
        <v>45265</v>
      </c>
      <c r="C7123" s="10">
        <f>DATE(YEAR(orders[[#This Row],[order_date]]), MONTH(orders[[#This Row],[order_date]]), 1)</f>
        <v>45261</v>
      </c>
      <c r="D7123" t="s">
        <v>3834</v>
      </c>
      <c r="E7123" t="s">
        <v>570</v>
      </c>
      <c r="F7123" t="str">
        <f>VLOOKUP(orders[[#This Row],[product_id]],Products!A:C,3,0)</f>
        <v>Electronics</v>
      </c>
      <c r="G7123">
        <v>2</v>
      </c>
      <c r="H7123" s="6">
        <v>0.13899140872708918</v>
      </c>
      <c r="I7123" s="2">
        <f>VLOOKUP($E7123,
Products!$A$1:$F$201,MATCH(Orders!I$1,Products!$A$1:$F$1,0),0)</f>
        <v>10978.62820425244</v>
      </c>
      <c r="J7123" s="2">
        <f>VLOOKUP($E7123,
Products!$A$1:$F$201,MATCH(Orders!J$1,Products!$A$1:$F$1,0),0)</f>
        <v>7174.697588469895</v>
      </c>
    </row>
    <row r="7124" spans="1:10">
      <c r="A7124">
        <v>7123</v>
      </c>
      <c r="B7124" s="4">
        <v>45995</v>
      </c>
      <c r="C7124" s="10">
        <f>DATE(YEAR(orders[[#This Row],[order_date]]), MONTH(orders[[#This Row],[order_date]]), 1)</f>
        <v>45992</v>
      </c>
      <c r="D7124" t="s">
        <v>865</v>
      </c>
      <c r="E7124" t="s">
        <v>532</v>
      </c>
      <c r="F7124" t="str">
        <f>VLOOKUP(orders[[#This Row],[product_id]],Products!A:C,3,0)</f>
        <v>Electronics</v>
      </c>
      <c r="G7124">
        <v>2</v>
      </c>
      <c r="H7124" s="6">
        <v>0.15508838157928959</v>
      </c>
      <c r="I7124" s="2">
        <f>VLOOKUP($E7124,
Products!$A$1:$F$201,MATCH(Orders!I$1,Products!$A$1:$F$1,0),0)</f>
        <v>2668.0593077725212</v>
      </c>
      <c r="J7124" s="2">
        <f>VLOOKUP($E7124,
Products!$A$1:$F$201,MATCH(Orders!J$1,Products!$A$1:$F$1,0),0)</f>
        <v>1923.7114222321791</v>
      </c>
    </row>
    <row r="7125" spans="1:10">
      <c r="A7125">
        <v>7124</v>
      </c>
      <c r="B7125" s="4">
        <v>45768</v>
      </c>
      <c r="C7125" s="10">
        <f>DATE(YEAR(orders[[#This Row],[order_date]]), MONTH(orders[[#This Row],[order_date]]), 1)</f>
        <v>45748</v>
      </c>
      <c r="D7125" t="s">
        <v>1856</v>
      </c>
      <c r="E7125" t="s">
        <v>640</v>
      </c>
      <c r="F7125" t="str">
        <f>VLOOKUP(orders[[#This Row],[product_id]],Products!A:C,3,0)</f>
        <v>Electronics</v>
      </c>
      <c r="G7125">
        <v>1</v>
      </c>
      <c r="H7125" s="6">
        <v>0.24024955479768836</v>
      </c>
      <c r="I7125" s="2">
        <f>VLOOKUP($E7125,
Products!$A$1:$F$201,MATCH(Orders!I$1,Products!$A$1:$F$1,0),0)</f>
        <v>28588.897930669911</v>
      </c>
      <c r="J7125" s="2">
        <f>VLOOKUP($E7125,
Products!$A$1:$F$201,MATCH(Orders!J$1,Products!$A$1:$F$1,0),0)</f>
        <v>20681.16336734363</v>
      </c>
    </row>
    <row r="7126" spans="1:10">
      <c r="A7126">
        <v>7125</v>
      </c>
      <c r="B7126" s="4">
        <v>45115</v>
      </c>
      <c r="C7126" s="10">
        <f>DATE(YEAR(orders[[#This Row],[order_date]]), MONTH(orders[[#This Row],[order_date]]), 1)</f>
        <v>45108</v>
      </c>
      <c r="D7126" t="s">
        <v>3490</v>
      </c>
      <c r="E7126" t="s">
        <v>570</v>
      </c>
      <c r="F7126" t="str">
        <f>VLOOKUP(orders[[#This Row],[product_id]],Products!A:C,3,0)</f>
        <v>Electronics</v>
      </c>
      <c r="G7126">
        <v>1</v>
      </c>
      <c r="H7126" s="6">
        <v>0.1390428723516412</v>
      </c>
      <c r="I7126" s="2">
        <f>VLOOKUP($E7126,
Products!$A$1:$F$201,MATCH(Orders!I$1,Products!$A$1:$F$1,0),0)</f>
        <v>10978.62820425244</v>
      </c>
      <c r="J7126" s="2">
        <f>VLOOKUP($E7126,
Products!$A$1:$F$201,MATCH(Orders!J$1,Products!$A$1:$F$1,0),0)</f>
        <v>7174.697588469895</v>
      </c>
    </row>
    <row r="7127" spans="1:10">
      <c r="A7127">
        <v>7126</v>
      </c>
      <c r="B7127" s="4">
        <v>45577</v>
      </c>
      <c r="C7127" s="10">
        <f>DATE(YEAR(orders[[#This Row],[order_date]]), MONTH(orders[[#This Row],[order_date]]), 1)</f>
        <v>45566</v>
      </c>
      <c r="D7127" t="s">
        <v>4384</v>
      </c>
      <c r="E7127" t="s">
        <v>563</v>
      </c>
      <c r="F7127" t="str">
        <f>VLOOKUP(orders[[#This Row],[product_id]],Products!A:C,3,0)</f>
        <v>Electronics</v>
      </c>
      <c r="G7127">
        <v>1</v>
      </c>
      <c r="H7127" s="6">
        <v>0.19923701963656423</v>
      </c>
      <c r="I7127" s="2">
        <f>VLOOKUP($E7127,
Products!$A$1:$F$201,MATCH(Orders!I$1,Products!$A$1:$F$1,0),0)</f>
        <v>2267.1489506516559</v>
      </c>
      <c r="J7127" s="2">
        <f>VLOOKUP($E7127,
Products!$A$1:$F$201,MATCH(Orders!J$1,Products!$A$1:$F$1,0),0)</f>
        <v>1538.7671398485211</v>
      </c>
    </row>
    <row r="7128" spans="1:10">
      <c r="A7128">
        <v>7127</v>
      </c>
      <c r="B7128" s="4">
        <v>46011</v>
      </c>
      <c r="C7128" s="10">
        <f>DATE(YEAR(orders[[#This Row],[order_date]]), MONTH(orders[[#This Row],[order_date]]), 1)</f>
        <v>45992</v>
      </c>
      <c r="D7128" t="s">
        <v>2040</v>
      </c>
      <c r="E7128" t="s">
        <v>530</v>
      </c>
      <c r="F7128" t="str">
        <f>VLOOKUP(orders[[#This Row],[product_id]],Products!A:C,3,0)</f>
        <v>Electronics</v>
      </c>
      <c r="G7128">
        <v>2</v>
      </c>
      <c r="H7128" s="6">
        <v>0.1546851584847341</v>
      </c>
      <c r="I7128" s="2">
        <f>VLOOKUP($E7128,
Products!$A$1:$F$201,MATCH(Orders!I$1,Products!$A$1:$F$1,0),0)</f>
        <v>30520.607447067548</v>
      </c>
      <c r="J7128" s="2">
        <f>VLOOKUP($E7128,
Products!$A$1:$F$201,MATCH(Orders!J$1,Products!$A$1:$F$1,0),0)</f>
        <v>22328.317520226748</v>
      </c>
    </row>
    <row r="7129" spans="1:10">
      <c r="A7129">
        <v>7128</v>
      </c>
      <c r="B7129" s="4">
        <v>45220</v>
      </c>
      <c r="C7129" s="10">
        <f>DATE(YEAR(orders[[#This Row],[order_date]]), MONTH(orders[[#This Row],[order_date]]), 1)</f>
        <v>45200</v>
      </c>
      <c r="D7129" t="s">
        <v>1223</v>
      </c>
      <c r="E7129" t="s">
        <v>553</v>
      </c>
      <c r="F7129" t="str">
        <f>VLOOKUP(orders[[#This Row],[product_id]],Products!A:C,3,0)</f>
        <v>Electronics</v>
      </c>
      <c r="G7129">
        <v>1</v>
      </c>
      <c r="H7129" s="6">
        <v>0.17067965824744016</v>
      </c>
      <c r="I7129" s="2">
        <f>VLOOKUP($E7129,
Products!$A$1:$F$201,MATCH(Orders!I$1,Products!$A$1:$F$1,0),0)</f>
        <v>19089.562478947992</v>
      </c>
      <c r="J7129" s="2">
        <f>VLOOKUP($E7129,
Products!$A$1:$F$201,MATCH(Orders!J$1,Products!$A$1:$F$1,0),0)</f>
        <v>12552.840439332171</v>
      </c>
    </row>
    <row r="7130" spans="1:10">
      <c r="A7130">
        <v>7129</v>
      </c>
      <c r="B7130" s="4">
        <v>45983</v>
      </c>
      <c r="C7130" s="10">
        <f>DATE(YEAR(orders[[#This Row],[order_date]]), MONTH(orders[[#This Row],[order_date]]), 1)</f>
        <v>45962</v>
      </c>
      <c r="D7130" t="s">
        <v>3688</v>
      </c>
      <c r="E7130" t="s">
        <v>509</v>
      </c>
      <c r="F7130" t="str">
        <f>VLOOKUP(orders[[#This Row],[product_id]],Products!A:C,3,0)</f>
        <v>Appliances</v>
      </c>
      <c r="G7130">
        <v>3</v>
      </c>
      <c r="H7130" s="6">
        <v>0.12427263543371748</v>
      </c>
      <c r="I7130" s="2">
        <f>VLOOKUP($E7130,
Products!$A$1:$F$201,MATCH(Orders!I$1,Products!$A$1:$F$1,0),0)</f>
        <v>23898.369282732219</v>
      </c>
      <c r="J7130" s="2">
        <f>VLOOKUP($E7130,
Products!$A$1:$F$201,MATCH(Orders!J$1,Products!$A$1:$F$1,0),0)</f>
        <v>16491.822147524919</v>
      </c>
    </row>
    <row r="7131" spans="1:10">
      <c r="A7131">
        <v>7130</v>
      </c>
      <c r="B7131" s="4">
        <v>45341</v>
      </c>
      <c r="C7131" s="10">
        <f>DATE(YEAR(orders[[#This Row],[order_date]]), MONTH(orders[[#This Row],[order_date]]), 1)</f>
        <v>45323</v>
      </c>
      <c r="D7131" t="s">
        <v>1994</v>
      </c>
      <c r="E7131" t="s">
        <v>641</v>
      </c>
      <c r="F7131" t="str">
        <f>VLOOKUP(orders[[#This Row],[product_id]],Products!A:C,3,0)</f>
        <v>Appliances</v>
      </c>
      <c r="G7131">
        <v>1</v>
      </c>
      <c r="H7131" s="6">
        <v>0.12864636374372473</v>
      </c>
      <c r="I7131" s="2">
        <f>VLOOKUP($E7131,
Products!$A$1:$F$201,MATCH(Orders!I$1,Products!$A$1:$F$1,0),0)</f>
        <v>27167.965718506261</v>
      </c>
      <c r="J7131" s="2">
        <f>VLOOKUP($E7131,
Products!$A$1:$F$201,MATCH(Orders!J$1,Products!$A$1:$F$1,0),0)</f>
        <v>19748.025676381669</v>
      </c>
    </row>
    <row r="7132" spans="1:10">
      <c r="A7132">
        <v>7131</v>
      </c>
      <c r="B7132" s="4">
        <v>45729</v>
      </c>
      <c r="C7132" s="10">
        <f>DATE(YEAR(orders[[#This Row],[order_date]]), MONTH(orders[[#This Row],[order_date]]), 1)</f>
        <v>45717</v>
      </c>
      <c r="D7132" t="s">
        <v>1451</v>
      </c>
      <c r="E7132" t="s">
        <v>620</v>
      </c>
      <c r="F7132" t="str">
        <f>VLOOKUP(orders[[#This Row],[product_id]],Products!A:C,3,0)</f>
        <v>Electronics</v>
      </c>
      <c r="G7132">
        <v>2</v>
      </c>
      <c r="H7132" s="6">
        <v>0.11528694472215825</v>
      </c>
      <c r="I7132" s="2">
        <f>VLOOKUP($E7132,
Products!$A$1:$F$201,MATCH(Orders!I$1,Products!$A$1:$F$1,0),0)</f>
        <v>23669.635851452331</v>
      </c>
      <c r="J7132" s="2">
        <f>VLOOKUP($E7132,
Products!$A$1:$F$201,MATCH(Orders!J$1,Products!$A$1:$F$1,0),0)</f>
        <v>17880.752220874681</v>
      </c>
    </row>
    <row r="7133" spans="1:10">
      <c r="A7133">
        <v>7132</v>
      </c>
      <c r="B7133" s="4">
        <v>45357</v>
      </c>
      <c r="C7133" s="10">
        <f>DATE(YEAR(orders[[#This Row],[order_date]]), MONTH(orders[[#This Row],[order_date]]), 1)</f>
        <v>45352</v>
      </c>
      <c r="D7133" t="s">
        <v>3041</v>
      </c>
      <c r="E7133" t="s">
        <v>701</v>
      </c>
      <c r="F7133" t="str">
        <f>VLOOKUP(orders[[#This Row],[product_id]],Products!A:C,3,0)</f>
        <v>Electronics</v>
      </c>
      <c r="G7133">
        <v>2</v>
      </c>
      <c r="H7133" s="6">
        <v>0.2267073706875089</v>
      </c>
      <c r="I7133" s="2">
        <f>VLOOKUP($E7133,
Products!$A$1:$F$201,MATCH(Orders!I$1,Products!$A$1:$F$1,0),0)</f>
        <v>19562.35470664543</v>
      </c>
      <c r="J7133" s="2">
        <f>VLOOKUP($E7133,
Products!$A$1:$F$201,MATCH(Orders!J$1,Products!$A$1:$F$1,0),0)</f>
        <v>13782.49498098754</v>
      </c>
    </row>
    <row r="7134" spans="1:10">
      <c r="A7134">
        <v>7133</v>
      </c>
      <c r="B7134" s="4">
        <v>45973</v>
      </c>
      <c r="C7134" s="10">
        <f>DATE(YEAR(orders[[#This Row],[order_date]]), MONTH(orders[[#This Row],[order_date]]), 1)</f>
        <v>45962</v>
      </c>
      <c r="D7134" t="s">
        <v>1125</v>
      </c>
      <c r="E7134" t="s">
        <v>693</v>
      </c>
      <c r="F7134" t="str">
        <f>VLOOKUP(orders[[#This Row],[product_id]],Products!A:C,3,0)</f>
        <v>Appliances</v>
      </c>
      <c r="G7134">
        <v>1</v>
      </c>
      <c r="H7134" s="6">
        <v>8.5528844442148685E-2</v>
      </c>
      <c r="I7134" s="2">
        <f>VLOOKUP($E7134,
Products!$A$1:$F$201,MATCH(Orders!I$1,Products!$A$1:$F$1,0),0)</f>
        <v>2037.67513915007</v>
      </c>
      <c r="J7134" s="2">
        <f>VLOOKUP($E7134,
Products!$A$1:$F$201,MATCH(Orders!J$1,Products!$A$1:$F$1,0),0)</f>
        <v>1374.1566876520769</v>
      </c>
    </row>
    <row r="7135" spans="1:10">
      <c r="A7135">
        <v>7134</v>
      </c>
      <c r="B7135" s="4">
        <v>45413</v>
      </c>
      <c r="C7135" s="10">
        <f>DATE(YEAR(orders[[#This Row],[order_date]]), MONTH(orders[[#This Row],[order_date]]), 1)</f>
        <v>45413</v>
      </c>
      <c r="D7135" t="s">
        <v>4673</v>
      </c>
      <c r="E7135" t="s">
        <v>509</v>
      </c>
      <c r="F7135" t="str">
        <f>VLOOKUP(orders[[#This Row],[product_id]],Products!A:C,3,0)</f>
        <v>Appliances</v>
      </c>
      <c r="G7135">
        <v>3</v>
      </c>
      <c r="H7135" s="6">
        <v>0.12624613131435111</v>
      </c>
      <c r="I7135" s="2">
        <f>VLOOKUP($E7135,
Products!$A$1:$F$201,MATCH(Orders!I$1,Products!$A$1:$F$1,0),0)</f>
        <v>23898.369282732219</v>
      </c>
      <c r="J7135" s="2">
        <f>VLOOKUP($E7135,
Products!$A$1:$F$201,MATCH(Orders!J$1,Products!$A$1:$F$1,0),0)</f>
        <v>16491.822147524919</v>
      </c>
    </row>
    <row r="7136" spans="1:10">
      <c r="A7136">
        <v>7135</v>
      </c>
      <c r="B7136" s="4">
        <v>45015</v>
      </c>
      <c r="C7136" s="10">
        <f>DATE(YEAR(orders[[#This Row],[order_date]]), MONTH(orders[[#This Row],[order_date]]), 1)</f>
        <v>44986</v>
      </c>
      <c r="D7136" t="s">
        <v>2257</v>
      </c>
      <c r="E7136" t="s">
        <v>641</v>
      </c>
      <c r="F7136" t="str">
        <f>VLOOKUP(orders[[#This Row],[product_id]],Products!A:C,3,0)</f>
        <v>Appliances</v>
      </c>
      <c r="G7136">
        <v>2</v>
      </c>
      <c r="H7136" s="6">
        <v>0.11500640248053837</v>
      </c>
      <c r="I7136" s="2">
        <f>VLOOKUP($E7136,
Products!$A$1:$F$201,MATCH(Orders!I$1,Products!$A$1:$F$1,0),0)</f>
        <v>27167.965718506261</v>
      </c>
      <c r="J7136" s="2">
        <f>VLOOKUP($E7136,
Products!$A$1:$F$201,MATCH(Orders!J$1,Products!$A$1:$F$1,0),0)</f>
        <v>19748.025676381669</v>
      </c>
    </row>
    <row r="7137" spans="1:10">
      <c r="A7137">
        <v>7136</v>
      </c>
      <c r="B7137" s="4">
        <v>45197</v>
      </c>
      <c r="C7137" s="10">
        <f>DATE(YEAR(orders[[#This Row],[order_date]]), MONTH(orders[[#This Row],[order_date]]), 1)</f>
        <v>45170</v>
      </c>
      <c r="D7137" t="s">
        <v>845</v>
      </c>
      <c r="E7137" t="s">
        <v>595</v>
      </c>
      <c r="F7137" t="str">
        <f>VLOOKUP(orders[[#This Row],[product_id]],Products!A:C,3,0)</f>
        <v>Electronics</v>
      </c>
      <c r="G7137">
        <v>1</v>
      </c>
      <c r="H7137" s="6">
        <v>0.18282606568080223</v>
      </c>
      <c r="I7137" s="2">
        <f>VLOOKUP($E7137,
Products!$A$1:$F$201,MATCH(Orders!I$1,Products!$A$1:$F$1,0),0)</f>
        <v>2368.316565735005</v>
      </c>
      <c r="J7137" s="2">
        <f>VLOOKUP($E7137,
Products!$A$1:$F$201,MATCH(Orders!J$1,Products!$A$1:$F$1,0),0)</f>
        <v>1668.7588573553539</v>
      </c>
    </row>
    <row r="7138" spans="1:10">
      <c r="A7138">
        <v>7137</v>
      </c>
      <c r="B7138" s="4">
        <v>45826</v>
      </c>
      <c r="C7138" s="10">
        <f>DATE(YEAR(orders[[#This Row],[order_date]]), MONTH(orders[[#This Row],[order_date]]), 1)</f>
        <v>45809</v>
      </c>
      <c r="D7138" t="s">
        <v>2538</v>
      </c>
      <c r="E7138" t="s">
        <v>521</v>
      </c>
      <c r="F7138" t="str">
        <f>VLOOKUP(orders[[#This Row],[product_id]],Products!A:C,3,0)</f>
        <v>Electronics</v>
      </c>
      <c r="G7138">
        <v>2</v>
      </c>
      <c r="H7138" s="6">
        <v>0.17560516203726834</v>
      </c>
      <c r="I7138" s="2">
        <f>VLOOKUP($E7138,
Products!$A$1:$F$201,MATCH(Orders!I$1,Products!$A$1:$F$1,0),0)</f>
        <v>18373.691083837519</v>
      </c>
      <c r="J7138" s="2">
        <f>VLOOKUP($E7138,
Products!$A$1:$F$201,MATCH(Orders!J$1,Products!$A$1:$F$1,0),0)</f>
        <v>14409.80197321412</v>
      </c>
    </row>
    <row r="7139" spans="1:10">
      <c r="A7139">
        <v>7138</v>
      </c>
      <c r="B7139" s="4">
        <v>45204</v>
      </c>
      <c r="C7139" s="10">
        <f>DATE(YEAR(orders[[#This Row],[order_date]]), MONTH(orders[[#This Row],[order_date]]), 1)</f>
        <v>45200</v>
      </c>
      <c r="D7139" t="s">
        <v>1412</v>
      </c>
      <c r="E7139" t="s">
        <v>652</v>
      </c>
      <c r="F7139" t="str">
        <f>VLOOKUP(orders[[#This Row],[product_id]],Products!A:C,3,0)</f>
        <v>Appliances</v>
      </c>
      <c r="G7139">
        <v>1</v>
      </c>
      <c r="H7139" s="6">
        <v>0.10722506881282921</v>
      </c>
      <c r="I7139" s="2">
        <f>VLOOKUP($E7139,
Products!$A$1:$F$201,MATCH(Orders!I$1,Products!$A$1:$F$1,0),0)</f>
        <v>6387.3122916387983</v>
      </c>
      <c r="J7139" s="2">
        <f>VLOOKUP($E7139,
Products!$A$1:$F$201,MATCH(Orders!J$1,Products!$A$1:$F$1,0),0)</f>
        <v>4880.3517286187262</v>
      </c>
    </row>
    <row r="7140" spans="1:10">
      <c r="A7140">
        <v>7139</v>
      </c>
      <c r="B7140" s="4">
        <v>45132</v>
      </c>
      <c r="C7140" s="10">
        <f>DATE(YEAR(orders[[#This Row],[order_date]]), MONTH(orders[[#This Row],[order_date]]), 1)</f>
        <v>45108</v>
      </c>
      <c r="D7140" t="s">
        <v>1403</v>
      </c>
      <c r="E7140" t="s">
        <v>634</v>
      </c>
      <c r="F7140" t="str">
        <f>VLOOKUP(orders[[#This Row],[product_id]],Products!A:C,3,0)</f>
        <v>Appliances</v>
      </c>
      <c r="G7140">
        <v>1</v>
      </c>
      <c r="H7140" s="6">
        <v>0.13401819205589066</v>
      </c>
      <c r="I7140" s="2">
        <f>VLOOKUP($E7140,
Products!$A$1:$F$201,MATCH(Orders!I$1,Products!$A$1:$F$1,0),0)</f>
        <v>25631.29637331214</v>
      </c>
      <c r="J7140" s="2">
        <f>VLOOKUP($E7140,
Products!$A$1:$F$201,MATCH(Orders!J$1,Products!$A$1:$F$1,0),0)</f>
        <v>17692.643397044121</v>
      </c>
    </row>
    <row r="7141" spans="1:10">
      <c r="A7141">
        <v>7140</v>
      </c>
      <c r="B7141" s="4">
        <v>45839</v>
      </c>
      <c r="C7141" s="10">
        <f>DATE(YEAR(orders[[#This Row],[order_date]]), MONTH(orders[[#This Row],[order_date]]), 1)</f>
        <v>45839</v>
      </c>
      <c r="D7141" t="s">
        <v>3740</v>
      </c>
      <c r="E7141" t="s">
        <v>606</v>
      </c>
      <c r="F7141" t="str">
        <f>VLOOKUP(orders[[#This Row],[product_id]],Products!A:C,3,0)</f>
        <v>Appliances</v>
      </c>
      <c r="G7141">
        <v>1</v>
      </c>
      <c r="H7141" s="6">
        <v>0.12333321884436046</v>
      </c>
      <c r="I7141" s="2">
        <f>VLOOKUP($E7141,
Products!$A$1:$F$201,MATCH(Orders!I$1,Products!$A$1:$F$1,0),0)</f>
        <v>2163.0020078909042</v>
      </c>
      <c r="J7141" s="2">
        <f>VLOOKUP($E7141,
Products!$A$1:$F$201,MATCH(Orders!J$1,Products!$A$1:$F$1,0),0)</f>
        <v>1416.078554182008</v>
      </c>
    </row>
    <row r="7142" spans="1:10">
      <c r="A7142">
        <v>7141</v>
      </c>
      <c r="B7142" s="4">
        <v>45254</v>
      </c>
      <c r="C7142" s="10">
        <f>DATE(YEAR(orders[[#This Row],[order_date]]), MONTH(orders[[#This Row],[order_date]]), 1)</f>
        <v>45231</v>
      </c>
      <c r="D7142" t="s">
        <v>1180</v>
      </c>
      <c r="E7142" t="s">
        <v>667</v>
      </c>
      <c r="F7142" t="str">
        <f>VLOOKUP(orders[[#This Row],[product_id]],Products!A:C,3,0)</f>
        <v>Electronics</v>
      </c>
      <c r="G7142">
        <v>3</v>
      </c>
      <c r="H7142" s="6">
        <v>0.12236235329169898</v>
      </c>
      <c r="I7142" s="2">
        <f>VLOOKUP($E7142,
Products!$A$1:$F$201,MATCH(Orders!I$1,Products!$A$1:$F$1,0),0)</f>
        <v>2491.507056421975</v>
      </c>
      <c r="J7142" s="2">
        <f>VLOOKUP($E7142,
Products!$A$1:$F$201,MATCH(Orders!J$1,Products!$A$1:$F$1,0),0)</f>
        <v>1871.4408177277719</v>
      </c>
    </row>
    <row r="7143" spans="1:10">
      <c r="A7143">
        <v>7142</v>
      </c>
      <c r="B7143" s="4">
        <v>45784</v>
      </c>
      <c r="C7143" s="10">
        <f>DATE(YEAR(orders[[#This Row],[order_date]]), MONTH(orders[[#This Row],[order_date]]), 1)</f>
        <v>45778</v>
      </c>
      <c r="D7143" t="s">
        <v>4682</v>
      </c>
      <c r="E7143" t="s">
        <v>617</v>
      </c>
      <c r="F7143" t="str">
        <f>VLOOKUP(orders[[#This Row],[product_id]],Products!A:C,3,0)</f>
        <v>Electronics</v>
      </c>
      <c r="G7143">
        <v>3</v>
      </c>
      <c r="H7143" s="6">
        <v>0.10567527998799572</v>
      </c>
      <c r="I7143" s="2">
        <f>VLOOKUP($E7143,
Products!$A$1:$F$201,MATCH(Orders!I$1,Products!$A$1:$F$1,0),0)</f>
        <v>19466.867434847129</v>
      </c>
      <c r="J7143" s="2">
        <f>VLOOKUP($E7143,
Products!$A$1:$F$201,MATCH(Orders!J$1,Products!$A$1:$F$1,0),0)</f>
        <v>13371.790482684521</v>
      </c>
    </row>
    <row r="7144" spans="1:10">
      <c r="A7144">
        <v>7143</v>
      </c>
      <c r="B7144" s="4">
        <v>45803</v>
      </c>
      <c r="C7144" s="10">
        <f>DATE(YEAR(orders[[#This Row],[order_date]]), MONTH(orders[[#This Row],[order_date]]), 1)</f>
        <v>45778</v>
      </c>
      <c r="D7144" t="s">
        <v>2366</v>
      </c>
      <c r="E7144" t="s">
        <v>550</v>
      </c>
      <c r="F7144" t="str">
        <f>VLOOKUP(orders[[#This Row],[product_id]],Products!A:C,3,0)</f>
        <v>Electronics</v>
      </c>
      <c r="G7144">
        <v>1</v>
      </c>
      <c r="H7144" s="6">
        <v>0.23337400389673235</v>
      </c>
      <c r="I7144" s="2">
        <f>VLOOKUP($E7144,
Products!$A$1:$F$201,MATCH(Orders!I$1,Products!$A$1:$F$1,0),0)</f>
        <v>21928.70634496431</v>
      </c>
      <c r="J7144" s="2">
        <f>VLOOKUP($E7144,
Products!$A$1:$F$201,MATCH(Orders!J$1,Products!$A$1:$F$1,0),0)</f>
        <v>17227.037321653719</v>
      </c>
    </row>
    <row r="7145" spans="1:10">
      <c r="A7145">
        <v>7144</v>
      </c>
      <c r="B7145" s="4">
        <v>45788</v>
      </c>
      <c r="C7145" s="10">
        <f>DATE(YEAR(orders[[#This Row],[order_date]]), MONTH(orders[[#This Row],[order_date]]), 1)</f>
        <v>45778</v>
      </c>
      <c r="D7145" t="s">
        <v>4306</v>
      </c>
      <c r="E7145" t="s">
        <v>568</v>
      </c>
      <c r="F7145" t="str">
        <f>VLOOKUP(orders[[#This Row],[product_id]],Products!A:C,3,0)</f>
        <v>Electronics</v>
      </c>
      <c r="G7145">
        <v>3</v>
      </c>
      <c r="H7145" s="6">
        <v>0.17043114401202172</v>
      </c>
      <c r="I7145" s="2">
        <f>VLOOKUP($E7145,
Products!$A$1:$F$201,MATCH(Orders!I$1,Products!$A$1:$F$1,0),0)</f>
        <v>21702.72353355262</v>
      </c>
      <c r="J7145" s="2">
        <f>VLOOKUP($E7145,
Products!$A$1:$F$201,MATCH(Orders!J$1,Products!$A$1:$F$1,0),0)</f>
        <v>17244.710704747551</v>
      </c>
    </row>
    <row r="7146" spans="1:10">
      <c r="A7146">
        <v>7145</v>
      </c>
      <c r="B7146" s="4">
        <v>45262</v>
      </c>
      <c r="C7146" s="10">
        <f>DATE(YEAR(orders[[#This Row],[order_date]]), MONTH(orders[[#This Row],[order_date]]), 1)</f>
        <v>45261</v>
      </c>
      <c r="D7146" t="s">
        <v>2607</v>
      </c>
      <c r="E7146" t="s">
        <v>599</v>
      </c>
      <c r="F7146" t="str">
        <f>VLOOKUP(orders[[#This Row],[product_id]],Products!A:C,3,0)</f>
        <v>Electronics</v>
      </c>
      <c r="G7146">
        <v>1</v>
      </c>
      <c r="H7146" s="6">
        <v>0.24568660032908651</v>
      </c>
      <c r="I7146" s="2">
        <f>VLOOKUP($E7146,
Products!$A$1:$F$201,MATCH(Orders!I$1,Products!$A$1:$F$1,0),0)</f>
        <v>24019.70637428105</v>
      </c>
      <c r="J7146" s="2">
        <f>VLOOKUP($E7146,
Products!$A$1:$F$201,MATCH(Orders!J$1,Products!$A$1:$F$1,0),0)</f>
        <v>16602.559277417411</v>
      </c>
    </row>
    <row r="7147" spans="1:10">
      <c r="A7147">
        <v>7146</v>
      </c>
      <c r="B7147" s="4">
        <v>45532</v>
      </c>
      <c r="C7147" s="10">
        <f>DATE(YEAR(orders[[#This Row],[order_date]]), MONTH(orders[[#This Row],[order_date]]), 1)</f>
        <v>45505</v>
      </c>
      <c r="D7147" t="s">
        <v>3142</v>
      </c>
      <c r="E7147" t="s">
        <v>639</v>
      </c>
      <c r="F7147" t="str">
        <f>VLOOKUP(orders[[#This Row],[product_id]],Products!A:C,3,0)</f>
        <v>Appliances</v>
      </c>
      <c r="G7147">
        <v>2</v>
      </c>
      <c r="H7147" s="6">
        <v>0.10063958759394313</v>
      </c>
      <c r="I7147" s="2">
        <f>VLOOKUP($E7147,
Products!$A$1:$F$201,MATCH(Orders!I$1,Products!$A$1:$F$1,0),0)</f>
        <v>2320.8560923599921</v>
      </c>
      <c r="J7147" s="2">
        <f>VLOOKUP($E7147,
Products!$A$1:$F$201,MATCH(Orders!J$1,Products!$A$1:$F$1,0),0)</f>
        <v>1750.110004830213</v>
      </c>
    </row>
    <row r="7148" spans="1:10">
      <c r="A7148">
        <v>7147</v>
      </c>
      <c r="B7148" s="4">
        <v>45518</v>
      </c>
      <c r="C7148" s="10">
        <f>DATE(YEAR(orders[[#This Row],[order_date]]), MONTH(orders[[#This Row],[order_date]]), 1)</f>
        <v>45505</v>
      </c>
      <c r="D7148" t="s">
        <v>1216</v>
      </c>
      <c r="E7148" t="s">
        <v>541</v>
      </c>
      <c r="F7148" t="str">
        <f>VLOOKUP(orders[[#This Row],[product_id]],Products!A:C,3,0)</f>
        <v>Appliances</v>
      </c>
      <c r="G7148">
        <v>2</v>
      </c>
      <c r="H7148" s="6">
        <v>0.12487422610807161</v>
      </c>
      <c r="I7148" s="2">
        <f>VLOOKUP($E7148,
Products!$A$1:$F$201,MATCH(Orders!I$1,Products!$A$1:$F$1,0),0)</f>
        <v>2390.3651642386908</v>
      </c>
      <c r="J7148" s="2">
        <f>VLOOKUP($E7148,
Products!$A$1:$F$201,MATCH(Orders!J$1,Products!$A$1:$F$1,0),0)</f>
        <v>1655.7504783617919</v>
      </c>
    </row>
    <row r="7149" spans="1:10">
      <c r="A7149">
        <v>7148</v>
      </c>
      <c r="B7149" s="4">
        <v>45988</v>
      </c>
      <c r="C7149" s="10">
        <f>DATE(YEAR(orders[[#This Row],[order_date]]), MONTH(orders[[#This Row],[order_date]]), 1)</f>
        <v>45962</v>
      </c>
      <c r="D7149" t="s">
        <v>1243</v>
      </c>
      <c r="E7149" t="s">
        <v>626</v>
      </c>
      <c r="F7149" t="str">
        <f>VLOOKUP(orders[[#This Row],[product_id]],Products!A:C,3,0)</f>
        <v>Electronics</v>
      </c>
      <c r="G7149">
        <v>3</v>
      </c>
      <c r="H7149" s="6">
        <v>0.19344682816259973</v>
      </c>
      <c r="I7149" s="2">
        <f>VLOOKUP($E7149,
Products!$A$1:$F$201,MATCH(Orders!I$1,Products!$A$1:$F$1,0),0)</f>
        <v>19602.440815481601</v>
      </c>
      <c r="J7149" s="2">
        <f>VLOOKUP($E7149,
Products!$A$1:$F$201,MATCH(Orders!J$1,Products!$A$1:$F$1,0),0)</f>
        <v>14427.862284038891</v>
      </c>
    </row>
    <row r="7150" spans="1:10">
      <c r="A7150">
        <v>7149</v>
      </c>
      <c r="B7150" s="4">
        <v>45940</v>
      </c>
      <c r="C7150" s="10">
        <f>DATE(YEAR(orders[[#This Row],[order_date]]), MONTH(orders[[#This Row],[order_date]]), 1)</f>
        <v>45931</v>
      </c>
      <c r="D7150" t="s">
        <v>2966</v>
      </c>
      <c r="E7150" t="s">
        <v>608</v>
      </c>
      <c r="F7150" t="str">
        <f>VLOOKUP(orders[[#This Row],[product_id]],Products!A:C,3,0)</f>
        <v>Electronics</v>
      </c>
      <c r="G7150">
        <v>1</v>
      </c>
      <c r="H7150" s="6">
        <v>0.12552157411906509</v>
      </c>
      <c r="I7150" s="2">
        <f>VLOOKUP($E7150,
Products!$A$1:$F$201,MATCH(Orders!I$1,Products!$A$1:$F$1,0),0)</f>
        <v>32509.710212279751</v>
      </c>
      <c r="J7150" s="2">
        <f>VLOOKUP($E7150,
Products!$A$1:$F$201,MATCH(Orders!J$1,Products!$A$1:$F$1,0),0)</f>
        <v>23699.228985408761</v>
      </c>
    </row>
    <row r="7151" spans="1:10">
      <c r="A7151">
        <v>7150</v>
      </c>
      <c r="B7151" s="4">
        <v>45634</v>
      </c>
      <c r="C7151" s="10">
        <f>DATE(YEAR(orders[[#This Row],[order_date]]), MONTH(orders[[#This Row],[order_date]]), 1)</f>
        <v>45627</v>
      </c>
      <c r="D7151" t="s">
        <v>3650</v>
      </c>
      <c r="E7151" t="s">
        <v>571</v>
      </c>
      <c r="F7151" t="str">
        <f>VLOOKUP(orders[[#This Row],[product_id]],Products!A:C,3,0)</f>
        <v>Electronics</v>
      </c>
      <c r="G7151">
        <v>2</v>
      </c>
      <c r="H7151" s="6">
        <v>0.13810602910302</v>
      </c>
      <c r="I7151" s="2">
        <f>VLOOKUP($E7151,
Products!$A$1:$F$201,MATCH(Orders!I$1,Products!$A$1:$F$1,0),0)</f>
        <v>30022.150567424669</v>
      </c>
      <c r="J7151" s="2">
        <f>VLOOKUP($E7151,
Products!$A$1:$F$201,MATCH(Orders!J$1,Products!$A$1:$F$1,0),0)</f>
        <v>21451.61875289512</v>
      </c>
    </row>
    <row r="7152" spans="1:10">
      <c r="A7152">
        <v>7151</v>
      </c>
      <c r="B7152" s="4">
        <v>45904</v>
      </c>
      <c r="C7152" s="10">
        <f>DATE(YEAR(orders[[#This Row],[order_date]]), MONTH(orders[[#This Row],[order_date]]), 1)</f>
        <v>45901</v>
      </c>
      <c r="D7152" t="s">
        <v>2242</v>
      </c>
      <c r="E7152" t="s">
        <v>624</v>
      </c>
      <c r="F7152" t="str">
        <f>VLOOKUP(orders[[#This Row],[product_id]],Products!A:C,3,0)</f>
        <v>Appliances</v>
      </c>
      <c r="G7152">
        <v>1</v>
      </c>
      <c r="H7152" s="6">
        <v>0.14543495198143594</v>
      </c>
      <c r="I7152" s="2">
        <f>VLOOKUP($E7152,
Products!$A$1:$F$201,MATCH(Orders!I$1,Products!$A$1:$F$1,0),0)</f>
        <v>2102.383201797521</v>
      </c>
      <c r="J7152" s="2">
        <f>VLOOKUP($E7152,
Products!$A$1:$F$201,MATCH(Orders!J$1,Products!$A$1:$F$1,0),0)</f>
        <v>1599.330443274388</v>
      </c>
    </row>
    <row r="7153" spans="1:10">
      <c r="A7153">
        <v>7152</v>
      </c>
      <c r="B7153" s="4">
        <v>45351</v>
      </c>
      <c r="C7153" s="10">
        <f>DATE(YEAR(orders[[#This Row],[order_date]]), MONTH(orders[[#This Row],[order_date]]), 1)</f>
        <v>45323</v>
      </c>
      <c r="D7153" t="s">
        <v>4580</v>
      </c>
      <c r="E7153" t="s">
        <v>513</v>
      </c>
      <c r="F7153" t="str">
        <f>VLOOKUP(orders[[#This Row],[product_id]],Products!A:C,3,0)</f>
        <v>Electronics</v>
      </c>
      <c r="G7153">
        <v>1</v>
      </c>
      <c r="H7153" s="6">
        <v>0.1318485323902667</v>
      </c>
      <c r="I7153" s="2">
        <f>VLOOKUP($E7153,
Products!$A$1:$F$201,MATCH(Orders!I$1,Products!$A$1:$F$1,0),0)</f>
        <v>2370.6748519187499</v>
      </c>
      <c r="J7153" s="2">
        <f>VLOOKUP($E7153,
Products!$A$1:$F$201,MATCH(Orders!J$1,Products!$A$1:$F$1,0),0)</f>
        <v>1742.1190905744229</v>
      </c>
    </row>
    <row r="7154" spans="1:10">
      <c r="A7154">
        <v>7153</v>
      </c>
      <c r="B7154" s="4">
        <v>45513</v>
      </c>
      <c r="C7154" s="10">
        <f>DATE(YEAR(orders[[#This Row],[order_date]]), MONTH(orders[[#This Row],[order_date]]), 1)</f>
        <v>45505</v>
      </c>
      <c r="D7154" t="s">
        <v>1994</v>
      </c>
      <c r="E7154" t="s">
        <v>700</v>
      </c>
      <c r="F7154" t="str">
        <f>VLOOKUP(orders[[#This Row],[product_id]],Products!A:C,3,0)</f>
        <v>Electronics</v>
      </c>
      <c r="G7154">
        <v>1</v>
      </c>
      <c r="H7154" s="6">
        <v>0.13494531382356439</v>
      </c>
      <c r="I7154" s="2">
        <f>VLOOKUP($E7154,
Products!$A$1:$F$201,MATCH(Orders!I$1,Products!$A$1:$F$1,0),0)</f>
        <v>11070.26215043813</v>
      </c>
      <c r="J7154" s="2">
        <f>VLOOKUP($E7154,
Products!$A$1:$F$201,MATCH(Orders!J$1,Products!$A$1:$F$1,0),0)</f>
        <v>7867.3909748932683</v>
      </c>
    </row>
    <row r="7155" spans="1:10">
      <c r="A7155">
        <v>7154</v>
      </c>
      <c r="B7155" s="4">
        <v>45732</v>
      </c>
      <c r="C7155" s="10">
        <f>DATE(YEAR(orders[[#This Row],[order_date]]), MONTH(orders[[#This Row],[order_date]]), 1)</f>
        <v>45717</v>
      </c>
      <c r="D7155" t="s">
        <v>2072</v>
      </c>
      <c r="E7155" t="s">
        <v>532</v>
      </c>
      <c r="F7155" t="str">
        <f>VLOOKUP(orders[[#This Row],[product_id]],Products!A:C,3,0)</f>
        <v>Electronics</v>
      </c>
      <c r="G7155">
        <v>2</v>
      </c>
      <c r="H7155" s="6">
        <v>0.17649720102854227</v>
      </c>
      <c r="I7155" s="2">
        <f>VLOOKUP($E7155,
Products!$A$1:$F$201,MATCH(Orders!I$1,Products!$A$1:$F$1,0),0)</f>
        <v>2668.0593077725212</v>
      </c>
      <c r="J7155" s="2">
        <f>VLOOKUP($E7155,
Products!$A$1:$F$201,MATCH(Orders!J$1,Products!$A$1:$F$1,0),0)</f>
        <v>1923.7114222321791</v>
      </c>
    </row>
    <row r="7156" spans="1:10">
      <c r="A7156">
        <v>7155</v>
      </c>
      <c r="B7156" s="4">
        <v>45646</v>
      </c>
      <c r="C7156" s="10">
        <f>DATE(YEAR(orders[[#This Row],[order_date]]), MONTH(orders[[#This Row],[order_date]]), 1)</f>
        <v>45627</v>
      </c>
      <c r="D7156" t="s">
        <v>1767</v>
      </c>
      <c r="E7156" t="s">
        <v>539</v>
      </c>
      <c r="F7156" t="str">
        <f>VLOOKUP(orders[[#This Row],[product_id]],Products!A:C,3,0)</f>
        <v>Appliances</v>
      </c>
      <c r="G7156">
        <v>2</v>
      </c>
      <c r="H7156" s="6">
        <v>0.13130777999900736</v>
      </c>
      <c r="I7156" s="2">
        <f>VLOOKUP($E7156,
Products!$A$1:$F$201,MATCH(Orders!I$1,Products!$A$1:$F$1,0),0)</f>
        <v>25730.234720482978</v>
      </c>
      <c r="J7156" s="2">
        <f>VLOOKUP($E7156,
Products!$A$1:$F$201,MATCH(Orders!J$1,Products!$A$1:$F$1,0),0)</f>
        <v>17186.87037527658</v>
      </c>
    </row>
    <row r="7157" spans="1:10">
      <c r="A7157">
        <v>7156</v>
      </c>
      <c r="B7157" s="4">
        <v>45875</v>
      </c>
      <c r="C7157" s="10">
        <f>DATE(YEAR(orders[[#This Row],[order_date]]), MONTH(orders[[#This Row],[order_date]]), 1)</f>
        <v>45870</v>
      </c>
      <c r="D7157" t="s">
        <v>938</v>
      </c>
      <c r="E7157" t="s">
        <v>533</v>
      </c>
      <c r="F7157" t="str">
        <f>VLOOKUP(orders[[#This Row],[product_id]],Products!A:C,3,0)</f>
        <v>Electronics</v>
      </c>
      <c r="G7157">
        <v>2</v>
      </c>
      <c r="H7157" s="6">
        <v>0.10013552955059564</v>
      </c>
      <c r="I7157" s="2">
        <f>VLOOKUP($E7157,
Products!$A$1:$F$201,MATCH(Orders!I$1,Products!$A$1:$F$1,0),0)</f>
        <v>28589.802369332661</v>
      </c>
      <c r="J7157" s="2">
        <f>VLOOKUP($E7157,
Products!$A$1:$F$201,MATCH(Orders!J$1,Products!$A$1:$F$1,0),0)</f>
        <v>21212.93445492295</v>
      </c>
    </row>
    <row r="7158" spans="1:10">
      <c r="A7158">
        <v>7157</v>
      </c>
      <c r="B7158" s="4">
        <v>45581</v>
      </c>
      <c r="C7158" s="10">
        <f>DATE(YEAR(orders[[#This Row],[order_date]]), MONTH(orders[[#This Row],[order_date]]), 1)</f>
        <v>45566</v>
      </c>
      <c r="D7158" t="s">
        <v>3013</v>
      </c>
      <c r="E7158" t="s">
        <v>664</v>
      </c>
      <c r="F7158" t="str">
        <f>VLOOKUP(orders[[#This Row],[product_id]],Products!A:C,3,0)</f>
        <v>Appliances</v>
      </c>
      <c r="G7158">
        <v>1</v>
      </c>
      <c r="H7158" s="6">
        <v>6.6908642810178887E-2</v>
      </c>
      <c r="I7158" s="2">
        <f>VLOOKUP($E7158,
Products!$A$1:$F$201,MATCH(Orders!I$1,Products!$A$1:$F$1,0),0)</f>
        <v>2181.6314584966208</v>
      </c>
      <c r="J7158" s="2">
        <f>VLOOKUP($E7158,
Products!$A$1:$F$201,MATCH(Orders!J$1,Products!$A$1:$F$1,0),0)</f>
        <v>1607.5776178781809</v>
      </c>
    </row>
    <row r="7159" spans="1:10">
      <c r="A7159">
        <v>7158</v>
      </c>
      <c r="B7159" s="4">
        <v>45400</v>
      </c>
      <c r="C7159" s="10">
        <f>DATE(YEAR(orders[[#This Row],[order_date]]), MONTH(orders[[#This Row],[order_date]]), 1)</f>
        <v>45383</v>
      </c>
      <c r="D7159" t="s">
        <v>1013</v>
      </c>
      <c r="E7159" t="s">
        <v>650</v>
      </c>
      <c r="F7159" t="str">
        <f>VLOOKUP(orders[[#This Row],[product_id]],Products!A:C,3,0)</f>
        <v>Electronics</v>
      </c>
      <c r="G7159">
        <v>1</v>
      </c>
      <c r="H7159" s="6">
        <v>0.15985198986507404</v>
      </c>
      <c r="I7159" s="2">
        <f>VLOOKUP($E7159,
Products!$A$1:$F$201,MATCH(Orders!I$1,Products!$A$1:$F$1,0),0)</f>
        <v>12936.529609330941</v>
      </c>
      <c r="J7159" s="2">
        <f>VLOOKUP($E7159,
Products!$A$1:$F$201,MATCH(Orders!J$1,Products!$A$1:$F$1,0),0)</f>
        <v>9465.2602677376308</v>
      </c>
    </row>
    <row r="7160" spans="1:10">
      <c r="A7160">
        <v>7159</v>
      </c>
      <c r="B7160" s="4">
        <v>45494</v>
      </c>
      <c r="C7160" s="10">
        <f>DATE(YEAR(orders[[#This Row],[order_date]]), MONTH(orders[[#This Row],[order_date]]), 1)</f>
        <v>45474</v>
      </c>
      <c r="D7160" t="s">
        <v>1108</v>
      </c>
      <c r="E7160" t="s">
        <v>613</v>
      </c>
      <c r="F7160" t="str">
        <f>VLOOKUP(orders[[#This Row],[product_id]],Products!A:C,3,0)</f>
        <v>Appliances</v>
      </c>
      <c r="G7160">
        <v>1</v>
      </c>
      <c r="H7160" s="6">
        <v>7.3601202112124953E-2</v>
      </c>
      <c r="I7160" s="2">
        <f>VLOOKUP($E7160,
Products!$A$1:$F$201,MATCH(Orders!I$1,Products!$A$1:$F$1,0),0)</f>
        <v>6365.2492969652412</v>
      </c>
      <c r="J7160" s="2">
        <f>VLOOKUP($E7160,
Products!$A$1:$F$201,MATCH(Orders!J$1,Products!$A$1:$F$1,0),0)</f>
        <v>4174.927496964433</v>
      </c>
    </row>
    <row r="7161" spans="1:10">
      <c r="A7161">
        <v>7160</v>
      </c>
      <c r="B7161" s="4">
        <v>45137</v>
      </c>
      <c r="C7161" s="10">
        <f>DATE(YEAR(orders[[#This Row],[order_date]]), MONTH(orders[[#This Row],[order_date]]), 1)</f>
        <v>45108</v>
      </c>
      <c r="D7161" t="s">
        <v>1702</v>
      </c>
      <c r="E7161" t="s">
        <v>628</v>
      </c>
      <c r="F7161" t="str">
        <f>VLOOKUP(orders[[#This Row],[product_id]],Products!A:C,3,0)</f>
        <v>Electronics</v>
      </c>
      <c r="G7161">
        <v>1</v>
      </c>
      <c r="H7161" s="6">
        <v>0.22595639187761549</v>
      </c>
      <c r="I7161" s="2">
        <f>VLOOKUP($E7161,
Products!$A$1:$F$201,MATCH(Orders!I$1,Products!$A$1:$F$1,0),0)</f>
        <v>2480.4343676348258</v>
      </c>
      <c r="J7161" s="2">
        <f>VLOOKUP($E7161,
Products!$A$1:$F$201,MATCH(Orders!J$1,Products!$A$1:$F$1,0),0)</f>
        <v>1932.862959692628</v>
      </c>
    </row>
    <row r="7162" spans="1:10">
      <c r="A7162">
        <v>7161</v>
      </c>
      <c r="B7162" s="4">
        <v>46008</v>
      </c>
      <c r="C7162" s="10">
        <f>DATE(YEAR(orders[[#This Row],[order_date]]), MONTH(orders[[#This Row],[order_date]]), 1)</f>
        <v>45992</v>
      </c>
      <c r="D7162" t="s">
        <v>1990</v>
      </c>
      <c r="E7162" t="s">
        <v>688</v>
      </c>
      <c r="F7162" t="str">
        <f>VLOOKUP(orders[[#This Row],[product_id]],Products!A:C,3,0)</f>
        <v>Appliances</v>
      </c>
      <c r="G7162">
        <v>1</v>
      </c>
      <c r="H7162" s="6">
        <v>0.10445400971002228</v>
      </c>
      <c r="I7162" s="2">
        <f>VLOOKUP($E7162,
Products!$A$1:$F$201,MATCH(Orders!I$1,Products!$A$1:$F$1,0),0)</f>
        <v>5983.6860426434141</v>
      </c>
      <c r="J7162" s="2">
        <f>VLOOKUP($E7162,
Products!$A$1:$F$201,MATCH(Orders!J$1,Products!$A$1:$F$1,0),0)</f>
        <v>3911.563059036529</v>
      </c>
    </row>
    <row r="7163" spans="1:10">
      <c r="A7163">
        <v>7162</v>
      </c>
      <c r="B7163" s="4">
        <v>45141</v>
      </c>
      <c r="C7163" s="10">
        <f>DATE(YEAR(orders[[#This Row],[order_date]]), MONTH(orders[[#This Row],[order_date]]), 1)</f>
        <v>45139</v>
      </c>
      <c r="D7163" t="s">
        <v>2205</v>
      </c>
      <c r="E7163" t="s">
        <v>514</v>
      </c>
      <c r="F7163" t="str">
        <f>VLOOKUP(orders[[#This Row],[product_id]],Products!A:C,3,0)</f>
        <v>Electronics</v>
      </c>
      <c r="G7163">
        <v>1</v>
      </c>
      <c r="H7163" s="6">
        <v>0.22630777138968361</v>
      </c>
      <c r="I7163" s="2">
        <f>VLOOKUP($E7163,
Products!$A$1:$F$201,MATCH(Orders!I$1,Products!$A$1:$F$1,0),0)</f>
        <v>16482.730474054071</v>
      </c>
      <c r="J7163" s="2">
        <f>VLOOKUP($E7163,
Products!$A$1:$F$201,MATCH(Orders!J$1,Products!$A$1:$F$1,0),0)</f>
        <v>12480.81165565178</v>
      </c>
    </row>
    <row r="7164" spans="1:10">
      <c r="A7164">
        <v>7163</v>
      </c>
      <c r="B7164" s="4">
        <v>45826</v>
      </c>
      <c r="C7164" s="10">
        <f>DATE(YEAR(orders[[#This Row],[order_date]]), MONTH(orders[[#This Row],[order_date]]), 1)</f>
        <v>45809</v>
      </c>
      <c r="D7164" t="s">
        <v>1455</v>
      </c>
      <c r="E7164" t="s">
        <v>562</v>
      </c>
      <c r="F7164" t="str">
        <f>VLOOKUP(orders[[#This Row],[product_id]],Products!A:C,3,0)</f>
        <v>Electronics</v>
      </c>
      <c r="G7164">
        <v>3</v>
      </c>
      <c r="H7164" s="6">
        <v>0.2180061422767037</v>
      </c>
      <c r="I7164" s="2">
        <f>VLOOKUP($E7164,
Products!$A$1:$F$201,MATCH(Orders!I$1,Products!$A$1:$F$1,0),0)</f>
        <v>2550.478597498749</v>
      </c>
      <c r="J7164" s="2">
        <f>VLOOKUP($E7164,
Products!$A$1:$F$201,MATCH(Orders!J$1,Products!$A$1:$F$1,0),0)</f>
        <v>1688.129752018375</v>
      </c>
    </row>
    <row r="7165" spans="1:10">
      <c r="A7165">
        <v>7164</v>
      </c>
      <c r="B7165" s="4">
        <v>45393</v>
      </c>
      <c r="C7165" s="10">
        <f>DATE(YEAR(orders[[#This Row],[order_date]]), MONTH(orders[[#This Row],[order_date]]), 1)</f>
        <v>45383</v>
      </c>
      <c r="D7165" t="s">
        <v>1835</v>
      </c>
      <c r="E7165" t="s">
        <v>550</v>
      </c>
      <c r="F7165" t="str">
        <f>VLOOKUP(orders[[#This Row],[product_id]],Products!A:C,3,0)</f>
        <v>Electronics</v>
      </c>
      <c r="G7165">
        <v>1</v>
      </c>
      <c r="H7165" s="6">
        <v>0.22885070925090942</v>
      </c>
      <c r="I7165" s="2">
        <f>VLOOKUP($E7165,
Products!$A$1:$F$201,MATCH(Orders!I$1,Products!$A$1:$F$1,0),0)</f>
        <v>21928.70634496431</v>
      </c>
      <c r="J7165" s="2">
        <f>VLOOKUP($E7165,
Products!$A$1:$F$201,MATCH(Orders!J$1,Products!$A$1:$F$1,0),0)</f>
        <v>17227.037321653719</v>
      </c>
    </row>
    <row r="7166" spans="1:10">
      <c r="A7166">
        <v>7165</v>
      </c>
      <c r="B7166" s="4">
        <v>45280</v>
      </c>
      <c r="C7166" s="10">
        <f>DATE(YEAR(orders[[#This Row],[order_date]]), MONTH(orders[[#This Row],[order_date]]), 1)</f>
        <v>45261</v>
      </c>
      <c r="D7166" t="s">
        <v>4024</v>
      </c>
      <c r="E7166" t="s">
        <v>639</v>
      </c>
      <c r="F7166" t="str">
        <f>VLOOKUP(orders[[#This Row],[product_id]],Products!A:C,3,0)</f>
        <v>Appliances</v>
      </c>
      <c r="G7166">
        <v>2</v>
      </c>
      <c r="H7166" s="6">
        <v>9.5369980382940339E-2</v>
      </c>
      <c r="I7166" s="2">
        <f>VLOOKUP($E7166,
Products!$A$1:$F$201,MATCH(Orders!I$1,Products!$A$1:$F$1,0),0)</f>
        <v>2320.8560923599921</v>
      </c>
      <c r="J7166" s="2">
        <f>VLOOKUP($E7166,
Products!$A$1:$F$201,MATCH(Orders!J$1,Products!$A$1:$F$1,0),0)</f>
        <v>1750.110004830213</v>
      </c>
    </row>
    <row r="7167" spans="1:10">
      <c r="A7167">
        <v>7166</v>
      </c>
      <c r="B7167" s="4">
        <v>45969</v>
      </c>
      <c r="C7167" s="10">
        <f>DATE(YEAR(orders[[#This Row],[order_date]]), MONTH(orders[[#This Row],[order_date]]), 1)</f>
        <v>45962</v>
      </c>
      <c r="D7167" t="s">
        <v>1009</v>
      </c>
      <c r="E7167" t="s">
        <v>647</v>
      </c>
      <c r="F7167" t="str">
        <f>VLOOKUP(orders[[#This Row],[product_id]],Products!A:C,3,0)</f>
        <v>Electronics</v>
      </c>
      <c r="G7167">
        <v>1</v>
      </c>
      <c r="H7167" s="6">
        <v>0.15112720126052456</v>
      </c>
      <c r="I7167" s="2">
        <f>VLOOKUP($E7167,
Products!$A$1:$F$201,MATCH(Orders!I$1,Products!$A$1:$F$1,0),0)</f>
        <v>23187.883920109041</v>
      </c>
      <c r="J7167" s="2">
        <f>VLOOKUP($E7167,
Products!$A$1:$F$201,MATCH(Orders!J$1,Products!$A$1:$F$1,0),0)</f>
        <v>16217.564081273829</v>
      </c>
    </row>
    <row r="7168" spans="1:10">
      <c r="A7168">
        <v>7167</v>
      </c>
      <c r="B7168" s="4">
        <v>45551</v>
      </c>
      <c r="C7168" s="10">
        <f>DATE(YEAR(orders[[#This Row],[order_date]]), MONTH(orders[[#This Row],[order_date]]), 1)</f>
        <v>45536</v>
      </c>
      <c r="D7168" t="s">
        <v>3096</v>
      </c>
      <c r="E7168" t="s">
        <v>664</v>
      </c>
      <c r="F7168" t="str">
        <f>VLOOKUP(orders[[#This Row],[product_id]],Products!A:C,3,0)</f>
        <v>Appliances</v>
      </c>
      <c r="G7168">
        <v>1</v>
      </c>
      <c r="H7168" s="6">
        <v>0.125814100695608</v>
      </c>
      <c r="I7168" s="2">
        <f>VLOOKUP($E7168,
Products!$A$1:$F$201,MATCH(Orders!I$1,Products!$A$1:$F$1,0),0)</f>
        <v>2181.6314584966208</v>
      </c>
      <c r="J7168" s="2">
        <f>VLOOKUP($E7168,
Products!$A$1:$F$201,MATCH(Orders!J$1,Products!$A$1:$F$1,0),0)</f>
        <v>1607.5776178781809</v>
      </c>
    </row>
    <row r="7169" spans="1:10">
      <c r="A7169">
        <v>7168</v>
      </c>
      <c r="B7169" s="4">
        <v>45298</v>
      </c>
      <c r="C7169" s="10">
        <f>DATE(YEAR(orders[[#This Row],[order_date]]), MONTH(orders[[#This Row],[order_date]]), 1)</f>
        <v>45292</v>
      </c>
      <c r="D7169" t="s">
        <v>2176</v>
      </c>
      <c r="E7169" t="s">
        <v>687</v>
      </c>
      <c r="F7169" t="str">
        <f>VLOOKUP(orders[[#This Row],[product_id]],Products!A:C,3,0)</f>
        <v>Electronics</v>
      </c>
      <c r="G7169">
        <v>2</v>
      </c>
      <c r="H7169" s="6">
        <v>0.23846983297479268</v>
      </c>
      <c r="I7169" s="2">
        <f>VLOOKUP($E7169,
Products!$A$1:$F$201,MATCH(Orders!I$1,Products!$A$1:$F$1,0),0)</f>
        <v>12143.737276429891</v>
      </c>
      <c r="J7169" s="2">
        <f>VLOOKUP($E7169,
Products!$A$1:$F$201,MATCH(Orders!J$1,Products!$A$1:$F$1,0),0)</f>
        <v>9077.1957392673976</v>
      </c>
    </row>
    <row r="7170" spans="1:10">
      <c r="A7170">
        <v>7169</v>
      </c>
      <c r="B7170" s="4">
        <v>45110</v>
      </c>
      <c r="C7170" s="10">
        <f>DATE(YEAR(orders[[#This Row],[order_date]]), MONTH(orders[[#This Row],[order_date]]), 1)</f>
        <v>45108</v>
      </c>
      <c r="D7170" t="s">
        <v>1767</v>
      </c>
      <c r="E7170" t="s">
        <v>516</v>
      </c>
      <c r="F7170" t="str">
        <f>VLOOKUP(orders[[#This Row],[product_id]],Products!A:C,3,0)</f>
        <v>Electronics</v>
      </c>
      <c r="G7170">
        <v>2</v>
      </c>
      <c r="H7170" s="6">
        <v>0.20003629593324881</v>
      </c>
      <c r="I7170" s="2">
        <f>VLOOKUP($E7170,
Products!$A$1:$F$201,MATCH(Orders!I$1,Products!$A$1:$F$1,0),0)</f>
        <v>12594.36437895595</v>
      </c>
      <c r="J7170" s="2">
        <f>VLOOKUP($E7170,
Products!$A$1:$F$201,MATCH(Orders!J$1,Products!$A$1:$F$1,0),0)</f>
        <v>9909.7267986522402</v>
      </c>
    </row>
    <row r="7171" spans="1:10">
      <c r="A7171">
        <v>7170</v>
      </c>
      <c r="B7171" s="4">
        <v>45600</v>
      </c>
      <c r="C7171" s="10">
        <f>DATE(YEAR(orders[[#This Row],[order_date]]), MONTH(orders[[#This Row],[order_date]]), 1)</f>
        <v>45597</v>
      </c>
      <c r="D7171" t="s">
        <v>4597</v>
      </c>
      <c r="E7171" t="s">
        <v>574</v>
      </c>
      <c r="F7171" t="str">
        <f>VLOOKUP(orders[[#This Row],[product_id]],Products!A:C,3,0)</f>
        <v>Electronics</v>
      </c>
      <c r="G7171">
        <v>3</v>
      </c>
      <c r="H7171" s="6">
        <v>0.13119237907108963</v>
      </c>
      <c r="I7171" s="2">
        <f>VLOOKUP($E7171,
Products!$A$1:$F$201,MATCH(Orders!I$1,Products!$A$1:$F$1,0),0)</f>
        <v>30824.427673567101</v>
      </c>
      <c r="J7171" s="2">
        <f>VLOOKUP($E7171,
Products!$A$1:$F$201,MATCH(Orders!J$1,Products!$A$1:$F$1,0),0)</f>
        <v>20473.07476940487</v>
      </c>
    </row>
    <row r="7172" spans="1:10">
      <c r="A7172">
        <v>7171</v>
      </c>
      <c r="B7172" s="4">
        <v>45681</v>
      </c>
      <c r="C7172" s="10">
        <f>DATE(YEAR(orders[[#This Row],[order_date]]), MONTH(orders[[#This Row],[order_date]]), 1)</f>
        <v>45658</v>
      </c>
      <c r="D7172" t="s">
        <v>1560</v>
      </c>
      <c r="E7172" t="s">
        <v>600</v>
      </c>
      <c r="F7172" t="str">
        <f>VLOOKUP(orders[[#This Row],[product_id]],Products!A:C,3,0)</f>
        <v>Electronics</v>
      </c>
      <c r="G7172">
        <v>2</v>
      </c>
      <c r="H7172" s="6">
        <v>0.24170015130741029</v>
      </c>
      <c r="I7172" s="2">
        <f>VLOOKUP($E7172,
Products!$A$1:$F$201,MATCH(Orders!I$1,Products!$A$1:$F$1,0),0)</f>
        <v>2556.7009232610858</v>
      </c>
      <c r="J7172" s="2">
        <f>VLOOKUP($E7172,
Products!$A$1:$F$201,MATCH(Orders!J$1,Products!$A$1:$F$1,0),0)</f>
        <v>2002.3128715328869</v>
      </c>
    </row>
    <row r="7173" spans="1:10">
      <c r="A7173">
        <v>7172</v>
      </c>
      <c r="B7173" s="4">
        <v>45248</v>
      </c>
      <c r="C7173" s="10">
        <f>DATE(YEAR(orders[[#This Row],[order_date]]), MONTH(orders[[#This Row],[order_date]]), 1)</f>
        <v>45231</v>
      </c>
      <c r="D7173" t="s">
        <v>1775</v>
      </c>
      <c r="E7173" t="s">
        <v>635</v>
      </c>
      <c r="F7173" t="str">
        <f>VLOOKUP(orders[[#This Row],[product_id]],Products!A:C,3,0)</f>
        <v>Electronics</v>
      </c>
      <c r="G7173">
        <v>3</v>
      </c>
      <c r="H7173" s="6">
        <v>0.21405122213256464</v>
      </c>
      <c r="I7173" s="2">
        <f>VLOOKUP($E7173,
Products!$A$1:$F$201,MATCH(Orders!I$1,Products!$A$1:$F$1,0),0)</f>
        <v>31014.321091901689</v>
      </c>
      <c r="J7173" s="2">
        <f>VLOOKUP($E7173,
Products!$A$1:$F$201,MATCH(Orders!J$1,Products!$A$1:$F$1,0),0)</f>
        <v>23202.91049209132</v>
      </c>
    </row>
    <row r="7174" spans="1:10">
      <c r="A7174">
        <v>7173</v>
      </c>
      <c r="B7174" s="4">
        <v>45361</v>
      </c>
      <c r="C7174" s="10">
        <f>DATE(YEAR(orders[[#This Row],[order_date]]), MONTH(orders[[#This Row],[order_date]]), 1)</f>
        <v>45352</v>
      </c>
      <c r="D7174" t="s">
        <v>2451</v>
      </c>
      <c r="E7174" t="s">
        <v>608</v>
      </c>
      <c r="F7174" t="str">
        <f>VLOOKUP(orders[[#This Row],[product_id]],Products!A:C,3,0)</f>
        <v>Electronics</v>
      </c>
      <c r="G7174">
        <v>2</v>
      </c>
      <c r="H7174" s="6">
        <v>0.2074815480038385</v>
      </c>
      <c r="I7174" s="2">
        <f>VLOOKUP($E7174,
Products!$A$1:$F$201,MATCH(Orders!I$1,Products!$A$1:$F$1,0),0)</f>
        <v>32509.710212279751</v>
      </c>
      <c r="J7174" s="2">
        <f>VLOOKUP($E7174,
Products!$A$1:$F$201,MATCH(Orders!J$1,Products!$A$1:$F$1,0),0)</f>
        <v>23699.228985408761</v>
      </c>
    </row>
    <row r="7175" spans="1:10">
      <c r="A7175">
        <v>7174</v>
      </c>
      <c r="B7175" s="4">
        <v>45993</v>
      </c>
      <c r="C7175" s="10">
        <f>DATE(YEAR(orders[[#This Row],[order_date]]), MONTH(orders[[#This Row],[order_date]]), 1)</f>
        <v>45992</v>
      </c>
      <c r="D7175" t="s">
        <v>2334</v>
      </c>
      <c r="E7175" t="s">
        <v>522</v>
      </c>
      <c r="F7175" t="str">
        <f>VLOOKUP(orders[[#This Row],[product_id]],Products!A:C,3,0)</f>
        <v>Appliances</v>
      </c>
      <c r="G7175">
        <v>2</v>
      </c>
      <c r="H7175" s="6">
        <v>8.7669547993160027E-2</v>
      </c>
      <c r="I7175" s="2">
        <f>VLOOKUP($E7175,
Products!$A$1:$F$201,MATCH(Orders!I$1,Products!$A$1:$F$1,0),0)</f>
        <v>24966.707940261898</v>
      </c>
      <c r="J7175" s="2">
        <f>VLOOKUP($E7175,
Products!$A$1:$F$201,MATCH(Orders!J$1,Products!$A$1:$F$1,0),0)</f>
        <v>19868.70644165645</v>
      </c>
    </row>
    <row r="7176" spans="1:10">
      <c r="A7176">
        <v>7175</v>
      </c>
      <c r="B7176" s="4">
        <v>45219</v>
      </c>
      <c r="C7176" s="10">
        <f>DATE(YEAR(orders[[#This Row],[order_date]]), MONTH(orders[[#This Row],[order_date]]), 1)</f>
        <v>45200</v>
      </c>
      <c r="D7176" t="s">
        <v>3997</v>
      </c>
      <c r="E7176" t="s">
        <v>615</v>
      </c>
      <c r="F7176" t="str">
        <f>VLOOKUP(orders[[#This Row],[product_id]],Products!A:C,3,0)</f>
        <v>Electronics</v>
      </c>
      <c r="G7176">
        <v>1</v>
      </c>
      <c r="H7176" s="6">
        <v>0.1988715497613382</v>
      </c>
      <c r="I7176" s="2">
        <f>VLOOKUP($E7176,
Products!$A$1:$F$201,MATCH(Orders!I$1,Products!$A$1:$F$1,0),0)</f>
        <v>31155.43680046549</v>
      </c>
      <c r="J7176" s="2">
        <f>VLOOKUP($E7176,
Products!$A$1:$F$201,MATCH(Orders!J$1,Products!$A$1:$F$1,0),0)</f>
        <v>22320.078602545669</v>
      </c>
    </row>
    <row r="7177" spans="1:10">
      <c r="A7177">
        <v>7176</v>
      </c>
      <c r="B7177" s="4">
        <v>45614</v>
      </c>
      <c r="C7177" s="10">
        <f>DATE(YEAR(orders[[#This Row],[order_date]]), MONTH(orders[[#This Row],[order_date]]), 1)</f>
        <v>45597</v>
      </c>
      <c r="D7177" t="s">
        <v>3009</v>
      </c>
      <c r="E7177" t="s">
        <v>541</v>
      </c>
      <c r="F7177" t="str">
        <f>VLOOKUP(orders[[#This Row],[product_id]],Products!A:C,3,0)</f>
        <v>Appliances</v>
      </c>
      <c r="G7177">
        <v>1</v>
      </c>
      <c r="H7177" s="6">
        <v>5.2924968072939713E-2</v>
      </c>
      <c r="I7177" s="2">
        <f>VLOOKUP($E7177,
Products!$A$1:$F$201,MATCH(Orders!I$1,Products!$A$1:$F$1,0),0)</f>
        <v>2390.3651642386908</v>
      </c>
      <c r="J7177" s="2">
        <f>VLOOKUP($E7177,
Products!$A$1:$F$201,MATCH(Orders!J$1,Products!$A$1:$F$1,0),0)</f>
        <v>1655.7504783617919</v>
      </c>
    </row>
    <row r="7178" spans="1:10">
      <c r="A7178">
        <v>7177</v>
      </c>
      <c r="B7178" s="4">
        <v>45814</v>
      </c>
      <c r="C7178" s="10">
        <f>DATE(YEAR(orders[[#This Row],[order_date]]), MONTH(orders[[#This Row],[order_date]]), 1)</f>
        <v>45809</v>
      </c>
      <c r="D7178" t="s">
        <v>2890</v>
      </c>
      <c r="E7178" t="s">
        <v>636</v>
      </c>
      <c r="F7178" t="str">
        <f>VLOOKUP(orders[[#This Row],[product_id]],Products!A:C,3,0)</f>
        <v>Appliances</v>
      </c>
      <c r="G7178">
        <v>1</v>
      </c>
      <c r="H7178" s="6">
        <v>6.05974343665307E-2</v>
      </c>
      <c r="I7178" s="2">
        <f>VLOOKUP($E7178,
Products!$A$1:$F$201,MATCH(Orders!I$1,Products!$A$1:$F$1,0),0)</f>
        <v>2035.5647279372099</v>
      </c>
      <c r="J7178" s="2">
        <f>VLOOKUP($E7178,
Products!$A$1:$F$201,MATCH(Orders!J$1,Products!$A$1:$F$1,0),0)</f>
        <v>1486.048843699655</v>
      </c>
    </row>
    <row r="7179" spans="1:10">
      <c r="A7179">
        <v>7178</v>
      </c>
      <c r="B7179" s="4">
        <v>44995</v>
      </c>
      <c r="C7179" s="10">
        <f>DATE(YEAR(orders[[#This Row],[order_date]]), MONTH(orders[[#This Row],[order_date]]), 1)</f>
        <v>44986</v>
      </c>
      <c r="D7179" t="s">
        <v>1960</v>
      </c>
      <c r="E7179" t="s">
        <v>696</v>
      </c>
      <c r="F7179" t="str">
        <f>VLOOKUP(orders[[#This Row],[product_id]],Products!A:C,3,0)</f>
        <v>Electronics</v>
      </c>
      <c r="G7179">
        <v>1</v>
      </c>
      <c r="H7179" s="6">
        <v>0.24348545520462389</v>
      </c>
      <c r="I7179" s="2">
        <f>VLOOKUP($E7179,
Products!$A$1:$F$201,MATCH(Orders!I$1,Products!$A$1:$F$1,0),0)</f>
        <v>2723.6534496184809</v>
      </c>
      <c r="J7179" s="2">
        <f>VLOOKUP($E7179,
Products!$A$1:$F$201,MATCH(Orders!J$1,Products!$A$1:$F$1,0),0)</f>
        <v>1872.4715951823</v>
      </c>
    </row>
    <row r="7180" spans="1:10">
      <c r="A7180">
        <v>7179</v>
      </c>
      <c r="B7180" s="4">
        <v>44982</v>
      </c>
      <c r="C7180" s="10">
        <f>DATE(YEAR(orders[[#This Row],[order_date]]), MONTH(orders[[#This Row],[order_date]]), 1)</f>
        <v>44958</v>
      </c>
      <c r="D7180" t="s">
        <v>1523</v>
      </c>
      <c r="E7180" t="s">
        <v>548</v>
      </c>
      <c r="F7180" t="str">
        <f>VLOOKUP(orders[[#This Row],[product_id]],Products!A:C,3,0)</f>
        <v>Appliances</v>
      </c>
      <c r="G7180">
        <v>2</v>
      </c>
      <c r="H7180" s="6">
        <v>0.13862390240518518</v>
      </c>
      <c r="I7180" s="2">
        <f>VLOOKUP($E7180,
Products!$A$1:$F$201,MATCH(Orders!I$1,Products!$A$1:$F$1,0),0)</f>
        <v>2211.9922659782978</v>
      </c>
      <c r="J7180" s="2">
        <f>VLOOKUP($E7180,
Products!$A$1:$F$201,MATCH(Orders!J$1,Products!$A$1:$F$1,0),0)</f>
        <v>1741.1720710333091</v>
      </c>
    </row>
    <row r="7181" spans="1:10">
      <c r="A7181">
        <v>7180</v>
      </c>
      <c r="B7181" s="4">
        <v>45557</v>
      </c>
      <c r="C7181" s="10">
        <f>DATE(YEAR(orders[[#This Row],[order_date]]), MONTH(orders[[#This Row],[order_date]]), 1)</f>
        <v>45536</v>
      </c>
      <c r="D7181" t="s">
        <v>2443</v>
      </c>
      <c r="E7181" t="s">
        <v>598</v>
      </c>
      <c r="F7181" t="str">
        <f>VLOOKUP(orders[[#This Row],[product_id]],Products!A:C,3,0)</f>
        <v>Appliances</v>
      </c>
      <c r="G7181">
        <v>2</v>
      </c>
      <c r="H7181" s="6">
        <v>8.7272779378129439E-2</v>
      </c>
      <c r="I7181" s="2">
        <f>VLOOKUP($E7181,
Products!$A$1:$F$201,MATCH(Orders!I$1,Products!$A$1:$F$1,0),0)</f>
        <v>5641.6789233526652</v>
      </c>
      <c r="J7181" s="2">
        <f>VLOOKUP($E7181,
Products!$A$1:$F$201,MATCH(Orders!J$1,Products!$A$1:$F$1,0),0)</f>
        <v>4031.2473685481059</v>
      </c>
    </row>
    <row r="7182" spans="1:10">
      <c r="A7182">
        <v>7181</v>
      </c>
      <c r="B7182" s="4">
        <v>45346</v>
      </c>
      <c r="C7182" s="10">
        <f>DATE(YEAR(orders[[#This Row],[order_date]]), MONTH(orders[[#This Row],[order_date]]), 1)</f>
        <v>45323</v>
      </c>
      <c r="D7182" t="s">
        <v>4355</v>
      </c>
      <c r="E7182" t="s">
        <v>538</v>
      </c>
      <c r="F7182" t="str">
        <f>VLOOKUP(orders[[#This Row],[product_id]],Products!A:C,3,0)</f>
        <v>Electronics</v>
      </c>
      <c r="G7182">
        <v>1</v>
      </c>
      <c r="H7182" s="6">
        <v>0.16367242951573543</v>
      </c>
      <c r="I7182" s="2">
        <f>VLOOKUP($E7182,
Products!$A$1:$F$201,MATCH(Orders!I$1,Products!$A$1:$F$1,0),0)</f>
        <v>29368.843697269542</v>
      </c>
      <c r="J7182" s="2">
        <f>VLOOKUP($E7182,
Products!$A$1:$F$201,MATCH(Orders!J$1,Products!$A$1:$F$1,0),0)</f>
        <v>23079.13344123889</v>
      </c>
    </row>
    <row r="7183" spans="1:10">
      <c r="A7183">
        <v>7182</v>
      </c>
      <c r="B7183" s="4">
        <v>45493</v>
      </c>
      <c r="C7183" s="10">
        <f>DATE(YEAR(orders[[#This Row],[order_date]]), MONTH(orders[[#This Row],[order_date]]), 1)</f>
        <v>45474</v>
      </c>
      <c r="D7183" t="s">
        <v>1678</v>
      </c>
      <c r="E7183" t="s">
        <v>607</v>
      </c>
      <c r="F7183" t="str">
        <f>VLOOKUP(orders[[#This Row],[product_id]],Products!A:C,3,0)</f>
        <v>Appliances</v>
      </c>
      <c r="G7183">
        <v>2</v>
      </c>
      <c r="H7183" s="6">
        <v>6.6439722422441991E-2</v>
      </c>
      <c r="I7183" s="2">
        <f>VLOOKUP($E7183,
Products!$A$1:$F$201,MATCH(Orders!I$1,Products!$A$1:$F$1,0),0)</f>
        <v>6264.400042999192</v>
      </c>
      <c r="J7183" s="2">
        <f>VLOOKUP($E7183,
Products!$A$1:$F$201,MATCH(Orders!J$1,Products!$A$1:$F$1,0),0)</f>
        <v>4980.3849171743304</v>
      </c>
    </row>
    <row r="7184" spans="1:10">
      <c r="A7184">
        <v>7183</v>
      </c>
      <c r="B7184" s="4">
        <v>45476</v>
      </c>
      <c r="C7184" s="10">
        <f>DATE(YEAR(orders[[#This Row],[order_date]]), MONTH(orders[[#This Row],[order_date]]), 1)</f>
        <v>45474</v>
      </c>
      <c r="D7184" t="s">
        <v>743</v>
      </c>
      <c r="E7184" t="s">
        <v>534</v>
      </c>
      <c r="F7184" t="str">
        <f>VLOOKUP(orders[[#This Row],[product_id]],Products!A:C,3,0)</f>
        <v>Appliances</v>
      </c>
      <c r="G7184">
        <v>1</v>
      </c>
      <c r="H7184" s="6">
        <v>0.13842813894899805</v>
      </c>
      <c r="I7184" s="2">
        <f>VLOOKUP($E7184,
Products!$A$1:$F$201,MATCH(Orders!I$1,Products!$A$1:$F$1,0),0)</f>
        <v>24743.162958088669</v>
      </c>
      <c r="J7184" s="2">
        <f>VLOOKUP($E7184,
Products!$A$1:$F$201,MATCH(Orders!J$1,Products!$A$1:$F$1,0),0)</f>
        <v>19307.588986555591</v>
      </c>
    </row>
    <row r="7185" spans="1:10">
      <c r="A7185">
        <v>7184</v>
      </c>
      <c r="B7185" s="4">
        <v>45169</v>
      </c>
      <c r="C7185" s="10">
        <f>DATE(YEAR(orders[[#This Row],[order_date]]), MONTH(orders[[#This Row],[order_date]]), 1)</f>
        <v>45139</v>
      </c>
      <c r="D7185" t="s">
        <v>1884</v>
      </c>
      <c r="E7185" t="s">
        <v>656</v>
      </c>
      <c r="F7185" t="str">
        <f>VLOOKUP(orders[[#This Row],[product_id]],Products!A:C,3,0)</f>
        <v>Electronics</v>
      </c>
      <c r="G7185">
        <v>2</v>
      </c>
      <c r="H7185" s="6">
        <v>0.19478290732544001</v>
      </c>
      <c r="I7185" s="2">
        <f>VLOOKUP($E7185,
Products!$A$1:$F$201,MATCH(Orders!I$1,Products!$A$1:$F$1,0),0)</f>
        <v>30485.811519789549</v>
      </c>
      <c r="J7185" s="2">
        <f>VLOOKUP($E7185,
Products!$A$1:$F$201,MATCH(Orders!J$1,Products!$A$1:$F$1,0),0)</f>
        <v>23818.70129930825</v>
      </c>
    </row>
    <row r="7186" spans="1:10">
      <c r="A7186">
        <v>7185</v>
      </c>
      <c r="B7186" s="4">
        <v>45674</v>
      </c>
      <c r="C7186" s="10">
        <f>DATE(YEAR(orders[[#This Row],[order_date]]), MONTH(orders[[#This Row],[order_date]]), 1)</f>
        <v>45658</v>
      </c>
      <c r="D7186" t="s">
        <v>4280</v>
      </c>
      <c r="E7186" t="s">
        <v>692</v>
      </c>
      <c r="F7186" t="str">
        <f>VLOOKUP(orders[[#This Row],[product_id]],Products!A:C,3,0)</f>
        <v>Electronics</v>
      </c>
      <c r="G7186">
        <v>1</v>
      </c>
      <c r="H7186" s="6">
        <v>0.13594403119707224</v>
      </c>
      <c r="I7186" s="2">
        <f>VLOOKUP($E7186,
Products!$A$1:$F$201,MATCH(Orders!I$1,Products!$A$1:$F$1,0),0)</f>
        <v>18150.337151787651</v>
      </c>
      <c r="J7186" s="2">
        <f>VLOOKUP($E7186,
Products!$A$1:$F$201,MATCH(Orders!J$1,Products!$A$1:$F$1,0),0)</f>
        <v>11965.45000430708</v>
      </c>
    </row>
    <row r="7187" spans="1:10">
      <c r="A7187">
        <v>7186</v>
      </c>
      <c r="B7187" s="4">
        <v>45453</v>
      </c>
      <c r="C7187" s="10">
        <f>DATE(YEAR(orders[[#This Row],[order_date]]), MONTH(orders[[#This Row],[order_date]]), 1)</f>
        <v>45444</v>
      </c>
      <c r="D7187" t="s">
        <v>810</v>
      </c>
      <c r="E7187" t="s">
        <v>586</v>
      </c>
      <c r="F7187" t="str">
        <f>VLOOKUP(orders[[#This Row],[product_id]],Products!A:C,3,0)</f>
        <v>Appliances</v>
      </c>
      <c r="G7187">
        <v>1</v>
      </c>
      <c r="H7187" s="6">
        <v>6.1806086882986326E-2</v>
      </c>
      <c r="I7187" s="2">
        <f>VLOOKUP($E7187,
Products!$A$1:$F$201,MATCH(Orders!I$1,Products!$A$1:$F$1,0),0)</f>
        <v>22928.971424497449</v>
      </c>
      <c r="J7187" s="2">
        <f>VLOOKUP($E7187,
Products!$A$1:$F$201,MATCH(Orders!J$1,Products!$A$1:$F$1,0),0)</f>
        <v>17801.356740692991</v>
      </c>
    </row>
    <row r="7188" spans="1:10">
      <c r="A7188">
        <v>7187</v>
      </c>
      <c r="B7188" s="4">
        <v>45003</v>
      </c>
      <c r="C7188" s="10">
        <f>DATE(YEAR(orders[[#This Row],[order_date]]), MONTH(orders[[#This Row],[order_date]]), 1)</f>
        <v>44986</v>
      </c>
      <c r="D7188" t="s">
        <v>960</v>
      </c>
      <c r="E7188" t="s">
        <v>682</v>
      </c>
      <c r="F7188" t="str">
        <f>VLOOKUP(orders[[#This Row],[product_id]],Products!A:C,3,0)</f>
        <v>Electronics</v>
      </c>
      <c r="G7188">
        <v>1</v>
      </c>
      <c r="H7188" s="6">
        <v>0.21348346094935589</v>
      </c>
      <c r="I7188" s="2">
        <f>VLOOKUP($E7188,
Products!$A$1:$F$201,MATCH(Orders!I$1,Products!$A$1:$F$1,0),0)</f>
        <v>32533.33990892916</v>
      </c>
      <c r="J7188" s="2">
        <f>VLOOKUP($E7188,
Products!$A$1:$F$201,MATCH(Orders!J$1,Products!$A$1:$F$1,0),0)</f>
        <v>22734.712471507952</v>
      </c>
    </row>
    <row r="7189" spans="1:10">
      <c r="A7189">
        <v>7188</v>
      </c>
      <c r="B7189" s="4">
        <v>45366</v>
      </c>
      <c r="C7189" s="10">
        <f>DATE(YEAR(orders[[#This Row],[order_date]]), MONTH(orders[[#This Row],[order_date]]), 1)</f>
        <v>45352</v>
      </c>
      <c r="D7189" t="s">
        <v>4181</v>
      </c>
      <c r="E7189" t="s">
        <v>688</v>
      </c>
      <c r="F7189" t="str">
        <f>VLOOKUP(orders[[#This Row],[product_id]],Products!A:C,3,0)</f>
        <v>Appliances</v>
      </c>
      <c r="G7189">
        <v>2</v>
      </c>
      <c r="H7189" s="6">
        <v>0.11958264436011311</v>
      </c>
      <c r="I7189" s="2">
        <f>VLOOKUP($E7189,
Products!$A$1:$F$201,MATCH(Orders!I$1,Products!$A$1:$F$1,0),0)</f>
        <v>5983.6860426434141</v>
      </c>
      <c r="J7189" s="2">
        <f>VLOOKUP($E7189,
Products!$A$1:$F$201,MATCH(Orders!J$1,Products!$A$1:$F$1,0),0)</f>
        <v>3911.563059036529</v>
      </c>
    </row>
    <row r="7190" spans="1:10">
      <c r="A7190">
        <v>7189</v>
      </c>
      <c r="B7190" s="4">
        <v>46005</v>
      </c>
      <c r="C7190" s="10">
        <f>DATE(YEAR(orders[[#This Row],[order_date]]), MONTH(orders[[#This Row],[order_date]]), 1)</f>
        <v>45992</v>
      </c>
      <c r="D7190" t="s">
        <v>3241</v>
      </c>
      <c r="E7190" t="s">
        <v>580</v>
      </c>
      <c r="F7190" t="str">
        <f>VLOOKUP(orders[[#This Row],[product_id]],Products!A:C,3,0)</f>
        <v>Electronics</v>
      </c>
      <c r="G7190">
        <v>1</v>
      </c>
      <c r="H7190" s="6">
        <v>0.2082697782053117</v>
      </c>
      <c r="I7190" s="2">
        <f>VLOOKUP($E7190,
Products!$A$1:$F$201,MATCH(Orders!I$1,Products!$A$1:$F$1,0),0)</f>
        <v>29905.106989935579</v>
      </c>
      <c r="J7190" s="2">
        <f>VLOOKUP($E7190,
Products!$A$1:$F$201,MATCH(Orders!J$1,Products!$A$1:$F$1,0),0)</f>
        <v>22230.930488499071</v>
      </c>
    </row>
    <row r="7191" spans="1:10">
      <c r="A7191">
        <v>7190</v>
      </c>
      <c r="B7191" s="4">
        <v>45442</v>
      </c>
      <c r="C7191" s="10">
        <f>DATE(YEAR(orders[[#This Row],[order_date]]), MONTH(orders[[#This Row],[order_date]]), 1)</f>
        <v>45413</v>
      </c>
      <c r="D7191" t="s">
        <v>2687</v>
      </c>
      <c r="E7191" t="s">
        <v>661</v>
      </c>
      <c r="F7191" t="str">
        <f>VLOOKUP(orders[[#This Row],[product_id]],Products!A:C,3,0)</f>
        <v>Electronics</v>
      </c>
      <c r="G7191">
        <v>2</v>
      </c>
      <c r="H7191" s="6">
        <v>0.18332398371341099</v>
      </c>
      <c r="I7191" s="2">
        <f>VLOOKUP($E7191,
Products!$A$1:$F$201,MATCH(Orders!I$1,Products!$A$1:$F$1,0),0)</f>
        <v>18760.038541255031</v>
      </c>
      <c r="J7191" s="2">
        <f>VLOOKUP($E7191,
Products!$A$1:$F$201,MATCH(Orders!J$1,Products!$A$1:$F$1,0),0)</f>
        <v>13545.127547708629</v>
      </c>
    </row>
    <row r="7192" spans="1:10">
      <c r="A7192">
        <v>7191</v>
      </c>
      <c r="B7192" s="4">
        <v>45541</v>
      </c>
      <c r="C7192" s="10">
        <f>DATE(YEAR(orders[[#This Row],[order_date]]), MONTH(orders[[#This Row],[order_date]]), 1)</f>
        <v>45536</v>
      </c>
      <c r="D7192" t="s">
        <v>3211</v>
      </c>
      <c r="E7192" t="s">
        <v>704</v>
      </c>
      <c r="F7192" t="str">
        <f>VLOOKUP(orders[[#This Row],[product_id]],Products!A:C,3,0)</f>
        <v>Electronics</v>
      </c>
      <c r="G7192">
        <v>1</v>
      </c>
      <c r="H7192" s="6">
        <v>0.22300408722034765</v>
      </c>
      <c r="I7192" s="2">
        <f>VLOOKUP($E7192,
Products!$A$1:$F$201,MATCH(Orders!I$1,Products!$A$1:$F$1,0),0)</f>
        <v>2453.3182634424861</v>
      </c>
      <c r="J7192" s="2">
        <f>VLOOKUP($E7192,
Products!$A$1:$F$201,MATCH(Orders!J$1,Products!$A$1:$F$1,0),0)</f>
        <v>1951.860511286576</v>
      </c>
    </row>
    <row r="7193" spans="1:10">
      <c r="A7193">
        <v>7192</v>
      </c>
      <c r="B7193" s="4">
        <v>45957</v>
      </c>
      <c r="C7193" s="10">
        <f>DATE(YEAR(orders[[#This Row],[order_date]]), MONTH(orders[[#This Row],[order_date]]), 1)</f>
        <v>45931</v>
      </c>
      <c r="D7193" t="s">
        <v>3281</v>
      </c>
      <c r="E7193" t="s">
        <v>614</v>
      </c>
      <c r="F7193" t="str">
        <f>VLOOKUP(orders[[#This Row],[product_id]],Products!A:C,3,0)</f>
        <v>Electronics</v>
      </c>
      <c r="G7193">
        <v>2</v>
      </c>
      <c r="H7193" s="6">
        <v>0.13086595146229638</v>
      </c>
      <c r="I7193" s="2">
        <f>VLOOKUP($E7193,
Products!$A$1:$F$201,MATCH(Orders!I$1,Products!$A$1:$F$1,0),0)</f>
        <v>27394.979060178921</v>
      </c>
      <c r="J7193" s="2">
        <f>VLOOKUP($E7193,
Products!$A$1:$F$201,MATCH(Orders!J$1,Products!$A$1:$F$1,0),0)</f>
        <v>20497.911427865951</v>
      </c>
    </row>
    <row r="7194" spans="1:10">
      <c r="A7194">
        <v>7193</v>
      </c>
      <c r="B7194" s="4">
        <v>45602</v>
      </c>
      <c r="C7194" s="10">
        <f>DATE(YEAR(orders[[#This Row],[order_date]]), MONTH(orders[[#This Row],[order_date]]), 1)</f>
        <v>45597</v>
      </c>
      <c r="D7194" t="s">
        <v>1296</v>
      </c>
      <c r="E7194" t="s">
        <v>609</v>
      </c>
      <c r="F7194" t="str">
        <f>VLOOKUP(orders[[#This Row],[product_id]],Products!A:C,3,0)</f>
        <v>Appliances</v>
      </c>
      <c r="G7194">
        <v>1</v>
      </c>
      <c r="H7194" s="6">
        <v>0.12033593467376591</v>
      </c>
      <c r="I7194" s="2">
        <f>VLOOKUP($E7194,
Products!$A$1:$F$201,MATCH(Orders!I$1,Products!$A$1:$F$1,0),0)</f>
        <v>2159.5378031052392</v>
      </c>
      <c r="J7194" s="2">
        <f>VLOOKUP($E7194,
Products!$A$1:$F$201,MATCH(Orders!J$1,Products!$A$1:$F$1,0),0)</f>
        <v>1501.9415981313371</v>
      </c>
    </row>
    <row r="7195" spans="1:10">
      <c r="A7195">
        <v>7194</v>
      </c>
      <c r="B7195" s="4">
        <v>45346</v>
      </c>
      <c r="C7195" s="10">
        <f>DATE(YEAR(orders[[#This Row],[order_date]]), MONTH(orders[[#This Row],[order_date]]), 1)</f>
        <v>45323</v>
      </c>
      <c r="D7195" t="s">
        <v>1230</v>
      </c>
      <c r="E7195" t="s">
        <v>577</v>
      </c>
      <c r="F7195" t="str">
        <f>VLOOKUP(orders[[#This Row],[product_id]],Products!A:C,3,0)</f>
        <v>Appliances</v>
      </c>
      <c r="G7195">
        <v>2</v>
      </c>
      <c r="H7195" s="6">
        <v>0.13308498836345173</v>
      </c>
      <c r="I7195" s="2">
        <f>VLOOKUP($E7195,
Products!$A$1:$F$201,MATCH(Orders!I$1,Products!$A$1:$F$1,0),0)</f>
        <v>24178.046221204509</v>
      </c>
      <c r="J7195" s="2">
        <f>VLOOKUP($E7195,
Products!$A$1:$F$201,MATCH(Orders!J$1,Products!$A$1:$F$1,0),0)</f>
        <v>17784.08636999697</v>
      </c>
    </row>
    <row r="7196" spans="1:10">
      <c r="A7196">
        <v>7195</v>
      </c>
      <c r="B7196" s="4">
        <v>45202</v>
      </c>
      <c r="C7196" s="10">
        <f>DATE(YEAR(orders[[#This Row],[order_date]]), MONTH(orders[[#This Row],[order_date]]), 1)</f>
        <v>45200</v>
      </c>
      <c r="D7196" t="s">
        <v>1075</v>
      </c>
      <c r="E7196" t="s">
        <v>530</v>
      </c>
      <c r="F7196" t="str">
        <f>VLOOKUP(orders[[#This Row],[product_id]],Products!A:C,3,0)</f>
        <v>Electronics</v>
      </c>
      <c r="G7196">
        <v>3</v>
      </c>
      <c r="H7196" s="6">
        <v>0.11114468606879775</v>
      </c>
      <c r="I7196" s="2">
        <f>VLOOKUP($E7196,
Products!$A$1:$F$201,MATCH(Orders!I$1,Products!$A$1:$F$1,0),0)</f>
        <v>30520.607447067548</v>
      </c>
      <c r="J7196" s="2">
        <f>VLOOKUP($E7196,
Products!$A$1:$F$201,MATCH(Orders!J$1,Products!$A$1:$F$1,0),0)</f>
        <v>22328.317520226748</v>
      </c>
    </row>
    <row r="7197" spans="1:10">
      <c r="A7197">
        <v>7196</v>
      </c>
      <c r="B7197" s="4">
        <v>45534</v>
      </c>
      <c r="C7197" s="10">
        <f>DATE(YEAR(orders[[#This Row],[order_date]]), MONTH(orders[[#This Row],[order_date]]), 1)</f>
        <v>45505</v>
      </c>
      <c r="D7197" t="s">
        <v>807</v>
      </c>
      <c r="E7197" t="s">
        <v>640</v>
      </c>
      <c r="F7197" t="str">
        <f>VLOOKUP(orders[[#This Row],[product_id]],Products!A:C,3,0)</f>
        <v>Electronics</v>
      </c>
      <c r="G7197">
        <v>1</v>
      </c>
      <c r="H7197" s="6">
        <v>0.21084093603809495</v>
      </c>
      <c r="I7197" s="2">
        <f>VLOOKUP($E7197,
Products!$A$1:$F$201,MATCH(Orders!I$1,Products!$A$1:$F$1,0),0)</f>
        <v>28588.897930669911</v>
      </c>
      <c r="J7197" s="2">
        <f>VLOOKUP($E7197,
Products!$A$1:$F$201,MATCH(Orders!J$1,Products!$A$1:$F$1,0),0)</f>
        <v>20681.16336734363</v>
      </c>
    </row>
    <row r="7198" spans="1:10">
      <c r="A7198">
        <v>7197</v>
      </c>
      <c r="B7198" s="4">
        <v>45497</v>
      </c>
      <c r="C7198" s="10">
        <f>DATE(YEAR(orders[[#This Row],[order_date]]), MONTH(orders[[#This Row],[order_date]]), 1)</f>
        <v>45474</v>
      </c>
      <c r="D7198" t="s">
        <v>3669</v>
      </c>
      <c r="E7198" t="s">
        <v>626</v>
      </c>
      <c r="F7198" t="str">
        <f>VLOOKUP(orders[[#This Row],[product_id]],Products!A:C,3,0)</f>
        <v>Electronics</v>
      </c>
      <c r="G7198">
        <v>2</v>
      </c>
      <c r="H7198" s="6">
        <v>0.15835451458414396</v>
      </c>
      <c r="I7198" s="2">
        <f>VLOOKUP($E7198,
Products!$A$1:$F$201,MATCH(Orders!I$1,Products!$A$1:$F$1,0),0)</f>
        <v>19602.440815481601</v>
      </c>
      <c r="J7198" s="2">
        <f>VLOOKUP($E7198,
Products!$A$1:$F$201,MATCH(Orders!J$1,Products!$A$1:$F$1,0),0)</f>
        <v>14427.862284038891</v>
      </c>
    </row>
    <row r="7199" spans="1:10">
      <c r="A7199">
        <v>7198</v>
      </c>
      <c r="B7199" s="4">
        <v>45016</v>
      </c>
      <c r="C7199" s="10">
        <f>DATE(YEAR(orders[[#This Row],[order_date]]), MONTH(orders[[#This Row],[order_date]]), 1)</f>
        <v>44986</v>
      </c>
      <c r="D7199" t="s">
        <v>1369</v>
      </c>
      <c r="E7199" t="s">
        <v>580</v>
      </c>
      <c r="F7199" t="str">
        <f>VLOOKUP(orders[[#This Row],[product_id]],Products!A:C,3,0)</f>
        <v>Electronics</v>
      </c>
      <c r="G7199">
        <v>2</v>
      </c>
      <c r="H7199" s="6">
        <v>0.11933714202062742</v>
      </c>
      <c r="I7199" s="2">
        <f>VLOOKUP($E7199,
Products!$A$1:$F$201,MATCH(Orders!I$1,Products!$A$1:$F$1,0),0)</f>
        <v>29905.106989935579</v>
      </c>
      <c r="J7199" s="2">
        <f>VLOOKUP($E7199,
Products!$A$1:$F$201,MATCH(Orders!J$1,Products!$A$1:$F$1,0),0)</f>
        <v>22230.930488499071</v>
      </c>
    </row>
    <row r="7200" spans="1:10">
      <c r="A7200">
        <v>7199</v>
      </c>
      <c r="B7200" s="4">
        <v>45208</v>
      </c>
      <c r="C7200" s="10">
        <f>DATE(YEAR(orders[[#This Row],[order_date]]), MONTH(orders[[#This Row],[order_date]]), 1)</f>
        <v>45200</v>
      </c>
      <c r="D7200" t="s">
        <v>1395</v>
      </c>
      <c r="E7200" t="s">
        <v>667</v>
      </c>
      <c r="F7200" t="str">
        <f>VLOOKUP(orders[[#This Row],[product_id]],Products!A:C,3,0)</f>
        <v>Electronics</v>
      </c>
      <c r="G7200">
        <v>3</v>
      </c>
      <c r="H7200" s="6">
        <v>0.15805962325156245</v>
      </c>
      <c r="I7200" s="2">
        <f>VLOOKUP($E7200,
Products!$A$1:$F$201,MATCH(Orders!I$1,Products!$A$1:$F$1,0),0)</f>
        <v>2491.507056421975</v>
      </c>
      <c r="J7200" s="2">
        <f>VLOOKUP($E7200,
Products!$A$1:$F$201,MATCH(Orders!J$1,Products!$A$1:$F$1,0),0)</f>
        <v>1871.4408177277719</v>
      </c>
    </row>
    <row r="7201" spans="1:10">
      <c r="A7201">
        <v>7200</v>
      </c>
      <c r="B7201" s="4">
        <v>45564</v>
      </c>
      <c r="C7201" s="10">
        <f>DATE(YEAR(orders[[#This Row],[order_date]]), MONTH(orders[[#This Row],[order_date]]), 1)</f>
        <v>45536</v>
      </c>
      <c r="D7201" t="s">
        <v>2632</v>
      </c>
      <c r="E7201" t="s">
        <v>655</v>
      </c>
      <c r="F7201" t="str">
        <f>VLOOKUP(orders[[#This Row],[product_id]],Products!A:C,3,0)</f>
        <v>Appliances</v>
      </c>
      <c r="G7201">
        <v>2</v>
      </c>
      <c r="H7201" s="6">
        <v>5.6185627231554063E-2</v>
      </c>
      <c r="I7201" s="2">
        <f>VLOOKUP($E7201,
Products!$A$1:$F$201,MATCH(Orders!I$1,Products!$A$1:$F$1,0),0)</f>
        <v>24072.170529057032</v>
      </c>
      <c r="J7201" s="2">
        <f>VLOOKUP($E7201,
Products!$A$1:$F$201,MATCH(Orders!J$1,Products!$A$1:$F$1,0),0)</f>
        <v>16358.626370717549</v>
      </c>
    </row>
    <row r="7202" spans="1:10">
      <c r="A7202">
        <v>7201</v>
      </c>
      <c r="B7202" s="4">
        <v>45737</v>
      </c>
      <c r="C7202" s="10">
        <f>DATE(YEAR(orders[[#This Row],[order_date]]), MONTH(orders[[#This Row],[order_date]]), 1)</f>
        <v>45717</v>
      </c>
      <c r="D7202" t="s">
        <v>3352</v>
      </c>
      <c r="E7202" t="s">
        <v>572</v>
      </c>
      <c r="F7202" t="str">
        <f>VLOOKUP(orders[[#This Row],[product_id]],Products!A:C,3,0)</f>
        <v>Electronics</v>
      </c>
      <c r="G7202">
        <v>1</v>
      </c>
      <c r="H7202" s="6">
        <v>0.2331993208136601</v>
      </c>
      <c r="I7202" s="2">
        <f>VLOOKUP($E7202,
Products!$A$1:$F$201,MATCH(Orders!I$1,Products!$A$1:$F$1,0),0)</f>
        <v>28095.750781518611</v>
      </c>
      <c r="J7202" s="2">
        <f>VLOOKUP($E7202,
Products!$A$1:$F$201,MATCH(Orders!J$1,Products!$A$1:$F$1,0),0)</f>
        <v>21949.841961937182</v>
      </c>
    </row>
    <row r="7203" spans="1:10">
      <c r="A7203">
        <v>7202</v>
      </c>
      <c r="B7203" s="4">
        <v>45794</v>
      </c>
      <c r="C7203" s="10">
        <f>DATE(YEAR(orders[[#This Row],[order_date]]), MONTH(orders[[#This Row],[order_date]]), 1)</f>
        <v>45778</v>
      </c>
      <c r="D7203" t="s">
        <v>3353</v>
      </c>
      <c r="E7203" t="s">
        <v>683</v>
      </c>
      <c r="F7203" t="str">
        <f>VLOOKUP(orders[[#This Row],[product_id]],Products!A:C,3,0)</f>
        <v>Electronics</v>
      </c>
      <c r="G7203">
        <v>3</v>
      </c>
      <c r="H7203" s="6">
        <v>0.16851397135795973</v>
      </c>
      <c r="I7203" s="2">
        <f>VLOOKUP($E7203,
Products!$A$1:$F$201,MATCH(Orders!I$1,Products!$A$1:$F$1,0),0)</f>
        <v>30555.409096588959</v>
      </c>
      <c r="J7203" s="2">
        <f>VLOOKUP($E7203,
Products!$A$1:$F$201,MATCH(Orders!J$1,Products!$A$1:$F$1,0),0)</f>
        <v>20295.233857550291</v>
      </c>
    </row>
    <row r="7204" spans="1:10">
      <c r="A7204">
        <v>7203</v>
      </c>
      <c r="B7204" s="4">
        <v>45388</v>
      </c>
      <c r="C7204" s="10">
        <f>DATE(YEAR(orders[[#This Row],[order_date]]), MONTH(orders[[#This Row],[order_date]]), 1)</f>
        <v>45383</v>
      </c>
      <c r="D7204" t="s">
        <v>3294</v>
      </c>
      <c r="E7204" t="s">
        <v>681</v>
      </c>
      <c r="F7204" t="str">
        <f>VLOOKUP(orders[[#This Row],[product_id]],Products!A:C,3,0)</f>
        <v>Appliances</v>
      </c>
      <c r="G7204">
        <v>2</v>
      </c>
      <c r="H7204" s="6">
        <v>0.12932110846797368</v>
      </c>
      <c r="I7204" s="2">
        <f>VLOOKUP($E7204,
Products!$A$1:$F$201,MATCH(Orders!I$1,Products!$A$1:$F$1,0),0)</f>
        <v>2080.3641662770501</v>
      </c>
      <c r="J7204" s="2">
        <f>VLOOKUP($E7204,
Products!$A$1:$F$201,MATCH(Orders!J$1,Products!$A$1:$F$1,0),0)</f>
        <v>1566.754559891986</v>
      </c>
    </row>
    <row r="7205" spans="1:10">
      <c r="A7205">
        <v>7204</v>
      </c>
      <c r="B7205" s="4">
        <v>45676</v>
      </c>
      <c r="C7205" s="10">
        <f>DATE(YEAR(orders[[#This Row],[order_date]]), MONTH(orders[[#This Row],[order_date]]), 1)</f>
        <v>45658</v>
      </c>
      <c r="D7205" t="s">
        <v>2241</v>
      </c>
      <c r="E7205" t="s">
        <v>609</v>
      </c>
      <c r="F7205" t="str">
        <f>VLOOKUP(orders[[#This Row],[product_id]],Products!A:C,3,0)</f>
        <v>Appliances</v>
      </c>
      <c r="G7205">
        <v>2</v>
      </c>
      <c r="H7205" s="6">
        <v>7.7660136237877708E-2</v>
      </c>
      <c r="I7205" s="2">
        <f>VLOOKUP($E7205,
Products!$A$1:$F$201,MATCH(Orders!I$1,Products!$A$1:$F$1,0),0)</f>
        <v>2159.5378031052392</v>
      </c>
      <c r="J7205" s="2">
        <f>VLOOKUP($E7205,
Products!$A$1:$F$201,MATCH(Orders!J$1,Products!$A$1:$F$1,0),0)</f>
        <v>1501.9415981313371</v>
      </c>
    </row>
    <row r="7206" spans="1:10">
      <c r="A7206">
        <v>7205</v>
      </c>
      <c r="B7206" s="4">
        <v>45227</v>
      </c>
      <c r="C7206" s="10">
        <f>DATE(YEAR(orders[[#This Row],[order_date]]), MONTH(orders[[#This Row],[order_date]]), 1)</f>
        <v>45200</v>
      </c>
      <c r="D7206" t="s">
        <v>3142</v>
      </c>
      <c r="E7206" t="s">
        <v>624</v>
      </c>
      <c r="F7206" t="str">
        <f>VLOOKUP(orders[[#This Row],[product_id]],Products!A:C,3,0)</f>
        <v>Appliances</v>
      </c>
      <c r="G7206">
        <v>3</v>
      </c>
      <c r="H7206" s="6">
        <v>8.2791757397595298E-2</v>
      </c>
      <c r="I7206" s="2">
        <f>VLOOKUP($E7206,
Products!$A$1:$F$201,MATCH(Orders!I$1,Products!$A$1:$F$1,0),0)</f>
        <v>2102.383201797521</v>
      </c>
      <c r="J7206" s="2">
        <f>VLOOKUP($E7206,
Products!$A$1:$F$201,MATCH(Orders!J$1,Products!$A$1:$F$1,0),0)</f>
        <v>1599.330443274388</v>
      </c>
    </row>
    <row r="7207" spans="1:10">
      <c r="A7207">
        <v>7206</v>
      </c>
      <c r="B7207" s="4">
        <v>45526</v>
      </c>
      <c r="C7207" s="10">
        <f>DATE(YEAR(orders[[#This Row],[order_date]]), MONTH(orders[[#This Row],[order_date]]), 1)</f>
        <v>45505</v>
      </c>
      <c r="D7207" t="s">
        <v>3116</v>
      </c>
      <c r="E7207" t="s">
        <v>705</v>
      </c>
      <c r="F7207" t="str">
        <f>VLOOKUP(orders[[#This Row],[product_id]],Products!A:C,3,0)</f>
        <v>Electronics</v>
      </c>
      <c r="G7207">
        <v>1</v>
      </c>
      <c r="H7207" s="6">
        <v>0.21791282548806959</v>
      </c>
      <c r="I7207" s="2">
        <f>VLOOKUP($E7207,
Products!$A$1:$F$201,MATCH(Orders!I$1,Products!$A$1:$F$1,0),0)</f>
        <v>11719.594724541899</v>
      </c>
      <c r="J7207" s="2">
        <f>VLOOKUP($E7207,
Products!$A$1:$F$201,MATCH(Orders!J$1,Products!$A$1:$F$1,0),0)</f>
        <v>7926.6332911718628</v>
      </c>
    </row>
    <row r="7208" spans="1:10">
      <c r="A7208">
        <v>7207</v>
      </c>
      <c r="B7208" s="4">
        <v>45455</v>
      </c>
      <c r="C7208" s="10">
        <f>DATE(YEAR(orders[[#This Row],[order_date]]), MONTH(orders[[#This Row],[order_date]]), 1)</f>
        <v>45444</v>
      </c>
      <c r="D7208" t="s">
        <v>2734</v>
      </c>
      <c r="E7208" t="s">
        <v>575</v>
      </c>
      <c r="F7208" t="str">
        <f>VLOOKUP(orders[[#This Row],[product_id]],Products!A:C,3,0)</f>
        <v>Appliances</v>
      </c>
      <c r="G7208">
        <v>3</v>
      </c>
      <c r="H7208" s="6">
        <v>7.6196853286359389E-2</v>
      </c>
      <c r="I7208" s="2">
        <f>VLOOKUP($E7208,
Products!$A$1:$F$201,MATCH(Orders!I$1,Products!$A$1:$F$1,0),0)</f>
        <v>25283.54628276427</v>
      </c>
      <c r="J7208" s="2">
        <f>VLOOKUP($E7208,
Products!$A$1:$F$201,MATCH(Orders!J$1,Products!$A$1:$F$1,0),0)</f>
        <v>19310.503554692368</v>
      </c>
    </row>
    <row r="7209" spans="1:10">
      <c r="A7209">
        <v>7208</v>
      </c>
      <c r="B7209" s="4">
        <v>45066</v>
      </c>
      <c r="C7209" s="10">
        <f>DATE(YEAR(orders[[#This Row],[order_date]]), MONTH(orders[[#This Row],[order_date]]), 1)</f>
        <v>45047</v>
      </c>
      <c r="D7209" t="s">
        <v>1636</v>
      </c>
      <c r="E7209" t="s">
        <v>562</v>
      </c>
      <c r="F7209" t="str">
        <f>VLOOKUP(orders[[#This Row],[product_id]],Products!A:C,3,0)</f>
        <v>Electronics</v>
      </c>
      <c r="G7209">
        <v>3</v>
      </c>
      <c r="H7209" s="6">
        <v>0.10898216003037955</v>
      </c>
      <c r="I7209" s="2">
        <f>VLOOKUP($E7209,
Products!$A$1:$F$201,MATCH(Orders!I$1,Products!$A$1:$F$1,0),0)</f>
        <v>2550.478597498749</v>
      </c>
      <c r="J7209" s="2">
        <f>VLOOKUP($E7209,
Products!$A$1:$F$201,MATCH(Orders!J$1,Products!$A$1:$F$1,0),0)</f>
        <v>1688.129752018375</v>
      </c>
    </row>
    <row r="7210" spans="1:10">
      <c r="A7210">
        <v>7209</v>
      </c>
      <c r="B7210" s="4">
        <v>45204</v>
      </c>
      <c r="C7210" s="10">
        <f>DATE(YEAR(orders[[#This Row],[order_date]]), MONTH(orders[[#This Row],[order_date]]), 1)</f>
        <v>45200</v>
      </c>
      <c r="D7210" t="s">
        <v>2562</v>
      </c>
      <c r="E7210" t="s">
        <v>658</v>
      </c>
      <c r="F7210" t="str">
        <f>VLOOKUP(orders[[#This Row],[product_id]],Products!A:C,3,0)</f>
        <v>Electronics</v>
      </c>
      <c r="G7210">
        <v>1</v>
      </c>
      <c r="H7210" s="6">
        <v>0.23757604157470116</v>
      </c>
      <c r="I7210" s="2">
        <f>VLOOKUP($E7210,
Products!$A$1:$F$201,MATCH(Orders!I$1,Products!$A$1:$F$1,0),0)</f>
        <v>2455.4664524813788</v>
      </c>
      <c r="J7210" s="2">
        <f>VLOOKUP($E7210,
Products!$A$1:$F$201,MATCH(Orders!J$1,Products!$A$1:$F$1,0),0)</f>
        <v>1763.2139459131699</v>
      </c>
    </row>
    <row r="7211" spans="1:10">
      <c r="A7211">
        <v>7210</v>
      </c>
      <c r="B7211" s="4">
        <v>45589</v>
      </c>
      <c r="C7211" s="10">
        <f>DATE(YEAR(orders[[#This Row],[order_date]]), MONTH(orders[[#This Row],[order_date]]), 1)</f>
        <v>45566</v>
      </c>
      <c r="D7211" t="s">
        <v>3365</v>
      </c>
      <c r="E7211" t="s">
        <v>571</v>
      </c>
      <c r="F7211" t="str">
        <f>VLOOKUP(orders[[#This Row],[product_id]],Products!A:C,3,0)</f>
        <v>Electronics</v>
      </c>
      <c r="G7211">
        <v>3</v>
      </c>
      <c r="H7211" s="6">
        <v>0.1496472853682955</v>
      </c>
      <c r="I7211" s="2">
        <f>VLOOKUP($E7211,
Products!$A$1:$F$201,MATCH(Orders!I$1,Products!$A$1:$F$1,0),0)</f>
        <v>30022.150567424669</v>
      </c>
      <c r="J7211" s="2">
        <f>VLOOKUP($E7211,
Products!$A$1:$F$201,MATCH(Orders!J$1,Products!$A$1:$F$1,0),0)</f>
        <v>21451.61875289512</v>
      </c>
    </row>
    <row r="7212" spans="1:10">
      <c r="A7212">
        <v>7211</v>
      </c>
      <c r="B7212" s="4">
        <v>45437</v>
      </c>
      <c r="C7212" s="10">
        <f>DATE(YEAR(orders[[#This Row],[order_date]]), MONTH(orders[[#This Row],[order_date]]), 1)</f>
        <v>45413</v>
      </c>
      <c r="D7212" t="s">
        <v>3892</v>
      </c>
      <c r="E7212" t="s">
        <v>649</v>
      </c>
      <c r="F7212" t="str">
        <f>VLOOKUP(orders[[#This Row],[product_id]],Products!A:C,3,0)</f>
        <v>Electronics</v>
      </c>
      <c r="G7212">
        <v>1</v>
      </c>
      <c r="H7212" s="6">
        <v>0.12899860393397503</v>
      </c>
      <c r="I7212" s="2">
        <f>VLOOKUP($E7212,
Products!$A$1:$F$201,MATCH(Orders!I$1,Products!$A$1:$F$1,0),0)</f>
        <v>13109.676759490871</v>
      </c>
      <c r="J7212" s="2">
        <f>VLOOKUP($E7212,
Products!$A$1:$F$201,MATCH(Orders!J$1,Products!$A$1:$F$1,0),0)</f>
        <v>9497.2301945627187</v>
      </c>
    </row>
    <row r="7213" spans="1:10">
      <c r="A7213">
        <v>7212</v>
      </c>
      <c r="B7213" s="4">
        <v>45040</v>
      </c>
      <c r="C7213" s="10">
        <f>DATE(YEAR(orders[[#This Row],[order_date]]), MONTH(orders[[#This Row],[order_date]]), 1)</f>
        <v>45017</v>
      </c>
      <c r="D7213" t="s">
        <v>3475</v>
      </c>
      <c r="E7213" t="s">
        <v>563</v>
      </c>
      <c r="F7213" t="str">
        <f>VLOOKUP(orders[[#This Row],[product_id]],Products!A:C,3,0)</f>
        <v>Electronics</v>
      </c>
      <c r="G7213">
        <v>1</v>
      </c>
      <c r="H7213" s="6">
        <v>0.11845714853574429</v>
      </c>
      <c r="I7213" s="2">
        <f>VLOOKUP($E7213,
Products!$A$1:$F$201,MATCH(Orders!I$1,Products!$A$1:$F$1,0),0)</f>
        <v>2267.1489506516559</v>
      </c>
      <c r="J7213" s="2">
        <f>VLOOKUP($E7213,
Products!$A$1:$F$201,MATCH(Orders!J$1,Products!$A$1:$F$1,0),0)</f>
        <v>1538.7671398485211</v>
      </c>
    </row>
    <row r="7214" spans="1:10">
      <c r="A7214">
        <v>7213</v>
      </c>
      <c r="B7214" s="4">
        <v>45506</v>
      </c>
      <c r="C7214" s="10">
        <f>DATE(YEAR(orders[[#This Row],[order_date]]), MONTH(orders[[#This Row],[order_date]]), 1)</f>
        <v>45505</v>
      </c>
      <c r="D7214" t="s">
        <v>2695</v>
      </c>
      <c r="E7214" t="s">
        <v>622</v>
      </c>
      <c r="F7214" t="str">
        <f>VLOOKUP(orders[[#This Row],[product_id]],Products!A:C,3,0)</f>
        <v>Electronics</v>
      </c>
      <c r="G7214">
        <v>2</v>
      </c>
      <c r="H7214" s="6">
        <v>0.17139369150311626</v>
      </c>
      <c r="I7214" s="2">
        <f>VLOOKUP($E7214,
Products!$A$1:$F$201,MATCH(Orders!I$1,Products!$A$1:$F$1,0),0)</f>
        <v>29891.969506397199</v>
      </c>
      <c r="J7214" s="2">
        <f>VLOOKUP($E7214,
Products!$A$1:$F$201,MATCH(Orders!J$1,Products!$A$1:$F$1,0),0)</f>
        <v>20298.690993957589</v>
      </c>
    </row>
    <row r="7215" spans="1:10">
      <c r="A7215">
        <v>7214</v>
      </c>
      <c r="B7215" s="4">
        <v>45617</v>
      </c>
      <c r="C7215" s="10">
        <f>DATE(YEAR(orders[[#This Row],[order_date]]), MONTH(orders[[#This Row],[order_date]]), 1)</f>
        <v>45597</v>
      </c>
      <c r="D7215" t="s">
        <v>3096</v>
      </c>
      <c r="E7215" t="s">
        <v>674</v>
      </c>
      <c r="F7215" t="str">
        <f>VLOOKUP(orders[[#This Row],[product_id]],Products!A:C,3,0)</f>
        <v>Appliances</v>
      </c>
      <c r="G7215">
        <v>1</v>
      </c>
      <c r="H7215" s="6">
        <v>0.14743398854929685</v>
      </c>
      <c r="I7215" s="2">
        <f>VLOOKUP($E7215,
Products!$A$1:$F$201,MATCH(Orders!I$1,Products!$A$1:$F$1,0),0)</f>
        <v>6324.5253633508046</v>
      </c>
      <c r="J7215" s="2">
        <f>VLOOKUP($E7215,
Products!$A$1:$F$201,MATCH(Orders!J$1,Products!$A$1:$F$1,0),0)</f>
        <v>4493.055585088201</v>
      </c>
    </row>
    <row r="7216" spans="1:10">
      <c r="A7216">
        <v>7215</v>
      </c>
      <c r="B7216" s="4">
        <v>45563</v>
      </c>
      <c r="C7216" s="10">
        <f>DATE(YEAR(orders[[#This Row],[order_date]]), MONTH(orders[[#This Row],[order_date]]), 1)</f>
        <v>45536</v>
      </c>
      <c r="D7216" t="s">
        <v>3851</v>
      </c>
      <c r="E7216" t="s">
        <v>556</v>
      </c>
      <c r="F7216" t="str">
        <f>VLOOKUP(orders[[#This Row],[product_id]],Products!A:C,3,0)</f>
        <v>Appliances</v>
      </c>
      <c r="G7216">
        <v>2</v>
      </c>
      <c r="H7216" s="6">
        <v>0.11583706557034075</v>
      </c>
      <c r="I7216" s="2">
        <f>VLOOKUP($E7216,
Products!$A$1:$F$201,MATCH(Orders!I$1,Products!$A$1:$F$1,0),0)</f>
        <v>27054.121101651981</v>
      </c>
      <c r="J7216" s="2">
        <f>VLOOKUP($E7216,
Products!$A$1:$F$201,MATCH(Orders!J$1,Products!$A$1:$F$1,0),0)</f>
        <v>19388.930988794411</v>
      </c>
    </row>
    <row r="7217" spans="1:10">
      <c r="A7217">
        <v>7216</v>
      </c>
      <c r="B7217" s="4">
        <v>45749</v>
      </c>
      <c r="C7217" s="10">
        <f>DATE(YEAR(orders[[#This Row],[order_date]]), MONTH(orders[[#This Row],[order_date]]), 1)</f>
        <v>45748</v>
      </c>
      <c r="D7217" t="s">
        <v>2888</v>
      </c>
      <c r="E7217" t="s">
        <v>526</v>
      </c>
      <c r="F7217" t="str">
        <f>VLOOKUP(orders[[#This Row],[product_id]],Products!A:C,3,0)</f>
        <v>Electronics</v>
      </c>
      <c r="G7217">
        <v>3</v>
      </c>
      <c r="H7217" s="6">
        <v>0.10310113303667159</v>
      </c>
      <c r="I7217" s="2">
        <f>VLOOKUP($E7217,
Products!$A$1:$F$201,MATCH(Orders!I$1,Products!$A$1:$F$1,0),0)</f>
        <v>11165.347713400481</v>
      </c>
      <c r="J7217" s="2">
        <f>VLOOKUP($E7217,
Products!$A$1:$F$201,MATCH(Orders!J$1,Products!$A$1:$F$1,0),0)</f>
        <v>7966.5169511049389</v>
      </c>
    </row>
    <row r="7218" spans="1:10">
      <c r="A7218">
        <v>7217</v>
      </c>
      <c r="B7218" s="4">
        <v>45801</v>
      </c>
      <c r="C7218" s="10">
        <f>DATE(YEAR(orders[[#This Row],[order_date]]), MONTH(orders[[#This Row],[order_date]]), 1)</f>
        <v>45778</v>
      </c>
      <c r="D7218" t="s">
        <v>3693</v>
      </c>
      <c r="E7218" t="s">
        <v>584</v>
      </c>
      <c r="F7218" t="str">
        <f>VLOOKUP(orders[[#This Row],[product_id]],Products!A:C,3,0)</f>
        <v>Electronics</v>
      </c>
      <c r="G7218">
        <v>1</v>
      </c>
      <c r="H7218" s="6">
        <v>0.17258586676155896</v>
      </c>
      <c r="I7218" s="2">
        <f>VLOOKUP($E7218,
Products!$A$1:$F$201,MATCH(Orders!I$1,Products!$A$1:$F$1,0),0)</f>
        <v>22521.77465591731</v>
      </c>
      <c r="J7218" s="2">
        <f>VLOOKUP($E7218,
Products!$A$1:$F$201,MATCH(Orders!J$1,Products!$A$1:$F$1,0),0)</f>
        <v>15596.91628423841</v>
      </c>
    </row>
    <row r="7219" spans="1:10">
      <c r="A7219">
        <v>7218</v>
      </c>
      <c r="B7219" s="4">
        <v>45866</v>
      </c>
      <c r="C7219" s="10">
        <f>DATE(YEAR(orders[[#This Row],[order_date]]), MONTH(orders[[#This Row],[order_date]]), 1)</f>
        <v>45839</v>
      </c>
      <c r="D7219" t="s">
        <v>4558</v>
      </c>
      <c r="E7219" t="s">
        <v>561</v>
      </c>
      <c r="F7219" t="str">
        <f>VLOOKUP(orders[[#This Row],[product_id]],Products!A:C,3,0)</f>
        <v>Appliances</v>
      </c>
      <c r="G7219">
        <v>2</v>
      </c>
      <c r="H7219" s="6">
        <v>7.6912950904006572E-2</v>
      </c>
      <c r="I7219" s="2">
        <f>VLOOKUP($E7219,
Products!$A$1:$F$201,MATCH(Orders!I$1,Products!$A$1:$F$1,0),0)</f>
        <v>23155.073093252329</v>
      </c>
      <c r="J7219" s="2">
        <f>VLOOKUP($E7219,
Products!$A$1:$F$201,MATCH(Orders!J$1,Products!$A$1:$F$1,0),0)</f>
        <v>17849.867849807979</v>
      </c>
    </row>
    <row r="7220" spans="1:10">
      <c r="A7220">
        <v>7219</v>
      </c>
      <c r="B7220" s="4">
        <v>45868</v>
      </c>
      <c r="C7220" s="10">
        <f>DATE(YEAR(orders[[#This Row],[order_date]]), MONTH(orders[[#This Row],[order_date]]), 1)</f>
        <v>45839</v>
      </c>
      <c r="D7220" t="s">
        <v>2591</v>
      </c>
      <c r="E7220" t="s">
        <v>603</v>
      </c>
      <c r="F7220" t="str">
        <f>VLOOKUP(orders[[#This Row],[product_id]],Products!A:C,3,0)</f>
        <v>Electronics</v>
      </c>
      <c r="G7220">
        <v>1</v>
      </c>
      <c r="H7220" s="6">
        <v>0.20242905634581013</v>
      </c>
      <c r="I7220" s="2">
        <f>VLOOKUP($E7220,
Products!$A$1:$F$201,MATCH(Orders!I$1,Products!$A$1:$F$1,0),0)</f>
        <v>10867.659217073329</v>
      </c>
      <c r="J7220" s="2">
        <f>VLOOKUP($E7220,
Products!$A$1:$F$201,MATCH(Orders!J$1,Products!$A$1:$F$1,0),0)</f>
        <v>8421.8829552397037</v>
      </c>
    </row>
    <row r="7221" spans="1:10">
      <c r="A7221">
        <v>7220</v>
      </c>
      <c r="B7221" s="4">
        <v>45284</v>
      </c>
      <c r="C7221" s="10">
        <f>DATE(YEAR(orders[[#This Row],[order_date]]), MONTH(orders[[#This Row],[order_date]]), 1)</f>
        <v>45261</v>
      </c>
      <c r="D7221" t="s">
        <v>1683</v>
      </c>
      <c r="E7221" t="s">
        <v>552</v>
      </c>
      <c r="F7221" t="str">
        <f>VLOOKUP(orders[[#This Row],[product_id]],Products!A:C,3,0)</f>
        <v>Electronics</v>
      </c>
      <c r="G7221">
        <v>2</v>
      </c>
      <c r="H7221" s="6">
        <v>0.17852636273530167</v>
      </c>
      <c r="I7221" s="2">
        <f>VLOOKUP($E7221,
Products!$A$1:$F$201,MATCH(Orders!I$1,Products!$A$1:$F$1,0),0)</f>
        <v>20326.88586940234</v>
      </c>
      <c r="J7221" s="2">
        <f>VLOOKUP($E7221,
Products!$A$1:$F$201,MATCH(Orders!J$1,Products!$A$1:$F$1,0),0)</f>
        <v>14896.572579237891</v>
      </c>
    </row>
    <row r="7222" spans="1:10">
      <c r="A7222">
        <v>7221</v>
      </c>
      <c r="B7222" s="4">
        <v>44929</v>
      </c>
      <c r="C7222" s="10">
        <f>DATE(YEAR(orders[[#This Row],[order_date]]), MONTH(orders[[#This Row],[order_date]]), 1)</f>
        <v>44927</v>
      </c>
      <c r="D7222" t="s">
        <v>4367</v>
      </c>
      <c r="E7222" t="s">
        <v>623</v>
      </c>
      <c r="F7222" t="str">
        <f>VLOOKUP(orders[[#This Row],[product_id]],Products!A:C,3,0)</f>
        <v>Electronics</v>
      </c>
      <c r="G7222">
        <v>1</v>
      </c>
      <c r="H7222" s="6">
        <v>0.24480063292827556</v>
      </c>
      <c r="I7222" s="2">
        <f>VLOOKUP($E7222,
Products!$A$1:$F$201,MATCH(Orders!I$1,Products!$A$1:$F$1,0),0)</f>
        <v>27422.76406600175</v>
      </c>
      <c r="J7222" s="2">
        <f>VLOOKUP($E7222,
Products!$A$1:$F$201,MATCH(Orders!J$1,Products!$A$1:$F$1,0),0)</f>
        <v>18707.390708641691</v>
      </c>
    </row>
    <row r="7223" spans="1:10">
      <c r="A7223">
        <v>7222</v>
      </c>
      <c r="B7223" s="4">
        <v>45330</v>
      </c>
      <c r="C7223" s="10">
        <f>DATE(YEAR(orders[[#This Row],[order_date]]), MONTH(orders[[#This Row],[order_date]]), 1)</f>
        <v>45323</v>
      </c>
      <c r="D7223" t="s">
        <v>2700</v>
      </c>
      <c r="E7223" t="s">
        <v>676</v>
      </c>
      <c r="F7223" t="str">
        <f>VLOOKUP(orders[[#This Row],[product_id]],Products!A:C,3,0)</f>
        <v>Electronics</v>
      </c>
      <c r="G7223">
        <v>1</v>
      </c>
      <c r="H7223" s="6">
        <v>0.18972463671859827</v>
      </c>
      <c r="I7223" s="2">
        <f>VLOOKUP($E7223,
Products!$A$1:$F$201,MATCH(Orders!I$1,Products!$A$1:$F$1,0),0)</f>
        <v>30008.64884218746</v>
      </c>
      <c r="J7223" s="2">
        <f>VLOOKUP($E7223,
Products!$A$1:$F$201,MATCH(Orders!J$1,Products!$A$1:$F$1,0),0)</f>
        <v>19907.2372539471</v>
      </c>
    </row>
    <row r="7224" spans="1:10">
      <c r="A7224">
        <v>7223</v>
      </c>
      <c r="B7224" s="4">
        <v>44951</v>
      </c>
      <c r="C7224" s="10">
        <f>DATE(YEAR(orders[[#This Row],[order_date]]), MONTH(orders[[#This Row],[order_date]]), 1)</f>
        <v>44927</v>
      </c>
      <c r="D7224" t="s">
        <v>1085</v>
      </c>
      <c r="E7224" t="s">
        <v>589</v>
      </c>
      <c r="F7224" t="str">
        <f>VLOOKUP(orders[[#This Row],[product_id]],Products!A:C,3,0)</f>
        <v>Appliances</v>
      </c>
      <c r="G7224">
        <v>1</v>
      </c>
      <c r="H7224" s="6">
        <v>8.984709394223335E-2</v>
      </c>
      <c r="I7224" s="2">
        <f>VLOOKUP($E7224,
Products!$A$1:$F$201,MATCH(Orders!I$1,Products!$A$1:$F$1,0),0)</f>
        <v>6227.1351854710047</v>
      </c>
      <c r="J7224" s="2">
        <f>VLOOKUP($E7224,
Products!$A$1:$F$201,MATCH(Orders!J$1,Products!$A$1:$F$1,0),0)</f>
        <v>4146.7707671772396</v>
      </c>
    </row>
    <row r="7225" spans="1:10">
      <c r="A7225">
        <v>7224</v>
      </c>
      <c r="B7225" s="4">
        <v>45435</v>
      </c>
      <c r="C7225" s="10">
        <f>DATE(YEAR(orders[[#This Row],[order_date]]), MONTH(orders[[#This Row],[order_date]]), 1)</f>
        <v>45413</v>
      </c>
      <c r="D7225" t="s">
        <v>2219</v>
      </c>
      <c r="E7225" t="s">
        <v>613</v>
      </c>
      <c r="F7225" t="str">
        <f>VLOOKUP(orders[[#This Row],[product_id]],Products!A:C,3,0)</f>
        <v>Appliances</v>
      </c>
      <c r="G7225">
        <v>2</v>
      </c>
      <c r="H7225" s="6">
        <v>9.4922440867801786E-2</v>
      </c>
      <c r="I7225" s="2">
        <f>VLOOKUP($E7225,
Products!$A$1:$F$201,MATCH(Orders!I$1,Products!$A$1:$F$1,0),0)</f>
        <v>6365.2492969652412</v>
      </c>
      <c r="J7225" s="2">
        <f>VLOOKUP($E7225,
Products!$A$1:$F$201,MATCH(Orders!J$1,Products!$A$1:$F$1,0),0)</f>
        <v>4174.927496964433</v>
      </c>
    </row>
    <row r="7226" spans="1:10">
      <c r="A7226">
        <v>7225</v>
      </c>
      <c r="B7226" s="4">
        <v>45622</v>
      </c>
      <c r="C7226" s="10">
        <f>DATE(YEAR(orders[[#This Row],[order_date]]), MONTH(orders[[#This Row],[order_date]]), 1)</f>
        <v>45597</v>
      </c>
      <c r="D7226" t="s">
        <v>1854</v>
      </c>
      <c r="E7226" t="s">
        <v>536</v>
      </c>
      <c r="F7226" t="str">
        <f>VLOOKUP(orders[[#This Row],[product_id]],Products!A:C,3,0)</f>
        <v>Appliances</v>
      </c>
      <c r="G7226">
        <v>1</v>
      </c>
      <c r="H7226" s="6">
        <v>5.3585226456752282E-2</v>
      </c>
      <c r="I7226" s="2">
        <f>VLOOKUP($E7226,
Products!$A$1:$F$201,MATCH(Orders!I$1,Products!$A$1:$F$1,0),0)</f>
        <v>25818.123603836499</v>
      </c>
      <c r="J7226" s="2">
        <f>VLOOKUP($E7226,
Products!$A$1:$F$201,MATCH(Orders!J$1,Products!$A$1:$F$1,0),0)</f>
        <v>18462.729442964981</v>
      </c>
    </row>
    <row r="7227" spans="1:10">
      <c r="A7227">
        <v>7226</v>
      </c>
      <c r="B7227" s="4">
        <v>44987</v>
      </c>
      <c r="C7227" s="10">
        <f>DATE(YEAR(orders[[#This Row],[order_date]]), MONTH(orders[[#This Row],[order_date]]), 1)</f>
        <v>44986</v>
      </c>
      <c r="D7227" t="s">
        <v>2791</v>
      </c>
      <c r="E7227" t="s">
        <v>520</v>
      </c>
      <c r="F7227" t="str">
        <f>VLOOKUP(orders[[#This Row],[product_id]],Products!A:C,3,0)</f>
        <v>Electronics</v>
      </c>
      <c r="G7227">
        <v>1</v>
      </c>
      <c r="H7227" s="6">
        <v>0.19459067762240584</v>
      </c>
      <c r="I7227" s="2">
        <f>VLOOKUP($E7227,
Products!$A$1:$F$201,MATCH(Orders!I$1,Products!$A$1:$F$1,0),0)</f>
        <v>19053.584916305819</v>
      </c>
      <c r="J7227" s="2">
        <f>VLOOKUP($E7227,
Products!$A$1:$F$201,MATCH(Orders!J$1,Products!$A$1:$F$1,0),0)</f>
        <v>13248.74841276826</v>
      </c>
    </row>
    <row r="7228" spans="1:10">
      <c r="A7228">
        <v>7227</v>
      </c>
      <c r="B7228" s="4">
        <v>45049</v>
      </c>
      <c r="C7228" s="10">
        <f>DATE(YEAR(orders[[#This Row],[order_date]]), MONTH(orders[[#This Row],[order_date]]), 1)</f>
        <v>45047</v>
      </c>
      <c r="D7228" t="s">
        <v>1486</v>
      </c>
      <c r="E7228" t="s">
        <v>681</v>
      </c>
      <c r="F7228" t="str">
        <f>VLOOKUP(orders[[#This Row],[product_id]],Products!A:C,3,0)</f>
        <v>Appliances</v>
      </c>
      <c r="G7228">
        <v>3</v>
      </c>
      <c r="H7228" s="6">
        <v>0.14520374440367953</v>
      </c>
      <c r="I7228" s="2">
        <f>VLOOKUP($E7228,
Products!$A$1:$F$201,MATCH(Orders!I$1,Products!$A$1:$F$1,0),0)</f>
        <v>2080.3641662770501</v>
      </c>
      <c r="J7228" s="2">
        <f>VLOOKUP($E7228,
Products!$A$1:$F$201,MATCH(Orders!J$1,Products!$A$1:$F$1,0),0)</f>
        <v>1566.754559891986</v>
      </c>
    </row>
    <row r="7229" spans="1:10">
      <c r="A7229">
        <v>7228</v>
      </c>
      <c r="B7229" s="4">
        <v>44981</v>
      </c>
      <c r="C7229" s="10">
        <f>DATE(YEAR(orders[[#This Row],[order_date]]), MONTH(orders[[#This Row],[order_date]]), 1)</f>
        <v>44958</v>
      </c>
      <c r="D7229" t="s">
        <v>1015</v>
      </c>
      <c r="E7229" t="s">
        <v>567</v>
      </c>
      <c r="F7229" t="str">
        <f>VLOOKUP(orders[[#This Row],[product_id]],Products!A:C,3,0)</f>
        <v>Electronics</v>
      </c>
      <c r="G7229">
        <v>2</v>
      </c>
      <c r="H7229" s="6">
        <v>0.20760217255821559</v>
      </c>
      <c r="I7229" s="2">
        <f>VLOOKUP($E7229,
Products!$A$1:$F$201,MATCH(Orders!I$1,Products!$A$1:$F$1,0),0)</f>
        <v>17514.171240093368</v>
      </c>
      <c r="J7229" s="2">
        <f>VLOOKUP($E7229,
Products!$A$1:$F$201,MATCH(Orders!J$1,Products!$A$1:$F$1,0),0)</f>
        <v>12226.76247250809</v>
      </c>
    </row>
    <row r="7230" spans="1:10">
      <c r="A7230">
        <v>7229</v>
      </c>
      <c r="B7230" s="4">
        <v>45900</v>
      </c>
      <c r="C7230" s="10">
        <f>DATE(YEAR(orders[[#This Row],[order_date]]), MONTH(orders[[#This Row],[order_date]]), 1)</f>
        <v>45870</v>
      </c>
      <c r="D7230" t="s">
        <v>2859</v>
      </c>
      <c r="E7230" t="s">
        <v>575</v>
      </c>
      <c r="F7230" t="str">
        <f>VLOOKUP(orders[[#This Row],[product_id]],Products!A:C,3,0)</f>
        <v>Appliances</v>
      </c>
      <c r="G7230">
        <v>2</v>
      </c>
      <c r="H7230" s="6">
        <v>0.1361411077980976</v>
      </c>
      <c r="I7230" s="2">
        <f>VLOOKUP($E7230,
Products!$A$1:$F$201,MATCH(Orders!I$1,Products!$A$1:$F$1,0),0)</f>
        <v>25283.54628276427</v>
      </c>
      <c r="J7230" s="2">
        <f>VLOOKUP($E7230,
Products!$A$1:$F$201,MATCH(Orders!J$1,Products!$A$1:$F$1,0),0)</f>
        <v>19310.503554692368</v>
      </c>
    </row>
    <row r="7231" spans="1:10">
      <c r="A7231">
        <v>7230</v>
      </c>
      <c r="B7231" s="4">
        <v>45989</v>
      </c>
      <c r="C7231" s="10">
        <f>DATE(YEAR(orders[[#This Row],[order_date]]), MONTH(orders[[#This Row],[order_date]]), 1)</f>
        <v>45962</v>
      </c>
      <c r="D7231" t="s">
        <v>1261</v>
      </c>
      <c r="E7231" t="s">
        <v>636</v>
      </c>
      <c r="F7231" t="str">
        <f>VLOOKUP(orders[[#This Row],[product_id]],Products!A:C,3,0)</f>
        <v>Appliances</v>
      </c>
      <c r="G7231">
        <v>3</v>
      </c>
      <c r="H7231" s="6">
        <v>7.2913426904584397E-2</v>
      </c>
      <c r="I7231" s="2">
        <f>VLOOKUP($E7231,
Products!$A$1:$F$201,MATCH(Orders!I$1,Products!$A$1:$F$1,0),0)</f>
        <v>2035.5647279372099</v>
      </c>
      <c r="J7231" s="2">
        <f>VLOOKUP($E7231,
Products!$A$1:$F$201,MATCH(Orders!J$1,Products!$A$1:$F$1,0),0)</f>
        <v>1486.048843699655</v>
      </c>
    </row>
    <row r="7232" spans="1:10">
      <c r="A7232">
        <v>7231</v>
      </c>
      <c r="B7232" s="4">
        <v>45472</v>
      </c>
      <c r="C7232" s="10">
        <f>DATE(YEAR(orders[[#This Row],[order_date]]), MONTH(orders[[#This Row],[order_date]]), 1)</f>
        <v>45444</v>
      </c>
      <c r="D7232" t="s">
        <v>4002</v>
      </c>
      <c r="E7232" t="s">
        <v>671</v>
      </c>
      <c r="F7232" t="str">
        <f>VLOOKUP(orders[[#This Row],[product_id]],Products!A:C,3,0)</f>
        <v>Electronics</v>
      </c>
      <c r="G7232">
        <v>1</v>
      </c>
      <c r="H7232" s="6">
        <v>0.18754719404832929</v>
      </c>
      <c r="I7232" s="2">
        <f>VLOOKUP($E7232,
Products!$A$1:$F$201,MATCH(Orders!I$1,Products!$A$1:$F$1,0),0)</f>
        <v>20226.002416343759</v>
      </c>
      <c r="J7232" s="2">
        <f>VLOOKUP($E7232,
Products!$A$1:$F$201,MATCH(Orders!J$1,Products!$A$1:$F$1,0),0)</f>
        <v>13513.884167631189</v>
      </c>
    </row>
    <row r="7233" spans="1:10">
      <c r="A7233">
        <v>7232</v>
      </c>
      <c r="B7233" s="4">
        <v>45039</v>
      </c>
      <c r="C7233" s="10">
        <f>DATE(YEAR(orders[[#This Row],[order_date]]), MONTH(orders[[#This Row],[order_date]]), 1)</f>
        <v>45017</v>
      </c>
      <c r="D7233" t="s">
        <v>4019</v>
      </c>
      <c r="E7233" t="s">
        <v>592</v>
      </c>
      <c r="F7233" t="str">
        <f>VLOOKUP(orders[[#This Row],[product_id]],Products!A:C,3,0)</f>
        <v>Electronics</v>
      </c>
      <c r="G7233">
        <v>1</v>
      </c>
      <c r="H7233" s="6">
        <v>0.19427409010197222</v>
      </c>
      <c r="I7233" s="2">
        <f>VLOOKUP($E7233,
Products!$A$1:$F$201,MATCH(Orders!I$1,Products!$A$1:$F$1,0),0)</f>
        <v>12221.95918536383</v>
      </c>
      <c r="J7233" s="2">
        <f>VLOOKUP($E7233,
Products!$A$1:$F$201,MATCH(Orders!J$1,Products!$A$1:$F$1,0),0)</f>
        <v>9737.7215556427309</v>
      </c>
    </row>
    <row r="7234" spans="1:10">
      <c r="A7234">
        <v>7233</v>
      </c>
      <c r="B7234" s="4">
        <v>45351</v>
      </c>
      <c r="C7234" s="10">
        <f>DATE(YEAR(orders[[#This Row],[order_date]]), MONTH(orders[[#This Row],[order_date]]), 1)</f>
        <v>45323</v>
      </c>
      <c r="D7234" t="s">
        <v>1102</v>
      </c>
      <c r="E7234" t="s">
        <v>563</v>
      </c>
      <c r="F7234" t="str">
        <f>VLOOKUP(orders[[#This Row],[product_id]],Products!A:C,3,0)</f>
        <v>Electronics</v>
      </c>
      <c r="G7234">
        <v>1</v>
      </c>
      <c r="H7234" s="6">
        <v>0.20029120709933021</v>
      </c>
      <c r="I7234" s="2">
        <f>VLOOKUP($E7234,
Products!$A$1:$F$201,MATCH(Orders!I$1,Products!$A$1:$F$1,0),0)</f>
        <v>2267.1489506516559</v>
      </c>
      <c r="J7234" s="2">
        <f>VLOOKUP($E7234,
Products!$A$1:$F$201,MATCH(Orders!J$1,Products!$A$1:$F$1,0),0)</f>
        <v>1538.7671398485211</v>
      </c>
    </row>
    <row r="7235" spans="1:10">
      <c r="A7235">
        <v>7234</v>
      </c>
      <c r="B7235" s="4">
        <v>45844</v>
      </c>
      <c r="C7235" s="10">
        <f>DATE(YEAR(orders[[#This Row],[order_date]]), MONTH(orders[[#This Row],[order_date]]), 1)</f>
        <v>45839</v>
      </c>
      <c r="D7235" t="s">
        <v>2906</v>
      </c>
      <c r="E7235" t="s">
        <v>700</v>
      </c>
      <c r="F7235" t="str">
        <f>VLOOKUP(orders[[#This Row],[product_id]],Products!A:C,3,0)</f>
        <v>Electronics</v>
      </c>
      <c r="G7235">
        <v>1</v>
      </c>
      <c r="H7235" s="6">
        <v>0.20504753809377155</v>
      </c>
      <c r="I7235" s="2">
        <f>VLOOKUP($E7235,
Products!$A$1:$F$201,MATCH(Orders!I$1,Products!$A$1:$F$1,0),0)</f>
        <v>11070.26215043813</v>
      </c>
      <c r="J7235" s="2">
        <f>VLOOKUP($E7235,
Products!$A$1:$F$201,MATCH(Orders!J$1,Products!$A$1:$F$1,0),0)</f>
        <v>7867.3909748932683</v>
      </c>
    </row>
    <row r="7236" spans="1:10">
      <c r="A7236">
        <v>7235</v>
      </c>
      <c r="B7236" s="4">
        <v>45156</v>
      </c>
      <c r="C7236" s="10">
        <f>DATE(YEAR(orders[[#This Row],[order_date]]), MONTH(orders[[#This Row],[order_date]]), 1)</f>
        <v>45139</v>
      </c>
      <c r="D7236" t="s">
        <v>3289</v>
      </c>
      <c r="E7236" t="s">
        <v>550</v>
      </c>
      <c r="F7236" t="str">
        <f>VLOOKUP(orders[[#This Row],[product_id]],Products!A:C,3,0)</f>
        <v>Electronics</v>
      </c>
      <c r="G7236">
        <v>2</v>
      </c>
      <c r="H7236" s="6">
        <v>0.14774606167061941</v>
      </c>
      <c r="I7236" s="2">
        <f>VLOOKUP($E7236,
Products!$A$1:$F$201,MATCH(Orders!I$1,Products!$A$1:$F$1,0),0)</f>
        <v>21928.70634496431</v>
      </c>
      <c r="J7236" s="2">
        <f>VLOOKUP($E7236,
Products!$A$1:$F$201,MATCH(Orders!J$1,Products!$A$1:$F$1,0),0)</f>
        <v>17227.037321653719</v>
      </c>
    </row>
    <row r="7237" spans="1:10">
      <c r="A7237">
        <v>7236</v>
      </c>
      <c r="B7237" s="4">
        <v>45843</v>
      </c>
      <c r="C7237" s="10">
        <f>DATE(YEAR(orders[[#This Row],[order_date]]), MONTH(orders[[#This Row],[order_date]]), 1)</f>
        <v>45839</v>
      </c>
      <c r="D7237" t="s">
        <v>4413</v>
      </c>
      <c r="E7237" t="s">
        <v>677</v>
      </c>
      <c r="F7237" t="str">
        <f>VLOOKUP(orders[[#This Row],[product_id]],Products!A:C,3,0)</f>
        <v>Electronics</v>
      </c>
      <c r="G7237">
        <v>1</v>
      </c>
      <c r="H7237" s="6">
        <v>0.23388612785042925</v>
      </c>
      <c r="I7237" s="2">
        <f>VLOOKUP($E7237,
Products!$A$1:$F$201,MATCH(Orders!I$1,Products!$A$1:$F$1,0),0)</f>
        <v>11360.699432756561</v>
      </c>
      <c r="J7237" s="2">
        <f>VLOOKUP($E7237,
Products!$A$1:$F$201,MATCH(Orders!J$1,Products!$A$1:$F$1,0),0)</f>
        <v>8118.8949869342459</v>
      </c>
    </row>
    <row r="7238" spans="1:10">
      <c r="A7238">
        <v>7237</v>
      </c>
      <c r="B7238" s="4">
        <v>45081</v>
      </c>
      <c r="C7238" s="10">
        <f>DATE(YEAR(orders[[#This Row],[order_date]]), MONTH(orders[[#This Row],[order_date]]), 1)</f>
        <v>45078</v>
      </c>
      <c r="D7238" t="s">
        <v>4574</v>
      </c>
      <c r="E7238" t="s">
        <v>513</v>
      </c>
      <c r="F7238" t="str">
        <f>VLOOKUP(orders[[#This Row],[product_id]],Products!A:C,3,0)</f>
        <v>Electronics</v>
      </c>
      <c r="G7238">
        <v>2</v>
      </c>
      <c r="H7238" s="6">
        <v>0.10448923427837913</v>
      </c>
      <c r="I7238" s="2">
        <f>VLOOKUP($E7238,
Products!$A$1:$F$201,MATCH(Orders!I$1,Products!$A$1:$F$1,0),0)</f>
        <v>2370.6748519187499</v>
      </c>
      <c r="J7238" s="2">
        <f>VLOOKUP($E7238,
Products!$A$1:$F$201,MATCH(Orders!J$1,Products!$A$1:$F$1,0),0)</f>
        <v>1742.1190905744229</v>
      </c>
    </row>
    <row r="7239" spans="1:10">
      <c r="A7239">
        <v>7238</v>
      </c>
      <c r="B7239" s="4">
        <v>45091</v>
      </c>
      <c r="C7239" s="10">
        <f>DATE(YEAR(orders[[#This Row],[order_date]]), MONTH(orders[[#This Row],[order_date]]), 1)</f>
        <v>45078</v>
      </c>
      <c r="D7239" t="s">
        <v>3749</v>
      </c>
      <c r="E7239" t="s">
        <v>632</v>
      </c>
      <c r="F7239" t="str">
        <f>VLOOKUP(orders[[#This Row],[product_id]],Products!A:C,3,0)</f>
        <v>Electronics</v>
      </c>
      <c r="G7239">
        <v>2</v>
      </c>
      <c r="H7239" s="6">
        <v>0.12826442196093743</v>
      </c>
      <c r="I7239" s="2">
        <f>VLOOKUP($E7239,
Products!$A$1:$F$201,MATCH(Orders!I$1,Products!$A$1:$F$1,0),0)</f>
        <v>23049.571773693999</v>
      </c>
      <c r="J7239" s="2">
        <f>VLOOKUP($E7239,
Products!$A$1:$F$201,MATCH(Orders!J$1,Products!$A$1:$F$1,0),0)</f>
        <v>15791.461375569639</v>
      </c>
    </row>
    <row r="7240" spans="1:10">
      <c r="A7240">
        <v>7239</v>
      </c>
      <c r="B7240" s="4">
        <v>45888</v>
      </c>
      <c r="C7240" s="10">
        <f>DATE(YEAR(orders[[#This Row],[order_date]]), MONTH(orders[[#This Row],[order_date]]), 1)</f>
        <v>45870</v>
      </c>
      <c r="D7240" t="s">
        <v>3719</v>
      </c>
      <c r="E7240" t="s">
        <v>571</v>
      </c>
      <c r="F7240" t="str">
        <f>VLOOKUP(orders[[#This Row],[product_id]],Products!A:C,3,0)</f>
        <v>Electronics</v>
      </c>
      <c r="G7240">
        <v>2</v>
      </c>
      <c r="H7240" s="6">
        <v>0.11052106319126452</v>
      </c>
      <c r="I7240" s="2">
        <f>VLOOKUP($E7240,
Products!$A$1:$F$201,MATCH(Orders!I$1,Products!$A$1:$F$1,0),0)</f>
        <v>30022.150567424669</v>
      </c>
      <c r="J7240" s="2">
        <f>VLOOKUP($E7240,
Products!$A$1:$F$201,MATCH(Orders!J$1,Products!$A$1:$F$1,0),0)</f>
        <v>21451.61875289512</v>
      </c>
    </row>
    <row r="7241" spans="1:10">
      <c r="A7241">
        <v>7240</v>
      </c>
      <c r="B7241" s="4">
        <v>45575</v>
      </c>
      <c r="C7241" s="10">
        <f>DATE(YEAR(orders[[#This Row],[order_date]]), MONTH(orders[[#This Row],[order_date]]), 1)</f>
        <v>45566</v>
      </c>
      <c r="D7241" t="s">
        <v>4179</v>
      </c>
      <c r="E7241" t="s">
        <v>576</v>
      </c>
      <c r="F7241" t="str">
        <f>VLOOKUP(orders[[#This Row],[product_id]],Products!A:C,3,0)</f>
        <v>Electronics</v>
      </c>
      <c r="G7241">
        <v>3</v>
      </c>
      <c r="H7241" s="6">
        <v>0.20073058287906709</v>
      </c>
      <c r="I7241" s="2">
        <f>VLOOKUP($E7241,
Products!$A$1:$F$201,MATCH(Orders!I$1,Products!$A$1:$F$1,0),0)</f>
        <v>12571.90922514794</v>
      </c>
      <c r="J7241" s="2">
        <f>VLOOKUP($E7241,
Products!$A$1:$F$201,MATCH(Orders!J$1,Products!$A$1:$F$1,0),0)</f>
        <v>9314.5536289888332</v>
      </c>
    </row>
    <row r="7242" spans="1:10">
      <c r="A7242">
        <v>7241</v>
      </c>
      <c r="B7242" s="4">
        <v>45864</v>
      </c>
      <c r="C7242" s="10">
        <f>DATE(YEAR(orders[[#This Row],[order_date]]), MONTH(orders[[#This Row],[order_date]]), 1)</f>
        <v>45839</v>
      </c>
      <c r="D7242" t="s">
        <v>2589</v>
      </c>
      <c r="E7242" t="s">
        <v>694</v>
      </c>
      <c r="F7242" t="str">
        <f>VLOOKUP(orders[[#This Row],[product_id]],Products!A:C,3,0)</f>
        <v>Appliances</v>
      </c>
      <c r="G7242">
        <v>2</v>
      </c>
      <c r="H7242" s="6">
        <v>0.13662872554961955</v>
      </c>
      <c r="I7242" s="2">
        <f>VLOOKUP($E7242,
Products!$A$1:$F$201,MATCH(Orders!I$1,Products!$A$1:$F$1,0),0)</f>
        <v>6319.3885218993337</v>
      </c>
      <c r="J7242" s="2">
        <f>VLOOKUP($E7242,
Products!$A$1:$F$201,MATCH(Orders!J$1,Products!$A$1:$F$1,0),0)</f>
        <v>4956.0125433870189</v>
      </c>
    </row>
    <row r="7243" spans="1:10">
      <c r="A7243">
        <v>7242</v>
      </c>
      <c r="B7243" s="4">
        <v>45438</v>
      </c>
      <c r="C7243" s="10">
        <f>DATE(YEAR(orders[[#This Row],[order_date]]), MONTH(orders[[#This Row],[order_date]]), 1)</f>
        <v>45413</v>
      </c>
      <c r="D7243" t="s">
        <v>4550</v>
      </c>
      <c r="E7243" t="s">
        <v>522</v>
      </c>
      <c r="F7243" t="str">
        <f>VLOOKUP(orders[[#This Row],[product_id]],Products!A:C,3,0)</f>
        <v>Appliances</v>
      </c>
      <c r="G7243">
        <v>3</v>
      </c>
      <c r="H7243" s="6">
        <v>5.6360654491047782E-2</v>
      </c>
      <c r="I7243" s="2">
        <f>VLOOKUP($E7243,
Products!$A$1:$F$201,MATCH(Orders!I$1,Products!$A$1:$F$1,0),0)</f>
        <v>24966.707940261898</v>
      </c>
      <c r="J7243" s="2">
        <f>VLOOKUP($E7243,
Products!$A$1:$F$201,MATCH(Orders!J$1,Products!$A$1:$F$1,0),0)</f>
        <v>19868.70644165645</v>
      </c>
    </row>
    <row r="7244" spans="1:10">
      <c r="A7244">
        <v>7243</v>
      </c>
      <c r="B7244" s="4">
        <v>45858</v>
      </c>
      <c r="C7244" s="10">
        <f>DATE(YEAR(orders[[#This Row],[order_date]]), MONTH(orders[[#This Row],[order_date]]), 1)</f>
        <v>45839</v>
      </c>
      <c r="D7244" t="s">
        <v>1875</v>
      </c>
      <c r="E7244" t="s">
        <v>576</v>
      </c>
      <c r="F7244" t="str">
        <f>VLOOKUP(orders[[#This Row],[product_id]],Products!A:C,3,0)</f>
        <v>Electronics</v>
      </c>
      <c r="G7244">
        <v>1</v>
      </c>
      <c r="H7244" s="6">
        <v>0.17210035176455385</v>
      </c>
      <c r="I7244" s="2">
        <f>VLOOKUP($E7244,
Products!$A$1:$F$201,MATCH(Orders!I$1,Products!$A$1:$F$1,0),0)</f>
        <v>12571.90922514794</v>
      </c>
      <c r="J7244" s="2">
        <f>VLOOKUP($E7244,
Products!$A$1:$F$201,MATCH(Orders!J$1,Products!$A$1:$F$1,0),0)</f>
        <v>9314.5536289888332</v>
      </c>
    </row>
    <row r="7245" spans="1:10">
      <c r="A7245">
        <v>7244</v>
      </c>
      <c r="B7245" s="4">
        <v>45192</v>
      </c>
      <c r="C7245" s="10">
        <f>DATE(YEAR(orders[[#This Row],[order_date]]), MONTH(orders[[#This Row],[order_date]]), 1)</f>
        <v>45170</v>
      </c>
      <c r="D7245" t="s">
        <v>3968</v>
      </c>
      <c r="E7245" t="s">
        <v>602</v>
      </c>
      <c r="F7245" t="str">
        <f>VLOOKUP(orders[[#This Row],[product_id]],Products!A:C,3,0)</f>
        <v>Appliances</v>
      </c>
      <c r="G7245">
        <v>2</v>
      </c>
      <c r="H7245" s="6">
        <v>0.14068803435777161</v>
      </c>
      <c r="I7245" s="2">
        <f>VLOOKUP($E7245,
Products!$A$1:$F$201,MATCH(Orders!I$1,Products!$A$1:$F$1,0),0)</f>
        <v>22834.95547197924</v>
      </c>
      <c r="J7245" s="2">
        <f>VLOOKUP($E7245,
Products!$A$1:$F$201,MATCH(Orders!J$1,Products!$A$1:$F$1,0),0)</f>
        <v>17972.460052660601</v>
      </c>
    </row>
    <row r="7246" spans="1:10">
      <c r="A7246">
        <v>7245</v>
      </c>
      <c r="B7246" s="4">
        <v>45113</v>
      </c>
      <c r="C7246" s="10">
        <f>DATE(YEAR(orders[[#This Row],[order_date]]), MONTH(orders[[#This Row],[order_date]]), 1)</f>
        <v>45108</v>
      </c>
      <c r="D7246" t="s">
        <v>3646</v>
      </c>
      <c r="E7246" t="s">
        <v>541</v>
      </c>
      <c r="F7246" t="str">
        <f>VLOOKUP(orders[[#This Row],[product_id]],Products!A:C,3,0)</f>
        <v>Appliances</v>
      </c>
      <c r="G7246">
        <v>2</v>
      </c>
      <c r="H7246" s="6">
        <v>0.14350527071425584</v>
      </c>
      <c r="I7246" s="2">
        <f>VLOOKUP($E7246,
Products!$A$1:$F$201,MATCH(Orders!I$1,Products!$A$1:$F$1,0),0)</f>
        <v>2390.3651642386908</v>
      </c>
      <c r="J7246" s="2">
        <f>VLOOKUP($E7246,
Products!$A$1:$F$201,MATCH(Orders!J$1,Products!$A$1:$F$1,0),0)</f>
        <v>1655.7504783617919</v>
      </c>
    </row>
    <row r="7247" spans="1:10">
      <c r="A7247">
        <v>7246</v>
      </c>
      <c r="B7247" s="4">
        <v>45990</v>
      </c>
      <c r="C7247" s="10">
        <f>DATE(YEAR(orders[[#This Row],[order_date]]), MONTH(orders[[#This Row],[order_date]]), 1)</f>
        <v>45962</v>
      </c>
      <c r="D7247" t="s">
        <v>4454</v>
      </c>
      <c r="E7247" t="s">
        <v>573</v>
      </c>
      <c r="F7247" t="str">
        <f>VLOOKUP(orders[[#This Row],[product_id]],Products!A:C,3,0)</f>
        <v>Electronics</v>
      </c>
      <c r="G7247">
        <v>1</v>
      </c>
      <c r="H7247" s="6">
        <v>0.18361803146336936</v>
      </c>
      <c r="I7247" s="2">
        <f>VLOOKUP($E7247,
Products!$A$1:$F$201,MATCH(Orders!I$1,Products!$A$1:$F$1,0),0)</f>
        <v>30443.851050190449</v>
      </c>
      <c r="J7247" s="2">
        <f>VLOOKUP($E7247,
Products!$A$1:$F$201,MATCH(Orders!J$1,Products!$A$1:$F$1,0),0)</f>
        <v>21165.126268210519</v>
      </c>
    </row>
    <row r="7248" spans="1:10">
      <c r="A7248">
        <v>7247</v>
      </c>
      <c r="B7248" s="4">
        <v>45317</v>
      </c>
      <c r="C7248" s="10">
        <f>DATE(YEAR(orders[[#This Row],[order_date]]), MONTH(orders[[#This Row],[order_date]]), 1)</f>
        <v>45292</v>
      </c>
      <c r="D7248" t="s">
        <v>3336</v>
      </c>
      <c r="E7248" t="s">
        <v>613</v>
      </c>
      <c r="F7248" t="str">
        <f>VLOOKUP(orders[[#This Row],[product_id]],Products!A:C,3,0)</f>
        <v>Appliances</v>
      </c>
      <c r="G7248">
        <v>2</v>
      </c>
      <c r="H7248" s="6">
        <v>0.1455166886301858</v>
      </c>
      <c r="I7248" s="2">
        <f>VLOOKUP($E7248,
Products!$A$1:$F$201,MATCH(Orders!I$1,Products!$A$1:$F$1,0),0)</f>
        <v>6365.2492969652412</v>
      </c>
      <c r="J7248" s="2">
        <f>VLOOKUP($E7248,
Products!$A$1:$F$201,MATCH(Orders!J$1,Products!$A$1:$F$1,0),0)</f>
        <v>4174.927496964433</v>
      </c>
    </row>
    <row r="7249" spans="1:10">
      <c r="A7249">
        <v>7248</v>
      </c>
      <c r="B7249" s="4">
        <v>45581</v>
      </c>
      <c r="C7249" s="10">
        <f>DATE(YEAR(orders[[#This Row],[order_date]]), MONTH(orders[[#This Row],[order_date]]), 1)</f>
        <v>45566</v>
      </c>
      <c r="D7249" t="s">
        <v>906</v>
      </c>
      <c r="E7249" t="s">
        <v>526</v>
      </c>
      <c r="F7249" t="str">
        <f>VLOOKUP(orders[[#This Row],[product_id]],Products!A:C,3,0)</f>
        <v>Electronics</v>
      </c>
      <c r="G7249">
        <v>2</v>
      </c>
      <c r="H7249" s="6">
        <v>0.22903227607778459</v>
      </c>
      <c r="I7249" s="2">
        <f>VLOOKUP($E7249,
Products!$A$1:$F$201,MATCH(Orders!I$1,Products!$A$1:$F$1,0),0)</f>
        <v>11165.347713400481</v>
      </c>
      <c r="J7249" s="2">
        <f>VLOOKUP($E7249,
Products!$A$1:$F$201,MATCH(Orders!J$1,Products!$A$1:$F$1,0),0)</f>
        <v>7966.5169511049389</v>
      </c>
    </row>
    <row r="7250" spans="1:10">
      <c r="A7250">
        <v>7249</v>
      </c>
      <c r="B7250" s="4">
        <v>45102</v>
      </c>
      <c r="C7250" s="10">
        <f>DATE(YEAR(orders[[#This Row],[order_date]]), MONTH(orders[[#This Row],[order_date]]), 1)</f>
        <v>45078</v>
      </c>
      <c r="D7250" t="s">
        <v>2596</v>
      </c>
      <c r="E7250" t="s">
        <v>551</v>
      </c>
      <c r="F7250" t="str">
        <f>VLOOKUP(orders[[#This Row],[product_id]],Products!A:C,3,0)</f>
        <v>Appliances</v>
      </c>
      <c r="G7250">
        <v>1</v>
      </c>
      <c r="H7250" s="6">
        <v>0.14966087931615221</v>
      </c>
      <c r="I7250" s="2">
        <f>VLOOKUP($E7250,
Products!$A$1:$F$201,MATCH(Orders!I$1,Products!$A$1:$F$1,0),0)</f>
        <v>5988.538916083141</v>
      </c>
      <c r="J7250" s="2">
        <f>VLOOKUP($E7250,
Products!$A$1:$F$201,MATCH(Orders!J$1,Products!$A$1:$F$1,0),0)</f>
        <v>4180.5955033056744</v>
      </c>
    </row>
    <row r="7251" spans="1:10">
      <c r="A7251">
        <v>7250</v>
      </c>
      <c r="B7251" s="4">
        <v>45700</v>
      </c>
      <c r="C7251" s="10">
        <f>DATE(YEAR(orders[[#This Row],[order_date]]), MONTH(orders[[#This Row],[order_date]]), 1)</f>
        <v>45689</v>
      </c>
      <c r="D7251" t="s">
        <v>717</v>
      </c>
      <c r="E7251" t="s">
        <v>679</v>
      </c>
      <c r="F7251" t="str">
        <f>VLOOKUP(orders[[#This Row],[product_id]],Products!A:C,3,0)</f>
        <v>Appliances</v>
      </c>
      <c r="G7251">
        <v>2</v>
      </c>
      <c r="H7251" s="6">
        <v>5.2048571973090256E-2</v>
      </c>
      <c r="I7251" s="2">
        <f>VLOOKUP($E7251,
Products!$A$1:$F$201,MATCH(Orders!I$1,Products!$A$1:$F$1,0),0)</f>
        <v>6336.1008284819591</v>
      </c>
      <c r="J7251" s="2">
        <f>VLOOKUP($E7251,
Products!$A$1:$F$201,MATCH(Orders!J$1,Products!$A$1:$F$1,0),0)</f>
        <v>5056.6203893460352</v>
      </c>
    </row>
    <row r="7252" spans="1:10">
      <c r="A7252">
        <v>7251</v>
      </c>
      <c r="B7252" s="4">
        <v>45690</v>
      </c>
      <c r="C7252" s="10">
        <f>DATE(YEAR(orders[[#This Row],[order_date]]), MONTH(orders[[#This Row],[order_date]]), 1)</f>
        <v>45689</v>
      </c>
      <c r="D7252" t="s">
        <v>1781</v>
      </c>
      <c r="E7252" t="s">
        <v>597</v>
      </c>
      <c r="F7252" t="str">
        <f>VLOOKUP(orders[[#This Row],[product_id]],Products!A:C,3,0)</f>
        <v>Appliances</v>
      </c>
      <c r="G7252">
        <v>2</v>
      </c>
      <c r="H7252" s="6">
        <v>6.6651356366312253E-2</v>
      </c>
      <c r="I7252" s="2">
        <f>VLOOKUP($E7252,
Products!$A$1:$F$201,MATCH(Orders!I$1,Products!$A$1:$F$1,0),0)</f>
        <v>22545.827750919081</v>
      </c>
      <c r="J7252" s="2">
        <f>VLOOKUP($E7252,
Products!$A$1:$F$201,MATCH(Orders!J$1,Products!$A$1:$F$1,0),0)</f>
        <v>15091.172935360129</v>
      </c>
    </row>
    <row r="7253" spans="1:10">
      <c r="A7253">
        <v>7252</v>
      </c>
      <c r="B7253" s="4">
        <v>45857</v>
      </c>
      <c r="C7253" s="10">
        <f>DATE(YEAR(orders[[#This Row],[order_date]]), MONTH(orders[[#This Row],[order_date]]), 1)</f>
        <v>45839</v>
      </c>
      <c r="D7253" t="s">
        <v>2682</v>
      </c>
      <c r="E7253" t="s">
        <v>612</v>
      </c>
      <c r="F7253" t="str">
        <f>VLOOKUP(orders[[#This Row],[product_id]],Products!A:C,3,0)</f>
        <v>Electronics</v>
      </c>
      <c r="G7253">
        <v>2</v>
      </c>
      <c r="H7253" s="6">
        <v>0.11057706104491007</v>
      </c>
      <c r="I7253" s="2">
        <f>VLOOKUP($E7253,
Products!$A$1:$F$201,MATCH(Orders!I$1,Products!$A$1:$F$1,0),0)</f>
        <v>2704.041843529928</v>
      </c>
      <c r="J7253" s="2">
        <f>VLOOKUP($E7253,
Products!$A$1:$F$201,MATCH(Orders!J$1,Products!$A$1:$F$1,0),0)</f>
        <v>2158.9135708713038</v>
      </c>
    </row>
    <row r="7254" spans="1:10">
      <c r="A7254">
        <v>7253</v>
      </c>
      <c r="B7254" s="4">
        <v>45637</v>
      </c>
      <c r="C7254" s="10">
        <f>DATE(YEAR(orders[[#This Row],[order_date]]), MONTH(orders[[#This Row],[order_date]]), 1)</f>
        <v>45627</v>
      </c>
      <c r="D7254" t="s">
        <v>3521</v>
      </c>
      <c r="E7254" t="s">
        <v>629</v>
      </c>
      <c r="F7254" t="str">
        <f>VLOOKUP(orders[[#This Row],[product_id]],Products!A:C,3,0)</f>
        <v>Electronics</v>
      </c>
      <c r="G7254">
        <v>2</v>
      </c>
      <c r="H7254" s="6">
        <v>0.10743702900213284</v>
      </c>
      <c r="I7254" s="2">
        <f>VLOOKUP($E7254,
Products!$A$1:$F$201,MATCH(Orders!I$1,Products!$A$1:$F$1,0),0)</f>
        <v>12411.13061655427</v>
      </c>
      <c r="J7254" s="2">
        <f>VLOOKUP($E7254,
Products!$A$1:$F$201,MATCH(Orders!J$1,Products!$A$1:$F$1,0),0)</f>
        <v>9821.2729118635452</v>
      </c>
    </row>
    <row r="7255" spans="1:10">
      <c r="A7255">
        <v>7254</v>
      </c>
      <c r="B7255" s="4">
        <v>45752</v>
      </c>
      <c r="C7255" s="10">
        <f>DATE(YEAR(orders[[#This Row],[order_date]]), MONTH(orders[[#This Row],[order_date]]), 1)</f>
        <v>45748</v>
      </c>
      <c r="D7255" t="s">
        <v>2031</v>
      </c>
      <c r="E7255" t="s">
        <v>521</v>
      </c>
      <c r="F7255" t="str">
        <f>VLOOKUP(orders[[#This Row],[product_id]],Products!A:C,3,0)</f>
        <v>Electronics</v>
      </c>
      <c r="G7255">
        <v>1</v>
      </c>
      <c r="H7255" s="6">
        <v>0.21994274212843495</v>
      </c>
      <c r="I7255" s="2">
        <f>VLOOKUP($E7255,
Products!$A$1:$F$201,MATCH(Orders!I$1,Products!$A$1:$F$1,0),0)</f>
        <v>18373.691083837519</v>
      </c>
      <c r="J7255" s="2">
        <f>VLOOKUP($E7255,
Products!$A$1:$F$201,MATCH(Orders!J$1,Products!$A$1:$F$1,0),0)</f>
        <v>14409.80197321412</v>
      </c>
    </row>
    <row r="7256" spans="1:10">
      <c r="A7256">
        <v>7255</v>
      </c>
      <c r="B7256" s="4">
        <v>45515</v>
      </c>
      <c r="C7256" s="10">
        <f>DATE(YEAR(orders[[#This Row],[order_date]]), MONTH(orders[[#This Row],[order_date]]), 1)</f>
        <v>45505</v>
      </c>
      <c r="D7256" t="s">
        <v>2601</v>
      </c>
      <c r="E7256" t="s">
        <v>655</v>
      </c>
      <c r="F7256" t="str">
        <f>VLOOKUP(orders[[#This Row],[product_id]],Products!A:C,3,0)</f>
        <v>Appliances</v>
      </c>
      <c r="G7256">
        <v>1</v>
      </c>
      <c r="H7256" s="6">
        <v>7.9268713957334536E-2</v>
      </c>
      <c r="I7256" s="2">
        <f>VLOOKUP($E7256,
Products!$A$1:$F$201,MATCH(Orders!I$1,Products!$A$1:$F$1,0),0)</f>
        <v>24072.170529057032</v>
      </c>
      <c r="J7256" s="2">
        <f>VLOOKUP($E7256,
Products!$A$1:$F$201,MATCH(Orders!J$1,Products!$A$1:$F$1,0),0)</f>
        <v>16358.626370717549</v>
      </c>
    </row>
    <row r="7257" spans="1:10">
      <c r="A7257">
        <v>7256</v>
      </c>
      <c r="B7257" s="4">
        <v>45457</v>
      </c>
      <c r="C7257" s="10">
        <f>DATE(YEAR(orders[[#This Row],[order_date]]), MONTH(orders[[#This Row],[order_date]]), 1)</f>
        <v>45444</v>
      </c>
      <c r="D7257" t="s">
        <v>4077</v>
      </c>
      <c r="E7257" t="s">
        <v>639</v>
      </c>
      <c r="F7257" t="str">
        <f>VLOOKUP(orders[[#This Row],[product_id]],Products!A:C,3,0)</f>
        <v>Appliances</v>
      </c>
      <c r="G7257">
        <v>3</v>
      </c>
      <c r="H7257" s="6">
        <v>0.11380714248913902</v>
      </c>
      <c r="I7257" s="2">
        <f>VLOOKUP($E7257,
Products!$A$1:$F$201,MATCH(Orders!I$1,Products!$A$1:$F$1,0),0)</f>
        <v>2320.8560923599921</v>
      </c>
      <c r="J7257" s="2">
        <f>VLOOKUP($E7257,
Products!$A$1:$F$201,MATCH(Orders!J$1,Products!$A$1:$F$1,0),0)</f>
        <v>1750.110004830213</v>
      </c>
    </row>
    <row r="7258" spans="1:10">
      <c r="A7258">
        <v>7257</v>
      </c>
      <c r="B7258" s="4">
        <v>46012</v>
      </c>
      <c r="C7258" s="10">
        <f>DATE(YEAR(orders[[#This Row],[order_date]]), MONTH(orders[[#This Row],[order_date]]), 1)</f>
        <v>45992</v>
      </c>
      <c r="D7258" t="s">
        <v>1625</v>
      </c>
      <c r="E7258" t="s">
        <v>689</v>
      </c>
      <c r="F7258" t="str">
        <f>VLOOKUP(orders[[#This Row],[product_id]],Products!A:C,3,0)</f>
        <v>Electronics</v>
      </c>
      <c r="G7258">
        <v>1</v>
      </c>
      <c r="H7258" s="6">
        <v>0.15044021793918422</v>
      </c>
      <c r="I7258" s="2">
        <f>VLOOKUP($E7258,
Products!$A$1:$F$201,MATCH(Orders!I$1,Products!$A$1:$F$1,0),0)</f>
        <v>22021.70433799336</v>
      </c>
      <c r="J7258" s="2">
        <f>VLOOKUP($E7258,
Products!$A$1:$F$201,MATCH(Orders!J$1,Products!$A$1:$F$1,0),0)</f>
        <v>16990.60087110737</v>
      </c>
    </row>
    <row r="7259" spans="1:10">
      <c r="A7259">
        <v>7258</v>
      </c>
      <c r="B7259" s="4">
        <v>45207</v>
      </c>
      <c r="C7259" s="10">
        <f>DATE(YEAR(orders[[#This Row],[order_date]]), MONTH(orders[[#This Row],[order_date]]), 1)</f>
        <v>45200</v>
      </c>
      <c r="D7259" t="s">
        <v>3274</v>
      </c>
      <c r="E7259" t="s">
        <v>550</v>
      </c>
      <c r="F7259" t="str">
        <f>VLOOKUP(orders[[#This Row],[product_id]],Products!A:C,3,0)</f>
        <v>Electronics</v>
      </c>
      <c r="G7259">
        <v>1</v>
      </c>
      <c r="H7259" s="6">
        <v>0.23955220692744195</v>
      </c>
      <c r="I7259" s="2">
        <f>VLOOKUP($E7259,
Products!$A$1:$F$201,MATCH(Orders!I$1,Products!$A$1:$F$1,0),0)</f>
        <v>21928.70634496431</v>
      </c>
      <c r="J7259" s="2">
        <f>VLOOKUP($E7259,
Products!$A$1:$F$201,MATCH(Orders!J$1,Products!$A$1:$F$1,0),0)</f>
        <v>17227.037321653719</v>
      </c>
    </row>
    <row r="7260" spans="1:10">
      <c r="A7260">
        <v>7259</v>
      </c>
      <c r="B7260" s="4">
        <v>45153</v>
      </c>
      <c r="C7260" s="10">
        <f>DATE(YEAR(orders[[#This Row],[order_date]]), MONTH(orders[[#This Row],[order_date]]), 1)</f>
        <v>45139</v>
      </c>
      <c r="D7260" t="s">
        <v>3917</v>
      </c>
      <c r="E7260" t="s">
        <v>691</v>
      </c>
      <c r="F7260" t="str">
        <f>VLOOKUP(orders[[#This Row],[product_id]],Products!A:C,3,0)</f>
        <v>Appliances</v>
      </c>
      <c r="G7260">
        <v>2</v>
      </c>
      <c r="H7260" s="6">
        <v>0.102153810264237</v>
      </c>
      <c r="I7260" s="2">
        <f>VLOOKUP($E7260,
Products!$A$1:$F$201,MATCH(Orders!I$1,Products!$A$1:$F$1,0),0)</f>
        <v>2337.6024778940591</v>
      </c>
      <c r="J7260" s="2">
        <f>VLOOKUP($E7260,
Products!$A$1:$F$201,MATCH(Orders!J$1,Products!$A$1:$F$1,0),0)</f>
        <v>1616.9957885138581</v>
      </c>
    </row>
    <row r="7261" spans="1:10">
      <c r="A7261">
        <v>7260</v>
      </c>
      <c r="B7261" s="4">
        <v>45565</v>
      </c>
      <c r="C7261" s="10">
        <f>DATE(YEAR(orders[[#This Row],[order_date]]), MONTH(orders[[#This Row],[order_date]]), 1)</f>
        <v>45536</v>
      </c>
      <c r="D7261" t="s">
        <v>2853</v>
      </c>
      <c r="E7261" t="s">
        <v>661</v>
      </c>
      <c r="F7261" t="str">
        <f>VLOOKUP(orders[[#This Row],[product_id]],Products!A:C,3,0)</f>
        <v>Electronics</v>
      </c>
      <c r="G7261">
        <v>2</v>
      </c>
      <c r="H7261" s="6">
        <v>0.23916581994931443</v>
      </c>
      <c r="I7261" s="2">
        <f>VLOOKUP($E7261,
Products!$A$1:$F$201,MATCH(Orders!I$1,Products!$A$1:$F$1,0),0)</f>
        <v>18760.038541255031</v>
      </c>
      <c r="J7261" s="2">
        <f>VLOOKUP($E7261,
Products!$A$1:$F$201,MATCH(Orders!J$1,Products!$A$1:$F$1,0),0)</f>
        <v>13545.127547708629</v>
      </c>
    </row>
    <row r="7262" spans="1:10">
      <c r="A7262">
        <v>7261</v>
      </c>
      <c r="B7262" s="4">
        <v>46008</v>
      </c>
      <c r="C7262" s="10">
        <f>DATE(YEAR(orders[[#This Row],[order_date]]), MONTH(orders[[#This Row],[order_date]]), 1)</f>
        <v>45992</v>
      </c>
      <c r="D7262" t="s">
        <v>4262</v>
      </c>
      <c r="E7262" t="s">
        <v>650</v>
      </c>
      <c r="F7262" t="str">
        <f>VLOOKUP(orders[[#This Row],[product_id]],Products!A:C,3,0)</f>
        <v>Electronics</v>
      </c>
      <c r="G7262">
        <v>1</v>
      </c>
      <c r="H7262" s="6">
        <v>0.11489016335014351</v>
      </c>
      <c r="I7262" s="2">
        <f>VLOOKUP($E7262,
Products!$A$1:$F$201,MATCH(Orders!I$1,Products!$A$1:$F$1,0),0)</f>
        <v>12936.529609330941</v>
      </c>
      <c r="J7262" s="2">
        <f>VLOOKUP($E7262,
Products!$A$1:$F$201,MATCH(Orders!J$1,Products!$A$1:$F$1,0),0)</f>
        <v>9465.2602677376308</v>
      </c>
    </row>
    <row r="7263" spans="1:10">
      <c r="A7263">
        <v>7262</v>
      </c>
      <c r="B7263" s="4">
        <v>45847</v>
      </c>
      <c r="C7263" s="10">
        <f>DATE(YEAR(orders[[#This Row],[order_date]]), MONTH(orders[[#This Row],[order_date]]), 1)</f>
        <v>45839</v>
      </c>
      <c r="D7263" t="s">
        <v>3914</v>
      </c>
      <c r="E7263" t="s">
        <v>669</v>
      </c>
      <c r="F7263" t="str">
        <f>VLOOKUP(orders[[#This Row],[product_id]],Products!A:C,3,0)</f>
        <v>Electronics</v>
      </c>
      <c r="G7263">
        <v>1</v>
      </c>
      <c r="H7263" s="6">
        <v>0.18755924036701599</v>
      </c>
      <c r="I7263" s="2">
        <f>VLOOKUP($E7263,
Products!$A$1:$F$201,MATCH(Orders!I$1,Products!$A$1:$F$1,0),0)</f>
        <v>11708.03419603835</v>
      </c>
      <c r="J7263" s="2">
        <f>VLOOKUP($E7263,
Products!$A$1:$F$201,MATCH(Orders!J$1,Products!$A$1:$F$1,0),0)</f>
        <v>7784.9580101998827</v>
      </c>
    </row>
    <row r="7264" spans="1:10">
      <c r="A7264">
        <v>7263</v>
      </c>
      <c r="B7264" s="4">
        <v>45403</v>
      </c>
      <c r="C7264" s="10">
        <f>DATE(YEAR(orders[[#This Row],[order_date]]), MONTH(orders[[#This Row],[order_date]]), 1)</f>
        <v>45383</v>
      </c>
      <c r="D7264" t="s">
        <v>1576</v>
      </c>
      <c r="E7264" t="s">
        <v>517</v>
      </c>
      <c r="F7264" t="str">
        <f>VLOOKUP(orders[[#This Row],[product_id]],Products!A:C,3,0)</f>
        <v>Electronics</v>
      </c>
      <c r="G7264">
        <v>3</v>
      </c>
      <c r="H7264" s="6">
        <v>0.19562913496255971</v>
      </c>
      <c r="I7264" s="2">
        <f>VLOOKUP($E7264,
Products!$A$1:$F$201,MATCH(Orders!I$1,Products!$A$1:$F$1,0),0)</f>
        <v>30304.143268168769</v>
      </c>
      <c r="J7264" s="2">
        <f>VLOOKUP($E7264,
Products!$A$1:$F$201,MATCH(Orders!J$1,Products!$A$1:$F$1,0),0)</f>
        <v>23998.194785181578</v>
      </c>
    </row>
    <row r="7265" spans="1:10">
      <c r="A7265">
        <v>7264</v>
      </c>
      <c r="B7265" s="4">
        <v>45642</v>
      </c>
      <c r="C7265" s="10">
        <f>DATE(YEAR(orders[[#This Row],[order_date]]), MONTH(orders[[#This Row],[order_date]]), 1)</f>
        <v>45627</v>
      </c>
      <c r="D7265" t="s">
        <v>1071</v>
      </c>
      <c r="E7265" t="s">
        <v>555</v>
      </c>
      <c r="F7265" t="str">
        <f>VLOOKUP(orders[[#This Row],[product_id]],Products!A:C,3,0)</f>
        <v>Electronics</v>
      </c>
      <c r="G7265">
        <v>1</v>
      </c>
      <c r="H7265" s="6">
        <v>0.11889896443438379</v>
      </c>
      <c r="I7265" s="2">
        <f>VLOOKUP($E7265,
Products!$A$1:$F$201,MATCH(Orders!I$1,Products!$A$1:$F$1,0),0)</f>
        <v>32397.674936233889</v>
      </c>
      <c r="J7265" s="2">
        <f>VLOOKUP($E7265,
Products!$A$1:$F$201,MATCH(Orders!J$1,Products!$A$1:$F$1,0),0)</f>
        <v>24559.251285382288</v>
      </c>
    </row>
    <row r="7266" spans="1:10">
      <c r="A7266">
        <v>7265</v>
      </c>
      <c r="B7266" s="4">
        <v>45169</v>
      </c>
      <c r="C7266" s="10">
        <f>DATE(YEAR(orders[[#This Row],[order_date]]), MONTH(orders[[#This Row],[order_date]]), 1)</f>
        <v>45139</v>
      </c>
      <c r="D7266" t="s">
        <v>4661</v>
      </c>
      <c r="E7266" t="s">
        <v>564</v>
      </c>
      <c r="F7266" t="str">
        <f>VLOOKUP(orders[[#This Row],[product_id]],Products!A:C,3,0)</f>
        <v>Electronics</v>
      </c>
      <c r="G7266">
        <v>1</v>
      </c>
      <c r="H7266" s="6">
        <v>0.15193987088604194</v>
      </c>
      <c r="I7266" s="2">
        <f>VLOOKUP($E7266,
Products!$A$1:$F$201,MATCH(Orders!I$1,Products!$A$1:$F$1,0),0)</f>
        <v>21989.290766910399</v>
      </c>
      <c r="J7266" s="2">
        <f>VLOOKUP($E7266,
Products!$A$1:$F$201,MATCH(Orders!J$1,Products!$A$1:$F$1,0),0)</f>
        <v>15566.99865864101</v>
      </c>
    </row>
    <row r="7267" spans="1:10">
      <c r="A7267">
        <v>7266</v>
      </c>
      <c r="B7267" s="4">
        <v>45293</v>
      </c>
      <c r="C7267" s="10">
        <f>DATE(YEAR(orders[[#This Row],[order_date]]), MONTH(orders[[#This Row],[order_date]]), 1)</f>
        <v>45292</v>
      </c>
      <c r="D7267" t="s">
        <v>4311</v>
      </c>
      <c r="E7267" t="s">
        <v>609</v>
      </c>
      <c r="F7267" t="str">
        <f>VLOOKUP(orders[[#This Row],[product_id]],Products!A:C,3,0)</f>
        <v>Appliances</v>
      </c>
      <c r="G7267">
        <v>2</v>
      </c>
      <c r="H7267" s="6">
        <v>6.7600113223341349E-2</v>
      </c>
      <c r="I7267" s="2">
        <f>VLOOKUP($E7267,
Products!$A$1:$F$201,MATCH(Orders!I$1,Products!$A$1:$F$1,0),0)</f>
        <v>2159.5378031052392</v>
      </c>
      <c r="J7267" s="2">
        <f>VLOOKUP($E7267,
Products!$A$1:$F$201,MATCH(Orders!J$1,Products!$A$1:$F$1,0),0)</f>
        <v>1501.9415981313371</v>
      </c>
    </row>
    <row r="7268" spans="1:10">
      <c r="A7268">
        <v>7267</v>
      </c>
      <c r="B7268" s="4">
        <v>45862</v>
      </c>
      <c r="C7268" s="10">
        <f>DATE(YEAR(orders[[#This Row],[order_date]]), MONTH(orders[[#This Row],[order_date]]), 1)</f>
        <v>45839</v>
      </c>
      <c r="D7268" t="s">
        <v>4284</v>
      </c>
      <c r="E7268" t="s">
        <v>517</v>
      </c>
      <c r="F7268" t="str">
        <f>VLOOKUP(orders[[#This Row],[product_id]],Products!A:C,3,0)</f>
        <v>Electronics</v>
      </c>
      <c r="G7268">
        <v>2</v>
      </c>
      <c r="H7268" s="6">
        <v>0.24766877365853804</v>
      </c>
      <c r="I7268" s="2">
        <f>VLOOKUP($E7268,
Products!$A$1:$F$201,MATCH(Orders!I$1,Products!$A$1:$F$1,0),0)</f>
        <v>30304.143268168769</v>
      </c>
      <c r="J7268" s="2">
        <f>VLOOKUP($E7268,
Products!$A$1:$F$201,MATCH(Orders!J$1,Products!$A$1:$F$1,0),0)</f>
        <v>23998.194785181578</v>
      </c>
    </row>
    <row r="7269" spans="1:10">
      <c r="A7269">
        <v>7268</v>
      </c>
      <c r="B7269" s="4">
        <v>45764</v>
      </c>
      <c r="C7269" s="10">
        <f>DATE(YEAR(orders[[#This Row],[order_date]]), MONTH(orders[[#This Row],[order_date]]), 1)</f>
        <v>45748</v>
      </c>
      <c r="D7269" t="s">
        <v>1362</v>
      </c>
      <c r="E7269" t="s">
        <v>695</v>
      </c>
      <c r="F7269" t="str">
        <f>VLOOKUP(orders[[#This Row],[product_id]],Products!A:C,3,0)</f>
        <v>Electronics</v>
      </c>
      <c r="G7269">
        <v>3</v>
      </c>
      <c r="H7269" s="6">
        <v>0.18151191936043917</v>
      </c>
      <c r="I7269" s="2">
        <f>VLOOKUP($E7269,
Products!$A$1:$F$201,MATCH(Orders!I$1,Products!$A$1:$F$1,0),0)</f>
        <v>2716.2219891886762</v>
      </c>
      <c r="J7269" s="2">
        <f>VLOOKUP($E7269,
Products!$A$1:$F$201,MATCH(Orders!J$1,Products!$A$1:$F$1,0),0)</f>
        <v>2045.0534052982539</v>
      </c>
    </row>
    <row r="7270" spans="1:10">
      <c r="A7270">
        <v>7269</v>
      </c>
      <c r="B7270" s="4">
        <v>45832</v>
      </c>
      <c r="C7270" s="10">
        <f>DATE(YEAR(orders[[#This Row],[order_date]]), MONTH(orders[[#This Row],[order_date]]), 1)</f>
        <v>45809</v>
      </c>
      <c r="D7270" t="s">
        <v>866</v>
      </c>
      <c r="E7270" t="s">
        <v>545</v>
      </c>
      <c r="F7270" t="str">
        <f>VLOOKUP(orders[[#This Row],[product_id]],Products!A:C,3,0)</f>
        <v>Electronics</v>
      </c>
      <c r="G7270">
        <v>3</v>
      </c>
      <c r="H7270" s="6">
        <v>0.14728927672008899</v>
      </c>
      <c r="I7270" s="2">
        <f>VLOOKUP($E7270,
Products!$A$1:$F$201,MATCH(Orders!I$1,Products!$A$1:$F$1,0),0)</f>
        <v>11292.44914297154</v>
      </c>
      <c r="J7270" s="2">
        <f>VLOOKUP($E7270,
Products!$A$1:$F$201,MATCH(Orders!J$1,Products!$A$1:$F$1,0),0)</f>
        <v>7616.0274340726546</v>
      </c>
    </row>
    <row r="7271" spans="1:10">
      <c r="A7271">
        <v>7270</v>
      </c>
      <c r="B7271" s="4">
        <v>45302</v>
      </c>
      <c r="C7271" s="10">
        <f>DATE(YEAR(orders[[#This Row],[order_date]]), MONTH(orders[[#This Row],[order_date]]), 1)</f>
        <v>45292</v>
      </c>
      <c r="D7271" t="s">
        <v>3514</v>
      </c>
      <c r="E7271" t="s">
        <v>598</v>
      </c>
      <c r="F7271" t="str">
        <f>VLOOKUP(orders[[#This Row],[product_id]],Products!A:C,3,0)</f>
        <v>Appliances</v>
      </c>
      <c r="G7271">
        <v>1</v>
      </c>
      <c r="H7271" s="6">
        <v>0.10035133294390947</v>
      </c>
      <c r="I7271" s="2">
        <f>VLOOKUP($E7271,
Products!$A$1:$F$201,MATCH(Orders!I$1,Products!$A$1:$F$1,0),0)</f>
        <v>5641.6789233526652</v>
      </c>
      <c r="J7271" s="2">
        <f>VLOOKUP($E7271,
Products!$A$1:$F$201,MATCH(Orders!J$1,Products!$A$1:$F$1,0),0)</f>
        <v>4031.2473685481059</v>
      </c>
    </row>
    <row r="7272" spans="1:10">
      <c r="A7272">
        <v>7271</v>
      </c>
      <c r="B7272" s="4">
        <v>45637</v>
      </c>
      <c r="C7272" s="10">
        <f>DATE(YEAR(orders[[#This Row],[order_date]]), MONTH(orders[[#This Row],[order_date]]), 1)</f>
        <v>45627</v>
      </c>
      <c r="D7272" t="s">
        <v>880</v>
      </c>
      <c r="E7272" t="s">
        <v>635</v>
      </c>
      <c r="F7272" t="str">
        <f>VLOOKUP(orders[[#This Row],[product_id]],Products!A:C,3,0)</f>
        <v>Electronics</v>
      </c>
      <c r="G7272">
        <v>2</v>
      </c>
      <c r="H7272" s="6">
        <v>0.19893213144075605</v>
      </c>
      <c r="I7272" s="2">
        <f>VLOOKUP($E7272,
Products!$A$1:$F$201,MATCH(Orders!I$1,Products!$A$1:$F$1,0),0)</f>
        <v>31014.321091901689</v>
      </c>
      <c r="J7272" s="2">
        <f>VLOOKUP($E7272,
Products!$A$1:$F$201,MATCH(Orders!J$1,Products!$A$1:$F$1,0),0)</f>
        <v>23202.91049209132</v>
      </c>
    </row>
    <row r="7273" spans="1:10">
      <c r="A7273">
        <v>7272</v>
      </c>
      <c r="B7273" s="4">
        <v>45269</v>
      </c>
      <c r="C7273" s="10">
        <f>DATE(YEAR(orders[[#This Row],[order_date]]), MONTH(orders[[#This Row],[order_date]]), 1)</f>
        <v>45261</v>
      </c>
      <c r="D7273" t="s">
        <v>3865</v>
      </c>
      <c r="E7273" t="s">
        <v>598</v>
      </c>
      <c r="F7273" t="str">
        <f>VLOOKUP(orders[[#This Row],[product_id]],Products!A:C,3,0)</f>
        <v>Appliances</v>
      </c>
      <c r="G7273">
        <v>1</v>
      </c>
      <c r="H7273" s="6">
        <v>6.3277262823714986E-2</v>
      </c>
      <c r="I7273" s="2">
        <f>VLOOKUP($E7273,
Products!$A$1:$F$201,MATCH(Orders!I$1,Products!$A$1:$F$1,0),0)</f>
        <v>5641.6789233526652</v>
      </c>
      <c r="J7273" s="2">
        <f>VLOOKUP($E7273,
Products!$A$1:$F$201,MATCH(Orders!J$1,Products!$A$1:$F$1,0),0)</f>
        <v>4031.2473685481059</v>
      </c>
    </row>
    <row r="7274" spans="1:10">
      <c r="A7274">
        <v>7273</v>
      </c>
      <c r="B7274" s="4">
        <v>45166</v>
      </c>
      <c r="C7274" s="10">
        <f>DATE(YEAR(orders[[#This Row],[order_date]]), MONTH(orders[[#This Row],[order_date]]), 1)</f>
        <v>45139</v>
      </c>
      <c r="D7274" t="s">
        <v>4176</v>
      </c>
      <c r="E7274" t="s">
        <v>613</v>
      </c>
      <c r="F7274" t="str">
        <f>VLOOKUP(orders[[#This Row],[product_id]],Products!A:C,3,0)</f>
        <v>Appliances</v>
      </c>
      <c r="G7274">
        <v>1</v>
      </c>
      <c r="H7274" s="6">
        <v>0.1237909095525411</v>
      </c>
      <c r="I7274" s="2">
        <f>VLOOKUP($E7274,
Products!$A$1:$F$201,MATCH(Orders!I$1,Products!$A$1:$F$1,0),0)</f>
        <v>6365.2492969652412</v>
      </c>
      <c r="J7274" s="2">
        <f>VLOOKUP($E7274,
Products!$A$1:$F$201,MATCH(Orders!J$1,Products!$A$1:$F$1,0),0)</f>
        <v>4174.927496964433</v>
      </c>
    </row>
    <row r="7275" spans="1:10">
      <c r="A7275">
        <v>7274</v>
      </c>
      <c r="B7275" s="4">
        <v>45065</v>
      </c>
      <c r="C7275" s="10">
        <f>DATE(YEAR(orders[[#This Row],[order_date]]), MONTH(orders[[#This Row],[order_date]]), 1)</f>
        <v>45047</v>
      </c>
      <c r="D7275" t="s">
        <v>2209</v>
      </c>
      <c r="E7275" t="s">
        <v>658</v>
      </c>
      <c r="F7275" t="str">
        <f>VLOOKUP(orders[[#This Row],[product_id]],Products!A:C,3,0)</f>
        <v>Electronics</v>
      </c>
      <c r="G7275">
        <v>3</v>
      </c>
      <c r="H7275" s="6">
        <v>0.22134423086256969</v>
      </c>
      <c r="I7275" s="2">
        <f>VLOOKUP($E7275,
Products!$A$1:$F$201,MATCH(Orders!I$1,Products!$A$1:$F$1,0),0)</f>
        <v>2455.4664524813788</v>
      </c>
      <c r="J7275" s="2">
        <f>VLOOKUP($E7275,
Products!$A$1:$F$201,MATCH(Orders!J$1,Products!$A$1:$F$1,0),0)</f>
        <v>1763.2139459131699</v>
      </c>
    </row>
    <row r="7276" spans="1:10">
      <c r="A7276">
        <v>7275</v>
      </c>
      <c r="B7276" s="4">
        <v>45346</v>
      </c>
      <c r="C7276" s="10">
        <f>DATE(YEAR(orders[[#This Row],[order_date]]), MONTH(orders[[#This Row],[order_date]]), 1)</f>
        <v>45323</v>
      </c>
      <c r="D7276" t="s">
        <v>1250</v>
      </c>
      <c r="E7276" t="s">
        <v>590</v>
      </c>
      <c r="F7276" t="str">
        <f>VLOOKUP(orders[[#This Row],[product_id]],Products!A:C,3,0)</f>
        <v>Appliances</v>
      </c>
      <c r="G7276">
        <v>1</v>
      </c>
      <c r="H7276" s="6">
        <v>7.6564700816959319E-2</v>
      </c>
      <c r="I7276" s="2">
        <f>VLOOKUP($E7276,
Products!$A$1:$F$201,MATCH(Orders!I$1,Products!$A$1:$F$1,0),0)</f>
        <v>2035.9251500591261</v>
      </c>
      <c r="J7276" s="2">
        <f>VLOOKUP($E7276,
Products!$A$1:$F$201,MATCH(Orders!J$1,Products!$A$1:$F$1,0),0)</f>
        <v>1473.8412378673991</v>
      </c>
    </row>
    <row r="7277" spans="1:10">
      <c r="A7277">
        <v>7276</v>
      </c>
      <c r="B7277" s="4">
        <v>45230</v>
      </c>
      <c r="C7277" s="10">
        <f>DATE(YEAR(orders[[#This Row],[order_date]]), MONTH(orders[[#This Row],[order_date]]), 1)</f>
        <v>45200</v>
      </c>
      <c r="D7277" t="s">
        <v>3230</v>
      </c>
      <c r="E7277" t="s">
        <v>579</v>
      </c>
      <c r="F7277" t="str">
        <f>VLOOKUP(orders[[#This Row],[product_id]],Products!A:C,3,0)</f>
        <v>Appliances</v>
      </c>
      <c r="G7277">
        <v>3</v>
      </c>
      <c r="H7277" s="6">
        <v>8.6836543738876656E-2</v>
      </c>
      <c r="I7277" s="2">
        <f>VLOOKUP($E7277,
Products!$A$1:$F$201,MATCH(Orders!I$1,Products!$A$1:$F$1,0),0)</f>
        <v>5919.3204980498322</v>
      </c>
      <c r="J7277" s="2">
        <f>VLOOKUP($E7277,
Products!$A$1:$F$201,MATCH(Orders!J$1,Products!$A$1:$F$1,0),0)</f>
        <v>3972.3071240281379</v>
      </c>
    </row>
    <row r="7278" spans="1:10">
      <c r="A7278">
        <v>7277</v>
      </c>
      <c r="B7278" s="4">
        <v>45041</v>
      </c>
      <c r="C7278" s="10">
        <f>DATE(YEAR(orders[[#This Row],[order_date]]), MONTH(orders[[#This Row],[order_date]]), 1)</f>
        <v>45017</v>
      </c>
      <c r="D7278" t="s">
        <v>4560</v>
      </c>
      <c r="E7278" t="s">
        <v>632</v>
      </c>
      <c r="F7278" t="str">
        <f>VLOOKUP(orders[[#This Row],[product_id]],Products!A:C,3,0)</f>
        <v>Electronics</v>
      </c>
      <c r="G7278">
        <v>3</v>
      </c>
      <c r="H7278" s="6">
        <v>0.20658098901289146</v>
      </c>
      <c r="I7278" s="2">
        <f>VLOOKUP($E7278,
Products!$A$1:$F$201,MATCH(Orders!I$1,Products!$A$1:$F$1,0),0)</f>
        <v>23049.571773693999</v>
      </c>
      <c r="J7278" s="2">
        <f>VLOOKUP($E7278,
Products!$A$1:$F$201,MATCH(Orders!J$1,Products!$A$1:$F$1,0),0)</f>
        <v>15791.461375569639</v>
      </c>
    </row>
    <row r="7279" spans="1:10">
      <c r="A7279">
        <v>7278</v>
      </c>
      <c r="B7279" s="4">
        <v>45269</v>
      </c>
      <c r="C7279" s="10">
        <f>DATE(YEAR(orders[[#This Row],[order_date]]), MONTH(orders[[#This Row],[order_date]]), 1)</f>
        <v>45261</v>
      </c>
      <c r="D7279" t="s">
        <v>3036</v>
      </c>
      <c r="E7279" t="s">
        <v>536</v>
      </c>
      <c r="F7279" t="str">
        <f>VLOOKUP(orders[[#This Row],[product_id]],Products!A:C,3,0)</f>
        <v>Appliances</v>
      </c>
      <c r="G7279">
        <v>1</v>
      </c>
      <c r="H7279" s="6">
        <v>0.13682404090261133</v>
      </c>
      <c r="I7279" s="2">
        <f>VLOOKUP($E7279,
Products!$A$1:$F$201,MATCH(Orders!I$1,Products!$A$1:$F$1,0),0)</f>
        <v>25818.123603836499</v>
      </c>
      <c r="J7279" s="2">
        <f>VLOOKUP($E7279,
Products!$A$1:$F$201,MATCH(Orders!J$1,Products!$A$1:$F$1,0),0)</f>
        <v>18462.729442964981</v>
      </c>
    </row>
    <row r="7280" spans="1:10">
      <c r="A7280">
        <v>7279</v>
      </c>
      <c r="B7280" s="4">
        <v>44933</v>
      </c>
      <c r="C7280" s="10">
        <f>DATE(YEAR(orders[[#This Row],[order_date]]), MONTH(orders[[#This Row],[order_date]]), 1)</f>
        <v>44927</v>
      </c>
      <c r="D7280" t="s">
        <v>2467</v>
      </c>
      <c r="E7280" t="s">
        <v>680</v>
      </c>
      <c r="F7280" t="str">
        <f>VLOOKUP(orders[[#This Row],[product_id]],Products!A:C,3,0)</f>
        <v>Electronics</v>
      </c>
      <c r="G7280">
        <v>1</v>
      </c>
      <c r="H7280" s="6">
        <v>0.23172381678546178</v>
      </c>
      <c r="I7280" s="2">
        <f>VLOOKUP($E7280,
Products!$A$1:$F$201,MATCH(Orders!I$1,Products!$A$1:$F$1,0),0)</f>
        <v>31627.348891742429</v>
      </c>
      <c r="J7280" s="2">
        <f>VLOOKUP($E7280,
Products!$A$1:$F$201,MATCH(Orders!J$1,Products!$A$1:$F$1,0),0)</f>
        <v>23219.930812036979</v>
      </c>
    </row>
    <row r="7281" spans="1:10">
      <c r="A7281">
        <v>7280</v>
      </c>
      <c r="B7281" s="4">
        <v>45657</v>
      </c>
      <c r="C7281" s="10">
        <f>DATE(YEAR(orders[[#This Row],[order_date]]), MONTH(orders[[#This Row],[order_date]]), 1)</f>
        <v>45627</v>
      </c>
      <c r="D7281" t="s">
        <v>1662</v>
      </c>
      <c r="E7281" t="s">
        <v>693</v>
      </c>
      <c r="F7281" t="str">
        <f>VLOOKUP(orders[[#This Row],[product_id]],Products!A:C,3,0)</f>
        <v>Appliances</v>
      </c>
      <c r="G7281">
        <v>1</v>
      </c>
      <c r="H7281" s="6">
        <v>0.10344141514526106</v>
      </c>
      <c r="I7281" s="2">
        <f>VLOOKUP($E7281,
Products!$A$1:$F$201,MATCH(Orders!I$1,Products!$A$1:$F$1,0),0)</f>
        <v>2037.67513915007</v>
      </c>
      <c r="J7281" s="2">
        <f>VLOOKUP($E7281,
Products!$A$1:$F$201,MATCH(Orders!J$1,Products!$A$1:$F$1,0),0)</f>
        <v>1374.1566876520769</v>
      </c>
    </row>
    <row r="7282" spans="1:10">
      <c r="A7282">
        <v>7281</v>
      </c>
      <c r="B7282" s="4">
        <v>45105</v>
      </c>
      <c r="C7282" s="10">
        <f>DATE(YEAR(orders[[#This Row],[order_date]]), MONTH(orders[[#This Row],[order_date]]), 1)</f>
        <v>45078</v>
      </c>
      <c r="D7282" t="s">
        <v>1157</v>
      </c>
      <c r="E7282" t="s">
        <v>610</v>
      </c>
      <c r="F7282" t="str">
        <f>VLOOKUP(orders[[#This Row],[product_id]],Products!A:C,3,0)</f>
        <v>Appliances</v>
      </c>
      <c r="G7282">
        <v>3</v>
      </c>
      <c r="H7282" s="6">
        <v>0.11580655409989735</v>
      </c>
      <c r="I7282" s="2">
        <f>VLOOKUP($E7282,
Products!$A$1:$F$201,MATCH(Orders!I$1,Products!$A$1:$F$1,0),0)</f>
        <v>23456.386855186989</v>
      </c>
      <c r="J7282" s="2">
        <f>VLOOKUP($E7282,
Products!$A$1:$F$201,MATCH(Orders!J$1,Products!$A$1:$F$1,0),0)</f>
        <v>16522.385271144129</v>
      </c>
    </row>
    <row r="7283" spans="1:10">
      <c r="A7283">
        <v>7282</v>
      </c>
      <c r="B7283" s="4">
        <v>45342</v>
      </c>
      <c r="C7283" s="10">
        <f>DATE(YEAR(orders[[#This Row],[order_date]]), MONTH(orders[[#This Row],[order_date]]), 1)</f>
        <v>45323</v>
      </c>
      <c r="D7283" t="s">
        <v>4401</v>
      </c>
      <c r="E7283" t="s">
        <v>603</v>
      </c>
      <c r="F7283" t="str">
        <f>VLOOKUP(orders[[#This Row],[product_id]],Products!A:C,3,0)</f>
        <v>Electronics</v>
      </c>
      <c r="G7283">
        <v>2</v>
      </c>
      <c r="H7283" s="6">
        <v>0.13340131219079776</v>
      </c>
      <c r="I7283" s="2">
        <f>VLOOKUP($E7283,
Products!$A$1:$F$201,MATCH(Orders!I$1,Products!$A$1:$F$1,0),0)</f>
        <v>10867.659217073329</v>
      </c>
      <c r="J7283" s="2">
        <f>VLOOKUP($E7283,
Products!$A$1:$F$201,MATCH(Orders!J$1,Products!$A$1:$F$1,0),0)</f>
        <v>8421.8829552397037</v>
      </c>
    </row>
    <row r="7284" spans="1:10">
      <c r="A7284">
        <v>7283</v>
      </c>
      <c r="B7284" s="4">
        <v>45592</v>
      </c>
      <c r="C7284" s="10">
        <f>DATE(YEAR(orders[[#This Row],[order_date]]), MONTH(orders[[#This Row],[order_date]]), 1)</f>
        <v>45566</v>
      </c>
      <c r="D7284" t="s">
        <v>787</v>
      </c>
      <c r="E7284" t="s">
        <v>608</v>
      </c>
      <c r="F7284" t="str">
        <f>VLOOKUP(orders[[#This Row],[product_id]],Products!A:C,3,0)</f>
        <v>Electronics</v>
      </c>
      <c r="G7284">
        <v>2</v>
      </c>
      <c r="H7284" s="6">
        <v>0.12043740083912095</v>
      </c>
      <c r="I7284" s="2">
        <f>VLOOKUP($E7284,
Products!$A$1:$F$201,MATCH(Orders!I$1,Products!$A$1:$F$1,0),0)</f>
        <v>32509.710212279751</v>
      </c>
      <c r="J7284" s="2">
        <f>VLOOKUP($E7284,
Products!$A$1:$F$201,MATCH(Orders!J$1,Products!$A$1:$F$1,0),0)</f>
        <v>23699.228985408761</v>
      </c>
    </row>
    <row r="7285" spans="1:10">
      <c r="A7285">
        <v>7284</v>
      </c>
      <c r="B7285" s="4">
        <v>45076</v>
      </c>
      <c r="C7285" s="10">
        <f>DATE(YEAR(orders[[#This Row],[order_date]]), MONTH(orders[[#This Row],[order_date]]), 1)</f>
        <v>45047</v>
      </c>
      <c r="D7285" t="s">
        <v>1942</v>
      </c>
      <c r="E7285" t="s">
        <v>546</v>
      </c>
      <c r="F7285" t="str">
        <f>VLOOKUP(orders[[#This Row],[product_id]],Products!A:C,3,0)</f>
        <v>Electronics</v>
      </c>
      <c r="G7285">
        <v>2</v>
      </c>
      <c r="H7285" s="6">
        <v>0.12708217932008967</v>
      </c>
      <c r="I7285" s="2">
        <f>VLOOKUP($E7285,
Products!$A$1:$F$201,MATCH(Orders!I$1,Products!$A$1:$F$1,0),0)</f>
        <v>21943.16319502375</v>
      </c>
      <c r="J7285" s="2">
        <f>VLOOKUP($E7285,
Products!$A$1:$F$201,MATCH(Orders!J$1,Products!$A$1:$F$1,0),0)</f>
        <v>16937.09489743154</v>
      </c>
    </row>
    <row r="7286" spans="1:10">
      <c r="A7286">
        <v>7285</v>
      </c>
      <c r="B7286" s="4">
        <v>45323</v>
      </c>
      <c r="C7286" s="10">
        <f>DATE(YEAR(orders[[#This Row],[order_date]]), MONTH(orders[[#This Row],[order_date]]), 1)</f>
        <v>45323</v>
      </c>
      <c r="D7286" t="s">
        <v>1521</v>
      </c>
      <c r="E7286" t="s">
        <v>683</v>
      </c>
      <c r="F7286" t="str">
        <f>VLOOKUP(orders[[#This Row],[product_id]],Products!A:C,3,0)</f>
        <v>Electronics</v>
      </c>
      <c r="G7286">
        <v>2</v>
      </c>
      <c r="H7286" s="6">
        <v>0.1139528189262142</v>
      </c>
      <c r="I7286" s="2">
        <f>VLOOKUP($E7286,
Products!$A$1:$F$201,MATCH(Orders!I$1,Products!$A$1:$F$1,0),0)</f>
        <v>30555.409096588959</v>
      </c>
      <c r="J7286" s="2">
        <f>VLOOKUP($E7286,
Products!$A$1:$F$201,MATCH(Orders!J$1,Products!$A$1:$F$1,0),0)</f>
        <v>20295.233857550291</v>
      </c>
    </row>
    <row r="7287" spans="1:10">
      <c r="A7287">
        <v>7286</v>
      </c>
      <c r="B7287" s="4">
        <v>45307</v>
      </c>
      <c r="C7287" s="10">
        <f>DATE(YEAR(orders[[#This Row],[order_date]]), MONTH(orders[[#This Row],[order_date]]), 1)</f>
        <v>45292</v>
      </c>
      <c r="D7287" t="s">
        <v>3273</v>
      </c>
      <c r="E7287" t="s">
        <v>656</v>
      </c>
      <c r="F7287" t="str">
        <f>VLOOKUP(orders[[#This Row],[product_id]],Products!A:C,3,0)</f>
        <v>Electronics</v>
      </c>
      <c r="G7287">
        <v>2</v>
      </c>
      <c r="H7287" s="6">
        <v>0.2410436079495491</v>
      </c>
      <c r="I7287" s="2">
        <f>VLOOKUP($E7287,
Products!$A$1:$F$201,MATCH(Orders!I$1,Products!$A$1:$F$1,0),0)</f>
        <v>30485.811519789549</v>
      </c>
      <c r="J7287" s="2">
        <f>VLOOKUP($E7287,
Products!$A$1:$F$201,MATCH(Orders!J$1,Products!$A$1:$F$1,0),0)</f>
        <v>23818.70129930825</v>
      </c>
    </row>
    <row r="7288" spans="1:10">
      <c r="A7288">
        <v>7287</v>
      </c>
      <c r="B7288" s="4">
        <v>45765</v>
      </c>
      <c r="C7288" s="10">
        <f>DATE(YEAR(orders[[#This Row],[order_date]]), MONTH(orders[[#This Row],[order_date]]), 1)</f>
        <v>45748</v>
      </c>
      <c r="D7288" t="s">
        <v>2887</v>
      </c>
      <c r="E7288" t="s">
        <v>517</v>
      </c>
      <c r="F7288" t="str">
        <f>VLOOKUP(orders[[#This Row],[product_id]],Products!A:C,3,0)</f>
        <v>Electronics</v>
      </c>
      <c r="G7288">
        <v>2</v>
      </c>
      <c r="H7288" s="6">
        <v>0.22772414118199935</v>
      </c>
      <c r="I7288" s="2">
        <f>VLOOKUP($E7288,
Products!$A$1:$F$201,MATCH(Orders!I$1,Products!$A$1:$F$1,0),0)</f>
        <v>30304.143268168769</v>
      </c>
      <c r="J7288" s="2">
        <f>VLOOKUP($E7288,
Products!$A$1:$F$201,MATCH(Orders!J$1,Products!$A$1:$F$1,0),0)</f>
        <v>23998.194785181578</v>
      </c>
    </row>
    <row r="7289" spans="1:10">
      <c r="A7289">
        <v>7288</v>
      </c>
      <c r="B7289" s="4">
        <v>44927</v>
      </c>
      <c r="C7289" s="10">
        <f>DATE(YEAR(orders[[#This Row],[order_date]]), MONTH(orders[[#This Row],[order_date]]), 1)</f>
        <v>44927</v>
      </c>
      <c r="D7289" t="s">
        <v>1152</v>
      </c>
      <c r="E7289" t="s">
        <v>576</v>
      </c>
      <c r="F7289" t="str">
        <f>VLOOKUP(orders[[#This Row],[product_id]],Products!A:C,3,0)</f>
        <v>Electronics</v>
      </c>
      <c r="G7289">
        <v>1</v>
      </c>
      <c r="H7289" s="6">
        <v>0.11361679235980895</v>
      </c>
      <c r="I7289" s="2">
        <f>VLOOKUP($E7289,
Products!$A$1:$F$201,MATCH(Orders!I$1,Products!$A$1:$F$1,0),0)</f>
        <v>12571.90922514794</v>
      </c>
      <c r="J7289" s="2">
        <f>VLOOKUP($E7289,
Products!$A$1:$F$201,MATCH(Orders!J$1,Products!$A$1:$F$1,0),0)</f>
        <v>9314.5536289888332</v>
      </c>
    </row>
    <row r="7290" spans="1:10">
      <c r="A7290">
        <v>7289</v>
      </c>
      <c r="B7290" s="4">
        <v>45170</v>
      </c>
      <c r="C7290" s="10">
        <f>DATE(YEAR(orders[[#This Row],[order_date]]), MONTH(orders[[#This Row],[order_date]]), 1)</f>
        <v>45170</v>
      </c>
      <c r="D7290" t="s">
        <v>2871</v>
      </c>
      <c r="E7290" t="s">
        <v>601</v>
      </c>
      <c r="F7290" t="str">
        <f>VLOOKUP(orders[[#This Row],[product_id]],Products!A:C,3,0)</f>
        <v>Appliances</v>
      </c>
      <c r="G7290">
        <v>2</v>
      </c>
      <c r="H7290" s="6">
        <v>5.9342226722739921E-2</v>
      </c>
      <c r="I7290" s="2">
        <f>VLOOKUP($E7290,
Products!$A$1:$F$201,MATCH(Orders!I$1,Products!$A$1:$F$1,0),0)</f>
        <v>2095.1354013205032</v>
      </c>
      <c r="J7290" s="2">
        <f>VLOOKUP($E7290,
Products!$A$1:$F$201,MATCH(Orders!J$1,Products!$A$1:$F$1,0),0)</f>
        <v>1374.592895200507</v>
      </c>
    </row>
    <row r="7291" spans="1:10">
      <c r="A7291">
        <v>7290</v>
      </c>
      <c r="B7291" s="4">
        <v>45805</v>
      </c>
      <c r="C7291" s="10">
        <f>DATE(YEAR(orders[[#This Row],[order_date]]), MONTH(orders[[#This Row],[order_date]]), 1)</f>
        <v>45778</v>
      </c>
      <c r="D7291" t="s">
        <v>2325</v>
      </c>
      <c r="E7291" t="s">
        <v>527</v>
      </c>
      <c r="F7291" t="str">
        <f>VLOOKUP(orders[[#This Row],[product_id]],Products!A:C,3,0)</f>
        <v>Appliances</v>
      </c>
      <c r="G7291">
        <v>3</v>
      </c>
      <c r="H7291" s="6">
        <v>0.13958092475962872</v>
      </c>
      <c r="I7291" s="2">
        <f>VLOOKUP($E7291,
Products!$A$1:$F$201,MATCH(Orders!I$1,Products!$A$1:$F$1,0),0)</f>
        <v>25833.54427698228</v>
      </c>
      <c r="J7291" s="2">
        <f>VLOOKUP($E7291,
Products!$A$1:$F$201,MATCH(Orders!J$1,Products!$A$1:$F$1,0),0)</f>
        <v>16827.881451334611</v>
      </c>
    </row>
    <row r="7292" spans="1:10">
      <c r="A7292">
        <v>7291</v>
      </c>
      <c r="B7292" s="4">
        <v>45686</v>
      </c>
      <c r="C7292" s="10">
        <f>DATE(YEAR(orders[[#This Row],[order_date]]), MONTH(orders[[#This Row],[order_date]]), 1)</f>
        <v>45658</v>
      </c>
      <c r="D7292" t="s">
        <v>2499</v>
      </c>
      <c r="E7292" t="s">
        <v>561</v>
      </c>
      <c r="F7292" t="str">
        <f>VLOOKUP(orders[[#This Row],[product_id]],Products!A:C,3,0)</f>
        <v>Appliances</v>
      </c>
      <c r="G7292">
        <v>2</v>
      </c>
      <c r="H7292" s="6">
        <v>0.10849695830725327</v>
      </c>
      <c r="I7292" s="2">
        <f>VLOOKUP($E7292,
Products!$A$1:$F$201,MATCH(Orders!I$1,Products!$A$1:$F$1,0),0)</f>
        <v>23155.073093252329</v>
      </c>
      <c r="J7292" s="2">
        <f>VLOOKUP($E7292,
Products!$A$1:$F$201,MATCH(Orders!J$1,Products!$A$1:$F$1,0),0)</f>
        <v>17849.867849807979</v>
      </c>
    </row>
    <row r="7293" spans="1:10">
      <c r="A7293">
        <v>7292</v>
      </c>
      <c r="B7293" s="4">
        <v>45880</v>
      </c>
      <c r="C7293" s="10">
        <f>DATE(YEAR(orders[[#This Row],[order_date]]), MONTH(orders[[#This Row],[order_date]]), 1)</f>
        <v>45870</v>
      </c>
      <c r="D7293" t="s">
        <v>4020</v>
      </c>
      <c r="E7293" t="s">
        <v>521</v>
      </c>
      <c r="F7293" t="str">
        <f>VLOOKUP(orders[[#This Row],[product_id]],Products!A:C,3,0)</f>
        <v>Electronics</v>
      </c>
      <c r="G7293">
        <v>1</v>
      </c>
      <c r="H7293" s="6">
        <v>0.14385895506456606</v>
      </c>
      <c r="I7293" s="2">
        <f>VLOOKUP($E7293,
Products!$A$1:$F$201,MATCH(Orders!I$1,Products!$A$1:$F$1,0),0)</f>
        <v>18373.691083837519</v>
      </c>
      <c r="J7293" s="2">
        <f>VLOOKUP($E7293,
Products!$A$1:$F$201,MATCH(Orders!J$1,Products!$A$1:$F$1,0),0)</f>
        <v>14409.80197321412</v>
      </c>
    </row>
    <row r="7294" spans="1:10">
      <c r="A7294">
        <v>7293</v>
      </c>
      <c r="B7294" s="4">
        <v>45903</v>
      </c>
      <c r="C7294" s="10">
        <f>DATE(YEAR(orders[[#This Row],[order_date]]), MONTH(orders[[#This Row],[order_date]]), 1)</f>
        <v>45901</v>
      </c>
      <c r="D7294" t="s">
        <v>1454</v>
      </c>
      <c r="E7294" t="s">
        <v>691</v>
      </c>
      <c r="F7294" t="str">
        <f>VLOOKUP(orders[[#This Row],[product_id]],Products!A:C,3,0)</f>
        <v>Appliances</v>
      </c>
      <c r="G7294">
        <v>2</v>
      </c>
      <c r="H7294" s="6">
        <v>5.1052307280026986E-2</v>
      </c>
      <c r="I7294" s="2">
        <f>VLOOKUP($E7294,
Products!$A$1:$F$201,MATCH(Orders!I$1,Products!$A$1:$F$1,0),0)</f>
        <v>2337.6024778940591</v>
      </c>
      <c r="J7294" s="2">
        <f>VLOOKUP($E7294,
Products!$A$1:$F$201,MATCH(Orders!J$1,Products!$A$1:$F$1,0),0)</f>
        <v>1616.9957885138581</v>
      </c>
    </row>
    <row r="7295" spans="1:10">
      <c r="A7295">
        <v>7294</v>
      </c>
      <c r="B7295" s="4">
        <v>44927</v>
      </c>
      <c r="C7295" s="10">
        <f>DATE(YEAR(orders[[#This Row],[order_date]]), MONTH(orders[[#This Row],[order_date]]), 1)</f>
        <v>44927</v>
      </c>
      <c r="D7295" t="s">
        <v>1879</v>
      </c>
      <c r="E7295" t="s">
        <v>705</v>
      </c>
      <c r="F7295" t="str">
        <f>VLOOKUP(orders[[#This Row],[product_id]],Products!A:C,3,0)</f>
        <v>Electronics</v>
      </c>
      <c r="G7295">
        <v>2</v>
      </c>
      <c r="H7295" s="6">
        <v>0.10300569502391108</v>
      </c>
      <c r="I7295" s="2">
        <f>VLOOKUP($E7295,
Products!$A$1:$F$201,MATCH(Orders!I$1,Products!$A$1:$F$1,0),0)</f>
        <v>11719.594724541899</v>
      </c>
      <c r="J7295" s="2">
        <f>VLOOKUP($E7295,
Products!$A$1:$F$201,MATCH(Orders!J$1,Products!$A$1:$F$1,0),0)</f>
        <v>7926.6332911718628</v>
      </c>
    </row>
    <row r="7296" spans="1:10">
      <c r="A7296">
        <v>7295</v>
      </c>
      <c r="B7296" s="4">
        <v>45479</v>
      </c>
      <c r="C7296" s="10">
        <f>DATE(YEAR(orders[[#This Row],[order_date]]), MONTH(orders[[#This Row],[order_date]]), 1)</f>
        <v>45474</v>
      </c>
      <c r="D7296" t="s">
        <v>2615</v>
      </c>
      <c r="E7296" t="s">
        <v>684</v>
      </c>
      <c r="F7296" t="str">
        <f>VLOOKUP(orders[[#This Row],[product_id]],Products!A:C,3,0)</f>
        <v>Appliances</v>
      </c>
      <c r="G7296">
        <v>1</v>
      </c>
      <c r="H7296" s="6">
        <v>6.2030582321774337E-2</v>
      </c>
      <c r="I7296" s="2">
        <f>VLOOKUP($E7296,
Products!$A$1:$F$201,MATCH(Orders!I$1,Products!$A$1:$F$1,0),0)</f>
        <v>2147.166688023286</v>
      </c>
      <c r="J7296" s="2">
        <f>VLOOKUP($E7296,
Products!$A$1:$F$201,MATCH(Orders!J$1,Products!$A$1:$F$1,0),0)</f>
        <v>1709.9619584723389</v>
      </c>
    </row>
    <row r="7297" spans="1:10">
      <c r="A7297">
        <v>7296</v>
      </c>
      <c r="B7297" s="4">
        <v>45408</v>
      </c>
      <c r="C7297" s="10">
        <f>DATE(YEAR(orders[[#This Row],[order_date]]), MONTH(orders[[#This Row],[order_date]]), 1)</f>
        <v>45383</v>
      </c>
      <c r="D7297" t="s">
        <v>2262</v>
      </c>
      <c r="E7297" t="s">
        <v>639</v>
      </c>
      <c r="F7297" t="str">
        <f>VLOOKUP(orders[[#This Row],[product_id]],Products!A:C,3,0)</f>
        <v>Appliances</v>
      </c>
      <c r="G7297">
        <v>3</v>
      </c>
      <c r="H7297" s="6">
        <v>0.11284341764896924</v>
      </c>
      <c r="I7297" s="2">
        <f>VLOOKUP($E7297,
Products!$A$1:$F$201,MATCH(Orders!I$1,Products!$A$1:$F$1,0),0)</f>
        <v>2320.8560923599921</v>
      </c>
      <c r="J7297" s="2">
        <f>VLOOKUP($E7297,
Products!$A$1:$F$201,MATCH(Orders!J$1,Products!$A$1:$F$1,0),0)</f>
        <v>1750.110004830213</v>
      </c>
    </row>
    <row r="7298" spans="1:10">
      <c r="A7298">
        <v>7297</v>
      </c>
      <c r="B7298" s="4">
        <v>45526</v>
      </c>
      <c r="C7298" s="10">
        <f>DATE(YEAR(orders[[#This Row],[order_date]]), MONTH(orders[[#This Row],[order_date]]), 1)</f>
        <v>45505</v>
      </c>
      <c r="D7298" t="s">
        <v>1351</v>
      </c>
      <c r="E7298" t="s">
        <v>507</v>
      </c>
      <c r="F7298" t="str">
        <f>VLOOKUP(orders[[#This Row],[product_id]],Products!A:C,3,0)</f>
        <v>Electronics</v>
      </c>
      <c r="G7298">
        <v>2</v>
      </c>
      <c r="H7298" s="6">
        <v>0.13426424368840026</v>
      </c>
      <c r="I7298" s="2">
        <f>VLOOKUP($E7298,
Products!$A$1:$F$201,MATCH(Orders!I$1,Products!$A$1:$F$1,0),0)</f>
        <v>28502.89768049858</v>
      </c>
      <c r="J7298" s="2">
        <f>VLOOKUP($E7298,
Products!$A$1:$F$201,MATCH(Orders!J$1,Products!$A$1:$F$1,0),0)</f>
        <v>20477.83623923226</v>
      </c>
    </row>
    <row r="7299" spans="1:10">
      <c r="A7299">
        <v>7298</v>
      </c>
      <c r="B7299" s="4">
        <v>45689</v>
      </c>
      <c r="C7299" s="10">
        <f>DATE(YEAR(orders[[#This Row],[order_date]]), MONTH(orders[[#This Row],[order_date]]), 1)</f>
        <v>45689</v>
      </c>
      <c r="D7299" t="s">
        <v>1084</v>
      </c>
      <c r="E7299" t="s">
        <v>567</v>
      </c>
      <c r="F7299" t="str">
        <f>VLOOKUP(orders[[#This Row],[product_id]],Products!A:C,3,0)</f>
        <v>Electronics</v>
      </c>
      <c r="G7299">
        <v>2</v>
      </c>
      <c r="H7299" s="6">
        <v>0.17273383698992953</v>
      </c>
      <c r="I7299" s="2">
        <f>VLOOKUP($E7299,
Products!$A$1:$F$201,MATCH(Orders!I$1,Products!$A$1:$F$1,0),0)</f>
        <v>17514.171240093368</v>
      </c>
      <c r="J7299" s="2">
        <f>VLOOKUP($E7299,
Products!$A$1:$F$201,MATCH(Orders!J$1,Products!$A$1:$F$1,0),0)</f>
        <v>12226.76247250809</v>
      </c>
    </row>
    <row r="7300" spans="1:10">
      <c r="A7300">
        <v>7299</v>
      </c>
      <c r="B7300" s="4">
        <v>45261</v>
      </c>
      <c r="C7300" s="10">
        <f>DATE(YEAR(orders[[#This Row],[order_date]]), MONTH(orders[[#This Row],[order_date]]), 1)</f>
        <v>45261</v>
      </c>
      <c r="D7300" t="s">
        <v>3361</v>
      </c>
      <c r="E7300" t="s">
        <v>628</v>
      </c>
      <c r="F7300" t="str">
        <f>VLOOKUP(orders[[#This Row],[product_id]],Products!A:C,3,0)</f>
        <v>Electronics</v>
      </c>
      <c r="G7300">
        <v>1</v>
      </c>
      <c r="H7300" s="6">
        <v>0.23313658589217526</v>
      </c>
      <c r="I7300" s="2">
        <f>VLOOKUP($E7300,
Products!$A$1:$F$201,MATCH(Orders!I$1,Products!$A$1:$F$1,0),0)</f>
        <v>2480.4343676348258</v>
      </c>
      <c r="J7300" s="2">
        <f>VLOOKUP($E7300,
Products!$A$1:$F$201,MATCH(Orders!J$1,Products!$A$1:$F$1,0),0)</f>
        <v>1932.862959692628</v>
      </c>
    </row>
    <row r="7301" spans="1:10">
      <c r="A7301">
        <v>7300</v>
      </c>
      <c r="B7301" s="4">
        <v>45391</v>
      </c>
      <c r="C7301" s="10">
        <f>DATE(YEAR(orders[[#This Row],[order_date]]), MONTH(orders[[#This Row],[order_date]]), 1)</f>
        <v>45383</v>
      </c>
      <c r="D7301" t="s">
        <v>3719</v>
      </c>
      <c r="E7301" t="s">
        <v>547</v>
      </c>
      <c r="F7301" t="str">
        <f>VLOOKUP(orders[[#This Row],[product_id]],Products!A:C,3,0)</f>
        <v>Appliances</v>
      </c>
      <c r="G7301">
        <v>1</v>
      </c>
      <c r="H7301" s="6">
        <v>7.5311721972069368E-2</v>
      </c>
      <c r="I7301" s="2">
        <f>VLOOKUP($E7301,
Products!$A$1:$F$201,MATCH(Orders!I$1,Products!$A$1:$F$1,0),0)</f>
        <v>2366.4310858022332</v>
      </c>
      <c r="J7301" s="2">
        <f>VLOOKUP($E7301,
Products!$A$1:$F$201,MATCH(Orders!J$1,Products!$A$1:$F$1,0),0)</f>
        <v>1841.1055346213741</v>
      </c>
    </row>
    <row r="7302" spans="1:10">
      <c r="A7302">
        <v>7301</v>
      </c>
      <c r="B7302" s="4">
        <v>45509</v>
      </c>
      <c r="C7302" s="10">
        <f>DATE(YEAR(orders[[#This Row],[order_date]]), MONTH(orders[[#This Row],[order_date]]), 1)</f>
        <v>45505</v>
      </c>
      <c r="D7302" t="s">
        <v>3278</v>
      </c>
      <c r="E7302" t="s">
        <v>622</v>
      </c>
      <c r="F7302" t="str">
        <f>VLOOKUP(orders[[#This Row],[product_id]],Products!A:C,3,0)</f>
        <v>Electronics</v>
      </c>
      <c r="G7302">
        <v>1</v>
      </c>
      <c r="H7302" s="6">
        <v>0.2178454651041444</v>
      </c>
      <c r="I7302" s="2">
        <f>VLOOKUP($E7302,
Products!$A$1:$F$201,MATCH(Orders!I$1,Products!$A$1:$F$1,0),0)</f>
        <v>29891.969506397199</v>
      </c>
      <c r="J7302" s="2">
        <f>VLOOKUP($E7302,
Products!$A$1:$F$201,MATCH(Orders!J$1,Products!$A$1:$F$1,0),0)</f>
        <v>20298.690993957589</v>
      </c>
    </row>
    <row r="7303" spans="1:10">
      <c r="A7303">
        <v>7302</v>
      </c>
      <c r="B7303" s="4">
        <v>45063</v>
      </c>
      <c r="C7303" s="10">
        <f>DATE(YEAR(orders[[#This Row],[order_date]]), MONTH(orders[[#This Row],[order_date]]), 1)</f>
        <v>45047</v>
      </c>
      <c r="D7303" t="s">
        <v>4290</v>
      </c>
      <c r="E7303" t="s">
        <v>622</v>
      </c>
      <c r="F7303" t="str">
        <f>VLOOKUP(orders[[#This Row],[product_id]],Products!A:C,3,0)</f>
        <v>Electronics</v>
      </c>
      <c r="G7303">
        <v>1</v>
      </c>
      <c r="H7303" s="6">
        <v>0.15758379517254306</v>
      </c>
      <c r="I7303" s="2">
        <f>VLOOKUP($E7303,
Products!$A$1:$F$201,MATCH(Orders!I$1,Products!$A$1:$F$1,0),0)</f>
        <v>29891.969506397199</v>
      </c>
      <c r="J7303" s="2">
        <f>VLOOKUP($E7303,
Products!$A$1:$F$201,MATCH(Orders!J$1,Products!$A$1:$F$1,0),0)</f>
        <v>20298.690993957589</v>
      </c>
    </row>
    <row r="7304" spans="1:10">
      <c r="A7304">
        <v>7303</v>
      </c>
      <c r="B7304" s="4">
        <v>45930</v>
      </c>
      <c r="C7304" s="10">
        <f>DATE(YEAR(orders[[#This Row],[order_date]]), MONTH(orders[[#This Row],[order_date]]), 1)</f>
        <v>45901</v>
      </c>
      <c r="D7304" t="s">
        <v>4439</v>
      </c>
      <c r="E7304" t="s">
        <v>548</v>
      </c>
      <c r="F7304" t="str">
        <f>VLOOKUP(orders[[#This Row],[product_id]],Products!A:C,3,0)</f>
        <v>Appliances</v>
      </c>
      <c r="G7304">
        <v>2</v>
      </c>
      <c r="H7304" s="6">
        <v>0.14257735203270111</v>
      </c>
      <c r="I7304" s="2">
        <f>VLOOKUP($E7304,
Products!$A$1:$F$201,MATCH(Orders!I$1,Products!$A$1:$F$1,0),0)</f>
        <v>2211.9922659782978</v>
      </c>
      <c r="J7304" s="2">
        <f>VLOOKUP($E7304,
Products!$A$1:$F$201,MATCH(Orders!J$1,Products!$A$1:$F$1,0),0)</f>
        <v>1741.1720710333091</v>
      </c>
    </row>
    <row r="7305" spans="1:10">
      <c r="A7305">
        <v>7304</v>
      </c>
      <c r="B7305" s="4">
        <v>45876</v>
      </c>
      <c r="C7305" s="10">
        <f>DATE(YEAR(orders[[#This Row],[order_date]]), MONTH(orders[[#This Row],[order_date]]), 1)</f>
        <v>45870</v>
      </c>
      <c r="D7305" t="s">
        <v>1846</v>
      </c>
      <c r="E7305" t="s">
        <v>557</v>
      </c>
      <c r="F7305" t="str">
        <f>VLOOKUP(orders[[#This Row],[product_id]],Products!A:C,3,0)</f>
        <v>Electronics</v>
      </c>
      <c r="G7305">
        <v>1</v>
      </c>
      <c r="H7305" s="6">
        <v>0.13463064726695234</v>
      </c>
      <c r="I7305" s="2">
        <f>VLOOKUP($E7305,
Products!$A$1:$F$201,MATCH(Orders!I$1,Products!$A$1:$F$1,0),0)</f>
        <v>23950.56449224626</v>
      </c>
      <c r="J7305" s="2">
        <f>VLOOKUP($E7305,
Products!$A$1:$F$201,MATCH(Orders!J$1,Products!$A$1:$F$1,0),0)</f>
        <v>16488.618979732779</v>
      </c>
    </row>
    <row r="7306" spans="1:10">
      <c r="A7306">
        <v>7305</v>
      </c>
      <c r="B7306" s="4">
        <v>45613</v>
      </c>
      <c r="C7306" s="10">
        <f>DATE(YEAR(orders[[#This Row],[order_date]]), MONTH(orders[[#This Row],[order_date]]), 1)</f>
        <v>45597</v>
      </c>
      <c r="D7306" t="s">
        <v>4441</v>
      </c>
      <c r="E7306" t="s">
        <v>628</v>
      </c>
      <c r="F7306" t="str">
        <f>VLOOKUP(orders[[#This Row],[product_id]],Products!A:C,3,0)</f>
        <v>Electronics</v>
      </c>
      <c r="G7306">
        <v>1</v>
      </c>
      <c r="H7306" s="6">
        <v>0.1868422749044211</v>
      </c>
      <c r="I7306" s="2">
        <f>VLOOKUP($E7306,
Products!$A$1:$F$201,MATCH(Orders!I$1,Products!$A$1:$F$1,0),0)</f>
        <v>2480.4343676348258</v>
      </c>
      <c r="J7306" s="2">
        <f>VLOOKUP($E7306,
Products!$A$1:$F$201,MATCH(Orders!J$1,Products!$A$1:$F$1,0),0)</f>
        <v>1932.862959692628</v>
      </c>
    </row>
    <row r="7307" spans="1:10">
      <c r="A7307">
        <v>7306</v>
      </c>
      <c r="B7307" s="4">
        <v>45093</v>
      </c>
      <c r="C7307" s="10">
        <f>DATE(YEAR(orders[[#This Row],[order_date]]), MONTH(orders[[#This Row],[order_date]]), 1)</f>
        <v>45078</v>
      </c>
      <c r="D7307" t="s">
        <v>3329</v>
      </c>
      <c r="E7307" t="s">
        <v>691</v>
      </c>
      <c r="F7307" t="str">
        <f>VLOOKUP(orders[[#This Row],[product_id]],Products!A:C,3,0)</f>
        <v>Appliances</v>
      </c>
      <c r="G7307">
        <v>1</v>
      </c>
      <c r="H7307" s="6">
        <v>0.12947881552242138</v>
      </c>
      <c r="I7307" s="2">
        <f>VLOOKUP($E7307,
Products!$A$1:$F$201,MATCH(Orders!I$1,Products!$A$1:$F$1,0),0)</f>
        <v>2337.6024778940591</v>
      </c>
      <c r="J7307" s="2">
        <f>VLOOKUP($E7307,
Products!$A$1:$F$201,MATCH(Orders!J$1,Products!$A$1:$F$1,0),0)</f>
        <v>1616.9957885138581</v>
      </c>
    </row>
    <row r="7308" spans="1:10">
      <c r="A7308">
        <v>7307</v>
      </c>
      <c r="B7308" s="4">
        <v>45836</v>
      </c>
      <c r="C7308" s="10">
        <f>DATE(YEAR(orders[[#This Row],[order_date]]), MONTH(orders[[#This Row],[order_date]]), 1)</f>
        <v>45809</v>
      </c>
      <c r="D7308" t="s">
        <v>1642</v>
      </c>
      <c r="E7308" t="s">
        <v>653</v>
      </c>
      <c r="F7308" t="str">
        <f>VLOOKUP(orders[[#This Row],[product_id]],Products!A:C,3,0)</f>
        <v>Electronics</v>
      </c>
      <c r="G7308">
        <v>1</v>
      </c>
      <c r="H7308" s="6">
        <v>0.13023051100555719</v>
      </c>
      <c r="I7308" s="2">
        <f>VLOOKUP($E7308,
Products!$A$1:$F$201,MATCH(Orders!I$1,Products!$A$1:$F$1,0),0)</f>
        <v>18065.96612294337</v>
      </c>
      <c r="J7308" s="2">
        <f>VLOOKUP($E7308,
Products!$A$1:$F$201,MATCH(Orders!J$1,Products!$A$1:$F$1,0),0)</f>
        <v>14411.932365903909</v>
      </c>
    </row>
    <row r="7309" spans="1:10">
      <c r="A7309">
        <v>7308</v>
      </c>
      <c r="B7309" s="4">
        <v>45806</v>
      </c>
      <c r="C7309" s="10">
        <f>DATE(YEAR(orders[[#This Row],[order_date]]), MONTH(orders[[#This Row],[order_date]]), 1)</f>
        <v>45778</v>
      </c>
      <c r="D7309" t="s">
        <v>2719</v>
      </c>
      <c r="E7309" t="s">
        <v>561</v>
      </c>
      <c r="F7309" t="str">
        <f>VLOOKUP(orders[[#This Row],[product_id]],Products!A:C,3,0)</f>
        <v>Appliances</v>
      </c>
      <c r="G7309">
        <v>3</v>
      </c>
      <c r="H7309" s="6">
        <v>7.0169504257513254E-2</v>
      </c>
      <c r="I7309" s="2">
        <f>VLOOKUP($E7309,
Products!$A$1:$F$201,MATCH(Orders!I$1,Products!$A$1:$F$1,0),0)</f>
        <v>23155.073093252329</v>
      </c>
      <c r="J7309" s="2">
        <f>VLOOKUP($E7309,
Products!$A$1:$F$201,MATCH(Orders!J$1,Products!$A$1:$F$1,0),0)</f>
        <v>17849.867849807979</v>
      </c>
    </row>
    <row r="7310" spans="1:10">
      <c r="A7310">
        <v>7309</v>
      </c>
      <c r="B7310" s="4">
        <v>45768</v>
      </c>
      <c r="C7310" s="10">
        <f>DATE(YEAR(orders[[#This Row],[order_date]]), MONTH(orders[[#This Row],[order_date]]), 1)</f>
        <v>45748</v>
      </c>
      <c r="D7310" t="s">
        <v>1367</v>
      </c>
      <c r="E7310" t="s">
        <v>572</v>
      </c>
      <c r="F7310" t="str">
        <f>VLOOKUP(orders[[#This Row],[product_id]],Products!A:C,3,0)</f>
        <v>Electronics</v>
      </c>
      <c r="G7310">
        <v>1</v>
      </c>
      <c r="H7310" s="6">
        <v>0.18510699502008093</v>
      </c>
      <c r="I7310" s="2">
        <f>VLOOKUP($E7310,
Products!$A$1:$F$201,MATCH(Orders!I$1,Products!$A$1:$F$1,0),0)</f>
        <v>28095.750781518611</v>
      </c>
      <c r="J7310" s="2">
        <f>VLOOKUP($E7310,
Products!$A$1:$F$201,MATCH(Orders!J$1,Products!$A$1:$F$1,0),0)</f>
        <v>21949.841961937182</v>
      </c>
    </row>
    <row r="7311" spans="1:10">
      <c r="A7311">
        <v>7310</v>
      </c>
      <c r="B7311" s="4">
        <v>44991</v>
      </c>
      <c r="C7311" s="10">
        <f>DATE(YEAR(orders[[#This Row],[order_date]]), MONTH(orders[[#This Row],[order_date]]), 1)</f>
        <v>44986</v>
      </c>
      <c r="D7311" t="s">
        <v>2046</v>
      </c>
      <c r="E7311" t="s">
        <v>564</v>
      </c>
      <c r="F7311" t="str">
        <f>VLOOKUP(orders[[#This Row],[product_id]],Products!A:C,3,0)</f>
        <v>Electronics</v>
      </c>
      <c r="G7311">
        <v>2</v>
      </c>
      <c r="H7311" s="6">
        <v>0.16251706514234762</v>
      </c>
      <c r="I7311" s="2">
        <f>VLOOKUP($E7311,
Products!$A$1:$F$201,MATCH(Orders!I$1,Products!$A$1:$F$1,0),0)</f>
        <v>21989.290766910399</v>
      </c>
      <c r="J7311" s="2">
        <f>VLOOKUP($E7311,
Products!$A$1:$F$201,MATCH(Orders!J$1,Products!$A$1:$F$1,0),0)</f>
        <v>15566.99865864101</v>
      </c>
    </row>
    <row r="7312" spans="1:10">
      <c r="A7312">
        <v>7311</v>
      </c>
      <c r="B7312" s="4">
        <v>46017</v>
      </c>
      <c r="C7312" s="10">
        <f>DATE(YEAR(orders[[#This Row],[order_date]]), MONTH(orders[[#This Row],[order_date]]), 1)</f>
        <v>45992</v>
      </c>
      <c r="D7312" t="s">
        <v>1581</v>
      </c>
      <c r="E7312" t="s">
        <v>553</v>
      </c>
      <c r="F7312" t="str">
        <f>VLOOKUP(orders[[#This Row],[product_id]],Products!A:C,3,0)</f>
        <v>Electronics</v>
      </c>
      <c r="G7312">
        <v>1</v>
      </c>
      <c r="H7312" s="6">
        <v>0.14397291729608361</v>
      </c>
      <c r="I7312" s="2">
        <f>VLOOKUP($E7312,
Products!$A$1:$F$201,MATCH(Orders!I$1,Products!$A$1:$F$1,0),0)</f>
        <v>19089.562478947992</v>
      </c>
      <c r="J7312" s="2">
        <f>VLOOKUP($E7312,
Products!$A$1:$F$201,MATCH(Orders!J$1,Products!$A$1:$F$1,0),0)</f>
        <v>12552.840439332171</v>
      </c>
    </row>
    <row r="7313" spans="1:10">
      <c r="A7313">
        <v>7312</v>
      </c>
      <c r="B7313" s="4">
        <v>45359</v>
      </c>
      <c r="C7313" s="10">
        <f>DATE(YEAR(orders[[#This Row],[order_date]]), MONTH(orders[[#This Row],[order_date]]), 1)</f>
        <v>45352</v>
      </c>
      <c r="D7313" t="s">
        <v>717</v>
      </c>
      <c r="E7313" t="s">
        <v>540</v>
      </c>
      <c r="F7313" t="str">
        <f>VLOOKUP(orders[[#This Row],[product_id]],Products!A:C,3,0)</f>
        <v>Electronics</v>
      </c>
      <c r="G7313">
        <v>2</v>
      </c>
      <c r="H7313" s="6">
        <v>0.16775304890896398</v>
      </c>
      <c r="I7313" s="2">
        <f>VLOOKUP($E7313,
Products!$A$1:$F$201,MATCH(Orders!I$1,Products!$A$1:$F$1,0),0)</f>
        <v>27903.66571841111</v>
      </c>
      <c r="J7313" s="2">
        <f>VLOOKUP($E7313,
Products!$A$1:$F$201,MATCH(Orders!J$1,Products!$A$1:$F$1,0),0)</f>
        <v>20363.814715502049</v>
      </c>
    </row>
    <row r="7314" spans="1:10">
      <c r="A7314">
        <v>7313</v>
      </c>
      <c r="B7314" s="4">
        <v>46000</v>
      </c>
      <c r="C7314" s="10">
        <f>DATE(YEAR(orders[[#This Row],[order_date]]), MONTH(orders[[#This Row],[order_date]]), 1)</f>
        <v>45992</v>
      </c>
      <c r="D7314" t="s">
        <v>1819</v>
      </c>
      <c r="E7314" t="s">
        <v>641</v>
      </c>
      <c r="F7314" t="str">
        <f>VLOOKUP(orders[[#This Row],[product_id]],Products!A:C,3,0)</f>
        <v>Appliances</v>
      </c>
      <c r="G7314">
        <v>1</v>
      </c>
      <c r="H7314" s="6">
        <v>0.11359039657127756</v>
      </c>
      <c r="I7314" s="2">
        <f>VLOOKUP($E7314,
Products!$A$1:$F$201,MATCH(Orders!I$1,Products!$A$1:$F$1,0),0)</f>
        <v>27167.965718506261</v>
      </c>
      <c r="J7314" s="2">
        <f>VLOOKUP($E7314,
Products!$A$1:$F$201,MATCH(Orders!J$1,Products!$A$1:$F$1,0),0)</f>
        <v>19748.025676381669</v>
      </c>
    </row>
    <row r="7315" spans="1:10">
      <c r="A7315">
        <v>7314</v>
      </c>
      <c r="B7315" s="4">
        <v>45041</v>
      </c>
      <c r="C7315" s="10">
        <f>DATE(YEAR(orders[[#This Row],[order_date]]), MONTH(orders[[#This Row],[order_date]]), 1)</f>
        <v>45017</v>
      </c>
      <c r="D7315" t="s">
        <v>1093</v>
      </c>
      <c r="E7315" t="s">
        <v>581</v>
      </c>
      <c r="F7315" t="str">
        <f>VLOOKUP(orders[[#This Row],[product_id]],Products!A:C,3,0)</f>
        <v>Appliances</v>
      </c>
      <c r="G7315">
        <v>1</v>
      </c>
      <c r="H7315" s="6">
        <v>0.12062535888289593</v>
      </c>
      <c r="I7315" s="2">
        <f>VLOOKUP($E7315,
Products!$A$1:$F$201,MATCH(Orders!I$1,Products!$A$1:$F$1,0),0)</f>
        <v>6177.7225527132859</v>
      </c>
      <c r="J7315" s="2">
        <f>VLOOKUP($E7315,
Products!$A$1:$F$201,MATCH(Orders!J$1,Products!$A$1:$F$1,0),0)</f>
        <v>4208.1013641193986</v>
      </c>
    </row>
    <row r="7316" spans="1:10">
      <c r="A7316">
        <v>7315</v>
      </c>
      <c r="B7316" s="4">
        <v>45495</v>
      </c>
      <c r="C7316" s="10">
        <f>DATE(YEAR(orders[[#This Row],[order_date]]), MONTH(orders[[#This Row],[order_date]]), 1)</f>
        <v>45474</v>
      </c>
      <c r="D7316" t="s">
        <v>2836</v>
      </c>
      <c r="E7316" t="s">
        <v>537</v>
      </c>
      <c r="F7316" t="str">
        <f>VLOOKUP(orders[[#This Row],[product_id]],Products!A:C,3,0)</f>
        <v>Electronics</v>
      </c>
      <c r="G7316">
        <v>1</v>
      </c>
      <c r="H7316" s="6">
        <v>0.19159514130198571</v>
      </c>
      <c r="I7316" s="2">
        <f>VLOOKUP($E7316,
Products!$A$1:$F$201,MATCH(Orders!I$1,Products!$A$1:$F$1,0),0)</f>
        <v>31703.831103033539</v>
      </c>
      <c r="J7316" s="2">
        <f>VLOOKUP($E7316,
Products!$A$1:$F$201,MATCH(Orders!J$1,Products!$A$1:$F$1,0),0)</f>
        <v>24504.340558054781</v>
      </c>
    </row>
    <row r="7317" spans="1:10">
      <c r="A7317">
        <v>7316</v>
      </c>
      <c r="B7317" s="4">
        <v>45568</v>
      </c>
      <c r="C7317" s="10">
        <f>DATE(YEAR(orders[[#This Row],[order_date]]), MONTH(orders[[#This Row],[order_date]]), 1)</f>
        <v>45566</v>
      </c>
      <c r="D7317" t="s">
        <v>3729</v>
      </c>
      <c r="E7317" t="s">
        <v>550</v>
      </c>
      <c r="F7317" t="str">
        <f>VLOOKUP(orders[[#This Row],[product_id]],Products!A:C,3,0)</f>
        <v>Electronics</v>
      </c>
      <c r="G7317">
        <v>3</v>
      </c>
      <c r="H7317" s="6">
        <v>0.17155974794642889</v>
      </c>
      <c r="I7317" s="2">
        <f>VLOOKUP($E7317,
Products!$A$1:$F$201,MATCH(Orders!I$1,Products!$A$1:$F$1,0),0)</f>
        <v>21928.70634496431</v>
      </c>
      <c r="J7317" s="2">
        <f>VLOOKUP($E7317,
Products!$A$1:$F$201,MATCH(Orders!J$1,Products!$A$1:$F$1,0),0)</f>
        <v>17227.037321653719</v>
      </c>
    </row>
    <row r="7318" spans="1:10">
      <c r="A7318">
        <v>7317</v>
      </c>
      <c r="B7318" s="4">
        <v>45421</v>
      </c>
      <c r="C7318" s="10">
        <f>DATE(YEAR(orders[[#This Row],[order_date]]), MONTH(orders[[#This Row],[order_date]]), 1)</f>
        <v>45413</v>
      </c>
      <c r="D7318" t="s">
        <v>4539</v>
      </c>
      <c r="E7318" t="s">
        <v>590</v>
      </c>
      <c r="F7318" t="str">
        <f>VLOOKUP(orders[[#This Row],[product_id]],Products!A:C,3,0)</f>
        <v>Appliances</v>
      </c>
      <c r="G7318">
        <v>1</v>
      </c>
      <c r="H7318" s="6">
        <v>5.0237603281746215E-2</v>
      </c>
      <c r="I7318" s="2">
        <f>VLOOKUP($E7318,
Products!$A$1:$F$201,MATCH(Orders!I$1,Products!$A$1:$F$1,0),0)</f>
        <v>2035.9251500591261</v>
      </c>
      <c r="J7318" s="2">
        <f>VLOOKUP($E7318,
Products!$A$1:$F$201,MATCH(Orders!J$1,Products!$A$1:$F$1,0),0)</f>
        <v>1473.8412378673991</v>
      </c>
    </row>
    <row r="7319" spans="1:10">
      <c r="A7319">
        <v>7318</v>
      </c>
      <c r="B7319" s="4">
        <v>45867</v>
      </c>
      <c r="C7319" s="10">
        <f>DATE(YEAR(orders[[#This Row],[order_date]]), MONTH(orders[[#This Row],[order_date]]), 1)</f>
        <v>45839</v>
      </c>
      <c r="D7319" t="s">
        <v>2625</v>
      </c>
      <c r="E7319" t="s">
        <v>628</v>
      </c>
      <c r="F7319" t="str">
        <f>VLOOKUP(orders[[#This Row],[product_id]],Products!A:C,3,0)</f>
        <v>Electronics</v>
      </c>
      <c r="G7319">
        <v>2</v>
      </c>
      <c r="H7319" s="6">
        <v>0.22561774151421118</v>
      </c>
      <c r="I7319" s="2">
        <f>VLOOKUP($E7319,
Products!$A$1:$F$201,MATCH(Orders!I$1,Products!$A$1:$F$1,0),0)</f>
        <v>2480.4343676348258</v>
      </c>
      <c r="J7319" s="2">
        <f>VLOOKUP($E7319,
Products!$A$1:$F$201,MATCH(Orders!J$1,Products!$A$1:$F$1,0),0)</f>
        <v>1932.862959692628</v>
      </c>
    </row>
    <row r="7320" spans="1:10">
      <c r="A7320">
        <v>7319</v>
      </c>
      <c r="B7320" s="4">
        <v>45894</v>
      </c>
      <c r="C7320" s="10">
        <f>DATE(YEAR(orders[[#This Row],[order_date]]), MONTH(orders[[#This Row],[order_date]]), 1)</f>
        <v>45870</v>
      </c>
      <c r="D7320" t="s">
        <v>1101</v>
      </c>
      <c r="E7320" t="s">
        <v>700</v>
      </c>
      <c r="F7320" t="str">
        <f>VLOOKUP(orders[[#This Row],[product_id]],Products!A:C,3,0)</f>
        <v>Electronics</v>
      </c>
      <c r="G7320">
        <v>2</v>
      </c>
      <c r="H7320" s="6">
        <v>0.24144459848172756</v>
      </c>
      <c r="I7320" s="2">
        <f>VLOOKUP($E7320,
Products!$A$1:$F$201,MATCH(Orders!I$1,Products!$A$1:$F$1,0),0)</f>
        <v>11070.26215043813</v>
      </c>
      <c r="J7320" s="2">
        <f>VLOOKUP($E7320,
Products!$A$1:$F$201,MATCH(Orders!J$1,Products!$A$1:$F$1,0),0)</f>
        <v>7867.3909748932683</v>
      </c>
    </row>
    <row r="7321" spans="1:10">
      <c r="A7321">
        <v>7320</v>
      </c>
      <c r="B7321" s="4">
        <v>45748</v>
      </c>
      <c r="C7321" s="10">
        <f>DATE(YEAR(orders[[#This Row],[order_date]]), MONTH(orders[[#This Row],[order_date]]), 1)</f>
        <v>45748</v>
      </c>
      <c r="D7321" t="s">
        <v>3298</v>
      </c>
      <c r="E7321" t="s">
        <v>607</v>
      </c>
      <c r="F7321" t="str">
        <f>VLOOKUP(orders[[#This Row],[product_id]],Products!A:C,3,0)</f>
        <v>Appliances</v>
      </c>
      <c r="G7321">
        <v>3</v>
      </c>
      <c r="H7321" s="6">
        <v>0.10440850874420299</v>
      </c>
      <c r="I7321" s="2">
        <f>VLOOKUP($E7321,
Products!$A$1:$F$201,MATCH(Orders!I$1,Products!$A$1:$F$1,0),0)</f>
        <v>6264.400042999192</v>
      </c>
      <c r="J7321" s="2">
        <f>VLOOKUP($E7321,
Products!$A$1:$F$201,MATCH(Orders!J$1,Products!$A$1:$F$1,0),0)</f>
        <v>4980.3849171743304</v>
      </c>
    </row>
    <row r="7322" spans="1:10">
      <c r="A7322">
        <v>7321</v>
      </c>
      <c r="B7322" s="4">
        <v>45128</v>
      </c>
      <c r="C7322" s="10">
        <f>DATE(YEAR(orders[[#This Row],[order_date]]), MONTH(orders[[#This Row],[order_date]]), 1)</f>
        <v>45108</v>
      </c>
      <c r="D7322" t="s">
        <v>3414</v>
      </c>
      <c r="E7322" t="s">
        <v>532</v>
      </c>
      <c r="F7322" t="str">
        <f>VLOOKUP(orders[[#This Row],[product_id]],Products!A:C,3,0)</f>
        <v>Electronics</v>
      </c>
      <c r="G7322">
        <v>1</v>
      </c>
      <c r="H7322" s="6">
        <v>0.19392747323595641</v>
      </c>
      <c r="I7322" s="2">
        <f>VLOOKUP($E7322,
Products!$A$1:$F$201,MATCH(Orders!I$1,Products!$A$1:$F$1,0),0)</f>
        <v>2668.0593077725212</v>
      </c>
      <c r="J7322" s="2">
        <f>VLOOKUP($E7322,
Products!$A$1:$F$201,MATCH(Orders!J$1,Products!$A$1:$F$1,0),0)</f>
        <v>1923.7114222321791</v>
      </c>
    </row>
    <row r="7323" spans="1:10">
      <c r="A7323">
        <v>7322</v>
      </c>
      <c r="B7323" s="4">
        <v>45575</v>
      </c>
      <c r="C7323" s="10">
        <f>DATE(YEAR(orders[[#This Row],[order_date]]), MONTH(orders[[#This Row],[order_date]]), 1)</f>
        <v>45566</v>
      </c>
      <c r="D7323" t="s">
        <v>1345</v>
      </c>
      <c r="E7323" t="s">
        <v>624</v>
      </c>
      <c r="F7323" t="str">
        <f>VLOOKUP(orders[[#This Row],[product_id]],Products!A:C,3,0)</f>
        <v>Appliances</v>
      </c>
      <c r="G7323">
        <v>1</v>
      </c>
      <c r="H7323" s="6">
        <v>0.14722339853903077</v>
      </c>
      <c r="I7323" s="2">
        <f>VLOOKUP($E7323,
Products!$A$1:$F$201,MATCH(Orders!I$1,Products!$A$1:$F$1,0),0)</f>
        <v>2102.383201797521</v>
      </c>
      <c r="J7323" s="2">
        <f>VLOOKUP($E7323,
Products!$A$1:$F$201,MATCH(Orders!J$1,Products!$A$1:$F$1,0),0)</f>
        <v>1599.330443274388</v>
      </c>
    </row>
    <row r="7324" spans="1:10">
      <c r="A7324">
        <v>7323</v>
      </c>
      <c r="B7324" s="4">
        <v>45486</v>
      </c>
      <c r="C7324" s="10">
        <f>DATE(YEAR(orders[[#This Row],[order_date]]), MONTH(orders[[#This Row],[order_date]]), 1)</f>
        <v>45474</v>
      </c>
      <c r="D7324" t="s">
        <v>805</v>
      </c>
      <c r="E7324" t="s">
        <v>508</v>
      </c>
      <c r="F7324" t="str">
        <f>VLOOKUP(orders[[#This Row],[product_id]],Products!A:C,3,0)</f>
        <v>Electronics</v>
      </c>
      <c r="G7324">
        <v>1</v>
      </c>
      <c r="H7324" s="6">
        <v>0.23004168970924452</v>
      </c>
      <c r="I7324" s="2">
        <f>VLOOKUP($E7324,
Products!$A$1:$F$201,MATCH(Orders!I$1,Products!$A$1:$F$1,0),0)</f>
        <v>23345.985707147142</v>
      </c>
      <c r="J7324" s="2">
        <f>VLOOKUP($E7324,
Products!$A$1:$F$201,MATCH(Orders!J$1,Products!$A$1:$F$1,0),0)</f>
        <v>15772.90371323649</v>
      </c>
    </row>
    <row r="7325" spans="1:10">
      <c r="A7325">
        <v>7324</v>
      </c>
      <c r="B7325" s="4">
        <v>45968</v>
      </c>
      <c r="C7325" s="10">
        <f>DATE(YEAR(orders[[#This Row],[order_date]]), MONTH(orders[[#This Row],[order_date]]), 1)</f>
        <v>45962</v>
      </c>
      <c r="D7325" t="s">
        <v>1162</v>
      </c>
      <c r="E7325" t="s">
        <v>562</v>
      </c>
      <c r="F7325" t="str">
        <f>VLOOKUP(orders[[#This Row],[product_id]],Products!A:C,3,0)</f>
        <v>Electronics</v>
      </c>
      <c r="G7325">
        <v>1</v>
      </c>
      <c r="H7325" s="6">
        <v>0.23438346065175839</v>
      </c>
      <c r="I7325" s="2">
        <f>VLOOKUP($E7325,
Products!$A$1:$F$201,MATCH(Orders!I$1,Products!$A$1:$F$1,0),0)</f>
        <v>2550.478597498749</v>
      </c>
      <c r="J7325" s="2">
        <f>VLOOKUP($E7325,
Products!$A$1:$F$201,MATCH(Orders!J$1,Products!$A$1:$F$1,0),0)</f>
        <v>1688.129752018375</v>
      </c>
    </row>
    <row r="7326" spans="1:10">
      <c r="A7326">
        <v>7325</v>
      </c>
      <c r="B7326" s="4">
        <v>45404</v>
      </c>
      <c r="C7326" s="10">
        <f>DATE(YEAR(orders[[#This Row],[order_date]]), MONTH(orders[[#This Row],[order_date]]), 1)</f>
        <v>45383</v>
      </c>
      <c r="D7326" t="s">
        <v>2728</v>
      </c>
      <c r="E7326" t="s">
        <v>698</v>
      </c>
      <c r="F7326" t="str">
        <f>VLOOKUP(orders[[#This Row],[product_id]],Products!A:C,3,0)</f>
        <v>Appliances</v>
      </c>
      <c r="G7326">
        <v>1</v>
      </c>
      <c r="H7326" s="6">
        <v>9.6963297138154422E-2</v>
      </c>
      <c r="I7326" s="2">
        <f>VLOOKUP($E7326,
Products!$A$1:$F$201,MATCH(Orders!I$1,Products!$A$1:$F$1,0),0)</f>
        <v>5562.620248272905</v>
      </c>
      <c r="J7326" s="2">
        <f>VLOOKUP($E7326,
Products!$A$1:$F$201,MATCH(Orders!J$1,Products!$A$1:$F$1,0),0)</f>
        <v>4191.9477694447714</v>
      </c>
    </row>
    <row r="7327" spans="1:10">
      <c r="A7327">
        <v>7326</v>
      </c>
      <c r="B7327" s="4">
        <v>45414</v>
      </c>
      <c r="C7327" s="10">
        <f>DATE(YEAR(orders[[#This Row],[order_date]]), MONTH(orders[[#This Row],[order_date]]), 1)</f>
        <v>45413</v>
      </c>
      <c r="D7327" t="s">
        <v>3627</v>
      </c>
      <c r="E7327" t="s">
        <v>653</v>
      </c>
      <c r="F7327" t="str">
        <f>VLOOKUP(orders[[#This Row],[product_id]],Products!A:C,3,0)</f>
        <v>Electronics</v>
      </c>
      <c r="G7327">
        <v>3</v>
      </c>
      <c r="H7327" s="6">
        <v>0.18931933356849612</v>
      </c>
      <c r="I7327" s="2">
        <f>VLOOKUP($E7327,
Products!$A$1:$F$201,MATCH(Orders!I$1,Products!$A$1:$F$1,0),0)</f>
        <v>18065.96612294337</v>
      </c>
      <c r="J7327" s="2">
        <f>VLOOKUP($E7327,
Products!$A$1:$F$201,MATCH(Orders!J$1,Products!$A$1:$F$1,0),0)</f>
        <v>14411.932365903909</v>
      </c>
    </row>
    <row r="7328" spans="1:10">
      <c r="A7328">
        <v>7327</v>
      </c>
      <c r="B7328" s="4">
        <v>45909</v>
      </c>
      <c r="C7328" s="10">
        <f>DATE(YEAR(orders[[#This Row],[order_date]]), MONTH(orders[[#This Row],[order_date]]), 1)</f>
        <v>45901</v>
      </c>
      <c r="D7328" t="s">
        <v>3081</v>
      </c>
      <c r="E7328" t="s">
        <v>704</v>
      </c>
      <c r="F7328" t="str">
        <f>VLOOKUP(orders[[#This Row],[product_id]],Products!A:C,3,0)</f>
        <v>Electronics</v>
      </c>
      <c r="G7328">
        <v>1</v>
      </c>
      <c r="H7328" s="6">
        <v>0.12988938481746662</v>
      </c>
      <c r="I7328" s="2">
        <f>VLOOKUP($E7328,
Products!$A$1:$F$201,MATCH(Orders!I$1,Products!$A$1:$F$1,0),0)</f>
        <v>2453.3182634424861</v>
      </c>
      <c r="J7328" s="2">
        <f>VLOOKUP($E7328,
Products!$A$1:$F$201,MATCH(Orders!J$1,Products!$A$1:$F$1,0),0)</f>
        <v>1951.860511286576</v>
      </c>
    </row>
    <row r="7329" spans="1:10">
      <c r="A7329">
        <v>7328</v>
      </c>
      <c r="B7329" s="4">
        <v>45705</v>
      </c>
      <c r="C7329" s="10">
        <f>DATE(YEAR(orders[[#This Row],[order_date]]), MONTH(orders[[#This Row],[order_date]]), 1)</f>
        <v>45689</v>
      </c>
      <c r="D7329" t="s">
        <v>3477</v>
      </c>
      <c r="E7329" t="s">
        <v>626</v>
      </c>
      <c r="F7329" t="str">
        <f>VLOOKUP(orders[[#This Row],[product_id]],Products!A:C,3,0)</f>
        <v>Electronics</v>
      </c>
      <c r="G7329">
        <v>1</v>
      </c>
      <c r="H7329" s="6">
        <v>0.14149564465509931</v>
      </c>
      <c r="I7329" s="2">
        <f>VLOOKUP($E7329,
Products!$A$1:$F$201,MATCH(Orders!I$1,Products!$A$1:$F$1,0),0)</f>
        <v>19602.440815481601</v>
      </c>
      <c r="J7329" s="2">
        <f>VLOOKUP($E7329,
Products!$A$1:$F$201,MATCH(Orders!J$1,Products!$A$1:$F$1,0),0)</f>
        <v>14427.862284038891</v>
      </c>
    </row>
    <row r="7330" spans="1:10">
      <c r="A7330">
        <v>7329</v>
      </c>
      <c r="B7330" s="4">
        <v>45266</v>
      </c>
      <c r="C7330" s="10">
        <f>DATE(YEAR(orders[[#This Row],[order_date]]), MONTH(orders[[#This Row],[order_date]]), 1)</f>
        <v>45261</v>
      </c>
      <c r="D7330" t="s">
        <v>779</v>
      </c>
      <c r="E7330" t="s">
        <v>674</v>
      </c>
      <c r="F7330" t="str">
        <f>VLOOKUP(orders[[#This Row],[product_id]],Products!A:C,3,0)</f>
        <v>Appliances</v>
      </c>
      <c r="G7330">
        <v>1</v>
      </c>
      <c r="H7330" s="6">
        <v>0.11877096807182723</v>
      </c>
      <c r="I7330" s="2">
        <f>VLOOKUP($E7330,
Products!$A$1:$F$201,MATCH(Orders!I$1,Products!$A$1:$F$1,0),0)</f>
        <v>6324.5253633508046</v>
      </c>
      <c r="J7330" s="2">
        <f>VLOOKUP($E7330,
Products!$A$1:$F$201,MATCH(Orders!J$1,Products!$A$1:$F$1,0),0)</f>
        <v>4493.055585088201</v>
      </c>
    </row>
    <row r="7331" spans="1:10">
      <c r="A7331">
        <v>7330</v>
      </c>
      <c r="B7331" s="4">
        <v>45538</v>
      </c>
      <c r="C7331" s="10">
        <f>DATE(YEAR(orders[[#This Row],[order_date]]), MONTH(orders[[#This Row],[order_date]]), 1)</f>
        <v>45536</v>
      </c>
      <c r="D7331" t="s">
        <v>3873</v>
      </c>
      <c r="E7331" t="s">
        <v>506</v>
      </c>
      <c r="F7331" t="str">
        <f>VLOOKUP(orders[[#This Row],[product_id]],Products!A:C,3,0)</f>
        <v>Electronics</v>
      </c>
      <c r="G7331">
        <v>2</v>
      </c>
      <c r="H7331" s="6">
        <v>0.12090101404082483</v>
      </c>
      <c r="I7331" s="2">
        <f>VLOOKUP($E7331,
Products!$A$1:$F$201,MATCH(Orders!I$1,Products!$A$1:$F$1,0),0)</f>
        <v>2354.115904304108</v>
      </c>
      <c r="J7331" s="2">
        <f>VLOOKUP($E7331,
Products!$A$1:$F$201,MATCH(Orders!J$1,Products!$A$1:$F$1,0),0)</f>
        <v>1810.784620830796</v>
      </c>
    </row>
    <row r="7332" spans="1:10">
      <c r="A7332">
        <v>7331</v>
      </c>
      <c r="B7332" s="4">
        <v>45042</v>
      </c>
      <c r="C7332" s="10">
        <f>DATE(YEAR(orders[[#This Row],[order_date]]), MONTH(orders[[#This Row],[order_date]]), 1)</f>
        <v>45017</v>
      </c>
      <c r="D7332" t="s">
        <v>2845</v>
      </c>
      <c r="E7332" t="s">
        <v>579</v>
      </c>
      <c r="F7332" t="str">
        <f>VLOOKUP(orders[[#This Row],[product_id]],Products!A:C,3,0)</f>
        <v>Appliances</v>
      </c>
      <c r="G7332">
        <v>1</v>
      </c>
      <c r="H7332" s="6">
        <v>8.0483900163364555E-2</v>
      </c>
      <c r="I7332" s="2">
        <f>VLOOKUP($E7332,
Products!$A$1:$F$201,MATCH(Orders!I$1,Products!$A$1:$F$1,0),0)</f>
        <v>5919.3204980498322</v>
      </c>
      <c r="J7332" s="2">
        <f>VLOOKUP($E7332,
Products!$A$1:$F$201,MATCH(Orders!J$1,Products!$A$1:$F$1,0),0)</f>
        <v>3972.3071240281379</v>
      </c>
    </row>
    <row r="7333" spans="1:10">
      <c r="A7333">
        <v>7332</v>
      </c>
      <c r="B7333" s="4">
        <v>45000</v>
      </c>
      <c r="C7333" s="10">
        <f>DATE(YEAR(orders[[#This Row],[order_date]]), MONTH(orders[[#This Row],[order_date]]), 1)</f>
        <v>44986</v>
      </c>
      <c r="D7333" t="s">
        <v>3083</v>
      </c>
      <c r="E7333" t="s">
        <v>614</v>
      </c>
      <c r="F7333" t="str">
        <f>VLOOKUP(orders[[#This Row],[product_id]],Products!A:C,3,0)</f>
        <v>Electronics</v>
      </c>
      <c r="G7333">
        <v>1</v>
      </c>
      <c r="H7333" s="6">
        <v>0.23671490990209382</v>
      </c>
      <c r="I7333" s="2">
        <f>VLOOKUP($E7333,
Products!$A$1:$F$201,MATCH(Orders!I$1,Products!$A$1:$F$1,0),0)</f>
        <v>27394.979060178921</v>
      </c>
      <c r="J7333" s="2">
        <f>VLOOKUP($E7333,
Products!$A$1:$F$201,MATCH(Orders!J$1,Products!$A$1:$F$1,0),0)</f>
        <v>20497.911427865951</v>
      </c>
    </row>
    <row r="7334" spans="1:10">
      <c r="A7334">
        <v>7333</v>
      </c>
      <c r="B7334" s="4">
        <v>45042</v>
      </c>
      <c r="C7334" s="10">
        <f>DATE(YEAR(orders[[#This Row],[order_date]]), MONTH(orders[[#This Row],[order_date]]), 1)</f>
        <v>45017</v>
      </c>
      <c r="D7334" t="s">
        <v>2569</v>
      </c>
      <c r="E7334" t="s">
        <v>637</v>
      </c>
      <c r="F7334" t="str">
        <f>VLOOKUP(orders[[#This Row],[product_id]],Products!A:C,3,0)</f>
        <v>Electronics</v>
      </c>
      <c r="G7334">
        <v>2</v>
      </c>
      <c r="H7334" s="6">
        <v>0.24344737626863117</v>
      </c>
      <c r="I7334" s="2">
        <f>VLOOKUP($E7334,
Products!$A$1:$F$201,MATCH(Orders!I$1,Products!$A$1:$F$1,0),0)</f>
        <v>2722.8882486231741</v>
      </c>
      <c r="J7334" s="2">
        <f>VLOOKUP($E7334,
Products!$A$1:$F$201,MATCH(Orders!J$1,Products!$A$1:$F$1,0),0)</f>
        <v>2155.455197032014</v>
      </c>
    </row>
    <row r="7335" spans="1:10">
      <c r="A7335">
        <v>7334</v>
      </c>
      <c r="B7335" s="4">
        <v>45052</v>
      </c>
      <c r="C7335" s="10">
        <f>DATE(YEAR(orders[[#This Row],[order_date]]), MONTH(orders[[#This Row],[order_date]]), 1)</f>
        <v>45047</v>
      </c>
      <c r="D7335" t="s">
        <v>880</v>
      </c>
      <c r="E7335" t="s">
        <v>576</v>
      </c>
      <c r="F7335" t="str">
        <f>VLOOKUP(orders[[#This Row],[product_id]],Products!A:C,3,0)</f>
        <v>Electronics</v>
      </c>
      <c r="G7335">
        <v>1</v>
      </c>
      <c r="H7335" s="6">
        <v>0.10078501024056589</v>
      </c>
      <c r="I7335" s="2">
        <f>VLOOKUP($E7335,
Products!$A$1:$F$201,MATCH(Orders!I$1,Products!$A$1:$F$1,0),0)</f>
        <v>12571.90922514794</v>
      </c>
      <c r="J7335" s="2">
        <f>VLOOKUP($E7335,
Products!$A$1:$F$201,MATCH(Orders!J$1,Products!$A$1:$F$1,0),0)</f>
        <v>9314.5536289888332</v>
      </c>
    </row>
    <row r="7336" spans="1:10">
      <c r="A7336">
        <v>7335</v>
      </c>
      <c r="B7336" s="4">
        <v>45583</v>
      </c>
      <c r="C7336" s="10">
        <f>DATE(YEAR(orders[[#This Row],[order_date]]), MONTH(orders[[#This Row],[order_date]]), 1)</f>
        <v>45566</v>
      </c>
      <c r="D7336" t="s">
        <v>2466</v>
      </c>
      <c r="E7336" t="s">
        <v>515</v>
      </c>
      <c r="F7336" t="str">
        <f>VLOOKUP(orders[[#This Row],[product_id]],Products!A:C,3,0)</f>
        <v>Appliances</v>
      </c>
      <c r="G7336">
        <v>3</v>
      </c>
      <c r="H7336" s="6">
        <v>0.11614153549984582</v>
      </c>
      <c r="I7336" s="2">
        <f>VLOOKUP($E7336,
Products!$A$1:$F$201,MATCH(Orders!I$1,Products!$A$1:$F$1,0),0)</f>
        <v>2136.8180837738519</v>
      </c>
      <c r="J7336" s="2">
        <f>VLOOKUP($E7336,
Products!$A$1:$F$201,MATCH(Orders!J$1,Products!$A$1:$F$1,0),0)</f>
        <v>1689.48738136013</v>
      </c>
    </row>
    <row r="7337" spans="1:10">
      <c r="A7337">
        <v>7336</v>
      </c>
      <c r="B7337" s="4">
        <v>45590</v>
      </c>
      <c r="C7337" s="10">
        <f>DATE(YEAR(orders[[#This Row],[order_date]]), MONTH(orders[[#This Row],[order_date]]), 1)</f>
        <v>45566</v>
      </c>
      <c r="D7337" t="s">
        <v>3068</v>
      </c>
      <c r="E7337" t="s">
        <v>632</v>
      </c>
      <c r="F7337" t="str">
        <f>VLOOKUP(orders[[#This Row],[product_id]],Products!A:C,3,0)</f>
        <v>Electronics</v>
      </c>
      <c r="G7337">
        <v>2</v>
      </c>
      <c r="H7337" s="6">
        <v>0.24070208568177867</v>
      </c>
      <c r="I7337" s="2">
        <f>VLOOKUP($E7337,
Products!$A$1:$F$201,MATCH(Orders!I$1,Products!$A$1:$F$1,0),0)</f>
        <v>23049.571773693999</v>
      </c>
      <c r="J7337" s="2">
        <f>VLOOKUP($E7337,
Products!$A$1:$F$201,MATCH(Orders!J$1,Products!$A$1:$F$1,0),0)</f>
        <v>15791.461375569639</v>
      </c>
    </row>
    <row r="7338" spans="1:10">
      <c r="A7338">
        <v>7337</v>
      </c>
      <c r="B7338" s="4">
        <v>45917</v>
      </c>
      <c r="C7338" s="10">
        <f>DATE(YEAR(orders[[#This Row],[order_date]]), MONTH(orders[[#This Row],[order_date]]), 1)</f>
        <v>45901</v>
      </c>
      <c r="D7338" t="s">
        <v>4464</v>
      </c>
      <c r="E7338" t="s">
        <v>662</v>
      </c>
      <c r="F7338" t="str">
        <f>VLOOKUP(orders[[#This Row],[product_id]],Products!A:C,3,0)</f>
        <v>Electronics</v>
      </c>
      <c r="G7338">
        <v>1</v>
      </c>
      <c r="H7338" s="6">
        <v>0.17886077450191037</v>
      </c>
      <c r="I7338" s="2">
        <f>VLOOKUP($E7338,
Products!$A$1:$F$201,MATCH(Orders!I$1,Products!$A$1:$F$1,0),0)</f>
        <v>20028.650831777191</v>
      </c>
      <c r="J7338" s="2">
        <f>VLOOKUP($E7338,
Products!$A$1:$F$201,MATCH(Orders!J$1,Products!$A$1:$F$1,0),0)</f>
        <v>14139.84905320309</v>
      </c>
    </row>
    <row r="7339" spans="1:10">
      <c r="A7339">
        <v>7338</v>
      </c>
      <c r="B7339" s="4">
        <v>45944</v>
      </c>
      <c r="C7339" s="10">
        <f>DATE(YEAR(orders[[#This Row],[order_date]]), MONTH(orders[[#This Row],[order_date]]), 1)</f>
        <v>45931</v>
      </c>
      <c r="D7339" t="s">
        <v>4345</v>
      </c>
      <c r="E7339" t="s">
        <v>520</v>
      </c>
      <c r="F7339" t="str">
        <f>VLOOKUP(orders[[#This Row],[product_id]],Products!A:C,3,0)</f>
        <v>Electronics</v>
      </c>
      <c r="G7339">
        <v>3</v>
      </c>
      <c r="H7339" s="6">
        <v>0.16733508929360572</v>
      </c>
      <c r="I7339" s="2">
        <f>VLOOKUP($E7339,
Products!$A$1:$F$201,MATCH(Orders!I$1,Products!$A$1:$F$1,0),0)</f>
        <v>19053.584916305819</v>
      </c>
      <c r="J7339" s="2">
        <f>VLOOKUP($E7339,
Products!$A$1:$F$201,MATCH(Orders!J$1,Products!$A$1:$F$1,0),0)</f>
        <v>13248.74841276826</v>
      </c>
    </row>
    <row r="7340" spans="1:10">
      <c r="A7340">
        <v>7339</v>
      </c>
      <c r="B7340" s="4">
        <v>45785</v>
      </c>
      <c r="C7340" s="10">
        <f>DATE(YEAR(orders[[#This Row],[order_date]]), MONTH(orders[[#This Row],[order_date]]), 1)</f>
        <v>45778</v>
      </c>
      <c r="D7340" t="s">
        <v>1202</v>
      </c>
      <c r="E7340" t="s">
        <v>524</v>
      </c>
      <c r="F7340" t="str">
        <f>VLOOKUP(orders[[#This Row],[product_id]],Products!A:C,3,0)</f>
        <v>Electronics</v>
      </c>
      <c r="G7340">
        <v>3</v>
      </c>
      <c r="H7340" s="6">
        <v>0.23781983636154053</v>
      </c>
      <c r="I7340" s="2">
        <f>VLOOKUP($E7340,
Products!$A$1:$F$201,MATCH(Orders!I$1,Products!$A$1:$F$1,0),0)</f>
        <v>13162.372749153699</v>
      </c>
      <c r="J7340" s="2">
        <f>VLOOKUP($E7340,
Products!$A$1:$F$201,MATCH(Orders!J$1,Products!$A$1:$F$1,0),0)</f>
        <v>8772.7564251238819</v>
      </c>
    </row>
    <row r="7341" spans="1:10">
      <c r="A7341">
        <v>7340</v>
      </c>
      <c r="B7341" s="4">
        <v>45011</v>
      </c>
      <c r="C7341" s="10">
        <f>DATE(YEAR(orders[[#This Row],[order_date]]), MONTH(orders[[#This Row],[order_date]]), 1)</f>
        <v>44986</v>
      </c>
      <c r="D7341" t="s">
        <v>1998</v>
      </c>
      <c r="E7341" t="s">
        <v>691</v>
      </c>
      <c r="F7341" t="str">
        <f>VLOOKUP(orders[[#This Row],[product_id]],Products!A:C,3,0)</f>
        <v>Appliances</v>
      </c>
      <c r="G7341">
        <v>2</v>
      </c>
      <c r="H7341" s="6">
        <v>0.1027441587144334</v>
      </c>
      <c r="I7341" s="2">
        <f>VLOOKUP($E7341,
Products!$A$1:$F$201,MATCH(Orders!I$1,Products!$A$1:$F$1,0),0)</f>
        <v>2337.6024778940591</v>
      </c>
      <c r="J7341" s="2">
        <f>VLOOKUP($E7341,
Products!$A$1:$F$201,MATCH(Orders!J$1,Products!$A$1:$F$1,0),0)</f>
        <v>1616.9957885138581</v>
      </c>
    </row>
    <row r="7342" spans="1:10">
      <c r="A7342">
        <v>7341</v>
      </c>
      <c r="B7342" s="4">
        <v>45559</v>
      </c>
      <c r="C7342" s="10">
        <f>DATE(YEAR(orders[[#This Row],[order_date]]), MONTH(orders[[#This Row],[order_date]]), 1)</f>
        <v>45536</v>
      </c>
      <c r="D7342" t="s">
        <v>1133</v>
      </c>
      <c r="E7342" t="s">
        <v>615</v>
      </c>
      <c r="F7342" t="str">
        <f>VLOOKUP(orders[[#This Row],[product_id]],Products!A:C,3,0)</f>
        <v>Electronics</v>
      </c>
      <c r="G7342">
        <v>1</v>
      </c>
      <c r="H7342" s="6">
        <v>0.22607290166109195</v>
      </c>
      <c r="I7342" s="2">
        <f>VLOOKUP($E7342,
Products!$A$1:$F$201,MATCH(Orders!I$1,Products!$A$1:$F$1,0),0)</f>
        <v>31155.43680046549</v>
      </c>
      <c r="J7342" s="2">
        <f>VLOOKUP($E7342,
Products!$A$1:$F$201,MATCH(Orders!J$1,Products!$A$1:$F$1,0),0)</f>
        <v>22320.078602545669</v>
      </c>
    </row>
    <row r="7343" spans="1:10">
      <c r="A7343">
        <v>7342</v>
      </c>
      <c r="B7343" s="4">
        <v>45377</v>
      </c>
      <c r="C7343" s="10">
        <f>DATE(YEAR(orders[[#This Row],[order_date]]), MONTH(orders[[#This Row],[order_date]]), 1)</f>
        <v>45352</v>
      </c>
      <c r="D7343" t="s">
        <v>740</v>
      </c>
      <c r="E7343" t="s">
        <v>686</v>
      </c>
      <c r="F7343" t="str">
        <f>VLOOKUP(orders[[#This Row],[product_id]],Products!A:C,3,0)</f>
        <v>Appliances</v>
      </c>
      <c r="G7343">
        <v>2</v>
      </c>
      <c r="H7343" s="6">
        <v>0.11525323953192404</v>
      </c>
      <c r="I7343" s="2">
        <f>VLOOKUP($E7343,
Products!$A$1:$F$201,MATCH(Orders!I$1,Products!$A$1:$F$1,0),0)</f>
        <v>25525.356267188719</v>
      </c>
      <c r="J7343" s="2">
        <f>VLOOKUP($E7343,
Products!$A$1:$F$201,MATCH(Orders!J$1,Products!$A$1:$F$1,0),0)</f>
        <v>18214.15981099859</v>
      </c>
    </row>
    <row r="7344" spans="1:10">
      <c r="A7344">
        <v>7343</v>
      </c>
      <c r="B7344" s="4">
        <v>45444</v>
      </c>
      <c r="C7344" s="10">
        <f>DATE(YEAR(orders[[#This Row],[order_date]]), MONTH(orders[[#This Row],[order_date]]), 1)</f>
        <v>45444</v>
      </c>
      <c r="D7344" t="s">
        <v>2872</v>
      </c>
      <c r="E7344" t="s">
        <v>551</v>
      </c>
      <c r="F7344" t="str">
        <f>VLOOKUP(orders[[#This Row],[product_id]],Products!A:C,3,0)</f>
        <v>Appliances</v>
      </c>
      <c r="G7344">
        <v>2</v>
      </c>
      <c r="H7344" s="6">
        <v>5.7151670014337158E-2</v>
      </c>
      <c r="I7344" s="2">
        <f>VLOOKUP($E7344,
Products!$A$1:$F$201,MATCH(Orders!I$1,Products!$A$1:$F$1,0),0)</f>
        <v>5988.538916083141</v>
      </c>
      <c r="J7344" s="2">
        <f>VLOOKUP($E7344,
Products!$A$1:$F$201,MATCH(Orders!J$1,Products!$A$1:$F$1,0),0)</f>
        <v>4180.5955033056744</v>
      </c>
    </row>
    <row r="7345" spans="1:10">
      <c r="A7345">
        <v>7344</v>
      </c>
      <c r="B7345" s="4">
        <v>45772</v>
      </c>
      <c r="C7345" s="10">
        <f>DATE(YEAR(orders[[#This Row],[order_date]]), MONTH(orders[[#This Row],[order_date]]), 1)</f>
        <v>45748</v>
      </c>
      <c r="D7345" t="s">
        <v>2100</v>
      </c>
      <c r="E7345" t="s">
        <v>523</v>
      </c>
      <c r="F7345" t="str">
        <f>VLOOKUP(orders[[#This Row],[product_id]],Products!A:C,3,0)</f>
        <v>Electronics</v>
      </c>
      <c r="G7345">
        <v>1</v>
      </c>
      <c r="H7345" s="6">
        <v>0.1484797522928317</v>
      </c>
      <c r="I7345" s="2">
        <f>VLOOKUP($E7345,
Products!$A$1:$F$201,MATCH(Orders!I$1,Products!$A$1:$F$1,0),0)</f>
        <v>27240.414518089601</v>
      </c>
      <c r="J7345" s="2">
        <f>VLOOKUP($E7345,
Products!$A$1:$F$201,MATCH(Orders!J$1,Products!$A$1:$F$1,0),0)</f>
        <v>21217.524617692769</v>
      </c>
    </row>
    <row r="7346" spans="1:10">
      <c r="A7346">
        <v>7345</v>
      </c>
      <c r="B7346" s="4">
        <v>45621</v>
      </c>
      <c r="C7346" s="10">
        <f>DATE(YEAR(orders[[#This Row],[order_date]]), MONTH(orders[[#This Row],[order_date]]), 1)</f>
        <v>45597</v>
      </c>
      <c r="D7346" t="s">
        <v>3678</v>
      </c>
      <c r="E7346" t="s">
        <v>611</v>
      </c>
      <c r="F7346" t="str">
        <f>VLOOKUP(orders[[#This Row],[product_id]],Products!A:C,3,0)</f>
        <v>Electronics</v>
      </c>
      <c r="G7346">
        <v>3</v>
      </c>
      <c r="H7346" s="6">
        <v>0.17844158984062186</v>
      </c>
      <c r="I7346" s="2">
        <f>VLOOKUP($E7346,
Products!$A$1:$F$201,MATCH(Orders!I$1,Products!$A$1:$F$1,0),0)</f>
        <v>12041.08303405661</v>
      </c>
      <c r="J7346" s="2">
        <f>VLOOKUP($E7346,
Products!$A$1:$F$201,MATCH(Orders!J$1,Products!$A$1:$F$1,0),0)</f>
        <v>7946.6428283753548</v>
      </c>
    </row>
    <row r="7347" spans="1:10">
      <c r="A7347">
        <v>7346</v>
      </c>
      <c r="B7347" s="4">
        <v>45476</v>
      </c>
      <c r="C7347" s="10">
        <f>DATE(YEAR(orders[[#This Row],[order_date]]), MONTH(orders[[#This Row],[order_date]]), 1)</f>
        <v>45474</v>
      </c>
      <c r="D7347" t="s">
        <v>4345</v>
      </c>
      <c r="E7347" t="s">
        <v>508</v>
      </c>
      <c r="F7347" t="str">
        <f>VLOOKUP(orders[[#This Row],[product_id]],Products!A:C,3,0)</f>
        <v>Electronics</v>
      </c>
      <c r="G7347">
        <v>2</v>
      </c>
      <c r="H7347" s="6">
        <v>0.22124767250323088</v>
      </c>
      <c r="I7347" s="2">
        <f>VLOOKUP($E7347,
Products!$A$1:$F$201,MATCH(Orders!I$1,Products!$A$1:$F$1,0),0)</f>
        <v>23345.985707147142</v>
      </c>
      <c r="J7347" s="2">
        <f>VLOOKUP($E7347,
Products!$A$1:$F$201,MATCH(Orders!J$1,Products!$A$1:$F$1,0),0)</f>
        <v>15772.90371323649</v>
      </c>
    </row>
    <row r="7348" spans="1:10">
      <c r="A7348">
        <v>7347</v>
      </c>
      <c r="B7348" s="4">
        <v>45855</v>
      </c>
      <c r="C7348" s="10">
        <f>DATE(YEAR(orders[[#This Row],[order_date]]), MONTH(orders[[#This Row],[order_date]]), 1)</f>
        <v>45839</v>
      </c>
      <c r="D7348" t="s">
        <v>4678</v>
      </c>
      <c r="E7348" t="s">
        <v>575</v>
      </c>
      <c r="F7348" t="str">
        <f>VLOOKUP(orders[[#This Row],[product_id]],Products!A:C,3,0)</f>
        <v>Appliances</v>
      </c>
      <c r="G7348">
        <v>2</v>
      </c>
      <c r="H7348" s="6">
        <v>0.14302147173338101</v>
      </c>
      <c r="I7348" s="2">
        <f>VLOOKUP($E7348,
Products!$A$1:$F$201,MATCH(Orders!I$1,Products!$A$1:$F$1,0),0)</f>
        <v>25283.54628276427</v>
      </c>
      <c r="J7348" s="2">
        <f>VLOOKUP($E7348,
Products!$A$1:$F$201,MATCH(Orders!J$1,Products!$A$1:$F$1,0),0)</f>
        <v>19310.503554692368</v>
      </c>
    </row>
    <row r="7349" spans="1:10">
      <c r="A7349">
        <v>7348</v>
      </c>
      <c r="B7349" s="4">
        <v>45042</v>
      </c>
      <c r="C7349" s="10">
        <f>DATE(YEAR(orders[[#This Row],[order_date]]), MONTH(orders[[#This Row],[order_date]]), 1)</f>
        <v>45017</v>
      </c>
      <c r="D7349" t="s">
        <v>4228</v>
      </c>
      <c r="E7349" t="s">
        <v>527</v>
      </c>
      <c r="F7349" t="str">
        <f>VLOOKUP(orders[[#This Row],[product_id]],Products!A:C,3,0)</f>
        <v>Appliances</v>
      </c>
      <c r="G7349">
        <v>1</v>
      </c>
      <c r="H7349" s="6">
        <v>0.13088718929723958</v>
      </c>
      <c r="I7349" s="2">
        <f>VLOOKUP($E7349,
Products!$A$1:$F$201,MATCH(Orders!I$1,Products!$A$1:$F$1,0),0)</f>
        <v>25833.54427698228</v>
      </c>
      <c r="J7349" s="2">
        <f>VLOOKUP($E7349,
Products!$A$1:$F$201,MATCH(Orders!J$1,Products!$A$1:$F$1,0),0)</f>
        <v>16827.881451334611</v>
      </c>
    </row>
    <row r="7350" spans="1:10">
      <c r="A7350">
        <v>7349</v>
      </c>
      <c r="B7350" s="4">
        <v>45958</v>
      </c>
      <c r="C7350" s="10">
        <f>DATE(YEAR(orders[[#This Row],[order_date]]), MONTH(orders[[#This Row],[order_date]]), 1)</f>
        <v>45931</v>
      </c>
      <c r="D7350" t="s">
        <v>4086</v>
      </c>
      <c r="E7350" t="s">
        <v>560</v>
      </c>
      <c r="F7350" t="str">
        <f>VLOOKUP(orders[[#This Row],[product_id]],Products!A:C,3,0)</f>
        <v>Appliances</v>
      </c>
      <c r="G7350">
        <v>3</v>
      </c>
      <c r="H7350" s="6">
        <v>7.7676505287292391E-2</v>
      </c>
      <c r="I7350" s="2">
        <f>VLOOKUP($E7350,
Products!$A$1:$F$201,MATCH(Orders!I$1,Products!$A$1:$F$1,0),0)</f>
        <v>6334.2190560739964</v>
      </c>
      <c r="J7350" s="2">
        <f>VLOOKUP($E7350,
Products!$A$1:$F$201,MATCH(Orders!J$1,Products!$A$1:$F$1,0),0)</f>
        <v>4117.6239066206717</v>
      </c>
    </row>
    <row r="7351" spans="1:10">
      <c r="A7351">
        <v>7350</v>
      </c>
      <c r="B7351" s="4">
        <v>45330</v>
      </c>
      <c r="C7351" s="10">
        <f>DATE(YEAR(orders[[#This Row],[order_date]]), MONTH(orders[[#This Row],[order_date]]), 1)</f>
        <v>45323</v>
      </c>
      <c r="D7351" t="s">
        <v>2086</v>
      </c>
      <c r="E7351" t="s">
        <v>623</v>
      </c>
      <c r="F7351" t="str">
        <f>VLOOKUP(orders[[#This Row],[product_id]],Products!A:C,3,0)</f>
        <v>Electronics</v>
      </c>
      <c r="G7351">
        <v>1</v>
      </c>
      <c r="H7351" s="6">
        <v>0.23515791422334986</v>
      </c>
      <c r="I7351" s="2">
        <f>VLOOKUP($E7351,
Products!$A$1:$F$201,MATCH(Orders!I$1,Products!$A$1:$F$1,0),0)</f>
        <v>27422.76406600175</v>
      </c>
      <c r="J7351" s="2">
        <f>VLOOKUP($E7351,
Products!$A$1:$F$201,MATCH(Orders!J$1,Products!$A$1:$F$1,0),0)</f>
        <v>18707.390708641691</v>
      </c>
    </row>
    <row r="7352" spans="1:10">
      <c r="A7352">
        <v>7351</v>
      </c>
      <c r="B7352" s="4">
        <v>45230</v>
      </c>
      <c r="C7352" s="10">
        <f>DATE(YEAR(orders[[#This Row],[order_date]]), MONTH(orders[[#This Row],[order_date]]), 1)</f>
        <v>45200</v>
      </c>
      <c r="D7352" t="s">
        <v>4153</v>
      </c>
      <c r="E7352" t="s">
        <v>697</v>
      </c>
      <c r="F7352" t="str">
        <f>VLOOKUP(orders[[#This Row],[product_id]],Products!A:C,3,0)</f>
        <v>Electronics</v>
      </c>
      <c r="G7352">
        <v>2</v>
      </c>
      <c r="H7352" s="6">
        <v>0.23411806295383952</v>
      </c>
      <c r="I7352" s="2">
        <f>VLOOKUP($E7352,
Products!$A$1:$F$201,MATCH(Orders!I$1,Products!$A$1:$F$1,0),0)</f>
        <v>17528.463836680221</v>
      </c>
      <c r="J7352" s="2">
        <f>VLOOKUP($E7352,
Products!$A$1:$F$201,MATCH(Orders!J$1,Products!$A$1:$F$1,0),0)</f>
        <v>11565.98358924177</v>
      </c>
    </row>
    <row r="7353" spans="1:10">
      <c r="A7353">
        <v>7352</v>
      </c>
      <c r="B7353" s="4">
        <v>45666</v>
      </c>
      <c r="C7353" s="10">
        <f>DATE(YEAR(orders[[#This Row],[order_date]]), MONTH(orders[[#This Row],[order_date]]), 1)</f>
        <v>45658</v>
      </c>
      <c r="D7353" t="s">
        <v>3581</v>
      </c>
      <c r="E7353" t="s">
        <v>546</v>
      </c>
      <c r="F7353" t="str">
        <f>VLOOKUP(orders[[#This Row],[product_id]],Products!A:C,3,0)</f>
        <v>Electronics</v>
      </c>
      <c r="G7353">
        <v>2</v>
      </c>
      <c r="H7353" s="6">
        <v>0.17776949318248816</v>
      </c>
      <c r="I7353" s="2">
        <f>VLOOKUP($E7353,
Products!$A$1:$F$201,MATCH(Orders!I$1,Products!$A$1:$F$1,0),0)</f>
        <v>21943.16319502375</v>
      </c>
      <c r="J7353" s="2">
        <f>VLOOKUP($E7353,
Products!$A$1:$F$201,MATCH(Orders!J$1,Products!$A$1:$F$1,0),0)</f>
        <v>16937.09489743154</v>
      </c>
    </row>
    <row r="7354" spans="1:10">
      <c r="A7354">
        <v>7353</v>
      </c>
      <c r="B7354" s="4">
        <v>45014</v>
      </c>
      <c r="C7354" s="10">
        <f>DATE(YEAR(orders[[#This Row],[order_date]]), MONTH(orders[[#This Row],[order_date]]), 1)</f>
        <v>44986</v>
      </c>
      <c r="D7354" t="s">
        <v>3882</v>
      </c>
      <c r="E7354" t="s">
        <v>615</v>
      </c>
      <c r="F7354" t="str">
        <f>VLOOKUP(orders[[#This Row],[product_id]],Products!A:C,3,0)</f>
        <v>Electronics</v>
      </c>
      <c r="G7354">
        <v>2</v>
      </c>
      <c r="H7354" s="6">
        <v>0.21515522452568689</v>
      </c>
      <c r="I7354" s="2">
        <f>VLOOKUP($E7354,
Products!$A$1:$F$201,MATCH(Orders!I$1,Products!$A$1:$F$1,0),0)</f>
        <v>31155.43680046549</v>
      </c>
      <c r="J7354" s="2">
        <f>VLOOKUP($E7354,
Products!$A$1:$F$201,MATCH(Orders!J$1,Products!$A$1:$F$1,0),0)</f>
        <v>22320.078602545669</v>
      </c>
    </row>
    <row r="7355" spans="1:10">
      <c r="A7355">
        <v>7354</v>
      </c>
      <c r="B7355" s="4">
        <v>45960</v>
      </c>
      <c r="C7355" s="10">
        <f>DATE(YEAR(orders[[#This Row],[order_date]]), MONTH(orders[[#This Row],[order_date]]), 1)</f>
        <v>45931</v>
      </c>
      <c r="D7355" t="s">
        <v>3143</v>
      </c>
      <c r="E7355" t="s">
        <v>622</v>
      </c>
      <c r="F7355" t="str">
        <f>VLOOKUP(orders[[#This Row],[product_id]],Products!A:C,3,0)</f>
        <v>Electronics</v>
      </c>
      <c r="G7355">
        <v>1</v>
      </c>
      <c r="H7355" s="6">
        <v>0.1670288068148699</v>
      </c>
      <c r="I7355" s="2">
        <f>VLOOKUP($E7355,
Products!$A$1:$F$201,MATCH(Orders!I$1,Products!$A$1:$F$1,0),0)</f>
        <v>29891.969506397199</v>
      </c>
      <c r="J7355" s="2">
        <f>VLOOKUP($E7355,
Products!$A$1:$F$201,MATCH(Orders!J$1,Products!$A$1:$F$1,0),0)</f>
        <v>20298.690993957589</v>
      </c>
    </row>
    <row r="7356" spans="1:10">
      <c r="A7356">
        <v>7355</v>
      </c>
      <c r="B7356" s="4">
        <v>45234</v>
      </c>
      <c r="C7356" s="10">
        <f>DATE(YEAR(orders[[#This Row],[order_date]]), MONTH(orders[[#This Row],[order_date]]), 1)</f>
        <v>45231</v>
      </c>
      <c r="D7356" t="s">
        <v>881</v>
      </c>
      <c r="E7356" t="s">
        <v>641</v>
      </c>
      <c r="F7356" t="str">
        <f>VLOOKUP(orders[[#This Row],[product_id]],Products!A:C,3,0)</f>
        <v>Appliances</v>
      </c>
      <c r="G7356">
        <v>3</v>
      </c>
      <c r="H7356" s="6">
        <v>7.4362824497032132E-2</v>
      </c>
      <c r="I7356" s="2">
        <f>VLOOKUP($E7356,
Products!$A$1:$F$201,MATCH(Orders!I$1,Products!$A$1:$F$1,0),0)</f>
        <v>27167.965718506261</v>
      </c>
      <c r="J7356" s="2">
        <f>VLOOKUP($E7356,
Products!$A$1:$F$201,MATCH(Orders!J$1,Products!$A$1:$F$1,0),0)</f>
        <v>19748.025676381669</v>
      </c>
    </row>
    <row r="7357" spans="1:10">
      <c r="A7357">
        <v>7356</v>
      </c>
      <c r="B7357" s="4">
        <v>45360</v>
      </c>
      <c r="C7357" s="10">
        <f>DATE(YEAR(orders[[#This Row],[order_date]]), MONTH(orders[[#This Row],[order_date]]), 1)</f>
        <v>45352</v>
      </c>
      <c r="D7357" t="s">
        <v>2859</v>
      </c>
      <c r="E7357" t="s">
        <v>570</v>
      </c>
      <c r="F7357" t="str">
        <f>VLOOKUP(orders[[#This Row],[product_id]],Products!A:C,3,0)</f>
        <v>Electronics</v>
      </c>
      <c r="G7357">
        <v>1</v>
      </c>
      <c r="H7357" s="6">
        <v>0.14257792238502948</v>
      </c>
      <c r="I7357" s="2">
        <f>VLOOKUP($E7357,
Products!$A$1:$F$201,MATCH(Orders!I$1,Products!$A$1:$F$1,0),0)</f>
        <v>10978.62820425244</v>
      </c>
      <c r="J7357" s="2">
        <f>VLOOKUP($E7357,
Products!$A$1:$F$201,MATCH(Orders!J$1,Products!$A$1:$F$1,0),0)</f>
        <v>7174.697588469895</v>
      </c>
    </row>
    <row r="7358" spans="1:10">
      <c r="A7358">
        <v>7357</v>
      </c>
      <c r="B7358" s="4">
        <v>45728</v>
      </c>
      <c r="C7358" s="10">
        <f>DATE(YEAR(orders[[#This Row],[order_date]]), MONTH(orders[[#This Row],[order_date]]), 1)</f>
        <v>45717</v>
      </c>
      <c r="D7358" t="s">
        <v>1297</v>
      </c>
      <c r="E7358" t="s">
        <v>636</v>
      </c>
      <c r="F7358" t="str">
        <f>VLOOKUP(orders[[#This Row],[product_id]],Products!A:C,3,0)</f>
        <v>Appliances</v>
      </c>
      <c r="G7358">
        <v>2</v>
      </c>
      <c r="H7358" s="6">
        <v>7.6568432268889139E-2</v>
      </c>
      <c r="I7358" s="2">
        <f>VLOOKUP($E7358,
Products!$A$1:$F$201,MATCH(Orders!I$1,Products!$A$1:$F$1,0),0)</f>
        <v>2035.5647279372099</v>
      </c>
      <c r="J7358" s="2">
        <f>VLOOKUP($E7358,
Products!$A$1:$F$201,MATCH(Orders!J$1,Products!$A$1:$F$1,0),0)</f>
        <v>1486.048843699655</v>
      </c>
    </row>
    <row r="7359" spans="1:10">
      <c r="A7359">
        <v>7358</v>
      </c>
      <c r="B7359" s="4">
        <v>45090</v>
      </c>
      <c r="C7359" s="10">
        <f>DATE(YEAR(orders[[#This Row],[order_date]]), MONTH(orders[[#This Row],[order_date]]), 1)</f>
        <v>45078</v>
      </c>
      <c r="D7359" t="s">
        <v>1892</v>
      </c>
      <c r="E7359" t="s">
        <v>662</v>
      </c>
      <c r="F7359" t="str">
        <f>VLOOKUP(orders[[#This Row],[product_id]],Products!A:C,3,0)</f>
        <v>Electronics</v>
      </c>
      <c r="G7359">
        <v>1</v>
      </c>
      <c r="H7359" s="6">
        <v>0.10567361814715893</v>
      </c>
      <c r="I7359" s="2">
        <f>VLOOKUP($E7359,
Products!$A$1:$F$201,MATCH(Orders!I$1,Products!$A$1:$F$1,0),0)</f>
        <v>20028.650831777191</v>
      </c>
      <c r="J7359" s="2">
        <f>VLOOKUP($E7359,
Products!$A$1:$F$201,MATCH(Orders!J$1,Products!$A$1:$F$1,0),0)</f>
        <v>14139.84905320309</v>
      </c>
    </row>
    <row r="7360" spans="1:10">
      <c r="A7360">
        <v>7359</v>
      </c>
      <c r="B7360" s="4">
        <v>45922</v>
      </c>
      <c r="C7360" s="10">
        <f>DATE(YEAR(orders[[#This Row],[order_date]]), MONTH(orders[[#This Row],[order_date]]), 1)</f>
        <v>45901</v>
      </c>
      <c r="D7360" t="s">
        <v>1619</v>
      </c>
      <c r="E7360" t="s">
        <v>575</v>
      </c>
      <c r="F7360" t="str">
        <f>VLOOKUP(orders[[#This Row],[product_id]],Products!A:C,3,0)</f>
        <v>Appliances</v>
      </c>
      <c r="G7360">
        <v>2</v>
      </c>
      <c r="H7360" s="6">
        <v>0.12657599389772428</v>
      </c>
      <c r="I7360" s="2">
        <f>VLOOKUP($E7360,
Products!$A$1:$F$201,MATCH(Orders!I$1,Products!$A$1:$F$1,0),0)</f>
        <v>25283.54628276427</v>
      </c>
      <c r="J7360" s="2">
        <f>VLOOKUP($E7360,
Products!$A$1:$F$201,MATCH(Orders!J$1,Products!$A$1:$F$1,0),0)</f>
        <v>19310.503554692368</v>
      </c>
    </row>
    <row r="7361" spans="1:10">
      <c r="A7361">
        <v>7360</v>
      </c>
      <c r="B7361" s="4">
        <v>45582</v>
      </c>
      <c r="C7361" s="10">
        <f>DATE(YEAR(orders[[#This Row],[order_date]]), MONTH(orders[[#This Row],[order_date]]), 1)</f>
        <v>45566</v>
      </c>
      <c r="D7361" t="s">
        <v>1996</v>
      </c>
      <c r="E7361" t="s">
        <v>523</v>
      </c>
      <c r="F7361" t="str">
        <f>VLOOKUP(orders[[#This Row],[product_id]],Products!A:C,3,0)</f>
        <v>Electronics</v>
      </c>
      <c r="G7361">
        <v>2</v>
      </c>
      <c r="H7361" s="6">
        <v>0.14631421990121457</v>
      </c>
      <c r="I7361" s="2">
        <f>VLOOKUP($E7361,
Products!$A$1:$F$201,MATCH(Orders!I$1,Products!$A$1:$F$1,0),0)</f>
        <v>27240.414518089601</v>
      </c>
      <c r="J7361" s="2">
        <f>VLOOKUP($E7361,
Products!$A$1:$F$201,MATCH(Orders!J$1,Products!$A$1:$F$1,0),0)</f>
        <v>21217.524617692769</v>
      </c>
    </row>
    <row r="7362" spans="1:10">
      <c r="A7362">
        <v>7361</v>
      </c>
      <c r="B7362" s="4">
        <v>44944</v>
      </c>
      <c r="C7362" s="10">
        <f>DATE(YEAR(orders[[#This Row],[order_date]]), MONTH(orders[[#This Row],[order_date]]), 1)</f>
        <v>44927</v>
      </c>
      <c r="D7362" t="s">
        <v>2292</v>
      </c>
      <c r="E7362" t="s">
        <v>691</v>
      </c>
      <c r="F7362" t="str">
        <f>VLOOKUP(orders[[#This Row],[product_id]],Products!A:C,3,0)</f>
        <v>Appliances</v>
      </c>
      <c r="G7362">
        <v>2</v>
      </c>
      <c r="H7362" s="6">
        <v>9.5694200410638822E-2</v>
      </c>
      <c r="I7362" s="2">
        <f>VLOOKUP($E7362,
Products!$A$1:$F$201,MATCH(Orders!I$1,Products!$A$1:$F$1,0),0)</f>
        <v>2337.6024778940591</v>
      </c>
      <c r="J7362" s="2">
        <f>VLOOKUP($E7362,
Products!$A$1:$F$201,MATCH(Orders!J$1,Products!$A$1:$F$1,0),0)</f>
        <v>1616.9957885138581</v>
      </c>
    </row>
    <row r="7363" spans="1:10">
      <c r="A7363">
        <v>7362</v>
      </c>
      <c r="B7363" s="4">
        <v>46021</v>
      </c>
      <c r="C7363" s="10">
        <f>DATE(YEAR(orders[[#This Row],[order_date]]), MONTH(orders[[#This Row],[order_date]]), 1)</f>
        <v>45992</v>
      </c>
      <c r="D7363" t="s">
        <v>4666</v>
      </c>
      <c r="E7363" t="s">
        <v>622</v>
      </c>
      <c r="F7363" t="str">
        <f>VLOOKUP(orders[[#This Row],[product_id]],Products!A:C,3,0)</f>
        <v>Electronics</v>
      </c>
      <c r="G7363">
        <v>2</v>
      </c>
      <c r="H7363" s="6">
        <v>0.11825684484401361</v>
      </c>
      <c r="I7363" s="2">
        <f>VLOOKUP($E7363,
Products!$A$1:$F$201,MATCH(Orders!I$1,Products!$A$1:$F$1,0),0)</f>
        <v>29891.969506397199</v>
      </c>
      <c r="J7363" s="2">
        <f>VLOOKUP($E7363,
Products!$A$1:$F$201,MATCH(Orders!J$1,Products!$A$1:$F$1,0),0)</f>
        <v>20298.690993957589</v>
      </c>
    </row>
    <row r="7364" spans="1:10">
      <c r="A7364">
        <v>7363</v>
      </c>
      <c r="B7364" s="4">
        <v>45737</v>
      </c>
      <c r="C7364" s="10">
        <f>DATE(YEAR(orders[[#This Row],[order_date]]), MONTH(orders[[#This Row],[order_date]]), 1)</f>
        <v>45717</v>
      </c>
      <c r="D7364" t="s">
        <v>2008</v>
      </c>
      <c r="E7364" t="s">
        <v>506</v>
      </c>
      <c r="F7364" t="str">
        <f>VLOOKUP(orders[[#This Row],[product_id]],Products!A:C,3,0)</f>
        <v>Electronics</v>
      </c>
      <c r="G7364">
        <v>2</v>
      </c>
      <c r="H7364" s="6">
        <v>0.15205071226338401</v>
      </c>
      <c r="I7364" s="2">
        <f>VLOOKUP($E7364,
Products!$A$1:$F$201,MATCH(Orders!I$1,Products!$A$1:$F$1,0),0)</f>
        <v>2354.115904304108</v>
      </c>
      <c r="J7364" s="2">
        <f>VLOOKUP($E7364,
Products!$A$1:$F$201,MATCH(Orders!J$1,Products!$A$1:$F$1,0),0)</f>
        <v>1810.784620830796</v>
      </c>
    </row>
    <row r="7365" spans="1:10">
      <c r="A7365">
        <v>7364</v>
      </c>
      <c r="B7365" s="4">
        <v>45265</v>
      </c>
      <c r="C7365" s="10">
        <f>DATE(YEAR(orders[[#This Row],[order_date]]), MONTH(orders[[#This Row],[order_date]]), 1)</f>
        <v>45261</v>
      </c>
      <c r="D7365" t="s">
        <v>2032</v>
      </c>
      <c r="E7365" t="s">
        <v>527</v>
      </c>
      <c r="F7365" t="str">
        <f>VLOOKUP(orders[[#This Row],[product_id]],Products!A:C,3,0)</f>
        <v>Appliances</v>
      </c>
      <c r="G7365">
        <v>2</v>
      </c>
      <c r="H7365" s="6">
        <v>0.12780205319878279</v>
      </c>
      <c r="I7365" s="2">
        <f>VLOOKUP($E7365,
Products!$A$1:$F$201,MATCH(Orders!I$1,Products!$A$1:$F$1,0),0)</f>
        <v>25833.54427698228</v>
      </c>
      <c r="J7365" s="2">
        <f>VLOOKUP($E7365,
Products!$A$1:$F$201,MATCH(Orders!J$1,Products!$A$1:$F$1,0),0)</f>
        <v>16827.881451334611</v>
      </c>
    </row>
    <row r="7366" spans="1:10">
      <c r="A7366">
        <v>7365</v>
      </c>
      <c r="B7366" s="4">
        <v>45174</v>
      </c>
      <c r="C7366" s="10">
        <f>DATE(YEAR(orders[[#This Row],[order_date]]), MONTH(orders[[#This Row],[order_date]]), 1)</f>
        <v>45170</v>
      </c>
      <c r="D7366" t="s">
        <v>4364</v>
      </c>
      <c r="E7366" t="s">
        <v>600</v>
      </c>
      <c r="F7366" t="str">
        <f>VLOOKUP(orders[[#This Row],[product_id]],Products!A:C,3,0)</f>
        <v>Electronics</v>
      </c>
      <c r="G7366">
        <v>1</v>
      </c>
      <c r="H7366" s="6">
        <v>0.17745916069889411</v>
      </c>
      <c r="I7366" s="2">
        <f>VLOOKUP($E7366,
Products!$A$1:$F$201,MATCH(Orders!I$1,Products!$A$1:$F$1,0),0)</f>
        <v>2556.7009232610858</v>
      </c>
      <c r="J7366" s="2">
        <f>VLOOKUP($E7366,
Products!$A$1:$F$201,MATCH(Orders!J$1,Products!$A$1:$F$1,0),0)</f>
        <v>2002.3128715328869</v>
      </c>
    </row>
    <row r="7367" spans="1:10">
      <c r="A7367">
        <v>7366</v>
      </c>
      <c r="B7367" s="4">
        <v>45232</v>
      </c>
      <c r="C7367" s="10">
        <f>DATE(YEAR(orders[[#This Row],[order_date]]), MONTH(orders[[#This Row],[order_date]]), 1)</f>
        <v>45231</v>
      </c>
      <c r="D7367" t="s">
        <v>3708</v>
      </c>
      <c r="E7367" t="s">
        <v>656</v>
      </c>
      <c r="F7367" t="str">
        <f>VLOOKUP(orders[[#This Row],[product_id]],Products!A:C,3,0)</f>
        <v>Electronics</v>
      </c>
      <c r="G7367">
        <v>3</v>
      </c>
      <c r="H7367" s="6">
        <v>0.18354035492984946</v>
      </c>
      <c r="I7367" s="2">
        <f>VLOOKUP($E7367,
Products!$A$1:$F$201,MATCH(Orders!I$1,Products!$A$1:$F$1,0),0)</f>
        <v>30485.811519789549</v>
      </c>
      <c r="J7367" s="2">
        <f>VLOOKUP($E7367,
Products!$A$1:$F$201,MATCH(Orders!J$1,Products!$A$1:$F$1,0),0)</f>
        <v>23818.70129930825</v>
      </c>
    </row>
    <row r="7368" spans="1:10">
      <c r="A7368">
        <v>7367</v>
      </c>
      <c r="B7368" s="4">
        <v>45130</v>
      </c>
      <c r="C7368" s="10">
        <f>DATE(YEAR(orders[[#This Row],[order_date]]), MONTH(orders[[#This Row],[order_date]]), 1)</f>
        <v>45108</v>
      </c>
      <c r="D7368" t="s">
        <v>1658</v>
      </c>
      <c r="E7368" t="s">
        <v>641</v>
      </c>
      <c r="F7368" t="str">
        <f>VLOOKUP(orders[[#This Row],[product_id]],Products!A:C,3,0)</f>
        <v>Appliances</v>
      </c>
      <c r="G7368">
        <v>2</v>
      </c>
      <c r="H7368" s="6">
        <v>8.1345803469362946E-2</v>
      </c>
      <c r="I7368" s="2">
        <f>VLOOKUP($E7368,
Products!$A$1:$F$201,MATCH(Orders!I$1,Products!$A$1:$F$1,0),0)</f>
        <v>27167.965718506261</v>
      </c>
      <c r="J7368" s="2">
        <f>VLOOKUP($E7368,
Products!$A$1:$F$201,MATCH(Orders!J$1,Products!$A$1:$F$1,0),0)</f>
        <v>19748.025676381669</v>
      </c>
    </row>
    <row r="7369" spans="1:10">
      <c r="A7369">
        <v>7368</v>
      </c>
      <c r="B7369" s="4">
        <v>45779</v>
      </c>
      <c r="C7369" s="10">
        <f>DATE(YEAR(orders[[#This Row],[order_date]]), MONTH(orders[[#This Row],[order_date]]), 1)</f>
        <v>45778</v>
      </c>
      <c r="D7369" t="s">
        <v>1566</v>
      </c>
      <c r="E7369" t="s">
        <v>662</v>
      </c>
      <c r="F7369" t="str">
        <f>VLOOKUP(orders[[#This Row],[product_id]],Products!A:C,3,0)</f>
        <v>Electronics</v>
      </c>
      <c r="G7369">
        <v>1</v>
      </c>
      <c r="H7369" s="6">
        <v>0.17797704048763932</v>
      </c>
      <c r="I7369" s="2">
        <f>VLOOKUP($E7369,
Products!$A$1:$F$201,MATCH(Orders!I$1,Products!$A$1:$F$1,0),0)</f>
        <v>20028.650831777191</v>
      </c>
      <c r="J7369" s="2">
        <f>VLOOKUP($E7369,
Products!$A$1:$F$201,MATCH(Orders!J$1,Products!$A$1:$F$1,0),0)</f>
        <v>14139.84905320309</v>
      </c>
    </row>
    <row r="7370" spans="1:10">
      <c r="A7370">
        <v>7369</v>
      </c>
      <c r="B7370" s="4">
        <v>45373</v>
      </c>
      <c r="C7370" s="10">
        <f>DATE(YEAR(orders[[#This Row],[order_date]]), MONTH(orders[[#This Row],[order_date]]), 1)</f>
        <v>45352</v>
      </c>
      <c r="D7370" t="s">
        <v>2880</v>
      </c>
      <c r="E7370" t="s">
        <v>677</v>
      </c>
      <c r="F7370" t="str">
        <f>VLOOKUP(orders[[#This Row],[product_id]],Products!A:C,3,0)</f>
        <v>Electronics</v>
      </c>
      <c r="G7370">
        <v>1</v>
      </c>
      <c r="H7370" s="6">
        <v>0.20014172661271587</v>
      </c>
      <c r="I7370" s="2">
        <f>VLOOKUP($E7370,
Products!$A$1:$F$201,MATCH(Orders!I$1,Products!$A$1:$F$1,0),0)</f>
        <v>11360.699432756561</v>
      </c>
      <c r="J7370" s="2">
        <f>VLOOKUP($E7370,
Products!$A$1:$F$201,MATCH(Orders!J$1,Products!$A$1:$F$1,0),0)</f>
        <v>8118.8949869342459</v>
      </c>
    </row>
    <row r="7371" spans="1:10">
      <c r="A7371">
        <v>7370</v>
      </c>
      <c r="B7371" s="4">
        <v>45639</v>
      </c>
      <c r="C7371" s="10">
        <f>DATE(YEAR(orders[[#This Row],[order_date]]), MONTH(orders[[#This Row],[order_date]]), 1)</f>
        <v>45627</v>
      </c>
      <c r="D7371" t="s">
        <v>1975</v>
      </c>
      <c r="E7371" t="s">
        <v>620</v>
      </c>
      <c r="F7371" t="str">
        <f>VLOOKUP(orders[[#This Row],[product_id]],Products!A:C,3,0)</f>
        <v>Electronics</v>
      </c>
      <c r="G7371">
        <v>2</v>
      </c>
      <c r="H7371" s="6">
        <v>0.1226072939276729</v>
      </c>
      <c r="I7371" s="2">
        <f>VLOOKUP($E7371,
Products!$A$1:$F$201,MATCH(Orders!I$1,Products!$A$1:$F$1,0),0)</f>
        <v>23669.635851452331</v>
      </c>
      <c r="J7371" s="2">
        <f>VLOOKUP($E7371,
Products!$A$1:$F$201,MATCH(Orders!J$1,Products!$A$1:$F$1,0),0)</f>
        <v>17880.752220874681</v>
      </c>
    </row>
    <row r="7372" spans="1:10">
      <c r="A7372">
        <v>7371</v>
      </c>
      <c r="B7372" s="4">
        <v>45359</v>
      </c>
      <c r="C7372" s="10">
        <f>DATE(YEAR(orders[[#This Row],[order_date]]), MONTH(orders[[#This Row],[order_date]]), 1)</f>
        <v>45352</v>
      </c>
      <c r="D7372" t="s">
        <v>3577</v>
      </c>
      <c r="E7372" t="s">
        <v>567</v>
      </c>
      <c r="F7372" t="str">
        <f>VLOOKUP(orders[[#This Row],[product_id]],Products!A:C,3,0)</f>
        <v>Electronics</v>
      </c>
      <c r="G7372">
        <v>1</v>
      </c>
      <c r="H7372" s="6">
        <v>0.24753326552360969</v>
      </c>
      <c r="I7372" s="2">
        <f>VLOOKUP($E7372,
Products!$A$1:$F$201,MATCH(Orders!I$1,Products!$A$1:$F$1,0),0)</f>
        <v>17514.171240093368</v>
      </c>
      <c r="J7372" s="2">
        <f>VLOOKUP($E7372,
Products!$A$1:$F$201,MATCH(Orders!J$1,Products!$A$1:$F$1,0),0)</f>
        <v>12226.76247250809</v>
      </c>
    </row>
    <row r="7373" spans="1:10">
      <c r="A7373">
        <v>7372</v>
      </c>
      <c r="B7373" s="4">
        <v>45748</v>
      </c>
      <c r="C7373" s="10">
        <f>DATE(YEAR(orders[[#This Row],[order_date]]), MONTH(orders[[#This Row],[order_date]]), 1)</f>
        <v>45748</v>
      </c>
      <c r="D7373" t="s">
        <v>939</v>
      </c>
      <c r="E7373" t="s">
        <v>524</v>
      </c>
      <c r="F7373" t="str">
        <f>VLOOKUP(orders[[#This Row],[product_id]],Products!A:C,3,0)</f>
        <v>Electronics</v>
      </c>
      <c r="G7373">
        <v>2</v>
      </c>
      <c r="H7373" s="6">
        <v>0.2372672510889649</v>
      </c>
      <c r="I7373" s="2">
        <f>VLOOKUP($E7373,
Products!$A$1:$F$201,MATCH(Orders!I$1,Products!$A$1:$F$1,0),0)</f>
        <v>13162.372749153699</v>
      </c>
      <c r="J7373" s="2">
        <f>VLOOKUP($E7373,
Products!$A$1:$F$201,MATCH(Orders!J$1,Products!$A$1:$F$1,0),0)</f>
        <v>8772.7564251238819</v>
      </c>
    </row>
    <row r="7374" spans="1:10">
      <c r="A7374">
        <v>7373</v>
      </c>
      <c r="B7374" s="4">
        <v>45997</v>
      </c>
      <c r="C7374" s="10">
        <f>DATE(YEAR(orders[[#This Row],[order_date]]), MONTH(orders[[#This Row],[order_date]]), 1)</f>
        <v>45992</v>
      </c>
      <c r="D7374" t="s">
        <v>3420</v>
      </c>
      <c r="E7374" t="s">
        <v>564</v>
      </c>
      <c r="F7374" t="str">
        <f>VLOOKUP(orders[[#This Row],[product_id]],Products!A:C,3,0)</f>
        <v>Electronics</v>
      </c>
      <c r="G7374">
        <v>2</v>
      </c>
      <c r="H7374" s="6">
        <v>0.24896528305670329</v>
      </c>
      <c r="I7374" s="2">
        <f>VLOOKUP($E7374,
Products!$A$1:$F$201,MATCH(Orders!I$1,Products!$A$1:$F$1,0),0)</f>
        <v>21989.290766910399</v>
      </c>
      <c r="J7374" s="2">
        <f>VLOOKUP($E7374,
Products!$A$1:$F$201,MATCH(Orders!J$1,Products!$A$1:$F$1,0),0)</f>
        <v>15566.99865864101</v>
      </c>
    </row>
    <row r="7375" spans="1:10">
      <c r="A7375">
        <v>7374</v>
      </c>
      <c r="B7375" s="4">
        <v>45431</v>
      </c>
      <c r="C7375" s="10">
        <f>DATE(YEAR(orders[[#This Row],[order_date]]), MONTH(orders[[#This Row],[order_date]]), 1)</f>
        <v>45413</v>
      </c>
      <c r="D7375" t="s">
        <v>4362</v>
      </c>
      <c r="E7375" t="s">
        <v>629</v>
      </c>
      <c r="F7375" t="str">
        <f>VLOOKUP(orders[[#This Row],[product_id]],Products!A:C,3,0)</f>
        <v>Electronics</v>
      </c>
      <c r="G7375">
        <v>2</v>
      </c>
      <c r="H7375" s="6">
        <v>0.1540476092846734</v>
      </c>
      <c r="I7375" s="2">
        <f>VLOOKUP($E7375,
Products!$A$1:$F$201,MATCH(Orders!I$1,Products!$A$1:$F$1,0),0)</f>
        <v>12411.13061655427</v>
      </c>
      <c r="J7375" s="2">
        <f>VLOOKUP($E7375,
Products!$A$1:$F$201,MATCH(Orders!J$1,Products!$A$1:$F$1,0),0)</f>
        <v>9821.2729118635452</v>
      </c>
    </row>
    <row r="7376" spans="1:10">
      <c r="A7376">
        <v>7375</v>
      </c>
      <c r="B7376" s="4">
        <v>45041</v>
      </c>
      <c r="C7376" s="10">
        <f>DATE(YEAR(orders[[#This Row],[order_date]]), MONTH(orders[[#This Row],[order_date]]), 1)</f>
        <v>45017</v>
      </c>
      <c r="D7376" t="s">
        <v>3684</v>
      </c>
      <c r="E7376" t="s">
        <v>585</v>
      </c>
      <c r="F7376" t="str">
        <f>VLOOKUP(orders[[#This Row],[product_id]],Products!A:C,3,0)</f>
        <v>Appliances</v>
      </c>
      <c r="G7376">
        <v>3</v>
      </c>
      <c r="H7376" s="6">
        <v>0.10418376880516225</v>
      </c>
      <c r="I7376" s="2">
        <f>VLOOKUP($E7376,
Products!$A$1:$F$201,MATCH(Orders!I$1,Products!$A$1:$F$1,0),0)</f>
        <v>24049.2355837664</v>
      </c>
      <c r="J7376" s="2">
        <f>VLOOKUP($E7376,
Products!$A$1:$F$201,MATCH(Orders!J$1,Products!$A$1:$F$1,0),0)</f>
        <v>19053.338129326308</v>
      </c>
    </row>
    <row r="7377" spans="1:10">
      <c r="A7377">
        <v>7376</v>
      </c>
      <c r="B7377" s="4">
        <v>45921</v>
      </c>
      <c r="C7377" s="10">
        <f>DATE(YEAR(orders[[#This Row],[order_date]]), MONTH(orders[[#This Row],[order_date]]), 1)</f>
        <v>45901</v>
      </c>
      <c r="D7377" t="s">
        <v>2168</v>
      </c>
      <c r="E7377" t="s">
        <v>652</v>
      </c>
      <c r="F7377" t="str">
        <f>VLOOKUP(orders[[#This Row],[product_id]],Products!A:C,3,0)</f>
        <v>Appliances</v>
      </c>
      <c r="G7377">
        <v>1</v>
      </c>
      <c r="H7377" s="6">
        <v>8.4583307552883874E-2</v>
      </c>
      <c r="I7377" s="2">
        <f>VLOOKUP($E7377,
Products!$A$1:$F$201,MATCH(Orders!I$1,Products!$A$1:$F$1,0),0)</f>
        <v>6387.3122916387983</v>
      </c>
      <c r="J7377" s="2">
        <f>VLOOKUP($E7377,
Products!$A$1:$F$201,MATCH(Orders!J$1,Products!$A$1:$F$1,0),0)</f>
        <v>4880.3517286187262</v>
      </c>
    </row>
    <row r="7378" spans="1:10">
      <c r="A7378">
        <v>7377</v>
      </c>
      <c r="B7378" s="4">
        <v>45149</v>
      </c>
      <c r="C7378" s="10">
        <f>DATE(YEAR(orders[[#This Row],[order_date]]), MONTH(orders[[#This Row],[order_date]]), 1)</f>
        <v>45139</v>
      </c>
      <c r="D7378" t="s">
        <v>2890</v>
      </c>
      <c r="E7378" t="s">
        <v>527</v>
      </c>
      <c r="F7378" t="str">
        <f>VLOOKUP(orders[[#This Row],[product_id]],Products!A:C,3,0)</f>
        <v>Appliances</v>
      </c>
      <c r="G7378">
        <v>1</v>
      </c>
      <c r="H7378" s="6">
        <v>0.1204662421320507</v>
      </c>
      <c r="I7378" s="2">
        <f>VLOOKUP($E7378,
Products!$A$1:$F$201,MATCH(Orders!I$1,Products!$A$1:$F$1,0),0)</f>
        <v>25833.54427698228</v>
      </c>
      <c r="J7378" s="2">
        <f>VLOOKUP($E7378,
Products!$A$1:$F$201,MATCH(Orders!J$1,Products!$A$1:$F$1,0),0)</f>
        <v>16827.881451334611</v>
      </c>
    </row>
    <row r="7379" spans="1:10">
      <c r="A7379">
        <v>7378</v>
      </c>
      <c r="B7379" s="4">
        <v>45562</v>
      </c>
      <c r="C7379" s="10">
        <f>DATE(YEAR(orders[[#This Row],[order_date]]), MONTH(orders[[#This Row],[order_date]]), 1)</f>
        <v>45536</v>
      </c>
      <c r="D7379" t="s">
        <v>2515</v>
      </c>
      <c r="E7379" t="s">
        <v>588</v>
      </c>
      <c r="F7379" t="str">
        <f>VLOOKUP(orders[[#This Row],[product_id]],Products!A:C,3,0)</f>
        <v>Electronics</v>
      </c>
      <c r="G7379">
        <v>1</v>
      </c>
      <c r="H7379" s="6">
        <v>0.24217453085847093</v>
      </c>
      <c r="I7379" s="2">
        <f>VLOOKUP($E7379,
Products!$A$1:$F$201,MATCH(Orders!I$1,Products!$A$1:$F$1,0),0)</f>
        <v>32539.342481911372</v>
      </c>
      <c r="J7379" s="2">
        <f>VLOOKUP($E7379,
Products!$A$1:$F$201,MATCH(Orders!J$1,Products!$A$1:$F$1,0),0)</f>
        <v>21531.252982830021</v>
      </c>
    </row>
    <row r="7380" spans="1:10">
      <c r="A7380">
        <v>7379</v>
      </c>
      <c r="B7380" s="4">
        <v>45598</v>
      </c>
      <c r="C7380" s="10">
        <f>DATE(YEAR(orders[[#This Row],[order_date]]), MONTH(orders[[#This Row],[order_date]]), 1)</f>
        <v>45597</v>
      </c>
      <c r="D7380" t="s">
        <v>3309</v>
      </c>
      <c r="E7380" t="s">
        <v>573</v>
      </c>
      <c r="F7380" t="str">
        <f>VLOOKUP(orders[[#This Row],[product_id]],Products!A:C,3,0)</f>
        <v>Electronics</v>
      </c>
      <c r="G7380">
        <v>2</v>
      </c>
      <c r="H7380" s="6">
        <v>0.12325313226023443</v>
      </c>
      <c r="I7380" s="2">
        <f>VLOOKUP($E7380,
Products!$A$1:$F$201,MATCH(Orders!I$1,Products!$A$1:$F$1,0),0)</f>
        <v>30443.851050190449</v>
      </c>
      <c r="J7380" s="2">
        <f>VLOOKUP($E7380,
Products!$A$1:$F$201,MATCH(Orders!J$1,Products!$A$1:$F$1,0),0)</f>
        <v>21165.126268210519</v>
      </c>
    </row>
    <row r="7381" spans="1:10">
      <c r="A7381">
        <v>7380</v>
      </c>
      <c r="B7381" s="4">
        <v>45884</v>
      </c>
      <c r="C7381" s="10">
        <f>DATE(YEAR(orders[[#This Row],[order_date]]), MONTH(orders[[#This Row],[order_date]]), 1)</f>
        <v>45870</v>
      </c>
      <c r="D7381" t="s">
        <v>3512</v>
      </c>
      <c r="E7381" t="s">
        <v>510</v>
      </c>
      <c r="F7381" t="str">
        <f>VLOOKUP(orders[[#This Row],[product_id]],Products!A:C,3,0)</f>
        <v>Appliances</v>
      </c>
      <c r="G7381">
        <v>2</v>
      </c>
      <c r="H7381" s="6">
        <v>0.1397955918728295</v>
      </c>
      <c r="I7381" s="2">
        <f>VLOOKUP($E7381,
Products!$A$1:$F$201,MATCH(Orders!I$1,Products!$A$1:$F$1,0),0)</f>
        <v>23457.606610250739</v>
      </c>
      <c r="J7381" s="2">
        <f>VLOOKUP($E7381,
Products!$A$1:$F$201,MATCH(Orders!J$1,Products!$A$1:$F$1,0),0)</f>
        <v>17038.831523124281</v>
      </c>
    </row>
    <row r="7382" spans="1:10">
      <c r="A7382">
        <v>7381</v>
      </c>
      <c r="B7382" s="4">
        <v>45859</v>
      </c>
      <c r="C7382" s="10">
        <f>DATE(YEAR(orders[[#This Row],[order_date]]), MONTH(orders[[#This Row],[order_date]]), 1)</f>
        <v>45839</v>
      </c>
      <c r="D7382" t="s">
        <v>1878</v>
      </c>
      <c r="E7382" t="s">
        <v>510</v>
      </c>
      <c r="F7382" t="str">
        <f>VLOOKUP(orders[[#This Row],[product_id]],Products!A:C,3,0)</f>
        <v>Appliances</v>
      </c>
      <c r="G7382">
        <v>2</v>
      </c>
      <c r="H7382" s="6">
        <v>0.14468419802542345</v>
      </c>
      <c r="I7382" s="2">
        <f>VLOOKUP($E7382,
Products!$A$1:$F$201,MATCH(Orders!I$1,Products!$A$1:$F$1,0),0)</f>
        <v>23457.606610250739</v>
      </c>
      <c r="J7382" s="2">
        <f>VLOOKUP($E7382,
Products!$A$1:$F$201,MATCH(Orders!J$1,Products!$A$1:$F$1,0),0)</f>
        <v>17038.831523124281</v>
      </c>
    </row>
    <row r="7383" spans="1:10">
      <c r="A7383">
        <v>7382</v>
      </c>
      <c r="B7383" s="4">
        <v>45022</v>
      </c>
      <c r="C7383" s="10">
        <f>DATE(YEAR(orders[[#This Row],[order_date]]), MONTH(orders[[#This Row],[order_date]]), 1)</f>
        <v>45017</v>
      </c>
      <c r="D7383" t="s">
        <v>761</v>
      </c>
      <c r="E7383" t="s">
        <v>658</v>
      </c>
      <c r="F7383" t="str">
        <f>VLOOKUP(orders[[#This Row],[product_id]],Products!A:C,3,0)</f>
        <v>Electronics</v>
      </c>
      <c r="G7383">
        <v>3</v>
      </c>
      <c r="H7383" s="6">
        <v>0.21975322290450178</v>
      </c>
      <c r="I7383" s="2">
        <f>VLOOKUP($E7383,
Products!$A$1:$F$201,MATCH(Orders!I$1,Products!$A$1:$F$1,0),0)</f>
        <v>2455.4664524813788</v>
      </c>
      <c r="J7383" s="2">
        <f>VLOOKUP($E7383,
Products!$A$1:$F$201,MATCH(Orders!J$1,Products!$A$1:$F$1,0),0)</f>
        <v>1763.2139459131699</v>
      </c>
    </row>
    <row r="7384" spans="1:10">
      <c r="A7384">
        <v>7383</v>
      </c>
      <c r="B7384" s="4">
        <v>45033</v>
      </c>
      <c r="C7384" s="10">
        <f>DATE(YEAR(orders[[#This Row],[order_date]]), MONTH(orders[[#This Row],[order_date]]), 1)</f>
        <v>45017</v>
      </c>
      <c r="D7384" t="s">
        <v>4465</v>
      </c>
      <c r="E7384" t="s">
        <v>529</v>
      </c>
      <c r="F7384" t="str">
        <f>VLOOKUP(orders[[#This Row],[product_id]],Products!A:C,3,0)</f>
        <v>Electronics</v>
      </c>
      <c r="G7384">
        <v>3</v>
      </c>
      <c r="H7384" s="6">
        <v>0.19999506493808483</v>
      </c>
      <c r="I7384" s="2">
        <f>VLOOKUP($E7384,
Products!$A$1:$F$201,MATCH(Orders!I$1,Products!$A$1:$F$1,0),0)</f>
        <v>18308.801775351771</v>
      </c>
      <c r="J7384" s="2">
        <f>VLOOKUP($E7384,
Products!$A$1:$F$201,MATCH(Orders!J$1,Products!$A$1:$F$1,0),0)</f>
        <v>12027.24184831013</v>
      </c>
    </row>
    <row r="7385" spans="1:10">
      <c r="A7385">
        <v>7384</v>
      </c>
      <c r="B7385" s="4">
        <v>45558</v>
      </c>
      <c r="C7385" s="10">
        <f>DATE(YEAR(orders[[#This Row],[order_date]]), MONTH(orders[[#This Row],[order_date]]), 1)</f>
        <v>45536</v>
      </c>
      <c r="D7385" t="s">
        <v>3109</v>
      </c>
      <c r="E7385" t="s">
        <v>634</v>
      </c>
      <c r="F7385" t="str">
        <f>VLOOKUP(orders[[#This Row],[product_id]],Products!A:C,3,0)</f>
        <v>Appliances</v>
      </c>
      <c r="G7385">
        <v>2</v>
      </c>
      <c r="H7385" s="6">
        <v>0.11272196138344012</v>
      </c>
      <c r="I7385" s="2">
        <f>VLOOKUP($E7385,
Products!$A$1:$F$201,MATCH(Orders!I$1,Products!$A$1:$F$1,0),0)</f>
        <v>25631.29637331214</v>
      </c>
      <c r="J7385" s="2">
        <f>VLOOKUP($E7385,
Products!$A$1:$F$201,MATCH(Orders!J$1,Products!$A$1:$F$1,0),0)</f>
        <v>17692.643397044121</v>
      </c>
    </row>
    <row r="7386" spans="1:10">
      <c r="A7386">
        <v>7385</v>
      </c>
      <c r="B7386" s="4">
        <v>45624</v>
      </c>
      <c r="C7386" s="10">
        <f>DATE(YEAR(orders[[#This Row],[order_date]]), MONTH(orders[[#This Row],[order_date]]), 1)</f>
        <v>45597</v>
      </c>
      <c r="D7386" t="s">
        <v>4034</v>
      </c>
      <c r="E7386" t="s">
        <v>619</v>
      </c>
      <c r="F7386" t="str">
        <f>VLOOKUP(orders[[#This Row],[product_id]],Products!A:C,3,0)</f>
        <v>Appliances</v>
      </c>
      <c r="G7386">
        <v>1</v>
      </c>
      <c r="H7386" s="6">
        <v>8.083142913217925E-2</v>
      </c>
      <c r="I7386" s="2">
        <f>VLOOKUP($E7386,
Products!$A$1:$F$201,MATCH(Orders!I$1,Products!$A$1:$F$1,0),0)</f>
        <v>6040.8433358455886</v>
      </c>
      <c r="J7386" s="2">
        <f>VLOOKUP($E7386,
Products!$A$1:$F$201,MATCH(Orders!J$1,Products!$A$1:$F$1,0),0)</f>
        <v>4363.6239115177623</v>
      </c>
    </row>
    <row r="7387" spans="1:10">
      <c r="A7387">
        <v>7386</v>
      </c>
      <c r="B7387" s="4">
        <v>44958</v>
      </c>
      <c r="C7387" s="10">
        <f>DATE(YEAR(orders[[#This Row],[order_date]]), MONTH(orders[[#This Row],[order_date]]), 1)</f>
        <v>44958</v>
      </c>
      <c r="D7387" t="s">
        <v>3676</v>
      </c>
      <c r="E7387" t="s">
        <v>533</v>
      </c>
      <c r="F7387" t="str">
        <f>VLOOKUP(orders[[#This Row],[product_id]],Products!A:C,3,0)</f>
        <v>Electronics</v>
      </c>
      <c r="G7387">
        <v>1</v>
      </c>
      <c r="H7387" s="6">
        <v>0.22748845605790077</v>
      </c>
      <c r="I7387" s="2">
        <f>VLOOKUP($E7387,
Products!$A$1:$F$201,MATCH(Orders!I$1,Products!$A$1:$F$1,0),0)</f>
        <v>28589.802369332661</v>
      </c>
      <c r="J7387" s="2">
        <f>VLOOKUP($E7387,
Products!$A$1:$F$201,MATCH(Orders!J$1,Products!$A$1:$F$1,0),0)</f>
        <v>21212.93445492295</v>
      </c>
    </row>
    <row r="7388" spans="1:10">
      <c r="A7388">
        <v>7387</v>
      </c>
      <c r="B7388" s="4">
        <v>44992</v>
      </c>
      <c r="C7388" s="10">
        <f>DATE(YEAR(orders[[#This Row],[order_date]]), MONTH(orders[[#This Row],[order_date]]), 1)</f>
        <v>44986</v>
      </c>
      <c r="D7388" t="s">
        <v>1518</v>
      </c>
      <c r="E7388" t="s">
        <v>552</v>
      </c>
      <c r="F7388" t="str">
        <f>VLOOKUP(orders[[#This Row],[product_id]],Products!A:C,3,0)</f>
        <v>Electronics</v>
      </c>
      <c r="G7388">
        <v>2</v>
      </c>
      <c r="H7388" s="6">
        <v>0.24242916655609137</v>
      </c>
      <c r="I7388" s="2">
        <f>VLOOKUP($E7388,
Products!$A$1:$F$201,MATCH(Orders!I$1,Products!$A$1:$F$1,0),0)</f>
        <v>20326.88586940234</v>
      </c>
      <c r="J7388" s="2">
        <f>VLOOKUP($E7388,
Products!$A$1:$F$201,MATCH(Orders!J$1,Products!$A$1:$F$1,0),0)</f>
        <v>14896.572579237891</v>
      </c>
    </row>
    <row r="7389" spans="1:10">
      <c r="A7389">
        <v>7388</v>
      </c>
      <c r="B7389" s="4">
        <v>45705</v>
      </c>
      <c r="C7389" s="10">
        <f>DATE(YEAR(orders[[#This Row],[order_date]]), MONTH(orders[[#This Row],[order_date]]), 1)</f>
        <v>45689</v>
      </c>
      <c r="D7389" t="s">
        <v>3840</v>
      </c>
      <c r="E7389" t="s">
        <v>590</v>
      </c>
      <c r="F7389" t="str">
        <f>VLOOKUP(orders[[#This Row],[product_id]],Products!A:C,3,0)</f>
        <v>Appliances</v>
      </c>
      <c r="G7389">
        <v>1</v>
      </c>
      <c r="H7389" s="6">
        <v>0.11232731222626653</v>
      </c>
      <c r="I7389" s="2">
        <f>VLOOKUP($E7389,
Products!$A$1:$F$201,MATCH(Orders!I$1,Products!$A$1:$F$1,0),0)</f>
        <v>2035.9251500591261</v>
      </c>
      <c r="J7389" s="2">
        <f>VLOOKUP($E7389,
Products!$A$1:$F$201,MATCH(Orders!J$1,Products!$A$1:$F$1,0),0)</f>
        <v>1473.8412378673991</v>
      </c>
    </row>
    <row r="7390" spans="1:10">
      <c r="A7390">
        <v>7389</v>
      </c>
      <c r="B7390" s="4">
        <v>45842</v>
      </c>
      <c r="C7390" s="10">
        <f>DATE(YEAR(orders[[#This Row],[order_date]]), MONTH(orders[[#This Row],[order_date]]), 1)</f>
        <v>45839</v>
      </c>
      <c r="D7390" t="s">
        <v>2555</v>
      </c>
      <c r="E7390" t="s">
        <v>693</v>
      </c>
      <c r="F7390" t="str">
        <f>VLOOKUP(orders[[#This Row],[product_id]],Products!A:C,3,0)</f>
        <v>Appliances</v>
      </c>
      <c r="G7390">
        <v>2</v>
      </c>
      <c r="H7390" s="6">
        <v>9.5824891931225328E-2</v>
      </c>
      <c r="I7390" s="2">
        <f>VLOOKUP($E7390,
Products!$A$1:$F$201,MATCH(Orders!I$1,Products!$A$1:$F$1,0),0)</f>
        <v>2037.67513915007</v>
      </c>
      <c r="J7390" s="2">
        <f>VLOOKUP($E7390,
Products!$A$1:$F$201,MATCH(Orders!J$1,Products!$A$1:$F$1,0),0)</f>
        <v>1374.1566876520769</v>
      </c>
    </row>
    <row r="7391" spans="1:10">
      <c r="A7391">
        <v>7390</v>
      </c>
      <c r="B7391" s="4">
        <v>45475</v>
      </c>
      <c r="C7391" s="10">
        <f>DATE(YEAR(orders[[#This Row],[order_date]]), MONTH(orders[[#This Row],[order_date]]), 1)</f>
        <v>45474</v>
      </c>
      <c r="D7391" t="s">
        <v>2665</v>
      </c>
      <c r="E7391" t="s">
        <v>524</v>
      </c>
      <c r="F7391" t="str">
        <f>VLOOKUP(orders[[#This Row],[product_id]],Products!A:C,3,0)</f>
        <v>Electronics</v>
      </c>
      <c r="G7391">
        <v>2</v>
      </c>
      <c r="H7391" s="6">
        <v>0.2384520678615337</v>
      </c>
      <c r="I7391" s="2">
        <f>VLOOKUP($E7391,
Products!$A$1:$F$201,MATCH(Orders!I$1,Products!$A$1:$F$1,0),0)</f>
        <v>13162.372749153699</v>
      </c>
      <c r="J7391" s="2">
        <f>VLOOKUP($E7391,
Products!$A$1:$F$201,MATCH(Orders!J$1,Products!$A$1:$F$1,0),0)</f>
        <v>8772.7564251238819</v>
      </c>
    </row>
    <row r="7392" spans="1:10">
      <c r="A7392">
        <v>7391</v>
      </c>
      <c r="B7392" s="4">
        <v>45127</v>
      </c>
      <c r="C7392" s="10">
        <f>DATE(YEAR(orders[[#This Row],[order_date]]), MONTH(orders[[#This Row],[order_date]]), 1)</f>
        <v>45108</v>
      </c>
      <c r="D7392" t="s">
        <v>1792</v>
      </c>
      <c r="E7392" t="s">
        <v>592</v>
      </c>
      <c r="F7392" t="str">
        <f>VLOOKUP(orders[[#This Row],[product_id]],Products!A:C,3,0)</f>
        <v>Electronics</v>
      </c>
      <c r="G7392">
        <v>1</v>
      </c>
      <c r="H7392" s="6">
        <v>0.16919873226842563</v>
      </c>
      <c r="I7392" s="2">
        <f>VLOOKUP($E7392,
Products!$A$1:$F$201,MATCH(Orders!I$1,Products!$A$1:$F$1,0),0)</f>
        <v>12221.95918536383</v>
      </c>
      <c r="J7392" s="2">
        <f>VLOOKUP($E7392,
Products!$A$1:$F$201,MATCH(Orders!J$1,Products!$A$1:$F$1,0),0)</f>
        <v>9737.7215556427309</v>
      </c>
    </row>
    <row r="7393" spans="1:10">
      <c r="A7393">
        <v>7392</v>
      </c>
      <c r="B7393" s="4">
        <v>44975</v>
      </c>
      <c r="C7393" s="10">
        <f>DATE(YEAR(orders[[#This Row],[order_date]]), MONTH(orders[[#This Row],[order_date]]), 1)</f>
        <v>44958</v>
      </c>
      <c r="D7393" t="s">
        <v>1511</v>
      </c>
      <c r="E7393" t="s">
        <v>647</v>
      </c>
      <c r="F7393" t="str">
        <f>VLOOKUP(orders[[#This Row],[product_id]],Products!A:C,3,0)</f>
        <v>Electronics</v>
      </c>
      <c r="G7393">
        <v>1</v>
      </c>
      <c r="H7393" s="6">
        <v>0.17314818436356566</v>
      </c>
      <c r="I7393" s="2">
        <f>VLOOKUP($E7393,
Products!$A$1:$F$201,MATCH(Orders!I$1,Products!$A$1:$F$1,0),0)</f>
        <v>23187.883920109041</v>
      </c>
      <c r="J7393" s="2">
        <f>VLOOKUP($E7393,
Products!$A$1:$F$201,MATCH(Orders!J$1,Products!$A$1:$F$1,0),0)</f>
        <v>16217.564081273829</v>
      </c>
    </row>
    <row r="7394" spans="1:10">
      <c r="A7394">
        <v>7393</v>
      </c>
      <c r="B7394" s="4">
        <v>45713</v>
      </c>
      <c r="C7394" s="10">
        <f>DATE(YEAR(orders[[#This Row],[order_date]]), MONTH(orders[[#This Row],[order_date]]), 1)</f>
        <v>45689</v>
      </c>
      <c r="D7394" t="s">
        <v>3806</v>
      </c>
      <c r="E7394" t="s">
        <v>575</v>
      </c>
      <c r="F7394" t="str">
        <f>VLOOKUP(orders[[#This Row],[product_id]],Products!A:C,3,0)</f>
        <v>Appliances</v>
      </c>
      <c r="G7394">
        <v>2</v>
      </c>
      <c r="H7394" s="6">
        <v>0.13120034519292628</v>
      </c>
      <c r="I7394" s="2">
        <f>VLOOKUP($E7394,
Products!$A$1:$F$201,MATCH(Orders!I$1,Products!$A$1:$F$1,0),0)</f>
        <v>25283.54628276427</v>
      </c>
      <c r="J7394" s="2">
        <f>VLOOKUP($E7394,
Products!$A$1:$F$201,MATCH(Orders!J$1,Products!$A$1:$F$1,0),0)</f>
        <v>19310.503554692368</v>
      </c>
    </row>
    <row r="7395" spans="1:10">
      <c r="A7395">
        <v>7394</v>
      </c>
      <c r="B7395" s="4">
        <v>45877</v>
      </c>
      <c r="C7395" s="10">
        <f>DATE(YEAR(orders[[#This Row],[order_date]]), MONTH(orders[[#This Row],[order_date]]), 1)</f>
        <v>45870</v>
      </c>
      <c r="D7395" t="s">
        <v>2281</v>
      </c>
      <c r="E7395" t="s">
        <v>619</v>
      </c>
      <c r="F7395" t="str">
        <f>VLOOKUP(orders[[#This Row],[product_id]],Products!A:C,3,0)</f>
        <v>Appliances</v>
      </c>
      <c r="G7395">
        <v>2</v>
      </c>
      <c r="H7395" s="6">
        <v>0.14472482588850688</v>
      </c>
      <c r="I7395" s="2">
        <f>VLOOKUP($E7395,
Products!$A$1:$F$201,MATCH(Orders!I$1,Products!$A$1:$F$1,0),0)</f>
        <v>6040.8433358455886</v>
      </c>
      <c r="J7395" s="2">
        <f>VLOOKUP($E7395,
Products!$A$1:$F$201,MATCH(Orders!J$1,Products!$A$1:$F$1,0),0)</f>
        <v>4363.6239115177623</v>
      </c>
    </row>
    <row r="7396" spans="1:10">
      <c r="A7396">
        <v>7395</v>
      </c>
      <c r="B7396" s="4">
        <v>45189</v>
      </c>
      <c r="C7396" s="10">
        <f>DATE(YEAR(orders[[#This Row],[order_date]]), MONTH(orders[[#This Row],[order_date]]), 1)</f>
        <v>45170</v>
      </c>
      <c r="D7396" t="s">
        <v>4436</v>
      </c>
      <c r="E7396" t="s">
        <v>513</v>
      </c>
      <c r="F7396" t="str">
        <f>VLOOKUP(orders[[#This Row],[product_id]],Products!A:C,3,0)</f>
        <v>Electronics</v>
      </c>
      <c r="G7396">
        <v>1</v>
      </c>
      <c r="H7396" s="6">
        <v>0.18280870514538752</v>
      </c>
      <c r="I7396" s="2">
        <f>VLOOKUP($E7396,
Products!$A$1:$F$201,MATCH(Orders!I$1,Products!$A$1:$F$1,0),0)</f>
        <v>2370.6748519187499</v>
      </c>
      <c r="J7396" s="2">
        <f>VLOOKUP($E7396,
Products!$A$1:$F$201,MATCH(Orders!J$1,Products!$A$1:$F$1,0),0)</f>
        <v>1742.1190905744229</v>
      </c>
    </row>
    <row r="7397" spans="1:10">
      <c r="A7397">
        <v>7396</v>
      </c>
      <c r="B7397" s="4">
        <v>45270</v>
      </c>
      <c r="C7397" s="10">
        <f>DATE(YEAR(orders[[#This Row],[order_date]]), MONTH(orders[[#This Row],[order_date]]), 1)</f>
        <v>45261</v>
      </c>
      <c r="D7397" t="s">
        <v>1305</v>
      </c>
      <c r="E7397" t="s">
        <v>542</v>
      </c>
      <c r="F7397" t="str">
        <f>VLOOKUP(orders[[#This Row],[product_id]],Products!A:C,3,0)</f>
        <v>Electronics</v>
      </c>
      <c r="G7397">
        <v>1</v>
      </c>
      <c r="H7397" s="6">
        <v>0.15359293489300446</v>
      </c>
      <c r="I7397" s="2">
        <f>VLOOKUP($E7397,
Products!$A$1:$F$201,MATCH(Orders!I$1,Products!$A$1:$F$1,0),0)</f>
        <v>29298.352838526029</v>
      </c>
      <c r="J7397" s="2">
        <f>VLOOKUP($E7397,
Products!$A$1:$F$201,MATCH(Orders!J$1,Products!$A$1:$F$1,0),0)</f>
        <v>19250.751682102291</v>
      </c>
    </row>
    <row r="7398" spans="1:10">
      <c r="A7398">
        <v>7397</v>
      </c>
      <c r="B7398" s="4">
        <v>44937</v>
      </c>
      <c r="C7398" s="10">
        <f>DATE(YEAR(orders[[#This Row],[order_date]]), MONTH(orders[[#This Row],[order_date]]), 1)</f>
        <v>44927</v>
      </c>
      <c r="D7398" t="s">
        <v>3321</v>
      </c>
      <c r="E7398" t="s">
        <v>591</v>
      </c>
      <c r="F7398" t="str">
        <f>VLOOKUP(orders[[#This Row],[product_id]],Products!A:C,3,0)</f>
        <v>Appliances</v>
      </c>
      <c r="G7398">
        <v>1</v>
      </c>
      <c r="H7398" s="6">
        <v>7.7351536602704316E-2</v>
      </c>
      <c r="I7398" s="2">
        <f>VLOOKUP($E7398,
Products!$A$1:$F$201,MATCH(Orders!I$1,Products!$A$1:$F$1,0),0)</f>
        <v>5828.0678031706884</v>
      </c>
      <c r="J7398" s="2">
        <f>VLOOKUP($E7398,
Products!$A$1:$F$201,MATCH(Orders!J$1,Products!$A$1:$F$1,0),0)</f>
        <v>3928.741316454903</v>
      </c>
    </row>
    <row r="7399" spans="1:10">
      <c r="A7399">
        <v>7398</v>
      </c>
      <c r="B7399" s="4">
        <v>45127</v>
      </c>
      <c r="C7399" s="10">
        <f>DATE(YEAR(orders[[#This Row],[order_date]]), MONTH(orders[[#This Row],[order_date]]), 1)</f>
        <v>45108</v>
      </c>
      <c r="D7399" t="s">
        <v>4077</v>
      </c>
      <c r="E7399" t="s">
        <v>577</v>
      </c>
      <c r="F7399" t="str">
        <f>VLOOKUP(orders[[#This Row],[product_id]],Products!A:C,3,0)</f>
        <v>Appliances</v>
      </c>
      <c r="G7399">
        <v>2</v>
      </c>
      <c r="H7399" s="6">
        <v>0.10637687497446881</v>
      </c>
      <c r="I7399" s="2">
        <f>VLOOKUP($E7399,
Products!$A$1:$F$201,MATCH(Orders!I$1,Products!$A$1:$F$1,0),0)</f>
        <v>24178.046221204509</v>
      </c>
      <c r="J7399" s="2">
        <f>VLOOKUP($E7399,
Products!$A$1:$F$201,MATCH(Orders!J$1,Products!$A$1:$F$1,0),0)</f>
        <v>17784.08636999697</v>
      </c>
    </row>
    <row r="7400" spans="1:10">
      <c r="A7400">
        <v>7399</v>
      </c>
      <c r="B7400" s="4">
        <v>45871</v>
      </c>
      <c r="C7400" s="10">
        <f>DATE(YEAR(orders[[#This Row],[order_date]]), MONTH(orders[[#This Row],[order_date]]), 1)</f>
        <v>45870</v>
      </c>
      <c r="D7400" t="s">
        <v>3458</v>
      </c>
      <c r="E7400" t="s">
        <v>630</v>
      </c>
      <c r="F7400" t="str">
        <f>VLOOKUP(orders[[#This Row],[product_id]],Products!A:C,3,0)</f>
        <v>Electronics</v>
      </c>
      <c r="G7400">
        <v>2</v>
      </c>
      <c r="H7400" s="6">
        <v>0.14815093337375293</v>
      </c>
      <c r="I7400" s="2">
        <f>VLOOKUP($E7400,
Products!$A$1:$F$201,MATCH(Orders!I$1,Products!$A$1:$F$1,0),0)</f>
        <v>20513.60683859466</v>
      </c>
      <c r="J7400" s="2">
        <f>VLOOKUP($E7400,
Products!$A$1:$F$201,MATCH(Orders!J$1,Products!$A$1:$F$1,0),0)</f>
        <v>14929.268600567289</v>
      </c>
    </row>
    <row r="7401" spans="1:10">
      <c r="A7401">
        <v>7400</v>
      </c>
      <c r="B7401" s="4">
        <v>45852</v>
      </c>
      <c r="C7401" s="10">
        <f>DATE(YEAR(orders[[#This Row],[order_date]]), MONTH(orders[[#This Row],[order_date]]), 1)</f>
        <v>45839</v>
      </c>
      <c r="D7401" t="s">
        <v>1317</v>
      </c>
      <c r="E7401" t="s">
        <v>515</v>
      </c>
      <c r="F7401" t="str">
        <f>VLOOKUP(orders[[#This Row],[product_id]],Products!A:C,3,0)</f>
        <v>Appliances</v>
      </c>
      <c r="G7401">
        <v>2</v>
      </c>
      <c r="H7401" s="6">
        <v>0.11200766308440242</v>
      </c>
      <c r="I7401" s="2">
        <f>VLOOKUP($E7401,
Products!$A$1:$F$201,MATCH(Orders!I$1,Products!$A$1:$F$1,0),0)</f>
        <v>2136.8180837738519</v>
      </c>
      <c r="J7401" s="2">
        <f>VLOOKUP($E7401,
Products!$A$1:$F$201,MATCH(Orders!J$1,Products!$A$1:$F$1,0),0)</f>
        <v>1689.48738136013</v>
      </c>
    </row>
    <row r="7402" spans="1:10">
      <c r="A7402">
        <v>7401</v>
      </c>
      <c r="B7402" s="4">
        <v>44929</v>
      </c>
      <c r="C7402" s="10">
        <f>DATE(YEAR(orders[[#This Row],[order_date]]), MONTH(orders[[#This Row],[order_date]]), 1)</f>
        <v>44927</v>
      </c>
      <c r="D7402" t="s">
        <v>1944</v>
      </c>
      <c r="E7402" t="s">
        <v>572</v>
      </c>
      <c r="F7402" t="str">
        <f>VLOOKUP(orders[[#This Row],[product_id]],Products!A:C,3,0)</f>
        <v>Electronics</v>
      </c>
      <c r="G7402">
        <v>2</v>
      </c>
      <c r="H7402" s="6">
        <v>0.17473051488018121</v>
      </c>
      <c r="I7402" s="2">
        <f>VLOOKUP($E7402,
Products!$A$1:$F$201,MATCH(Orders!I$1,Products!$A$1:$F$1,0),0)</f>
        <v>28095.750781518611</v>
      </c>
      <c r="J7402" s="2">
        <f>VLOOKUP($E7402,
Products!$A$1:$F$201,MATCH(Orders!J$1,Products!$A$1:$F$1,0),0)</f>
        <v>21949.841961937182</v>
      </c>
    </row>
    <row r="7403" spans="1:10">
      <c r="A7403">
        <v>7402</v>
      </c>
      <c r="B7403" s="4">
        <v>45734</v>
      </c>
      <c r="C7403" s="10">
        <f>DATE(YEAR(orders[[#This Row],[order_date]]), MONTH(orders[[#This Row],[order_date]]), 1)</f>
        <v>45717</v>
      </c>
      <c r="D7403" t="s">
        <v>2894</v>
      </c>
      <c r="E7403" t="s">
        <v>646</v>
      </c>
      <c r="F7403" t="str">
        <f>VLOOKUP(orders[[#This Row],[product_id]],Products!A:C,3,0)</f>
        <v>Electronics</v>
      </c>
      <c r="G7403">
        <v>2</v>
      </c>
      <c r="H7403" s="6">
        <v>0.19357823049688852</v>
      </c>
      <c r="I7403" s="2">
        <f>VLOOKUP($E7403,
Products!$A$1:$F$201,MATCH(Orders!I$1,Products!$A$1:$F$1,0),0)</f>
        <v>18424.12750052143</v>
      </c>
      <c r="J7403" s="2">
        <f>VLOOKUP($E7403,
Products!$A$1:$F$201,MATCH(Orders!J$1,Products!$A$1:$F$1,0),0)</f>
        <v>14575.25356690323</v>
      </c>
    </row>
    <row r="7404" spans="1:10">
      <c r="A7404">
        <v>7403</v>
      </c>
      <c r="B7404" s="4">
        <v>45486</v>
      </c>
      <c r="C7404" s="10">
        <f>DATE(YEAR(orders[[#This Row],[order_date]]), MONTH(orders[[#This Row],[order_date]]), 1)</f>
        <v>45474</v>
      </c>
      <c r="D7404" t="s">
        <v>2655</v>
      </c>
      <c r="E7404" t="s">
        <v>544</v>
      </c>
      <c r="F7404" t="str">
        <f>VLOOKUP(orders[[#This Row],[product_id]],Products!A:C,3,0)</f>
        <v>Electronics</v>
      </c>
      <c r="G7404">
        <v>1</v>
      </c>
      <c r="H7404" s="6">
        <v>0.17989239866417567</v>
      </c>
      <c r="I7404" s="2">
        <f>VLOOKUP($E7404,
Products!$A$1:$F$201,MATCH(Orders!I$1,Products!$A$1:$F$1,0),0)</f>
        <v>16273.22789477584</v>
      </c>
      <c r="J7404" s="2">
        <f>VLOOKUP($E7404,
Products!$A$1:$F$201,MATCH(Orders!J$1,Products!$A$1:$F$1,0),0)</f>
        <v>12683.607953986329</v>
      </c>
    </row>
    <row r="7405" spans="1:10">
      <c r="A7405">
        <v>7404</v>
      </c>
      <c r="B7405" s="4">
        <v>45125</v>
      </c>
      <c r="C7405" s="10">
        <f>DATE(YEAR(orders[[#This Row],[order_date]]), MONTH(orders[[#This Row],[order_date]]), 1)</f>
        <v>45108</v>
      </c>
      <c r="D7405" t="s">
        <v>2236</v>
      </c>
      <c r="E7405" t="s">
        <v>569</v>
      </c>
      <c r="F7405" t="str">
        <f>VLOOKUP(orders[[#This Row],[product_id]],Products!A:C,3,0)</f>
        <v>Electronics</v>
      </c>
      <c r="G7405">
        <v>2</v>
      </c>
      <c r="H7405" s="6">
        <v>0.15960406929722482</v>
      </c>
      <c r="I7405" s="2">
        <f>VLOOKUP($E7405,
Products!$A$1:$F$201,MATCH(Orders!I$1,Products!$A$1:$F$1,0),0)</f>
        <v>30739.034547193129</v>
      </c>
      <c r="J7405" s="2">
        <f>VLOOKUP($E7405,
Products!$A$1:$F$201,MATCH(Orders!J$1,Products!$A$1:$F$1,0),0)</f>
        <v>22938.60345365321</v>
      </c>
    </row>
    <row r="7406" spans="1:10">
      <c r="A7406">
        <v>7405</v>
      </c>
      <c r="B7406" s="4">
        <v>45035</v>
      </c>
      <c r="C7406" s="10">
        <f>DATE(YEAR(orders[[#This Row],[order_date]]), MONTH(orders[[#This Row],[order_date]]), 1)</f>
        <v>45017</v>
      </c>
      <c r="D7406" t="s">
        <v>1266</v>
      </c>
      <c r="E7406" t="s">
        <v>535</v>
      </c>
      <c r="F7406" t="str">
        <f>VLOOKUP(orders[[#This Row],[product_id]],Products!A:C,3,0)</f>
        <v>Appliances</v>
      </c>
      <c r="G7406">
        <v>3</v>
      </c>
      <c r="H7406" s="6">
        <v>0.13479585148644865</v>
      </c>
      <c r="I7406" s="2">
        <f>VLOOKUP($E7406,
Products!$A$1:$F$201,MATCH(Orders!I$1,Products!$A$1:$F$1,0),0)</f>
        <v>25188.460642954858</v>
      </c>
      <c r="J7406" s="2">
        <f>VLOOKUP($E7406,
Products!$A$1:$F$201,MATCH(Orders!J$1,Products!$A$1:$F$1,0),0)</f>
        <v>18873.341689191599</v>
      </c>
    </row>
    <row r="7407" spans="1:10">
      <c r="A7407">
        <v>7406</v>
      </c>
      <c r="B7407" s="4">
        <v>45034</v>
      </c>
      <c r="C7407" s="10">
        <f>DATE(YEAR(orders[[#This Row],[order_date]]), MONTH(orders[[#This Row],[order_date]]), 1)</f>
        <v>45017</v>
      </c>
      <c r="D7407" t="s">
        <v>3252</v>
      </c>
      <c r="E7407" t="s">
        <v>637</v>
      </c>
      <c r="F7407" t="str">
        <f>VLOOKUP(orders[[#This Row],[product_id]],Products!A:C,3,0)</f>
        <v>Electronics</v>
      </c>
      <c r="G7407">
        <v>3</v>
      </c>
      <c r="H7407" s="6">
        <v>0.21497148611563902</v>
      </c>
      <c r="I7407" s="2">
        <f>VLOOKUP($E7407,
Products!$A$1:$F$201,MATCH(Orders!I$1,Products!$A$1:$F$1,0),0)</f>
        <v>2722.8882486231741</v>
      </c>
      <c r="J7407" s="2">
        <f>VLOOKUP($E7407,
Products!$A$1:$F$201,MATCH(Orders!J$1,Products!$A$1:$F$1,0),0)</f>
        <v>2155.455197032014</v>
      </c>
    </row>
    <row r="7408" spans="1:10">
      <c r="A7408">
        <v>7407</v>
      </c>
      <c r="B7408" s="4">
        <v>45478</v>
      </c>
      <c r="C7408" s="10">
        <f>DATE(YEAR(orders[[#This Row],[order_date]]), MONTH(orders[[#This Row],[order_date]]), 1)</f>
        <v>45474</v>
      </c>
      <c r="D7408" t="s">
        <v>1332</v>
      </c>
      <c r="E7408" t="s">
        <v>550</v>
      </c>
      <c r="F7408" t="str">
        <f>VLOOKUP(orders[[#This Row],[product_id]],Products!A:C,3,0)</f>
        <v>Electronics</v>
      </c>
      <c r="G7408">
        <v>1</v>
      </c>
      <c r="H7408" s="6">
        <v>0.15466393441758317</v>
      </c>
      <c r="I7408" s="2">
        <f>VLOOKUP($E7408,
Products!$A$1:$F$201,MATCH(Orders!I$1,Products!$A$1:$F$1,0),0)</f>
        <v>21928.70634496431</v>
      </c>
      <c r="J7408" s="2">
        <f>VLOOKUP($E7408,
Products!$A$1:$F$201,MATCH(Orders!J$1,Products!$A$1:$F$1,0),0)</f>
        <v>17227.037321653719</v>
      </c>
    </row>
    <row r="7409" spans="1:10">
      <c r="A7409">
        <v>7408</v>
      </c>
      <c r="B7409" s="4">
        <v>45899</v>
      </c>
      <c r="C7409" s="10">
        <f>DATE(YEAR(orders[[#This Row],[order_date]]), MONTH(orders[[#This Row],[order_date]]), 1)</f>
        <v>45870</v>
      </c>
      <c r="D7409" t="s">
        <v>3255</v>
      </c>
      <c r="E7409" t="s">
        <v>639</v>
      </c>
      <c r="F7409" t="str">
        <f>VLOOKUP(orders[[#This Row],[product_id]],Products!A:C,3,0)</f>
        <v>Appliances</v>
      </c>
      <c r="G7409">
        <v>2</v>
      </c>
      <c r="H7409" s="6">
        <v>7.6308048819999696E-2</v>
      </c>
      <c r="I7409" s="2">
        <f>VLOOKUP($E7409,
Products!$A$1:$F$201,MATCH(Orders!I$1,Products!$A$1:$F$1,0),0)</f>
        <v>2320.8560923599921</v>
      </c>
      <c r="J7409" s="2">
        <f>VLOOKUP($E7409,
Products!$A$1:$F$201,MATCH(Orders!J$1,Products!$A$1:$F$1,0),0)</f>
        <v>1750.110004830213</v>
      </c>
    </row>
    <row r="7410" spans="1:10">
      <c r="A7410">
        <v>7409</v>
      </c>
      <c r="B7410" s="4">
        <v>44978</v>
      </c>
      <c r="C7410" s="10">
        <f>DATE(YEAR(orders[[#This Row],[order_date]]), MONTH(orders[[#This Row],[order_date]]), 1)</f>
        <v>44958</v>
      </c>
      <c r="D7410" t="s">
        <v>3494</v>
      </c>
      <c r="E7410" t="s">
        <v>521</v>
      </c>
      <c r="F7410" t="str">
        <f>VLOOKUP(orders[[#This Row],[product_id]],Products!A:C,3,0)</f>
        <v>Electronics</v>
      </c>
      <c r="G7410">
        <v>1</v>
      </c>
      <c r="H7410" s="6">
        <v>0.11241344978401646</v>
      </c>
      <c r="I7410" s="2">
        <f>VLOOKUP($E7410,
Products!$A$1:$F$201,MATCH(Orders!I$1,Products!$A$1:$F$1,0),0)</f>
        <v>18373.691083837519</v>
      </c>
      <c r="J7410" s="2">
        <f>VLOOKUP($E7410,
Products!$A$1:$F$201,MATCH(Orders!J$1,Products!$A$1:$F$1,0),0)</f>
        <v>14409.80197321412</v>
      </c>
    </row>
    <row r="7411" spans="1:10">
      <c r="A7411">
        <v>7410</v>
      </c>
      <c r="B7411" s="4">
        <v>45038</v>
      </c>
      <c r="C7411" s="10">
        <f>DATE(YEAR(orders[[#This Row],[order_date]]), MONTH(orders[[#This Row],[order_date]]), 1)</f>
        <v>45017</v>
      </c>
      <c r="D7411" t="s">
        <v>3517</v>
      </c>
      <c r="E7411" t="s">
        <v>527</v>
      </c>
      <c r="F7411" t="str">
        <f>VLOOKUP(orders[[#This Row],[product_id]],Products!A:C,3,0)</f>
        <v>Appliances</v>
      </c>
      <c r="G7411">
        <v>3</v>
      </c>
      <c r="H7411" s="6">
        <v>8.3520995423604971E-2</v>
      </c>
      <c r="I7411" s="2">
        <f>VLOOKUP($E7411,
Products!$A$1:$F$201,MATCH(Orders!I$1,Products!$A$1:$F$1,0),0)</f>
        <v>25833.54427698228</v>
      </c>
      <c r="J7411" s="2">
        <f>VLOOKUP($E7411,
Products!$A$1:$F$201,MATCH(Orders!J$1,Products!$A$1:$F$1,0),0)</f>
        <v>16827.881451334611</v>
      </c>
    </row>
    <row r="7412" spans="1:10">
      <c r="A7412">
        <v>7411</v>
      </c>
      <c r="B7412" s="4">
        <v>45221</v>
      </c>
      <c r="C7412" s="10">
        <f>DATE(YEAR(orders[[#This Row],[order_date]]), MONTH(orders[[#This Row],[order_date]]), 1)</f>
        <v>45200</v>
      </c>
      <c r="D7412" t="s">
        <v>2316</v>
      </c>
      <c r="E7412" t="s">
        <v>526</v>
      </c>
      <c r="F7412" t="str">
        <f>VLOOKUP(orders[[#This Row],[product_id]],Products!A:C,3,0)</f>
        <v>Electronics</v>
      </c>
      <c r="G7412">
        <v>2</v>
      </c>
      <c r="H7412" s="6">
        <v>0.21216222376638785</v>
      </c>
      <c r="I7412" s="2">
        <f>VLOOKUP($E7412,
Products!$A$1:$F$201,MATCH(Orders!I$1,Products!$A$1:$F$1,0),0)</f>
        <v>11165.347713400481</v>
      </c>
      <c r="J7412" s="2">
        <f>VLOOKUP($E7412,
Products!$A$1:$F$201,MATCH(Orders!J$1,Products!$A$1:$F$1,0),0)</f>
        <v>7966.5169511049389</v>
      </c>
    </row>
    <row r="7413" spans="1:10">
      <c r="A7413">
        <v>7412</v>
      </c>
      <c r="B7413" s="4">
        <v>44991</v>
      </c>
      <c r="C7413" s="10">
        <f>DATE(YEAR(orders[[#This Row],[order_date]]), MONTH(orders[[#This Row],[order_date]]), 1)</f>
        <v>44986</v>
      </c>
      <c r="D7413" t="s">
        <v>3968</v>
      </c>
      <c r="E7413" t="s">
        <v>698</v>
      </c>
      <c r="F7413" t="str">
        <f>VLOOKUP(orders[[#This Row],[product_id]],Products!A:C,3,0)</f>
        <v>Appliances</v>
      </c>
      <c r="G7413">
        <v>1</v>
      </c>
      <c r="H7413" s="6">
        <v>5.1912585636177115E-2</v>
      </c>
      <c r="I7413" s="2">
        <f>VLOOKUP($E7413,
Products!$A$1:$F$201,MATCH(Orders!I$1,Products!$A$1:$F$1,0),0)</f>
        <v>5562.620248272905</v>
      </c>
      <c r="J7413" s="2">
        <f>VLOOKUP($E7413,
Products!$A$1:$F$201,MATCH(Orders!J$1,Products!$A$1:$F$1,0),0)</f>
        <v>4191.9477694447714</v>
      </c>
    </row>
    <row r="7414" spans="1:10">
      <c r="A7414">
        <v>7413</v>
      </c>
      <c r="B7414" s="4">
        <v>45500</v>
      </c>
      <c r="C7414" s="10">
        <f>DATE(YEAR(orders[[#This Row],[order_date]]), MONTH(orders[[#This Row],[order_date]]), 1)</f>
        <v>45474</v>
      </c>
      <c r="D7414" t="s">
        <v>4488</v>
      </c>
      <c r="E7414" t="s">
        <v>663</v>
      </c>
      <c r="F7414" t="str">
        <f>VLOOKUP(orders[[#This Row],[product_id]],Products!A:C,3,0)</f>
        <v>Electronics</v>
      </c>
      <c r="G7414">
        <v>1</v>
      </c>
      <c r="H7414" s="6">
        <v>0.2317669683417547</v>
      </c>
      <c r="I7414" s="2">
        <f>VLOOKUP($E7414,
Products!$A$1:$F$201,MATCH(Orders!I$1,Products!$A$1:$F$1,0),0)</f>
        <v>12863.39473364416</v>
      </c>
      <c r="J7414" s="2">
        <f>VLOOKUP($E7414,
Products!$A$1:$F$201,MATCH(Orders!J$1,Products!$A$1:$F$1,0),0)</f>
        <v>9312.9321574947517</v>
      </c>
    </row>
    <row r="7415" spans="1:10">
      <c r="A7415">
        <v>7414</v>
      </c>
      <c r="B7415" s="4">
        <v>45391</v>
      </c>
      <c r="C7415" s="10">
        <f>DATE(YEAR(orders[[#This Row],[order_date]]), MONTH(orders[[#This Row],[order_date]]), 1)</f>
        <v>45383</v>
      </c>
      <c r="D7415" t="s">
        <v>1380</v>
      </c>
      <c r="E7415" t="s">
        <v>529</v>
      </c>
      <c r="F7415" t="str">
        <f>VLOOKUP(orders[[#This Row],[product_id]],Products!A:C,3,0)</f>
        <v>Electronics</v>
      </c>
      <c r="G7415">
        <v>3</v>
      </c>
      <c r="H7415" s="6">
        <v>0.14292888736113854</v>
      </c>
      <c r="I7415" s="2">
        <f>VLOOKUP($E7415,
Products!$A$1:$F$201,MATCH(Orders!I$1,Products!$A$1:$F$1,0),0)</f>
        <v>18308.801775351771</v>
      </c>
      <c r="J7415" s="2">
        <f>VLOOKUP($E7415,
Products!$A$1:$F$201,MATCH(Orders!J$1,Products!$A$1:$F$1,0),0)</f>
        <v>12027.24184831013</v>
      </c>
    </row>
    <row r="7416" spans="1:10">
      <c r="A7416">
        <v>7415</v>
      </c>
      <c r="B7416" s="4">
        <v>45184</v>
      </c>
      <c r="C7416" s="10">
        <f>DATE(YEAR(orders[[#This Row],[order_date]]), MONTH(orders[[#This Row],[order_date]]), 1)</f>
        <v>45170</v>
      </c>
      <c r="D7416" t="s">
        <v>4428</v>
      </c>
      <c r="E7416" t="s">
        <v>569</v>
      </c>
      <c r="F7416" t="str">
        <f>VLOOKUP(orders[[#This Row],[product_id]],Products!A:C,3,0)</f>
        <v>Electronics</v>
      </c>
      <c r="G7416">
        <v>1</v>
      </c>
      <c r="H7416" s="6">
        <v>0.17376342746873066</v>
      </c>
      <c r="I7416" s="2">
        <f>VLOOKUP($E7416,
Products!$A$1:$F$201,MATCH(Orders!I$1,Products!$A$1:$F$1,0),0)</f>
        <v>30739.034547193129</v>
      </c>
      <c r="J7416" s="2">
        <f>VLOOKUP($E7416,
Products!$A$1:$F$201,MATCH(Orders!J$1,Products!$A$1:$F$1,0),0)</f>
        <v>22938.60345365321</v>
      </c>
    </row>
    <row r="7417" spans="1:10">
      <c r="A7417">
        <v>7416</v>
      </c>
      <c r="B7417" s="4">
        <v>45930</v>
      </c>
      <c r="C7417" s="10">
        <f>DATE(YEAR(orders[[#This Row],[order_date]]), MONTH(orders[[#This Row],[order_date]]), 1)</f>
        <v>45901</v>
      </c>
      <c r="D7417" t="s">
        <v>754</v>
      </c>
      <c r="E7417" t="s">
        <v>646</v>
      </c>
      <c r="F7417" t="str">
        <f>VLOOKUP(orders[[#This Row],[product_id]],Products!A:C,3,0)</f>
        <v>Electronics</v>
      </c>
      <c r="G7417">
        <v>1</v>
      </c>
      <c r="H7417" s="6">
        <v>0.11312177469142107</v>
      </c>
      <c r="I7417" s="2">
        <f>VLOOKUP($E7417,
Products!$A$1:$F$201,MATCH(Orders!I$1,Products!$A$1:$F$1,0),0)</f>
        <v>18424.12750052143</v>
      </c>
      <c r="J7417" s="2">
        <f>VLOOKUP($E7417,
Products!$A$1:$F$201,MATCH(Orders!J$1,Products!$A$1:$F$1,0),0)</f>
        <v>14575.25356690323</v>
      </c>
    </row>
    <row r="7418" spans="1:10">
      <c r="A7418">
        <v>7417</v>
      </c>
      <c r="B7418" s="4">
        <v>45560</v>
      </c>
      <c r="C7418" s="10">
        <f>DATE(YEAR(orders[[#This Row],[order_date]]), MONTH(orders[[#This Row],[order_date]]), 1)</f>
        <v>45536</v>
      </c>
      <c r="D7418" t="s">
        <v>2092</v>
      </c>
      <c r="E7418" t="s">
        <v>531</v>
      </c>
      <c r="F7418" t="str">
        <f>VLOOKUP(orders[[#This Row],[product_id]],Products!A:C,3,0)</f>
        <v>Electronics</v>
      </c>
      <c r="G7418">
        <v>1</v>
      </c>
      <c r="H7418" s="6">
        <v>0.20500311111109359</v>
      </c>
      <c r="I7418" s="2">
        <f>VLOOKUP($E7418,
Products!$A$1:$F$201,MATCH(Orders!I$1,Products!$A$1:$F$1,0),0)</f>
        <v>29674.378925417219</v>
      </c>
      <c r="J7418" s="2">
        <f>VLOOKUP($E7418,
Products!$A$1:$F$201,MATCH(Orders!J$1,Products!$A$1:$F$1,0),0)</f>
        <v>20795.30337605517</v>
      </c>
    </row>
    <row r="7419" spans="1:10">
      <c r="A7419">
        <v>7418</v>
      </c>
      <c r="B7419" s="4">
        <v>45136</v>
      </c>
      <c r="C7419" s="10">
        <f>DATE(YEAR(orders[[#This Row],[order_date]]), MONTH(orders[[#This Row],[order_date]]), 1)</f>
        <v>45108</v>
      </c>
      <c r="D7419" t="s">
        <v>2608</v>
      </c>
      <c r="E7419" t="s">
        <v>603</v>
      </c>
      <c r="F7419" t="str">
        <f>VLOOKUP(orders[[#This Row],[product_id]],Products!A:C,3,0)</f>
        <v>Electronics</v>
      </c>
      <c r="G7419">
        <v>2</v>
      </c>
      <c r="H7419" s="6">
        <v>0.16643372449132579</v>
      </c>
      <c r="I7419" s="2">
        <f>VLOOKUP($E7419,
Products!$A$1:$F$201,MATCH(Orders!I$1,Products!$A$1:$F$1,0),0)</f>
        <v>10867.659217073329</v>
      </c>
      <c r="J7419" s="2">
        <f>VLOOKUP($E7419,
Products!$A$1:$F$201,MATCH(Orders!J$1,Products!$A$1:$F$1,0),0)</f>
        <v>8421.8829552397037</v>
      </c>
    </row>
    <row r="7420" spans="1:10">
      <c r="A7420">
        <v>7419</v>
      </c>
      <c r="B7420" s="4">
        <v>45015</v>
      </c>
      <c r="C7420" s="10">
        <f>DATE(YEAR(orders[[#This Row],[order_date]]), MONTH(orders[[#This Row],[order_date]]), 1)</f>
        <v>44986</v>
      </c>
      <c r="D7420" t="s">
        <v>1332</v>
      </c>
      <c r="E7420" t="s">
        <v>525</v>
      </c>
      <c r="F7420" t="str">
        <f>VLOOKUP(orders[[#This Row],[product_id]],Products!A:C,3,0)</f>
        <v>Electronics</v>
      </c>
      <c r="G7420">
        <v>2</v>
      </c>
      <c r="H7420" s="6">
        <v>0.17955429292980254</v>
      </c>
      <c r="I7420" s="2">
        <f>VLOOKUP($E7420,
Products!$A$1:$F$201,MATCH(Orders!I$1,Products!$A$1:$F$1,0),0)</f>
        <v>2441.7405612875209</v>
      </c>
      <c r="J7420" s="2">
        <f>VLOOKUP($E7420,
Products!$A$1:$F$201,MATCH(Orders!J$1,Products!$A$1:$F$1,0),0)</f>
        <v>1934.1373706011941</v>
      </c>
    </row>
    <row r="7421" spans="1:10">
      <c r="A7421">
        <v>7420</v>
      </c>
      <c r="B7421" s="4">
        <v>44954</v>
      </c>
      <c r="C7421" s="10">
        <f>DATE(YEAR(orders[[#This Row],[order_date]]), MONTH(orders[[#This Row],[order_date]]), 1)</f>
        <v>44927</v>
      </c>
      <c r="D7421" t="s">
        <v>3433</v>
      </c>
      <c r="E7421" t="s">
        <v>566</v>
      </c>
      <c r="F7421" t="str">
        <f>VLOOKUP(orders[[#This Row],[product_id]],Products!A:C,3,0)</f>
        <v>Electronics</v>
      </c>
      <c r="G7421">
        <v>2</v>
      </c>
      <c r="H7421" s="6">
        <v>0.11925926462471238</v>
      </c>
      <c r="I7421" s="2">
        <f>VLOOKUP($E7421,
Products!$A$1:$F$201,MATCH(Orders!I$1,Products!$A$1:$F$1,0),0)</f>
        <v>16858.5225334635</v>
      </c>
      <c r="J7421" s="2">
        <f>VLOOKUP($E7421,
Products!$A$1:$F$201,MATCH(Orders!J$1,Products!$A$1:$F$1,0),0)</f>
        <v>11855.743620634101</v>
      </c>
    </row>
    <row r="7422" spans="1:10">
      <c r="A7422">
        <v>7421</v>
      </c>
      <c r="B7422" s="4">
        <v>45164</v>
      </c>
      <c r="C7422" s="10">
        <f>DATE(YEAR(orders[[#This Row],[order_date]]), MONTH(orders[[#This Row],[order_date]]), 1)</f>
        <v>45139</v>
      </c>
      <c r="D7422" t="s">
        <v>4273</v>
      </c>
      <c r="E7422" t="s">
        <v>629</v>
      </c>
      <c r="F7422" t="str">
        <f>VLOOKUP(orders[[#This Row],[product_id]],Products!A:C,3,0)</f>
        <v>Electronics</v>
      </c>
      <c r="G7422">
        <v>2</v>
      </c>
      <c r="H7422" s="6">
        <v>0.24960296492794984</v>
      </c>
      <c r="I7422" s="2">
        <f>VLOOKUP($E7422,
Products!$A$1:$F$201,MATCH(Orders!I$1,Products!$A$1:$F$1,0),0)</f>
        <v>12411.13061655427</v>
      </c>
      <c r="J7422" s="2">
        <f>VLOOKUP($E7422,
Products!$A$1:$F$201,MATCH(Orders!J$1,Products!$A$1:$F$1,0),0)</f>
        <v>9821.2729118635452</v>
      </c>
    </row>
    <row r="7423" spans="1:10">
      <c r="A7423">
        <v>7422</v>
      </c>
      <c r="B7423" s="4">
        <v>45262</v>
      </c>
      <c r="C7423" s="10">
        <f>DATE(YEAR(orders[[#This Row],[order_date]]), MONTH(orders[[#This Row],[order_date]]), 1)</f>
        <v>45261</v>
      </c>
      <c r="D7423" t="s">
        <v>982</v>
      </c>
      <c r="E7423" t="s">
        <v>639</v>
      </c>
      <c r="F7423" t="str">
        <f>VLOOKUP(orders[[#This Row],[product_id]],Products!A:C,3,0)</f>
        <v>Appliances</v>
      </c>
      <c r="G7423">
        <v>1</v>
      </c>
      <c r="H7423" s="6">
        <v>6.6695216695921808E-2</v>
      </c>
      <c r="I7423" s="2">
        <f>VLOOKUP($E7423,
Products!$A$1:$F$201,MATCH(Orders!I$1,Products!$A$1:$F$1,0),0)</f>
        <v>2320.8560923599921</v>
      </c>
      <c r="J7423" s="2">
        <f>VLOOKUP($E7423,
Products!$A$1:$F$201,MATCH(Orders!J$1,Products!$A$1:$F$1,0),0)</f>
        <v>1750.110004830213</v>
      </c>
    </row>
    <row r="7424" spans="1:10">
      <c r="A7424">
        <v>7423</v>
      </c>
      <c r="B7424" s="4">
        <v>44989</v>
      </c>
      <c r="C7424" s="10">
        <f>DATE(YEAR(orders[[#This Row],[order_date]]), MONTH(orders[[#This Row],[order_date]]), 1)</f>
        <v>44986</v>
      </c>
      <c r="D7424" t="s">
        <v>2800</v>
      </c>
      <c r="E7424" t="s">
        <v>676</v>
      </c>
      <c r="F7424" t="str">
        <f>VLOOKUP(orders[[#This Row],[product_id]],Products!A:C,3,0)</f>
        <v>Electronics</v>
      </c>
      <c r="G7424">
        <v>2</v>
      </c>
      <c r="H7424" s="6">
        <v>0.1600945122609459</v>
      </c>
      <c r="I7424" s="2">
        <f>VLOOKUP($E7424,
Products!$A$1:$F$201,MATCH(Orders!I$1,Products!$A$1:$F$1,0),0)</f>
        <v>30008.64884218746</v>
      </c>
      <c r="J7424" s="2">
        <f>VLOOKUP($E7424,
Products!$A$1:$F$201,MATCH(Orders!J$1,Products!$A$1:$F$1,0),0)</f>
        <v>19907.2372539471</v>
      </c>
    </row>
    <row r="7425" spans="1:10">
      <c r="A7425">
        <v>7424</v>
      </c>
      <c r="B7425" s="4">
        <v>45426</v>
      </c>
      <c r="C7425" s="10">
        <f>DATE(YEAR(orders[[#This Row],[order_date]]), MONTH(orders[[#This Row],[order_date]]), 1)</f>
        <v>45413</v>
      </c>
      <c r="D7425" t="s">
        <v>4548</v>
      </c>
      <c r="E7425" t="s">
        <v>682</v>
      </c>
      <c r="F7425" t="str">
        <f>VLOOKUP(orders[[#This Row],[product_id]],Products!A:C,3,0)</f>
        <v>Electronics</v>
      </c>
      <c r="G7425">
        <v>2</v>
      </c>
      <c r="H7425" s="6">
        <v>0.18549401988523453</v>
      </c>
      <c r="I7425" s="2">
        <f>VLOOKUP($E7425,
Products!$A$1:$F$201,MATCH(Orders!I$1,Products!$A$1:$F$1,0),0)</f>
        <v>32533.33990892916</v>
      </c>
      <c r="J7425" s="2">
        <f>VLOOKUP($E7425,
Products!$A$1:$F$201,MATCH(Orders!J$1,Products!$A$1:$F$1,0),0)</f>
        <v>22734.712471507952</v>
      </c>
    </row>
    <row r="7426" spans="1:10">
      <c r="A7426">
        <v>7425</v>
      </c>
      <c r="B7426" s="4">
        <v>45717</v>
      </c>
      <c r="C7426" s="10">
        <f>DATE(YEAR(orders[[#This Row],[order_date]]), MONTH(orders[[#This Row],[order_date]]), 1)</f>
        <v>45717</v>
      </c>
      <c r="D7426" t="s">
        <v>3679</v>
      </c>
      <c r="E7426" t="s">
        <v>514</v>
      </c>
      <c r="F7426" t="str">
        <f>VLOOKUP(orders[[#This Row],[product_id]],Products!A:C,3,0)</f>
        <v>Electronics</v>
      </c>
      <c r="G7426">
        <v>2</v>
      </c>
      <c r="H7426" s="6">
        <v>0.19280755727957641</v>
      </c>
      <c r="I7426" s="2">
        <f>VLOOKUP($E7426,
Products!$A$1:$F$201,MATCH(Orders!I$1,Products!$A$1:$F$1,0),0)</f>
        <v>16482.730474054071</v>
      </c>
      <c r="J7426" s="2">
        <f>VLOOKUP($E7426,
Products!$A$1:$F$201,MATCH(Orders!J$1,Products!$A$1:$F$1,0),0)</f>
        <v>12480.81165565178</v>
      </c>
    </row>
    <row r="7427" spans="1:10">
      <c r="A7427">
        <v>7426</v>
      </c>
      <c r="B7427" s="4">
        <v>45518</v>
      </c>
      <c r="C7427" s="10">
        <f>DATE(YEAR(orders[[#This Row],[order_date]]), MONTH(orders[[#This Row],[order_date]]), 1)</f>
        <v>45505</v>
      </c>
      <c r="D7427" t="s">
        <v>921</v>
      </c>
      <c r="E7427" t="s">
        <v>633</v>
      </c>
      <c r="F7427" t="str">
        <f>VLOOKUP(orders[[#This Row],[product_id]],Products!A:C,3,0)</f>
        <v>Appliances</v>
      </c>
      <c r="G7427">
        <v>2</v>
      </c>
      <c r="H7427" s="6">
        <v>0.14062747042165577</v>
      </c>
      <c r="I7427" s="2">
        <f>VLOOKUP($E7427,
Products!$A$1:$F$201,MATCH(Orders!I$1,Products!$A$1:$F$1,0),0)</f>
        <v>2361.4162937319088</v>
      </c>
      <c r="J7427" s="2">
        <f>VLOOKUP($E7427,
Products!$A$1:$F$201,MATCH(Orders!J$1,Products!$A$1:$F$1,0),0)</f>
        <v>1552.5536411429621</v>
      </c>
    </row>
    <row r="7428" spans="1:10">
      <c r="A7428">
        <v>7427</v>
      </c>
      <c r="B7428" s="4">
        <v>46001</v>
      </c>
      <c r="C7428" s="10">
        <f>DATE(YEAR(orders[[#This Row],[order_date]]), MONTH(orders[[#This Row],[order_date]]), 1)</f>
        <v>45992</v>
      </c>
      <c r="D7428" t="s">
        <v>935</v>
      </c>
      <c r="E7428" t="s">
        <v>606</v>
      </c>
      <c r="F7428" t="str">
        <f>VLOOKUP(orders[[#This Row],[product_id]],Products!A:C,3,0)</f>
        <v>Appliances</v>
      </c>
      <c r="G7428">
        <v>1</v>
      </c>
      <c r="H7428" s="6">
        <v>9.4378090845626358E-2</v>
      </c>
      <c r="I7428" s="2">
        <f>VLOOKUP($E7428,
Products!$A$1:$F$201,MATCH(Orders!I$1,Products!$A$1:$F$1,0),0)</f>
        <v>2163.0020078909042</v>
      </c>
      <c r="J7428" s="2">
        <f>VLOOKUP($E7428,
Products!$A$1:$F$201,MATCH(Orders!J$1,Products!$A$1:$F$1,0),0)</f>
        <v>1416.078554182008</v>
      </c>
    </row>
    <row r="7429" spans="1:10">
      <c r="A7429">
        <v>7428</v>
      </c>
      <c r="B7429" s="4">
        <v>45227</v>
      </c>
      <c r="C7429" s="10">
        <f>DATE(YEAR(orders[[#This Row],[order_date]]), MONTH(orders[[#This Row],[order_date]]), 1)</f>
        <v>45200</v>
      </c>
      <c r="D7429" t="s">
        <v>4416</v>
      </c>
      <c r="E7429" t="s">
        <v>670</v>
      </c>
      <c r="F7429" t="str">
        <f>VLOOKUP(orders[[#This Row],[product_id]],Products!A:C,3,0)</f>
        <v>Electronics</v>
      </c>
      <c r="G7429">
        <v>3</v>
      </c>
      <c r="H7429" s="6">
        <v>0.15244986854605658</v>
      </c>
      <c r="I7429" s="2">
        <f>VLOOKUP($E7429,
Products!$A$1:$F$201,MATCH(Orders!I$1,Products!$A$1:$F$1,0),0)</f>
        <v>2624.8628733917722</v>
      </c>
      <c r="J7429" s="2">
        <f>VLOOKUP($E7429,
Products!$A$1:$F$201,MATCH(Orders!J$1,Products!$A$1:$F$1,0),0)</f>
        <v>1944.041928611671</v>
      </c>
    </row>
    <row r="7430" spans="1:10">
      <c r="A7430">
        <v>7429</v>
      </c>
      <c r="B7430" s="4">
        <v>45155</v>
      </c>
      <c r="C7430" s="10">
        <f>DATE(YEAR(orders[[#This Row],[order_date]]), MONTH(orders[[#This Row],[order_date]]), 1)</f>
        <v>45139</v>
      </c>
      <c r="D7430" t="s">
        <v>3076</v>
      </c>
      <c r="E7430" t="s">
        <v>521</v>
      </c>
      <c r="F7430" t="str">
        <f>VLOOKUP(orders[[#This Row],[product_id]],Products!A:C,3,0)</f>
        <v>Electronics</v>
      </c>
      <c r="G7430">
        <v>2</v>
      </c>
      <c r="H7430" s="6">
        <v>0.24665593752071796</v>
      </c>
      <c r="I7430" s="2">
        <f>VLOOKUP($E7430,
Products!$A$1:$F$201,MATCH(Orders!I$1,Products!$A$1:$F$1,0),0)</f>
        <v>18373.691083837519</v>
      </c>
      <c r="J7430" s="2">
        <f>VLOOKUP($E7430,
Products!$A$1:$F$201,MATCH(Orders!J$1,Products!$A$1:$F$1,0),0)</f>
        <v>14409.80197321412</v>
      </c>
    </row>
    <row r="7431" spans="1:10">
      <c r="A7431">
        <v>7430</v>
      </c>
      <c r="B7431" s="4">
        <v>45076</v>
      </c>
      <c r="C7431" s="10">
        <f>DATE(YEAR(orders[[#This Row],[order_date]]), MONTH(orders[[#This Row],[order_date]]), 1)</f>
        <v>45047</v>
      </c>
      <c r="D7431" t="s">
        <v>4607</v>
      </c>
      <c r="E7431" t="s">
        <v>509</v>
      </c>
      <c r="F7431" t="str">
        <f>VLOOKUP(orders[[#This Row],[product_id]],Products!A:C,3,0)</f>
        <v>Appliances</v>
      </c>
      <c r="G7431">
        <v>3</v>
      </c>
      <c r="H7431" s="6">
        <v>9.7744465561554597E-2</v>
      </c>
      <c r="I7431" s="2">
        <f>VLOOKUP($E7431,
Products!$A$1:$F$201,MATCH(Orders!I$1,Products!$A$1:$F$1,0),0)</f>
        <v>23898.369282732219</v>
      </c>
      <c r="J7431" s="2">
        <f>VLOOKUP($E7431,
Products!$A$1:$F$201,MATCH(Orders!J$1,Products!$A$1:$F$1,0),0)</f>
        <v>16491.822147524919</v>
      </c>
    </row>
    <row r="7432" spans="1:10">
      <c r="A7432">
        <v>7431</v>
      </c>
      <c r="B7432" s="4">
        <v>45453</v>
      </c>
      <c r="C7432" s="10">
        <f>DATE(YEAR(orders[[#This Row],[order_date]]), MONTH(orders[[#This Row],[order_date]]), 1)</f>
        <v>45444</v>
      </c>
      <c r="D7432" t="s">
        <v>4198</v>
      </c>
      <c r="E7432" t="s">
        <v>537</v>
      </c>
      <c r="F7432" t="str">
        <f>VLOOKUP(orders[[#This Row],[product_id]],Products!A:C,3,0)</f>
        <v>Electronics</v>
      </c>
      <c r="G7432">
        <v>1</v>
      </c>
      <c r="H7432" s="6">
        <v>0.18654180880474469</v>
      </c>
      <c r="I7432" s="2">
        <f>VLOOKUP($E7432,
Products!$A$1:$F$201,MATCH(Orders!I$1,Products!$A$1:$F$1,0),0)</f>
        <v>31703.831103033539</v>
      </c>
      <c r="J7432" s="2">
        <f>VLOOKUP($E7432,
Products!$A$1:$F$201,MATCH(Orders!J$1,Products!$A$1:$F$1,0),0)</f>
        <v>24504.340558054781</v>
      </c>
    </row>
    <row r="7433" spans="1:10">
      <c r="A7433">
        <v>7432</v>
      </c>
      <c r="B7433" s="4">
        <v>45259</v>
      </c>
      <c r="C7433" s="10">
        <f>DATE(YEAR(orders[[#This Row],[order_date]]), MONTH(orders[[#This Row],[order_date]]), 1)</f>
        <v>45231</v>
      </c>
      <c r="D7433" t="s">
        <v>2978</v>
      </c>
      <c r="E7433" t="s">
        <v>589</v>
      </c>
      <c r="F7433" t="str">
        <f>VLOOKUP(orders[[#This Row],[product_id]],Products!A:C,3,0)</f>
        <v>Appliances</v>
      </c>
      <c r="G7433">
        <v>3</v>
      </c>
      <c r="H7433" s="6">
        <v>7.565115995861714E-2</v>
      </c>
      <c r="I7433" s="2">
        <f>VLOOKUP($E7433,
Products!$A$1:$F$201,MATCH(Orders!I$1,Products!$A$1:$F$1,0),0)</f>
        <v>6227.1351854710047</v>
      </c>
      <c r="J7433" s="2">
        <f>VLOOKUP($E7433,
Products!$A$1:$F$201,MATCH(Orders!J$1,Products!$A$1:$F$1,0),0)</f>
        <v>4146.7707671772396</v>
      </c>
    </row>
    <row r="7434" spans="1:10">
      <c r="A7434">
        <v>7433</v>
      </c>
      <c r="B7434" s="4">
        <v>45100</v>
      </c>
      <c r="C7434" s="10">
        <f>DATE(YEAR(orders[[#This Row],[order_date]]), MONTH(orders[[#This Row],[order_date]]), 1)</f>
        <v>45078</v>
      </c>
      <c r="D7434" t="s">
        <v>2391</v>
      </c>
      <c r="E7434" t="s">
        <v>598</v>
      </c>
      <c r="F7434" t="str">
        <f>VLOOKUP(orders[[#This Row],[product_id]],Products!A:C,3,0)</f>
        <v>Appliances</v>
      </c>
      <c r="G7434">
        <v>2</v>
      </c>
      <c r="H7434" s="6">
        <v>0.10905175717344545</v>
      </c>
      <c r="I7434" s="2">
        <f>VLOOKUP($E7434,
Products!$A$1:$F$201,MATCH(Orders!I$1,Products!$A$1:$F$1,0),0)</f>
        <v>5641.6789233526652</v>
      </c>
      <c r="J7434" s="2">
        <f>VLOOKUP($E7434,
Products!$A$1:$F$201,MATCH(Orders!J$1,Products!$A$1:$F$1,0),0)</f>
        <v>4031.2473685481059</v>
      </c>
    </row>
    <row r="7435" spans="1:10">
      <c r="A7435">
        <v>7434</v>
      </c>
      <c r="B7435" s="4">
        <v>44987</v>
      </c>
      <c r="C7435" s="10">
        <f>DATE(YEAR(orders[[#This Row],[order_date]]), MONTH(orders[[#This Row],[order_date]]), 1)</f>
        <v>44986</v>
      </c>
      <c r="D7435" t="s">
        <v>2016</v>
      </c>
      <c r="E7435" t="s">
        <v>633</v>
      </c>
      <c r="F7435" t="str">
        <f>VLOOKUP(orders[[#This Row],[product_id]],Products!A:C,3,0)</f>
        <v>Appliances</v>
      </c>
      <c r="G7435">
        <v>1</v>
      </c>
      <c r="H7435" s="6">
        <v>7.5018538861708992E-2</v>
      </c>
      <c r="I7435" s="2">
        <f>VLOOKUP($E7435,
Products!$A$1:$F$201,MATCH(Orders!I$1,Products!$A$1:$F$1,0),0)</f>
        <v>2361.4162937319088</v>
      </c>
      <c r="J7435" s="2">
        <f>VLOOKUP($E7435,
Products!$A$1:$F$201,MATCH(Orders!J$1,Products!$A$1:$F$1,0),0)</f>
        <v>1552.5536411429621</v>
      </c>
    </row>
    <row r="7436" spans="1:10">
      <c r="A7436">
        <v>7435</v>
      </c>
      <c r="B7436" s="4">
        <v>46011</v>
      </c>
      <c r="C7436" s="10">
        <f>DATE(YEAR(orders[[#This Row],[order_date]]), MONTH(orders[[#This Row],[order_date]]), 1)</f>
        <v>45992</v>
      </c>
      <c r="D7436" t="s">
        <v>751</v>
      </c>
      <c r="E7436" t="s">
        <v>522</v>
      </c>
      <c r="F7436" t="str">
        <f>VLOOKUP(orders[[#This Row],[product_id]],Products!A:C,3,0)</f>
        <v>Appliances</v>
      </c>
      <c r="G7436">
        <v>2</v>
      </c>
      <c r="H7436" s="6">
        <v>7.1632191327714145E-2</v>
      </c>
      <c r="I7436" s="2">
        <f>VLOOKUP($E7436,
Products!$A$1:$F$201,MATCH(Orders!I$1,Products!$A$1:$F$1,0),0)</f>
        <v>24966.707940261898</v>
      </c>
      <c r="J7436" s="2">
        <f>VLOOKUP($E7436,
Products!$A$1:$F$201,MATCH(Orders!J$1,Products!$A$1:$F$1,0),0)</f>
        <v>19868.70644165645</v>
      </c>
    </row>
    <row r="7437" spans="1:10">
      <c r="A7437">
        <v>7436</v>
      </c>
      <c r="B7437" s="4">
        <v>45745</v>
      </c>
      <c r="C7437" s="10">
        <f>DATE(YEAR(orders[[#This Row],[order_date]]), MONTH(orders[[#This Row],[order_date]]), 1)</f>
        <v>45717</v>
      </c>
      <c r="D7437" t="s">
        <v>2542</v>
      </c>
      <c r="E7437" t="s">
        <v>546</v>
      </c>
      <c r="F7437" t="str">
        <f>VLOOKUP(orders[[#This Row],[product_id]],Products!A:C,3,0)</f>
        <v>Electronics</v>
      </c>
      <c r="G7437">
        <v>2</v>
      </c>
      <c r="H7437" s="6">
        <v>0.16626591014131367</v>
      </c>
      <c r="I7437" s="2">
        <f>VLOOKUP($E7437,
Products!$A$1:$F$201,MATCH(Orders!I$1,Products!$A$1:$F$1,0),0)</f>
        <v>21943.16319502375</v>
      </c>
      <c r="J7437" s="2">
        <f>VLOOKUP($E7437,
Products!$A$1:$F$201,MATCH(Orders!J$1,Products!$A$1:$F$1,0),0)</f>
        <v>16937.09489743154</v>
      </c>
    </row>
    <row r="7438" spans="1:10">
      <c r="A7438">
        <v>7437</v>
      </c>
      <c r="B7438" s="4">
        <v>45450</v>
      </c>
      <c r="C7438" s="10">
        <f>DATE(YEAR(orders[[#This Row],[order_date]]), MONTH(orders[[#This Row],[order_date]]), 1)</f>
        <v>45444</v>
      </c>
      <c r="D7438" t="s">
        <v>1743</v>
      </c>
      <c r="E7438" t="s">
        <v>550</v>
      </c>
      <c r="F7438" t="str">
        <f>VLOOKUP(orders[[#This Row],[product_id]],Products!A:C,3,0)</f>
        <v>Electronics</v>
      </c>
      <c r="G7438">
        <v>3</v>
      </c>
      <c r="H7438" s="6">
        <v>0.12698104284840483</v>
      </c>
      <c r="I7438" s="2">
        <f>VLOOKUP($E7438,
Products!$A$1:$F$201,MATCH(Orders!I$1,Products!$A$1:$F$1,0),0)</f>
        <v>21928.70634496431</v>
      </c>
      <c r="J7438" s="2">
        <f>VLOOKUP($E7438,
Products!$A$1:$F$201,MATCH(Orders!J$1,Products!$A$1:$F$1,0),0)</f>
        <v>17227.037321653719</v>
      </c>
    </row>
    <row r="7439" spans="1:10">
      <c r="A7439">
        <v>7438</v>
      </c>
      <c r="B7439" s="4">
        <v>45142</v>
      </c>
      <c r="C7439" s="10">
        <f>DATE(YEAR(orders[[#This Row],[order_date]]), MONTH(orders[[#This Row],[order_date]]), 1)</f>
        <v>45139</v>
      </c>
      <c r="D7439" t="s">
        <v>1338</v>
      </c>
      <c r="E7439" t="s">
        <v>521</v>
      </c>
      <c r="F7439" t="str">
        <f>VLOOKUP(orders[[#This Row],[product_id]],Products!A:C,3,0)</f>
        <v>Electronics</v>
      </c>
      <c r="G7439">
        <v>2</v>
      </c>
      <c r="H7439" s="6">
        <v>0.23124803724046183</v>
      </c>
      <c r="I7439" s="2">
        <f>VLOOKUP($E7439,
Products!$A$1:$F$201,MATCH(Orders!I$1,Products!$A$1:$F$1,0),0)</f>
        <v>18373.691083837519</v>
      </c>
      <c r="J7439" s="2">
        <f>VLOOKUP($E7439,
Products!$A$1:$F$201,MATCH(Orders!J$1,Products!$A$1:$F$1,0),0)</f>
        <v>14409.80197321412</v>
      </c>
    </row>
    <row r="7440" spans="1:10">
      <c r="A7440">
        <v>7439</v>
      </c>
      <c r="B7440" s="4">
        <v>45550</v>
      </c>
      <c r="C7440" s="10">
        <f>DATE(YEAR(orders[[#This Row],[order_date]]), MONTH(orders[[#This Row],[order_date]]), 1)</f>
        <v>45536</v>
      </c>
      <c r="D7440" t="s">
        <v>4685</v>
      </c>
      <c r="E7440" t="s">
        <v>525</v>
      </c>
      <c r="F7440" t="str">
        <f>VLOOKUP(orders[[#This Row],[product_id]],Products!A:C,3,0)</f>
        <v>Electronics</v>
      </c>
      <c r="G7440">
        <v>1</v>
      </c>
      <c r="H7440" s="6">
        <v>0.13324101878720865</v>
      </c>
      <c r="I7440" s="2">
        <f>VLOOKUP($E7440,
Products!$A$1:$F$201,MATCH(Orders!I$1,Products!$A$1:$F$1,0),0)</f>
        <v>2441.7405612875209</v>
      </c>
      <c r="J7440" s="2">
        <f>VLOOKUP($E7440,
Products!$A$1:$F$201,MATCH(Orders!J$1,Products!$A$1:$F$1,0),0)</f>
        <v>1934.1373706011941</v>
      </c>
    </row>
    <row r="7441" spans="1:10">
      <c r="A7441">
        <v>7440</v>
      </c>
      <c r="B7441" s="4">
        <v>45504</v>
      </c>
      <c r="C7441" s="10">
        <f>DATE(YEAR(orders[[#This Row],[order_date]]), MONTH(orders[[#This Row],[order_date]]), 1)</f>
        <v>45474</v>
      </c>
      <c r="D7441" t="s">
        <v>3128</v>
      </c>
      <c r="E7441" t="s">
        <v>547</v>
      </c>
      <c r="F7441" t="str">
        <f>VLOOKUP(orders[[#This Row],[product_id]],Products!A:C,3,0)</f>
        <v>Appliances</v>
      </c>
      <c r="G7441">
        <v>1</v>
      </c>
      <c r="H7441" s="6">
        <v>0.10193409030469404</v>
      </c>
      <c r="I7441" s="2">
        <f>VLOOKUP($E7441,
Products!$A$1:$F$201,MATCH(Orders!I$1,Products!$A$1:$F$1,0),0)</f>
        <v>2366.4310858022332</v>
      </c>
      <c r="J7441" s="2">
        <f>VLOOKUP($E7441,
Products!$A$1:$F$201,MATCH(Orders!J$1,Products!$A$1:$F$1,0),0)</f>
        <v>1841.1055346213741</v>
      </c>
    </row>
    <row r="7442" spans="1:10">
      <c r="A7442">
        <v>7441</v>
      </c>
      <c r="B7442" s="4">
        <v>45620</v>
      </c>
      <c r="C7442" s="10">
        <f>DATE(YEAR(orders[[#This Row],[order_date]]), MONTH(orders[[#This Row],[order_date]]), 1)</f>
        <v>45597</v>
      </c>
      <c r="D7442" t="s">
        <v>3456</v>
      </c>
      <c r="E7442" t="s">
        <v>515</v>
      </c>
      <c r="F7442" t="str">
        <f>VLOOKUP(orders[[#This Row],[product_id]],Products!A:C,3,0)</f>
        <v>Appliances</v>
      </c>
      <c r="G7442">
        <v>3</v>
      </c>
      <c r="H7442" s="6">
        <v>6.1944128205600621E-2</v>
      </c>
      <c r="I7442" s="2">
        <f>VLOOKUP($E7442,
Products!$A$1:$F$201,MATCH(Orders!I$1,Products!$A$1:$F$1,0),0)</f>
        <v>2136.8180837738519</v>
      </c>
      <c r="J7442" s="2">
        <f>VLOOKUP($E7442,
Products!$A$1:$F$201,MATCH(Orders!J$1,Products!$A$1:$F$1,0),0)</f>
        <v>1689.48738136013</v>
      </c>
    </row>
    <row r="7443" spans="1:10">
      <c r="A7443">
        <v>7442</v>
      </c>
      <c r="B7443" s="4">
        <v>45349</v>
      </c>
      <c r="C7443" s="10">
        <f>DATE(YEAR(orders[[#This Row],[order_date]]), MONTH(orders[[#This Row],[order_date]]), 1)</f>
        <v>45323</v>
      </c>
      <c r="D7443" t="s">
        <v>1692</v>
      </c>
      <c r="E7443" t="s">
        <v>557</v>
      </c>
      <c r="F7443" t="str">
        <f>VLOOKUP(orders[[#This Row],[product_id]],Products!A:C,3,0)</f>
        <v>Electronics</v>
      </c>
      <c r="G7443">
        <v>2</v>
      </c>
      <c r="H7443" s="6">
        <v>0.16206298608354697</v>
      </c>
      <c r="I7443" s="2">
        <f>VLOOKUP($E7443,
Products!$A$1:$F$201,MATCH(Orders!I$1,Products!$A$1:$F$1,0),0)</f>
        <v>23950.56449224626</v>
      </c>
      <c r="J7443" s="2">
        <f>VLOOKUP($E7443,
Products!$A$1:$F$201,MATCH(Orders!J$1,Products!$A$1:$F$1,0),0)</f>
        <v>16488.618979732779</v>
      </c>
    </row>
    <row r="7444" spans="1:10">
      <c r="A7444">
        <v>7443</v>
      </c>
      <c r="B7444" s="4">
        <v>45642</v>
      </c>
      <c r="C7444" s="10">
        <f>DATE(YEAR(orders[[#This Row],[order_date]]), MONTH(orders[[#This Row],[order_date]]), 1)</f>
        <v>45627</v>
      </c>
      <c r="D7444" t="s">
        <v>1038</v>
      </c>
      <c r="E7444" t="s">
        <v>693</v>
      </c>
      <c r="F7444" t="str">
        <f>VLOOKUP(orders[[#This Row],[product_id]],Products!A:C,3,0)</f>
        <v>Appliances</v>
      </c>
      <c r="G7444">
        <v>2</v>
      </c>
      <c r="H7444" s="6">
        <v>0.14907675623245067</v>
      </c>
      <c r="I7444" s="2">
        <f>VLOOKUP($E7444,
Products!$A$1:$F$201,MATCH(Orders!I$1,Products!$A$1:$F$1,0),0)</f>
        <v>2037.67513915007</v>
      </c>
      <c r="J7444" s="2">
        <f>VLOOKUP($E7444,
Products!$A$1:$F$201,MATCH(Orders!J$1,Products!$A$1:$F$1,0),0)</f>
        <v>1374.1566876520769</v>
      </c>
    </row>
    <row r="7445" spans="1:10">
      <c r="A7445">
        <v>7444</v>
      </c>
      <c r="B7445" s="4">
        <v>45680</v>
      </c>
      <c r="C7445" s="10">
        <f>DATE(YEAR(orders[[#This Row],[order_date]]), MONTH(orders[[#This Row],[order_date]]), 1)</f>
        <v>45658</v>
      </c>
      <c r="D7445" t="s">
        <v>2585</v>
      </c>
      <c r="E7445" t="s">
        <v>681</v>
      </c>
      <c r="F7445" t="str">
        <f>VLOOKUP(orders[[#This Row],[product_id]],Products!A:C,3,0)</f>
        <v>Appliances</v>
      </c>
      <c r="G7445">
        <v>1</v>
      </c>
      <c r="H7445" s="6">
        <v>0.13410632836426478</v>
      </c>
      <c r="I7445" s="2">
        <f>VLOOKUP($E7445,
Products!$A$1:$F$201,MATCH(Orders!I$1,Products!$A$1:$F$1,0),0)</f>
        <v>2080.3641662770501</v>
      </c>
      <c r="J7445" s="2">
        <f>VLOOKUP($E7445,
Products!$A$1:$F$201,MATCH(Orders!J$1,Products!$A$1:$F$1,0),0)</f>
        <v>1566.754559891986</v>
      </c>
    </row>
    <row r="7446" spans="1:10">
      <c r="A7446">
        <v>7445</v>
      </c>
      <c r="B7446" s="4">
        <v>45673</v>
      </c>
      <c r="C7446" s="10">
        <f>DATE(YEAR(orders[[#This Row],[order_date]]), MONTH(orders[[#This Row],[order_date]]), 1)</f>
        <v>45658</v>
      </c>
      <c r="D7446" t="s">
        <v>2919</v>
      </c>
      <c r="E7446" t="s">
        <v>656</v>
      </c>
      <c r="F7446" t="str">
        <f>VLOOKUP(orders[[#This Row],[product_id]],Products!A:C,3,0)</f>
        <v>Electronics</v>
      </c>
      <c r="G7446">
        <v>2</v>
      </c>
      <c r="H7446" s="6">
        <v>0.11392972097020877</v>
      </c>
      <c r="I7446" s="2">
        <f>VLOOKUP($E7446,
Products!$A$1:$F$201,MATCH(Orders!I$1,Products!$A$1:$F$1,0),0)</f>
        <v>30485.811519789549</v>
      </c>
      <c r="J7446" s="2">
        <f>VLOOKUP($E7446,
Products!$A$1:$F$201,MATCH(Orders!J$1,Products!$A$1:$F$1,0),0)</f>
        <v>23818.70129930825</v>
      </c>
    </row>
    <row r="7447" spans="1:10">
      <c r="A7447">
        <v>7446</v>
      </c>
      <c r="B7447" s="4">
        <v>45614</v>
      </c>
      <c r="C7447" s="10">
        <f>DATE(YEAR(orders[[#This Row],[order_date]]), MONTH(orders[[#This Row],[order_date]]), 1)</f>
        <v>45597</v>
      </c>
      <c r="D7447" t="s">
        <v>1212</v>
      </c>
      <c r="E7447" t="s">
        <v>538</v>
      </c>
      <c r="F7447" t="str">
        <f>VLOOKUP(orders[[#This Row],[product_id]],Products!A:C,3,0)</f>
        <v>Electronics</v>
      </c>
      <c r="G7447">
        <v>2</v>
      </c>
      <c r="H7447" s="6">
        <v>0.1146194257662573</v>
      </c>
      <c r="I7447" s="2">
        <f>VLOOKUP($E7447,
Products!$A$1:$F$201,MATCH(Orders!I$1,Products!$A$1:$F$1,0),0)</f>
        <v>29368.843697269542</v>
      </c>
      <c r="J7447" s="2">
        <f>VLOOKUP($E7447,
Products!$A$1:$F$201,MATCH(Orders!J$1,Products!$A$1:$F$1,0),0)</f>
        <v>23079.13344123889</v>
      </c>
    </row>
    <row r="7448" spans="1:10">
      <c r="A7448">
        <v>7447</v>
      </c>
      <c r="B7448" s="4">
        <v>45649</v>
      </c>
      <c r="C7448" s="10">
        <f>DATE(YEAR(orders[[#This Row],[order_date]]), MONTH(orders[[#This Row],[order_date]]), 1)</f>
        <v>45627</v>
      </c>
      <c r="D7448" t="s">
        <v>822</v>
      </c>
      <c r="E7448" t="s">
        <v>632</v>
      </c>
      <c r="F7448" t="str">
        <f>VLOOKUP(orders[[#This Row],[product_id]],Products!A:C,3,0)</f>
        <v>Electronics</v>
      </c>
      <c r="G7448">
        <v>2</v>
      </c>
      <c r="H7448" s="6">
        <v>0.2002750873345264</v>
      </c>
      <c r="I7448" s="2">
        <f>VLOOKUP($E7448,
Products!$A$1:$F$201,MATCH(Orders!I$1,Products!$A$1:$F$1,0),0)</f>
        <v>23049.571773693999</v>
      </c>
      <c r="J7448" s="2">
        <f>VLOOKUP($E7448,
Products!$A$1:$F$201,MATCH(Orders!J$1,Products!$A$1:$F$1,0),0)</f>
        <v>15791.461375569639</v>
      </c>
    </row>
    <row r="7449" spans="1:10">
      <c r="A7449">
        <v>7448</v>
      </c>
      <c r="B7449" s="4">
        <v>45673</v>
      </c>
      <c r="C7449" s="10">
        <f>DATE(YEAR(orders[[#This Row],[order_date]]), MONTH(orders[[#This Row],[order_date]]), 1)</f>
        <v>45658</v>
      </c>
      <c r="D7449" t="s">
        <v>1648</v>
      </c>
      <c r="E7449" t="s">
        <v>658</v>
      </c>
      <c r="F7449" t="str">
        <f>VLOOKUP(orders[[#This Row],[product_id]],Products!A:C,3,0)</f>
        <v>Electronics</v>
      </c>
      <c r="G7449">
        <v>1</v>
      </c>
      <c r="H7449" s="6">
        <v>0.14497041881401942</v>
      </c>
      <c r="I7449" s="2">
        <f>VLOOKUP($E7449,
Products!$A$1:$F$201,MATCH(Orders!I$1,Products!$A$1:$F$1,0),0)</f>
        <v>2455.4664524813788</v>
      </c>
      <c r="J7449" s="2">
        <f>VLOOKUP($E7449,
Products!$A$1:$F$201,MATCH(Orders!J$1,Products!$A$1:$F$1,0),0)</f>
        <v>1763.2139459131699</v>
      </c>
    </row>
    <row r="7450" spans="1:10">
      <c r="A7450">
        <v>7449</v>
      </c>
      <c r="B7450" s="4">
        <v>45168</v>
      </c>
      <c r="C7450" s="10">
        <f>DATE(YEAR(orders[[#This Row],[order_date]]), MONTH(orders[[#This Row],[order_date]]), 1)</f>
        <v>45139</v>
      </c>
      <c r="D7450" t="s">
        <v>1341</v>
      </c>
      <c r="E7450" t="s">
        <v>555</v>
      </c>
      <c r="F7450" t="str">
        <f>VLOOKUP(orders[[#This Row],[product_id]],Products!A:C,3,0)</f>
        <v>Electronics</v>
      </c>
      <c r="G7450">
        <v>1</v>
      </c>
      <c r="H7450" s="6">
        <v>0.18438576261282832</v>
      </c>
      <c r="I7450" s="2">
        <f>VLOOKUP($E7450,
Products!$A$1:$F$201,MATCH(Orders!I$1,Products!$A$1:$F$1,0),0)</f>
        <v>32397.674936233889</v>
      </c>
      <c r="J7450" s="2">
        <f>VLOOKUP($E7450,
Products!$A$1:$F$201,MATCH(Orders!J$1,Products!$A$1:$F$1,0),0)</f>
        <v>24559.251285382288</v>
      </c>
    </row>
    <row r="7451" spans="1:10">
      <c r="A7451">
        <v>7450</v>
      </c>
      <c r="B7451" s="4">
        <v>45591</v>
      </c>
      <c r="C7451" s="10">
        <f>DATE(YEAR(orders[[#This Row],[order_date]]), MONTH(orders[[#This Row],[order_date]]), 1)</f>
        <v>45566</v>
      </c>
      <c r="D7451" t="s">
        <v>2295</v>
      </c>
      <c r="E7451" t="s">
        <v>606</v>
      </c>
      <c r="F7451" t="str">
        <f>VLOOKUP(orders[[#This Row],[product_id]],Products!A:C,3,0)</f>
        <v>Appliances</v>
      </c>
      <c r="G7451">
        <v>2</v>
      </c>
      <c r="H7451" s="6">
        <v>0.11683761692224305</v>
      </c>
      <c r="I7451" s="2">
        <f>VLOOKUP($E7451,
Products!$A$1:$F$201,MATCH(Orders!I$1,Products!$A$1:$F$1,0),0)</f>
        <v>2163.0020078909042</v>
      </c>
      <c r="J7451" s="2">
        <f>VLOOKUP($E7451,
Products!$A$1:$F$201,MATCH(Orders!J$1,Products!$A$1:$F$1,0),0)</f>
        <v>1416.078554182008</v>
      </c>
    </row>
    <row r="7452" spans="1:10">
      <c r="A7452">
        <v>7451</v>
      </c>
      <c r="B7452" s="4">
        <v>45634</v>
      </c>
      <c r="C7452" s="10">
        <f>DATE(YEAR(orders[[#This Row],[order_date]]), MONTH(orders[[#This Row],[order_date]]), 1)</f>
        <v>45627</v>
      </c>
      <c r="D7452" t="s">
        <v>2168</v>
      </c>
      <c r="E7452" t="s">
        <v>605</v>
      </c>
      <c r="F7452" t="str">
        <f>VLOOKUP(orders[[#This Row],[product_id]],Products!A:C,3,0)</f>
        <v>Electronics</v>
      </c>
      <c r="G7452">
        <v>1</v>
      </c>
      <c r="H7452" s="6">
        <v>0.23381646671255543</v>
      </c>
      <c r="I7452" s="2">
        <f>VLOOKUP($E7452,
Products!$A$1:$F$201,MATCH(Orders!I$1,Products!$A$1:$F$1,0),0)</f>
        <v>2690.742909794456</v>
      </c>
      <c r="J7452" s="2">
        <f>VLOOKUP($E7452,
Products!$A$1:$F$201,MATCH(Orders!J$1,Products!$A$1:$F$1,0),0)</f>
        <v>2067.549626292313</v>
      </c>
    </row>
    <row r="7453" spans="1:10">
      <c r="A7453">
        <v>7452</v>
      </c>
      <c r="B7453" s="4">
        <v>45361</v>
      </c>
      <c r="C7453" s="10">
        <f>DATE(YEAR(orders[[#This Row],[order_date]]), MONTH(orders[[#This Row],[order_date]]), 1)</f>
        <v>45352</v>
      </c>
      <c r="D7453" t="s">
        <v>4081</v>
      </c>
      <c r="E7453" t="s">
        <v>593</v>
      </c>
      <c r="F7453" t="str">
        <f>VLOOKUP(orders[[#This Row],[product_id]],Products!A:C,3,0)</f>
        <v>Electronics</v>
      </c>
      <c r="G7453">
        <v>2</v>
      </c>
      <c r="H7453" s="6">
        <v>0.145665739860354</v>
      </c>
      <c r="I7453" s="2">
        <f>VLOOKUP($E7453,
Products!$A$1:$F$201,MATCH(Orders!I$1,Products!$A$1:$F$1,0),0)</f>
        <v>2667.7858525453248</v>
      </c>
      <c r="J7453" s="2">
        <f>VLOOKUP($E7453,
Products!$A$1:$F$201,MATCH(Orders!J$1,Products!$A$1:$F$1,0),0)</f>
        <v>1797.4955098065359</v>
      </c>
    </row>
    <row r="7454" spans="1:10">
      <c r="A7454">
        <v>7453</v>
      </c>
      <c r="B7454" s="4">
        <v>45707</v>
      </c>
      <c r="C7454" s="10">
        <f>DATE(YEAR(orders[[#This Row],[order_date]]), MONTH(orders[[#This Row],[order_date]]), 1)</f>
        <v>45689</v>
      </c>
      <c r="D7454" t="s">
        <v>3210</v>
      </c>
      <c r="E7454" t="s">
        <v>703</v>
      </c>
      <c r="F7454" t="str">
        <f>VLOOKUP(orders[[#This Row],[product_id]],Products!A:C,3,0)</f>
        <v>Appliances</v>
      </c>
      <c r="G7454">
        <v>2</v>
      </c>
      <c r="H7454" s="6">
        <v>6.9850695317738895E-2</v>
      </c>
      <c r="I7454" s="2">
        <f>VLOOKUP($E7454,
Products!$A$1:$F$201,MATCH(Orders!I$1,Products!$A$1:$F$1,0),0)</f>
        <v>23763.82929975582</v>
      </c>
      <c r="J7454" s="2">
        <f>VLOOKUP($E7454,
Products!$A$1:$F$201,MATCH(Orders!J$1,Products!$A$1:$F$1,0),0)</f>
        <v>17833.36818447417</v>
      </c>
    </row>
    <row r="7455" spans="1:10">
      <c r="A7455">
        <v>7454</v>
      </c>
      <c r="B7455" s="4">
        <v>45410</v>
      </c>
      <c r="C7455" s="10">
        <f>DATE(YEAR(orders[[#This Row],[order_date]]), MONTH(orders[[#This Row],[order_date]]), 1)</f>
        <v>45383</v>
      </c>
      <c r="D7455" t="s">
        <v>2697</v>
      </c>
      <c r="E7455" t="s">
        <v>584</v>
      </c>
      <c r="F7455" t="str">
        <f>VLOOKUP(orders[[#This Row],[product_id]],Products!A:C,3,0)</f>
        <v>Electronics</v>
      </c>
      <c r="G7455">
        <v>1</v>
      </c>
      <c r="H7455" s="6">
        <v>0.22400543816268451</v>
      </c>
      <c r="I7455" s="2">
        <f>VLOOKUP($E7455,
Products!$A$1:$F$201,MATCH(Orders!I$1,Products!$A$1:$F$1,0),0)</f>
        <v>22521.77465591731</v>
      </c>
      <c r="J7455" s="2">
        <f>VLOOKUP($E7455,
Products!$A$1:$F$201,MATCH(Orders!J$1,Products!$A$1:$F$1,0),0)</f>
        <v>15596.91628423841</v>
      </c>
    </row>
    <row r="7456" spans="1:10">
      <c r="A7456">
        <v>7455</v>
      </c>
      <c r="B7456" s="4">
        <v>45310</v>
      </c>
      <c r="C7456" s="10">
        <f>DATE(YEAR(orders[[#This Row],[order_date]]), MONTH(orders[[#This Row],[order_date]]), 1)</f>
        <v>45292</v>
      </c>
      <c r="D7456" t="s">
        <v>1574</v>
      </c>
      <c r="E7456" t="s">
        <v>688</v>
      </c>
      <c r="F7456" t="str">
        <f>VLOOKUP(orders[[#This Row],[product_id]],Products!A:C,3,0)</f>
        <v>Appliances</v>
      </c>
      <c r="G7456">
        <v>2</v>
      </c>
      <c r="H7456" s="6">
        <v>0.10574167753635701</v>
      </c>
      <c r="I7456" s="2">
        <f>VLOOKUP($E7456,
Products!$A$1:$F$201,MATCH(Orders!I$1,Products!$A$1:$F$1,0),0)</f>
        <v>5983.6860426434141</v>
      </c>
      <c r="J7456" s="2">
        <f>VLOOKUP($E7456,
Products!$A$1:$F$201,MATCH(Orders!J$1,Products!$A$1:$F$1,0),0)</f>
        <v>3911.563059036529</v>
      </c>
    </row>
    <row r="7457" spans="1:10">
      <c r="A7457">
        <v>7456</v>
      </c>
      <c r="B7457" s="4">
        <v>45096</v>
      </c>
      <c r="C7457" s="10">
        <f>DATE(YEAR(orders[[#This Row],[order_date]]), MONTH(orders[[#This Row],[order_date]]), 1)</f>
        <v>45078</v>
      </c>
      <c r="D7457" t="s">
        <v>2000</v>
      </c>
      <c r="E7457" t="s">
        <v>603</v>
      </c>
      <c r="F7457" t="str">
        <f>VLOOKUP(orders[[#This Row],[product_id]],Products!A:C,3,0)</f>
        <v>Electronics</v>
      </c>
      <c r="G7457">
        <v>1</v>
      </c>
      <c r="H7457" s="6">
        <v>0.21115586660969884</v>
      </c>
      <c r="I7457" s="2">
        <f>VLOOKUP($E7457,
Products!$A$1:$F$201,MATCH(Orders!I$1,Products!$A$1:$F$1,0),0)</f>
        <v>10867.659217073329</v>
      </c>
      <c r="J7457" s="2">
        <f>VLOOKUP($E7457,
Products!$A$1:$F$201,MATCH(Orders!J$1,Products!$A$1:$F$1,0),0)</f>
        <v>8421.8829552397037</v>
      </c>
    </row>
    <row r="7458" spans="1:10">
      <c r="A7458">
        <v>7457</v>
      </c>
      <c r="B7458" s="4">
        <v>45947</v>
      </c>
      <c r="C7458" s="10">
        <f>DATE(YEAR(orders[[#This Row],[order_date]]), MONTH(orders[[#This Row],[order_date]]), 1)</f>
        <v>45931</v>
      </c>
      <c r="D7458" t="s">
        <v>2440</v>
      </c>
      <c r="E7458" t="s">
        <v>573</v>
      </c>
      <c r="F7458" t="str">
        <f>VLOOKUP(orders[[#This Row],[product_id]],Products!A:C,3,0)</f>
        <v>Electronics</v>
      </c>
      <c r="G7458">
        <v>1</v>
      </c>
      <c r="H7458" s="6">
        <v>0.16642079846098529</v>
      </c>
      <c r="I7458" s="2">
        <f>VLOOKUP($E7458,
Products!$A$1:$F$201,MATCH(Orders!I$1,Products!$A$1:$F$1,0),0)</f>
        <v>30443.851050190449</v>
      </c>
      <c r="J7458" s="2">
        <f>VLOOKUP($E7458,
Products!$A$1:$F$201,MATCH(Orders!J$1,Products!$A$1:$F$1,0),0)</f>
        <v>21165.126268210519</v>
      </c>
    </row>
    <row r="7459" spans="1:10">
      <c r="A7459">
        <v>7458</v>
      </c>
      <c r="B7459" s="4">
        <v>45876</v>
      </c>
      <c r="C7459" s="10">
        <f>DATE(YEAR(orders[[#This Row],[order_date]]), MONTH(orders[[#This Row],[order_date]]), 1)</f>
        <v>45870</v>
      </c>
      <c r="D7459" t="s">
        <v>2969</v>
      </c>
      <c r="E7459" t="s">
        <v>583</v>
      </c>
      <c r="F7459" t="str">
        <f>VLOOKUP(orders[[#This Row],[product_id]],Products!A:C,3,0)</f>
        <v>Electronics</v>
      </c>
      <c r="G7459">
        <v>2</v>
      </c>
      <c r="H7459" s="6">
        <v>0.12289409481932141</v>
      </c>
      <c r="I7459" s="2">
        <f>VLOOKUP($E7459,
Products!$A$1:$F$201,MATCH(Orders!I$1,Products!$A$1:$F$1,0),0)</f>
        <v>22677.574574249091</v>
      </c>
      <c r="J7459" s="2">
        <f>VLOOKUP($E7459,
Products!$A$1:$F$201,MATCH(Orders!J$1,Products!$A$1:$F$1,0),0)</f>
        <v>16593.91273362303</v>
      </c>
    </row>
    <row r="7460" spans="1:10">
      <c r="A7460">
        <v>7459</v>
      </c>
      <c r="B7460" s="4">
        <v>45795</v>
      </c>
      <c r="C7460" s="10">
        <f>DATE(YEAR(orders[[#This Row],[order_date]]), MONTH(orders[[#This Row],[order_date]]), 1)</f>
        <v>45778</v>
      </c>
      <c r="D7460" t="s">
        <v>818</v>
      </c>
      <c r="E7460" t="s">
        <v>637</v>
      </c>
      <c r="F7460" t="str">
        <f>VLOOKUP(orders[[#This Row],[product_id]],Products!A:C,3,0)</f>
        <v>Electronics</v>
      </c>
      <c r="G7460">
        <v>3</v>
      </c>
      <c r="H7460" s="6">
        <v>0.10718030758242414</v>
      </c>
      <c r="I7460" s="2">
        <f>VLOOKUP($E7460,
Products!$A$1:$F$201,MATCH(Orders!I$1,Products!$A$1:$F$1,0),0)</f>
        <v>2722.8882486231741</v>
      </c>
      <c r="J7460" s="2">
        <f>VLOOKUP($E7460,
Products!$A$1:$F$201,MATCH(Orders!J$1,Products!$A$1:$F$1,0),0)</f>
        <v>2155.455197032014</v>
      </c>
    </row>
    <row r="7461" spans="1:10">
      <c r="A7461">
        <v>7460</v>
      </c>
      <c r="B7461" s="4">
        <v>45249</v>
      </c>
      <c r="C7461" s="10">
        <f>DATE(YEAR(orders[[#This Row],[order_date]]), MONTH(orders[[#This Row],[order_date]]), 1)</f>
        <v>45231</v>
      </c>
      <c r="D7461" t="s">
        <v>3793</v>
      </c>
      <c r="E7461" t="s">
        <v>533</v>
      </c>
      <c r="F7461" t="str">
        <f>VLOOKUP(orders[[#This Row],[product_id]],Products!A:C,3,0)</f>
        <v>Electronics</v>
      </c>
      <c r="G7461">
        <v>3</v>
      </c>
      <c r="H7461" s="6">
        <v>0.23293900090556835</v>
      </c>
      <c r="I7461" s="2">
        <f>VLOOKUP($E7461,
Products!$A$1:$F$201,MATCH(Orders!I$1,Products!$A$1:$F$1,0),0)</f>
        <v>28589.802369332661</v>
      </c>
      <c r="J7461" s="2">
        <f>VLOOKUP($E7461,
Products!$A$1:$F$201,MATCH(Orders!J$1,Products!$A$1:$F$1,0),0)</f>
        <v>21212.93445492295</v>
      </c>
    </row>
    <row r="7462" spans="1:10">
      <c r="A7462">
        <v>7461</v>
      </c>
      <c r="B7462" s="4">
        <v>45774</v>
      </c>
      <c r="C7462" s="10">
        <f>DATE(YEAR(orders[[#This Row],[order_date]]), MONTH(orders[[#This Row],[order_date]]), 1)</f>
        <v>45748</v>
      </c>
      <c r="D7462" t="s">
        <v>2969</v>
      </c>
      <c r="E7462" t="s">
        <v>534</v>
      </c>
      <c r="F7462" t="str">
        <f>VLOOKUP(orders[[#This Row],[product_id]],Products!A:C,3,0)</f>
        <v>Appliances</v>
      </c>
      <c r="G7462">
        <v>3</v>
      </c>
      <c r="H7462" s="6">
        <v>8.1884438276217372E-2</v>
      </c>
      <c r="I7462" s="2">
        <f>VLOOKUP($E7462,
Products!$A$1:$F$201,MATCH(Orders!I$1,Products!$A$1:$F$1,0),0)</f>
        <v>24743.162958088669</v>
      </c>
      <c r="J7462" s="2">
        <f>VLOOKUP($E7462,
Products!$A$1:$F$201,MATCH(Orders!J$1,Products!$A$1:$F$1,0),0)</f>
        <v>19307.588986555591</v>
      </c>
    </row>
    <row r="7463" spans="1:10">
      <c r="A7463">
        <v>7462</v>
      </c>
      <c r="B7463" s="4">
        <v>45622</v>
      </c>
      <c r="C7463" s="10">
        <f>DATE(YEAR(orders[[#This Row],[order_date]]), MONTH(orders[[#This Row],[order_date]]), 1)</f>
        <v>45597</v>
      </c>
      <c r="D7463" t="s">
        <v>1132</v>
      </c>
      <c r="E7463" t="s">
        <v>587</v>
      </c>
      <c r="F7463" t="str">
        <f>VLOOKUP(orders[[#This Row],[product_id]],Products!A:C,3,0)</f>
        <v>Electronics</v>
      </c>
      <c r="G7463">
        <v>2</v>
      </c>
      <c r="H7463" s="6">
        <v>0.21249451702257963</v>
      </c>
      <c r="I7463" s="2">
        <f>VLOOKUP($E7463,
Products!$A$1:$F$201,MATCH(Orders!I$1,Products!$A$1:$F$1,0),0)</f>
        <v>16527.367619686949</v>
      </c>
      <c r="J7463" s="2">
        <f>VLOOKUP($E7463,
Products!$A$1:$F$201,MATCH(Orders!J$1,Products!$A$1:$F$1,0),0)</f>
        <v>12533.62883070202</v>
      </c>
    </row>
    <row r="7464" spans="1:10">
      <c r="A7464">
        <v>7463</v>
      </c>
      <c r="B7464" s="4">
        <v>45285</v>
      </c>
      <c r="C7464" s="10">
        <f>DATE(YEAR(orders[[#This Row],[order_date]]), MONTH(orders[[#This Row],[order_date]]), 1)</f>
        <v>45261</v>
      </c>
      <c r="D7464" t="s">
        <v>1864</v>
      </c>
      <c r="E7464" t="s">
        <v>627</v>
      </c>
      <c r="F7464" t="str">
        <f>VLOOKUP(orders[[#This Row],[product_id]],Products!A:C,3,0)</f>
        <v>Electronics</v>
      </c>
      <c r="G7464">
        <v>1</v>
      </c>
      <c r="H7464" s="6">
        <v>0.17444953370428129</v>
      </c>
      <c r="I7464" s="2">
        <f>VLOOKUP($E7464,
Products!$A$1:$F$201,MATCH(Orders!I$1,Products!$A$1:$F$1,0),0)</f>
        <v>21043.736386381101</v>
      </c>
      <c r="J7464" s="2">
        <f>VLOOKUP($E7464,
Products!$A$1:$F$201,MATCH(Orders!J$1,Products!$A$1:$F$1,0),0)</f>
        <v>14357.858783760659</v>
      </c>
    </row>
    <row r="7465" spans="1:10">
      <c r="A7465">
        <v>7464</v>
      </c>
      <c r="B7465" s="4">
        <v>44958</v>
      </c>
      <c r="C7465" s="10">
        <f>DATE(YEAR(orders[[#This Row],[order_date]]), MONTH(orders[[#This Row],[order_date]]), 1)</f>
        <v>44958</v>
      </c>
      <c r="D7465" t="s">
        <v>1772</v>
      </c>
      <c r="E7465" t="s">
        <v>681</v>
      </c>
      <c r="F7465" t="str">
        <f>VLOOKUP(orders[[#This Row],[product_id]],Products!A:C,3,0)</f>
        <v>Appliances</v>
      </c>
      <c r="G7465">
        <v>1</v>
      </c>
      <c r="H7465" s="6">
        <v>0.13466392304831273</v>
      </c>
      <c r="I7465" s="2">
        <f>VLOOKUP($E7465,
Products!$A$1:$F$201,MATCH(Orders!I$1,Products!$A$1:$F$1,0),0)</f>
        <v>2080.3641662770501</v>
      </c>
      <c r="J7465" s="2">
        <f>VLOOKUP($E7465,
Products!$A$1:$F$201,MATCH(Orders!J$1,Products!$A$1:$F$1,0),0)</f>
        <v>1566.754559891986</v>
      </c>
    </row>
    <row r="7466" spans="1:10">
      <c r="A7466">
        <v>7465</v>
      </c>
      <c r="B7466" s="4">
        <v>45103</v>
      </c>
      <c r="C7466" s="10">
        <f>DATE(YEAR(orders[[#This Row],[order_date]]), MONTH(orders[[#This Row],[order_date]]), 1)</f>
        <v>45078</v>
      </c>
      <c r="D7466" t="s">
        <v>3517</v>
      </c>
      <c r="E7466" t="s">
        <v>610</v>
      </c>
      <c r="F7466" t="str">
        <f>VLOOKUP(orders[[#This Row],[product_id]],Products!A:C,3,0)</f>
        <v>Appliances</v>
      </c>
      <c r="G7466">
        <v>2</v>
      </c>
      <c r="H7466" s="6">
        <v>0.10971595991694282</v>
      </c>
      <c r="I7466" s="2">
        <f>VLOOKUP($E7466,
Products!$A$1:$F$201,MATCH(Orders!I$1,Products!$A$1:$F$1,0),0)</f>
        <v>23456.386855186989</v>
      </c>
      <c r="J7466" s="2">
        <f>VLOOKUP($E7466,
Products!$A$1:$F$201,MATCH(Orders!J$1,Products!$A$1:$F$1,0),0)</f>
        <v>16522.385271144129</v>
      </c>
    </row>
    <row r="7467" spans="1:10">
      <c r="A7467">
        <v>7466</v>
      </c>
      <c r="B7467" s="4">
        <v>45843</v>
      </c>
      <c r="C7467" s="10">
        <f>DATE(YEAR(orders[[#This Row],[order_date]]), MONTH(orders[[#This Row],[order_date]]), 1)</f>
        <v>45839</v>
      </c>
      <c r="D7467" t="s">
        <v>989</v>
      </c>
      <c r="E7467" t="s">
        <v>577</v>
      </c>
      <c r="F7467" t="str">
        <f>VLOOKUP(orders[[#This Row],[product_id]],Products!A:C,3,0)</f>
        <v>Appliances</v>
      </c>
      <c r="G7467">
        <v>1</v>
      </c>
      <c r="H7467" s="6">
        <v>9.5903944379360312E-2</v>
      </c>
      <c r="I7467" s="2">
        <f>VLOOKUP($E7467,
Products!$A$1:$F$201,MATCH(Orders!I$1,Products!$A$1:$F$1,0),0)</f>
        <v>24178.046221204509</v>
      </c>
      <c r="J7467" s="2">
        <f>VLOOKUP($E7467,
Products!$A$1:$F$201,MATCH(Orders!J$1,Products!$A$1:$F$1,0),0)</f>
        <v>17784.08636999697</v>
      </c>
    </row>
    <row r="7468" spans="1:10">
      <c r="A7468">
        <v>7467</v>
      </c>
      <c r="B7468" s="4">
        <v>44991</v>
      </c>
      <c r="C7468" s="10">
        <f>DATE(YEAR(orders[[#This Row],[order_date]]), MONTH(orders[[#This Row],[order_date]]), 1)</f>
        <v>44986</v>
      </c>
      <c r="D7468" t="s">
        <v>1539</v>
      </c>
      <c r="E7468" t="s">
        <v>615</v>
      </c>
      <c r="F7468" t="str">
        <f>VLOOKUP(orders[[#This Row],[product_id]],Products!A:C,3,0)</f>
        <v>Electronics</v>
      </c>
      <c r="G7468">
        <v>1</v>
      </c>
      <c r="H7468" s="6">
        <v>0.21282192390577986</v>
      </c>
      <c r="I7468" s="2">
        <f>VLOOKUP($E7468,
Products!$A$1:$F$201,MATCH(Orders!I$1,Products!$A$1:$F$1,0),0)</f>
        <v>31155.43680046549</v>
      </c>
      <c r="J7468" s="2">
        <f>VLOOKUP($E7468,
Products!$A$1:$F$201,MATCH(Orders!J$1,Products!$A$1:$F$1,0),0)</f>
        <v>22320.078602545669</v>
      </c>
    </row>
    <row r="7469" spans="1:10">
      <c r="A7469">
        <v>7468</v>
      </c>
      <c r="B7469" s="4">
        <v>44953</v>
      </c>
      <c r="C7469" s="10">
        <f>DATE(YEAR(orders[[#This Row],[order_date]]), MONTH(orders[[#This Row],[order_date]]), 1)</f>
        <v>44927</v>
      </c>
      <c r="D7469" t="s">
        <v>3875</v>
      </c>
      <c r="E7469" t="s">
        <v>618</v>
      </c>
      <c r="F7469" t="str">
        <f>VLOOKUP(orders[[#This Row],[product_id]],Products!A:C,3,0)</f>
        <v>Appliances</v>
      </c>
      <c r="G7469">
        <v>2</v>
      </c>
      <c r="H7469" s="6">
        <v>0.1312291195926536</v>
      </c>
      <c r="I7469" s="2">
        <f>VLOOKUP($E7469,
Products!$A$1:$F$201,MATCH(Orders!I$1,Products!$A$1:$F$1,0),0)</f>
        <v>5546.9777002203573</v>
      </c>
      <c r="J7469" s="2">
        <f>VLOOKUP($E7469,
Products!$A$1:$F$201,MATCH(Orders!J$1,Products!$A$1:$F$1,0),0)</f>
        <v>4048.2565671880161</v>
      </c>
    </row>
    <row r="7470" spans="1:10">
      <c r="A7470">
        <v>7469</v>
      </c>
      <c r="B7470" s="4">
        <v>45194</v>
      </c>
      <c r="C7470" s="10">
        <f>DATE(YEAR(orders[[#This Row],[order_date]]), MONTH(orders[[#This Row],[order_date]]), 1)</f>
        <v>45170</v>
      </c>
      <c r="D7470" t="s">
        <v>3837</v>
      </c>
      <c r="E7470" t="s">
        <v>646</v>
      </c>
      <c r="F7470" t="str">
        <f>VLOOKUP(orders[[#This Row],[product_id]],Products!A:C,3,0)</f>
        <v>Electronics</v>
      </c>
      <c r="G7470">
        <v>1</v>
      </c>
      <c r="H7470" s="6">
        <v>0.21595866615053508</v>
      </c>
      <c r="I7470" s="2">
        <f>VLOOKUP($E7470,
Products!$A$1:$F$201,MATCH(Orders!I$1,Products!$A$1:$F$1,0),0)</f>
        <v>18424.12750052143</v>
      </c>
      <c r="J7470" s="2">
        <f>VLOOKUP($E7470,
Products!$A$1:$F$201,MATCH(Orders!J$1,Products!$A$1:$F$1,0),0)</f>
        <v>14575.25356690323</v>
      </c>
    </row>
    <row r="7471" spans="1:10">
      <c r="A7471">
        <v>7470</v>
      </c>
      <c r="B7471" s="4">
        <v>45523</v>
      </c>
      <c r="C7471" s="10">
        <f>DATE(YEAR(orders[[#This Row],[order_date]]), MONTH(orders[[#This Row],[order_date]]), 1)</f>
        <v>45505</v>
      </c>
      <c r="D7471" t="s">
        <v>935</v>
      </c>
      <c r="E7471" t="s">
        <v>548</v>
      </c>
      <c r="F7471" t="str">
        <f>VLOOKUP(orders[[#This Row],[product_id]],Products!A:C,3,0)</f>
        <v>Appliances</v>
      </c>
      <c r="G7471">
        <v>2</v>
      </c>
      <c r="H7471" s="6">
        <v>8.7059526817481817E-2</v>
      </c>
      <c r="I7471" s="2">
        <f>VLOOKUP($E7471,
Products!$A$1:$F$201,MATCH(Orders!I$1,Products!$A$1:$F$1,0),0)</f>
        <v>2211.9922659782978</v>
      </c>
      <c r="J7471" s="2">
        <f>VLOOKUP($E7471,
Products!$A$1:$F$201,MATCH(Orders!J$1,Products!$A$1:$F$1,0),0)</f>
        <v>1741.1720710333091</v>
      </c>
    </row>
    <row r="7472" spans="1:10">
      <c r="A7472">
        <v>7471</v>
      </c>
      <c r="B7472" s="4">
        <v>45938</v>
      </c>
      <c r="C7472" s="10">
        <f>DATE(YEAR(orders[[#This Row],[order_date]]), MONTH(orders[[#This Row],[order_date]]), 1)</f>
        <v>45931</v>
      </c>
      <c r="D7472" t="s">
        <v>2625</v>
      </c>
      <c r="E7472" t="s">
        <v>514</v>
      </c>
      <c r="F7472" t="str">
        <f>VLOOKUP(orders[[#This Row],[product_id]],Products!A:C,3,0)</f>
        <v>Electronics</v>
      </c>
      <c r="G7472">
        <v>3</v>
      </c>
      <c r="H7472" s="6">
        <v>0.23951978139875327</v>
      </c>
      <c r="I7472" s="2">
        <f>VLOOKUP($E7472,
Products!$A$1:$F$201,MATCH(Orders!I$1,Products!$A$1:$F$1,0),0)</f>
        <v>16482.730474054071</v>
      </c>
      <c r="J7472" s="2">
        <f>VLOOKUP($E7472,
Products!$A$1:$F$201,MATCH(Orders!J$1,Products!$A$1:$F$1,0),0)</f>
        <v>12480.81165565178</v>
      </c>
    </row>
    <row r="7473" spans="1:10">
      <c r="A7473">
        <v>7472</v>
      </c>
      <c r="B7473" s="4">
        <v>44992</v>
      </c>
      <c r="C7473" s="10">
        <f>DATE(YEAR(orders[[#This Row],[order_date]]), MONTH(orders[[#This Row],[order_date]]), 1)</f>
        <v>44986</v>
      </c>
      <c r="D7473" t="s">
        <v>2372</v>
      </c>
      <c r="E7473" t="s">
        <v>545</v>
      </c>
      <c r="F7473" t="str">
        <f>VLOOKUP(orders[[#This Row],[product_id]],Products!A:C,3,0)</f>
        <v>Electronics</v>
      </c>
      <c r="G7473">
        <v>1</v>
      </c>
      <c r="H7473" s="6">
        <v>0.1187501473792008</v>
      </c>
      <c r="I7473" s="2">
        <f>VLOOKUP($E7473,
Products!$A$1:$F$201,MATCH(Orders!I$1,Products!$A$1:$F$1,0),0)</f>
        <v>11292.44914297154</v>
      </c>
      <c r="J7473" s="2">
        <f>VLOOKUP($E7473,
Products!$A$1:$F$201,MATCH(Orders!J$1,Products!$A$1:$F$1,0),0)</f>
        <v>7616.0274340726546</v>
      </c>
    </row>
    <row r="7474" spans="1:10">
      <c r="A7474">
        <v>7473</v>
      </c>
      <c r="B7474" s="4">
        <v>45059</v>
      </c>
      <c r="C7474" s="10">
        <f>DATE(YEAR(orders[[#This Row],[order_date]]), MONTH(orders[[#This Row],[order_date]]), 1)</f>
        <v>45047</v>
      </c>
      <c r="D7474" t="s">
        <v>1090</v>
      </c>
      <c r="E7474" t="s">
        <v>551</v>
      </c>
      <c r="F7474" t="str">
        <f>VLOOKUP(orders[[#This Row],[product_id]],Products!A:C,3,0)</f>
        <v>Appliances</v>
      </c>
      <c r="G7474">
        <v>1</v>
      </c>
      <c r="H7474" s="6">
        <v>9.5078283364051053E-2</v>
      </c>
      <c r="I7474" s="2">
        <f>VLOOKUP($E7474,
Products!$A$1:$F$201,MATCH(Orders!I$1,Products!$A$1:$F$1,0),0)</f>
        <v>5988.538916083141</v>
      </c>
      <c r="J7474" s="2">
        <f>VLOOKUP($E7474,
Products!$A$1:$F$201,MATCH(Orders!J$1,Products!$A$1:$F$1,0),0)</f>
        <v>4180.5955033056744</v>
      </c>
    </row>
    <row r="7475" spans="1:10">
      <c r="A7475">
        <v>7474</v>
      </c>
      <c r="B7475" s="4">
        <v>45842</v>
      </c>
      <c r="C7475" s="10">
        <f>DATE(YEAR(orders[[#This Row],[order_date]]), MONTH(orders[[#This Row],[order_date]]), 1)</f>
        <v>45839</v>
      </c>
      <c r="D7475" t="s">
        <v>864</v>
      </c>
      <c r="E7475" t="s">
        <v>563</v>
      </c>
      <c r="F7475" t="str">
        <f>VLOOKUP(orders[[#This Row],[product_id]],Products!A:C,3,0)</f>
        <v>Electronics</v>
      </c>
      <c r="G7475">
        <v>1</v>
      </c>
      <c r="H7475" s="6">
        <v>0.21654510166122393</v>
      </c>
      <c r="I7475" s="2">
        <f>VLOOKUP($E7475,
Products!$A$1:$F$201,MATCH(Orders!I$1,Products!$A$1:$F$1,0),0)</f>
        <v>2267.1489506516559</v>
      </c>
      <c r="J7475" s="2">
        <f>VLOOKUP($E7475,
Products!$A$1:$F$201,MATCH(Orders!J$1,Products!$A$1:$F$1,0),0)</f>
        <v>1538.7671398485211</v>
      </c>
    </row>
    <row r="7476" spans="1:10">
      <c r="A7476">
        <v>7475</v>
      </c>
      <c r="B7476" s="4">
        <v>45008</v>
      </c>
      <c r="C7476" s="10">
        <f>DATE(YEAR(orders[[#This Row],[order_date]]), MONTH(orders[[#This Row],[order_date]]), 1)</f>
        <v>44986</v>
      </c>
      <c r="D7476" t="s">
        <v>1529</v>
      </c>
      <c r="E7476" t="s">
        <v>689</v>
      </c>
      <c r="F7476" t="str">
        <f>VLOOKUP(orders[[#This Row],[product_id]],Products!A:C,3,0)</f>
        <v>Electronics</v>
      </c>
      <c r="G7476">
        <v>2</v>
      </c>
      <c r="H7476" s="6">
        <v>0.20649423542366743</v>
      </c>
      <c r="I7476" s="2">
        <f>VLOOKUP($E7476,
Products!$A$1:$F$201,MATCH(Orders!I$1,Products!$A$1:$F$1,0),0)</f>
        <v>22021.70433799336</v>
      </c>
      <c r="J7476" s="2">
        <f>VLOOKUP($E7476,
Products!$A$1:$F$201,MATCH(Orders!J$1,Products!$A$1:$F$1,0),0)</f>
        <v>16990.60087110737</v>
      </c>
    </row>
    <row r="7477" spans="1:10">
      <c r="A7477">
        <v>7476</v>
      </c>
      <c r="B7477" s="4">
        <v>45908</v>
      </c>
      <c r="C7477" s="10">
        <f>DATE(YEAR(orders[[#This Row],[order_date]]), MONTH(orders[[#This Row],[order_date]]), 1)</f>
        <v>45901</v>
      </c>
      <c r="D7477" t="s">
        <v>3224</v>
      </c>
      <c r="E7477" t="s">
        <v>645</v>
      </c>
      <c r="F7477" t="str">
        <f>VLOOKUP(orders[[#This Row],[product_id]],Products!A:C,3,0)</f>
        <v>Electronics</v>
      </c>
      <c r="G7477">
        <v>2</v>
      </c>
      <c r="H7477" s="6">
        <v>0.12642591123827732</v>
      </c>
      <c r="I7477" s="2">
        <f>VLOOKUP($E7477,
Products!$A$1:$F$201,MATCH(Orders!I$1,Products!$A$1:$F$1,0),0)</f>
        <v>29658.239859810968</v>
      </c>
      <c r="J7477" s="2">
        <f>VLOOKUP($E7477,
Products!$A$1:$F$201,MATCH(Orders!J$1,Products!$A$1:$F$1,0),0)</f>
        <v>22421.521919652871</v>
      </c>
    </row>
    <row r="7478" spans="1:10">
      <c r="A7478">
        <v>7477</v>
      </c>
      <c r="B7478" s="4">
        <v>45511</v>
      </c>
      <c r="C7478" s="10">
        <f>DATE(YEAR(orders[[#This Row],[order_date]]), MONTH(orders[[#This Row],[order_date]]), 1)</f>
        <v>45505</v>
      </c>
      <c r="D7478" t="s">
        <v>4373</v>
      </c>
      <c r="E7478" t="s">
        <v>606</v>
      </c>
      <c r="F7478" t="str">
        <f>VLOOKUP(orders[[#This Row],[product_id]],Products!A:C,3,0)</f>
        <v>Appliances</v>
      </c>
      <c r="G7478">
        <v>2</v>
      </c>
      <c r="H7478" s="6">
        <v>6.5647188251321237E-2</v>
      </c>
      <c r="I7478" s="2">
        <f>VLOOKUP($E7478,
Products!$A$1:$F$201,MATCH(Orders!I$1,Products!$A$1:$F$1,0),0)</f>
        <v>2163.0020078909042</v>
      </c>
      <c r="J7478" s="2">
        <f>VLOOKUP($E7478,
Products!$A$1:$F$201,MATCH(Orders!J$1,Products!$A$1:$F$1,0),0)</f>
        <v>1416.078554182008</v>
      </c>
    </row>
    <row r="7479" spans="1:10">
      <c r="A7479">
        <v>7478</v>
      </c>
      <c r="B7479" s="4">
        <v>45253</v>
      </c>
      <c r="C7479" s="10">
        <f>DATE(YEAR(orders[[#This Row],[order_date]]), MONTH(orders[[#This Row],[order_date]]), 1)</f>
        <v>45231</v>
      </c>
      <c r="D7479" t="s">
        <v>913</v>
      </c>
      <c r="E7479" t="s">
        <v>530</v>
      </c>
      <c r="F7479" t="str">
        <f>VLOOKUP(orders[[#This Row],[product_id]],Products!A:C,3,0)</f>
        <v>Electronics</v>
      </c>
      <c r="G7479">
        <v>1</v>
      </c>
      <c r="H7479" s="6">
        <v>0.10232332385311217</v>
      </c>
      <c r="I7479" s="2">
        <f>VLOOKUP($E7479,
Products!$A$1:$F$201,MATCH(Orders!I$1,Products!$A$1:$F$1,0),0)</f>
        <v>30520.607447067548</v>
      </c>
      <c r="J7479" s="2">
        <f>VLOOKUP($E7479,
Products!$A$1:$F$201,MATCH(Orders!J$1,Products!$A$1:$F$1,0),0)</f>
        <v>22328.317520226748</v>
      </c>
    </row>
    <row r="7480" spans="1:10">
      <c r="A7480">
        <v>7479</v>
      </c>
      <c r="B7480" s="4">
        <v>45468</v>
      </c>
      <c r="C7480" s="10">
        <f>DATE(YEAR(orders[[#This Row],[order_date]]), MONTH(orders[[#This Row],[order_date]]), 1)</f>
        <v>45444</v>
      </c>
      <c r="D7480" t="s">
        <v>879</v>
      </c>
      <c r="E7480" t="s">
        <v>594</v>
      </c>
      <c r="F7480" t="str">
        <f>VLOOKUP(orders[[#This Row],[product_id]],Products!A:C,3,0)</f>
        <v>Electronics</v>
      </c>
      <c r="G7480">
        <v>3</v>
      </c>
      <c r="H7480" s="6">
        <v>0.19467431764536069</v>
      </c>
      <c r="I7480" s="2">
        <f>VLOOKUP($E7480,
Products!$A$1:$F$201,MATCH(Orders!I$1,Products!$A$1:$F$1,0),0)</f>
        <v>19992.108086337241</v>
      </c>
      <c r="J7480" s="2">
        <f>VLOOKUP($E7480,
Products!$A$1:$F$201,MATCH(Orders!J$1,Products!$A$1:$F$1,0),0)</f>
        <v>14456.6967044005</v>
      </c>
    </row>
    <row r="7481" spans="1:10">
      <c r="A7481">
        <v>7480</v>
      </c>
      <c r="B7481" s="4">
        <v>45136</v>
      </c>
      <c r="C7481" s="10">
        <f>DATE(YEAR(orders[[#This Row],[order_date]]), MONTH(orders[[#This Row],[order_date]]), 1)</f>
        <v>45108</v>
      </c>
      <c r="D7481" t="s">
        <v>2529</v>
      </c>
      <c r="E7481" t="s">
        <v>649</v>
      </c>
      <c r="F7481" t="str">
        <f>VLOOKUP(orders[[#This Row],[product_id]],Products!A:C,3,0)</f>
        <v>Electronics</v>
      </c>
      <c r="G7481">
        <v>2</v>
      </c>
      <c r="H7481" s="6">
        <v>0.22484574212449734</v>
      </c>
      <c r="I7481" s="2">
        <f>VLOOKUP($E7481,
Products!$A$1:$F$201,MATCH(Orders!I$1,Products!$A$1:$F$1,0),0)</f>
        <v>13109.676759490871</v>
      </c>
      <c r="J7481" s="2">
        <f>VLOOKUP($E7481,
Products!$A$1:$F$201,MATCH(Orders!J$1,Products!$A$1:$F$1,0),0)</f>
        <v>9497.2301945627187</v>
      </c>
    </row>
    <row r="7482" spans="1:10">
      <c r="A7482">
        <v>7481</v>
      </c>
      <c r="B7482" s="4">
        <v>45059</v>
      </c>
      <c r="C7482" s="10">
        <f>DATE(YEAR(orders[[#This Row],[order_date]]), MONTH(orders[[#This Row],[order_date]]), 1)</f>
        <v>45047</v>
      </c>
      <c r="D7482" t="s">
        <v>1810</v>
      </c>
      <c r="E7482" t="s">
        <v>684</v>
      </c>
      <c r="F7482" t="str">
        <f>VLOOKUP(orders[[#This Row],[product_id]],Products!A:C,3,0)</f>
        <v>Appliances</v>
      </c>
      <c r="G7482">
        <v>2</v>
      </c>
      <c r="H7482" s="6">
        <v>8.2718310129666947E-2</v>
      </c>
      <c r="I7482" s="2">
        <f>VLOOKUP($E7482,
Products!$A$1:$F$201,MATCH(Orders!I$1,Products!$A$1:$F$1,0),0)</f>
        <v>2147.166688023286</v>
      </c>
      <c r="J7482" s="2">
        <f>VLOOKUP($E7482,
Products!$A$1:$F$201,MATCH(Orders!J$1,Products!$A$1:$F$1,0),0)</f>
        <v>1709.9619584723389</v>
      </c>
    </row>
    <row r="7483" spans="1:10">
      <c r="A7483">
        <v>7482</v>
      </c>
      <c r="B7483" s="4">
        <v>45083</v>
      </c>
      <c r="C7483" s="10">
        <f>DATE(YEAR(orders[[#This Row],[order_date]]), MONTH(orders[[#This Row],[order_date]]), 1)</f>
        <v>45078</v>
      </c>
      <c r="D7483" t="s">
        <v>1747</v>
      </c>
      <c r="E7483" t="s">
        <v>629</v>
      </c>
      <c r="F7483" t="str">
        <f>VLOOKUP(orders[[#This Row],[product_id]],Products!A:C,3,0)</f>
        <v>Electronics</v>
      </c>
      <c r="G7483">
        <v>3</v>
      </c>
      <c r="H7483" s="6">
        <v>0.10980949617774419</v>
      </c>
      <c r="I7483" s="2">
        <f>VLOOKUP($E7483,
Products!$A$1:$F$201,MATCH(Orders!I$1,Products!$A$1:$F$1,0),0)</f>
        <v>12411.13061655427</v>
      </c>
      <c r="J7483" s="2">
        <f>VLOOKUP($E7483,
Products!$A$1:$F$201,MATCH(Orders!J$1,Products!$A$1:$F$1,0),0)</f>
        <v>9821.2729118635452</v>
      </c>
    </row>
    <row r="7484" spans="1:10">
      <c r="A7484">
        <v>7483</v>
      </c>
      <c r="B7484" s="4">
        <v>45801</v>
      </c>
      <c r="C7484" s="10">
        <f>DATE(YEAR(orders[[#This Row],[order_date]]), MONTH(orders[[#This Row],[order_date]]), 1)</f>
        <v>45778</v>
      </c>
      <c r="D7484" t="s">
        <v>1722</v>
      </c>
      <c r="E7484" t="s">
        <v>604</v>
      </c>
      <c r="F7484" t="str">
        <f>VLOOKUP(orders[[#This Row],[product_id]],Products!A:C,3,0)</f>
        <v>Appliances</v>
      </c>
      <c r="G7484">
        <v>3</v>
      </c>
      <c r="H7484" s="6">
        <v>8.5988270685691745E-2</v>
      </c>
      <c r="I7484" s="2">
        <f>VLOOKUP($E7484,
Products!$A$1:$F$201,MATCH(Orders!I$1,Products!$A$1:$F$1,0),0)</f>
        <v>2087.687835040248</v>
      </c>
      <c r="J7484" s="2">
        <f>VLOOKUP($E7484,
Products!$A$1:$F$201,MATCH(Orders!J$1,Products!$A$1:$F$1,0),0)</f>
        <v>1450.1823074928161</v>
      </c>
    </row>
    <row r="7485" spans="1:10">
      <c r="A7485">
        <v>7484</v>
      </c>
      <c r="B7485" s="4">
        <v>45308</v>
      </c>
      <c r="C7485" s="10">
        <f>DATE(YEAR(orders[[#This Row],[order_date]]), MONTH(orders[[#This Row],[order_date]]), 1)</f>
        <v>45292</v>
      </c>
      <c r="D7485" t="s">
        <v>1413</v>
      </c>
      <c r="E7485" t="s">
        <v>705</v>
      </c>
      <c r="F7485" t="str">
        <f>VLOOKUP(orders[[#This Row],[product_id]],Products!A:C,3,0)</f>
        <v>Electronics</v>
      </c>
      <c r="G7485">
        <v>1</v>
      </c>
      <c r="H7485" s="6">
        <v>0.15341400810003514</v>
      </c>
      <c r="I7485" s="2">
        <f>VLOOKUP($E7485,
Products!$A$1:$F$201,MATCH(Orders!I$1,Products!$A$1:$F$1,0),0)</f>
        <v>11719.594724541899</v>
      </c>
      <c r="J7485" s="2">
        <f>VLOOKUP($E7485,
Products!$A$1:$F$201,MATCH(Orders!J$1,Products!$A$1:$F$1,0),0)</f>
        <v>7926.6332911718628</v>
      </c>
    </row>
    <row r="7486" spans="1:10">
      <c r="A7486">
        <v>7485</v>
      </c>
      <c r="B7486" s="4">
        <v>45972</v>
      </c>
      <c r="C7486" s="10">
        <f>DATE(YEAR(orders[[#This Row],[order_date]]), MONTH(orders[[#This Row],[order_date]]), 1)</f>
        <v>45962</v>
      </c>
      <c r="D7486" t="s">
        <v>4068</v>
      </c>
      <c r="E7486" t="s">
        <v>686</v>
      </c>
      <c r="F7486" t="str">
        <f>VLOOKUP(orders[[#This Row],[product_id]],Products!A:C,3,0)</f>
        <v>Appliances</v>
      </c>
      <c r="G7486">
        <v>3</v>
      </c>
      <c r="H7486" s="6">
        <v>7.3457414150841782E-2</v>
      </c>
      <c r="I7486" s="2">
        <f>VLOOKUP($E7486,
Products!$A$1:$F$201,MATCH(Orders!I$1,Products!$A$1:$F$1,0),0)</f>
        <v>25525.356267188719</v>
      </c>
      <c r="J7486" s="2">
        <f>VLOOKUP($E7486,
Products!$A$1:$F$201,MATCH(Orders!J$1,Products!$A$1:$F$1,0),0)</f>
        <v>18214.15981099859</v>
      </c>
    </row>
    <row r="7487" spans="1:10">
      <c r="A7487">
        <v>7486</v>
      </c>
      <c r="B7487" s="4">
        <v>45900</v>
      </c>
      <c r="C7487" s="10">
        <f>DATE(YEAR(orders[[#This Row],[order_date]]), MONTH(orders[[#This Row],[order_date]]), 1)</f>
        <v>45870</v>
      </c>
      <c r="D7487" t="s">
        <v>2089</v>
      </c>
      <c r="E7487" t="s">
        <v>685</v>
      </c>
      <c r="F7487" t="str">
        <f>VLOOKUP(orders[[#This Row],[product_id]],Products!A:C,3,0)</f>
        <v>Electronics</v>
      </c>
      <c r="G7487">
        <v>1</v>
      </c>
      <c r="H7487" s="6">
        <v>0.11271270042599266</v>
      </c>
      <c r="I7487" s="2">
        <f>VLOOKUP($E7487,
Products!$A$1:$F$201,MATCH(Orders!I$1,Products!$A$1:$F$1,0),0)</f>
        <v>30011.61348468516</v>
      </c>
      <c r="J7487" s="2">
        <f>VLOOKUP($E7487,
Products!$A$1:$F$201,MATCH(Orders!J$1,Products!$A$1:$F$1,0),0)</f>
        <v>20796.213094008199</v>
      </c>
    </row>
    <row r="7488" spans="1:10">
      <c r="A7488">
        <v>7487</v>
      </c>
      <c r="B7488" s="4">
        <v>45521</v>
      </c>
      <c r="C7488" s="10">
        <f>DATE(YEAR(orders[[#This Row],[order_date]]), MONTH(orders[[#This Row],[order_date]]), 1)</f>
        <v>45505</v>
      </c>
      <c r="D7488" t="s">
        <v>2597</v>
      </c>
      <c r="E7488" t="s">
        <v>700</v>
      </c>
      <c r="F7488" t="str">
        <f>VLOOKUP(orders[[#This Row],[product_id]],Products!A:C,3,0)</f>
        <v>Electronics</v>
      </c>
      <c r="G7488">
        <v>1</v>
      </c>
      <c r="H7488" s="6">
        <v>0.12506749896118804</v>
      </c>
      <c r="I7488" s="2">
        <f>VLOOKUP($E7488,
Products!$A$1:$F$201,MATCH(Orders!I$1,Products!$A$1:$F$1,0),0)</f>
        <v>11070.26215043813</v>
      </c>
      <c r="J7488" s="2">
        <f>VLOOKUP($E7488,
Products!$A$1:$F$201,MATCH(Orders!J$1,Products!$A$1:$F$1,0),0)</f>
        <v>7867.3909748932683</v>
      </c>
    </row>
    <row r="7489" spans="1:10">
      <c r="A7489">
        <v>7488</v>
      </c>
      <c r="B7489" s="4">
        <v>45398</v>
      </c>
      <c r="C7489" s="10">
        <f>DATE(YEAR(orders[[#This Row],[order_date]]), MONTH(orders[[#This Row],[order_date]]), 1)</f>
        <v>45383</v>
      </c>
      <c r="D7489" t="s">
        <v>2008</v>
      </c>
      <c r="E7489" t="s">
        <v>629</v>
      </c>
      <c r="F7489" t="str">
        <f>VLOOKUP(orders[[#This Row],[product_id]],Products!A:C,3,0)</f>
        <v>Electronics</v>
      </c>
      <c r="G7489">
        <v>3</v>
      </c>
      <c r="H7489" s="6">
        <v>0.14067641275199683</v>
      </c>
      <c r="I7489" s="2">
        <f>VLOOKUP($E7489,
Products!$A$1:$F$201,MATCH(Orders!I$1,Products!$A$1:$F$1,0),0)</f>
        <v>12411.13061655427</v>
      </c>
      <c r="J7489" s="2">
        <f>VLOOKUP($E7489,
Products!$A$1:$F$201,MATCH(Orders!J$1,Products!$A$1:$F$1,0),0)</f>
        <v>9821.2729118635452</v>
      </c>
    </row>
    <row r="7490" spans="1:10">
      <c r="A7490">
        <v>7489</v>
      </c>
      <c r="B7490" s="4">
        <v>45160</v>
      </c>
      <c r="C7490" s="10">
        <f>DATE(YEAR(orders[[#This Row],[order_date]]), MONTH(orders[[#This Row],[order_date]]), 1)</f>
        <v>45139</v>
      </c>
      <c r="D7490" t="s">
        <v>3728</v>
      </c>
      <c r="E7490" t="s">
        <v>529</v>
      </c>
      <c r="F7490" t="str">
        <f>VLOOKUP(orders[[#This Row],[product_id]],Products!A:C,3,0)</f>
        <v>Electronics</v>
      </c>
      <c r="G7490">
        <v>2</v>
      </c>
      <c r="H7490" s="6">
        <v>0.21988030944874068</v>
      </c>
      <c r="I7490" s="2">
        <f>VLOOKUP($E7490,
Products!$A$1:$F$201,MATCH(Orders!I$1,Products!$A$1:$F$1,0),0)</f>
        <v>18308.801775351771</v>
      </c>
      <c r="J7490" s="2">
        <f>VLOOKUP($E7490,
Products!$A$1:$F$201,MATCH(Orders!J$1,Products!$A$1:$F$1,0),0)</f>
        <v>12027.24184831013</v>
      </c>
    </row>
    <row r="7491" spans="1:10">
      <c r="A7491">
        <v>7490</v>
      </c>
      <c r="B7491" s="4">
        <v>45498</v>
      </c>
      <c r="C7491" s="10">
        <f>DATE(YEAR(orders[[#This Row],[order_date]]), MONTH(orders[[#This Row],[order_date]]), 1)</f>
        <v>45474</v>
      </c>
      <c r="D7491" t="s">
        <v>3150</v>
      </c>
      <c r="E7491" t="s">
        <v>612</v>
      </c>
      <c r="F7491" t="str">
        <f>VLOOKUP(orders[[#This Row],[product_id]],Products!A:C,3,0)</f>
        <v>Electronics</v>
      </c>
      <c r="G7491">
        <v>1</v>
      </c>
      <c r="H7491" s="6">
        <v>0.20376163975359793</v>
      </c>
      <c r="I7491" s="2">
        <f>VLOOKUP($E7491,
Products!$A$1:$F$201,MATCH(Orders!I$1,Products!$A$1:$F$1,0),0)</f>
        <v>2704.041843529928</v>
      </c>
      <c r="J7491" s="2">
        <f>VLOOKUP($E7491,
Products!$A$1:$F$201,MATCH(Orders!J$1,Products!$A$1:$F$1,0),0)</f>
        <v>2158.9135708713038</v>
      </c>
    </row>
    <row r="7492" spans="1:10">
      <c r="A7492">
        <v>7491</v>
      </c>
      <c r="B7492" s="4">
        <v>45697</v>
      </c>
      <c r="C7492" s="10">
        <f>DATE(YEAR(orders[[#This Row],[order_date]]), MONTH(orders[[#This Row],[order_date]]), 1)</f>
        <v>45689</v>
      </c>
      <c r="D7492" t="s">
        <v>3727</v>
      </c>
      <c r="E7492" t="s">
        <v>519</v>
      </c>
      <c r="F7492" t="str">
        <f>VLOOKUP(orders[[#This Row],[product_id]],Products!A:C,3,0)</f>
        <v>Electronics</v>
      </c>
      <c r="G7492">
        <v>2</v>
      </c>
      <c r="H7492" s="6">
        <v>0.18754720541687012</v>
      </c>
      <c r="I7492" s="2">
        <f>VLOOKUP($E7492,
Products!$A$1:$F$201,MATCH(Orders!I$1,Products!$A$1:$F$1,0),0)</f>
        <v>13103.02115426216</v>
      </c>
      <c r="J7492" s="2">
        <f>VLOOKUP($E7492,
Products!$A$1:$F$201,MATCH(Orders!J$1,Products!$A$1:$F$1,0),0)</f>
        <v>8775.5491996797755</v>
      </c>
    </row>
    <row r="7493" spans="1:10">
      <c r="A7493">
        <v>7492</v>
      </c>
      <c r="B7493" s="4">
        <v>45227</v>
      </c>
      <c r="C7493" s="10">
        <f>DATE(YEAR(orders[[#This Row],[order_date]]), MONTH(orders[[#This Row],[order_date]]), 1)</f>
        <v>45200</v>
      </c>
      <c r="D7493" t="s">
        <v>3519</v>
      </c>
      <c r="E7493" t="s">
        <v>527</v>
      </c>
      <c r="F7493" t="str">
        <f>VLOOKUP(orders[[#This Row],[product_id]],Products!A:C,3,0)</f>
        <v>Appliances</v>
      </c>
      <c r="G7493">
        <v>3</v>
      </c>
      <c r="H7493" s="6">
        <v>0.11929554201405411</v>
      </c>
      <c r="I7493" s="2">
        <f>VLOOKUP($E7493,
Products!$A$1:$F$201,MATCH(Orders!I$1,Products!$A$1:$F$1,0),0)</f>
        <v>25833.54427698228</v>
      </c>
      <c r="J7493" s="2">
        <f>VLOOKUP($E7493,
Products!$A$1:$F$201,MATCH(Orders!J$1,Products!$A$1:$F$1,0),0)</f>
        <v>16827.881451334611</v>
      </c>
    </row>
    <row r="7494" spans="1:10">
      <c r="A7494">
        <v>7493</v>
      </c>
      <c r="B7494" s="4">
        <v>45232</v>
      </c>
      <c r="C7494" s="10">
        <f>DATE(YEAR(orders[[#This Row],[order_date]]), MONTH(orders[[#This Row],[order_date]]), 1)</f>
        <v>45231</v>
      </c>
      <c r="D7494" t="s">
        <v>3919</v>
      </c>
      <c r="E7494" t="s">
        <v>633</v>
      </c>
      <c r="F7494" t="str">
        <f>VLOOKUP(orders[[#This Row],[product_id]],Products!A:C,3,0)</f>
        <v>Appliances</v>
      </c>
      <c r="G7494">
        <v>1</v>
      </c>
      <c r="H7494" s="6">
        <v>0.13342840092885841</v>
      </c>
      <c r="I7494" s="2">
        <f>VLOOKUP($E7494,
Products!$A$1:$F$201,MATCH(Orders!I$1,Products!$A$1:$F$1,0),0)</f>
        <v>2361.4162937319088</v>
      </c>
      <c r="J7494" s="2">
        <f>VLOOKUP($E7494,
Products!$A$1:$F$201,MATCH(Orders!J$1,Products!$A$1:$F$1,0),0)</f>
        <v>1552.5536411429621</v>
      </c>
    </row>
    <row r="7495" spans="1:10">
      <c r="A7495">
        <v>7494</v>
      </c>
      <c r="B7495" s="4">
        <v>44928</v>
      </c>
      <c r="C7495" s="10">
        <f>DATE(YEAR(orders[[#This Row],[order_date]]), MONTH(orders[[#This Row],[order_date]]), 1)</f>
        <v>44927</v>
      </c>
      <c r="D7495" t="s">
        <v>1382</v>
      </c>
      <c r="E7495" t="s">
        <v>536</v>
      </c>
      <c r="F7495" t="str">
        <f>VLOOKUP(orders[[#This Row],[product_id]],Products!A:C,3,0)</f>
        <v>Appliances</v>
      </c>
      <c r="G7495">
        <v>1</v>
      </c>
      <c r="H7495" s="6">
        <v>0.14561592692357181</v>
      </c>
      <c r="I7495" s="2">
        <f>VLOOKUP($E7495,
Products!$A$1:$F$201,MATCH(Orders!I$1,Products!$A$1:$F$1,0),0)</f>
        <v>25818.123603836499</v>
      </c>
      <c r="J7495" s="2">
        <f>VLOOKUP($E7495,
Products!$A$1:$F$201,MATCH(Orders!J$1,Products!$A$1:$F$1,0),0)</f>
        <v>18462.729442964981</v>
      </c>
    </row>
    <row r="7496" spans="1:10">
      <c r="A7496">
        <v>7495</v>
      </c>
      <c r="B7496" s="4">
        <v>45197</v>
      </c>
      <c r="C7496" s="10">
        <f>DATE(YEAR(orders[[#This Row],[order_date]]), MONTH(orders[[#This Row],[order_date]]), 1)</f>
        <v>45170</v>
      </c>
      <c r="D7496" t="s">
        <v>3270</v>
      </c>
      <c r="E7496" t="s">
        <v>590</v>
      </c>
      <c r="F7496" t="str">
        <f>VLOOKUP(orders[[#This Row],[product_id]],Products!A:C,3,0)</f>
        <v>Appliances</v>
      </c>
      <c r="G7496">
        <v>1</v>
      </c>
      <c r="H7496" s="6">
        <v>0.13539790497307549</v>
      </c>
      <c r="I7496" s="2">
        <f>VLOOKUP($E7496,
Products!$A$1:$F$201,MATCH(Orders!I$1,Products!$A$1:$F$1,0),0)</f>
        <v>2035.9251500591261</v>
      </c>
      <c r="J7496" s="2">
        <f>VLOOKUP($E7496,
Products!$A$1:$F$201,MATCH(Orders!J$1,Products!$A$1:$F$1,0),0)</f>
        <v>1473.8412378673991</v>
      </c>
    </row>
    <row r="7497" spans="1:10">
      <c r="A7497">
        <v>7496</v>
      </c>
      <c r="B7497" s="4">
        <v>45347</v>
      </c>
      <c r="C7497" s="10">
        <f>DATE(YEAR(orders[[#This Row],[order_date]]), MONTH(orders[[#This Row],[order_date]]), 1)</f>
        <v>45323</v>
      </c>
      <c r="D7497" t="s">
        <v>4028</v>
      </c>
      <c r="E7497" t="s">
        <v>563</v>
      </c>
      <c r="F7497" t="str">
        <f>VLOOKUP(orders[[#This Row],[product_id]],Products!A:C,3,0)</f>
        <v>Electronics</v>
      </c>
      <c r="G7497">
        <v>1</v>
      </c>
      <c r="H7497" s="6">
        <v>0.21041405323760595</v>
      </c>
      <c r="I7497" s="2">
        <f>VLOOKUP($E7497,
Products!$A$1:$F$201,MATCH(Orders!I$1,Products!$A$1:$F$1,0),0)</f>
        <v>2267.1489506516559</v>
      </c>
      <c r="J7497" s="2">
        <f>VLOOKUP($E7497,
Products!$A$1:$F$201,MATCH(Orders!J$1,Products!$A$1:$F$1,0),0)</f>
        <v>1538.7671398485211</v>
      </c>
    </row>
    <row r="7498" spans="1:10">
      <c r="A7498">
        <v>7497</v>
      </c>
      <c r="B7498" s="4">
        <v>45626</v>
      </c>
      <c r="C7498" s="10">
        <f>DATE(YEAR(orders[[#This Row],[order_date]]), MONTH(orders[[#This Row],[order_date]]), 1)</f>
        <v>45597</v>
      </c>
      <c r="D7498" t="s">
        <v>1367</v>
      </c>
      <c r="E7498" t="s">
        <v>574</v>
      </c>
      <c r="F7498" t="str">
        <f>VLOOKUP(orders[[#This Row],[product_id]],Products!A:C,3,0)</f>
        <v>Electronics</v>
      </c>
      <c r="G7498">
        <v>1</v>
      </c>
      <c r="H7498" s="6">
        <v>0.19665247524443397</v>
      </c>
      <c r="I7498" s="2">
        <f>VLOOKUP($E7498,
Products!$A$1:$F$201,MATCH(Orders!I$1,Products!$A$1:$F$1,0),0)</f>
        <v>30824.427673567101</v>
      </c>
      <c r="J7498" s="2">
        <f>VLOOKUP($E7498,
Products!$A$1:$F$201,MATCH(Orders!J$1,Products!$A$1:$F$1,0),0)</f>
        <v>20473.07476940487</v>
      </c>
    </row>
    <row r="7499" spans="1:10">
      <c r="A7499">
        <v>7498</v>
      </c>
      <c r="B7499" s="4">
        <v>45790</v>
      </c>
      <c r="C7499" s="10">
        <f>DATE(YEAR(orders[[#This Row],[order_date]]), MONTH(orders[[#This Row],[order_date]]), 1)</f>
        <v>45778</v>
      </c>
      <c r="D7499" t="s">
        <v>2269</v>
      </c>
      <c r="E7499" t="s">
        <v>652</v>
      </c>
      <c r="F7499" t="str">
        <f>VLOOKUP(orders[[#This Row],[product_id]],Products!A:C,3,0)</f>
        <v>Appliances</v>
      </c>
      <c r="G7499">
        <v>1</v>
      </c>
      <c r="H7499" s="6">
        <v>0.11289255434463685</v>
      </c>
      <c r="I7499" s="2">
        <f>VLOOKUP($E7499,
Products!$A$1:$F$201,MATCH(Orders!I$1,Products!$A$1:$F$1,0),0)</f>
        <v>6387.3122916387983</v>
      </c>
      <c r="J7499" s="2">
        <f>VLOOKUP($E7499,
Products!$A$1:$F$201,MATCH(Orders!J$1,Products!$A$1:$F$1,0),0)</f>
        <v>4880.3517286187262</v>
      </c>
    </row>
    <row r="7500" spans="1:10">
      <c r="A7500">
        <v>7499</v>
      </c>
      <c r="B7500" s="4">
        <v>45886</v>
      </c>
      <c r="C7500" s="10">
        <f>DATE(YEAR(orders[[#This Row],[order_date]]), MONTH(orders[[#This Row],[order_date]]), 1)</f>
        <v>45870</v>
      </c>
      <c r="D7500" t="s">
        <v>1966</v>
      </c>
      <c r="E7500" t="s">
        <v>611</v>
      </c>
      <c r="F7500" t="str">
        <f>VLOOKUP(orders[[#This Row],[product_id]],Products!A:C,3,0)</f>
        <v>Electronics</v>
      </c>
      <c r="G7500">
        <v>2</v>
      </c>
      <c r="H7500" s="6">
        <v>0.19831397169557741</v>
      </c>
      <c r="I7500" s="2">
        <f>VLOOKUP($E7500,
Products!$A$1:$F$201,MATCH(Orders!I$1,Products!$A$1:$F$1,0),0)</f>
        <v>12041.08303405661</v>
      </c>
      <c r="J7500" s="2">
        <f>VLOOKUP($E7500,
Products!$A$1:$F$201,MATCH(Orders!J$1,Products!$A$1:$F$1,0),0)</f>
        <v>7946.6428283753548</v>
      </c>
    </row>
    <row r="7501" spans="1:10">
      <c r="A7501">
        <v>7500</v>
      </c>
      <c r="B7501" s="4">
        <v>45920</v>
      </c>
      <c r="C7501" s="10">
        <f>DATE(YEAR(orders[[#This Row],[order_date]]), MONTH(orders[[#This Row],[order_date]]), 1)</f>
        <v>45901</v>
      </c>
      <c r="D7501" t="s">
        <v>3909</v>
      </c>
      <c r="E7501" t="s">
        <v>686</v>
      </c>
      <c r="F7501" t="str">
        <f>VLOOKUP(orders[[#This Row],[product_id]],Products!A:C,3,0)</f>
        <v>Appliances</v>
      </c>
      <c r="G7501">
        <v>2</v>
      </c>
      <c r="H7501" s="6">
        <v>0.13089944622222485</v>
      </c>
      <c r="I7501" s="2">
        <f>VLOOKUP($E7501,
Products!$A$1:$F$201,MATCH(Orders!I$1,Products!$A$1:$F$1,0),0)</f>
        <v>25525.356267188719</v>
      </c>
      <c r="J7501" s="2">
        <f>VLOOKUP($E7501,
Products!$A$1:$F$201,MATCH(Orders!J$1,Products!$A$1:$F$1,0),0)</f>
        <v>18214.15981099859</v>
      </c>
    </row>
    <row r="7502" spans="1:10">
      <c r="A7502">
        <v>7501</v>
      </c>
      <c r="B7502" s="4">
        <v>45936</v>
      </c>
      <c r="C7502" s="10">
        <f>DATE(YEAR(orders[[#This Row],[order_date]]), MONTH(orders[[#This Row],[order_date]]), 1)</f>
        <v>45931</v>
      </c>
      <c r="D7502" t="s">
        <v>3059</v>
      </c>
      <c r="E7502" t="s">
        <v>590</v>
      </c>
      <c r="F7502" t="str">
        <f>VLOOKUP(orders[[#This Row],[product_id]],Products!A:C,3,0)</f>
        <v>Appliances</v>
      </c>
      <c r="G7502">
        <v>1</v>
      </c>
      <c r="H7502" s="6">
        <v>0.1319056351321172</v>
      </c>
      <c r="I7502" s="2">
        <f>VLOOKUP($E7502,
Products!$A$1:$F$201,MATCH(Orders!I$1,Products!$A$1:$F$1,0),0)</f>
        <v>2035.9251500591261</v>
      </c>
      <c r="J7502" s="2">
        <f>VLOOKUP($E7502,
Products!$A$1:$F$201,MATCH(Orders!J$1,Products!$A$1:$F$1,0),0)</f>
        <v>1473.8412378673991</v>
      </c>
    </row>
    <row r="7503" spans="1:10">
      <c r="A7503">
        <v>7502</v>
      </c>
      <c r="B7503" s="4">
        <v>45805</v>
      </c>
      <c r="C7503" s="10">
        <f>DATE(YEAR(orders[[#This Row],[order_date]]), MONTH(orders[[#This Row],[order_date]]), 1)</f>
        <v>45778</v>
      </c>
      <c r="D7503" t="s">
        <v>1063</v>
      </c>
      <c r="E7503" t="s">
        <v>507</v>
      </c>
      <c r="F7503" t="str">
        <f>VLOOKUP(orders[[#This Row],[product_id]],Products!A:C,3,0)</f>
        <v>Electronics</v>
      </c>
      <c r="G7503">
        <v>1</v>
      </c>
      <c r="H7503" s="6">
        <v>0.18801562072990816</v>
      </c>
      <c r="I7503" s="2">
        <f>VLOOKUP($E7503,
Products!$A$1:$F$201,MATCH(Orders!I$1,Products!$A$1:$F$1,0),0)</f>
        <v>28502.89768049858</v>
      </c>
      <c r="J7503" s="2">
        <f>VLOOKUP($E7503,
Products!$A$1:$F$201,MATCH(Orders!J$1,Products!$A$1:$F$1,0),0)</f>
        <v>20477.83623923226</v>
      </c>
    </row>
    <row r="7504" spans="1:10">
      <c r="A7504">
        <v>7503</v>
      </c>
      <c r="B7504" s="4">
        <v>45618</v>
      </c>
      <c r="C7504" s="10">
        <f>DATE(YEAR(orders[[#This Row],[order_date]]), MONTH(orders[[#This Row],[order_date]]), 1)</f>
        <v>45597</v>
      </c>
      <c r="D7504" t="s">
        <v>2014</v>
      </c>
      <c r="E7504" t="s">
        <v>686</v>
      </c>
      <c r="F7504" t="str">
        <f>VLOOKUP(orders[[#This Row],[product_id]],Products!A:C,3,0)</f>
        <v>Appliances</v>
      </c>
      <c r="G7504">
        <v>1</v>
      </c>
      <c r="H7504" s="6">
        <v>0.10955537586735478</v>
      </c>
      <c r="I7504" s="2">
        <f>VLOOKUP($E7504,
Products!$A$1:$F$201,MATCH(Orders!I$1,Products!$A$1:$F$1,0),0)</f>
        <v>25525.356267188719</v>
      </c>
      <c r="J7504" s="2">
        <f>VLOOKUP($E7504,
Products!$A$1:$F$201,MATCH(Orders!J$1,Products!$A$1:$F$1,0),0)</f>
        <v>18214.15981099859</v>
      </c>
    </row>
    <row r="7505" spans="1:10">
      <c r="A7505">
        <v>7504</v>
      </c>
      <c r="B7505" s="4">
        <v>45793</v>
      </c>
      <c r="C7505" s="10">
        <f>DATE(YEAR(orders[[#This Row],[order_date]]), MONTH(orders[[#This Row],[order_date]]), 1)</f>
        <v>45778</v>
      </c>
      <c r="D7505" t="s">
        <v>2022</v>
      </c>
      <c r="E7505" t="s">
        <v>700</v>
      </c>
      <c r="F7505" t="str">
        <f>VLOOKUP(orders[[#This Row],[product_id]],Products!A:C,3,0)</f>
        <v>Electronics</v>
      </c>
      <c r="G7505">
        <v>1</v>
      </c>
      <c r="H7505" s="6">
        <v>0.21831190329168051</v>
      </c>
      <c r="I7505" s="2">
        <f>VLOOKUP($E7505,
Products!$A$1:$F$201,MATCH(Orders!I$1,Products!$A$1:$F$1,0),0)</f>
        <v>11070.26215043813</v>
      </c>
      <c r="J7505" s="2">
        <f>VLOOKUP($E7505,
Products!$A$1:$F$201,MATCH(Orders!J$1,Products!$A$1:$F$1,0),0)</f>
        <v>7867.3909748932683</v>
      </c>
    </row>
    <row r="7506" spans="1:10">
      <c r="A7506">
        <v>7505</v>
      </c>
      <c r="B7506" s="4">
        <v>45987</v>
      </c>
      <c r="C7506" s="10">
        <f>DATE(YEAR(orders[[#This Row],[order_date]]), MONTH(orders[[#This Row],[order_date]]), 1)</f>
        <v>45962</v>
      </c>
      <c r="D7506" t="s">
        <v>3940</v>
      </c>
      <c r="E7506" t="s">
        <v>552</v>
      </c>
      <c r="F7506" t="str">
        <f>VLOOKUP(orders[[#This Row],[product_id]],Products!A:C,3,0)</f>
        <v>Electronics</v>
      </c>
      <c r="G7506">
        <v>1</v>
      </c>
      <c r="H7506" s="6">
        <v>0.1143938139338984</v>
      </c>
      <c r="I7506" s="2">
        <f>VLOOKUP($E7506,
Products!$A$1:$F$201,MATCH(Orders!I$1,Products!$A$1:$F$1,0),0)</f>
        <v>20326.88586940234</v>
      </c>
      <c r="J7506" s="2">
        <f>VLOOKUP($E7506,
Products!$A$1:$F$201,MATCH(Orders!J$1,Products!$A$1:$F$1,0),0)</f>
        <v>14896.572579237891</v>
      </c>
    </row>
    <row r="7507" spans="1:10">
      <c r="A7507">
        <v>7506</v>
      </c>
      <c r="B7507" s="4">
        <v>45033</v>
      </c>
      <c r="C7507" s="10">
        <f>DATE(YEAR(orders[[#This Row],[order_date]]), MONTH(orders[[#This Row],[order_date]]), 1)</f>
        <v>45017</v>
      </c>
      <c r="D7507" t="s">
        <v>4693</v>
      </c>
      <c r="E7507" t="s">
        <v>620</v>
      </c>
      <c r="F7507" t="str">
        <f>VLOOKUP(orders[[#This Row],[product_id]],Products!A:C,3,0)</f>
        <v>Electronics</v>
      </c>
      <c r="G7507">
        <v>3</v>
      </c>
      <c r="H7507" s="6">
        <v>0.2101978542420791</v>
      </c>
      <c r="I7507" s="2">
        <f>VLOOKUP($E7507,
Products!$A$1:$F$201,MATCH(Orders!I$1,Products!$A$1:$F$1,0),0)</f>
        <v>23669.635851452331</v>
      </c>
      <c r="J7507" s="2">
        <f>VLOOKUP($E7507,
Products!$A$1:$F$201,MATCH(Orders!J$1,Products!$A$1:$F$1,0),0)</f>
        <v>17880.752220874681</v>
      </c>
    </row>
    <row r="7508" spans="1:10">
      <c r="A7508">
        <v>7507</v>
      </c>
      <c r="B7508" s="4">
        <v>45207</v>
      </c>
      <c r="C7508" s="10">
        <f>DATE(YEAR(orders[[#This Row],[order_date]]), MONTH(orders[[#This Row],[order_date]]), 1)</f>
        <v>45200</v>
      </c>
      <c r="D7508" t="s">
        <v>1124</v>
      </c>
      <c r="E7508" t="s">
        <v>558</v>
      </c>
      <c r="F7508" t="str">
        <f>VLOOKUP(orders[[#This Row],[product_id]],Products!A:C,3,0)</f>
        <v>Electronics</v>
      </c>
      <c r="G7508">
        <v>1</v>
      </c>
      <c r="H7508" s="6">
        <v>0.1820298228637568</v>
      </c>
      <c r="I7508" s="2">
        <f>VLOOKUP($E7508,
Products!$A$1:$F$201,MATCH(Orders!I$1,Products!$A$1:$F$1,0),0)</f>
        <v>30121.382934618541</v>
      </c>
      <c r="J7508" s="2">
        <f>VLOOKUP($E7508,
Products!$A$1:$F$201,MATCH(Orders!J$1,Products!$A$1:$F$1,0),0)</f>
        <v>20439.226581954921</v>
      </c>
    </row>
    <row r="7509" spans="1:10">
      <c r="A7509">
        <v>7508</v>
      </c>
      <c r="B7509" s="4">
        <v>45475</v>
      </c>
      <c r="C7509" s="10">
        <f>DATE(YEAR(orders[[#This Row],[order_date]]), MONTH(orders[[#This Row],[order_date]]), 1)</f>
        <v>45474</v>
      </c>
      <c r="D7509" t="s">
        <v>4516</v>
      </c>
      <c r="E7509" t="s">
        <v>690</v>
      </c>
      <c r="F7509" t="str">
        <f>VLOOKUP(orders[[#This Row],[product_id]],Products!A:C,3,0)</f>
        <v>Electronics</v>
      </c>
      <c r="G7509">
        <v>2</v>
      </c>
      <c r="H7509" s="6">
        <v>0.11501125441937135</v>
      </c>
      <c r="I7509" s="2">
        <f>VLOOKUP($E7509,
Products!$A$1:$F$201,MATCH(Orders!I$1,Products!$A$1:$F$1,0),0)</f>
        <v>2338.2059552139431</v>
      </c>
      <c r="J7509" s="2">
        <f>VLOOKUP($E7509,
Products!$A$1:$F$201,MATCH(Orders!J$1,Products!$A$1:$F$1,0),0)</f>
        <v>1708.028418793489</v>
      </c>
    </row>
    <row r="7510" spans="1:10">
      <c r="A7510">
        <v>7509</v>
      </c>
      <c r="B7510" s="4">
        <v>45478</v>
      </c>
      <c r="C7510" s="10">
        <f>DATE(YEAR(orders[[#This Row],[order_date]]), MONTH(orders[[#This Row],[order_date]]), 1)</f>
        <v>45474</v>
      </c>
      <c r="D7510" t="s">
        <v>2197</v>
      </c>
      <c r="E7510" t="s">
        <v>530</v>
      </c>
      <c r="F7510" t="str">
        <f>VLOOKUP(orders[[#This Row],[product_id]],Products!A:C,3,0)</f>
        <v>Electronics</v>
      </c>
      <c r="G7510">
        <v>1</v>
      </c>
      <c r="H7510" s="6">
        <v>0.20048224828460628</v>
      </c>
      <c r="I7510" s="2">
        <f>VLOOKUP($E7510,
Products!$A$1:$F$201,MATCH(Orders!I$1,Products!$A$1:$F$1,0),0)</f>
        <v>30520.607447067548</v>
      </c>
      <c r="J7510" s="2">
        <f>VLOOKUP($E7510,
Products!$A$1:$F$201,MATCH(Orders!J$1,Products!$A$1:$F$1,0),0)</f>
        <v>22328.317520226748</v>
      </c>
    </row>
    <row r="7511" spans="1:10">
      <c r="A7511">
        <v>7510</v>
      </c>
      <c r="B7511" s="4">
        <v>45114</v>
      </c>
      <c r="C7511" s="10">
        <f>DATE(YEAR(orders[[#This Row],[order_date]]), MONTH(orders[[#This Row],[order_date]]), 1)</f>
        <v>45108</v>
      </c>
      <c r="D7511" t="s">
        <v>1347</v>
      </c>
      <c r="E7511" t="s">
        <v>540</v>
      </c>
      <c r="F7511" t="str">
        <f>VLOOKUP(orders[[#This Row],[product_id]],Products!A:C,3,0)</f>
        <v>Electronics</v>
      </c>
      <c r="G7511">
        <v>2</v>
      </c>
      <c r="H7511" s="6">
        <v>0.13517560875563625</v>
      </c>
      <c r="I7511" s="2">
        <f>VLOOKUP($E7511,
Products!$A$1:$F$201,MATCH(Orders!I$1,Products!$A$1:$F$1,0),0)</f>
        <v>27903.66571841111</v>
      </c>
      <c r="J7511" s="2">
        <f>VLOOKUP($E7511,
Products!$A$1:$F$201,MATCH(Orders!J$1,Products!$A$1:$F$1,0),0)</f>
        <v>20363.814715502049</v>
      </c>
    </row>
    <row r="7512" spans="1:10">
      <c r="A7512">
        <v>7511</v>
      </c>
      <c r="B7512" s="4">
        <v>45678</v>
      </c>
      <c r="C7512" s="10">
        <f>DATE(YEAR(orders[[#This Row],[order_date]]), MONTH(orders[[#This Row],[order_date]]), 1)</f>
        <v>45658</v>
      </c>
      <c r="D7512" t="s">
        <v>4661</v>
      </c>
      <c r="E7512" t="s">
        <v>662</v>
      </c>
      <c r="F7512" t="str">
        <f>VLOOKUP(orders[[#This Row],[product_id]],Products!A:C,3,0)</f>
        <v>Electronics</v>
      </c>
      <c r="G7512">
        <v>2</v>
      </c>
      <c r="H7512" s="6">
        <v>0.18068466170763478</v>
      </c>
      <c r="I7512" s="2">
        <f>VLOOKUP($E7512,
Products!$A$1:$F$201,MATCH(Orders!I$1,Products!$A$1:$F$1,0),0)</f>
        <v>20028.650831777191</v>
      </c>
      <c r="J7512" s="2">
        <f>VLOOKUP($E7512,
Products!$A$1:$F$201,MATCH(Orders!J$1,Products!$A$1:$F$1,0),0)</f>
        <v>14139.84905320309</v>
      </c>
    </row>
    <row r="7513" spans="1:10">
      <c r="A7513">
        <v>7512</v>
      </c>
      <c r="B7513" s="4">
        <v>45796</v>
      </c>
      <c r="C7513" s="10">
        <f>DATE(YEAR(orders[[#This Row],[order_date]]), MONTH(orders[[#This Row],[order_date]]), 1)</f>
        <v>45778</v>
      </c>
      <c r="D7513" t="s">
        <v>2299</v>
      </c>
      <c r="E7513" t="s">
        <v>592</v>
      </c>
      <c r="F7513" t="str">
        <f>VLOOKUP(orders[[#This Row],[product_id]],Products!A:C,3,0)</f>
        <v>Electronics</v>
      </c>
      <c r="G7513">
        <v>1</v>
      </c>
      <c r="H7513" s="6">
        <v>0.14214415002141767</v>
      </c>
      <c r="I7513" s="2">
        <f>VLOOKUP($E7513,
Products!$A$1:$F$201,MATCH(Orders!I$1,Products!$A$1:$F$1,0),0)</f>
        <v>12221.95918536383</v>
      </c>
      <c r="J7513" s="2">
        <f>VLOOKUP($E7513,
Products!$A$1:$F$201,MATCH(Orders!J$1,Products!$A$1:$F$1,0),0)</f>
        <v>9737.7215556427309</v>
      </c>
    </row>
    <row r="7514" spans="1:10">
      <c r="A7514">
        <v>7513</v>
      </c>
      <c r="B7514" s="4">
        <v>44945</v>
      </c>
      <c r="C7514" s="10">
        <f>DATE(YEAR(orders[[#This Row],[order_date]]), MONTH(orders[[#This Row],[order_date]]), 1)</f>
        <v>44927</v>
      </c>
      <c r="D7514" t="s">
        <v>1212</v>
      </c>
      <c r="E7514" t="s">
        <v>615</v>
      </c>
      <c r="F7514" t="str">
        <f>VLOOKUP(orders[[#This Row],[product_id]],Products!A:C,3,0)</f>
        <v>Electronics</v>
      </c>
      <c r="G7514">
        <v>1</v>
      </c>
      <c r="H7514" s="6">
        <v>0.11568061212180314</v>
      </c>
      <c r="I7514" s="2">
        <f>VLOOKUP($E7514,
Products!$A$1:$F$201,MATCH(Orders!I$1,Products!$A$1:$F$1,0),0)</f>
        <v>31155.43680046549</v>
      </c>
      <c r="J7514" s="2">
        <f>VLOOKUP($E7514,
Products!$A$1:$F$201,MATCH(Orders!J$1,Products!$A$1:$F$1,0),0)</f>
        <v>22320.078602545669</v>
      </c>
    </row>
    <row r="7515" spans="1:10">
      <c r="A7515">
        <v>7514</v>
      </c>
      <c r="B7515" s="4">
        <v>45785</v>
      </c>
      <c r="C7515" s="10">
        <f>DATE(YEAR(orders[[#This Row],[order_date]]), MONTH(orders[[#This Row],[order_date]]), 1)</f>
        <v>45778</v>
      </c>
      <c r="D7515" t="s">
        <v>2387</v>
      </c>
      <c r="E7515" t="s">
        <v>650</v>
      </c>
      <c r="F7515" t="str">
        <f>VLOOKUP(orders[[#This Row],[product_id]],Products!A:C,3,0)</f>
        <v>Electronics</v>
      </c>
      <c r="G7515">
        <v>1</v>
      </c>
      <c r="H7515" s="6">
        <v>0.13762964672656769</v>
      </c>
      <c r="I7515" s="2">
        <f>VLOOKUP($E7515,
Products!$A$1:$F$201,MATCH(Orders!I$1,Products!$A$1:$F$1,0),0)</f>
        <v>12936.529609330941</v>
      </c>
      <c r="J7515" s="2">
        <f>VLOOKUP($E7515,
Products!$A$1:$F$201,MATCH(Orders!J$1,Products!$A$1:$F$1,0),0)</f>
        <v>9465.2602677376308</v>
      </c>
    </row>
    <row r="7516" spans="1:10">
      <c r="A7516">
        <v>7515</v>
      </c>
      <c r="B7516" s="4">
        <v>45911</v>
      </c>
      <c r="C7516" s="10">
        <f>DATE(YEAR(orders[[#This Row],[order_date]]), MONTH(orders[[#This Row],[order_date]]), 1)</f>
        <v>45901</v>
      </c>
      <c r="D7516" t="s">
        <v>2207</v>
      </c>
      <c r="E7516" t="s">
        <v>585</v>
      </c>
      <c r="F7516" t="str">
        <f>VLOOKUP(orders[[#This Row],[product_id]],Products!A:C,3,0)</f>
        <v>Appliances</v>
      </c>
      <c r="G7516">
        <v>2</v>
      </c>
      <c r="H7516" s="6">
        <v>5.103405452223464E-2</v>
      </c>
      <c r="I7516" s="2">
        <f>VLOOKUP($E7516,
Products!$A$1:$F$201,MATCH(Orders!I$1,Products!$A$1:$F$1,0),0)</f>
        <v>24049.2355837664</v>
      </c>
      <c r="J7516" s="2">
        <f>VLOOKUP($E7516,
Products!$A$1:$F$201,MATCH(Orders!J$1,Products!$A$1:$F$1,0),0)</f>
        <v>19053.338129326308</v>
      </c>
    </row>
    <row r="7517" spans="1:10">
      <c r="A7517">
        <v>7516</v>
      </c>
      <c r="B7517" s="4">
        <v>45336</v>
      </c>
      <c r="C7517" s="10">
        <f>DATE(YEAR(orders[[#This Row],[order_date]]), MONTH(orders[[#This Row],[order_date]]), 1)</f>
        <v>45323</v>
      </c>
      <c r="D7517" t="s">
        <v>2091</v>
      </c>
      <c r="E7517" t="s">
        <v>682</v>
      </c>
      <c r="F7517" t="str">
        <f>VLOOKUP(orders[[#This Row],[product_id]],Products!A:C,3,0)</f>
        <v>Electronics</v>
      </c>
      <c r="G7517">
        <v>1</v>
      </c>
      <c r="H7517" s="6">
        <v>0.17411922710232594</v>
      </c>
      <c r="I7517" s="2">
        <f>VLOOKUP($E7517,
Products!$A$1:$F$201,MATCH(Orders!I$1,Products!$A$1:$F$1,0),0)</f>
        <v>32533.33990892916</v>
      </c>
      <c r="J7517" s="2">
        <f>VLOOKUP($E7517,
Products!$A$1:$F$201,MATCH(Orders!J$1,Products!$A$1:$F$1,0),0)</f>
        <v>22734.712471507952</v>
      </c>
    </row>
    <row r="7518" spans="1:10">
      <c r="A7518">
        <v>7517</v>
      </c>
      <c r="B7518" s="4">
        <v>45410</v>
      </c>
      <c r="C7518" s="10">
        <f>DATE(YEAR(orders[[#This Row],[order_date]]), MONTH(orders[[#This Row],[order_date]]), 1)</f>
        <v>45383</v>
      </c>
      <c r="D7518" t="s">
        <v>1017</v>
      </c>
      <c r="E7518" t="s">
        <v>689</v>
      </c>
      <c r="F7518" t="str">
        <f>VLOOKUP(orders[[#This Row],[product_id]],Products!A:C,3,0)</f>
        <v>Electronics</v>
      </c>
      <c r="G7518">
        <v>2</v>
      </c>
      <c r="H7518" s="6">
        <v>0.1222720984113147</v>
      </c>
      <c r="I7518" s="2">
        <f>VLOOKUP($E7518,
Products!$A$1:$F$201,MATCH(Orders!I$1,Products!$A$1:$F$1,0),0)</f>
        <v>22021.70433799336</v>
      </c>
      <c r="J7518" s="2">
        <f>VLOOKUP($E7518,
Products!$A$1:$F$201,MATCH(Orders!J$1,Products!$A$1:$F$1,0),0)</f>
        <v>16990.60087110737</v>
      </c>
    </row>
    <row r="7519" spans="1:10">
      <c r="A7519">
        <v>7518</v>
      </c>
      <c r="B7519" s="4">
        <v>45550</v>
      </c>
      <c r="C7519" s="10">
        <f>DATE(YEAR(orders[[#This Row],[order_date]]), MONTH(orders[[#This Row],[order_date]]), 1)</f>
        <v>45536</v>
      </c>
      <c r="D7519" t="s">
        <v>2363</v>
      </c>
      <c r="E7519" t="s">
        <v>636</v>
      </c>
      <c r="F7519" t="str">
        <f>VLOOKUP(orders[[#This Row],[product_id]],Products!A:C,3,0)</f>
        <v>Appliances</v>
      </c>
      <c r="G7519">
        <v>2</v>
      </c>
      <c r="H7519" s="6">
        <v>7.8270662589764922E-2</v>
      </c>
      <c r="I7519" s="2">
        <f>VLOOKUP($E7519,
Products!$A$1:$F$201,MATCH(Orders!I$1,Products!$A$1:$F$1,0),0)</f>
        <v>2035.5647279372099</v>
      </c>
      <c r="J7519" s="2">
        <f>VLOOKUP($E7519,
Products!$A$1:$F$201,MATCH(Orders!J$1,Products!$A$1:$F$1,0),0)</f>
        <v>1486.048843699655</v>
      </c>
    </row>
    <row r="7520" spans="1:10">
      <c r="A7520">
        <v>7519</v>
      </c>
      <c r="B7520" s="4">
        <v>45582</v>
      </c>
      <c r="C7520" s="10">
        <f>DATE(YEAR(orders[[#This Row],[order_date]]), MONTH(orders[[#This Row],[order_date]]), 1)</f>
        <v>45566</v>
      </c>
      <c r="D7520" t="s">
        <v>3457</v>
      </c>
      <c r="E7520" t="s">
        <v>527</v>
      </c>
      <c r="F7520" t="str">
        <f>VLOOKUP(orders[[#This Row],[product_id]],Products!A:C,3,0)</f>
        <v>Appliances</v>
      </c>
      <c r="G7520">
        <v>3</v>
      </c>
      <c r="H7520" s="6">
        <v>0.13707746133084331</v>
      </c>
      <c r="I7520" s="2">
        <f>VLOOKUP($E7520,
Products!$A$1:$F$201,MATCH(Orders!I$1,Products!$A$1:$F$1,0),0)</f>
        <v>25833.54427698228</v>
      </c>
      <c r="J7520" s="2">
        <f>VLOOKUP($E7520,
Products!$A$1:$F$201,MATCH(Orders!J$1,Products!$A$1:$F$1,0),0)</f>
        <v>16827.881451334611</v>
      </c>
    </row>
    <row r="7521" spans="1:10">
      <c r="A7521">
        <v>7520</v>
      </c>
      <c r="B7521" s="4">
        <v>45694</v>
      </c>
      <c r="C7521" s="10">
        <f>DATE(YEAR(orders[[#This Row],[order_date]]), MONTH(orders[[#This Row],[order_date]]), 1)</f>
        <v>45689</v>
      </c>
      <c r="D7521" t="s">
        <v>950</v>
      </c>
      <c r="E7521" t="s">
        <v>647</v>
      </c>
      <c r="F7521" t="str">
        <f>VLOOKUP(orders[[#This Row],[product_id]],Products!A:C,3,0)</f>
        <v>Electronics</v>
      </c>
      <c r="G7521">
        <v>1</v>
      </c>
      <c r="H7521" s="6">
        <v>0.23655716144253519</v>
      </c>
      <c r="I7521" s="2">
        <f>VLOOKUP($E7521,
Products!$A$1:$F$201,MATCH(Orders!I$1,Products!$A$1:$F$1,0),0)</f>
        <v>23187.883920109041</v>
      </c>
      <c r="J7521" s="2">
        <f>VLOOKUP($E7521,
Products!$A$1:$F$201,MATCH(Orders!J$1,Products!$A$1:$F$1,0),0)</f>
        <v>16217.564081273829</v>
      </c>
    </row>
    <row r="7522" spans="1:10">
      <c r="A7522">
        <v>7521</v>
      </c>
      <c r="B7522" s="4">
        <v>44944</v>
      </c>
      <c r="C7522" s="10">
        <f>DATE(YEAR(orders[[#This Row],[order_date]]), MONTH(orders[[#This Row],[order_date]]), 1)</f>
        <v>44927</v>
      </c>
      <c r="D7522" t="s">
        <v>1182</v>
      </c>
      <c r="E7522" t="s">
        <v>636</v>
      </c>
      <c r="F7522" t="str">
        <f>VLOOKUP(orders[[#This Row],[product_id]],Products!A:C,3,0)</f>
        <v>Appliances</v>
      </c>
      <c r="G7522">
        <v>1</v>
      </c>
      <c r="H7522" s="6">
        <v>8.7184650806876401E-2</v>
      </c>
      <c r="I7522" s="2">
        <f>VLOOKUP($E7522,
Products!$A$1:$F$201,MATCH(Orders!I$1,Products!$A$1:$F$1,0),0)</f>
        <v>2035.5647279372099</v>
      </c>
      <c r="J7522" s="2">
        <f>VLOOKUP($E7522,
Products!$A$1:$F$201,MATCH(Orders!J$1,Products!$A$1:$F$1,0),0)</f>
        <v>1486.048843699655</v>
      </c>
    </row>
    <row r="7523" spans="1:10">
      <c r="A7523">
        <v>7522</v>
      </c>
      <c r="B7523" s="4">
        <v>45110</v>
      </c>
      <c r="C7523" s="10">
        <f>DATE(YEAR(orders[[#This Row],[order_date]]), MONTH(orders[[#This Row],[order_date]]), 1)</f>
        <v>45108</v>
      </c>
      <c r="D7523" t="s">
        <v>1320</v>
      </c>
      <c r="E7523" t="s">
        <v>543</v>
      </c>
      <c r="F7523" t="str">
        <f>VLOOKUP(orders[[#This Row],[product_id]],Products!A:C,3,0)</f>
        <v>Appliances</v>
      </c>
      <c r="G7523">
        <v>1</v>
      </c>
      <c r="H7523" s="6">
        <v>5.8787753864029076E-2</v>
      </c>
      <c r="I7523" s="2">
        <f>VLOOKUP($E7523,
Products!$A$1:$F$201,MATCH(Orders!I$1,Products!$A$1:$F$1,0),0)</f>
        <v>2300.989425669633</v>
      </c>
      <c r="J7523" s="2">
        <f>VLOOKUP($E7523,
Products!$A$1:$F$201,MATCH(Orders!J$1,Products!$A$1:$F$1,0),0)</f>
        <v>1726.390958088811</v>
      </c>
    </row>
    <row r="7524" spans="1:10">
      <c r="A7524">
        <v>7523</v>
      </c>
      <c r="B7524" s="4">
        <v>45331</v>
      </c>
      <c r="C7524" s="10">
        <f>DATE(YEAR(orders[[#This Row],[order_date]]), MONTH(orders[[#This Row],[order_date]]), 1)</f>
        <v>45323</v>
      </c>
      <c r="D7524" t="s">
        <v>4668</v>
      </c>
      <c r="E7524" t="s">
        <v>592</v>
      </c>
      <c r="F7524" t="str">
        <f>VLOOKUP(orders[[#This Row],[product_id]],Products!A:C,3,0)</f>
        <v>Electronics</v>
      </c>
      <c r="G7524">
        <v>1</v>
      </c>
      <c r="H7524" s="6">
        <v>0.18721139264972</v>
      </c>
      <c r="I7524" s="2">
        <f>VLOOKUP($E7524,
Products!$A$1:$F$201,MATCH(Orders!I$1,Products!$A$1:$F$1,0),0)</f>
        <v>12221.95918536383</v>
      </c>
      <c r="J7524" s="2">
        <f>VLOOKUP($E7524,
Products!$A$1:$F$201,MATCH(Orders!J$1,Products!$A$1:$F$1,0),0)</f>
        <v>9737.7215556427309</v>
      </c>
    </row>
    <row r="7525" spans="1:10">
      <c r="A7525">
        <v>7524</v>
      </c>
      <c r="B7525" s="4">
        <v>45725</v>
      </c>
      <c r="C7525" s="10">
        <f>DATE(YEAR(orders[[#This Row],[order_date]]), MONTH(orders[[#This Row],[order_date]]), 1)</f>
        <v>45717</v>
      </c>
      <c r="D7525" t="s">
        <v>3189</v>
      </c>
      <c r="E7525" t="s">
        <v>526</v>
      </c>
      <c r="F7525" t="str">
        <f>VLOOKUP(orders[[#This Row],[product_id]],Products!A:C,3,0)</f>
        <v>Electronics</v>
      </c>
      <c r="G7525">
        <v>1</v>
      </c>
      <c r="H7525" s="6">
        <v>0.13218576240385665</v>
      </c>
      <c r="I7525" s="2">
        <f>VLOOKUP($E7525,
Products!$A$1:$F$201,MATCH(Orders!I$1,Products!$A$1:$F$1,0),0)</f>
        <v>11165.347713400481</v>
      </c>
      <c r="J7525" s="2">
        <f>VLOOKUP($E7525,
Products!$A$1:$F$201,MATCH(Orders!J$1,Products!$A$1:$F$1,0),0)</f>
        <v>7966.5169511049389</v>
      </c>
    </row>
    <row r="7526" spans="1:10">
      <c r="A7526">
        <v>7525</v>
      </c>
      <c r="B7526" s="4">
        <v>45405</v>
      </c>
      <c r="C7526" s="10">
        <f>DATE(YEAR(orders[[#This Row],[order_date]]), MONTH(orders[[#This Row],[order_date]]), 1)</f>
        <v>45383</v>
      </c>
      <c r="D7526" t="s">
        <v>955</v>
      </c>
      <c r="E7526" t="s">
        <v>684</v>
      </c>
      <c r="F7526" t="str">
        <f>VLOOKUP(orders[[#This Row],[product_id]],Products!A:C,3,0)</f>
        <v>Appliances</v>
      </c>
      <c r="G7526">
        <v>2</v>
      </c>
      <c r="H7526" s="6">
        <v>6.0461072130135476E-2</v>
      </c>
      <c r="I7526" s="2">
        <f>VLOOKUP($E7526,
Products!$A$1:$F$201,MATCH(Orders!I$1,Products!$A$1:$F$1,0),0)</f>
        <v>2147.166688023286</v>
      </c>
      <c r="J7526" s="2">
        <f>VLOOKUP($E7526,
Products!$A$1:$F$201,MATCH(Orders!J$1,Products!$A$1:$F$1,0),0)</f>
        <v>1709.9619584723389</v>
      </c>
    </row>
    <row r="7527" spans="1:10">
      <c r="A7527">
        <v>7526</v>
      </c>
      <c r="B7527" s="4">
        <v>44934</v>
      </c>
      <c r="C7527" s="10">
        <f>DATE(YEAR(orders[[#This Row],[order_date]]), MONTH(orders[[#This Row],[order_date]]), 1)</f>
        <v>44927</v>
      </c>
      <c r="D7527" t="s">
        <v>3799</v>
      </c>
      <c r="E7527" t="s">
        <v>529</v>
      </c>
      <c r="F7527" t="str">
        <f>VLOOKUP(orders[[#This Row],[product_id]],Products!A:C,3,0)</f>
        <v>Electronics</v>
      </c>
      <c r="G7527">
        <v>1</v>
      </c>
      <c r="H7527" s="6">
        <v>0.21179103076096842</v>
      </c>
      <c r="I7527" s="2">
        <f>VLOOKUP($E7527,
Products!$A$1:$F$201,MATCH(Orders!I$1,Products!$A$1:$F$1,0),0)</f>
        <v>18308.801775351771</v>
      </c>
      <c r="J7527" s="2">
        <f>VLOOKUP($E7527,
Products!$A$1:$F$201,MATCH(Orders!J$1,Products!$A$1:$F$1,0),0)</f>
        <v>12027.24184831013</v>
      </c>
    </row>
    <row r="7528" spans="1:10">
      <c r="A7528">
        <v>7527</v>
      </c>
      <c r="B7528" s="4">
        <v>45631</v>
      </c>
      <c r="C7528" s="10">
        <f>DATE(YEAR(orders[[#This Row],[order_date]]), MONTH(orders[[#This Row],[order_date]]), 1)</f>
        <v>45627</v>
      </c>
      <c r="D7528" t="s">
        <v>3230</v>
      </c>
      <c r="E7528" t="s">
        <v>601</v>
      </c>
      <c r="F7528" t="str">
        <f>VLOOKUP(orders[[#This Row],[product_id]],Products!A:C,3,0)</f>
        <v>Appliances</v>
      </c>
      <c r="G7528">
        <v>2</v>
      </c>
      <c r="H7528" s="6">
        <v>8.2529272280454924E-2</v>
      </c>
      <c r="I7528" s="2">
        <f>VLOOKUP($E7528,
Products!$A$1:$F$201,MATCH(Orders!I$1,Products!$A$1:$F$1,0),0)</f>
        <v>2095.1354013205032</v>
      </c>
      <c r="J7528" s="2">
        <f>VLOOKUP($E7528,
Products!$A$1:$F$201,MATCH(Orders!J$1,Products!$A$1:$F$1,0),0)</f>
        <v>1374.592895200507</v>
      </c>
    </row>
    <row r="7529" spans="1:10">
      <c r="A7529">
        <v>7528</v>
      </c>
      <c r="B7529" s="4">
        <v>45457</v>
      </c>
      <c r="C7529" s="10">
        <f>DATE(YEAR(orders[[#This Row],[order_date]]), MONTH(orders[[#This Row],[order_date]]), 1)</f>
        <v>45444</v>
      </c>
      <c r="D7529" t="s">
        <v>2301</v>
      </c>
      <c r="E7529" t="s">
        <v>550</v>
      </c>
      <c r="F7529" t="str">
        <f>VLOOKUP(orders[[#This Row],[product_id]],Products!A:C,3,0)</f>
        <v>Electronics</v>
      </c>
      <c r="G7529">
        <v>3</v>
      </c>
      <c r="H7529" s="6">
        <v>0.14082195660586555</v>
      </c>
      <c r="I7529" s="2">
        <f>VLOOKUP($E7529,
Products!$A$1:$F$201,MATCH(Orders!I$1,Products!$A$1:$F$1,0),0)</f>
        <v>21928.70634496431</v>
      </c>
      <c r="J7529" s="2">
        <f>VLOOKUP($E7529,
Products!$A$1:$F$201,MATCH(Orders!J$1,Products!$A$1:$F$1,0),0)</f>
        <v>17227.037321653719</v>
      </c>
    </row>
    <row r="7530" spans="1:10">
      <c r="A7530">
        <v>7529</v>
      </c>
      <c r="B7530" s="4">
        <v>45839</v>
      </c>
      <c r="C7530" s="10">
        <f>DATE(YEAR(orders[[#This Row],[order_date]]), MONTH(orders[[#This Row],[order_date]]), 1)</f>
        <v>45839</v>
      </c>
      <c r="D7530" t="s">
        <v>2479</v>
      </c>
      <c r="E7530" t="s">
        <v>702</v>
      </c>
      <c r="F7530" t="str">
        <f>VLOOKUP(orders[[#This Row],[product_id]],Products!A:C,3,0)</f>
        <v>Electronics</v>
      </c>
      <c r="G7530">
        <v>2</v>
      </c>
      <c r="H7530" s="6">
        <v>0.19726186809562063</v>
      </c>
      <c r="I7530" s="2">
        <f>VLOOKUP($E7530,
Products!$A$1:$F$201,MATCH(Orders!I$1,Products!$A$1:$F$1,0),0)</f>
        <v>11240.591105652349</v>
      </c>
      <c r="J7530" s="2">
        <f>VLOOKUP($E7530,
Products!$A$1:$F$201,MATCH(Orders!J$1,Products!$A$1:$F$1,0),0)</f>
        <v>7671.9523119121068</v>
      </c>
    </row>
    <row r="7531" spans="1:10">
      <c r="A7531">
        <v>7530</v>
      </c>
      <c r="B7531" s="4">
        <v>45615</v>
      </c>
      <c r="C7531" s="10">
        <f>DATE(YEAR(orders[[#This Row],[order_date]]), MONTH(orders[[#This Row],[order_date]]), 1)</f>
        <v>45597</v>
      </c>
      <c r="D7531" t="s">
        <v>2635</v>
      </c>
      <c r="E7531" t="s">
        <v>677</v>
      </c>
      <c r="F7531" t="str">
        <f>VLOOKUP(orders[[#This Row],[product_id]],Products!A:C,3,0)</f>
        <v>Electronics</v>
      </c>
      <c r="G7531">
        <v>3</v>
      </c>
      <c r="H7531" s="6">
        <v>0.14842689425189604</v>
      </c>
      <c r="I7531" s="2">
        <f>VLOOKUP($E7531,
Products!$A$1:$F$201,MATCH(Orders!I$1,Products!$A$1:$F$1,0),0)</f>
        <v>11360.699432756561</v>
      </c>
      <c r="J7531" s="2">
        <f>VLOOKUP($E7531,
Products!$A$1:$F$201,MATCH(Orders!J$1,Products!$A$1:$F$1,0),0)</f>
        <v>8118.8949869342459</v>
      </c>
    </row>
    <row r="7532" spans="1:10">
      <c r="A7532">
        <v>7531</v>
      </c>
      <c r="B7532" s="4">
        <v>45961</v>
      </c>
      <c r="C7532" s="10">
        <f>DATE(YEAR(orders[[#This Row],[order_date]]), MONTH(orders[[#This Row],[order_date]]), 1)</f>
        <v>45931</v>
      </c>
      <c r="D7532" t="s">
        <v>2581</v>
      </c>
      <c r="E7532" t="s">
        <v>552</v>
      </c>
      <c r="F7532" t="str">
        <f>VLOOKUP(orders[[#This Row],[product_id]],Products!A:C,3,0)</f>
        <v>Electronics</v>
      </c>
      <c r="G7532">
        <v>1</v>
      </c>
      <c r="H7532" s="6">
        <v>0.15329746130421992</v>
      </c>
      <c r="I7532" s="2">
        <f>VLOOKUP($E7532,
Products!$A$1:$F$201,MATCH(Orders!I$1,Products!$A$1:$F$1,0),0)</f>
        <v>20326.88586940234</v>
      </c>
      <c r="J7532" s="2">
        <f>VLOOKUP($E7532,
Products!$A$1:$F$201,MATCH(Orders!J$1,Products!$A$1:$F$1,0),0)</f>
        <v>14896.572579237891</v>
      </c>
    </row>
    <row r="7533" spans="1:10">
      <c r="A7533">
        <v>7532</v>
      </c>
      <c r="B7533" s="4">
        <v>45479</v>
      </c>
      <c r="C7533" s="10">
        <f>DATE(YEAR(orders[[#This Row],[order_date]]), MONTH(orders[[#This Row],[order_date]]), 1)</f>
        <v>45474</v>
      </c>
      <c r="D7533" t="s">
        <v>1216</v>
      </c>
      <c r="E7533" t="s">
        <v>690</v>
      </c>
      <c r="F7533" t="str">
        <f>VLOOKUP(orders[[#This Row],[product_id]],Products!A:C,3,0)</f>
        <v>Electronics</v>
      </c>
      <c r="G7533">
        <v>1</v>
      </c>
      <c r="H7533" s="6">
        <v>0.21714083777258375</v>
      </c>
      <c r="I7533" s="2">
        <f>VLOOKUP($E7533,
Products!$A$1:$F$201,MATCH(Orders!I$1,Products!$A$1:$F$1,0),0)</f>
        <v>2338.2059552139431</v>
      </c>
      <c r="J7533" s="2">
        <f>VLOOKUP($E7533,
Products!$A$1:$F$201,MATCH(Orders!J$1,Products!$A$1:$F$1,0),0)</f>
        <v>1708.028418793489</v>
      </c>
    </row>
    <row r="7534" spans="1:10">
      <c r="A7534">
        <v>7533</v>
      </c>
      <c r="B7534" s="4">
        <v>45372</v>
      </c>
      <c r="C7534" s="10">
        <f>DATE(YEAR(orders[[#This Row],[order_date]]), MONTH(orders[[#This Row],[order_date]]), 1)</f>
        <v>45352</v>
      </c>
      <c r="D7534" t="s">
        <v>4673</v>
      </c>
      <c r="E7534" t="s">
        <v>652</v>
      </c>
      <c r="F7534" t="str">
        <f>VLOOKUP(orders[[#This Row],[product_id]],Products!A:C,3,0)</f>
        <v>Appliances</v>
      </c>
      <c r="G7534">
        <v>2</v>
      </c>
      <c r="H7534" s="6">
        <v>0.10658473688395922</v>
      </c>
      <c r="I7534" s="2">
        <f>VLOOKUP($E7534,
Products!$A$1:$F$201,MATCH(Orders!I$1,Products!$A$1:$F$1,0),0)</f>
        <v>6387.3122916387983</v>
      </c>
      <c r="J7534" s="2">
        <f>VLOOKUP($E7534,
Products!$A$1:$F$201,MATCH(Orders!J$1,Products!$A$1:$F$1,0),0)</f>
        <v>4880.3517286187262</v>
      </c>
    </row>
    <row r="7535" spans="1:10">
      <c r="A7535">
        <v>7534</v>
      </c>
      <c r="B7535" s="4">
        <v>45632</v>
      </c>
      <c r="C7535" s="10">
        <f>DATE(YEAR(orders[[#This Row],[order_date]]), MONTH(orders[[#This Row],[order_date]]), 1)</f>
        <v>45627</v>
      </c>
      <c r="D7535" t="s">
        <v>4113</v>
      </c>
      <c r="E7535" t="s">
        <v>667</v>
      </c>
      <c r="F7535" t="str">
        <f>VLOOKUP(orders[[#This Row],[product_id]],Products!A:C,3,0)</f>
        <v>Electronics</v>
      </c>
      <c r="G7535">
        <v>2</v>
      </c>
      <c r="H7535" s="6">
        <v>0.20578709527570491</v>
      </c>
      <c r="I7535" s="2">
        <f>VLOOKUP($E7535,
Products!$A$1:$F$201,MATCH(Orders!I$1,Products!$A$1:$F$1,0),0)</f>
        <v>2491.507056421975</v>
      </c>
      <c r="J7535" s="2">
        <f>VLOOKUP($E7535,
Products!$A$1:$F$201,MATCH(Orders!J$1,Products!$A$1:$F$1,0),0)</f>
        <v>1871.4408177277719</v>
      </c>
    </row>
    <row r="7536" spans="1:10">
      <c r="A7536">
        <v>7535</v>
      </c>
      <c r="B7536" s="4">
        <v>45122</v>
      </c>
      <c r="C7536" s="10">
        <f>DATE(YEAR(orders[[#This Row],[order_date]]), MONTH(orders[[#This Row],[order_date]]), 1)</f>
        <v>45108</v>
      </c>
      <c r="D7536" t="s">
        <v>2375</v>
      </c>
      <c r="E7536" t="s">
        <v>636</v>
      </c>
      <c r="F7536" t="str">
        <f>VLOOKUP(orders[[#This Row],[product_id]],Products!A:C,3,0)</f>
        <v>Appliances</v>
      </c>
      <c r="G7536">
        <v>1</v>
      </c>
      <c r="H7536" s="6">
        <v>0.1425746850575966</v>
      </c>
      <c r="I7536" s="2">
        <f>VLOOKUP($E7536,
Products!$A$1:$F$201,MATCH(Orders!I$1,Products!$A$1:$F$1,0),0)</f>
        <v>2035.5647279372099</v>
      </c>
      <c r="J7536" s="2">
        <f>VLOOKUP($E7536,
Products!$A$1:$F$201,MATCH(Orders!J$1,Products!$A$1:$F$1,0),0)</f>
        <v>1486.048843699655</v>
      </c>
    </row>
    <row r="7537" spans="1:10">
      <c r="A7537">
        <v>7536</v>
      </c>
      <c r="B7537" s="4">
        <v>45786</v>
      </c>
      <c r="C7537" s="10">
        <f>DATE(YEAR(orders[[#This Row],[order_date]]), MONTH(orders[[#This Row],[order_date]]), 1)</f>
        <v>45778</v>
      </c>
      <c r="D7537" t="s">
        <v>2578</v>
      </c>
      <c r="E7537" t="s">
        <v>544</v>
      </c>
      <c r="F7537" t="str">
        <f>VLOOKUP(orders[[#This Row],[product_id]],Products!A:C,3,0)</f>
        <v>Electronics</v>
      </c>
      <c r="G7537">
        <v>2</v>
      </c>
      <c r="H7537" s="6">
        <v>0.11862028925556259</v>
      </c>
      <c r="I7537" s="2">
        <f>VLOOKUP($E7537,
Products!$A$1:$F$201,MATCH(Orders!I$1,Products!$A$1:$F$1,0),0)</f>
        <v>16273.22789477584</v>
      </c>
      <c r="J7537" s="2">
        <f>VLOOKUP($E7537,
Products!$A$1:$F$201,MATCH(Orders!J$1,Products!$A$1:$F$1,0),0)</f>
        <v>12683.607953986329</v>
      </c>
    </row>
    <row r="7538" spans="1:10">
      <c r="A7538">
        <v>7537</v>
      </c>
      <c r="B7538" s="4">
        <v>45554</v>
      </c>
      <c r="C7538" s="10">
        <f>DATE(YEAR(orders[[#This Row],[order_date]]), MONTH(orders[[#This Row],[order_date]]), 1)</f>
        <v>45536</v>
      </c>
      <c r="D7538" t="s">
        <v>1479</v>
      </c>
      <c r="E7538" t="s">
        <v>597</v>
      </c>
      <c r="F7538" t="str">
        <f>VLOOKUP(orders[[#This Row],[product_id]],Products!A:C,3,0)</f>
        <v>Appliances</v>
      </c>
      <c r="G7538">
        <v>2</v>
      </c>
      <c r="H7538" s="6">
        <v>0.13752278400484122</v>
      </c>
      <c r="I7538" s="2">
        <f>VLOOKUP($E7538,
Products!$A$1:$F$201,MATCH(Orders!I$1,Products!$A$1:$F$1,0),0)</f>
        <v>22545.827750919081</v>
      </c>
      <c r="J7538" s="2">
        <f>VLOOKUP($E7538,
Products!$A$1:$F$201,MATCH(Orders!J$1,Products!$A$1:$F$1,0),0)</f>
        <v>15091.172935360129</v>
      </c>
    </row>
    <row r="7539" spans="1:10">
      <c r="A7539">
        <v>7538</v>
      </c>
      <c r="B7539" s="4">
        <v>45907</v>
      </c>
      <c r="C7539" s="10">
        <f>DATE(YEAR(orders[[#This Row],[order_date]]), MONTH(orders[[#This Row],[order_date]]), 1)</f>
        <v>45901</v>
      </c>
      <c r="D7539" t="s">
        <v>2071</v>
      </c>
      <c r="E7539" t="s">
        <v>580</v>
      </c>
      <c r="F7539" t="str">
        <f>VLOOKUP(orders[[#This Row],[product_id]],Products!A:C,3,0)</f>
        <v>Electronics</v>
      </c>
      <c r="G7539">
        <v>2</v>
      </c>
      <c r="H7539" s="6">
        <v>0.24143100382251981</v>
      </c>
      <c r="I7539" s="2">
        <f>VLOOKUP($E7539,
Products!$A$1:$F$201,MATCH(Orders!I$1,Products!$A$1:$F$1,0),0)</f>
        <v>29905.106989935579</v>
      </c>
      <c r="J7539" s="2">
        <f>VLOOKUP($E7539,
Products!$A$1:$F$201,MATCH(Orders!J$1,Products!$A$1:$F$1,0),0)</f>
        <v>22230.930488499071</v>
      </c>
    </row>
    <row r="7540" spans="1:10">
      <c r="A7540">
        <v>7539</v>
      </c>
      <c r="B7540" s="4">
        <v>45556</v>
      </c>
      <c r="C7540" s="10">
        <f>DATE(YEAR(orders[[#This Row],[order_date]]), MONTH(orders[[#This Row],[order_date]]), 1)</f>
        <v>45536</v>
      </c>
      <c r="D7540" t="s">
        <v>4115</v>
      </c>
      <c r="E7540" t="s">
        <v>693</v>
      </c>
      <c r="F7540" t="str">
        <f>VLOOKUP(orders[[#This Row],[product_id]],Products!A:C,3,0)</f>
        <v>Appliances</v>
      </c>
      <c r="G7540">
        <v>2</v>
      </c>
      <c r="H7540" s="6">
        <v>0.14098665409434638</v>
      </c>
      <c r="I7540" s="2">
        <f>VLOOKUP($E7540,
Products!$A$1:$F$201,MATCH(Orders!I$1,Products!$A$1:$F$1,0),0)</f>
        <v>2037.67513915007</v>
      </c>
      <c r="J7540" s="2">
        <f>VLOOKUP($E7540,
Products!$A$1:$F$201,MATCH(Orders!J$1,Products!$A$1:$F$1,0),0)</f>
        <v>1374.1566876520769</v>
      </c>
    </row>
    <row r="7541" spans="1:10">
      <c r="A7541">
        <v>7540</v>
      </c>
      <c r="B7541" s="4">
        <v>44970</v>
      </c>
      <c r="C7541" s="10">
        <f>DATE(YEAR(orders[[#This Row],[order_date]]), MONTH(orders[[#This Row],[order_date]]), 1)</f>
        <v>44958</v>
      </c>
      <c r="D7541" t="s">
        <v>4257</v>
      </c>
      <c r="E7541" t="s">
        <v>643</v>
      </c>
      <c r="F7541" t="str">
        <f>VLOOKUP(orders[[#This Row],[product_id]],Products!A:C,3,0)</f>
        <v>Appliances</v>
      </c>
      <c r="G7541">
        <v>2</v>
      </c>
      <c r="H7541" s="6">
        <v>0.12584934223432417</v>
      </c>
      <c r="I7541" s="2">
        <f>VLOOKUP($E7541,
Products!$A$1:$F$201,MATCH(Orders!I$1,Products!$A$1:$F$1,0),0)</f>
        <v>26269.068564891841</v>
      </c>
      <c r="J7541" s="2">
        <f>VLOOKUP($E7541,
Products!$A$1:$F$201,MATCH(Orders!J$1,Products!$A$1:$F$1,0),0)</f>
        <v>18867.564539756699</v>
      </c>
    </row>
    <row r="7542" spans="1:10">
      <c r="A7542">
        <v>7541</v>
      </c>
      <c r="B7542" s="4">
        <v>45415</v>
      </c>
      <c r="C7542" s="10">
        <f>DATE(YEAR(orders[[#This Row],[order_date]]), MONTH(orders[[#This Row],[order_date]]), 1)</f>
        <v>45413</v>
      </c>
      <c r="D7542" t="s">
        <v>1629</v>
      </c>
      <c r="E7542" t="s">
        <v>673</v>
      </c>
      <c r="F7542" t="str">
        <f>VLOOKUP(orders[[#This Row],[product_id]],Products!A:C,3,0)</f>
        <v>Electronics</v>
      </c>
      <c r="G7542">
        <v>1</v>
      </c>
      <c r="H7542" s="6">
        <v>0.23027637108647975</v>
      </c>
      <c r="I7542" s="2">
        <f>VLOOKUP($E7542,
Products!$A$1:$F$201,MATCH(Orders!I$1,Products!$A$1:$F$1,0),0)</f>
        <v>19770.070105413852</v>
      </c>
      <c r="J7542" s="2">
        <f>VLOOKUP($E7542,
Products!$A$1:$F$201,MATCH(Orders!J$1,Products!$A$1:$F$1,0),0)</f>
        <v>14414.291574648811</v>
      </c>
    </row>
    <row r="7543" spans="1:10">
      <c r="A7543">
        <v>7542</v>
      </c>
      <c r="B7543" s="4">
        <v>45107</v>
      </c>
      <c r="C7543" s="10">
        <f>DATE(YEAR(orders[[#This Row],[order_date]]), MONTH(orders[[#This Row],[order_date]]), 1)</f>
        <v>45078</v>
      </c>
      <c r="D7543" t="s">
        <v>3819</v>
      </c>
      <c r="E7543" t="s">
        <v>507</v>
      </c>
      <c r="F7543" t="str">
        <f>VLOOKUP(orders[[#This Row],[product_id]],Products!A:C,3,0)</f>
        <v>Electronics</v>
      </c>
      <c r="G7543">
        <v>1</v>
      </c>
      <c r="H7543" s="6">
        <v>0.1423455273032096</v>
      </c>
      <c r="I7543" s="2">
        <f>VLOOKUP($E7543,
Products!$A$1:$F$201,MATCH(Orders!I$1,Products!$A$1:$F$1,0),0)</f>
        <v>28502.89768049858</v>
      </c>
      <c r="J7543" s="2">
        <f>VLOOKUP($E7543,
Products!$A$1:$F$201,MATCH(Orders!J$1,Products!$A$1:$F$1,0),0)</f>
        <v>20477.83623923226</v>
      </c>
    </row>
    <row r="7544" spans="1:10">
      <c r="A7544">
        <v>7543</v>
      </c>
      <c r="B7544" s="4">
        <v>45300</v>
      </c>
      <c r="C7544" s="10">
        <f>DATE(YEAR(orders[[#This Row],[order_date]]), MONTH(orders[[#This Row],[order_date]]), 1)</f>
        <v>45292</v>
      </c>
      <c r="D7544" t="s">
        <v>779</v>
      </c>
      <c r="E7544" t="s">
        <v>550</v>
      </c>
      <c r="F7544" t="str">
        <f>VLOOKUP(orders[[#This Row],[product_id]],Products!A:C,3,0)</f>
        <v>Electronics</v>
      </c>
      <c r="G7544">
        <v>1</v>
      </c>
      <c r="H7544" s="6">
        <v>0.14475318106163304</v>
      </c>
      <c r="I7544" s="2">
        <f>VLOOKUP($E7544,
Products!$A$1:$F$201,MATCH(Orders!I$1,Products!$A$1:$F$1,0),0)</f>
        <v>21928.70634496431</v>
      </c>
      <c r="J7544" s="2">
        <f>VLOOKUP($E7544,
Products!$A$1:$F$201,MATCH(Orders!J$1,Products!$A$1:$F$1,0),0)</f>
        <v>17227.037321653719</v>
      </c>
    </row>
    <row r="7545" spans="1:10">
      <c r="A7545">
        <v>7544</v>
      </c>
      <c r="B7545" s="4">
        <v>45554</v>
      </c>
      <c r="C7545" s="10">
        <f>DATE(YEAR(orders[[#This Row],[order_date]]), MONTH(orders[[#This Row],[order_date]]), 1)</f>
        <v>45536</v>
      </c>
      <c r="D7545" t="s">
        <v>1514</v>
      </c>
      <c r="E7545" t="s">
        <v>660</v>
      </c>
      <c r="F7545" t="str">
        <f>VLOOKUP(orders[[#This Row],[product_id]],Products!A:C,3,0)</f>
        <v>Appliances</v>
      </c>
      <c r="G7545">
        <v>2</v>
      </c>
      <c r="H7545" s="6">
        <v>0.12352747559908132</v>
      </c>
      <c r="I7545" s="2">
        <f>VLOOKUP($E7545,
Products!$A$1:$F$201,MATCH(Orders!I$1,Products!$A$1:$F$1,0),0)</f>
        <v>25996.564605776519</v>
      </c>
      <c r="J7545" s="2">
        <f>VLOOKUP($E7545,
Products!$A$1:$F$201,MATCH(Orders!J$1,Products!$A$1:$F$1,0),0)</f>
        <v>20210.769869456319</v>
      </c>
    </row>
    <row r="7546" spans="1:10">
      <c r="A7546">
        <v>7545</v>
      </c>
      <c r="B7546" s="4">
        <v>45883</v>
      </c>
      <c r="C7546" s="10">
        <f>DATE(YEAR(orders[[#This Row],[order_date]]), MONTH(orders[[#This Row],[order_date]]), 1)</f>
        <v>45870</v>
      </c>
      <c r="D7546" t="s">
        <v>3584</v>
      </c>
      <c r="E7546" t="s">
        <v>558</v>
      </c>
      <c r="F7546" t="str">
        <f>VLOOKUP(orders[[#This Row],[product_id]],Products!A:C,3,0)</f>
        <v>Electronics</v>
      </c>
      <c r="G7546">
        <v>1</v>
      </c>
      <c r="H7546" s="6">
        <v>0.23765011107019593</v>
      </c>
      <c r="I7546" s="2">
        <f>VLOOKUP($E7546,
Products!$A$1:$F$201,MATCH(Orders!I$1,Products!$A$1:$F$1,0),0)</f>
        <v>30121.382934618541</v>
      </c>
      <c r="J7546" s="2">
        <f>VLOOKUP($E7546,
Products!$A$1:$F$201,MATCH(Orders!J$1,Products!$A$1:$F$1,0),0)</f>
        <v>20439.226581954921</v>
      </c>
    </row>
    <row r="7547" spans="1:10">
      <c r="A7547">
        <v>7546</v>
      </c>
      <c r="B7547" s="4">
        <v>44993</v>
      </c>
      <c r="C7547" s="10">
        <f>DATE(YEAR(orders[[#This Row],[order_date]]), MONTH(orders[[#This Row],[order_date]]), 1)</f>
        <v>44986</v>
      </c>
      <c r="D7547" t="s">
        <v>1751</v>
      </c>
      <c r="E7547" t="s">
        <v>642</v>
      </c>
      <c r="F7547" t="str">
        <f>VLOOKUP(orders[[#This Row],[product_id]],Products!A:C,3,0)</f>
        <v>Appliances</v>
      </c>
      <c r="G7547">
        <v>2</v>
      </c>
      <c r="H7547" s="6">
        <v>0.14745194402620856</v>
      </c>
      <c r="I7547" s="2">
        <f>VLOOKUP($E7547,
Products!$A$1:$F$201,MATCH(Orders!I$1,Products!$A$1:$F$1,0),0)</f>
        <v>2296.7821973225709</v>
      </c>
      <c r="J7547" s="2">
        <f>VLOOKUP($E7547,
Products!$A$1:$F$201,MATCH(Orders!J$1,Products!$A$1:$F$1,0),0)</f>
        <v>1585.16132006212</v>
      </c>
    </row>
    <row r="7548" spans="1:10">
      <c r="A7548">
        <v>7547</v>
      </c>
      <c r="B7548" s="4">
        <v>45705</v>
      </c>
      <c r="C7548" s="10">
        <f>DATE(YEAR(orders[[#This Row],[order_date]]), MONTH(orders[[#This Row],[order_date]]), 1)</f>
        <v>45689</v>
      </c>
      <c r="D7548" t="s">
        <v>2973</v>
      </c>
      <c r="E7548" t="s">
        <v>608</v>
      </c>
      <c r="F7548" t="str">
        <f>VLOOKUP(orders[[#This Row],[product_id]],Products!A:C,3,0)</f>
        <v>Electronics</v>
      </c>
      <c r="G7548">
        <v>1</v>
      </c>
      <c r="H7548" s="6">
        <v>0.18951876100306661</v>
      </c>
      <c r="I7548" s="2">
        <f>VLOOKUP($E7548,
Products!$A$1:$F$201,MATCH(Orders!I$1,Products!$A$1:$F$1,0),0)</f>
        <v>32509.710212279751</v>
      </c>
      <c r="J7548" s="2">
        <f>VLOOKUP($E7548,
Products!$A$1:$F$201,MATCH(Orders!J$1,Products!$A$1:$F$1,0),0)</f>
        <v>23699.228985408761</v>
      </c>
    </row>
    <row r="7549" spans="1:10">
      <c r="A7549">
        <v>7548</v>
      </c>
      <c r="B7549" s="4">
        <v>45577</v>
      </c>
      <c r="C7549" s="10">
        <f>DATE(YEAR(orders[[#This Row],[order_date]]), MONTH(orders[[#This Row],[order_date]]), 1)</f>
        <v>45566</v>
      </c>
      <c r="D7549" t="s">
        <v>2832</v>
      </c>
      <c r="E7549" t="s">
        <v>634</v>
      </c>
      <c r="F7549" t="str">
        <f>VLOOKUP(orders[[#This Row],[product_id]],Products!A:C,3,0)</f>
        <v>Appliances</v>
      </c>
      <c r="G7549">
        <v>2</v>
      </c>
      <c r="H7549" s="6">
        <v>0.14862143313072484</v>
      </c>
      <c r="I7549" s="2">
        <f>VLOOKUP($E7549,
Products!$A$1:$F$201,MATCH(Orders!I$1,Products!$A$1:$F$1,0),0)</f>
        <v>25631.29637331214</v>
      </c>
      <c r="J7549" s="2">
        <f>VLOOKUP($E7549,
Products!$A$1:$F$201,MATCH(Orders!J$1,Products!$A$1:$F$1,0),0)</f>
        <v>17692.643397044121</v>
      </c>
    </row>
    <row r="7550" spans="1:10">
      <c r="A7550">
        <v>7549</v>
      </c>
      <c r="B7550" s="4">
        <v>45267</v>
      </c>
      <c r="C7550" s="10">
        <f>DATE(YEAR(orders[[#This Row],[order_date]]), MONTH(orders[[#This Row],[order_date]]), 1)</f>
        <v>45261</v>
      </c>
      <c r="D7550" t="s">
        <v>940</v>
      </c>
      <c r="E7550" t="s">
        <v>666</v>
      </c>
      <c r="F7550" t="str">
        <f>VLOOKUP(orders[[#This Row],[product_id]],Products!A:C,3,0)</f>
        <v>Electronics</v>
      </c>
      <c r="G7550">
        <v>2</v>
      </c>
      <c r="H7550" s="6">
        <v>0.12152947826862022</v>
      </c>
      <c r="I7550" s="2">
        <f>VLOOKUP($E7550,
Products!$A$1:$F$201,MATCH(Orders!I$1,Products!$A$1:$F$1,0),0)</f>
        <v>28450.587044878092</v>
      </c>
      <c r="J7550" s="2">
        <f>VLOOKUP($E7550,
Products!$A$1:$F$201,MATCH(Orders!J$1,Products!$A$1:$F$1,0),0)</f>
        <v>22337.584649075441</v>
      </c>
    </row>
    <row r="7551" spans="1:10">
      <c r="A7551">
        <v>7550</v>
      </c>
      <c r="B7551" s="4">
        <v>45829</v>
      </c>
      <c r="C7551" s="10">
        <f>DATE(YEAR(orders[[#This Row],[order_date]]), MONTH(orders[[#This Row],[order_date]]), 1)</f>
        <v>45809</v>
      </c>
      <c r="D7551" t="s">
        <v>2910</v>
      </c>
      <c r="E7551" t="s">
        <v>543</v>
      </c>
      <c r="F7551" t="str">
        <f>VLOOKUP(orders[[#This Row],[product_id]],Products!A:C,3,0)</f>
        <v>Appliances</v>
      </c>
      <c r="G7551">
        <v>1</v>
      </c>
      <c r="H7551" s="6">
        <v>0.11160850942427224</v>
      </c>
      <c r="I7551" s="2">
        <f>VLOOKUP($E7551,
Products!$A$1:$F$201,MATCH(Orders!I$1,Products!$A$1:$F$1,0),0)</f>
        <v>2300.989425669633</v>
      </c>
      <c r="J7551" s="2">
        <f>VLOOKUP($E7551,
Products!$A$1:$F$201,MATCH(Orders!J$1,Products!$A$1:$F$1,0),0)</f>
        <v>1726.390958088811</v>
      </c>
    </row>
    <row r="7552" spans="1:10">
      <c r="A7552">
        <v>7551</v>
      </c>
      <c r="B7552" s="4">
        <v>45324</v>
      </c>
      <c r="C7552" s="10">
        <f>DATE(YEAR(orders[[#This Row],[order_date]]), MONTH(orders[[#This Row],[order_date]]), 1)</f>
        <v>45323</v>
      </c>
      <c r="D7552" t="s">
        <v>3080</v>
      </c>
      <c r="E7552" t="s">
        <v>562</v>
      </c>
      <c r="F7552" t="str">
        <f>VLOOKUP(orders[[#This Row],[product_id]],Products!A:C,3,0)</f>
        <v>Electronics</v>
      </c>
      <c r="G7552">
        <v>1</v>
      </c>
      <c r="H7552" s="6">
        <v>0.21245032227731361</v>
      </c>
      <c r="I7552" s="2">
        <f>VLOOKUP($E7552,
Products!$A$1:$F$201,MATCH(Orders!I$1,Products!$A$1:$F$1,0),0)</f>
        <v>2550.478597498749</v>
      </c>
      <c r="J7552" s="2">
        <f>VLOOKUP($E7552,
Products!$A$1:$F$201,MATCH(Orders!J$1,Products!$A$1:$F$1,0),0)</f>
        <v>1688.129752018375</v>
      </c>
    </row>
    <row r="7553" spans="1:10">
      <c r="A7553">
        <v>7552</v>
      </c>
      <c r="B7553" s="4">
        <v>45629</v>
      </c>
      <c r="C7553" s="10">
        <f>DATE(YEAR(orders[[#This Row],[order_date]]), MONTH(orders[[#This Row],[order_date]]), 1)</f>
        <v>45627</v>
      </c>
      <c r="D7553" t="s">
        <v>3891</v>
      </c>
      <c r="E7553" t="s">
        <v>666</v>
      </c>
      <c r="F7553" t="str">
        <f>VLOOKUP(orders[[#This Row],[product_id]],Products!A:C,3,0)</f>
        <v>Electronics</v>
      </c>
      <c r="G7553">
        <v>1</v>
      </c>
      <c r="H7553" s="6">
        <v>0.14183257426761792</v>
      </c>
      <c r="I7553" s="2">
        <f>VLOOKUP($E7553,
Products!$A$1:$F$201,MATCH(Orders!I$1,Products!$A$1:$F$1,0),0)</f>
        <v>28450.587044878092</v>
      </c>
      <c r="J7553" s="2">
        <f>VLOOKUP($E7553,
Products!$A$1:$F$201,MATCH(Orders!J$1,Products!$A$1:$F$1,0),0)</f>
        <v>22337.584649075441</v>
      </c>
    </row>
    <row r="7554" spans="1:10">
      <c r="A7554">
        <v>7553</v>
      </c>
      <c r="B7554" s="4">
        <v>45023</v>
      </c>
      <c r="C7554" s="10">
        <f>DATE(YEAR(orders[[#This Row],[order_date]]), MONTH(orders[[#This Row],[order_date]]), 1)</f>
        <v>45017</v>
      </c>
      <c r="D7554" t="s">
        <v>4579</v>
      </c>
      <c r="E7554" t="s">
        <v>681</v>
      </c>
      <c r="F7554" t="str">
        <f>VLOOKUP(orders[[#This Row],[product_id]],Products!A:C,3,0)</f>
        <v>Appliances</v>
      </c>
      <c r="G7554">
        <v>3</v>
      </c>
      <c r="H7554" s="6">
        <v>0.13412876033431267</v>
      </c>
      <c r="I7554" s="2">
        <f>VLOOKUP($E7554,
Products!$A$1:$F$201,MATCH(Orders!I$1,Products!$A$1:$F$1,0),0)</f>
        <v>2080.3641662770501</v>
      </c>
      <c r="J7554" s="2">
        <f>VLOOKUP($E7554,
Products!$A$1:$F$201,MATCH(Orders!J$1,Products!$A$1:$F$1,0),0)</f>
        <v>1566.754559891986</v>
      </c>
    </row>
    <row r="7555" spans="1:10">
      <c r="A7555">
        <v>7554</v>
      </c>
      <c r="B7555" s="4">
        <v>45375</v>
      </c>
      <c r="C7555" s="10">
        <f>DATE(YEAR(orders[[#This Row],[order_date]]), MONTH(orders[[#This Row],[order_date]]), 1)</f>
        <v>45352</v>
      </c>
      <c r="D7555" t="s">
        <v>4385</v>
      </c>
      <c r="E7555" t="s">
        <v>508</v>
      </c>
      <c r="F7555" t="str">
        <f>VLOOKUP(orders[[#This Row],[product_id]],Products!A:C,3,0)</f>
        <v>Electronics</v>
      </c>
      <c r="G7555">
        <v>2</v>
      </c>
      <c r="H7555" s="6">
        <v>0.24027856738911199</v>
      </c>
      <c r="I7555" s="2">
        <f>VLOOKUP($E7555,
Products!$A$1:$F$201,MATCH(Orders!I$1,Products!$A$1:$F$1,0),0)</f>
        <v>23345.985707147142</v>
      </c>
      <c r="J7555" s="2">
        <f>VLOOKUP($E7555,
Products!$A$1:$F$201,MATCH(Orders!J$1,Products!$A$1:$F$1,0),0)</f>
        <v>15772.90371323649</v>
      </c>
    </row>
    <row r="7556" spans="1:10">
      <c r="A7556">
        <v>7555</v>
      </c>
      <c r="B7556" s="4">
        <v>45003</v>
      </c>
      <c r="C7556" s="10">
        <f>DATE(YEAR(orders[[#This Row],[order_date]]), MONTH(orders[[#This Row],[order_date]]), 1)</f>
        <v>44986</v>
      </c>
      <c r="D7556" t="s">
        <v>1347</v>
      </c>
      <c r="E7556" t="s">
        <v>537</v>
      </c>
      <c r="F7556" t="str">
        <f>VLOOKUP(orders[[#This Row],[product_id]],Products!A:C,3,0)</f>
        <v>Electronics</v>
      </c>
      <c r="G7556">
        <v>2</v>
      </c>
      <c r="H7556" s="6">
        <v>0.19892785132193516</v>
      </c>
      <c r="I7556" s="2">
        <f>VLOOKUP($E7556,
Products!$A$1:$F$201,MATCH(Orders!I$1,Products!$A$1:$F$1,0),0)</f>
        <v>31703.831103033539</v>
      </c>
      <c r="J7556" s="2">
        <f>VLOOKUP($E7556,
Products!$A$1:$F$201,MATCH(Orders!J$1,Products!$A$1:$F$1,0),0)</f>
        <v>24504.340558054781</v>
      </c>
    </row>
    <row r="7557" spans="1:10">
      <c r="A7557">
        <v>7556</v>
      </c>
      <c r="B7557" s="4">
        <v>45822</v>
      </c>
      <c r="C7557" s="10">
        <f>DATE(YEAR(orders[[#This Row],[order_date]]), MONTH(orders[[#This Row],[order_date]]), 1)</f>
        <v>45809</v>
      </c>
      <c r="D7557" t="s">
        <v>4699</v>
      </c>
      <c r="E7557" t="s">
        <v>654</v>
      </c>
      <c r="F7557" t="str">
        <f>VLOOKUP(orders[[#This Row],[product_id]],Products!A:C,3,0)</f>
        <v>Electronics</v>
      </c>
      <c r="G7557">
        <v>1</v>
      </c>
      <c r="H7557" s="6">
        <v>0.24775250799644358</v>
      </c>
      <c r="I7557" s="2">
        <f>VLOOKUP($E7557,
Products!$A$1:$F$201,MATCH(Orders!I$1,Products!$A$1:$F$1,0),0)</f>
        <v>2480.90324078101</v>
      </c>
      <c r="J7557" s="2">
        <f>VLOOKUP($E7557,
Products!$A$1:$F$201,MATCH(Orders!J$1,Products!$A$1:$F$1,0),0)</f>
        <v>1964.543440578911</v>
      </c>
    </row>
    <row r="7558" spans="1:10">
      <c r="A7558">
        <v>7557</v>
      </c>
      <c r="B7558" s="4">
        <v>45475</v>
      </c>
      <c r="C7558" s="10">
        <f>DATE(YEAR(orders[[#This Row],[order_date]]), MONTH(orders[[#This Row],[order_date]]), 1)</f>
        <v>45474</v>
      </c>
      <c r="D7558" t="s">
        <v>1326</v>
      </c>
      <c r="E7558" t="s">
        <v>573</v>
      </c>
      <c r="F7558" t="str">
        <f>VLOOKUP(orders[[#This Row],[product_id]],Products!A:C,3,0)</f>
        <v>Electronics</v>
      </c>
      <c r="G7558">
        <v>2</v>
      </c>
      <c r="H7558" s="6">
        <v>0.12808727757770336</v>
      </c>
      <c r="I7558" s="2">
        <f>VLOOKUP($E7558,
Products!$A$1:$F$201,MATCH(Orders!I$1,Products!$A$1:$F$1,0),0)</f>
        <v>30443.851050190449</v>
      </c>
      <c r="J7558" s="2">
        <f>VLOOKUP($E7558,
Products!$A$1:$F$201,MATCH(Orders!J$1,Products!$A$1:$F$1,0),0)</f>
        <v>21165.126268210519</v>
      </c>
    </row>
    <row r="7559" spans="1:10">
      <c r="A7559">
        <v>7558</v>
      </c>
      <c r="B7559" s="4">
        <v>45724</v>
      </c>
      <c r="C7559" s="10">
        <f>DATE(YEAR(orders[[#This Row],[order_date]]), MONTH(orders[[#This Row],[order_date]]), 1)</f>
        <v>45717</v>
      </c>
      <c r="D7559" t="s">
        <v>4364</v>
      </c>
      <c r="E7559" t="s">
        <v>650</v>
      </c>
      <c r="F7559" t="str">
        <f>VLOOKUP(orders[[#This Row],[product_id]],Products!A:C,3,0)</f>
        <v>Electronics</v>
      </c>
      <c r="G7559">
        <v>1</v>
      </c>
      <c r="H7559" s="6">
        <v>0.20970848302648515</v>
      </c>
      <c r="I7559" s="2">
        <f>VLOOKUP($E7559,
Products!$A$1:$F$201,MATCH(Orders!I$1,Products!$A$1:$F$1,0),0)</f>
        <v>12936.529609330941</v>
      </c>
      <c r="J7559" s="2">
        <f>VLOOKUP($E7559,
Products!$A$1:$F$201,MATCH(Orders!J$1,Products!$A$1:$F$1,0),0)</f>
        <v>9465.2602677376308</v>
      </c>
    </row>
    <row r="7560" spans="1:10">
      <c r="A7560">
        <v>7559</v>
      </c>
      <c r="B7560" s="4">
        <v>45741</v>
      </c>
      <c r="C7560" s="10">
        <f>DATE(YEAR(orders[[#This Row],[order_date]]), MONTH(orders[[#This Row],[order_date]]), 1)</f>
        <v>45717</v>
      </c>
      <c r="D7560" t="s">
        <v>1690</v>
      </c>
      <c r="E7560" t="s">
        <v>675</v>
      </c>
      <c r="F7560" t="str">
        <f>VLOOKUP(orders[[#This Row],[product_id]],Products!A:C,3,0)</f>
        <v>Appliances</v>
      </c>
      <c r="G7560">
        <v>2</v>
      </c>
      <c r="H7560" s="6">
        <v>0.14661348544961822</v>
      </c>
      <c r="I7560" s="2">
        <f>VLOOKUP($E7560,
Products!$A$1:$F$201,MATCH(Orders!I$1,Products!$A$1:$F$1,0),0)</f>
        <v>23552.642442203069</v>
      </c>
      <c r="J7560" s="2">
        <f>VLOOKUP($E7560,
Products!$A$1:$F$201,MATCH(Orders!J$1,Products!$A$1:$F$1,0),0)</f>
        <v>17389.42325132497</v>
      </c>
    </row>
    <row r="7561" spans="1:10">
      <c r="A7561">
        <v>7560</v>
      </c>
      <c r="B7561" s="4">
        <v>45948</v>
      </c>
      <c r="C7561" s="10">
        <f>DATE(YEAR(orders[[#This Row],[order_date]]), MONTH(orders[[#This Row],[order_date]]), 1)</f>
        <v>45931</v>
      </c>
      <c r="D7561" t="s">
        <v>2004</v>
      </c>
      <c r="E7561" t="s">
        <v>573</v>
      </c>
      <c r="F7561" t="str">
        <f>VLOOKUP(orders[[#This Row],[product_id]],Products!A:C,3,0)</f>
        <v>Electronics</v>
      </c>
      <c r="G7561">
        <v>1</v>
      </c>
      <c r="H7561" s="6">
        <v>0.20375378889397094</v>
      </c>
      <c r="I7561" s="2">
        <f>VLOOKUP($E7561,
Products!$A$1:$F$201,MATCH(Orders!I$1,Products!$A$1:$F$1,0),0)</f>
        <v>30443.851050190449</v>
      </c>
      <c r="J7561" s="2">
        <f>VLOOKUP($E7561,
Products!$A$1:$F$201,MATCH(Orders!J$1,Products!$A$1:$F$1,0),0)</f>
        <v>21165.126268210519</v>
      </c>
    </row>
    <row r="7562" spans="1:10">
      <c r="A7562">
        <v>7561</v>
      </c>
      <c r="B7562" s="4">
        <v>45061</v>
      </c>
      <c r="C7562" s="10">
        <f>DATE(YEAR(orders[[#This Row],[order_date]]), MONTH(orders[[#This Row],[order_date]]), 1)</f>
        <v>45047</v>
      </c>
      <c r="D7562" t="s">
        <v>4158</v>
      </c>
      <c r="E7562" t="s">
        <v>589</v>
      </c>
      <c r="F7562" t="str">
        <f>VLOOKUP(orders[[#This Row],[product_id]],Products!A:C,3,0)</f>
        <v>Appliances</v>
      </c>
      <c r="G7562">
        <v>3</v>
      </c>
      <c r="H7562" s="6">
        <v>9.945343750444964E-2</v>
      </c>
      <c r="I7562" s="2">
        <f>VLOOKUP($E7562,
Products!$A$1:$F$201,MATCH(Orders!I$1,Products!$A$1:$F$1,0),0)</f>
        <v>6227.1351854710047</v>
      </c>
      <c r="J7562" s="2">
        <f>VLOOKUP($E7562,
Products!$A$1:$F$201,MATCH(Orders!J$1,Products!$A$1:$F$1,0),0)</f>
        <v>4146.7707671772396</v>
      </c>
    </row>
    <row r="7563" spans="1:10">
      <c r="A7563">
        <v>7562</v>
      </c>
      <c r="B7563" s="4">
        <v>45580</v>
      </c>
      <c r="C7563" s="10">
        <f>DATE(YEAR(orders[[#This Row],[order_date]]), MONTH(orders[[#This Row],[order_date]]), 1)</f>
        <v>45566</v>
      </c>
      <c r="D7563" t="s">
        <v>3797</v>
      </c>
      <c r="E7563" t="s">
        <v>517</v>
      </c>
      <c r="F7563" t="str">
        <f>VLOOKUP(orders[[#This Row],[product_id]],Products!A:C,3,0)</f>
        <v>Electronics</v>
      </c>
      <c r="G7563">
        <v>1</v>
      </c>
      <c r="H7563" s="6">
        <v>0.18041460375957302</v>
      </c>
      <c r="I7563" s="2">
        <f>VLOOKUP($E7563,
Products!$A$1:$F$201,MATCH(Orders!I$1,Products!$A$1:$F$1,0),0)</f>
        <v>30304.143268168769</v>
      </c>
      <c r="J7563" s="2">
        <f>VLOOKUP($E7563,
Products!$A$1:$F$201,MATCH(Orders!J$1,Products!$A$1:$F$1,0),0)</f>
        <v>23998.194785181578</v>
      </c>
    </row>
    <row r="7564" spans="1:10">
      <c r="A7564">
        <v>7563</v>
      </c>
      <c r="B7564" s="4">
        <v>45572</v>
      </c>
      <c r="C7564" s="10">
        <f>DATE(YEAR(orders[[#This Row],[order_date]]), MONTH(orders[[#This Row],[order_date]]), 1)</f>
        <v>45566</v>
      </c>
      <c r="D7564" t="s">
        <v>4450</v>
      </c>
      <c r="E7564" t="s">
        <v>550</v>
      </c>
      <c r="F7564" t="str">
        <f>VLOOKUP(orders[[#This Row],[product_id]],Products!A:C,3,0)</f>
        <v>Electronics</v>
      </c>
      <c r="G7564">
        <v>1</v>
      </c>
      <c r="H7564" s="6">
        <v>0.21445998345816483</v>
      </c>
      <c r="I7564" s="2">
        <f>VLOOKUP($E7564,
Products!$A$1:$F$201,MATCH(Orders!I$1,Products!$A$1:$F$1,0),0)</f>
        <v>21928.70634496431</v>
      </c>
      <c r="J7564" s="2">
        <f>VLOOKUP($E7564,
Products!$A$1:$F$201,MATCH(Orders!J$1,Products!$A$1:$F$1,0),0)</f>
        <v>17227.037321653719</v>
      </c>
    </row>
    <row r="7565" spans="1:10">
      <c r="A7565">
        <v>7564</v>
      </c>
      <c r="B7565" s="4">
        <v>45646</v>
      </c>
      <c r="C7565" s="10">
        <f>DATE(YEAR(orders[[#This Row],[order_date]]), MONTH(orders[[#This Row],[order_date]]), 1)</f>
        <v>45627</v>
      </c>
      <c r="D7565" t="s">
        <v>3986</v>
      </c>
      <c r="E7565" t="s">
        <v>669</v>
      </c>
      <c r="F7565" t="str">
        <f>VLOOKUP(orders[[#This Row],[product_id]],Products!A:C,3,0)</f>
        <v>Electronics</v>
      </c>
      <c r="G7565">
        <v>2</v>
      </c>
      <c r="H7565" s="6">
        <v>0.12146829913438541</v>
      </c>
      <c r="I7565" s="2">
        <f>VLOOKUP($E7565,
Products!$A$1:$F$201,MATCH(Orders!I$1,Products!$A$1:$F$1,0),0)</f>
        <v>11708.03419603835</v>
      </c>
      <c r="J7565" s="2">
        <f>VLOOKUP($E7565,
Products!$A$1:$F$201,MATCH(Orders!J$1,Products!$A$1:$F$1,0),0)</f>
        <v>7784.9580101998827</v>
      </c>
    </row>
    <row r="7566" spans="1:10">
      <c r="A7566">
        <v>7565</v>
      </c>
      <c r="B7566" s="4">
        <v>45539</v>
      </c>
      <c r="C7566" s="10">
        <f>DATE(YEAR(orders[[#This Row],[order_date]]), MONTH(orders[[#This Row],[order_date]]), 1)</f>
        <v>45536</v>
      </c>
      <c r="D7566" t="s">
        <v>4661</v>
      </c>
      <c r="E7566" t="s">
        <v>585</v>
      </c>
      <c r="F7566" t="str">
        <f>VLOOKUP(orders[[#This Row],[product_id]],Products!A:C,3,0)</f>
        <v>Appliances</v>
      </c>
      <c r="G7566">
        <v>2</v>
      </c>
      <c r="H7566" s="6">
        <v>7.3801098326720105E-2</v>
      </c>
      <c r="I7566" s="2">
        <f>VLOOKUP($E7566,
Products!$A$1:$F$201,MATCH(Orders!I$1,Products!$A$1:$F$1,0),0)</f>
        <v>24049.2355837664</v>
      </c>
      <c r="J7566" s="2">
        <f>VLOOKUP($E7566,
Products!$A$1:$F$201,MATCH(Orders!J$1,Products!$A$1:$F$1,0),0)</f>
        <v>19053.338129326308</v>
      </c>
    </row>
    <row r="7567" spans="1:10">
      <c r="A7567">
        <v>7566</v>
      </c>
      <c r="B7567" s="4">
        <v>45410</v>
      </c>
      <c r="C7567" s="10">
        <f>DATE(YEAR(orders[[#This Row],[order_date]]), MONTH(orders[[#This Row],[order_date]]), 1)</f>
        <v>45383</v>
      </c>
      <c r="D7567" t="s">
        <v>3359</v>
      </c>
      <c r="E7567" t="s">
        <v>684</v>
      </c>
      <c r="F7567" t="str">
        <f>VLOOKUP(orders[[#This Row],[product_id]],Products!A:C,3,0)</f>
        <v>Appliances</v>
      </c>
      <c r="G7567">
        <v>3</v>
      </c>
      <c r="H7567" s="6">
        <v>6.6965768176591278E-2</v>
      </c>
      <c r="I7567" s="2">
        <f>VLOOKUP($E7567,
Products!$A$1:$F$201,MATCH(Orders!I$1,Products!$A$1:$F$1,0),0)</f>
        <v>2147.166688023286</v>
      </c>
      <c r="J7567" s="2">
        <f>VLOOKUP($E7567,
Products!$A$1:$F$201,MATCH(Orders!J$1,Products!$A$1:$F$1,0),0)</f>
        <v>1709.9619584723389</v>
      </c>
    </row>
    <row r="7568" spans="1:10">
      <c r="A7568">
        <v>7567</v>
      </c>
      <c r="B7568" s="4">
        <v>45996</v>
      </c>
      <c r="C7568" s="10">
        <f>DATE(YEAR(orders[[#This Row],[order_date]]), MONTH(orders[[#This Row],[order_date]]), 1)</f>
        <v>45992</v>
      </c>
      <c r="D7568" t="s">
        <v>2323</v>
      </c>
      <c r="E7568" t="s">
        <v>640</v>
      </c>
      <c r="F7568" t="str">
        <f>VLOOKUP(orders[[#This Row],[product_id]],Products!A:C,3,0)</f>
        <v>Electronics</v>
      </c>
      <c r="G7568">
        <v>2</v>
      </c>
      <c r="H7568" s="6">
        <v>0.1055346731908564</v>
      </c>
      <c r="I7568" s="2">
        <f>VLOOKUP($E7568,
Products!$A$1:$F$201,MATCH(Orders!I$1,Products!$A$1:$F$1,0),0)</f>
        <v>28588.897930669911</v>
      </c>
      <c r="J7568" s="2">
        <f>VLOOKUP($E7568,
Products!$A$1:$F$201,MATCH(Orders!J$1,Products!$A$1:$F$1,0),0)</f>
        <v>20681.16336734363</v>
      </c>
    </row>
    <row r="7569" spans="1:10">
      <c r="A7569">
        <v>7568</v>
      </c>
      <c r="B7569" s="4">
        <v>45574</v>
      </c>
      <c r="C7569" s="10">
        <f>DATE(YEAR(orders[[#This Row],[order_date]]), MONTH(orders[[#This Row],[order_date]]), 1)</f>
        <v>45566</v>
      </c>
      <c r="D7569" t="s">
        <v>3617</v>
      </c>
      <c r="E7569" t="s">
        <v>666</v>
      </c>
      <c r="F7569" t="str">
        <f>VLOOKUP(orders[[#This Row],[product_id]],Products!A:C,3,0)</f>
        <v>Electronics</v>
      </c>
      <c r="G7569">
        <v>1</v>
      </c>
      <c r="H7569" s="6">
        <v>0.19510950657165202</v>
      </c>
      <c r="I7569" s="2">
        <f>VLOOKUP($E7569,
Products!$A$1:$F$201,MATCH(Orders!I$1,Products!$A$1:$F$1,0),0)</f>
        <v>28450.587044878092</v>
      </c>
      <c r="J7569" s="2">
        <f>VLOOKUP($E7569,
Products!$A$1:$F$201,MATCH(Orders!J$1,Products!$A$1:$F$1,0),0)</f>
        <v>22337.584649075441</v>
      </c>
    </row>
    <row r="7570" spans="1:10">
      <c r="A7570">
        <v>7569</v>
      </c>
      <c r="B7570" s="4">
        <v>45718</v>
      </c>
      <c r="C7570" s="10">
        <f>DATE(YEAR(orders[[#This Row],[order_date]]), MONTH(orders[[#This Row],[order_date]]), 1)</f>
        <v>45717</v>
      </c>
      <c r="D7570" t="s">
        <v>4393</v>
      </c>
      <c r="E7570" t="s">
        <v>553</v>
      </c>
      <c r="F7570" t="str">
        <f>VLOOKUP(orders[[#This Row],[product_id]],Products!A:C,3,0)</f>
        <v>Electronics</v>
      </c>
      <c r="G7570">
        <v>2</v>
      </c>
      <c r="H7570" s="6">
        <v>0.1859212333396334</v>
      </c>
      <c r="I7570" s="2">
        <f>VLOOKUP($E7570,
Products!$A$1:$F$201,MATCH(Orders!I$1,Products!$A$1:$F$1,0),0)</f>
        <v>19089.562478947992</v>
      </c>
      <c r="J7570" s="2">
        <f>VLOOKUP($E7570,
Products!$A$1:$F$201,MATCH(Orders!J$1,Products!$A$1:$F$1,0),0)</f>
        <v>12552.840439332171</v>
      </c>
    </row>
    <row r="7571" spans="1:10">
      <c r="A7571">
        <v>7570</v>
      </c>
      <c r="B7571" s="4">
        <v>45505</v>
      </c>
      <c r="C7571" s="10">
        <f>DATE(YEAR(orders[[#This Row],[order_date]]), MONTH(orders[[#This Row],[order_date]]), 1)</f>
        <v>45505</v>
      </c>
      <c r="D7571" t="s">
        <v>3502</v>
      </c>
      <c r="E7571" t="s">
        <v>699</v>
      </c>
      <c r="F7571" t="str">
        <f>VLOOKUP(orders[[#This Row],[product_id]],Products!A:C,3,0)</f>
        <v>Appliances</v>
      </c>
      <c r="G7571">
        <v>1</v>
      </c>
      <c r="H7571" s="6">
        <v>9.7111835696307269E-2</v>
      </c>
      <c r="I7571" s="2">
        <f>VLOOKUP($E7571,
Products!$A$1:$F$201,MATCH(Orders!I$1,Products!$A$1:$F$1,0),0)</f>
        <v>25091.998133165329</v>
      </c>
      <c r="J7571" s="2">
        <f>VLOOKUP($E7571,
Products!$A$1:$F$201,MATCH(Orders!J$1,Products!$A$1:$F$1,0),0)</f>
        <v>18464.226825266349</v>
      </c>
    </row>
    <row r="7572" spans="1:10">
      <c r="A7572">
        <v>7571</v>
      </c>
      <c r="B7572" s="4">
        <v>45954</v>
      </c>
      <c r="C7572" s="10">
        <f>DATE(YEAR(orders[[#This Row],[order_date]]), MONTH(orders[[#This Row],[order_date]]), 1)</f>
        <v>45931</v>
      </c>
      <c r="D7572" t="s">
        <v>2501</v>
      </c>
      <c r="E7572" t="s">
        <v>538</v>
      </c>
      <c r="F7572" t="str">
        <f>VLOOKUP(orders[[#This Row],[product_id]],Products!A:C,3,0)</f>
        <v>Electronics</v>
      </c>
      <c r="G7572">
        <v>3</v>
      </c>
      <c r="H7572" s="6">
        <v>0.17693943691592434</v>
      </c>
      <c r="I7572" s="2">
        <f>VLOOKUP($E7572,
Products!$A$1:$F$201,MATCH(Orders!I$1,Products!$A$1:$F$1,0),0)</f>
        <v>29368.843697269542</v>
      </c>
      <c r="J7572" s="2">
        <f>VLOOKUP($E7572,
Products!$A$1:$F$201,MATCH(Orders!J$1,Products!$A$1:$F$1,0),0)</f>
        <v>23079.13344123889</v>
      </c>
    </row>
    <row r="7573" spans="1:10">
      <c r="A7573">
        <v>7572</v>
      </c>
      <c r="B7573" s="4">
        <v>44927</v>
      </c>
      <c r="C7573" s="10">
        <f>DATE(YEAR(orders[[#This Row],[order_date]]), MONTH(orders[[#This Row],[order_date]]), 1)</f>
        <v>44927</v>
      </c>
      <c r="D7573" t="s">
        <v>3937</v>
      </c>
      <c r="E7573" t="s">
        <v>589</v>
      </c>
      <c r="F7573" t="str">
        <f>VLOOKUP(orders[[#This Row],[product_id]],Products!A:C,3,0)</f>
        <v>Appliances</v>
      </c>
      <c r="G7573">
        <v>2</v>
      </c>
      <c r="H7573" s="6">
        <v>6.9552850082736775E-2</v>
      </c>
      <c r="I7573" s="2">
        <f>VLOOKUP($E7573,
Products!$A$1:$F$201,MATCH(Orders!I$1,Products!$A$1:$F$1,0),0)</f>
        <v>6227.1351854710047</v>
      </c>
      <c r="J7573" s="2">
        <f>VLOOKUP($E7573,
Products!$A$1:$F$201,MATCH(Orders!J$1,Products!$A$1:$F$1,0),0)</f>
        <v>4146.7707671772396</v>
      </c>
    </row>
    <row r="7574" spans="1:10">
      <c r="A7574">
        <v>7573</v>
      </c>
      <c r="B7574" s="4">
        <v>45035</v>
      </c>
      <c r="C7574" s="10">
        <f>DATE(YEAR(orders[[#This Row],[order_date]]), MONTH(orders[[#This Row],[order_date]]), 1)</f>
        <v>45017</v>
      </c>
      <c r="D7574" t="s">
        <v>3668</v>
      </c>
      <c r="E7574" t="s">
        <v>606</v>
      </c>
      <c r="F7574" t="str">
        <f>VLOOKUP(orders[[#This Row],[product_id]],Products!A:C,3,0)</f>
        <v>Appliances</v>
      </c>
      <c r="G7574">
        <v>1</v>
      </c>
      <c r="H7574" s="6">
        <v>0.10777151345656884</v>
      </c>
      <c r="I7574" s="2">
        <f>VLOOKUP($E7574,
Products!$A$1:$F$201,MATCH(Orders!I$1,Products!$A$1:$F$1,0),0)</f>
        <v>2163.0020078909042</v>
      </c>
      <c r="J7574" s="2">
        <f>VLOOKUP($E7574,
Products!$A$1:$F$201,MATCH(Orders!J$1,Products!$A$1:$F$1,0),0)</f>
        <v>1416.078554182008</v>
      </c>
    </row>
    <row r="7575" spans="1:10">
      <c r="A7575">
        <v>7574</v>
      </c>
      <c r="B7575" s="4">
        <v>45386</v>
      </c>
      <c r="C7575" s="10">
        <f>DATE(YEAR(orders[[#This Row],[order_date]]), MONTH(orders[[#This Row],[order_date]]), 1)</f>
        <v>45383</v>
      </c>
      <c r="D7575" t="s">
        <v>3652</v>
      </c>
      <c r="E7575" t="s">
        <v>660</v>
      </c>
      <c r="F7575" t="str">
        <f>VLOOKUP(orders[[#This Row],[product_id]],Products!A:C,3,0)</f>
        <v>Appliances</v>
      </c>
      <c r="G7575">
        <v>3</v>
      </c>
      <c r="H7575" s="6">
        <v>5.6909698996840778E-2</v>
      </c>
      <c r="I7575" s="2">
        <f>VLOOKUP($E7575,
Products!$A$1:$F$201,MATCH(Orders!I$1,Products!$A$1:$F$1,0),0)</f>
        <v>25996.564605776519</v>
      </c>
      <c r="J7575" s="2">
        <f>VLOOKUP($E7575,
Products!$A$1:$F$201,MATCH(Orders!J$1,Products!$A$1:$F$1,0),0)</f>
        <v>20210.769869456319</v>
      </c>
    </row>
    <row r="7576" spans="1:10">
      <c r="A7576">
        <v>7575</v>
      </c>
      <c r="B7576" s="4">
        <v>45192</v>
      </c>
      <c r="C7576" s="10">
        <f>DATE(YEAR(orders[[#This Row],[order_date]]), MONTH(orders[[#This Row],[order_date]]), 1)</f>
        <v>45170</v>
      </c>
      <c r="D7576" t="s">
        <v>3751</v>
      </c>
      <c r="E7576" t="s">
        <v>552</v>
      </c>
      <c r="F7576" t="str">
        <f>VLOOKUP(orders[[#This Row],[product_id]],Products!A:C,3,0)</f>
        <v>Electronics</v>
      </c>
      <c r="G7576">
        <v>2</v>
      </c>
      <c r="H7576" s="6">
        <v>0.20171781483616696</v>
      </c>
      <c r="I7576" s="2">
        <f>VLOOKUP($E7576,
Products!$A$1:$F$201,MATCH(Orders!I$1,Products!$A$1:$F$1,0),0)</f>
        <v>20326.88586940234</v>
      </c>
      <c r="J7576" s="2">
        <f>VLOOKUP($E7576,
Products!$A$1:$F$201,MATCH(Orders!J$1,Products!$A$1:$F$1,0),0)</f>
        <v>14896.572579237891</v>
      </c>
    </row>
    <row r="7577" spans="1:10">
      <c r="A7577">
        <v>7576</v>
      </c>
      <c r="B7577" s="4">
        <v>44970</v>
      </c>
      <c r="C7577" s="10">
        <f>DATE(YEAR(orders[[#This Row],[order_date]]), MONTH(orders[[#This Row],[order_date]]), 1)</f>
        <v>44958</v>
      </c>
      <c r="D7577" t="s">
        <v>1565</v>
      </c>
      <c r="E7577" t="s">
        <v>590</v>
      </c>
      <c r="F7577" t="str">
        <f>VLOOKUP(orders[[#This Row],[product_id]],Products!A:C,3,0)</f>
        <v>Appliances</v>
      </c>
      <c r="G7577">
        <v>2</v>
      </c>
      <c r="H7577" s="6">
        <v>0.12115376638126242</v>
      </c>
      <c r="I7577" s="2">
        <f>VLOOKUP($E7577,
Products!$A$1:$F$201,MATCH(Orders!I$1,Products!$A$1:$F$1,0),0)</f>
        <v>2035.9251500591261</v>
      </c>
      <c r="J7577" s="2">
        <f>VLOOKUP($E7577,
Products!$A$1:$F$201,MATCH(Orders!J$1,Products!$A$1:$F$1,0),0)</f>
        <v>1473.8412378673991</v>
      </c>
    </row>
    <row r="7578" spans="1:10">
      <c r="A7578">
        <v>7577</v>
      </c>
      <c r="B7578" s="4">
        <v>45812</v>
      </c>
      <c r="C7578" s="10">
        <f>DATE(YEAR(orders[[#This Row],[order_date]]), MONTH(orders[[#This Row],[order_date]]), 1)</f>
        <v>45809</v>
      </c>
      <c r="D7578" t="s">
        <v>3326</v>
      </c>
      <c r="E7578" t="s">
        <v>699</v>
      </c>
      <c r="F7578" t="str">
        <f>VLOOKUP(orders[[#This Row],[product_id]],Products!A:C,3,0)</f>
        <v>Appliances</v>
      </c>
      <c r="G7578">
        <v>3</v>
      </c>
      <c r="H7578" s="6">
        <v>0.12314350775367593</v>
      </c>
      <c r="I7578" s="2">
        <f>VLOOKUP($E7578,
Products!$A$1:$F$201,MATCH(Orders!I$1,Products!$A$1:$F$1,0),0)</f>
        <v>25091.998133165329</v>
      </c>
      <c r="J7578" s="2">
        <f>VLOOKUP($E7578,
Products!$A$1:$F$201,MATCH(Orders!J$1,Products!$A$1:$F$1,0),0)</f>
        <v>18464.226825266349</v>
      </c>
    </row>
    <row r="7579" spans="1:10">
      <c r="A7579">
        <v>7578</v>
      </c>
      <c r="B7579" s="4">
        <v>45870</v>
      </c>
      <c r="C7579" s="10">
        <f>DATE(YEAR(orders[[#This Row],[order_date]]), MONTH(orders[[#This Row],[order_date]]), 1)</f>
        <v>45870</v>
      </c>
      <c r="D7579" t="s">
        <v>2791</v>
      </c>
      <c r="E7579" t="s">
        <v>548</v>
      </c>
      <c r="F7579" t="str">
        <f>VLOOKUP(orders[[#This Row],[product_id]],Products!A:C,3,0)</f>
        <v>Appliances</v>
      </c>
      <c r="G7579">
        <v>2</v>
      </c>
      <c r="H7579" s="6">
        <v>7.6632275169836908E-2</v>
      </c>
      <c r="I7579" s="2">
        <f>VLOOKUP($E7579,
Products!$A$1:$F$201,MATCH(Orders!I$1,Products!$A$1:$F$1,0),0)</f>
        <v>2211.9922659782978</v>
      </c>
      <c r="J7579" s="2">
        <f>VLOOKUP($E7579,
Products!$A$1:$F$201,MATCH(Orders!J$1,Products!$A$1:$F$1,0),0)</f>
        <v>1741.1720710333091</v>
      </c>
    </row>
    <row r="7580" spans="1:10">
      <c r="A7580">
        <v>7579</v>
      </c>
      <c r="B7580" s="4">
        <v>45909</v>
      </c>
      <c r="C7580" s="10">
        <f>DATE(YEAR(orders[[#This Row],[order_date]]), MONTH(orders[[#This Row],[order_date]]), 1)</f>
        <v>45901</v>
      </c>
      <c r="D7580" t="s">
        <v>2871</v>
      </c>
      <c r="E7580" t="s">
        <v>585</v>
      </c>
      <c r="F7580" t="str">
        <f>VLOOKUP(orders[[#This Row],[product_id]],Products!A:C,3,0)</f>
        <v>Appliances</v>
      </c>
      <c r="G7580">
        <v>2</v>
      </c>
      <c r="H7580" s="6">
        <v>6.8469535934502099E-2</v>
      </c>
      <c r="I7580" s="2">
        <f>VLOOKUP($E7580,
Products!$A$1:$F$201,MATCH(Orders!I$1,Products!$A$1:$F$1,0),0)</f>
        <v>24049.2355837664</v>
      </c>
      <c r="J7580" s="2">
        <f>VLOOKUP($E7580,
Products!$A$1:$F$201,MATCH(Orders!J$1,Products!$A$1:$F$1,0),0)</f>
        <v>19053.338129326308</v>
      </c>
    </row>
    <row r="7581" spans="1:10">
      <c r="A7581">
        <v>7580</v>
      </c>
      <c r="B7581" s="4">
        <v>45188</v>
      </c>
      <c r="C7581" s="10">
        <f>DATE(YEAR(orders[[#This Row],[order_date]]), MONTH(orders[[#This Row],[order_date]]), 1)</f>
        <v>45170</v>
      </c>
      <c r="D7581" t="s">
        <v>3143</v>
      </c>
      <c r="E7581" t="s">
        <v>652</v>
      </c>
      <c r="F7581" t="str">
        <f>VLOOKUP(orders[[#This Row],[product_id]],Products!A:C,3,0)</f>
        <v>Appliances</v>
      </c>
      <c r="G7581">
        <v>1</v>
      </c>
      <c r="H7581" s="6">
        <v>5.5398888271550664E-2</v>
      </c>
      <c r="I7581" s="2">
        <f>VLOOKUP($E7581,
Products!$A$1:$F$201,MATCH(Orders!I$1,Products!$A$1:$F$1,0),0)</f>
        <v>6387.3122916387983</v>
      </c>
      <c r="J7581" s="2">
        <f>VLOOKUP($E7581,
Products!$A$1:$F$201,MATCH(Orders!J$1,Products!$A$1:$F$1,0),0)</f>
        <v>4880.3517286187262</v>
      </c>
    </row>
    <row r="7582" spans="1:10">
      <c r="A7582">
        <v>7581</v>
      </c>
      <c r="B7582" s="4">
        <v>45654</v>
      </c>
      <c r="C7582" s="10">
        <f>DATE(YEAR(orders[[#This Row],[order_date]]), MONTH(orders[[#This Row],[order_date]]), 1)</f>
        <v>45627</v>
      </c>
      <c r="D7582" t="s">
        <v>4601</v>
      </c>
      <c r="E7582" t="s">
        <v>701</v>
      </c>
      <c r="F7582" t="str">
        <f>VLOOKUP(orders[[#This Row],[product_id]],Products!A:C,3,0)</f>
        <v>Electronics</v>
      </c>
      <c r="G7582">
        <v>1</v>
      </c>
      <c r="H7582" s="6">
        <v>0.24700145112687122</v>
      </c>
      <c r="I7582" s="2">
        <f>VLOOKUP($E7582,
Products!$A$1:$F$201,MATCH(Orders!I$1,Products!$A$1:$F$1,0),0)</f>
        <v>19562.35470664543</v>
      </c>
      <c r="J7582" s="2">
        <f>VLOOKUP($E7582,
Products!$A$1:$F$201,MATCH(Orders!J$1,Products!$A$1:$F$1,0),0)</f>
        <v>13782.49498098754</v>
      </c>
    </row>
    <row r="7583" spans="1:10">
      <c r="A7583">
        <v>7582</v>
      </c>
      <c r="B7583" s="4">
        <v>45559</v>
      </c>
      <c r="C7583" s="10">
        <f>DATE(YEAR(orders[[#This Row],[order_date]]), MONTH(orders[[#This Row],[order_date]]), 1)</f>
        <v>45536</v>
      </c>
      <c r="D7583" t="s">
        <v>3433</v>
      </c>
      <c r="E7583" t="s">
        <v>643</v>
      </c>
      <c r="F7583" t="str">
        <f>VLOOKUP(orders[[#This Row],[product_id]],Products!A:C,3,0)</f>
        <v>Appliances</v>
      </c>
      <c r="G7583">
        <v>2</v>
      </c>
      <c r="H7583" s="6">
        <v>0.10090441514711977</v>
      </c>
      <c r="I7583" s="2">
        <f>VLOOKUP($E7583,
Products!$A$1:$F$201,MATCH(Orders!I$1,Products!$A$1:$F$1,0),0)</f>
        <v>26269.068564891841</v>
      </c>
      <c r="J7583" s="2">
        <f>VLOOKUP($E7583,
Products!$A$1:$F$201,MATCH(Orders!J$1,Products!$A$1:$F$1,0),0)</f>
        <v>18867.564539756699</v>
      </c>
    </row>
    <row r="7584" spans="1:10">
      <c r="A7584">
        <v>7583</v>
      </c>
      <c r="B7584" s="4">
        <v>45078</v>
      </c>
      <c r="C7584" s="10">
        <f>DATE(YEAR(orders[[#This Row],[order_date]]), MONTH(orders[[#This Row],[order_date]]), 1)</f>
        <v>45078</v>
      </c>
      <c r="D7584" t="s">
        <v>1082</v>
      </c>
      <c r="E7584" t="s">
        <v>527</v>
      </c>
      <c r="F7584" t="str">
        <f>VLOOKUP(orders[[#This Row],[product_id]],Products!A:C,3,0)</f>
        <v>Appliances</v>
      </c>
      <c r="G7584">
        <v>2</v>
      </c>
      <c r="H7584" s="6">
        <v>0.13994595403702453</v>
      </c>
      <c r="I7584" s="2">
        <f>VLOOKUP($E7584,
Products!$A$1:$F$201,MATCH(Orders!I$1,Products!$A$1:$F$1,0),0)</f>
        <v>25833.54427698228</v>
      </c>
      <c r="J7584" s="2">
        <f>VLOOKUP($E7584,
Products!$A$1:$F$201,MATCH(Orders!J$1,Products!$A$1:$F$1,0),0)</f>
        <v>16827.881451334611</v>
      </c>
    </row>
    <row r="7585" spans="1:10">
      <c r="A7585">
        <v>7584</v>
      </c>
      <c r="B7585" s="4">
        <v>45139</v>
      </c>
      <c r="C7585" s="10">
        <f>DATE(YEAR(orders[[#This Row],[order_date]]), MONTH(orders[[#This Row],[order_date]]), 1)</f>
        <v>45139</v>
      </c>
      <c r="D7585" t="s">
        <v>3602</v>
      </c>
      <c r="E7585" t="s">
        <v>699</v>
      </c>
      <c r="F7585" t="str">
        <f>VLOOKUP(orders[[#This Row],[product_id]],Products!A:C,3,0)</f>
        <v>Appliances</v>
      </c>
      <c r="G7585">
        <v>2</v>
      </c>
      <c r="H7585" s="6">
        <v>5.0245898844284473E-2</v>
      </c>
      <c r="I7585" s="2">
        <f>VLOOKUP($E7585,
Products!$A$1:$F$201,MATCH(Orders!I$1,Products!$A$1:$F$1,0),0)</f>
        <v>25091.998133165329</v>
      </c>
      <c r="J7585" s="2">
        <f>VLOOKUP($E7585,
Products!$A$1:$F$201,MATCH(Orders!J$1,Products!$A$1:$F$1,0),0)</f>
        <v>18464.226825266349</v>
      </c>
    </row>
    <row r="7586" spans="1:10">
      <c r="A7586">
        <v>7585</v>
      </c>
      <c r="B7586" s="4">
        <v>45942</v>
      </c>
      <c r="C7586" s="10">
        <f>DATE(YEAR(orders[[#This Row],[order_date]]), MONTH(orders[[#This Row],[order_date]]), 1)</f>
        <v>45931</v>
      </c>
      <c r="D7586" t="s">
        <v>2603</v>
      </c>
      <c r="E7586" t="s">
        <v>635</v>
      </c>
      <c r="F7586" t="str">
        <f>VLOOKUP(orders[[#This Row],[product_id]],Products!A:C,3,0)</f>
        <v>Electronics</v>
      </c>
      <c r="G7586">
        <v>3</v>
      </c>
      <c r="H7586" s="6">
        <v>0.22302094934908717</v>
      </c>
      <c r="I7586" s="2">
        <f>VLOOKUP($E7586,
Products!$A$1:$F$201,MATCH(Orders!I$1,Products!$A$1:$F$1,0),0)</f>
        <v>31014.321091901689</v>
      </c>
      <c r="J7586" s="2">
        <f>VLOOKUP($E7586,
Products!$A$1:$F$201,MATCH(Orders!J$1,Products!$A$1:$F$1,0),0)</f>
        <v>23202.91049209132</v>
      </c>
    </row>
    <row r="7587" spans="1:10">
      <c r="A7587">
        <v>7586</v>
      </c>
      <c r="B7587" s="4">
        <v>45789</v>
      </c>
      <c r="C7587" s="10">
        <f>DATE(YEAR(orders[[#This Row],[order_date]]), MONTH(orders[[#This Row],[order_date]]), 1)</f>
        <v>45778</v>
      </c>
      <c r="D7587" t="s">
        <v>1081</v>
      </c>
      <c r="E7587" t="s">
        <v>613</v>
      </c>
      <c r="F7587" t="str">
        <f>VLOOKUP(orders[[#This Row],[product_id]],Products!A:C,3,0)</f>
        <v>Appliances</v>
      </c>
      <c r="G7587">
        <v>3</v>
      </c>
      <c r="H7587" s="6">
        <v>9.1928318808447443E-2</v>
      </c>
      <c r="I7587" s="2">
        <f>VLOOKUP($E7587,
Products!$A$1:$F$201,MATCH(Orders!I$1,Products!$A$1:$F$1,0),0)</f>
        <v>6365.2492969652412</v>
      </c>
      <c r="J7587" s="2">
        <f>VLOOKUP($E7587,
Products!$A$1:$F$201,MATCH(Orders!J$1,Products!$A$1:$F$1,0),0)</f>
        <v>4174.927496964433</v>
      </c>
    </row>
    <row r="7588" spans="1:10">
      <c r="A7588">
        <v>7587</v>
      </c>
      <c r="B7588" s="4">
        <v>45549</v>
      </c>
      <c r="C7588" s="10">
        <f>DATE(YEAR(orders[[#This Row],[order_date]]), MONTH(orders[[#This Row],[order_date]]), 1)</f>
        <v>45536</v>
      </c>
      <c r="D7588" t="s">
        <v>2310</v>
      </c>
      <c r="E7588" t="s">
        <v>603</v>
      </c>
      <c r="F7588" t="str">
        <f>VLOOKUP(orders[[#This Row],[product_id]],Products!A:C,3,0)</f>
        <v>Electronics</v>
      </c>
      <c r="G7588">
        <v>1</v>
      </c>
      <c r="H7588" s="6">
        <v>0.12192505980665397</v>
      </c>
      <c r="I7588" s="2">
        <f>VLOOKUP($E7588,
Products!$A$1:$F$201,MATCH(Orders!I$1,Products!$A$1:$F$1,0),0)</f>
        <v>10867.659217073329</v>
      </c>
      <c r="J7588" s="2">
        <f>VLOOKUP($E7588,
Products!$A$1:$F$201,MATCH(Orders!J$1,Products!$A$1:$F$1,0),0)</f>
        <v>8421.8829552397037</v>
      </c>
    </row>
    <row r="7589" spans="1:10">
      <c r="A7589">
        <v>7588</v>
      </c>
      <c r="B7589" s="4">
        <v>45287</v>
      </c>
      <c r="C7589" s="10">
        <f>DATE(YEAR(orders[[#This Row],[order_date]]), MONTH(orders[[#This Row],[order_date]]), 1)</f>
        <v>45261</v>
      </c>
      <c r="D7589" t="s">
        <v>1300</v>
      </c>
      <c r="E7589" t="s">
        <v>523</v>
      </c>
      <c r="F7589" t="str">
        <f>VLOOKUP(orders[[#This Row],[product_id]],Products!A:C,3,0)</f>
        <v>Electronics</v>
      </c>
      <c r="G7589">
        <v>1</v>
      </c>
      <c r="H7589" s="6">
        <v>0.23785651263483054</v>
      </c>
      <c r="I7589" s="2">
        <f>VLOOKUP($E7589,
Products!$A$1:$F$201,MATCH(Orders!I$1,Products!$A$1:$F$1,0),0)</f>
        <v>27240.414518089601</v>
      </c>
      <c r="J7589" s="2">
        <f>VLOOKUP($E7589,
Products!$A$1:$F$201,MATCH(Orders!J$1,Products!$A$1:$F$1,0),0)</f>
        <v>21217.524617692769</v>
      </c>
    </row>
    <row r="7590" spans="1:10">
      <c r="A7590">
        <v>7589</v>
      </c>
      <c r="B7590" s="4">
        <v>45246</v>
      </c>
      <c r="C7590" s="10">
        <f>DATE(YEAR(orders[[#This Row],[order_date]]), MONTH(orders[[#This Row],[order_date]]), 1)</f>
        <v>45231</v>
      </c>
      <c r="D7590" t="s">
        <v>3500</v>
      </c>
      <c r="E7590" t="s">
        <v>633</v>
      </c>
      <c r="F7590" t="str">
        <f>VLOOKUP(orders[[#This Row],[product_id]],Products!A:C,3,0)</f>
        <v>Appliances</v>
      </c>
      <c r="G7590">
        <v>2</v>
      </c>
      <c r="H7590" s="6">
        <v>5.6618564187471014E-2</v>
      </c>
      <c r="I7590" s="2">
        <f>VLOOKUP($E7590,
Products!$A$1:$F$201,MATCH(Orders!I$1,Products!$A$1:$F$1,0),0)</f>
        <v>2361.4162937319088</v>
      </c>
      <c r="J7590" s="2">
        <f>VLOOKUP($E7590,
Products!$A$1:$F$201,MATCH(Orders!J$1,Products!$A$1:$F$1,0),0)</f>
        <v>1552.5536411429621</v>
      </c>
    </row>
    <row r="7591" spans="1:10">
      <c r="A7591">
        <v>7590</v>
      </c>
      <c r="B7591" s="4">
        <v>45148</v>
      </c>
      <c r="C7591" s="10">
        <f>DATE(YEAR(orders[[#This Row],[order_date]]), MONTH(orders[[#This Row],[order_date]]), 1)</f>
        <v>45139</v>
      </c>
      <c r="D7591" t="s">
        <v>1771</v>
      </c>
      <c r="E7591" t="s">
        <v>524</v>
      </c>
      <c r="F7591" t="str">
        <f>VLOOKUP(orders[[#This Row],[product_id]],Products!A:C,3,0)</f>
        <v>Electronics</v>
      </c>
      <c r="G7591">
        <v>2</v>
      </c>
      <c r="H7591" s="6">
        <v>0.14399987267659375</v>
      </c>
      <c r="I7591" s="2">
        <f>VLOOKUP($E7591,
Products!$A$1:$F$201,MATCH(Orders!I$1,Products!$A$1:$F$1,0),0)</f>
        <v>13162.372749153699</v>
      </c>
      <c r="J7591" s="2">
        <f>VLOOKUP($E7591,
Products!$A$1:$F$201,MATCH(Orders!J$1,Products!$A$1:$F$1,0),0)</f>
        <v>8772.7564251238819</v>
      </c>
    </row>
    <row r="7592" spans="1:10">
      <c r="A7592">
        <v>7591</v>
      </c>
      <c r="B7592" s="4">
        <v>45136</v>
      </c>
      <c r="C7592" s="10">
        <f>DATE(YEAR(orders[[#This Row],[order_date]]), MONTH(orders[[#This Row],[order_date]]), 1)</f>
        <v>45108</v>
      </c>
      <c r="D7592" t="s">
        <v>4388</v>
      </c>
      <c r="E7592" t="s">
        <v>663</v>
      </c>
      <c r="F7592" t="str">
        <f>VLOOKUP(orders[[#This Row],[product_id]],Products!A:C,3,0)</f>
        <v>Electronics</v>
      </c>
      <c r="G7592">
        <v>2</v>
      </c>
      <c r="H7592" s="6">
        <v>0.24444752455397864</v>
      </c>
      <c r="I7592" s="2">
        <f>VLOOKUP($E7592,
Products!$A$1:$F$201,MATCH(Orders!I$1,Products!$A$1:$F$1,0),0)</f>
        <v>12863.39473364416</v>
      </c>
      <c r="J7592" s="2">
        <f>VLOOKUP($E7592,
Products!$A$1:$F$201,MATCH(Orders!J$1,Products!$A$1:$F$1,0),0)</f>
        <v>9312.9321574947517</v>
      </c>
    </row>
    <row r="7593" spans="1:10">
      <c r="A7593">
        <v>7592</v>
      </c>
      <c r="B7593" s="4">
        <v>45857</v>
      </c>
      <c r="C7593" s="10">
        <f>DATE(YEAR(orders[[#This Row],[order_date]]), MONTH(orders[[#This Row],[order_date]]), 1)</f>
        <v>45839</v>
      </c>
      <c r="D7593" t="s">
        <v>4247</v>
      </c>
      <c r="E7593" t="s">
        <v>639</v>
      </c>
      <c r="F7593" t="str">
        <f>VLOOKUP(orders[[#This Row],[product_id]],Products!A:C,3,0)</f>
        <v>Appliances</v>
      </c>
      <c r="G7593">
        <v>1</v>
      </c>
      <c r="H7593" s="6">
        <v>0.13581626238595201</v>
      </c>
      <c r="I7593" s="2">
        <f>VLOOKUP($E7593,
Products!$A$1:$F$201,MATCH(Orders!I$1,Products!$A$1:$F$1,0),0)</f>
        <v>2320.8560923599921</v>
      </c>
      <c r="J7593" s="2">
        <f>VLOOKUP($E7593,
Products!$A$1:$F$201,MATCH(Orders!J$1,Products!$A$1:$F$1,0),0)</f>
        <v>1750.110004830213</v>
      </c>
    </row>
    <row r="7594" spans="1:10">
      <c r="A7594">
        <v>7593</v>
      </c>
      <c r="B7594" s="4">
        <v>45415</v>
      </c>
      <c r="C7594" s="10">
        <f>DATE(YEAR(orders[[#This Row],[order_date]]), MONTH(orders[[#This Row],[order_date]]), 1)</f>
        <v>45413</v>
      </c>
      <c r="D7594" t="s">
        <v>2713</v>
      </c>
      <c r="E7594" t="s">
        <v>532</v>
      </c>
      <c r="F7594" t="str">
        <f>VLOOKUP(orders[[#This Row],[product_id]],Products!A:C,3,0)</f>
        <v>Electronics</v>
      </c>
      <c r="G7594">
        <v>1</v>
      </c>
      <c r="H7594" s="6">
        <v>0.18022837745741677</v>
      </c>
      <c r="I7594" s="2">
        <f>VLOOKUP($E7594,
Products!$A$1:$F$201,MATCH(Orders!I$1,Products!$A$1:$F$1,0),0)</f>
        <v>2668.0593077725212</v>
      </c>
      <c r="J7594" s="2">
        <f>VLOOKUP($E7594,
Products!$A$1:$F$201,MATCH(Orders!J$1,Products!$A$1:$F$1,0),0)</f>
        <v>1923.7114222321791</v>
      </c>
    </row>
    <row r="7595" spans="1:10">
      <c r="A7595">
        <v>7594</v>
      </c>
      <c r="B7595" s="4">
        <v>45527</v>
      </c>
      <c r="C7595" s="10">
        <f>DATE(YEAR(orders[[#This Row],[order_date]]), MONTH(orders[[#This Row],[order_date]]), 1)</f>
        <v>45505</v>
      </c>
      <c r="D7595" t="s">
        <v>3211</v>
      </c>
      <c r="E7595" t="s">
        <v>520</v>
      </c>
      <c r="F7595" t="str">
        <f>VLOOKUP(orders[[#This Row],[product_id]],Products!A:C,3,0)</f>
        <v>Electronics</v>
      </c>
      <c r="G7595">
        <v>2</v>
      </c>
      <c r="H7595" s="6">
        <v>0.14942201231451996</v>
      </c>
      <c r="I7595" s="2">
        <f>VLOOKUP($E7595,
Products!$A$1:$F$201,MATCH(Orders!I$1,Products!$A$1:$F$1,0),0)</f>
        <v>19053.584916305819</v>
      </c>
      <c r="J7595" s="2">
        <f>VLOOKUP($E7595,
Products!$A$1:$F$201,MATCH(Orders!J$1,Products!$A$1:$F$1,0),0)</f>
        <v>13248.74841276826</v>
      </c>
    </row>
    <row r="7596" spans="1:10">
      <c r="A7596">
        <v>7595</v>
      </c>
      <c r="B7596" s="4">
        <v>45700</v>
      </c>
      <c r="C7596" s="10">
        <f>DATE(YEAR(orders[[#This Row],[order_date]]), MONTH(orders[[#This Row],[order_date]]), 1)</f>
        <v>45689</v>
      </c>
      <c r="D7596" t="s">
        <v>3907</v>
      </c>
      <c r="E7596" t="s">
        <v>664</v>
      </c>
      <c r="F7596" t="str">
        <f>VLOOKUP(orders[[#This Row],[product_id]],Products!A:C,3,0)</f>
        <v>Appliances</v>
      </c>
      <c r="G7596">
        <v>2</v>
      </c>
      <c r="H7596" s="6">
        <v>8.2598735592205486E-2</v>
      </c>
      <c r="I7596" s="2">
        <f>VLOOKUP($E7596,
Products!$A$1:$F$201,MATCH(Orders!I$1,Products!$A$1:$F$1,0),0)</f>
        <v>2181.6314584966208</v>
      </c>
      <c r="J7596" s="2">
        <f>VLOOKUP($E7596,
Products!$A$1:$F$201,MATCH(Orders!J$1,Products!$A$1:$F$1,0),0)</f>
        <v>1607.5776178781809</v>
      </c>
    </row>
    <row r="7597" spans="1:10">
      <c r="A7597">
        <v>7596</v>
      </c>
      <c r="B7597" s="4">
        <v>45804</v>
      </c>
      <c r="C7597" s="10">
        <f>DATE(YEAR(orders[[#This Row],[order_date]]), MONTH(orders[[#This Row],[order_date]]), 1)</f>
        <v>45778</v>
      </c>
      <c r="D7597" t="s">
        <v>1757</v>
      </c>
      <c r="E7597" t="s">
        <v>677</v>
      </c>
      <c r="F7597" t="str">
        <f>VLOOKUP(orders[[#This Row],[product_id]],Products!A:C,3,0)</f>
        <v>Electronics</v>
      </c>
      <c r="G7597">
        <v>3</v>
      </c>
      <c r="H7597" s="6">
        <v>0.20963439332497713</v>
      </c>
      <c r="I7597" s="2">
        <f>VLOOKUP($E7597,
Products!$A$1:$F$201,MATCH(Orders!I$1,Products!$A$1:$F$1,0),0)</f>
        <v>11360.699432756561</v>
      </c>
      <c r="J7597" s="2">
        <f>VLOOKUP($E7597,
Products!$A$1:$F$201,MATCH(Orders!J$1,Products!$A$1:$F$1,0),0)</f>
        <v>8118.8949869342459</v>
      </c>
    </row>
    <row r="7598" spans="1:10">
      <c r="A7598">
        <v>7597</v>
      </c>
      <c r="B7598" s="4">
        <v>45626</v>
      </c>
      <c r="C7598" s="10">
        <f>DATE(YEAR(orders[[#This Row],[order_date]]), MONTH(orders[[#This Row],[order_date]]), 1)</f>
        <v>45597</v>
      </c>
      <c r="D7598" t="s">
        <v>4522</v>
      </c>
      <c r="E7598" t="s">
        <v>643</v>
      </c>
      <c r="F7598" t="str">
        <f>VLOOKUP(orders[[#This Row],[product_id]],Products!A:C,3,0)</f>
        <v>Appliances</v>
      </c>
      <c r="G7598">
        <v>3</v>
      </c>
      <c r="H7598" s="6">
        <v>0.14772151730773195</v>
      </c>
      <c r="I7598" s="2">
        <f>VLOOKUP($E7598,
Products!$A$1:$F$201,MATCH(Orders!I$1,Products!$A$1:$F$1,0),0)</f>
        <v>26269.068564891841</v>
      </c>
      <c r="J7598" s="2">
        <f>VLOOKUP($E7598,
Products!$A$1:$F$201,MATCH(Orders!J$1,Products!$A$1:$F$1,0),0)</f>
        <v>18867.564539756699</v>
      </c>
    </row>
    <row r="7599" spans="1:10">
      <c r="A7599">
        <v>7598</v>
      </c>
      <c r="B7599" s="4">
        <v>45378</v>
      </c>
      <c r="C7599" s="10">
        <f>DATE(YEAR(orders[[#This Row],[order_date]]), MONTH(orders[[#This Row],[order_date]]), 1)</f>
        <v>45352</v>
      </c>
      <c r="D7599" t="s">
        <v>3494</v>
      </c>
      <c r="E7599" t="s">
        <v>654</v>
      </c>
      <c r="F7599" t="str">
        <f>VLOOKUP(orders[[#This Row],[product_id]],Products!A:C,3,0)</f>
        <v>Electronics</v>
      </c>
      <c r="G7599">
        <v>1</v>
      </c>
      <c r="H7599" s="6">
        <v>0.12929968195737276</v>
      </c>
      <c r="I7599" s="2">
        <f>VLOOKUP($E7599,
Products!$A$1:$F$201,MATCH(Orders!I$1,Products!$A$1:$F$1,0),0)</f>
        <v>2480.90324078101</v>
      </c>
      <c r="J7599" s="2">
        <f>VLOOKUP($E7599,
Products!$A$1:$F$201,MATCH(Orders!J$1,Products!$A$1:$F$1,0),0)</f>
        <v>1964.543440578911</v>
      </c>
    </row>
    <row r="7600" spans="1:10">
      <c r="A7600">
        <v>7599</v>
      </c>
      <c r="B7600" s="4">
        <v>45339</v>
      </c>
      <c r="C7600" s="10">
        <f>DATE(YEAR(orders[[#This Row],[order_date]]), MONTH(orders[[#This Row],[order_date]]), 1)</f>
        <v>45323</v>
      </c>
      <c r="D7600" t="s">
        <v>1334</v>
      </c>
      <c r="E7600" t="s">
        <v>680</v>
      </c>
      <c r="F7600" t="str">
        <f>VLOOKUP(orders[[#This Row],[product_id]],Products!A:C,3,0)</f>
        <v>Electronics</v>
      </c>
      <c r="G7600">
        <v>1</v>
      </c>
      <c r="H7600" s="6">
        <v>0.20458654382155272</v>
      </c>
      <c r="I7600" s="2">
        <f>VLOOKUP($E7600,
Products!$A$1:$F$201,MATCH(Orders!I$1,Products!$A$1:$F$1,0),0)</f>
        <v>31627.348891742429</v>
      </c>
      <c r="J7600" s="2">
        <f>VLOOKUP($E7600,
Products!$A$1:$F$201,MATCH(Orders!J$1,Products!$A$1:$F$1,0),0)</f>
        <v>23219.930812036979</v>
      </c>
    </row>
    <row r="7601" spans="1:10">
      <c r="A7601">
        <v>7600</v>
      </c>
      <c r="B7601" s="4">
        <v>45402</v>
      </c>
      <c r="C7601" s="10">
        <f>DATE(YEAR(orders[[#This Row],[order_date]]), MONTH(orders[[#This Row],[order_date]]), 1)</f>
        <v>45383</v>
      </c>
      <c r="D7601" t="s">
        <v>4690</v>
      </c>
      <c r="E7601" t="s">
        <v>688</v>
      </c>
      <c r="F7601" t="str">
        <f>VLOOKUP(orders[[#This Row],[product_id]],Products!A:C,3,0)</f>
        <v>Appliances</v>
      </c>
      <c r="G7601">
        <v>1</v>
      </c>
      <c r="H7601" s="6">
        <v>8.6174307329166894E-2</v>
      </c>
      <c r="I7601" s="2">
        <f>VLOOKUP($E7601,
Products!$A$1:$F$201,MATCH(Orders!I$1,Products!$A$1:$F$1,0),0)</f>
        <v>5983.6860426434141</v>
      </c>
      <c r="J7601" s="2">
        <f>VLOOKUP($E7601,
Products!$A$1:$F$201,MATCH(Orders!J$1,Products!$A$1:$F$1,0),0)</f>
        <v>3911.563059036529</v>
      </c>
    </row>
    <row r="7602" spans="1:10">
      <c r="A7602">
        <v>7601</v>
      </c>
      <c r="B7602" s="4">
        <v>45182</v>
      </c>
      <c r="C7602" s="10">
        <f>DATE(YEAR(orders[[#This Row],[order_date]]), MONTH(orders[[#This Row],[order_date]]), 1)</f>
        <v>45170</v>
      </c>
      <c r="D7602" t="s">
        <v>3079</v>
      </c>
      <c r="E7602" t="s">
        <v>628</v>
      </c>
      <c r="F7602" t="str">
        <f>VLOOKUP(orders[[#This Row],[product_id]],Products!A:C,3,0)</f>
        <v>Electronics</v>
      </c>
      <c r="G7602">
        <v>1</v>
      </c>
      <c r="H7602" s="6">
        <v>0.22751257092849705</v>
      </c>
      <c r="I7602" s="2">
        <f>VLOOKUP($E7602,
Products!$A$1:$F$201,MATCH(Orders!I$1,Products!$A$1:$F$1,0),0)</f>
        <v>2480.4343676348258</v>
      </c>
      <c r="J7602" s="2">
        <f>VLOOKUP($E7602,
Products!$A$1:$F$201,MATCH(Orders!J$1,Products!$A$1:$F$1,0),0)</f>
        <v>1932.862959692628</v>
      </c>
    </row>
    <row r="7603" spans="1:10">
      <c r="A7603">
        <v>7602</v>
      </c>
      <c r="B7603" s="4">
        <v>45053</v>
      </c>
      <c r="C7603" s="10">
        <f>DATE(YEAR(orders[[#This Row],[order_date]]), MONTH(orders[[#This Row],[order_date]]), 1)</f>
        <v>45047</v>
      </c>
      <c r="D7603" t="s">
        <v>2238</v>
      </c>
      <c r="E7603" t="s">
        <v>600</v>
      </c>
      <c r="F7603" t="str">
        <f>VLOOKUP(orders[[#This Row],[product_id]],Products!A:C,3,0)</f>
        <v>Electronics</v>
      </c>
      <c r="G7603">
        <v>3</v>
      </c>
      <c r="H7603" s="6">
        <v>0.19371578772757256</v>
      </c>
      <c r="I7603" s="2">
        <f>VLOOKUP($E7603,
Products!$A$1:$F$201,MATCH(Orders!I$1,Products!$A$1:$F$1,0),0)</f>
        <v>2556.7009232610858</v>
      </c>
      <c r="J7603" s="2">
        <f>VLOOKUP($E7603,
Products!$A$1:$F$201,MATCH(Orders!J$1,Products!$A$1:$F$1,0),0)</f>
        <v>2002.3128715328869</v>
      </c>
    </row>
    <row r="7604" spans="1:10">
      <c r="A7604">
        <v>7603</v>
      </c>
      <c r="B7604" s="4">
        <v>45318</v>
      </c>
      <c r="C7604" s="10">
        <f>DATE(YEAR(orders[[#This Row],[order_date]]), MONTH(orders[[#This Row],[order_date]]), 1)</f>
        <v>45292</v>
      </c>
      <c r="D7604" t="s">
        <v>3372</v>
      </c>
      <c r="E7604" t="s">
        <v>669</v>
      </c>
      <c r="F7604" t="str">
        <f>VLOOKUP(orders[[#This Row],[product_id]],Products!A:C,3,0)</f>
        <v>Electronics</v>
      </c>
      <c r="G7604">
        <v>1</v>
      </c>
      <c r="H7604" s="6">
        <v>0.12194190554064926</v>
      </c>
      <c r="I7604" s="2">
        <f>VLOOKUP($E7604,
Products!$A$1:$F$201,MATCH(Orders!I$1,Products!$A$1:$F$1,0),0)</f>
        <v>11708.03419603835</v>
      </c>
      <c r="J7604" s="2">
        <f>VLOOKUP($E7604,
Products!$A$1:$F$201,MATCH(Orders!J$1,Products!$A$1:$F$1,0),0)</f>
        <v>7784.9580101998827</v>
      </c>
    </row>
    <row r="7605" spans="1:10">
      <c r="A7605">
        <v>7604</v>
      </c>
      <c r="B7605" s="4">
        <v>45406</v>
      </c>
      <c r="C7605" s="10">
        <f>DATE(YEAR(orders[[#This Row],[order_date]]), MONTH(orders[[#This Row],[order_date]]), 1)</f>
        <v>45383</v>
      </c>
      <c r="D7605" t="s">
        <v>4668</v>
      </c>
      <c r="E7605" t="s">
        <v>632</v>
      </c>
      <c r="F7605" t="str">
        <f>VLOOKUP(orders[[#This Row],[product_id]],Products!A:C,3,0)</f>
        <v>Electronics</v>
      </c>
      <c r="G7605">
        <v>3</v>
      </c>
      <c r="H7605" s="6">
        <v>0.14777989659750781</v>
      </c>
      <c r="I7605" s="2">
        <f>VLOOKUP($E7605,
Products!$A$1:$F$201,MATCH(Orders!I$1,Products!$A$1:$F$1,0),0)</f>
        <v>23049.571773693999</v>
      </c>
      <c r="J7605" s="2">
        <f>VLOOKUP($E7605,
Products!$A$1:$F$201,MATCH(Orders!J$1,Products!$A$1:$F$1,0),0)</f>
        <v>15791.461375569639</v>
      </c>
    </row>
    <row r="7606" spans="1:10">
      <c r="A7606">
        <v>7605</v>
      </c>
      <c r="B7606" s="4">
        <v>45919</v>
      </c>
      <c r="C7606" s="10">
        <f>DATE(YEAR(orders[[#This Row],[order_date]]), MONTH(orders[[#This Row],[order_date]]), 1)</f>
        <v>45901</v>
      </c>
      <c r="D7606" t="s">
        <v>3078</v>
      </c>
      <c r="E7606" t="s">
        <v>579</v>
      </c>
      <c r="F7606" t="str">
        <f>VLOOKUP(orders[[#This Row],[product_id]],Products!A:C,3,0)</f>
        <v>Appliances</v>
      </c>
      <c r="G7606">
        <v>1</v>
      </c>
      <c r="H7606" s="6">
        <v>0.12558198195973777</v>
      </c>
      <c r="I7606" s="2">
        <f>VLOOKUP($E7606,
Products!$A$1:$F$201,MATCH(Orders!I$1,Products!$A$1:$F$1,0),0)</f>
        <v>5919.3204980498322</v>
      </c>
      <c r="J7606" s="2">
        <f>VLOOKUP($E7606,
Products!$A$1:$F$201,MATCH(Orders!J$1,Products!$A$1:$F$1,0),0)</f>
        <v>3972.3071240281379</v>
      </c>
    </row>
    <row r="7607" spans="1:10">
      <c r="A7607">
        <v>7606</v>
      </c>
      <c r="B7607" s="4">
        <v>45849</v>
      </c>
      <c r="C7607" s="10">
        <f>DATE(YEAR(orders[[#This Row],[order_date]]), MONTH(orders[[#This Row],[order_date]]), 1)</f>
        <v>45839</v>
      </c>
      <c r="D7607" t="s">
        <v>2536</v>
      </c>
      <c r="E7607" t="s">
        <v>563</v>
      </c>
      <c r="F7607" t="str">
        <f>VLOOKUP(orders[[#This Row],[product_id]],Products!A:C,3,0)</f>
        <v>Electronics</v>
      </c>
      <c r="G7607">
        <v>1</v>
      </c>
      <c r="H7607" s="6">
        <v>0.21099628229653947</v>
      </c>
      <c r="I7607" s="2">
        <f>VLOOKUP($E7607,
Products!$A$1:$F$201,MATCH(Orders!I$1,Products!$A$1:$F$1,0),0)</f>
        <v>2267.1489506516559</v>
      </c>
      <c r="J7607" s="2">
        <f>VLOOKUP($E7607,
Products!$A$1:$F$201,MATCH(Orders!J$1,Products!$A$1:$F$1,0),0)</f>
        <v>1538.7671398485211</v>
      </c>
    </row>
    <row r="7608" spans="1:10">
      <c r="A7608">
        <v>7607</v>
      </c>
      <c r="B7608" s="4">
        <v>45328</v>
      </c>
      <c r="C7608" s="10">
        <f>DATE(YEAR(orders[[#This Row],[order_date]]), MONTH(orders[[#This Row],[order_date]]), 1)</f>
        <v>45323</v>
      </c>
      <c r="D7608" t="s">
        <v>4680</v>
      </c>
      <c r="E7608" t="s">
        <v>652</v>
      </c>
      <c r="F7608" t="str">
        <f>VLOOKUP(orders[[#This Row],[product_id]],Products!A:C,3,0)</f>
        <v>Appliances</v>
      </c>
      <c r="G7608">
        <v>1</v>
      </c>
      <c r="H7608" s="6">
        <v>6.5868080468014123E-2</v>
      </c>
      <c r="I7608" s="2">
        <f>VLOOKUP($E7608,
Products!$A$1:$F$201,MATCH(Orders!I$1,Products!$A$1:$F$1,0),0)</f>
        <v>6387.3122916387983</v>
      </c>
      <c r="J7608" s="2">
        <f>VLOOKUP($E7608,
Products!$A$1:$F$201,MATCH(Orders!J$1,Products!$A$1:$F$1,0),0)</f>
        <v>4880.3517286187262</v>
      </c>
    </row>
    <row r="7609" spans="1:10">
      <c r="A7609">
        <v>7608</v>
      </c>
      <c r="B7609" s="4">
        <v>45200</v>
      </c>
      <c r="C7609" s="10">
        <f>DATE(YEAR(orders[[#This Row],[order_date]]), MONTH(orders[[#This Row],[order_date]]), 1)</f>
        <v>45200</v>
      </c>
      <c r="D7609" t="s">
        <v>1889</v>
      </c>
      <c r="E7609" t="s">
        <v>697</v>
      </c>
      <c r="F7609" t="str">
        <f>VLOOKUP(orders[[#This Row],[product_id]],Products!A:C,3,0)</f>
        <v>Electronics</v>
      </c>
      <c r="G7609">
        <v>2</v>
      </c>
      <c r="H7609" s="6">
        <v>0.15318912284720521</v>
      </c>
      <c r="I7609" s="2">
        <f>VLOOKUP($E7609,
Products!$A$1:$F$201,MATCH(Orders!I$1,Products!$A$1:$F$1,0),0)</f>
        <v>17528.463836680221</v>
      </c>
      <c r="J7609" s="2">
        <f>VLOOKUP($E7609,
Products!$A$1:$F$201,MATCH(Orders!J$1,Products!$A$1:$F$1,0),0)</f>
        <v>11565.98358924177</v>
      </c>
    </row>
    <row r="7610" spans="1:10">
      <c r="A7610">
        <v>7609</v>
      </c>
      <c r="B7610" s="4">
        <v>45771</v>
      </c>
      <c r="C7610" s="10">
        <f>DATE(YEAR(orders[[#This Row],[order_date]]), MONTH(orders[[#This Row],[order_date]]), 1)</f>
        <v>45748</v>
      </c>
      <c r="D7610" t="s">
        <v>3269</v>
      </c>
      <c r="E7610" t="s">
        <v>615</v>
      </c>
      <c r="F7610" t="str">
        <f>VLOOKUP(orders[[#This Row],[product_id]],Products!A:C,3,0)</f>
        <v>Electronics</v>
      </c>
      <c r="G7610">
        <v>1</v>
      </c>
      <c r="H7610" s="6">
        <v>0.10229803614733404</v>
      </c>
      <c r="I7610" s="2">
        <f>VLOOKUP($E7610,
Products!$A$1:$F$201,MATCH(Orders!I$1,Products!$A$1:$F$1,0),0)</f>
        <v>31155.43680046549</v>
      </c>
      <c r="J7610" s="2">
        <f>VLOOKUP($E7610,
Products!$A$1:$F$201,MATCH(Orders!J$1,Products!$A$1:$F$1,0),0)</f>
        <v>22320.078602545669</v>
      </c>
    </row>
    <row r="7611" spans="1:10">
      <c r="A7611">
        <v>7610</v>
      </c>
      <c r="B7611" s="4">
        <v>45065</v>
      </c>
      <c r="C7611" s="10">
        <f>DATE(YEAR(orders[[#This Row],[order_date]]), MONTH(orders[[#This Row],[order_date]]), 1)</f>
        <v>45047</v>
      </c>
      <c r="D7611" t="s">
        <v>4438</v>
      </c>
      <c r="E7611" t="s">
        <v>643</v>
      </c>
      <c r="F7611" t="str">
        <f>VLOOKUP(orders[[#This Row],[product_id]],Products!A:C,3,0)</f>
        <v>Appliances</v>
      </c>
      <c r="G7611">
        <v>1</v>
      </c>
      <c r="H7611" s="6">
        <v>9.6476203324053225E-2</v>
      </c>
      <c r="I7611" s="2">
        <f>VLOOKUP($E7611,
Products!$A$1:$F$201,MATCH(Orders!I$1,Products!$A$1:$F$1,0),0)</f>
        <v>26269.068564891841</v>
      </c>
      <c r="J7611" s="2">
        <f>VLOOKUP($E7611,
Products!$A$1:$F$201,MATCH(Orders!J$1,Products!$A$1:$F$1,0),0)</f>
        <v>18867.564539756699</v>
      </c>
    </row>
    <row r="7612" spans="1:10">
      <c r="A7612">
        <v>7611</v>
      </c>
      <c r="B7612" s="4">
        <v>45029</v>
      </c>
      <c r="C7612" s="10">
        <f>DATE(YEAR(orders[[#This Row],[order_date]]), MONTH(orders[[#This Row],[order_date]]), 1)</f>
        <v>45017</v>
      </c>
      <c r="D7612" t="s">
        <v>1451</v>
      </c>
      <c r="E7612" t="s">
        <v>554</v>
      </c>
      <c r="F7612" t="str">
        <f>VLOOKUP(orders[[#This Row],[product_id]],Products!A:C,3,0)</f>
        <v>Appliances</v>
      </c>
      <c r="G7612">
        <v>2</v>
      </c>
      <c r="H7612" s="6">
        <v>0.14827894008905079</v>
      </c>
      <c r="I7612" s="2">
        <f>VLOOKUP($E7612,
Products!$A$1:$F$201,MATCH(Orders!I$1,Products!$A$1:$F$1,0),0)</f>
        <v>2088.6647814855078</v>
      </c>
      <c r="J7612" s="2">
        <f>VLOOKUP($E7612,
Products!$A$1:$F$201,MATCH(Orders!J$1,Products!$A$1:$F$1,0),0)</f>
        <v>1371.380040542937</v>
      </c>
    </row>
    <row r="7613" spans="1:10">
      <c r="A7613">
        <v>7612</v>
      </c>
      <c r="B7613" s="4">
        <v>45410</v>
      </c>
      <c r="C7613" s="10">
        <f>DATE(YEAR(orders[[#This Row],[order_date]]), MONTH(orders[[#This Row],[order_date]]), 1)</f>
        <v>45383</v>
      </c>
      <c r="D7613" t="s">
        <v>1983</v>
      </c>
      <c r="E7613" t="s">
        <v>687</v>
      </c>
      <c r="F7613" t="str">
        <f>VLOOKUP(orders[[#This Row],[product_id]],Products!A:C,3,0)</f>
        <v>Electronics</v>
      </c>
      <c r="G7613">
        <v>2</v>
      </c>
      <c r="H7613" s="6">
        <v>0.23093055590415798</v>
      </c>
      <c r="I7613" s="2">
        <f>VLOOKUP($E7613,
Products!$A$1:$F$201,MATCH(Orders!I$1,Products!$A$1:$F$1,0),0)</f>
        <v>12143.737276429891</v>
      </c>
      <c r="J7613" s="2">
        <f>VLOOKUP($E7613,
Products!$A$1:$F$201,MATCH(Orders!J$1,Products!$A$1:$F$1,0),0)</f>
        <v>9077.1957392673976</v>
      </c>
    </row>
    <row r="7614" spans="1:10">
      <c r="A7614">
        <v>7613</v>
      </c>
      <c r="B7614" s="4">
        <v>45455</v>
      </c>
      <c r="C7614" s="10">
        <f>DATE(YEAR(orders[[#This Row],[order_date]]), MONTH(orders[[#This Row],[order_date]]), 1)</f>
        <v>45444</v>
      </c>
      <c r="D7614" t="s">
        <v>2657</v>
      </c>
      <c r="E7614" t="s">
        <v>566</v>
      </c>
      <c r="F7614" t="str">
        <f>VLOOKUP(orders[[#This Row],[product_id]],Products!A:C,3,0)</f>
        <v>Electronics</v>
      </c>
      <c r="G7614">
        <v>1</v>
      </c>
      <c r="H7614" s="6">
        <v>0.19999735998853924</v>
      </c>
      <c r="I7614" s="2">
        <f>VLOOKUP($E7614,
Products!$A$1:$F$201,MATCH(Orders!I$1,Products!$A$1:$F$1,0),0)</f>
        <v>16858.5225334635</v>
      </c>
      <c r="J7614" s="2">
        <f>VLOOKUP($E7614,
Products!$A$1:$F$201,MATCH(Orders!J$1,Products!$A$1:$F$1,0),0)</f>
        <v>11855.743620634101</v>
      </c>
    </row>
    <row r="7615" spans="1:10">
      <c r="A7615">
        <v>7614</v>
      </c>
      <c r="B7615" s="4">
        <v>45150</v>
      </c>
      <c r="C7615" s="10">
        <f>DATE(YEAR(orders[[#This Row],[order_date]]), MONTH(orders[[#This Row],[order_date]]), 1)</f>
        <v>45139</v>
      </c>
      <c r="D7615" t="s">
        <v>3001</v>
      </c>
      <c r="E7615" t="s">
        <v>692</v>
      </c>
      <c r="F7615" t="str">
        <f>VLOOKUP(orders[[#This Row],[product_id]],Products!A:C,3,0)</f>
        <v>Electronics</v>
      </c>
      <c r="G7615">
        <v>1</v>
      </c>
      <c r="H7615" s="6">
        <v>0.2453723015035762</v>
      </c>
      <c r="I7615" s="2">
        <f>VLOOKUP($E7615,
Products!$A$1:$F$201,MATCH(Orders!I$1,Products!$A$1:$F$1,0),0)</f>
        <v>18150.337151787651</v>
      </c>
      <c r="J7615" s="2">
        <f>VLOOKUP($E7615,
Products!$A$1:$F$201,MATCH(Orders!J$1,Products!$A$1:$F$1,0),0)</f>
        <v>11965.45000430708</v>
      </c>
    </row>
    <row r="7616" spans="1:10">
      <c r="A7616">
        <v>7615</v>
      </c>
      <c r="B7616" s="4">
        <v>45040</v>
      </c>
      <c r="C7616" s="10">
        <f>DATE(YEAR(orders[[#This Row],[order_date]]), MONTH(orders[[#This Row],[order_date]]), 1)</f>
        <v>45017</v>
      </c>
      <c r="D7616" t="s">
        <v>4627</v>
      </c>
      <c r="E7616" t="s">
        <v>635</v>
      </c>
      <c r="F7616" t="str">
        <f>VLOOKUP(orders[[#This Row],[product_id]],Products!A:C,3,0)</f>
        <v>Electronics</v>
      </c>
      <c r="G7616">
        <v>3</v>
      </c>
      <c r="H7616" s="6">
        <v>0.23378866315277685</v>
      </c>
      <c r="I7616" s="2">
        <f>VLOOKUP($E7616,
Products!$A$1:$F$201,MATCH(Orders!I$1,Products!$A$1:$F$1,0),0)</f>
        <v>31014.321091901689</v>
      </c>
      <c r="J7616" s="2">
        <f>VLOOKUP($E7616,
Products!$A$1:$F$201,MATCH(Orders!J$1,Products!$A$1:$F$1,0),0)</f>
        <v>23202.91049209132</v>
      </c>
    </row>
    <row r="7617" spans="1:10">
      <c r="A7617">
        <v>7616</v>
      </c>
      <c r="B7617" s="4">
        <v>45570</v>
      </c>
      <c r="C7617" s="10">
        <f>DATE(YEAR(orders[[#This Row],[order_date]]), MONTH(orders[[#This Row],[order_date]]), 1)</f>
        <v>45566</v>
      </c>
      <c r="D7617" t="s">
        <v>4130</v>
      </c>
      <c r="E7617" t="s">
        <v>580</v>
      </c>
      <c r="F7617" t="str">
        <f>VLOOKUP(orders[[#This Row],[product_id]],Products!A:C,3,0)</f>
        <v>Electronics</v>
      </c>
      <c r="G7617">
        <v>3</v>
      </c>
      <c r="H7617" s="6">
        <v>0.19052130466938261</v>
      </c>
      <c r="I7617" s="2">
        <f>VLOOKUP($E7617,
Products!$A$1:$F$201,MATCH(Orders!I$1,Products!$A$1:$F$1,0),0)</f>
        <v>29905.106989935579</v>
      </c>
      <c r="J7617" s="2">
        <f>VLOOKUP($E7617,
Products!$A$1:$F$201,MATCH(Orders!J$1,Products!$A$1:$F$1,0),0)</f>
        <v>22230.930488499071</v>
      </c>
    </row>
    <row r="7618" spans="1:10">
      <c r="A7618">
        <v>7617</v>
      </c>
      <c r="B7618" s="4">
        <v>45577</v>
      </c>
      <c r="C7618" s="10">
        <f>DATE(YEAR(orders[[#This Row],[order_date]]), MONTH(orders[[#This Row],[order_date]]), 1)</f>
        <v>45566</v>
      </c>
      <c r="D7618" t="s">
        <v>3151</v>
      </c>
      <c r="E7618" t="s">
        <v>513</v>
      </c>
      <c r="F7618" t="str">
        <f>VLOOKUP(orders[[#This Row],[product_id]],Products!A:C,3,0)</f>
        <v>Electronics</v>
      </c>
      <c r="G7618">
        <v>2</v>
      </c>
      <c r="H7618" s="6">
        <v>0.17543949549360408</v>
      </c>
      <c r="I7618" s="2">
        <f>VLOOKUP($E7618,
Products!$A$1:$F$201,MATCH(Orders!I$1,Products!$A$1:$F$1,0),0)</f>
        <v>2370.6748519187499</v>
      </c>
      <c r="J7618" s="2">
        <f>VLOOKUP($E7618,
Products!$A$1:$F$201,MATCH(Orders!J$1,Products!$A$1:$F$1,0),0)</f>
        <v>1742.1190905744229</v>
      </c>
    </row>
    <row r="7619" spans="1:10">
      <c r="A7619">
        <v>7618</v>
      </c>
      <c r="B7619" s="4">
        <v>45384</v>
      </c>
      <c r="C7619" s="10">
        <f>DATE(YEAR(orders[[#This Row],[order_date]]), MONTH(orders[[#This Row],[order_date]]), 1)</f>
        <v>45383</v>
      </c>
      <c r="D7619" t="s">
        <v>3335</v>
      </c>
      <c r="E7619" t="s">
        <v>652</v>
      </c>
      <c r="F7619" t="str">
        <f>VLOOKUP(orders[[#This Row],[product_id]],Products!A:C,3,0)</f>
        <v>Appliances</v>
      </c>
      <c r="G7619">
        <v>3</v>
      </c>
      <c r="H7619" s="6">
        <v>7.8739430666587187E-2</v>
      </c>
      <c r="I7619" s="2">
        <f>VLOOKUP($E7619,
Products!$A$1:$F$201,MATCH(Orders!I$1,Products!$A$1:$F$1,0),0)</f>
        <v>6387.3122916387983</v>
      </c>
      <c r="J7619" s="2">
        <f>VLOOKUP($E7619,
Products!$A$1:$F$201,MATCH(Orders!J$1,Products!$A$1:$F$1,0),0)</f>
        <v>4880.3517286187262</v>
      </c>
    </row>
    <row r="7620" spans="1:10">
      <c r="A7620">
        <v>7619</v>
      </c>
      <c r="B7620" s="4">
        <v>45301</v>
      </c>
      <c r="C7620" s="10">
        <f>DATE(YEAR(orders[[#This Row],[order_date]]), MONTH(orders[[#This Row],[order_date]]), 1)</f>
        <v>45292</v>
      </c>
      <c r="D7620" t="s">
        <v>2956</v>
      </c>
      <c r="E7620" t="s">
        <v>701</v>
      </c>
      <c r="F7620" t="str">
        <f>VLOOKUP(orders[[#This Row],[product_id]],Products!A:C,3,0)</f>
        <v>Electronics</v>
      </c>
      <c r="G7620">
        <v>1</v>
      </c>
      <c r="H7620" s="6">
        <v>0.1447622253285282</v>
      </c>
      <c r="I7620" s="2">
        <f>VLOOKUP($E7620,
Products!$A$1:$F$201,MATCH(Orders!I$1,Products!$A$1:$F$1,0),0)</f>
        <v>19562.35470664543</v>
      </c>
      <c r="J7620" s="2">
        <f>VLOOKUP($E7620,
Products!$A$1:$F$201,MATCH(Orders!J$1,Products!$A$1:$F$1,0),0)</f>
        <v>13782.49498098754</v>
      </c>
    </row>
    <row r="7621" spans="1:10">
      <c r="A7621">
        <v>7620</v>
      </c>
      <c r="B7621" s="4">
        <v>45537</v>
      </c>
      <c r="C7621" s="10">
        <f>DATE(YEAR(orders[[#This Row],[order_date]]), MONTH(orders[[#This Row],[order_date]]), 1)</f>
        <v>45536</v>
      </c>
      <c r="D7621" t="s">
        <v>2031</v>
      </c>
      <c r="E7621" t="s">
        <v>647</v>
      </c>
      <c r="F7621" t="str">
        <f>VLOOKUP(orders[[#This Row],[product_id]],Products!A:C,3,0)</f>
        <v>Electronics</v>
      </c>
      <c r="G7621">
        <v>2</v>
      </c>
      <c r="H7621" s="6">
        <v>0.13352770829229854</v>
      </c>
      <c r="I7621" s="2">
        <f>VLOOKUP($E7621,
Products!$A$1:$F$201,MATCH(Orders!I$1,Products!$A$1:$F$1,0),0)</f>
        <v>23187.883920109041</v>
      </c>
      <c r="J7621" s="2">
        <f>VLOOKUP($E7621,
Products!$A$1:$F$201,MATCH(Orders!J$1,Products!$A$1:$F$1,0),0)</f>
        <v>16217.564081273829</v>
      </c>
    </row>
    <row r="7622" spans="1:10">
      <c r="A7622">
        <v>7621</v>
      </c>
      <c r="B7622" s="4">
        <v>45133</v>
      </c>
      <c r="C7622" s="10">
        <f>DATE(YEAR(orders[[#This Row],[order_date]]), MONTH(orders[[#This Row],[order_date]]), 1)</f>
        <v>45108</v>
      </c>
      <c r="D7622" t="s">
        <v>1877</v>
      </c>
      <c r="E7622" t="s">
        <v>527</v>
      </c>
      <c r="F7622" t="str">
        <f>VLOOKUP(orders[[#This Row],[product_id]],Products!A:C,3,0)</f>
        <v>Appliances</v>
      </c>
      <c r="G7622">
        <v>2</v>
      </c>
      <c r="H7622" s="6">
        <v>0.13672881901641293</v>
      </c>
      <c r="I7622" s="2">
        <f>VLOOKUP($E7622,
Products!$A$1:$F$201,MATCH(Orders!I$1,Products!$A$1:$F$1,0),0)</f>
        <v>25833.54427698228</v>
      </c>
      <c r="J7622" s="2">
        <f>VLOOKUP($E7622,
Products!$A$1:$F$201,MATCH(Orders!J$1,Products!$A$1:$F$1,0),0)</f>
        <v>16827.881451334611</v>
      </c>
    </row>
    <row r="7623" spans="1:10">
      <c r="A7623">
        <v>7622</v>
      </c>
      <c r="B7623" s="4">
        <v>45843</v>
      </c>
      <c r="C7623" s="10">
        <f>DATE(YEAR(orders[[#This Row],[order_date]]), MONTH(orders[[#This Row],[order_date]]), 1)</f>
        <v>45839</v>
      </c>
      <c r="D7623" t="s">
        <v>926</v>
      </c>
      <c r="E7623" t="s">
        <v>522</v>
      </c>
      <c r="F7623" t="str">
        <f>VLOOKUP(orders[[#This Row],[product_id]],Products!A:C,3,0)</f>
        <v>Appliances</v>
      </c>
      <c r="G7623">
        <v>2</v>
      </c>
      <c r="H7623" s="6">
        <v>9.7011588624150533E-2</v>
      </c>
      <c r="I7623" s="2">
        <f>VLOOKUP($E7623,
Products!$A$1:$F$201,MATCH(Orders!I$1,Products!$A$1:$F$1,0),0)</f>
        <v>24966.707940261898</v>
      </c>
      <c r="J7623" s="2">
        <f>VLOOKUP($E7623,
Products!$A$1:$F$201,MATCH(Orders!J$1,Products!$A$1:$F$1,0),0)</f>
        <v>19868.70644165645</v>
      </c>
    </row>
    <row r="7624" spans="1:10">
      <c r="A7624">
        <v>7623</v>
      </c>
      <c r="B7624" s="4">
        <v>45247</v>
      </c>
      <c r="C7624" s="10">
        <f>DATE(YEAR(orders[[#This Row],[order_date]]), MONTH(orders[[#This Row],[order_date]]), 1)</f>
        <v>45231</v>
      </c>
      <c r="D7624" t="s">
        <v>4475</v>
      </c>
      <c r="E7624" t="s">
        <v>612</v>
      </c>
      <c r="F7624" t="str">
        <f>VLOOKUP(orders[[#This Row],[product_id]],Products!A:C,3,0)</f>
        <v>Electronics</v>
      </c>
      <c r="G7624">
        <v>1</v>
      </c>
      <c r="H7624" s="6">
        <v>0.14529730778393243</v>
      </c>
      <c r="I7624" s="2">
        <f>VLOOKUP($E7624,
Products!$A$1:$F$201,MATCH(Orders!I$1,Products!$A$1:$F$1,0),0)</f>
        <v>2704.041843529928</v>
      </c>
      <c r="J7624" s="2">
        <f>VLOOKUP($E7624,
Products!$A$1:$F$201,MATCH(Orders!J$1,Products!$A$1:$F$1,0),0)</f>
        <v>2158.9135708713038</v>
      </c>
    </row>
    <row r="7625" spans="1:10">
      <c r="A7625">
        <v>7624</v>
      </c>
      <c r="B7625" s="4">
        <v>45019</v>
      </c>
      <c r="C7625" s="10">
        <f>DATE(YEAR(orders[[#This Row],[order_date]]), MONTH(orders[[#This Row],[order_date]]), 1)</f>
        <v>45017</v>
      </c>
      <c r="D7625" t="s">
        <v>3620</v>
      </c>
      <c r="E7625" t="s">
        <v>568</v>
      </c>
      <c r="F7625" t="str">
        <f>VLOOKUP(orders[[#This Row],[product_id]],Products!A:C,3,0)</f>
        <v>Electronics</v>
      </c>
      <c r="G7625">
        <v>1</v>
      </c>
      <c r="H7625" s="6">
        <v>0.1125522331896998</v>
      </c>
      <c r="I7625" s="2">
        <f>VLOOKUP($E7625,
Products!$A$1:$F$201,MATCH(Orders!I$1,Products!$A$1:$F$1,0),0)</f>
        <v>21702.72353355262</v>
      </c>
      <c r="J7625" s="2">
        <f>VLOOKUP($E7625,
Products!$A$1:$F$201,MATCH(Orders!J$1,Products!$A$1:$F$1,0),0)</f>
        <v>17244.710704747551</v>
      </c>
    </row>
    <row r="7626" spans="1:10">
      <c r="A7626">
        <v>7625</v>
      </c>
      <c r="B7626" s="4">
        <v>45798</v>
      </c>
      <c r="C7626" s="10">
        <f>DATE(YEAR(orders[[#This Row],[order_date]]), MONTH(orders[[#This Row],[order_date]]), 1)</f>
        <v>45778</v>
      </c>
      <c r="D7626" t="s">
        <v>2577</v>
      </c>
      <c r="E7626" t="s">
        <v>627</v>
      </c>
      <c r="F7626" t="str">
        <f>VLOOKUP(orders[[#This Row],[product_id]],Products!A:C,3,0)</f>
        <v>Electronics</v>
      </c>
      <c r="G7626">
        <v>1</v>
      </c>
      <c r="H7626" s="6">
        <v>0.10789908970107925</v>
      </c>
      <c r="I7626" s="2">
        <f>VLOOKUP($E7626,
Products!$A$1:$F$201,MATCH(Orders!I$1,Products!$A$1:$F$1,0),0)</f>
        <v>21043.736386381101</v>
      </c>
      <c r="J7626" s="2">
        <f>VLOOKUP($E7626,
Products!$A$1:$F$201,MATCH(Orders!J$1,Products!$A$1:$F$1,0),0)</f>
        <v>14357.858783760659</v>
      </c>
    </row>
    <row r="7627" spans="1:10">
      <c r="A7627">
        <v>7626</v>
      </c>
      <c r="B7627" s="4">
        <v>45025</v>
      </c>
      <c r="C7627" s="10">
        <f>DATE(YEAR(orders[[#This Row],[order_date]]), MONTH(orders[[#This Row],[order_date]]), 1)</f>
        <v>45017</v>
      </c>
      <c r="D7627" t="s">
        <v>4337</v>
      </c>
      <c r="E7627" t="s">
        <v>531</v>
      </c>
      <c r="F7627" t="str">
        <f>VLOOKUP(orders[[#This Row],[product_id]],Products!A:C,3,0)</f>
        <v>Electronics</v>
      </c>
      <c r="G7627">
        <v>3</v>
      </c>
      <c r="H7627" s="6">
        <v>0.18270093134191653</v>
      </c>
      <c r="I7627" s="2">
        <f>VLOOKUP($E7627,
Products!$A$1:$F$201,MATCH(Orders!I$1,Products!$A$1:$F$1,0),0)</f>
        <v>29674.378925417219</v>
      </c>
      <c r="J7627" s="2">
        <f>VLOOKUP($E7627,
Products!$A$1:$F$201,MATCH(Orders!J$1,Products!$A$1:$F$1,0),0)</f>
        <v>20795.30337605517</v>
      </c>
    </row>
    <row r="7628" spans="1:10">
      <c r="A7628">
        <v>7627</v>
      </c>
      <c r="B7628" s="4">
        <v>45151</v>
      </c>
      <c r="C7628" s="10">
        <f>DATE(YEAR(orders[[#This Row],[order_date]]), MONTH(orders[[#This Row],[order_date]]), 1)</f>
        <v>45139</v>
      </c>
      <c r="D7628" t="s">
        <v>3016</v>
      </c>
      <c r="E7628" t="s">
        <v>669</v>
      </c>
      <c r="F7628" t="str">
        <f>VLOOKUP(orders[[#This Row],[product_id]],Products!A:C,3,0)</f>
        <v>Electronics</v>
      </c>
      <c r="G7628">
        <v>2</v>
      </c>
      <c r="H7628" s="6">
        <v>0.20622462828277269</v>
      </c>
      <c r="I7628" s="2">
        <f>VLOOKUP($E7628,
Products!$A$1:$F$201,MATCH(Orders!I$1,Products!$A$1:$F$1,0),0)</f>
        <v>11708.03419603835</v>
      </c>
      <c r="J7628" s="2">
        <f>VLOOKUP($E7628,
Products!$A$1:$F$201,MATCH(Orders!J$1,Products!$A$1:$F$1,0),0)</f>
        <v>7784.9580101998827</v>
      </c>
    </row>
    <row r="7629" spans="1:10">
      <c r="A7629">
        <v>7628</v>
      </c>
      <c r="B7629" s="4">
        <v>45778</v>
      </c>
      <c r="C7629" s="10">
        <f>DATE(YEAR(orders[[#This Row],[order_date]]), MONTH(orders[[#This Row],[order_date]]), 1)</f>
        <v>45778</v>
      </c>
      <c r="D7629" t="s">
        <v>3049</v>
      </c>
      <c r="E7629" t="s">
        <v>622</v>
      </c>
      <c r="F7629" t="str">
        <f>VLOOKUP(orders[[#This Row],[product_id]],Products!A:C,3,0)</f>
        <v>Electronics</v>
      </c>
      <c r="G7629">
        <v>1</v>
      </c>
      <c r="H7629" s="6">
        <v>0.18050132156214388</v>
      </c>
      <c r="I7629" s="2">
        <f>VLOOKUP($E7629,
Products!$A$1:$F$201,MATCH(Orders!I$1,Products!$A$1:$F$1,0),0)</f>
        <v>29891.969506397199</v>
      </c>
      <c r="J7629" s="2">
        <f>VLOOKUP($E7629,
Products!$A$1:$F$201,MATCH(Orders!J$1,Products!$A$1:$F$1,0),0)</f>
        <v>20298.690993957589</v>
      </c>
    </row>
    <row r="7630" spans="1:10">
      <c r="A7630">
        <v>7629</v>
      </c>
      <c r="B7630" s="4">
        <v>45367</v>
      </c>
      <c r="C7630" s="10">
        <f>DATE(YEAR(orders[[#This Row],[order_date]]), MONTH(orders[[#This Row],[order_date]]), 1)</f>
        <v>45352</v>
      </c>
      <c r="D7630" t="s">
        <v>4092</v>
      </c>
      <c r="E7630" t="s">
        <v>550</v>
      </c>
      <c r="F7630" t="str">
        <f>VLOOKUP(orders[[#This Row],[product_id]],Products!A:C,3,0)</f>
        <v>Electronics</v>
      </c>
      <c r="G7630">
        <v>1</v>
      </c>
      <c r="H7630" s="6">
        <v>0.11058655088228128</v>
      </c>
      <c r="I7630" s="2">
        <f>VLOOKUP($E7630,
Products!$A$1:$F$201,MATCH(Orders!I$1,Products!$A$1:$F$1,0),0)</f>
        <v>21928.70634496431</v>
      </c>
      <c r="J7630" s="2">
        <f>VLOOKUP($E7630,
Products!$A$1:$F$201,MATCH(Orders!J$1,Products!$A$1:$F$1,0),0)</f>
        <v>17227.037321653719</v>
      </c>
    </row>
    <row r="7631" spans="1:10">
      <c r="A7631">
        <v>7630</v>
      </c>
      <c r="B7631" s="4">
        <v>45646</v>
      </c>
      <c r="C7631" s="10">
        <f>DATE(YEAR(orders[[#This Row],[order_date]]), MONTH(orders[[#This Row],[order_date]]), 1)</f>
        <v>45627</v>
      </c>
      <c r="D7631" t="s">
        <v>3773</v>
      </c>
      <c r="E7631" t="s">
        <v>535</v>
      </c>
      <c r="F7631" t="str">
        <f>VLOOKUP(orders[[#This Row],[product_id]],Products!A:C,3,0)</f>
        <v>Appliances</v>
      </c>
      <c r="G7631">
        <v>2</v>
      </c>
      <c r="H7631" s="6">
        <v>0.10728464269037559</v>
      </c>
      <c r="I7631" s="2">
        <f>VLOOKUP($E7631,
Products!$A$1:$F$201,MATCH(Orders!I$1,Products!$A$1:$F$1,0),0)</f>
        <v>25188.460642954858</v>
      </c>
      <c r="J7631" s="2">
        <f>VLOOKUP($E7631,
Products!$A$1:$F$201,MATCH(Orders!J$1,Products!$A$1:$F$1,0),0)</f>
        <v>18873.341689191599</v>
      </c>
    </row>
    <row r="7632" spans="1:10">
      <c r="A7632">
        <v>7631</v>
      </c>
      <c r="B7632" s="4">
        <v>45511</v>
      </c>
      <c r="C7632" s="10">
        <f>DATE(YEAR(orders[[#This Row],[order_date]]), MONTH(orders[[#This Row],[order_date]]), 1)</f>
        <v>45505</v>
      </c>
      <c r="D7632" t="s">
        <v>3045</v>
      </c>
      <c r="E7632" t="s">
        <v>621</v>
      </c>
      <c r="F7632" t="str">
        <f>VLOOKUP(orders[[#This Row],[product_id]],Products!A:C,3,0)</f>
        <v>Electronics</v>
      </c>
      <c r="G7632">
        <v>2</v>
      </c>
      <c r="H7632" s="6">
        <v>0.11664276485716413</v>
      </c>
      <c r="I7632" s="2">
        <f>VLOOKUP($E7632,
Products!$A$1:$F$201,MATCH(Orders!I$1,Products!$A$1:$F$1,0),0)</f>
        <v>11784.05708818019</v>
      </c>
      <c r="J7632" s="2">
        <f>VLOOKUP($E7632,
Products!$A$1:$F$201,MATCH(Orders!J$1,Products!$A$1:$F$1,0),0)</f>
        <v>7779.8525757032758</v>
      </c>
    </row>
    <row r="7633" spans="1:10">
      <c r="A7633">
        <v>7632</v>
      </c>
      <c r="B7633" s="4">
        <v>44990</v>
      </c>
      <c r="C7633" s="10">
        <f>DATE(YEAR(orders[[#This Row],[order_date]]), MONTH(orders[[#This Row],[order_date]]), 1)</f>
        <v>44986</v>
      </c>
      <c r="D7633" t="s">
        <v>1389</v>
      </c>
      <c r="E7633" t="s">
        <v>654</v>
      </c>
      <c r="F7633" t="str">
        <f>VLOOKUP(orders[[#This Row],[product_id]],Products!A:C,3,0)</f>
        <v>Electronics</v>
      </c>
      <c r="G7633">
        <v>1</v>
      </c>
      <c r="H7633" s="6">
        <v>0.19750871051534591</v>
      </c>
      <c r="I7633" s="2">
        <f>VLOOKUP($E7633,
Products!$A$1:$F$201,MATCH(Orders!I$1,Products!$A$1:$F$1,0),0)</f>
        <v>2480.90324078101</v>
      </c>
      <c r="J7633" s="2">
        <f>VLOOKUP($E7633,
Products!$A$1:$F$201,MATCH(Orders!J$1,Products!$A$1:$F$1,0),0)</f>
        <v>1964.543440578911</v>
      </c>
    </row>
    <row r="7634" spans="1:10">
      <c r="A7634">
        <v>7633</v>
      </c>
      <c r="B7634" s="4">
        <v>45694</v>
      </c>
      <c r="C7634" s="10">
        <f>DATE(YEAR(orders[[#This Row],[order_date]]), MONTH(orders[[#This Row],[order_date]]), 1)</f>
        <v>45689</v>
      </c>
      <c r="D7634" t="s">
        <v>1581</v>
      </c>
      <c r="E7634" t="s">
        <v>653</v>
      </c>
      <c r="F7634" t="str">
        <f>VLOOKUP(orders[[#This Row],[product_id]],Products!A:C,3,0)</f>
        <v>Electronics</v>
      </c>
      <c r="G7634">
        <v>1</v>
      </c>
      <c r="H7634" s="6">
        <v>0.22396089821410561</v>
      </c>
      <c r="I7634" s="2">
        <f>VLOOKUP($E7634,
Products!$A$1:$F$201,MATCH(Orders!I$1,Products!$A$1:$F$1,0),0)</f>
        <v>18065.96612294337</v>
      </c>
      <c r="J7634" s="2">
        <f>VLOOKUP($E7634,
Products!$A$1:$F$201,MATCH(Orders!J$1,Products!$A$1:$F$1,0),0)</f>
        <v>14411.932365903909</v>
      </c>
    </row>
    <row r="7635" spans="1:10">
      <c r="A7635">
        <v>7634</v>
      </c>
      <c r="B7635" s="4">
        <v>45486</v>
      </c>
      <c r="C7635" s="10">
        <f>DATE(YEAR(orders[[#This Row],[order_date]]), MONTH(orders[[#This Row],[order_date]]), 1)</f>
        <v>45474</v>
      </c>
      <c r="D7635" t="s">
        <v>1760</v>
      </c>
      <c r="E7635" t="s">
        <v>675</v>
      </c>
      <c r="F7635" t="str">
        <f>VLOOKUP(orders[[#This Row],[product_id]],Products!A:C,3,0)</f>
        <v>Appliances</v>
      </c>
      <c r="G7635">
        <v>2</v>
      </c>
      <c r="H7635" s="6">
        <v>0.12344113859557453</v>
      </c>
      <c r="I7635" s="2">
        <f>VLOOKUP($E7635,
Products!$A$1:$F$201,MATCH(Orders!I$1,Products!$A$1:$F$1,0),0)</f>
        <v>23552.642442203069</v>
      </c>
      <c r="J7635" s="2">
        <f>VLOOKUP($E7635,
Products!$A$1:$F$201,MATCH(Orders!J$1,Products!$A$1:$F$1,0),0)</f>
        <v>17389.42325132497</v>
      </c>
    </row>
    <row r="7636" spans="1:10">
      <c r="A7636">
        <v>7635</v>
      </c>
      <c r="B7636" s="4">
        <v>45596</v>
      </c>
      <c r="C7636" s="10">
        <f>DATE(YEAR(orders[[#This Row],[order_date]]), MONTH(orders[[#This Row],[order_date]]), 1)</f>
        <v>45566</v>
      </c>
      <c r="D7636" t="s">
        <v>4459</v>
      </c>
      <c r="E7636" t="s">
        <v>595</v>
      </c>
      <c r="F7636" t="str">
        <f>VLOOKUP(orders[[#This Row],[product_id]],Products!A:C,3,0)</f>
        <v>Electronics</v>
      </c>
      <c r="G7636">
        <v>1</v>
      </c>
      <c r="H7636" s="6">
        <v>0.11002752071665267</v>
      </c>
      <c r="I7636" s="2">
        <f>VLOOKUP($E7636,
Products!$A$1:$F$201,MATCH(Orders!I$1,Products!$A$1:$F$1,0),0)</f>
        <v>2368.316565735005</v>
      </c>
      <c r="J7636" s="2">
        <f>VLOOKUP($E7636,
Products!$A$1:$F$201,MATCH(Orders!J$1,Products!$A$1:$F$1,0),0)</f>
        <v>1668.7588573553539</v>
      </c>
    </row>
    <row r="7637" spans="1:10">
      <c r="A7637">
        <v>7636</v>
      </c>
      <c r="B7637" s="4">
        <v>45294</v>
      </c>
      <c r="C7637" s="10">
        <f>DATE(YEAR(orders[[#This Row],[order_date]]), MONTH(orders[[#This Row],[order_date]]), 1)</f>
        <v>45292</v>
      </c>
      <c r="D7637" t="s">
        <v>3821</v>
      </c>
      <c r="E7637" t="s">
        <v>624</v>
      </c>
      <c r="F7637" t="str">
        <f>VLOOKUP(orders[[#This Row],[product_id]],Products!A:C,3,0)</f>
        <v>Appliances</v>
      </c>
      <c r="G7637">
        <v>1</v>
      </c>
      <c r="H7637" s="6">
        <v>0.10607961470074517</v>
      </c>
      <c r="I7637" s="2">
        <f>VLOOKUP($E7637,
Products!$A$1:$F$201,MATCH(Orders!I$1,Products!$A$1:$F$1,0),0)</f>
        <v>2102.383201797521</v>
      </c>
      <c r="J7637" s="2">
        <f>VLOOKUP($E7637,
Products!$A$1:$F$201,MATCH(Orders!J$1,Products!$A$1:$F$1,0),0)</f>
        <v>1599.330443274388</v>
      </c>
    </row>
    <row r="7638" spans="1:10">
      <c r="A7638">
        <v>7637</v>
      </c>
      <c r="B7638" s="4">
        <v>45670</v>
      </c>
      <c r="C7638" s="10">
        <f>DATE(YEAR(orders[[#This Row],[order_date]]), MONTH(orders[[#This Row],[order_date]]), 1)</f>
        <v>45658</v>
      </c>
      <c r="D7638" t="s">
        <v>2668</v>
      </c>
      <c r="E7638" t="s">
        <v>689</v>
      </c>
      <c r="F7638" t="str">
        <f>VLOOKUP(orders[[#This Row],[product_id]],Products!A:C,3,0)</f>
        <v>Electronics</v>
      </c>
      <c r="G7638">
        <v>1</v>
      </c>
      <c r="H7638" s="6">
        <v>0.14552098015734272</v>
      </c>
      <c r="I7638" s="2">
        <f>VLOOKUP($E7638,
Products!$A$1:$F$201,MATCH(Orders!I$1,Products!$A$1:$F$1,0),0)</f>
        <v>22021.70433799336</v>
      </c>
      <c r="J7638" s="2">
        <f>VLOOKUP($E7638,
Products!$A$1:$F$201,MATCH(Orders!J$1,Products!$A$1:$F$1,0),0)</f>
        <v>16990.60087110737</v>
      </c>
    </row>
    <row r="7639" spans="1:10">
      <c r="A7639">
        <v>7638</v>
      </c>
      <c r="B7639" s="4">
        <v>45544</v>
      </c>
      <c r="C7639" s="10">
        <f>DATE(YEAR(orders[[#This Row],[order_date]]), MONTH(orders[[#This Row],[order_date]]), 1)</f>
        <v>45536</v>
      </c>
      <c r="D7639" t="s">
        <v>3308</v>
      </c>
      <c r="E7639" t="s">
        <v>645</v>
      </c>
      <c r="F7639" t="str">
        <f>VLOOKUP(orders[[#This Row],[product_id]],Products!A:C,3,0)</f>
        <v>Electronics</v>
      </c>
      <c r="G7639">
        <v>1</v>
      </c>
      <c r="H7639" s="6">
        <v>0.13910333248030773</v>
      </c>
      <c r="I7639" s="2">
        <f>VLOOKUP($E7639,
Products!$A$1:$F$201,MATCH(Orders!I$1,Products!$A$1:$F$1,0),0)</f>
        <v>29658.239859810968</v>
      </c>
      <c r="J7639" s="2">
        <f>VLOOKUP($E7639,
Products!$A$1:$F$201,MATCH(Orders!J$1,Products!$A$1:$F$1,0),0)</f>
        <v>22421.521919652871</v>
      </c>
    </row>
    <row r="7640" spans="1:10">
      <c r="A7640">
        <v>7639</v>
      </c>
      <c r="B7640" s="4">
        <v>45932</v>
      </c>
      <c r="C7640" s="10">
        <f>DATE(YEAR(orders[[#This Row],[order_date]]), MONTH(orders[[#This Row],[order_date]]), 1)</f>
        <v>45931</v>
      </c>
      <c r="D7640" t="s">
        <v>3911</v>
      </c>
      <c r="E7640" t="s">
        <v>513</v>
      </c>
      <c r="F7640" t="str">
        <f>VLOOKUP(orders[[#This Row],[product_id]],Products!A:C,3,0)</f>
        <v>Electronics</v>
      </c>
      <c r="G7640">
        <v>1</v>
      </c>
      <c r="H7640" s="6">
        <v>0.13170933152105727</v>
      </c>
      <c r="I7640" s="2">
        <f>VLOOKUP($E7640,
Products!$A$1:$F$201,MATCH(Orders!I$1,Products!$A$1:$F$1,0),0)</f>
        <v>2370.6748519187499</v>
      </c>
      <c r="J7640" s="2">
        <f>VLOOKUP($E7640,
Products!$A$1:$F$201,MATCH(Orders!J$1,Products!$A$1:$F$1,0),0)</f>
        <v>1742.1190905744229</v>
      </c>
    </row>
    <row r="7641" spans="1:10">
      <c r="A7641">
        <v>7640</v>
      </c>
      <c r="B7641" s="4">
        <v>46010</v>
      </c>
      <c r="C7641" s="10">
        <f>DATE(YEAR(orders[[#This Row],[order_date]]), MONTH(orders[[#This Row],[order_date]]), 1)</f>
        <v>45992</v>
      </c>
      <c r="D7641" t="s">
        <v>1054</v>
      </c>
      <c r="E7641" t="s">
        <v>598</v>
      </c>
      <c r="F7641" t="str">
        <f>VLOOKUP(orders[[#This Row],[product_id]],Products!A:C,3,0)</f>
        <v>Appliances</v>
      </c>
      <c r="G7641">
        <v>2</v>
      </c>
      <c r="H7641" s="6">
        <v>6.5449488532851458E-2</v>
      </c>
      <c r="I7641" s="2">
        <f>VLOOKUP($E7641,
Products!$A$1:$F$201,MATCH(Orders!I$1,Products!$A$1:$F$1,0),0)</f>
        <v>5641.6789233526652</v>
      </c>
      <c r="J7641" s="2">
        <f>VLOOKUP($E7641,
Products!$A$1:$F$201,MATCH(Orders!J$1,Products!$A$1:$F$1,0),0)</f>
        <v>4031.2473685481059</v>
      </c>
    </row>
    <row r="7642" spans="1:10">
      <c r="A7642">
        <v>7641</v>
      </c>
      <c r="B7642" s="4">
        <v>45426</v>
      </c>
      <c r="C7642" s="10">
        <f>DATE(YEAR(orders[[#This Row],[order_date]]), MONTH(orders[[#This Row],[order_date]]), 1)</f>
        <v>45413</v>
      </c>
      <c r="D7642" t="s">
        <v>924</v>
      </c>
      <c r="E7642" t="s">
        <v>622</v>
      </c>
      <c r="F7642" t="str">
        <f>VLOOKUP(orders[[#This Row],[product_id]],Products!A:C,3,0)</f>
        <v>Electronics</v>
      </c>
      <c r="G7642">
        <v>3</v>
      </c>
      <c r="H7642" s="6">
        <v>0.24480621788517234</v>
      </c>
      <c r="I7642" s="2">
        <f>VLOOKUP($E7642,
Products!$A$1:$F$201,MATCH(Orders!I$1,Products!$A$1:$F$1,0),0)</f>
        <v>29891.969506397199</v>
      </c>
      <c r="J7642" s="2">
        <f>VLOOKUP($E7642,
Products!$A$1:$F$201,MATCH(Orders!J$1,Products!$A$1:$F$1,0),0)</f>
        <v>20298.690993957589</v>
      </c>
    </row>
    <row r="7643" spans="1:10">
      <c r="A7643">
        <v>7642</v>
      </c>
      <c r="B7643" s="4">
        <v>45933</v>
      </c>
      <c r="C7643" s="10">
        <f>DATE(YEAR(orders[[#This Row],[order_date]]), MONTH(orders[[#This Row],[order_date]]), 1)</f>
        <v>45931</v>
      </c>
      <c r="D7643" t="s">
        <v>1728</v>
      </c>
      <c r="E7643" t="s">
        <v>696</v>
      </c>
      <c r="F7643" t="str">
        <f>VLOOKUP(orders[[#This Row],[product_id]],Products!A:C,3,0)</f>
        <v>Electronics</v>
      </c>
      <c r="G7643">
        <v>1</v>
      </c>
      <c r="H7643" s="6">
        <v>0.22865243744105376</v>
      </c>
      <c r="I7643" s="2">
        <f>VLOOKUP($E7643,
Products!$A$1:$F$201,MATCH(Orders!I$1,Products!$A$1:$F$1,0),0)</f>
        <v>2723.6534496184809</v>
      </c>
      <c r="J7643" s="2">
        <f>VLOOKUP($E7643,
Products!$A$1:$F$201,MATCH(Orders!J$1,Products!$A$1:$F$1,0),0)</f>
        <v>1872.4715951823</v>
      </c>
    </row>
    <row r="7644" spans="1:10">
      <c r="A7644">
        <v>7643</v>
      </c>
      <c r="B7644" s="4">
        <v>45337</v>
      </c>
      <c r="C7644" s="10">
        <f>DATE(YEAR(orders[[#This Row],[order_date]]), MONTH(orders[[#This Row],[order_date]]), 1)</f>
        <v>45323</v>
      </c>
      <c r="D7644" t="s">
        <v>1155</v>
      </c>
      <c r="E7644" t="s">
        <v>561</v>
      </c>
      <c r="F7644" t="str">
        <f>VLOOKUP(orders[[#This Row],[product_id]],Products!A:C,3,0)</f>
        <v>Appliances</v>
      </c>
      <c r="G7644">
        <v>2</v>
      </c>
      <c r="H7644" s="6">
        <v>7.640075213217648E-2</v>
      </c>
      <c r="I7644" s="2">
        <f>VLOOKUP($E7644,
Products!$A$1:$F$201,MATCH(Orders!I$1,Products!$A$1:$F$1,0),0)</f>
        <v>23155.073093252329</v>
      </c>
      <c r="J7644" s="2">
        <f>VLOOKUP($E7644,
Products!$A$1:$F$201,MATCH(Orders!J$1,Products!$A$1:$F$1,0),0)</f>
        <v>17849.867849807979</v>
      </c>
    </row>
    <row r="7645" spans="1:10">
      <c r="A7645">
        <v>7644</v>
      </c>
      <c r="B7645" s="4">
        <v>45944</v>
      </c>
      <c r="C7645" s="10">
        <f>DATE(YEAR(orders[[#This Row],[order_date]]), MONTH(orders[[#This Row],[order_date]]), 1)</f>
        <v>45931</v>
      </c>
      <c r="D7645" t="s">
        <v>1209</v>
      </c>
      <c r="E7645" t="s">
        <v>640</v>
      </c>
      <c r="F7645" t="str">
        <f>VLOOKUP(orders[[#This Row],[product_id]],Products!A:C,3,0)</f>
        <v>Electronics</v>
      </c>
      <c r="G7645">
        <v>3</v>
      </c>
      <c r="H7645" s="6">
        <v>0.2200712090613248</v>
      </c>
      <c r="I7645" s="2">
        <f>VLOOKUP($E7645,
Products!$A$1:$F$201,MATCH(Orders!I$1,Products!$A$1:$F$1,0),0)</f>
        <v>28588.897930669911</v>
      </c>
      <c r="J7645" s="2">
        <f>VLOOKUP($E7645,
Products!$A$1:$F$201,MATCH(Orders!J$1,Products!$A$1:$F$1,0),0)</f>
        <v>20681.16336734363</v>
      </c>
    </row>
    <row r="7646" spans="1:10">
      <c r="A7646">
        <v>7645</v>
      </c>
      <c r="B7646" s="4">
        <v>45390</v>
      </c>
      <c r="C7646" s="10">
        <f>DATE(YEAR(orders[[#This Row],[order_date]]), MONTH(orders[[#This Row],[order_date]]), 1)</f>
        <v>45383</v>
      </c>
      <c r="D7646" t="s">
        <v>791</v>
      </c>
      <c r="E7646" t="s">
        <v>567</v>
      </c>
      <c r="F7646" t="str">
        <f>VLOOKUP(orders[[#This Row],[product_id]],Products!A:C,3,0)</f>
        <v>Electronics</v>
      </c>
      <c r="G7646">
        <v>1</v>
      </c>
      <c r="H7646" s="6">
        <v>0.10221037441395125</v>
      </c>
      <c r="I7646" s="2">
        <f>VLOOKUP($E7646,
Products!$A$1:$F$201,MATCH(Orders!I$1,Products!$A$1:$F$1,0),0)</f>
        <v>17514.171240093368</v>
      </c>
      <c r="J7646" s="2">
        <f>VLOOKUP($E7646,
Products!$A$1:$F$201,MATCH(Orders!J$1,Products!$A$1:$F$1,0),0)</f>
        <v>12226.76247250809</v>
      </c>
    </row>
    <row r="7647" spans="1:10">
      <c r="A7647">
        <v>7646</v>
      </c>
      <c r="B7647" s="4">
        <v>45628</v>
      </c>
      <c r="C7647" s="10">
        <f>DATE(YEAR(orders[[#This Row],[order_date]]), MONTH(orders[[#This Row],[order_date]]), 1)</f>
        <v>45627</v>
      </c>
      <c r="D7647" t="s">
        <v>4028</v>
      </c>
      <c r="E7647" t="s">
        <v>626</v>
      </c>
      <c r="F7647" t="str">
        <f>VLOOKUP(orders[[#This Row],[product_id]],Products!A:C,3,0)</f>
        <v>Electronics</v>
      </c>
      <c r="G7647">
        <v>1</v>
      </c>
      <c r="H7647" s="6">
        <v>0.11671811799033806</v>
      </c>
      <c r="I7647" s="2">
        <f>VLOOKUP($E7647,
Products!$A$1:$F$201,MATCH(Orders!I$1,Products!$A$1:$F$1,0),0)</f>
        <v>19602.440815481601</v>
      </c>
      <c r="J7647" s="2">
        <f>VLOOKUP($E7647,
Products!$A$1:$F$201,MATCH(Orders!J$1,Products!$A$1:$F$1,0),0)</f>
        <v>14427.862284038891</v>
      </c>
    </row>
    <row r="7648" spans="1:10">
      <c r="A7648">
        <v>7647</v>
      </c>
      <c r="B7648" s="4">
        <v>45089</v>
      </c>
      <c r="C7648" s="10">
        <f>DATE(YEAR(orders[[#This Row],[order_date]]), MONTH(orders[[#This Row],[order_date]]), 1)</f>
        <v>45078</v>
      </c>
      <c r="D7648" t="s">
        <v>1994</v>
      </c>
      <c r="E7648" t="s">
        <v>566</v>
      </c>
      <c r="F7648" t="str">
        <f>VLOOKUP(orders[[#This Row],[product_id]],Products!A:C,3,0)</f>
        <v>Electronics</v>
      </c>
      <c r="G7648">
        <v>3</v>
      </c>
      <c r="H7648" s="6">
        <v>0.14386927018776197</v>
      </c>
      <c r="I7648" s="2">
        <f>VLOOKUP($E7648,
Products!$A$1:$F$201,MATCH(Orders!I$1,Products!$A$1:$F$1,0),0)</f>
        <v>16858.5225334635</v>
      </c>
      <c r="J7648" s="2">
        <f>VLOOKUP($E7648,
Products!$A$1:$F$201,MATCH(Orders!J$1,Products!$A$1:$F$1,0),0)</f>
        <v>11855.743620634101</v>
      </c>
    </row>
    <row r="7649" spans="1:10">
      <c r="A7649">
        <v>7648</v>
      </c>
      <c r="B7649" s="4">
        <v>44986</v>
      </c>
      <c r="C7649" s="10">
        <f>DATE(YEAR(orders[[#This Row],[order_date]]), MONTH(orders[[#This Row],[order_date]]), 1)</f>
        <v>44986</v>
      </c>
      <c r="D7649" t="s">
        <v>1228</v>
      </c>
      <c r="E7649" t="s">
        <v>643</v>
      </c>
      <c r="F7649" t="str">
        <f>VLOOKUP(orders[[#This Row],[product_id]],Products!A:C,3,0)</f>
        <v>Appliances</v>
      </c>
      <c r="G7649">
        <v>2</v>
      </c>
      <c r="H7649" s="6">
        <v>5.8678707857198309E-2</v>
      </c>
      <c r="I7649" s="2">
        <f>VLOOKUP($E7649,
Products!$A$1:$F$201,MATCH(Orders!I$1,Products!$A$1:$F$1,0),0)</f>
        <v>26269.068564891841</v>
      </c>
      <c r="J7649" s="2">
        <f>VLOOKUP($E7649,
Products!$A$1:$F$201,MATCH(Orders!J$1,Products!$A$1:$F$1,0),0)</f>
        <v>18867.564539756699</v>
      </c>
    </row>
    <row r="7650" spans="1:10">
      <c r="A7650">
        <v>7649</v>
      </c>
      <c r="B7650" s="4">
        <v>45981</v>
      </c>
      <c r="C7650" s="10">
        <f>DATE(YEAR(orders[[#This Row],[order_date]]), MONTH(orders[[#This Row],[order_date]]), 1)</f>
        <v>45962</v>
      </c>
      <c r="D7650" t="s">
        <v>3857</v>
      </c>
      <c r="E7650" t="s">
        <v>555</v>
      </c>
      <c r="F7650" t="str">
        <f>VLOOKUP(orders[[#This Row],[product_id]],Products!A:C,3,0)</f>
        <v>Electronics</v>
      </c>
      <c r="G7650">
        <v>3</v>
      </c>
      <c r="H7650" s="6">
        <v>0.23251205572086237</v>
      </c>
      <c r="I7650" s="2">
        <f>VLOOKUP($E7650,
Products!$A$1:$F$201,MATCH(Orders!I$1,Products!$A$1:$F$1,0),0)</f>
        <v>32397.674936233889</v>
      </c>
      <c r="J7650" s="2">
        <f>VLOOKUP($E7650,
Products!$A$1:$F$201,MATCH(Orders!J$1,Products!$A$1:$F$1,0),0)</f>
        <v>24559.251285382288</v>
      </c>
    </row>
    <row r="7651" spans="1:10">
      <c r="A7651">
        <v>7650</v>
      </c>
      <c r="B7651" s="4">
        <v>45259</v>
      </c>
      <c r="C7651" s="10">
        <f>DATE(YEAR(orders[[#This Row],[order_date]]), MONTH(orders[[#This Row],[order_date]]), 1)</f>
        <v>45231</v>
      </c>
      <c r="D7651" t="s">
        <v>4398</v>
      </c>
      <c r="E7651" t="s">
        <v>653</v>
      </c>
      <c r="F7651" t="str">
        <f>VLOOKUP(orders[[#This Row],[product_id]],Products!A:C,3,0)</f>
        <v>Electronics</v>
      </c>
      <c r="G7651">
        <v>1</v>
      </c>
      <c r="H7651" s="6">
        <v>0.13467090458617631</v>
      </c>
      <c r="I7651" s="2">
        <f>VLOOKUP($E7651,
Products!$A$1:$F$201,MATCH(Orders!I$1,Products!$A$1:$F$1,0),0)</f>
        <v>18065.96612294337</v>
      </c>
      <c r="J7651" s="2">
        <f>VLOOKUP($E7651,
Products!$A$1:$F$201,MATCH(Orders!J$1,Products!$A$1:$F$1,0),0)</f>
        <v>14411.932365903909</v>
      </c>
    </row>
    <row r="7652" spans="1:10">
      <c r="A7652">
        <v>7651</v>
      </c>
      <c r="B7652" s="4">
        <v>45002</v>
      </c>
      <c r="C7652" s="10">
        <f>DATE(YEAR(orders[[#This Row],[order_date]]), MONTH(orders[[#This Row],[order_date]]), 1)</f>
        <v>44986</v>
      </c>
      <c r="D7652" t="s">
        <v>3214</v>
      </c>
      <c r="E7652" t="s">
        <v>533</v>
      </c>
      <c r="F7652" t="str">
        <f>VLOOKUP(orders[[#This Row],[product_id]],Products!A:C,3,0)</f>
        <v>Electronics</v>
      </c>
      <c r="G7652">
        <v>1</v>
      </c>
      <c r="H7652" s="6">
        <v>0.12088051380540789</v>
      </c>
      <c r="I7652" s="2">
        <f>VLOOKUP($E7652,
Products!$A$1:$F$201,MATCH(Orders!I$1,Products!$A$1:$F$1,0),0)</f>
        <v>28589.802369332661</v>
      </c>
      <c r="J7652" s="2">
        <f>VLOOKUP($E7652,
Products!$A$1:$F$201,MATCH(Orders!J$1,Products!$A$1:$F$1,0),0)</f>
        <v>21212.93445492295</v>
      </c>
    </row>
    <row r="7653" spans="1:10">
      <c r="A7653">
        <v>7652</v>
      </c>
      <c r="B7653" s="4">
        <v>45243</v>
      </c>
      <c r="C7653" s="10">
        <f>DATE(YEAR(orders[[#This Row],[order_date]]), MONTH(orders[[#This Row],[order_date]]), 1)</f>
        <v>45231</v>
      </c>
      <c r="D7653" t="s">
        <v>3767</v>
      </c>
      <c r="E7653" t="s">
        <v>647</v>
      </c>
      <c r="F7653" t="str">
        <f>VLOOKUP(orders[[#This Row],[product_id]],Products!A:C,3,0)</f>
        <v>Electronics</v>
      </c>
      <c r="G7653">
        <v>3</v>
      </c>
      <c r="H7653" s="6">
        <v>0.22718790057846272</v>
      </c>
      <c r="I7653" s="2">
        <f>VLOOKUP($E7653,
Products!$A$1:$F$201,MATCH(Orders!I$1,Products!$A$1:$F$1,0),0)</f>
        <v>23187.883920109041</v>
      </c>
      <c r="J7653" s="2">
        <f>VLOOKUP($E7653,
Products!$A$1:$F$201,MATCH(Orders!J$1,Products!$A$1:$F$1,0),0)</f>
        <v>16217.564081273829</v>
      </c>
    </row>
    <row r="7654" spans="1:10">
      <c r="A7654">
        <v>7653</v>
      </c>
      <c r="B7654" s="4">
        <v>45116</v>
      </c>
      <c r="C7654" s="10">
        <f>DATE(YEAR(orders[[#This Row],[order_date]]), MONTH(orders[[#This Row],[order_date]]), 1)</f>
        <v>45108</v>
      </c>
      <c r="D7654" t="s">
        <v>1335</v>
      </c>
      <c r="E7654" t="s">
        <v>581</v>
      </c>
      <c r="F7654" t="str">
        <f>VLOOKUP(orders[[#This Row],[product_id]],Products!A:C,3,0)</f>
        <v>Appliances</v>
      </c>
      <c r="G7654">
        <v>1</v>
      </c>
      <c r="H7654" s="6">
        <v>9.4557499954969398E-2</v>
      </c>
      <c r="I7654" s="2">
        <f>VLOOKUP($E7654,
Products!$A$1:$F$201,MATCH(Orders!I$1,Products!$A$1:$F$1,0),0)</f>
        <v>6177.7225527132859</v>
      </c>
      <c r="J7654" s="2">
        <f>VLOOKUP($E7654,
Products!$A$1:$F$201,MATCH(Orders!J$1,Products!$A$1:$F$1,0),0)</f>
        <v>4208.1013641193986</v>
      </c>
    </row>
    <row r="7655" spans="1:10">
      <c r="A7655">
        <v>7654</v>
      </c>
      <c r="B7655" s="4">
        <v>45222</v>
      </c>
      <c r="C7655" s="10">
        <f>DATE(YEAR(orders[[#This Row],[order_date]]), MONTH(orders[[#This Row],[order_date]]), 1)</f>
        <v>45200</v>
      </c>
      <c r="D7655" t="s">
        <v>3005</v>
      </c>
      <c r="E7655" t="s">
        <v>513</v>
      </c>
      <c r="F7655" t="str">
        <f>VLOOKUP(orders[[#This Row],[product_id]],Products!A:C,3,0)</f>
        <v>Electronics</v>
      </c>
      <c r="G7655">
        <v>2</v>
      </c>
      <c r="H7655" s="6">
        <v>0.2049268796211326</v>
      </c>
      <c r="I7655" s="2">
        <f>VLOOKUP($E7655,
Products!$A$1:$F$201,MATCH(Orders!I$1,Products!$A$1:$F$1,0),0)</f>
        <v>2370.6748519187499</v>
      </c>
      <c r="J7655" s="2">
        <f>VLOOKUP($E7655,
Products!$A$1:$F$201,MATCH(Orders!J$1,Products!$A$1:$F$1,0),0)</f>
        <v>1742.1190905744229</v>
      </c>
    </row>
    <row r="7656" spans="1:10">
      <c r="A7656">
        <v>7655</v>
      </c>
      <c r="B7656" s="4">
        <v>45427</v>
      </c>
      <c r="C7656" s="10">
        <f>DATE(YEAR(orders[[#This Row],[order_date]]), MONTH(orders[[#This Row],[order_date]]), 1)</f>
        <v>45413</v>
      </c>
      <c r="D7656" t="s">
        <v>723</v>
      </c>
      <c r="E7656" t="s">
        <v>640</v>
      </c>
      <c r="F7656" t="str">
        <f>VLOOKUP(orders[[#This Row],[product_id]],Products!A:C,3,0)</f>
        <v>Electronics</v>
      </c>
      <c r="G7656">
        <v>1</v>
      </c>
      <c r="H7656" s="6">
        <v>0.18220429526987156</v>
      </c>
      <c r="I7656" s="2">
        <f>VLOOKUP($E7656,
Products!$A$1:$F$201,MATCH(Orders!I$1,Products!$A$1:$F$1,0),0)</f>
        <v>28588.897930669911</v>
      </c>
      <c r="J7656" s="2">
        <f>VLOOKUP($E7656,
Products!$A$1:$F$201,MATCH(Orders!J$1,Products!$A$1:$F$1,0),0)</f>
        <v>20681.16336734363</v>
      </c>
    </row>
    <row r="7657" spans="1:10">
      <c r="A7657">
        <v>7656</v>
      </c>
      <c r="B7657" s="4">
        <v>45103</v>
      </c>
      <c r="C7657" s="10">
        <f>DATE(YEAR(orders[[#This Row],[order_date]]), MONTH(orders[[#This Row],[order_date]]), 1)</f>
        <v>45078</v>
      </c>
      <c r="D7657" t="s">
        <v>4033</v>
      </c>
      <c r="E7657" t="s">
        <v>510</v>
      </c>
      <c r="F7657" t="str">
        <f>VLOOKUP(orders[[#This Row],[product_id]],Products!A:C,3,0)</f>
        <v>Appliances</v>
      </c>
      <c r="G7657">
        <v>1</v>
      </c>
      <c r="H7657" s="6">
        <v>5.6558626037331201E-2</v>
      </c>
      <c r="I7657" s="2">
        <f>VLOOKUP($E7657,
Products!$A$1:$F$201,MATCH(Orders!I$1,Products!$A$1:$F$1,0),0)</f>
        <v>23457.606610250739</v>
      </c>
      <c r="J7657" s="2">
        <f>VLOOKUP($E7657,
Products!$A$1:$F$201,MATCH(Orders!J$1,Products!$A$1:$F$1,0),0)</f>
        <v>17038.831523124281</v>
      </c>
    </row>
    <row r="7658" spans="1:10">
      <c r="A7658">
        <v>7657</v>
      </c>
      <c r="B7658" s="4">
        <v>45726</v>
      </c>
      <c r="C7658" s="10">
        <f>DATE(YEAR(orders[[#This Row],[order_date]]), MONTH(orders[[#This Row],[order_date]]), 1)</f>
        <v>45717</v>
      </c>
      <c r="D7658" t="s">
        <v>1974</v>
      </c>
      <c r="E7658" t="s">
        <v>506</v>
      </c>
      <c r="F7658" t="str">
        <f>VLOOKUP(orders[[#This Row],[product_id]],Products!A:C,3,0)</f>
        <v>Electronics</v>
      </c>
      <c r="G7658">
        <v>1</v>
      </c>
      <c r="H7658" s="6">
        <v>0.20508760809834417</v>
      </c>
      <c r="I7658" s="2">
        <f>VLOOKUP($E7658,
Products!$A$1:$F$201,MATCH(Orders!I$1,Products!$A$1:$F$1,0),0)</f>
        <v>2354.115904304108</v>
      </c>
      <c r="J7658" s="2">
        <f>VLOOKUP($E7658,
Products!$A$1:$F$201,MATCH(Orders!J$1,Products!$A$1:$F$1,0),0)</f>
        <v>1810.784620830796</v>
      </c>
    </row>
    <row r="7659" spans="1:10">
      <c r="A7659">
        <v>7658</v>
      </c>
      <c r="B7659" s="4">
        <v>45732</v>
      </c>
      <c r="C7659" s="10">
        <f>DATE(YEAR(orders[[#This Row],[order_date]]), MONTH(orders[[#This Row],[order_date]]), 1)</f>
        <v>45717</v>
      </c>
      <c r="D7659" t="s">
        <v>1882</v>
      </c>
      <c r="E7659" t="s">
        <v>616</v>
      </c>
      <c r="F7659" t="str">
        <f>VLOOKUP(orders[[#This Row],[product_id]],Products!A:C,3,0)</f>
        <v>Electronics</v>
      </c>
      <c r="G7659">
        <v>2</v>
      </c>
      <c r="H7659" s="6">
        <v>0.16311654819586549</v>
      </c>
      <c r="I7659" s="2">
        <f>VLOOKUP($E7659,
Products!$A$1:$F$201,MATCH(Orders!I$1,Products!$A$1:$F$1,0),0)</f>
        <v>12172.554053901489</v>
      </c>
      <c r="J7659" s="2">
        <f>VLOOKUP($E7659,
Products!$A$1:$F$201,MATCH(Orders!J$1,Products!$A$1:$F$1,0),0)</f>
        <v>9644.7702288148557</v>
      </c>
    </row>
    <row r="7660" spans="1:10">
      <c r="A7660">
        <v>7659</v>
      </c>
      <c r="B7660" s="4">
        <v>45786</v>
      </c>
      <c r="C7660" s="10">
        <f>DATE(YEAR(orders[[#This Row],[order_date]]), MONTH(orders[[#This Row],[order_date]]), 1)</f>
        <v>45778</v>
      </c>
      <c r="D7660" t="s">
        <v>2338</v>
      </c>
      <c r="E7660" t="s">
        <v>578</v>
      </c>
      <c r="F7660" t="str">
        <f>VLOOKUP(orders[[#This Row],[product_id]],Products!A:C,3,0)</f>
        <v>Electronics</v>
      </c>
      <c r="G7660">
        <v>1</v>
      </c>
      <c r="H7660" s="6">
        <v>0.14316139414875528</v>
      </c>
      <c r="I7660" s="2">
        <f>VLOOKUP($E7660,
Products!$A$1:$F$201,MATCH(Orders!I$1,Products!$A$1:$F$1,0),0)</f>
        <v>2632.553295816565</v>
      </c>
      <c r="J7660" s="2">
        <f>VLOOKUP($E7660,
Products!$A$1:$F$201,MATCH(Orders!J$1,Products!$A$1:$F$1,0),0)</f>
        <v>1732.316114566717</v>
      </c>
    </row>
    <row r="7661" spans="1:10">
      <c r="A7661">
        <v>7660</v>
      </c>
      <c r="B7661" s="4">
        <v>45141</v>
      </c>
      <c r="C7661" s="10">
        <f>DATE(YEAR(orders[[#This Row],[order_date]]), MONTH(orders[[#This Row],[order_date]]), 1)</f>
        <v>45139</v>
      </c>
      <c r="D7661" t="s">
        <v>1205</v>
      </c>
      <c r="E7661" t="s">
        <v>611</v>
      </c>
      <c r="F7661" t="str">
        <f>VLOOKUP(orders[[#This Row],[product_id]],Products!A:C,3,0)</f>
        <v>Electronics</v>
      </c>
      <c r="G7661">
        <v>1</v>
      </c>
      <c r="H7661" s="6">
        <v>0.23540490435809697</v>
      </c>
      <c r="I7661" s="2">
        <f>VLOOKUP($E7661,
Products!$A$1:$F$201,MATCH(Orders!I$1,Products!$A$1:$F$1,0),0)</f>
        <v>12041.08303405661</v>
      </c>
      <c r="J7661" s="2">
        <f>VLOOKUP($E7661,
Products!$A$1:$F$201,MATCH(Orders!J$1,Products!$A$1:$F$1,0),0)</f>
        <v>7946.6428283753548</v>
      </c>
    </row>
    <row r="7662" spans="1:10">
      <c r="A7662">
        <v>7661</v>
      </c>
      <c r="B7662" s="4">
        <v>45579</v>
      </c>
      <c r="C7662" s="10">
        <f>DATE(YEAR(orders[[#This Row],[order_date]]), MONTH(orders[[#This Row],[order_date]]), 1)</f>
        <v>45566</v>
      </c>
      <c r="D7662" t="s">
        <v>1163</v>
      </c>
      <c r="E7662" t="s">
        <v>515</v>
      </c>
      <c r="F7662" t="str">
        <f>VLOOKUP(orders[[#This Row],[product_id]],Products!A:C,3,0)</f>
        <v>Appliances</v>
      </c>
      <c r="G7662">
        <v>1</v>
      </c>
      <c r="H7662" s="6">
        <v>5.6256543742692469E-2</v>
      </c>
      <c r="I7662" s="2">
        <f>VLOOKUP($E7662,
Products!$A$1:$F$201,MATCH(Orders!I$1,Products!$A$1:$F$1,0),0)</f>
        <v>2136.8180837738519</v>
      </c>
      <c r="J7662" s="2">
        <f>VLOOKUP($E7662,
Products!$A$1:$F$201,MATCH(Orders!J$1,Products!$A$1:$F$1,0),0)</f>
        <v>1689.48738136013</v>
      </c>
    </row>
    <row r="7663" spans="1:10">
      <c r="A7663">
        <v>7662</v>
      </c>
      <c r="B7663" s="4">
        <v>45523</v>
      </c>
      <c r="C7663" s="10">
        <f>DATE(YEAR(orders[[#This Row],[order_date]]), MONTH(orders[[#This Row],[order_date]]), 1)</f>
        <v>45505</v>
      </c>
      <c r="D7663" t="s">
        <v>4475</v>
      </c>
      <c r="E7663" t="s">
        <v>691</v>
      </c>
      <c r="F7663" t="str">
        <f>VLOOKUP(orders[[#This Row],[product_id]],Products!A:C,3,0)</f>
        <v>Appliances</v>
      </c>
      <c r="G7663">
        <v>1</v>
      </c>
      <c r="H7663" s="6">
        <v>7.9038246129192108E-2</v>
      </c>
      <c r="I7663" s="2">
        <f>VLOOKUP($E7663,
Products!$A$1:$F$201,MATCH(Orders!I$1,Products!$A$1:$F$1,0),0)</f>
        <v>2337.6024778940591</v>
      </c>
      <c r="J7663" s="2">
        <f>VLOOKUP($E7663,
Products!$A$1:$F$201,MATCH(Orders!J$1,Products!$A$1:$F$1,0),0)</f>
        <v>1616.9957885138581</v>
      </c>
    </row>
    <row r="7664" spans="1:10">
      <c r="A7664">
        <v>7663</v>
      </c>
      <c r="B7664" s="4">
        <v>45054</v>
      </c>
      <c r="C7664" s="10">
        <f>DATE(YEAR(orders[[#This Row],[order_date]]), MONTH(orders[[#This Row],[order_date]]), 1)</f>
        <v>45047</v>
      </c>
      <c r="D7664" t="s">
        <v>4319</v>
      </c>
      <c r="E7664" t="s">
        <v>570</v>
      </c>
      <c r="F7664" t="str">
        <f>VLOOKUP(orders[[#This Row],[product_id]],Products!A:C,3,0)</f>
        <v>Electronics</v>
      </c>
      <c r="G7664">
        <v>2</v>
      </c>
      <c r="H7664" s="6">
        <v>0.14507686847279055</v>
      </c>
      <c r="I7664" s="2">
        <f>VLOOKUP($E7664,
Products!$A$1:$F$201,MATCH(Orders!I$1,Products!$A$1:$F$1,0),0)</f>
        <v>10978.62820425244</v>
      </c>
      <c r="J7664" s="2">
        <f>VLOOKUP($E7664,
Products!$A$1:$F$201,MATCH(Orders!J$1,Products!$A$1:$F$1,0),0)</f>
        <v>7174.697588469895</v>
      </c>
    </row>
    <row r="7665" spans="1:10">
      <c r="A7665">
        <v>7664</v>
      </c>
      <c r="B7665" s="4">
        <v>45477</v>
      </c>
      <c r="C7665" s="10">
        <f>DATE(YEAR(orders[[#This Row],[order_date]]), MONTH(orders[[#This Row],[order_date]]), 1)</f>
        <v>45474</v>
      </c>
      <c r="D7665" t="s">
        <v>820</v>
      </c>
      <c r="E7665" t="s">
        <v>693</v>
      </c>
      <c r="F7665" t="str">
        <f>VLOOKUP(orders[[#This Row],[product_id]],Products!A:C,3,0)</f>
        <v>Appliances</v>
      </c>
      <c r="G7665">
        <v>2</v>
      </c>
      <c r="H7665" s="6">
        <v>9.8681088136488737E-2</v>
      </c>
      <c r="I7665" s="2">
        <f>VLOOKUP($E7665,
Products!$A$1:$F$201,MATCH(Orders!I$1,Products!$A$1:$F$1,0),0)</f>
        <v>2037.67513915007</v>
      </c>
      <c r="J7665" s="2">
        <f>VLOOKUP($E7665,
Products!$A$1:$F$201,MATCH(Orders!J$1,Products!$A$1:$F$1,0),0)</f>
        <v>1374.1566876520769</v>
      </c>
    </row>
    <row r="7666" spans="1:10">
      <c r="A7666">
        <v>7665</v>
      </c>
      <c r="B7666" s="4">
        <v>45545</v>
      </c>
      <c r="C7666" s="10">
        <f>DATE(YEAR(orders[[#This Row],[order_date]]), MONTH(orders[[#This Row],[order_date]]), 1)</f>
        <v>45536</v>
      </c>
      <c r="D7666" t="s">
        <v>1458</v>
      </c>
      <c r="E7666" t="s">
        <v>653</v>
      </c>
      <c r="F7666" t="str">
        <f>VLOOKUP(orders[[#This Row],[product_id]],Products!A:C,3,0)</f>
        <v>Electronics</v>
      </c>
      <c r="G7666">
        <v>1</v>
      </c>
      <c r="H7666" s="6">
        <v>0.11206375492030177</v>
      </c>
      <c r="I7666" s="2">
        <f>VLOOKUP($E7666,
Products!$A$1:$F$201,MATCH(Orders!I$1,Products!$A$1:$F$1,0),0)</f>
        <v>18065.96612294337</v>
      </c>
      <c r="J7666" s="2">
        <f>VLOOKUP($E7666,
Products!$A$1:$F$201,MATCH(Orders!J$1,Products!$A$1:$F$1,0),0)</f>
        <v>14411.932365903909</v>
      </c>
    </row>
    <row r="7667" spans="1:10">
      <c r="A7667">
        <v>7666</v>
      </c>
      <c r="B7667" s="4">
        <v>45274</v>
      </c>
      <c r="C7667" s="10">
        <f>DATE(YEAR(orders[[#This Row],[order_date]]), MONTH(orders[[#This Row],[order_date]]), 1)</f>
        <v>45261</v>
      </c>
      <c r="D7667" t="s">
        <v>1474</v>
      </c>
      <c r="E7667" t="s">
        <v>563</v>
      </c>
      <c r="F7667" t="str">
        <f>VLOOKUP(orders[[#This Row],[product_id]],Products!A:C,3,0)</f>
        <v>Electronics</v>
      </c>
      <c r="G7667">
        <v>1</v>
      </c>
      <c r="H7667" s="6">
        <v>0.12584087160131013</v>
      </c>
      <c r="I7667" s="2">
        <f>VLOOKUP($E7667,
Products!$A$1:$F$201,MATCH(Orders!I$1,Products!$A$1:$F$1,0),0)</f>
        <v>2267.1489506516559</v>
      </c>
      <c r="J7667" s="2">
        <f>VLOOKUP($E7667,
Products!$A$1:$F$201,MATCH(Orders!J$1,Products!$A$1:$F$1,0),0)</f>
        <v>1538.7671398485211</v>
      </c>
    </row>
    <row r="7668" spans="1:10">
      <c r="A7668">
        <v>7667</v>
      </c>
      <c r="B7668" s="4">
        <v>45068</v>
      </c>
      <c r="C7668" s="10">
        <f>DATE(YEAR(orders[[#This Row],[order_date]]), MONTH(orders[[#This Row],[order_date]]), 1)</f>
        <v>45047</v>
      </c>
      <c r="D7668" t="s">
        <v>3200</v>
      </c>
      <c r="E7668" t="s">
        <v>676</v>
      </c>
      <c r="F7668" t="str">
        <f>VLOOKUP(orders[[#This Row],[product_id]],Products!A:C,3,0)</f>
        <v>Electronics</v>
      </c>
      <c r="G7668">
        <v>3</v>
      </c>
      <c r="H7668" s="6">
        <v>0.17574999886651188</v>
      </c>
      <c r="I7668" s="2">
        <f>VLOOKUP($E7668,
Products!$A$1:$F$201,MATCH(Orders!I$1,Products!$A$1:$F$1,0),0)</f>
        <v>30008.64884218746</v>
      </c>
      <c r="J7668" s="2">
        <f>VLOOKUP($E7668,
Products!$A$1:$F$201,MATCH(Orders!J$1,Products!$A$1:$F$1,0),0)</f>
        <v>19907.2372539471</v>
      </c>
    </row>
    <row r="7669" spans="1:10">
      <c r="A7669">
        <v>7668</v>
      </c>
      <c r="B7669" s="4">
        <v>45718</v>
      </c>
      <c r="C7669" s="10">
        <f>DATE(YEAR(orders[[#This Row],[order_date]]), MONTH(orders[[#This Row],[order_date]]), 1)</f>
        <v>45717</v>
      </c>
      <c r="D7669" t="s">
        <v>3106</v>
      </c>
      <c r="E7669" t="s">
        <v>662</v>
      </c>
      <c r="F7669" t="str">
        <f>VLOOKUP(orders[[#This Row],[product_id]],Products!A:C,3,0)</f>
        <v>Electronics</v>
      </c>
      <c r="G7669">
        <v>1</v>
      </c>
      <c r="H7669" s="6">
        <v>0.14239651107577547</v>
      </c>
      <c r="I7669" s="2">
        <f>VLOOKUP($E7669,
Products!$A$1:$F$201,MATCH(Orders!I$1,Products!$A$1:$F$1,0),0)</f>
        <v>20028.650831777191</v>
      </c>
      <c r="J7669" s="2">
        <f>VLOOKUP($E7669,
Products!$A$1:$F$201,MATCH(Orders!J$1,Products!$A$1:$F$1,0),0)</f>
        <v>14139.84905320309</v>
      </c>
    </row>
    <row r="7670" spans="1:10">
      <c r="A7670">
        <v>7669</v>
      </c>
      <c r="B7670" s="4">
        <v>45171</v>
      </c>
      <c r="C7670" s="10">
        <f>DATE(YEAR(orders[[#This Row],[order_date]]), MONTH(orders[[#This Row],[order_date]]), 1)</f>
        <v>45170</v>
      </c>
      <c r="D7670" t="s">
        <v>3378</v>
      </c>
      <c r="E7670" t="s">
        <v>507</v>
      </c>
      <c r="F7670" t="str">
        <f>VLOOKUP(orders[[#This Row],[product_id]],Products!A:C,3,0)</f>
        <v>Electronics</v>
      </c>
      <c r="G7670">
        <v>1</v>
      </c>
      <c r="H7670" s="6">
        <v>0.22567880894443434</v>
      </c>
      <c r="I7670" s="2">
        <f>VLOOKUP($E7670,
Products!$A$1:$F$201,MATCH(Orders!I$1,Products!$A$1:$F$1,0),0)</f>
        <v>28502.89768049858</v>
      </c>
      <c r="J7670" s="2">
        <f>VLOOKUP($E7670,
Products!$A$1:$F$201,MATCH(Orders!J$1,Products!$A$1:$F$1,0),0)</f>
        <v>20477.83623923226</v>
      </c>
    </row>
    <row r="7671" spans="1:10">
      <c r="A7671">
        <v>7670</v>
      </c>
      <c r="B7671" s="4">
        <v>45629</v>
      </c>
      <c r="C7671" s="10">
        <f>DATE(YEAR(orders[[#This Row],[order_date]]), MONTH(orders[[#This Row],[order_date]]), 1)</f>
        <v>45627</v>
      </c>
      <c r="D7671" t="s">
        <v>2576</v>
      </c>
      <c r="E7671" t="s">
        <v>659</v>
      </c>
      <c r="F7671" t="str">
        <f>VLOOKUP(orders[[#This Row],[product_id]],Products!A:C,3,0)</f>
        <v>Appliances</v>
      </c>
      <c r="G7671">
        <v>1</v>
      </c>
      <c r="H7671" s="6">
        <v>0.13445516248166411</v>
      </c>
      <c r="I7671" s="2">
        <f>VLOOKUP($E7671,
Products!$A$1:$F$201,MATCH(Orders!I$1,Products!$A$1:$F$1,0),0)</f>
        <v>25646.095965041459</v>
      </c>
      <c r="J7671" s="2">
        <f>VLOOKUP($E7671,
Products!$A$1:$F$201,MATCH(Orders!J$1,Products!$A$1:$F$1,0),0)</f>
        <v>18749.646593308222</v>
      </c>
    </row>
    <row r="7672" spans="1:10">
      <c r="A7672">
        <v>7671</v>
      </c>
      <c r="B7672" s="4">
        <v>45140</v>
      </c>
      <c r="C7672" s="10">
        <f>DATE(YEAR(orders[[#This Row],[order_date]]), MONTH(orders[[#This Row],[order_date]]), 1)</f>
        <v>45139</v>
      </c>
      <c r="D7672" t="s">
        <v>3294</v>
      </c>
      <c r="E7672" t="s">
        <v>564</v>
      </c>
      <c r="F7672" t="str">
        <f>VLOOKUP(orders[[#This Row],[product_id]],Products!A:C,3,0)</f>
        <v>Electronics</v>
      </c>
      <c r="G7672">
        <v>1</v>
      </c>
      <c r="H7672" s="6">
        <v>0.20803308521817956</v>
      </c>
      <c r="I7672" s="2">
        <f>VLOOKUP($E7672,
Products!$A$1:$F$201,MATCH(Orders!I$1,Products!$A$1:$F$1,0),0)</f>
        <v>21989.290766910399</v>
      </c>
      <c r="J7672" s="2">
        <f>VLOOKUP($E7672,
Products!$A$1:$F$201,MATCH(Orders!J$1,Products!$A$1:$F$1,0),0)</f>
        <v>15566.99865864101</v>
      </c>
    </row>
    <row r="7673" spans="1:10">
      <c r="A7673">
        <v>7672</v>
      </c>
      <c r="B7673" s="4">
        <v>45126</v>
      </c>
      <c r="C7673" s="10">
        <f>DATE(YEAR(orders[[#This Row],[order_date]]), MONTH(orders[[#This Row],[order_date]]), 1)</f>
        <v>45108</v>
      </c>
      <c r="D7673" t="s">
        <v>1027</v>
      </c>
      <c r="E7673" t="s">
        <v>610</v>
      </c>
      <c r="F7673" t="str">
        <f>VLOOKUP(orders[[#This Row],[product_id]],Products!A:C,3,0)</f>
        <v>Appliances</v>
      </c>
      <c r="G7673">
        <v>2</v>
      </c>
      <c r="H7673" s="6">
        <v>6.0099196381060122E-2</v>
      </c>
      <c r="I7673" s="2">
        <f>VLOOKUP($E7673,
Products!$A$1:$F$201,MATCH(Orders!I$1,Products!$A$1:$F$1,0),0)</f>
        <v>23456.386855186989</v>
      </c>
      <c r="J7673" s="2">
        <f>VLOOKUP($E7673,
Products!$A$1:$F$201,MATCH(Orders!J$1,Products!$A$1:$F$1,0),0)</f>
        <v>16522.385271144129</v>
      </c>
    </row>
    <row r="7674" spans="1:10">
      <c r="A7674">
        <v>7673</v>
      </c>
      <c r="B7674" s="4">
        <v>45331</v>
      </c>
      <c r="C7674" s="10">
        <f>DATE(YEAR(orders[[#This Row],[order_date]]), MONTH(orders[[#This Row],[order_date]]), 1)</f>
        <v>45323</v>
      </c>
      <c r="D7674" t="s">
        <v>4236</v>
      </c>
      <c r="E7674" t="s">
        <v>506</v>
      </c>
      <c r="F7674" t="str">
        <f>VLOOKUP(orders[[#This Row],[product_id]],Products!A:C,3,0)</f>
        <v>Electronics</v>
      </c>
      <c r="G7674">
        <v>1</v>
      </c>
      <c r="H7674" s="6">
        <v>0.1063838868520077</v>
      </c>
      <c r="I7674" s="2">
        <f>VLOOKUP($E7674,
Products!$A$1:$F$201,MATCH(Orders!I$1,Products!$A$1:$F$1,0),0)</f>
        <v>2354.115904304108</v>
      </c>
      <c r="J7674" s="2">
        <f>VLOOKUP($E7674,
Products!$A$1:$F$201,MATCH(Orders!J$1,Products!$A$1:$F$1,0),0)</f>
        <v>1810.784620830796</v>
      </c>
    </row>
    <row r="7675" spans="1:10">
      <c r="A7675">
        <v>7674</v>
      </c>
      <c r="B7675" s="4">
        <v>45347</v>
      </c>
      <c r="C7675" s="10">
        <f>DATE(YEAR(orders[[#This Row],[order_date]]), MONTH(orders[[#This Row],[order_date]]), 1)</f>
        <v>45323</v>
      </c>
      <c r="D7675" t="s">
        <v>2678</v>
      </c>
      <c r="E7675" t="s">
        <v>536</v>
      </c>
      <c r="F7675" t="str">
        <f>VLOOKUP(orders[[#This Row],[product_id]],Products!A:C,3,0)</f>
        <v>Appliances</v>
      </c>
      <c r="G7675">
        <v>1</v>
      </c>
      <c r="H7675" s="6">
        <v>0.13002649036435604</v>
      </c>
      <c r="I7675" s="2">
        <f>VLOOKUP($E7675,
Products!$A$1:$F$201,MATCH(Orders!I$1,Products!$A$1:$F$1,0),0)</f>
        <v>25818.123603836499</v>
      </c>
      <c r="J7675" s="2">
        <f>VLOOKUP($E7675,
Products!$A$1:$F$201,MATCH(Orders!J$1,Products!$A$1:$F$1,0),0)</f>
        <v>18462.729442964981</v>
      </c>
    </row>
    <row r="7676" spans="1:10">
      <c r="A7676">
        <v>7675</v>
      </c>
      <c r="B7676" s="4">
        <v>44933</v>
      </c>
      <c r="C7676" s="10">
        <f>DATE(YEAR(orders[[#This Row],[order_date]]), MONTH(orders[[#This Row],[order_date]]), 1)</f>
        <v>44927</v>
      </c>
      <c r="D7676" t="s">
        <v>931</v>
      </c>
      <c r="E7676" t="s">
        <v>543</v>
      </c>
      <c r="F7676" t="str">
        <f>VLOOKUP(orders[[#This Row],[product_id]],Products!A:C,3,0)</f>
        <v>Appliances</v>
      </c>
      <c r="G7676">
        <v>1</v>
      </c>
      <c r="H7676" s="6">
        <v>0.11407266677186628</v>
      </c>
      <c r="I7676" s="2">
        <f>VLOOKUP($E7676,
Products!$A$1:$F$201,MATCH(Orders!I$1,Products!$A$1:$F$1,0),0)</f>
        <v>2300.989425669633</v>
      </c>
      <c r="J7676" s="2">
        <f>VLOOKUP($E7676,
Products!$A$1:$F$201,MATCH(Orders!J$1,Products!$A$1:$F$1,0),0)</f>
        <v>1726.390958088811</v>
      </c>
    </row>
    <row r="7677" spans="1:10">
      <c r="A7677">
        <v>7676</v>
      </c>
      <c r="B7677" s="4">
        <v>45518</v>
      </c>
      <c r="C7677" s="10">
        <f>DATE(YEAR(orders[[#This Row],[order_date]]), MONTH(orders[[#This Row],[order_date]]), 1)</f>
        <v>45505</v>
      </c>
      <c r="D7677" t="s">
        <v>4533</v>
      </c>
      <c r="E7677" t="s">
        <v>527</v>
      </c>
      <c r="F7677" t="str">
        <f>VLOOKUP(orders[[#This Row],[product_id]],Products!A:C,3,0)</f>
        <v>Appliances</v>
      </c>
      <c r="G7677">
        <v>1</v>
      </c>
      <c r="H7677" s="6">
        <v>0.10561462146837544</v>
      </c>
      <c r="I7677" s="2">
        <f>VLOOKUP($E7677,
Products!$A$1:$F$201,MATCH(Orders!I$1,Products!$A$1:$F$1,0),0)</f>
        <v>25833.54427698228</v>
      </c>
      <c r="J7677" s="2">
        <f>VLOOKUP($E7677,
Products!$A$1:$F$201,MATCH(Orders!J$1,Products!$A$1:$F$1,0),0)</f>
        <v>16827.881451334611</v>
      </c>
    </row>
    <row r="7678" spans="1:10">
      <c r="A7678">
        <v>7677</v>
      </c>
      <c r="B7678" s="4">
        <v>45212</v>
      </c>
      <c r="C7678" s="10">
        <f>DATE(YEAR(orders[[#This Row],[order_date]]), MONTH(orders[[#This Row],[order_date]]), 1)</f>
        <v>45200</v>
      </c>
      <c r="D7678" t="s">
        <v>1066</v>
      </c>
      <c r="E7678" t="s">
        <v>699</v>
      </c>
      <c r="F7678" t="str">
        <f>VLOOKUP(orders[[#This Row],[product_id]],Products!A:C,3,0)</f>
        <v>Appliances</v>
      </c>
      <c r="G7678">
        <v>3</v>
      </c>
      <c r="H7678" s="6">
        <v>0.10332032226268505</v>
      </c>
      <c r="I7678" s="2">
        <f>VLOOKUP($E7678,
Products!$A$1:$F$201,MATCH(Orders!I$1,Products!$A$1:$F$1,0),0)</f>
        <v>25091.998133165329</v>
      </c>
      <c r="J7678" s="2">
        <f>VLOOKUP($E7678,
Products!$A$1:$F$201,MATCH(Orders!J$1,Products!$A$1:$F$1,0),0)</f>
        <v>18464.226825266349</v>
      </c>
    </row>
    <row r="7679" spans="1:10">
      <c r="A7679">
        <v>7678</v>
      </c>
      <c r="B7679" s="4">
        <v>45597</v>
      </c>
      <c r="C7679" s="10">
        <f>DATE(YEAR(orders[[#This Row],[order_date]]), MONTH(orders[[#This Row],[order_date]]), 1)</f>
        <v>45597</v>
      </c>
      <c r="D7679" t="s">
        <v>2260</v>
      </c>
      <c r="E7679" t="s">
        <v>680</v>
      </c>
      <c r="F7679" t="str">
        <f>VLOOKUP(orders[[#This Row],[product_id]],Products!A:C,3,0)</f>
        <v>Electronics</v>
      </c>
      <c r="G7679">
        <v>1</v>
      </c>
      <c r="H7679" s="6">
        <v>0.10120260193024549</v>
      </c>
      <c r="I7679" s="2">
        <f>VLOOKUP($E7679,
Products!$A$1:$F$201,MATCH(Orders!I$1,Products!$A$1:$F$1,0),0)</f>
        <v>31627.348891742429</v>
      </c>
      <c r="J7679" s="2">
        <f>VLOOKUP($E7679,
Products!$A$1:$F$201,MATCH(Orders!J$1,Products!$A$1:$F$1,0),0)</f>
        <v>23219.930812036979</v>
      </c>
    </row>
    <row r="7680" spans="1:10">
      <c r="A7680">
        <v>7679</v>
      </c>
      <c r="B7680" s="4">
        <v>45315</v>
      </c>
      <c r="C7680" s="10">
        <f>DATE(YEAR(orders[[#This Row],[order_date]]), MONTH(orders[[#This Row],[order_date]]), 1)</f>
        <v>45292</v>
      </c>
      <c r="D7680" t="s">
        <v>1539</v>
      </c>
      <c r="E7680" t="s">
        <v>506</v>
      </c>
      <c r="F7680" t="str">
        <f>VLOOKUP(orders[[#This Row],[product_id]],Products!A:C,3,0)</f>
        <v>Electronics</v>
      </c>
      <c r="G7680">
        <v>1</v>
      </c>
      <c r="H7680" s="6">
        <v>0.19453587614895959</v>
      </c>
      <c r="I7680" s="2">
        <f>VLOOKUP($E7680,
Products!$A$1:$F$201,MATCH(Orders!I$1,Products!$A$1:$F$1,0),0)</f>
        <v>2354.115904304108</v>
      </c>
      <c r="J7680" s="2">
        <f>VLOOKUP($E7680,
Products!$A$1:$F$201,MATCH(Orders!J$1,Products!$A$1:$F$1,0),0)</f>
        <v>1810.784620830796</v>
      </c>
    </row>
    <row r="7681" spans="1:10">
      <c r="A7681">
        <v>7680</v>
      </c>
      <c r="B7681" s="4">
        <v>45342</v>
      </c>
      <c r="C7681" s="10">
        <f>DATE(YEAR(orders[[#This Row],[order_date]]), MONTH(orders[[#This Row],[order_date]]), 1)</f>
        <v>45323</v>
      </c>
      <c r="D7681" t="s">
        <v>817</v>
      </c>
      <c r="E7681" t="s">
        <v>593</v>
      </c>
      <c r="F7681" t="str">
        <f>VLOOKUP(orders[[#This Row],[product_id]],Products!A:C,3,0)</f>
        <v>Electronics</v>
      </c>
      <c r="G7681">
        <v>2</v>
      </c>
      <c r="H7681" s="6">
        <v>0.24141367995692897</v>
      </c>
      <c r="I7681" s="2">
        <f>VLOOKUP($E7681,
Products!$A$1:$F$201,MATCH(Orders!I$1,Products!$A$1:$F$1,0),0)</f>
        <v>2667.7858525453248</v>
      </c>
      <c r="J7681" s="2">
        <f>VLOOKUP($E7681,
Products!$A$1:$F$201,MATCH(Orders!J$1,Products!$A$1:$F$1,0),0)</f>
        <v>1797.4955098065359</v>
      </c>
    </row>
    <row r="7682" spans="1:10">
      <c r="A7682">
        <v>7681</v>
      </c>
      <c r="B7682" s="4">
        <v>45710</v>
      </c>
      <c r="C7682" s="10">
        <f>DATE(YEAR(orders[[#This Row],[order_date]]), MONTH(orders[[#This Row],[order_date]]), 1)</f>
        <v>45689</v>
      </c>
      <c r="D7682" t="s">
        <v>917</v>
      </c>
      <c r="E7682" t="s">
        <v>683</v>
      </c>
      <c r="F7682" t="str">
        <f>VLOOKUP(orders[[#This Row],[product_id]],Products!A:C,3,0)</f>
        <v>Electronics</v>
      </c>
      <c r="G7682">
        <v>1</v>
      </c>
      <c r="H7682" s="6">
        <v>0.15765490112641847</v>
      </c>
      <c r="I7682" s="2">
        <f>VLOOKUP($E7682,
Products!$A$1:$F$201,MATCH(Orders!I$1,Products!$A$1:$F$1,0),0)</f>
        <v>30555.409096588959</v>
      </c>
      <c r="J7682" s="2">
        <f>VLOOKUP($E7682,
Products!$A$1:$F$201,MATCH(Orders!J$1,Products!$A$1:$F$1,0),0)</f>
        <v>20295.233857550291</v>
      </c>
    </row>
    <row r="7683" spans="1:10">
      <c r="A7683">
        <v>7682</v>
      </c>
      <c r="B7683" s="4">
        <v>45933</v>
      </c>
      <c r="C7683" s="10">
        <f>DATE(YEAR(orders[[#This Row],[order_date]]), MONTH(orders[[#This Row],[order_date]]), 1)</f>
        <v>45931</v>
      </c>
      <c r="D7683" t="s">
        <v>1962</v>
      </c>
      <c r="E7683" t="s">
        <v>669</v>
      </c>
      <c r="F7683" t="str">
        <f>VLOOKUP(orders[[#This Row],[product_id]],Products!A:C,3,0)</f>
        <v>Electronics</v>
      </c>
      <c r="G7683">
        <v>3</v>
      </c>
      <c r="H7683" s="6">
        <v>0.18653771960616558</v>
      </c>
      <c r="I7683" s="2">
        <f>VLOOKUP($E7683,
Products!$A$1:$F$201,MATCH(Orders!I$1,Products!$A$1:$F$1,0),0)</f>
        <v>11708.03419603835</v>
      </c>
      <c r="J7683" s="2">
        <f>VLOOKUP($E7683,
Products!$A$1:$F$201,MATCH(Orders!J$1,Products!$A$1:$F$1,0),0)</f>
        <v>7784.9580101998827</v>
      </c>
    </row>
    <row r="7684" spans="1:10">
      <c r="A7684">
        <v>7683</v>
      </c>
      <c r="B7684" s="4">
        <v>45941</v>
      </c>
      <c r="C7684" s="10">
        <f>DATE(YEAR(orders[[#This Row],[order_date]]), MONTH(orders[[#This Row],[order_date]]), 1)</f>
        <v>45931</v>
      </c>
      <c r="D7684" t="s">
        <v>1653</v>
      </c>
      <c r="E7684" t="s">
        <v>678</v>
      </c>
      <c r="F7684" t="str">
        <f>VLOOKUP(orders[[#This Row],[product_id]],Products!A:C,3,0)</f>
        <v>Appliances</v>
      </c>
      <c r="G7684">
        <v>1</v>
      </c>
      <c r="H7684" s="6">
        <v>0.14608108762179992</v>
      </c>
      <c r="I7684" s="2">
        <f>VLOOKUP($E7684,
Products!$A$1:$F$201,MATCH(Orders!I$1,Products!$A$1:$F$1,0),0)</f>
        <v>24547.80463631255</v>
      </c>
      <c r="J7684" s="2">
        <f>VLOOKUP($E7684,
Products!$A$1:$F$201,MATCH(Orders!J$1,Products!$A$1:$F$1,0),0)</f>
        <v>16599.667533695861</v>
      </c>
    </row>
    <row r="7685" spans="1:10">
      <c r="A7685">
        <v>7684</v>
      </c>
      <c r="B7685" s="4">
        <v>45354</v>
      </c>
      <c r="C7685" s="10">
        <f>DATE(YEAR(orders[[#This Row],[order_date]]), MONTH(orders[[#This Row],[order_date]]), 1)</f>
        <v>45352</v>
      </c>
      <c r="D7685" t="s">
        <v>864</v>
      </c>
      <c r="E7685" t="s">
        <v>669</v>
      </c>
      <c r="F7685" t="str">
        <f>VLOOKUP(orders[[#This Row],[product_id]],Products!A:C,3,0)</f>
        <v>Electronics</v>
      </c>
      <c r="G7685">
        <v>2</v>
      </c>
      <c r="H7685" s="6">
        <v>0.24599945232262507</v>
      </c>
      <c r="I7685" s="2">
        <f>VLOOKUP($E7685,
Products!$A$1:$F$201,MATCH(Orders!I$1,Products!$A$1:$F$1,0),0)</f>
        <v>11708.03419603835</v>
      </c>
      <c r="J7685" s="2">
        <f>VLOOKUP($E7685,
Products!$A$1:$F$201,MATCH(Orders!J$1,Products!$A$1:$F$1,0),0)</f>
        <v>7784.9580101998827</v>
      </c>
    </row>
    <row r="7686" spans="1:10">
      <c r="A7686">
        <v>7685</v>
      </c>
      <c r="B7686" s="4">
        <v>45931</v>
      </c>
      <c r="C7686" s="10">
        <f>DATE(YEAR(orders[[#This Row],[order_date]]), MONTH(orders[[#This Row],[order_date]]), 1)</f>
        <v>45931</v>
      </c>
      <c r="D7686" t="s">
        <v>3325</v>
      </c>
      <c r="E7686" t="s">
        <v>667</v>
      </c>
      <c r="F7686" t="str">
        <f>VLOOKUP(orders[[#This Row],[product_id]],Products!A:C,3,0)</f>
        <v>Electronics</v>
      </c>
      <c r="G7686">
        <v>2</v>
      </c>
      <c r="H7686" s="6">
        <v>0.21040076874308325</v>
      </c>
      <c r="I7686" s="2">
        <f>VLOOKUP($E7686,
Products!$A$1:$F$201,MATCH(Orders!I$1,Products!$A$1:$F$1,0),0)</f>
        <v>2491.507056421975</v>
      </c>
      <c r="J7686" s="2">
        <f>VLOOKUP($E7686,
Products!$A$1:$F$201,MATCH(Orders!J$1,Products!$A$1:$F$1,0),0)</f>
        <v>1871.4408177277719</v>
      </c>
    </row>
    <row r="7687" spans="1:10">
      <c r="A7687">
        <v>7686</v>
      </c>
      <c r="B7687" s="4">
        <v>45260</v>
      </c>
      <c r="C7687" s="10">
        <f>DATE(YEAR(orders[[#This Row],[order_date]]), MONTH(orders[[#This Row],[order_date]]), 1)</f>
        <v>45231</v>
      </c>
      <c r="D7687" t="s">
        <v>2614</v>
      </c>
      <c r="E7687" t="s">
        <v>514</v>
      </c>
      <c r="F7687" t="str">
        <f>VLOOKUP(orders[[#This Row],[product_id]],Products!A:C,3,0)</f>
        <v>Electronics</v>
      </c>
      <c r="G7687">
        <v>3</v>
      </c>
      <c r="H7687" s="6">
        <v>0.10663342476943995</v>
      </c>
      <c r="I7687" s="2">
        <f>VLOOKUP($E7687,
Products!$A$1:$F$201,MATCH(Orders!I$1,Products!$A$1:$F$1,0),0)</f>
        <v>16482.730474054071</v>
      </c>
      <c r="J7687" s="2">
        <f>VLOOKUP($E7687,
Products!$A$1:$F$201,MATCH(Orders!J$1,Products!$A$1:$F$1,0),0)</f>
        <v>12480.81165565178</v>
      </c>
    </row>
    <row r="7688" spans="1:10">
      <c r="A7688">
        <v>7687</v>
      </c>
      <c r="B7688" s="4">
        <v>45198</v>
      </c>
      <c r="C7688" s="10">
        <f>DATE(YEAR(orders[[#This Row],[order_date]]), MONTH(orders[[#This Row],[order_date]]), 1)</f>
        <v>45170</v>
      </c>
      <c r="D7688" t="s">
        <v>2053</v>
      </c>
      <c r="E7688" t="s">
        <v>615</v>
      </c>
      <c r="F7688" t="str">
        <f>VLOOKUP(orders[[#This Row],[product_id]],Products!A:C,3,0)</f>
        <v>Electronics</v>
      </c>
      <c r="G7688">
        <v>2</v>
      </c>
      <c r="H7688" s="6">
        <v>0.11630875288982818</v>
      </c>
      <c r="I7688" s="2">
        <f>VLOOKUP($E7688,
Products!$A$1:$F$201,MATCH(Orders!I$1,Products!$A$1:$F$1,0),0)</f>
        <v>31155.43680046549</v>
      </c>
      <c r="J7688" s="2">
        <f>VLOOKUP($E7688,
Products!$A$1:$F$201,MATCH(Orders!J$1,Products!$A$1:$F$1,0),0)</f>
        <v>22320.078602545669</v>
      </c>
    </row>
    <row r="7689" spans="1:10">
      <c r="A7689">
        <v>7688</v>
      </c>
      <c r="B7689" s="4">
        <v>45993</v>
      </c>
      <c r="C7689" s="10">
        <f>DATE(YEAR(orders[[#This Row],[order_date]]), MONTH(orders[[#This Row],[order_date]]), 1)</f>
        <v>45992</v>
      </c>
      <c r="D7689" t="s">
        <v>3870</v>
      </c>
      <c r="E7689" t="s">
        <v>589</v>
      </c>
      <c r="F7689" t="str">
        <f>VLOOKUP(orders[[#This Row],[product_id]],Products!A:C,3,0)</f>
        <v>Appliances</v>
      </c>
      <c r="G7689">
        <v>1</v>
      </c>
      <c r="H7689" s="6">
        <v>0.116286218049276</v>
      </c>
      <c r="I7689" s="2">
        <f>VLOOKUP($E7689,
Products!$A$1:$F$201,MATCH(Orders!I$1,Products!$A$1:$F$1,0),0)</f>
        <v>6227.1351854710047</v>
      </c>
      <c r="J7689" s="2">
        <f>VLOOKUP($E7689,
Products!$A$1:$F$201,MATCH(Orders!J$1,Products!$A$1:$F$1,0),0)</f>
        <v>4146.7707671772396</v>
      </c>
    </row>
    <row r="7690" spans="1:10">
      <c r="A7690">
        <v>7689</v>
      </c>
      <c r="B7690" s="4">
        <v>45245</v>
      </c>
      <c r="C7690" s="10">
        <f>DATE(YEAR(orders[[#This Row],[order_date]]), MONTH(orders[[#This Row],[order_date]]), 1)</f>
        <v>45231</v>
      </c>
      <c r="D7690" t="s">
        <v>1977</v>
      </c>
      <c r="E7690" t="s">
        <v>637</v>
      </c>
      <c r="F7690" t="str">
        <f>VLOOKUP(orders[[#This Row],[product_id]],Products!A:C,3,0)</f>
        <v>Electronics</v>
      </c>
      <c r="G7690">
        <v>1</v>
      </c>
      <c r="H7690" s="6">
        <v>0.19476010455741277</v>
      </c>
      <c r="I7690" s="2">
        <f>VLOOKUP($E7690,
Products!$A$1:$F$201,MATCH(Orders!I$1,Products!$A$1:$F$1,0),0)</f>
        <v>2722.8882486231741</v>
      </c>
      <c r="J7690" s="2">
        <f>VLOOKUP($E7690,
Products!$A$1:$F$201,MATCH(Orders!J$1,Products!$A$1:$F$1,0),0)</f>
        <v>2155.455197032014</v>
      </c>
    </row>
    <row r="7691" spans="1:10">
      <c r="A7691">
        <v>7690</v>
      </c>
      <c r="B7691" s="4">
        <v>45453</v>
      </c>
      <c r="C7691" s="10">
        <f>DATE(YEAR(orders[[#This Row],[order_date]]), MONTH(orders[[#This Row],[order_date]]), 1)</f>
        <v>45444</v>
      </c>
      <c r="D7691" t="s">
        <v>3423</v>
      </c>
      <c r="E7691" t="s">
        <v>568</v>
      </c>
      <c r="F7691" t="str">
        <f>VLOOKUP(orders[[#This Row],[product_id]],Products!A:C,3,0)</f>
        <v>Electronics</v>
      </c>
      <c r="G7691">
        <v>3</v>
      </c>
      <c r="H7691" s="6">
        <v>0.14355940143564036</v>
      </c>
      <c r="I7691" s="2">
        <f>VLOOKUP($E7691,
Products!$A$1:$F$201,MATCH(Orders!I$1,Products!$A$1:$F$1,0),0)</f>
        <v>21702.72353355262</v>
      </c>
      <c r="J7691" s="2">
        <f>VLOOKUP($E7691,
Products!$A$1:$F$201,MATCH(Orders!J$1,Products!$A$1:$F$1,0),0)</f>
        <v>17244.710704747551</v>
      </c>
    </row>
    <row r="7692" spans="1:10">
      <c r="A7692">
        <v>7691</v>
      </c>
      <c r="B7692" s="4">
        <v>45686</v>
      </c>
      <c r="C7692" s="10">
        <f>DATE(YEAR(orders[[#This Row],[order_date]]), MONTH(orders[[#This Row],[order_date]]), 1)</f>
        <v>45658</v>
      </c>
      <c r="D7692" t="s">
        <v>3918</v>
      </c>
      <c r="E7692" t="s">
        <v>637</v>
      </c>
      <c r="F7692" t="str">
        <f>VLOOKUP(orders[[#This Row],[product_id]],Products!A:C,3,0)</f>
        <v>Electronics</v>
      </c>
      <c r="G7692">
        <v>2</v>
      </c>
      <c r="H7692" s="6">
        <v>0.20119628496579406</v>
      </c>
      <c r="I7692" s="2">
        <f>VLOOKUP($E7692,
Products!$A$1:$F$201,MATCH(Orders!I$1,Products!$A$1:$F$1,0),0)</f>
        <v>2722.8882486231741</v>
      </c>
      <c r="J7692" s="2">
        <f>VLOOKUP($E7692,
Products!$A$1:$F$201,MATCH(Orders!J$1,Products!$A$1:$F$1,0),0)</f>
        <v>2155.455197032014</v>
      </c>
    </row>
    <row r="7693" spans="1:10">
      <c r="A7693">
        <v>7692</v>
      </c>
      <c r="B7693" s="4">
        <v>45247</v>
      </c>
      <c r="C7693" s="10">
        <f>DATE(YEAR(orders[[#This Row],[order_date]]), MONTH(orders[[#This Row],[order_date]]), 1)</f>
        <v>45231</v>
      </c>
      <c r="D7693" t="s">
        <v>1616</v>
      </c>
      <c r="E7693" t="s">
        <v>638</v>
      </c>
      <c r="F7693" t="str">
        <f>VLOOKUP(orders[[#This Row],[product_id]],Products!A:C,3,0)</f>
        <v>Electronics</v>
      </c>
      <c r="G7693">
        <v>3</v>
      </c>
      <c r="H7693" s="6">
        <v>0.18647869940980613</v>
      </c>
      <c r="I7693" s="2">
        <f>VLOOKUP($E7693,
Products!$A$1:$F$201,MATCH(Orders!I$1,Products!$A$1:$F$1,0),0)</f>
        <v>11118.17778596276</v>
      </c>
      <c r="J7693" s="2">
        <f>VLOOKUP($E7693,
Products!$A$1:$F$201,MATCH(Orders!J$1,Products!$A$1:$F$1,0),0)</f>
        <v>7887.697719413397</v>
      </c>
    </row>
    <row r="7694" spans="1:10">
      <c r="A7694">
        <v>7693</v>
      </c>
      <c r="B7694" s="4">
        <v>45665</v>
      </c>
      <c r="C7694" s="10">
        <f>DATE(YEAR(orders[[#This Row],[order_date]]), MONTH(orders[[#This Row],[order_date]]), 1)</f>
        <v>45658</v>
      </c>
      <c r="D7694" t="s">
        <v>3776</v>
      </c>
      <c r="E7694" t="s">
        <v>643</v>
      </c>
      <c r="F7694" t="str">
        <f>VLOOKUP(orders[[#This Row],[product_id]],Products!A:C,3,0)</f>
        <v>Appliances</v>
      </c>
      <c r="G7694">
        <v>1</v>
      </c>
      <c r="H7694" s="6">
        <v>0.12978077207337163</v>
      </c>
      <c r="I7694" s="2">
        <f>VLOOKUP($E7694,
Products!$A$1:$F$201,MATCH(Orders!I$1,Products!$A$1:$F$1,0),0)</f>
        <v>26269.068564891841</v>
      </c>
      <c r="J7694" s="2">
        <f>VLOOKUP($E7694,
Products!$A$1:$F$201,MATCH(Orders!J$1,Products!$A$1:$F$1,0),0)</f>
        <v>18867.564539756699</v>
      </c>
    </row>
    <row r="7695" spans="1:10">
      <c r="A7695">
        <v>7694</v>
      </c>
      <c r="B7695" s="4">
        <v>45994</v>
      </c>
      <c r="C7695" s="10">
        <f>DATE(YEAR(orders[[#This Row],[order_date]]), MONTH(orders[[#This Row],[order_date]]), 1)</f>
        <v>45992</v>
      </c>
      <c r="D7695" t="s">
        <v>3157</v>
      </c>
      <c r="E7695" t="s">
        <v>613</v>
      </c>
      <c r="F7695" t="str">
        <f>VLOOKUP(orders[[#This Row],[product_id]],Products!A:C,3,0)</f>
        <v>Appliances</v>
      </c>
      <c r="G7695">
        <v>2</v>
      </c>
      <c r="H7695" s="6">
        <v>0.13848475666463964</v>
      </c>
      <c r="I7695" s="2">
        <f>VLOOKUP($E7695,
Products!$A$1:$F$201,MATCH(Orders!I$1,Products!$A$1:$F$1,0),0)</f>
        <v>6365.2492969652412</v>
      </c>
      <c r="J7695" s="2">
        <f>VLOOKUP($E7695,
Products!$A$1:$F$201,MATCH(Orders!J$1,Products!$A$1:$F$1,0),0)</f>
        <v>4174.927496964433</v>
      </c>
    </row>
    <row r="7696" spans="1:10">
      <c r="A7696">
        <v>7695</v>
      </c>
      <c r="B7696" s="4">
        <v>45380</v>
      </c>
      <c r="C7696" s="10">
        <f>DATE(YEAR(orders[[#This Row],[order_date]]), MONTH(orders[[#This Row],[order_date]]), 1)</f>
        <v>45352</v>
      </c>
      <c r="D7696" t="s">
        <v>4509</v>
      </c>
      <c r="E7696" t="s">
        <v>677</v>
      </c>
      <c r="F7696" t="str">
        <f>VLOOKUP(orders[[#This Row],[product_id]],Products!A:C,3,0)</f>
        <v>Electronics</v>
      </c>
      <c r="G7696">
        <v>1</v>
      </c>
      <c r="H7696" s="6">
        <v>0.23746953398144791</v>
      </c>
      <c r="I7696" s="2">
        <f>VLOOKUP($E7696,
Products!$A$1:$F$201,MATCH(Orders!I$1,Products!$A$1:$F$1,0),0)</f>
        <v>11360.699432756561</v>
      </c>
      <c r="J7696" s="2">
        <f>VLOOKUP($E7696,
Products!$A$1:$F$201,MATCH(Orders!J$1,Products!$A$1:$F$1,0),0)</f>
        <v>8118.8949869342459</v>
      </c>
    </row>
    <row r="7697" spans="1:10">
      <c r="A7697">
        <v>7696</v>
      </c>
      <c r="B7697" s="4">
        <v>45672</v>
      </c>
      <c r="C7697" s="10">
        <f>DATE(YEAR(orders[[#This Row],[order_date]]), MONTH(orders[[#This Row],[order_date]]), 1)</f>
        <v>45658</v>
      </c>
      <c r="D7697" t="s">
        <v>1109</v>
      </c>
      <c r="E7697" t="s">
        <v>545</v>
      </c>
      <c r="F7697" t="str">
        <f>VLOOKUP(orders[[#This Row],[product_id]],Products!A:C,3,0)</f>
        <v>Electronics</v>
      </c>
      <c r="G7697">
        <v>1</v>
      </c>
      <c r="H7697" s="6">
        <v>0.13648057923371285</v>
      </c>
      <c r="I7697" s="2">
        <f>VLOOKUP($E7697,
Products!$A$1:$F$201,MATCH(Orders!I$1,Products!$A$1:$F$1,0),0)</f>
        <v>11292.44914297154</v>
      </c>
      <c r="J7697" s="2">
        <f>VLOOKUP($E7697,
Products!$A$1:$F$201,MATCH(Orders!J$1,Products!$A$1:$F$1,0),0)</f>
        <v>7616.0274340726546</v>
      </c>
    </row>
    <row r="7698" spans="1:10">
      <c r="A7698">
        <v>7697</v>
      </c>
      <c r="B7698" s="4">
        <v>45855</v>
      </c>
      <c r="C7698" s="10">
        <f>DATE(YEAR(orders[[#This Row],[order_date]]), MONTH(orders[[#This Row],[order_date]]), 1)</f>
        <v>45839</v>
      </c>
      <c r="D7698" t="s">
        <v>2547</v>
      </c>
      <c r="E7698" t="s">
        <v>541</v>
      </c>
      <c r="F7698" t="str">
        <f>VLOOKUP(orders[[#This Row],[product_id]],Products!A:C,3,0)</f>
        <v>Appliances</v>
      </c>
      <c r="G7698">
        <v>2</v>
      </c>
      <c r="H7698" s="6">
        <v>0.11915961806225422</v>
      </c>
      <c r="I7698" s="2">
        <f>VLOOKUP($E7698,
Products!$A$1:$F$201,MATCH(Orders!I$1,Products!$A$1:$F$1,0),0)</f>
        <v>2390.3651642386908</v>
      </c>
      <c r="J7698" s="2">
        <f>VLOOKUP($E7698,
Products!$A$1:$F$201,MATCH(Orders!J$1,Products!$A$1:$F$1,0),0)</f>
        <v>1655.7504783617919</v>
      </c>
    </row>
    <row r="7699" spans="1:10">
      <c r="A7699">
        <v>7698</v>
      </c>
      <c r="B7699" s="4">
        <v>45774</v>
      </c>
      <c r="C7699" s="10">
        <f>DATE(YEAR(orders[[#This Row],[order_date]]), MONTH(orders[[#This Row],[order_date]]), 1)</f>
        <v>45748</v>
      </c>
      <c r="D7699" t="s">
        <v>3354</v>
      </c>
      <c r="E7699" t="s">
        <v>540</v>
      </c>
      <c r="F7699" t="str">
        <f>VLOOKUP(orders[[#This Row],[product_id]],Products!A:C,3,0)</f>
        <v>Electronics</v>
      </c>
      <c r="G7699">
        <v>3</v>
      </c>
      <c r="H7699" s="6">
        <v>0.10179355508330939</v>
      </c>
      <c r="I7699" s="2">
        <f>VLOOKUP($E7699,
Products!$A$1:$F$201,MATCH(Orders!I$1,Products!$A$1:$F$1,0),0)</f>
        <v>27903.66571841111</v>
      </c>
      <c r="J7699" s="2">
        <f>VLOOKUP($E7699,
Products!$A$1:$F$201,MATCH(Orders!J$1,Products!$A$1:$F$1,0),0)</f>
        <v>20363.814715502049</v>
      </c>
    </row>
    <row r="7700" spans="1:10">
      <c r="A7700">
        <v>7699</v>
      </c>
      <c r="B7700" s="4">
        <v>45794</v>
      </c>
      <c r="C7700" s="10">
        <f>DATE(YEAR(orders[[#This Row],[order_date]]), MONTH(orders[[#This Row],[order_date]]), 1)</f>
        <v>45778</v>
      </c>
      <c r="D7700" t="s">
        <v>2396</v>
      </c>
      <c r="E7700" t="s">
        <v>564</v>
      </c>
      <c r="F7700" t="str">
        <f>VLOOKUP(orders[[#This Row],[product_id]],Products!A:C,3,0)</f>
        <v>Electronics</v>
      </c>
      <c r="G7700">
        <v>1</v>
      </c>
      <c r="H7700" s="6">
        <v>0.11271987015287713</v>
      </c>
      <c r="I7700" s="2">
        <f>VLOOKUP($E7700,
Products!$A$1:$F$201,MATCH(Orders!I$1,Products!$A$1:$F$1,0),0)</f>
        <v>21989.290766910399</v>
      </c>
      <c r="J7700" s="2">
        <f>VLOOKUP($E7700,
Products!$A$1:$F$201,MATCH(Orders!J$1,Products!$A$1:$F$1,0),0)</f>
        <v>15566.99865864101</v>
      </c>
    </row>
    <row r="7701" spans="1:10">
      <c r="A7701">
        <v>7700</v>
      </c>
      <c r="B7701" s="4">
        <v>45700</v>
      </c>
      <c r="C7701" s="10">
        <f>DATE(YEAR(orders[[#This Row],[order_date]]), MONTH(orders[[#This Row],[order_date]]), 1)</f>
        <v>45689</v>
      </c>
      <c r="D7701" t="s">
        <v>4191</v>
      </c>
      <c r="E7701" t="s">
        <v>698</v>
      </c>
      <c r="F7701" t="str">
        <f>VLOOKUP(orders[[#This Row],[product_id]],Products!A:C,3,0)</f>
        <v>Appliances</v>
      </c>
      <c r="G7701">
        <v>2</v>
      </c>
      <c r="H7701" s="6">
        <v>6.5918574994194082E-2</v>
      </c>
      <c r="I7701" s="2">
        <f>VLOOKUP($E7701,
Products!$A$1:$F$201,MATCH(Orders!I$1,Products!$A$1:$F$1,0),0)</f>
        <v>5562.620248272905</v>
      </c>
      <c r="J7701" s="2">
        <f>VLOOKUP($E7701,
Products!$A$1:$F$201,MATCH(Orders!J$1,Products!$A$1:$F$1,0),0)</f>
        <v>4191.9477694447714</v>
      </c>
    </row>
    <row r="7702" spans="1:10">
      <c r="A7702">
        <v>7701</v>
      </c>
      <c r="B7702" s="4">
        <v>45009</v>
      </c>
      <c r="C7702" s="10">
        <f>DATE(YEAR(orders[[#This Row],[order_date]]), MONTH(orders[[#This Row],[order_date]]), 1)</f>
        <v>44986</v>
      </c>
      <c r="D7702" t="s">
        <v>2169</v>
      </c>
      <c r="E7702" t="s">
        <v>621</v>
      </c>
      <c r="F7702" t="str">
        <f>VLOOKUP(orders[[#This Row],[product_id]],Products!A:C,3,0)</f>
        <v>Electronics</v>
      </c>
      <c r="G7702">
        <v>2</v>
      </c>
      <c r="H7702" s="6">
        <v>0.20465914090139908</v>
      </c>
      <c r="I7702" s="2">
        <f>VLOOKUP($E7702,
Products!$A$1:$F$201,MATCH(Orders!I$1,Products!$A$1:$F$1,0),0)</f>
        <v>11784.05708818019</v>
      </c>
      <c r="J7702" s="2">
        <f>VLOOKUP($E7702,
Products!$A$1:$F$201,MATCH(Orders!J$1,Products!$A$1:$F$1,0),0)</f>
        <v>7779.8525757032758</v>
      </c>
    </row>
    <row r="7703" spans="1:10">
      <c r="A7703">
        <v>7702</v>
      </c>
      <c r="B7703" s="4">
        <v>45469</v>
      </c>
      <c r="C7703" s="10">
        <f>DATE(YEAR(orders[[#This Row],[order_date]]), MONTH(orders[[#This Row],[order_date]]), 1)</f>
        <v>45444</v>
      </c>
      <c r="D7703" t="s">
        <v>1962</v>
      </c>
      <c r="E7703" t="s">
        <v>536</v>
      </c>
      <c r="F7703" t="str">
        <f>VLOOKUP(orders[[#This Row],[product_id]],Products!A:C,3,0)</f>
        <v>Appliances</v>
      </c>
      <c r="G7703">
        <v>1</v>
      </c>
      <c r="H7703" s="6">
        <v>0.11970118539291394</v>
      </c>
      <c r="I7703" s="2">
        <f>VLOOKUP($E7703,
Products!$A$1:$F$201,MATCH(Orders!I$1,Products!$A$1:$F$1,0),0)</f>
        <v>25818.123603836499</v>
      </c>
      <c r="J7703" s="2">
        <f>VLOOKUP($E7703,
Products!$A$1:$F$201,MATCH(Orders!J$1,Products!$A$1:$F$1,0),0)</f>
        <v>18462.729442964981</v>
      </c>
    </row>
    <row r="7704" spans="1:10">
      <c r="A7704">
        <v>7703</v>
      </c>
      <c r="B7704" s="4">
        <v>45248</v>
      </c>
      <c r="C7704" s="10">
        <f>DATE(YEAR(orders[[#This Row],[order_date]]), MONTH(orders[[#This Row],[order_date]]), 1)</f>
        <v>45231</v>
      </c>
      <c r="D7704" t="s">
        <v>898</v>
      </c>
      <c r="E7704" t="s">
        <v>679</v>
      </c>
      <c r="F7704" t="str">
        <f>VLOOKUP(orders[[#This Row],[product_id]],Products!A:C,3,0)</f>
        <v>Appliances</v>
      </c>
      <c r="G7704">
        <v>3</v>
      </c>
      <c r="H7704" s="6">
        <v>0.13042090433368059</v>
      </c>
      <c r="I7704" s="2">
        <f>VLOOKUP($E7704,
Products!$A$1:$F$201,MATCH(Orders!I$1,Products!$A$1:$F$1,0),0)</f>
        <v>6336.1008284819591</v>
      </c>
      <c r="J7704" s="2">
        <f>VLOOKUP($E7704,
Products!$A$1:$F$201,MATCH(Orders!J$1,Products!$A$1:$F$1,0),0)</f>
        <v>5056.6203893460352</v>
      </c>
    </row>
    <row r="7705" spans="1:10">
      <c r="A7705">
        <v>7704</v>
      </c>
      <c r="B7705" s="4">
        <v>45712</v>
      </c>
      <c r="C7705" s="10">
        <f>DATE(YEAR(orders[[#This Row],[order_date]]), MONTH(orders[[#This Row],[order_date]]), 1)</f>
        <v>45689</v>
      </c>
      <c r="D7705" t="s">
        <v>1828</v>
      </c>
      <c r="E7705" t="s">
        <v>554</v>
      </c>
      <c r="F7705" t="str">
        <f>VLOOKUP(orders[[#This Row],[product_id]],Products!A:C,3,0)</f>
        <v>Appliances</v>
      </c>
      <c r="G7705">
        <v>2</v>
      </c>
      <c r="H7705" s="6">
        <v>5.8915629300973986E-2</v>
      </c>
      <c r="I7705" s="2">
        <f>VLOOKUP($E7705,
Products!$A$1:$F$201,MATCH(Orders!I$1,Products!$A$1:$F$1,0),0)</f>
        <v>2088.6647814855078</v>
      </c>
      <c r="J7705" s="2">
        <f>VLOOKUP($E7705,
Products!$A$1:$F$201,MATCH(Orders!J$1,Products!$A$1:$F$1,0),0)</f>
        <v>1371.380040542937</v>
      </c>
    </row>
    <row r="7706" spans="1:10">
      <c r="A7706">
        <v>7705</v>
      </c>
      <c r="B7706" s="4">
        <v>45466</v>
      </c>
      <c r="C7706" s="10">
        <f>DATE(YEAR(orders[[#This Row],[order_date]]), MONTH(orders[[#This Row],[order_date]]), 1)</f>
        <v>45444</v>
      </c>
      <c r="D7706" t="s">
        <v>2680</v>
      </c>
      <c r="E7706" t="s">
        <v>639</v>
      </c>
      <c r="F7706" t="str">
        <f>VLOOKUP(orders[[#This Row],[product_id]],Products!A:C,3,0)</f>
        <v>Appliances</v>
      </c>
      <c r="G7706">
        <v>2</v>
      </c>
      <c r="H7706" s="6">
        <v>0.10883053060957383</v>
      </c>
      <c r="I7706" s="2">
        <f>VLOOKUP($E7706,
Products!$A$1:$F$201,MATCH(Orders!I$1,Products!$A$1:$F$1,0),0)</f>
        <v>2320.8560923599921</v>
      </c>
      <c r="J7706" s="2">
        <f>VLOOKUP($E7706,
Products!$A$1:$F$201,MATCH(Orders!J$1,Products!$A$1:$F$1,0),0)</f>
        <v>1750.110004830213</v>
      </c>
    </row>
    <row r="7707" spans="1:10">
      <c r="A7707">
        <v>7706</v>
      </c>
      <c r="B7707" s="4">
        <v>45178</v>
      </c>
      <c r="C7707" s="10">
        <f>DATE(YEAR(orders[[#This Row],[order_date]]), MONTH(orders[[#This Row],[order_date]]), 1)</f>
        <v>45170</v>
      </c>
      <c r="D7707" t="s">
        <v>3890</v>
      </c>
      <c r="E7707" t="s">
        <v>703</v>
      </c>
      <c r="F7707" t="str">
        <f>VLOOKUP(orders[[#This Row],[product_id]],Products!A:C,3,0)</f>
        <v>Appliances</v>
      </c>
      <c r="G7707">
        <v>2</v>
      </c>
      <c r="H7707" s="6">
        <v>5.5409630467827417E-2</v>
      </c>
      <c r="I7707" s="2">
        <f>VLOOKUP($E7707,
Products!$A$1:$F$201,MATCH(Orders!I$1,Products!$A$1:$F$1,0),0)</f>
        <v>23763.82929975582</v>
      </c>
      <c r="J7707" s="2">
        <f>VLOOKUP($E7707,
Products!$A$1:$F$201,MATCH(Orders!J$1,Products!$A$1:$F$1,0),0)</f>
        <v>17833.36818447417</v>
      </c>
    </row>
    <row r="7708" spans="1:10">
      <c r="A7708">
        <v>7707</v>
      </c>
      <c r="B7708" s="4">
        <v>45762</v>
      </c>
      <c r="C7708" s="10">
        <f>DATE(YEAR(orders[[#This Row],[order_date]]), MONTH(orders[[#This Row],[order_date]]), 1)</f>
        <v>45748</v>
      </c>
      <c r="D7708" t="s">
        <v>2348</v>
      </c>
      <c r="E7708" t="s">
        <v>611</v>
      </c>
      <c r="F7708" t="str">
        <f>VLOOKUP(orders[[#This Row],[product_id]],Products!A:C,3,0)</f>
        <v>Electronics</v>
      </c>
      <c r="G7708">
        <v>3</v>
      </c>
      <c r="H7708" s="6">
        <v>0.19515714049034816</v>
      </c>
      <c r="I7708" s="2">
        <f>VLOOKUP($E7708,
Products!$A$1:$F$201,MATCH(Orders!I$1,Products!$A$1:$F$1,0),0)</f>
        <v>12041.08303405661</v>
      </c>
      <c r="J7708" s="2">
        <f>VLOOKUP($E7708,
Products!$A$1:$F$201,MATCH(Orders!J$1,Products!$A$1:$F$1,0),0)</f>
        <v>7946.6428283753548</v>
      </c>
    </row>
    <row r="7709" spans="1:10">
      <c r="A7709">
        <v>7708</v>
      </c>
      <c r="B7709" s="4">
        <v>45375</v>
      </c>
      <c r="C7709" s="10">
        <f>DATE(YEAR(orders[[#This Row],[order_date]]), MONTH(orders[[#This Row],[order_date]]), 1)</f>
        <v>45352</v>
      </c>
      <c r="D7709" t="s">
        <v>4313</v>
      </c>
      <c r="E7709" t="s">
        <v>524</v>
      </c>
      <c r="F7709" t="str">
        <f>VLOOKUP(orders[[#This Row],[product_id]],Products!A:C,3,0)</f>
        <v>Electronics</v>
      </c>
      <c r="G7709">
        <v>1</v>
      </c>
      <c r="H7709" s="6">
        <v>0.12543255167318929</v>
      </c>
      <c r="I7709" s="2">
        <f>VLOOKUP($E7709,
Products!$A$1:$F$201,MATCH(Orders!I$1,Products!$A$1:$F$1,0),0)</f>
        <v>13162.372749153699</v>
      </c>
      <c r="J7709" s="2">
        <f>VLOOKUP($E7709,
Products!$A$1:$F$201,MATCH(Orders!J$1,Products!$A$1:$F$1,0),0)</f>
        <v>8772.7564251238819</v>
      </c>
    </row>
    <row r="7710" spans="1:10">
      <c r="A7710">
        <v>7709</v>
      </c>
      <c r="B7710" s="4">
        <v>45416</v>
      </c>
      <c r="C7710" s="10">
        <f>DATE(YEAR(orders[[#This Row],[order_date]]), MONTH(orders[[#This Row],[order_date]]), 1)</f>
        <v>45413</v>
      </c>
      <c r="D7710" t="s">
        <v>4058</v>
      </c>
      <c r="E7710" t="s">
        <v>601</v>
      </c>
      <c r="F7710" t="str">
        <f>VLOOKUP(orders[[#This Row],[product_id]],Products!A:C,3,0)</f>
        <v>Appliances</v>
      </c>
      <c r="G7710">
        <v>3</v>
      </c>
      <c r="H7710" s="6">
        <v>0.11966291049351023</v>
      </c>
      <c r="I7710" s="2">
        <f>VLOOKUP($E7710,
Products!$A$1:$F$201,MATCH(Orders!I$1,Products!$A$1:$F$1,0),0)</f>
        <v>2095.1354013205032</v>
      </c>
      <c r="J7710" s="2">
        <f>VLOOKUP($E7710,
Products!$A$1:$F$201,MATCH(Orders!J$1,Products!$A$1:$F$1,0),0)</f>
        <v>1374.592895200507</v>
      </c>
    </row>
    <row r="7711" spans="1:10">
      <c r="A7711">
        <v>7710</v>
      </c>
      <c r="B7711" s="4">
        <v>45390</v>
      </c>
      <c r="C7711" s="10">
        <f>DATE(YEAR(orders[[#This Row],[order_date]]), MONTH(orders[[#This Row],[order_date]]), 1)</f>
        <v>45383</v>
      </c>
      <c r="D7711" t="s">
        <v>1705</v>
      </c>
      <c r="E7711" t="s">
        <v>675</v>
      </c>
      <c r="F7711" t="str">
        <f>VLOOKUP(orders[[#This Row],[product_id]],Products!A:C,3,0)</f>
        <v>Appliances</v>
      </c>
      <c r="G7711">
        <v>2</v>
      </c>
      <c r="H7711" s="6">
        <v>0.12617183007351912</v>
      </c>
      <c r="I7711" s="2">
        <f>VLOOKUP($E7711,
Products!$A$1:$F$201,MATCH(Orders!I$1,Products!$A$1:$F$1,0),0)</f>
        <v>23552.642442203069</v>
      </c>
      <c r="J7711" s="2">
        <f>VLOOKUP($E7711,
Products!$A$1:$F$201,MATCH(Orders!J$1,Products!$A$1:$F$1,0),0)</f>
        <v>17389.42325132497</v>
      </c>
    </row>
    <row r="7712" spans="1:10">
      <c r="A7712">
        <v>7711</v>
      </c>
      <c r="B7712" s="4">
        <v>45240</v>
      </c>
      <c r="C7712" s="10">
        <f>DATE(YEAR(orders[[#This Row],[order_date]]), MONTH(orders[[#This Row],[order_date]]), 1)</f>
        <v>45231</v>
      </c>
      <c r="D7712" t="s">
        <v>2445</v>
      </c>
      <c r="E7712" t="s">
        <v>535</v>
      </c>
      <c r="F7712" t="str">
        <f>VLOOKUP(orders[[#This Row],[product_id]],Products!A:C,3,0)</f>
        <v>Appliances</v>
      </c>
      <c r="G7712">
        <v>3</v>
      </c>
      <c r="H7712" s="6">
        <v>9.9564242354819893E-2</v>
      </c>
      <c r="I7712" s="2">
        <f>VLOOKUP($E7712,
Products!$A$1:$F$201,MATCH(Orders!I$1,Products!$A$1:$F$1,0),0)</f>
        <v>25188.460642954858</v>
      </c>
      <c r="J7712" s="2">
        <f>VLOOKUP($E7712,
Products!$A$1:$F$201,MATCH(Orders!J$1,Products!$A$1:$F$1,0),0)</f>
        <v>18873.341689191599</v>
      </c>
    </row>
    <row r="7713" spans="1:10">
      <c r="A7713">
        <v>7712</v>
      </c>
      <c r="B7713" s="4">
        <v>45311</v>
      </c>
      <c r="C7713" s="10">
        <f>DATE(YEAR(orders[[#This Row],[order_date]]), MONTH(orders[[#This Row],[order_date]]), 1)</f>
        <v>45292</v>
      </c>
      <c r="D7713" t="s">
        <v>1228</v>
      </c>
      <c r="E7713" t="s">
        <v>531</v>
      </c>
      <c r="F7713" t="str">
        <f>VLOOKUP(orders[[#This Row],[product_id]],Products!A:C,3,0)</f>
        <v>Electronics</v>
      </c>
      <c r="G7713">
        <v>1</v>
      </c>
      <c r="H7713" s="6">
        <v>0.18241359030983978</v>
      </c>
      <c r="I7713" s="2">
        <f>VLOOKUP($E7713,
Products!$A$1:$F$201,MATCH(Orders!I$1,Products!$A$1:$F$1,0),0)</f>
        <v>29674.378925417219</v>
      </c>
      <c r="J7713" s="2">
        <f>VLOOKUP($E7713,
Products!$A$1:$F$201,MATCH(Orders!J$1,Products!$A$1:$F$1,0),0)</f>
        <v>20795.30337605517</v>
      </c>
    </row>
    <row r="7714" spans="1:10">
      <c r="A7714">
        <v>7713</v>
      </c>
      <c r="B7714" s="4">
        <v>45221</v>
      </c>
      <c r="C7714" s="10">
        <f>DATE(YEAR(orders[[#This Row],[order_date]]), MONTH(orders[[#This Row],[order_date]]), 1)</f>
        <v>45200</v>
      </c>
      <c r="D7714" t="s">
        <v>1055</v>
      </c>
      <c r="E7714" t="s">
        <v>636</v>
      </c>
      <c r="F7714" t="str">
        <f>VLOOKUP(orders[[#This Row],[product_id]],Products!A:C,3,0)</f>
        <v>Appliances</v>
      </c>
      <c r="G7714">
        <v>1</v>
      </c>
      <c r="H7714" s="6">
        <v>0.1285687438027138</v>
      </c>
      <c r="I7714" s="2">
        <f>VLOOKUP($E7714,
Products!$A$1:$F$201,MATCH(Orders!I$1,Products!$A$1:$F$1,0),0)</f>
        <v>2035.5647279372099</v>
      </c>
      <c r="J7714" s="2">
        <f>VLOOKUP($E7714,
Products!$A$1:$F$201,MATCH(Orders!J$1,Products!$A$1:$F$1,0),0)</f>
        <v>1486.048843699655</v>
      </c>
    </row>
    <row r="7715" spans="1:10">
      <c r="A7715">
        <v>7714</v>
      </c>
      <c r="B7715" s="4">
        <v>45912</v>
      </c>
      <c r="C7715" s="10">
        <f>DATE(YEAR(orders[[#This Row],[order_date]]), MONTH(orders[[#This Row],[order_date]]), 1)</f>
        <v>45901</v>
      </c>
      <c r="D7715" t="s">
        <v>3069</v>
      </c>
      <c r="E7715" t="s">
        <v>666</v>
      </c>
      <c r="F7715" t="str">
        <f>VLOOKUP(orders[[#This Row],[product_id]],Products!A:C,3,0)</f>
        <v>Electronics</v>
      </c>
      <c r="G7715">
        <v>2</v>
      </c>
      <c r="H7715" s="6">
        <v>0.21477834500782558</v>
      </c>
      <c r="I7715" s="2">
        <f>VLOOKUP($E7715,
Products!$A$1:$F$201,MATCH(Orders!I$1,Products!$A$1:$F$1,0),0)</f>
        <v>28450.587044878092</v>
      </c>
      <c r="J7715" s="2">
        <f>VLOOKUP($E7715,
Products!$A$1:$F$201,MATCH(Orders!J$1,Products!$A$1:$F$1,0),0)</f>
        <v>22337.584649075441</v>
      </c>
    </row>
    <row r="7716" spans="1:10">
      <c r="A7716">
        <v>7715</v>
      </c>
      <c r="B7716" s="4">
        <v>45688</v>
      </c>
      <c r="C7716" s="10">
        <f>DATE(YEAR(orders[[#This Row],[order_date]]), MONTH(orders[[#This Row],[order_date]]), 1)</f>
        <v>45658</v>
      </c>
      <c r="D7716" t="s">
        <v>2446</v>
      </c>
      <c r="E7716" t="s">
        <v>555</v>
      </c>
      <c r="F7716" t="str">
        <f>VLOOKUP(orders[[#This Row],[product_id]],Products!A:C,3,0)</f>
        <v>Electronics</v>
      </c>
      <c r="G7716">
        <v>1</v>
      </c>
      <c r="H7716" s="6">
        <v>0.16283668536039891</v>
      </c>
      <c r="I7716" s="2">
        <f>VLOOKUP($E7716,
Products!$A$1:$F$201,MATCH(Orders!I$1,Products!$A$1:$F$1,0),0)</f>
        <v>32397.674936233889</v>
      </c>
      <c r="J7716" s="2">
        <f>VLOOKUP($E7716,
Products!$A$1:$F$201,MATCH(Orders!J$1,Products!$A$1:$F$1,0),0)</f>
        <v>24559.251285382288</v>
      </c>
    </row>
    <row r="7717" spans="1:10">
      <c r="A7717">
        <v>7716</v>
      </c>
      <c r="B7717" s="4">
        <v>45695</v>
      </c>
      <c r="C7717" s="10">
        <f>DATE(YEAR(orders[[#This Row],[order_date]]), MONTH(orders[[#This Row],[order_date]]), 1)</f>
        <v>45689</v>
      </c>
      <c r="D7717" t="s">
        <v>3696</v>
      </c>
      <c r="E7717" t="s">
        <v>664</v>
      </c>
      <c r="F7717" t="str">
        <f>VLOOKUP(orders[[#This Row],[product_id]],Products!A:C,3,0)</f>
        <v>Appliances</v>
      </c>
      <c r="G7717">
        <v>2</v>
      </c>
      <c r="H7717" s="6">
        <v>0.14027575501266729</v>
      </c>
      <c r="I7717" s="2">
        <f>VLOOKUP($E7717,
Products!$A$1:$F$201,MATCH(Orders!I$1,Products!$A$1:$F$1,0),0)</f>
        <v>2181.6314584966208</v>
      </c>
      <c r="J7717" s="2">
        <f>VLOOKUP($E7717,
Products!$A$1:$F$201,MATCH(Orders!J$1,Products!$A$1:$F$1,0),0)</f>
        <v>1607.5776178781809</v>
      </c>
    </row>
    <row r="7718" spans="1:10">
      <c r="A7718">
        <v>7717</v>
      </c>
      <c r="B7718" s="4">
        <v>45270</v>
      </c>
      <c r="C7718" s="10">
        <f>DATE(YEAR(orders[[#This Row],[order_date]]), MONTH(orders[[#This Row],[order_date]]), 1)</f>
        <v>45261</v>
      </c>
      <c r="D7718" t="s">
        <v>2650</v>
      </c>
      <c r="E7718" t="s">
        <v>616</v>
      </c>
      <c r="F7718" t="str">
        <f>VLOOKUP(orders[[#This Row],[product_id]],Products!A:C,3,0)</f>
        <v>Electronics</v>
      </c>
      <c r="G7718">
        <v>1</v>
      </c>
      <c r="H7718" s="6">
        <v>0.18863666489647143</v>
      </c>
      <c r="I7718" s="2">
        <f>VLOOKUP($E7718,
Products!$A$1:$F$201,MATCH(Orders!I$1,Products!$A$1:$F$1,0),0)</f>
        <v>12172.554053901489</v>
      </c>
      <c r="J7718" s="2">
        <f>VLOOKUP($E7718,
Products!$A$1:$F$201,MATCH(Orders!J$1,Products!$A$1:$F$1,0),0)</f>
        <v>9644.7702288148557</v>
      </c>
    </row>
    <row r="7719" spans="1:10">
      <c r="A7719">
        <v>7718</v>
      </c>
      <c r="B7719" s="4">
        <v>45068</v>
      </c>
      <c r="C7719" s="10">
        <f>DATE(YEAR(orders[[#This Row],[order_date]]), MONTH(orders[[#This Row],[order_date]]), 1)</f>
        <v>45047</v>
      </c>
      <c r="D7719" t="s">
        <v>4277</v>
      </c>
      <c r="E7719" t="s">
        <v>701</v>
      </c>
      <c r="F7719" t="str">
        <f>VLOOKUP(orders[[#This Row],[product_id]],Products!A:C,3,0)</f>
        <v>Electronics</v>
      </c>
      <c r="G7719">
        <v>3</v>
      </c>
      <c r="H7719" s="6">
        <v>0.21749614146508198</v>
      </c>
      <c r="I7719" s="2">
        <f>VLOOKUP($E7719,
Products!$A$1:$F$201,MATCH(Orders!I$1,Products!$A$1:$F$1,0),0)</f>
        <v>19562.35470664543</v>
      </c>
      <c r="J7719" s="2">
        <f>VLOOKUP($E7719,
Products!$A$1:$F$201,MATCH(Orders!J$1,Products!$A$1:$F$1,0),0)</f>
        <v>13782.49498098754</v>
      </c>
    </row>
    <row r="7720" spans="1:10">
      <c r="A7720">
        <v>7719</v>
      </c>
      <c r="B7720" s="4">
        <v>45644</v>
      </c>
      <c r="C7720" s="10">
        <f>DATE(YEAR(orders[[#This Row],[order_date]]), MONTH(orders[[#This Row],[order_date]]), 1)</f>
        <v>45627</v>
      </c>
      <c r="D7720" t="s">
        <v>2266</v>
      </c>
      <c r="E7720" t="s">
        <v>601</v>
      </c>
      <c r="F7720" t="str">
        <f>VLOOKUP(orders[[#This Row],[product_id]],Products!A:C,3,0)</f>
        <v>Appliances</v>
      </c>
      <c r="G7720">
        <v>1</v>
      </c>
      <c r="H7720" s="6">
        <v>7.1589645187354306E-2</v>
      </c>
      <c r="I7720" s="2">
        <f>VLOOKUP($E7720,
Products!$A$1:$F$201,MATCH(Orders!I$1,Products!$A$1:$F$1,0),0)</f>
        <v>2095.1354013205032</v>
      </c>
      <c r="J7720" s="2">
        <f>VLOOKUP($E7720,
Products!$A$1:$F$201,MATCH(Orders!J$1,Products!$A$1:$F$1,0),0)</f>
        <v>1374.592895200507</v>
      </c>
    </row>
    <row r="7721" spans="1:10">
      <c r="A7721">
        <v>7720</v>
      </c>
      <c r="B7721" s="4">
        <v>45332</v>
      </c>
      <c r="C7721" s="10">
        <f>DATE(YEAR(orders[[#This Row],[order_date]]), MONTH(orders[[#This Row],[order_date]]), 1)</f>
        <v>45323</v>
      </c>
      <c r="D7721" t="s">
        <v>3666</v>
      </c>
      <c r="E7721" t="s">
        <v>587</v>
      </c>
      <c r="F7721" t="str">
        <f>VLOOKUP(orders[[#This Row],[product_id]],Products!A:C,3,0)</f>
        <v>Electronics</v>
      </c>
      <c r="G7721">
        <v>1</v>
      </c>
      <c r="H7721" s="6">
        <v>0.12791994760748507</v>
      </c>
      <c r="I7721" s="2">
        <f>VLOOKUP($E7721,
Products!$A$1:$F$201,MATCH(Orders!I$1,Products!$A$1:$F$1,0),0)</f>
        <v>16527.367619686949</v>
      </c>
      <c r="J7721" s="2">
        <f>VLOOKUP($E7721,
Products!$A$1:$F$201,MATCH(Orders!J$1,Products!$A$1:$F$1,0),0)</f>
        <v>12533.62883070202</v>
      </c>
    </row>
    <row r="7722" spans="1:10">
      <c r="A7722">
        <v>7721</v>
      </c>
      <c r="B7722" s="4">
        <v>45154</v>
      </c>
      <c r="C7722" s="10">
        <f>DATE(YEAR(orders[[#This Row],[order_date]]), MONTH(orders[[#This Row],[order_date]]), 1)</f>
        <v>45139</v>
      </c>
      <c r="D7722" t="s">
        <v>1357</v>
      </c>
      <c r="E7722" t="s">
        <v>643</v>
      </c>
      <c r="F7722" t="str">
        <f>VLOOKUP(orders[[#This Row],[product_id]],Products!A:C,3,0)</f>
        <v>Appliances</v>
      </c>
      <c r="G7722">
        <v>2</v>
      </c>
      <c r="H7722" s="6">
        <v>7.9946115897187198E-2</v>
      </c>
      <c r="I7722" s="2">
        <f>VLOOKUP($E7722,
Products!$A$1:$F$201,MATCH(Orders!I$1,Products!$A$1:$F$1,0),0)</f>
        <v>26269.068564891841</v>
      </c>
      <c r="J7722" s="2">
        <f>VLOOKUP($E7722,
Products!$A$1:$F$201,MATCH(Orders!J$1,Products!$A$1:$F$1,0),0)</f>
        <v>18867.564539756699</v>
      </c>
    </row>
    <row r="7723" spans="1:10">
      <c r="A7723">
        <v>7722</v>
      </c>
      <c r="B7723" s="4">
        <v>45337</v>
      </c>
      <c r="C7723" s="10">
        <f>DATE(YEAR(orders[[#This Row],[order_date]]), MONTH(orders[[#This Row],[order_date]]), 1)</f>
        <v>45323</v>
      </c>
      <c r="D7723" t="s">
        <v>1340</v>
      </c>
      <c r="E7723" t="s">
        <v>527</v>
      </c>
      <c r="F7723" t="str">
        <f>VLOOKUP(orders[[#This Row],[product_id]],Products!A:C,3,0)</f>
        <v>Appliances</v>
      </c>
      <c r="G7723">
        <v>2</v>
      </c>
      <c r="H7723" s="6">
        <v>0.14714028238807456</v>
      </c>
      <c r="I7723" s="2">
        <f>VLOOKUP($E7723,
Products!$A$1:$F$201,MATCH(Orders!I$1,Products!$A$1:$F$1,0),0)</f>
        <v>25833.54427698228</v>
      </c>
      <c r="J7723" s="2">
        <f>VLOOKUP($E7723,
Products!$A$1:$F$201,MATCH(Orders!J$1,Products!$A$1:$F$1,0),0)</f>
        <v>16827.881451334611</v>
      </c>
    </row>
    <row r="7724" spans="1:10">
      <c r="A7724">
        <v>7723</v>
      </c>
      <c r="B7724" s="4">
        <v>45878</v>
      </c>
      <c r="C7724" s="10">
        <f>DATE(YEAR(orders[[#This Row],[order_date]]), MONTH(orders[[#This Row],[order_date]]), 1)</f>
        <v>45870</v>
      </c>
      <c r="D7724" t="s">
        <v>3764</v>
      </c>
      <c r="E7724" t="s">
        <v>696</v>
      </c>
      <c r="F7724" t="str">
        <f>VLOOKUP(orders[[#This Row],[product_id]],Products!A:C,3,0)</f>
        <v>Electronics</v>
      </c>
      <c r="G7724">
        <v>1</v>
      </c>
      <c r="H7724" s="6">
        <v>0.17856163017660145</v>
      </c>
      <c r="I7724" s="2">
        <f>VLOOKUP($E7724,
Products!$A$1:$F$201,MATCH(Orders!I$1,Products!$A$1:$F$1,0),0)</f>
        <v>2723.6534496184809</v>
      </c>
      <c r="J7724" s="2">
        <f>VLOOKUP($E7724,
Products!$A$1:$F$201,MATCH(Orders!J$1,Products!$A$1:$F$1,0),0)</f>
        <v>1872.4715951823</v>
      </c>
    </row>
    <row r="7725" spans="1:10">
      <c r="A7725">
        <v>7724</v>
      </c>
      <c r="B7725" s="4">
        <v>45824</v>
      </c>
      <c r="C7725" s="10">
        <f>DATE(YEAR(orders[[#This Row],[order_date]]), MONTH(orders[[#This Row],[order_date]]), 1)</f>
        <v>45809</v>
      </c>
      <c r="D7725" t="s">
        <v>4213</v>
      </c>
      <c r="E7725" t="s">
        <v>559</v>
      </c>
      <c r="F7725" t="str">
        <f>VLOOKUP(orders[[#This Row],[product_id]],Products!A:C,3,0)</f>
        <v>Electronics</v>
      </c>
      <c r="G7725">
        <v>1</v>
      </c>
      <c r="H7725" s="6">
        <v>0.1509379649054699</v>
      </c>
      <c r="I7725" s="2">
        <f>VLOOKUP($E7725,
Products!$A$1:$F$201,MATCH(Orders!I$1,Products!$A$1:$F$1,0),0)</f>
        <v>2588.546892391822</v>
      </c>
      <c r="J7725" s="2">
        <f>VLOOKUP($E7725,
Products!$A$1:$F$201,MATCH(Orders!J$1,Products!$A$1:$F$1,0),0)</f>
        <v>1942.6863840762869</v>
      </c>
    </row>
    <row r="7726" spans="1:10">
      <c r="A7726">
        <v>7725</v>
      </c>
      <c r="B7726" s="4">
        <v>45617</v>
      </c>
      <c r="C7726" s="10">
        <f>DATE(YEAR(orders[[#This Row],[order_date]]), MONTH(orders[[#This Row],[order_date]]), 1)</f>
        <v>45597</v>
      </c>
      <c r="D7726" t="s">
        <v>4300</v>
      </c>
      <c r="E7726" t="s">
        <v>684</v>
      </c>
      <c r="F7726" t="str">
        <f>VLOOKUP(orders[[#This Row],[product_id]],Products!A:C,3,0)</f>
        <v>Appliances</v>
      </c>
      <c r="G7726">
        <v>1</v>
      </c>
      <c r="H7726" s="6">
        <v>0.10538539055312784</v>
      </c>
      <c r="I7726" s="2">
        <f>VLOOKUP($E7726,
Products!$A$1:$F$201,MATCH(Orders!I$1,Products!$A$1:$F$1,0),0)</f>
        <v>2147.166688023286</v>
      </c>
      <c r="J7726" s="2">
        <f>VLOOKUP($E7726,
Products!$A$1:$F$201,MATCH(Orders!J$1,Products!$A$1:$F$1,0),0)</f>
        <v>1709.9619584723389</v>
      </c>
    </row>
    <row r="7727" spans="1:10">
      <c r="A7727">
        <v>7726</v>
      </c>
      <c r="B7727" s="4">
        <v>45804</v>
      </c>
      <c r="C7727" s="10">
        <f>DATE(YEAR(orders[[#This Row],[order_date]]), MONTH(orders[[#This Row],[order_date]]), 1)</f>
        <v>45778</v>
      </c>
      <c r="D7727" t="s">
        <v>2507</v>
      </c>
      <c r="E7727" t="s">
        <v>586</v>
      </c>
      <c r="F7727" t="str">
        <f>VLOOKUP(orders[[#This Row],[product_id]],Products!A:C,3,0)</f>
        <v>Appliances</v>
      </c>
      <c r="G7727">
        <v>1</v>
      </c>
      <c r="H7727" s="6">
        <v>0.13822643594966519</v>
      </c>
      <c r="I7727" s="2">
        <f>VLOOKUP($E7727,
Products!$A$1:$F$201,MATCH(Orders!I$1,Products!$A$1:$F$1,0),0)</f>
        <v>22928.971424497449</v>
      </c>
      <c r="J7727" s="2">
        <f>VLOOKUP($E7727,
Products!$A$1:$F$201,MATCH(Orders!J$1,Products!$A$1:$F$1,0),0)</f>
        <v>17801.356740692991</v>
      </c>
    </row>
    <row r="7728" spans="1:10">
      <c r="A7728">
        <v>7727</v>
      </c>
      <c r="B7728" s="4">
        <v>45713</v>
      </c>
      <c r="C7728" s="10">
        <f>DATE(YEAR(orders[[#This Row],[order_date]]), MONTH(orders[[#This Row],[order_date]]), 1)</f>
        <v>45689</v>
      </c>
      <c r="D7728" t="s">
        <v>1298</v>
      </c>
      <c r="E7728" t="s">
        <v>637</v>
      </c>
      <c r="F7728" t="str">
        <f>VLOOKUP(orders[[#This Row],[product_id]],Products!A:C,3,0)</f>
        <v>Electronics</v>
      </c>
      <c r="G7728">
        <v>1</v>
      </c>
      <c r="H7728" s="6">
        <v>0.17019427816559415</v>
      </c>
      <c r="I7728" s="2">
        <f>VLOOKUP($E7728,
Products!$A$1:$F$201,MATCH(Orders!I$1,Products!$A$1:$F$1,0),0)</f>
        <v>2722.8882486231741</v>
      </c>
      <c r="J7728" s="2">
        <f>VLOOKUP($E7728,
Products!$A$1:$F$201,MATCH(Orders!J$1,Products!$A$1:$F$1,0),0)</f>
        <v>2155.455197032014</v>
      </c>
    </row>
    <row r="7729" spans="1:10">
      <c r="A7729">
        <v>7728</v>
      </c>
      <c r="B7729" s="4">
        <v>44988</v>
      </c>
      <c r="C7729" s="10">
        <f>DATE(YEAR(orders[[#This Row],[order_date]]), MONTH(orders[[#This Row],[order_date]]), 1)</f>
        <v>44986</v>
      </c>
      <c r="D7729" t="s">
        <v>3197</v>
      </c>
      <c r="E7729" t="s">
        <v>542</v>
      </c>
      <c r="F7729" t="str">
        <f>VLOOKUP(orders[[#This Row],[product_id]],Products!A:C,3,0)</f>
        <v>Electronics</v>
      </c>
      <c r="G7729">
        <v>1</v>
      </c>
      <c r="H7729" s="6">
        <v>0.1677022605017951</v>
      </c>
      <c r="I7729" s="2">
        <f>VLOOKUP($E7729,
Products!$A$1:$F$201,MATCH(Orders!I$1,Products!$A$1:$F$1,0),0)</f>
        <v>29298.352838526029</v>
      </c>
      <c r="J7729" s="2">
        <f>VLOOKUP($E7729,
Products!$A$1:$F$201,MATCH(Orders!J$1,Products!$A$1:$F$1,0),0)</f>
        <v>19250.751682102291</v>
      </c>
    </row>
    <row r="7730" spans="1:10">
      <c r="A7730">
        <v>7729</v>
      </c>
      <c r="B7730" s="4">
        <v>45805</v>
      </c>
      <c r="C7730" s="10">
        <f>DATE(YEAR(orders[[#This Row],[order_date]]), MONTH(orders[[#This Row],[order_date]]), 1)</f>
        <v>45778</v>
      </c>
      <c r="D7730" t="s">
        <v>4599</v>
      </c>
      <c r="E7730" t="s">
        <v>704</v>
      </c>
      <c r="F7730" t="str">
        <f>VLOOKUP(orders[[#This Row],[product_id]],Products!A:C,3,0)</f>
        <v>Electronics</v>
      </c>
      <c r="G7730">
        <v>2</v>
      </c>
      <c r="H7730" s="6">
        <v>0.22023640717606657</v>
      </c>
      <c r="I7730" s="2">
        <f>VLOOKUP($E7730,
Products!$A$1:$F$201,MATCH(Orders!I$1,Products!$A$1:$F$1,0),0)</f>
        <v>2453.3182634424861</v>
      </c>
      <c r="J7730" s="2">
        <f>VLOOKUP($E7730,
Products!$A$1:$F$201,MATCH(Orders!J$1,Products!$A$1:$F$1,0),0)</f>
        <v>1951.860511286576</v>
      </c>
    </row>
    <row r="7731" spans="1:10">
      <c r="A7731">
        <v>7730</v>
      </c>
      <c r="B7731" s="4">
        <v>45282</v>
      </c>
      <c r="C7731" s="10">
        <f>DATE(YEAR(orders[[#This Row],[order_date]]), MONTH(orders[[#This Row],[order_date]]), 1)</f>
        <v>45261</v>
      </c>
      <c r="D7731" t="s">
        <v>3374</v>
      </c>
      <c r="E7731" t="s">
        <v>568</v>
      </c>
      <c r="F7731" t="str">
        <f>VLOOKUP(orders[[#This Row],[product_id]],Products!A:C,3,0)</f>
        <v>Electronics</v>
      </c>
      <c r="G7731">
        <v>1</v>
      </c>
      <c r="H7731" s="6">
        <v>0.21352573527629617</v>
      </c>
      <c r="I7731" s="2">
        <f>VLOOKUP($E7731,
Products!$A$1:$F$201,MATCH(Orders!I$1,Products!$A$1:$F$1,0),0)</f>
        <v>21702.72353355262</v>
      </c>
      <c r="J7731" s="2">
        <f>VLOOKUP($E7731,
Products!$A$1:$F$201,MATCH(Orders!J$1,Products!$A$1:$F$1,0),0)</f>
        <v>17244.710704747551</v>
      </c>
    </row>
    <row r="7732" spans="1:10">
      <c r="A7732">
        <v>7731</v>
      </c>
      <c r="B7732" s="4">
        <v>44997</v>
      </c>
      <c r="C7732" s="10">
        <f>DATE(YEAR(orders[[#This Row],[order_date]]), MONTH(orders[[#This Row],[order_date]]), 1)</f>
        <v>44986</v>
      </c>
      <c r="D7732" t="s">
        <v>1937</v>
      </c>
      <c r="E7732" t="s">
        <v>556</v>
      </c>
      <c r="F7732" t="str">
        <f>VLOOKUP(orders[[#This Row],[product_id]],Products!A:C,3,0)</f>
        <v>Appliances</v>
      </c>
      <c r="G7732">
        <v>2</v>
      </c>
      <c r="H7732" s="6">
        <v>6.2585474266122432E-2</v>
      </c>
      <c r="I7732" s="2">
        <f>VLOOKUP($E7732,
Products!$A$1:$F$201,MATCH(Orders!I$1,Products!$A$1:$F$1,0),0)</f>
        <v>27054.121101651981</v>
      </c>
      <c r="J7732" s="2">
        <f>VLOOKUP($E7732,
Products!$A$1:$F$201,MATCH(Orders!J$1,Products!$A$1:$F$1,0),0)</f>
        <v>19388.930988794411</v>
      </c>
    </row>
    <row r="7733" spans="1:10">
      <c r="A7733">
        <v>7732</v>
      </c>
      <c r="B7733" s="4">
        <v>45189</v>
      </c>
      <c r="C7733" s="10">
        <f>DATE(YEAR(orders[[#This Row],[order_date]]), MONTH(orders[[#This Row],[order_date]]), 1)</f>
        <v>45170</v>
      </c>
      <c r="D7733" t="s">
        <v>4608</v>
      </c>
      <c r="E7733" t="s">
        <v>641</v>
      </c>
      <c r="F7733" t="str">
        <f>VLOOKUP(orders[[#This Row],[product_id]],Products!A:C,3,0)</f>
        <v>Appliances</v>
      </c>
      <c r="G7733">
        <v>2</v>
      </c>
      <c r="H7733" s="6">
        <v>8.2728682128342113E-2</v>
      </c>
      <c r="I7733" s="2">
        <f>VLOOKUP($E7733,
Products!$A$1:$F$201,MATCH(Orders!I$1,Products!$A$1:$F$1,0),0)</f>
        <v>27167.965718506261</v>
      </c>
      <c r="J7733" s="2">
        <f>VLOOKUP($E7733,
Products!$A$1:$F$201,MATCH(Orders!J$1,Products!$A$1:$F$1,0),0)</f>
        <v>19748.025676381669</v>
      </c>
    </row>
    <row r="7734" spans="1:10">
      <c r="A7734">
        <v>7733</v>
      </c>
      <c r="B7734" s="4">
        <v>45232</v>
      </c>
      <c r="C7734" s="10">
        <f>DATE(YEAR(orders[[#This Row],[order_date]]), MONTH(orders[[#This Row],[order_date]]), 1)</f>
        <v>45231</v>
      </c>
      <c r="D7734" t="s">
        <v>1461</v>
      </c>
      <c r="E7734" t="s">
        <v>506</v>
      </c>
      <c r="F7734" t="str">
        <f>VLOOKUP(orders[[#This Row],[product_id]],Products!A:C,3,0)</f>
        <v>Electronics</v>
      </c>
      <c r="G7734">
        <v>3</v>
      </c>
      <c r="H7734" s="6">
        <v>0.10997051286217827</v>
      </c>
      <c r="I7734" s="2">
        <f>VLOOKUP($E7734,
Products!$A$1:$F$201,MATCH(Orders!I$1,Products!$A$1:$F$1,0),0)</f>
        <v>2354.115904304108</v>
      </c>
      <c r="J7734" s="2">
        <f>VLOOKUP($E7734,
Products!$A$1:$F$201,MATCH(Orders!J$1,Products!$A$1:$F$1,0),0)</f>
        <v>1810.784620830796</v>
      </c>
    </row>
    <row r="7735" spans="1:10">
      <c r="A7735">
        <v>7734</v>
      </c>
      <c r="B7735" s="4">
        <v>45484</v>
      </c>
      <c r="C7735" s="10">
        <f>DATE(YEAR(orders[[#This Row],[order_date]]), MONTH(orders[[#This Row],[order_date]]), 1)</f>
        <v>45474</v>
      </c>
      <c r="D7735" t="s">
        <v>2005</v>
      </c>
      <c r="E7735" t="s">
        <v>513</v>
      </c>
      <c r="F7735" t="str">
        <f>VLOOKUP(orders[[#This Row],[product_id]],Products!A:C,3,0)</f>
        <v>Electronics</v>
      </c>
      <c r="G7735">
        <v>2</v>
      </c>
      <c r="H7735" s="6">
        <v>0.14889852976434156</v>
      </c>
      <c r="I7735" s="2">
        <f>VLOOKUP($E7735,
Products!$A$1:$F$201,MATCH(Orders!I$1,Products!$A$1:$F$1,0),0)</f>
        <v>2370.6748519187499</v>
      </c>
      <c r="J7735" s="2">
        <f>VLOOKUP($E7735,
Products!$A$1:$F$201,MATCH(Orders!J$1,Products!$A$1:$F$1,0),0)</f>
        <v>1742.1190905744229</v>
      </c>
    </row>
    <row r="7736" spans="1:10">
      <c r="A7736">
        <v>7735</v>
      </c>
      <c r="B7736" s="4">
        <v>45688</v>
      </c>
      <c r="C7736" s="10">
        <f>DATE(YEAR(orders[[#This Row],[order_date]]), MONTH(orders[[#This Row],[order_date]]), 1)</f>
        <v>45658</v>
      </c>
      <c r="D7736" t="s">
        <v>1202</v>
      </c>
      <c r="E7736" t="s">
        <v>586</v>
      </c>
      <c r="F7736" t="str">
        <f>VLOOKUP(orders[[#This Row],[product_id]],Products!A:C,3,0)</f>
        <v>Appliances</v>
      </c>
      <c r="G7736">
        <v>1</v>
      </c>
      <c r="H7736" s="6">
        <v>9.4380160362881646E-2</v>
      </c>
      <c r="I7736" s="2">
        <f>VLOOKUP($E7736,
Products!$A$1:$F$201,MATCH(Orders!I$1,Products!$A$1:$F$1,0),0)</f>
        <v>22928.971424497449</v>
      </c>
      <c r="J7736" s="2">
        <f>VLOOKUP($E7736,
Products!$A$1:$F$201,MATCH(Orders!J$1,Products!$A$1:$F$1,0),0)</f>
        <v>17801.356740692991</v>
      </c>
    </row>
    <row r="7737" spans="1:10">
      <c r="A7737">
        <v>7736</v>
      </c>
      <c r="B7737" s="4">
        <v>45514</v>
      </c>
      <c r="C7737" s="10">
        <f>DATE(YEAR(orders[[#This Row],[order_date]]), MONTH(orders[[#This Row],[order_date]]), 1)</f>
        <v>45505</v>
      </c>
      <c r="D7737" t="s">
        <v>1478</v>
      </c>
      <c r="E7737" t="s">
        <v>610</v>
      </c>
      <c r="F7737" t="str">
        <f>VLOOKUP(orders[[#This Row],[product_id]],Products!A:C,3,0)</f>
        <v>Appliances</v>
      </c>
      <c r="G7737">
        <v>1</v>
      </c>
      <c r="H7737" s="6">
        <v>8.2065921400606714E-2</v>
      </c>
      <c r="I7737" s="2">
        <f>VLOOKUP($E7737,
Products!$A$1:$F$201,MATCH(Orders!I$1,Products!$A$1:$F$1,0),0)</f>
        <v>23456.386855186989</v>
      </c>
      <c r="J7737" s="2">
        <f>VLOOKUP($E7737,
Products!$A$1:$F$201,MATCH(Orders!J$1,Products!$A$1:$F$1,0),0)</f>
        <v>16522.385271144129</v>
      </c>
    </row>
    <row r="7738" spans="1:10">
      <c r="A7738">
        <v>7737</v>
      </c>
      <c r="B7738" s="4">
        <v>45000</v>
      </c>
      <c r="C7738" s="10">
        <f>DATE(YEAR(orders[[#This Row],[order_date]]), MONTH(orders[[#This Row],[order_date]]), 1)</f>
        <v>44986</v>
      </c>
      <c r="D7738" t="s">
        <v>4074</v>
      </c>
      <c r="E7738" t="s">
        <v>688</v>
      </c>
      <c r="F7738" t="str">
        <f>VLOOKUP(orders[[#This Row],[product_id]],Products!A:C,3,0)</f>
        <v>Appliances</v>
      </c>
      <c r="G7738">
        <v>2</v>
      </c>
      <c r="H7738" s="6">
        <v>0.14944717915128936</v>
      </c>
      <c r="I7738" s="2">
        <f>VLOOKUP($E7738,
Products!$A$1:$F$201,MATCH(Orders!I$1,Products!$A$1:$F$1,0),0)</f>
        <v>5983.6860426434141</v>
      </c>
      <c r="J7738" s="2">
        <f>VLOOKUP($E7738,
Products!$A$1:$F$201,MATCH(Orders!J$1,Products!$A$1:$F$1,0),0)</f>
        <v>3911.563059036529</v>
      </c>
    </row>
    <row r="7739" spans="1:10">
      <c r="A7739">
        <v>7738</v>
      </c>
      <c r="B7739" s="4">
        <v>45068</v>
      </c>
      <c r="C7739" s="10">
        <f>DATE(YEAR(orders[[#This Row],[order_date]]), MONTH(orders[[#This Row],[order_date]]), 1)</f>
        <v>45047</v>
      </c>
      <c r="D7739" t="s">
        <v>3127</v>
      </c>
      <c r="E7739" t="s">
        <v>617</v>
      </c>
      <c r="F7739" t="str">
        <f>VLOOKUP(orders[[#This Row],[product_id]],Products!A:C,3,0)</f>
        <v>Electronics</v>
      </c>
      <c r="G7739">
        <v>1</v>
      </c>
      <c r="H7739" s="6">
        <v>0.20255133565771694</v>
      </c>
      <c r="I7739" s="2">
        <f>VLOOKUP($E7739,
Products!$A$1:$F$201,MATCH(Orders!I$1,Products!$A$1:$F$1,0),0)</f>
        <v>19466.867434847129</v>
      </c>
      <c r="J7739" s="2">
        <f>VLOOKUP($E7739,
Products!$A$1:$F$201,MATCH(Orders!J$1,Products!$A$1:$F$1,0),0)</f>
        <v>13371.790482684521</v>
      </c>
    </row>
    <row r="7740" spans="1:10">
      <c r="A7740">
        <v>7739</v>
      </c>
      <c r="B7740" s="4">
        <v>45028</v>
      </c>
      <c r="C7740" s="10">
        <f>DATE(YEAR(orders[[#This Row],[order_date]]), MONTH(orders[[#This Row],[order_date]]), 1)</f>
        <v>45017</v>
      </c>
      <c r="D7740" t="s">
        <v>2304</v>
      </c>
      <c r="E7740" t="s">
        <v>642</v>
      </c>
      <c r="F7740" t="str">
        <f>VLOOKUP(orders[[#This Row],[product_id]],Products!A:C,3,0)</f>
        <v>Appliances</v>
      </c>
      <c r="G7740">
        <v>2</v>
      </c>
      <c r="H7740" s="6">
        <v>0.13338879078614377</v>
      </c>
      <c r="I7740" s="2">
        <f>VLOOKUP($E7740,
Products!$A$1:$F$201,MATCH(Orders!I$1,Products!$A$1:$F$1,0),0)</f>
        <v>2296.7821973225709</v>
      </c>
      <c r="J7740" s="2">
        <f>VLOOKUP($E7740,
Products!$A$1:$F$201,MATCH(Orders!J$1,Products!$A$1:$F$1,0),0)</f>
        <v>1585.16132006212</v>
      </c>
    </row>
    <row r="7741" spans="1:10">
      <c r="A7741">
        <v>7740</v>
      </c>
      <c r="B7741" s="4">
        <v>46015</v>
      </c>
      <c r="C7741" s="10">
        <f>DATE(YEAR(orders[[#This Row],[order_date]]), MONTH(orders[[#This Row],[order_date]]), 1)</f>
        <v>45992</v>
      </c>
      <c r="D7741" t="s">
        <v>889</v>
      </c>
      <c r="E7741" t="s">
        <v>684</v>
      </c>
      <c r="F7741" t="str">
        <f>VLOOKUP(orders[[#This Row],[product_id]],Products!A:C,3,0)</f>
        <v>Appliances</v>
      </c>
      <c r="G7741">
        <v>2</v>
      </c>
      <c r="H7741" s="6">
        <v>9.4133353096156086E-2</v>
      </c>
      <c r="I7741" s="2">
        <f>VLOOKUP($E7741,
Products!$A$1:$F$201,MATCH(Orders!I$1,Products!$A$1:$F$1,0),0)</f>
        <v>2147.166688023286</v>
      </c>
      <c r="J7741" s="2">
        <f>VLOOKUP($E7741,
Products!$A$1:$F$201,MATCH(Orders!J$1,Products!$A$1:$F$1,0),0)</f>
        <v>1709.9619584723389</v>
      </c>
    </row>
    <row r="7742" spans="1:10">
      <c r="A7742">
        <v>7741</v>
      </c>
      <c r="B7742" s="4">
        <v>45119</v>
      </c>
      <c r="C7742" s="10">
        <f>DATE(YEAR(orders[[#This Row],[order_date]]), MONTH(orders[[#This Row],[order_date]]), 1)</f>
        <v>45108</v>
      </c>
      <c r="D7742" t="s">
        <v>737</v>
      </c>
      <c r="E7742" t="s">
        <v>649</v>
      </c>
      <c r="F7742" t="str">
        <f>VLOOKUP(orders[[#This Row],[product_id]],Products!A:C,3,0)</f>
        <v>Electronics</v>
      </c>
      <c r="G7742">
        <v>2</v>
      </c>
      <c r="H7742" s="6">
        <v>0.15329668586565881</v>
      </c>
      <c r="I7742" s="2">
        <f>VLOOKUP($E7742,
Products!$A$1:$F$201,MATCH(Orders!I$1,Products!$A$1:$F$1,0),0)</f>
        <v>13109.676759490871</v>
      </c>
      <c r="J7742" s="2">
        <f>VLOOKUP($E7742,
Products!$A$1:$F$201,MATCH(Orders!J$1,Products!$A$1:$F$1,0),0)</f>
        <v>9497.2301945627187</v>
      </c>
    </row>
    <row r="7743" spans="1:10">
      <c r="A7743">
        <v>7742</v>
      </c>
      <c r="B7743" s="4">
        <v>45879</v>
      </c>
      <c r="C7743" s="10">
        <f>DATE(YEAR(orders[[#This Row],[order_date]]), MONTH(orders[[#This Row],[order_date]]), 1)</f>
        <v>45870</v>
      </c>
      <c r="D7743" t="s">
        <v>988</v>
      </c>
      <c r="E7743" t="s">
        <v>686</v>
      </c>
      <c r="F7743" t="str">
        <f>VLOOKUP(orders[[#This Row],[product_id]],Products!A:C,3,0)</f>
        <v>Appliances</v>
      </c>
      <c r="G7743">
        <v>2</v>
      </c>
      <c r="H7743" s="6">
        <v>0.13468078423724292</v>
      </c>
      <c r="I7743" s="2">
        <f>VLOOKUP($E7743,
Products!$A$1:$F$201,MATCH(Orders!I$1,Products!$A$1:$F$1,0),0)</f>
        <v>25525.356267188719</v>
      </c>
      <c r="J7743" s="2">
        <f>VLOOKUP($E7743,
Products!$A$1:$F$201,MATCH(Orders!J$1,Products!$A$1:$F$1,0),0)</f>
        <v>18214.15981099859</v>
      </c>
    </row>
    <row r="7744" spans="1:10">
      <c r="A7744">
        <v>7743</v>
      </c>
      <c r="B7744" s="4">
        <v>46012</v>
      </c>
      <c r="C7744" s="10">
        <f>DATE(YEAR(orders[[#This Row],[order_date]]), MONTH(orders[[#This Row],[order_date]]), 1)</f>
        <v>45992</v>
      </c>
      <c r="D7744" t="s">
        <v>1541</v>
      </c>
      <c r="E7744" t="s">
        <v>564</v>
      </c>
      <c r="F7744" t="str">
        <f>VLOOKUP(orders[[#This Row],[product_id]],Products!A:C,3,0)</f>
        <v>Electronics</v>
      </c>
      <c r="G7744">
        <v>1</v>
      </c>
      <c r="H7744" s="6">
        <v>0.12992506353589031</v>
      </c>
      <c r="I7744" s="2">
        <f>VLOOKUP($E7744,
Products!$A$1:$F$201,MATCH(Orders!I$1,Products!$A$1:$F$1,0),0)</f>
        <v>21989.290766910399</v>
      </c>
      <c r="J7744" s="2">
        <f>VLOOKUP($E7744,
Products!$A$1:$F$201,MATCH(Orders!J$1,Products!$A$1:$F$1,0),0)</f>
        <v>15566.99865864101</v>
      </c>
    </row>
    <row r="7745" spans="1:10">
      <c r="A7745">
        <v>7744</v>
      </c>
      <c r="B7745" s="4">
        <v>45336</v>
      </c>
      <c r="C7745" s="10">
        <f>DATE(YEAR(orders[[#This Row],[order_date]]), MONTH(orders[[#This Row],[order_date]]), 1)</f>
        <v>45323</v>
      </c>
      <c r="D7745" t="s">
        <v>3626</v>
      </c>
      <c r="E7745" t="s">
        <v>550</v>
      </c>
      <c r="F7745" t="str">
        <f>VLOOKUP(orders[[#This Row],[product_id]],Products!A:C,3,0)</f>
        <v>Electronics</v>
      </c>
      <c r="G7745">
        <v>1</v>
      </c>
      <c r="H7745" s="6">
        <v>0.13267631725426049</v>
      </c>
      <c r="I7745" s="2">
        <f>VLOOKUP($E7745,
Products!$A$1:$F$201,MATCH(Orders!I$1,Products!$A$1:$F$1,0),0)</f>
        <v>21928.70634496431</v>
      </c>
      <c r="J7745" s="2">
        <f>VLOOKUP($E7745,
Products!$A$1:$F$201,MATCH(Orders!J$1,Products!$A$1:$F$1,0),0)</f>
        <v>17227.037321653719</v>
      </c>
    </row>
    <row r="7746" spans="1:10">
      <c r="A7746">
        <v>7745</v>
      </c>
      <c r="B7746" s="4">
        <v>45226</v>
      </c>
      <c r="C7746" s="10">
        <f>DATE(YEAR(orders[[#This Row],[order_date]]), MONTH(orders[[#This Row],[order_date]]), 1)</f>
        <v>45200</v>
      </c>
      <c r="D7746" t="s">
        <v>2161</v>
      </c>
      <c r="E7746" t="s">
        <v>670</v>
      </c>
      <c r="F7746" t="str">
        <f>VLOOKUP(orders[[#This Row],[product_id]],Products!A:C,3,0)</f>
        <v>Electronics</v>
      </c>
      <c r="G7746">
        <v>3</v>
      </c>
      <c r="H7746" s="6">
        <v>0.24408767145949109</v>
      </c>
      <c r="I7746" s="2">
        <f>VLOOKUP($E7746,
Products!$A$1:$F$201,MATCH(Orders!I$1,Products!$A$1:$F$1,0),0)</f>
        <v>2624.8628733917722</v>
      </c>
      <c r="J7746" s="2">
        <f>VLOOKUP($E7746,
Products!$A$1:$F$201,MATCH(Orders!J$1,Products!$A$1:$F$1,0),0)</f>
        <v>1944.041928611671</v>
      </c>
    </row>
    <row r="7747" spans="1:10">
      <c r="A7747">
        <v>7746</v>
      </c>
      <c r="B7747" s="4">
        <v>45380</v>
      </c>
      <c r="C7747" s="10">
        <f>DATE(YEAR(orders[[#This Row],[order_date]]), MONTH(orders[[#This Row],[order_date]]), 1)</f>
        <v>45352</v>
      </c>
      <c r="D7747" t="s">
        <v>4296</v>
      </c>
      <c r="E7747" t="s">
        <v>596</v>
      </c>
      <c r="F7747" t="str">
        <f>VLOOKUP(orders[[#This Row],[product_id]],Products!A:C,3,0)</f>
        <v>Electronics</v>
      </c>
      <c r="G7747">
        <v>2</v>
      </c>
      <c r="H7747" s="6">
        <v>0.17755310467885463</v>
      </c>
      <c r="I7747" s="2">
        <f>VLOOKUP($E7747,
Products!$A$1:$F$201,MATCH(Orders!I$1,Products!$A$1:$F$1,0),0)</f>
        <v>12935.39757670891</v>
      </c>
      <c r="J7747" s="2">
        <f>VLOOKUP($E7747,
Products!$A$1:$F$201,MATCH(Orders!J$1,Products!$A$1:$F$1,0),0)</f>
        <v>9648.6160598594815</v>
      </c>
    </row>
    <row r="7748" spans="1:10">
      <c r="A7748">
        <v>7747</v>
      </c>
      <c r="B7748" s="4">
        <v>45500</v>
      </c>
      <c r="C7748" s="10">
        <f>DATE(YEAR(orders[[#This Row],[order_date]]), MONTH(orders[[#This Row],[order_date]]), 1)</f>
        <v>45474</v>
      </c>
      <c r="D7748" t="s">
        <v>1391</v>
      </c>
      <c r="E7748" t="s">
        <v>571</v>
      </c>
      <c r="F7748" t="str">
        <f>VLOOKUP(orders[[#This Row],[product_id]],Products!A:C,3,0)</f>
        <v>Electronics</v>
      </c>
      <c r="G7748">
        <v>2</v>
      </c>
      <c r="H7748" s="6">
        <v>0.1669578929311849</v>
      </c>
      <c r="I7748" s="2">
        <f>VLOOKUP($E7748,
Products!$A$1:$F$201,MATCH(Orders!I$1,Products!$A$1:$F$1,0),0)</f>
        <v>30022.150567424669</v>
      </c>
      <c r="J7748" s="2">
        <f>VLOOKUP($E7748,
Products!$A$1:$F$201,MATCH(Orders!J$1,Products!$A$1:$F$1,0),0)</f>
        <v>21451.61875289512</v>
      </c>
    </row>
    <row r="7749" spans="1:10">
      <c r="A7749">
        <v>7748</v>
      </c>
      <c r="B7749" s="4">
        <v>45545</v>
      </c>
      <c r="C7749" s="10">
        <f>DATE(YEAR(orders[[#This Row],[order_date]]), MONTH(orders[[#This Row],[order_date]]), 1)</f>
        <v>45536</v>
      </c>
      <c r="D7749" t="s">
        <v>1167</v>
      </c>
      <c r="E7749" t="s">
        <v>697</v>
      </c>
      <c r="F7749" t="str">
        <f>VLOOKUP(orders[[#This Row],[product_id]],Products!A:C,3,0)</f>
        <v>Electronics</v>
      </c>
      <c r="G7749">
        <v>2</v>
      </c>
      <c r="H7749" s="6">
        <v>0.15276238836153125</v>
      </c>
      <c r="I7749" s="2">
        <f>VLOOKUP($E7749,
Products!$A$1:$F$201,MATCH(Orders!I$1,Products!$A$1:$F$1,0),0)</f>
        <v>17528.463836680221</v>
      </c>
      <c r="J7749" s="2">
        <f>VLOOKUP($E7749,
Products!$A$1:$F$201,MATCH(Orders!J$1,Products!$A$1:$F$1,0),0)</f>
        <v>11565.98358924177</v>
      </c>
    </row>
    <row r="7750" spans="1:10">
      <c r="A7750">
        <v>7749</v>
      </c>
      <c r="B7750" s="4">
        <v>45563</v>
      </c>
      <c r="C7750" s="10">
        <f>DATE(YEAR(orders[[#This Row],[order_date]]), MONTH(orders[[#This Row],[order_date]]), 1)</f>
        <v>45536</v>
      </c>
      <c r="D7750" t="s">
        <v>1576</v>
      </c>
      <c r="E7750" t="s">
        <v>541</v>
      </c>
      <c r="F7750" t="str">
        <f>VLOOKUP(orders[[#This Row],[product_id]],Products!A:C,3,0)</f>
        <v>Appliances</v>
      </c>
      <c r="G7750">
        <v>1</v>
      </c>
      <c r="H7750" s="6">
        <v>0.14419135835665267</v>
      </c>
      <c r="I7750" s="2">
        <f>VLOOKUP($E7750,
Products!$A$1:$F$201,MATCH(Orders!I$1,Products!$A$1:$F$1,0),0)</f>
        <v>2390.3651642386908</v>
      </c>
      <c r="J7750" s="2">
        <f>VLOOKUP($E7750,
Products!$A$1:$F$201,MATCH(Orders!J$1,Products!$A$1:$F$1,0),0)</f>
        <v>1655.7504783617919</v>
      </c>
    </row>
    <row r="7751" spans="1:10">
      <c r="A7751">
        <v>7750</v>
      </c>
      <c r="B7751" s="4">
        <v>45227</v>
      </c>
      <c r="C7751" s="10">
        <f>DATE(YEAR(orders[[#This Row],[order_date]]), MONTH(orders[[#This Row],[order_date]]), 1)</f>
        <v>45200</v>
      </c>
      <c r="D7751" t="s">
        <v>3737</v>
      </c>
      <c r="E7751" t="s">
        <v>581</v>
      </c>
      <c r="F7751" t="str">
        <f>VLOOKUP(orders[[#This Row],[product_id]],Products!A:C,3,0)</f>
        <v>Appliances</v>
      </c>
      <c r="G7751">
        <v>3</v>
      </c>
      <c r="H7751" s="6">
        <v>8.4405970358388649E-2</v>
      </c>
      <c r="I7751" s="2">
        <f>VLOOKUP($E7751,
Products!$A$1:$F$201,MATCH(Orders!I$1,Products!$A$1:$F$1,0),0)</f>
        <v>6177.7225527132859</v>
      </c>
      <c r="J7751" s="2">
        <f>VLOOKUP($E7751,
Products!$A$1:$F$201,MATCH(Orders!J$1,Products!$A$1:$F$1,0),0)</f>
        <v>4208.1013641193986</v>
      </c>
    </row>
    <row r="7752" spans="1:10">
      <c r="A7752">
        <v>7751</v>
      </c>
      <c r="B7752" s="4">
        <v>45705</v>
      </c>
      <c r="C7752" s="10">
        <f>DATE(YEAR(orders[[#This Row],[order_date]]), MONTH(orders[[#This Row],[order_date]]), 1)</f>
        <v>45689</v>
      </c>
      <c r="D7752" t="s">
        <v>1073</v>
      </c>
      <c r="E7752" t="s">
        <v>555</v>
      </c>
      <c r="F7752" t="str">
        <f>VLOOKUP(orders[[#This Row],[product_id]],Products!A:C,3,0)</f>
        <v>Electronics</v>
      </c>
      <c r="G7752">
        <v>1</v>
      </c>
      <c r="H7752" s="6">
        <v>0.15342366419143441</v>
      </c>
      <c r="I7752" s="2">
        <f>VLOOKUP($E7752,
Products!$A$1:$F$201,MATCH(Orders!I$1,Products!$A$1:$F$1,0),0)</f>
        <v>32397.674936233889</v>
      </c>
      <c r="J7752" s="2">
        <f>VLOOKUP($E7752,
Products!$A$1:$F$201,MATCH(Orders!J$1,Products!$A$1:$F$1,0),0)</f>
        <v>24559.251285382288</v>
      </c>
    </row>
    <row r="7753" spans="1:10">
      <c r="A7753">
        <v>7752</v>
      </c>
      <c r="B7753" s="4">
        <v>45915</v>
      </c>
      <c r="C7753" s="10">
        <f>DATE(YEAR(orders[[#This Row],[order_date]]), MONTH(orders[[#This Row],[order_date]]), 1)</f>
        <v>45901</v>
      </c>
      <c r="D7753" t="s">
        <v>3411</v>
      </c>
      <c r="E7753" t="s">
        <v>604</v>
      </c>
      <c r="F7753" t="str">
        <f>VLOOKUP(orders[[#This Row],[product_id]],Products!A:C,3,0)</f>
        <v>Appliances</v>
      </c>
      <c r="G7753">
        <v>2</v>
      </c>
      <c r="H7753" s="6">
        <v>0.12172796896864645</v>
      </c>
      <c r="I7753" s="2">
        <f>VLOOKUP($E7753,
Products!$A$1:$F$201,MATCH(Orders!I$1,Products!$A$1:$F$1,0),0)</f>
        <v>2087.687835040248</v>
      </c>
      <c r="J7753" s="2">
        <f>VLOOKUP($E7753,
Products!$A$1:$F$201,MATCH(Orders!J$1,Products!$A$1:$F$1,0),0)</f>
        <v>1450.1823074928161</v>
      </c>
    </row>
    <row r="7754" spans="1:10">
      <c r="A7754">
        <v>7753</v>
      </c>
      <c r="B7754" s="4">
        <v>45128</v>
      </c>
      <c r="C7754" s="10">
        <f>DATE(YEAR(orders[[#This Row],[order_date]]), MONTH(orders[[#This Row],[order_date]]), 1)</f>
        <v>45108</v>
      </c>
      <c r="D7754" t="s">
        <v>4029</v>
      </c>
      <c r="E7754" t="s">
        <v>600</v>
      </c>
      <c r="F7754" t="str">
        <f>VLOOKUP(orders[[#This Row],[product_id]],Products!A:C,3,0)</f>
        <v>Electronics</v>
      </c>
      <c r="G7754">
        <v>1</v>
      </c>
      <c r="H7754" s="6">
        <v>0.17810843491978448</v>
      </c>
      <c r="I7754" s="2">
        <f>VLOOKUP($E7754,
Products!$A$1:$F$201,MATCH(Orders!I$1,Products!$A$1:$F$1,0),0)</f>
        <v>2556.7009232610858</v>
      </c>
      <c r="J7754" s="2">
        <f>VLOOKUP($E7754,
Products!$A$1:$F$201,MATCH(Orders!J$1,Products!$A$1:$F$1,0),0)</f>
        <v>2002.3128715328869</v>
      </c>
    </row>
    <row r="7755" spans="1:10">
      <c r="A7755">
        <v>7754</v>
      </c>
      <c r="B7755" s="4">
        <v>45600</v>
      </c>
      <c r="C7755" s="10">
        <f>DATE(YEAR(orders[[#This Row],[order_date]]), MONTH(orders[[#This Row],[order_date]]), 1)</f>
        <v>45597</v>
      </c>
      <c r="D7755" t="s">
        <v>871</v>
      </c>
      <c r="E7755" t="s">
        <v>686</v>
      </c>
      <c r="F7755" t="str">
        <f>VLOOKUP(orders[[#This Row],[product_id]],Products!A:C,3,0)</f>
        <v>Appliances</v>
      </c>
      <c r="G7755">
        <v>1</v>
      </c>
      <c r="H7755" s="6">
        <v>9.8107151719524527E-2</v>
      </c>
      <c r="I7755" s="2">
        <f>VLOOKUP($E7755,
Products!$A$1:$F$201,MATCH(Orders!I$1,Products!$A$1:$F$1,0),0)</f>
        <v>25525.356267188719</v>
      </c>
      <c r="J7755" s="2">
        <f>VLOOKUP($E7755,
Products!$A$1:$F$201,MATCH(Orders!J$1,Products!$A$1:$F$1,0),0)</f>
        <v>18214.15981099859</v>
      </c>
    </row>
    <row r="7756" spans="1:10">
      <c r="A7756">
        <v>7755</v>
      </c>
      <c r="B7756" s="4">
        <v>45228</v>
      </c>
      <c r="C7756" s="10">
        <f>DATE(YEAR(orders[[#This Row],[order_date]]), MONTH(orders[[#This Row],[order_date]]), 1)</f>
        <v>45200</v>
      </c>
      <c r="D7756" t="s">
        <v>4392</v>
      </c>
      <c r="E7756" t="s">
        <v>690</v>
      </c>
      <c r="F7756" t="str">
        <f>VLOOKUP(orders[[#This Row],[product_id]],Products!A:C,3,0)</f>
        <v>Electronics</v>
      </c>
      <c r="G7756">
        <v>3</v>
      </c>
      <c r="H7756" s="6">
        <v>0.24363123305272602</v>
      </c>
      <c r="I7756" s="2">
        <f>VLOOKUP($E7756,
Products!$A$1:$F$201,MATCH(Orders!I$1,Products!$A$1:$F$1,0),0)</f>
        <v>2338.2059552139431</v>
      </c>
      <c r="J7756" s="2">
        <f>VLOOKUP($E7756,
Products!$A$1:$F$201,MATCH(Orders!J$1,Products!$A$1:$F$1,0),0)</f>
        <v>1708.028418793489</v>
      </c>
    </row>
    <row r="7757" spans="1:10">
      <c r="A7757">
        <v>7756</v>
      </c>
      <c r="B7757" s="4">
        <v>45263</v>
      </c>
      <c r="C7757" s="10">
        <f>DATE(YEAR(orders[[#This Row],[order_date]]), MONTH(orders[[#This Row],[order_date]]), 1)</f>
        <v>45261</v>
      </c>
      <c r="D7757" t="s">
        <v>3753</v>
      </c>
      <c r="E7757" t="s">
        <v>652</v>
      </c>
      <c r="F7757" t="str">
        <f>VLOOKUP(orders[[#This Row],[product_id]],Products!A:C,3,0)</f>
        <v>Appliances</v>
      </c>
      <c r="G7757">
        <v>1</v>
      </c>
      <c r="H7757" s="6">
        <v>0.11570594426194578</v>
      </c>
      <c r="I7757" s="2">
        <f>VLOOKUP($E7757,
Products!$A$1:$F$201,MATCH(Orders!I$1,Products!$A$1:$F$1,0),0)</f>
        <v>6387.3122916387983</v>
      </c>
      <c r="J7757" s="2">
        <f>VLOOKUP($E7757,
Products!$A$1:$F$201,MATCH(Orders!J$1,Products!$A$1:$F$1,0),0)</f>
        <v>4880.3517286187262</v>
      </c>
    </row>
    <row r="7758" spans="1:10">
      <c r="A7758">
        <v>7757</v>
      </c>
      <c r="B7758" s="4">
        <v>44958</v>
      </c>
      <c r="C7758" s="10">
        <f>DATE(YEAR(orders[[#This Row],[order_date]]), MONTH(orders[[#This Row],[order_date]]), 1)</f>
        <v>44958</v>
      </c>
      <c r="D7758" t="s">
        <v>2434</v>
      </c>
      <c r="E7758" t="s">
        <v>659</v>
      </c>
      <c r="F7758" t="str">
        <f>VLOOKUP(orders[[#This Row],[product_id]],Products!A:C,3,0)</f>
        <v>Appliances</v>
      </c>
      <c r="G7758">
        <v>2</v>
      </c>
      <c r="H7758" s="6">
        <v>6.0325556065488228E-2</v>
      </c>
      <c r="I7758" s="2">
        <f>VLOOKUP($E7758,
Products!$A$1:$F$201,MATCH(Orders!I$1,Products!$A$1:$F$1,0),0)</f>
        <v>25646.095965041459</v>
      </c>
      <c r="J7758" s="2">
        <f>VLOOKUP($E7758,
Products!$A$1:$F$201,MATCH(Orders!J$1,Products!$A$1:$F$1,0),0)</f>
        <v>18749.646593308222</v>
      </c>
    </row>
    <row r="7759" spans="1:10">
      <c r="A7759">
        <v>7758</v>
      </c>
      <c r="B7759" s="4">
        <v>45699</v>
      </c>
      <c r="C7759" s="10">
        <f>DATE(YEAR(orders[[#This Row],[order_date]]), MONTH(orders[[#This Row],[order_date]]), 1)</f>
        <v>45689</v>
      </c>
      <c r="D7759" t="s">
        <v>4306</v>
      </c>
      <c r="E7759" t="s">
        <v>623</v>
      </c>
      <c r="F7759" t="str">
        <f>VLOOKUP(orders[[#This Row],[product_id]],Products!A:C,3,0)</f>
        <v>Electronics</v>
      </c>
      <c r="G7759">
        <v>2</v>
      </c>
      <c r="H7759" s="6">
        <v>0.21624224260281108</v>
      </c>
      <c r="I7759" s="2">
        <f>VLOOKUP($E7759,
Products!$A$1:$F$201,MATCH(Orders!I$1,Products!$A$1:$F$1,0),0)</f>
        <v>27422.76406600175</v>
      </c>
      <c r="J7759" s="2">
        <f>VLOOKUP($E7759,
Products!$A$1:$F$201,MATCH(Orders!J$1,Products!$A$1:$F$1,0),0)</f>
        <v>18707.390708641691</v>
      </c>
    </row>
    <row r="7760" spans="1:10">
      <c r="A7760">
        <v>7759</v>
      </c>
      <c r="B7760" s="4">
        <v>45998</v>
      </c>
      <c r="C7760" s="10">
        <f>DATE(YEAR(orders[[#This Row],[order_date]]), MONTH(orders[[#This Row],[order_date]]), 1)</f>
        <v>45992</v>
      </c>
      <c r="D7760" t="s">
        <v>1307</v>
      </c>
      <c r="E7760" t="s">
        <v>605</v>
      </c>
      <c r="F7760" t="str">
        <f>VLOOKUP(orders[[#This Row],[product_id]],Products!A:C,3,0)</f>
        <v>Electronics</v>
      </c>
      <c r="G7760">
        <v>2</v>
      </c>
      <c r="H7760" s="6">
        <v>0.18288071974798589</v>
      </c>
      <c r="I7760" s="2">
        <f>VLOOKUP($E7760,
Products!$A$1:$F$201,MATCH(Orders!I$1,Products!$A$1:$F$1,0),0)</f>
        <v>2690.742909794456</v>
      </c>
      <c r="J7760" s="2">
        <f>VLOOKUP($E7760,
Products!$A$1:$F$201,MATCH(Orders!J$1,Products!$A$1:$F$1,0),0)</f>
        <v>2067.549626292313</v>
      </c>
    </row>
    <row r="7761" spans="1:10">
      <c r="A7761">
        <v>7760</v>
      </c>
      <c r="B7761" s="4">
        <v>45591</v>
      </c>
      <c r="C7761" s="10">
        <f>DATE(YEAR(orders[[#This Row],[order_date]]), MONTH(orders[[#This Row],[order_date]]), 1)</f>
        <v>45566</v>
      </c>
      <c r="D7761" t="s">
        <v>4148</v>
      </c>
      <c r="E7761" t="s">
        <v>573</v>
      </c>
      <c r="F7761" t="str">
        <f>VLOOKUP(orders[[#This Row],[product_id]],Products!A:C,3,0)</f>
        <v>Electronics</v>
      </c>
      <c r="G7761">
        <v>1</v>
      </c>
      <c r="H7761" s="6">
        <v>0.18219377012637505</v>
      </c>
      <c r="I7761" s="2">
        <f>VLOOKUP($E7761,
Products!$A$1:$F$201,MATCH(Orders!I$1,Products!$A$1:$F$1,0),0)</f>
        <v>30443.851050190449</v>
      </c>
      <c r="J7761" s="2">
        <f>VLOOKUP($E7761,
Products!$A$1:$F$201,MATCH(Orders!J$1,Products!$A$1:$F$1,0),0)</f>
        <v>21165.126268210519</v>
      </c>
    </row>
    <row r="7762" spans="1:10">
      <c r="A7762">
        <v>7761</v>
      </c>
      <c r="B7762" s="4">
        <v>45254</v>
      </c>
      <c r="C7762" s="10">
        <f>DATE(YEAR(orders[[#This Row],[order_date]]), MONTH(orders[[#This Row],[order_date]]), 1)</f>
        <v>45231</v>
      </c>
      <c r="D7762" t="s">
        <v>4375</v>
      </c>
      <c r="E7762" t="s">
        <v>617</v>
      </c>
      <c r="F7762" t="str">
        <f>VLOOKUP(orders[[#This Row],[product_id]],Products!A:C,3,0)</f>
        <v>Electronics</v>
      </c>
      <c r="G7762">
        <v>3</v>
      </c>
      <c r="H7762" s="6">
        <v>0.2209360775547454</v>
      </c>
      <c r="I7762" s="2">
        <f>VLOOKUP($E7762,
Products!$A$1:$F$201,MATCH(Orders!I$1,Products!$A$1:$F$1,0),0)</f>
        <v>19466.867434847129</v>
      </c>
      <c r="J7762" s="2">
        <f>VLOOKUP($E7762,
Products!$A$1:$F$201,MATCH(Orders!J$1,Products!$A$1:$F$1,0),0)</f>
        <v>13371.790482684521</v>
      </c>
    </row>
    <row r="7763" spans="1:10">
      <c r="A7763">
        <v>7762</v>
      </c>
      <c r="B7763" s="4">
        <v>45723</v>
      </c>
      <c r="C7763" s="10">
        <f>DATE(YEAR(orders[[#This Row],[order_date]]), MONTH(orders[[#This Row],[order_date]]), 1)</f>
        <v>45717</v>
      </c>
      <c r="D7763" t="s">
        <v>3880</v>
      </c>
      <c r="E7763" t="s">
        <v>676</v>
      </c>
      <c r="F7763" t="str">
        <f>VLOOKUP(orders[[#This Row],[product_id]],Products!A:C,3,0)</f>
        <v>Electronics</v>
      </c>
      <c r="G7763">
        <v>1</v>
      </c>
      <c r="H7763" s="6">
        <v>0.22530371279146061</v>
      </c>
      <c r="I7763" s="2">
        <f>VLOOKUP($E7763,
Products!$A$1:$F$201,MATCH(Orders!I$1,Products!$A$1:$F$1,0),0)</f>
        <v>30008.64884218746</v>
      </c>
      <c r="J7763" s="2">
        <f>VLOOKUP($E7763,
Products!$A$1:$F$201,MATCH(Orders!J$1,Products!$A$1:$F$1,0),0)</f>
        <v>19907.2372539471</v>
      </c>
    </row>
    <row r="7764" spans="1:10">
      <c r="A7764">
        <v>7763</v>
      </c>
      <c r="B7764" s="4">
        <v>45740</v>
      </c>
      <c r="C7764" s="10">
        <f>DATE(YEAR(orders[[#This Row],[order_date]]), MONTH(orders[[#This Row],[order_date]]), 1)</f>
        <v>45717</v>
      </c>
      <c r="D7764" t="s">
        <v>3347</v>
      </c>
      <c r="E7764" t="s">
        <v>632</v>
      </c>
      <c r="F7764" t="str">
        <f>VLOOKUP(orders[[#This Row],[product_id]],Products!A:C,3,0)</f>
        <v>Electronics</v>
      </c>
      <c r="G7764">
        <v>2</v>
      </c>
      <c r="H7764" s="6">
        <v>0.10296894117177054</v>
      </c>
      <c r="I7764" s="2">
        <f>VLOOKUP($E7764,
Products!$A$1:$F$201,MATCH(Orders!I$1,Products!$A$1:$F$1,0),0)</f>
        <v>23049.571773693999</v>
      </c>
      <c r="J7764" s="2">
        <f>VLOOKUP($E7764,
Products!$A$1:$F$201,MATCH(Orders!J$1,Products!$A$1:$F$1,0),0)</f>
        <v>15791.461375569639</v>
      </c>
    </row>
    <row r="7765" spans="1:10">
      <c r="A7765">
        <v>7764</v>
      </c>
      <c r="B7765" s="4">
        <v>45591</v>
      </c>
      <c r="C7765" s="10">
        <f>DATE(YEAR(orders[[#This Row],[order_date]]), MONTH(orders[[#This Row],[order_date]]), 1)</f>
        <v>45566</v>
      </c>
      <c r="D7765" t="s">
        <v>2879</v>
      </c>
      <c r="E7765" t="s">
        <v>600</v>
      </c>
      <c r="F7765" t="str">
        <f>VLOOKUP(orders[[#This Row],[product_id]],Products!A:C,3,0)</f>
        <v>Electronics</v>
      </c>
      <c r="G7765">
        <v>1</v>
      </c>
      <c r="H7765" s="6">
        <v>0.24141658274708166</v>
      </c>
      <c r="I7765" s="2">
        <f>VLOOKUP($E7765,
Products!$A$1:$F$201,MATCH(Orders!I$1,Products!$A$1:$F$1,0),0)</f>
        <v>2556.7009232610858</v>
      </c>
      <c r="J7765" s="2">
        <f>VLOOKUP($E7765,
Products!$A$1:$F$201,MATCH(Orders!J$1,Products!$A$1:$F$1,0),0)</f>
        <v>2002.3128715328869</v>
      </c>
    </row>
    <row r="7766" spans="1:10">
      <c r="A7766">
        <v>7765</v>
      </c>
      <c r="B7766" s="4">
        <v>45672</v>
      </c>
      <c r="C7766" s="10">
        <f>DATE(YEAR(orders[[#This Row],[order_date]]), MONTH(orders[[#This Row],[order_date]]), 1)</f>
        <v>45658</v>
      </c>
      <c r="D7766" t="s">
        <v>743</v>
      </c>
      <c r="E7766" t="s">
        <v>627</v>
      </c>
      <c r="F7766" t="str">
        <f>VLOOKUP(orders[[#This Row],[product_id]],Products!A:C,3,0)</f>
        <v>Electronics</v>
      </c>
      <c r="G7766">
        <v>2</v>
      </c>
      <c r="H7766" s="6">
        <v>0.22344748639994885</v>
      </c>
      <c r="I7766" s="2">
        <f>VLOOKUP($E7766,
Products!$A$1:$F$201,MATCH(Orders!I$1,Products!$A$1:$F$1,0),0)</f>
        <v>21043.736386381101</v>
      </c>
      <c r="J7766" s="2">
        <f>VLOOKUP($E7766,
Products!$A$1:$F$201,MATCH(Orders!J$1,Products!$A$1:$F$1,0),0)</f>
        <v>14357.858783760659</v>
      </c>
    </row>
    <row r="7767" spans="1:10">
      <c r="A7767">
        <v>7766</v>
      </c>
      <c r="B7767" s="4">
        <v>45973</v>
      </c>
      <c r="C7767" s="10">
        <f>DATE(YEAR(orders[[#This Row],[order_date]]), MONTH(orders[[#This Row],[order_date]]), 1)</f>
        <v>45962</v>
      </c>
      <c r="D7767" t="s">
        <v>1053</v>
      </c>
      <c r="E7767" t="s">
        <v>691</v>
      </c>
      <c r="F7767" t="str">
        <f>VLOOKUP(orders[[#This Row],[product_id]],Products!A:C,3,0)</f>
        <v>Appliances</v>
      </c>
      <c r="G7767">
        <v>3</v>
      </c>
      <c r="H7767" s="6">
        <v>0.12716162655727856</v>
      </c>
      <c r="I7767" s="2">
        <f>VLOOKUP($E7767,
Products!$A$1:$F$201,MATCH(Orders!I$1,Products!$A$1:$F$1,0),0)</f>
        <v>2337.6024778940591</v>
      </c>
      <c r="J7767" s="2">
        <f>VLOOKUP($E7767,
Products!$A$1:$F$201,MATCH(Orders!J$1,Products!$A$1:$F$1,0),0)</f>
        <v>1616.9957885138581</v>
      </c>
    </row>
    <row r="7768" spans="1:10">
      <c r="A7768">
        <v>7767</v>
      </c>
      <c r="B7768" s="4">
        <v>45856</v>
      </c>
      <c r="C7768" s="10">
        <f>DATE(YEAR(orders[[#This Row],[order_date]]), MONTH(orders[[#This Row],[order_date]]), 1)</f>
        <v>45839</v>
      </c>
      <c r="D7768" t="s">
        <v>1942</v>
      </c>
      <c r="E7768" t="s">
        <v>632</v>
      </c>
      <c r="F7768" t="str">
        <f>VLOOKUP(orders[[#This Row],[product_id]],Products!A:C,3,0)</f>
        <v>Electronics</v>
      </c>
      <c r="G7768">
        <v>1</v>
      </c>
      <c r="H7768" s="6">
        <v>0.2278046660282266</v>
      </c>
      <c r="I7768" s="2">
        <f>VLOOKUP($E7768,
Products!$A$1:$F$201,MATCH(Orders!I$1,Products!$A$1:$F$1,0),0)</f>
        <v>23049.571773693999</v>
      </c>
      <c r="J7768" s="2">
        <f>VLOOKUP($E7768,
Products!$A$1:$F$201,MATCH(Orders!J$1,Products!$A$1:$F$1,0),0)</f>
        <v>15791.461375569639</v>
      </c>
    </row>
    <row r="7769" spans="1:10">
      <c r="A7769">
        <v>7768</v>
      </c>
      <c r="B7769" s="4">
        <v>45889</v>
      </c>
      <c r="C7769" s="10">
        <f>DATE(YEAR(orders[[#This Row],[order_date]]), MONTH(orders[[#This Row],[order_date]]), 1)</f>
        <v>45870</v>
      </c>
      <c r="D7769" t="s">
        <v>4096</v>
      </c>
      <c r="E7769" t="s">
        <v>608</v>
      </c>
      <c r="F7769" t="str">
        <f>VLOOKUP(orders[[#This Row],[product_id]],Products!A:C,3,0)</f>
        <v>Electronics</v>
      </c>
      <c r="G7769">
        <v>1</v>
      </c>
      <c r="H7769" s="6">
        <v>0.18058942887108254</v>
      </c>
      <c r="I7769" s="2">
        <f>VLOOKUP($E7769,
Products!$A$1:$F$201,MATCH(Orders!I$1,Products!$A$1:$F$1,0),0)</f>
        <v>32509.710212279751</v>
      </c>
      <c r="J7769" s="2">
        <f>VLOOKUP($E7769,
Products!$A$1:$F$201,MATCH(Orders!J$1,Products!$A$1:$F$1,0),0)</f>
        <v>23699.228985408761</v>
      </c>
    </row>
    <row r="7770" spans="1:10">
      <c r="A7770">
        <v>7769</v>
      </c>
      <c r="B7770" s="4">
        <v>45299</v>
      </c>
      <c r="C7770" s="10">
        <f>DATE(YEAR(orders[[#This Row],[order_date]]), MONTH(orders[[#This Row],[order_date]]), 1)</f>
        <v>45292</v>
      </c>
      <c r="D7770" t="s">
        <v>2727</v>
      </c>
      <c r="E7770" t="s">
        <v>564</v>
      </c>
      <c r="F7770" t="str">
        <f>VLOOKUP(orders[[#This Row],[product_id]],Products!A:C,3,0)</f>
        <v>Electronics</v>
      </c>
      <c r="G7770">
        <v>1</v>
      </c>
      <c r="H7770" s="6">
        <v>0.21598968563128979</v>
      </c>
      <c r="I7770" s="2">
        <f>VLOOKUP($E7770,
Products!$A$1:$F$201,MATCH(Orders!I$1,Products!$A$1:$F$1,0),0)</f>
        <v>21989.290766910399</v>
      </c>
      <c r="J7770" s="2">
        <f>VLOOKUP($E7770,
Products!$A$1:$F$201,MATCH(Orders!J$1,Products!$A$1:$F$1,0),0)</f>
        <v>15566.99865864101</v>
      </c>
    </row>
    <row r="7771" spans="1:10">
      <c r="A7771">
        <v>7770</v>
      </c>
      <c r="B7771" s="4">
        <v>45211</v>
      </c>
      <c r="C7771" s="10">
        <f>DATE(YEAR(orders[[#This Row],[order_date]]), MONTH(orders[[#This Row],[order_date]]), 1)</f>
        <v>45200</v>
      </c>
      <c r="D7771" t="s">
        <v>3490</v>
      </c>
      <c r="E7771" t="s">
        <v>551</v>
      </c>
      <c r="F7771" t="str">
        <f>VLOOKUP(orders[[#This Row],[product_id]],Products!A:C,3,0)</f>
        <v>Appliances</v>
      </c>
      <c r="G7771">
        <v>3</v>
      </c>
      <c r="H7771" s="6">
        <v>5.6368785674929749E-2</v>
      </c>
      <c r="I7771" s="2">
        <f>VLOOKUP($E7771,
Products!$A$1:$F$201,MATCH(Orders!I$1,Products!$A$1:$F$1,0),0)</f>
        <v>5988.538916083141</v>
      </c>
      <c r="J7771" s="2">
        <f>VLOOKUP($E7771,
Products!$A$1:$F$201,MATCH(Orders!J$1,Products!$A$1:$F$1,0),0)</f>
        <v>4180.5955033056744</v>
      </c>
    </row>
    <row r="7772" spans="1:10">
      <c r="A7772">
        <v>7771</v>
      </c>
      <c r="B7772" s="4">
        <v>45447</v>
      </c>
      <c r="C7772" s="10">
        <f>DATE(YEAR(orders[[#This Row],[order_date]]), MONTH(orders[[#This Row],[order_date]]), 1)</f>
        <v>45444</v>
      </c>
      <c r="D7772" t="s">
        <v>1439</v>
      </c>
      <c r="E7772" t="s">
        <v>701</v>
      </c>
      <c r="F7772" t="str">
        <f>VLOOKUP(orders[[#This Row],[product_id]],Products!A:C,3,0)</f>
        <v>Electronics</v>
      </c>
      <c r="G7772">
        <v>1</v>
      </c>
      <c r="H7772" s="6">
        <v>0.18143981403190967</v>
      </c>
      <c r="I7772" s="2">
        <f>VLOOKUP($E7772,
Products!$A$1:$F$201,MATCH(Orders!I$1,Products!$A$1:$F$1,0),0)</f>
        <v>19562.35470664543</v>
      </c>
      <c r="J7772" s="2">
        <f>VLOOKUP($E7772,
Products!$A$1:$F$201,MATCH(Orders!J$1,Products!$A$1:$F$1,0),0)</f>
        <v>13782.49498098754</v>
      </c>
    </row>
    <row r="7773" spans="1:10">
      <c r="A7773">
        <v>7772</v>
      </c>
      <c r="B7773" s="4">
        <v>45623</v>
      </c>
      <c r="C7773" s="10">
        <f>DATE(YEAR(orders[[#This Row],[order_date]]), MONTH(orders[[#This Row],[order_date]]), 1)</f>
        <v>45597</v>
      </c>
      <c r="D7773" t="s">
        <v>1131</v>
      </c>
      <c r="E7773" t="s">
        <v>545</v>
      </c>
      <c r="F7773" t="str">
        <f>VLOOKUP(orders[[#This Row],[product_id]],Products!A:C,3,0)</f>
        <v>Electronics</v>
      </c>
      <c r="G7773">
        <v>1</v>
      </c>
      <c r="H7773" s="6">
        <v>0.13174112906463142</v>
      </c>
      <c r="I7773" s="2">
        <f>VLOOKUP($E7773,
Products!$A$1:$F$201,MATCH(Orders!I$1,Products!$A$1:$F$1,0),0)</f>
        <v>11292.44914297154</v>
      </c>
      <c r="J7773" s="2">
        <f>VLOOKUP($E7773,
Products!$A$1:$F$201,MATCH(Orders!J$1,Products!$A$1:$F$1,0),0)</f>
        <v>7616.0274340726546</v>
      </c>
    </row>
    <row r="7774" spans="1:10">
      <c r="A7774">
        <v>7773</v>
      </c>
      <c r="B7774" s="4">
        <v>45733</v>
      </c>
      <c r="C7774" s="10">
        <f>DATE(YEAR(orders[[#This Row],[order_date]]), MONTH(orders[[#This Row],[order_date]]), 1)</f>
        <v>45717</v>
      </c>
      <c r="D7774" t="s">
        <v>1976</v>
      </c>
      <c r="E7774" t="s">
        <v>646</v>
      </c>
      <c r="F7774" t="str">
        <f>VLOOKUP(orders[[#This Row],[product_id]],Products!A:C,3,0)</f>
        <v>Electronics</v>
      </c>
      <c r="G7774">
        <v>1</v>
      </c>
      <c r="H7774" s="6">
        <v>0.22711251861894557</v>
      </c>
      <c r="I7774" s="2">
        <f>VLOOKUP($E7774,
Products!$A$1:$F$201,MATCH(Orders!I$1,Products!$A$1:$F$1,0),0)</f>
        <v>18424.12750052143</v>
      </c>
      <c r="J7774" s="2">
        <f>VLOOKUP($E7774,
Products!$A$1:$F$201,MATCH(Orders!J$1,Products!$A$1:$F$1,0),0)</f>
        <v>14575.25356690323</v>
      </c>
    </row>
    <row r="7775" spans="1:10">
      <c r="A7775">
        <v>7774</v>
      </c>
      <c r="B7775" s="4">
        <v>45573</v>
      </c>
      <c r="C7775" s="10">
        <f>DATE(YEAR(orders[[#This Row],[order_date]]), MONTH(orders[[#This Row],[order_date]]), 1)</f>
        <v>45566</v>
      </c>
      <c r="D7775" t="s">
        <v>1353</v>
      </c>
      <c r="E7775" t="s">
        <v>626</v>
      </c>
      <c r="F7775" t="str">
        <f>VLOOKUP(orders[[#This Row],[product_id]],Products!A:C,3,0)</f>
        <v>Electronics</v>
      </c>
      <c r="G7775">
        <v>1</v>
      </c>
      <c r="H7775" s="6">
        <v>0.23258073027310341</v>
      </c>
      <c r="I7775" s="2">
        <f>VLOOKUP($E7775,
Products!$A$1:$F$201,MATCH(Orders!I$1,Products!$A$1:$F$1,0),0)</f>
        <v>19602.440815481601</v>
      </c>
      <c r="J7775" s="2">
        <f>VLOOKUP($E7775,
Products!$A$1:$F$201,MATCH(Orders!J$1,Products!$A$1:$F$1,0),0)</f>
        <v>14427.862284038891</v>
      </c>
    </row>
    <row r="7776" spans="1:10">
      <c r="A7776">
        <v>7775</v>
      </c>
      <c r="B7776" s="4">
        <v>45062</v>
      </c>
      <c r="C7776" s="10">
        <f>DATE(YEAR(orders[[#This Row],[order_date]]), MONTH(orders[[#This Row],[order_date]]), 1)</f>
        <v>45047</v>
      </c>
      <c r="D7776" t="s">
        <v>3039</v>
      </c>
      <c r="E7776" t="s">
        <v>610</v>
      </c>
      <c r="F7776" t="str">
        <f>VLOOKUP(orders[[#This Row],[product_id]],Products!A:C,3,0)</f>
        <v>Appliances</v>
      </c>
      <c r="G7776">
        <v>3</v>
      </c>
      <c r="H7776" s="6">
        <v>6.3973762992466252E-2</v>
      </c>
      <c r="I7776" s="2">
        <f>VLOOKUP($E7776,
Products!$A$1:$F$201,MATCH(Orders!I$1,Products!$A$1:$F$1,0),0)</f>
        <v>23456.386855186989</v>
      </c>
      <c r="J7776" s="2">
        <f>VLOOKUP($E7776,
Products!$A$1:$F$201,MATCH(Orders!J$1,Products!$A$1:$F$1,0),0)</f>
        <v>16522.385271144129</v>
      </c>
    </row>
    <row r="7777" spans="1:10">
      <c r="A7777">
        <v>7776</v>
      </c>
      <c r="B7777" s="4">
        <v>45022</v>
      </c>
      <c r="C7777" s="10">
        <f>DATE(YEAR(orders[[#This Row],[order_date]]), MONTH(orders[[#This Row],[order_date]]), 1)</f>
        <v>45017</v>
      </c>
      <c r="D7777" t="s">
        <v>4008</v>
      </c>
      <c r="E7777" t="s">
        <v>514</v>
      </c>
      <c r="F7777" t="str">
        <f>VLOOKUP(orders[[#This Row],[product_id]],Products!A:C,3,0)</f>
        <v>Electronics</v>
      </c>
      <c r="G7777">
        <v>2</v>
      </c>
      <c r="H7777" s="6">
        <v>0.11806569324562603</v>
      </c>
      <c r="I7777" s="2">
        <f>VLOOKUP($E7777,
Products!$A$1:$F$201,MATCH(Orders!I$1,Products!$A$1:$F$1,0),0)</f>
        <v>16482.730474054071</v>
      </c>
      <c r="J7777" s="2">
        <f>VLOOKUP($E7777,
Products!$A$1:$F$201,MATCH(Orders!J$1,Products!$A$1:$F$1,0),0)</f>
        <v>12480.81165565178</v>
      </c>
    </row>
    <row r="7778" spans="1:10">
      <c r="A7778">
        <v>7777</v>
      </c>
      <c r="B7778" s="4">
        <v>45200</v>
      </c>
      <c r="C7778" s="10">
        <f>DATE(YEAR(orders[[#This Row],[order_date]]), MONTH(orders[[#This Row],[order_date]]), 1)</f>
        <v>45200</v>
      </c>
      <c r="D7778" t="s">
        <v>1025</v>
      </c>
      <c r="E7778" t="s">
        <v>571</v>
      </c>
      <c r="F7778" t="str">
        <f>VLOOKUP(orders[[#This Row],[product_id]],Products!A:C,3,0)</f>
        <v>Electronics</v>
      </c>
      <c r="G7778">
        <v>1</v>
      </c>
      <c r="H7778" s="6">
        <v>0.14373620538304324</v>
      </c>
      <c r="I7778" s="2">
        <f>VLOOKUP($E7778,
Products!$A$1:$F$201,MATCH(Orders!I$1,Products!$A$1:$F$1,0),0)</f>
        <v>30022.150567424669</v>
      </c>
      <c r="J7778" s="2">
        <f>VLOOKUP($E7778,
Products!$A$1:$F$201,MATCH(Orders!J$1,Products!$A$1:$F$1,0),0)</f>
        <v>21451.61875289512</v>
      </c>
    </row>
    <row r="7779" spans="1:10">
      <c r="A7779">
        <v>7778</v>
      </c>
      <c r="B7779" s="4">
        <v>45804</v>
      </c>
      <c r="C7779" s="10">
        <f>DATE(YEAR(orders[[#This Row],[order_date]]), MONTH(orders[[#This Row],[order_date]]), 1)</f>
        <v>45778</v>
      </c>
      <c r="D7779" t="s">
        <v>1217</v>
      </c>
      <c r="E7779" t="s">
        <v>558</v>
      </c>
      <c r="F7779" t="str">
        <f>VLOOKUP(orders[[#This Row],[product_id]],Products!A:C,3,0)</f>
        <v>Electronics</v>
      </c>
      <c r="G7779">
        <v>3</v>
      </c>
      <c r="H7779" s="6">
        <v>0.20281085189857992</v>
      </c>
      <c r="I7779" s="2">
        <f>VLOOKUP($E7779,
Products!$A$1:$F$201,MATCH(Orders!I$1,Products!$A$1:$F$1,0),0)</f>
        <v>30121.382934618541</v>
      </c>
      <c r="J7779" s="2">
        <f>VLOOKUP($E7779,
Products!$A$1:$F$201,MATCH(Orders!J$1,Products!$A$1:$F$1,0),0)</f>
        <v>20439.226581954921</v>
      </c>
    </row>
    <row r="7780" spans="1:10">
      <c r="A7780">
        <v>7779</v>
      </c>
      <c r="B7780" s="4">
        <v>45776</v>
      </c>
      <c r="C7780" s="10">
        <f>DATE(YEAR(orders[[#This Row],[order_date]]), MONTH(orders[[#This Row],[order_date]]), 1)</f>
        <v>45748</v>
      </c>
      <c r="D7780" t="s">
        <v>4298</v>
      </c>
      <c r="E7780" t="s">
        <v>586</v>
      </c>
      <c r="F7780" t="str">
        <f>VLOOKUP(orders[[#This Row],[product_id]],Products!A:C,3,0)</f>
        <v>Appliances</v>
      </c>
      <c r="G7780">
        <v>3</v>
      </c>
      <c r="H7780" s="6">
        <v>0.13966348253103936</v>
      </c>
      <c r="I7780" s="2">
        <f>VLOOKUP($E7780,
Products!$A$1:$F$201,MATCH(Orders!I$1,Products!$A$1:$F$1,0),0)</f>
        <v>22928.971424497449</v>
      </c>
      <c r="J7780" s="2">
        <f>VLOOKUP($E7780,
Products!$A$1:$F$201,MATCH(Orders!J$1,Products!$A$1:$F$1,0),0)</f>
        <v>17801.356740692991</v>
      </c>
    </row>
    <row r="7781" spans="1:10">
      <c r="A7781">
        <v>7780</v>
      </c>
      <c r="B7781" s="4">
        <v>45710</v>
      </c>
      <c r="C7781" s="10">
        <f>DATE(YEAR(orders[[#This Row],[order_date]]), MONTH(orders[[#This Row],[order_date]]), 1)</f>
        <v>45689</v>
      </c>
      <c r="D7781" t="s">
        <v>2978</v>
      </c>
      <c r="E7781" t="s">
        <v>509</v>
      </c>
      <c r="F7781" t="str">
        <f>VLOOKUP(orders[[#This Row],[product_id]],Products!A:C,3,0)</f>
        <v>Appliances</v>
      </c>
      <c r="G7781">
        <v>2</v>
      </c>
      <c r="H7781" s="6">
        <v>8.3158812071582142E-2</v>
      </c>
      <c r="I7781" s="2">
        <f>VLOOKUP($E7781,
Products!$A$1:$F$201,MATCH(Orders!I$1,Products!$A$1:$F$1,0),0)</f>
        <v>23898.369282732219</v>
      </c>
      <c r="J7781" s="2">
        <f>VLOOKUP($E7781,
Products!$A$1:$F$201,MATCH(Orders!J$1,Products!$A$1:$F$1,0),0)</f>
        <v>16491.822147524919</v>
      </c>
    </row>
    <row r="7782" spans="1:10">
      <c r="A7782">
        <v>7781</v>
      </c>
      <c r="B7782" s="4">
        <v>45058</v>
      </c>
      <c r="C7782" s="10">
        <f>DATE(YEAR(orders[[#This Row],[order_date]]), MONTH(orders[[#This Row],[order_date]]), 1)</f>
        <v>45047</v>
      </c>
      <c r="D7782" t="s">
        <v>3259</v>
      </c>
      <c r="E7782" t="s">
        <v>631</v>
      </c>
      <c r="F7782" t="str">
        <f>VLOOKUP(orders[[#This Row],[product_id]],Products!A:C,3,0)</f>
        <v>Appliances</v>
      </c>
      <c r="G7782">
        <v>2</v>
      </c>
      <c r="H7782" s="6">
        <v>8.964139800738237E-2</v>
      </c>
      <c r="I7782" s="2">
        <f>VLOOKUP($E7782,
Products!$A$1:$F$201,MATCH(Orders!I$1,Products!$A$1:$F$1,0),0)</f>
        <v>5983.7308645702497</v>
      </c>
      <c r="J7782" s="2">
        <f>VLOOKUP($E7782,
Products!$A$1:$F$201,MATCH(Orders!J$1,Products!$A$1:$F$1,0),0)</f>
        <v>4205.6432936163774</v>
      </c>
    </row>
    <row r="7783" spans="1:10">
      <c r="A7783">
        <v>7782</v>
      </c>
      <c r="B7783" s="4">
        <v>45994</v>
      </c>
      <c r="C7783" s="10">
        <f>DATE(YEAR(orders[[#This Row],[order_date]]), MONTH(orders[[#This Row],[order_date]]), 1)</f>
        <v>45992</v>
      </c>
      <c r="D7783" t="s">
        <v>4602</v>
      </c>
      <c r="E7783" t="s">
        <v>647</v>
      </c>
      <c r="F7783" t="str">
        <f>VLOOKUP(orders[[#This Row],[product_id]],Products!A:C,3,0)</f>
        <v>Electronics</v>
      </c>
      <c r="G7783">
        <v>1</v>
      </c>
      <c r="H7783" s="6">
        <v>0.20889659516534365</v>
      </c>
      <c r="I7783" s="2">
        <f>VLOOKUP($E7783,
Products!$A$1:$F$201,MATCH(Orders!I$1,Products!$A$1:$F$1,0),0)</f>
        <v>23187.883920109041</v>
      </c>
      <c r="J7783" s="2">
        <f>VLOOKUP($E7783,
Products!$A$1:$F$201,MATCH(Orders!J$1,Products!$A$1:$F$1,0),0)</f>
        <v>16217.564081273829</v>
      </c>
    </row>
    <row r="7784" spans="1:10">
      <c r="A7784">
        <v>7783</v>
      </c>
      <c r="B7784" s="4">
        <v>45299</v>
      </c>
      <c r="C7784" s="10">
        <f>DATE(YEAR(orders[[#This Row],[order_date]]), MONTH(orders[[#This Row],[order_date]]), 1)</f>
        <v>45292</v>
      </c>
      <c r="D7784" t="s">
        <v>3884</v>
      </c>
      <c r="E7784" t="s">
        <v>610</v>
      </c>
      <c r="F7784" t="str">
        <f>VLOOKUP(orders[[#This Row],[product_id]],Products!A:C,3,0)</f>
        <v>Appliances</v>
      </c>
      <c r="G7784">
        <v>1</v>
      </c>
      <c r="H7784" s="6">
        <v>0.11444601492008431</v>
      </c>
      <c r="I7784" s="2">
        <f>VLOOKUP($E7784,
Products!$A$1:$F$201,MATCH(Orders!I$1,Products!$A$1:$F$1,0),0)</f>
        <v>23456.386855186989</v>
      </c>
      <c r="J7784" s="2">
        <f>VLOOKUP($E7784,
Products!$A$1:$F$201,MATCH(Orders!J$1,Products!$A$1:$F$1,0),0)</f>
        <v>16522.385271144129</v>
      </c>
    </row>
    <row r="7785" spans="1:10">
      <c r="A7785">
        <v>7784</v>
      </c>
      <c r="B7785" s="4">
        <v>45734</v>
      </c>
      <c r="C7785" s="10">
        <f>DATE(YEAR(orders[[#This Row],[order_date]]), MONTH(orders[[#This Row],[order_date]]), 1)</f>
        <v>45717</v>
      </c>
      <c r="D7785" t="s">
        <v>2428</v>
      </c>
      <c r="E7785" t="s">
        <v>641</v>
      </c>
      <c r="F7785" t="str">
        <f>VLOOKUP(orders[[#This Row],[product_id]],Products!A:C,3,0)</f>
        <v>Appliances</v>
      </c>
      <c r="G7785">
        <v>1</v>
      </c>
      <c r="H7785" s="6">
        <v>9.9531559632307809E-2</v>
      </c>
      <c r="I7785" s="2">
        <f>VLOOKUP($E7785,
Products!$A$1:$F$201,MATCH(Orders!I$1,Products!$A$1:$F$1,0),0)</f>
        <v>27167.965718506261</v>
      </c>
      <c r="J7785" s="2">
        <f>VLOOKUP($E7785,
Products!$A$1:$F$201,MATCH(Orders!J$1,Products!$A$1:$F$1,0),0)</f>
        <v>19748.025676381669</v>
      </c>
    </row>
    <row r="7786" spans="1:10">
      <c r="A7786">
        <v>7785</v>
      </c>
      <c r="B7786" s="4">
        <v>45670</v>
      </c>
      <c r="C7786" s="10">
        <f>DATE(YEAR(orders[[#This Row],[order_date]]), MONTH(orders[[#This Row],[order_date]]), 1)</f>
        <v>45658</v>
      </c>
      <c r="D7786" t="s">
        <v>2462</v>
      </c>
      <c r="E7786" t="s">
        <v>602</v>
      </c>
      <c r="F7786" t="str">
        <f>VLOOKUP(orders[[#This Row],[product_id]],Products!A:C,3,0)</f>
        <v>Appliances</v>
      </c>
      <c r="G7786">
        <v>1</v>
      </c>
      <c r="H7786" s="6">
        <v>0.14741609652494006</v>
      </c>
      <c r="I7786" s="2">
        <f>VLOOKUP($E7786,
Products!$A$1:$F$201,MATCH(Orders!I$1,Products!$A$1:$F$1,0),0)</f>
        <v>22834.95547197924</v>
      </c>
      <c r="J7786" s="2">
        <f>VLOOKUP($E7786,
Products!$A$1:$F$201,MATCH(Orders!J$1,Products!$A$1:$F$1,0),0)</f>
        <v>17972.460052660601</v>
      </c>
    </row>
    <row r="7787" spans="1:10">
      <c r="A7787">
        <v>7786</v>
      </c>
      <c r="B7787" s="4">
        <v>44977</v>
      </c>
      <c r="C7787" s="10">
        <f>DATE(YEAR(orders[[#This Row],[order_date]]), MONTH(orders[[#This Row],[order_date]]), 1)</f>
        <v>44958</v>
      </c>
      <c r="D7787" t="s">
        <v>4384</v>
      </c>
      <c r="E7787" t="s">
        <v>695</v>
      </c>
      <c r="F7787" t="str">
        <f>VLOOKUP(orders[[#This Row],[product_id]],Products!A:C,3,0)</f>
        <v>Electronics</v>
      </c>
      <c r="G7787">
        <v>2</v>
      </c>
      <c r="H7787" s="6">
        <v>0.10713225986618236</v>
      </c>
      <c r="I7787" s="2">
        <f>VLOOKUP($E7787,
Products!$A$1:$F$201,MATCH(Orders!I$1,Products!$A$1:$F$1,0),0)</f>
        <v>2716.2219891886762</v>
      </c>
      <c r="J7787" s="2">
        <f>VLOOKUP($E7787,
Products!$A$1:$F$201,MATCH(Orders!J$1,Products!$A$1:$F$1,0),0)</f>
        <v>2045.0534052982539</v>
      </c>
    </row>
    <row r="7788" spans="1:10">
      <c r="A7788">
        <v>7787</v>
      </c>
      <c r="B7788" s="4">
        <v>44982</v>
      </c>
      <c r="C7788" s="10">
        <f>DATE(YEAR(orders[[#This Row],[order_date]]), MONTH(orders[[#This Row],[order_date]]), 1)</f>
        <v>44958</v>
      </c>
      <c r="D7788" t="s">
        <v>4484</v>
      </c>
      <c r="E7788" t="s">
        <v>678</v>
      </c>
      <c r="F7788" t="str">
        <f>VLOOKUP(orders[[#This Row],[product_id]],Products!A:C,3,0)</f>
        <v>Appliances</v>
      </c>
      <c r="G7788">
        <v>1</v>
      </c>
      <c r="H7788" s="6">
        <v>0.12589924214356332</v>
      </c>
      <c r="I7788" s="2">
        <f>VLOOKUP($E7788,
Products!$A$1:$F$201,MATCH(Orders!I$1,Products!$A$1:$F$1,0),0)</f>
        <v>24547.80463631255</v>
      </c>
      <c r="J7788" s="2">
        <f>VLOOKUP($E7788,
Products!$A$1:$F$201,MATCH(Orders!J$1,Products!$A$1:$F$1,0),0)</f>
        <v>16599.667533695861</v>
      </c>
    </row>
    <row r="7789" spans="1:10">
      <c r="A7789">
        <v>7788</v>
      </c>
      <c r="B7789" s="4">
        <v>45670</v>
      </c>
      <c r="C7789" s="10">
        <f>DATE(YEAR(orders[[#This Row],[order_date]]), MONTH(orders[[#This Row],[order_date]]), 1)</f>
        <v>45658</v>
      </c>
      <c r="D7789" t="s">
        <v>2483</v>
      </c>
      <c r="E7789" t="s">
        <v>597</v>
      </c>
      <c r="F7789" t="str">
        <f>VLOOKUP(orders[[#This Row],[product_id]],Products!A:C,3,0)</f>
        <v>Appliances</v>
      </c>
      <c r="G7789">
        <v>1</v>
      </c>
      <c r="H7789" s="6">
        <v>6.9908278259410928E-2</v>
      </c>
      <c r="I7789" s="2">
        <f>VLOOKUP($E7789,
Products!$A$1:$F$201,MATCH(Orders!I$1,Products!$A$1:$F$1,0),0)</f>
        <v>22545.827750919081</v>
      </c>
      <c r="J7789" s="2">
        <f>VLOOKUP($E7789,
Products!$A$1:$F$201,MATCH(Orders!J$1,Products!$A$1:$F$1,0),0)</f>
        <v>15091.172935360129</v>
      </c>
    </row>
    <row r="7790" spans="1:10">
      <c r="A7790">
        <v>7789</v>
      </c>
      <c r="B7790" s="4">
        <v>45354</v>
      </c>
      <c r="C7790" s="10">
        <f>DATE(YEAR(orders[[#This Row],[order_date]]), MONTH(orders[[#This Row],[order_date]]), 1)</f>
        <v>45352</v>
      </c>
      <c r="D7790" t="s">
        <v>3495</v>
      </c>
      <c r="E7790" t="s">
        <v>700</v>
      </c>
      <c r="F7790" t="str">
        <f>VLOOKUP(orders[[#This Row],[product_id]],Products!A:C,3,0)</f>
        <v>Electronics</v>
      </c>
      <c r="G7790">
        <v>1</v>
      </c>
      <c r="H7790" s="6">
        <v>0.10893237970451075</v>
      </c>
      <c r="I7790" s="2">
        <f>VLOOKUP($E7790,
Products!$A$1:$F$201,MATCH(Orders!I$1,Products!$A$1:$F$1,0),0)</f>
        <v>11070.26215043813</v>
      </c>
      <c r="J7790" s="2">
        <f>VLOOKUP($E7790,
Products!$A$1:$F$201,MATCH(Orders!J$1,Products!$A$1:$F$1,0),0)</f>
        <v>7867.3909748932683</v>
      </c>
    </row>
    <row r="7791" spans="1:10">
      <c r="A7791">
        <v>7790</v>
      </c>
      <c r="B7791" s="4">
        <v>45369</v>
      </c>
      <c r="C7791" s="10">
        <f>DATE(YEAR(orders[[#This Row],[order_date]]), MONTH(orders[[#This Row],[order_date]]), 1)</f>
        <v>45352</v>
      </c>
      <c r="D7791" t="s">
        <v>4108</v>
      </c>
      <c r="E7791" t="s">
        <v>695</v>
      </c>
      <c r="F7791" t="str">
        <f>VLOOKUP(orders[[#This Row],[product_id]],Products!A:C,3,0)</f>
        <v>Electronics</v>
      </c>
      <c r="G7791">
        <v>1</v>
      </c>
      <c r="H7791" s="6">
        <v>0.17227973334380325</v>
      </c>
      <c r="I7791" s="2">
        <f>VLOOKUP($E7791,
Products!$A$1:$F$201,MATCH(Orders!I$1,Products!$A$1:$F$1,0),0)</f>
        <v>2716.2219891886762</v>
      </c>
      <c r="J7791" s="2">
        <f>VLOOKUP($E7791,
Products!$A$1:$F$201,MATCH(Orders!J$1,Products!$A$1:$F$1,0),0)</f>
        <v>2045.0534052982539</v>
      </c>
    </row>
    <row r="7792" spans="1:10">
      <c r="A7792">
        <v>7791</v>
      </c>
      <c r="B7792" s="4">
        <v>45252</v>
      </c>
      <c r="C7792" s="10">
        <f>DATE(YEAR(orders[[#This Row],[order_date]]), MONTH(orders[[#This Row],[order_date]]), 1)</f>
        <v>45231</v>
      </c>
      <c r="D7792" t="s">
        <v>3782</v>
      </c>
      <c r="E7792" t="s">
        <v>583</v>
      </c>
      <c r="F7792" t="str">
        <f>VLOOKUP(orders[[#This Row],[product_id]],Products!A:C,3,0)</f>
        <v>Electronics</v>
      </c>
      <c r="G7792">
        <v>1</v>
      </c>
      <c r="H7792" s="6">
        <v>0.10941293531529084</v>
      </c>
      <c r="I7792" s="2">
        <f>VLOOKUP($E7792,
Products!$A$1:$F$201,MATCH(Orders!I$1,Products!$A$1:$F$1,0),0)</f>
        <v>22677.574574249091</v>
      </c>
      <c r="J7792" s="2">
        <f>VLOOKUP($E7792,
Products!$A$1:$F$201,MATCH(Orders!J$1,Products!$A$1:$F$1,0),0)</f>
        <v>16593.91273362303</v>
      </c>
    </row>
    <row r="7793" spans="1:10">
      <c r="A7793">
        <v>7792</v>
      </c>
      <c r="B7793" s="4">
        <v>45566</v>
      </c>
      <c r="C7793" s="10">
        <f>DATE(YEAR(orders[[#This Row],[order_date]]), MONTH(orders[[#This Row],[order_date]]), 1)</f>
        <v>45566</v>
      </c>
      <c r="D7793" t="s">
        <v>4640</v>
      </c>
      <c r="E7793" t="s">
        <v>588</v>
      </c>
      <c r="F7793" t="str">
        <f>VLOOKUP(orders[[#This Row],[product_id]],Products!A:C,3,0)</f>
        <v>Electronics</v>
      </c>
      <c r="G7793">
        <v>1</v>
      </c>
      <c r="H7793" s="6">
        <v>0.15190472895227519</v>
      </c>
      <c r="I7793" s="2">
        <f>VLOOKUP($E7793,
Products!$A$1:$F$201,MATCH(Orders!I$1,Products!$A$1:$F$1,0),0)</f>
        <v>32539.342481911372</v>
      </c>
      <c r="J7793" s="2">
        <f>VLOOKUP($E7793,
Products!$A$1:$F$201,MATCH(Orders!J$1,Products!$A$1:$F$1,0),0)</f>
        <v>21531.252982830021</v>
      </c>
    </row>
    <row r="7794" spans="1:10">
      <c r="A7794">
        <v>7793</v>
      </c>
      <c r="B7794" s="4">
        <v>45755</v>
      </c>
      <c r="C7794" s="10">
        <f>DATE(YEAR(orders[[#This Row],[order_date]]), MONTH(orders[[#This Row],[order_date]]), 1)</f>
        <v>45748</v>
      </c>
      <c r="D7794" t="s">
        <v>3221</v>
      </c>
      <c r="E7794" t="s">
        <v>575</v>
      </c>
      <c r="F7794" t="str">
        <f>VLOOKUP(orders[[#This Row],[product_id]],Products!A:C,3,0)</f>
        <v>Appliances</v>
      </c>
      <c r="G7794">
        <v>3</v>
      </c>
      <c r="H7794" s="6">
        <v>0.14785478633120852</v>
      </c>
      <c r="I7794" s="2">
        <f>VLOOKUP($E7794,
Products!$A$1:$F$201,MATCH(Orders!I$1,Products!$A$1:$F$1,0),0)</f>
        <v>25283.54628276427</v>
      </c>
      <c r="J7794" s="2">
        <f>VLOOKUP($E7794,
Products!$A$1:$F$201,MATCH(Orders!J$1,Products!$A$1:$F$1,0),0)</f>
        <v>19310.503554692368</v>
      </c>
    </row>
    <row r="7795" spans="1:10">
      <c r="A7795">
        <v>7794</v>
      </c>
      <c r="B7795" s="4">
        <v>45006</v>
      </c>
      <c r="C7795" s="10">
        <f>DATE(YEAR(orders[[#This Row],[order_date]]), MONTH(orders[[#This Row],[order_date]]), 1)</f>
        <v>44986</v>
      </c>
      <c r="D7795" t="s">
        <v>2245</v>
      </c>
      <c r="E7795" t="s">
        <v>541</v>
      </c>
      <c r="F7795" t="str">
        <f>VLOOKUP(orders[[#This Row],[product_id]],Products!A:C,3,0)</f>
        <v>Appliances</v>
      </c>
      <c r="G7795">
        <v>2</v>
      </c>
      <c r="H7795" s="6">
        <v>5.9478360096199542E-2</v>
      </c>
      <c r="I7795" s="2">
        <f>VLOOKUP($E7795,
Products!$A$1:$F$201,MATCH(Orders!I$1,Products!$A$1:$F$1,0),0)</f>
        <v>2390.3651642386908</v>
      </c>
      <c r="J7795" s="2">
        <f>VLOOKUP($E7795,
Products!$A$1:$F$201,MATCH(Orders!J$1,Products!$A$1:$F$1,0),0)</f>
        <v>1655.7504783617919</v>
      </c>
    </row>
    <row r="7796" spans="1:10">
      <c r="A7796">
        <v>7795</v>
      </c>
      <c r="B7796" s="4">
        <v>45400</v>
      </c>
      <c r="C7796" s="10">
        <f>DATE(YEAR(orders[[#This Row],[order_date]]), MONTH(orders[[#This Row],[order_date]]), 1)</f>
        <v>45383</v>
      </c>
      <c r="D7796" t="s">
        <v>4553</v>
      </c>
      <c r="E7796" t="s">
        <v>589</v>
      </c>
      <c r="F7796" t="str">
        <f>VLOOKUP(orders[[#This Row],[product_id]],Products!A:C,3,0)</f>
        <v>Appliances</v>
      </c>
      <c r="G7796">
        <v>3</v>
      </c>
      <c r="H7796" s="6">
        <v>0.12888912414694795</v>
      </c>
      <c r="I7796" s="2">
        <f>VLOOKUP($E7796,
Products!$A$1:$F$201,MATCH(Orders!I$1,Products!$A$1:$F$1,0),0)</f>
        <v>6227.1351854710047</v>
      </c>
      <c r="J7796" s="2">
        <f>VLOOKUP($E7796,
Products!$A$1:$F$201,MATCH(Orders!J$1,Products!$A$1:$F$1,0),0)</f>
        <v>4146.7707671772396</v>
      </c>
    </row>
    <row r="7797" spans="1:10">
      <c r="A7797">
        <v>7796</v>
      </c>
      <c r="B7797" s="4">
        <v>45303</v>
      </c>
      <c r="C7797" s="10">
        <f>DATE(YEAR(orders[[#This Row],[order_date]]), MONTH(orders[[#This Row],[order_date]]), 1)</f>
        <v>45292</v>
      </c>
      <c r="D7797" t="s">
        <v>1643</v>
      </c>
      <c r="E7797" t="s">
        <v>634</v>
      </c>
      <c r="F7797" t="str">
        <f>VLOOKUP(orders[[#This Row],[product_id]],Products!A:C,3,0)</f>
        <v>Appliances</v>
      </c>
      <c r="G7797">
        <v>2</v>
      </c>
      <c r="H7797" s="6">
        <v>0.14194795093502516</v>
      </c>
      <c r="I7797" s="2">
        <f>VLOOKUP($E7797,
Products!$A$1:$F$201,MATCH(Orders!I$1,Products!$A$1:$F$1,0),0)</f>
        <v>25631.29637331214</v>
      </c>
      <c r="J7797" s="2">
        <f>VLOOKUP($E7797,
Products!$A$1:$F$201,MATCH(Orders!J$1,Products!$A$1:$F$1,0),0)</f>
        <v>17692.643397044121</v>
      </c>
    </row>
    <row r="7798" spans="1:10">
      <c r="A7798">
        <v>7797</v>
      </c>
      <c r="B7798" s="4">
        <v>45845</v>
      </c>
      <c r="C7798" s="10">
        <f>DATE(YEAR(orders[[#This Row],[order_date]]), MONTH(orders[[#This Row],[order_date]]), 1)</f>
        <v>45839</v>
      </c>
      <c r="D7798" t="s">
        <v>1470</v>
      </c>
      <c r="E7798" t="s">
        <v>693</v>
      </c>
      <c r="F7798" t="str">
        <f>VLOOKUP(orders[[#This Row],[product_id]],Products!A:C,3,0)</f>
        <v>Appliances</v>
      </c>
      <c r="G7798">
        <v>2</v>
      </c>
      <c r="H7798" s="6">
        <v>8.1519373136821879E-2</v>
      </c>
      <c r="I7798" s="2">
        <f>VLOOKUP($E7798,
Products!$A$1:$F$201,MATCH(Orders!I$1,Products!$A$1:$F$1,0),0)</f>
        <v>2037.67513915007</v>
      </c>
      <c r="J7798" s="2">
        <f>VLOOKUP($E7798,
Products!$A$1:$F$201,MATCH(Orders!J$1,Products!$A$1:$F$1,0),0)</f>
        <v>1374.1566876520769</v>
      </c>
    </row>
    <row r="7799" spans="1:10">
      <c r="A7799">
        <v>7798</v>
      </c>
      <c r="B7799" s="4">
        <v>45259</v>
      </c>
      <c r="C7799" s="10">
        <f>DATE(YEAR(orders[[#This Row],[order_date]]), MONTH(orders[[#This Row],[order_date]]), 1)</f>
        <v>45231</v>
      </c>
      <c r="D7799" t="s">
        <v>2916</v>
      </c>
      <c r="E7799" t="s">
        <v>646</v>
      </c>
      <c r="F7799" t="str">
        <f>VLOOKUP(orders[[#This Row],[product_id]],Products!A:C,3,0)</f>
        <v>Electronics</v>
      </c>
      <c r="G7799">
        <v>2</v>
      </c>
      <c r="H7799" s="6">
        <v>0.17916045141929138</v>
      </c>
      <c r="I7799" s="2">
        <f>VLOOKUP($E7799,
Products!$A$1:$F$201,MATCH(Orders!I$1,Products!$A$1:$F$1,0),0)</f>
        <v>18424.12750052143</v>
      </c>
      <c r="J7799" s="2">
        <f>VLOOKUP($E7799,
Products!$A$1:$F$201,MATCH(Orders!J$1,Products!$A$1:$F$1,0),0)</f>
        <v>14575.25356690323</v>
      </c>
    </row>
    <row r="7800" spans="1:10">
      <c r="A7800">
        <v>7799</v>
      </c>
      <c r="B7800" s="4">
        <v>45367</v>
      </c>
      <c r="C7800" s="10">
        <f>DATE(YEAR(orders[[#This Row],[order_date]]), MONTH(orders[[#This Row],[order_date]]), 1)</f>
        <v>45352</v>
      </c>
      <c r="D7800" t="s">
        <v>1358</v>
      </c>
      <c r="E7800" t="s">
        <v>645</v>
      </c>
      <c r="F7800" t="str">
        <f>VLOOKUP(orders[[#This Row],[product_id]],Products!A:C,3,0)</f>
        <v>Electronics</v>
      </c>
      <c r="G7800">
        <v>1</v>
      </c>
      <c r="H7800" s="6">
        <v>0.16106518871583655</v>
      </c>
      <c r="I7800" s="2">
        <f>VLOOKUP($E7800,
Products!$A$1:$F$201,MATCH(Orders!I$1,Products!$A$1:$F$1,0),0)</f>
        <v>29658.239859810968</v>
      </c>
      <c r="J7800" s="2">
        <f>VLOOKUP($E7800,
Products!$A$1:$F$201,MATCH(Orders!J$1,Products!$A$1:$F$1,0),0)</f>
        <v>22421.521919652871</v>
      </c>
    </row>
    <row r="7801" spans="1:10">
      <c r="A7801">
        <v>7800</v>
      </c>
      <c r="B7801" s="4">
        <v>45052</v>
      </c>
      <c r="C7801" s="10">
        <f>DATE(YEAR(orders[[#This Row],[order_date]]), MONTH(orders[[#This Row],[order_date]]), 1)</f>
        <v>45047</v>
      </c>
      <c r="D7801" t="s">
        <v>3654</v>
      </c>
      <c r="E7801" t="s">
        <v>580</v>
      </c>
      <c r="F7801" t="str">
        <f>VLOOKUP(orders[[#This Row],[product_id]],Products!A:C,3,0)</f>
        <v>Electronics</v>
      </c>
      <c r="G7801">
        <v>2</v>
      </c>
      <c r="H7801" s="6">
        <v>0.22597979677097813</v>
      </c>
      <c r="I7801" s="2">
        <f>VLOOKUP($E7801,
Products!$A$1:$F$201,MATCH(Orders!I$1,Products!$A$1:$F$1,0),0)</f>
        <v>29905.106989935579</v>
      </c>
      <c r="J7801" s="2">
        <f>VLOOKUP($E7801,
Products!$A$1:$F$201,MATCH(Orders!J$1,Products!$A$1:$F$1,0),0)</f>
        <v>22230.930488499071</v>
      </c>
    </row>
    <row r="7802" spans="1:10">
      <c r="A7802">
        <v>7801</v>
      </c>
      <c r="B7802" s="4">
        <v>45145</v>
      </c>
      <c r="C7802" s="10">
        <f>DATE(YEAR(orders[[#This Row],[order_date]]), MONTH(orders[[#This Row],[order_date]]), 1)</f>
        <v>45139</v>
      </c>
      <c r="D7802" t="s">
        <v>3561</v>
      </c>
      <c r="E7802" t="s">
        <v>605</v>
      </c>
      <c r="F7802" t="str">
        <f>VLOOKUP(orders[[#This Row],[product_id]],Products!A:C,3,0)</f>
        <v>Electronics</v>
      </c>
      <c r="G7802">
        <v>2</v>
      </c>
      <c r="H7802" s="6">
        <v>0.22388798194251075</v>
      </c>
      <c r="I7802" s="2">
        <f>VLOOKUP($E7802,
Products!$A$1:$F$201,MATCH(Orders!I$1,Products!$A$1:$F$1,0),0)</f>
        <v>2690.742909794456</v>
      </c>
      <c r="J7802" s="2">
        <f>VLOOKUP($E7802,
Products!$A$1:$F$201,MATCH(Orders!J$1,Products!$A$1:$F$1,0),0)</f>
        <v>2067.549626292313</v>
      </c>
    </row>
    <row r="7803" spans="1:10">
      <c r="A7803">
        <v>7802</v>
      </c>
      <c r="B7803" s="4">
        <v>45874</v>
      </c>
      <c r="C7803" s="10">
        <f>DATE(YEAR(orders[[#This Row],[order_date]]), MONTH(orders[[#This Row],[order_date]]), 1)</f>
        <v>45870</v>
      </c>
      <c r="D7803" t="s">
        <v>4308</v>
      </c>
      <c r="E7803" t="s">
        <v>650</v>
      </c>
      <c r="F7803" t="str">
        <f>VLOOKUP(orders[[#This Row],[product_id]],Products!A:C,3,0)</f>
        <v>Electronics</v>
      </c>
      <c r="G7803">
        <v>2</v>
      </c>
      <c r="H7803" s="6">
        <v>0.22364150876392802</v>
      </c>
      <c r="I7803" s="2">
        <f>VLOOKUP($E7803,
Products!$A$1:$F$201,MATCH(Orders!I$1,Products!$A$1:$F$1,0),0)</f>
        <v>12936.529609330941</v>
      </c>
      <c r="J7803" s="2">
        <f>VLOOKUP($E7803,
Products!$A$1:$F$201,MATCH(Orders!J$1,Products!$A$1:$F$1,0),0)</f>
        <v>9465.2602677376308</v>
      </c>
    </row>
    <row r="7804" spans="1:10">
      <c r="A7804">
        <v>7803</v>
      </c>
      <c r="B7804" s="4">
        <v>45204</v>
      </c>
      <c r="C7804" s="10">
        <f>DATE(YEAR(orders[[#This Row],[order_date]]), MONTH(orders[[#This Row],[order_date]]), 1)</f>
        <v>45200</v>
      </c>
      <c r="D7804" t="s">
        <v>2835</v>
      </c>
      <c r="E7804" t="s">
        <v>680</v>
      </c>
      <c r="F7804" t="str">
        <f>VLOOKUP(orders[[#This Row],[product_id]],Products!A:C,3,0)</f>
        <v>Electronics</v>
      </c>
      <c r="G7804">
        <v>1</v>
      </c>
      <c r="H7804" s="6">
        <v>0.17044583845620612</v>
      </c>
      <c r="I7804" s="2">
        <f>VLOOKUP($E7804,
Products!$A$1:$F$201,MATCH(Orders!I$1,Products!$A$1:$F$1,0),0)</f>
        <v>31627.348891742429</v>
      </c>
      <c r="J7804" s="2">
        <f>VLOOKUP($E7804,
Products!$A$1:$F$201,MATCH(Orders!J$1,Products!$A$1:$F$1,0),0)</f>
        <v>23219.930812036979</v>
      </c>
    </row>
    <row r="7805" spans="1:10">
      <c r="A7805">
        <v>7804</v>
      </c>
      <c r="B7805" s="4">
        <v>45521</v>
      </c>
      <c r="C7805" s="10">
        <f>DATE(YEAR(orders[[#This Row],[order_date]]), MONTH(orders[[#This Row],[order_date]]), 1)</f>
        <v>45505</v>
      </c>
      <c r="D7805" t="s">
        <v>1186</v>
      </c>
      <c r="E7805" t="s">
        <v>558</v>
      </c>
      <c r="F7805" t="str">
        <f>VLOOKUP(orders[[#This Row],[product_id]],Products!A:C,3,0)</f>
        <v>Electronics</v>
      </c>
      <c r="G7805">
        <v>1</v>
      </c>
      <c r="H7805" s="6">
        <v>0.14361823988592987</v>
      </c>
      <c r="I7805" s="2">
        <f>VLOOKUP($E7805,
Products!$A$1:$F$201,MATCH(Orders!I$1,Products!$A$1:$F$1,0),0)</f>
        <v>30121.382934618541</v>
      </c>
      <c r="J7805" s="2">
        <f>VLOOKUP($E7805,
Products!$A$1:$F$201,MATCH(Orders!J$1,Products!$A$1:$F$1,0),0)</f>
        <v>20439.226581954921</v>
      </c>
    </row>
    <row r="7806" spans="1:10">
      <c r="A7806">
        <v>7805</v>
      </c>
      <c r="B7806" s="4">
        <v>45861</v>
      </c>
      <c r="C7806" s="10">
        <f>DATE(YEAR(orders[[#This Row],[order_date]]), MONTH(orders[[#This Row],[order_date]]), 1)</f>
        <v>45839</v>
      </c>
      <c r="D7806" t="s">
        <v>4670</v>
      </c>
      <c r="E7806" t="s">
        <v>572</v>
      </c>
      <c r="F7806" t="str">
        <f>VLOOKUP(orders[[#This Row],[product_id]],Products!A:C,3,0)</f>
        <v>Electronics</v>
      </c>
      <c r="G7806">
        <v>2</v>
      </c>
      <c r="H7806" s="6">
        <v>0.16231013135978259</v>
      </c>
      <c r="I7806" s="2">
        <f>VLOOKUP($E7806,
Products!$A$1:$F$201,MATCH(Orders!I$1,Products!$A$1:$F$1,0),0)</f>
        <v>28095.750781518611</v>
      </c>
      <c r="J7806" s="2">
        <f>VLOOKUP($E7806,
Products!$A$1:$F$201,MATCH(Orders!J$1,Products!$A$1:$F$1,0),0)</f>
        <v>21949.841961937182</v>
      </c>
    </row>
    <row r="7807" spans="1:10">
      <c r="A7807">
        <v>7806</v>
      </c>
      <c r="B7807" s="4">
        <v>45067</v>
      </c>
      <c r="C7807" s="10">
        <f>DATE(YEAR(orders[[#This Row],[order_date]]), MONTH(orders[[#This Row],[order_date]]), 1)</f>
        <v>45047</v>
      </c>
      <c r="D7807" t="s">
        <v>1221</v>
      </c>
      <c r="E7807" t="s">
        <v>515</v>
      </c>
      <c r="F7807" t="str">
        <f>VLOOKUP(orders[[#This Row],[product_id]],Products!A:C,3,0)</f>
        <v>Appliances</v>
      </c>
      <c r="G7807">
        <v>3</v>
      </c>
      <c r="H7807" s="6">
        <v>0.13455364724304519</v>
      </c>
      <c r="I7807" s="2">
        <f>VLOOKUP($E7807,
Products!$A$1:$F$201,MATCH(Orders!I$1,Products!$A$1:$F$1,0),0)</f>
        <v>2136.8180837738519</v>
      </c>
      <c r="J7807" s="2">
        <f>VLOOKUP($E7807,
Products!$A$1:$F$201,MATCH(Orders!J$1,Products!$A$1:$F$1,0),0)</f>
        <v>1689.48738136013</v>
      </c>
    </row>
    <row r="7808" spans="1:10">
      <c r="A7808">
        <v>7807</v>
      </c>
      <c r="B7808" s="4">
        <v>45772</v>
      </c>
      <c r="C7808" s="10">
        <f>DATE(YEAR(orders[[#This Row],[order_date]]), MONTH(orders[[#This Row],[order_date]]), 1)</f>
        <v>45748</v>
      </c>
      <c r="D7808" t="s">
        <v>2369</v>
      </c>
      <c r="E7808" t="s">
        <v>551</v>
      </c>
      <c r="F7808" t="str">
        <f>VLOOKUP(orders[[#This Row],[product_id]],Products!A:C,3,0)</f>
        <v>Appliances</v>
      </c>
      <c r="G7808">
        <v>3</v>
      </c>
      <c r="H7808" s="6">
        <v>0.13004340639892872</v>
      </c>
      <c r="I7808" s="2">
        <f>VLOOKUP($E7808,
Products!$A$1:$F$201,MATCH(Orders!I$1,Products!$A$1:$F$1,0),0)</f>
        <v>5988.538916083141</v>
      </c>
      <c r="J7808" s="2">
        <f>VLOOKUP($E7808,
Products!$A$1:$F$201,MATCH(Orders!J$1,Products!$A$1:$F$1,0),0)</f>
        <v>4180.5955033056744</v>
      </c>
    </row>
    <row r="7809" spans="1:10">
      <c r="A7809">
        <v>7808</v>
      </c>
      <c r="B7809" s="4">
        <v>45934</v>
      </c>
      <c r="C7809" s="10">
        <f>DATE(YEAR(orders[[#This Row],[order_date]]), MONTH(orders[[#This Row],[order_date]]), 1)</f>
        <v>45931</v>
      </c>
      <c r="D7809" t="s">
        <v>892</v>
      </c>
      <c r="E7809" t="s">
        <v>588</v>
      </c>
      <c r="F7809" t="str">
        <f>VLOOKUP(orders[[#This Row],[product_id]],Products!A:C,3,0)</f>
        <v>Electronics</v>
      </c>
      <c r="G7809">
        <v>1</v>
      </c>
      <c r="H7809" s="6">
        <v>0.19364558467961618</v>
      </c>
      <c r="I7809" s="2">
        <f>VLOOKUP($E7809,
Products!$A$1:$F$201,MATCH(Orders!I$1,Products!$A$1:$F$1,0),0)</f>
        <v>32539.342481911372</v>
      </c>
      <c r="J7809" s="2">
        <f>VLOOKUP($E7809,
Products!$A$1:$F$201,MATCH(Orders!J$1,Products!$A$1:$F$1,0),0)</f>
        <v>21531.252982830021</v>
      </c>
    </row>
    <row r="7810" spans="1:10">
      <c r="A7810">
        <v>7809</v>
      </c>
      <c r="B7810" s="4">
        <v>45803</v>
      </c>
      <c r="C7810" s="10">
        <f>DATE(YEAR(orders[[#This Row],[order_date]]), MONTH(orders[[#This Row],[order_date]]), 1)</f>
        <v>45778</v>
      </c>
      <c r="D7810" t="s">
        <v>851</v>
      </c>
      <c r="E7810" t="s">
        <v>622</v>
      </c>
      <c r="F7810" t="str">
        <f>VLOOKUP(orders[[#This Row],[product_id]],Products!A:C,3,0)</f>
        <v>Electronics</v>
      </c>
      <c r="G7810">
        <v>3</v>
      </c>
      <c r="H7810" s="6">
        <v>0.20405770403858031</v>
      </c>
      <c r="I7810" s="2">
        <f>VLOOKUP($E7810,
Products!$A$1:$F$201,MATCH(Orders!I$1,Products!$A$1:$F$1,0),0)</f>
        <v>29891.969506397199</v>
      </c>
      <c r="J7810" s="2">
        <f>VLOOKUP($E7810,
Products!$A$1:$F$201,MATCH(Orders!J$1,Products!$A$1:$F$1,0),0)</f>
        <v>20298.690993957589</v>
      </c>
    </row>
    <row r="7811" spans="1:10">
      <c r="A7811">
        <v>7810</v>
      </c>
      <c r="B7811" s="4">
        <v>45036</v>
      </c>
      <c r="C7811" s="10">
        <f>DATE(YEAR(orders[[#This Row],[order_date]]), MONTH(orders[[#This Row],[order_date]]), 1)</f>
        <v>45017</v>
      </c>
      <c r="D7811" t="s">
        <v>1711</v>
      </c>
      <c r="E7811" t="s">
        <v>509</v>
      </c>
      <c r="F7811" t="str">
        <f>VLOOKUP(orders[[#This Row],[product_id]],Products!A:C,3,0)</f>
        <v>Appliances</v>
      </c>
      <c r="G7811">
        <v>3</v>
      </c>
      <c r="H7811" s="6">
        <v>9.7247360513948514E-2</v>
      </c>
      <c r="I7811" s="2">
        <f>VLOOKUP($E7811,
Products!$A$1:$F$201,MATCH(Orders!I$1,Products!$A$1:$F$1,0),0)</f>
        <v>23898.369282732219</v>
      </c>
      <c r="J7811" s="2">
        <f>VLOOKUP($E7811,
Products!$A$1:$F$201,MATCH(Orders!J$1,Products!$A$1:$F$1,0),0)</f>
        <v>16491.822147524919</v>
      </c>
    </row>
    <row r="7812" spans="1:10">
      <c r="A7812">
        <v>7811</v>
      </c>
      <c r="B7812" s="4">
        <v>46002</v>
      </c>
      <c r="C7812" s="10">
        <f>DATE(YEAR(orders[[#This Row],[order_date]]), MONTH(orders[[#This Row],[order_date]]), 1)</f>
        <v>45992</v>
      </c>
      <c r="D7812" t="s">
        <v>857</v>
      </c>
      <c r="E7812" t="s">
        <v>562</v>
      </c>
      <c r="F7812" t="str">
        <f>VLOOKUP(orders[[#This Row],[product_id]],Products!A:C,3,0)</f>
        <v>Electronics</v>
      </c>
      <c r="G7812">
        <v>2</v>
      </c>
      <c r="H7812" s="6">
        <v>0.24159583248582905</v>
      </c>
      <c r="I7812" s="2">
        <f>VLOOKUP($E7812,
Products!$A$1:$F$201,MATCH(Orders!I$1,Products!$A$1:$F$1,0),0)</f>
        <v>2550.478597498749</v>
      </c>
      <c r="J7812" s="2">
        <f>VLOOKUP($E7812,
Products!$A$1:$F$201,MATCH(Orders!J$1,Products!$A$1:$F$1,0),0)</f>
        <v>1688.129752018375</v>
      </c>
    </row>
    <row r="7813" spans="1:10">
      <c r="A7813">
        <v>7812</v>
      </c>
      <c r="B7813" s="4">
        <v>45539</v>
      </c>
      <c r="C7813" s="10">
        <f>DATE(YEAR(orders[[#This Row],[order_date]]), MONTH(orders[[#This Row],[order_date]]), 1)</f>
        <v>45536</v>
      </c>
      <c r="D7813" t="s">
        <v>2092</v>
      </c>
      <c r="E7813" t="s">
        <v>543</v>
      </c>
      <c r="F7813" t="str">
        <f>VLOOKUP(orders[[#This Row],[product_id]],Products!A:C,3,0)</f>
        <v>Appliances</v>
      </c>
      <c r="G7813">
        <v>2</v>
      </c>
      <c r="H7813" s="6">
        <v>0.11805138996714376</v>
      </c>
      <c r="I7813" s="2">
        <f>VLOOKUP($E7813,
Products!$A$1:$F$201,MATCH(Orders!I$1,Products!$A$1:$F$1,0),0)</f>
        <v>2300.989425669633</v>
      </c>
      <c r="J7813" s="2">
        <f>VLOOKUP($E7813,
Products!$A$1:$F$201,MATCH(Orders!J$1,Products!$A$1:$F$1,0),0)</f>
        <v>1726.390958088811</v>
      </c>
    </row>
    <row r="7814" spans="1:10">
      <c r="A7814">
        <v>7813</v>
      </c>
      <c r="B7814" s="4">
        <v>45639</v>
      </c>
      <c r="C7814" s="10">
        <f>DATE(YEAR(orders[[#This Row],[order_date]]), MONTH(orders[[#This Row],[order_date]]), 1)</f>
        <v>45627</v>
      </c>
      <c r="D7814" t="s">
        <v>798</v>
      </c>
      <c r="E7814" t="s">
        <v>645</v>
      </c>
      <c r="F7814" t="str">
        <f>VLOOKUP(orders[[#This Row],[product_id]],Products!A:C,3,0)</f>
        <v>Electronics</v>
      </c>
      <c r="G7814">
        <v>1</v>
      </c>
      <c r="H7814" s="6">
        <v>0.10975937936260079</v>
      </c>
      <c r="I7814" s="2">
        <f>VLOOKUP($E7814,
Products!$A$1:$F$201,MATCH(Orders!I$1,Products!$A$1:$F$1,0),0)</f>
        <v>29658.239859810968</v>
      </c>
      <c r="J7814" s="2">
        <f>VLOOKUP($E7814,
Products!$A$1:$F$201,MATCH(Orders!J$1,Products!$A$1:$F$1,0),0)</f>
        <v>22421.521919652871</v>
      </c>
    </row>
    <row r="7815" spans="1:10">
      <c r="A7815">
        <v>7814</v>
      </c>
      <c r="B7815" s="4">
        <v>45722</v>
      </c>
      <c r="C7815" s="10">
        <f>DATE(YEAR(orders[[#This Row],[order_date]]), MONTH(orders[[#This Row],[order_date]]), 1)</f>
        <v>45717</v>
      </c>
      <c r="D7815" t="s">
        <v>3808</v>
      </c>
      <c r="E7815" t="s">
        <v>536</v>
      </c>
      <c r="F7815" t="str">
        <f>VLOOKUP(orders[[#This Row],[product_id]],Products!A:C,3,0)</f>
        <v>Appliances</v>
      </c>
      <c r="G7815">
        <v>2</v>
      </c>
      <c r="H7815" s="6">
        <v>7.5049993164959167E-2</v>
      </c>
      <c r="I7815" s="2">
        <f>VLOOKUP($E7815,
Products!$A$1:$F$201,MATCH(Orders!I$1,Products!$A$1:$F$1,0),0)</f>
        <v>25818.123603836499</v>
      </c>
      <c r="J7815" s="2">
        <f>VLOOKUP($E7815,
Products!$A$1:$F$201,MATCH(Orders!J$1,Products!$A$1:$F$1,0),0)</f>
        <v>18462.729442964981</v>
      </c>
    </row>
    <row r="7816" spans="1:10">
      <c r="A7816">
        <v>7815</v>
      </c>
      <c r="B7816" s="4">
        <v>45655</v>
      </c>
      <c r="C7816" s="10">
        <f>DATE(YEAR(orders[[#This Row],[order_date]]), MONTH(orders[[#This Row],[order_date]]), 1)</f>
        <v>45627</v>
      </c>
      <c r="D7816" t="s">
        <v>2555</v>
      </c>
      <c r="E7816" t="s">
        <v>635</v>
      </c>
      <c r="F7816" t="str">
        <f>VLOOKUP(orders[[#This Row],[product_id]],Products!A:C,3,0)</f>
        <v>Electronics</v>
      </c>
      <c r="G7816">
        <v>1</v>
      </c>
      <c r="H7816" s="6">
        <v>0.20554472177901598</v>
      </c>
      <c r="I7816" s="2">
        <f>VLOOKUP($E7816,
Products!$A$1:$F$201,MATCH(Orders!I$1,Products!$A$1:$F$1,0),0)</f>
        <v>31014.321091901689</v>
      </c>
      <c r="J7816" s="2">
        <f>VLOOKUP($E7816,
Products!$A$1:$F$201,MATCH(Orders!J$1,Products!$A$1:$F$1,0),0)</f>
        <v>23202.91049209132</v>
      </c>
    </row>
    <row r="7817" spans="1:10">
      <c r="A7817">
        <v>7816</v>
      </c>
      <c r="B7817" s="4">
        <v>45996</v>
      </c>
      <c r="C7817" s="10">
        <f>DATE(YEAR(orders[[#This Row],[order_date]]), MONTH(orders[[#This Row],[order_date]]), 1)</f>
        <v>45992</v>
      </c>
      <c r="D7817" t="s">
        <v>3293</v>
      </c>
      <c r="E7817" t="s">
        <v>634</v>
      </c>
      <c r="F7817" t="str">
        <f>VLOOKUP(orders[[#This Row],[product_id]],Products!A:C,3,0)</f>
        <v>Appliances</v>
      </c>
      <c r="G7817">
        <v>1</v>
      </c>
      <c r="H7817" s="6">
        <v>8.6074460217203178E-2</v>
      </c>
      <c r="I7817" s="2">
        <f>VLOOKUP($E7817,
Products!$A$1:$F$201,MATCH(Orders!I$1,Products!$A$1:$F$1,0),0)</f>
        <v>25631.29637331214</v>
      </c>
      <c r="J7817" s="2">
        <f>VLOOKUP($E7817,
Products!$A$1:$F$201,MATCH(Orders!J$1,Products!$A$1:$F$1,0),0)</f>
        <v>17692.643397044121</v>
      </c>
    </row>
    <row r="7818" spans="1:10">
      <c r="A7818">
        <v>7817</v>
      </c>
      <c r="B7818" s="4">
        <v>45431</v>
      </c>
      <c r="C7818" s="10">
        <f>DATE(YEAR(orders[[#This Row],[order_date]]), MONTH(orders[[#This Row],[order_date]]), 1)</f>
        <v>45413</v>
      </c>
      <c r="D7818" t="s">
        <v>3402</v>
      </c>
      <c r="E7818" t="s">
        <v>586</v>
      </c>
      <c r="F7818" t="str">
        <f>VLOOKUP(orders[[#This Row],[product_id]],Products!A:C,3,0)</f>
        <v>Appliances</v>
      </c>
      <c r="G7818">
        <v>3</v>
      </c>
      <c r="H7818" s="6">
        <v>6.3182947598433431E-2</v>
      </c>
      <c r="I7818" s="2">
        <f>VLOOKUP($E7818,
Products!$A$1:$F$201,MATCH(Orders!I$1,Products!$A$1:$F$1,0),0)</f>
        <v>22928.971424497449</v>
      </c>
      <c r="J7818" s="2">
        <f>VLOOKUP($E7818,
Products!$A$1:$F$201,MATCH(Orders!J$1,Products!$A$1:$F$1,0),0)</f>
        <v>17801.356740692991</v>
      </c>
    </row>
    <row r="7819" spans="1:10">
      <c r="A7819">
        <v>7818</v>
      </c>
      <c r="B7819" s="4">
        <v>45967</v>
      </c>
      <c r="C7819" s="10">
        <f>DATE(YEAR(orders[[#This Row],[order_date]]), MONTH(orders[[#This Row],[order_date]]), 1)</f>
        <v>45962</v>
      </c>
      <c r="D7819" t="s">
        <v>1307</v>
      </c>
      <c r="E7819" t="s">
        <v>530</v>
      </c>
      <c r="F7819" t="str">
        <f>VLOOKUP(orders[[#This Row],[product_id]],Products!A:C,3,0)</f>
        <v>Electronics</v>
      </c>
      <c r="G7819">
        <v>3</v>
      </c>
      <c r="H7819" s="6">
        <v>0.17190996856030086</v>
      </c>
      <c r="I7819" s="2">
        <f>VLOOKUP($E7819,
Products!$A$1:$F$201,MATCH(Orders!I$1,Products!$A$1:$F$1,0),0)</f>
        <v>30520.607447067548</v>
      </c>
      <c r="J7819" s="2">
        <f>VLOOKUP($E7819,
Products!$A$1:$F$201,MATCH(Orders!J$1,Products!$A$1:$F$1,0),0)</f>
        <v>22328.317520226748</v>
      </c>
    </row>
    <row r="7820" spans="1:10">
      <c r="A7820">
        <v>7819</v>
      </c>
      <c r="B7820" s="4">
        <v>45241</v>
      </c>
      <c r="C7820" s="10">
        <f>DATE(YEAR(orders[[#This Row],[order_date]]), MONTH(orders[[#This Row],[order_date]]), 1)</f>
        <v>45231</v>
      </c>
      <c r="D7820" t="s">
        <v>754</v>
      </c>
      <c r="E7820" t="s">
        <v>510</v>
      </c>
      <c r="F7820" t="str">
        <f>VLOOKUP(orders[[#This Row],[product_id]],Products!A:C,3,0)</f>
        <v>Appliances</v>
      </c>
      <c r="G7820">
        <v>1</v>
      </c>
      <c r="H7820" s="6">
        <v>9.7936248917913096E-2</v>
      </c>
      <c r="I7820" s="2">
        <f>VLOOKUP($E7820,
Products!$A$1:$F$201,MATCH(Orders!I$1,Products!$A$1:$F$1,0),0)</f>
        <v>23457.606610250739</v>
      </c>
      <c r="J7820" s="2">
        <f>VLOOKUP($E7820,
Products!$A$1:$F$201,MATCH(Orders!J$1,Products!$A$1:$F$1,0),0)</f>
        <v>17038.831523124281</v>
      </c>
    </row>
    <row r="7821" spans="1:10">
      <c r="A7821">
        <v>7820</v>
      </c>
      <c r="B7821" s="4">
        <v>45003</v>
      </c>
      <c r="C7821" s="10">
        <f>DATE(YEAR(orders[[#This Row],[order_date]]), MONTH(orders[[#This Row],[order_date]]), 1)</f>
        <v>44986</v>
      </c>
      <c r="D7821" t="s">
        <v>2608</v>
      </c>
      <c r="E7821" t="s">
        <v>553</v>
      </c>
      <c r="F7821" t="str">
        <f>VLOOKUP(orders[[#This Row],[product_id]],Products!A:C,3,0)</f>
        <v>Electronics</v>
      </c>
      <c r="G7821">
        <v>1</v>
      </c>
      <c r="H7821" s="6">
        <v>0.14177642902945933</v>
      </c>
      <c r="I7821" s="2">
        <f>VLOOKUP($E7821,
Products!$A$1:$F$201,MATCH(Orders!I$1,Products!$A$1:$F$1,0),0)</f>
        <v>19089.562478947992</v>
      </c>
      <c r="J7821" s="2">
        <f>VLOOKUP($E7821,
Products!$A$1:$F$201,MATCH(Orders!J$1,Products!$A$1:$F$1,0),0)</f>
        <v>12552.840439332171</v>
      </c>
    </row>
    <row r="7822" spans="1:10">
      <c r="A7822">
        <v>7821</v>
      </c>
      <c r="B7822" s="4">
        <v>45904</v>
      </c>
      <c r="C7822" s="10">
        <f>DATE(YEAR(orders[[#This Row],[order_date]]), MONTH(orders[[#This Row],[order_date]]), 1)</f>
        <v>45901</v>
      </c>
      <c r="D7822" t="s">
        <v>4035</v>
      </c>
      <c r="E7822" t="s">
        <v>647</v>
      </c>
      <c r="F7822" t="str">
        <f>VLOOKUP(orders[[#This Row],[product_id]],Products!A:C,3,0)</f>
        <v>Electronics</v>
      </c>
      <c r="G7822">
        <v>1</v>
      </c>
      <c r="H7822" s="6">
        <v>0.11248590035152006</v>
      </c>
      <c r="I7822" s="2">
        <f>VLOOKUP($E7822,
Products!$A$1:$F$201,MATCH(Orders!I$1,Products!$A$1:$F$1,0),0)</f>
        <v>23187.883920109041</v>
      </c>
      <c r="J7822" s="2">
        <f>VLOOKUP($E7822,
Products!$A$1:$F$201,MATCH(Orders!J$1,Products!$A$1:$F$1,0),0)</f>
        <v>16217.564081273829</v>
      </c>
    </row>
    <row r="7823" spans="1:10">
      <c r="A7823">
        <v>7822</v>
      </c>
      <c r="B7823" s="4">
        <v>45825</v>
      </c>
      <c r="C7823" s="10">
        <f>DATE(YEAR(orders[[#This Row],[order_date]]), MONTH(orders[[#This Row],[order_date]]), 1)</f>
        <v>45809</v>
      </c>
      <c r="D7823" t="s">
        <v>4295</v>
      </c>
      <c r="E7823" t="s">
        <v>557</v>
      </c>
      <c r="F7823" t="str">
        <f>VLOOKUP(orders[[#This Row],[product_id]],Products!A:C,3,0)</f>
        <v>Electronics</v>
      </c>
      <c r="G7823">
        <v>1</v>
      </c>
      <c r="H7823" s="6">
        <v>0.17986674182124768</v>
      </c>
      <c r="I7823" s="2">
        <f>VLOOKUP($E7823,
Products!$A$1:$F$201,MATCH(Orders!I$1,Products!$A$1:$F$1,0),0)</f>
        <v>23950.56449224626</v>
      </c>
      <c r="J7823" s="2">
        <f>VLOOKUP($E7823,
Products!$A$1:$F$201,MATCH(Orders!J$1,Products!$A$1:$F$1,0),0)</f>
        <v>16488.618979732779</v>
      </c>
    </row>
    <row r="7824" spans="1:10">
      <c r="A7824">
        <v>7823</v>
      </c>
      <c r="B7824" s="4">
        <v>45974</v>
      </c>
      <c r="C7824" s="10">
        <f>DATE(YEAR(orders[[#This Row],[order_date]]), MONTH(orders[[#This Row],[order_date]]), 1)</f>
        <v>45962</v>
      </c>
      <c r="D7824" t="s">
        <v>3294</v>
      </c>
      <c r="E7824" t="s">
        <v>579</v>
      </c>
      <c r="F7824" t="str">
        <f>VLOOKUP(orders[[#This Row],[product_id]],Products!A:C,3,0)</f>
        <v>Appliances</v>
      </c>
      <c r="G7824">
        <v>1</v>
      </c>
      <c r="H7824" s="6">
        <v>0.10185290696772209</v>
      </c>
      <c r="I7824" s="2">
        <f>VLOOKUP($E7824,
Products!$A$1:$F$201,MATCH(Orders!I$1,Products!$A$1:$F$1,0),0)</f>
        <v>5919.3204980498322</v>
      </c>
      <c r="J7824" s="2">
        <f>VLOOKUP($E7824,
Products!$A$1:$F$201,MATCH(Orders!J$1,Products!$A$1:$F$1,0),0)</f>
        <v>3972.3071240281379</v>
      </c>
    </row>
    <row r="7825" spans="1:10">
      <c r="A7825">
        <v>7824</v>
      </c>
      <c r="B7825" s="4">
        <v>45638</v>
      </c>
      <c r="C7825" s="10">
        <f>DATE(YEAR(orders[[#This Row],[order_date]]), MONTH(orders[[#This Row],[order_date]]), 1)</f>
        <v>45627</v>
      </c>
      <c r="D7825" t="s">
        <v>4187</v>
      </c>
      <c r="E7825" t="s">
        <v>654</v>
      </c>
      <c r="F7825" t="str">
        <f>VLOOKUP(orders[[#This Row],[product_id]],Products!A:C,3,0)</f>
        <v>Electronics</v>
      </c>
      <c r="G7825">
        <v>2</v>
      </c>
      <c r="H7825" s="6">
        <v>0.10661238038317636</v>
      </c>
      <c r="I7825" s="2">
        <f>VLOOKUP($E7825,
Products!$A$1:$F$201,MATCH(Orders!I$1,Products!$A$1:$F$1,0),0)</f>
        <v>2480.90324078101</v>
      </c>
      <c r="J7825" s="2">
        <f>VLOOKUP($E7825,
Products!$A$1:$F$201,MATCH(Orders!J$1,Products!$A$1:$F$1,0),0)</f>
        <v>1964.543440578911</v>
      </c>
    </row>
    <row r="7826" spans="1:10">
      <c r="A7826">
        <v>7825</v>
      </c>
      <c r="B7826" s="4">
        <v>45985</v>
      </c>
      <c r="C7826" s="10">
        <f>DATE(YEAR(orders[[#This Row],[order_date]]), MONTH(orders[[#This Row],[order_date]]), 1)</f>
        <v>45962</v>
      </c>
      <c r="D7826" t="s">
        <v>2909</v>
      </c>
      <c r="E7826" t="s">
        <v>658</v>
      </c>
      <c r="F7826" t="str">
        <f>VLOOKUP(orders[[#This Row],[product_id]],Products!A:C,3,0)</f>
        <v>Electronics</v>
      </c>
      <c r="G7826">
        <v>3</v>
      </c>
      <c r="H7826" s="6">
        <v>0.17791324314715432</v>
      </c>
      <c r="I7826" s="2">
        <f>VLOOKUP($E7826,
Products!$A$1:$F$201,MATCH(Orders!I$1,Products!$A$1:$F$1,0),0)</f>
        <v>2455.4664524813788</v>
      </c>
      <c r="J7826" s="2">
        <f>VLOOKUP($E7826,
Products!$A$1:$F$201,MATCH(Orders!J$1,Products!$A$1:$F$1,0),0)</f>
        <v>1763.2139459131699</v>
      </c>
    </row>
    <row r="7827" spans="1:10">
      <c r="A7827">
        <v>7826</v>
      </c>
      <c r="B7827" s="4">
        <v>45780</v>
      </c>
      <c r="C7827" s="10">
        <f>DATE(YEAR(orders[[#This Row],[order_date]]), MONTH(orders[[#This Row],[order_date]]), 1)</f>
        <v>45778</v>
      </c>
      <c r="D7827" t="s">
        <v>1480</v>
      </c>
      <c r="E7827" t="s">
        <v>604</v>
      </c>
      <c r="F7827" t="str">
        <f>VLOOKUP(orders[[#This Row],[product_id]],Products!A:C,3,0)</f>
        <v>Appliances</v>
      </c>
      <c r="G7827">
        <v>3</v>
      </c>
      <c r="H7827" s="6">
        <v>0.12050173200111119</v>
      </c>
      <c r="I7827" s="2">
        <f>VLOOKUP($E7827,
Products!$A$1:$F$201,MATCH(Orders!I$1,Products!$A$1:$F$1,0),0)</f>
        <v>2087.687835040248</v>
      </c>
      <c r="J7827" s="2">
        <f>VLOOKUP($E7827,
Products!$A$1:$F$201,MATCH(Orders!J$1,Products!$A$1:$F$1,0),0)</f>
        <v>1450.1823074928161</v>
      </c>
    </row>
    <row r="7828" spans="1:10">
      <c r="A7828">
        <v>7827</v>
      </c>
      <c r="B7828" s="4">
        <v>45635</v>
      </c>
      <c r="C7828" s="10">
        <f>DATE(YEAR(orders[[#This Row],[order_date]]), MONTH(orders[[#This Row],[order_date]]), 1)</f>
        <v>45627</v>
      </c>
      <c r="D7828" t="s">
        <v>1251</v>
      </c>
      <c r="E7828" t="s">
        <v>572</v>
      </c>
      <c r="F7828" t="str">
        <f>VLOOKUP(orders[[#This Row],[product_id]],Products!A:C,3,0)</f>
        <v>Electronics</v>
      </c>
      <c r="G7828">
        <v>1</v>
      </c>
      <c r="H7828" s="6">
        <v>0.16368275885423517</v>
      </c>
      <c r="I7828" s="2">
        <f>VLOOKUP($E7828,
Products!$A$1:$F$201,MATCH(Orders!I$1,Products!$A$1:$F$1,0),0)</f>
        <v>28095.750781518611</v>
      </c>
      <c r="J7828" s="2">
        <f>VLOOKUP($E7828,
Products!$A$1:$F$201,MATCH(Orders!J$1,Products!$A$1:$F$1,0),0)</f>
        <v>21949.841961937182</v>
      </c>
    </row>
    <row r="7829" spans="1:10">
      <c r="A7829">
        <v>7828</v>
      </c>
      <c r="B7829" s="4">
        <v>45191</v>
      </c>
      <c r="C7829" s="10">
        <f>DATE(YEAR(orders[[#This Row],[order_date]]), MONTH(orders[[#This Row],[order_date]]), 1)</f>
        <v>45170</v>
      </c>
      <c r="D7829" t="s">
        <v>2169</v>
      </c>
      <c r="E7829" t="s">
        <v>624</v>
      </c>
      <c r="F7829" t="str">
        <f>VLOOKUP(orders[[#This Row],[product_id]],Products!A:C,3,0)</f>
        <v>Appliances</v>
      </c>
      <c r="G7829">
        <v>1</v>
      </c>
      <c r="H7829" s="6">
        <v>7.0634126011392059E-2</v>
      </c>
      <c r="I7829" s="2">
        <f>VLOOKUP($E7829,
Products!$A$1:$F$201,MATCH(Orders!I$1,Products!$A$1:$F$1,0),0)</f>
        <v>2102.383201797521</v>
      </c>
      <c r="J7829" s="2">
        <f>VLOOKUP($E7829,
Products!$A$1:$F$201,MATCH(Orders!J$1,Products!$A$1:$F$1,0),0)</f>
        <v>1599.330443274388</v>
      </c>
    </row>
    <row r="7830" spans="1:10">
      <c r="A7830">
        <v>7829</v>
      </c>
      <c r="B7830" s="4">
        <v>45259</v>
      </c>
      <c r="C7830" s="10">
        <f>DATE(YEAR(orders[[#This Row],[order_date]]), MONTH(orders[[#This Row],[order_date]]), 1)</f>
        <v>45231</v>
      </c>
      <c r="D7830" t="s">
        <v>1966</v>
      </c>
      <c r="E7830" t="s">
        <v>683</v>
      </c>
      <c r="F7830" t="str">
        <f>VLOOKUP(orders[[#This Row],[product_id]],Products!A:C,3,0)</f>
        <v>Electronics</v>
      </c>
      <c r="G7830">
        <v>1</v>
      </c>
      <c r="H7830" s="6">
        <v>0.24557059525141986</v>
      </c>
      <c r="I7830" s="2">
        <f>VLOOKUP($E7830,
Products!$A$1:$F$201,MATCH(Orders!I$1,Products!$A$1:$F$1,0),0)</f>
        <v>30555.409096588959</v>
      </c>
      <c r="J7830" s="2">
        <f>VLOOKUP($E7830,
Products!$A$1:$F$201,MATCH(Orders!J$1,Products!$A$1:$F$1,0),0)</f>
        <v>20295.233857550291</v>
      </c>
    </row>
    <row r="7831" spans="1:10">
      <c r="A7831">
        <v>7830</v>
      </c>
      <c r="B7831" s="4">
        <v>45114</v>
      </c>
      <c r="C7831" s="10">
        <f>DATE(YEAR(orders[[#This Row],[order_date]]), MONTH(orders[[#This Row],[order_date]]), 1)</f>
        <v>45108</v>
      </c>
      <c r="D7831" t="s">
        <v>1355</v>
      </c>
      <c r="E7831" t="s">
        <v>608</v>
      </c>
      <c r="F7831" t="str">
        <f>VLOOKUP(orders[[#This Row],[product_id]],Products!A:C,3,0)</f>
        <v>Electronics</v>
      </c>
      <c r="G7831">
        <v>1</v>
      </c>
      <c r="H7831" s="6">
        <v>0.10521010423242856</v>
      </c>
      <c r="I7831" s="2">
        <f>VLOOKUP($E7831,
Products!$A$1:$F$201,MATCH(Orders!I$1,Products!$A$1:$F$1,0),0)</f>
        <v>32509.710212279751</v>
      </c>
      <c r="J7831" s="2">
        <f>VLOOKUP($E7831,
Products!$A$1:$F$201,MATCH(Orders!J$1,Products!$A$1:$F$1,0),0)</f>
        <v>23699.228985408761</v>
      </c>
    </row>
    <row r="7832" spans="1:10">
      <c r="A7832">
        <v>7831</v>
      </c>
      <c r="B7832" s="4">
        <v>46013</v>
      </c>
      <c r="C7832" s="10">
        <f>DATE(YEAR(orders[[#This Row],[order_date]]), MONTH(orders[[#This Row],[order_date]]), 1)</f>
        <v>45992</v>
      </c>
      <c r="D7832" t="s">
        <v>4145</v>
      </c>
      <c r="E7832" t="s">
        <v>538</v>
      </c>
      <c r="F7832" t="str">
        <f>VLOOKUP(orders[[#This Row],[product_id]],Products!A:C,3,0)</f>
        <v>Electronics</v>
      </c>
      <c r="G7832">
        <v>2</v>
      </c>
      <c r="H7832" s="6">
        <v>0.18400349893592896</v>
      </c>
      <c r="I7832" s="2">
        <f>VLOOKUP($E7832,
Products!$A$1:$F$201,MATCH(Orders!I$1,Products!$A$1:$F$1,0),0)</f>
        <v>29368.843697269542</v>
      </c>
      <c r="J7832" s="2">
        <f>VLOOKUP($E7832,
Products!$A$1:$F$201,MATCH(Orders!J$1,Products!$A$1:$F$1,0),0)</f>
        <v>23079.13344123889</v>
      </c>
    </row>
    <row r="7833" spans="1:10">
      <c r="A7833">
        <v>7832</v>
      </c>
      <c r="B7833" s="4">
        <v>45746</v>
      </c>
      <c r="C7833" s="10">
        <f>DATE(YEAR(orders[[#This Row],[order_date]]), MONTH(orders[[#This Row],[order_date]]), 1)</f>
        <v>45717</v>
      </c>
      <c r="D7833" t="s">
        <v>3754</v>
      </c>
      <c r="E7833" t="s">
        <v>650</v>
      </c>
      <c r="F7833" t="str">
        <f>VLOOKUP(orders[[#This Row],[product_id]],Products!A:C,3,0)</f>
        <v>Electronics</v>
      </c>
      <c r="G7833">
        <v>2</v>
      </c>
      <c r="H7833" s="6">
        <v>0.12278795379977896</v>
      </c>
      <c r="I7833" s="2">
        <f>VLOOKUP($E7833,
Products!$A$1:$F$201,MATCH(Orders!I$1,Products!$A$1:$F$1,0),0)</f>
        <v>12936.529609330941</v>
      </c>
      <c r="J7833" s="2">
        <f>VLOOKUP($E7833,
Products!$A$1:$F$201,MATCH(Orders!J$1,Products!$A$1:$F$1,0),0)</f>
        <v>9465.2602677376308</v>
      </c>
    </row>
    <row r="7834" spans="1:10">
      <c r="A7834">
        <v>7833</v>
      </c>
      <c r="B7834" s="4">
        <v>45225</v>
      </c>
      <c r="C7834" s="10">
        <f>DATE(YEAR(orders[[#This Row],[order_date]]), MONTH(orders[[#This Row],[order_date]]), 1)</f>
        <v>45200</v>
      </c>
      <c r="D7834" t="s">
        <v>2729</v>
      </c>
      <c r="E7834" t="s">
        <v>703</v>
      </c>
      <c r="F7834" t="str">
        <f>VLOOKUP(orders[[#This Row],[product_id]],Products!A:C,3,0)</f>
        <v>Appliances</v>
      </c>
      <c r="G7834">
        <v>1</v>
      </c>
      <c r="H7834" s="6">
        <v>5.0043702342712069E-2</v>
      </c>
      <c r="I7834" s="2">
        <f>VLOOKUP($E7834,
Products!$A$1:$F$201,MATCH(Orders!I$1,Products!$A$1:$F$1,0),0)</f>
        <v>23763.82929975582</v>
      </c>
      <c r="J7834" s="2">
        <f>VLOOKUP($E7834,
Products!$A$1:$F$201,MATCH(Orders!J$1,Products!$A$1:$F$1,0),0)</f>
        <v>17833.36818447417</v>
      </c>
    </row>
    <row r="7835" spans="1:10">
      <c r="A7835">
        <v>7834</v>
      </c>
      <c r="B7835" s="4">
        <v>45127</v>
      </c>
      <c r="C7835" s="10">
        <f>DATE(YEAR(orders[[#This Row],[order_date]]), MONTH(orders[[#This Row],[order_date]]), 1)</f>
        <v>45108</v>
      </c>
      <c r="D7835" t="s">
        <v>1786</v>
      </c>
      <c r="E7835" t="s">
        <v>539</v>
      </c>
      <c r="F7835" t="str">
        <f>VLOOKUP(orders[[#This Row],[product_id]],Products!A:C,3,0)</f>
        <v>Appliances</v>
      </c>
      <c r="G7835">
        <v>1</v>
      </c>
      <c r="H7835" s="6">
        <v>0.1217147855051209</v>
      </c>
      <c r="I7835" s="2">
        <f>VLOOKUP($E7835,
Products!$A$1:$F$201,MATCH(Orders!I$1,Products!$A$1:$F$1,0),0)</f>
        <v>25730.234720482978</v>
      </c>
      <c r="J7835" s="2">
        <f>VLOOKUP($E7835,
Products!$A$1:$F$201,MATCH(Orders!J$1,Products!$A$1:$F$1,0),0)</f>
        <v>17186.87037527658</v>
      </c>
    </row>
    <row r="7836" spans="1:10">
      <c r="A7836">
        <v>7835</v>
      </c>
      <c r="B7836" s="4">
        <v>45198</v>
      </c>
      <c r="C7836" s="10">
        <f>DATE(YEAR(orders[[#This Row],[order_date]]), MONTH(orders[[#This Row],[order_date]]), 1)</f>
        <v>45170</v>
      </c>
      <c r="D7836" t="s">
        <v>880</v>
      </c>
      <c r="E7836" t="s">
        <v>659</v>
      </c>
      <c r="F7836" t="str">
        <f>VLOOKUP(orders[[#This Row],[product_id]],Products!A:C,3,0)</f>
        <v>Appliances</v>
      </c>
      <c r="G7836">
        <v>2</v>
      </c>
      <c r="H7836" s="6">
        <v>0.10036732310089985</v>
      </c>
      <c r="I7836" s="2">
        <f>VLOOKUP($E7836,
Products!$A$1:$F$201,MATCH(Orders!I$1,Products!$A$1:$F$1,0),0)</f>
        <v>25646.095965041459</v>
      </c>
      <c r="J7836" s="2">
        <f>VLOOKUP($E7836,
Products!$A$1:$F$201,MATCH(Orders!J$1,Products!$A$1:$F$1,0),0)</f>
        <v>18749.646593308222</v>
      </c>
    </row>
    <row r="7837" spans="1:10">
      <c r="A7837">
        <v>7836</v>
      </c>
      <c r="B7837" s="4">
        <v>45461</v>
      </c>
      <c r="C7837" s="10">
        <f>DATE(YEAR(orders[[#This Row],[order_date]]), MONTH(orders[[#This Row],[order_date]]), 1)</f>
        <v>45444</v>
      </c>
      <c r="D7837" t="s">
        <v>1943</v>
      </c>
      <c r="E7837" t="s">
        <v>675</v>
      </c>
      <c r="F7837" t="str">
        <f>VLOOKUP(orders[[#This Row],[product_id]],Products!A:C,3,0)</f>
        <v>Appliances</v>
      </c>
      <c r="G7837">
        <v>3</v>
      </c>
      <c r="H7837" s="6">
        <v>8.9614573191923036E-2</v>
      </c>
      <c r="I7837" s="2">
        <f>VLOOKUP($E7837,
Products!$A$1:$F$201,MATCH(Orders!I$1,Products!$A$1:$F$1,0),0)</f>
        <v>23552.642442203069</v>
      </c>
      <c r="J7837" s="2">
        <f>VLOOKUP($E7837,
Products!$A$1:$F$201,MATCH(Orders!J$1,Products!$A$1:$F$1,0),0)</f>
        <v>17389.42325132497</v>
      </c>
    </row>
    <row r="7838" spans="1:10">
      <c r="A7838">
        <v>7837</v>
      </c>
      <c r="B7838" s="4">
        <v>44957</v>
      </c>
      <c r="C7838" s="10">
        <f>DATE(YEAR(orders[[#This Row],[order_date]]), MONTH(orders[[#This Row],[order_date]]), 1)</f>
        <v>44927</v>
      </c>
      <c r="D7838" t="s">
        <v>2780</v>
      </c>
      <c r="E7838" t="s">
        <v>664</v>
      </c>
      <c r="F7838" t="str">
        <f>VLOOKUP(orders[[#This Row],[product_id]],Products!A:C,3,0)</f>
        <v>Appliances</v>
      </c>
      <c r="G7838">
        <v>2</v>
      </c>
      <c r="H7838" s="6">
        <v>6.0379125670828343E-2</v>
      </c>
      <c r="I7838" s="2">
        <f>VLOOKUP($E7838,
Products!$A$1:$F$201,MATCH(Orders!I$1,Products!$A$1:$F$1,0),0)</f>
        <v>2181.6314584966208</v>
      </c>
      <c r="J7838" s="2">
        <f>VLOOKUP($E7838,
Products!$A$1:$F$201,MATCH(Orders!J$1,Products!$A$1:$F$1,0),0)</f>
        <v>1607.5776178781809</v>
      </c>
    </row>
    <row r="7839" spans="1:10">
      <c r="A7839">
        <v>7838</v>
      </c>
      <c r="B7839" s="4">
        <v>44995</v>
      </c>
      <c r="C7839" s="10">
        <f>DATE(YEAR(orders[[#This Row],[order_date]]), MONTH(orders[[#This Row],[order_date]]), 1)</f>
        <v>44986</v>
      </c>
      <c r="D7839" t="s">
        <v>4584</v>
      </c>
      <c r="E7839" t="s">
        <v>618</v>
      </c>
      <c r="F7839" t="str">
        <f>VLOOKUP(orders[[#This Row],[product_id]],Products!A:C,3,0)</f>
        <v>Appliances</v>
      </c>
      <c r="G7839">
        <v>1</v>
      </c>
      <c r="H7839" s="6">
        <v>8.3389554636504937E-2</v>
      </c>
      <c r="I7839" s="2">
        <f>VLOOKUP($E7839,
Products!$A$1:$F$201,MATCH(Orders!I$1,Products!$A$1:$F$1,0),0)</f>
        <v>5546.9777002203573</v>
      </c>
      <c r="J7839" s="2">
        <f>VLOOKUP($E7839,
Products!$A$1:$F$201,MATCH(Orders!J$1,Products!$A$1:$F$1,0),0)</f>
        <v>4048.2565671880161</v>
      </c>
    </row>
    <row r="7840" spans="1:10">
      <c r="A7840">
        <v>7839</v>
      </c>
      <c r="B7840" s="4">
        <v>45809</v>
      </c>
      <c r="C7840" s="10">
        <f>DATE(YEAR(orders[[#This Row],[order_date]]), MONTH(orders[[#This Row],[order_date]]), 1)</f>
        <v>45809</v>
      </c>
      <c r="D7840" t="s">
        <v>2647</v>
      </c>
      <c r="E7840" t="s">
        <v>556</v>
      </c>
      <c r="F7840" t="str">
        <f>VLOOKUP(orders[[#This Row],[product_id]],Products!A:C,3,0)</f>
        <v>Appliances</v>
      </c>
      <c r="G7840">
        <v>3</v>
      </c>
      <c r="H7840" s="6">
        <v>9.7058903649728759E-2</v>
      </c>
      <c r="I7840" s="2">
        <f>VLOOKUP($E7840,
Products!$A$1:$F$201,MATCH(Orders!I$1,Products!$A$1:$F$1,0),0)</f>
        <v>27054.121101651981</v>
      </c>
      <c r="J7840" s="2">
        <f>VLOOKUP($E7840,
Products!$A$1:$F$201,MATCH(Orders!J$1,Products!$A$1:$F$1,0),0)</f>
        <v>19388.930988794411</v>
      </c>
    </row>
    <row r="7841" spans="1:10">
      <c r="A7841">
        <v>7840</v>
      </c>
      <c r="B7841" s="4">
        <v>45887</v>
      </c>
      <c r="C7841" s="10">
        <f>DATE(YEAR(orders[[#This Row],[order_date]]), MONTH(orders[[#This Row],[order_date]]), 1)</f>
        <v>45870</v>
      </c>
      <c r="D7841" t="s">
        <v>1848</v>
      </c>
      <c r="E7841" t="s">
        <v>541</v>
      </c>
      <c r="F7841" t="str">
        <f>VLOOKUP(orders[[#This Row],[product_id]],Products!A:C,3,0)</f>
        <v>Appliances</v>
      </c>
      <c r="G7841">
        <v>1</v>
      </c>
      <c r="H7841" s="6">
        <v>0.149805563332851</v>
      </c>
      <c r="I7841" s="2">
        <f>VLOOKUP($E7841,
Products!$A$1:$F$201,MATCH(Orders!I$1,Products!$A$1:$F$1,0),0)</f>
        <v>2390.3651642386908</v>
      </c>
      <c r="J7841" s="2">
        <f>VLOOKUP($E7841,
Products!$A$1:$F$201,MATCH(Orders!J$1,Products!$A$1:$F$1,0),0)</f>
        <v>1655.7504783617919</v>
      </c>
    </row>
    <row r="7842" spans="1:10">
      <c r="A7842">
        <v>7841</v>
      </c>
      <c r="B7842" s="4">
        <v>45753</v>
      </c>
      <c r="C7842" s="10">
        <f>DATE(YEAR(orders[[#This Row],[order_date]]), MONTH(orders[[#This Row],[order_date]]), 1)</f>
        <v>45748</v>
      </c>
      <c r="D7842" t="s">
        <v>852</v>
      </c>
      <c r="E7842" t="s">
        <v>518</v>
      </c>
      <c r="F7842" t="str">
        <f>VLOOKUP(orders[[#This Row],[product_id]],Products!A:C,3,0)</f>
        <v>Electronics</v>
      </c>
      <c r="G7842">
        <v>3</v>
      </c>
      <c r="H7842" s="6">
        <v>0.13470197654397689</v>
      </c>
      <c r="I7842" s="2">
        <f>VLOOKUP($E7842,
Products!$A$1:$F$201,MATCH(Orders!I$1,Products!$A$1:$F$1,0),0)</f>
        <v>23393.890826127132</v>
      </c>
      <c r="J7842" s="2">
        <f>VLOOKUP($E7842,
Products!$A$1:$F$201,MATCH(Orders!J$1,Products!$A$1:$F$1,0),0)</f>
        <v>16064.756531016081</v>
      </c>
    </row>
    <row r="7843" spans="1:10">
      <c r="A7843">
        <v>7842</v>
      </c>
      <c r="B7843" s="4">
        <v>45850</v>
      </c>
      <c r="C7843" s="10">
        <f>DATE(YEAR(orders[[#This Row],[order_date]]), MONTH(orders[[#This Row],[order_date]]), 1)</f>
        <v>45839</v>
      </c>
      <c r="D7843" t="s">
        <v>1573</v>
      </c>
      <c r="E7843" t="s">
        <v>590</v>
      </c>
      <c r="F7843" t="str">
        <f>VLOOKUP(orders[[#This Row],[product_id]],Products!A:C,3,0)</f>
        <v>Appliances</v>
      </c>
      <c r="G7843">
        <v>2</v>
      </c>
      <c r="H7843" s="6">
        <v>5.1951811684691991E-2</v>
      </c>
      <c r="I7843" s="2">
        <f>VLOOKUP($E7843,
Products!$A$1:$F$201,MATCH(Orders!I$1,Products!$A$1:$F$1,0),0)</f>
        <v>2035.9251500591261</v>
      </c>
      <c r="J7843" s="2">
        <f>VLOOKUP($E7843,
Products!$A$1:$F$201,MATCH(Orders!J$1,Products!$A$1:$F$1,0),0)</f>
        <v>1473.8412378673991</v>
      </c>
    </row>
    <row r="7844" spans="1:10">
      <c r="A7844">
        <v>7843</v>
      </c>
      <c r="B7844" s="4">
        <v>45910</v>
      </c>
      <c r="C7844" s="10">
        <f>DATE(YEAR(orders[[#This Row],[order_date]]), MONTH(orders[[#This Row],[order_date]]), 1)</f>
        <v>45901</v>
      </c>
      <c r="D7844" t="s">
        <v>3018</v>
      </c>
      <c r="E7844" t="s">
        <v>518</v>
      </c>
      <c r="F7844" t="str">
        <f>VLOOKUP(orders[[#This Row],[product_id]],Products!A:C,3,0)</f>
        <v>Electronics</v>
      </c>
      <c r="G7844">
        <v>2</v>
      </c>
      <c r="H7844" s="6">
        <v>0.24624505785785419</v>
      </c>
      <c r="I7844" s="2">
        <f>VLOOKUP($E7844,
Products!$A$1:$F$201,MATCH(Orders!I$1,Products!$A$1:$F$1,0),0)</f>
        <v>23393.890826127132</v>
      </c>
      <c r="J7844" s="2">
        <f>VLOOKUP($E7844,
Products!$A$1:$F$201,MATCH(Orders!J$1,Products!$A$1:$F$1,0),0)</f>
        <v>16064.756531016081</v>
      </c>
    </row>
    <row r="7845" spans="1:10">
      <c r="A7845">
        <v>7844</v>
      </c>
      <c r="B7845" s="4">
        <v>45407</v>
      </c>
      <c r="C7845" s="10">
        <f>DATE(YEAR(orders[[#This Row],[order_date]]), MONTH(orders[[#This Row],[order_date]]), 1)</f>
        <v>45383</v>
      </c>
      <c r="D7845" t="s">
        <v>4180</v>
      </c>
      <c r="E7845" t="s">
        <v>537</v>
      </c>
      <c r="F7845" t="str">
        <f>VLOOKUP(orders[[#This Row],[product_id]],Products!A:C,3,0)</f>
        <v>Electronics</v>
      </c>
      <c r="G7845">
        <v>1</v>
      </c>
      <c r="H7845" s="6">
        <v>0.227267801691972</v>
      </c>
      <c r="I7845" s="2">
        <f>VLOOKUP($E7845,
Products!$A$1:$F$201,MATCH(Orders!I$1,Products!$A$1:$F$1,0),0)</f>
        <v>31703.831103033539</v>
      </c>
      <c r="J7845" s="2">
        <f>VLOOKUP($E7845,
Products!$A$1:$F$201,MATCH(Orders!J$1,Products!$A$1:$F$1,0),0)</f>
        <v>24504.340558054781</v>
      </c>
    </row>
    <row r="7846" spans="1:10">
      <c r="A7846">
        <v>7845</v>
      </c>
      <c r="B7846" s="4">
        <v>45219</v>
      </c>
      <c r="C7846" s="10">
        <f>DATE(YEAR(orders[[#This Row],[order_date]]), MONTH(orders[[#This Row],[order_date]]), 1)</f>
        <v>45200</v>
      </c>
      <c r="D7846" t="s">
        <v>3011</v>
      </c>
      <c r="E7846" t="s">
        <v>638</v>
      </c>
      <c r="F7846" t="str">
        <f>VLOOKUP(orders[[#This Row],[product_id]],Products!A:C,3,0)</f>
        <v>Electronics</v>
      </c>
      <c r="G7846">
        <v>1</v>
      </c>
      <c r="H7846" s="6">
        <v>0.16802483608047761</v>
      </c>
      <c r="I7846" s="2">
        <f>VLOOKUP($E7846,
Products!$A$1:$F$201,MATCH(Orders!I$1,Products!$A$1:$F$1,0),0)</f>
        <v>11118.17778596276</v>
      </c>
      <c r="J7846" s="2">
        <f>VLOOKUP($E7846,
Products!$A$1:$F$201,MATCH(Orders!J$1,Products!$A$1:$F$1,0),0)</f>
        <v>7887.697719413397</v>
      </c>
    </row>
    <row r="7847" spans="1:10">
      <c r="A7847">
        <v>7846</v>
      </c>
      <c r="B7847" s="4">
        <v>45012</v>
      </c>
      <c r="C7847" s="10">
        <f>DATE(YEAR(orders[[#This Row],[order_date]]), MONTH(orders[[#This Row],[order_date]]), 1)</f>
        <v>44986</v>
      </c>
      <c r="D7847" t="s">
        <v>2589</v>
      </c>
      <c r="E7847" t="s">
        <v>517</v>
      </c>
      <c r="F7847" t="str">
        <f>VLOOKUP(orders[[#This Row],[product_id]],Products!A:C,3,0)</f>
        <v>Electronics</v>
      </c>
      <c r="G7847">
        <v>2</v>
      </c>
      <c r="H7847" s="6">
        <v>0.17161118709013612</v>
      </c>
      <c r="I7847" s="2">
        <f>VLOOKUP($E7847,
Products!$A$1:$F$201,MATCH(Orders!I$1,Products!$A$1:$F$1,0),0)</f>
        <v>30304.143268168769</v>
      </c>
      <c r="J7847" s="2">
        <f>VLOOKUP($E7847,
Products!$A$1:$F$201,MATCH(Orders!J$1,Products!$A$1:$F$1,0),0)</f>
        <v>23998.194785181578</v>
      </c>
    </row>
    <row r="7848" spans="1:10">
      <c r="A7848">
        <v>7847</v>
      </c>
      <c r="B7848" s="4">
        <v>45966</v>
      </c>
      <c r="C7848" s="10">
        <f>DATE(YEAR(orders[[#This Row],[order_date]]), MONTH(orders[[#This Row],[order_date]]), 1)</f>
        <v>45962</v>
      </c>
      <c r="D7848" t="s">
        <v>3966</v>
      </c>
      <c r="E7848" t="s">
        <v>692</v>
      </c>
      <c r="F7848" t="str">
        <f>VLOOKUP(orders[[#This Row],[product_id]],Products!A:C,3,0)</f>
        <v>Electronics</v>
      </c>
      <c r="G7848">
        <v>1</v>
      </c>
      <c r="H7848" s="6">
        <v>0.11993606409595517</v>
      </c>
      <c r="I7848" s="2">
        <f>VLOOKUP($E7848,
Products!$A$1:$F$201,MATCH(Orders!I$1,Products!$A$1:$F$1,0),0)</f>
        <v>18150.337151787651</v>
      </c>
      <c r="J7848" s="2">
        <f>VLOOKUP($E7848,
Products!$A$1:$F$201,MATCH(Orders!J$1,Products!$A$1:$F$1,0),0)</f>
        <v>11965.45000430708</v>
      </c>
    </row>
    <row r="7849" spans="1:10">
      <c r="A7849">
        <v>7848</v>
      </c>
      <c r="B7849" s="4">
        <v>45654</v>
      </c>
      <c r="C7849" s="10">
        <f>DATE(YEAR(orders[[#This Row],[order_date]]), MONTH(orders[[#This Row],[order_date]]), 1)</f>
        <v>45627</v>
      </c>
      <c r="D7849" t="s">
        <v>3580</v>
      </c>
      <c r="E7849" t="s">
        <v>674</v>
      </c>
      <c r="F7849" t="str">
        <f>VLOOKUP(orders[[#This Row],[product_id]],Products!A:C,3,0)</f>
        <v>Appliances</v>
      </c>
      <c r="G7849">
        <v>2</v>
      </c>
      <c r="H7849" s="6">
        <v>0.10092615071146084</v>
      </c>
      <c r="I7849" s="2">
        <f>VLOOKUP($E7849,
Products!$A$1:$F$201,MATCH(Orders!I$1,Products!$A$1:$F$1,0),0)</f>
        <v>6324.5253633508046</v>
      </c>
      <c r="J7849" s="2">
        <f>VLOOKUP($E7849,
Products!$A$1:$F$201,MATCH(Orders!J$1,Products!$A$1:$F$1,0),0)</f>
        <v>4493.055585088201</v>
      </c>
    </row>
    <row r="7850" spans="1:10">
      <c r="A7850">
        <v>7849</v>
      </c>
      <c r="B7850" s="4">
        <v>45554</v>
      </c>
      <c r="C7850" s="10">
        <f>DATE(YEAR(orders[[#This Row],[order_date]]), MONTH(orders[[#This Row],[order_date]]), 1)</f>
        <v>45536</v>
      </c>
      <c r="D7850" t="s">
        <v>1448</v>
      </c>
      <c r="E7850" t="s">
        <v>542</v>
      </c>
      <c r="F7850" t="str">
        <f>VLOOKUP(orders[[#This Row],[product_id]],Products!A:C,3,0)</f>
        <v>Electronics</v>
      </c>
      <c r="G7850">
        <v>1</v>
      </c>
      <c r="H7850" s="6">
        <v>0.14203665383290393</v>
      </c>
      <c r="I7850" s="2">
        <f>VLOOKUP($E7850,
Products!$A$1:$F$201,MATCH(Orders!I$1,Products!$A$1:$F$1,0),0)</f>
        <v>29298.352838526029</v>
      </c>
      <c r="J7850" s="2">
        <f>VLOOKUP($E7850,
Products!$A$1:$F$201,MATCH(Orders!J$1,Products!$A$1:$F$1,0),0)</f>
        <v>19250.751682102291</v>
      </c>
    </row>
    <row r="7851" spans="1:10">
      <c r="A7851">
        <v>7850</v>
      </c>
      <c r="B7851" s="4">
        <v>45044</v>
      </c>
      <c r="C7851" s="10">
        <f>DATE(YEAR(orders[[#This Row],[order_date]]), MONTH(orders[[#This Row],[order_date]]), 1)</f>
        <v>45017</v>
      </c>
      <c r="D7851" t="s">
        <v>2228</v>
      </c>
      <c r="E7851" t="s">
        <v>573</v>
      </c>
      <c r="F7851" t="str">
        <f>VLOOKUP(orders[[#This Row],[product_id]],Products!A:C,3,0)</f>
        <v>Electronics</v>
      </c>
      <c r="G7851">
        <v>3</v>
      </c>
      <c r="H7851" s="6">
        <v>0.11621711920852844</v>
      </c>
      <c r="I7851" s="2">
        <f>VLOOKUP($E7851,
Products!$A$1:$F$201,MATCH(Orders!I$1,Products!$A$1:$F$1,0),0)</f>
        <v>30443.851050190449</v>
      </c>
      <c r="J7851" s="2">
        <f>VLOOKUP($E7851,
Products!$A$1:$F$201,MATCH(Orders!J$1,Products!$A$1:$F$1,0),0)</f>
        <v>21165.126268210519</v>
      </c>
    </row>
    <row r="7852" spans="1:10">
      <c r="A7852">
        <v>7851</v>
      </c>
      <c r="B7852" s="4">
        <v>45196</v>
      </c>
      <c r="C7852" s="10">
        <f>DATE(YEAR(orders[[#This Row],[order_date]]), MONTH(orders[[#This Row],[order_date]]), 1)</f>
        <v>45170</v>
      </c>
      <c r="D7852" t="s">
        <v>1415</v>
      </c>
      <c r="E7852" t="s">
        <v>611</v>
      </c>
      <c r="F7852" t="str">
        <f>VLOOKUP(orders[[#This Row],[product_id]],Products!A:C,3,0)</f>
        <v>Electronics</v>
      </c>
      <c r="G7852">
        <v>1</v>
      </c>
      <c r="H7852" s="6">
        <v>0.17113161616540951</v>
      </c>
      <c r="I7852" s="2">
        <f>VLOOKUP($E7852,
Products!$A$1:$F$201,MATCH(Orders!I$1,Products!$A$1:$F$1,0),0)</f>
        <v>12041.08303405661</v>
      </c>
      <c r="J7852" s="2">
        <f>VLOOKUP($E7852,
Products!$A$1:$F$201,MATCH(Orders!J$1,Products!$A$1:$F$1,0),0)</f>
        <v>7946.6428283753548</v>
      </c>
    </row>
    <row r="7853" spans="1:10">
      <c r="A7853">
        <v>7852</v>
      </c>
      <c r="B7853" s="4">
        <v>45905</v>
      </c>
      <c r="C7853" s="10">
        <f>DATE(YEAR(orders[[#This Row],[order_date]]), MONTH(orders[[#This Row],[order_date]]), 1)</f>
        <v>45901</v>
      </c>
      <c r="D7853" t="s">
        <v>4016</v>
      </c>
      <c r="E7853" t="s">
        <v>681</v>
      </c>
      <c r="F7853" t="str">
        <f>VLOOKUP(orders[[#This Row],[product_id]],Products!A:C,3,0)</f>
        <v>Appliances</v>
      </c>
      <c r="G7853">
        <v>1</v>
      </c>
      <c r="H7853" s="6">
        <v>0.13382272417151622</v>
      </c>
      <c r="I7853" s="2">
        <f>VLOOKUP($E7853,
Products!$A$1:$F$201,MATCH(Orders!I$1,Products!$A$1:$F$1,0),0)</f>
        <v>2080.3641662770501</v>
      </c>
      <c r="J7853" s="2">
        <f>VLOOKUP($E7853,
Products!$A$1:$F$201,MATCH(Orders!J$1,Products!$A$1:$F$1,0),0)</f>
        <v>1566.754559891986</v>
      </c>
    </row>
    <row r="7854" spans="1:10">
      <c r="A7854">
        <v>7853</v>
      </c>
      <c r="B7854" s="4">
        <v>45781</v>
      </c>
      <c r="C7854" s="10">
        <f>DATE(YEAR(orders[[#This Row],[order_date]]), MONTH(orders[[#This Row],[order_date]]), 1)</f>
        <v>45778</v>
      </c>
      <c r="D7854" t="s">
        <v>2056</v>
      </c>
      <c r="E7854" t="s">
        <v>676</v>
      </c>
      <c r="F7854" t="str">
        <f>VLOOKUP(orders[[#This Row],[product_id]],Products!A:C,3,0)</f>
        <v>Electronics</v>
      </c>
      <c r="G7854">
        <v>3</v>
      </c>
      <c r="H7854" s="6">
        <v>0.11801975330373354</v>
      </c>
      <c r="I7854" s="2">
        <f>VLOOKUP($E7854,
Products!$A$1:$F$201,MATCH(Orders!I$1,Products!$A$1:$F$1,0),0)</f>
        <v>30008.64884218746</v>
      </c>
      <c r="J7854" s="2">
        <f>VLOOKUP($E7854,
Products!$A$1:$F$201,MATCH(Orders!J$1,Products!$A$1:$F$1,0),0)</f>
        <v>19907.2372539471</v>
      </c>
    </row>
    <row r="7855" spans="1:10">
      <c r="A7855">
        <v>7854</v>
      </c>
      <c r="B7855" s="4">
        <v>45088</v>
      </c>
      <c r="C7855" s="10">
        <f>DATE(YEAR(orders[[#This Row],[order_date]]), MONTH(orders[[#This Row],[order_date]]), 1)</f>
        <v>45078</v>
      </c>
      <c r="D7855" t="s">
        <v>1799</v>
      </c>
      <c r="E7855" t="s">
        <v>598</v>
      </c>
      <c r="F7855" t="str">
        <f>VLOOKUP(orders[[#This Row],[product_id]],Products!A:C,3,0)</f>
        <v>Appliances</v>
      </c>
      <c r="G7855">
        <v>3</v>
      </c>
      <c r="H7855" s="6">
        <v>0.10533566480363345</v>
      </c>
      <c r="I7855" s="2">
        <f>VLOOKUP($E7855,
Products!$A$1:$F$201,MATCH(Orders!I$1,Products!$A$1:$F$1,0),0)</f>
        <v>5641.6789233526652</v>
      </c>
      <c r="J7855" s="2">
        <f>VLOOKUP($E7855,
Products!$A$1:$F$201,MATCH(Orders!J$1,Products!$A$1:$F$1,0),0)</f>
        <v>4031.2473685481059</v>
      </c>
    </row>
    <row r="7856" spans="1:10">
      <c r="A7856">
        <v>7855</v>
      </c>
      <c r="B7856" s="4">
        <v>45626</v>
      </c>
      <c r="C7856" s="10">
        <f>DATE(YEAR(orders[[#This Row],[order_date]]), MONTH(orders[[#This Row],[order_date]]), 1)</f>
        <v>45597</v>
      </c>
      <c r="D7856" t="s">
        <v>2658</v>
      </c>
      <c r="E7856" t="s">
        <v>546</v>
      </c>
      <c r="F7856" t="str">
        <f>VLOOKUP(orders[[#This Row],[product_id]],Products!A:C,3,0)</f>
        <v>Electronics</v>
      </c>
      <c r="G7856">
        <v>1</v>
      </c>
      <c r="H7856" s="6">
        <v>0.24859497017444918</v>
      </c>
      <c r="I7856" s="2">
        <f>VLOOKUP($E7856,
Products!$A$1:$F$201,MATCH(Orders!I$1,Products!$A$1:$F$1,0),0)</f>
        <v>21943.16319502375</v>
      </c>
      <c r="J7856" s="2">
        <f>VLOOKUP($E7856,
Products!$A$1:$F$201,MATCH(Orders!J$1,Products!$A$1:$F$1,0),0)</f>
        <v>16937.09489743154</v>
      </c>
    </row>
    <row r="7857" spans="1:10">
      <c r="A7857">
        <v>7856</v>
      </c>
      <c r="B7857" s="4">
        <v>45093</v>
      </c>
      <c r="C7857" s="10">
        <f>DATE(YEAR(orders[[#This Row],[order_date]]), MONTH(orders[[#This Row],[order_date]]), 1)</f>
        <v>45078</v>
      </c>
      <c r="D7857" t="s">
        <v>4541</v>
      </c>
      <c r="E7857" t="s">
        <v>561</v>
      </c>
      <c r="F7857" t="str">
        <f>VLOOKUP(orders[[#This Row],[product_id]],Products!A:C,3,0)</f>
        <v>Appliances</v>
      </c>
      <c r="G7857">
        <v>3</v>
      </c>
      <c r="H7857" s="6">
        <v>0.14458141936545738</v>
      </c>
      <c r="I7857" s="2">
        <f>VLOOKUP($E7857,
Products!$A$1:$F$201,MATCH(Orders!I$1,Products!$A$1:$F$1,0),0)</f>
        <v>23155.073093252329</v>
      </c>
      <c r="J7857" s="2">
        <f>VLOOKUP($E7857,
Products!$A$1:$F$201,MATCH(Orders!J$1,Products!$A$1:$F$1,0),0)</f>
        <v>17849.867849807979</v>
      </c>
    </row>
    <row r="7858" spans="1:10">
      <c r="A7858">
        <v>7857</v>
      </c>
      <c r="B7858" s="4">
        <v>45226</v>
      </c>
      <c r="C7858" s="10">
        <f>DATE(YEAR(orders[[#This Row],[order_date]]), MONTH(orders[[#This Row],[order_date]]), 1)</f>
        <v>45200</v>
      </c>
      <c r="D7858" t="s">
        <v>4482</v>
      </c>
      <c r="E7858" t="s">
        <v>574</v>
      </c>
      <c r="F7858" t="str">
        <f>VLOOKUP(orders[[#This Row],[product_id]],Products!A:C,3,0)</f>
        <v>Electronics</v>
      </c>
      <c r="G7858">
        <v>3</v>
      </c>
      <c r="H7858" s="6">
        <v>0.18126370614794335</v>
      </c>
      <c r="I7858" s="2">
        <f>VLOOKUP($E7858,
Products!$A$1:$F$201,MATCH(Orders!I$1,Products!$A$1:$F$1,0),0)</f>
        <v>30824.427673567101</v>
      </c>
      <c r="J7858" s="2">
        <f>VLOOKUP($E7858,
Products!$A$1:$F$201,MATCH(Orders!J$1,Products!$A$1:$F$1,0),0)</f>
        <v>20473.07476940487</v>
      </c>
    </row>
    <row r="7859" spans="1:10">
      <c r="A7859">
        <v>7858</v>
      </c>
      <c r="B7859" s="4">
        <v>44954</v>
      </c>
      <c r="C7859" s="10">
        <f>DATE(YEAR(orders[[#This Row],[order_date]]), MONTH(orders[[#This Row],[order_date]]), 1)</f>
        <v>44927</v>
      </c>
      <c r="D7859" t="s">
        <v>3802</v>
      </c>
      <c r="E7859" t="s">
        <v>516</v>
      </c>
      <c r="F7859" t="str">
        <f>VLOOKUP(orders[[#This Row],[product_id]],Products!A:C,3,0)</f>
        <v>Electronics</v>
      </c>
      <c r="G7859">
        <v>2</v>
      </c>
      <c r="H7859" s="6">
        <v>0.13488493336261775</v>
      </c>
      <c r="I7859" s="2">
        <f>VLOOKUP($E7859,
Products!$A$1:$F$201,MATCH(Orders!I$1,Products!$A$1:$F$1,0),0)</f>
        <v>12594.36437895595</v>
      </c>
      <c r="J7859" s="2">
        <f>VLOOKUP($E7859,
Products!$A$1:$F$201,MATCH(Orders!J$1,Products!$A$1:$F$1,0),0)</f>
        <v>9909.7267986522402</v>
      </c>
    </row>
    <row r="7860" spans="1:10">
      <c r="A7860">
        <v>7859</v>
      </c>
      <c r="B7860" s="4">
        <v>45488</v>
      </c>
      <c r="C7860" s="10">
        <f>DATE(YEAR(orders[[#This Row],[order_date]]), MONTH(orders[[#This Row],[order_date]]), 1)</f>
        <v>45474</v>
      </c>
      <c r="D7860" t="s">
        <v>2311</v>
      </c>
      <c r="E7860" t="s">
        <v>642</v>
      </c>
      <c r="F7860" t="str">
        <f>VLOOKUP(orders[[#This Row],[product_id]],Products!A:C,3,0)</f>
        <v>Appliances</v>
      </c>
      <c r="G7860">
        <v>2</v>
      </c>
      <c r="H7860" s="6">
        <v>0.10447877917189298</v>
      </c>
      <c r="I7860" s="2">
        <f>VLOOKUP($E7860,
Products!$A$1:$F$201,MATCH(Orders!I$1,Products!$A$1:$F$1,0),0)</f>
        <v>2296.7821973225709</v>
      </c>
      <c r="J7860" s="2">
        <f>VLOOKUP($E7860,
Products!$A$1:$F$201,MATCH(Orders!J$1,Products!$A$1:$F$1,0),0)</f>
        <v>1585.16132006212</v>
      </c>
    </row>
    <row r="7861" spans="1:10">
      <c r="A7861">
        <v>7860</v>
      </c>
      <c r="B7861" s="4">
        <v>45809</v>
      </c>
      <c r="C7861" s="10">
        <f>DATE(YEAR(orders[[#This Row],[order_date]]), MONTH(orders[[#This Row],[order_date]]), 1)</f>
        <v>45809</v>
      </c>
      <c r="D7861" t="s">
        <v>3933</v>
      </c>
      <c r="E7861" t="s">
        <v>618</v>
      </c>
      <c r="F7861" t="str">
        <f>VLOOKUP(orders[[#This Row],[product_id]],Products!A:C,3,0)</f>
        <v>Appliances</v>
      </c>
      <c r="G7861">
        <v>2</v>
      </c>
      <c r="H7861" s="6">
        <v>5.3332646350506822E-2</v>
      </c>
      <c r="I7861" s="2">
        <f>VLOOKUP($E7861,
Products!$A$1:$F$201,MATCH(Orders!I$1,Products!$A$1:$F$1,0),0)</f>
        <v>5546.9777002203573</v>
      </c>
      <c r="J7861" s="2">
        <f>VLOOKUP($E7861,
Products!$A$1:$F$201,MATCH(Orders!J$1,Products!$A$1:$F$1,0),0)</f>
        <v>4048.2565671880161</v>
      </c>
    </row>
    <row r="7862" spans="1:10">
      <c r="A7862">
        <v>7861</v>
      </c>
      <c r="B7862" s="4">
        <v>45082</v>
      </c>
      <c r="C7862" s="10">
        <f>DATE(YEAR(orders[[#This Row],[order_date]]), MONTH(orders[[#This Row],[order_date]]), 1)</f>
        <v>45078</v>
      </c>
      <c r="D7862" t="s">
        <v>2387</v>
      </c>
      <c r="E7862" t="s">
        <v>533</v>
      </c>
      <c r="F7862" t="str">
        <f>VLOOKUP(orders[[#This Row],[product_id]],Products!A:C,3,0)</f>
        <v>Electronics</v>
      </c>
      <c r="G7862">
        <v>3</v>
      </c>
      <c r="H7862" s="6">
        <v>0.10068461810778596</v>
      </c>
      <c r="I7862" s="2">
        <f>VLOOKUP($E7862,
Products!$A$1:$F$201,MATCH(Orders!I$1,Products!$A$1:$F$1,0),0)</f>
        <v>28589.802369332661</v>
      </c>
      <c r="J7862" s="2">
        <f>VLOOKUP($E7862,
Products!$A$1:$F$201,MATCH(Orders!J$1,Products!$A$1:$F$1,0),0)</f>
        <v>21212.93445492295</v>
      </c>
    </row>
    <row r="7863" spans="1:10">
      <c r="A7863">
        <v>7862</v>
      </c>
      <c r="B7863" s="4">
        <v>45578</v>
      </c>
      <c r="C7863" s="10">
        <f>DATE(YEAR(orders[[#This Row],[order_date]]), MONTH(orders[[#This Row],[order_date]]), 1)</f>
        <v>45566</v>
      </c>
      <c r="D7863" t="s">
        <v>2560</v>
      </c>
      <c r="E7863" t="s">
        <v>527</v>
      </c>
      <c r="F7863" t="str">
        <f>VLOOKUP(orders[[#This Row],[product_id]],Products!A:C,3,0)</f>
        <v>Appliances</v>
      </c>
      <c r="G7863">
        <v>1</v>
      </c>
      <c r="H7863" s="6">
        <v>0.1317767304207344</v>
      </c>
      <c r="I7863" s="2">
        <f>VLOOKUP($E7863,
Products!$A$1:$F$201,MATCH(Orders!I$1,Products!$A$1:$F$1,0),0)</f>
        <v>25833.54427698228</v>
      </c>
      <c r="J7863" s="2">
        <f>VLOOKUP($E7863,
Products!$A$1:$F$201,MATCH(Orders!J$1,Products!$A$1:$F$1,0),0)</f>
        <v>16827.881451334611</v>
      </c>
    </row>
    <row r="7864" spans="1:10">
      <c r="A7864">
        <v>7863</v>
      </c>
      <c r="B7864" s="4">
        <v>45747</v>
      </c>
      <c r="C7864" s="10">
        <f>DATE(YEAR(orders[[#This Row],[order_date]]), MONTH(orders[[#This Row],[order_date]]), 1)</f>
        <v>45717</v>
      </c>
      <c r="D7864" t="s">
        <v>2972</v>
      </c>
      <c r="E7864" t="s">
        <v>590</v>
      </c>
      <c r="F7864" t="str">
        <f>VLOOKUP(orders[[#This Row],[product_id]],Products!A:C,3,0)</f>
        <v>Appliances</v>
      </c>
      <c r="G7864">
        <v>1</v>
      </c>
      <c r="H7864" s="6">
        <v>0.12534350783602674</v>
      </c>
      <c r="I7864" s="2">
        <f>VLOOKUP($E7864,
Products!$A$1:$F$201,MATCH(Orders!I$1,Products!$A$1:$F$1,0),0)</f>
        <v>2035.9251500591261</v>
      </c>
      <c r="J7864" s="2">
        <f>VLOOKUP($E7864,
Products!$A$1:$F$201,MATCH(Orders!J$1,Products!$A$1:$F$1,0),0)</f>
        <v>1473.8412378673991</v>
      </c>
    </row>
    <row r="7865" spans="1:10">
      <c r="A7865">
        <v>7864</v>
      </c>
      <c r="B7865" s="4">
        <v>45487</v>
      </c>
      <c r="C7865" s="10">
        <f>DATE(YEAR(orders[[#This Row],[order_date]]), MONTH(orders[[#This Row],[order_date]]), 1)</f>
        <v>45474</v>
      </c>
      <c r="D7865" t="s">
        <v>1266</v>
      </c>
      <c r="E7865" t="s">
        <v>511</v>
      </c>
      <c r="F7865" t="str">
        <f>VLOOKUP(orders[[#This Row],[product_id]],Products!A:C,3,0)</f>
        <v>Appliances</v>
      </c>
      <c r="G7865">
        <v>1</v>
      </c>
      <c r="H7865" s="6">
        <v>9.4183024207118105E-2</v>
      </c>
      <c r="I7865" s="2">
        <f>VLOOKUP($E7865,
Products!$A$1:$F$201,MATCH(Orders!I$1,Products!$A$1:$F$1,0),0)</f>
        <v>6005.1161529516376</v>
      </c>
      <c r="J7865" s="2">
        <f>VLOOKUP($E7865,
Products!$A$1:$F$201,MATCH(Orders!J$1,Products!$A$1:$F$1,0),0)</f>
        <v>4036.1471846213158</v>
      </c>
    </row>
    <row r="7866" spans="1:10">
      <c r="A7866">
        <v>7865</v>
      </c>
      <c r="B7866" s="4">
        <v>46012</v>
      </c>
      <c r="C7866" s="10">
        <f>DATE(YEAR(orders[[#This Row],[order_date]]), MONTH(orders[[#This Row],[order_date]]), 1)</f>
        <v>45992</v>
      </c>
      <c r="D7866" t="s">
        <v>4156</v>
      </c>
      <c r="E7866" t="s">
        <v>531</v>
      </c>
      <c r="F7866" t="str">
        <f>VLOOKUP(orders[[#This Row],[product_id]],Products!A:C,3,0)</f>
        <v>Electronics</v>
      </c>
      <c r="G7866">
        <v>1</v>
      </c>
      <c r="H7866" s="6">
        <v>0.17035975757760269</v>
      </c>
      <c r="I7866" s="2">
        <f>VLOOKUP($E7866,
Products!$A$1:$F$201,MATCH(Orders!I$1,Products!$A$1:$F$1,0),0)</f>
        <v>29674.378925417219</v>
      </c>
      <c r="J7866" s="2">
        <f>VLOOKUP($E7866,
Products!$A$1:$F$201,MATCH(Orders!J$1,Products!$A$1:$F$1,0),0)</f>
        <v>20795.30337605517</v>
      </c>
    </row>
    <row r="7867" spans="1:10">
      <c r="A7867">
        <v>7866</v>
      </c>
      <c r="B7867" s="4">
        <v>45238</v>
      </c>
      <c r="C7867" s="10">
        <f>DATE(YEAR(orders[[#This Row],[order_date]]), MONTH(orders[[#This Row],[order_date]]), 1)</f>
        <v>45231</v>
      </c>
      <c r="D7867" t="s">
        <v>1597</v>
      </c>
      <c r="E7867" t="s">
        <v>649</v>
      </c>
      <c r="F7867" t="str">
        <f>VLOOKUP(orders[[#This Row],[product_id]],Products!A:C,3,0)</f>
        <v>Electronics</v>
      </c>
      <c r="G7867">
        <v>3</v>
      </c>
      <c r="H7867" s="6">
        <v>0.19352600219502766</v>
      </c>
      <c r="I7867" s="2">
        <f>VLOOKUP($E7867,
Products!$A$1:$F$201,MATCH(Orders!I$1,Products!$A$1:$F$1,0),0)</f>
        <v>13109.676759490871</v>
      </c>
      <c r="J7867" s="2">
        <f>VLOOKUP($E7867,
Products!$A$1:$F$201,MATCH(Orders!J$1,Products!$A$1:$F$1,0),0)</f>
        <v>9497.2301945627187</v>
      </c>
    </row>
    <row r="7868" spans="1:10">
      <c r="A7868">
        <v>7867</v>
      </c>
      <c r="B7868" s="4">
        <v>45302</v>
      </c>
      <c r="C7868" s="10">
        <f>DATE(YEAR(orders[[#This Row],[order_date]]), MONTH(orders[[#This Row],[order_date]]), 1)</f>
        <v>45292</v>
      </c>
      <c r="D7868" t="s">
        <v>3971</v>
      </c>
      <c r="E7868" t="s">
        <v>519</v>
      </c>
      <c r="F7868" t="str">
        <f>VLOOKUP(orders[[#This Row],[product_id]],Products!A:C,3,0)</f>
        <v>Electronics</v>
      </c>
      <c r="G7868">
        <v>1</v>
      </c>
      <c r="H7868" s="6">
        <v>0.16921898956705583</v>
      </c>
      <c r="I7868" s="2">
        <f>VLOOKUP($E7868,
Products!$A$1:$F$201,MATCH(Orders!I$1,Products!$A$1:$F$1,0),0)</f>
        <v>13103.02115426216</v>
      </c>
      <c r="J7868" s="2">
        <f>VLOOKUP($E7868,
Products!$A$1:$F$201,MATCH(Orders!J$1,Products!$A$1:$F$1,0),0)</f>
        <v>8775.5491996797755</v>
      </c>
    </row>
    <row r="7869" spans="1:10">
      <c r="A7869">
        <v>7868</v>
      </c>
      <c r="B7869" s="4">
        <v>45076</v>
      </c>
      <c r="C7869" s="10">
        <f>DATE(YEAR(orders[[#This Row],[order_date]]), MONTH(orders[[#This Row],[order_date]]), 1)</f>
        <v>45047</v>
      </c>
      <c r="D7869" t="s">
        <v>3817</v>
      </c>
      <c r="E7869" t="s">
        <v>540</v>
      </c>
      <c r="F7869" t="str">
        <f>VLOOKUP(orders[[#This Row],[product_id]],Products!A:C,3,0)</f>
        <v>Electronics</v>
      </c>
      <c r="G7869">
        <v>3</v>
      </c>
      <c r="H7869" s="6">
        <v>0.10142251661697262</v>
      </c>
      <c r="I7869" s="2">
        <f>VLOOKUP($E7869,
Products!$A$1:$F$201,MATCH(Orders!I$1,Products!$A$1:$F$1,0),0)</f>
        <v>27903.66571841111</v>
      </c>
      <c r="J7869" s="2">
        <f>VLOOKUP($E7869,
Products!$A$1:$F$201,MATCH(Orders!J$1,Products!$A$1:$F$1,0),0)</f>
        <v>20363.814715502049</v>
      </c>
    </row>
    <row r="7870" spans="1:10">
      <c r="A7870">
        <v>7869</v>
      </c>
      <c r="B7870" s="4">
        <v>45511</v>
      </c>
      <c r="C7870" s="10">
        <f>DATE(YEAR(orders[[#This Row],[order_date]]), MONTH(orders[[#This Row],[order_date]]), 1)</f>
        <v>45505</v>
      </c>
      <c r="D7870" t="s">
        <v>1302</v>
      </c>
      <c r="E7870" t="s">
        <v>547</v>
      </c>
      <c r="F7870" t="str">
        <f>VLOOKUP(orders[[#This Row],[product_id]],Products!A:C,3,0)</f>
        <v>Appliances</v>
      </c>
      <c r="G7870">
        <v>2</v>
      </c>
      <c r="H7870" s="6">
        <v>7.1886733157213445E-2</v>
      </c>
      <c r="I7870" s="2">
        <f>VLOOKUP($E7870,
Products!$A$1:$F$201,MATCH(Orders!I$1,Products!$A$1:$F$1,0),0)</f>
        <v>2366.4310858022332</v>
      </c>
      <c r="J7870" s="2">
        <f>VLOOKUP($E7870,
Products!$A$1:$F$201,MATCH(Orders!J$1,Products!$A$1:$F$1,0),0)</f>
        <v>1841.1055346213741</v>
      </c>
    </row>
    <row r="7871" spans="1:10">
      <c r="A7871">
        <v>7870</v>
      </c>
      <c r="B7871" s="4">
        <v>45507</v>
      </c>
      <c r="C7871" s="10">
        <f>DATE(YEAR(orders[[#This Row],[order_date]]), MONTH(orders[[#This Row],[order_date]]), 1)</f>
        <v>45505</v>
      </c>
      <c r="D7871" t="s">
        <v>3096</v>
      </c>
      <c r="E7871" t="s">
        <v>558</v>
      </c>
      <c r="F7871" t="str">
        <f>VLOOKUP(orders[[#This Row],[product_id]],Products!A:C,3,0)</f>
        <v>Electronics</v>
      </c>
      <c r="G7871">
        <v>1</v>
      </c>
      <c r="H7871" s="6">
        <v>0.16735021798108013</v>
      </c>
      <c r="I7871" s="2">
        <f>VLOOKUP($E7871,
Products!$A$1:$F$201,MATCH(Orders!I$1,Products!$A$1:$F$1,0),0)</f>
        <v>30121.382934618541</v>
      </c>
      <c r="J7871" s="2">
        <f>VLOOKUP($E7871,
Products!$A$1:$F$201,MATCH(Orders!J$1,Products!$A$1:$F$1,0),0)</f>
        <v>20439.226581954921</v>
      </c>
    </row>
    <row r="7872" spans="1:10">
      <c r="A7872">
        <v>7871</v>
      </c>
      <c r="B7872" s="4">
        <v>45903</v>
      </c>
      <c r="C7872" s="10">
        <f>DATE(YEAR(orders[[#This Row],[order_date]]), MONTH(orders[[#This Row],[order_date]]), 1)</f>
        <v>45901</v>
      </c>
      <c r="D7872" t="s">
        <v>3256</v>
      </c>
      <c r="E7872" t="s">
        <v>605</v>
      </c>
      <c r="F7872" t="str">
        <f>VLOOKUP(orders[[#This Row],[product_id]],Products!A:C,3,0)</f>
        <v>Electronics</v>
      </c>
      <c r="G7872">
        <v>2</v>
      </c>
      <c r="H7872" s="6">
        <v>0.17064060573333412</v>
      </c>
      <c r="I7872" s="2">
        <f>VLOOKUP($E7872,
Products!$A$1:$F$201,MATCH(Orders!I$1,Products!$A$1:$F$1,0),0)</f>
        <v>2690.742909794456</v>
      </c>
      <c r="J7872" s="2">
        <f>VLOOKUP($E7872,
Products!$A$1:$F$201,MATCH(Orders!J$1,Products!$A$1:$F$1,0),0)</f>
        <v>2067.549626292313</v>
      </c>
    </row>
    <row r="7873" spans="1:10">
      <c r="A7873">
        <v>7872</v>
      </c>
      <c r="B7873" s="4">
        <v>45103</v>
      </c>
      <c r="C7873" s="10">
        <f>DATE(YEAR(orders[[#This Row],[order_date]]), MONTH(orders[[#This Row],[order_date]]), 1)</f>
        <v>45078</v>
      </c>
      <c r="D7873" t="s">
        <v>1155</v>
      </c>
      <c r="E7873" t="s">
        <v>655</v>
      </c>
      <c r="F7873" t="str">
        <f>VLOOKUP(orders[[#This Row],[product_id]],Products!A:C,3,0)</f>
        <v>Appliances</v>
      </c>
      <c r="G7873">
        <v>2</v>
      </c>
      <c r="H7873" s="6">
        <v>0.13055553076140117</v>
      </c>
      <c r="I7873" s="2">
        <f>VLOOKUP($E7873,
Products!$A$1:$F$201,MATCH(Orders!I$1,Products!$A$1:$F$1,0),0)</f>
        <v>24072.170529057032</v>
      </c>
      <c r="J7873" s="2">
        <f>VLOOKUP($E7873,
Products!$A$1:$F$201,MATCH(Orders!J$1,Products!$A$1:$F$1,0),0)</f>
        <v>16358.626370717549</v>
      </c>
    </row>
    <row r="7874" spans="1:10">
      <c r="A7874">
        <v>7873</v>
      </c>
      <c r="B7874" s="4">
        <v>45280</v>
      </c>
      <c r="C7874" s="10">
        <f>DATE(YEAR(orders[[#This Row],[order_date]]), MONTH(orders[[#This Row],[order_date]]), 1)</f>
        <v>45261</v>
      </c>
      <c r="D7874" t="s">
        <v>3089</v>
      </c>
      <c r="E7874" t="s">
        <v>686</v>
      </c>
      <c r="F7874" t="str">
        <f>VLOOKUP(orders[[#This Row],[product_id]],Products!A:C,3,0)</f>
        <v>Appliances</v>
      </c>
      <c r="G7874">
        <v>2</v>
      </c>
      <c r="H7874" s="6">
        <v>7.4087114796939899E-2</v>
      </c>
      <c r="I7874" s="2">
        <f>VLOOKUP($E7874,
Products!$A$1:$F$201,MATCH(Orders!I$1,Products!$A$1:$F$1,0),0)</f>
        <v>25525.356267188719</v>
      </c>
      <c r="J7874" s="2">
        <f>VLOOKUP($E7874,
Products!$A$1:$F$201,MATCH(Orders!J$1,Products!$A$1:$F$1,0),0)</f>
        <v>18214.15981099859</v>
      </c>
    </row>
    <row r="7875" spans="1:10">
      <c r="A7875">
        <v>7874</v>
      </c>
      <c r="B7875" s="4">
        <v>45440</v>
      </c>
      <c r="C7875" s="10">
        <f>DATE(YEAR(orders[[#This Row],[order_date]]), MONTH(orders[[#This Row],[order_date]]), 1)</f>
        <v>45413</v>
      </c>
      <c r="D7875" t="s">
        <v>2757</v>
      </c>
      <c r="E7875" t="s">
        <v>699</v>
      </c>
      <c r="F7875" t="str">
        <f>VLOOKUP(orders[[#This Row],[product_id]],Products!A:C,3,0)</f>
        <v>Appliances</v>
      </c>
      <c r="G7875">
        <v>3</v>
      </c>
      <c r="H7875" s="6">
        <v>0.12743557991529142</v>
      </c>
      <c r="I7875" s="2">
        <f>VLOOKUP($E7875,
Products!$A$1:$F$201,MATCH(Orders!I$1,Products!$A$1:$F$1,0),0)</f>
        <v>25091.998133165329</v>
      </c>
      <c r="J7875" s="2">
        <f>VLOOKUP($E7875,
Products!$A$1:$F$201,MATCH(Orders!J$1,Products!$A$1:$F$1,0),0)</f>
        <v>18464.226825266349</v>
      </c>
    </row>
    <row r="7876" spans="1:10">
      <c r="A7876">
        <v>7875</v>
      </c>
      <c r="B7876" s="4">
        <v>45235</v>
      </c>
      <c r="C7876" s="10">
        <f>DATE(YEAR(orders[[#This Row],[order_date]]), MONTH(orders[[#This Row],[order_date]]), 1)</f>
        <v>45231</v>
      </c>
      <c r="D7876" t="s">
        <v>2531</v>
      </c>
      <c r="E7876" t="s">
        <v>518</v>
      </c>
      <c r="F7876" t="str">
        <f>VLOOKUP(orders[[#This Row],[product_id]],Products!A:C,3,0)</f>
        <v>Electronics</v>
      </c>
      <c r="G7876">
        <v>3</v>
      </c>
      <c r="H7876" s="6">
        <v>0.20509371594747672</v>
      </c>
      <c r="I7876" s="2">
        <f>VLOOKUP($E7876,
Products!$A$1:$F$201,MATCH(Orders!I$1,Products!$A$1:$F$1,0),0)</f>
        <v>23393.890826127132</v>
      </c>
      <c r="J7876" s="2">
        <f>VLOOKUP($E7876,
Products!$A$1:$F$201,MATCH(Orders!J$1,Products!$A$1:$F$1,0),0)</f>
        <v>16064.756531016081</v>
      </c>
    </row>
    <row r="7877" spans="1:10">
      <c r="A7877">
        <v>7876</v>
      </c>
      <c r="B7877" s="4">
        <v>45045</v>
      </c>
      <c r="C7877" s="10">
        <f>DATE(YEAR(orders[[#This Row],[order_date]]), MONTH(orders[[#This Row],[order_date]]), 1)</f>
        <v>45017</v>
      </c>
      <c r="D7877" t="s">
        <v>3512</v>
      </c>
      <c r="E7877" t="s">
        <v>516</v>
      </c>
      <c r="F7877" t="str">
        <f>VLOOKUP(orders[[#This Row],[product_id]],Products!A:C,3,0)</f>
        <v>Electronics</v>
      </c>
      <c r="G7877">
        <v>1</v>
      </c>
      <c r="H7877" s="6">
        <v>0.2212568984153056</v>
      </c>
      <c r="I7877" s="2">
        <f>VLOOKUP($E7877,
Products!$A$1:$F$201,MATCH(Orders!I$1,Products!$A$1:$F$1,0),0)</f>
        <v>12594.36437895595</v>
      </c>
      <c r="J7877" s="2">
        <f>VLOOKUP($E7877,
Products!$A$1:$F$201,MATCH(Orders!J$1,Products!$A$1:$F$1,0),0)</f>
        <v>9909.7267986522402</v>
      </c>
    </row>
    <row r="7878" spans="1:10">
      <c r="A7878">
        <v>7877</v>
      </c>
      <c r="B7878" s="4">
        <v>45693</v>
      </c>
      <c r="C7878" s="10">
        <f>DATE(YEAR(orders[[#This Row],[order_date]]), MONTH(orders[[#This Row],[order_date]]), 1)</f>
        <v>45689</v>
      </c>
      <c r="D7878" t="s">
        <v>3270</v>
      </c>
      <c r="E7878" t="s">
        <v>645</v>
      </c>
      <c r="F7878" t="str">
        <f>VLOOKUP(orders[[#This Row],[product_id]],Products!A:C,3,0)</f>
        <v>Electronics</v>
      </c>
      <c r="G7878">
        <v>1</v>
      </c>
      <c r="H7878" s="6">
        <v>0.24620004540102669</v>
      </c>
      <c r="I7878" s="2">
        <f>VLOOKUP($E7878,
Products!$A$1:$F$201,MATCH(Orders!I$1,Products!$A$1:$F$1,0),0)</f>
        <v>29658.239859810968</v>
      </c>
      <c r="J7878" s="2">
        <f>VLOOKUP($E7878,
Products!$A$1:$F$201,MATCH(Orders!J$1,Products!$A$1:$F$1,0),0)</f>
        <v>22421.521919652871</v>
      </c>
    </row>
    <row r="7879" spans="1:10">
      <c r="A7879">
        <v>7878</v>
      </c>
      <c r="B7879" s="4">
        <v>45922</v>
      </c>
      <c r="C7879" s="10">
        <f>DATE(YEAR(orders[[#This Row],[order_date]]), MONTH(orders[[#This Row],[order_date]]), 1)</f>
        <v>45901</v>
      </c>
      <c r="D7879" t="s">
        <v>4274</v>
      </c>
      <c r="E7879" t="s">
        <v>602</v>
      </c>
      <c r="F7879" t="str">
        <f>VLOOKUP(orders[[#This Row],[product_id]],Products!A:C,3,0)</f>
        <v>Appliances</v>
      </c>
      <c r="G7879">
        <v>1</v>
      </c>
      <c r="H7879" s="6">
        <v>0.1309991606364504</v>
      </c>
      <c r="I7879" s="2">
        <f>VLOOKUP($E7879,
Products!$A$1:$F$201,MATCH(Orders!I$1,Products!$A$1:$F$1,0),0)</f>
        <v>22834.95547197924</v>
      </c>
      <c r="J7879" s="2">
        <f>VLOOKUP($E7879,
Products!$A$1:$F$201,MATCH(Orders!J$1,Products!$A$1:$F$1,0),0)</f>
        <v>17972.460052660601</v>
      </c>
    </row>
    <row r="7880" spans="1:10">
      <c r="A7880">
        <v>7879</v>
      </c>
      <c r="B7880" s="4">
        <v>45899</v>
      </c>
      <c r="C7880" s="10">
        <f>DATE(YEAR(orders[[#This Row],[order_date]]), MONTH(orders[[#This Row],[order_date]]), 1)</f>
        <v>45870</v>
      </c>
      <c r="D7880" t="s">
        <v>1955</v>
      </c>
      <c r="E7880" t="s">
        <v>591</v>
      </c>
      <c r="F7880" t="str">
        <f>VLOOKUP(orders[[#This Row],[product_id]],Products!A:C,3,0)</f>
        <v>Appliances</v>
      </c>
      <c r="G7880">
        <v>2</v>
      </c>
      <c r="H7880" s="6">
        <v>0.13775062801486895</v>
      </c>
      <c r="I7880" s="2">
        <f>VLOOKUP($E7880,
Products!$A$1:$F$201,MATCH(Orders!I$1,Products!$A$1:$F$1,0),0)</f>
        <v>5828.0678031706884</v>
      </c>
      <c r="J7880" s="2">
        <f>VLOOKUP($E7880,
Products!$A$1:$F$201,MATCH(Orders!J$1,Products!$A$1:$F$1,0),0)</f>
        <v>3928.741316454903</v>
      </c>
    </row>
    <row r="7881" spans="1:10">
      <c r="A7881">
        <v>7880</v>
      </c>
      <c r="B7881" s="4">
        <v>45842</v>
      </c>
      <c r="C7881" s="10">
        <f>DATE(YEAR(orders[[#This Row],[order_date]]), MONTH(orders[[#This Row],[order_date]]), 1)</f>
        <v>45839</v>
      </c>
      <c r="D7881" t="s">
        <v>1879</v>
      </c>
      <c r="E7881" t="s">
        <v>558</v>
      </c>
      <c r="F7881" t="str">
        <f>VLOOKUP(orders[[#This Row],[product_id]],Products!A:C,3,0)</f>
        <v>Electronics</v>
      </c>
      <c r="G7881">
        <v>1</v>
      </c>
      <c r="H7881" s="6">
        <v>0.17402886219992822</v>
      </c>
      <c r="I7881" s="2">
        <f>VLOOKUP($E7881,
Products!$A$1:$F$201,MATCH(Orders!I$1,Products!$A$1:$F$1,0),0)</f>
        <v>30121.382934618541</v>
      </c>
      <c r="J7881" s="2">
        <f>VLOOKUP($E7881,
Products!$A$1:$F$201,MATCH(Orders!J$1,Products!$A$1:$F$1,0),0)</f>
        <v>20439.226581954921</v>
      </c>
    </row>
    <row r="7882" spans="1:10">
      <c r="A7882">
        <v>7881</v>
      </c>
      <c r="B7882" s="4">
        <v>45404</v>
      </c>
      <c r="C7882" s="10">
        <f>DATE(YEAR(orders[[#This Row],[order_date]]), MONTH(orders[[#This Row],[order_date]]), 1)</f>
        <v>45383</v>
      </c>
      <c r="D7882" t="s">
        <v>2991</v>
      </c>
      <c r="E7882" t="s">
        <v>514</v>
      </c>
      <c r="F7882" t="str">
        <f>VLOOKUP(orders[[#This Row],[product_id]],Products!A:C,3,0)</f>
        <v>Electronics</v>
      </c>
      <c r="G7882">
        <v>3</v>
      </c>
      <c r="H7882" s="6">
        <v>0.12315839720015599</v>
      </c>
      <c r="I7882" s="2">
        <f>VLOOKUP($E7882,
Products!$A$1:$F$201,MATCH(Orders!I$1,Products!$A$1:$F$1,0),0)</f>
        <v>16482.730474054071</v>
      </c>
      <c r="J7882" s="2">
        <f>VLOOKUP($E7882,
Products!$A$1:$F$201,MATCH(Orders!J$1,Products!$A$1:$F$1,0),0)</f>
        <v>12480.81165565178</v>
      </c>
    </row>
    <row r="7883" spans="1:10">
      <c r="A7883">
        <v>7882</v>
      </c>
      <c r="B7883" s="4">
        <v>45513</v>
      </c>
      <c r="C7883" s="10">
        <f>DATE(YEAR(orders[[#This Row],[order_date]]), MONTH(orders[[#This Row],[order_date]]), 1)</f>
        <v>45505</v>
      </c>
      <c r="D7883" t="s">
        <v>2389</v>
      </c>
      <c r="E7883" t="s">
        <v>576</v>
      </c>
      <c r="F7883" t="str">
        <f>VLOOKUP(orders[[#This Row],[product_id]],Products!A:C,3,0)</f>
        <v>Electronics</v>
      </c>
      <c r="G7883">
        <v>2</v>
      </c>
      <c r="H7883" s="6">
        <v>0.21370461334749136</v>
      </c>
      <c r="I7883" s="2">
        <f>VLOOKUP($E7883,
Products!$A$1:$F$201,MATCH(Orders!I$1,Products!$A$1:$F$1,0),0)</f>
        <v>12571.90922514794</v>
      </c>
      <c r="J7883" s="2">
        <f>VLOOKUP($E7883,
Products!$A$1:$F$201,MATCH(Orders!J$1,Products!$A$1:$F$1,0),0)</f>
        <v>9314.5536289888332</v>
      </c>
    </row>
    <row r="7884" spans="1:10">
      <c r="A7884">
        <v>7883</v>
      </c>
      <c r="B7884" s="4">
        <v>45277</v>
      </c>
      <c r="C7884" s="10">
        <f>DATE(YEAR(orders[[#This Row],[order_date]]), MONTH(orders[[#This Row],[order_date]]), 1)</f>
        <v>45261</v>
      </c>
      <c r="D7884" t="s">
        <v>2856</v>
      </c>
      <c r="E7884" t="s">
        <v>522</v>
      </c>
      <c r="F7884" t="str">
        <f>VLOOKUP(orders[[#This Row],[product_id]],Products!A:C,3,0)</f>
        <v>Appliances</v>
      </c>
      <c r="G7884">
        <v>2</v>
      </c>
      <c r="H7884" s="6">
        <v>0.10224776154341562</v>
      </c>
      <c r="I7884" s="2">
        <f>VLOOKUP($E7884,
Products!$A$1:$F$201,MATCH(Orders!I$1,Products!$A$1:$F$1,0),0)</f>
        <v>24966.707940261898</v>
      </c>
      <c r="J7884" s="2">
        <f>VLOOKUP($E7884,
Products!$A$1:$F$201,MATCH(Orders!J$1,Products!$A$1:$F$1,0),0)</f>
        <v>19868.70644165645</v>
      </c>
    </row>
    <row r="7885" spans="1:10">
      <c r="A7885">
        <v>7884</v>
      </c>
      <c r="B7885" s="4">
        <v>45121</v>
      </c>
      <c r="C7885" s="10">
        <f>DATE(YEAR(orders[[#This Row],[order_date]]), MONTH(orders[[#This Row],[order_date]]), 1)</f>
        <v>45108</v>
      </c>
      <c r="D7885" t="s">
        <v>1904</v>
      </c>
      <c r="E7885" t="s">
        <v>694</v>
      </c>
      <c r="F7885" t="str">
        <f>VLOOKUP(orders[[#This Row],[product_id]],Products!A:C,3,0)</f>
        <v>Appliances</v>
      </c>
      <c r="G7885">
        <v>2</v>
      </c>
      <c r="H7885" s="6">
        <v>5.5260884623539668E-2</v>
      </c>
      <c r="I7885" s="2">
        <f>VLOOKUP($E7885,
Products!$A$1:$F$201,MATCH(Orders!I$1,Products!$A$1:$F$1,0),0)</f>
        <v>6319.3885218993337</v>
      </c>
      <c r="J7885" s="2">
        <f>VLOOKUP($E7885,
Products!$A$1:$F$201,MATCH(Orders!J$1,Products!$A$1:$F$1,0),0)</f>
        <v>4956.0125433870189</v>
      </c>
    </row>
    <row r="7886" spans="1:10">
      <c r="A7886">
        <v>7885</v>
      </c>
      <c r="B7886" s="4">
        <v>45422</v>
      </c>
      <c r="C7886" s="10">
        <f>DATE(YEAR(orders[[#This Row],[order_date]]), MONTH(orders[[#This Row],[order_date]]), 1)</f>
        <v>45413</v>
      </c>
      <c r="D7886" t="s">
        <v>1715</v>
      </c>
      <c r="E7886" t="s">
        <v>515</v>
      </c>
      <c r="F7886" t="str">
        <f>VLOOKUP(orders[[#This Row],[product_id]],Products!A:C,3,0)</f>
        <v>Appliances</v>
      </c>
      <c r="G7886">
        <v>1</v>
      </c>
      <c r="H7886" s="6">
        <v>0.13835057005783358</v>
      </c>
      <c r="I7886" s="2">
        <f>VLOOKUP($E7886,
Products!$A$1:$F$201,MATCH(Orders!I$1,Products!$A$1:$F$1,0),0)</f>
        <v>2136.8180837738519</v>
      </c>
      <c r="J7886" s="2">
        <f>VLOOKUP($E7886,
Products!$A$1:$F$201,MATCH(Orders!J$1,Products!$A$1:$F$1,0),0)</f>
        <v>1689.48738136013</v>
      </c>
    </row>
    <row r="7887" spans="1:10">
      <c r="A7887">
        <v>7886</v>
      </c>
      <c r="B7887" s="4">
        <v>45441</v>
      </c>
      <c r="C7887" s="10">
        <f>DATE(YEAR(orders[[#This Row],[order_date]]), MONTH(orders[[#This Row],[order_date]]), 1)</f>
        <v>45413</v>
      </c>
      <c r="D7887" t="s">
        <v>4238</v>
      </c>
      <c r="E7887" t="s">
        <v>671</v>
      </c>
      <c r="F7887" t="str">
        <f>VLOOKUP(orders[[#This Row],[product_id]],Products!A:C,3,0)</f>
        <v>Electronics</v>
      </c>
      <c r="G7887">
        <v>1</v>
      </c>
      <c r="H7887" s="6">
        <v>0.19285916809977025</v>
      </c>
      <c r="I7887" s="2">
        <f>VLOOKUP($E7887,
Products!$A$1:$F$201,MATCH(Orders!I$1,Products!$A$1:$F$1,0),0)</f>
        <v>20226.002416343759</v>
      </c>
      <c r="J7887" s="2">
        <f>VLOOKUP($E7887,
Products!$A$1:$F$201,MATCH(Orders!J$1,Products!$A$1:$F$1,0),0)</f>
        <v>13513.884167631189</v>
      </c>
    </row>
    <row r="7888" spans="1:10">
      <c r="A7888">
        <v>7887</v>
      </c>
      <c r="B7888" s="4">
        <v>45622</v>
      </c>
      <c r="C7888" s="10">
        <f>DATE(YEAR(orders[[#This Row],[order_date]]), MONTH(orders[[#This Row],[order_date]]), 1)</f>
        <v>45597</v>
      </c>
      <c r="D7888" t="s">
        <v>2477</v>
      </c>
      <c r="E7888" t="s">
        <v>628</v>
      </c>
      <c r="F7888" t="str">
        <f>VLOOKUP(orders[[#This Row],[product_id]],Products!A:C,3,0)</f>
        <v>Electronics</v>
      </c>
      <c r="G7888">
        <v>3</v>
      </c>
      <c r="H7888" s="6">
        <v>0.10510524691498242</v>
      </c>
      <c r="I7888" s="2">
        <f>VLOOKUP($E7888,
Products!$A$1:$F$201,MATCH(Orders!I$1,Products!$A$1:$F$1,0),0)</f>
        <v>2480.4343676348258</v>
      </c>
      <c r="J7888" s="2">
        <f>VLOOKUP($E7888,
Products!$A$1:$F$201,MATCH(Orders!J$1,Products!$A$1:$F$1,0),0)</f>
        <v>1932.862959692628</v>
      </c>
    </row>
    <row r="7889" spans="1:10">
      <c r="A7889">
        <v>7888</v>
      </c>
      <c r="B7889" s="4">
        <v>45199</v>
      </c>
      <c r="C7889" s="10">
        <f>DATE(YEAR(orders[[#This Row],[order_date]]), MONTH(orders[[#This Row],[order_date]]), 1)</f>
        <v>45170</v>
      </c>
      <c r="D7889" t="s">
        <v>3811</v>
      </c>
      <c r="E7889" t="s">
        <v>544</v>
      </c>
      <c r="F7889" t="str">
        <f>VLOOKUP(orders[[#This Row],[product_id]],Products!A:C,3,0)</f>
        <v>Electronics</v>
      </c>
      <c r="G7889">
        <v>2</v>
      </c>
      <c r="H7889" s="6">
        <v>0.12947738541020559</v>
      </c>
      <c r="I7889" s="2">
        <f>VLOOKUP($E7889,
Products!$A$1:$F$201,MATCH(Orders!I$1,Products!$A$1:$F$1,0),0)</f>
        <v>16273.22789477584</v>
      </c>
      <c r="J7889" s="2">
        <f>VLOOKUP($E7889,
Products!$A$1:$F$201,MATCH(Orders!J$1,Products!$A$1:$F$1,0),0)</f>
        <v>12683.607953986329</v>
      </c>
    </row>
    <row r="7890" spans="1:10">
      <c r="A7890">
        <v>7889</v>
      </c>
      <c r="B7890" s="4">
        <v>45806</v>
      </c>
      <c r="C7890" s="10">
        <f>DATE(YEAR(orders[[#This Row],[order_date]]), MONTH(orders[[#This Row],[order_date]]), 1)</f>
        <v>45778</v>
      </c>
      <c r="D7890" t="s">
        <v>2413</v>
      </c>
      <c r="E7890" t="s">
        <v>615</v>
      </c>
      <c r="F7890" t="str">
        <f>VLOOKUP(orders[[#This Row],[product_id]],Products!A:C,3,0)</f>
        <v>Electronics</v>
      </c>
      <c r="G7890">
        <v>3</v>
      </c>
      <c r="H7890" s="6">
        <v>0.23366397909800976</v>
      </c>
      <c r="I7890" s="2">
        <f>VLOOKUP($E7890,
Products!$A$1:$F$201,MATCH(Orders!I$1,Products!$A$1:$F$1,0),0)</f>
        <v>31155.43680046549</v>
      </c>
      <c r="J7890" s="2">
        <f>VLOOKUP($E7890,
Products!$A$1:$F$201,MATCH(Orders!J$1,Products!$A$1:$F$1,0),0)</f>
        <v>22320.078602545669</v>
      </c>
    </row>
    <row r="7891" spans="1:10">
      <c r="A7891">
        <v>7890</v>
      </c>
      <c r="B7891" s="4">
        <v>44978</v>
      </c>
      <c r="C7891" s="10">
        <f>DATE(YEAR(orders[[#This Row],[order_date]]), MONTH(orders[[#This Row],[order_date]]), 1)</f>
        <v>44958</v>
      </c>
      <c r="D7891" t="s">
        <v>3271</v>
      </c>
      <c r="E7891" t="s">
        <v>594</v>
      </c>
      <c r="F7891" t="str">
        <f>VLOOKUP(orders[[#This Row],[product_id]],Products!A:C,3,0)</f>
        <v>Electronics</v>
      </c>
      <c r="G7891">
        <v>1</v>
      </c>
      <c r="H7891" s="6">
        <v>0.15715701347909372</v>
      </c>
      <c r="I7891" s="2">
        <f>VLOOKUP($E7891,
Products!$A$1:$F$201,MATCH(Orders!I$1,Products!$A$1:$F$1,0),0)</f>
        <v>19992.108086337241</v>
      </c>
      <c r="J7891" s="2">
        <f>VLOOKUP($E7891,
Products!$A$1:$F$201,MATCH(Orders!J$1,Products!$A$1:$F$1,0),0)</f>
        <v>14456.6967044005</v>
      </c>
    </row>
    <row r="7892" spans="1:10">
      <c r="A7892">
        <v>7891</v>
      </c>
      <c r="B7892" s="4">
        <v>45189</v>
      </c>
      <c r="C7892" s="10">
        <f>DATE(YEAR(orders[[#This Row],[order_date]]), MONTH(orders[[#This Row],[order_date]]), 1)</f>
        <v>45170</v>
      </c>
      <c r="D7892" t="s">
        <v>1145</v>
      </c>
      <c r="E7892" t="s">
        <v>599</v>
      </c>
      <c r="F7892" t="str">
        <f>VLOOKUP(orders[[#This Row],[product_id]],Products!A:C,3,0)</f>
        <v>Electronics</v>
      </c>
      <c r="G7892">
        <v>2</v>
      </c>
      <c r="H7892" s="6">
        <v>0.24765269430476333</v>
      </c>
      <c r="I7892" s="2">
        <f>VLOOKUP($E7892,
Products!$A$1:$F$201,MATCH(Orders!I$1,Products!$A$1:$F$1,0),0)</f>
        <v>24019.70637428105</v>
      </c>
      <c r="J7892" s="2">
        <f>VLOOKUP($E7892,
Products!$A$1:$F$201,MATCH(Orders!J$1,Products!$A$1:$F$1,0),0)</f>
        <v>16602.559277417411</v>
      </c>
    </row>
    <row r="7893" spans="1:10">
      <c r="A7893">
        <v>7892</v>
      </c>
      <c r="B7893" s="4">
        <v>45059</v>
      </c>
      <c r="C7893" s="10">
        <f>DATE(YEAR(orders[[#This Row],[order_date]]), MONTH(orders[[#This Row],[order_date]]), 1)</f>
        <v>45047</v>
      </c>
      <c r="D7893" t="s">
        <v>2014</v>
      </c>
      <c r="E7893" t="s">
        <v>663</v>
      </c>
      <c r="F7893" t="str">
        <f>VLOOKUP(orders[[#This Row],[product_id]],Products!A:C,3,0)</f>
        <v>Electronics</v>
      </c>
      <c r="G7893">
        <v>1</v>
      </c>
      <c r="H7893" s="6">
        <v>0.1794627349778925</v>
      </c>
      <c r="I7893" s="2">
        <f>VLOOKUP($E7893,
Products!$A$1:$F$201,MATCH(Orders!I$1,Products!$A$1:$F$1,0),0)</f>
        <v>12863.39473364416</v>
      </c>
      <c r="J7893" s="2">
        <f>VLOOKUP($E7893,
Products!$A$1:$F$201,MATCH(Orders!J$1,Products!$A$1:$F$1,0),0)</f>
        <v>9312.9321574947517</v>
      </c>
    </row>
    <row r="7894" spans="1:10">
      <c r="A7894">
        <v>7893</v>
      </c>
      <c r="B7894" s="4">
        <v>45920</v>
      </c>
      <c r="C7894" s="10">
        <f>DATE(YEAR(orders[[#This Row],[order_date]]), MONTH(orders[[#This Row],[order_date]]), 1)</f>
        <v>45901</v>
      </c>
      <c r="D7894" t="s">
        <v>2978</v>
      </c>
      <c r="E7894" t="s">
        <v>612</v>
      </c>
      <c r="F7894" t="str">
        <f>VLOOKUP(orders[[#This Row],[product_id]],Products!A:C,3,0)</f>
        <v>Electronics</v>
      </c>
      <c r="G7894">
        <v>1</v>
      </c>
      <c r="H7894" s="6">
        <v>0.13118879829792612</v>
      </c>
      <c r="I7894" s="2">
        <f>VLOOKUP($E7894,
Products!$A$1:$F$201,MATCH(Orders!I$1,Products!$A$1:$F$1,0),0)</f>
        <v>2704.041843529928</v>
      </c>
      <c r="J7894" s="2">
        <f>VLOOKUP($E7894,
Products!$A$1:$F$201,MATCH(Orders!J$1,Products!$A$1:$F$1,0),0)</f>
        <v>2158.9135708713038</v>
      </c>
    </row>
    <row r="7895" spans="1:10">
      <c r="A7895">
        <v>7894</v>
      </c>
      <c r="B7895" s="4">
        <v>45236</v>
      </c>
      <c r="C7895" s="10">
        <f>DATE(YEAR(orders[[#This Row],[order_date]]), MONTH(orders[[#This Row],[order_date]]), 1)</f>
        <v>45231</v>
      </c>
      <c r="D7895" t="s">
        <v>3318</v>
      </c>
      <c r="E7895" t="s">
        <v>539</v>
      </c>
      <c r="F7895" t="str">
        <f>VLOOKUP(orders[[#This Row],[product_id]],Products!A:C,3,0)</f>
        <v>Appliances</v>
      </c>
      <c r="G7895">
        <v>1</v>
      </c>
      <c r="H7895" s="6">
        <v>5.5523784198622472E-2</v>
      </c>
      <c r="I7895" s="2">
        <f>VLOOKUP($E7895,
Products!$A$1:$F$201,MATCH(Orders!I$1,Products!$A$1:$F$1,0),0)</f>
        <v>25730.234720482978</v>
      </c>
      <c r="J7895" s="2">
        <f>VLOOKUP($E7895,
Products!$A$1:$F$201,MATCH(Orders!J$1,Products!$A$1:$F$1,0),0)</f>
        <v>17186.87037527658</v>
      </c>
    </row>
    <row r="7896" spans="1:10">
      <c r="A7896">
        <v>7895</v>
      </c>
      <c r="B7896" s="4">
        <v>44942</v>
      </c>
      <c r="C7896" s="10">
        <f>DATE(YEAR(orders[[#This Row],[order_date]]), MONTH(orders[[#This Row],[order_date]]), 1)</f>
        <v>44927</v>
      </c>
      <c r="D7896" t="s">
        <v>4034</v>
      </c>
      <c r="E7896" t="s">
        <v>538</v>
      </c>
      <c r="F7896" t="str">
        <f>VLOOKUP(orders[[#This Row],[product_id]],Products!A:C,3,0)</f>
        <v>Electronics</v>
      </c>
      <c r="G7896">
        <v>2</v>
      </c>
      <c r="H7896" s="6">
        <v>0.11535268582313868</v>
      </c>
      <c r="I7896" s="2">
        <f>VLOOKUP($E7896,
Products!$A$1:$F$201,MATCH(Orders!I$1,Products!$A$1:$F$1,0),0)</f>
        <v>29368.843697269542</v>
      </c>
      <c r="J7896" s="2">
        <f>VLOOKUP($E7896,
Products!$A$1:$F$201,MATCH(Orders!J$1,Products!$A$1:$F$1,0),0)</f>
        <v>23079.13344123889</v>
      </c>
    </row>
    <row r="7897" spans="1:10">
      <c r="A7897">
        <v>7896</v>
      </c>
      <c r="B7897" s="4">
        <v>45121</v>
      </c>
      <c r="C7897" s="10">
        <f>DATE(YEAR(orders[[#This Row],[order_date]]), MONTH(orders[[#This Row],[order_date]]), 1)</f>
        <v>45108</v>
      </c>
      <c r="D7897" t="s">
        <v>2736</v>
      </c>
      <c r="E7897" t="s">
        <v>665</v>
      </c>
      <c r="F7897" t="str">
        <f>VLOOKUP(orders[[#This Row],[product_id]],Products!A:C,3,0)</f>
        <v>Electronics</v>
      </c>
      <c r="G7897">
        <v>1</v>
      </c>
      <c r="H7897" s="6">
        <v>0.221127255984093</v>
      </c>
      <c r="I7897" s="2">
        <f>VLOOKUP($E7897,
Products!$A$1:$F$201,MATCH(Orders!I$1,Products!$A$1:$F$1,0),0)</f>
        <v>2381.208040848107</v>
      </c>
      <c r="J7897" s="2">
        <f>VLOOKUP($E7897,
Products!$A$1:$F$201,MATCH(Orders!J$1,Products!$A$1:$F$1,0),0)</f>
        <v>1615.320210979525</v>
      </c>
    </row>
    <row r="7898" spans="1:10">
      <c r="A7898">
        <v>7897</v>
      </c>
      <c r="B7898" s="4">
        <v>45229</v>
      </c>
      <c r="C7898" s="10">
        <f>DATE(YEAR(orders[[#This Row],[order_date]]), MONTH(orders[[#This Row],[order_date]]), 1)</f>
        <v>45200</v>
      </c>
      <c r="D7898" t="s">
        <v>3836</v>
      </c>
      <c r="E7898" t="s">
        <v>517</v>
      </c>
      <c r="F7898" t="str">
        <f>VLOOKUP(orders[[#This Row],[product_id]],Products!A:C,3,0)</f>
        <v>Electronics</v>
      </c>
      <c r="G7898">
        <v>1</v>
      </c>
      <c r="H7898" s="6">
        <v>0.19417608832983785</v>
      </c>
      <c r="I7898" s="2">
        <f>VLOOKUP($E7898,
Products!$A$1:$F$201,MATCH(Orders!I$1,Products!$A$1:$F$1,0),0)</f>
        <v>30304.143268168769</v>
      </c>
      <c r="J7898" s="2">
        <f>VLOOKUP($E7898,
Products!$A$1:$F$201,MATCH(Orders!J$1,Products!$A$1:$F$1,0),0)</f>
        <v>23998.194785181578</v>
      </c>
    </row>
    <row r="7899" spans="1:10">
      <c r="A7899">
        <v>7898</v>
      </c>
      <c r="B7899" s="4">
        <v>45998</v>
      </c>
      <c r="C7899" s="10">
        <f>DATE(YEAR(orders[[#This Row],[order_date]]), MONTH(orders[[#This Row],[order_date]]), 1)</f>
        <v>45992</v>
      </c>
      <c r="D7899" t="s">
        <v>2673</v>
      </c>
      <c r="E7899" t="s">
        <v>592</v>
      </c>
      <c r="F7899" t="str">
        <f>VLOOKUP(orders[[#This Row],[product_id]],Products!A:C,3,0)</f>
        <v>Electronics</v>
      </c>
      <c r="G7899">
        <v>1</v>
      </c>
      <c r="H7899" s="6">
        <v>0.24459171845213537</v>
      </c>
      <c r="I7899" s="2">
        <f>VLOOKUP($E7899,
Products!$A$1:$F$201,MATCH(Orders!I$1,Products!$A$1:$F$1,0),0)</f>
        <v>12221.95918536383</v>
      </c>
      <c r="J7899" s="2">
        <f>VLOOKUP($E7899,
Products!$A$1:$F$201,MATCH(Orders!J$1,Products!$A$1:$F$1,0),0)</f>
        <v>9737.7215556427309</v>
      </c>
    </row>
    <row r="7900" spans="1:10">
      <c r="A7900">
        <v>7899</v>
      </c>
      <c r="B7900" s="4">
        <v>45758</v>
      </c>
      <c r="C7900" s="10">
        <f>DATE(YEAR(orders[[#This Row],[order_date]]), MONTH(orders[[#This Row],[order_date]]), 1)</f>
        <v>45748</v>
      </c>
      <c r="D7900" t="s">
        <v>951</v>
      </c>
      <c r="E7900" t="s">
        <v>598</v>
      </c>
      <c r="F7900" t="str">
        <f>VLOOKUP(orders[[#This Row],[product_id]],Products!A:C,3,0)</f>
        <v>Appliances</v>
      </c>
      <c r="G7900">
        <v>2</v>
      </c>
      <c r="H7900" s="6">
        <v>0.13351256075246073</v>
      </c>
      <c r="I7900" s="2">
        <f>VLOOKUP($E7900,
Products!$A$1:$F$201,MATCH(Orders!I$1,Products!$A$1:$F$1,0),0)</f>
        <v>5641.6789233526652</v>
      </c>
      <c r="J7900" s="2">
        <f>VLOOKUP($E7900,
Products!$A$1:$F$201,MATCH(Orders!J$1,Products!$A$1:$F$1,0),0)</f>
        <v>4031.2473685481059</v>
      </c>
    </row>
    <row r="7901" spans="1:10">
      <c r="A7901">
        <v>7900</v>
      </c>
      <c r="B7901" s="4">
        <v>45488</v>
      </c>
      <c r="C7901" s="10">
        <f>DATE(YEAR(orders[[#This Row],[order_date]]), MONTH(orders[[#This Row],[order_date]]), 1)</f>
        <v>45474</v>
      </c>
      <c r="D7901" t="s">
        <v>2248</v>
      </c>
      <c r="E7901" t="s">
        <v>612</v>
      </c>
      <c r="F7901" t="str">
        <f>VLOOKUP(orders[[#This Row],[product_id]],Products!A:C,3,0)</f>
        <v>Electronics</v>
      </c>
      <c r="G7901">
        <v>1</v>
      </c>
      <c r="H7901" s="6">
        <v>0.10737259879861269</v>
      </c>
      <c r="I7901" s="2">
        <f>VLOOKUP($E7901,
Products!$A$1:$F$201,MATCH(Orders!I$1,Products!$A$1:$F$1,0),0)</f>
        <v>2704.041843529928</v>
      </c>
      <c r="J7901" s="2">
        <f>VLOOKUP($E7901,
Products!$A$1:$F$201,MATCH(Orders!J$1,Products!$A$1:$F$1,0),0)</f>
        <v>2158.9135708713038</v>
      </c>
    </row>
    <row r="7902" spans="1:10">
      <c r="A7902">
        <v>7901</v>
      </c>
      <c r="B7902" s="4">
        <v>44967</v>
      </c>
      <c r="C7902" s="10">
        <f>DATE(YEAR(orders[[#This Row],[order_date]]), MONTH(orders[[#This Row],[order_date]]), 1)</f>
        <v>44958</v>
      </c>
      <c r="D7902" t="s">
        <v>1943</v>
      </c>
      <c r="E7902" t="s">
        <v>698</v>
      </c>
      <c r="F7902" t="str">
        <f>VLOOKUP(orders[[#This Row],[product_id]],Products!A:C,3,0)</f>
        <v>Appliances</v>
      </c>
      <c r="G7902">
        <v>2</v>
      </c>
      <c r="H7902" s="6">
        <v>0.11934573463038779</v>
      </c>
      <c r="I7902" s="2">
        <f>VLOOKUP($E7902,
Products!$A$1:$F$201,MATCH(Orders!I$1,Products!$A$1:$F$1,0),0)</f>
        <v>5562.620248272905</v>
      </c>
      <c r="J7902" s="2">
        <f>VLOOKUP($E7902,
Products!$A$1:$F$201,MATCH(Orders!J$1,Products!$A$1:$F$1,0),0)</f>
        <v>4191.9477694447714</v>
      </c>
    </row>
    <row r="7903" spans="1:10">
      <c r="A7903">
        <v>7902</v>
      </c>
      <c r="B7903" s="4">
        <v>45460</v>
      </c>
      <c r="C7903" s="10">
        <f>DATE(YEAR(orders[[#This Row],[order_date]]), MONTH(orders[[#This Row],[order_date]]), 1)</f>
        <v>45444</v>
      </c>
      <c r="D7903" t="s">
        <v>3681</v>
      </c>
      <c r="E7903" t="s">
        <v>515</v>
      </c>
      <c r="F7903" t="str">
        <f>VLOOKUP(orders[[#This Row],[product_id]],Products!A:C,3,0)</f>
        <v>Appliances</v>
      </c>
      <c r="G7903">
        <v>3</v>
      </c>
      <c r="H7903" s="6">
        <v>9.4228891794286063E-2</v>
      </c>
      <c r="I7903" s="2">
        <f>VLOOKUP($E7903,
Products!$A$1:$F$201,MATCH(Orders!I$1,Products!$A$1:$F$1,0),0)</f>
        <v>2136.8180837738519</v>
      </c>
      <c r="J7903" s="2">
        <f>VLOOKUP($E7903,
Products!$A$1:$F$201,MATCH(Orders!J$1,Products!$A$1:$F$1,0),0)</f>
        <v>1689.48738136013</v>
      </c>
    </row>
    <row r="7904" spans="1:10">
      <c r="A7904">
        <v>7903</v>
      </c>
      <c r="B7904" s="4">
        <v>45297</v>
      </c>
      <c r="C7904" s="10">
        <f>DATE(YEAR(orders[[#This Row],[order_date]]), MONTH(orders[[#This Row],[order_date]]), 1)</f>
        <v>45292</v>
      </c>
      <c r="D7904" t="s">
        <v>2319</v>
      </c>
      <c r="E7904" t="s">
        <v>630</v>
      </c>
      <c r="F7904" t="str">
        <f>VLOOKUP(orders[[#This Row],[product_id]],Products!A:C,3,0)</f>
        <v>Electronics</v>
      </c>
      <c r="G7904">
        <v>1</v>
      </c>
      <c r="H7904" s="6">
        <v>0.23751649518957979</v>
      </c>
      <c r="I7904" s="2">
        <f>VLOOKUP($E7904,
Products!$A$1:$F$201,MATCH(Orders!I$1,Products!$A$1:$F$1,0),0)</f>
        <v>20513.60683859466</v>
      </c>
      <c r="J7904" s="2">
        <f>VLOOKUP($E7904,
Products!$A$1:$F$201,MATCH(Orders!J$1,Products!$A$1:$F$1,0),0)</f>
        <v>14929.268600567289</v>
      </c>
    </row>
    <row r="7905" spans="1:10">
      <c r="A7905">
        <v>7904</v>
      </c>
      <c r="B7905" s="4">
        <v>45443</v>
      </c>
      <c r="C7905" s="10">
        <f>DATE(YEAR(orders[[#This Row],[order_date]]), MONTH(orders[[#This Row],[order_date]]), 1)</f>
        <v>45413</v>
      </c>
      <c r="D7905" t="s">
        <v>2430</v>
      </c>
      <c r="E7905" t="s">
        <v>524</v>
      </c>
      <c r="F7905" t="str">
        <f>VLOOKUP(orders[[#This Row],[product_id]],Products!A:C,3,0)</f>
        <v>Electronics</v>
      </c>
      <c r="G7905">
        <v>3</v>
      </c>
      <c r="H7905" s="6">
        <v>0.16486996997859141</v>
      </c>
      <c r="I7905" s="2">
        <f>VLOOKUP($E7905,
Products!$A$1:$F$201,MATCH(Orders!I$1,Products!$A$1:$F$1,0),0)</f>
        <v>13162.372749153699</v>
      </c>
      <c r="J7905" s="2">
        <f>VLOOKUP($E7905,
Products!$A$1:$F$201,MATCH(Orders!J$1,Products!$A$1:$F$1,0),0)</f>
        <v>8772.7564251238819</v>
      </c>
    </row>
    <row r="7906" spans="1:10">
      <c r="A7906">
        <v>7905</v>
      </c>
      <c r="B7906" s="4">
        <v>45583</v>
      </c>
      <c r="C7906" s="10">
        <f>DATE(YEAR(orders[[#This Row],[order_date]]), MONTH(orders[[#This Row],[order_date]]), 1)</f>
        <v>45566</v>
      </c>
      <c r="D7906" t="s">
        <v>1658</v>
      </c>
      <c r="E7906" t="s">
        <v>528</v>
      </c>
      <c r="F7906" t="str">
        <f>VLOOKUP(orders[[#This Row],[product_id]],Products!A:C,3,0)</f>
        <v>Appliances</v>
      </c>
      <c r="G7906">
        <v>1</v>
      </c>
      <c r="H7906" s="6">
        <v>0.13373636676361389</v>
      </c>
      <c r="I7906" s="2">
        <f>VLOOKUP($E7906,
Products!$A$1:$F$201,MATCH(Orders!I$1,Products!$A$1:$F$1,0),0)</f>
        <v>5741.145946914552</v>
      </c>
      <c r="J7906" s="2">
        <f>VLOOKUP($E7906,
Products!$A$1:$F$201,MATCH(Orders!J$1,Products!$A$1:$F$1,0),0)</f>
        <v>4112.7219202399874</v>
      </c>
    </row>
    <row r="7907" spans="1:10">
      <c r="A7907">
        <v>7906</v>
      </c>
      <c r="B7907" s="4">
        <v>45516</v>
      </c>
      <c r="C7907" s="10">
        <f>DATE(YEAR(orders[[#This Row],[order_date]]), MONTH(orders[[#This Row],[order_date]]), 1)</f>
        <v>45505</v>
      </c>
      <c r="D7907" t="s">
        <v>3572</v>
      </c>
      <c r="E7907" t="s">
        <v>633</v>
      </c>
      <c r="F7907" t="str">
        <f>VLOOKUP(orders[[#This Row],[product_id]],Products!A:C,3,0)</f>
        <v>Appliances</v>
      </c>
      <c r="G7907">
        <v>2</v>
      </c>
      <c r="H7907" s="6">
        <v>0.14267920522710303</v>
      </c>
      <c r="I7907" s="2">
        <f>VLOOKUP($E7907,
Products!$A$1:$F$201,MATCH(Orders!I$1,Products!$A$1:$F$1,0),0)</f>
        <v>2361.4162937319088</v>
      </c>
      <c r="J7907" s="2">
        <f>VLOOKUP($E7907,
Products!$A$1:$F$201,MATCH(Orders!J$1,Products!$A$1:$F$1,0),0)</f>
        <v>1552.5536411429621</v>
      </c>
    </row>
    <row r="7908" spans="1:10">
      <c r="A7908">
        <v>7907</v>
      </c>
      <c r="B7908" s="4">
        <v>45157</v>
      </c>
      <c r="C7908" s="10">
        <f>DATE(YEAR(orders[[#This Row],[order_date]]), MONTH(orders[[#This Row],[order_date]]), 1)</f>
        <v>45139</v>
      </c>
      <c r="D7908" t="s">
        <v>2969</v>
      </c>
      <c r="E7908" t="s">
        <v>590</v>
      </c>
      <c r="F7908" t="str">
        <f>VLOOKUP(orders[[#This Row],[product_id]],Products!A:C,3,0)</f>
        <v>Appliances</v>
      </c>
      <c r="G7908">
        <v>2</v>
      </c>
      <c r="H7908" s="6">
        <v>5.5873861569368792E-2</v>
      </c>
      <c r="I7908" s="2">
        <f>VLOOKUP($E7908,
Products!$A$1:$F$201,MATCH(Orders!I$1,Products!$A$1:$F$1,0),0)</f>
        <v>2035.9251500591261</v>
      </c>
      <c r="J7908" s="2">
        <f>VLOOKUP($E7908,
Products!$A$1:$F$201,MATCH(Orders!J$1,Products!$A$1:$F$1,0),0)</f>
        <v>1473.8412378673991</v>
      </c>
    </row>
    <row r="7909" spans="1:10">
      <c r="A7909">
        <v>7908</v>
      </c>
      <c r="B7909" s="4">
        <v>45735</v>
      </c>
      <c r="C7909" s="10">
        <f>DATE(YEAR(orders[[#This Row],[order_date]]), MONTH(orders[[#This Row],[order_date]]), 1)</f>
        <v>45717</v>
      </c>
      <c r="D7909" t="s">
        <v>4180</v>
      </c>
      <c r="E7909" t="s">
        <v>690</v>
      </c>
      <c r="F7909" t="str">
        <f>VLOOKUP(orders[[#This Row],[product_id]],Products!A:C,3,0)</f>
        <v>Electronics</v>
      </c>
      <c r="G7909">
        <v>1</v>
      </c>
      <c r="H7909" s="6">
        <v>0.18228933129246114</v>
      </c>
      <c r="I7909" s="2">
        <f>VLOOKUP($E7909,
Products!$A$1:$F$201,MATCH(Orders!I$1,Products!$A$1:$F$1,0),0)</f>
        <v>2338.2059552139431</v>
      </c>
      <c r="J7909" s="2">
        <f>VLOOKUP($E7909,
Products!$A$1:$F$201,MATCH(Orders!J$1,Products!$A$1:$F$1,0),0)</f>
        <v>1708.028418793489</v>
      </c>
    </row>
    <row r="7910" spans="1:10">
      <c r="A7910">
        <v>7909</v>
      </c>
      <c r="B7910" s="4">
        <v>45405</v>
      </c>
      <c r="C7910" s="10">
        <f>DATE(YEAR(orders[[#This Row],[order_date]]), MONTH(orders[[#This Row],[order_date]]), 1)</f>
        <v>45383</v>
      </c>
      <c r="D7910" t="s">
        <v>988</v>
      </c>
      <c r="E7910" t="s">
        <v>612</v>
      </c>
      <c r="F7910" t="str">
        <f>VLOOKUP(orders[[#This Row],[product_id]],Products!A:C,3,0)</f>
        <v>Electronics</v>
      </c>
      <c r="G7910">
        <v>2</v>
      </c>
      <c r="H7910" s="6">
        <v>0.2045475003737228</v>
      </c>
      <c r="I7910" s="2">
        <f>VLOOKUP($E7910,
Products!$A$1:$F$201,MATCH(Orders!I$1,Products!$A$1:$F$1,0),0)</f>
        <v>2704.041843529928</v>
      </c>
      <c r="J7910" s="2">
        <f>VLOOKUP($E7910,
Products!$A$1:$F$201,MATCH(Orders!J$1,Products!$A$1:$F$1,0),0)</f>
        <v>2158.9135708713038</v>
      </c>
    </row>
    <row r="7911" spans="1:10">
      <c r="A7911">
        <v>7910</v>
      </c>
      <c r="B7911" s="4">
        <v>45601</v>
      </c>
      <c r="C7911" s="10">
        <f>DATE(YEAR(orders[[#This Row],[order_date]]), MONTH(orders[[#This Row],[order_date]]), 1)</f>
        <v>45597</v>
      </c>
      <c r="D7911" t="s">
        <v>4608</v>
      </c>
      <c r="E7911" t="s">
        <v>604</v>
      </c>
      <c r="F7911" t="str">
        <f>VLOOKUP(orders[[#This Row],[product_id]],Products!A:C,3,0)</f>
        <v>Appliances</v>
      </c>
      <c r="G7911">
        <v>3</v>
      </c>
      <c r="H7911" s="6">
        <v>8.3799246099115154E-2</v>
      </c>
      <c r="I7911" s="2">
        <f>VLOOKUP($E7911,
Products!$A$1:$F$201,MATCH(Orders!I$1,Products!$A$1:$F$1,0),0)</f>
        <v>2087.687835040248</v>
      </c>
      <c r="J7911" s="2">
        <f>VLOOKUP($E7911,
Products!$A$1:$F$201,MATCH(Orders!J$1,Products!$A$1:$F$1,0),0)</f>
        <v>1450.1823074928161</v>
      </c>
    </row>
    <row r="7912" spans="1:10">
      <c r="A7912">
        <v>7911</v>
      </c>
      <c r="B7912" s="4">
        <v>45204</v>
      </c>
      <c r="C7912" s="10">
        <f>DATE(YEAR(orders[[#This Row],[order_date]]), MONTH(orders[[#This Row],[order_date]]), 1)</f>
        <v>45200</v>
      </c>
      <c r="D7912" t="s">
        <v>4350</v>
      </c>
      <c r="E7912" t="s">
        <v>564</v>
      </c>
      <c r="F7912" t="str">
        <f>VLOOKUP(orders[[#This Row],[product_id]],Products!A:C,3,0)</f>
        <v>Electronics</v>
      </c>
      <c r="G7912">
        <v>3</v>
      </c>
      <c r="H7912" s="6">
        <v>0.16490027070161284</v>
      </c>
      <c r="I7912" s="2">
        <f>VLOOKUP($E7912,
Products!$A$1:$F$201,MATCH(Orders!I$1,Products!$A$1:$F$1,0),0)</f>
        <v>21989.290766910399</v>
      </c>
      <c r="J7912" s="2">
        <f>VLOOKUP($E7912,
Products!$A$1:$F$201,MATCH(Orders!J$1,Products!$A$1:$F$1,0),0)</f>
        <v>15566.99865864101</v>
      </c>
    </row>
    <row r="7913" spans="1:10">
      <c r="A7913">
        <v>7912</v>
      </c>
      <c r="B7913" s="4">
        <v>44979</v>
      </c>
      <c r="C7913" s="10">
        <f>DATE(YEAR(orders[[#This Row],[order_date]]), MONTH(orders[[#This Row],[order_date]]), 1)</f>
        <v>44958</v>
      </c>
      <c r="D7913" t="s">
        <v>3326</v>
      </c>
      <c r="E7913" t="s">
        <v>687</v>
      </c>
      <c r="F7913" t="str">
        <f>VLOOKUP(orders[[#This Row],[product_id]],Products!A:C,3,0)</f>
        <v>Electronics</v>
      </c>
      <c r="G7913">
        <v>2</v>
      </c>
      <c r="H7913" s="6">
        <v>0.13839932153852563</v>
      </c>
      <c r="I7913" s="2">
        <f>VLOOKUP($E7913,
Products!$A$1:$F$201,MATCH(Orders!I$1,Products!$A$1:$F$1,0),0)</f>
        <v>12143.737276429891</v>
      </c>
      <c r="J7913" s="2">
        <f>VLOOKUP($E7913,
Products!$A$1:$F$201,MATCH(Orders!J$1,Products!$A$1:$F$1,0),0)</f>
        <v>9077.1957392673976</v>
      </c>
    </row>
    <row r="7914" spans="1:10">
      <c r="A7914">
        <v>7913</v>
      </c>
      <c r="B7914" s="4">
        <v>45960</v>
      </c>
      <c r="C7914" s="10">
        <f>DATE(YEAR(orders[[#This Row],[order_date]]), MONTH(orders[[#This Row],[order_date]]), 1)</f>
        <v>45931</v>
      </c>
      <c r="D7914" t="s">
        <v>3992</v>
      </c>
      <c r="E7914" t="s">
        <v>579</v>
      </c>
      <c r="F7914" t="str">
        <f>VLOOKUP(orders[[#This Row],[product_id]],Products!A:C,3,0)</f>
        <v>Appliances</v>
      </c>
      <c r="G7914">
        <v>1</v>
      </c>
      <c r="H7914" s="6">
        <v>0.12825120725429739</v>
      </c>
      <c r="I7914" s="2">
        <f>VLOOKUP($E7914,
Products!$A$1:$F$201,MATCH(Orders!I$1,Products!$A$1:$F$1,0),0)</f>
        <v>5919.3204980498322</v>
      </c>
      <c r="J7914" s="2">
        <f>VLOOKUP($E7914,
Products!$A$1:$F$201,MATCH(Orders!J$1,Products!$A$1:$F$1,0),0)</f>
        <v>3972.3071240281379</v>
      </c>
    </row>
    <row r="7915" spans="1:10">
      <c r="A7915">
        <v>7914</v>
      </c>
      <c r="B7915" s="4">
        <v>45674</v>
      </c>
      <c r="C7915" s="10">
        <f>DATE(YEAR(orders[[#This Row],[order_date]]), MONTH(orders[[#This Row],[order_date]]), 1)</f>
        <v>45658</v>
      </c>
      <c r="D7915" t="s">
        <v>3135</v>
      </c>
      <c r="E7915" t="s">
        <v>507</v>
      </c>
      <c r="F7915" t="str">
        <f>VLOOKUP(orders[[#This Row],[product_id]],Products!A:C,3,0)</f>
        <v>Electronics</v>
      </c>
      <c r="G7915">
        <v>1</v>
      </c>
      <c r="H7915" s="6">
        <v>0.10082097729895555</v>
      </c>
      <c r="I7915" s="2">
        <f>VLOOKUP($E7915,
Products!$A$1:$F$201,MATCH(Orders!I$1,Products!$A$1:$F$1,0),0)</f>
        <v>28502.89768049858</v>
      </c>
      <c r="J7915" s="2">
        <f>VLOOKUP($E7915,
Products!$A$1:$F$201,MATCH(Orders!J$1,Products!$A$1:$F$1,0),0)</f>
        <v>20477.83623923226</v>
      </c>
    </row>
    <row r="7916" spans="1:10">
      <c r="A7916">
        <v>7915</v>
      </c>
      <c r="B7916" s="4">
        <v>45390</v>
      </c>
      <c r="C7916" s="10">
        <f>DATE(YEAR(orders[[#This Row],[order_date]]), MONTH(orders[[#This Row],[order_date]]), 1)</f>
        <v>45383</v>
      </c>
      <c r="D7916" t="s">
        <v>3822</v>
      </c>
      <c r="E7916" t="s">
        <v>553</v>
      </c>
      <c r="F7916" t="str">
        <f>VLOOKUP(orders[[#This Row],[product_id]],Products!A:C,3,0)</f>
        <v>Electronics</v>
      </c>
      <c r="G7916">
        <v>3</v>
      </c>
      <c r="H7916" s="6">
        <v>0.17691535206168763</v>
      </c>
      <c r="I7916" s="2">
        <f>VLOOKUP($E7916,
Products!$A$1:$F$201,MATCH(Orders!I$1,Products!$A$1:$F$1,0),0)</f>
        <v>19089.562478947992</v>
      </c>
      <c r="J7916" s="2">
        <f>VLOOKUP($E7916,
Products!$A$1:$F$201,MATCH(Orders!J$1,Products!$A$1:$F$1,0),0)</f>
        <v>12552.840439332171</v>
      </c>
    </row>
    <row r="7917" spans="1:10">
      <c r="A7917">
        <v>7916</v>
      </c>
      <c r="B7917" s="4">
        <v>45680</v>
      </c>
      <c r="C7917" s="10">
        <f>DATE(YEAR(orders[[#This Row],[order_date]]), MONTH(orders[[#This Row],[order_date]]), 1)</f>
        <v>45658</v>
      </c>
      <c r="D7917" t="s">
        <v>2646</v>
      </c>
      <c r="E7917" t="s">
        <v>511</v>
      </c>
      <c r="F7917" t="str">
        <f>VLOOKUP(orders[[#This Row],[product_id]],Products!A:C,3,0)</f>
        <v>Appliances</v>
      </c>
      <c r="G7917">
        <v>1</v>
      </c>
      <c r="H7917" s="6">
        <v>9.9470182555319947E-2</v>
      </c>
      <c r="I7917" s="2">
        <f>VLOOKUP($E7917,
Products!$A$1:$F$201,MATCH(Orders!I$1,Products!$A$1:$F$1,0),0)</f>
        <v>6005.1161529516376</v>
      </c>
      <c r="J7917" s="2">
        <f>VLOOKUP($E7917,
Products!$A$1:$F$201,MATCH(Orders!J$1,Products!$A$1:$F$1,0),0)</f>
        <v>4036.1471846213158</v>
      </c>
    </row>
    <row r="7918" spans="1:10">
      <c r="A7918">
        <v>7917</v>
      </c>
      <c r="B7918" s="4">
        <v>45509</v>
      </c>
      <c r="C7918" s="10">
        <f>DATE(YEAR(orders[[#This Row],[order_date]]), MONTH(orders[[#This Row],[order_date]]), 1)</f>
        <v>45505</v>
      </c>
      <c r="D7918" t="s">
        <v>877</v>
      </c>
      <c r="E7918" t="s">
        <v>548</v>
      </c>
      <c r="F7918" t="str">
        <f>VLOOKUP(orders[[#This Row],[product_id]],Products!A:C,3,0)</f>
        <v>Appliances</v>
      </c>
      <c r="G7918">
        <v>2</v>
      </c>
      <c r="H7918" s="6">
        <v>0.12878209584246117</v>
      </c>
      <c r="I7918" s="2">
        <f>VLOOKUP($E7918,
Products!$A$1:$F$201,MATCH(Orders!I$1,Products!$A$1:$F$1,0),0)</f>
        <v>2211.9922659782978</v>
      </c>
      <c r="J7918" s="2">
        <f>VLOOKUP($E7918,
Products!$A$1:$F$201,MATCH(Orders!J$1,Products!$A$1:$F$1,0),0)</f>
        <v>1741.1720710333091</v>
      </c>
    </row>
    <row r="7919" spans="1:10">
      <c r="A7919">
        <v>7918</v>
      </c>
      <c r="B7919" s="4">
        <v>45084</v>
      </c>
      <c r="C7919" s="10">
        <f>DATE(YEAR(orders[[#This Row],[order_date]]), MONTH(orders[[#This Row],[order_date]]), 1)</f>
        <v>45078</v>
      </c>
      <c r="D7919" t="s">
        <v>1950</v>
      </c>
      <c r="E7919" t="s">
        <v>650</v>
      </c>
      <c r="F7919" t="str">
        <f>VLOOKUP(orders[[#This Row],[product_id]],Products!A:C,3,0)</f>
        <v>Electronics</v>
      </c>
      <c r="G7919">
        <v>1</v>
      </c>
      <c r="H7919" s="6">
        <v>0.10463625414838036</v>
      </c>
      <c r="I7919" s="2">
        <f>VLOOKUP($E7919,
Products!$A$1:$F$201,MATCH(Orders!I$1,Products!$A$1:$F$1,0),0)</f>
        <v>12936.529609330941</v>
      </c>
      <c r="J7919" s="2">
        <f>VLOOKUP($E7919,
Products!$A$1:$F$201,MATCH(Orders!J$1,Products!$A$1:$F$1,0),0)</f>
        <v>9465.2602677376308</v>
      </c>
    </row>
    <row r="7920" spans="1:10">
      <c r="A7920">
        <v>7919</v>
      </c>
      <c r="B7920" s="4">
        <v>44945</v>
      </c>
      <c r="C7920" s="10">
        <f>DATE(YEAR(orders[[#This Row],[order_date]]), MONTH(orders[[#This Row],[order_date]]), 1)</f>
        <v>44927</v>
      </c>
      <c r="D7920" t="s">
        <v>4162</v>
      </c>
      <c r="E7920" t="s">
        <v>632</v>
      </c>
      <c r="F7920" t="str">
        <f>VLOOKUP(orders[[#This Row],[product_id]],Products!A:C,3,0)</f>
        <v>Electronics</v>
      </c>
      <c r="G7920">
        <v>1</v>
      </c>
      <c r="H7920" s="6">
        <v>0.24101011743480688</v>
      </c>
      <c r="I7920" s="2">
        <f>VLOOKUP($E7920,
Products!$A$1:$F$201,MATCH(Orders!I$1,Products!$A$1:$F$1,0),0)</f>
        <v>23049.571773693999</v>
      </c>
      <c r="J7920" s="2">
        <f>VLOOKUP($E7920,
Products!$A$1:$F$201,MATCH(Orders!J$1,Products!$A$1:$F$1,0),0)</f>
        <v>15791.461375569639</v>
      </c>
    </row>
    <row r="7921" spans="1:10">
      <c r="A7921">
        <v>7920</v>
      </c>
      <c r="B7921" s="4">
        <v>44981</v>
      </c>
      <c r="C7921" s="10">
        <f>DATE(YEAR(orders[[#This Row],[order_date]]), MONTH(orders[[#This Row],[order_date]]), 1)</f>
        <v>44958</v>
      </c>
      <c r="D7921" t="s">
        <v>1824</v>
      </c>
      <c r="E7921" t="s">
        <v>584</v>
      </c>
      <c r="F7921" t="str">
        <f>VLOOKUP(orders[[#This Row],[product_id]],Products!A:C,3,0)</f>
        <v>Electronics</v>
      </c>
      <c r="G7921">
        <v>1</v>
      </c>
      <c r="H7921" s="6">
        <v>0.17169295311211363</v>
      </c>
      <c r="I7921" s="2">
        <f>VLOOKUP($E7921,
Products!$A$1:$F$201,MATCH(Orders!I$1,Products!$A$1:$F$1,0),0)</f>
        <v>22521.77465591731</v>
      </c>
      <c r="J7921" s="2">
        <f>VLOOKUP($E7921,
Products!$A$1:$F$201,MATCH(Orders!J$1,Products!$A$1:$F$1,0),0)</f>
        <v>15596.91628423841</v>
      </c>
    </row>
    <row r="7922" spans="1:10">
      <c r="A7922">
        <v>7921</v>
      </c>
      <c r="B7922" s="4">
        <v>45647</v>
      </c>
      <c r="C7922" s="10">
        <f>DATE(YEAR(orders[[#This Row],[order_date]]), MONTH(orders[[#This Row],[order_date]]), 1)</f>
        <v>45627</v>
      </c>
      <c r="D7922" t="s">
        <v>2588</v>
      </c>
      <c r="E7922" t="s">
        <v>669</v>
      </c>
      <c r="F7922" t="str">
        <f>VLOOKUP(orders[[#This Row],[product_id]],Products!A:C,3,0)</f>
        <v>Electronics</v>
      </c>
      <c r="G7922">
        <v>2</v>
      </c>
      <c r="H7922" s="6">
        <v>0.20260361050214942</v>
      </c>
      <c r="I7922" s="2">
        <f>VLOOKUP($E7922,
Products!$A$1:$F$201,MATCH(Orders!I$1,Products!$A$1:$F$1,0),0)</f>
        <v>11708.03419603835</v>
      </c>
      <c r="J7922" s="2">
        <f>VLOOKUP($E7922,
Products!$A$1:$F$201,MATCH(Orders!J$1,Products!$A$1:$F$1,0),0)</f>
        <v>7784.9580101998827</v>
      </c>
    </row>
    <row r="7923" spans="1:10">
      <c r="A7923">
        <v>7922</v>
      </c>
      <c r="B7923" s="4">
        <v>45971</v>
      </c>
      <c r="C7923" s="10">
        <f>DATE(YEAR(orders[[#This Row],[order_date]]), MONTH(orders[[#This Row],[order_date]]), 1)</f>
        <v>45962</v>
      </c>
      <c r="D7923" t="s">
        <v>2797</v>
      </c>
      <c r="E7923" t="s">
        <v>657</v>
      </c>
      <c r="F7923" t="str">
        <f>VLOOKUP(orders[[#This Row],[product_id]],Products!A:C,3,0)</f>
        <v>Appliances</v>
      </c>
      <c r="G7923">
        <v>3</v>
      </c>
      <c r="H7923" s="6">
        <v>0.10877647232771226</v>
      </c>
      <c r="I7923" s="2">
        <f>VLOOKUP($E7923,
Products!$A$1:$F$201,MATCH(Orders!I$1,Products!$A$1:$F$1,0),0)</f>
        <v>6275.8669412443169</v>
      </c>
      <c r="J7923" s="2">
        <f>VLOOKUP($E7923,
Products!$A$1:$F$201,MATCH(Orders!J$1,Products!$A$1:$F$1,0),0)</f>
        <v>4742.5097602697688</v>
      </c>
    </row>
    <row r="7924" spans="1:10">
      <c r="A7924">
        <v>7923</v>
      </c>
      <c r="B7924" s="4">
        <v>45687</v>
      </c>
      <c r="C7924" s="10">
        <f>DATE(YEAR(orders[[#This Row],[order_date]]), MONTH(orders[[#This Row],[order_date]]), 1)</f>
        <v>45658</v>
      </c>
      <c r="D7924" t="s">
        <v>2981</v>
      </c>
      <c r="E7924" t="s">
        <v>626</v>
      </c>
      <c r="F7924" t="str">
        <f>VLOOKUP(orders[[#This Row],[product_id]],Products!A:C,3,0)</f>
        <v>Electronics</v>
      </c>
      <c r="G7924">
        <v>2</v>
      </c>
      <c r="H7924" s="6">
        <v>0.13531325129190719</v>
      </c>
      <c r="I7924" s="2">
        <f>VLOOKUP($E7924,
Products!$A$1:$F$201,MATCH(Orders!I$1,Products!$A$1:$F$1,0),0)</f>
        <v>19602.440815481601</v>
      </c>
      <c r="J7924" s="2">
        <f>VLOOKUP($E7924,
Products!$A$1:$F$201,MATCH(Orders!J$1,Products!$A$1:$F$1,0),0)</f>
        <v>14427.862284038891</v>
      </c>
    </row>
    <row r="7925" spans="1:10">
      <c r="A7925">
        <v>7924</v>
      </c>
      <c r="B7925" s="4">
        <v>45945</v>
      </c>
      <c r="C7925" s="10">
        <f>DATE(YEAR(orders[[#This Row],[order_date]]), MONTH(orders[[#This Row],[order_date]]), 1)</f>
        <v>45931</v>
      </c>
      <c r="D7925" t="s">
        <v>3327</v>
      </c>
      <c r="E7925" t="s">
        <v>625</v>
      </c>
      <c r="F7925" t="str">
        <f>VLOOKUP(orders[[#This Row],[product_id]],Products!A:C,3,0)</f>
        <v>Electronics</v>
      </c>
      <c r="G7925">
        <v>1</v>
      </c>
      <c r="H7925" s="6">
        <v>0.18100814518525488</v>
      </c>
      <c r="I7925" s="2">
        <f>VLOOKUP($E7925,
Products!$A$1:$F$201,MATCH(Orders!I$1,Products!$A$1:$F$1,0),0)</f>
        <v>11578.815958005471</v>
      </c>
      <c r="J7925" s="2">
        <f>VLOOKUP($E7925,
Products!$A$1:$F$201,MATCH(Orders!J$1,Products!$A$1:$F$1,0),0)</f>
        <v>7854.7306959992193</v>
      </c>
    </row>
    <row r="7926" spans="1:10">
      <c r="A7926">
        <v>7925</v>
      </c>
      <c r="B7926" s="4">
        <v>45734</v>
      </c>
      <c r="C7926" s="10">
        <f>DATE(YEAR(orders[[#This Row],[order_date]]), MONTH(orders[[#This Row],[order_date]]), 1)</f>
        <v>45717</v>
      </c>
      <c r="D7926" t="s">
        <v>3070</v>
      </c>
      <c r="E7926" t="s">
        <v>694</v>
      </c>
      <c r="F7926" t="str">
        <f>VLOOKUP(orders[[#This Row],[product_id]],Products!A:C,3,0)</f>
        <v>Appliances</v>
      </c>
      <c r="G7926">
        <v>1</v>
      </c>
      <c r="H7926" s="6">
        <v>5.5396182524125634E-2</v>
      </c>
      <c r="I7926" s="2">
        <f>VLOOKUP($E7926,
Products!$A$1:$F$201,MATCH(Orders!I$1,Products!$A$1:$F$1,0),0)</f>
        <v>6319.3885218993337</v>
      </c>
      <c r="J7926" s="2">
        <f>VLOOKUP($E7926,
Products!$A$1:$F$201,MATCH(Orders!J$1,Products!$A$1:$F$1,0),0)</f>
        <v>4956.0125433870189</v>
      </c>
    </row>
    <row r="7927" spans="1:10">
      <c r="A7927">
        <v>7926</v>
      </c>
      <c r="B7927" s="4">
        <v>45649</v>
      </c>
      <c r="C7927" s="10">
        <f>DATE(YEAR(orders[[#This Row],[order_date]]), MONTH(orders[[#This Row],[order_date]]), 1)</f>
        <v>45627</v>
      </c>
      <c r="D7927" t="s">
        <v>3484</v>
      </c>
      <c r="E7927" t="s">
        <v>534</v>
      </c>
      <c r="F7927" t="str">
        <f>VLOOKUP(orders[[#This Row],[product_id]],Products!A:C,3,0)</f>
        <v>Appliances</v>
      </c>
      <c r="G7927">
        <v>2</v>
      </c>
      <c r="H7927" s="6">
        <v>7.5587749357993686E-2</v>
      </c>
      <c r="I7927" s="2">
        <f>VLOOKUP($E7927,
Products!$A$1:$F$201,MATCH(Orders!I$1,Products!$A$1:$F$1,0),0)</f>
        <v>24743.162958088669</v>
      </c>
      <c r="J7927" s="2">
        <f>VLOOKUP($E7927,
Products!$A$1:$F$201,MATCH(Orders!J$1,Products!$A$1:$F$1,0),0)</f>
        <v>19307.588986555591</v>
      </c>
    </row>
    <row r="7928" spans="1:10">
      <c r="A7928">
        <v>7927</v>
      </c>
      <c r="B7928" s="4">
        <v>45211</v>
      </c>
      <c r="C7928" s="10">
        <f>DATE(YEAR(orders[[#This Row],[order_date]]), MONTH(orders[[#This Row],[order_date]]), 1)</f>
        <v>45200</v>
      </c>
      <c r="D7928" t="s">
        <v>4112</v>
      </c>
      <c r="E7928" t="s">
        <v>583</v>
      </c>
      <c r="F7928" t="str">
        <f>VLOOKUP(orders[[#This Row],[product_id]],Products!A:C,3,0)</f>
        <v>Electronics</v>
      </c>
      <c r="G7928">
        <v>3</v>
      </c>
      <c r="H7928" s="6">
        <v>0.15891587765998993</v>
      </c>
      <c r="I7928" s="2">
        <f>VLOOKUP($E7928,
Products!$A$1:$F$201,MATCH(Orders!I$1,Products!$A$1:$F$1,0),0)</f>
        <v>22677.574574249091</v>
      </c>
      <c r="J7928" s="2">
        <f>VLOOKUP($E7928,
Products!$A$1:$F$201,MATCH(Orders!J$1,Products!$A$1:$F$1,0),0)</f>
        <v>16593.91273362303</v>
      </c>
    </row>
    <row r="7929" spans="1:10">
      <c r="A7929">
        <v>7928</v>
      </c>
      <c r="B7929" s="4">
        <v>45437</v>
      </c>
      <c r="C7929" s="10">
        <f>DATE(YEAR(orders[[#This Row],[order_date]]), MONTH(orders[[#This Row],[order_date]]), 1)</f>
        <v>45413</v>
      </c>
      <c r="D7929" t="s">
        <v>1306</v>
      </c>
      <c r="E7929" t="s">
        <v>563</v>
      </c>
      <c r="F7929" t="str">
        <f>VLOOKUP(orders[[#This Row],[product_id]],Products!A:C,3,0)</f>
        <v>Electronics</v>
      </c>
      <c r="G7929">
        <v>1</v>
      </c>
      <c r="H7929" s="6">
        <v>0.15533165560153303</v>
      </c>
      <c r="I7929" s="2">
        <f>VLOOKUP($E7929,
Products!$A$1:$F$201,MATCH(Orders!I$1,Products!$A$1:$F$1,0),0)</f>
        <v>2267.1489506516559</v>
      </c>
      <c r="J7929" s="2">
        <f>VLOOKUP($E7929,
Products!$A$1:$F$201,MATCH(Orders!J$1,Products!$A$1:$F$1,0),0)</f>
        <v>1538.7671398485211</v>
      </c>
    </row>
    <row r="7930" spans="1:10">
      <c r="A7930">
        <v>7929</v>
      </c>
      <c r="B7930" s="4">
        <v>45948</v>
      </c>
      <c r="C7930" s="10">
        <f>DATE(YEAR(orders[[#This Row],[order_date]]), MONTH(orders[[#This Row],[order_date]]), 1)</f>
        <v>45931</v>
      </c>
      <c r="D7930" t="s">
        <v>3377</v>
      </c>
      <c r="E7930" t="s">
        <v>699</v>
      </c>
      <c r="F7930" t="str">
        <f>VLOOKUP(orders[[#This Row],[product_id]],Products!A:C,3,0)</f>
        <v>Appliances</v>
      </c>
      <c r="G7930">
        <v>1</v>
      </c>
      <c r="H7930" s="6">
        <v>8.3254828448230525E-2</v>
      </c>
      <c r="I7930" s="2">
        <f>VLOOKUP($E7930,
Products!$A$1:$F$201,MATCH(Orders!I$1,Products!$A$1:$F$1,0),0)</f>
        <v>25091.998133165329</v>
      </c>
      <c r="J7930" s="2">
        <f>VLOOKUP($E7930,
Products!$A$1:$F$201,MATCH(Orders!J$1,Products!$A$1:$F$1,0),0)</f>
        <v>18464.226825266349</v>
      </c>
    </row>
    <row r="7931" spans="1:10">
      <c r="A7931">
        <v>7930</v>
      </c>
      <c r="B7931" s="4">
        <v>45046</v>
      </c>
      <c r="C7931" s="10">
        <f>DATE(YEAR(orders[[#This Row],[order_date]]), MONTH(orders[[#This Row],[order_date]]), 1)</f>
        <v>45017</v>
      </c>
      <c r="D7931" t="s">
        <v>4496</v>
      </c>
      <c r="E7931" t="s">
        <v>686</v>
      </c>
      <c r="F7931" t="str">
        <f>VLOOKUP(orders[[#This Row],[product_id]],Products!A:C,3,0)</f>
        <v>Appliances</v>
      </c>
      <c r="G7931">
        <v>1</v>
      </c>
      <c r="H7931" s="6">
        <v>8.8785832263316017E-2</v>
      </c>
      <c r="I7931" s="2">
        <f>VLOOKUP($E7931,
Products!$A$1:$F$201,MATCH(Orders!I$1,Products!$A$1:$F$1,0),0)</f>
        <v>25525.356267188719</v>
      </c>
      <c r="J7931" s="2">
        <f>VLOOKUP($E7931,
Products!$A$1:$F$201,MATCH(Orders!J$1,Products!$A$1:$F$1,0),0)</f>
        <v>18214.15981099859</v>
      </c>
    </row>
    <row r="7932" spans="1:10">
      <c r="A7932">
        <v>7931</v>
      </c>
      <c r="B7932" s="4">
        <v>45023</v>
      </c>
      <c r="C7932" s="10">
        <f>DATE(YEAR(orders[[#This Row],[order_date]]), MONTH(orders[[#This Row],[order_date]]), 1)</f>
        <v>45017</v>
      </c>
      <c r="D7932" t="s">
        <v>2729</v>
      </c>
      <c r="E7932" t="s">
        <v>575</v>
      </c>
      <c r="F7932" t="str">
        <f>VLOOKUP(orders[[#This Row],[product_id]],Products!A:C,3,0)</f>
        <v>Appliances</v>
      </c>
      <c r="G7932">
        <v>1</v>
      </c>
      <c r="H7932" s="6">
        <v>5.2639372068912581E-2</v>
      </c>
      <c r="I7932" s="2">
        <f>VLOOKUP($E7932,
Products!$A$1:$F$201,MATCH(Orders!I$1,Products!$A$1:$F$1,0),0)</f>
        <v>25283.54628276427</v>
      </c>
      <c r="J7932" s="2">
        <f>VLOOKUP($E7932,
Products!$A$1:$F$201,MATCH(Orders!J$1,Products!$A$1:$F$1,0),0)</f>
        <v>19310.503554692368</v>
      </c>
    </row>
    <row r="7933" spans="1:10">
      <c r="A7933">
        <v>7932</v>
      </c>
      <c r="B7933" s="4">
        <v>45046</v>
      </c>
      <c r="C7933" s="10">
        <f>DATE(YEAR(orders[[#This Row],[order_date]]), MONTH(orders[[#This Row],[order_date]]), 1)</f>
        <v>45017</v>
      </c>
      <c r="D7933" t="s">
        <v>1172</v>
      </c>
      <c r="E7933" t="s">
        <v>514</v>
      </c>
      <c r="F7933" t="str">
        <f>VLOOKUP(orders[[#This Row],[product_id]],Products!A:C,3,0)</f>
        <v>Electronics</v>
      </c>
      <c r="G7933">
        <v>1</v>
      </c>
      <c r="H7933" s="6">
        <v>0.16230745289509027</v>
      </c>
      <c r="I7933" s="2">
        <f>VLOOKUP($E7933,
Products!$A$1:$F$201,MATCH(Orders!I$1,Products!$A$1:$F$1,0),0)</f>
        <v>16482.730474054071</v>
      </c>
      <c r="J7933" s="2">
        <f>VLOOKUP($E7933,
Products!$A$1:$F$201,MATCH(Orders!J$1,Products!$A$1:$F$1,0),0)</f>
        <v>12480.81165565178</v>
      </c>
    </row>
    <row r="7934" spans="1:10">
      <c r="A7934">
        <v>7933</v>
      </c>
      <c r="B7934" s="4">
        <v>45319</v>
      </c>
      <c r="C7934" s="10">
        <f>DATE(YEAR(orders[[#This Row],[order_date]]), MONTH(orders[[#This Row],[order_date]]), 1)</f>
        <v>45292</v>
      </c>
      <c r="D7934" t="s">
        <v>4656</v>
      </c>
      <c r="E7934" t="s">
        <v>675</v>
      </c>
      <c r="F7934" t="str">
        <f>VLOOKUP(orders[[#This Row],[product_id]],Products!A:C,3,0)</f>
        <v>Appliances</v>
      </c>
      <c r="G7934">
        <v>1</v>
      </c>
      <c r="H7934" s="6">
        <v>0.11561632656217956</v>
      </c>
      <c r="I7934" s="2">
        <f>VLOOKUP($E7934,
Products!$A$1:$F$201,MATCH(Orders!I$1,Products!$A$1:$F$1,0),0)</f>
        <v>23552.642442203069</v>
      </c>
      <c r="J7934" s="2">
        <f>VLOOKUP($E7934,
Products!$A$1:$F$201,MATCH(Orders!J$1,Products!$A$1:$F$1,0),0)</f>
        <v>17389.42325132497</v>
      </c>
    </row>
    <row r="7935" spans="1:10">
      <c r="A7935">
        <v>7934</v>
      </c>
      <c r="B7935" s="4">
        <v>45720</v>
      </c>
      <c r="C7935" s="10">
        <f>DATE(YEAR(orders[[#This Row],[order_date]]), MONTH(orders[[#This Row],[order_date]]), 1)</f>
        <v>45717</v>
      </c>
      <c r="D7935" t="s">
        <v>4595</v>
      </c>
      <c r="E7935" t="s">
        <v>544</v>
      </c>
      <c r="F7935" t="str">
        <f>VLOOKUP(orders[[#This Row],[product_id]],Products!A:C,3,0)</f>
        <v>Electronics</v>
      </c>
      <c r="G7935">
        <v>2</v>
      </c>
      <c r="H7935" s="6">
        <v>0.21795706561318681</v>
      </c>
      <c r="I7935" s="2">
        <f>VLOOKUP($E7935,
Products!$A$1:$F$201,MATCH(Orders!I$1,Products!$A$1:$F$1,0),0)</f>
        <v>16273.22789477584</v>
      </c>
      <c r="J7935" s="2">
        <f>VLOOKUP($E7935,
Products!$A$1:$F$201,MATCH(Orders!J$1,Products!$A$1:$F$1,0),0)</f>
        <v>12683.607953986329</v>
      </c>
    </row>
    <row r="7936" spans="1:10">
      <c r="A7936">
        <v>7935</v>
      </c>
      <c r="B7936" s="4">
        <v>45146</v>
      </c>
      <c r="C7936" s="10">
        <f>DATE(YEAR(orders[[#This Row],[order_date]]), MONTH(orders[[#This Row],[order_date]]), 1)</f>
        <v>45139</v>
      </c>
      <c r="D7936" t="s">
        <v>2444</v>
      </c>
      <c r="E7936" t="s">
        <v>702</v>
      </c>
      <c r="F7936" t="str">
        <f>VLOOKUP(orders[[#This Row],[product_id]],Products!A:C,3,0)</f>
        <v>Electronics</v>
      </c>
      <c r="G7936">
        <v>1</v>
      </c>
      <c r="H7936" s="6">
        <v>0.17949945701569078</v>
      </c>
      <c r="I7936" s="2">
        <f>VLOOKUP($E7936,
Products!$A$1:$F$201,MATCH(Orders!I$1,Products!$A$1:$F$1,0),0)</f>
        <v>11240.591105652349</v>
      </c>
      <c r="J7936" s="2">
        <f>VLOOKUP($E7936,
Products!$A$1:$F$201,MATCH(Orders!J$1,Products!$A$1:$F$1,0),0)</f>
        <v>7671.9523119121068</v>
      </c>
    </row>
    <row r="7937" spans="1:10">
      <c r="A7937">
        <v>7936</v>
      </c>
      <c r="B7937" s="4">
        <v>45765</v>
      </c>
      <c r="C7937" s="10">
        <f>DATE(YEAR(orders[[#This Row],[order_date]]), MONTH(orders[[#This Row],[order_date]]), 1)</f>
        <v>45748</v>
      </c>
      <c r="D7937" t="s">
        <v>1002</v>
      </c>
      <c r="E7937" t="s">
        <v>627</v>
      </c>
      <c r="F7937" t="str">
        <f>VLOOKUP(orders[[#This Row],[product_id]],Products!A:C,3,0)</f>
        <v>Electronics</v>
      </c>
      <c r="G7937">
        <v>3</v>
      </c>
      <c r="H7937" s="6">
        <v>0.23892588469161974</v>
      </c>
      <c r="I7937" s="2">
        <f>VLOOKUP($E7937,
Products!$A$1:$F$201,MATCH(Orders!I$1,Products!$A$1:$F$1,0),0)</f>
        <v>21043.736386381101</v>
      </c>
      <c r="J7937" s="2">
        <f>VLOOKUP($E7937,
Products!$A$1:$F$201,MATCH(Orders!J$1,Products!$A$1:$F$1,0),0)</f>
        <v>14357.858783760659</v>
      </c>
    </row>
    <row r="7938" spans="1:10">
      <c r="A7938">
        <v>7937</v>
      </c>
      <c r="B7938" s="4">
        <v>45086</v>
      </c>
      <c r="C7938" s="10">
        <f>DATE(YEAR(orders[[#This Row],[order_date]]), MONTH(orders[[#This Row],[order_date]]), 1)</f>
        <v>45078</v>
      </c>
      <c r="D7938" t="s">
        <v>3298</v>
      </c>
      <c r="E7938" t="s">
        <v>673</v>
      </c>
      <c r="F7938" t="str">
        <f>VLOOKUP(orders[[#This Row],[product_id]],Products!A:C,3,0)</f>
        <v>Electronics</v>
      </c>
      <c r="G7938">
        <v>1</v>
      </c>
      <c r="H7938" s="6">
        <v>0.16656592427045752</v>
      </c>
      <c r="I7938" s="2">
        <f>VLOOKUP($E7938,
Products!$A$1:$F$201,MATCH(Orders!I$1,Products!$A$1:$F$1,0),0)</f>
        <v>19770.070105413852</v>
      </c>
      <c r="J7938" s="2">
        <f>VLOOKUP($E7938,
Products!$A$1:$F$201,MATCH(Orders!J$1,Products!$A$1:$F$1,0),0)</f>
        <v>14414.291574648811</v>
      </c>
    </row>
    <row r="7939" spans="1:10">
      <c r="A7939">
        <v>7938</v>
      </c>
      <c r="B7939" s="4">
        <v>45537</v>
      </c>
      <c r="C7939" s="10">
        <f>DATE(YEAR(orders[[#This Row],[order_date]]), MONTH(orders[[#This Row],[order_date]]), 1)</f>
        <v>45536</v>
      </c>
      <c r="D7939" t="s">
        <v>3242</v>
      </c>
      <c r="E7939" t="s">
        <v>564</v>
      </c>
      <c r="F7939" t="str">
        <f>VLOOKUP(orders[[#This Row],[product_id]],Products!A:C,3,0)</f>
        <v>Electronics</v>
      </c>
      <c r="G7939">
        <v>1</v>
      </c>
      <c r="H7939" s="6">
        <v>0.19761892486951563</v>
      </c>
      <c r="I7939" s="2">
        <f>VLOOKUP($E7939,
Products!$A$1:$F$201,MATCH(Orders!I$1,Products!$A$1:$F$1,0),0)</f>
        <v>21989.290766910399</v>
      </c>
      <c r="J7939" s="2">
        <f>VLOOKUP($E7939,
Products!$A$1:$F$201,MATCH(Orders!J$1,Products!$A$1:$F$1,0),0)</f>
        <v>15566.99865864101</v>
      </c>
    </row>
    <row r="7940" spans="1:10">
      <c r="A7940">
        <v>7939</v>
      </c>
      <c r="B7940" s="4">
        <v>45565</v>
      </c>
      <c r="C7940" s="10">
        <f>DATE(YEAR(orders[[#This Row],[order_date]]), MONTH(orders[[#This Row],[order_date]]), 1)</f>
        <v>45536</v>
      </c>
      <c r="D7940" t="s">
        <v>1725</v>
      </c>
      <c r="E7940" t="s">
        <v>549</v>
      </c>
      <c r="F7940" t="str">
        <f>VLOOKUP(orders[[#This Row],[product_id]],Products!A:C,3,0)</f>
        <v>Electronics</v>
      </c>
      <c r="G7940">
        <v>2</v>
      </c>
      <c r="H7940" s="6">
        <v>0.10263719337026052</v>
      </c>
      <c r="I7940" s="2">
        <f>VLOOKUP($E7940,
Products!$A$1:$F$201,MATCH(Orders!I$1,Products!$A$1:$F$1,0),0)</f>
        <v>32579.222893763279</v>
      </c>
      <c r="J7940" s="2">
        <f>VLOOKUP($E7940,
Products!$A$1:$F$201,MATCH(Orders!J$1,Products!$A$1:$F$1,0),0)</f>
        <v>22472.912188105081</v>
      </c>
    </row>
    <row r="7941" spans="1:10">
      <c r="A7941">
        <v>7940</v>
      </c>
      <c r="B7941" s="4">
        <v>45982</v>
      </c>
      <c r="C7941" s="10">
        <f>DATE(YEAR(orders[[#This Row],[order_date]]), MONTH(orders[[#This Row],[order_date]]), 1)</f>
        <v>45962</v>
      </c>
      <c r="D7941" t="s">
        <v>2968</v>
      </c>
      <c r="E7941" t="s">
        <v>570</v>
      </c>
      <c r="F7941" t="str">
        <f>VLOOKUP(orders[[#This Row],[product_id]],Products!A:C,3,0)</f>
        <v>Electronics</v>
      </c>
      <c r="G7941">
        <v>1</v>
      </c>
      <c r="H7941" s="6">
        <v>0.13576741759254196</v>
      </c>
      <c r="I7941" s="2">
        <f>VLOOKUP($E7941,
Products!$A$1:$F$201,MATCH(Orders!I$1,Products!$A$1:$F$1,0),0)</f>
        <v>10978.62820425244</v>
      </c>
      <c r="J7941" s="2">
        <f>VLOOKUP($E7941,
Products!$A$1:$F$201,MATCH(Orders!J$1,Products!$A$1:$F$1,0),0)</f>
        <v>7174.697588469895</v>
      </c>
    </row>
    <row r="7942" spans="1:10">
      <c r="A7942">
        <v>7941</v>
      </c>
      <c r="B7942" s="4">
        <v>45703</v>
      </c>
      <c r="C7942" s="10">
        <f>DATE(YEAR(orders[[#This Row],[order_date]]), MONTH(orders[[#This Row],[order_date]]), 1)</f>
        <v>45689</v>
      </c>
      <c r="D7942" t="s">
        <v>2253</v>
      </c>
      <c r="E7942" t="s">
        <v>516</v>
      </c>
      <c r="F7942" t="str">
        <f>VLOOKUP(orders[[#This Row],[product_id]],Products!A:C,3,0)</f>
        <v>Electronics</v>
      </c>
      <c r="G7942">
        <v>2</v>
      </c>
      <c r="H7942" s="6">
        <v>0.22231848434355936</v>
      </c>
      <c r="I7942" s="2">
        <f>VLOOKUP($E7942,
Products!$A$1:$F$201,MATCH(Orders!I$1,Products!$A$1:$F$1,0),0)</f>
        <v>12594.36437895595</v>
      </c>
      <c r="J7942" s="2">
        <f>VLOOKUP($E7942,
Products!$A$1:$F$201,MATCH(Orders!J$1,Products!$A$1:$F$1,0),0)</f>
        <v>9909.7267986522402</v>
      </c>
    </row>
    <row r="7943" spans="1:10">
      <c r="A7943">
        <v>7942</v>
      </c>
      <c r="B7943" s="4">
        <v>45260</v>
      </c>
      <c r="C7943" s="10">
        <f>DATE(YEAR(orders[[#This Row],[order_date]]), MONTH(orders[[#This Row],[order_date]]), 1)</f>
        <v>45231</v>
      </c>
      <c r="D7943" t="s">
        <v>3779</v>
      </c>
      <c r="E7943" t="s">
        <v>596</v>
      </c>
      <c r="F7943" t="str">
        <f>VLOOKUP(orders[[#This Row],[product_id]],Products!A:C,3,0)</f>
        <v>Electronics</v>
      </c>
      <c r="G7943">
        <v>2</v>
      </c>
      <c r="H7943" s="6">
        <v>0.1879323759153062</v>
      </c>
      <c r="I7943" s="2">
        <f>VLOOKUP($E7943,
Products!$A$1:$F$201,MATCH(Orders!I$1,Products!$A$1:$F$1,0),0)</f>
        <v>12935.39757670891</v>
      </c>
      <c r="J7943" s="2">
        <f>VLOOKUP($E7943,
Products!$A$1:$F$201,MATCH(Orders!J$1,Products!$A$1:$F$1,0),0)</f>
        <v>9648.6160598594815</v>
      </c>
    </row>
    <row r="7944" spans="1:10">
      <c r="A7944">
        <v>7943</v>
      </c>
      <c r="B7944" s="4">
        <v>45818</v>
      </c>
      <c r="C7944" s="10">
        <f>DATE(YEAR(orders[[#This Row],[order_date]]), MONTH(orders[[#This Row],[order_date]]), 1)</f>
        <v>45809</v>
      </c>
      <c r="D7944" t="s">
        <v>2604</v>
      </c>
      <c r="E7944" t="s">
        <v>589</v>
      </c>
      <c r="F7944" t="str">
        <f>VLOOKUP(orders[[#This Row],[product_id]],Products!A:C,3,0)</f>
        <v>Appliances</v>
      </c>
      <c r="G7944">
        <v>3</v>
      </c>
      <c r="H7944" s="6">
        <v>0.11011858790752541</v>
      </c>
      <c r="I7944" s="2">
        <f>VLOOKUP($E7944,
Products!$A$1:$F$201,MATCH(Orders!I$1,Products!$A$1:$F$1,0),0)</f>
        <v>6227.1351854710047</v>
      </c>
      <c r="J7944" s="2">
        <f>VLOOKUP($E7944,
Products!$A$1:$F$201,MATCH(Orders!J$1,Products!$A$1:$F$1,0),0)</f>
        <v>4146.7707671772396</v>
      </c>
    </row>
    <row r="7945" spans="1:10">
      <c r="A7945">
        <v>7944</v>
      </c>
      <c r="B7945" s="4">
        <v>45866</v>
      </c>
      <c r="C7945" s="10">
        <f>DATE(YEAR(orders[[#This Row],[order_date]]), MONTH(orders[[#This Row],[order_date]]), 1)</f>
        <v>45839</v>
      </c>
      <c r="D7945" t="s">
        <v>1366</v>
      </c>
      <c r="E7945" t="s">
        <v>510</v>
      </c>
      <c r="F7945" t="str">
        <f>VLOOKUP(orders[[#This Row],[product_id]],Products!A:C,3,0)</f>
        <v>Appliances</v>
      </c>
      <c r="G7945">
        <v>1</v>
      </c>
      <c r="H7945" s="6">
        <v>0.11175095752754545</v>
      </c>
      <c r="I7945" s="2">
        <f>VLOOKUP($E7945,
Products!$A$1:$F$201,MATCH(Orders!I$1,Products!$A$1:$F$1,0),0)</f>
        <v>23457.606610250739</v>
      </c>
      <c r="J7945" s="2">
        <f>VLOOKUP($E7945,
Products!$A$1:$F$201,MATCH(Orders!J$1,Products!$A$1:$F$1,0),0)</f>
        <v>17038.831523124281</v>
      </c>
    </row>
    <row r="7946" spans="1:10">
      <c r="A7946">
        <v>7945</v>
      </c>
      <c r="B7946" s="4">
        <v>45278</v>
      </c>
      <c r="C7946" s="10">
        <f>DATE(YEAR(orders[[#This Row],[order_date]]), MONTH(orders[[#This Row],[order_date]]), 1)</f>
        <v>45261</v>
      </c>
      <c r="D7946" t="s">
        <v>1359</v>
      </c>
      <c r="E7946" t="s">
        <v>619</v>
      </c>
      <c r="F7946" t="str">
        <f>VLOOKUP(orders[[#This Row],[product_id]],Products!A:C,3,0)</f>
        <v>Appliances</v>
      </c>
      <c r="G7946">
        <v>2</v>
      </c>
      <c r="H7946" s="6">
        <v>5.3730908410417458E-2</v>
      </c>
      <c r="I7946" s="2">
        <f>VLOOKUP($E7946,
Products!$A$1:$F$201,MATCH(Orders!I$1,Products!$A$1:$F$1,0),0)</f>
        <v>6040.8433358455886</v>
      </c>
      <c r="J7946" s="2">
        <f>VLOOKUP($E7946,
Products!$A$1:$F$201,MATCH(Orders!J$1,Products!$A$1:$F$1,0),0)</f>
        <v>4363.6239115177623</v>
      </c>
    </row>
    <row r="7947" spans="1:10">
      <c r="A7947">
        <v>7946</v>
      </c>
      <c r="B7947" s="4">
        <v>45852</v>
      </c>
      <c r="C7947" s="10">
        <f>DATE(YEAR(orders[[#This Row],[order_date]]), MONTH(orders[[#This Row],[order_date]]), 1)</f>
        <v>45839</v>
      </c>
      <c r="D7947" t="s">
        <v>1507</v>
      </c>
      <c r="E7947" t="s">
        <v>682</v>
      </c>
      <c r="F7947" t="str">
        <f>VLOOKUP(orders[[#This Row],[product_id]],Products!A:C,3,0)</f>
        <v>Electronics</v>
      </c>
      <c r="G7947">
        <v>2</v>
      </c>
      <c r="H7947" s="6">
        <v>0.21680666724488679</v>
      </c>
      <c r="I7947" s="2">
        <f>VLOOKUP($E7947,
Products!$A$1:$F$201,MATCH(Orders!I$1,Products!$A$1:$F$1,0),0)</f>
        <v>32533.33990892916</v>
      </c>
      <c r="J7947" s="2">
        <f>VLOOKUP($E7947,
Products!$A$1:$F$201,MATCH(Orders!J$1,Products!$A$1:$F$1,0),0)</f>
        <v>22734.712471507952</v>
      </c>
    </row>
    <row r="7948" spans="1:10">
      <c r="A7948">
        <v>7947</v>
      </c>
      <c r="B7948" s="4">
        <v>45322</v>
      </c>
      <c r="C7948" s="10">
        <f>DATE(YEAR(orders[[#This Row],[order_date]]), MONTH(orders[[#This Row],[order_date]]), 1)</f>
        <v>45292</v>
      </c>
      <c r="D7948" t="s">
        <v>3984</v>
      </c>
      <c r="E7948" t="s">
        <v>684</v>
      </c>
      <c r="F7948" t="str">
        <f>VLOOKUP(orders[[#This Row],[product_id]],Products!A:C,3,0)</f>
        <v>Appliances</v>
      </c>
      <c r="G7948">
        <v>1</v>
      </c>
      <c r="H7948" s="6">
        <v>0.11942249357271099</v>
      </c>
      <c r="I7948" s="2">
        <f>VLOOKUP($E7948,
Products!$A$1:$F$201,MATCH(Orders!I$1,Products!$A$1:$F$1,0),0)</f>
        <v>2147.166688023286</v>
      </c>
      <c r="J7948" s="2">
        <f>VLOOKUP($E7948,
Products!$A$1:$F$201,MATCH(Orders!J$1,Products!$A$1:$F$1,0),0)</f>
        <v>1709.9619584723389</v>
      </c>
    </row>
    <row r="7949" spans="1:10">
      <c r="A7949">
        <v>7948</v>
      </c>
      <c r="B7949" s="4">
        <v>45456</v>
      </c>
      <c r="C7949" s="10">
        <f>DATE(YEAR(orders[[#This Row],[order_date]]), MONTH(orders[[#This Row],[order_date]]), 1)</f>
        <v>45444</v>
      </c>
      <c r="D7949" t="s">
        <v>1046</v>
      </c>
      <c r="E7949" t="s">
        <v>669</v>
      </c>
      <c r="F7949" t="str">
        <f>VLOOKUP(orders[[#This Row],[product_id]],Products!A:C,3,0)</f>
        <v>Electronics</v>
      </c>
      <c r="G7949">
        <v>3</v>
      </c>
      <c r="H7949" s="6">
        <v>0.14952524372187376</v>
      </c>
      <c r="I7949" s="2">
        <f>VLOOKUP($E7949,
Products!$A$1:$F$201,MATCH(Orders!I$1,Products!$A$1:$F$1,0),0)</f>
        <v>11708.03419603835</v>
      </c>
      <c r="J7949" s="2">
        <f>VLOOKUP($E7949,
Products!$A$1:$F$201,MATCH(Orders!J$1,Products!$A$1:$F$1,0),0)</f>
        <v>7784.9580101998827</v>
      </c>
    </row>
    <row r="7950" spans="1:10">
      <c r="A7950">
        <v>7949</v>
      </c>
      <c r="B7950" s="4">
        <v>45284</v>
      </c>
      <c r="C7950" s="10">
        <f>DATE(YEAR(orders[[#This Row],[order_date]]), MONTH(orders[[#This Row],[order_date]]), 1)</f>
        <v>45261</v>
      </c>
      <c r="D7950" t="s">
        <v>1409</v>
      </c>
      <c r="E7950" t="s">
        <v>610</v>
      </c>
      <c r="F7950" t="str">
        <f>VLOOKUP(orders[[#This Row],[product_id]],Products!A:C,3,0)</f>
        <v>Appliances</v>
      </c>
      <c r="G7950">
        <v>2</v>
      </c>
      <c r="H7950" s="6">
        <v>0.12089351260733179</v>
      </c>
      <c r="I7950" s="2">
        <f>VLOOKUP($E7950,
Products!$A$1:$F$201,MATCH(Orders!I$1,Products!$A$1:$F$1,0),0)</f>
        <v>23456.386855186989</v>
      </c>
      <c r="J7950" s="2">
        <f>VLOOKUP($E7950,
Products!$A$1:$F$201,MATCH(Orders!J$1,Products!$A$1:$F$1,0),0)</f>
        <v>16522.385271144129</v>
      </c>
    </row>
    <row r="7951" spans="1:10">
      <c r="A7951">
        <v>7950</v>
      </c>
      <c r="B7951" s="4">
        <v>45754</v>
      </c>
      <c r="C7951" s="10">
        <f>DATE(YEAR(orders[[#This Row],[order_date]]), MONTH(orders[[#This Row],[order_date]]), 1)</f>
        <v>45748</v>
      </c>
      <c r="D7951" t="s">
        <v>3160</v>
      </c>
      <c r="E7951" t="s">
        <v>521</v>
      </c>
      <c r="F7951" t="str">
        <f>VLOOKUP(orders[[#This Row],[product_id]],Products!A:C,3,0)</f>
        <v>Electronics</v>
      </c>
      <c r="G7951">
        <v>1</v>
      </c>
      <c r="H7951" s="6">
        <v>0.22984331132653241</v>
      </c>
      <c r="I7951" s="2">
        <f>VLOOKUP($E7951,
Products!$A$1:$F$201,MATCH(Orders!I$1,Products!$A$1:$F$1,0),0)</f>
        <v>18373.691083837519</v>
      </c>
      <c r="J7951" s="2">
        <f>VLOOKUP($E7951,
Products!$A$1:$F$201,MATCH(Orders!J$1,Products!$A$1:$F$1,0),0)</f>
        <v>14409.80197321412</v>
      </c>
    </row>
    <row r="7952" spans="1:10">
      <c r="A7952">
        <v>7951</v>
      </c>
      <c r="B7952" s="4">
        <v>44986</v>
      </c>
      <c r="C7952" s="10">
        <f>DATE(YEAR(orders[[#This Row],[order_date]]), MONTH(orders[[#This Row],[order_date]]), 1)</f>
        <v>44986</v>
      </c>
      <c r="D7952" t="s">
        <v>1558</v>
      </c>
      <c r="E7952" t="s">
        <v>512</v>
      </c>
      <c r="F7952" t="str">
        <f>VLOOKUP(orders[[#This Row],[product_id]],Products!A:C,3,0)</f>
        <v>Electronics</v>
      </c>
      <c r="G7952">
        <v>2</v>
      </c>
      <c r="H7952" s="6">
        <v>0.16284117021228353</v>
      </c>
      <c r="I7952" s="2">
        <f>VLOOKUP($E7952,
Products!$A$1:$F$201,MATCH(Orders!I$1,Products!$A$1:$F$1,0),0)</f>
        <v>12877.548087294561</v>
      </c>
      <c r="J7952" s="2">
        <f>VLOOKUP($E7952,
Products!$A$1:$F$201,MATCH(Orders!J$1,Products!$A$1:$F$1,0),0)</f>
        <v>9551.9000631411909</v>
      </c>
    </row>
    <row r="7953" spans="1:10">
      <c r="A7953">
        <v>7952</v>
      </c>
      <c r="B7953" s="4">
        <v>45403</v>
      </c>
      <c r="C7953" s="10">
        <f>DATE(YEAR(orders[[#This Row],[order_date]]), MONTH(orders[[#This Row],[order_date]]), 1)</f>
        <v>45383</v>
      </c>
      <c r="D7953" t="s">
        <v>1011</v>
      </c>
      <c r="E7953" t="s">
        <v>549</v>
      </c>
      <c r="F7953" t="str">
        <f>VLOOKUP(orders[[#This Row],[product_id]],Products!A:C,3,0)</f>
        <v>Electronics</v>
      </c>
      <c r="G7953">
        <v>1</v>
      </c>
      <c r="H7953" s="6">
        <v>0.20277555488484825</v>
      </c>
      <c r="I7953" s="2">
        <f>VLOOKUP($E7953,
Products!$A$1:$F$201,MATCH(Orders!I$1,Products!$A$1:$F$1,0),0)</f>
        <v>32579.222893763279</v>
      </c>
      <c r="J7953" s="2">
        <f>VLOOKUP($E7953,
Products!$A$1:$F$201,MATCH(Orders!J$1,Products!$A$1:$F$1,0),0)</f>
        <v>22472.912188105081</v>
      </c>
    </row>
    <row r="7954" spans="1:10">
      <c r="A7954">
        <v>7953</v>
      </c>
      <c r="B7954" s="4">
        <v>45538</v>
      </c>
      <c r="C7954" s="10">
        <f>DATE(YEAR(orders[[#This Row],[order_date]]), MONTH(orders[[#This Row],[order_date]]), 1)</f>
        <v>45536</v>
      </c>
      <c r="D7954" t="s">
        <v>4284</v>
      </c>
      <c r="E7954" t="s">
        <v>531</v>
      </c>
      <c r="F7954" t="str">
        <f>VLOOKUP(orders[[#This Row],[product_id]],Products!A:C,3,0)</f>
        <v>Electronics</v>
      </c>
      <c r="G7954">
        <v>2</v>
      </c>
      <c r="H7954" s="6">
        <v>0.12295893400736775</v>
      </c>
      <c r="I7954" s="2">
        <f>VLOOKUP($E7954,
Products!$A$1:$F$201,MATCH(Orders!I$1,Products!$A$1:$F$1,0),0)</f>
        <v>29674.378925417219</v>
      </c>
      <c r="J7954" s="2">
        <f>VLOOKUP($E7954,
Products!$A$1:$F$201,MATCH(Orders!J$1,Products!$A$1:$F$1,0),0)</f>
        <v>20795.30337605517</v>
      </c>
    </row>
    <row r="7955" spans="1:10">
      <c r="A7955">
        <v>7954</v>
      </c>
      <c r="B7955" s="4">
        <v>44927</v>
      </c>
      <c r="C7955" s="10">
        <f>DATE(YEAR(orders[[#This Row],[order_date]]), MONTH(orders[[#This Row],[order_date]]), 1)</f>
        <v>44927</v>
      </c>
      <c r="D7955" t="s">
        <v>2639</v>
      </c>
      <c r="E7955" t="s">
        <v>541</v>
      </c>
      <c r="F7955" t="str">
        <f>VLOOKUP(orders[[#This Row],[product_id]],Products!A:C,3,0)</f>
        <v>Appliances</v>
      </c>
      <c r="G7955">
        <v>1</v>
      </c>
      <c r="H7955" s="6">
        <v>0.13439787560756156</v>
      </c>
      <c r="I7955" s="2">
        <f>VLOOKUP($E7955,
Products!$A$1:$F$201,MATCH(Orders!I$1,Products!$A$1:$F$1,0),0)</f>
        <v>2390.3651642386908</v>
      </c>
      <c r="J7955" s="2">
        <f>VLOOKUP($E7955,
Products!$A$1:$F$201,MATCH(Orders!J$1,Products!$A$1:$F$1,0),0)</f>
        <v>1655.7504783617919</v>
      </c>
    </row>
    <row r="7956" spans="1:10">
      <c r="A7956">
        <v>7955</v>
      </c>
      <c r="B7956" s="4">
        <v>45237</v>
      </c>
      <c r="C7956" s="10">
        <f>DATE(YEAR(orders[[#This Row],[order_date]]), MONTH(orders[[#This Row],[order_date]]), 1)</f>
        <v>45231</v>
      </c>
      <c r="D7956" t="s">
        <v>4246</v>
      </c>
      <c r="E7956" t="s">
        <v>686</v>
      </c>
      <c r="F7956" t="str">
        <f>VLOOKUP(orders[[#This Row],[product_id]],Products!A:C,3,0)</f>
        <v>Appliances</v>
      </c>
      <c r="G7956">
        <v>2</v>
      </c>
      <c r="H7956" s="6">
        <v>0.11036594241864699</v>
      </c>
      <c r="I7956" s="2">
        <f>VLOOKUP($E7956,
Products!$A$1:$F$201,MATCH(Orders!I$1,Products!$A$1:$F$1,0),0)</f>
        <v>25525.356267188719</v>
      </c>
      <c r="J7956" s="2">
        <f>VLOOKUP($E7956,
Products!$A$1:$F$201,MATCH(Orders!J$1,Products!$A$1:$F$1,0),0)</f>
        <v>18214.15981099859</v>
      </c>
    </row>
    <row r="7957" spans="1:10">
      <c r="A7957">
        <v>7956</v>
      </c>
      <c r="B7957" s="4">
        <v>45094</v>
      </c>
      <c r="C7957" s="10">
        <f>DATE(YEAR(orders[[#This Row],[order_date]]), MONTH(orders[[#This Row],[order_date]]), 1)</f>
        <v>45078</v>
      </c>
      <c r="D7957" t="s">
        <v>2493</v>
      </c>
      <c r="E7957" t="s">
        <v>597</v>
      </c>
      <c r="F7957" t="str">
        <f>VLOOKUP(orders[[#This Row],[product_id]],Products!A:C,3,0)</f>
        <v>Appliances</v>
      </c>
      <c r="G7957">
        <v>3</v>
      </c>
      <c r="H7957" s="6">
        <v>8.4462338414507995E-2</v>
      </c>
      <c r="I7957" s="2">
        <f>VLOOKUP($E7957,
Products!$A$1:$F$201,MATCH(Orders!I$1,Products!$A$1:$F$1,0),0)</f>
        <v>22545.827750919081</v>
      </c>
      <c r="J7957" s="2">
        <f>VLOOKUP($E7957,
Products!$A$1:$F$201,MATCH(Orders!J$1,Products!$A$1:$F$1,0),0)</f>
        <v>15091.172935360129</v>
      </c>
    </row>
    <row r="7958" spans="1:10">
      <c r="A7958">
        <v>7957</v>
      </c>
      <c r="B7958" s="4">
        <v>45118</v>
      </c>
      <c r="C7958" s="10">
        <f>DATE(YEAR(orders[[#This Row],[order_date]]), MONTH(orders[[#This Row],[order_date]]), 1)</f>
        <v>45108</v>
      </c>
      <c r="D7958" t="s">
        <v>4493</v>
      </c>
      <c r="E7958" t="s">
        <v>677</v>
      </c>
      <c r="F7958" t="str">
        <f>VLOOKUP(orders[[#This Row],[product_id]],Products!A:C,3,0)</f>
        <v>Electronics</v>
      </c>
      <c r="G7958">
        <v>1</v>
      </c>
      <c r="H7958" s="6">
        <v>0.20082214246613703</v>
      </c>
      <c r="I7958" s="2">
        <f>VLOOKUP($E7958,
Products!$A$1:$F$201,MATCH(Orders!I$1,Products!$A$1:$F$1,0),0)</f>
        <v>11360.699432756561</v>
      </c>
      <c r="J7958" s="2">
        <f>VLOOKUP($E7958,
Products!$A$1:$F$201,MATCH(Orders!J$1,Products!$A$1:$F$1,0),0)</f>
        <v>8118.8949869342459</v>
      </c>
    </row>
    <row r="7959" spans="1:10">
      <c r="A7959">
        <v>7958</v>
      </c>
      <c r="B7959" s="4">
        <v>45984</v>
      </c>
      <c r="C7959" s="10">
        <f>DATE(YEAR(orders[[#This Row],[order_date]]), MONTH(orders[[#This Row],[order_date]]), 1)</f>
        <v>45962</v>
      </c>
      <c r="D7959" t="s">
        <v>1579</v>
      </c>
      <c r="E7959" t="s">
        <v>517</v>
      </c>
      <c r="F7959" t="str">
        <f>VLOOKUP(orders[[#This Row],[product_id]],Products!A:C,3,0)</f>
        <v>Electronics</v>
      </c>
      <c r="G7959">
        <v>3</v>
      </c>
      <c r="H7959" s="6">
        <v>0.17821809443263714</v>
      </c>
      <c r="I7959" s="2">
        <f>VLOOKUP($E7959,
Products!$A$1:$F$201,MATCH(Orders!I$1,Products!$A$1:$F$1,0),0)</f>
        <v>30304.143268168769</v>
      </c>
      <c r="J7959" s="2">
        <f>VLOOKUP($E7959,
Products!$A$1:$F$201,MATCH(Orders!J$1,Products!$A$1:$F$1,0),0)</f>
        <v>23998.194785181578</v>
      </c>
    </row>
    <row r="7960" spans="1:10">
      <c r="A7960">
        <v>7959</v>
      </c>
      <c r="B7960" s="4">
        <v>45984</v>
      </c>
      <c r="C7960" s="10">
        <f>DATE(YEAR(orders[[#This Row],[order_date]]), MONTH(orders[[#This Row],[order_date]]), 1)</f>
        <v>45962</v>
      </c>
      <c r="D7960" t="s">
        <v>2287</v>
      </c>
      <c r="E7960" t="s">
        <v>595</v>
      </c>
      <c r="F7960" t="str">
        <f>VLOOKUP(orders[[#This Row],[product_id]],Products!A:C,3,0)</f>
        <v>Electronics</v>
      </c>
      <c r="G7960">
        <v>2</v>
      </c>
      <c r="H7960" s="6">
        <v>0.1828408441105554</v>
      </c>
      <c r="I7960" s="2">
        <f>VLOOKUP($E7960,
Products!$A$1:$F$201,MATCH(Orders!I$1,Products!$A$1:$F$1,0),0)</f>
        <v>2368.316565735005</v>
      </c>
      <c r="J7960" s="2">
        <f>VLOOKUP($E7960,
Products!$A$1:$F$201,MATCH(Orders!J$1,Products!$A$1:$F$1,0),0)</f>
        <v>1668.7588573553539</v>
      </c>
    </row>
    <row r="7961" spans="1:10">
      <c r="A7961">
        <v>7960</v>
      </c>
      <c r="B7961" s="4">
        <v>45634</v>
      </c>
      <c r="C7961" s="10">
        <f>DATE(YEAR(orders[[#This Row],[order_date]]), MONTH(orders[[#This Row],[order_date]]), 1)</f>
        <v>45627</v>
      </c>
      <c r="D7961" t="s">
        <v>4663</v>
      </c>
      <c r="E7961" t="s">
        <v>573</v>
      </c>
      <c r="F7961" t="str">
        <f>VLOOKUP(orders[[#This Row],[product_id]],Products!A:C,3,0)</f>
        <v>Electronics</v>
      </c>
      <c r="G7961">
        <v>2</v>
      </c>
      <c r="H7961" s="6">
        <v>0.23332018634204835</v>
      </c>
      <c r="I7961" s="2">
        <f>VLOOKUP($E7961,
Products!$A$1:$F$201,MATCH(Orders!I$1,Products!$A$1:$F$1,0),0)</f>
        <v>30443.851050190449</v>
      </c>
      <c r="J7961" s="2">
        <f>VLOOKUP($E7961,
Products!$A$1:$F$201,MATCH(Orders!J$1,Products!$A$1:$F$1,0),0)</f>
        <v>21165.126268210519</v>
      </c>
    </row>
    <row r="7962" spans="1:10">
      <c r="A7962">
        <v>7961</v>
      </c>
      <c r="B7962" s="4">
        <v>45292</v>
      </c>
      <c r="C7962" s="10">
        <f>DATE(YEAR(orders[[#This Row],[order_date]]), MONTH(orders[[#This Row],[order_date]]), 1)</f>
        <v>45292</v>
      </c>
      <c r="D7962" t="s">
        <v>1200</v>
      </c>
      <c r="E7962" t="s">
        <v>613</v>
      </c>
      <c r="F7962" t="str">
        <f>VLOOKUP(orders[[#This Row],[product_id]],Products!A:C,3,0)</f>
        <v>Appliances</v>
      </c>
      <c r="G7962">
        <v>1</v>
      </c>
      <c r="H7962" s="6">
        <v>8.4463306135759017E-2</v>
      </c>
      <c r="I7962" s="2">
        <f>VLOOKUP($E7962,
Products!$A$1:$F$201,MATCH(Orders!I$1,Products!$A$1:$F$1,0),0)</f>
        <v>6365.2492969652412</v>
      </c>
      <c r="J7962" s="2">
        <f>VLOOKUP($E7962,
Products!$A$1:$F$201,MATCH(Orders!J$1,Products!$A$1:$F$1,0),0)</f>
        <v>4174.927496964433</v>
      </c>
    </row>
    <row r="7963" spans="1:10">
      <c r="A7963">
        <v>7962</v>
      </c>
      <c r="B7963" s="4">
        <v>45784</v>
      </c>
      <c r="C7963" s="10">
        <f>DATE(YEAR(orders[[#This Row],[order_date]]), MONTH(orders[[#This Row],[order_date]]), 1)</f>
        <v>45778</v>
      </c>
      <c r="D7963" t="s">
        <v>4038</v>
      </c>
      <c r="E7963" t="s">
        <v>656</v>
      </c>
      <c r="F7963" t="str">
        <f>VLOOKUP(orders[[#This Row],[product_id]],Products!A:C,3,0)</f>
        <v>Electronics</v>
      </c>
      <c r="G7963">
        <v>1</v>
      </c>
      <c r="H7963" s="6">
        <v>0.15512495040291602</v>
      </c>
      <c r="I7963" s="2">
        <f>VLOOKUP($E7963,
Products!$A$1:$F$201,MATCH(Orders!I$1,Products!$A$1:$F$1,0),0)</f>
        <v>30485.811519789549</v>
      </c>
      <c r="J7963" s="2">
        <f>VLOOKUP($E7963,
Products!$A$1:$F$201,MATCH(Orders!J$1,Products!$A$1:$F$1,0),0)</f>
        <v>23818.70129930825</v>
      </c>
    </row>
    <row r="7964" spans="1:10">
      <c r="A7964">
        <v>7963</v>
      </c>
      <c r="B7964" s="4">
        <v>45253</v>
      </c>
      <c r="C7964" s="10">
        <f>DATE(YEAR(orders[[#This Row],[order_date]]), MONTH(orders[[#This Row],[order_date]]), 1)</f>
        <v>45231</v>
      </c>
      <c r="D7964" t="s">
        <v>3331</v>
      </c>
      <c r="E7964" t="s">
        <v>609</v>
      </c>
      <c r="F7964" t="str">
        <f>VLOOKUP(orders[[#This Row],[product_id]],Products!A:C,3,0)</f>
        <v>Appliances</v>
      </c>
      <c r="G7964">
        <v>1</v>
      </c>
      <c r="H7964" s="6">
        <v>7.5585618258355358E-2</v>
      </c>
      <c r="I7964" s="2">
        <f>VLOOKUP($E7964,
Products!$A$1:$F$201,MATCH(Orders!I$1,Products!$A$1:$F$1,0),0)</f>
        <v>2159.5378031052392</v>
      </c>
      <c r="J7964" s="2">
        <f>VLOOKUP($E7964,
Products!$A$1:$F$201,MATCH(Orders!J$1,Products!$A$1:$F$1,0),0)</f>
        <v>1501.9415981313371</v>
      </c>
    </row>
    <row r="7965" spans="1:10">
      <c r="A7965">
        <v>7964</v>
      </c>
      <c r="B7965" s="4">
        <v>45040</v>
      </c>
      <c r="C7965" s="10">
        <f>DATE(YEAR(orders[[#This Row],[order_date]]), MONTH(orders[[#This Row],[order_date]]), 1)</f>
        <v>45017</v>
      </c>
      <c r="D7965" t="s">
        <v>2391</v>
      </c>
      <c r="E7965" t="s">
        <v>593</v>
      </c>
      <c r="F7965" t="str">
        <f>VLOOKUP(orders[[#This Row],[product_id]],Products!A:C,3,0)</f>
        <v>Electronics</v>
      </c>
      <c r="G7965">
        <v>3</v>
      </c>
      <c r="H7965" s="6">
        <v>0.14557140445242514</v>
      </c>
      <c r="I7965" s="2">
        <f>VLOOKUP($E7965,
Products!$A$1:$F$201,MATCH(Orders!I$1,Products!$A$1:$F$1,0),0)</f>
        <v>2667.7858525453248</v>
      </c>
      <c r="J7965" s="2">
        <f>VLOOKUP($E7965,
Products!$A$1:$F$201,MATCH(Orders!J$1,Products!$A$1:$F$1,0),0)</f>
        <v>1797.4955098065359</v>
      </c>
    </row>
    <row r="7966" spans="1:10">
      <c r="A7966">
        <v>7965</v>
      </c>
      <c r="B7966" s="4">
        <v>45723</v>
      </c>
      <c r="C7966" s="10">
        <f>DATE(YEAR(orders[[#This Row],[order_date]]), MONTH(orders[[#This Row],[order_date]]), 1)</f>
        <v>45717</v>
      </c>
      <c r="D7966" t="s">
        <v>2311</v>
      </c>
      <c r="E7966" t="s">
        <v>600</v>
      </c>
      <c r="F7966" t="str">
        <f>VLOOKUP(orders[[#This Row],[product_id]],Products!A:C,3,0)</f>
        <v>Electronics</v>
      </c>
      <c r="G7966">
        <v>1</v>
      </c>
      <c r="H7966" s="6">
        <v>0.21561379940242087</v>
      </c>
      <c r="I7966" s="2">
        <f>VLOOKUP($E7966,
Products!$A$1:$F$201,MATCH(Orders!I$1,Products!$A$1:$F$1,0),0)</f>
        <v>2556.7009232610858</v>
      </c>
      <c r="J7966" s="2">
        <f>VLOOKUP($E7966,
Products!$A$1:$F$201,MATCH(Orders!J$1,Products!$A$1:$F$1,0),0)</f>
        <v>2002.3128715328869</v>
      </c>
    </row>
    <row r="7967" spans="1:10">
      <c r="A7967">
        <v>7966</v>
      </c>
      <c r="B7967" s="4">
        <v>45845</v>
      </c>
      <c r="C7967" s="10">
        <f>DATE(YEAR(orders[[#This Row],[order_date]]), MONTH(orders[[#This Row],[order_date]]), 1)</f>
        <v>45839</v>
      </c>
      <c r="D7967" t="s">
        <v>4141</v>
      </c>
      <c r="E7967" t="s">
        <v>631</v>
      </c>
      <c r="F7967" t="str">
        <f>VLOOKUP(orders[[#This Row],[product_id]],Products!A:C,3,0)</f>
        <v>Appliances</v>
      </c>
      <c r="G7967">
        <v>2</v>
      </c>
      <c r="H7967" s="6">
        <v>0.13542220035295618</v>
      </c>
      <c r="I7967" s="2">
        <f>VLOOKUP($E7967,
Products!$A$1:$F$201,MATCH(Orders!I$1,Products!$A$1:$F$1,0),0)</f>
        <v>5983.7308645702497</v>
      </c>
      <c r="J7967" s="2">
        <f>VLOOKUP($E7967,
Products!$A$1:$F$201,MATCH(Orders!J$1,Products!$A$1:$F$1,0),0)</f>
        <v>4205.6432936163774</v>
      </c>
    </row>
    <row r="7968" spans="1:10">
      <c r="A7968">
        <v>7967</v>
      </c>
      <c r="B7968" s="4">
        <v>45535</v>
      </c>
      <c r="C7968" s="10">
        <f>DATE(YEAR(orders[[#This Row],[order_date]]), MONTH(orders[[#This Row],[order_date]]), 1)</f>
        <v>45505</v>
      </c>
      <c r="D7968" t="s">
        <v>2243</v>
      </c>
      <c r="E7968" t="s">
        <v>535</v>
      </c>
      <c r="F7968" t="str">
        <f>VLOOKUP(orders[[#This Row],[product_id]],Products!A:C,3,0)</f>
        <v>Appliances</v>
      </c>
      <c r="G7968">
        <v>1</v>
      </c>
      <c r="H7968" s="6">
        <v>6.126019457372385E-2</v>
      </c>
      <c r="I7968" s="2">
        <f>VLOOKUP($E7968,
Products!$A$1:$F$201,MATCH(Orders!I$1,Products!$A$1:$F$1,0),0)</f>
        <v>25188.460642954858</v>
      </c>
      <c r="J7968" s="2">
        <f>VLOOKUP($E7968,
Products!$A$1:$F$201,MATCH(Orders!J$1,Products!$A$1:$F$1,0),0)</f>
        <v>18873.341689191599</v>
      </c>
    </row>
    <row r="7969" spans="1:10">
      <c r="A7969">
        <v>7968</v>
      </c>
      <c r="B7969" s="4">
        <v>45235</v>
      </c>
      <c r="C7969" s="10">
        <f>DATE(YEAR(orders[[#This Row],[order_date]]), MONTH(orders[[#This Row],[order_date]]), 1)</f>
        <v>45231</v>
      </c>
      <c r="D7969" t="s">
        <v>3294</v>
      </c>
      <c r="E7969" t="s">
        <v>568</v>
      </c>
      <c r="F7969" t="str">
        <f>VLOOKUP(orders[[#This Row],[product_id]],Products!A:C,3,0)</f>
        <v>Electronics</v>
      </c>
      <c r="G7969">
        <v>1</v>
      </c>
      <c r="H7969" s="6">
        <v>0.11326596849467441</v>
      </c>
      <c r="I7969" s="2">
        <f>VLOOKUP($E7969,
Products!$A$1:$F$201,MATCH(Orders!I$1,Products!$A$1:$F$1,0),0)</f>
        <v>21702.72353355262</v>
      </c>
      <c r="J7969" s="2">
        <f>VLOOKUP($E7969,
Products!$A$1:$F$201,MATCH(Orders!J$1,Products!$A$1:$F$1,0),0)</f>
        <v>17244.710704747551</v>
      </c>
    </row>
    <row r="7970" spans="1:10">
      <c r="A7970">
        <v>7969</v>
      </c>
      <c r="B7970" s="4">
        <v>45327</v>
      </c>
      <c r="C7970" s="10">
        <f>DATE(YEAR(orders[[#This Row],[order_date]]), MONTH(orders[[#This Row],[order_date]]), 1)</f>
        <v>45323</v>
      </c>
      <c r="D7970" t="s">
        <v>3521</v>
      </c>
      <c r="E7970" t="s">
        <v>508</v>
      </c>
      <c r="F7970" t="str">
        <f>VLOOKUP(orders[[#This Row],[product_id]],Products!A:C,3,0)</f>
        <v>Electronics</v>
      </c>
      <c r="G7970">
        <v>1</v>
      </c>
      <c r="H7970" s="6">
        <v>0.19693064399471935</v>
      </c>
      <c r="I7970" s="2">
        <f>VLOOKUP($E7970,
Products!$A$1:$F$201,MATCH(Orders!I$1,Products!$A$1:$F$1,0),0)</f>
        <v>23345.985707147142</v>
      </c>
      <c r="J7970" s="2">
        <f>VLOOKUP($E7970,
Products!$A$1:$F$201,MATCH(Orders!J$1,Products!$A$1:$F$1,0),0)</f>
        <v>15772.90371323649</v>
      </c>
    </row>
    <row r="7971" spans="1:10">
      <c r="A7971">
        <v>7970</v>
      </c>
      <c r="B7971" s="4">
        <v>45138</v>
      </c>
      <c r="C7971" s="10">
        <f>DATE(YEAR(orders[[#This Row],[order_date]]), MONTH(orders[[#This Row],[order_date]]), 1)</f>
        <v>45108</v>
      </c>
      <c r="D7971" t="s">
        <v>4350</v>
      </c>
      <c r="E7971" t="s">
        <v>667</v>
      </c>
      <c r="F7971" t="str">
        <f>VLOOKUP(orders[[#This Row],[product_id]],Products!A:C,3,0)</f>
        <v>Electronics</v>
      </c>
      <c r="G7971">
        <v>1</v>
      </c>
      <c r="H7971" s="6">
        <v>0.1412438303527721</v>
      </c>
      <c r="I7971" s="2">
        <f>VLOOKUP($E7971,
Products!$A$1:$F$201,MATCH(Orders!I$1,Products!$A$1:$F$1,0),0)</f>
        <v>2491.507056421975</v>
      </c>
      <c r="J7971" s="2">
        <f>VLOOKUP($E7971,
Products!$A$1:$F$201,MATCH(Orders!J$1,Products!$A$1:$F$1,0),0)</f>
        <v>1871.4408177277719</v>
      </c>
    </row>
    <row r="7972" spans="1:10">
      <c r="A7972">
        <v>7971</v>
      </c>
      <c r="B7972" s="4">
        <v>45243</v>
      </c>
      <c r="C7972" s="10">
        <f>DATE(YEAR(orders[[#This Row],[order_date]]), MONTH(orders[[#This Row],[order_date]]), 1)</f>
        <v>45231</v>
      </c>
      <c r="D7972" t="s">
        <v>2341</v>
      </c>
      <c r="E7972" t="s">
        <v>607</v>
      </c>
      <c r="F7972" t="str">
        <f>VLOOKUP(orders[[#This Row],[product_id]],Products!A:C,3,0)</f>
        <v>Appliances</v>
      </c>
      <c r="G7972">
        <v>2</v>
      </c>
      <c r="H7972" s="6">
        <v>0.12883915370347049</v>
      </c>
      <c r="I7972" s="2">
        <f>VLOOKUP($E7972,
Products!$A$1:$F$201,MATCH(Orders!I$1,Products!$A$1:$F$1,0),0)</f>
        <v>6264.400042999192</v>
      </c>
      <c r="J7972" s="2">
        <f>VLOOKUP($E7972,
Products!$A$1:$F$201,MATCH(Orders!J$1,Products!$A$1:$F$1,0),0)</f>
        <v>4980.3849171743304</v>
      </c>
    </row>
    <row r="7973" spans="1:10">
      <c r="A7973">
        <v>7972</v>
      </c>
      <c r="B7973" s="4">
        <v>45111</v>
      </c>
      <c r="C7973" s="10">
        <f>DATE(YEAR(orders[[#This Row],[order_date]]), MONTH(orders[[#This Row],[order_date]]), 1)</f>
        <v>45108</v>
      </c>
      <c r="D7973" t="s">
        <v>1601</v>
      </c>
      <c r="E7973" t="s">
        <v>597</v>
      </c>
      <c r="F7973" t="str">
        <f>VLOOKUP(orders[[#This Row],[product_id]],Products!A:C,3,0)</f>
        <v>Appliances</v>
      </c>
      <c r="G7973">
        <v>1</v>
      </c>
      <c r="H7973" s="6">
        <v>9.3335229171801759E-2</v>
      </c>
      <c r="I7973" s="2">
        <f>VLOOKUP($E7973,
Products!$A$1:$F$201,MATCH(Orders!I$1,Products!$A$1:$F$1,0),0)</f>
        <v>22545.827750919081</v>
      </c>
      <c r="J7973" s="2">
        <f>VLOOKUP($E7973,
Products!$A$1:$F$201,MATCH(Orders!J$1,Products!$A$1:$F$1,0),0)</f>
        <v>15091.172935360129</v>
      </c>
    </row>
    <row r="7974" spans="1:10">
      <c r="A7974">
        <v>7973</v>
      </c>
      <c r="B7974" s="4">
        <v>45172</v>
      </c>
      <c r="C7974" s="10">
        <f>DATE(YEAR(orders[[#This Row],[order_date]]), MONTH(orders[[#This Row],[order_date]]), 1)</f>
        <v>45170</v>
      </c>
      <c r="D7974" t="s">
        <v>3208</v>
      </c>
      <c r="E7974" t="s">
        <v>682</v>
      </c>
      <c r="F7974" t="str">
        <f>VLOOKUP(orders[[#This Row],[product_id]],Products!A:C,3,0)</f>
        <v>Electronics</v>
      </c>
      <c r="G7974">
        <v>2</v>
      </c>
      <c r="H7974" s="6">
        <v>0.23162239170936785</v>
      </c>
      <c r="I7974" s="2">
        <f>VLOOKUP($E7974,
Products!$A$1:$F$201,MATCH(Orders!I$1,Products!$A$1:$F$1,0),0)</f>
        <v>32533.33990892916</v>
      </c>
      <c r="J7974" s="2">
        <f>VLOOKUP($E7974,
Products!$A$1:$F$201,MATCH(Orders!J$1,Products!$A$1:$F$1,0),0)</f>
        <v>22734.712471507952</v>
      </c>
    </row>
    <row r="7975" spans="1:10">
      <c r="A7975">
        <v>7974</v>
      </c>
      <c r="B7975" s="4">
        <v>45165</v>
      </c>
      <c r="C7975" s="10">
        <f>DATE(YEAR(orders[[#This Row],[order_date]]), MONTH(orders[[#This Row],[order_date]]), 1)</f>
        <v>45139</v>
      </c>
      <c r="D7975" t="s">
        <v>1873</v>
      </c>
      <c r="E7975" t="s">
        <v>677</v>
      </c>
      <c r="F7975" t="str">
        <f>VLOOKUP(orders[[#This Row],[product_id]],Products!A:C,3,0)</f>
        <v>Electronics</v>
      </c>
      <c r="G7975">
        <v>1</v>
      </c>
      <c r="H7975" s="6">
        <v>0.15494644589614678</v>
      </c>
      <c r="I7975" s="2">
        <f>VLOOKUP($E7975,
Products!$A$1:$F$201,MATCH(Orders!I$1,Products!$A$1:$F$1,0),0)</f>
        <v>11360.699432756561</v>
      </c>
      <c r="J7975" s="2">
        <f>VLOOKUP($E7975,
Products!$A$1:$F$201,MATCH(Orders!J$1,Products!$A$1:$F$1,0),0)</f>
        <v>8118.8949869342459</v>
      </c>
    </row>
    <row r="7976" spans="1:10">
      <c r="A7976">
        <v>7975</v>
      </c>
      <c r="B7976" s="4">
        <v>45446</v>
      </c>
      <c r="C7976" s="10">
        <f>DATE(YEAR(orders[[#This Row],[order_date]]), MONTH(orders[[#This Row],[order_date]]), 1)</f>
        <v>45444</v>
      </c>
      <c r="D7976" t="s">
        <v>3969</v>
      </c>
      <c r="E7976" t="s">
        <v>674</v>
      </c>
      <c r="F7976" t="str">
        <f>VLOOKUP(orders[[#This Row],[product_id]],Products!A:C,3,0)</f>
        <v>Appliances</v>
      </c>
      <c r="G7976">
        <v>3</v>
      </c>
      <c r="H7976" s="6">
        <v>5.7114167348144146E-2</v>
      </c>
      <c r="I7976" s="2">
        <f>VLOOKUP($E7976,
Products!$A$1:$F$201,MATCH(Orders!I$1,Products!$A$1:$F$1,0),0)</f>
        <v>6324.5253633508046</v>
      </c>
      <c r="J7976" s="2">
        <f>VLOOKUP($E7976,
Products!$A$1:$F$201,MATCH(Orders!J$1,Products!$A$1:$F$1,0),0)</f>
        <v>4493.055585088201</v>
      </c>
    </row>
    <row r="7977" spans="1:10">
      <c r="A7977">
        <v>7976</v>
      </c>
      <c r="B7977" s="4">
        <v>45203</v>
      </c>
      <c r="C7977" s="10">
        <f>DATE(YEAR(orders[[#This Row],[order_date]]), MONTH(orders[[#This Row],[order_date]]), 1)</f>
        <v>45200</v>
      </c>
      <c r="D7977" t="s">
        <v>4642</v>
      </c>
      <c r="E7977" t="s">
        <v>553</v>
      </c>
      <c r="F7977" t="str">
        <f>VLOOKUP(orders[[#This Row],[product_id]],Products!A:C,3,0)</f>
        <v>Electronics</v>
      </c>
      <c r="G7977">
        <v>2</v>
      </c>
      <c r="H7977" s="6">
        <v>0.23508632033599716</v>
      </c>
      <c r="I7977" s="2">
        <f>VLOOKUP($E7977,
Products!$A$1:$F$201,MATCH(Orders!I$1,Products!$A$1:$F$1,0),0)</f>
        <v>19089.562478947992</v>
      </c>
      <c r="J7977" s="2">
        <f>VLOOKUP($E7977,
Products!$A$1:$F$201,MATCH(Orders!J$1,Products!$A$1:$F$1,0),0)</f>
        <v>12552.840439332171</v>
      </c>
    </row>
    <row r="7978" spans="1:10">
      <c r="A7978">
        <v>7977</v>
      </c>
      <c r="B7978" s="4">
        <v>45932</v>
      </c>
      <c r="C7978" s="10">
        <f>DATE(YEAR(orders[[#This Row],[order_date]]), MONTH(orders[[#This Row],[order_date]]), 1)</f>
        <v>45931</v>
      </c>
      <c r="D7978" t="s">
        <v>4130</v>
      </c>
      <c r="E7978" t="s">
        <v>704</v>
      </c>
      <c r="F7978" t="str">
        <f>VLOOKUP(orders[[#This Row],[product_id]],Products!A:C,3,0)</f>
        <v>Electronics</v>
      </c>
      <c r="G7978">
        <v>1</v>
      </c>
      <c r="H7978" s="6">
        <v>0.12539750939950237</v>
      </c>
      <c r="I7978" s="2">
        <f>VLOOKUP($E7978,
Products!$A$1:$F$201,MATCH(Orders!I$1,Products!$A$1:$F$1,0),0)</f>
        <v>2453.3182634424861</v>
      </c>
      <c r="J7978" s="2">
        <f>VLOOKUP($E7978,
Products!$A$1:$F$201,MATCH(Orders!J$1,Products!$A$1:$F$1,0),0)</f>
        <v>1951.860511286576</v>
      </c>
    </row>
    <row r="7979" spans="1:10">
      <c r="A7979">
        <v>7978</v>
      </c>
      <c r="B7979" s="4">
        <v>45128</v>
      </c>
      <c r="C7979" s="10">
        <f>DATE(YEAR(orders[[#This Row],[order_date]]), MONTH(orders[[#This Row],[order_date]]), 1)</f>
        <v>45108</v>
      </c>
      <c r="D7979" t="s">
        <v>4559</v>
      </c>
      <c r="E7979" t="s">
        <v>513</v>
      </c>
      <c r="F7979" t="str">
        <f>VLOOKUP(orders[[#This Row],[product_id]],Products!A:C,3,0)</f>
        <v>Electronics</v>
      </c>
      <c r="G7979">
        <v>2</v>
      </c>
      <c r="H7979" s="6">
        <v>0.19145603186900292</v>
      </c>
      <c r="I7979" s="2">
        <f>VLOOKUP($E7979,
Products!$A$1:$F$201,MATCH(Orders!I$1,Products!$A$1:$F$1,0),0)</f>
        <v>2370.6748519187499</v>
      </c>
      <c r="J7979" s="2">
        <f>VLOOKUP($E7979,
Products!$A$1:$F$201,MATCH(Orders!J$1,Products!$A$1:$F$1,0),0)</f>
        <v>1742.1190905744229</v>
      </c>
    </row>
    <row r="7980" spans="1:10">
      <c r="A7980">
        <v>7979</v>
      </c>
      <c r="B7980" s="4">
        <v>45140</v>
      </c>
      <c r="C7980" s="10">
        <f>DATE(YEAR(orders[[#This Row],[order_date]]), MONTH(orders[[#This Row],[order_date]]), 1)</f>
        <v>45139</v>
      </c>
      <c r="D7980" t="s">
        <v>3052</v>
      </c>
      <c r="E7980" t="s">
        <v>640</v>
      </c>
      <c r="F7980" t="str">
        <f>VLOOKUP(orders[[#This Row],[product_id]],Products!A:C,3,0)</f>
        <v>Electronics</v>
      </c>
      <c r="G7980">
        <v>2</v>
      </c>
      <c r="H7980" s="6">
        <v>0.23614883708956602</v>
      </c>
      <c r="I7980" s="2">
        <f>VLOOKUP($E7980,
Products!$A$1:$F$201,MATCH(Orders!I$1,Products!$A$1:$F$1,0),0)</f>
        <v>28588.897930669911</v>
      </c>
      <c r="J7980" s="2">
        <f>VLOOKUP($E7980,
Products!$A$1:$F$201,MATCH(Orders!J$1,Products!$A$1:$F$1,0),0)</f>
        <v>20681.16336734363</v>
      </c>
    </row>
    <row r="7981" spans="1:10">
      <c r="A7981">
        <v>7980</v>
      </c>
      <c r="B7981" s="4">
        <v>45532</v>
      </c>
      <c r="C7981" s="10">
        <f>DATE(YEAR(orders[[#This Row],[order_date]]), MONTH(orders[[#This Row],[order_date]]), 1)</f>
        <v>45505</v>
      </c>
      <c r="D7981" t="s">
        <v>4237</v>
      </c>
      <c r="E7981" t="s">
        <v>542</v>
      </c>
      <c r="F7981" t="str">
        <f>VLOOKUP(orders[[#This Row],[product_id]],Products!A:C,3,0)</f>
        <v>Electronics</v>
      </c>
      <c r="G7981">
        <v>1</v>
      </c>
      <c r="H7981" s="6">
        <v>0.12901203084119045</v>
      </c>
      <c r="I7981" s="2">
        <f>VLOOKUP($E7981,
Products!$A$1:$F$201,MATCH(Orders!I$1,Products!$A$1:$F$1,0),0)</f>
        <v>29298.352838526029</v>
      </c>
      <c r="J7981" s="2">
        <f>VLOOKUP($E7981,
Products!$A$1:$F$201,MATCH(Orders!J$1,Products!$A$1:$F$1,0),0)</f>
        <v>19250.751682102291</v>
      </c>
    </row>
    <row r="7982" spans="1:10">
      <c r="A7982">
        <v>7981</v>
      </c>
      <c r="B7982" s="4">
        <v>45404</v>
      </c>
      <c r="C7982" s="10">
        <f>DATE(YEAR(orders[[#This Row],[order_date]]), MONTH(orders[[#This Row],[order_date]]), 1)</f>
        <v>45383</v>
      </c>
      <c r="D7982" t="s">
        <v>3180</v>
      </c>
      <c r="E7982" t="s">
        <v>688</v>
      </c>
      <c r="F7982" t="str">
        <f>VLOOKUP(orders[[#This Row],[product_id]],Products!A:C,3,0)</f>
        <v>Appliances</v>
      </c>
      <c r="G7982">
        <v>1</v>
      </c>
      <c r="H7982" s="6">
        <v>0.14521650932342911</v>
      </c>
      <c r="I7982" s="2">
        <f>VLOOKUP($E7982,
Products!$A$1:$F$201,MATCH(Orders!I$1,Products!$A$1:$F$1,0),0)</f>
        <v>5983.6860426434141</v>
      </c>
      <c r="J7982" s="2">
        <f>VLOOKUP($E7982,
Products!$A$1:$F$201,MATCH(Orders!J$1,Products!$A$1:$F$1,0),0)</f>
        <v>3911.563059036529</v>
      </c>
    </row>
    <row r="7983" spans="1:10">
      <c r="A7983">
        <v>7982</v>
      </c>
      <c r="B7983" s="4">
        <v>45434</v>
      </c>
      <c r="C7983" s="10">
        <f>DATE(YEAR(orders[[#This Row],[order_date]]), MONTH(orders[[#This Row],[order_date]]), 1)</f>
        <v>45413</v>
      </c>
      <c r="D7983" t="s">
        <v>2567</v>
      </c>
      <c r="E7983" t="s">
        <v>576</v>
      </c>
      <c r="F7983" t="str">
        <f>VLOOKUP(orders[[#This Row],[product_id]],Products!A:C,3,0)</f>
        <v>Electronics</v>
      </c>
      <c r="G7983">
        <v>1</v>
      </c>
      <c r="H7983" s="6">
        <v>0.15476249192986871</v>
      </c>
      <c r="I7983" s="2">
        <f>VLOOKUP($E7983,
Products!$A$1:$F$201,MATCH(Orders!I$1,Products!$A$1:$F$1,0),0)</f>
        <v>12571.90922514794</v>
      </c>
      <c r="J7983" s="2">
        <f>VLOOKUP($E7983,
Products!$A$1:$F$201,MATCH(Orders!J$1,Products!$A$1:$F$1,0),0)</f>
        <v>9314.5536289888332</v>
      </c>
    </row>
    <row r="7984" spans="1:10">
      <c r="A7984">
        <v>7983</v>
      </c>
      <c r="B7984" s="4">
        <v>45595</v>
      </c>
      <c r="C7984" s="10">
        <f>DATE(YEAR(orders[[#This Row],[order_date]]), MONTH(orders[[#This Row],[order_date]]), 1)</f>
        <v>45566</v>
      </c>
      <c r="D7984" t="s">
        <v>4600</v>
      </c>
      <c r="E7984" t="s">
        <v>683</v>
      </c>
      <c r="F7984" t="str">
        <f>VLOOKUP(orders[[#This Row],[product_id]],Products!A:C,3,0)</f>
        <v>Electronics</v>
      </c>
      <c r="G7984">
        <v>3</v>
      </c>
      <c r="H7984" s="6">
        <v>0.13262889026258864</v>
      </c>
      <c r="I7984" s="2">
        <f>VLOOKUP($E7984,
Products!$A$1:$F$201,MATCH(Orders!I$1,Products!$A$1:$F$1,0),0)</f>
        <v>30555.409096588959</v>
      </c>
      <c r="J7984" s="2">
        <f>VLOOKUP($E7984,
Products!$A$1:$F$201,MATCH(Orders!J$1,Products!$A$1:$F$1,0),0)</f>
        <v>20295.233857550291</v>
      </c>
    </row>
    <row r="7985" spans="1:10">
      <c r="A7985">
        <v>7984</v>
      </c>
      <c r="B7985" s="4">
        <v>45591</v>
      </c>
      <c r="C7985" s="10">
        <f>DATE(YEAR(orders[[#This Row],[order_date]]), MONTH(orders[[#This Row],[order_date]]), 1)</f>
        <v>45566</v>
      </c>
      <c r="D7985" t="s">
        <v>3469</v>
      </c>
      <c r="E7985" t="s">
        <v>587</v>
      </c>
      <c r="F7985" t="str">
        <f>VLOOKUP(orders[[#This Row],[product_id]],Products!A:C,3,0)</f>
        <v>Electronics</v>
      </c>
      <c r="G7985">
        <v>1</v>
      </c>
      <c r="H7985" s="6">
        <v>0.22567296170971524</v>
      </c>
      <c r="I7985" s="2">
        <f>VLOOKUP($E7985,
Products!$A$1:$F$201,MATCH(Orders!I$1,Products!$A$1:$F$1,0),0)</f>
        <v>16527.367619686949</v>
      </c>
      <c r="J7985" s="2">
        <f>VLOOKUP($E7985,
Products!$A$1:$F$201,MATCH(Orders!J$1,Products!$A$1:$F$1,0),0)</f>
        <v>12533.62883070202</v>
      </c>
    </row>
    <row r="7986" spans="1:10">
      <c r="A7986">
        <v>7985</v>
      </c>
      <c r="B7986" s="4">
        <v>45068</v>
      </c>
      <c r="C7986" s="10">
        <f>DATE(YEAR(orders[[#This Row],[order_date]]), MONTH(orders[[#This Row],[order_date]]), 1)</f>
        <v>45047</v>
      </c>
      <c r="D7986" t="s">
        <v>1462</v>
      </c>
      <c r="E7986" t="s">
        <v>617</v>
      </c>
      <c r="F7986" t="str">
        <f>VLOOKUP(orders[[#This Row],[product_id]],Products!A:C,3,0)</f>
        <v>Electronics</v>
      </c>
      <c r="G7986">
        <v>1</v>
      </c>
      <c r="H7986" s="6">
        <v>0.17018660095611921</v>
      </c>
      <c r="I7986" s="2">
        <f>VLOOKUP($E7986,
Products!$A$1:$F$201,MATCH(Orders!I$1,Products!$A$1:$F$1,0),0)</f>
        <v>19466.867434847129</v>
      </c>
      <c r="J7986" s="2">
        <f>VLOOKUP($E7986,
Products!$A$1:$F$201,MATCH(Orders!J$1,Products!$A$1:$F$1,0),0)</f>
        <v>13371.790482684521</v>
      </c>
    </row>
    <row r="7987" spans="1:10">
      <c r="A7987">
        <v>7986</v>
      </c>
      <c r="B7987" s="4">
        <v>45248</v>
      </c>
      <c r="C7987" s="10">
        <f>DATE(YEAR(orders[[#This Row],[order_date]]), MONTH(orders[[#This Row],[order_date]]), 1)</f>
        <v>45231</v>
      </c>
      <c r="D7987" t="s">
        <v>736</v>
      </c>
      <c r="E7987" t="s">
        <v>608</v>
      </c>
      <c r="F7987" t="str">
        <f>VLOOKUP(orders[[#This Row],[product_id]],Products!A:C,3,0)</f>
        <v>Electronics</v>
      </c>
      <c r="G7987">
        <v>2</v>
      </c>
      <c r="H7987" s="6">
        <v>0.20060175736468608</v>
      </c>
      <c r="I7987" s="2">
        <f>VLOOKUP($E7987,
Products!$A$1:$F$201,MATCH(Orders!I$1,Products!$A$1:$F$1,0),0)</f>
        <v>32509.710212279751</v>
      </c>
      <c r="J7987" s="2">
        <f>VLOOKUP($E7987,
Products!$A$1:$F$201,MATCH(Orders!J$1,Products!$A$1:$F$1,0),0)</f>
        <v>23699.228985408761</v>
      </c>
    </row>
    <row r="7988" spans="1:10">
      <c r="A7988">
        <v>7987</v>
      </c>
      <c r="B7988" s="4">
        <v>45387</v>
      </c>
      <c r="C7988" s="10">
        <f>DATE(YEAR(orders[[#This Row],[order_date]]), MONTH(orders[[#This Row],[order_date]]), 1)</f>
        <v>45383</v>
      </c>
      <c r="D7988" t="s">
        <v>3085</v>
      </c>
      <c r="E7988" t="s">
        <v>526</v>
      </c>
      <c r="F7988" t="str">
        <f>VLOOKUP(orders[[#This Row],[product_id]],Products!A:C,3,0)</f>
        <v>Electronics</v>
      </c>
      <c r="G7988">
        <v>1</v>
      </c>
      <c r="H7988" s="6">
        <v>0.17344108304623654</v>
      </c>
      <c r="I7988" s="2">
        <f>VLOOKUP($E7988,
Products!$A$1:$F$201,MATCH(Orders!I$1,Products!$A$1:$F$1,0),0)</f>
        <v>11165.347713400481</v>
      </c>
      <c r="J7988" s="2">
        <f>VLOOKUP($E7988,
Products!$A$1:$F$201,MATCH(Orders!J$1,Products!$A$1:$F$1,0),0)</f>
        <v>7966.5169511049389</v>
      </c>
    </row>
    <row r="7989" spans="1:10">
      <c r="A7989">
        <v>7988</v>
      </c>
      <c r="B7989" s="4">
        <v>45633</v>
      </c>
      <c r="C7989" s="10">
        <f>DATE(YEAR(orders[[#This Row],[order_date]]), MONTH(orders[[#This Row],[order_date]]), 1)</f>
        <v>45627</v>
      </c>
      <c r="D7989" t="s">
        <v>2699</v>
      </c>
      <c r="E7989" t="s">
        <v>539</v>
      </c>
      <c r="F7989" t="str">
        <f>VLOOKUP(orders[[#This Row],[product_id]],Products!A:C,3,0)</f>
        <v>Appliances</v>
      </c>
      <c r="G7989">
        <v>1</v>
      </c>
      <c r="H7989" s="6">
        <v>0.12555890123412591</v>
      </c>
      <c r="I7989" s="2">
        <f>VLOOKUP($E7989,
Products!$A$1:$F$201,MATCH(Orders!I$1,Products!$A$1:$F$1,0),0)</f>
        <v>25730.234720482978</v>
      </c>
      <c r="J7989" s="2">
        <f>VLOOKUP($E7989,
Products!$A$1:$F$201,MATCH(Orders!J$1,Products!$A$1:$F$1,0),0)</f>
        <v>17186.87037527658</v>
      </c>
    </row>
    <row r="7990" spans="1:10">
      <c r="A7990">
        <v>7989</v>
      </c>
      <c r="B7990" s="4">
        <v>45596</v>
      </c>
      <c r="C7990" s="10">
        <f>DATE(YEAR(orders[[#This Row],[order_date]]), MONTH(orders[[#This Row],[order_date]]), 1)</f>
        <v>45566</v>
      </c>
      <c r="D7990" t="s">
        <v>4188</v>
      </c>
      <c r="E7990" t="s">
        <v>682</v>
      </c>
      <c r="F7990" t="str">
        <f>VLOOKUP(orders[[#This Row],[product_id]],Products!A:C,3,0)</f>
        <v>Electronics</v>
      </c>
      <c r="G7990">
        <v>2</v>
      </c>
      <c r="H7990" s="6">
        <v>0.10530535781417609</v>
      </c>
      <c r="I7990" s="2">
        <f>VLOOKUP($E7990,
Products!$A$1:$F$201,MATCH(Orders!I$1,Products!$A$1:$F$1,0),0)</f>
        <v>32533.33990892916</v>
      </c>
      <c r="J7990" s="2">
        <f>VLOOKUP($E7990,
Products!$A$1:$F$201,MATCH(Orders!J$1,Products!$A$1:$F$1,0),0)</f>
        <v>22734.712471507952</v>
      </c>
    </row>
    <row r="7991" spans="1:10">
      <c r="A7991">
        <v>7990</v>
      </c>
      <c r="B7991" s="4">
        <v>44980</v>
      </c>
      <c r="C7991" s="10">
        <f>DATE(YEAR(orders[[#This Row],[order_date]]), MONTH(orders[[#This Row],[order_date]]), 1)</f>
        <v>44958</v>
      </c>
      <c r="D7991" t="s">
        <v>2805</v>
      </c>
      <c r="E7991" t="s">
        <v>532</v>
      </c>
      <c r="F7991" t="str">
        <f>VLOOKUP(orders[[#This Row],[product_id]],Products!A:C,3,0)</f>
        <v>Electronics</v>
      </c>
      <c r="G7991">
        <v>1</v>
      </c>
      <c r="H7991" s="6">
        <v>0.15252659444806335</v>
      </c>
      <c r="I7991" s="2">
        <f>VLOOKUP($E7991,
Products!$A$1:$F$201,MATCH(Orders!I$1,Products!$A$1:$F$1,0),0)</f>
        <v>2668.0593077725212</v>
      </c>
      <c r="J7991" s="2">
        <f>VLOOKUP($E7991,
Products!$A$1:$F$201,MATCH(Orders!J$1,Products!$A$1:$F$1,0),0)</f>
        <v>1923.7114222321791</v>
      </c>
    </row>
    <row r="7992" spans="1:10">
      <c r="A7992">
        <v>7991</v>
      </c>
      <c r="B7992" s="4">
        <v>45203</v>
      </c>
      <c r="C7992" s="10">
        <f>DATE(YEAR(orders[[#This Row],[order_date]]), MONTH(orders[[#This Row],[order_date]]), 1)</f>
        <v>45200</v>
      </c>
      <c r="D7992" t="s">
        <v>4161</v>
      </c>
      <c r="E7992" t="s">
        <v>513</v>
      </c>
      <c r="F7992" t="str">
        <f>VLOOKUP(orders[[#This Row],[product_id]],Products!A:C,3,0)</f>
        <v>Electronics</v>
      </c>
      <c r="G7992">
        <v>2</v>
      </c>
      <c r="H7992" s="6">
        <v>0.1985974582802619</v>
      </c>
      <c r="I7992" s="2">
        <f>VLOOKUP($E7992,
Products!$A$1:$F$201,MATCH(Orders!I$1,Products!$A$1:$F$1,0),0)</f>
        <v>2370.6748519187499</v>
      </c>
      <c r="J7992" s="2">
        <f>VLOOKUP($E7992,
Products!$A$1:$F$201,MATCH(Orders!J$1,Products!$A$1:$F$1,0),0)</f>
        <v>1742.1190905744229</v>
      </c>
    </row>
    <row r="7993" spans="1:10">
      <c r="A7993">
        <v>7992</v>
      </c>
      <c r="B7993" s="4">
        <v>45326</v>
      </c>
      <c r="C7993" s="10">
        <f>DATE(YEAR(orders[[#This Row],[order_date]]), MONTH(orders[[#This Row],[order_date]]), 1)</f>
        <v>45323</v>
      </c>
      <c r="D7993" t="s">
        <v>948</v>
      </c>
      <c r="E7993" t="s">
        <v>667</v>
      </c>
      <c r="F7993" t="str">
        <f>VLOOKUP(orders[[#This Row],[product_id]],Products!A:C,3,0)</f>
        <v>Electronics</v>
      </c>
      <c r="G7993">
        <v>1</v>
      </c>
      <c r="H7993" s="6">
        <v>0.15261847202876186</v>
      </c>
      <c r="I7993" s="2">
        <f>VLOOKUP($E7993,
Products!$A$1:$F$201,MATCH(Orders!I$1,Products!$A$1:$F$1,0),0)</f>
        <v>2491.507056421975</v>
      </c>
      <c r="J7993" s="2">
        <f>VLOOKUP($E7993,
Products!$A$1:$F$201,MATCH(Orders!J$1,Products!$A$1:$F$1,0),0)</f>
        <v>1871.4408177277719</v>
      </c>
    </row>
    <row r="7994" spans="1:10">
      <c r="A7994">
        <v>7993</v>
      </c>
      <c r="B7994" s="4">
        <v>45594</v>
      </c>
      <c r="C7994" s="10">
        <f>DATE(YEAR(orders[[#This Row],[order_date]]), MONTH(orders[[#This Row],[order_date]]), 1)</f>
        <v>45566</v>
      </c>
      <c r="D7994" t="s">
        <v>3528</v>
      </c>
      <c r="E7994" t="s">
        <v>523</v>
      </c>
      <c r="F7994" t="str">
        <f>VLOOKUP(orders[[#This Row],[product_id]],Products!A:C,3,0)</f>
        <v>Electronics</v>
      </c>
      <c r="G7994">
        <v>2</v>
      </c>
      <c r="H7994" s="6">
        <v>0.21636326407904236</v>
      </c>
      <c r="I7994" s="2">
        <f>VLOOKUP($E7994,
Products!$A$1:$F$201,MATCH(Orders!I$1,Products!$A$1:$F$1,0),0)</f>
        <v>27240.414518089601</v>
      </c>
      <c r="J7994" s="2">
        <f>VLOOKUP($E7994,
Products!$A$1:$F$201,MATCH(Orders!J$1,Products!$A$1:$F$1,0),0)</f>
        <v>21217.524617692769</v>
      </c>
    </row>
    <row r="7995" spans="1:10">
      <c r="A7995">
        <v>7994</v>
      </c>
      <c r="B7995" s="4">
        <v>45442</v>
      </c>
      <c r="C7995" s="10">
        <f>DATE(YEAR(orders[[#This Row],[order_date]]), MONTH(orders[[#This Row],[order_date]]), 1)</f>
        <v>45413</v>
      </c>
      <c r="D7995" t="s">
        <v>1391</v>
      </c>
      <c r="E7995" t="s">
        <v>684</v>
      </c>
      <c r="F7995" t="str">
        <f>VLOOKUP(orders[[#This Row],[product_id]],Products!A:C,3,0)</f>
        <v>Appliances</v>
      </c>
      <c r="G7995">
        <v>3</v>
      </c>
      <c r="H7995" s="6">
        <v>8.2985328678590653E-2</v>
      </c>
      <c r="I7995" s="2">
        <f>VLOOKUP($E7995,
Products!$A$1:$F$201,MATCH(Orders!I$1,Products!$A$1:$F$1,0),0)</f>
        <v>2147.166688023286</v>
      </c>
      <c r="J7995" s="2">
        <f>VLOOKUP($E7995,
Products!$A$1:$F$201,MATCH(Orders!J$1,Products!$A$1:$F$1,0),0)</f>
        <v>1709.9619584723389</v>
      </c>
    </row>
    <row r="7996" spans="1:10">
      <c r="A7996">
        <v>7995</v>
      </c>
      <c r="B7996" s="4">
        <v>45502</v>
      </c>
      <c r="C7996" s="10">
        <f>DATE(YEAR(orders[[#This Row],[order_date]]), MONTH(orders[[#This Row],[order_date]]), 1)</f>
        <v>45474</v>
      </c>
      <c r="D7996" t="s">
        <v>2341</v>
      </c>
      <c r="E7996" t="s">
        <v>645</v>
      </c>
      <c r="F7996" t="str">
        <f>VLOOKUP(orders[[#This Row],[product_id]],Products!A:C,3,0)</f>
        <v>Electronics</v>
      </c>
      <c r="G7996">
        <v>1</v>
      </c>
      <c r="H7996" s="6">
        <v>0.10561179674874893</v>
      </c>
      <c r="I7996" s="2">
        <f>VLOOKUP($E7996,
Products!$A$1:$F$201,MATCH(Orders!I$1,Products!$A$1:$F$1,0),0)</f>
        <v>29658.239859810968</v>
      </c>
      <c r="J7996" s="2">
        <f>VLOOKUP($E7996,
Products!$A$1:$F$201,MATCH(Orders!J$1,Products!$A$1:$F$1,0),0)</f>
        <v>22421.521919652871</v>
      </c>
    </row>
    <row r="7997" spans="1:10">
      <c r="A7997">
        <v>7996</v>
      </c>
      <c r="B7997" s="4">
        <v>45038</v>
      </c>
      <c r="C7997" s="10">
        <f>DATE(YEAR(orders[[#This Row],[order_date]]), MONTH(orders[[#This Row],[order_date]]), 1)</f>
        <v>45017</v>
      </c>
      <c r="D7997" t="s">
        <v>2146</v>
      </c>
      <c r="E7997" t="s">
        <v>556</v>
      </c>
      <c r="F7997" t="str">
        <f>VLOOKUP(orders[[#This Row],[product_id]],Products!A:C,3,0)</f>
        <v>Appliances</v>
      </c>
      <c r="G7997">
        <v>1</v>
      </c>
      <c r="H7997" s="6">
        <v>0.12586622153443644</v>
      </c>
      <c r="I7997" s="2">
        <f>VLOOKUP($E7997,
Products!$A$1:$F$201,MATCH(Orders!I$1,Products!$A$1:$F$1,0),0)</f>
        <v>27054.121101651981</v>
      </c>
      <c r="J7997" s="2">
        <f>VLOOKUP($E7997,
Products!$A$1:$F$201,MATCH(Orders!J$1,Products!$A$1:$F$1,0),0)</f>
        <v>19388.930988794411</v>
      </c>
    </row>
    <row r="7998" spans="1:10">
      <c r="A7998">
        <v>7997</v>
      </c>
      <c r="B7998" s="4">
        <v>45165</v>
      </c>
      <c r="C7998" s="10">
        <f>DATE(YEAR(orders[[#This Row],[order_date]]), MONTH(orders[[#This Row],[order_date]]), 1)</f>
        <v>45139</v>
      </c>
      <c r="D7998" t="s">
        <v>2204</v>
      </c>
      <c r="E7998" t="s">
        <v>696</v>
      </c>
      <c r="F7998" t="str">
        <f>VLOOKUP(orders[[#This Row],[product_id]],Products!A:C,3,0)</f>
        <v>Electronics</v>
      </c>
      <c r="G7998">
        <v>2</v>
      </c>
      <c r="H7998" s="6">
        <v>0.12535919356694478</v>
      </c>
      <c r="I7998" s="2">
        <f>VLOOKUP($E7998,
Products!$A$1:$F$201,MATCH(Orders!I$1,Products!$A$1:$F$1,0),0)</f>
        <v>2723.6534496184809</v>
      </c>
      <c r="J7998" s="2">
        <f>VLOOKUP($E7998,
Products!$A$1:$F$201,MATCH(Orders!J$1,Products!$A$1:$F$1,0),0)</f>
        <v>1872.4715951823</v>
      </c>
    </row>
    <row r="7999" spans="1:10">
      <c r="A7999">
        <v>7998</v>
      </c>
      <c r="B7999" s="4">
        <v>45970</v>
      </c>
      <c r="C7999" s="10">
        <f>DATE(YEAR(orders[[#This Row],[order_date]]), MONTH(orders[[#This Row],[order_date]]), 1)</f>
        <v>45962</v>
      </c>
      <c r="D7999" t="s">
        <v>2121</v>
      </c>
      <c r="E7999" t="s">
        <v>673</v>
      </c>
      <c r="F7999" t="str">
        <f>VLOOKUP(orders[[#This Row],[product_id]],Products!A:C,3,0)</f>
        <v>Electronics</v>
      </c>
      <c r="G7999">
        <v>3</v>
      </c>
      <c r="H7999" s="6">
        <v>0.23760057374372512</v>
      </c>
      <c r="I7999" s="2">
        <f>VLOOKUP($E7999,
Products!$A$1:$F$201,MATCH(Orders!I$1,Products!$A$1:$F$1,0),0)</f>
        <v>19770.070105413852</v>
      </c>
      <c r="J7999" s="2">
        <f>VLOOKUP($E7999,
Products!$A$1:$F$201,MATCH(Orders!J$1,Products!$A$1:$F$1,0),0)</f>
        <v>14414.291574648811</v>
      </c>
    </row>
    <row r="8000" spans="1:10">
      <c r="A8000">
        <v>7999</v>
      </c>
      <c r="B8000" s="4">
        <v>45123</v>
      </c>
      <c r="C8000" s="10">
        <f>DATE(YEAR(orders[[#This Row],[order_date]]), MONTH(orders[[#This Row],[order_date]]), 1)</f>
        <v>45108</v>
      </c>
      <c r="D8000" t="s">
        <v>2118</v>
      </c>
      <c r="E8000" t="s">
        <v>655</v>
      </c>
      <c r="F8000" t="str">
        <f>VLOOKUP(orders[[#This Row],[product_id]],Products!A:C,3,0)</f>
        <v>Appliances</v>
      </c>
      <c r="G8000">
        <v>2</v>
      </c>
      <c r="H8000" s="6">
        <v>7.7213436061214613E-2</v>
      </c>
      <c r="I8000" s="2">
        <f>VLOOKUP($E8000,
Products!$A$1:$F$201,MATCH(Orders!I$1,Products!$A$1:$F$1,0),0)</f>
        <v>24072.170529057032</v>
      </c>
      <c r="J8000" s="2">
        <f>VLOOKUP($E8000,
Products!$A$1:$F$201,MATCH(Orders!J$1,Products!$A$1:$F$1,0),0)</f>
        <v>16358.626370717549</v>
      </c>
    </row>
    <row r="8001" spans="1:10">
      <c r="A8001">
        <v>8000</v>
      </c>
      <c r="B8001" s="4">
        <v>45308</v>
      </c>
      <c r="C8001" s="10">
        <f>DATE(YEAR(orders[[#This Row],[order_date]]), MONTH(orders[[#This Row],[order_date]]), 1)</f>
        <v>45292</v>
      </c>
      <c r="D8001" t="s">
        <v>1278</v>
      </c>
      <c r="E8001" t="s">
        <v>641</v>
      </c>
      <c r="F8001" t="str">
        <f>VLOOKUP(orders[[#This Row],[product_id]],Products!A:C,3,0)</f>
        <v>Appliances</v>
      </c>
      <c r="G8001">
        <v>1</v>
      </c>
      <c r="H8001" s="6">
        <v>7.9425159114145133E-2</v>
      </c>
      <c r="I8001" s="2">
        <f>VLOOKUP($E8001,
Products!$A$1:$F$201,MATCH(Orders!I$1,Products!$A$1:$F$1,0),0)</f>
        <v>27167.965718506261</v>
      </c>
      <c r="J8001" s="2">
        <f>VLOOKUP($E8001,
Products!$A$1:$F$201,MATCH(Orders!J$1,Products!$A$1:$F$1,0),0)</f>
        <v>19748.025676381669</v>
      </c>
    </row>
    <row r="8002" spans="1:10">
      <c r="A8002">
        <v>8001</v>
      </c>
      <c r="B8002" s="4">
        <v>45090</v>
      </c>
      <c r="C8002" s="10">
        <f>DATE(YEAR(orders[[#This Row],[order_date]]), MONTH(orders[[#This Row],[order_date]]), 1)</f>
        <v>45078</v>
      </c>
      <c r="D8002" t="s">
        <v>2697</v>
      </c>
      <c r="E8002" t="s">
        <v>661</v>
      </c>
      <c r="F8002" t="str">
        <f>VLOOKUP(orders[[#This Row],[product_id]],Products!A:C,3,0)</f>
        <v>Electronics</v>
      </c>
      <c r="G8002">
        <v>3</v>
      </c>
      <c r="H8002" s="6">
        <v>0.17185181467388325</v>
      </c>
      <c r="I8002" s="2">
        <f>VLOOKUP($E8002,
Products!$A$1:$F$201,MATCH(Orders!I$1,Products!$A$1:$F$1,0),0)</f>
        <v>18760.038541255031</v>
      </c>
      <c r="J8002" s="2">
        <f>VLOOKUP($E8002,
Products!$A$1:$F$201,MATCH(Orders!J$1,Products!$A$1:$F$1,0),0)</f>
        <v>13545.127547708629</v>
      </c>
    </row>
    <row r="8003" spans="1:10">
      <c r="A8003">
        <v>8002</v>
      </c>
      <c r="B8003" s="4">
        <v>45532</v>
      </c>
      <c r="C8003" s="10">
        <f>DATE(YEAR(orders[[#This Row],[order_date]]), MONTH(orders[[#This Row],[order_date]]), 1)</f>
        <v>45505</v>
      </c>
      <c r="D8003" t="s">
        <v>3625</v>
      </c>
      <c r="E8003" t="s">
        <v>683</v>
      </c>
      <c r="F8003" t="str">
        <f>VLOOKUP(orders[[#This Row],[product_id]],Products!A:C,3,0)</f>
        <v>Electronics</v>
      </c>
      <c r="G8003">
        <v>2</v>
      </c>
      <c r="H8003" s="6">
        <v>0.21377491557555989</v>
      </c>
      <c r="I8003" s="2">
        <f>VLOOKUP($E8003,
Products!$A$1:$F$201,MATCH(Orders!I$1,Products!$A$1:$F$1,0),0)</f>
        <v>30555.409096588959</v>
      </c>
      <c r="J8003" s="2">
        <f>VLOOKUP($E8003,
Products!$A$1:$F$201,MATCH(Orders!J$1,Products!$A$1:$F$1,0),0)</f>
        <v>20295.233857550291</v>
      </c>
    </row>
    <row r="8004" spans="1:10">
      <c r="A8004">
        <v>8003</v>
      </c>
      <c r="B8004" s="4">
        <v>46018</v>
      </c>
      <c r="C8004" s="10">
        <f>DATE(YEAR(orders[[#This Row],[order_date]]), MONTH(orders[[#This Row],[order_date]]), 1)</f>
        <v>45992</v>
      </c>
      <c r="D8004" t="s">
        <v>3453</v>
      </c>
      <c r="E8004" t="s">
        <v>552</v>
      </c>
      <c r="F8004" t="str">
        <f>VLOOKUP(orders[[#This Row],[product_id]],Products!A:C,3,0)</f>
        <v>Electronics</v>
      </c>
      <c r="G8004">
        <v>1</v>
      </c>
      <c r="H8004" s="6">
        <v>0.23770340577713225</v>
      </c>
      <c r="I8004" s="2">
        <f>VLOOKUP($E8004,
Products!$A$1:$F$201,MATCH(Orders!I$1,Products!$A$1:$F$1,0),0)</f>
        <v>20326.88586940234</v>
      </c>
      <c r="J8004" s="2">
        <f>VLOOKUP($E8004,
Products!$A$1:$F$201,MATCH(Orders!J$1,Products!$A$1:$F$1,0),0)</f>
        <v>14896.572579237891</v>
      </c>
    </row>
    <row r="8005" spans="1:10">
      <c r="A8005">
        <v>8004</v>
      </c>
      <c r="B8005" s="4">
        <v>45781</v>
      </c>
      <c r="C8005" s="10">
        <f>DATE(YEAR(orders[[#This Row],[order_date]]), MONTH(orders[[#This Row],[order_date]]), 1)</f>
        <v>45778</v>
      </c>
      <c r="D8005" t="s">
        <v>4246</v>
      </c>
      <c r="E8005" t="s">
        <v>561</v>
      </c>
      <c r="F8005" t="str">
        <f>VLOOKUP(orders[[#This Row],[product_id]],Products!A:C,3,0)</f>
        <v>Appliances</v>
      </c>
      <c r="G8005">
        <v>1</v>
      </c>
      <c r="H8005" s="6">
        <v>7.4827230863067737E-2</v>
      </c>
      <c r="I8005" s="2">
        <f>VLOOKUP($E8005,
Products!$A$1:$F$201,MATCH(Orders!I$1,Products!$A$1:$F$1,0),0)</f>
        <v>23155.073093252329</v>
      </c>
      <c r="J8005" s="2">
        <f>VLOOKUP($E8005,
Products!$A$1:$F$201,MATCH(Orders!J$1,Products!$A$1:$F$1,0),0)</f>
        <v>17849.867849807979</v>
      </c>
    </row>
    <row r="8006" spans="1:10">
      <c r="A8006">
        <v>8005</v>
      </c>
      <c r="B8006" s="4">
        <v>45971</v>
      </c>
      <c r="C8006" s="10">
        <f>DATE(YEAR(orders[[#This Row],[order_date]]), MONTH(orders[[#This Row],[order_date]]), 1)</f>
        <v>45962</v>
      </c>
      <c r="D8006" t="s">
        <v>2137</v>
      </c>
      <c r="E8006" t="s">
        <v>665</v>
      </c>
      <c r="F8006" t="str">
        <f>VLOOKUP(orders[[#This Row],[product_id]],Products!A:C,3,0)</f>
        <v>Electronics</v>
      </c>
      <c r="G8006">
        <v>2</v>
      </c>
      <c r="H8006" s="6">
        <v>0.15736550253985251</v>
      </c>
      <c r="I8006" s="2">
        <f>VLOOKUP($E8006,
Products!$A$1:$F$201,MATCH(Orders!I$1,Products!$A$1:$F$1,0),0)</f>
        <v>2381.208040848107</v>
      </c>
      <c r="J8006" s="2">
        <f>VLOOKUP($E8006,
Products!$A$1:$F$201,MATCH(Orders!J$1,Products!$A$1:$F$1,0),0)</f>
        <v>1615.320210979525</v>
      </c>
    </row>
    <row r="8007" spans="1:10">
      <c r="A8007">
        <v>8006</v>
      </c>
      <c r="B8007" s="4">
        <v>45757</v>
      </c>
      <c r="C8007" s="10">
        <f>DATE(YEAR(orders[[#This Row],[order_date]]), MONTH(orders[[#This Row],[order_date]]), 1)</f>
        <v>45748</v>
      </c>
      <c r="D8007" t="s">
        <v>3272</v>
      </c>
      <c r="E8007" t="s">
        <v>644</v>
      </c>
      <c r="F8007" t="str">
        <f>VLOOKUP(orders[[#This Row],[product_id]],Products!A:C,3,0)</f>
        <v>Appliances</v>
      </c>
      <c r="G8007">
        <v>3</v>
      </c>
      <c r="H8007" s="6">
        <v>6.8693070965769182E-2</v>
      </c>
      <c r="I8007" s="2">
        <f>VLOOKUP($E8007,
Products!$A$1:$F$201,MATCH(Orders!I$1,Products!$A$1:$F$1,0),0)</f>
        <v>2076.3860361463489</v>
      </c>
      <c r="J8007" s="2">
        <f>VLOOKUP($E8007,
Products!$A$1:$F$201,MATCH(Orders!J$1,Products!$A$1:$F$1,0),0)</f>
        <v>1496.280632568785</v>
      </c>
    </row>
    <row r="8008" spans="1:10">
      <c r="A8008">
        <v>8007</v>
      </c>
      <c r="B8008" s="4">
        <v>45523</v>
      </c>
      <c r="C8008" s="10">
        <f>DATE(YEAR(orders[[#This Row],[order_date]]), MONTH(orders[[#This Row],[order_date]]), 1)</f>
        <v>45505</v>
      </c>
      <c r="D8008" t="s">
        <v>1918</v>
      </c>
      <c r="E8008" t="s">
        <v>654</v>
      </c>
      <c r="F8008" t="str">
        <f>VLOOKUP(orders[[#This Row],[product_id]],Products!A:C,3,0)</f>
        <v>Electronics</v>
      </c>
      <c r="G8008">
        <v>2</v>
      </c>
      <c r="H8008" s="6">
        <v>0.22687301574196417</v>
      </c>
      <c r="I8008" s="2">
        <f>VLOOKUP($E8008,
Products!$A$1:$F$201,MATCH(Orders!I$1,Products!$A$1:$F$1,0),0)</f>
        <v>2480.90324078101</v>
      </c>
      <c r="J8008" s="2">
        <f>VLOOKUP($E8008,
Products!$A$1:$F$201,MATCH(Orders!J$1,Products!$A$1:$F$1,0),0)</f>
        <v>1964.543440578911</v>
      </c>
    </row>
    <row r="8009" spans="1:10">
      <c r="A8009">
        <v>8008</v>
      </c>
      <c r="B8009" s="4">
        <v>45462</v>
      </c>
      <c r="C8009" s="10">
        <f>DATE(YEAR(orders[[#This Row],[order_date]]), MONTH(orders[[#This Row],[order_date]]), 1)</f>
        <v>45444</v>
      </c>
      <c r="D8009" t="s">
        <v>3348</v>
      </c>
      <c r="E8009" t="s">
        <v>659</v>
      </c>
      <c r="F8009" t="str">
        <f>VLOOKUP(orders[[#This Row],[product_id]],Products!A:C,3,0)</f>
        <v>Appliances</v>
      </c>
      <c r="G8009">
        <v>1</v>
      </c>
      <c r="H8009" s="6">
        <v>0.12538165670062063</v>
      </c>
      <c r="I8009" s="2">
        <f>VLOOKUP($E8009,
Products!$A$1:$F$201,MATCH(Orders!I$1,Products!$A$1:$F$1,0),0)</f>
        <v>25646.095965041459</v>
      </c>
      <c r="J8009" s="2">
        <f>VLOOKUP($E8009,
Products!$A$1:$F$201,MATCH(Orders!J$1,Products!$A$1:$F$1,0),0)</f>
        <v>18749.646593308222</v>
      </c>
    </row>
    <row r="8010" spans="1:10">
      <c r="A8010">
        <v>8009</v>
      </c>
      <c r="B8010" s="4">
        <v>45037</v>
      </c>
      <c r="C8010" s="10">
        <f>DATE(YEAR(orders[[#This Row],[order_date]]), MONTH(orders[[#This Row],[order_date]]), 1)</f>
        <v>45017</v>
      </c>
      <c r="D8010" t="s">
        <v>4128</v>
      </c>
      <c r="E8010" t="s">
        <v>647</v>
      </c>
      <c r="F8010" t="str">
        <f>VLOOKUP(orders[[#This Row],[product_id]],Products!A:C,3,0)</f>
        <v>Electronics</v>
      </c>
      <c r="G8010">
        <v>1</v>
      </c>
      <c r="H8010" s="6">
        <v>0.19345663517444872</v>
      </c>
      <c r="I8010" s="2">
        <f>VLOOKUP($E8010,
Products!$A$1:$F$201,MATCH(Orders!I$1,Products!$A$1:$F$1,0),0)</f>
        <v>23187.883920109041</v>
      </c>
      <c r="J8010" s="2">
        <f>VLOOKUP($E8010,
Products!$A$1:$F$201,MATCH(Orders!J$1,Products!$A$1:$F$1,0),0)</f>
        <v>16217.564081273829</v>
      </c>
    </row>
    <row r="8011" spans="1:10">
      <c r="A8011">
        <v>8010</v>
      </c>
      <c r="B8011" s="4">
        <v>45875</v>
      </c>
      <c r="C8011" s="10">
        <f>DATE(YEAR(orders[[#This Row],[order_date]]), MONTH(orders[[#This Row],[order_date]]), 1)</f>
        <v>45870</v>
      </c>
      <c r="D8011" t="s">
        <v>3036</v>
      </c>
      <c r="E8011" t="s">
        <v>584</v>
      </c>
      <c r="F8011" t="str">
        <f>VLOOKUP(orders[[#This Row],[product_id]],Products!A:C,3,0)</f>
        <v>Electronics</v>
      </c>
      <c r="G8011">
        <v>2</v>
      </c>
      <c r="H8011" s="6">
        <v>0.15264116849232282</v>
      </c>
      <c r="I8011" s="2">
        <f>VLOOKUP($E8011,
Products!$A$1:$F$201,MATCH(Orders!I$1,Products!$A$1:$F$1,0),0)</f>
        <v>22521.77465591731</v>
      </c>
      <c r="J8011" s="2">
        <f>VLOOKUP($E8011,
Products!$A$1:$F$201,MATCH(Orders!J$1,Products!$A$1:$F$1,0),0)</f>
        <v>15596.91628423841</v>
      </c>
    </row>
    <row r="8012" spans="1:10">
      <c r="A8012">
        <v>8011</v>
      </c>
      <c r="B8012" s="4">
        <v>45789</v>
      </c>
      <c r="C8012" s="10">
        <f>DATE(YEAR(orders[[#This Row],[order_date]]), MONTH(orders[[#This Row],[order_date]]), 1)</f>
        <v>45778</v>
      </c>
      <c r="D8012" t="s">
        <v>2365</v>
      </c>
      <c r="E8012" t="s">
        <v>519</v>
      </c>
      <c r="F8012" t="str">
        <f>VLOOKUP(orders[[#This Row],[product_id]],Products!A:C,3,0)</f>
        <v>Electronics</v>
      </c>
      <c r="G8012">
        <v>1</v>
      </c>
      <c r="H8012" s="6">
        <v>0.23282722084346577</v>
      </c>
      <c r="I8012" s="2">
        <f>VLOOKUP($E8012,
Products!$A$1:$F$201,MATCH(Orders!I$1,Products!$A$1:$F$1,0),0)</f>
        <v>13103.02115426216</v>
      </c>
      <c r="J8012" s="2">
        <f>VLOOKUP($E8012,
Products!$A$1:$F$201,MATCH(Orders!J$1,Products!$A$1:$F$1,0),0)</f>
        <v>8775.5491996797755</v>
      </c>
    </row>
    <row r="8013" spans="1:10">
      <c r="A8013">
        <v>8012</v>
      </c>
      <c r="B8013" s="4">
        <v>45521</v>
      </c>
      <c r="C8013" s="10">
        <f>DATE(YEAR(orders[[#This Row],[order_date]]), MONTH(orders[[#This Row],[order_date]]), 1)</f>
        <v>45505</v>
      </c>
      <c r="D8013" t="s">
        <v>3934</v>
      </c>
      <c r="E8013" t="s">
        <v>605</v>
      </c>
      <c r="F8013" t="str">
        <f>VLOOKUP(orders[[#This Row],[product_id]],Products!A:C,3,0)</f>
        <v>Electronics</v>
      </c>
      <c r="G8013">
        <v>1</v>
      </c>
      <c r="H8013" s="6">
        <v>0.15096945847978874</v>
      </c>
      <c r="I8013" s="2">
        <f>VLOOKUP($E8013,
Products!$A$1:$F$201,MATCH(Orders!I$1,Products!$A$1:$F$1,0),0)</f>
        <v>2690.742909794456</v>
      </c>
      <c r="J8013" s="2">
        <f>VLOOKUP($E8013,
Products!$A$1:$F$201,MATCH(Orders!J$1,Products!$A$1:$F$1,0),0)</f>
        <v>2067.549626292313</v>
      </c>
    </row>
    <row r="8014" spans="1:10">
      <c r="A8014">
        <v>8013</v>
      </c>
      <c r="B8014" s="4">
        <v>45948</v>
      </c>
      <c r="C8014" s="10">
        <f>DATE(YEAR(orders[[#This Row],[order_date]]), MONTH(orders[[#This Row],[order_date]]), 1)</f>
        <v>45931</v>
      </c>
      <c r="D8014" t="s">
        <v>1304</v>
      </c>
      <c r="E8014" t="s">
        <v>508</v>
      </c>
      <c r="F8014" t="str">
        <f>VLOOKUP(orders[[#This Row],[product_id]],Products!A:C,3,0)</f>
        <v>Electronics</v>
      </c>
      <c r="G8014">
        <v>1</v>
      </c>
      <c r="H8014" s="6">
        <v>0.24669208969132783</v>
      </c>
      <c r="I8014" s="2">
        <f>VLOOKUP($E8014,
Products!$A$1:$F$201,MATCH(Orders!I$1,Products!$A$1:$F$1,0),0)</f>
        <v>23345.985707147142</v>
      </c>
      <c r="J8014" s="2">
        <f>VLOOKUP($E8014,
Products!$A$1:$F$201,MATCH(Orders!J$1,Products!$A$1:$F$1,0),0)</f>
        <v>15772.90371323649</v>
      </c>
    </row>
    <row r="8015" spans="1:10">
      <c r="A8015">
        <v>8014</v>
      </c>
      <c r="B8015" s="4">
        <v>45386</v>
      </c>
      <c r="C8015" s="10">
        <f>DATE(YEAR(orders[[#This Row],[order_date]]), MONTH(orders[[#This Row],[order_date]]), 1)</f>
        <v>45383</v>
      </c>
      <c r="D8015" t="s">
        <v>2901</v>
      </c>
      <c r="E8015" t="s">
        <v>690</v>
      </c>
      <c r="F8015" t="str">
        <f>VLOOKUP(orders[[#This Row],[product_id]],Products!A:C,3,0)</f>
        <v>Electronics</v>
      </c>
      <c r="G8015">
        <v>1</v>
      </c>
      <c r="H8015" s="6">
        <v>0.10234342251433722</v>
      </c>
      <c r="I8015" s="2">
        <f>VLOOKUP($E8015,
Products!$A$1:$F$201,MATCH(Orders!I$1,Products!$A$1:$F$1,0),0)</f>
        <v>2338.2059552139431</v>
      </c>
      <c r="J8015" s="2">
        <f>VLOOKUP($E8015,
Products!$A$1:$F$201,MATCH(Orders!J$1,Products!$A$1:$F$1,0),0)</f>
        <v>1708.028418793489</v>
      </c>
    </row>
    <row r="8016" spans="1:10">
      <c r="A8016">
        <v>8015</v>
      </c>
      <c r="B8016" s="4">
        <v>45360</v>
      </c>
      <c r="C8016" s="10">
        <f>DATE(YEAR(orders[[#This Row],[order_date]]), MONTH(orders[[#This Row],[order_date]]), 1)</f>
        <v>45352</v>
      </c>
      <c r="D8016" t="s">
        <v>775</v>
      </c>
      <c r="E8016" t="s">
        <v>627</v>
      </c>
      <c r="F8016" t="str">
        <f>VLOOKUP(orders[[#This Row],[product_id]],Products!A:C,3,0)</f>
        <v>Electronics</v>
      </c>
      <c r="G8016">
        <v>1</v>
      </c>
      <c r="H8016" s="6">
        <v>0.13593308467080301</v>
      </c>
      <c r="I8016" s="2">
        <f>VLOOKUP($E8016,
Products!$A$1:$F$201,MATCH(Orders!I$1,Products!$A$1:$F$1,0),0)</f>
        <v>21043.736386381101</v>
      </c>
      <c r="J8016" s="2">
        <f>VLOOKUP($E8016,
Products!$A$1:$F$201,MATCH(Orders!J$1,Products!$A$1:$F$1,0),0)</f>
        <v>14357.858783760659</v>
      </c>
    </row>
    <row r="8017" spans="1:10">
      <c r="A8017">
        <v>8016</v>
      </c>
      <c r="B8017" s="4">
        <v>45814</v>
      </c>
      <c r="C8017" s="10">
        <f>DATE(YEAR(orders[[#This Row],[order_date]]), MONTH(orders[[#This Row],[order_date]]), 1)</f>
        <v>45809</v>
      </c>
      <c r="D8017" t="s">
        <v>2099</v>
      </c>
      <c r="E8017" t="s">
        <v>512</v>
      </c>
      <c r="F8017" t="str">
        <f>VLOOKUP(orders[[#This Row],[product_id]],Products!A:C,3,0)</f>
        <v>Electronics</v>
      </c>
      <c r="G8017">
        <v>2</v>
      </c>
      <c r="H8017" s="6">
        <v>0.1685980891146594</v>
      </c>
      <c r="I8017" s="2">
        <f>VLOOKUP($E8017,
Products!$A$1:$F$201,MATCH(Orders!I$1,Products!$A$1:$F$1,0),0)</f>
        <v>12877.548087294561</v>
      </c>
      <c r="J8017" s="2">
        <f>VLOOKUP($E8017,
Products!$A$1:$F$201,MATCH(Orders!J$1,Products!$A$1:$F$1,0),0)</f>
        <v>9551.9000631411909</v>
      </c>
    </row>
    <row r="8018" spans="1:10">
      <c r="A8018">
        <v>8017</v>
      </c>
      <c r="B8018" s="4">
        <v>45709</v>
      </c>
      <c r="C8018" s="10">
        <f>DATE(YEAR(orders[[#This Row],[order_date]]), MONTH(orders[[#This Row],[order_date]]), 1)</f>
        <v>45689</v>
      </c>
      <c r="D8018" t="s">
        <v>4365</v>
      </c>
      <c r="E8018" t="s">
        <v>544</v>
      </c>
      <c r="F8018" t="str">
        <f>VLOOKUP(orders[[#This Row],[product_id]],Products!A:C,3,0)</f>
        <v>Electronics</v>
      </c>
      <c r="G8018">
        <v>2</v>
      </c>
      <c r="H8018" s="6">
        <v>0.13844856193056065</v>
      </c>
      <c r="I8018" s="2">
        <f>VLOOKUP($E8018,
Products!$A$1:$F$201,MATCH(Orders!I$1,Products!$A$1:$F$1,0),0)</f>
        <v>16273.22789477584</v>
      </c>
      <c r="J8018" s="2">
        <f>VLOOKUP($E8018,
Products!$A$1:$F$201,MATCH(Orders!J$1,Products!$A$1:$F$1,0),0)</f>
        <v>12683.607953986329</v>
      </c>
    </row>
    <row r="8019" spans="1:10">
      <c r="A8019">
        <v>8018</v>
      </c>
      <c r="B8019" s="4">
        <v>45914</v>
      </c>
      <c r="C8019" s="10">
        <f>DATE(YEAR(orders[[#This Row],[order_date]]), MONTH(orders[[#This Row],[order_date]]), 1)</f>
        <v>45901</v>
      </c>
      <c r="D8019" t="s">
        <v>2355</v>
      </c>
      <c r="E8019" t="s">
        <v>690</v>
      </c>
      <c r="F8019" t="str">
        <f>VLOOKUP(orders[[#This Row],[product_id]],Products!A:C,3,0)</f>
        <v>Electronics</v>
      </c>
      <c r="G8019">
        <v>2</v>
      </c>
      <c r="H8019" s="6">
        <v>0.2106080514002206</v>
      </c>
      <c r="I8019" s="2">
        <f>VLOOKUP($E8019,
Products!$A$1:$F$201,MATCH(Orders!I$1,Products!$A$1:$F$1,0),0)</f>
        <v>2338.2059552139431</v>
      </c>
      <c r="J8019" s="2">
        <f>VLOOKUP($E8019,
Products!$A$1:$F$201,MATCH(Orders!J$1,Products!$A$1:$F$1,0),0)</f>
        <v>1708.028418793489</v>
      </c>
    </row>
    <row r="8020" spans="1:10">
      <c r="A8020">
        <v>8019</v>
      </c>
      <c r="B8020" s="4">
        <v>45095</v>
      </c>
      <c r="C8020" s="10">
        <f>DATE(YEAR(orders[[#This Row],[order_date]]), MONTH(orders[[#This Row],[order_date]]), 1)</f>
        <v>45078</v>
      </c>
      <c r="D8020" t="s">
        <v>2244</v>
      </c>
      <c r="E8020" t="s">
        <v>620</v>
      </c>
      <c r="F8020" t="str">
        <f>VLOOKUP(orders[[#This Row],[product_id]],Products!A:C,3,0)</f>
        <v>Electronics</v>
      </c>
      <c r="G8020">
        <v>2</v>
      </c>
      <c r="H8020" s="6">
        <v>0.22218275908445448</v>
      </c>
      <c r="I8020" s="2">
        <f>VLOOKUP($E8020,
Products!$A$1:$F$201,MATCH(Orders!I$1,Products!$A$1:$F$1,0),0)</f>
        <v>23669.635851452331</v>
      </c>
      <c r="J8020" s="2">
        <f>VLOOKUP($E8020,
Products!$A$1:$F$201,MATCH(Orders!J$1,Products!$A$1:$F$1,0),0)</f>
        <v>17880.752220874681</v>
      </c>
    </row>
    <row r="8021" spans="1:10">
      <c r="A8021">
        <v>8020</v>
      </c>
      <c r="B8021" s="4">
        <v>45635</v>
      </c>
      <c r="C8021" s="10">
        <f>DATE(YEAR(orders[[#This Row],[order_date]]), MONTH(orders[[#This Row],[order_date]]), 1)</f>
        <v>45627</v>
      </c>
      <c r="D8021" t="s">
        <v>2987</v>
      </c>
      <c r="E8021" t="s">
        <v>615</v>
      </c>
      <c r="F8021" t="str">
        <f>VLOOKUP(orders[[#This Row],[product_id]],Products!A:C,3,0)</f>
        <v>Electronics</v>
      </c>
      <c r="G8021">
        <v>2</v>
      </c>
      <c r="H8021" s="6">
        <v>0.20462624359369433</v>
      </c>
      <c r="I8021" s="2">
        <f>VLOOKUP($E8021,
Products!$A$1:$F$201,MATCH(Orders!I$1,Products!$A$1:$F$1,0),0)</f>
        <v>31155.43680046549</v>
      </c>
      <c r="J8021" s="2">
        <f>VLOOKUP($E8021,
Products!$A$1:$F$201,MATCH(Orders!J$1,Products!$A$1:$F$1,0),0)</f>
        <v>22320.078602545669</v>
      </c>
    </row>
    <row r="8022" spans="1:10">
      <c r="A8022">
        <v>8021</v>
      </c>
      <c r="B8022" s="4">
        <v>45891</v>
      </c>
      <c r="C8022" s="10">
        <f>DATE(YEAR(orders[[#This Row],[order_date]]), MONTH(orders[[#This Row],[order_date]]), 1)</f>
        <v>45870</v>
      </c>
      <c r="D8022" t="s">
        <v>3432</v>
      </c>
      <c r="E8022" t="s">
        <v>570</v>
      </c>
      <c r="F8022" t="str">
        <f>VLOOKUP(orders[[#This Row],[product_id]],Products!A:C,3,0)</f>
        <v>Electronics</v>
      </c>
      <c r="G8022">
        <v>2</v>
      </c>
      <c r="H8022" s="6">
        <v>0.24555982312578647</v>
      </c>
      <c r="I8022" s="2">
        <f>VLOOKUP($E8022,
Products!$A$1:$F$201,MATCH(Orders!I$1,Products!$A$1:$F$1,0),0)</f>
        <v>10978.62820425244</v>
      </c>
      <c r="J8022" s="2">
        <f>VLOOKUP($E8022,
Products!$A$1:$F$201,MATCH(Orders!J$1,Products!$A$1:$F$1,0),0)</f>
        <v>7174.697588469895</v>
      </c>
    </row>
    <row r="8023" spans="1:10">
      <c r="A8023">
        <v>8022</v>
      </c>
      <c r="B8023" s="4">
        <v>45653</v>
      </c>
      <c r="C8023" s="10">
        <f>DATE(YEAR(orders[[#This Row],[order_date]]), MONTH(orders[[#This Row],[order_date]]), 1)</f>
        <v>45627</v>
      </c>
      <c r="D8023" t="s">
        <v>4388</v>
      </c>
      <c r="E8023" t="s">
        <v>530</v>
      </c>
      <c r="F8023" t="str">
        <f>VLOOKUP(orders[[#This Row],[product_id]],Products!A:C,3,0)</f>
        <v>Electronics</v>
      </c>
      <c r="G8023">
        <v>2</v>
      </c>
      <c r="H8023" s="6">
        <v>0.168405724195173</v>
      </c>
      <c r="I8023" s="2">
        <f>VLOOKUP($E8023,
Products!$A$1:$F$201,MATCH(Orders!I$1,Products!$A$1:$F$1,0),0)</f>
        <v>30520.607447067548</v>
      </c>
      <c r="J8023" s="2">
        <f>VLOOKUP($E8023,
Products!$A$1:$F$201,MATCH(Orders!J$1,Products!$A$1:$F$1,0),0)</f>
        <v>22328.317520226748</v>
      </c>
    </row>
    <row r="8024" spans="1:10">
      <c r="A8024">
        <v>8023</v>
      </c>
      <c r="B8024" s="4">
        <v>45155</v>
      </c>
      <c r="C8024" s="10">
        <f>DATE(YEAR(orders[[#This Row],[order_date]]), MONTH(orders[[#This Row],[order_date]]), 1)</f>
        <v>45139</v>
      </c>
      <c r="D8024" t="s">
        <v>3389</v>
      </c>
      <c r="E8024" t="s">
        <v>536</v>
      </c>
      <c r="F8024" t="str">
        <f>VLOOKUP(orders[[#This Row],[product_id]],Products!A:C,3,0)</f>
        <v>Appliances</v>
      </c>
      <c r="G8024">
        <v>1</v>
      </c>
      <c r="H8024" s="6">
        <v>9.7172437412422874E-2</v>
      </c>
      <c r="I8024" s="2">
        <f>VLOOKUP($E8024,
Products!$A$1:$F$201,MATCH(Orders!I$1,Products!$A$1:$F$1,0),0)</f>
        <v>25818.123603836499</v>
      </c>
      <c r="J8024" s="2">
        <f>VLOOKUP($E8024,
Products!$A$1:$F$201,MATCH(Orders!J$1,Products!$A$1:$F$1,0),0)</f>
        <v>18462.729442964981</v>
      </c>
    </row>
    <row r="8025" spans="1:10">
      <c r="A8025">
        <v>8024</v>
      </c>
      <c r="B8025" s="4">
        <v>45353</v>
      </c>
      <c r="C8025" s="10">
        <f>DATE(YEAR(orders[[#This Row],[order_date]]), MONTH(orders[[#This Row],[order_date]]), 1)</f>
        <v>45352</v>
      </c>
      <c r="D8025" t="s">
        <v>1172</v>
      </c>
      <c r="E8025" t="s">
        <v>591</v>
      </c>
      <c r="F8025" t="str">
        <f>VLOOKUP(orders[[#This Row],[product_id]],Products!A:C,3,0)</f>
        <v>Appliances</v>
      </c>
      <c r="G8025">
        <v>1</v>
      </c>
      <c r="H8025" s="6">
        <v>0.14411808996852205</v>
      </c>
      <c r="I8025" s="2">
        <f>VLOOKUP($E8025,
Products!$A$1:$F$201,MATCH(Orders!I$1,Products!$A$1:$F$1,0),0)</f>
        <v>5828.0678031706884</v>
      </c>
      <c r="J8025" s="2">
        <f>VLOOKUP($E8025,
Products!$A$1:$F$201,MATCH(Orders!J$1,Products!$A$1:$F$1,0),0)</f>
        <v>3928.741316454903</v>
      </c>
    </row>
    <row r="8026" spans="1:10">
      <c r="A8026">
        <v>8025</v>
      </c>
      <c r="B8026" s="4">
        <v>45048</v>
      </c>
      <c r="C8026" s="10">
        <f>DATE(YEAR(orders[[#This Row],[order_date]]), MONTH(orders[[#This Row],[order_date]]), 1)</f>
        <v>45047</v>
      </c>
      <c r="D8026" t="s">
        <v>1262</v>
      </c>
      <c r="E8026" t="s">
        <v>643</v>
      </c>
      <c r="F8026" t="str">
        <f>VLOOKUP(orders[[#This Row],[product_id]],Products!A:C,3,0)</f>
        <v>Appliances</v>
      </c>
      <c r="G8026">
        <v>3</v>
      </c>
      <c r="H8026" s="6">
        <v>0.14643863969382828</v>
      </c>
      <c r="I8026" s="2">
        <f>VLOOKUP($E8026,
Products!$A$1:$F$201,MATCH(Orders!I$1,Products!$A$1:$F$1,0),0)</f>
        <v>26269.068564891841</v>
      </c>
      <c r="J8026" s="2">
        <f>VLOOKUP($E8026,
Products!$A$1:$F$201,MATCH(Orders!J$1,Products!$A$1:$F$1,0),0)</f>
        <v>18867.564539756699</v>
      </c>
    </row>
    <row r="8027" spans="1:10">
      <c r="A8027">
        <v>8026</v>
      </c>
      <c r="B8027" s="4">
        <v>45075</v>
      </c>
      <c r="C8027" s="10">
        <f>DATE(YEAR(orders[[#This Row],[order_date]]), MONTH(orders[[#This Row],[order_date]]), 1)</f>
        <v>45047</v>
      </c>
      <c r="D8027" t="s">
        <v>1599</v>
      </c>
      <c r="E8027" t="s">
        <v>582</v>
      </c>
      <c r="F8027" t="str">
        <f>VLOOKUP(orders[[#This Row],[product_id]],Products!A:C,3,0)</f>
        <v>Electronics</v>
      </c>
      <c r="G8027">
        <v>3</v>
      </c>
      <c r="H8027" s="6">
        <v>0.10576624831424544</v>
      </c>
      <c r="I8027" s="2">
        <f>VLOOKUP($E8027,
Products!$A$1:$F$201,MATCH(Orders!I$1,Products!$A$1:$F$1,0),0)</f>
        <v>16266.090182397211</v>
      </c>
      <c r="J8027" s="2">
        <f>VLOOKUP($E8027,
Products!$A$1:$F$201,MATCH(Orders!J$1,Products!$A$1:$F$1,0),0)</f>
        <v>11802.84602487359</v>
      </c>
    </row>
    <row r="8028" spans="1:10">
      <c r="A8028">
        <v>8027</v>
      </c>
      <c r="B8028" s="4">
        <v>45778</v>
      </c>
      <c r="C8028" s="10">
        <f>DATE(YEAR(orders[[#This Row],[order_date]]), MONTH(orders[[#This Row],[order_date]]), 1)</f>
        <v>45778</v>
      </c>
      <c r="D8028" t="s">
        <v>1541</v>
      </c>
      <c r="E8028" t="s">
        <v>705</v>
      </c>
      <c r="F8028" t="str">
        <f>VLOOKUP(orders[[#This Row],[product_id]],Products!A:C,3,0)</f>
        <v>Electronics</v>
      </c>
      <c r="G8028">
        <v>3</v>
      </c>
      <c r="H8028" s="6">
        <v>0.17978750257074502</v>
      </c>
      <c r="I8028" s="2">
        <f>VLOOKUP($E8028,
Products!$A$1:$F$201,MATCH(Orders!I$1,Products!$A$1:$F$1,0),0)</f>
        <v>11719.594724541899</v>
      </c>
      <c r="J8028" s="2">
        <f>VLOOKUP($E8028,
Products!$A$1:$F$201,MATCH(Orders!J$1,Products!$A$1:$F$1,0),0)</f>
        <v>7926.6332911718628</v>
      </c>
    </row>
    <row r="8029" spans="1:10">
      <c r="A8029">
        <v>8028</v>
      </c>
      <c r="B8029" s="4">
        <v>45631</v>
      </c>
      <c r="C8029" s="10">
        <f>DATE(YEAR(orders[[#This Row],[order_date]]), MONTH(orders[[#This Row],[order_date]]), 1)</f>
        <v>45627</v>
      </c>
      <c r="D8029" t="s">
        <v>2016</v>
      </c>
      <c r="E8029" t="s">
        <v>642</v>
      </c>
      <c r="F8029" t="str">
        <f>VLOOKUP(orders[[#This Row],[product_id]],Products!A:C,3,0)</f>
        <v>Appliances</v>
      </c>
      <c r="G8029">
        <v>2</v>
      </c>
      <c r="H8029" s="6">
        <v>5.0379178371761445E-2</v>
      </c>
      <c r="I8029" s="2">
        <f>VLOOKUP($E8029,
Products!$A$1:$F$201,MATCH(Orders!I$1,Products!$A$1:$F$1,0),0)</f>
        <v>2296.7821973225709</v>
      </c>
      <c r="J8029" s="2">
        <f>VLOOKUP($E8029,
Products!$A$1:$F$201,MATCH(Orders!J$1,Products!$A$1:$F$1,0),0)</f>
        <v>1585.16132006212</v>
      </c>
    </row>
    <row r="8030" spans="1:10">
      <c r="A8030">
        <v>8029</v>
      </c>
      <c r="B8030" s="4">
        <v>45037</v>
      </c>
      <c r="C8030" s="10">
        <f>DATE(YEAR(orders[[#This Row],[order_date]]), MONTH(orders[[#This Row],[order_date]]), 1)</f>
        <v>45017</v>
      </c>
      <c r="D8030" t="s">
        <v>1323</v>
      </c>
      <c r="E8030" t="s">
        <v>627</v>
      </c>
      <c r="F8030" t="str">
        <f>VLOOKUP(orders[[#This Row],[product_id]],Products!A:C,3,0)</f>
        <v>Electronics</v>
      </c>
      <c r="G8030">
        <v>3</v>
      </c>
      <c r="H8030" s="6">
        <v>0.22844501463047392</v>
      </c>
      <c r="I8030" s="2">
        <f>VLOOKUP($E8030,
Products!$A$1:$F$201,MATCH(Orders!I$1,Products!$A$1:$F$1,0),0)</f>
        <v>21043.736386381101</v>
      </c>
      <c r="J8030" s="2">
        <f>VLOOKUP($E8030,
Products!$A$1:$F$201,MATCH(Orders!J$1,Products!$A$1:$F$1,0),0)</f>
        <v>14357.858783760659</v>
      </c>
    </row>
    <row r="8031" spans="1:10">
      <c r="A8031">
        <v>8030</v>
      </c>
      <c r="B8031" s="4">
        <v>44990</v>
      </c>
      <c r="C8031" s="10">
        <f>DATE(YEAR(orders[[#This Row],[order_date]]), MONTH(orders[[#This Row],[order_date]]), 1)</f>
        <v>44986</v>
      </c>
      <c r="D8031" t="s">
        <v>2023</v>
      </c>
      <c r="E8031" t="s">
        <v>513</v>
      </c>
      <c r="F8031" t="str">
        <f>VLOOKUP(orders[[#This Row],[product_id]],Products!A:C,3,0)</f>
        <v>Electronics</v>
      </c>
      <c r="G8031">
        <v>2</v>
      </c>
      <c r="H8031" s="6">
        <v>0.20511037167599955</v>
      </c>
      <c r="I8031" s="2">
        <f>VLOOKUP($E8031,
Products!$A$1:$F$201,MATCH(Orders!I$1,Products!$A$1:$F$1,0),0)</f>
        <v>2370.6748519187499</v>
      </c>
      <c r="J8031" s="2">
        <f>VLOOKUP($E8031,
Products!$A$1:$F$201,MATCH(Orders!J$1,Products!$A$1:$F$1,0),0)</f>
        <v>1742.1190905744229</v>
      </c>
    </row>
    <row r="8032" spans="1:10">
      <c r="A8032">
        <v>8031</v>
      </c>
      <c r="B8032" s="4">
        <v>45564</v>
      </c>
      <c r="C8032" s="10">
        <f>DATE(YEAR(orders[[#This Row],[order_date]]), MONTH(orders[[#This Row],[order_date]]), 1)</f>
        <v>45536</v>
      </c>
      <c r="D8032" t="s">
        <v>2210</v>
      </c>
      <c r="E8032" t="s">
        <v>602</v>
      </c>
      <c r="F8032" t="str">
        <f>VLOOKUP(orders[[#This Row],[product_id]],Products!A:C,3,0)</f>
        <v>Appliances</v>
      </c>
      <c r="G8032">
        <v>1</v>
      </c>
      <c r="H8032" s="6">
        <v>0.1255097695949913</v>
      </c>
      <c r="I8032" s="2">
        <f>VLOOKUP($E8032,
Products!$A$1:$F$201,MATCH(Orders!I$1,Products!$A$1:$F$1,0),0)</f>
        <v>22834.95547197924</v>
      </c>
      <c r="J8032" s="2">
        <f>VLOOKUP($E8032,
Products!$A$1:$F$201,MATCH(Orders!J$1,Products!$A$1:$F$1,0),0)</f>
        <v>17972.460052660601</v>
      </c>
    </row>
    <row r="8033" spans="1:10">
      <c r="A8033">
        <v>8032</v>
      </c>
      <c r="B8033" s="4">
        <v>45835</v>
      </c>
      <c r="C8033" s="10">
        <f>DATE(YEAR(orders[[#This Row],[order_date]]), MONTH(orders[[#This Row],[order_date]]), 1)</f>
        <v>45809</v>
      </c>
      <c r="D8033" t="s">
        <v>839</v>
      </c>
      <c r="E8033" t="s">
        <v>524</v>
      </c>
      <c r="F8033" t="str">
        <f>VLOOKUP(orders[[#This Row],[product_id]],Products!A:C,3,0)</f>
        <v>Electronics</v>
      </c>
      <c r="G8033">
        <v>3</v>
      </c>
      <c r="H8033" s="6">
        <v>0.23435085695560967</v>
      </c>
      <c r="I8033" s="2">
        <f>VLOOKUP($E8033,
Products!$A$1:$F$201,MATCH(Orders!I$1,Products!$A$1:$F$1,0),0)</f>
        <v>13162.372749153699</v>
      </c>
      <c r="J8033" s="2">
        <f>VLOOKUP($E8033,
Products!$A$1:$F$201,MATCH(Orders!J$1,Products!$A$1:$F$1,0),0)</f>
        <v>8772.7564251238819</v>
      </c>
    </row>
    <row r="8034" spans="1:10">
      <c r="A8034">
        <v>8033</v>
      </c>
      <c r="B8034" s="4">
        <v>44939</v>
      </c>
      <c r="C8034" s="10">
        <f>DATE(YEAR(orders[[#This Row],[order_date]]), MONTH(orders[[#This Row],[order_date]]), 1)</f>
        <v>44927</v>
      </c>
      <c r="D8034" t="s">
        <v>713</v>
      </c>
      <c r="E8034" t="s">
        <v>535</v>
      </c>
      <c r="F8034" t="str">
        <f>VLOOKUP(orders[[#This Row],[product_id]],Products!A:C,3,0)</f>
        <v>Appliances</v>
      </c>
      <c r="G8034">
        <v>1</v>
      </c>
      <c r="H8034" s="6">
        <v>5.8372364267970524E-2</v>
      </c>
      <c r="I8034" s="2">
        <f>VLOOKUP($E8034,
Products!$A$1:$F$201,MATCH(Orders!I$1,Products!$A$1:$F$1,0),0)</f>
        <v>25188.460642954858</v>
      </c>
      <c r="J8034" s="2">
        <f>VLOOKUP($E8034,
Products!$A$1:$F$201,MATCH(Orders!J$1,Products!$A$1:$F$1,0),0)</f>
        <v>18873.341689191599</v>
      </c>
    </row>
    <row r="8035" spans="1:10">
      <c r="A8035">
        <v>8034</v>
      </c>
      <c r="B8035" s="4">
        <v>45860</v>
      </c>
      <c r="C8035" s="10">
        <f>DATE(YEAR(orders[[#This Row],[order_date]]), MONTH(orders[[#This Row],[order_date]]), 1)</f>
        <v>45839</v>
      </c>
      <c r="D8035" t="s">
        <v>2781</v>
      </c>
      <c r="E8035" t="s">
        <v>514</v>
      </c>
      <c r="F8035" t="str">
        <f>VLOOKUP(orders[[#This Row],[product_id]],Products!A:C,3,0)</f>
        <v>Electronics</v>
      </c>
      <c r="G8035">
        <v>2</v>
      </c>
      <c r="H8035" s="6">
        <v>0.10370975868900156</v>
      </c>
      <c r="I8035" s="2">
        <f>VLOOKUP($E8035,
Products!$A$1:$F$201,MATCH(Orders!I$1,Products!$A$1:$F$1,0),0)</f>
        <v>16482.730474054071</v>
      </c>
      <c r="J8035" s="2">
        <f>VLOOKUP($E8035,
Products!$A$1:$F$201,MATCH(Orders!J$1,Products!$A$1:$F$1,0),0)</f>
        <v>12480.81165565178</v>
      </c>
    </row>
    <row r="8036" spans="1:10">
      <c r="A8036">
        <v>8035</v>
      </c>
      <c r="B8036" s="4">
        <v>45165</v>
      </c>
      <c r="C8036" s="10">
        <f>DATE(YEAR(orders[[#This Row],[order_date]]), MONTH(orders[[#This Row],[order_date]]), 1)</f>
        <v>45139</v>
      </c>
      <c r="D8036" t="s">
        <v>1488</v>
      </c>
      <c r="E8036" t="s">
        <v>588</v>
      </c>
      <c r="F8036" t="str">
        <f>VLOOKUP(orders[[#This Row],[product_id]],Products!A:C,3,0)</f>
        <v>Electronics</v>
      </c>
      <c r="G8036">
        <v>2</v>
      </c>
      <c r="H8036" s="6">
        <v>0.23065278605958903</v>
      </c>
      <c r="I8036" s="2">
        <f>VLOOKUP($E8036,
Products!$A$1:$F$201,MATCH(Orders!I$1,Products!$A$1:$F$1,0),0)</f>
        <v>32539.342481911372</v>
      </c>
      <c r="J8036" s="2">
        <f>VLOOKUP($E8036,
Products!$A$1:$F$201,MATCH(Orders!J$1,Products!$A$1:$F$1,0),0)</f>
        <v>21531.252982830021</v>
      </c>
    </row>
    <row r="8037" spans="1:10">
      <c r="A8037">
        <v>8036</v>
      </c>
      <c r="B8037" s="4">
        <v>45589</v>
      </c>
      <c r="C8037" s="10">
        <f>DATE(YEAR(orders[[#This Row],[order_date]]), MONTH(orders[[#This Row],[order_date]]), 1)</f>
        <v>45566</v>
      </c>
      <c r="D8037" t="s">
        <v>4512</v>
      </c>
      <c r="E8037" t="s">
        <v>552</v>
      </c>
      <c r="F8037" t="str">
        <f>VLOOKUP(orders[[#This Row],[product_id]],Products!A:C,3,0)</f>
        <v>Electronics</v>
      </c>
      <c r="G8037">
        <v>3</v>
      </c>
      <c r="H8037" s="6">
        <v>0.17898773854040964</v>
      </c>
      <c r="I8037" s="2">
        <f>VLOOKUP($E8037,
Products!$A$1:$F$201,MATCH(Orders!I$1,Products!$A$1:$F$1,0),0)</f>
        <v>20326.88586940234</v>
      </c>
      <c r="J8037" s="2">
        <f>VLOOKUP($E8037,
Products!$A$1:$F$201,MATCH(Orders!J$1,Products!$A$1:$F$1,0),0)</f>
        <v>14896.572579237891</v>
      </c>
    </row>
    <row r="8038" spans="1:10">
      <c r="A8038">
        <v>8037</v>
      </c>
      <c r="B8038" s="4">
        <v>45971</v>
      </c>
      <c r="C8038" s="10">
        <f>DATE(YEAR(orders[[#This Row],[order_date]]), MONTH(orders[[#This Row],[order_date]]), 1)</f>
        <v>45962</v>
      </c>
      <c r="D8038" t="s">
        <v>4297</v>
      </c>
      <c r="E8038" t="s">
        <v>679</v>
      </c>
      <c r="F8038" t="str">
        <f>VLOOKUP(orders[[#This Row],[product_id]],Products!A:C,3,0)</f>
        <v>Appliances</v>
      </c>
      <c r="G8038">
        <v>1</v>
      </c>
      <c r="H8038" s="6">
        <v>0.13697856512929563</v>
      </c>
      <c r="I8038" s="2">
        <f>VLOOKUP($E8038,
Products!$A$1:$F$201,MATCH(Orders!I$1,Products!$A$1:$F$1,0),0)</f>
        <v>6336.1008284819591</v>
      </c>
      <c r="J8038" s="2">
        <f>VLOOKUP($E8038,
Products!$A$1:$F$201,MATCH(Orders!J$1,Products!$A$1:$F$1,0),0)</f>
        <v>5056.6203893460352</v>
      </c>
    </row>
    <row r="8039" spans="1:10">
      <c r="A8039">
        <v>8038</v>
      </c>
      <c r="B8039" s="4">
        <v>45620</v>
      </c>
      <c r="C8039" s="10">
        <f>DATE(YEAR(orders[[#This Row],[order_date]]), MONTH(orders[[#This Row],[order_date]]), 1)</f>
        <v>45597</v>
      </c>
      <c r="D8039" t="s">
        <v>2039</v>
      </c>
      <c r="E8039" t="s">
        <v>595</v>
      </c>
      <c r="F8039" t="str">
        <f>VLOOKUP(orders[[#This Row],[product_id]],Products!A:C,3,0)</f>
        <v>Electronics</v>
      </c>
      <c r="G8039">
        <v>1</v>
      </c>
      <c r="H8039" s="6">
        <v>0.12720005608984428</v>
      </c>
      <c r="I8039" s="2">
        <f>VLOOKUP($E8039,
Products!$A$1:$F$201,MATCH(Orders!I$1,Products!$A$1:$F$1,0),0)</f>
        <v>2368.316565735005</v>
      </c>
      <c r="J8039" s="2">
        <f>VLOOKUP($E8039,
Products!$A$1:$F$201,MATCH(Orders!J$1,Products!$A$1:$F$1,0),0)</f>
        <v>1668.7588573553539</v>
      </c>
    </row>
    <row r="8040" spans="1:10">
      <c r="A8040">
        <v>8039</v>
      </c>
      <c r="B8040" s="4">
        <v>45897</v>
      </c>
      <c r="C8040" s="10">
        <f>DATE(YEAR(orders[[#This Row],[order_date]]), MONTH(orders[[#This Row],[order_date]]), 1)</f>
        <v>45870</v>
      </c>
      <c r="D8040" t="s">
        <v>4423</v>
      </c>
      <c r="E8040" t="s">
        <v>506</v>
      </c>
      <c r="F8040" t="str">
        <f>VLOOKUP(orders[[#This Row],[product_id]],Products!A:C,3,0)</f>
        <v>Electronics</v>
      </c>
      <c r="G8040">
        <v>2</v>
      </c>
      <c r="H8040" s="6">
        <v>0.12266388391159559</v>
      </c>
      <c r="I8040" s="2">
        <f>VLOOKUP($E8040,
Products!$A$1:$F$201,MATCH(Orders!I$1,Products!$A$1:$F$1,0),0)</f>
        <v>2354.115904304108</v>
      </c>
      <c r="J8040" s="2">
        <f>VLOOKUP($E8040,
Products!$A$1:$F$201,MATCH(Orders!J$1,Products!$A$1:$F$1,0),0)</f>
        <v>1810.784620830796</v>
      </c>
    </row>
    <row r="8041" spans="1:10">
      <c r="A8041">
        <v>8040</v>
      </c>
      <c r="B8041" s="4">
        <v>45890</v>
      </c>
      <c r="C8041" s="10">
        <f>DATE(YEAR(orders[[#This Row],[order_date]]), MONTH(orders[[#This Row],[order_date]]), 1)</f>
        <v>45870</v>
      </c>
      <c r="D8041" t="s">
        <v>1246</v>
      </c>
      <c r="E8041" t="s">
        <v>636</v>
      </c>
      <c r="F8041" t="str">
        <f>VLOOKUP(orders[[#This Row],[product_id]],Products!A:C,3,0)</f>
        <v>Appliances</v>
      </c>
      <c r="G8041">
        <v>1</v>
      </c>
      <c r="H8041" s="6">
        <v>0.11936736605090903</v>
      </c>
      <c r="I8041" s="2">
        <f>VLOOKUP($E8041,
Products!$A$1:$F$201,MATCH(Orders!I$1,Products!$A$1:$F$1,0),0)</f>
        <v>2035.5647279372099</v>
      </c>
      <c r="J8041" s="2">
        <f>VLOOKUP($E8041,
Products!$A$1:$F$201,MATCH(Orders!J$1,Products!$A$1:$F$1,0),0)</f>
        <v>1486.048843699655</v>
      </c>
    </row>
    <row r="8042" spans="1:10">
      <c r="A8042">
        <v>8041</v>
      </c>
      <c r="B8042" s="4">
        <v>45002</v>
      </c>
      <c r="C8042" s="10">
        <f>DATE(YEAR(orders[[#This Row],[order_date]]), MONTH(orders[[#This Row],[order_date]]), 1)</f>
        <v>44986</v>
      </c>
      <c r="D8042" t="s">
        <v>3380</v>
      </c>
      <c r="E8042" t="s">
        <v>667</v>
      </c>
      <c r="F8042" t="str">
        <f>VLOOKUP(orders[[#This Row],[product_id]],Products!A:C,3,0)</f>
        <v>Electronics</v>
      </c>
      <c r="G8042">
        <v>1</v>
      </c>
      <c r="H8042" s="6">
        <v>0.14130403487822724</v>
      </c>
      <c r="I8042" s="2">
        <f>VLOOKUP($E8042,
Products!$A$1:$F$201,MATCH(Orders!I$1,Products!$A$1:$F$1,0),0)</f>
        <v>2491.507056421975</v>
      </c>
      <c r="J8042" s="2">
        <f>VLOOKUP($E8042,
Products!$A$1:$F$201,MATCH(Orders!J$1,Products!$A$1:$F$1,0),0)</f>
        <v>1871.4408177277719</v>
      </c>
    </row>
    <row r="8043" spans="1:10">
      <c r="A8043">
        <v>8042</v>
      </c>
      <c r="B8043" s="4">
        <v>45255</v>
      </c>
      <c r="C8043" s="10">
        <f>DATE(YEAR(orders[[#This Row],[order_date]]), MONTH(orders[[#This Row],[order_date]]), 1)</f>
        <v>45231</v>
      </c>
      <c r="D8043" t="s">
        <v>4271</v>
      </c>
      <c r="E8043" t="s">
        <v>658</v>
      </c>
      <c r="F8043" t="str">
        <f>VLOOKUP(orders[[#This Row],[product_id]],Products!A:C,3,0)</f>
        <v>Electronics</v>
      </c>
      <c r="G8043">
        <v>1</v>
      </c>
      <c r="H8043" s="6">
        <v>0.18382657989232823</v>
      </c>
      <c r="I8043" s="2">
        <f>VLOOKUP($E8043,
Products!$A$1:$F$201,MATCH(Orders!I$1,Products!$A$1:$F$1,0),0)</f>
        <v>2455.4664524813788</v>
      </c>
      <c r="J8043" s="2">
        <f>VLOOKUP($E8043,
Products!$A$1:$F$201,MATCH(Orders!J$1,Products!$A$1:$F$1,0),0)</f>
        <v>1763.2139459131699</v>
      </c>
    </row>
    <row r="8044" spans="1:10">
      <c r="A8044">
        <v>8043</v>
      </c>
      <c r="B8044" s="4">
        <v>45078</v>
      </c>
      <c r="C8044" s="10">
        <f>DATE(YEAR(orders[[#This Row],[order_date]]), MONTH(orders[[#This Row],[order_date]]), 1)</f>
        <v>45078</v>
      </c>
      <c r="D8044" t="s">
        <v>1763</v>
      </c>
      <c r="E8044" t="s">
        <v>663</v>
      </c>
      <c r="F8044" t="str">
        <f>VLOOKUP(orders[[#This Row],[product_id]],Products!A:C,3,0)</f>
        <v>Electronics</v>
      </c>
      <c r="G8044">
        <v>3</v>
      </c>
      <c r="H8044" s="6">
        <v>0.20332242932933206</v>
      </c>
      <c r="I8044" s="2">
        <f>VLOOKUP($E8044,
Products!$A$1:$F$201,MATCH(Orders!I$1,Products!$A$1:$F$1,0),0)</f>
        <v>12863.39473364416</v>
      </c>
      <c r="J8044" s="2">
        <f>VLOOKUP($E8044,
Products!$A$1:$F$201,MATCH(Orders!J$1,Products!$A$1:$F$1,0),0)</f>
        <v>9312.9321574947517</v>
      </c>
    </row>
    <row r="8045" spans="1:10">
      <c r="A8045">
        <v>8044</v>
      </c>
      <c r="B8045" s="4">
        <v>44998</v>
      </c>
      <c r="C8045" s="10">
        <f>DATE(YEAR(orders[[#This Row],[order_date]]), MONTH(orders[[#This Row],[order_date]]), 1)</f>
        <v>44986</v>
      </c>
      <c r="D8045" t="s">
        <v>2760</v>
      </c>
      <c r="E8045" t="s">
        <v>506</v>
      </c>
      <c r="F8045" t="str">
        <f>VLOOKUP(orders[[#This Row],[product_id]],Products!A:C,3,0)</f>
        <v>Electronics</v>
      </c>
      <c r="G8045">
        <v>2</v>
      </c>
      <c r="H8045" s="6">
        <v>0.19156023676468267</v>
      </c>
      <c r="I8045" s="2">
        <f>VLOOKUP($E8045,
Products!$A$1:$F$201,MATCH(Orders!I$1,Products!$A$1:$F$1,0),0)</f>
        <v>2354.115904304108</v>
      </c>
      <c r="J8045" s="2">
        <f>VLOOKUP($E8045,
Products!$A$1:$F$201,MATCH(Orders!J$1,Products!$A$1:$F$1,0),0)</f>
        <v>1810.784620830796</v>
      </c>
    </row>
    <row r="8046" spans="1:10">
      <c r="A8046">
        <v>8045</v>
      </c>
      <c r="B8046" s="4">
        <v>45151</v>
      </c>
      <c r="C8046" s="10">
        <f>DATE(YEAR(orders[[#This Row],[order_date]]), MONTH(orders[[#This Row],[order_date]]), 1)</f>
        <v>45139</v>
      </c>
      <c r="D8046" t="s">
        <v>2793</v>
      </c>
      <c r="E8046" t="s">
        <v>628</v>
      </c>
      <c r="F8046" t="str">
        <f>VLOOKUP(orders[[#This Row],[product_id]],Products!A:C,3,0)</f>
        <v>Electronics</v>
      </c>
      <c r="G8046">
        <v>2</v>
      </c>
      <c r="H8046" s="6">
        <v>0.20484517011610937</v>
      </c>
      <c r="I8046" s="2">
        <f>VLOOKUP($E8046,
Products!$A$1:$F$201,MATCH(Orders!I$1,Products!$A$1:$F$1,0),0)</f>
        <v>2480.4343676348258</v>
      </c>
      <c r="J8046" s="2">
        <f>VLOOKUP($E8046,
Products!$A$1:$F$201,MATCH(Orders!J$1,Products!$A$1:$F$1,0),0)</f>
        <v>1932.862959692628</v>
      </c>
    </row>
    <row r="8047" spans="1:10">
      <c r="A8047">
        <v>8046</v>
      </c>
      <c r="B8047" s="4">
        <v>45399</v>
      </c>
      <c r="C8047" s="10">
        <f>DATE(YEAR(orders[[#This Row],[order_date]]), MONTH(orders[[#This Row],[order_date]]), 1)</f>
        <v>45383</v>
      </c>
      <c r="D8047" t="s">
        <v>4107</v>
      </c>
      <c r="E8047" t="s">
        <v>651</v>
      </c>
      <c r="F8047" t="str">
        <f>VLOOKUP(orders[[#This Row],[product_id]],Products!A:C,3,0)</f>
        <v>Electronics</v>
      </c>
      <c r="G8047">
        <v>2</v>
      </c>
      <c r="H8047" s="6">
        <v>0.19305367644792157</v>
      </c>
      <c r="I8047" s="2">
        <f>VLOOKUP($E8047,
Products!$A$1:$F$201,MATCH(Orders!I$1,Products!$A$1:$F$1,0),0)</f>
        <v>28622.091542973511</v>
      </c>
      <c r="J8047" s="2">
        <f>VLOOKUP($E8047,
Products!$A$1:$F$201,MATCH(Orders!J$1,Products!$A$1:$F$1,0),0)</f>
        <v>19327.527634039769</v>
      </c>
    </row>
    <row r="8048" spans="1:10">
      <c r="A8048">
        <v>8047</v>
      </c>
      <c r="B8048" s="4">
        <v>45286</v>
      </c>
      <c r="C8048" s="10">
        <f>DATE(YEAR(orders[[#This Row],[order_date]]), MONTH(orders[[#This Row],[order_date]]), 1)</f>
        <v>45261</v>
      </c>
      <c r="D8048" t="s">
        <v>1614</v>
      </c>
      <c r="E8048" t="s">
        <v>666</v>
      </c>
      <c r="F8048" t="str">
        <f>VLOOKUP(orders[[#This Row],[product_id]],Products!A:C,3,0)</f>
        <v>Electronics</v>
      </c>
      <c r="G8048">
        <v>1</v>
      </c>
      <c r="H8048" s="6">
        <v>0.15686917085260882</v>
      </c>
      <c r="I8048" s="2">
        <f>VLOOKUP($E8048,
Products!$A$1:$F$201,MATCH(Orders!I$1,Products!$A$1:$F$1,0),0)</f>
        <v>28450.587044878092</v>
      </c>
      <c r="J8048" s="2">
        <f>VLOOKUP($E8048,
Products!$A$1:$F$201,MATCH(Orders!J$1,Products!$A$1:$F$1,0),0)</f>
        <v>22337.584649075441</v>
      </c>
    </row>
    <row r="8049" spans="1:10">
      <c r="A8049">
        <v>8048</v>
      </c>
      <c r="B8049" s="4">
        <v>45466</v>
      </c>
      <c r="C8049" s="10">
        <f>DATE(YEAR(orders[[#This Row],[order_date]]), MONTH(orders[[#This Row],[order_date]]), 1)</f>
        <v>45444</v>
      </c>
      <c r="D8049" t="s">
        <v>2815</v>
      </c>
      <c r="E8049" t="s">
        <v>642</v>
      </c>
      <c r="F8049" t="str">
        <f>VLOOKUP(orders[[#This Row],[product_id]],Products!A:C,3,0)</f>
        <v>Appliances</v>
      </c>
      <c r="G8049">
        <v>3</v>
      </c>
      <c r="H8049" s="6">
        <v>5.1078707769254862E-2</v>
      </c>
      <c r="I8049" s="2">
        <f>VLOOKUP($E8049,
Products!$A$1:$F$201,MATCH(Orders!I$1,Products!$A$1:$F$1,0),0)</f>
        <v>2296.7821973225709</v>
      </c>
      <c r="J8049" s="2">
        <f>VLOOKUP($E8049,
Products!$A$1:$F$201,MATCH(Orders!J$1,Products!$A$1:$F$1,0),0)</f>
        <v>1585.16132006212</v>
      </c>
    </row>
    <row r="8050" spans="1:10">
      <c r="A8050">
        <v>8049</v>
      </c>
      <c r="B8050" s="4">
        <v>45737</v>
      </c>
      <c r="C8050" s="10">
        <f>DATE(YEAR(orders[[#This Row],[order_date]]), MONTH(orders[[#This Row],[order_date]]), 1)</f>
        <v>45717</v>
      </c>
      <c r="D8050" t="s">
        <v>3863</v>
      </c>
      <c r="E8050" t="s">
        <v>640</v>
      </c>
      <c r="F8050" t="str">
        <f>VLOOKUP(orders[[#This Row],[product_id]],Products!A:C,3,0)</f>
        <v>Electronics</v>
      </c>
      <c r="G8050">
        <v>2</v>
      </c>
      <c r="H8050" s="6">
        <v>0.2283017350241405</v>
      </c>
      <c r="I8050" s="2">
        <f>VLOOKUP($E8050,
Products!$A$1:$F$201,MATCH(Orders!I$1,Products!$A$1:$F$1,0),0)</f>
        <v>28588.897930669911</v>
      </c>
      <c r="J8050" s="2">
        <f>VLOOKUP($E8050,
Products!$A$1:$F$201,MATCH(Orders!J$1,Products!$A$1:$F$1,0),0)</f>
        <v>20681.16336734363</v>
      </c>
    </row>
    <row r="8051" spans="1:10">
      <c r="A8051">
        <v>8050</v>
      </c>
      <c r="B8051" s="4">
        <v>45535</v>
      </c>
      <c r="C8051" s="10">
        <f>DATE(YEAR(orders[[#This Row],[order_date]]), MONTH(orders[[#This Row],[order_date]]), 1)</f>
        <v>45505</v>
      </c>
      <c r="D8051" t="s">
        <v>4502</v>
      </c>
      <c r="E8051" t="s">
        <v>535</v>
      </c>
      <c r="F8051" t="str">
        <f>VLOOKUP(orders[[#This Row],[product_id]],Products!A:C,3,0)</f>
        <v>Appliances</v>
      </c>
      <c r="G8051">
        <v>1</v>
      </c>
      <c r="H8051" s="6">
        <v>7.8398200985431252E-2</v>
      </c>
      <c r="I8051" s="2">
        <f>VLOOKUP($E8051,
Products!$A$1:$F$201,MATCH(Orders!I$1,Products!$A$1:$F$1,0),0)</f>
        <v>25188.460642954858</v>
      </c>
      <c r="J8051" s="2">
        <f>VLOOKUP($E8051,
Products!$A$1:$F$201,MATCH(Orders!J$1,Products!$A$1:$F$1,0),0)</f>
        <v>18873.341689191599</v>
      </c>
    </row>
    <row r="8052" spans="1:10">
      <c r="A8052">
        <v>8051</v>
      </c>
      <c r="B8052" s="4">
        <v>45996</v>
      </c>
      <c r="C8052" s="10">
        <f>DATE(YEAR(orders[[#This Row],[order_date]]), MONTH(orders[[#This Row],[order_date]]), 1)</f>
        <v>45992</v>
      </c>
      <c r="D8052" t="s">
        <v>3893</v>
      </c>
      <c r="E8052" t="s">
        <v>582</v>
      </c>
      <c r="F8052" t="str">
        <f>VLOOKUP(orders[[#This Row],[product_id]],Products!A:C,3,0)</f>
        <v>Electronics</v>
      </c>
      <c r="G8052">
        <v>2</v>
      </c>
      <c r="H8052" s="6">
        <v>0.10085183234599754</v>
      </c>
      <c r="I8052" s="2">
        <f>VLOOKUP($E8052,
Products!$A$1:$F$201,MATCH(Orders!I$1,Products!$A$1:$F$1,0),0)</f>
        <v>16266.090182397211</v>
      </c>
      <c r="J8052" s="2">
        <f>VLOOKUP($E8052,
Products!$A$1:$F$201,MATCH(Orders!J$1,Products!$A$1:$F$1,0),0)</f>
        <v>11802.84602487359</v>
      </c>
    </row>
    <row r="8053" spans="1:10">
      <c r="A8053">
        <v>8052</v>
      </c>
      <c r="B8053" s="4">
        <v>44927</v>
      </c>
      <c r="C8053" s="10">
        <f>DATE(YEAR(orders[[#This Row],[order_date]]), MONTH(orders[[#This Row],[order_date]]), 1)</f>
        <v>44927</v>
      </c>
      <c r="D8053" t="s">
        <v>4354</v>
      </c>
      <c r="E8053" t="s">
        <v>586</v>
      </c>
      <c r="F8053" t="str">
        <f>VLOOKUP(orders[[#This Row],[product_id]],Products!A:C,3,0)</f>
        <v>Appliances</v>
      </c>
      <c r="G8053">
        <v>2</v>
      </c>
      <c r="H8053" s="6">
        <v>9.1130123602820856E-2</v>
      </c>
      <c r="I8053" s="2">
        <f>VLOOKUP($E8053,
Products!$A$1:$F$201,MATCH(Orders!I$1,Products!$A$1:$F$1,0),0)</f>
        <v>22928.971424497449</v>
      </c>
      <c r="J8053" s="2">
        <f>VLOOKUP($E8053,
Products!$A$1:$F$201,MATCH(Orders!J$1,Products!$A$1:$F$1,0),0)</f>
        <v>17801.356740692991</v>
      </c>
    </row>
    <row r="8054" spans="1:10">
      <c r="A8054">
        <v>8053</v>
      </c>
      <c r="B8054" s="4">
        <v>45604</v>
      </c>
      <c r="C8054" s="10">
        <f>DATE(YEAR(orders[[#This Row],[order_date]]), MONTH(orders[[#This Row],[order_date]]), 1)</f>
        <v>45597</v>
      </c>
      <c r="D8054" t="s">
        <v>2026</v>
      </c>
      <c r="E8054" t="s">
        <v>518</v>
      </c>
      <c r="F8054" t="str">
        <f>VLOOKUP(orders[[#This Row],[product_id]],Products!A:C,3,0)</f>
        <v>Electronics</v>
      </c>
      <c r="G8054">
        <v>3</v>
      </c>
      <c r="H8054" s="6">
        <v>0.12264825980958895</v>
      </c>
      <c r="I8054" s="2">
        <f>VLOOKUP($E8054,
Products!$A$1:$F$201,MATCH(Orders!I$1,Products!$A$1:$F$1,0),0)</f>
        <v>23393.890826127132</v>
      </c>
      <c r="J8054" s="2">
        <f>VLOOKUP($E8054,
Products!$A$1:$F$201,MATCH(Orders!J$1,Products!$A$1:$F$1,0),0)</f>
        <v>16064.756531016081</v>
      </c>
    </row>
    <row r="8055" spans="1:10">
      <c r="A8055">
        <v>8054</v>
      </c>
      <c r="B8055" s="4">
        <v>45217</v>
      </c>
      <c r="C8055" s="10">
        <f>DATE(YEAR(orders[[#This Row],[order_date]]), MONTH(orders[[#This Row],[order_date]]), 1)</f>
        <v>45200</v>
      </c>
      <c r="D8055" t="s">
        <v>3132</v>
      </c>
      <c r="E8055" t="s">
        <v>518</v>
      </c>
      <c r="F8055" t="str">
        <f>VLOOKUP(orders[[#This Row],[product_id]],Products!A:C,3,0)</f>
        <v>Electronics</v>
      </c>
      <c r="G8055">
        <v>3</v>
      </c>
      <c r="H8055" s="6">
        <v>0.14992945634405141</v>
      </c>
      <c r="I8055" s="2">
        <f>VLOOKUP($E8055,
Products!$A$1:$F$201,MATCH(Orders!I$1,Products!$A$1:$F$1,0),0)</f>
        <v>23393.890826127132</v>
      </c>
      <c r="J8055" s="2">
        <f>VLOOKUP($E8055,
Products!$A$1:$F$201,MATCH(Orders!J$1,Products!$A$1:$F$1,0),0)</f>
        <v>16064.756531016081</v>
      </c>
    </row>
    <row r="8056" spans="1:10">
      <c r="A8056">
        <v>8055</v>
      </c>
      <c r="B8056" s="4">
        <v>45130</v>
      </c>
      <c r="C8056" s="10">
        <f>DATE(YEAR(orders[[#This Row],[order_date]]), MONTH(orders[[#This Row],[order_date]]), 1)</f>
        <v>45108</v>
      </c>
      <c r="D8056" t="s">
        <v>4459</v>
      </c>
      <c r="E8056" t="s">
        <v>547</v>
      </c>
      <c r="F8056" t="str">
        <f>VLOOKUP(orders[[#This Row],[product_id]],Products!A:C,3,0)</f>
        <v>Appliances</v>
      </c>
      <c r="G8056">
        <v>1</v>
      </c>
      <c r="H8056" s="6">
        <v>6.7971554703217127E-2</v>
      </c>
      <c r="I8056" s="2">
        <f>VLOOKUP($E8056,
Products!$A$1:$F$201,MATCH(Orders!I$1,Products!$A$1:$F$1,0),0)</f>
        <v>2366.4310858022332</v>
      </c>
      <c r="J8056" s="2">
        <f>VLOOKUP($E8056,
Products!$A$1:$F$201,MATCH(Orders!J$1,Products!$A$1:$F$1,0),0)</f>
        <v>1841.1055346213741</v>
      </c>
    </row>
    <row r="8057" spans="1:10">
      <c r="A8057">
        <v>8056</v>
      </c>
      <c r="B8057" s="4">
        <v>45492</v>
      </c>
      <c r="C8057" s="10">
        <f>DATE(YEAR(orders[[#This Row],[order_date]]), MONTH(orders[[#This Row],[order_date]]), 1)</f>
        <v>45474</v>
      </c>
      <c r="D8057" t="s">
        <v>4405</v>
      </c>
      <c r="E8057" t="s">
        <v>629</v>
      </c>
      <c r="F8057" t="str">
        <f>VLOOKUP(orders[[#This Row],[product_id]],Products!A:C,3,0)</f>
        <v>Electronics</v>
      </c>
      <c r="G8057">
        <v>2</v>
      </c>
      <c r="H8057" s="6">
        <v>0.20194453490457637</v>
      </c>
      <c r="I8057" s="2">
        <f>VLOOKUP($E8057,
Products!$A$1:$F$201,MATCH(Orders!I$1,Products!$A$1:$F$1,0),0)</f>
        <v>12411.13061655427</v>
      </c>
      <c r="J8057" s="2">
        <f>VLOOKUP($E8057,
Products!$A$1:$F$201,MATCH(Orders!J$1,Products!$A$1:$F$1,0),0)</f>
        <v>9821.2729118635452</v>
      </c>
    </row>
    <row r="8058" spans="1:10">
      <c r="A8058">
        <v>8057</v>
      </c>
      <c r="B8058" s="4">
        <v>45408</v>
      </c>
      <c r="C8058" s="10">
        <f>DATE(YEAR(orders[[#This Row],[order_date]]), MONTH(orders[[#This Row],[order_date]]), 1)</f>
        <v>45383</v>
      </c>
      <c r="D8058" t="s">
        <v>1027</v>
      </c>
      <c r="E8058" t="s">
        <v>606</v>
      </c>
      <c r="F8058" t="str">
        <f>VLOOKUP(orders[[#This Row],[product_id]],Products!A:C,3,0)</f>
        <v>Appliances</v>
      </c>
      <c r="G8058">
        <v>3</v>
      </c>
      <c r="H8058" s="6">
        <v>6.83540743192214E-2</v>
      </c>
      <c r="I8058" s="2">
        <f>VLOOKUP($E8058,
Products!$A$1:$F$201,MATCH(Orders!I$1,Products!$A$1:$F$1,0),0)</f>
        <v>2163.0020078909042</v>
      </c>
      <c r="J8058" s="2">
        <f>VLOOKUP($E8058,
Products!$A$1:$F$201,MATCH(Orders!J$1,Products!$A$1:$F$1,0),0)</f>
        <v>1416.078554182008</v>
      </c>
    </row>
    <row r="8059" spans="1:10">
      <c r="A8059">
        <v>8058</v>
      </c>
      <c r="B8059" s="4">
        <v>45437</v>
      </c>
      <c r="C8059" s="10">
        <f>DATE(YEAR(orders[[#This Row],[order_date]]), MONTH(orders[[#This Row],[order_date]]), 1)</f>
        <v>45413</v>
      </c>
      <c r="D8059" t="s">
        <v>4405</v>
      </c>
      <c r="E8059" t="s">
        <v>583</v>
      </c>
      <c r="F8059" t="str">
        <f>VLOOKUP(orders[[#This Row],[product_id]],Products!A:C,3,0)</f>
        <v>Electronics</v>
      </c>
      <c r="G8059">
        <v>1</v>
      </c>
      <c r="H8059" s="6">
        <v>0.22399705856410801</v>
      </c>
      <c r="I8059" s="2">
        <f>VLOOKUP($E8059,
Products!$A$1:$F$201,MATCH(Orders!I$1,Products!$A$1:$F$1,0),0)</f>
        <v>22677.574574249091</v>
      </c>
      <c r="J8059" s="2">
        <f>VLOOKUP($E8059,
Products!$A$1:$F$201,MATCH(Orders!J$1,Products!$A$1:$F$1,0),0)</f>
        <v>16593.91273362303</v>
      </c>
    </row>
    <row r="8060" spans="1:10">
      <c r="A8060">
        <v>8059</v>
      </c>
      <c r="B8060" s="4">
        <v>45850</v>
      </c>
      <c r="C8060" s="10">
        <f>DATE(YEAR(orders[[#This Row],[order_date]]), MONTH(orders[[#This Row],[order_date]]), 1)</f>
        <v>45839</v>
      </c>
      <c r="D8060" t="s">
        <v>1438</v>
      </c>
      <c r="E8060" t="s">
        <v>696</v>
      </c>
      <c r="F8060" t="str">
        <f>VLOOKUP(orders[[#This Row],[product_id]],Products!A:C,3,0)</f>
        <v>Electronics</v>
      </c>
      <c r="G8060">
        <v>1</v>
      </c>
      <c r="H8060" s="6">
        <v>0.24141103564115432</v>
      </c>
      <c r="I8060" s="2">
        <f>VLOOKUP($E8060,
Products!$A$1:$F$201,MATCH(Orders!I$1,Products!$A$1:$F$1,0),0)</f>
        <v>2723.6534496184809</v>
      </c>
      <c r="J8060" s="2">
        <f>VLOOKUP($E8060,
Products!$A$1:$F$201,MATCH(Orders!J$1,Products!$A$1:$F$1,0),0)</f>
        <v>1872.4715951823</v>
      </c>
    </row>
    <row r="8061" spans="1:10">
      <c r="A8061">
        <v>8060</v>
      </c>
      <c r="B8061" s="4">
        <v>45204</v>
      </c>
      <c r="C8061" s="10">
        <f>DATE(YEAR(orders[[#This Row],[order_date]]), MONTH(orders[[#This Row],[order_date]]), 1)</f>
        <v>45200</v>
      </c>
      <c r="D8061" t="s">
        <v>2124</v>
      </c>
      <c r="E8061" t="s">
        <v>612</v>
      </c>
      <c r="F8061" t="str">
        <f>VLOOKUP(orders[[#This Row],[product_id]],Products!A:C,3,0)</f>
        <v>Electronics</v>
      </c>
      <c r="G8061">
        <v>2</v>
      </c>
      <c r="H8061" s="6">
        <v>0.24290489497106424</v>
      </c>
      <c r="I8061" s="2">
        <f>VLOOKUP($E8061,
Products!$A$1:$F$201,MATCH(Orders!I$1,Products!$A$1:$F$1,0),0)</f>
        <v>2704.041843529928</v>
      </c>
      <c r="J8061" s="2">
        <f>VLOOKUP($E8061,
Products!$A$1:$F$201,MATCH(Orders!J$1,Products!$A$1:$F$1,0),0)</f>
        <v>2158.9135708713038</v>
      </c>
    </row>
    <row r="8062" spans="1:10">
      <c r="A8062">
        <v>8061</v>
      </c>
      <c r="B8062" s="4">
        <v>45931</v>
      </c>
      <c r="C8062" s="10">
        <f>DATE(YEAR(orders[[#This Row],[order_date]]), MONTH(orders[[#This Row],[order_date]]), 1)</f>
        <v>45931</v>
      </c>
      <c r="D8062" t="s">
        <v>2086</v>
      </c>
      <c r="E8062" t="s">
        <v>702</v>
      </c>
      <c r="F8062" t="str">
        <f>VLOOKUP(orders[[#This Row],[product_id]],Products!A:C,3,0)</f>
        <v>Electronics</v>
      </c>
      <c r="G8062">
        <v>3</v>
      </c>
      <c r="H8062" s="6">
        <v>0.11377574850343647</v>
      </c>
      <c r="I8062" s="2">
        <f>VLOOKUP($E8062,
Products!$A$1:$F$201,MATCH(Orders!I$1,Products!$A$1:$F$1,0),0)</f>
        <v>11240.591105652349</v>
      </c>
      <c r="J8062" s="2">
        <f>VLOOKUP($E8062,
Products!$A$1:$F$201,MATCH(Orders!J$1,Products!$A$1:$F$1,0),0)</f>
        <v>7671.9523119121068</v>
      </c>
    </row>
    <row r="8063" spans="1:10">
      <c r="A8063">
        <v>8062</v>
      </c>
      <c r="B8063" s="4">
        <v>44942</v>
      </c>
      <c r="C8063" s="10">
        <f>DATE(YEAR(orders[[#This Row],[order_date]]), MONTH(orders[[#This Row],[order_date]]), 1)</f>
        <v>44927</v>
      </c>
      <c r="D8063" t="s">
        <v>4339</v>
      </c>
      <c r="E8063" t="s">
        <v>541</v>
      </c>
      <c r="F8063" t="str">
        <f>VLOOKUP(orders[[#This Row],[product_id]],Products!A:C,3,0)</f>
        <v>Appliances</v>
      </c>
      <c r="G8063">
        <v>1</v>
      </c>
      <c r="H8063" s="6">
        <v>0.129632913261891</v>
      </c>
      <c r="I8063" s="2">
        <f>VLOOKUP($E8063,
Products!$A$1:$F$201,MATCH(Orders!I$1,Products!$A$1:$F$1,0),0)</f>
        <v>2390.3651642386908</v>
      </c>
      <c r="J8063" s="2">
        <f>VLOOKUP($E8063,
Products!$A$1:$F$201,MATCH(Orders!J$1,Products!$A$1:$F$1,0),0)</f>
        <v>1655.7504783617919</v>
      </c>
    </row>
    <row r="8064" spans="1:10">
      <c r="A8064">
        <v>8063</v>
      </c>
      <c r="B8064" s="4">
        <v>45282</v>
      </c>
      <c r="C8064" s="10">
        <f>DATE(YEAR(orders[[#This Row],[order_date]]), MONTH(orders[[#This Row],[order_date]]), 1)</f>
        <v>45261</v>
      </c>
      <c r="D8064" t="s">
        <v>3592</v>
      </c>
      <c r="E8064" t="s">
        <v>540</v>
      </c>
      <c r="F8064" t="str">
        <f>VLOOKUP(orders[[#This Row],[product_id]],Products!A:C,3,0)</f>
        <v>Electronics</v>
      </c>
      <c r="G8064">
        <v>2</v>
      </c>
      <c r="H8064" s="6">
        <v>0.18517441586861949</v>
      </c>
      <c r="I8064" s="2">
        <f>VLOOKUP($E8064,
Products!$A$1:$F$201,MATCH(Orders!I$1,Products!$A$1:$F$1,0),0)</f>
        <v>27903.66571841111</v>
      </c>
      <c r="J8064" s="2">
        <f>VLOOKUP($E8064,
Products!$A$1:$F$201,MATCH(Orders!J$1,Products!$A$1:$F$1,0),0)</f>
        <v>20363.814715502049</v>
      </c>
    </row>
    <row r="8065" spans="1:10">
      <c r="A8065">
        <v>8064</v>
      </c>
      <c r="B8065" s="4">
        <v>45282</v>
      </c>
      <c r="C8065" s="10">
        <f>DATE(YEAR(orders[[#This Row],[order_date]]), MONTH(orders[[#This Row],[order_date]]), 1)</f>
        <v>45261</v>
      </c>
      <c r="D8065" t="s">
        <v>3172</v>
      </c>
      <c r="E8065" t="s">
        <v>679</v>
      </c>
      <c r="F8065" t="str">
        <f>VLOOKUP(orders[[#This Row],[product_id]],Products!A:C,3,0)</f>
        <v>Appliances</v>
      </c>
      <c r="G8065">
        <v>1</v>
      </c>
      <c r="H8065" s="6">
        <v>0.1275611013585532</v>
      </c>
      <c r="I8065" s="2">
        <f>VLOOKUP($E8065,
Products!$A$1:$F$201,MATCH(Orders!I$1,Products!$A$1:$F$1,0),0)</f>
        <v>6336.1008284819591</v>
      </c>
      <c r="J8065" s="2">
        <f>VLOOKUP($E8065,
Products!$A$1:$F$201,MATCH(Orders!J$1,Products!$A$1:$F$1,0),0)</f>
        <v>5056.6203893460352</v>
      </c>
    </row>
    <row r="8066" spans="1:10">
      <c r="A8066">
        <v>8065</v>
      </c>
      <c r="B8066" s="4">
        <v>45756</v>
      </c>
      <c r="C8066" s="10">
        <f>DATE(YEAR(orders[[#This Row],[order_date]]), MONTH(orders[[#This Row],[order_date]]), 1)</f>
        <v>45748</v>
      </c>
      <c r="D8066" t="s">
        <v>4255</v>
      </c>
      <c r="E8066" t="s">
        <v>678</v>
      </c>
      <c r="F8066" t="str">
        <f>VLOOKUP(orders[[#This Row],[product_id]],Products!A:C,3,0)</f>
        <v>Appliances</v>
      </c>
      <c r="G8066">
        <v>3</v>
      </c>
      <c r="H8066" s="6">
        <v>5.963683331452653E-2</v>
      </c>
      <c r="I8066" s="2">
        <f>VLOOKUP($E8066,
Products!$A$1:$F$201,MATCH(Orders!I$1,Products!$A$1:$F$1,0),0)</f>
        <v>24547.80463631255</v>
      </c>
      <c r="J8066" s="2">
        <f>VLOOKUP($E8066,
Products!$A$1:$F$201,MATCH(Orders!J$1,Products!$A$1:$F$1,0),0)</f>
        <v>16599.667533695861</v>
      </c>
    </row>
    <row r="8067" spans="1:10">
      <c r="A8067">
        <v>8066</v>
      </c>
      <c r="B8067" s="4">
        <v>45525</v>
      </c>
      <c r="C8067" s="10">
        <f>DATE(YEAR(orders[[#This Row],[order_date]]), MONTH(orders[[#This Row],[order_date]]), 1)</f>
        <v>45505</v>
      </c>
      <c r="D8067" t="s">
        <v>2065</v>
      </c>
      <c r="E8067" t="s">
        <v>561</v>
      </c>
      <c r="F8067" t="str">
        <f>VLOOKUP(orders[[#This Row],[product_id]],Products!A:C,3,0)</f>
        <v>Appliances</v>
      </c>
      <c r="G8067">
        <v>2</v>
      </c>
      <c r="H8067" s="6">
        <v>9.736613617760484E-2</v>
      </c>
      <c r="I8067" s="2">
        <f>VLOOKUP($E8067,
Products!$A$1:$F$201,MATCH(Orders!I$1,Products!$A$1:$F$1,0),0)</f>
        <v>23155.073093252329</v>
      </c>
      <c r="J8067" s="2">
        <f>VLOOKUP($E8067,
Products!$A$1:$F$201,MATCH(Orders!J$1,Products!$A$1:$F$1,0),0)</f>
        <v>17849.867849807979</v>
      </c>
    </row>
    <row r="8068" spans="1:10">
      <c r="A8068">
        <v>8067</v>
      </c>
      <c r="B8068" s="4">
        <v>45854</v>
      </c>
      <c r="C8068" s="10">
        <f>DATE(YEAR(orders[[#This Row],[order_date]]), MONTH(orders[[#This Row],[order_date]]), 1)</f>
        <v>45839</v>
      </c>
      <c r="D8068" t="s">
        <v>4368</v>
      </c>
      <c r="E8068" t="s">
        <v>592</v>
      </c>
      <c r="F8068" t="str">
        <f>VLOOKUP(orders[[#This Row],[product_id]],Products!A:C,3,0)</f>
        <v>Electronics</v>
      </c>
      <c r="G8068">
        <v>2</v>
      </c>
      <c r="H8068" s="6">
        <v>0.16851103565018904</v>
      </c>
      <c r="I8068" s="2">
        <f>VLOOKUP($E8068,
Products!$A$1:$F$201,MATCH(Orders!I$1,Products!$A$1:$F$1,0),0)</f>
        <v>12221.95918536383</v>
      </c>
      <c r="J8068" s="2">
        <f>VLOOKUP($E8068,
Products!$A$1:$F$201,MATCH(Orders!J$1,Products!$A$1:$F$1,0),0)</f>
        <v>9737.7215556427309</v>
      </c>
    </row>
    <row r="8069" spans="1:10">
      <c r="A8069">
        <v>8068</v>
      </c>
      <c r="B8069" s="4">
        <v>46017</v>
      </c>
      <c r="C8069" s="10">
        <f>DATE(YEAR(orders[[#This Row],[order_date]]), MONTH(orders[[#This Row],[order_date]]), 1)</f>
        <v>45992</v>
      </c>
      <c r="D8069" t="s">
        <v>2773</v>
      </c>
      <c r="E8069" t="s">
        <v>510</v>
      </c>
      <c r="F8069" t="str">
        <f>VLOOKUP(orders[[#This Row],[product_id]],Products!A:C,3,0)</f>
        <v>Appliances</v>
      </c>
      <c r="G8069">
        <v>2</v>
      </c>
      <c r="H8069" s="6">
        <v>9.1293414353030164E-2</v>
      </c>
      <c r="I8069" s="2">
        <f>VLOOKUP($E8069,
Products!$A$1:$F$201,MATCH(Orders!I$1,Products!$A$1:$F$1,0),0)</f>
        <v>23457.606610250739</v>
      </c>
      <c r="J8069" s="2">
        <f>VLOOKUP($E8069,
Products!$A$1:$F$201,MATCH(Orders!J$1,Products!$A$1:$F$1,0),0)</f>
        <v>17038.831523124281</v>
      </c>
    </row>
    <row r="8070" spans="1:10">
      <c r="A8070">
        <v>8069</v>
      </c>
      <c r="B8070" s="4">
        <v>45785</v>
      </c>
      <c r="C8070" s="10">
        <f>DATE(YEAR(orders[[#This Row],[order_date]]), MONTH(orders[[#This Row],[order_date]]), 1)</f>
        <v>45778</v>
      </c>
      <c r="D8070" t="s">
        <v>3165</v>
      </c>
      <c r="E8070" t="s">
        <v>677</v>
      </c>
      <c r="F8070" t="str">
        <f>VLOOKUP(orders[[#This Row],[product_id]],Products!A:C,3,0)</f>
        <v>Electronics</v>
      </c>
      <c r="G8070">
        <v>3</v>
      </c>
      <c r="H8070" s="6">
        <v>0.20267560816085942</v>
      </c>
      <c r="I8070" s="2">
        <f>VLOOKUP($E8070,
Products!$A$1:$F$201,MATCH(Orders!I$1,Products!$A$1:$F$1,0),0)</f>
        <v>11360.699432756561</v>
      </c>
      <c r="J8070" s="2">
        <f>VLOOKUP($E8070,
Products!$A$1:$F$201,MATCH(Orders!J$1,Products!$A$1:$F$1,0),0)</f>
        <v>8118.8949869342459</v>
      </c>
    </row>
    <row r="8071" spans="1:10">
      <c r="A8071">
        <v>8070</v>
      </c>
      <c r="B8071" s="4">
        <v>45140</v>
      </c>
      <c r="C8071" s="10">
        <f>DATE(YEAR(orders[[#This Row],[order_date]]), MONTH(orders[[#This Row],[order_date]]), 1)</f>
        <v>45139</v>
      </c>
      <c r="D8071" t="s">
        <v>2620</v>
      </c>
      <c r="E8071" t="s">
        <v>626</v>
      </c>
      <c r="F8071" t="str">
        <f>VLOOKUP(orders[[#This Row],[product_id]],Products!A:C,3,0)</f>
        <v>Electronics</v>
      </c>
      <c r="G8071">
        <v>2</v>
      </c>
      <c r="H8071" s="6">
        <v>0.24170484913582915</v>
      </c>
      <c r="I8071" s="2">
        <f>VLOOKUP($E8071,
Products!$A$1:$F$201,MATCH(Orders!I$1,Products!$A$1:$F$1,0),0)</f>
        <v>19602.440815481601</v>
      </c>
      <c r="J8071" s="2">
        <f>VLOOKUP($E8071,
Products!$A$1:$F$201,MATCH(Orders!J$1,Products!$A$1:$F$1,0),0)</f>
        <v>14427.862284038891</v>
      </c>
    </row>
    <row r="8072" spans="1:10">
      <c r="A8072">
        <v>8071</v>
      </c>
      <c r="B8072" s="4">
        <v>45375</v>
      </c>
      <c r="C8072" s="10">
        <f>DATE(YEAR(orders[[#This Row],[order_date]]), MONTH(orders[[#This Row],[order_date]]), 1)</f>
        <v>45352</v>
      </c>
      <c r="D8072" t="s">
        <v>1254</v>
      </c>
      <c r="E8072" t="s">
        <v>661</v>
      </c>
      <c r="F8072" t="str">
        <f>VLOOKUP(orders[[#This Row],[product_id]],Products!A:C,3,0)</f>
        <v>Electronics</v>
      </c>
      <c r="G8072">
        <v>1</v>
      </c>
      <c r="H8072" s="6">
        <v>0.23347126874862947</v>
      </c>
      <c r="I8072" s="2">
        <f>VLOOKUP($E8072,
Products!$A$1:$F$201,MATCH(Orders!I$1,Products!$A$1:$F$1,0),0)</f>
        <v>18760.038541255031</v>
      </c>
      <c r="J8072" s="2">
        <f>VLOOKUP($E8072,
Products!$A$1:$F$201,MATCH(Orders!J$1,Products!$A$1:$F$1,0),0)</f>
        <v>13545.127547708629</v>
      </c>
    </row>
    <row r="8073" spans="1:10">
      <c r="A8073">
        <v>8072</v>
      </c>
      <c r="B8073" s="4">
        <v>45891</v>
      </c>
      <c r="C8073" s="10">
        <f>DATE(YEAR(orders[[#This Row],[order_date]]), MONTH(orders[[#This Row],[order_date]]), 1)</f>
        <v>45870</v>
      </c>
      <c r="D8073" t="s">
        <v>1988</v>
      </c>
      <c r="E8073" t="s">
        <v>592</v>
      </c>
      <c r="F8073" t="str">
        <f>VLOOKUP(orders[[#This Row],[product_id]],Products!A:C,3,0)</f>
        <v>Electronics</v>
      </c>
      <c r="G8073">
        <v>1</v>
      </c>
      <c r="H8073" s="6">
        <v>0.18656010590597663</v>
      </c>
      <c r="I8073" s="2">
        <f>VLOOKUP($E8073,
Products!$A$1:$F$201,MATCH(Orders!I$1,Products!$A$1:$F$1,0),0)</f>
        <v>12221.95918536383</v>
      </c>
      <c r="J8073" s="2">
        <f>VLOOKUP($E8073,
Products!$A$1:$F$201,MATCH(Orders!J$1,Products!$A$1:$F$1,0),0)</f>
        <v>9737.7215556427309</v>
      </c>
    </row>
    <row r="8074" spans="1:10">
      <c r="A8074">
        <v>8073</v>
      </c>
      <c r="B8074" s="4">
        <v>45713</v>
      </c>
      <c r="C8074" s="10">
        <f>DATE(YEAR(orders[[#This Row],[order_date]]), MONTH(orders[[#This Row],[order_date]]), 1)</f>
        <v>45689</v>
      </c>
      <c r="D8074" t="s">
        <v>1310</v>
      </c>
      <c r="E8074" t="s">
        <v>675</v>
      </c>
      <c r="F8074" t="str">
        <f>VLOOKUP(orders[[#This Row],[product_id]],Products!A:C,3,0)</f>
        <v>Appliances</v>
      </c>
      <c r="G8074">
        <v>2</v>
      </c>
      <c r="H8074" s="6">
        <v>9.2975767172355034E-2</v>
      </c>
      <c r="I8074" s="2">
        <f>VLOOKUP($E8074,
Products!$A$1:$F$201,MATCH(Orders!I$1,Products!$A$1:$F$1,0),0)</f>
        <v>23552.642442203069</v>
      </c>
      <c r="J8074" s="2">
        <f>VLOOKUP($E8074,
Products!$A$1:$F$201,MATCH(Orders!J$1,Products!$A$1:$F$1,0),0)</f>
        <v>17389.42325132497</v>
      </c>
    </row>
    <row r="8075" spans="1:10">
      <c r="A8075">
        <v>8074</v>
      </c>
      <c r="B8075" s="4">
        <v>45425</v>
      </c>
      <c r="C8075" s="10">
        <f>DATE(YEAR(orders[[#This Row],[order_date]]), MONTH(orders[[#This Row],[order_date]]), 1)</f>
        <v>45413</v>
      </c>
      <c r="D8075" t="s">
        <v>2428</v>
      </c>
      <c r="E8075" t="s">
        <v>603</v>
      </c>
      <c r="F8075" t="str">
        <f>VLOOKUP(orders[[#This Row],[product_id]],Products!A:C,3,0)</f>
        <v>Electronics</v>
      </c>
      <c r="G8075">
        <v>1</v>
      </c>
      <c r="H8075" s="6">
        <v>0.15200973521553637</v>
      </c>
      <c r="I8075" s="2">
        <f>VLOOKUP($E8075,
Products!$A$1:$F$201,MATCH(Orders!I$1,Products!$A$1:$F$1,0),0)</f>
        <v>10867.659217073329</v>
      </c>
      <c r="J8075" s="2">
        <f>VLOOKUP($E8075,
Products!$A$1:$F$201,MATCH(Orders!J$1,Products!$A$1:$F$1,0),0)</f>
        <v>8421.8829552397037</v>
      </c>
    </row>
    <row r="8076" spans="1:10">
      <c r="A8076">
        <v>8075</v>
      </c>
      <c r="B8076" s="4">
        <v>45636</v>
      </c>
      <c r="C8076" s="10">
        <f>DATE(YEAR(orders[[#This Row],[order_date]]), MONTH(orders[[#This Row],[order_date]]), 1)</f>
        <v>45627</v>
      </c>
      <c r="D8076" t="s">
        <v>3110</v>
      </c>
      <c r="E8076" t="s">
        <v>664</v>
      </c>
      <c r="F8076" t="str">
        <f>VLOOKUP(orders[[#This Row],[product_id]],Products!A:C,3,0)</f>
        <v>Appliances</v>
      </c>
      <c r="G8076">
        <v>1</v>
      </c>
      <c r="H8076" s="6">
        <v>6.1994888950309614E-2</v>
      </c>
      <c r="I8076" s="2">
        <f>VLOOKUP($E8076,
Products!$A$1:$F$201,MATCH(Orders!I$1,Products!$A$1:$F$1,0),0)</f>
        <v>2181.6314584966208</v>
      </c>
      <c r="J8076" s="2">
        <f>VLOOKUP($E8076,
Products!$A$1:$F$201,MATCH(Orders!J$1,Products!$A$1:$F$1,0),0)</f>
        <v>1607.5776178781809</v>
      </c>
    </row>
    <row r="8077" spans="1:10">
      <c r="A8077">
        <v>8076</v>
      </c>
      <c r="B8077" s="4">
        <v>45306</v>
      </c>
      <c r="C8077" s="10">
        <f>DATE(YEAR(orders[[#This Row],[order_date]]), MONTH(orders[[#This Row],[order_date]]), 1)</f>
        <v>45292</v>
      </c>
      <c r="D8077" t="s">
        <v>2954</v>
      </c>
      <c r="E8077" t="s">
        <v>640</v>
      </c>
      <c r="F8077" t="str">
        <f>VLOOKUP(orders[[#This Row],[product_id]],Products!A:C,3,0)</f>
        <v>Electronics</v>
      </c>
      <c r="G8077">
        <v>1</v>
      </c>
      <c r="H8077" s="6">
        <v>0.14337593599936124</v>
      </c>
      <c r="I8077" s="2">
        <f>VLOOKUP($E8077,
Products!$A$1:$F$201,MATCH(Orders!I$1,Products!$A$1:$F$1,0),0)</f>
        <v>28588.897930669911</v>
      </c>
      <c r="J8077" s="2">
        <f>VLOOKUP($E8077,
Products!$A$1:$F$201,MATCH(Orders!J$1,Products!$A$1:$F$1,0),0)</f>
        <v>20681.16336734363</v>
      </c>
    </row>
    <row r="8078" spans="1:10">
      <c r="A8078">
        <v>8077</v>
      </c>
      <c r="B8078" s="4">
        <v>45666</v>
      </c>
      <c r="C8078" s="10">
        <f>DATE(YEAR(orders[[#This Row],[order_date]]), MONTH(orders[[#This Row],[order_date]]), 1)</f>
        <v>45658</v>
      </c>
      <c r="D8078" t="s">
        <v>4188</v>
      </c>
      <c r="E8078" t="s">
        <v>512</v>
      </c>
      <c r="F8078" t="str">
        <f>VLOOKUP(orders[[#This Row],[product_id]],Products!A:C,3,0)</f>
        <v>Electronics</v>
      </c>
      <c r="G8078">
        <v>2</v>
      </c>
      <c r="H8078" s="6">
        <v>0.21201202134851324</v>
      </c>
      <c r="I8078" s="2">
        <f>VLOOKUP($E8078,
Products!$A$1:$F$201,MATCH(Orders!I$1,Products!$A$1:$F$1,0),0)</f>
        <v>12877.548087294561</v>
      </c>
      <c r="J8078" s="2">
        <f>VLOOKUP($E8078,
Products!$A$1:$F$201,MATCH(Orders!J$1,Products!$A$1:$F$1,0),0)</f>
        <v>9551.9000631411909</v>
      </c>
    </row>
    <row r="8079" spans="1:10">
      <c r="A8079">
        <v>8078</v>
      </c>
      <c r="B8079" s="4">
        <v>45558</v>
      </c>
      <c r="C8079" s="10">
        <f>DATE(YEAR(orders[[#This Row],[order_date]]), MONTH(orders[[#This Row],[order_date]]), 1)</f>
        <v>45536</v>
      </c>
      <c r="D8079" t="s">
        <v>4065</v>
      </c>
      <c r="E8079" t="s">
        <v>509</v>
      </c>
      <c r="F8079" t="str">
        <f>VLOOKUP(orders[[#This Row],[product_id]],Products!A:C,3,0)</f>
        <v>Appliances</v>
      </c>
      <c r="G8079">
        <v>1</v>
      </c>
      <c r="H8079" s="6">
        <v>0.14847540256915526</v>
      </c>
      <c r="I8079" s="2">
        <f>VLOOKUP($E8079,
Products!$A$1:$F$201,MATCH(Orders!I$1,Products!$A$1:$F$1,0),0)</f>
        <v>23898.369282732219</v>
      </c>
      <c r="J8079" s="2">
        <f>VLOOKUP($E8079,
Products!$A$1:$F$201,MATCH(Orders!J$1,Products!$A$1:$F$1,0),0)</f>
        <v>16491.822147524919</v>
      </c>
    </row>
    <row r="8080" spans="1:10">
      <c r="A8080">
        <v>8079</v>
      </c>
      <c r="B8080" s="4">
        <v>45974</v>
      </c>
      <c r="C8080" s="10">
        <f>DATE(YEAR(orders[[#This Row],[order_date]]), MONTH(orders[[#This Row],[order_date]]), 1)</f>
        <v>45962</v>
      </c>
      <c r="D8080" t="s">
        <v>3825</v>
      </c>
      <c r="E8080" t="s">
        <v>613</v>
      </c>
      <c r="F8080" t="str">
        <f>VLOOKUP(orders[[#This Row],[product_id]],Products!A:C,3,0)</f>
        <v>Appliances</v>
      </c>
      <c r="G8080">
        <v>1</v>
      </c>
      <c r="H8080" s="6">
        <v>0.13577472926504913</v>
      </c>
      <c r="I8080" s="2">
        <f>VLOOKUP($E8080,
Products!$A$1:$F$201,MATCH(Orders!I$1,Products!$A$1:$F$1,0),0)</f>
        <v>6365.2492969652412</v>
      </c>
      <c r="J8080" s="2">
        <f>VLOOKUP($E8080,
Products!$A$1:$F$201,MATCH(Orders!J$1,Products!$A$1:$F$1,0),0)</f>
        <v>4174.927496964433</v>
      </c>
    </row>
    <row r="8081" spans="1:10">
      <c r="A8081">
        <v>8080</v>
      </c>
      <c r="B8081" s="4">
        <v>45465</v>
      </c>
      <c r="C8081" s="10">
        <f>DATE(YEAR(orders[[#This Row],[order_date]]), MONTH(orders[[#This Row],[order_date]]), 1)</f>
        <v>45444</v>
      </c>
      <c r="D8081" t="s">
        <v>3518</v>
      </c>
      <c r="E8081" t="s">
        <v>633</v>
      </c>
      <c r="F8081" t="str">
        <f>VLOOKUP(orders[[#This Row],[product_id]],Products!A:C,3,0)</f>
        <v>Appliances</v>
      </c>
      <c r="G8081">
        <v>2</v>
      </c>
      <c r="H8081" s="6">
        <v>0.13444897489813146</v>
      </c>
      <c r="I8081" s="2">
        <f>VLOOKUP($E8081,
Products!$A$1:$F$201,MATCH(Orders!I$1,Products!$A$1:$F$1,0),0)</f>
        <v>2361.4162937319088</v>
      </c>
      <c r="J8081" s="2">
        <f>VLOOKUP($E8081,
Products!$A$1:$F$201,MATCH(Orders!J$1,Products!$A$1:$F$1,0),0)</f>
        <v>1552.5536411429621</v>
      </c>
    </row>
    <row r="8082" spans="1:10">
      <c r="A8082">
        <v>8081</v>
      </c>
      <c r="B8082" s="4">
        <v>45871</v>
      </c>
      <c r="C8082" s="10">
        <f>DATE(YEAR(orders[[#This Row],[order_date]]), MONTH(orders[[#This Row],[order_date]]), 1)</f>
        <v>45870</v>
      </c>
      <c r="D8082" t="s">
        <v>2287</v>
      </c>
      <c r="E8082" t="s">
        <v>537</v>
      </c>
      <c r="F8082" t="str">
        <f>VLOOKUP(orders[[#This Row],[product_id]],Products!A:C,3,0)</f>
        <v>Electronics</v>
      </c>
      <c r="G8082">
        <v>2</v>
      </c>
      <c r="H8082" s="6">
        <v>0.21016560990203026</v>
      </c>
      <c r="I8082" s="2">
        <f>VLOOKUP($E8082,
Products!$A$1:$F$201,MATCH(Orders!I$1,Products!$A$1:$F$1,0),0)</f>
        <v>31703.831103033539</v>
      </c>
      <c r="J8082" s="2">
        <f>VLOOKUP($E8082,
Products!$A$1:$F$201,MATCH(Orders!J$1,Products!$A$1:$F$1,0),0)</f>
        <v>24504.340558054781</v>
      </c>
    </row>
    <row r="8083" spans="1:10">
      <c r="A8083">
        <v>8082</v>
      </c>
      <c r="B8083" s="4">
        <v>45679</v>
      </c>
      <c r="C8083" s="10">
        <f>DATE(YEAR(orders[[#This Row],[order_date]]), MONTH(orders[[#This Row],[order_date]]), 1)</f>
        <v>45658</v>
      </c>
      <c r="D8083" t="s">
        <v>4147</v>
      </c>
      <c r="E8083" t="s">
        <v>533</v>
      </c>
      <c r="F8083" t="str">
        <f>VLOOKUP(orders[[#This Row],[product_id]],Products!A:C,3,0)</f>
        <v>Electronics</v>
      </c>
      <c r="G8083">
        <v>2</v>
      </c>
      <c r="H8083" s="6">
        <v>0.16616746553994768</v>
      </c>
      <c r="I8083" s="2">
        <f>VLOOKUP($E8083,
Products!$A$1:$F$201,MATCH(Orders!I$1,Products!$A$1:$F$1,0),0)</f>
        <v>28589.802369332661</v>
      </c>
      <c r="J8083" s="2">
        <f>VLOOKUP($E8083,
Products!$A$1:$F$201,MATCH(Orders!J$1,Products!$A$1:$F$1,0),0)</f>
        <v>21212.93445492295</v>
      </c>
    </row>
    <row r="8084" spans="1:10">
      <c r="A8084">
        <v>8083</v>
      </c>
      <c r="B8084" s="4">
        <v>45461</v>
      </c>
      <c r="C8084" s="10">
        <f>DATE(YEAR(orders[[#This Row],[order_date]]), MONTH(orders[[#This Row],[order_date]]), 1)</f>
        <v>45444</v>
      </c>
      <c r="D8084" t="s">
        <v>2984</v>
      </c>
      <c r="E8084" t="s">
        <v>689</v>
      </c>
      <c r="F8084" t="str">
        <f>VLOOKUP(orders[[#This Row],[product_id]],Products!A:C,3,0)</f>
        <v>Electronics</v>
      </c>
      <c r="G8084">
        <v>1</v>
      </c>
      <c r="H8084" s="6">
        <v>0.20479931665502318</v>
      </c>
      <c r="I8084" s="2">
        <f>VLOOKUP($E8084,
Products!$A$1:$F$201,MATCH(Orders!I$1,Products!$A$1:$F$1,0),0)</f>
        <v>22021.70433799336</v>
      </c>
      <c r="J8084" s="2">
        <f>VLOOKUP($E8084,
Products!$A$1:$F$201,MATCH(Orders!J$1,Products!$A$1:$F$1,0),0)</f>
        <v>16990.60087110737</v>
      </c>
    </row>
    <row r="8085" spans="1:10">
      <c r="A8085">
        <v>8084</v>
      </c>
      <c r="B8085" s="4">
        <v>45599</v>
      </c>
      <c r="C8085" s="10">
        <f>DATE(YEAR(orders[[#This Row],[order_date]]), MONTH(orders[[#This Row],[order_date]]), 1)</f>
        <v>45597</v>
      </c>
      <c r="D8085" t="s">
        <v>3872</v>
      </c>
      <c r="E8085" t="s">
        <v>509</v>
      </c>
      <c r="F8085" t="str">
        <f>VLOOKUP(orders[[#This Row],[product_id]],Products!A:C,3,0)</f>
        <v>Appliances</v>
      </c>
      <c r="G8085">
        <v>3</v>
      </c>
      <c r="H8085" s="6">
        <v>0.10815368346216998</v>
      </c>
      <c r="I8085" s="2">
        <f>VLOOKUP($E8085,
Products!$A$1:$F$201,MATCH(Orders!I$1,Products!$A$1:$F$1,0),0)</f>
        <v>23898.369282732219</v>
      </c>
      <c r="J8085" s="2">
        <f>VLOOKUP($E8085,
Products!$A$1:$F$201,MATCH(Orders!J$1,Products!$A$1:$F$1,0),0)</f>
        <v>16491.822147524919</v>
      </c>
    </row>
    <row r="8086" spans="1:10">
      <c r="A8086">
        <v>8085</v>
      </c>
      <c r="B8086" s="4">
        <v>45991</v>
      </c>
      <c r="C8086" s="10">
        <f>DATE(YEAR(orders[[#This Row],[order_date]]), MONTH(orders[[#This Row],[order_date]]), 1)</f>
        <v>45962</v>
      </c>
      <c r="D8086" t="s">
        <v>3056</v>
      </c>
      <c r="E8086" t="s">
        <v>614</v>
      </c>
      <c r="F8086" t="str">
        <f>VLOOKUP(orders[[#This Row],[product_id]],Products!A:C,3,0)</f>
        <v>Electronics</v>
      </c>
      <c r="G8086">
        <v>3</v>
      </c>
      <c r="H8086" s="6">
        <v>0.18415467017700957</v>
      </c>
      <c r="I8086" s="2">
        <f>VLOOKUP($E8086,
Products!$A$1:$F$201,MATCH(Orders!I$1,Products!$A$1:$F$1,0),0)</f>
        <v>27394.979060178921</v>
      </c>
      <c r="J8086" s="2">
        <f>VLOOKUP($E8086,
Products!$A$1:$F$201,MATCH(Orders!J$1,Products!$A$1:$F$1,0),0)</f>
        <v>20497.911427865951</v>
      </c>
    </row>
    <row r="8087" spans="1:10">
      <c r="A8087">
        <v>8086</v>
      </c>
      <c r="B8087" s="4">
        <v>45494</v>
      </c>
      <c r="C8087" s="10">
        <f>DATE(YEAR(orders[[#This Row],[order_date]]), MONTH(orders[[#This Row],[order_date]]), 1)</f>
        <v>45474</v>
      </c>
      <c r="D8087" t="s">
        <v>3995</v>
      </c>
      <c r="E8087" t="s">
        <v>513</v>
      </c>
      <c r="F8087" t="str">
        <f>VLOOKUP(orders[[#This Row],[product_id]],Products!A:C,3,0)</f>
        <v>Electronics</v>
      </c>
      <c r="G8087">
        <v>2</v>
      </c>
      <c r="H8087" s="6">
        <v>0.16646736674183335</v>
      </c>
      <c r="I8087" s="2">
        <f>VLOOKUP($E8087,
Products!$A$1:$F$201,MATCH(Orders!I$1,Products!$A$1:$F$1,0),0)</f>
        <v>2370.6748519187499</v>
      </c>
      <c r="J8087" s="2">
        <f>VLOOKUP($E8087,
Products!$A$1:$F$201,MATCH(Orders!J$1,Products!$A$1:$F$1,0),0)</f>
        <v>1742.1190905744229</v>
      </c>
    </row>
    <row r="8088" spans="1:10">
      <c r="A8088">
        <v>8087</v>
      </c>
      <c r="B8088" s="4">
        <v>45341</v>
      </c>
      <c r="C8088" s="10">
        <f>DATE(YEAR(orders[[#This Row],[order_date]]), MONTH(orders[[#This Row],[order_date]]), 1)</f>
        <v>45323</v>
      </c>
      <c r="D8088" t="s">
        <v>4329</v>
      </c>
      <c r="E8088" t="s">
        <v>647</v>
      </c>
      <c r="F8088" t="str">
        <f>VLOOKUP(orders[[#This Row],[product_id]],Products!A:C,3,0)</f>
        <v>Electronics</v>
      </c>
      <c r="G8088">
        <v>2</v>
      </c>
      <c r="H8088" s="6">
        <v>0.1152571752216807</v>
      </c>
      <c r="I8088" s="2">
        <f>VLOOKUP($E8088,
Products!$A$1:$F$201,MATCH(Orders!I$1,Products!$A$1:$F$1,0),0)</f>
        <v>23187.883920109041</v>
      </c>
      <c r="J8088" s="2">
        <f>VLOOKUP($E8088,
Products!$A$1:$F$201,MATCH(Orders!J$1,Products!$A$1:$F$1,0),0)</f>
        <v>16217.564081273829</v>
      </c>
    </row>
    <row r="8089" spans="1:10">
      <c r="A8089">
        <v>8088</v>
      </c>
      <c r="B8089" s="4">
        <v>45375</v>
      </c>
      <c r="C8089" s="10">
        <f>DATE(YEAR(orders[[#This Row],[order_date]]), MONTH(orders[[#This Row],[order_date]]), 1)</f>
        <v>45352</v>
      </c>
      <c r="D8089" t="s">
        <v>3140</v>
      </c>
      <c r="E8089" t="s">
        <v>535</v>
      </c>
      <c r="F8089" t="str">
        <f>VLOOKUP(orders[[#This Row],[product_id]],Products!A:C,3,0)</f>
        <v>Appliances</v>
      </c>
      <c r="G8089">
        <v>1</v>
      </c>
      <c r="H8089" s="6">
        <v>7.2818661926171258E-2</v>
      </c>
      <c r="I8089" s="2">
        <f>VLOOKUP($E8089,
Products!$A$1:$F$201,MATCH(Orders!I$1,Products!$A$1:$F$1,0),0)</f>
        <v>25188.460642954858</v>
      </c>
      <c r="J8089" s="2">
        <f>VLOOKUP($E8089,
Products!$A$1:$F$201,MATCH(Orders!J$1,Products!$A$1:$F$1,0),0)</f>
        <v>18873.341689191599</v>
      </c>
    </row>
    <row r="8090" spans="1:10">
      <c r="A8090">
        <v>8089</v>
      </c>
      <c r="B8090" s="4">
        <v>45536</v>
      </c>
      <c r="C8090" s="10">
        <f>DATE(YEAR(orders[[#This Row],[order_date]]), MONTH(orders[[#This Row],[order_date]]), 1)</f>
        <v>45536</v>
      </c>
      <c r="D8090" t="s">
        <v>1420</v>
      </c>
      <c r="E8090" t="s">
        <v>636</v>
      </c>
      <c r="F8090" t="str">
        <f>VLOOKUP(orders[[#This Row],[product_id]],Products!A:C,3,0)</f>
        <v>Appliances</v>
      </c>
      <c r="G8090">
        <v>2</v>
      </c>
      <c r="H8090" s="6">
        <v>0.12754445802521713</v>
      </c>
      <c r="I8090" s="2">
        <f>VLOOKUP($E8090,
Products!$A$1:$F$201,MATCH(Orders!I$1,Products!$A$1:$F$1,0),0)</f>
        <v>2035.5647279372099</v>
      </c>
      <c r="J8090" s="2">
        <f>VLOOKUP($E8090,
Products!$A$1:$F$201,MATCH(Orders!J$1,Products!$A$1:$F$1,0),0)</f>
        <v>1486.048843699655</v>
      </c>
    </row>
    <row r="8091" spans="1:10">
      <c r="A8091">
        <v>8090</v>
      </c>
      <c r="B8091" s="4">
        <v>45584</v>
      </c>
      <c r="C8091" s="10">
        <f>DATE(YEAR(orders[[#This Row],[order_date]]), MONTH(orders[[#This Row],[order_date]]), 1)</f>
        <v>45566</v>
      </c>
      <c r="D8091" t="s">
        <v>4405</v>
      </c>
      <c r="E8091" t="s">
        <v>635</v>
      </c>
      <c r="F8091" t="str">
        <f>VLOOKUP(orders[[#This Row],[product_id]],Products!A:C,3,0)</f>
        <v>Electronics</v>
      </c>
      <c r="G8091">
        <v>1</v>
      </c>
      <c r="H8091" s="6">
        <v>0.14012268677823025</v>
      </c>
      <c r="I8091" s="2">
        <f>VLOOKUP($E8091,
Products!$A$1:$F$201,MATCH(Orders!I$1,Products!$A$1:$F$1,0),0)</f>
        <v>31014.321091901689</v>
      </c>
      <c r="J8091" s="2">
        <f>VLOOKUP($E8091,
Products!$A$1:$F$201,MATCH(Orders!J$1,Products!$A$1:$F$1,0),0)</f>
        <v>23202.91049209132</v>
      </c>
    </row>
    <row r="8092" spans="1:10">
      <c r="A8092">
        <v>8091</v>
      </c>
      <c r="B8092" s="4">
        <v>45362</v>
      </c>
      <c r="C8092" s="10">
        <f>DATE(YEAR(orders[[#This Row],[order_date]]), MONTH(orders[[#This Row],[order_date]]), 1)</f>
        <v>45352</v>
      </c>
      <c r="D8092" t="s">
        <v>1630</v>
      </c>
      <c r="E8092" t="s">
        <v>515</v>
      </c>
      <c r="F8092" t="str">
        <f>VLOOKUP(orders[[#This Row],[product_id]],Products!A:C,3,0)</f>
        <v>Appliances</v>
      </c>
      <c r="G8092">
        <v>1</v>
      </c>
      <c r="H8092" s="6">
        <v>6.4787920437054697E-2</v>
      </c>
      <c r="I8092" s="2">
        <f>VLOOKUP($E8092,
Products!$A$1:$F$201,MATCH(Orders!I$1,Products!$A$1:$F$1,0),0)</f>
        <v>2136.8180837738519</v>
      </c>
      <c r="J8092" s="2">
        <f>VLOOKUP($E8092,
Products!$A$1:$F$201,MATCH(Orders!J$1,Products!$A$1:$F$1,0),0)</f>
        <v>1689.48738136013</v>
      </c>
    </row>
    <row r="8093" spans="1:10">
      <c r="A8093">
        <v>8092</v>
      </c>
      <c r="B8093" s="4">
        <v>45631</v>
      </c>
      <c r="C8093" s="10">
        <f>DATE(YEAR(orders[[#This Row],[order_date]]), MONTH(orders[[#This Row],[order_date]]), 1)</f>
        <v>45627</v>
      </c>
      <c r="D8093" t="s">
        <v>3868</v>
      </c>
      <c r="E8093" t="s">
        <v>575</v>
      </c>
      <c r="F8093" t="str">
        <f>VLOOKUP(orders[[#This Row],[product_id]],Products!A:C,3,0)</f>
        <v>Appliances</v>
      </c>
      <c r="G8093">
        <v>2</v>
      </c>
      <c r="H8093" s="6">
        <v>0.14836803184358799</v>
      </c>
      <c r="I8093" s="2">
        <f>VLOOKUP($E8093,
Products!$A$1:$F$201,MATCH(Orders!I$1,Products!$A$1:$F$1,0),0)</f>
        <v>25283.54628276427</v>
      </c>
      <c r="J8093" s="2">
        <f>VLOOKUP($E8093,
Products!$A$1:$F$201,MATCH(Orders!J$1,Products!$A$1:$F$1,0),0)</f>
        <v>19310.503554692368</v>
      </c>
    </row>
    <row r="8094" spans="1:10">
      <c r="A8094">
        <v>8093</v>
      </c>
      <c r="B8094" s="4">
        <v>45165</v>
      </c>
      <c r="C8094" s="10">
        <f>DATE(YEAR(orders[[#This Row],[order_date]]), MONTH(orders[[#This Row],[order_date]]), 1)</f>
        <v>45139</v>
      </c>
      <c r="D8094" t="s">
        <v>763</v>
      </c>
      <c r="E8094" t="s">
        <v>624</v>
      </c>
      <c r="F8094" t="str">
        <f>VLOOKUP(orders[[#This Row],[product_id]],Products!A:C,3,0)</f>
        <v>Appliances</v>
      </c>
      <c r="G8094">
        <v>2</v>
      </c>
      <c r="H8094" s="6">
        <v>0.10420555102071227</v>
      </c>
      <c r="I8094" s="2">
        <f>VLOOKUP($E8094,
Products!$A$1:$F$201,MATCH(Orders!I$1,Products!$A$1:$F$1,0),0)</f>
        <v>2102.383201797521</v>
      </c>
      <c r="J8094" s="2">
        <f>VLOOKUP($E8094,
Products!$A$1:$F$201,MATCH(Orders!J$1,Products!$A$1:$F$1,0),0)</f>
        <v>1599.330443274388</v>
      </c>
    </row>
    <row r="8095" spans="1:10">
      <c r="A8095">
        <v>8094</v>
      </c>
      <c r="B8095" s="4">
        <v>45992</v>
      </c>
      <c r="C8095" s="10">
        <f>DATE(YEAR(orders[[#This Row],[order_date]]), MONTH(orders[[#This Row],[order_date]]), 1)</f>
        <v>45992</v>
      </c>
      <c r="D8095" t="s">
        <v>1139</v>
      </c>
      <c r="E8095" t="s">
        <v>576</v>
      </c>
      <c r="F8095" t="str">
        <f>VLOOKUP(orders[[#This Row],[product_id]],Products!A:C,3,0)</f>
        <v>Electronics</v>
      </c>
      <c r="G8095">
        <v>2</v>
      </c>
      <c r="H8095" s="6">
        <v>0.11838734859959076</v>
      </c>
      <c r="I8095" s="2">
        <f>VLOOKUP($E8095,
Products!$A$1:$F$201,MATCH(Orders!I$1,Products!$A$1:$F$1,0),0)</f>
        <v>12571.90922514794</v>
      </c>
      <c r="J8095" s="2">
        <f>VLOOKUP($E8095,
Products!$A$1:$F$201,MATCH(Orders!J$1,Products!$A$1:$F$1,0),0)</f>
        <v>9314.5536289888332</v>
      </c>
    </row>
    <row r="8096" spans="1:10">
      <c r="A8096">
        <v>8095</v>
      </c>
      <c r="B8096" s="4">
        <v>45660</v>
      </c>
      <c r="C8096" s="10">
        <f>DATE(YEAR(orders[[#This Row],[order_date]]), MONTH(orders[[#This Row],[order_date]]), 1)</f>
        <v>45658</v>
      </c>
      <c r="D8096" t="s">
        <v>3275</v>
      </c>
      <c r="E8096" t="s">
        <v>649</v>
      </c>
      <c r="F8096" t="str">
        <f>VLOOKUP(orders[[#This Row],[product_id]],Products!A:C,3,0)</f>
        <v>Electronics</v>
      </c>
      <c r="G8096">
        <v>1</v>
      </c>
      <c r="H8096" s="6">
        <v>0.22028689593046491</v>
      </c>
      <c r="I8096" s="2">
        <f>VLOOKUP($E8096,
Products!$A$1:$F$201,MATCH(Orders!I$1,Products!$A$1:$F$1,0),0)</f>
        <v>13109.676759490871</v>
      </c>
      <c r="J8096" s="2">
        <f>VLOOKUP($E8096,
Products!$A$1:$F$201,MATCH(Orders!J$1,Products!$A$1:$F$1,0),0)</f>
        <v>9497.2301945627187</v>
      </c>
    </row>
    <row r="8097" spans="1:10">
      <c r="A8097">
        <v>8096</v>
      </c>
      <c r="B8097" s="4">
        <v>45726</v>
      </c>
      <c r="C8097" s="10">
        <f>DATE(YEAR(orders[[#This Row],[order_date]]), MONTH(orders[[#This Row],[order_date]]), 1)</f>
        <v>45717</v>
      </c>
      <c r="D8097" t="s">
        <v>3521</v>
      </c>
      <c r="E8097" t="s">
        <v>575</v>
      </c>
      <c r="F8097" t="str">
        <f>VLOOKUP(orders[[#This Row],[product_id]],Products!A:C,3,0)</f>
        <v>Appliances</v>
      </c>
      <c r="G8097">
        <v>2</v>
      </c>
      <c r="H8097" s="6">
        <v>0.14793098872169283</v>
      </c>
      <c r="I8097" s="2">
        <f>VLOOKUP($E8097,
Products!$A$1:$F$201,MATCH(Orders!I$1,Products!$A$1:$F$1,0),0)</f>
        <v>25283.54628276427</v>
      </c>
      <c r="J8097" s="2">
        <f>VLOOKUP($E8097,
Products!$A$1:$F$201,MATCH(Orders!J$1,Products!$A$1:$F$1,0),0)</f>
        <v>19310.503554692368</v>
      </c>
    </row>
    <row r="8098" spans="1:10">
      <c r="A8098">
        <v>8097</v>
      </c>
      <c r="B8098" s="4">
        <v>44936</v>
      </c>
      <c r="C8098" s="10">
        <f>DATE(YEAR(orders[[#This Row],[order_date]]), MONTH(orders[[#This Row],[order_date]]), 1)</f>
        <v>44927</v>
      </c>
      <c r="D8098" t="s">
        <v>3582</v>
      </c>
      <c r="E8098" t="s">
        <v>596</v>
      </c>
      <c r="F8098" t="str">
        <f>VLOOKUP(orders[[#This Row],[product_id]],Products!A:C,3,0)</f>
        <v>Electronics</v>
      </c>
      <c r="G8098">
        <v>2</v>
      </c>
      <c r="H8098" s="6">
        <v>0.14940940071914818</v>
      </c>
      <c r="I8098" s="2">
        <f>VLOOKUP($E8098,
Products!$A$1:$F$201,MATCH(Orders!I$1,Products!$A$1:$F$1,0),0)</f>
        <v>12935.39757670891</v>
      </c>
      <c r="J8098" s="2">
        <f>VLOOKUP($E8098,
Products!$A$1:$F$201,MATCH(Orders!J$1,Products!$A$1:$F$1,0),0)</f>
        <v>9648.6160598594815</v>
      </c>
    </row>
    <row r="8099" spans="1:10">
      <c r="A8099">
        <v>8098</v>
      </c>
      <c r="B8099" s="4">
        <v>45673</v>
      </c>
      <c r="C8099" s="10">
        <f>DATE(YEAR(orders[[#This Row],[order_date]]), MONTH(orders[[#This Row],[order_date]]), 1)</f>
        <v>45658</v>
      </c>
      <c r="D8099" t="s">
        <v>2490</v>
      </c>
      <c r="E8099" t="s">
        <v>625</v>
      </c>
      <c r="F8099" t="str">
        <f>VLOOKUP(orders[[#This Row],[product_id]],Products!A:C,3,0)</f>
        <v>Electronics</v>
      </c>
      <c r="G8099">
        <v>2</v>
      </c>
      <c r="H8099" s="6">
        <v>0.20344005885777694</v>
      </c>
      <c r="I8099" s="2">
        <f>VLOOKUP($E8099,
Products!$A$1:$F$201,MATCH(Orders!I$1,Products!$A$1:$F$1,0),0)</f>
        <v>11578.815958005471</v>
      </c>
      <c r="J8099" s="2">
        <f>VLOOKUP($E8099,
Products!$A$1:$F$201,MATCH(Orders!J$1,Products!$A$1:$F$1,0),0)</f>
        <v>7854.7306959992193</v>
      </c>
    </row>
    <row r="8100" spans="1:10">
      <c r="A8100">
        <v>8099</v>
      </c>
      <c r="B8100" s="4">
        <v>45065</v>
      </c>
      <c r="C8100" s="10">
        <f>DATE(YEAR(orders[[#This Row],[order_date]]), MONTH(orders[[#This Row],[order_date]]), 1)</f>
        <v>45047</v>
      </c>
      <c r="D8100" t="s">
        <v>1188</v>
      </c>
      <c r="E8100" t="s">
        <v>655</v>
      </c>
      <c r="F8100" t="str">
        <f>VLOOKUP(orders[[#This Row],[product_id]],Products!A:C,3,0)</f>
        <v>Appliances</v>
      </c>
      <c r="G8100">
        <v>1</v>
      </c>
      <c r="H8100" s="6">
        <v>0.13550045252723508</v>
      </c>
      <c r="I8100" s="2">
        <f>VLOOKUP($E8100,
Products!$A$1:$F$201,MATCH(Orders!I$1,Products!$A$1:$F$1,0),0)</f>
        <v>24072.170529057032</v>
      </c>
      <c r="J8100" s="2">
        <f>VLOOKUP($E8100,
Products!$A$1:$F$201,MATCH(Orders!J$1,Products!$A$1:$F$1,0),0)</f>
        <v>16358.626370717549</v>
      </c>
    </row>
    <row r="8101" spans="1:10">
      <c r="A8101">
        <v>8100</v>
      </c>
      <c r="B8101" s="4">
        <v>45657</v>
      </c>
      <c r="C8101" s="10">
        <f>DATE(YEAR(orders[[#This Row],[order_date]]), MONTH(orders[[#This Row],[order_date]]), 1)</f>
        <v>45627</v>
      </c>
      <c r="D8101" t="s">
        <v>1072</v>
      </c>
      <c r="E8101" t="s">
        <v>540</v>
      </c>
      <c r="F8101" t="str">
        <f>VLOOKUP(orders[[#This Row],[product_id]],Products!A:C,3,0)</f>
        <v>Electronics</v>
      </c>
      <c r="G8101">
        <v>2</v>
      </c>
      <c r="H8101" s="6">
        <v>0.14371337588645486</v>
      </c>
      <c r="I8101" s="2">
        <f>VLOOKUP($E8101,
Products!$A$1:$F$201,MATCH(Orders!I$1,Products!$A$1:$F$1,0),0)</f>
        <v>27903.66571841111</v>
      </c>
      <c r="J8101" s="2">
        <f>VLOOKUP($E8101,
Products!$A$1:$F$201,MATCH(Orders!J$1,Products!$A$1:$F$1,0),0)</f>
        <v>20363.814715502049</v>
      </c>
    </row>
    <row r="8102" spans="1:10">
      <c r="A8102">
        <v>8101</v>
      </c>
      <c r="B8102" s="4">
        <v>45122</v>
      </c>
      <c r="C8102" s="10">
        <f>DATE(YEAR(orders[[#This Row],[order_date]]), MONTH(orders[[#This Row],[order_date]]), 1)</f>
        <v>45108</v>
      </c>
      <c r="D8102" t="s">
        <v>1594</v>
      </c>
      <c r="E8102" t="s">
        <v>629</v>
      </c>
      <c r="F8102" t="str">
        <f>VLOOKUP(orders[[#This Row],[product_id]],Products!A:C,3,0)</f>
        <v>Electronics</v>
      </c>
      <c r="G8102">
        <v>1</v>
      </c>
      <c r="H8102" s="6">
        <v>0.23035451711278013</v>
      </c>
      <c r="I8102" s="2">
        <f>VLOOKUP($E8102,
Products!$A$1:$F$201,MATCH(Orders!I$1,Products!$A$1:$F$1,0),0)</f>
        <v>12411.13061655427</v>
      </c>
      <c r="J8102" s="2">
        <f>VLOOKUP($E8102,
Products!$A$1:$F$201,MATCH(Orders!J$1,Products!$A$1:$F$1,0),0)</f>
        <v>9821.2729118635452</v>
      </c>
    </row>
    <row r="8103" spans="1:10">
      <c r="A8103">
        <v>8102</v>
      </c>
      <c r="B8103" s="4">
        <v>45190</v>
      </c>
      <c r="C8103" s="10">
        <f>DATE(YEAR(orders[[#This Row],[order_date]]), MONTH(orders[[#This Row],[order_date]]), 1)</f>
        <v>45170</v>
      </c>
      <c r="D8103" t="s">
        <v>2558</v>
      </c>
      <c r="E8103" t="s">
        <v>617</v>
      </c>
      <c r="F8103" t="str">
        <f>VLOOKUP(orders[[#This Row],[product_id]],Products!A:C,3,0)</f>
        <v>Electronics</v>
      </c>
      <c r="G8103">
        <v>2</v>
      </c>
      <c r="H8103" s="6">
        <v>0.11182204878548269</v>
      </c>
      <c r="I8103" s="2">
        <f>VLOOKUP($E8103,
Products!$A$1:$F$201,MATCH(Orders!I$1,Products!$A$1:$F$1,0),0)</f>
        <v>19466.867434847129</v>
      </c>
      <c r="J8103" s="2">
        <f>VLOOKUP($E8103,
Products!$A$1:$F$201,MATCH(Orders!J$1,Products!$A$1:$F$1,0),0)</f>
        <v>13371.790482684521</v>
      </c>
    </row>
    <row r="8104" spans="1:10">
      <c r="A8104">
        <v>8103</v>
      </c>
      <c r="B8104" s="4">
        <v>45871</v>
      </c>
      <c r="C8104" s="10">
        <f>DATE(YEAR(orders[[#This Row],[order_date]]), MONTH(orders[[#This Row],[order_date]]), 1)</f>
        <v>45870</v>
      </c>
      <c r="D8104" t="s">
        <v>4184</v>
      </c>
      <c r="E8104" t="s">
        <v>607</v>
      </c>
      <c r="F8104" t="str">
        <f>VLOOKUP(orders[[#This Row],[product_id]],Products!A:C,3,0)</f>
        <v>Appliances</v>
      </c>
      <c r="G8104">
        <v>2</v>
      </c>
      <c r="H8104" s="6">
        <v>9.128328268866813E-2</v>
      </c>
      <c r="I8104" s="2">
        <f>VLOOKUP($E8104,
Products!$A$1:$F$201,MATCH(Orders!I$1,Products!$A$1:$F$1,0),0)</f>
        <v>6264.400042999192</v>
      </c>
      <c r="J8104" s="2">
        <f>VLOOKUP($E8104,
Products!$A$1:$F$201,MATCH(Orders!J$1,Products!$A$1:$F$1,0),0)</f>
        <v>4980.3849171743304</v>
      </c>
    </row>
    <row r="8105" spans="1:10">
      <c r="A8105">
        <v>8104</v>
      </c>
      <c r="B8105" s="4">
        <v>45846</v>
      </c>
      <c r="C8105" s="10">
        <f>DATE(YEAR(orders[[#This Row],[order_date]]), MONTH(orders[[#This Row],[order_date]]), 1)</f>
        <v>45839</v>
      </c>
      <c r="D8105" t="s">
        <v>4295</v>
      </c>
      <c r="E8105" t="s">
        <v>682</v>
      </c>
      <c r="F8105" t="str">
        <f>VLOOKUP(orders[[#This Row],[product_id]],Products!A:C,3,0)</f>
        <v>Electronics</v>
      </c>
      <c r="G8105">
        <v>2</v>
      </c>
      <c r="H8105" s="6">
        <v>0.13498291329119627</v>
      </c>
      <c r="I8105" s="2">
        <f>VLOOKUP($E8105,
Products!$A$1:$F$201,MATCH(Orders!I$1,Products!$A$1:$F$1,0),0)</f>
        <v>32533.33990892916</v>
      </c>
      <c r="J8105" s="2">
        <f>VLOOKUP($E8105,
Products!$A$1:$F$201,MATCH(Orders!J$1,Products!$A$1:$F$1,0),0)</f>
        <v>22734.712471507952</v>
      </c>
    </row>
    <row r="8106" spans="1:10">
      <c r="A8106">
        <v>8105</v>
      </c>
      <c r="B8106" s="4">
        <v>45087</v>
      </c>
      <c r="C8106" s="10">
        <f>DATE(YEAR(orders[[#This Row],[order_date]]), MONTH(orders[[#This Row],[order_date]]), 1)</f>
        <v>45078</v>
      </c>
      <c r="D8106" t="s">
        <v>2060</v>
      </c>
      <c r="E8106" t="s">
        <v>635</v>
      </c>
      <c r="F8106" t="str">
        <f>VLOOKUP(orders[[#This Row],[product_id]],Products!A:C,3,0)</f>
        <v>Electronics</v>
      </c>
      <c r="G8106">
        <v>3</v>
      </c>
      <c r="H8106" s="6">
        <v>0.20920152706575001</v>
      </c>
      <c r="I8106" s="2">
        <f>VLOOKUP($E8106,
Products!$A$1:$F$201,MATCH(Orders!I$1,Products!$A$1:$F$1,0),0)</f>
        <v>31014.321091901689</v>
      </c>
      <c r="J8106" s="2">
        <f>VLOOKUP($E8106,
Products!$A$1:$F$201,MATCH(Orders!J$1,Products!$A$1:$F$1,0),0)</f>
        <v>23202.91049209132</v>
      </c>
    </row>
    <row r="8107" spans="1:10">
      <c r="A8107">
        <v>8106</v>
      </c>
      <c r="B8107" s="4">
        <v>45417</v>
      </c>
      <c r="C8107" s="10">
        <f>DATE(YEAR(orders[[#This Row],[order_date]]), MONTH(orders[[#This Row],[order_date]]), 1)</f>
        <v>45413</v>
      </c>
      <c r="D8107" t="s">
        <v>2429</v>
      </c>
      <c r="E8107" t="s">
        <v>699</v>
      </c>
      <c r="F8107" t="str">
        <f>VLOOKUP(orders[[#This Row],[product_id]],Products!A:C,3,0)</f>
        <v>Appliances</v>
      </c>
      <c r="G8107">
        <v>1</v>
      </c>
      <c r="H8107" s="6">
        <v>0.10965567530324472</v>
      </c>
      <c r="I8107" s="2">
        <f>VLOOKUP($E8107,
Products!$A$1:$F$201,MATCH(Orders!I$1,Products!$A$1:$F$1,0),0)</f>
        <v>25091.998133165329</v>
      </c>
      <c r="J8107" s="2">
        <f>VLOOKUP($E8107,
Products!$A$1:$F$201,MATCH(Orders!J$1,Products!$A$1:$F$1,0),0)</f>
        <v>18464.226825266349</v>
      </c>
    </row>
    <row r="8108" spans="1:10">
      <c r="A8108">
        <v>8107</v>
      </c>
      <c r="B8108" s="4">
        <v>45696</v>
      </c>
      <c r="C8108" s="10">
        <f>DATE(YEAR(orders[[#This Row],[order_date]]), MONTH(orders[[#This Row],[order_date]]), 1)</f>
        <v>45689</v>
      </c>
      <c r="D8108" t="s">
        <v>1964</v>
      </c>
      <c r="E8108" t="s">
        <v>652</v>
      </c>
      <c r="F8108" t="str">
        <f>VLOOKUP(orders[[#This Row],[product_id]],Products!A:C,3,0)</f>
        <v>Appliances</v>
      </c>
      <c r="G8108">
        <v>1</v>
      </c>
      <c r="H8108" s="6">
        <v>0.12142196350963354</v>
      </c>
      <c r="I8108" s="2">
        <f>VLOOKUP($E8108,
Products!$A$1:$F$201,MATCH(Orders!I$1,Products!$A$1:$F$1,0),0)</f>
        <v>6387.3122916387983</v>
      </c>
      <c r="J8108" s="2">
        <f>VLOOKUP($E8108,
Products!$A$1:$F$201,MATCH(Orders!J$1,Products!$A$1:$F$1,0),0)</f>
        <v>4880.3517286187262</v>
      </c>
    </row>
    <row r="8109" spans="1:10">
      <c r="A8109">
        <v>8108</v>
      </c>
      <c r="B8109" s="4">
        <v>45237</v>
      </c>
      <c r="C8109" s="10">
        <f>DATE(YEAR(orders[[#This Row],[order_date]]), MONTH(orders[[#This Row],[order_date]]), 1)</f>
        <v>45231</v>
      </c>
      <c r="D8109" t="s">
        <v>3636</v>
      </c>
      <c r="E8109" t="s">
        <v>702</v>
      </c>
      <c r="F8109" t="str">
        <f>VLOOKUP(orders[[#This Row],[product_id]],Products!A:C,3,0)</f>
        <v>Electronics</v>
      </c>
      <c r="G8109">
        <v>1</v>
      </c>
      <c r="H8109" s="6">
        <v>0.11910761519710134</v>
      </c>
      <c r="I8109" s="2">
        <f>VLOOKUP($E8109,
Products!$A$1:$F$201,MATCH(Orders!I$1,Products!$A$1:$F$1,0),0)</f>
        <v>11240.591105652349</v>
      </c>
      <c r="J8109" s="2">
        <f>VLOOKUP($E8109,
Products!$A$1:$F$201,MATCH(Orders!J$1,Products!$A$1:$F$1,0),0)</f>
        <v>7671.9523119121068</v>
      </c>
    </row>
    <row r="8110" spans="1:10">
      <c r="A8110">
        <v>8109</v>
      </c>
      <c r="B8110" s="4">
        <v>45153</v>
      </c>
      <c r="C8110" s="10">
        <f>DATE(YEAR(orders[[#This Row],[order_date]]), MONTH(orders[[#This Row],[order_date]]), 1)</f>
        <v>45139</v>
      </c>
      <c r="D8110" t="s">
        <v>1116</v>
      </c>
      <c r="E8110" t="s">
        <v>637</v>
      </c>
      <c r="F8110" t="str">
        <f>VLOOKUP(orders[[#This Row],[product_id]],Products!A:C,3,0)</f>
        <v>Electronics</v>
      </c>
      <c r="G8110">
        <v>1</v>
      </c>
      <c r="H8110" s="6">
        <v>0.22178655341634437</v>
      </c>
      <c r="I8110" s="2">
        <f>VLOOKUP($E8110,
Products!$A$1:$F$201,MATCH(Orders!I$1,Products!$A$1:$F$1,0),0)</f>
        <v>2722.8882486231741</v>
      </c>
      <c r="J8110" s="2">
        <f>VLOOKUP($E8110,
Products!$A$1:$F$201,MATCH(Orders!J$1,Products!$A$1:$F$1,0),0)</f>
        <v>2155.455197032014</v>
      </c>
    </row>
    <row r="8111" spans="1:10">
      <c r="A8111">
        <v>8110</v>
      </c>
      <c r="B8111" s="4">
        <v>45199</v>
      </c>
      <c r="C8111" s="10">
        <f>DATE(YEAR(orders[[#This Row],[order_date]]), MONTH(orders[[#This Row],[order_date]]), 1)</f>
        <v>45170</v>
      </c>
      <c r="D8111" t="s">
        <v>2936</v>
      </c>
      <c r="E8111" t="s">
        <v>587</v>
      </c>
      <c r="F8111" t="str">
        <f>VLOOKUP(orders[[#This Row],[product_id]],Products!A:C,3,0)</f>
        <v>Electronics</v>
      </c>
      <c r="G8111">
        <v>2</v>
      </c>
      <c r="H8111" s="6">
        <v>0.11984122611520373</v>
      </c>
      <c r="I8111" s="2">
        <f>VLOOKUP($E8111,
Products!$A$1:$F$201,MATCH(Orders!I$1,Products!$A$1:$F$1,0),0)</f>
        <v>16527.367619686949</v>
      </c>
      <c r="J8111" s="2">
        <f>VLOOKUP($E8111,
Products!$A$1:$F$201,MATCH(Orders!J$1,Products!$A$1:$F$1,0),0)</f>
        <v>12533.62883070202</v>
      </c>
    </row>
    <row r="8112" spans="1:10">
      <c r="A8112">
        <v>8111</v>
      </c>
      <c r="B8112" s="4">
        <v>45864</v>
      </c>
      <c r="C8112" s="10">
        <f>DATE(YEAR(orders[[#This Row],[order_date]]), MONTH(orders[[#This Row],[order_date]]), 1)</f>
        <v>45839</v>
      </c>
      <c r="D8112" t="s">
        <v>4064</v>
      </c>
      <c r="E8112" t="s">
        <v>609</v>
      </c>
      <c r="F8112" t="str">
        <f>VLOOKUP(orders[[#This Row],[product_id]],Products!A:C,3,0)</f>
        <v>Appliances</v>
      </c>
      <c r="G8112">
        <v>1</v>
      </c>
      <c r="H8112" s="6">
        <v>6.3550635604831776E-2</v>
      </c>
      <c r="I8112" s="2">
        <f>VLOOKUP($E8112,
Products!$A$1:$F$201,MATCH(Orders!I$1,Products!$A$1:$F$1,0),0)</f>
        <v>2159.5378031052392</v>
      </c>
      <c r="J8112" s="2">
        <f>VLOOKUP($E8112,
Products!$A$1:$F$201,MATCH(Orders!J$1,Products!$A$1:$F$1,0),0)</f>
        <v>1501.9415981313371</v>
      </c>
    </row>
    <row r="8113" spans="1:10">
      <c r="A8113">
        <v>8112</v>
      </c>
      <c r="B8113" s="4">
        <v>45243</v>
      </c>
      <c r="C8113" s="10">
        <f>DATE(YEAR(orders[[#This Row],[order_date]]), MONTH(orders[[#This Row],[order_date]]), 1)</f>
        <v>45231</v>
      </c>
      <c r="D8113" t="s">
        <v>3900</v>
      </c>
      <c r="E8113" t="s">
        <v>546</v>
      </c>
      <c r="F8113" t="str">
        <f>VLOOKUP(orders[[#This Row],[product_id]],Products!A:C,3,0)</f>
        <v>Electronics</v>
      </c>
      <c r="G8113">
        <v>3</v>
      </c>
      <c r="H8113" s="6">
        <v>0.20608453879120742</v>
      </c>
      <c r="I8113" s="2">
        <f>VLOOKUP($E8113,
Products!$A$1:$F$201,MATCH(Orders!I$1,Products!$A$1:$F$1,0),0)</f>
        <v>21943.16319502375</v>
      </c>
      <c r="J8113" s="2">
        <f>VLOOKUP($E8113,
Products!$A$1:$F$201,MATCH(Orders!J$1,Products!$A$1:$F$1,0),0)</f>
        <v>16937.09489743154</v>
      </c>
    </row>
    <row r="8114" spans="1:10">
      <c r="A8114">
        <v>8113</v>
      </c>
      <c r="B8114" s="4">
        <v>45217</v>
      </c>
      <c r="C8114" s="10">
        <f>DATE(YEAR(orders[[#This Row],[order_date]]), MONTH(orders[[#This Row],[order_date]]), 1)</f>
        <v>45200</v>
      </c>
      <c r="D8114" t="s">
        <v>2911</v>
      </c>
      <c r="E8114" t="s">
        <v>561</v>
      </c>
      <c r="F8114" t="str">
        <f>VLOOKUP(orders[[#This Row],[product_id]],Products!A:C,3,0)</f>
        <v>Appliances</v>
      </c>
      <c r="G8114">
        <v>1</v>
      </c>
      <c r="H8114" s="6">
        <v>9.7361385598776731E-2</v>
      </c>
      <c r="I8114" s="2">
        <f>VLOOKUP($E8114,
Products!$A$1:$F$201,MATCH(Orders!I$1,Products!$A$1:$F$1,0),0)</f>
        <v>23155.073093252329</v>
      </c>
      <c r="J8114" s="2">
        <f>VLOOKUP($E8114,
Products!$A$1:$F$201,MATCH(Orders!J$1,Products!$A$1:$F$1,0),0)</f>
        <v>17849.867849807979</v>
      </c>
    </row>
    <row r="8115" spans="1:10">
      <c r="A8115">
        <v>8114</v>
      </c>
      <c r="B8115" s="4">
        <v>45655</v>
      </c>
      <c r="C8115" s="10">
        <f>DATE(YEAR(orders[[#This Row],[order_date]]), MONTH(orders[[#This Row],[order_date]]), 1)</f>
        <v>45627</v>
      </c>
      <c r="D8115" t="s">
        <v>4100</v>
      </c>
      <c r="E8115" t="s">
        <v>560</v>
      </c>
      <c r="F8115" t="str">
        <f>VLOOKUP(orders[[#This Row],[product_id]],Products!A:C,3,0)</f>
        <v>Appliances</v>
      </c>
      <c r="G8115">
        <v>1</v>
      </c>
      <c r="H8115" s="6">
        <v>5.9134361581767228E-2</v>
      </c>
      <c r="I8115" s="2">
        <f>VLOOKUP($E8115,
Products!$A$1:$F$201,MATCH(Orders!I$1,Products!$A$1:$F$1,0),0)</f>
        <v>6334.2190560739964</v>
      </c>
      <c r="J8115" s="2">
        <f>VLOOKUP($E8115,
Products!$A$1:$F$201,MATCH(Orders!J$1,Products!$A$1:$F$1,0),0)</f>
        <v>4117.6239066206717</v>
      </c>
    </row>
    <row r="8116" spans="1:10">
      <c r="A8116">
        <v>8115</v>
      </c>
      <c r="B8116" s="4">
        <v>45301</v>
      </c>
      <c r="C8116" s="10">
        <f>DATE(YEAR(orders[[#This Row],[order_date]]), MONTH(orders[[#This Row],[order_date]]), 1)</f>
        <v>45292</v>
      </c>
      <c r="D8116" t="s">
        <v>2766</v>
      </c>
      <c r="E8116" t="s">
        <v>664</v>
      </c>
      <c r="F8116" t="str">
        <f>VLOOKUP(orders[[#This Row],[product_id]],Products!A:C,3,0)</f>
        <v>Appliances</v>
      </c>
      <c r="G8116">
        <v>2</v>
      </c>
      <c r="H8116" s="6">
        <v>0.10766254725803122</v>
      </c>
      <c r="I8116" s="2">
        <f>VLOOKUP($E8116,
Products!$A$1:$F$201,MATCH(Orders!I$1,Products!$A$1:$F$1,0),0)</f>
        <v>2181.6314584966208</v>
      </c>
      <c r="J8116" s="2">
        <f>VLOOKUP($E8116,
Products!$A$1:$F$201,MATCH(Orders!J$1,Products!$A$1:$F$1,0),0)</f>
        <v>1607.5776178781809</v>
      </c>
    </row>
    <row r="8117" spans="1:10">
      <c r="A8117">
        <v>8116</v>
      </c>
      <c r="B8117" s="4">
        <v>45493</v>
      </c>
      <c r="C8117" s="10">
        <f>DATE(YEAR(orders[[#This Row],[order_date]]), MONTH(orders[[#This Row],[order_date]]), 1)</f>
        <v>45474</v>
      </c>
      <c r="D8117" t="s">
        <v>4604</v>
      </c>
      <c r="E8117" t="s">
        <v>632</v>
      </c>
      <c r="F8117" t="str">
        <f>VLOOKUP(orders[[#This Row],[product_id]],Products!A:C,3,0)</f>
        <v>Electronics</v>
      </c>
      <c r="G8117">
        <v>2</v>
      </c>
      <c r="H8117" s="6">
        <v>0.18917574880833393</v>
      </c>
      <c r="I8117" s="2">
        <f>VLOOKUP($E8117,
Products!$A$1:$F$201,MATCH(Orders!I$1,Products!$A$1:$F$1,0),0)</f>
        <v>23049.571773693999</v>
      </c>
      <c r="J8117" s="2">
        <f>VLOOKUP($E8117,
Products!$A$1:$F$201,MATCH(Orders!J$1,Products!$A$1:$F$1,0),0)</f>
        <v>15791.461375569639</v>
      </c>
    </row>
    <row r="8118" spans="1:10">
      <c r="A8118">
        <v>8117</v>
      </c>
      <c r="B8118" s="4">
        <v>45794</v>
      </c>
      <c r="C8118" s="10">
        <f>DATE(YEAR(orders[[#This Row],[order_date]]), MONTH(orders[[#This Row],[order_date]]), 1)</f>
        <v>45778</v>
      </c>
      <c r="D8118" t="s">
        <v>3319</v>
      </c>
      <c r="E8118" t="s">
        <v>655</v>
      </c>
      <c r="F8118" t="str">
        <f>VLOOKUP(orders[[#This Row],[product_id]],Products!A:C,3,0)</f>
        <v>Appliances</v>
      </c>
      <c r="G8118">
        <v>3</v>
      </c>
      <c r="H8118" s="6">
        <v>5.3881168094129281E-2</v>
      </c>
      <c r="I8118" s="2">
        <f>VLOOKUP($E8118,
Products!$A$1:$F$201,MATCH(Orders!I$1,Products!$A$1:$F$1,0),0)</f>
        <v>24072.170529057032</v>
      </c>
      <c r="J8118" s="2">
        <f>VLOOKUP($E8118,
Products!$A$1:$F$201,MATCH(Orders!J$1,Products!$A$1:$F$1,0),0)</f>
        <v>16358.626370717549</v>
      </c>
    </row>
    <row r="8119" spans="1:10">
      <c r="A8119">
        <v>8118</v>
      </c>
      <c r="B8119" s="4">
        <v>45681</v>
      </c>
      <c r="C8119" s="10">
        <f>DATE(YEAR(orders[[#This Row],[order_date]]), MONTH(orders[[#This Row],[order_date]]), 1)</f>
        <v>45658</v>
      </c>
      <c r="D8119" t="s">
        <v>3625</v>
      </c>
      <c r="E8119" t="s">
        <v>580</v>
      </c>
      <c r="F8119" t="str">
        <f>VLOOKUP(orders[[#This Row],[product_id]],Products!A:C,3,0)</f>
        <v>Electronics</v>
      </c>
      <c r="G8119">
        <v>1</v>
      </c>
      <c r="H8119" s="6">
        <v>0.11208052193653832</v>
      </c>
      <c r="I8119" s="2">
        <f>VLOOKUP($E8119,
Products!$A$1:$F$201,MATCH(Orders!I$1,Products!$A$1:$F$1,0),0)</f>
        <v>29905.106989935579</v>
      </c>
      <c r="J8119" s="2">
        <f>VLOOKUP($E8119,
Products!$A$1:$F$201,MATCH(Orders!J$1,Products!$A$1:$F$1,0),0)</f>
        <v>22230.930488499071</v>
      </c>
    </row>
    <row r="8120" spans="1:10">
      <c r="A8120">
        <v>8119</v>
      </c>
      <c r="B8120" s="4">
        <v>45178</v>
      </c>
      <c r="C8120" s="10">
        <f>DATE(YEAR(orders[[#This Row],[order_date]]), MONTH(orders[[#This Row],[order_date]]), 1)</f>
        <v>45170</v>
      </c>
      <c r="D8120" t="s">
        <v>2518</v>
      </c>
      <c r="E8120" t="s">
        <v>681</v>
      </c>
      <c r="F8120" t="str">
        <f>VLOOKUP(orders[[#This Row],[product_id]],Products!A:C,3,0)</f>
        <v>Appliances</v>
      </c>
      <c r="G8120">
        <v>1</v>
      </c>
      <c r="H8120" s="6">
        <v>0.14960842195094365</v>
      </c>
      <c r="I8120" s="2">
        <f>VLOOKUP($E8120,
Products!$A$1:$F$201,MATCH(Orders!I$1,Products!$A$1:$F$1,0),0)</f>
        <v>2080.3641662770501</v>
      </c>
      <c r="J8120" s="2">
        <f>VLOOKUP($E8120,
Products!$A$1:$F$201,MATCH(Orders!J$1,Products!$A$1:$F$1,0),0)</f>
        <v>1566.754559891986</v>
      </c>
    </row>
    <row r="8121" spans="1:10">
      <c r="A8121">
        <v>8120</v>
      </c>
      <c r="B8121" s="4">
        <v>45233</v>
      </c>
      <c r="C8121" s="10">
        <f>DATE(YEAR(orders[[#This Row],[order_date]]), MONTH(orders[[#This Row],[order_date]]), 1)</f>
        <v>45231</v>
      </c>
      <c r="D8121" t="s">
        <v>3308</v>
      </c>
      <c r="E8121" t="s">
        <v>585</v>
      </c>
      <c r="F8121" t="str">
        <f>VLOOKUP(orders[[#This Row],[product_id]],Products!A:C,3,0)</f>
        <v>Appliances</v>
      </c>
      <c r="G8121">
        <v>3</v>
      </c>
      <c r="H8121" s="6">
        <v>8.9008511693053363E-2</v>
      </c>
      <c r="I8121" s="2">
        <f>VLOOKUP($E8121,
Products!$A$1:$F$201,MATCH(Orders!I$1,Products!$A$1:$F$1,0),0)</f>
        <v>24049.2355837664</v>
      </c>
      <c r="J8121" s="2">
        <f>VLOOKUP($E8121,
Products!$A$1:$F$201,MATCH(Orders!J$1,Products!$A$1:$F$1,0),0)</f>
        <v>19053.338129326308</v>
      </c>
    </row>
    <row r="8122" spans="1:10">
      <c r="A8122">
        <v>8121</v>
      </c>
      <c r="B8122" s="4">
        <v>45601</v>
      </c>
      <c r="C8122" s="10">
        <f>DATE(YEAR(orders[[#This Row],[order_date]]), MONTH(orders[[#This Row],[order_date]]), 1)</f>
        <v>45597</v>
      </c>
      <c r="D8122" t="s">
        <v>2508</v>
      </c>
      <c r="E8122" t="s">
        <v>633</v>
      </c>
      <c r="F8122" t="str">
        <f>VLOOKUP(orders[[#This Row],[product_id]],Products!A:C,3,0)</f>
        <v>Appliances</v>
      </c>
      <c r="G8122">
        <v>1</v>
      </c>
      <c r="H8122" s="6">
        <v>7.4544247224536453E-2</v>
      </c>
      <c r="I8122" s="2">
        <f>VLOOKUP($E8122,
Products!$A$1:$F$201,MATCH(Orders!I$1,Products!$A$1:$F$1,0),0)</f>
        <v>2361.4162937319088</v>
      </c>
      <c r="J8122" s="2">
        <f>VLOOKUP($E8122,
Products!$A$1:$F$201,MATCH(Orders!J$1,Products!$A$1:$F$1,0),0)</f>
        <v>1552.5536411429621</v>
      </c>
    </row>
    <row r="8123" spans="1:10">
      <c r="A8123">
        <v>8122</v>
      </c>
      <c r="B8123" s="4">
        <v>45794</v>
      </c>
      <c r="C8123" s="10">
        <f>DATE(YEAR(orders[[#This Row],[order_date]]), MONTH(orders[[#This Row],[order_date]]), 1)</f>
        <v>45778</v>
      </c>
      <c r="D8123" t="s">
        <v>4398</v>
      </c>
      <c r="E8123" t="s">
        <v>637</v>
      </c>
      <c r="F8123" t="str">
        <f>VLOOKUP(orders[[#This Row],[product_id]],Products!A:C,3,0)</f>
        <v>Electronics</v>
      </c>
      <c r="G8123">
        <v>3</v>
      </c>
      <c r="H8123" s="6">
        <v>0.19841553673989998</v>
      </c>
      <c r="I8123" s="2">
        <f>VLOOKUP($E8123,
Products!$A$1:$F$201,MATCH(Orders!I$1,Products!$A$1:$F$1,0),0)</f>
        <v>2722.8882486231741</v>
      </c>
      <c r="J8123" s="2">
        <f>VLOOKUP($E8123,
Products!$A$1:$F$201,MATCH(Orders!J$1,Products!$A$1:$F$1,0),0)</f>
        <v>2155.455197032014</v>
      </c>
    </row>
    <row r="8124" spans="1:10">
      <c r="A8124">
        <v>8123</v>
      </c>
      <c r="B8124" s="4">
        <v>45190</v>
      </c>
      <c r="C8124" s="10">
        <f>DATE(YEAR(orders[[#This Row],[order_date]]), MONTH(orders[[#This Row],[order_date]]), 1)</f>
        <v>45170</v>
      </c>
      <c r="D8124" t="s">
        <v>4612</v>
      </c>
      <c r="E8124" t="s">
        <v>654</v>
      </c>
      <c r="F8124" t="str">
        <f>VLOOKUP(orders[[#This Row],[product_id]],Products!A:C,3,0)</f>
        <v>Electronics</v>
      </c>
      <c r="G8124">
        <v>2</v>
      </c>
      <c r="H8124" s="6">
        <v>0.2053183661607231</v>
      </c>
      <c r="I8124" s="2">
        <f>VLOOKUP($E8124,
Products!$A$1:$F$201,MATCH(Orders!I$1,Products!$A$1:$F$1,0),0)</f>
        <v>2480.90324078101</v>
      </c>
      <c r="J8124" s="2">
        <f>VLOOKUP($E8124,
Products!$A$1:$F$201,MATCH(Orders!J$1,Products!$A$1:$F$1,0),0)</f>
        <v>1964.543440578911</v>
      </c>
    </row>
    <row r="8125" spans="1:10">
      <c r="A8125">
        <v>8124</v>
      </c>
      <c r="B8125" s="4">
        <v>44994</v>
      </c>
      <c r="C8125" s="10">
        <f>DATE(YEAR(orders[[#This Row],[order_date]]), MONTH(orders[[#This Row],[order_date]]), 1)</f>
        <v>44986</v>
      </c>
      <c r="D8125" t="s">
        <v>1383</v>
      </c>
      <c r="E8125" t="s">
        <v>674</v>
      </c>
      <c r="F8125" t="str">
        <f>VLOOKUP(orders[[#This Row],[product_id]],Products!A:C,3,0)</f>
        <v>Appliances</v>
      </c>
      <c r="G8125">
        <v>2</v>
      </c>
      <c r="H8125" s="6">
        <v>5.1289224307599239E-2</v>
      </c>
      <c r="I8125" s="2">
        <f>VLOOKUP($E8125,
Products!$A$1:$F$201,MATCH(Orders!I$1,Products!$A$1:$F$1,0),0)</f>
        <v>6324.5253633508046</v>
      </c>
      <c r="J8125" s="2">
        <f>VLOOKUP($E8125,
Products!$A$1:$F$201,MATCH(Orders!J$1,Products!$A$1:$F$1,0),0)</f>
        <v>4493.055585088201</v>
      </c>
    </row>
    <row r="8126" spans="1:10">
      <c r="A8126">
        <v>8125</v>
      </c>
      <c r="B8126" s="4">
        <v>45440</v>
      </c>
      <c r="C8126" s="10">
        <f>DATE(YEAR(orders[[#This Row],[order_date]]), MONTH(orders[[#This Row],[order_date]]), 1)</f>
        <v>45413</v>
      </c>
      <c r="D8126" t="s">
        <v>3616</v>
      </c>
      <c r="E8126" t="s">
        <v>550</v>
      </c>
      <c r="F8126" t="str">
        <f>VLOOKUP(orders[[#This Row],[product_id]],Products!A:C,3,0)</f>
        <v>Electronics</v>
      </c>
      <c r="G8126">
        <v>1</v>
      </c>
      <c r="H8126" s="6">
        <v>0.17543944177461515</v>
      </c>
      <c r="I8126" s="2">
        <f>VLOOKUP($E8126,
Products!$A$1:$F$201,MATCH(Orders!I$1,Products!$A$1:$F$1,0),0)</f>
        <v>21928.70634496431</v>
      </c>
      <c r="J8126" s="2">
        <f>VLOOKUP($E8126,
Products!$A$1:$F$201,MATCH(Orders!J$1,Products!$A$1:$F$1,0),0)</f>
        <v>17227.037321653719</v>
      </c>
    </row>
    <row r="8127" spans="1:10">
      <c r="A8127">
        <v>8126</v>
      </c>
      <c r="B8127" s="4">
        <v>45695</v>
      </c>
      <c r="C8127" s="10">
        <f>DATE(YEAR(orders[[#This Row],[order_date]]), MONTH(orders[[#This Row],[order_date]]), 1)</f>
        <v>45689</v>
      </c>
      <c r="D8127" t="s">
        <v>4697</v>
      </c>
      <c r="E8127" t="s">
        <v>589</v>
      </c>
      <c r="F8127" t="str">
        <f>VLOOKUP(orders[[#This Row],[product_id]],Products!A:C,3,0)</f>
        <v>Appliances</v>
      </c>
      <c r="G8127">
        <v>2</v>
      </c>
      <c r="H8127" s="6">
        <v>0.13025251192433371</v>
      </c>
      <c r="I8127" s="2">
        <f>VLOOKUP($E8127,
Products!$A$1:$F$201,MATCH(Orders!I$1,Products!$A$1:$F$1,0),0)</f>
        <v>6227.1351854710047</v>
      </c>
      <c r="J8127" s="2">
        <f>VLOOKUP($E8127,
Products!$A$1:$F$201,MATCH(Orders!J$1,Products!$A$1:$F$1,0),0)</f>
        <v>4146.7707671772396</v>
      </c>
    </row>
    <row r="8128" spans="1:10">
      <c r="A8128">
        <v>8127</v>
      </c>
      <c r="B8128" s="4">
        <v>45368</v>
      </c>
      <c r="C8128" s="10">
        <f>DATE(YEAR(orders[[#This Row],[order_date]]), MONTH(orders[[#This Row],[order_date]]), 1)</f>
        <v>45352</v>
      </c>
      <c r="D8128" t="s">
        <v>1323</v>
      </c>
      <c r="E8128" t="s">
        <v>513</v>
      </c>
      <c r="F8128" t="str">
        <f>VLOOKUP(orders[[#This Row],[product_id]],Products!A:C,3,0)</f>
        <v>Electronics</v>
      </c>
      <c r="G8128">
        <v>2</v>
      </c>
      <c r="H8128" s="6">
        <v>0.2033619243945661</v>
      </c>
      <c r="I8128" s="2">
        <f>VLOOKUP($E8128,
Products!$A$1:$F$201,MATCH(Orders!I$1,Products!$A$1:$F$1,0),0)</f>
        <v>2370.6748519187499</v>
      </c>
      <c r="J8128" s="2">
        <f>VLOOKUP($E8128,
Products!$A$1:$F$201,MATCH(Orders!J$1,Products!$A$1:$F$1,0),0)</f>
        <v>1742.1190905744229</v>
      </c>
    </row>
    <row r="8129" spans="1:10">
      <c r="A8129">
        <v>8128</v>
      </c>
      <c r="B8129" s="4">
        <v>44927</v>
      </c>
      <c r="C8129" s="10">
        <f>DATE(YEAR(orders[[#This Row],[order_date]]), MONTH(orders[[#This Row],[order_date]]), 1)</f>
        <v>44927</v>
      </c>
      <c r="D8129" t="s">
        <v>4340</v>
      </c>
      <c r="E8129" t="s">
        <v>612</v>
      </c>
      <c r="F8129" t="str">
        <f>VLOOKUP(orders[[#This Row],[product_id]],Products!A:C,3,0)</f>
        <v>Electronics</v>
      </c>
      <c r="G8129">
        <v>2</v>
      </c>
      <c r="H8129" s="6">
        <v>0.14283247906245847</v>
      </c>
      <c r="I8129" s="2">
        <f>VLOOKUP($E8129,
Products!$A$1:$F$201,MATCH(Orders!I$1,Products!$A$1:$F$1,0),0)</f>
        <v>2704.041843529928</v>
      </c>
      <c r="J8129" s="2">
        <f>VLOOKUP($E8129,
Products!$A$1:$F$201,MATCH(Orders!J$1,Products!$A$1:$F$1,0),0)</f>
        <v>2158.9135708713038</v>
      </c>
    </row>
    <row r="8130" spans="1:10">
      <c r="A8130">
        <v>8129</v>
      </c>
      <c r="B8130" s="4">
        <v>45284</v>
      </c>
      <c r="C8130" s="10">
        <f>DATE(YEAR(orders[[#This Row],[order_date]]), MONTH(orders[[#This Row],[order_date]]), 1)</f>
        <v>45261</v>
      </c>
      <c r="D8130" t="s">
        <v>2957</v>
      </c>
      <c r="E8130" t="s">
        <v>622</v>
      </c>
      <c r="F8130" t="str">
        <f>VLOOKUP(orders[[#This Row],[product_id]],Products!A:C,3,0)</f>
        <v>Electronics</v>
      </c>
      <c r="G8130">
        <v>1</v>
      </c>
      <c r="H8130" s="6">
        <v>0.16900358468915375</v>
      </c>
      <c r="I8130" s="2">
        <f>VLOOKUP($E8130,
Products!$A$1:$F$201,MATCH(Orders!I$1,Products!$A$1:$F$1,0),0)</f>
        <v>29891.969506397199</v>
      </c>
      <c r="J8130" s="2">
        <f>VLOOKUP($E8130,
Products!$A$1:$F$201,MATCH(Orders!J$1,Products!$A$1:$F$1,0),0)</f>
        <v>20298.690993957589</v>
      </c>
    </row>
    <row r="8131" spans="1:10">
      <c r="A8131">
        <v>8130</v>
      </c>
      <c r="B8131" s="4">
        <v>45829</v>
      </c>
      <c r="C8131" s="10">
        <f>DATE(YEAR(orders[[#This Row],[order_date]]), MONTH(orders[[#This Row],[order_date]]), 1)</f>
        <v>45809</v>
      </c>
      <c r="D8131" t="s">
        <v>3710</v>
      </c>
      <c r="E8131" t="s">
        <v>514</v>
      </c>
      <c r="F8131" t="str">
        <f>VLOOKUP(orders[[#This Row],[product_id]],Products!A:C,3,0)</f>
        <v>Electronics</v>
      </c>
      <c r="G8131">
        <v>2</v>
      </c>
      <c r="H8131" s="6">
        <v>0.22860532761434021</v>
      </c>
      <c r="I8131" s="2">
        <f>VLOOKUP($E8131,
Products!$A$1:$F$201,MATCH(Orders!I$1,Products!$A$1:$F$1,0),0)</f>
        <v>16482.730474054071</v>
      </c>
      <c r="J8131" s="2">
        <f>VLOOKUP($E8131,
Products!$A$1:$F$201,MATCH(Orders!J$1,Products!$A$1:$F$1,0),0)</f>
        <v>12480.81165565178</v>
      </c>
    </row>
    <row r="8132" spans="1:10">
      <c r="A8132">
        <v>8131</v>
      </c>
      <c r="B8132" s="4">
        <v>45200</v>
      </c>
      <c r="C8132" s="10">
        <f>DATE(YEAR(orders[[#This Row],[order_date]]), MONTH(orders[[#This Row],[order_date]]), 1)</f>
        <v>45200</v>
      </c>
      <c r="D8132" t="s">
        <v>3055</v>
      </c>
      <c r="E8132" t="s">
        <v>651</v>
      </c>
      <c r="F8132" t="str">
        <f>VLOOKUP(orders[[#This Row],[product_id]],Products!A:C,3,0)</f>
        <v>Electronics</v>
      </c>
      <c r="G8132">
        <v>2</v>
      </c>
      <c r="H8132" s="6">
        <v>0.11343108853961521</v>
      </c>
      <c r="I8132" s="2">
        <f>VLOOKUP($E8132,
Products!$A$1:$F$201,MATCH(Orders!I$1,Products!$A$1:$F$1,0),0)</f>
        <v>28622.091542973511</v>
      </c>
      <c r="J8132" s="2">
        <f>VLOOKUP($E8132,
Products!$A$1:$F$201,MATCH(Orders!J$1,Products!$A$1:$F$1,0),0)</f>
        <v>19327.527634039769</v>
      </c>
    </row>
    <row r="8133" spans="1:10">
      <c r="A8133">
        <v>8132</v>
      </c>
      <c r="B8133" s="4">
        <v>45782</v>
      </c>
      <c r="C8133" s="10">
        <f>DATE(YEAR(orders[[#This Row],[order_date]]), MONTH(orders[[#This Row],[order_date]]), 1)</f>
        <v>45778</v>
      </c>
      <c r="D8133" t="s">
        <v>3820</v>
      </c>
      <c r="E8133" t="s">
        <v>536</v>
      </c>
      <c r="F8133" t="str">
        <f>VLOOKUP(orders[[#This Row],[product_id]],Products!A:C,3,0)</f>
        <v>Appliances</v>
      </c>
      <c r="G8133">
        <v>1</v>
      </c>
      <c r="H8133" s="6">
        <v>9.0072386192094817E-2</v>
      </c>
      <c r="I8133" s="2">
        <f>VLOOKUP($E8133,
Products!$A$1:$F$201,MATCH(Orders!I$1,Products!$A$1:$F$1,0),0)</f>
        <v>25818.123603836499</v>
      </c>
      <c r="J8133" s="2">
        <f>VLOOKUP($E8133,
Products!$A$1:$F$201,MATCH(Orders!J$1,Products!$A$1:$F$1,0),0)</f>
        <v>18462.729442964981</v>
      </c>
    </row>
    <row r="8134" spans="1:10">
      <c r="A8134">
        <v>8133</v>
      </c>
      <c r="B8134" s="4">
        <v>45944</v>
      </c>
      <c r="C8134" s="10">
        <f>DATE(YEAR(orders[[#This Row],[order_date]]), MONTH(orders[[#This Row],[order_date]]), 1)</f>
        <v>45931</v>
      </c>
      <c r="D8134" t="s">
        <v>1500</v>
      </c>
      <c r="E8134" t="s">
        <v>540</v>
      </c>
      <c r="F8134" t="str">
        <f>VLOOKUP(orders[[#This Row],[product_id]],Products!A:C,3,0)</f>
        <v>Electronics</v>
      </c>
      <c r="G8134">
        <v>1</v>
      </c>
      <c r="H8134" s="6">
        <v>0.17291097337137742</v>
      </c>
      <c r="I8134" s="2">
        <f>VLOOKUP($E8134,
Products!$A$1:$F$201,MATCH(Orders!I$1,Products!$A$1:$F$1,0),0)</f>
        <v>27903.66571841111</v>
      </c>
      <c r="J8134" s="2">
        <f>VLOOKUP($E8134,
Products!$A$1:$F$201,MATCH(Orders!J$1,Products!$A$1:$F$1,0),0)</f>
        <v>20363.814715502049</v>
      </c>
    </row>
    <row r="8135" spans="1:10">
      <c r="A8135">
        <v>8134</v>
      </c>
      <c r="B8135" s="4">
        <v>45099</v>
      </c>
      <c r="C8135" s="10">
        <f>DATE(YEAR(orders[[#This Row],[order_date]]), MONTH(orders[[#This Row],[order_date]]), 1)</f>
        <v>45078</v>
      </c>
      <c r="D8135" t="s">
        <v>3350</v>
      </c>
      <c r="E8135" t="s">
        <v>663</v>
      </c>
      <c r="F8135" t="str">
        <f>VLOOKUP(orders[[#This Row],[product_id]],Products!A:C,3,0)</f>
        <v>Electronics</v>
      </c>
      <c r="G8135">
        <v>1</v>
      </c>
      <c r="H8135" s="6">
        <v>0.15677199073472711</v>
      </c>
      <c r="I8135" s="2">
        <f>VLOOKUP($E8135,
Products!$A$1:$F$201,MATCH(Orders!I$1,Products!$A$1:$F$1,0),0)</f>
        <v>12863.39473364416</v>
      </c>
      <c r="J8135" s="2">
        <f>VLOOKUP($E8135,
Products!$A$1:$F$201,MATCH(Orders!J$1,Products!$A$1:$F$1,0),0)</f>
        <v>9312.9321574947517</v>
      </c>
    </row>
    <row r="8136" spans="1:10">
      <c r="A8136">
        <v>8135</v>
      </c>
      <c r="B8136" s="4">
        <v>45511</v>
      </c>
      <c r="C8136" s="10">
        <f>DATE(YEAR(orders[[#This Row],[order_date]]), MONTH(orders[[#This Row],[order_date]]), 1)</f>
        <v>45505</v>
      </c>
      <c r="D8136" t="s">
        <v>1434</v>
      </c>
      <c r="E8136" t="s">
        <v>523</v>
      </c>
      <c r="F8136" t="str">
        <f>VLOOKUP(orders[[#This Row],[product_id]],Products!A:C,3,0)</f>
        <v>Electronics</v>
      </c>
      <c r="G8136">
        <v>1</v>
      </c>
      <c r="H8136" s="6">
        <v>0.18962927295286502</v>
      </c>
      <c r="I8136" s="2">
        <f>VLOOKUP($E8136,
Products!$A$1:$F$201,MATCH(Orders!I$1,Products!$A$1:$F$1,0),0)</f>
        <v>27240.414518089601</v>
      </c>
      <c r="J8136" s="2">
        <f>VLOOKUP($E8136,
Products!$A$1:$F$201,MATCH(Orders!J$1,Products!$A$1:$F$1,0),0)</f>
        <v>21217.524617692769</v>
      </c>
    </row>
    <row r="8137" spans="1:10">
      <c r="A8137">
        <v>8136</v>
      </c>
      <c r="B8137" s="4">
        <v>45855</v>
      </c>
      <c r="C8137" s="10">
        <f>DATE(YEAR(orders[[#This Row],[order_date]]), MONTH(orders[[#This Row],[order_date]]), 1)</f>
        <v>45839</v>
      </c>
      <c r="D8137" t="s">
        <v>2399</v>
      </c>
      <c r="E8137" t="s">
        <v>674</v>
      </c>
      <c r="F8137" t="str">
        <f>VLOOKUP(orders[[#This Row],[product_id]],Products!A:C,3,0)</f>
        <v>Appliances</v>
      </c>
      <c r="G8137">
        <v>1</v>
      </c>
      <c r="H8137" s="6">
        <v>8.1941326854831464E-2</v>
      </c>
      <c r="I8137" s="2">
        <f>VLOOKUP($E8137,
Products!$A$1:$F$201,MATCH(Orders!I$1,Products!$A$1:$F$1,0),0)</f>
        <v>6324.5253633508046</v>
      </c>
      <c r="J8137" s="2">
        <f>VLOOKUP($E8137,
Products!$A$1:$F$201,MATCH(Orders!J$1,Products!$A$1:$F$1,0),0)</f>
        <v>4493.055585088201</v>
      </c>
    </row>
    <row r="8138" spans="1:10">
      <c r="A8138">
        <v>8137</v>
      </c>
      <c r="B8138" s="4">
        <v>45407</v>
      </c>
      <c r="C8138" s="10">
        <f>DATE(YEAR(orders[[#This Row],[order_date]]), MONTH(orders[[#This Row],[order_date]]), 1)</f>
        <v>45383</v>
      </c>
      <c r="D8138" t="s">
        <v>2591</v>
      </c>
      <c r="E8138" t="s">
        <v>529</v>
      </c>
      <c r="F8138" t="str">
        <f>VLOOKUP(orders[[#This Row],[product_id]],Products!A:C,3,0)</f>
        <v>Electronics</v>
      </c>
      <c r="G8138">
        <v>1</v>
      </c>
      <c r="H8138" s="6">
        <v>0.17387047164853789</v>
      </c>
      <c r="I8138" s="2">
        <f>VLOOKUP($E8138,
Products!$A$1:$F$201,MATCH(Orders!I$1,Products!$A$1:$F$1,0),0)</f>
        <v>18308.801775351771</v>
      </c>
      <c r="J8138" s="2">
        <f>VLOOKUP($E8138,
Products!$A$1:$F$201,MATCH(Orders!J$1,Products!$A$1:$F$1,0),0)</f>
        <v>12027.24184831013</v>
      </c>
    </row>
    <row r="8139" spans="1:10">
      <c r="A8139">
        <v>8138</v>
      </c>
      <c r="B8139" s="4">
        <v>45381</v>
      </c>
      <c r="C8139" s="10">
        <f>DATE(YEAR(orders[[#This Row],[order_date]]), MONTH(orders[[#This Row],[order_date]]), 1)</f>
        <v>45352</v>
      </c>
      <c r="D8139" t="s">
        <v>3259</v>
      </c>
      <c r="E8139" t="s">
        <v>591</v>
      </c>
      <c r="F8139" t="str">
        <f>VLOOKUP(orders[[#This Row],[product_id]],Products!A:C,3,0)</f>
        <v>Appliances</v>
      </c>
      <c r="G8139">
        <v>1</v>
      </c>
      <c r="H8139" s="6">
        <v>0.13541709304936958</v>
      </c>
      <c r="I8139" s="2">
        <f>VLOOKUP($E8139,
Products!$A$1:$F$201,MATCH(Orders!I$1,Products!$A$1:$F$1,0),0)</f>
        <v>5828.0678031706884</v>
      </c>
      <c r="J8139" s="2">
        <f>VLOOKUP($E8139,
Products!$A$1:$F$201,MATCH(Orders!J$1,Products!$A$1:$F$1,0),0)</f>
        <v>3928.741316454903</v>
      </c>
    </row>
    <row r="8140" spans="1:10">
      <c r="A8140">
        <v>8139</v>
      </c>
      <c r="B8140" s="4">
        <v>45122</v>
      </c>
      <c r="C8140" s="10">
        <f>DATE(YEAR(orders[[#This Row],[order_date]]), MONTH(orders[[#This Row],[order_date]]), 1)</f>
        <v>45108</v>
      </c>
      <c r="D8140" t="s">
        <v>1344</v>
      </c>
      <c r="E8140" t="s">
        <v>553</v>
      </c>
      <c r="F8140" t="str">
        <f>VLOOKUP(orders[[#This Row],[product_id]],Products!A:C,3,0)</f>
        <v>Electronics</v>
      </c>
      <c r="G8140">
        <v>2</v>
      </c>
      <c r="H8140" s="6">
        <v>0.17741684775305777</v>
      </c>
      <c r="I8140" s="2">
        <f>VLOOKUP($E8140,
Products!$A$1:$F$201,MATCH(Orders!I$1,Products!$A$1:$F$1,0),0)</f>
        <v>19089.562478947992</v>
      </c>
      <c r="J8140" s="2">
        <f>VLOOKUP($E8140,
Products!$A$1:$F$201,MATCH(Orders!J$1,Products!$A$1:$F$1,0),0)</f>
        <v>12552.840439332171</v>
      </c>
    </row>
    <row r="8141" spans="1:10">
      <c r="A8141">
        <v>8140</v>
      </c>
      <c r="B8141" s="4">
        <v>45722</v>
      </c>
      <c r="C8141" s="10">
        <f>DATE(YEAR(orders[[#This Row],[order_date]]), MONTH(orders[[#This Row],[order_date]]), 1)</f>
        <v>45717</v>
      </c>
      <c r="D8141" t="s">
        <v>896</v>
      </c>
      <c r="E8141" t="s">
        <v>647</v>
      </c>
      <c r="F8141" t="str">
        <f>VLOOKUP(orders[[#This Row],[product_id]],Products!A:C,3,0)</f>
        <v>Electronics</v>
      </c>
      <c r="G8141">
        <v>1</v>
      </c>
      <c r="H8141" s="6">
        <v>0.13186584901558457</v>
      </c>
      <c r="I8141" s="2">
        <f>VLOOKUP($E8141,
Products!$A$1:$F$201,MATCH(Orders!I$1,Products!$A$1:$F$1,0),0)</f>
        <v>23187.883920109041</v>
      </c>
      <c r="J8141" s="2">
        <f>VLOOKUP($E8141,
Products!$A$1:$F$201,MATCH(Orders!J$1,Products!$A$1:$F$1,0),0)</f>
        <v>16217.564081273829</v>
      </c>
    </row>
    <row r="8142" spans="1:10">
      <c r="A8142">
        <v>8141</v>
      </c>
      <c r="B8142" s="4">
        <v>45525</v>
      </c>
      <c r="C8142" s="10">
        <f>DATE(YEAR(orders[[#This Row],[order_date]]), MONTH(orders[[#This Row],[order_date]]), 1)</f>
        <v>45505</v>
      </c>
      <c r="D8142" t="s">
        <v>2507</v>
      </c>
      <c r="E8142" t="s">
        <v>652</v>
      </c>
      <c r="F8142" t="str">
        <f>VLOOKUP(orders[[#This Row],[product_id]],Products!A:C,3,0)</f>
        <v>Appliances</v>
      </c>
      <c r="G8142">
        <v>2</v>
      </c>
      <c r="H8142" s="6">
        <v>0.12506277500251164</v>
      </c>
      <c r="I8142" s="2">
        <f>VLOOKUP($E8142,
Products!$A$1:$F$201,MATCH(Orders!I$1,Products!$A$1:$F$1,0),0)</f>
        <v>6387.3122916387983</v>
      </c>
      <c r="J8142" s="2">
        <f>VLOOKUP($E8142,
Products!$A$1:$F$201,MATCH(Orders!J$1,Products!$A$1:$F$1,0),0)</f>
        <v>4880.3517286187262</v>
      </c>
    </row>
    <row r="8143" spans="1:10">
      <c r="A8143">
        <v>8142</v>
      </c>
      <c r="B8143" s="4">
        <v>45482</v>
      </c>
      <c r="C8143" s="10">
        <f>DATE(YEAR(orders[[#This Row],[order_date]]), MONTH(orders[[#This Row],[order_date]]), 1)</f>
        <v>45474</v>
      </c>
      <c r="D8143" t="s">
        <v>1604</v>
      </c>
      <c r="E8143" t="s">
        <v>565</v>
      </c>
      <c r="F8143" t="str">
        <f>VLOOKUP(orders[[#This Row],[product_id]],Products!A:C,3,0)</f>
        <v>Electronics</v>
      </c>
      <c r="G8143">
        <v>2</v>
      </c>
      <c r="H8143" s="6">
        <v>0.1970807743132329</v>
      </c>
      <c r="I8143" s="2">
        <f>VLOOKUP($E8143,
Products!$A$1:$F$201,MATCH(Orders!I$1,Products!$A$1:$F$1,0),0)</f>
        <v>2327.4213408101141</v>
      </c>
      <c r="J8143" s="2">
        <f>VLOOKUP($E8143,
Products!$A$1:$F$201,MATCH(Orders!J$1,Products!$A$1:$F$1,0),0)</f>
        <v>1682.0944582406071</v>
      </c>
    </row>
    <row r="8144" spans="1:10">
      <c r="A8144">
        <v>8143</v>
      </c>
      <c r="B8144" s="4">
        <v>45774</v>
      </c>
      <c r="C8144" s="10">
        <f>DATE(YEAR(orders[[#This Row],[order_date]]), MONTH(orders[[#This Row],[order_date]]), 1)</f>
        <v>45748</v>
      </c>
      <c r="D8144" t="s">
        <v>2702</v>
      </c>
      <c r="E8144" t="s">
        <v>598</v>
      </c>
      <c r="F8144" t="str">
        <f>VLOOKUP(orders[[#This Row],[product_id]],Products!A:C,3,0)</f>
        <v>Appliances</v>
      </c>
      <c r="G8144">
        <v>1</v>
      </c>
      <c r="H8144" s="6">
        <v>8.7518273674918837E-2</v>
      </c>
      <c r="I8144" s="2">
        <f>VLOOKUP($E8144,
Products!$A$1:$F$201,MATCH(Orders!I$1,Products!$A$1:$F$1,0),0)</f>
        <v>5641.6789233526652</v>
      </c>
      <c r="J8144" s="2">
        <f>VLOOKUP($E8144,
Products!$A$1:$F$201,MATCH(Orders!J$1,Products!$A$1:$F$1,0),0)</f>
        <v>4031.2473685481059</v>
      </c>
    </row>
    <row r="8145" spans="1:10">
      <c r="A8145">
        <v>8144</v>
      </c>
      <c r="B8145" s="4">
        <v>45365</v>
      </c>
      <c r="C8145" s="10">
        <f>DATE(YEAR(orders[[#This Row],[order_date]]), MONTH(orders[[#This Row],[order_date]]), 1)</f>
        <v>45352</v>
      </c>
      <c r="D8145" t="s">
        <v>2813</v>
      </c>
      <c r="E8145" t="s">
        <v>527</v>
      </c>
      <c r="F8145" t="str">
        <f>VLOOKUP(orders[[#This Row],[product_id]],Products!A:C,3,0)</f>
        <v>Appliances</v>
      </c>
      <c r="G8145">
        <v>2</v>
      </c>
      <c r="H8145" s="6">
        <v>7.0534843398300212E-2</v>
      </c>
      <c r="I8145" s="2">
        <f>VLOOKUP($E8145,
Products!$A$1:$F$201,MATCH(Orders!I$1,Products!$A$1:$F$1,0),0)</f>
        <v>25833.54427698228</v>
      </c>
      <c r="J8145" s="2">
        <f>VLOOKUP($E8145,
Products!$A$1:$F$201,MATCH(Orders!J$1,Products!$A$1:$F$1,0),0)</f>
        <v>16827.881451334611</v>
      </c>
    </row>
    <row r="8146" spans="1:10">
      <c r="A8146">
        <v>8145</v>
      </c>
      <c r="B8146" s="4">
        <v>45576</v>
      </c>
      <c r="C8146" s="10">
        <f>DATE(YEAR(orders[[#This Row],[order_date]]), MONTH(orders[[#This Row],[order_date]]), 1)</f>
        <v>45566</v>
      </c>
      <c r="D8146" t="s">
        <v>4572</v>
      </c>
      <c r="E8146" t="s">
        <v>535</v>
      </c>
      <c r="F8146" t="str">
        <f>VLOOKUP(orders[[#This Row],[product_id]],Products!A:C,3,0)</f>
        <v>Appliances</v>
      </c>
      <c r="G8146">
        <v>3</v>
      </c>
      <c r="H8146" s="6">
        <v>7.6791512884333682E-2</v>
      </c>
      <c r="I8146" s="2">
        <f>VLOOKUP($E8146,
Products!$A$1:$F$201,MATCH(Orders!I$1,Products!$A$1:$F$1,0),0)</f>
        <v>25188.460642954858</v>
      </c>
      <c r="J8146" s="2">
        <f>VLOOKUP($E8146,
Products!$A$1:$F$201,MATCH(Orders!J$1,Products!$A$1:$F$1,0),0)</f>
        <v>18873.341689191599</v>
      </c>
    </row>
    <row r="8147" spans="1:10">
      <c r="A8147">
        <v>8146</v>
      </c>
      <c r="B8147" s="4">
        <v>45285</v>
      </c>
      <c r="C8147" s="10">
        <f>DATE(YEAR(orders[[#This Row],[order_date]]), MONTH(orders[[#This Row],[order_date]]), 1)</f>
        <v>45261</v>
      </c>
      <c r="D8147" t="s">
        <v>2195</v>
      </c>
      <c r="E8147" t="s">
        <v>648</v>
      </c>
      <c r="F8147" t="str">
        <f>VLOOKUP(orders[[#This Row],[product_id]],Products!A:C,3,0)</f>
        <v>Electronics</v>
      </c>
      <c r="G8147">
        <v>2</v>
      </c>
      <c r="H8147" s="6">
        <v>0.11556447901133503</v>
      </c>
      <c r="I8147" s="2">
        <f>VLOOKUP($E8147,
Products!$A$1:$F$201,MATCH(Orders!I$1,Products!$A$1:$F$1,0),0)</f>
        <v>11049.50250218974</v>
      </c>
      <c r="J8147" s="2">
        <f>VLOOKUP($E8147,
Products!$A$1:$F$201,MATCH(Orders!J$1,Products!$A$1:$F$1,0),0)</f>
        <v>7252.1207539007246</v>
      </c>
    </row>
    <row r="8148" spans="1:10">
      <c r="A8148">
        <v>8147</v>
      </c>
      <c r="B8148" s="4">
        <v>45986</v>
      </c>
      <c r="C8148" s="10">
        <f>DATE(YEAR(orders[[#This Row],[order_date]]), MONTH(orders[[#This Row],[order_date]]), 1)</f>
        <v>45962</v>
      </c>
      <c r="D8148" t="s">
        <v>2108</v>
      </c>
      <c r="E8148" t="s">
        <v>526</v>
      </c>
      <c r="F8148" t="str">
        <f>VLOOKUP(orders[[#This Row],[product_id]],Products!A:C,3,0)</f>
        <v>Electronics</v>
      </c>
      <c r="G8148">
        <v>3</v>
      </c>
      <c r="H8148" s="6">
        <v>0.17020995513220227</v>
      </c>
      <c r="I8148" s="2">
        <f>VLOOKUP($E8148,
Products!$A$1:$F$201,MATCH(Orders!I$1,Products!$A$1:$F$1,0),0)</f>
        <v>11165.347713400481</v>
      </c>
      <c r="J8148" s="2">
        <f>VLOOKUP($E8148,
Products!$A$1:$F$201,MATCH(Orders!J$1,Products!$A$1:$F$1,0),0)</f>
        <v>7966.5169511049389</v>
      </c>
    </row>
    <row r="8149" spans="1:10">
      <c r="A8149">
        <v>8148</v>
      </c>
      <c r="B8149" s="4">
        <v>45984</v>
      </c>
      <c r="C8149" s="10">
        <f>DATE(YEAR(orders[[#This Row],[order_date]]), MONTH(orders[[#This Row],[order_date]]), 1)</f>
        <v>45962</v>
      </c>
      <c r="D8149" t="s">
        <v>2158</v>
      </c>
      <c r="E8149" t="s">
        <v>659</v>
      </c>
      <c r="F8149" t="str">
        <f>VLOOKUP(orders[[#This Row],[product_id]],Products!A:C,3,0)</f>
        <v>Appliances</v>
      </c>
      <c r="G8149">
        <v>1</v>
      </c>
      <c r="H8149" s="6">
        <v>5.2315954905139926E-2</v>
      </c>
      <c r="I8149" s="2">
        <f>VLOOKUP($E8149,
Products!$A$1:$F$201,MATCH(Orders!I$1,Products!$A$1:$F$1,0),0)</f>
        <v>25646.095965041459</v>
      </c>
      <c r="J8149" s="2">
        <f>VLOOKUP($E8149,
Products!$A$1:$F$201,MATCH(Orders!J$1,Products!$A$1:$F$1,0),0)</f>
        <v>18749.646593308222</v>
      </c>
    </row>
    <row r="8150" spans="1:10">
      <c r="A8150">
        <v>8149</v>
      </c>
      <c r="B8150" s="4">
        <v>45584</v>
      </c>
      <c r="C8150" s="10">
        <f>DATE(YEAR(orders[[#This Row],[order_date]]), MONTH(orders[[#This Row],[order_date]]), 1)</f>
        <v>45566</v>
      </c>
      <c r="D8150" t="s">
        <v>2815</v>
      </c>
      <c r="E8150" t="s">
        <v>605</v>
      </c>
      <c r="F8150" t="str">
        <f>VLOOKUP(orders[[#This Row],[product_id]],Products!A:C,3,0)</f>
        <v>Electronics</v>
      </c>
      <c r="G8150">
        <v>1</v>
      </c>
      <c r="H8150" s="6">
        <v>0.12124532552421416</v>
      </c>
      <c r="I8150" s="2">
        <f>VLOOKUP($E8150,
Products!$A$1:$F$201,MATCH(Orders!I$1,Products!$A$1:$F$1,0),0)</f>
        <v>2690.742909794456</v>
      </c>
      <c r="J8150" s="2">
        <f>VLOOKUP($E8150,
Products!$A$1:$F$201,MATCH(Orders!J$1,Products!$A$1:$F$1,0),0)</f>
        <v>2067.549626292313</v>
      </c>
    </row>
    <row r="8151" spans="1:10">
      <c r="A8151">
        <v>8150</v>
      </c>
      <c r="B8151" s="4">
        <v>44942</v>
      </c>
      <c r="C8151" s="10">
        <f>DATE(YEAR(orders[[#This Row],[order_date]]), MONTH(orders[[#This Row],[order_date]]), 1)</f>
        <v>44927</v>
      </c>
      <c r="D8151" t="s">
        <v>2649</v>
      </c>
      <c r="E8151" t="s">
        <v>517</v>
      </c>
      <c r="F8151" t="str">
        <f>VLOOKUP(orders[[#This Row],[product_id]],Products!A:C,3,0)</f>
        <v>Electronics</v>
      </c>
      <c r="G8151">
        <v>2</v>
      </c>
      <c r="H8151" s="6">
        <v>0.14686935580439367</v>
      </c>
      <c r="I8151" s="2">
        <f>VLOOKUP($E8151,
Products!$A$1:$F$201,MATCH(Orders!I$1,Products!$A$1:$F$1,0),0)</f>
        <v>30304.143268168769</v>
      </c>
      <c r="J8151" s="2">
        <f>VLOOKUP($E8151,
Products!$A$1:$F$201,MATCH(Orders!J$1,Products!$A$1:$F$1,0),0)</f>
        <v>23998.194785181578</v>
      </c>
    </row>
    <row r="8152" spans="1:10">
      <c r="A8152">
        <v>8151</v>
      </c>
      <c r="B8152" s="4">
        <v>45671</v>
      </c>
      <c r="C8152" s="10">
        <f>DATE(YEAR(orders[[#This Row],[order_date]]), MONTH(orders[[#This Row],[order_date]]), 1)</f>
        <v>45658</v>
      </c>
      <c r="D8152" t="s">
        <v>3055</v>
      </c>
      <c r="E8152" t="s">
        <v>640</v>
      </c>
      <c r="F8152" t="str">
        <f>VLOOKUP(orders[[#This Row],[product_id]],Products!A:C,3,0)</f>
        <v>Electronics</v>
      </c>
      <c r="G8152">
        <v>2</v>
      </c>
      <c r="H8152" s="6">
        <v>0.18381348636606437</v>
      </c>
      <c r="I8152" s="2">
        <f>VLOOKUP($E8152,
Products!$A$1:$F$201,MATCH(Orders!I$1,Products!$A$1:$F$1,0),0)</f>
        <v>28588.897930669911</v>
      </c>
      <c r="J8152" s="2">
        <f>VLOOKUP($E8152,
Products!$A$1:$F$201,MATCH(Orders!J$1,Products!$A$1:$F$1,0),0)</f>
        <v>20681.16336734363</v>
      </c>
    </row>
    <row r="8153" spans="1:10">
      <c r="A8153">
        <v>8152</v>
      </c>
      <c r="B8153" s="4">
        <v>45347</v>
      </c>
      <c r="C8153" s="10">
        <f>DATE(YEAR(orders[[#This Row],[order_date]]), MONTH(orders[[#This Row],[order_date]]), 1)</f>
        <v>45323</v>
      </c>
      <c r="D8153" t="s">
        <v>1343</v>
      </c>
      <c r="E8153" t="s">
        <v>608</v>
      </c>
      <c r="F8153" t="str">
        <f>VLOOKUP(orders[[#This Row],[product_id]],Products!A:C,3,0)</f>
        <v>Electronics</v>
      </c>
      <c r="G8153">
        <v>2</v>
      </c>
      <c r="H8153" s="6">
        <v>0.14908422647733363</v>
      </c>
      <c r="I8153" s="2">
        <f>VLOOKUP($E8153,
Products!$A$1:$F$201,MATCH(Orders!I$1,Products!$A$1:$F$1,0),0)</f>
        <v>32509.710212279751</v>
      </c>
      <c r="J8153" s="2">
        <f>VLOOKUP($E8153,
Products!$A$1:$F$201,MATCH(Orders!J$1,Products!$A$1:$F$1,0),0)</f>
        <v>23699.228985408761</v>
      </c>
    </row>
    <row r="8154" spans="1:10">
      <c r="A8154">
        <v>8153</v>
      </c>
      <c r="B8154" s="4">
        <v>45479</v>
      </c>
      <c r="C8154" s="10">
        <f>DATE(YEAR(orders[[#This Row],[order_date]]), MONTH(orders[[#This Row],[order_date]]), 1)</f>
        <v>45474</v>
      </c>
      <c r="D8154" t="s">
        <v>1704</v>
      </c>
      <c r="E8154" t="s">
        <v>540</v>
      </c>
      <c r="F8154" t="str">
        <f>VLOOKUP(orders[[#This Row],[product_id]],Products!A:C,3,0)</f>
        <v>Electronics</v>
      </c>
      <c r="G8154">
        <v>1</v>
      </c>
      <c r="H8154" s="6">
        <v>0.11649078772669196</v>
      </c>
      <c r="I8154" s="2">
        <f>VLOOKUP($E8154,
Products!$A$1:$F$201,MATCH(Orders!I$1,Products!$A$1:$F$1,0),0)</f>
        <v>27903.66571841111</v>
      </c>
      <c r="J8154" s="2">
        <f>VLOOKUP($E8154,
Products!$A$1:$F$201,MATCH(Orders!J$1,Products!$A$1:$F$1,0),0)</f>
        <v>20363.814715502049</v>
      </c>
    </row>
    <row r="8155" spans="1:10">
      <c r="A8155">
        <v>8154</v>
      </c>
      <c r="B8155" s="4">
        <v>45693</v>
      </c>
      <c r="C8155" s="10">
        <f>DATE(YEAR(orders[[#This Row],[order_date]]), MONTH(orders[[#This Row],[order_date]]), 1)</f>
        <v>45689</v>
      </c>
      <c r="D8155" t="s">
        <v>2925</v>
      </c>
      <c r="E8155" t="s">
        <v>573</v>
      </c>
      <c r="F8155" t="str">
        <f>VLOOKUP(orders[[#This Row],[product_id]],Products!A:C,3,0)</f>
        <v>Electronics</v>
      </c>
      <c r="G8155">
        <v>2</v>
      </c>
      <c r="H8155" s="6">
        <v>0.13486089500409365</v>
      </c>
      <c r="I8155" s="2">
        <f>VLOOKUP($E8155,
Products!$A$1:$F$201,MATCH(Orders!I$1,Products!$A$1:$F$1,0),0)</f>
        <v>30443.851050190449</v>
      </c>
      <c r="J8155" s="2">
        <f>VLOOKUP($E8155,
Products!$A$1:$F$201,MATCH(Orders!J$1,Products!$A$1:$F$1,0),0)</f>
        <v>21165.126268210519</v>
      </c>
    </row>
    <row r="8156" spans="1:10">
      <c r="A8156">
        <v>8155</v>
      </c>
      <c r="B8156" s="4">
        <v>45719</v>
      </c>
      <c r="C8156" s="10">
        <f>DATE(YEAR(orders[[#This Row],[order_date]]), MONTH(orders[[#This Row],[order_date]]), 1)</f>
        <v>45717</v>
      </c>
      <c r="D8156" t="s">
        <v>2234</v>
      </c>
      <c r="E8156" t="s">
        <v>635</v>
      </c>
      <c r="F8156" t="str">
        <f>VLOOKUP(orders[[#This Row],[product_id]],Products!A:C,3,0)</f>
        <v>Electronics</v>
      </c>
      <c r="G8156">
        <v>1</v>
      </c>
      <c r="H8156" s="6">
        <v>0.11641234993671176</v>
      </c>
      <c r="I8156" s="2">
        <f>VLOOKUP($E8156,
Products!$A$1:$F$201,MATCH(Orders!I$1,Products!$A$1:$F$1,0),0)</f>
        <v>31014.321091901689</v>
      </c>
      <c r="J8156" s="2">
        <f>VLOOKUP($E8156,
Products!$A$1:$F$201,MATCH(Orders!J$1,Products!$A$1:$F$1,0),0)</f>
        <v>23202.91049209132</v>
      </c>
    </row>
    <row r="8157" spans="1:10">
      <c r="A8157">
        <v>8156</v>
      </c>
      <c r="B8157" s="4">
        <v>45958</v>
      </c>
      <c r="C8157" s="10">
        <f>DATE(YEAR(orders[[#This Row],[order_date]]), MONTH(orders[[#This Row],[order_date]]), 1)</f>
        <v>45931</v>
      </c>
      <c r="D8157" t="s">
        <v>768</v>
      </c>
      <c r="E8157" t="s">
        <v>525</v>
      </c>
      <c r="F8157" t="str">
        <f>VLOOKUP(orders[[#This Row],[product_id]],Products!A:C,3,0)</f>
        <v>Electronics</v>
      </c>
      <c r="G8157">
        <v>1</v>
      </c>
      <c r="H8157" s="6">
        <v>0.24753244041672337</v>
      </c>
      <c r="I8157" s="2">
        <f>VLOOKUP($E8157,
Products!$A$1:$F$201,MATCH(Orders!I$1,Products!$A$1:$F$1,0),0)</f>
        <v>2441.7405612875209</v>
      </c>
      <c r="J8157" s="2">
        <f>VLOOKUP($E8157,
Products!$A$1:$F$201,MATCH(Orders!J$1,Products!$A$1:$F$1,0),0)</f>
        <v>1934.1373706011941</v>
      </c>
    </row>
    <row r="8158" spans="1:10">
      <c r="A8158">
        <v>8157</v>
      </c>
      <c r="B8158" s="4">
        <v>45806</v>
      </c>
      <c r="C8158" s="10">
        <f>DATE(YEAR(orders[[#This Row],[order_date]]), MONTH(orders[[#This Row],[order_date]]), 1)</f>
        <v>45778</v>
      </c>
      <c r="D8158" t="s">
        <v>3525</v>
      </c>
      <c r="E8158" t="s">
        <v>552</v>
      </c>
      <c r="F8158" t="str">
        <f>VLOOKUP(orders[[#This Row],[product_id]],Products!A:C,3,0)</f>
        <v>Electronics</v>
      </c>
      <c r="G8158">
        <v>3</v>
      </c>
      <c r="H8158" s="6">
        <v>0.13534734330069279</v>
      </c>
      <c r="I8158" s="2">
        <f>VLOOKUP($E8158,
Products!$A$1:$F$201,MATCH(Orders!I$1,Products!$A$1:$F$1,0),0)</f>
        <v>20326.88586940234</v>
      </c>
      <c r="J8158" s="2">
        <f>VLOOKUP($E8158,
Products!$A$1:$F$201,MATCH(Orders!J$1,Products!$A$1:$F$1,0),0)</f>
        <v>14896.572579237891</v>
      </c>
    </row>
    <row r="8159" spans="1:10">
      <c r="A8159">
        <v>8158</v>
      </c>
      <c r="B8159" s="4">
        <v>45778</v>
      </c>
      <c r="C8159" s="10">
        <f>DATE(YEAR(orders[[#This Row],[order_date]]), MONTH(orders[[#This Row],[order_date]]), 1)</f>
        <v>45778</v>
      </c>
      <c r="D8159" t="s">
        <v>721</v>
      </c>
      <c r="E8159" t="s">
        <v>589</v>
      </c>
      <c r="F8159" t="str">
        <f>VLOOKUP(orders[[#This Row],[product_id]],Products!A:C,3,0)</f>
        <v>Appliances</v>
      </c>
      <c r="G8159">
        <v>3</v>
      </c>
      <c r="H8159" s="6">
        <v>7.8023037163798256E-2</v>
      </c>
      <c r="I8159" s="2">
        <f>VLOOKUP($E8159,
Products!$A$1:$F$201,MATCH(Orders!I$1,Products!$A$1:$F$1,0),0)</f>
        <v>6227.1351854710047</v>
      </c>
      <c r="J8159" s="2">
        <f>VLOOKUP($E8159,
Products!$A$1:$F$201,MATCH(Orders!J$1,Products!$A$1:$F$1,0),0)</f>
        <v>4146.7707671772396</v>
      </c>
    </row>
    <row r="8160" spans="1:10">
      <c r="A8160">
        <v>8159</v>
      </c>
      <c r="B8160" s="4">
        <v>45436</v>
      </c>
      <c r="C8160" s="10">
        <f>DATE(YEAR(orders[[#This Row],[order_date]]), MONTH(orders[[#This Row],[order_date]]), 1)</f>
        <v>45413</v>
      </c>
      <c r="D8160" t="s">
        <v>3444</v>
      </c>
      <c r="E8160" t="s">
        <v>517</v>
      </c>
      <c r="F8160" t="str">
        <f>VLOOKUP(orders[[#This Row],[product_id]],Products!A:C,3,0)</f>
        <v>Electronics</v>
      </c>
      <c r="G8160">
        <v>1</v>
      </c>
      <c r="H8160" s="6">
        <v>0.16427819641511454</v>
      </c>
      <c r="I8160" s="2">
        <f>VLOOKUP($E8160,
Products!$A$1:$F$201,MATCH(Orders!I$1,Products!$A$1:$F$1,0),0)</f>
        <v>30304.143268168769</v>
      </c>
      <c r="J8160" s="2">
        <f>VLOOKUP($E8160,
Products!$A$1:$F$201,MATCH(Orders!J$1,Products!$A$1:$F$1,0),0)</f>
        <v>23998.194785181578</v>
      </c>
    </row>
    <row r="8161" spans="1:10">
      <c r="A8161">
        <v>8160</v>
      </c>
      <c r="B8161" s="4">
        <v>45892</v>
      </c>
      <c r="C8161" s="10">
        <f>DATE(YEAR(orders[[#This Row],[order_date]]), MONTH(orders[[#This Row],[order_date]]), 1)</f>
        <v>45870</v>
      </c>
      <c r="D8161" t="s">
        <v>1547</v>
      </c>
      <c r="E8161" t="s">
        <v>558</v>
      </c>
      <c r="F8161" t="str">
        <f>VLOOKUP(orders[[#This Row],[product_id]],Products!A:C,3,0)</f>
        <v>Electronics</v>
      </c>
      <c r="G8161">
        <v>2</v>
      </c>
      <c r="H8161" s="6">
        <v>0.18542707724022806</v>
      </c>
      <c r="I8161" s="2">
        <f>VLOOKUP($E8161,
Products!$A$1:$F$201,MATCH(Orders!I$1,Products!$A$1:$F$1,0),0)</f>
        <v>30121.382934618541</v>
      </c>
      <c r="J8161" s="2">
        <f>VLOOKUP($E8161,
Products!$A$1:$F$201,MATCH(Orders!J$1,Products!$A$1:$F$1,0),0)</f>
        <v>20439.226581954921</v>
      </c>
    </row>
    <row r="8162" spans="1:10">
      <c r="A8162">
        <v>8161</v>
      </c>
      <c r="B8162" s="4">
        <v>45840</v>
      </c>
      <c r="C8162" s="10">
        <f>DATE(YEAR(orders[[#This Row],[order_date]]), MONTH(orders[[#This Row],[order_date]]), 1)</f>
        <v>45839</v>
      </c>
      <c r="D8162" t="s">
        <v>4657</v>
      </c>
      <c r="E8162" t="s">
        <v>522</v>
      </c>
      <c r="F8162" t="str">
        <f>VLOOKUP(orders[[#This Row],[product_id]],Products!A:C,3,0)</f>
        <v>Appliances</v>
      </c>
      <c r="G8162">
        <v>2</v>
      </c>
      <c r="H8162" s="6">
        <v>0.13558936196553631</v>
      </c>
      <c r="I8162" s="2">
        <f>VLOOKUP($E8162,
Products!$A$1:$F$201,MATCH(Orders!I$1,Products!$A$1:$F$1,0),0)</f>
        <v>24966.707940261898</v>
      </c>
      <c r="J8162" s="2">
        <f>VLOOKUP($E8162,
Products!$A$1:$F$201,MATCH(Orders!J$1,Products!$A$1:$F$1,0),0)</f>
        <v>19868.70644165645</v>
      </c>
    </row>
    <row r="8163" spans="1:10">
      <c r="A8163">
        <v>8162</v>
      </c>
      <c r="B8163" s="4">
        <v>44944</v>
      </c>
      <c r="C8163" s="10">
        <f>DATE(YEAR(orders[[#This Row],[order_date]]), MONTH(orders[[#This Row],[order_date]]), 1)</f>
        <v>44927</v>
      </c>
      <c r="D8163" t="s">
        <v>1830</v>
      </c>
      <c r="E8163" t="s">
        <v>523</v>
      </c>
      <c r="F8163" t="str">
        <f>VLOOKUP(orders[[#This Row],[product_id]],Products!A:C,3,0)</f>
        <v>Electronics</v>
      </c>
      <c r="G8163">
        <v>2</v>
      </c>
      <c r="H8163" s="6">
        <v>0.20907427808111842</v>
      </c>
      <c r="I8163" s="2">
        <f>VLOOKUP($E8163,
Products!$A$1:$F$201,MATCH(Orders!I$1,Products!$A$1:$F$1,0),0)</f>
        <v>27240.414518089601</v>
      </c>
      <c r="J8163" s="2">
        <f>VLOOKUP($E8163,
Products!$A$1:$F$201,MATCH(Orders!J$1,Products!$A$1:$F$1,0),0)</f>
        <v>21217.524617692769</v>
      </c>
    </row>
    <row r="8164" spans="1:10">
      <c r="A8164">
        <v>8163</v>
      </c>
      <c r="B8164" s="4">
        <v>44982</v>
      </c>
      <c r="C8164" s="10">
        <f>DATE(YEAR(orders[[#This Row],[order_date]]), MONTH(orders[[#This Row],[order_date]]), 1)</f>
        <v>44958</v>
      </c>
      <c r="D8164" t="s">
        <v>3953</v>
      </c>
      <c r="E8164" t="s">
        <v>609</v>
      </c>
      <c r="F8164" t="str">
        <f>VLOOKUP(orders[[#This Row],[product_id]],Products!A:C,3,0)</f>
        <v>Appliances</v>
      </c>
      <c r="G8164">
        <v>1</v>
      </c>
      <c r="H8164" s="6">
        <v>9.2519797390304498E-2</v>
      </c>
      <c r="I8164" s="2">
        <f>VLOOKUP($E8164,
Products!$A$1:$F$201,MATCH(Orders!I$1,Products!$A$1:$F$1,0),0)</f>
        <v>2159.5378031052392</v>
      </c>
      <c r="J8164" s="2">
        <f>VLOOKUP($E8164,
Products!$A$1:$F$201,MATCH(Orders!J$1,Products!$A$1:$F$1,0),0)</f>
        <v>1501.9415981313371</v>
      </c>
    </row>
    <row r="8165" spans="1:10">
      <c r="A8165">
        <v>8164</v>
      </c>
      <c r="B8165" s="4">
        <v>45845</v>
      </c>
      <c r="C8165" s="10">
        <f>DATE(YEAR(orders[[#This Row],[order_date]]), MONTH(orders[[#This Row],[order_date]]), 1)</f>
        <v>45839</v>
      </c>
      <c r="D8165" t="s">
        <v>1922</v>
      </c>
      <c r="E8165" t="s">
        <v>657</v>
      </c>
      <c r="F8165" t="str">
        <f>VLOOKUP(orders[[#This Row],[product_id]],Products!A:C,3,0)</f>
        <v>Appliances</v>
      </c>
      <c r="G8165">
        <v>2</v>
      </c>
      <c r="H8165" s="6">
        <v>8.7771937352576171E-2</v>
      </c>
      <c r="I8165" s="2">
        <f>VLOOKUP($E8165,
Products!$A$1:$F$201,MATCH(Orders!I$1,Products!$A$1:$F$1,0),0)</f>
        <v>6275.8669412443169</v>
      </c>
      <c r="J8165" s="2">
        <f>VLOOKUP($E8165,
Products!$A$1:$F$201,MATCH(Orders!J$1,Products!$A$1:$F$1,0),0)</f>
        <v>4742.5097602697688</v>
      </c>
    </row>
    <row r="8166" spans="1:10">
      <c r="A8166">
        <v>8165</v>
      </c>
      <c r="B8166" s="4">
        <v>45985</v>
      </c>
      <c r="C8166" s="10">
        <f>DATE(YEAR(orders[[#This Row],[order_date]]), MONTH(orders[[#This Row],[order_date]]), 1)</f>
        <v>45962</v>
      </c>
      <c r="D8166" t="s">
        <v>2702</v>
      </c>
      <c r="E8166" t="s">
        <v>577</v>
      </c>
      <c r="F8166" t="str">
        <f>VLOOKUP(orders[[#This Row],[product_id]],Products!A:C,3,0)</f>
        <v>Appliances</v>
      </c>
      <c r="G8166">
        <v>1</v>
      </c>
      <c r="H8166" s="6">
        <v>9.2752738558057005E-2</v>
      </c>
      <c r="I8166" s="2">
        <f>VLOOKUP($E8166,
Products!$A$1:$F$201,MATCH(Orders!I$1,Products!$A$1:$F$1,0),0)</f>
        <v>24178.046221204509</v>
      </c>
      <c r="J8166" s="2">
        <f>VLOOKUP($E8166,
Products!$A$1:$F$201,MATCH(Orders!J$1,Products!$A$1:$F$1,0),0)</f>
        <v>17784.08636999697</v>
      </c>
    </row>
    <row r="8167" spans="1:10">
      <c r="A8167">
        <v>8166</v>
      </c>
      <c r="B8167" s="4">
        <v>45828</v>
      </c>
      <c r="C8167" s="10">
        <f>DATE(YEAR(orders[[#This Row],[order_date]]), MONTH(orders[[#This Row],[order_date]]), 1)</f>
        <v>45809</v>
      </c>
      <c r="D8167" t="s">
        <v>4590</v>
      </c>
      <c r="E8167" t="s">
        <v>670</v>
      </c>
      <c r="F8167" t="str">
        <f>VLOOKUP(orders[[#This Row],[product_id]],Products!A:C,3,0)</f>
        <v>Electronics</v>
      </c>
      <c r="G8167">
        <v>3</v>
      </c>
      <c r="H8167" s="6">
        <v>0.24765103220802698</v>
      </c>
      <c r="I8167" s="2">
        <f>VLOOKUP($E8167,
Products!$A$1:$F$201,MATCH(Orders!I$1,Products!$A$1:$F$1,0),0)</f>
        <v>2624.8628733917722</v>
      </c>
      <c r="J8167" s="2">
        <f>VLOOKUP($E8167,
Products!$A$1:$F$201,MATCH(Orders!J$1,Products!$A$1:$F$1,0),0)</f>
        <v>1944.041928611671</v>
      </c>
    </row>
    <row r="8168" spans="1:10">
      <c r="A8168">
        <v>8167</v>
      </c>
      <c r="B8168" s="4">
        <v>45556</v>
      </c>
      <c r="C8168" s="10">
        <f>DATE(YEAR(orders[[#This Row],[order_date]]), MONTH(orders[[#This Row],[order_date]]), 1)</f>
        <v>45536</v>
      </c>
      <c r="D8168" t="s">
        <v>1604</v>
      </c>
      <c r="E8168" t="s">
        <v>610</v>
      </c>
      <c r="F8168" t="str">
        <f>VLOOKUP(orders[[#This Row],[product_id]],Products!A:C,3,0)</f>
        <v>Appliances</v>
      </c>
      <c r="G8168">
        <v>1</v>
      </c>
      <c r="H8168" s="6">
        <v>9.2961461347906185E-2</v>
      </c>
      <c r="I8168" s="2">
        <f>VLOOKUP($E8168,
Products!$A$1:$F$201,MATCH(Orders!I$1,Products!$A$1:$F$1,0),0)</f>
        <v>23456.386855186989</v>
      </c>
      <c r="J8168" s="2">
        <f>VLOOKUP($E8168,
Products!$A$1:$F$201,MATCH(Orders!J$1,Products!$A$1:$F$1,0),0)</f>
        <v>16522.385271144129</v>
      </c>
    </row>
    <row r="8169" spans="1:10">
      <c r="A8169">
        <v>8168</v>
      </c>
      <c r="B8169" s="4">
        <v>45720</v>
      </c>
      <c r="C8169" s="10">
        <f>DATE(YEAR(orders[[#This Row],[order_date]]), MONTH(orders[[#This Row],[order_date]]), 1)</f>
        <v>45717</v>
      </c>
      <c r="D8169" t="s">
        <v>4050</v>
      </c>
      <c r="E8169" t="s">
        <v>663</v>
      </c>
      <c r="F8169" t="str">
        <f>VLOOKUP(orders[[#This Row],[product_id]],Products!A:C,3,0)</f>
        <v>Electronics</v>
      </c>
      <c r="G8169">
        <v>1</v>
      </c>
      <c r="H8169" s="6">
        <v>0.15458749740447858</v>
      </c>
      <c r="I8169" s="2">
        <f>VLOOKUP($E8169,
Products!$A$1:$F$201,MATCH(Orders!I$1,Products!$A$1:$F$1,0),0)</f>
        <v>12863.39473364416</v>
      </c>
      <c r="J8169" s="2">
        <f>VLOOKUP($E8169,
Products!$A$1:$F$201,MATCH(Orders!J$1,Products!$A$1:$F$1,0),0)</f>
        <v>9312.9321574947517</v>
      </c>
    </row>
    <row r="8170" spans="1:10">
      <c r="A8170">
        <v>8169</v>
      </c>
      <c r="B8170" s="4">
        <v>45273</v>
      </c>
      <c r="C8170" s="10">
        <f>DATE(YEAR(orders[[#This Row],[order_date]]), MONTH(orders[[#This Row],[order_date]]), 1)</f>
        <v>45261</v>
      </c>
      <c r="D8170" t="s">
        <v>2196</v>
      </c>
      <c r="E8170" t="s">
        <v>589</v>
      </c>
      <c r="F8170" t="str">
        <f>VLOOKUP(orders[[#This Row],[product_id]],Products!A:C,3,0)</f>
        <v>Appliances</v>
      </c>
      <c r="G8170">
        <v>2</v>
      </c>
      <c r="H8170" s="6">
        <v>5.1347849448657008E-2</v>
      </c>
      <c r="I8170" s="2">
        <f>VLOOKUP($E8170,
Products!$A$1:$F$201,MATCH(Orders!I$1,Products!$A$1:$F$1,0),0)</f>
        <v>6227.1351854710047</v>
      </c>
      <c r="J8170" s="2">
        <f>VLOOKUP($E8170,
Products!$A$1:$F$201,MATCH(Orders!J$1,Products!$A$1:$F$1,0),0)</f>
        <v>4146.7707671772396</v>
      </c>
    </row>
    <row r="8171" spans="1:10">
      <c r="A8171">
        <v>8170</v>
      </c>
      <c r="B8171" s="4">
        <v>45982</v>
      </c>
      <c r="C8171" s="10">
        <f>DATE(YEAR(orders[[#This Row],[order_date]]), MONTH(orders[[#This Row],[order_date]]), 1)</f>
        <v>45962</v>
      </c>
      <c r="D8171" t="s">
        <v>3686</v>
      </c>
      <c r="E8171" t="s">
        <v>557</v>
      </c>
      <c r="F8171" t="str">
        <f>VLOOKUP(orders[[#This Row],[product_id]],Products!A:C,3,0)</f>
        <v>Electronics</v>
      </c>
      <c r="G8171">
        <v>1</v>
      </c>
      <c r="H8171" s="6">
        <v>0.20058191119275123</v>
      </c>
      <c r="I8171" s="2">
        <f>VLOOKUP($E8171,
Products!$A$1:$F$201,MATCH(Orders!I$1,Products!$A$1:$F$1,0),0)</f>
        <v>23950.56449224626</v>
      </c>
      <c r="J8171" s="2">
        <f>VLOOKUP($E8171,
Products!$A$1:$F$201,MATCH(Orders!J$1,Products!$A$1:$F$1,0),0)</f>
        <v>16488.618979732779</v>
      </c>
    </row>
    <row r="8172" spans="1:10">
      <c r="A8172">
        <v>8171</v>
      </c>
      <c r="B8172" s="4">
        <v>45834</v>
      </c>
      <c r="C8172" s="10">
        <f>DATE(YEAR(orders[[#This Row],[order_date]]), MONTH(orders[[#This Row],[order_date]]), 1)</f>
        <v>45809</v>
      </c>
      <c r="D8172" t="s">
        <v>4550</v>
      </c>
      <c r="E8172" t="s">
        <v>656</v>
      </c>
      <c r="F8172" t="str">
        <f>VLOOKUP(orders[[#This Row],[product_id]],Products!A:C,3,0)</f>
        <v>Electronics</v>
      </c>
      <c r="G8172">
        <v>3</v>
      </c>
      <c r="H8172" s="6">
        <v>0.16561310814122795</v>
      </c>
      <c r="I8172" s="2">
        <f>VLOOKUP($E8172,
Products!$A$1:$F$201,MATCH(Orders!I$1,Products!$A$1:$F$1,0),0)</f>
        <v>30485.811519789549</v>
      </c>
      <c r="J8172" s="2">
        <f>VLOOKUP($E8172,
Products!$A$1:$F$201,MATCH(Orders!J$1,Products!$A$1:$F$1,0),0)</f>
        <v>23818.70129930825</v>
      </c>
    </row>
    <row r="8173" spans="1:10">
      <c r="A8173">
        <v>8172</v>
      </c>
      <c r="B8173" s="4">
        <v>45950</v>
      </c>
      <c r="C8173" s="10">
        <f>DATE(YEAR(orders[[#This Row],[order_date]]), MONTH(orders[[#This Row],[order_date]]), 1)</f>
        <v>45931</v>
      </c>
      <c r="D8173" t="s">
        <v>2928</v>
      </c>
      <c r="E8173" t="s">
        <v>542</v>
      </c>
      <c r="F8173" t="str">
        <f>VLOOKUP(orders[[#This Row],[product_id]],Products!A:C,3,0)</f>
        <v>Electronics</v>
      </c>
      <c r="G8173">
        <v>3</v>
      </c>
      <c r="H8173" s="6">
        <v>0.23101332819980153</v>
      </c>
      <c r="I8173" s="2">
        <f>VLOOKUP($E8173,
Products!$A$1:$F$201,MATCH(Orders!I$1,Products!$A$1:$F$1,0),0)</f>
        <v>29298.352838526029</v>
      </c>
      <c r="J8173" s="2">
        <f>VLOOKUP($E8173,
Products!$A$1:$F$201,MATCH(Orders!J$1,Products!$A$1:$F$1,0),0)</f>
        <v>19250.751682102291</v>
      </c>
    </row>
    <row r="8174" spans="1:10">
      <c r="A8174">
        <v>8173</v>
      </c>
      <c r="B8174" s="4">
        <v>45502</v>
      </c>
      <c r="C8174" s="10">
        <f>DATE(YEAR(orders[[#This Row],[order_date]]), MONTH(orders[[#This Row],[order_date]]), 1)</f>
        <v>45474</v>
      </c>
      <c r="D8174" t="s">
        <v>1963</v>
      </c>
      <c r="E8174" t="s">
        <v>628</v>
      </c>
      <c r="F8174" t="str">
        <f>VLOOKUP(orders[[#This Row],[product_id]],Products!A:C,3,0)</f>
        <v>Electronics</v>
      </c>
      <c r="G8174">
        <v>2</v>
      </c>
      <c r="H8174" s="6">
        <v>0.20129337285230969</v>
      </c>
      <c r="I8174" s="2">
        <f>VLOOKUP($E8174,
Products!$A$1:$F$201,MATCH(Orders!I$1,Products!$A$1:$F$1,0),0)</f>
        <v>2480.4343676348258</v>
      </c>
      <c r="J8174" s="2">
        <f>VLOOKUP($E8174,
Products!$A$1:$F$201,MATCH(Orders!J$1,Products!$A$1:$F$1,0),0)</f>
        <v>1932.862959692628</v>
      </c>
    </row>
    <row r="8175" spans="1:10">
      <c r="A8175">
        <v>8174</v>
      </c>
      <c r="B8175" s="4">
        <v>45125</v>
      </c>
      <c r="C8175" s="10">
        <f>DATE(YEAR(orders[[#This Row],[order_date]]), MONTH(orders[[#This Row],[order_date]]), 1)</f>
        <v>45108</v>
      </c>
      <c r="D8175" t="s">
        <v>4589</v>
      </c>
      <c r="E8175" t="s">
        <v>602</v>
      </c>
      <c r="F8175" t="str">
        <f>VLOOKUP(orders[[#This Row],[product_id]],Products!A:C,3,0)</f>
        <v>Appliances</v>
      </c>
      <c r="G8175">
        <v>2</v>
      </c>
      <c r="H8175" s="6">
        <v>8.8163955584254203E-2</v>
      </c>
      <c r="I8175" s="2">
        <f>VLOOKUP($E8175,
Products!$A$1:$F$201,MATCH(Orders!I$1,Products!$A$1:$F$1,0),0)</f>
        <v>22834.95547197924</v>
      </c>
      <c r="J8175" s="2">
        <f>VLOOKUP($E8175,
Products!$A$1:$F$201,MATCH(Orders!J$1,Products!$A$1:$F$1,0),0)</f>
        <v>17972.460052660601</v>
      </c>
    </row>
    <row r="8176" spans="1:10">
      <c r="A8176">
        <v>8175</v>
      </c>
      <c r="B8176" s="4">
        <v>45227</v>
      </c>
      <c r="C8176" s="10">
        <f>DATE(YEAR(orders[[#This Row],[order_date]]), MONTH(orders[[#This Row],[order_date]]), 1)</f>
        <v>45200</v>
      </c>
      <c r="D8176" t="s">
        <v>3993</v>
      </c>
      <c r="E8176" t="s">
        <v>657</v>
      </c>
      <c r="F8176" t="str">
        <f>VLOOKUP(orders[[#This Row],[product_id]],Products!A:C,3,0)</f>
        <v>Appliances</v>
      </c>
      <c r="G8176">
        <v>2</v>
      </c>
      <c r="H8176" s="6">
        <v>5.7486081744185145E-2</v>
      </c>
      <c r="I8176" s="2">
        <f>VLOOKUP($E8176,
Products!$A$1:$F$201,MATCH(Orders!I$1,Products!$A$1:$F$1,0),0)</f>
        <v>6275.8669412443169</v>
      </c>
      <c r="J8176" s="2">
        <f>VLOOKUP($E8176,
Products!$A$1:$F$201,MATCH(Orders!J$1,Products!$A$1:$F$1,0),0)</f>
        <v>4742.5097602697688</v>
      </c>
    </row>
    <row r="8177" spans="1:10">
      <c r="A8177">
        <v>8176</v>
      </c>
      <c r="B8177" s="4">
        <v>45943</v>
      </c>
      <c r="C8177" s="10">
        <f>DATE(YEAR(orders[[#This Row],[order_date]]), MONTH(orders[[#This Row],[order_date]]), 1)</f>
        <v>45931</v>
      </c>
      <c r="D8177" t="s">
        <v>2220</v>
      </c>
      <c r="E8177" t="s">
        <v>605</v>
      </c>
      <c r="F8177" t="str">
        <f>VLOOKUP(orders[[#This Row],[product_id]],Products!A:C,3,0)</f>
        <v>Electronics</v>
      </c>
      <c r="G8177">
        <v>3</v>
      </c>
      <c r="H8177" s="6">
        <v>0.21980670512238321</v>
      </c>
      <c r="I8177" s="2">
        <f>VLOOKUP($E8177,
Products!$A$1:$F$201,MATCH(Orders!I$1,Products!$A$1:$F$1,0),0)</f>
        <v>2690.742909794456</v>
      </c>
      <c r="J8177" s="2">
        <f>VLOOKUP($E8177,
Products!$A$1:$F$201,MATCH(Orders!J$1,Products!$A$1:$F$1,0),0)</f>
        <v>2067.549626292313</v>
      </c>
    </row>
    <row r="8178" spans="1:10">
      <c r="A8178">
        <v>8177</v>
      </c>
      <c r="B8178" s="4">
        <v>44952</v>
      </c>
      <c r="C8178" s="10">
        <f>DATE(YEAR(orders[[#This Row],[order_date]]), MONTH(orders[[#This Row],[order_date]]), 1)</f>
        <v>44927</v>
      </c>
      <c r="D8178" t="s">
        <v>1122</v>
      </c>
      <c r="E8178" t="s">
        <v>625</v>
      </c>
      <c r="F8178" t="str">
        <f>VLOOKUP(orders[[#This Row],[product_id]],Products!A:C,3,0)</f>
        <v>Electronics</v>
      </c>
      <c r="G8178">
        <v>1</v>
      </c>
      <c r="H8178" s="6">
        <v>0.15503916864304579</v>
      </c>
      <c r="I8178" s="2">
        <f>VLOOKUP($E8178,
Products!$A$1:$F$201,MATCH(Orders!I$1,Products!$A$1:$F$1,0),0)</f>
        <v>11578.815958005471</v>
      </c>
      <c r="J8178" s="2">
        <f>VLOOKUP($E8178,
Products!$A$1:$F$201,MATCH(Orders!J$1,Products!$A$1:$F$1,0),0)</f>
        <v>7854.7306959992193</v>
      </c>
    </row>
    <row r="8179" spans="1:10">
      <c r="A8179">
        <v>8178</v>
      </c>
      <c r="B8179" s="4">
        <v>45376</v>
      </c>
      <c r="C8179" s="10">
        <f>DATE(YEAR(orders[[#This Row],[order_date]]), MONTH(orders[[#This Row],[order_date]]), 1)</f>
        <v>45352</v>
      </c>
      <c r="D8179" t="s">
        <v>4536</v>
      </c>
      <c r="E8179" t="s">
        <v>555</v>
      </c>
      <c r="F8179" t="str">
        <f>VLOOKUP(orders[[#This Row],[product_id]],Products!A:C,3,0)</f>
        <v>Electronics</v>
      </c>
      <c r="G8179">
        <v>1</v>
      </c>
      <c r="H8179" s="6">
        <v>0.21026200223959252</v>
      </c>
      <c r="I8179" s="2">
        <f>VLOOKUP($E8179,
Products!$A$1:$F$201,MATCH(Orders!I$1,Products!$A$1:$F$1,0),0)</f>
        <v>32397.674936233889</v>
      </c>
      <c r="J8179" s="2">
        <f>VLOOKUP($E8179,
Products!$A$1:$F$201,MATCH(Orders!J$1,Products!$A$1:$F$1,0),0)</f>
        <v>24559.251285382288</v>
      </c>
    </row>
    <row r="8180" spans="1:10">
      <c r="A8180">
        <v>8179</v>
      </c>
      <c r="B8180" s="4">
        <v>45246</v>
      </c>
      <c r="C8180" s="10">
        <f>DATE(YEAR(orders[[#This Row],[order_date]]), MONTH(orders[[#This Row],[order_date]]), 1)</f>
        <v>45231</v>
      </c>
      <c r="D8180" t="s">
        <v>2262</v>
      </c>
      <c r="E8180" t="s">
        <v>653</v>
      </c>
      <c r="F8180" t="str">
        <f>VLOOKUP(orders[[#This Row],[product_id]],Products!A:C,3,0)</f>
        <v>Electronics</v>
      </c>
      <c r="G8180">
        <v>3</v>
      </c>
      <c r="H8180" s="6">
        <v>0.16532965796978777</v>
      </c>
      <c r="I8180" s="2">
        <f>VLOOKUP($E8180,
Products!$A$1:$F$201,MATCH(Orders!I$1,Products!$A$1:$F$1,0),0)</f>
        <v>18065.96612294337</v>
      </c>
      <c r="J8180" s="2">
        <f>VLOOKUP($E8180,
Products!$A$1:$F$201,MATCH(Orders!J$1,Products!$A$1:$F$1,0),0)</f>
        <v>14411.932365903909</v>
      </c>
    </row>
    <row r="8181" spans="1:10">
      <c r="A8181">
        <v>8180</v>
      </c>
      <c r="B8181" s="4">
        <v>45082</v>
      </c>
      <c r="C8181" s="10">
        <f>DATE(YEAR(orders[[#This Row],[order_date]]), MONTH(orders[[#This Row],[order_date]]), 1)</f>
        <v>45078</v>
      </c>
      <c r="D8181" t="s">
        <v>1156</v>
      </c>
      <c r="E8181" t="s">
        <v>552</v>
      </c>
      <c r="F8181" t="str">
        <f>VLOOKUP(orders[[#This Row],[product_id]],Products!A:C,3,0)</f>
        <v>Electronics</v>
      </c>
      <c r="G8181">
        <v>1</v>
      </c>
      <c r="H8181" s="6">
        <v>0.16077917793199531</v>
      </c>
      <c r="I8181" s="2">
        <f>VLOOKUP($E8181,
Products!$A$1:$F$201,MATCH(Orders!I$1,Products!$A$1:$F$1,0),0)</f>
        <v>20326.88586940234</v>
      </c>
      <c r="J8181" s="2">
        <f>VLOOKUP($E8181,
Products!$A$1:$F$201,MATCH(Orders!J$1,Products!$A$1:$F$1,0),0)</f>
        <v>14896.572579237891</v>
      </c>
    </row>
    <row r="8182" spans="1:10">
      <c r="A8182">
        <v>8181</v>
      </c>
      <c r="B8182" s="4">
        <v>45397</v>
      </c>
      <c r="C8182" s="10">
        <f>DATE(YEAR(orders[[#This Row],[order_date]]), MONTH(orders[[#This Row],[order_date]]), 1)</f>
        <v>45383</v>
      </c>
      <c r="D8182" t="s">
        <v>3589</v>
      </c>
      <c r="E8182" t="s">
        <v>523</v>
      </c>
      <c r="F8182" t="str">
        <f>VLOOKUP(orders[[#This Row],[product_id]],Products!A:C,3,0)</f>
        <v>Electronics</v>
      </c>
      <c r="G8182">
        <v>3</v>
      </c>
      <c r="H8182" s="6">
        <v>0.21949494672200226</v>
      </c>
      <c r="I8182" s="2">
        <f>VLOOKUP($E8182,
Products!$A$1:$F$201,MATCH(Orders!I$1,Products!$A$1:$F$1,0),0)</f>
        <v>27240.414518089601</v>
      </c>
      <c r="J8182" s="2">
        <f>VLOOKUP($E8182,
Products!$A$1:$F$201,MATCH(Orders!J$1,Products!$A$1:$F$1,0),0)</f>
        <v>21217.524617692769</v>
      </c>
    </row>
    <row r="8183" spans="1:10">
      <c r="A8183">
        <v>8182</v>
      </c>
      <c r="B8183" s="4">
        <v>45346</v>
      </c>
      <c r="C8183" s="10">
        <f>DATE(YEAR(orders[[#This Row],[order_date]]), MONTH(orders[[#This Row],[order_date]]), 1)</f>
        <v>45323</v>
      </c>
      <c r="D8183" t="s">
        <v>4532</v>
      </c>
      <c r="E8183" t="s">
        <v>627</v>
      </c>
      <c r="F8183" t="str">
        <f>VLOOKUP(orders[[#This Row],[product_id]],Products!A:C,3,0)</f>
        <v>Electronics</v>
      </c>
      <c r="G8183">
        <v>2</v>
      </c>
      <c r="H8183" s="6">
        <v>0.11875552678075361</v>
      </c>
      <c r="I8183" s="2">
        <f>VLOOKUP($E8183,
Products!$A$1:$F$201,MATCH(Orders!I$1,Products!$A$1:$F$1,0),0)</f>
        <v>21043.736386381101</v>
      </c>
      <c r="J8183" s="2">
        <f>VLOOKUP($E8183,
Products!$A$1:$F$201,MATCH(Orders!J$1,Products!$A$1:$F$1,0),0)</f>
        <v>14357.858783760659</v>
      </c>
    </row>
    <row r="8184" spans="1:10">
      <c r="A8184">
        <v>8183</v>
      </c>
      <c r="B8184" s="4">
        <v>45577</v>
      </c>
      <c r="C8184" s="10">
        <f>DATE(YEAR(orders[[#This Row],[order_date]]), MONTH(orders[[#This Row],[order_date]]), 1)</f>
        <v>45566</v>
      </c>
      <c r="D8184" t="s">
        <v>2529</v>
      </c>
      <c r="E8184" t="s">
        <v>531</v>
      </c>
      <c r="F8184" t="str">
        <f>VLOOKUP(orders[[#This Row],[product_id]],Products!A:C,3,0)</f>
        <v>Electronics</v>
      </c>
      <c r="G8184">
        <v>1</v>
      </c>
      <c r="H8184" s="6">
        <v>0.23923129167564164</v>
      </c>
      <c r="I8184" s="2">
        <f>VLOOKUP($E8184,
Products!$A$1:$F$201,MATCH(Orders!I$1,Products!$A$1:$F$1,0),0)</f>
        <v>29674.378925417219</v>
      </c>
      <c r="J8184" s="2">
        <f>VLOOKUP($E8184,
Products!$A$1:$F$201,MATCH(Orders!J$1,Products!$A$1:$F$1,0),0)</f>
        <v>20795.30337605517</v>
      </c>
    </row>
    <row r="8185" spans="1:10">
      <c r="A8185">
        <v>8184</v>
      </c>
      <c r="B8185" s="4">
        <v>45812</v>
      </c>
      <c r="C8185" s="10">
        <f>DATE(YEAR(orders[[#This Row],[order_date]]), MONTH(orders[[#This Row],[order_date]]), 1)</f>
        <v>45809</v>
      </c>
      <c r="D8185" t="s">
        <v>985</v>
      </c>
      <c r="E8185" t="s">
        <v>625</v>
      </c>
      <c r="F8185" t="str">
        <f>VLOOKUP(orders[[#This Row],[product_id]],Products!A:C,3,0)</f>
        <v>Electronics</v>
      </c>
      <c r="G8185">
        <v>2</v>
      </c>
      <c r="H8185" s="6">
        <v>0.17630213723093321</v>
      </c>
      <c r="I8185" s="2">
        <f>VLOOKUP($E8185,
Products!$A$1:$F$201,MATCH(Orders!I$1,Products!$A$1:$F$1,0),0)</f>
        <v>11578.815958005471</v>
      </c>
      <c r="J8185" s="2">
        <f>VLOOKUP($E8185,
Products!$A$1:$F$201,MATCH(Orders!J$1,Products!$A$1:$F$1,0),0)</f>
        <v>7854.7306959992193</v>
      </c>
    </row>
    <row r="8186" spans="1:10">
      <c r="A8186">
        <v>8185</v>
      </c>
      <c r="B8186" s="4">
        <v>45856</v>
      </c>
      <c r="C8186" s="10">
        <f>DATE(YEAR(orders[[#This Row],[order_date]]), MONTH(orders[[#This Row],[order_date]]), 1)</f>
        <v>45839</v>
      </c>
      <c r="D8186" t="s">
        <v>949</v>
      </c>
      <c r="E8186" t="s">
        <v>576</v>
      </c>
      <c r="F8186" t="str">
        <f>VLOOKUP(orders[[#This Row],[product_id]],Products!A:C,3,0)</f>
        <v>Electronics</v>
      </c>
      <c r="G8186">
        <v>2</v>
      </c>
      <c r="H8186" s="6">
        <v>0.19541105141658316</v>
      </c>
      <c r="I8186" s="2">
        <f>VLOOKUP($E8186,
Products!$A$1:$F$201,MATCH(Orders!I$1,Products!$A$1:$F$1,0),0)</f>
        <v>12571.90922514794</v>
      </c>
      <c r="J8186" s="2">
        <f>VLOOKUP($E8186,
Products!$A$1:$F$201,MATCH(Orders!J$1,Products!$A$1:$F$1,0),0)</f>
        <v>9314.5536289888332</v>
      </c>
    </row>
    <row r="8187" spans="1:10">
      <c r="A8187">
        <v>8186</v>
      </c>
      <c r="B8187" s="4">
        <v>45761</v>
      </c>
      <c r="C8187" s="10">
        <f>DATE(YEAR(orders[[#This Row],[order_date]]), MONTH(orders[[#This Row],[order_date]]), 1)</f>
        <v>45748</v>
      </c>
      <c r="D8187" t="s">
        <v>1380</v>
      </c>
      <c r="E8187" t="s">
        <v>548</v>
      </c>
      <c r="F8187" t="str">
        <f>VLOOKUP(orders[[#This Row],[product_id]],Products!A:C,3,0)</f>
        <v>Appliances</v>
      </c>
      <c r="G8187">
        <v>3</v>
      </c>
      <c r="H8187" s="6">
        <v>7.2664509639343511E-2</v>
      </c>
      <c r="I8187" s="2">
        <f>VLOOKUP($E8187,
Products!$A$1:$F$201,MATCH(Orders!I$1,Products!$A$1:$F$1,0),0)</f>
        <v>2211.9922659782978</v>
      </c>
      <c r="J8187" s="2">
        <f>VLOOKUP($E8187,
Products!$A$1:$F$201,MATCH(Orders!J$1,Products!$A$1:$F$1,0),0)</f>
        <v>1741.1720710333091</v>
      </c>
    </row>
    <row r="8188" spans="1:10">
      <c r="A8188">
        <v>8187</v>
      </c>
      <c r="B8188" s="4">
        <v>45802</v>
      </c>
      <c r="C8188" s="10">
        <f>DATE(YEAR(orders[[#This Row],[order_date]]), MONTH(orders[[#This Row],[order_date]]), 1)</f>
        <v>45778</v>
      </c>
      <c r="D8188" t="s">
        <v>2899</v>
      </c>
      <c r="E8188" t="s">
        <v>552</v>
      </c>
      <c r="F8188" t="str">
        <f>VLOOKUP(orders[[#This Row],[product_id]],Products!A:C,3,0)</f>
        <v>Electronics</v>
      </c>
      <c r="G8188">
        <v>3</v>
      </c>
      <c r="H8188" s="6">
        <v>0.19688111724108714</v>
      </c>
      <c r="I8188" s="2">
        <f>VLOOKUP($E8188,
Products!$A$1:$F$201,MATCH(Orders!I$1,Products!$A$1:$F$1,0),0)</f>
        <v>20326.88586940234</v>
      </c>
      <c r="J8188" s="2">
        <f>VLOOKUP($E8188,
Products!$A$1:$F$201,MATCH(Orders!J$1,Products!$A$1:$F$1,0),0)</f>
        <v>14896.572579237891</v>
      </c>
    </row>
    <row r="8189" spans="1:10">
      <c r="A8189">
        <v>8188</v>
      </c>
      <c r="B8189" s="4">
        <v>45868</v>
      </c>
      <c r="C8189" s="10">
        <f>DATE(YEAR(orders[[#This Row],[order_date]]), MONTH(orders[[#This Row],[order_date]]), 1)</f>
        <v>45839</v>
      </c>
      <c r="D8189" t="s">
        <v>3844</v>
      </c>
      <c r="E8189" t="s">
        <v>590</v>
      </c>
      <c r="F8189" t="str">
        <f>VLOOKUP(orders[[#This Row],[product_id]],Products!A:C,3,0)</f>
        <v>Appliances</v>
      </c>
      <c r="G8189">
        <v>2</v>
      </c>
      <c r="H8189" s="6">
        <v>0.12941291087854989</v>
      </c>
      <c r="I8189" s="2">
        <f>VLOOKUP($E8189,
Products!$A$1:$F$201,MATCH(Orders!I$1,Products!$A$1:$F$1,0),0)</f>
        <v>2035.9251500591261</v>
      </c>
      <c r="J8189" s="2">
        <f>VLOOKUP($E8189,
Products!$A$1:$F$201,MATCH(Orders!J$1,Products!$A$1:$F$1,0),0)</f>
        <v>1473.8412378673991</v>
      </c>
    </row>
    <row r="8190" spans="1:10">
      <c r="A8190">
        <v>8189</v>
      </c>
      <c r="B8190" s="4">
        <v>45920</v>
      </c>
      <c r="C8190" s="10">
        <f>DATE(YEAR(orders[[#This Row],[order_date]]), MONTH(orders[[#This Row],[order_date]]), 1)</f>
        <v>45901</v>
      </c>
      <c r="D8190" t="s">
        <v>808</v>
      </c>
      <c r="E8190" t="s">
        <v>548</v>
      </c>
      <c r="F8190" t="str">
        <f>VLOOKUP(orders[[#This Row],[product_id]],Products!A:C,3,0)</f>
        <v>Appliances</v>
      </c>
      <c r="G8190">
        <v>1</v>
      </c>
      <c r="H8190" s="6">
        <v>9.4611542372387877E-2</v>
      </c>
      <c r="I8190" s="2">
        <f>VLOOKUP($E8190,
Products!$A$1:$F$201,MATCH(Orders!I$1,Products!$A$1:$F$1,0),0)</f>
        <v>2211.9922659782978</v>
      </c>
      <c r="J8190" s="2">
        <f>VLOOKUP($E8190,
Products!$A$1:$F$201,MATCH(Orders!J$1,Products!$A$1:$F$1,0),0)</f>
        <v>1741.1720710333091</v>
      </c>
    </row>
    <row r="8191" spans="1:10">
      <c r="A8191">
        <v>8190</v>
      </c>
      <c r="B8191" s="4">
        <v>45498</v>
      </c>
      <c r="C8191" s="10">
        <f>DATE(YEAR(orders[[#This Row],[order_date]]), MONTH(orders[[#This Row],[order_date]]), 1)</f>
        <v>45474</v>
      </c>
      <c r="D8191" t="s">
        <v>3063</v>
      </c>
      <c r="E8191" t="s">
        <v>633</v>
      </c>
      <c r="F8191" t="str">
        <f>VLOOKUP(orders[[#This Row],[product_id]],Products!A:C,3,0)</f>
        <v>Appliances</v>
      </c>
      <c r="G8191">
        <v>1</v>
      </c>
      <c r="H8191" s="6">
        <v>7.9778394220476181E-2</v>
      </c>
      <c r="I8191" s="2">
        <f>VLOOKUP($E8191,
Products!$A$1:$F$201,MATCH(Orders!I$1,Products!$A$1:$F$1,0),0)</f>
        <v>2361.4162937319088</v>
      </c>
      <c r="J8191" s="2">
        <f>VLOOKUP($E8191,
Products!$A$1:$F$201,MATCH(Orders!J$1,Products!$A$1:$F$1,0),0)</f>
        <v>1552.5536411429621</v>
      </c>
    </row>
    <row r="8192" spans="1:10">
      <c r="A8192">
        <v>8191</v>
      </c>
      <c r="B8192" s="4">
        <v>44980</v>
      </c>
      <c r="C8192" s="10">
        <f>DATE(YEAR(orders[[#This Row],[order_date]]), MONTH(orders[[#This Row],[order_date]]), 1)</f>
        <v>44958</v>
      </c>
      <c r="D8192" t="s">
        <v>4699</v>
      </c>
      <c r="E8192" t="s">
        <v>665</v>
      </c>
      <c r="F8192" t="str">
        <f>VLOOKUP(orders[[#This Row],[product_id]],Products!A:C,3,0)</f>
        <v>Electronics</v>
      </c>
      <c r="G8192">
        <v>2</v>
      </c>
      <c r="H8192" s="6">
        <v>0.15367199913774426</v>
      </c>
      <c r="I8192" s="2">
        <f>VLOOKUP($E8192,
Products!$A$1:$F$201,MATCH(Orders!I$1,Products!$A$1:$F$1,0),0)</f>
        <v>2381.208040848107</v>
      </c>
      <c r="J8192" s="2">
        <f>VLOOKUP($E8192,
Products!$A$1:$F$201,MATCH(Orders!J$1,Products!$A$1:$F$1,0),0)</f>
        <v>1615.320210979525</v>
      </c>
    </row>
    <row r="8193" spans="1:10">
      <c r="A8193">
        <v>8192</v>
      </c>
      <c r="B8193" s="4">
        <v>45531</v>
      </c>
      <c r="C8193" s="10">
        <f>DATE(YEAR(orders[[#This Row],[order_date]]), MONTH(orders[[#This Row],[order_date]]), 1)</f>
        <v>45505</v>
      </c>
      <c r="D8193" t="s">
        <v>4414</v>
      </c>
      <c r="E8193" t="s">
        <v>512</v>
      </c>
      <c r="F8193" t="str">
        <f>VLOOKUP(orders[[#This Row],[product_id]],Products!A:C,3,0)</f>
        <v>Electronics</v>
      </c>
      <c r="G8193">
        <v>1</v>
      </c>
      <c r="H8193" s="6">
        <v>0.19237823716179714</v>
      </c>
      <c r="I8193" s="2">
        <f>VLOOKUP($E8193,
Products!$A$1:$F$201,MATCH(Orders!I$1,Products!$A$1:$F$1,0),0)</f>
        <v>12877.548087294561</v>
      </c>
      <c r="J8193" s="2">
        <f>VLOOKUP($E8193,
Products!$A$1:$F$201,MATCH(Orders!J$1,Products!$A$1:$F$1,0),0)</f>
        <v>9551.9000631411909</v>
      </c>
    </row>
    <row r="8194" spans="1:10">
      <c r="A8194">
        <v>8193</v>
      </c>
      <c r="B8194" s="4">
        <v>45251</v>
      </c>
      <c r="C8194" s="10">
        <f>DATE(YEAR(orders[[#This Row],[order_date]]), MONTH(orders[[#This Row],[order_date]]), 1)</f>
        <v>45231</v>
      </c>
      <c r="D8194" t="s">
        <v>822</v>
      </c>
      <c r="E8194" t="s">
        <v>537</v>
      </c>
      <c r="F8194" t="str">
        <f>VLOOKUP(orders[[#This Row],[product_id]],Products!A:C,3,0)</f>
        <v>Electronics</v>
      </c>
      <c r="G8194">
        <v>1</v>
      </c>
      <c r="H8194" s="6">
        <v>0.21708669774428171</v>
      </c>
      <c r="I8194" s="2">
        <f>VLOOKUP($E8194,
Products!$A$1:$F$201,MATCH(Orders!I$1,Products!$A$1:$F$1,0),0)</f>
        <v>31703.831103033539</v>
      </c>
      <c r="J8194" s="2">
        <f>VLOOKUP($E8194,
Products!$A$1:$F$201,MATCH(Orders!J$1,Products!$A$1:$F$1,0),0)</f>
        <v>24504.340558054781</v>
      </c>
    </row>
    <row r="8195" spans="1:10">
      <c r="A8195">
        <v>8194</v>
      </c>
      <c r="B8195" s="4">
        <v>45896</v>
      </c>
      <c r="C8195" s="10">
        <f>DATE(YEAR(orders[[#This Row],[order_date]]), MONTH(orders[[#This Row],[order_date]]), 1)</f>
        <v>45870</v>
      </c>
      <c r="D8195" t="s">
        <v>2201</v>
      </c>
      <c r="E8195" t="s">
        <v>593</v>
      </c>
      <c r="F8195" t="str">
        <f>VLOOKUP(orders[[#This Row],[product_id]],Products!A:C,3,0)</f>
        <v>Electronics</v>
      </c>
      <c r="G8195">
        <v>1</v>
      </c>
      <c r="H8195" s="6">
        <v>0.21472862953128188</v>
      </c>
      <c r="I8195" s="2">
        <f>VLOOKUP($E8195,
Products!$A$1:$F$201,MATCH(Orders!I$1,Products!$A$1:$F$1,0),0)</f>
        <v>2667.7858525453248</v>
      </c>
      <c r="J8195" s="2">
        <f>VLOOKUP($E8195,
Products!$A$1:$F$201,MATCH(Orders!J$1,Products!$A$1:$F$1,0),0)</f>
        <v>1797.4955098065359</v>
      </c>
    </row>
    <row r="8196" spans="1:10">
      <c r="A8196">
        <v>8195</v>
      </c>
      <c r="B8196" s="4">
        <v>45811</v>
      </c>
      <c r="C8196" s="10">
        <f>DATE(YEAR(orders[[#This Row],[order_date]]), MONTH(orders[[#This Row],[order_date]]), 1)</f>
        <v>45809</v>
      </c>
      <c r="D8196" t="s">
        <v>1468</v>
      </c>
      <c r="E8196" t="s">
        <v>570</v>
      </c>
      <c r="F8196" t="str">
        <f>VLOOKUP(orders[[#This Row],[product_id]],Products!A:C,3,0)</f>
        <v>Electronics</v>
      </c>
      <c r="G8196">
        <v>1</v>
      </c>
      <c r="H8196" s="6">
        <v>0.23363939030255734</v>
      </c>
      <c r="I8196" s="2">
        <f>VLOOKUP($E8196,
Products!$A$1:$F$201,MATCH(Orders!I$1,Products!$A$1:$F$1,0),0)</f>
        <v>10978.62820425244</v>
      </c>
      <c r="J8196" s="2">
        <f>VLOOKUP($E8196,
Products!$A$1:$F$201,MATCH(Orders!J$1,Products!$A$1:$F$1,0),0)</f>
        <v>7174.697588469895</v>
      </c>
    </row>
    <row r="8197" spans="1:10">
      <c r="A8197">
        <v>8196</v>
      </c>
      <c r="B8197" s="4">
        <v>45191</v>
      </c>
      <c r="C8197" s="10">
        <f>DATE(YEAR(orders[[#This Row],[order_date]]), MONTH(orders[[#This Row],[order_date]]), 1)</f>
        <v>45170</v>
      </c>
      <c r="D8197" t="s">
        <v>4098</v>
      </c>
      <c r="E8197" t="s">
        <v>563</v>
      </c>
      <c r="F8197" t="str">
        <f>VLOOKUP(orders[[#This Row],[product_id]],Products!A:C,3,0)</f>
        <v>Electronics</v>
      </c>
      <c r="G8197">
        <v>2</v>
      </c>
      <c r="H8197" s="6">
        <v>0.22479114124967992</v>
      </c>
      <c r="I8197" s="2">
        <f>VLOOKUP($E8197,
Products!$A$1:$F$201,MATCH(Orders!I$1,Products!$A$1:$F$1,0),0)</f>
        <v>2267.1489506516559</v>
      </c>
      <c r="J8197" s="2">
        <f>VLOOKUP($E8197,
Products!$A$1:$F$201,MATCH(Orders!J$1,Products!$A$1:$F$1,0),0)</f>
        <v>1538.7671398485211</v>
      </c>
    </row>
    <row r="8198" spans="1:10">
      <c r="A8198">
        <v>8197</v>
      </c>
      <c r="B8198" s="4">
        <v>45308</v>
      </c>
      <c r="C8198" s="10">
        <f>DATE(YEAR(orders[[#This Row],[order_date]]), MONTH(orders[[#This Row],[order_date]]), 1)</f>
        <v>45292</v>
      </c>
      <c r="D8198" t="s">
        <v>4212</v>
      </c>
      <c r="E8198" t="s">
        <v>686</v>
      </c>
      <c r="F8198" t="str">
        <f>VLOOKUP(orders[[#This Row],[product_id]],Products!A:C,3,0)</f>
        <v>Appliances</v>
      </c>
      <c r="G8198">
        <v>2</v>
      </c>
      <c r="H8198" s="6">
        <v>0.12602997452126477</v>
      </c>
      <c r="I8198" s="2">
        <f>VLOOKUP($E8198,
Products!$A$1:$F$201,MATCH(Orders!I$1,Products!$A$1:$F$1,0),0)</f>
        <v>25525.356267188719</v>
      </c>
      <c r="J8198" s="2">
        <f>VLOOKUP($E8198,
Products!$A$1:$F$201,MATCH(Orders!J$1,Products!$A$1:$F$1,0),0)</f>
        <v>18214.15981099859</v>
      </c>
    </row>
    <row r="8199" spans="1:10">
      <c r="A8199">
        <v>8198</v>
      </c>
      <c r="B8199" s="4">
        <v>45259</v>
      </c>
      <c r="C8199" s="10">
        <f>DATE(YEAR(orders[[#This Row],[order_date]]), MONTH(orders[[#This Row],[order_date]]), 1)</f>
        <v>45231</v>
      </c>
      <c r="D8199" t="s">
        <v>4147</v>
      </c>
      <c r="E8199" t="s">
        <v>597</v>
      </c>
      <c r="F8199" t="str">
        <f>VLOOKUP(orders[[#This Row],[product_id]],Products!A:C,3,0)</f>
        <v>Appliances</v>
      </c>
      <c r="G8199">
        <v>3</v>
      </c>
      <c r="H8199" s="6">
        <v>0.14094507278420032</v>
      </c>
      <c r="I8199" s="2">
        <f>VLOOKUP($E8199,
Products!$A$1:$F$201,MATCH(Orders!I$1,Products!$A$1:$F$1,0),0)</f>
        <v>22545.827750919081</v>
      </c>
      <c r="J8199" s="2">
        <f>VLOOKUP($E8199,
Products!$A$1:$F$201,MATCH(Orders!J$1,Products!$A$1:$F$1,0),0)</f>
        <v>15091.172935360129</v>
      </c>
    </row>
    <row r="8200" spans="1:10">
      <c r="A8200">
        <v>8199</v>
      </c>
      <c r="B8200" s="4">
        <v>45960</v>
      </c>
      <c r="C8200" s="10">
        <f>DATE(YEAR(orders[[#This Row],[order_date]]), MONTH(orders[[#This Row],[order_date]]), 1)</f>
        <v>45931</v>
      </c>
      <c r="D8200" t="s">
        <v>3491</v>
      </c>
      <c r="E8200" t="s">
        <v>539</v>
      </c>
      <c r="F8200" t="str">
        <f>VLOOKUP(orders[[#This Row],[product_id]],Products!A:C,3,0)</f>
        <v>Appliances</v>
      </c>
      <c r="G8200">
        <v>1</v>
      </c>
      <c r="H8200" s="6">
        <v>6.6211210993881733E-2</v>
      </c>
      <c r="I8200" s="2">
        <f>VLOOKUP($E8200,
Products!$A$1:$F$201,MATCH(Orders!I$1,Products!$A$1:$F$1,0),0)</f>
        <v>25730.234720482978</v>
      </c>
      <c r="J8200" s="2">
        <f>VLOOKUP($E8200,
Products!$A$1:$F$201,MATCH(Orders!J$1,Products!$A$1:$F$1,0),0)</f>
        <v>17186.87037527658</v>
      </c>
    </row>
    <row r="8201" spans="1:10">
      <c r="A8201">
        <v>8200</v>
      </c>
      <c r="B8201" s="4">
        <v>45129</v>
      </c>
      <c r="C8201" s="10">
        <f>DATE(YEAR(orders[[#This Row],[order_date]]), MONTH(orders[[#This Row],[order_date]]), 1)</f>
        <v>45108</v>
      </c>
      <c r="D8201" t="s">
        <v>2429</v>
      </c>
      <c r="E8201" t="s">
        <v>595</v>
      </c>
      <c r="F8201" t="str">
        <f>VLOOKUP(orders[[#This Row],[product_id]],Products!A:C,3,0)</f>
        <v>Electronics</v>
      </c>
      <c r="G8201">
        <v>1</v>
      </c>
      <c r="H8201" s="6">
        <v>0.22568351196501532</v>
      </c>
      <c r="I8201" s="2">
        <f>VLOOKUP($E8201,
Products!$A$1:$F$201,MATCH(Orders!I$1,Products!$A$1:$F$1,0),0)</f>
        <v>2368.316565735005</v>
      </c>
      <c r="J8201" s="2">
        <f>VLOOKUP($E8201,
Products!$A$1:$F$201,MATCH(Orders!J$1,Products!$A$1:$F$1,0),0)</f>
        <v>1668.7588573553539</v>
      </c>
    </row>
    <row r="8202" spans="1:10">
      <c r="A8202">
        <v>8201</v>
      </c>
      <c r="B8202" s="4">
        <v>44984</v>
      </c>
      <c r="C8202" s="10">
        <f>DATE(YEAR(orders[[#This Row],[order_date]]), MONTH(orders[[#This Row],[order_date]]), 1)</f>
        <v>44958</v>
      </c>
      <c r="D8202" t="s">
        <v>2940</v>
      </c>
      <c r="E8202" t="s">
        <v>702</v>
      </c>
      <c r="F8202" t="str">
        <f>VLOOKUP(orders[[#This Row],[product_id]],Products!A:C,3,0)</f>
        <v>Electronics</v>
      </c>
      <c r="G8202">
        <v>2</v>
      </c>
      <c r="H8202" s="6">
        <v>0.15290032204229492</v>
      </c>
      <c r="I8202" s="2">
        <f>VLOOKUP($E8202,
Products!$A$1:$F$201,MATCH(Orders!I$1,Products!$A$1:$F$1,0),0)</f>
        <v>11240.591105652349</v>
      </c>
      <c r="J8202" s="2">
        <f>VLOOKUP($E8202,
Products!$A$1:$F$201,MATCH(Orders!J$1,Products!$A$1:$F$1,0),0)</f>
        <v>7671.9523119121068</v>
      </c>
    </row>
    <row r="8203" spans="1:10">
      <c r="A8203">
        <v>8202</v>
      </c>
      <c r="B8203" s="4">
        <v>45473</v>
      </c>
      <c r="C8203" s="10">
        <f>DATE(YEAR(orders[[#This Row],[order_date]]), MONTH(orders[[#This Row],[order_date]]), 1)</f>
        <v>45444</v>
      </c>
      <c r="D8203" t="s">
        <v>4365</v>
      </c>
      <c r="E8203" t="s">
        <v>689</v>
      </c>
      <c r="F8203" t="str">
        <f>VLOOKUP(orders[[#This Row],[product_id]],Products!A:C,3,0)</f>
        <v>Electronics</v>
      </c>
      <c r="G8203">
        <v>3</v>
      </c>
      <c r="H8203" s="6">
        <v>0.21727155748545418</v>
      </c>
      <c r="I8203" s="2">
        <f>VLOOKUP($E8203,
Products!$A$1:$F$201,MATCH(Orders!I$1,Products!$A$1:$F$1,0),0)</f>
        <v>22021.70433799336</v>
      </c>
      <c r="J8203" s="2">
        <f>VLOOKUP($E8203,
Products!$A$1:$F$201,MATCH(Orders!J$1,Products!$A$1:$F$1,0),0)</f>
        <v>16990.60087110737</v>
      </c>
    </row>
    <row r="8204" spans="1:10">
      <c r="A8204">
        <v>8203</v>
      </c>
      <c r="B8204" s="4">
        <v>45797</v>
      </c>
      <c r="C8204" s="10">
        <f>DATE(YEAR(orders[[#This Row],[order_date]]), MONTH(orders[[#This Row],[order_date]]), 1)</f>
        <v>45778</v>
      </c>
      <c r="D8204" t="s">
        <v>1490</v>
      </c>
      <c r="E8204" t="s">
        <v>571</v>
      </c>
      <c r="F8204" t="str">
        <f>VLOOKUP(orders[[#This Row],[product_id]],Products!A:C,3,0)</f>
        <v>Electronics</v>
      </c>
      <c r="G8204">
        <v>3</v>
      </c>
      <c r="H8204" s="6">
        <v>0.24238137050367251</v>
      </c>
      <c r="I8204" s="2">
        <f>VLOOKUP($E8204,
Products!$A$1:$F$201,MATCH(Orders!I$1,Products!$A$1:$F$1,0),0)</f>
        <v>30022.150567424669</v>
      </c>
      <c r="J8204" s="2">
        <f>VLOOKUP($E8204,
Products!$A$1:$F$201,MATCH(Orders!J$1,Products!$A$1:$F$1,0),0)</f>
        <v>21451.61875289512</v>
      </c>
    </row>
    <row r="8205" spans="1:10">
      <c r="A8205">
        <v>8204</v>
      </c>
      <c r="B8205" s="4">
        <v>45029</v>
      </c>
      <c r="C8205" s="10">
        <f>DATE(YEAR(orders[[#This Row],[order_date]]), MONTH(orders[[#This Row],[order_date]]), 1)</f>
        <v>45017</v>
      </c>
      <c r="D8205" t="s">
        <v>2198</v>
      </c>
      <c r="E8205" t="s">
        <v>665</v>
      </c>
      <c r="F8205" t="str">
        <f>VLOOKUP(orders[[#This Row],[product_id]],Products!A:C,3,0)</f>
        <v>Electronics</v>
      </c>
      <c r="G8205">
        <v>3</v>
      </c>
      <c r="H8205" s="6">
        <v>0.13494411008521245</v>
      </c>
      <c r="I8205" s="2">
        <f>VLOOKUP($E8205,
Products!$A$1:$F$201,MATCH(Orders!I$1,Products!$A$1:$F$1,0),0)</f>
        <v>2381.208040848107</v>
      </c>
      <c r="J8205" s="2">
        <f>VLOOKUP($E8205,
Products!$A$1:$F$201,MATCH(Orders!J$1,Products!$A$1:$F$1,0),0)</f>
        <v>1615.320210979525</v>
      </c>
    </row>
    <row r="8206" spans="1:10">
      <c r="A8206">
        <v>8205</v>
      </c>
      <c r="B8206" s="4">
        <v>45791</v>
      </c>
      <c r="C8206" s="10">
        <f>DATE(YEAR(orders[[#This Row],[order_date]]), MONTH(orders[[#This Row],[order_date]]), 1)</f>
        <v>45778</v>
      </c>
      <c r="D8206" t="s">
        <v>4438</v>
      </c>
      <c r="E8206" t="s">
        <v>603</v>
      </c>
      <c r="F8206" t="str">
        <f>VLOOKUP(orders[[#This Row],[product_id]],Products!A:C,3,0)</f>
        <v>Electronics</v>
      </c>
      <c r="G8206">
        <v>2</v>
      </c>
      <c r="H8206" s="6">
        <v>0.10723514390009019</v>
      </c>
      <c r="I8206" s="2">
        <f>VLOOKUP($E8206,
Products!$A$1:$F$201,MATCH(Orders!I$1,Products!$A$1:$F$1,0),0)</f>
        <v>10867.659217073329</v>
      </c>
      <c r="J8206" s="2">
        <f>VLOOKUP($E8206,
Products!$A$1:$F$201,MATCH(Orders!J$1,Products!$A$1:$F$1,0),0)</f>
        <v>8421.8829552397037</v>
      </c>
    </row>
    <row r="8207" spans="1:10">
      <c r="A8207">
        <v>8206</v>
      </c>
      <c r="B8207" s="4">
        <v>45324</v>
      </c>
      <c r="C8207" s="10">
        <f>DATE(YEAR(orders[[#This Row],[order_date]]), MONTH(orders[[#This Row],[order_date]]), 1)</f>
        <v>45323</v>
      </c>
      <c r="D8207" t="s">
        <v>1412</v>
      </c>
      <c r="E8207" t="s">
        <v>555</v>
      </c>
      <c r="F8207" t="str">
        <f>VLOOKUP(orders[[#This Row],[product_id]],Products!A:C,3,0)</f>
        <v>Electronics</v>
      </c>
      <c r="G8207">
        <v>2</v>
      </c>
      <c r="H8207" s="6">
        <v>0.11085949862356108</v>
      </c>
      <c r="I8207" s="2">
        <f>VLOOKUP($E8207,
Products!$A$1:$F$201,MATCH(Orders!I$1,Products!$A$1:$F$1,0),0)</f>
        <v>32397.674936233889</v>
      </c>
      <c r="J8207" s="2">
        <f>VLOOKUP($E8207,
Products!$A$1:$F$201,MATCH(Orders!J$1,Products!$A$1:$F$1,0),0)</f>
        <v>24559.251285382288</v>
      </c>
    </row>
    <row r="8208" spans="1:10">
      <c r="A8208">
        <v>8207</v>
      </c>
      <c r="B8208" s="4">
        <v>45318</v>
      </c>
      <c r="C8208" s="10">
        <f>DATE(YEAR(orders[[#This Row],[order_date]]), MONTH(orders[[#This Row],[order_date]]), 1)</f>
        <v>45292</v>
      </c>
      <c r="D8208" t="s">
        <v>3629</v>
      </c>
      <c r="E8208" t="s">
        <v>529</v>
      </c>
      <c r="F8208" t="str">
        <f>VLOOKUP(orders[[#This Row],[product_id]],Products!A:C,3,0)</f>
        <v>Electronics</v>
      </c>
      <c r="G8208">
        <v>2</v>
      </c>
      <c r="H8208" s="6">
        <v>0.13250785222144268</v>
      </c>
      <c r="I8208" s="2">
        <f>VLOOKUP($E8208,
Products!$A$1:$F$201,MATCH(Orders!I$1,Products!$A$1:$F$1,0),0)</f>
        <v>18308.801775351771</v>
      </c>
      <c r="J8208" s="2">
        <f>VLOOKUP($E8208,
Products!$A$1:$F$201,MATCH(Orders!J$1,Products!$A$1:$F$1,0),0)</f>
        <v>12027.24184831013</v>
      </c>
    </row>
    <row r="8209" spans="1:10">
      <c r="A8209">
        <v>8208</v>
      </c>
      <c r="B8209" s="4">
        <v>45032</v>
      </c>
      <c r="C8209" s="10">
        <f>DATE(YEAR(orders[[#This Row],[order_date]]), MONTH(orders[[#This Row],[order_date]]), 1)</f>
        <v>45017</v>
      </c>
      <c r="D8209" t="s">
        <v>1501</v>
      </c>
      <c r="E8209" t="s">
        <v>679</v>
      </c>
      <c r="F8209" t="str">
        <f>VLOOKUP(orders[[#This Row],[product_id]],Products!A:C,3,0)</f>
        <v>Appliances</v>
      </c>
      <c r="G8209">
        <v>3</v>
      </c>
      <c r="H8209" s="6">
        <v>0.14899436718078757</v>
      </c>
      <c r="I8209" s="2">
        <f>VLOOKUP($E8209,
Products!$A$1:$F$201,MATCH(Orders!I$1,Products!$A$1:$F$1,0),0)</f>
        <v>6336.1008284819591</v>
      </c>
      <c r="J8209" s="2">
        <f>VLOOKUP($E8209,
Products!$A$1:$F$201,MATCH(Orders!J$1,Products!$A$1:$F$1,0),0)</f>
        <v>5056.6203893460352</v>
      </c>
    </row>
    <row r="8210" spans="1:10">
      <c r="A8210">
        <v>8209</v>
      </c>
      <c r="B8210" s="4">
        <v>46004</v>
      </c>
      <c r="C8210" s="10">
        <f>DATE(YEAR(orders[[#This Row],[order_date]]), MONTH(orders[[#This Row],[order_date]]), 1)</f>
        <v>45992</v>
      </c>
      <c r="D8210" t="s">
        <v>1178</v>
      </c>
      <c r="E8210" t="s">
        <v>636</v>
      </c>
      <c r="F8210" t="str">
        <f>VLOOKUP(orders[[#This Row],[product_id]],Products!A:C,3,0)</f>
        <v>Appliances</v>
      </c>
      <c r="G8210">
        <v>1</v>
      </c>
      <c r="H8210" s="6">
        <v>0.11224894834542846</v>
      </c>
      <c r="I8210" s="2">
        <f>VLOOKUP($E8210,
Products!$A$1:$F$201,MATCH(Orders!I$1,Products!$A$1:$F$1,0),0)</f>
        <v>2035.5647279372099</v>
      </c>
      <c r="J8210" s="2">
        <f>VLOOKUP($E8210,
Products!$A$1:$F$201,MATCH(Orders!J$1,Products!$A$1:$F$1,0),0)</f>
        <v>1486.048843699655</v>
      </c>
    </row>
    <row r="8211" spans="1:10">
      <c r="A8211">
        <v>8210</v>
      </c>
      <c r="B8211" s="4">
        <v>45037</v>
      </c>
      <c r="C8211" s="10">
        <f>DATE(YEAR(orders[[#This Row],[order_date]]), MONTH(orders[[#This Row],[order_date]]), 1)</f>
        <v>45017</v>
      </c>
      <c r="D8211" t="s">
        <v>3309</v>
      </c>
      <c r="E8211" t="s">
        <v>619</v>
      </c>
      <c r="F8211" t="str">
        <f>VLOOKUP(orders[[#This Row],[product_id]],Products!A:C,3,0)</f>
        <v>Appliances</v>
      </c>
      <c r="G8211">
        <v>1</v>
      </c>
      <c r="H8211" s="6">
        <v>0.14585877352117485</v>
      </c>
      <c r="I8211" s="2">
        <f>VLOOKUP($E8211,
Products!$A$1:$F$201,MATCH(Orders!I$1,Products!$A$1:$F$1,0),0)</f>
        <v>6040.8433358455886</v>
      </c>
      <c r="J8211" s="2">
        <f>VLOOKUP($E8211,
Products!$A$1:$F$201,MATCH(Orders!J$1,Products!$A$1:$F$1,0),0)</f>
        <v>4363.6239115177623</v>
      </c>
    </row>
    <row r="8212" spans="1:10">
      <c r="A8212">
        <v>8211</v>
      </c>
      <c r="B8212" s="4">
        <v>45150</v>
      </c>
      <c r="C8212" s="10">
        <f>DATE(YEAR(orders[[#This Row],[order_date]]), MONTH(orders[[#This Row],[order_date]]), 1)</f>
        <v>45139</v>
      </c>
      <c r="D8212" t="s">
        <v>4231</v>
      </c>
      <c r="E8212" t="s">
        <v>515</v>
      </c>
      <c r="F8212" t="str">
        <f>VLOOKUP(orders[[#This Row],[product_id]],Products!A:C,3,0)</f>
        <v>Appliances</v>
      </c>
      <c r="G8212">
        <v>2</v>
      </c>
      <c r="H8212" s="6">
        <v>0.1397404871605355</v>
      </c>
      <c r="I8212" s="2">
        <f>VLOOKUP($E8212,
Products!$A$1:$F$201,MATCH(Orders!I$1,Products!$A$1:$F$1,0),0)</f>
        <v>2136.8180837738519</v>
      </c>
      <c r="J8212" s="2">
        <f>VLOOKUP($E8212,
Products!$A$1:$F$201,MATCH(Orders!J$1,Products!$A$1:$F$1,0),0)</f>
        <v>1689.48738136013</v>
      </c>
    </row>
    <row r="8213" spans="1:10">
      <c r="A8213">
        <v>8212</v>
      </c>
      <c r="B8213" s="4">
        <v>45001</v>
      </c>
      <c r="C8213" s="10">
        <f>DATE(YEAR(orders[[#This Row],[order_date]]), MONTH(orders[[#This Row],[order_date]]), 1)</f>
        <v>44986</v>
      </c>
      <c r="D8213" t="s">
        <v>4223</v>
      </c>
      <c r="E8213" t="s">
        <v>639</v>
      </c>
      <c r="F8213" t="str">
        <f>VLOOKUP(orders[[#This Row],[product_id]],Products!A:C,3,0)</f>
        <v>Appliances</v>
      </c>
      <c r="G8213">
        <v>1</v>
      </c>
      <c r="H8213" s="6">
        <v>0.11484124365891879</v>
      </c>
      <c r="I8213" s="2">
        <f>VLOOKUP($E8213,
Products!$A$1:$F$201,MATCH(Orders!I$1,Products!$A$1:$F$1,0),0)</f>
        <v>2320.8560923599921</v>
      </c>
      <c r="J8213" s="2">
        <f>VLOOKUP($E8213,
Products!$A$1:$F$201,MATCH(Orders!J$1,Products!$A$1:$F$1,0),0)</f>
        <v>1750.110004830213</v>
      </c>
    </row>
    <row r="8214" spans="1:10">
      <c r="A8214">
        <v>8213</v>
      </c>
      <c r="B8214" s="4">
        <v>45432</v>
      </c>
      <c r="C8214" s="10">
        <f>DATE(YEAR(orders[[#This Row],[order_date]]), MONTH(orders[[#This Row],[order_date]]), 1)</f>
        <v>45413</v>
      </c>
      <c r="D8214" t="s">
        <v>1387</v>
      </c>
      <c r="E8214" t="s">
        <v>603</v>
      </c>
      <c r="F8214" t="str">
        <f>VLOOKUP(orders[[#This Row],[product_id]],Products!A:C,3,0)</f>
        <v>Electronics</v>
      </c>
      <c r="G8214">
        <v>1</v>
      </c>
      <c r="H8214" s="6">
        <v>0.16251245688909452</v>
      </c>
      <c r="I8214" s="2">
        <f>VLOOKUP($E8214,
Products!$A$1:$F$201,MATCH(Orders!I$1,Products!$A$1:$F$1,0),0)</f>
        <v>10867.659217073329</v>
      </c>
      <c r="J8214" s="2">
        <f>VLOOKUP($E8214,
Products!$A$1:$F$201,MATCH(Orders!J$1,Products!$A$1:$F$1,0),0)</f>
        <v>8421.8829552397037</v>
      </c>
    </row>
    <row r="8215" spans="1:10">
      <c r="A8215">
        <v>8214</v>
      </c>
      <c r="B8215" s="4">
        <v>45964</v>
      </c>
      <c r="C8215" s="10">
        <f>DATE(YEAR(orders[[#This Row],[order_date]]), MONTH(orders[[#This Row],[order_date]]), 1)</f>
        <v>45962</v>
      </c>
      <c r="D8215" t="s">
        <v>799</v>
      </c>
      <c r="E8215" t="s">
        <v>557</v>
      </c>
      <c r="F8215" t="str">
        <f>VLOOKUP(orders[[#This Row],[product_id]],Products!A:C,3,0)</f>
        <v>Electronics</v>
      </c>
      <c r="G8215">
        <v>3</v>
      </c>
      <c r="H8215" s="6">
        <v>0.17428928107385777</v>
      </c>
      <c r="I8215" s="2">
        <f>VLOOKUP($E8215,
Products!$A$1:$F$201,MATCH(Orders!I$1,Products!$A$1:$F$1,0),0)</f>
        <v>23950.56449224626</v>
      </c>
      <c r="J8215" s="2">
        <f>VLOOKUP($E8215,
Products!$A$1:$F$201,MATCH(Orders!J$1,Products!$A$1:$F$1,0),0)</f>
        <v>16488.618979732779</v>
      </c>
    </row>
    <row r="8216" spans="1:10">
      <c r="A8216">
        <v>8215</v>
      </c>
      <c r="B8216" s="4">
        <v>45696</v>
      </c>
      <c r="C8216" s="10">
        <f>DATE(YEAR(orders[[#This Row],[order_date]]), MONTH(orders[[#This Row],[order_date]]), 1)</f>
        <v>45689</v>
      </c>
      <c r="D8216" t="s">
        <v>1441</v>
      </c>
      <c r="E8216" t="s">
        <v>555</v>
      </c>
      <c r="F8216" t="str">
        <f>VLOOKUP(orders[[#This Row],[product_id]],Products!A:C,3,0)</f>
        <v>Electronics</v>
      </c>
      <c r="G8216">
        <v>2</v>
      </c>
      <c r="H8216" s="6">
        <v>0.14848735316557318</v>
      </c>
      <c r="I8216" s="2">
        <f>VLOOKUP($E8216,
Products!$A$1:$F$201,MATCH(Orders!I$1,Products!$A$1:$F$1,0),0)</f>
        <v>32397.674936233889</v>
      </c>
      <c r="J8216" s="2">
        <f>VLOOKUP($E8216,
Products!$A$1:$F$201,MATCH(Orders!J$1,Products!$A$1:$F$1,0),0)</f>
        <v>24559.251285382288</v>
      </c>
    </row>
    <row r="8217" spans="1:10">
      <c r="A8217">
        <v>8216</v>
      </c>
      <c r="B8217" s="4">
        <v>45408</v>
      </c>
      <c r="C8217" s="10">
        <f>DATE(YEAR(orders[[#This Row],[order_date]]), MONTH(orders[[#This Row],[order_date]]), 1)</f>
        <v>45383</v>
      </c>
      <c r="D8217" t="s">
        <v>3543</v>
      </c>
      <c r="E8217" t="s">
        <v>615</v>
      </c>
      <c r="F8217" t="str">
        <f>VLOOKUP(orders[[#This Row],[product_id]],Products!A:C,3,0)</f>
        <v>Electronics</v>
      </c>
      <c r="G8217">
        <v>2</v>
      </c>
      <c r="H8217" s="6">
        <v>0.12210164230286648</v>
      </c>
      <c r="I8217" s="2">
        <f>VLOOKUP($E8217,
Products!$A$1:$F$201,MATCH(Orders!I$1,Products!$A$1:$F$1,0),0)</f>
        <v>31155.43680046549</v>
      </c>
      <c r="J8217" s="2">
        <f>VLOOKUP($E8217,
Products!$A$1:$F$201,MATCH(Orders!J$1,Products!$A$1:$F$1,0),0)</f>
        <v>22320.078602545669</v>
      </c>
    </row>
    <row r="8218" spans="1:10">
      <c r="A8218">
        <v>8217</v>
      </c>
      <c r="B8218" s="4">
        <v>45290</v>
      </c>
      <c r="C8218" s="10">
        <f>DATE(YEAR(orders[[#This Row],[order_date]]), MONTH(orders[[#This Row],[order_date]]), 1)</f>
        <v>45261</v>
      </c>
      <c r="D8218" t="s">
        <v>2747</v>
      </c>
      <c r="E8218" t="s">
        <v>563</v>
      </c>
      <c r="F8218" t="str">
        <f>VLOOKUP(orders[[#This Row],[product_id]],Products!A:C,3,0)</f>
        <v>Electronics</v>
      </c>
      <c r="G8218">
        <v>2</v>
      </c>
      <c r="H8218" s="6">
        <v>0.13182636276019472</v>
      </c>
      <c r="I8218" s="2">
        <f>VLOOKUP($E8218,
Products!$A$1:$F$201,MATCH(Orders!I$1,Products!$A$1:$F$1,0),0)</f>
        <v>2267.1489506516559</v>
      </c>
      <c r="J8218" s="2">
        <f>VLOOKUP($E8218,
Products!$A$1:$F$201,MATCH(Orders!J$1,Products!$A$1:$F$1,0),0)</f>
        <v>1538.7671398485211</v>
      </c>
    </row>
    <row r="8219" spans="1:10">
      <c r="A8219">
        <v>8218</v>
      </c>
      <c r="B8219" s="4">
        <v>45165</v>
      </c>
      <c r="C8219" s="10">
        <f>DATE(YEAR(orders[[#This Row],[order_date]]), MONTH(orders[[#This Row],[order_date]]), 1)</f>
        <v>45139</v>
      </c>
      <c r="D8219" t="s">
        <v>2791</v>
      </c>
      <c r="E8219" t="s">
        <v>685</v>
      </c>
      <c r="F8219" t="str">
        <f>VLOOKUP(orders[[#This Row],[product_id]],Products!A:C,3,0)</f>
        <v>Electronics</v>
      </c>
      <c r="G8219">
        <v>1</v>
      </c>
      <c r="H8219" s="6">
        <v>0.12021779508259747</v>
      </c>
      <c r="I8219" s="2">
        <f>VLOOKUP($E8219,
Products!$A$1:$F$201,MATCH(Orders!I$1,Products!$A$1:$F$1,0),0)</f>
        <v>30011.61348468516</v>
      </c>
      <c r="J8219" s="2">
        <f>VLOOKUP($E8219,
Products!$A$1:$F$201,MATCH(Orders!J$1,Products!$A$1:$F$1,0),0)</f>
        <v>20796.213094008199</v>
      </c>
    </row>
    <row r="8220" spans="1:10">
      <c r="A8220">
        <v>8219</v>
      </c>
      <c r="B8220" s="4">
        <v>45772</v>
      </c>
      <c r="C8220" s="10">
        <f>DATE(YEAR(orders[[#This Row],[order_date]]), MONTH(orders[[#This Row],[order_date]]), 1)</f>
        <v>45748</v>
      </c>
      <c r="D8220" t="s">
        <v>3535</v>
      </c>
      <c r="E8220" t="s">
        <v>518</v>
      </c>
      <c r="F8220" t="str">
        <f>VLOOKUP(orders[[#This Row],[product_id]],Products!A:C,3,0)</f>
        <v>Electronics</v>
      </c>
      <c r="G8220">
        <v>1</v>
      </c>
      <c r="H8220" s="6">
        <v>0.1611283915110939</v>
      </c>
      <c r="I8220" s="2">
        <f>VLOOKUP($E8220,
Products!$A$1:$F$201,MATCH(Orders!I$1,Products!$A$1:$F$1,0),0)</f>
        <v>23393.890826127132</v>
      </c>
      <c r="J8220" s="2">
        <f>VLOOKUP($E8220,
Products!$A$1:$F$201,MATCH(Orders!J$1,Products!$A$1:$F$1,0),0)</f>
        <v>16064.756531016081</v>
      </c>
    </row>
    <row r="8221" spans="1:10">
      <c r="A8221">
        <v>8220</v>
      </c>
      <c r="B8221" s="4">
        <v>45911</v>
      </c>
      <c r="C8221" s="10">
        <f>DATE(YEAR(orders[[#This Row],[order_date]]), MONTH(orders[[#This Row],[order_date]]), 1)</f>
        <v>45901</v>
      </c>
      <c r="D8221" t="s">
        <v>3235</v>
      </c>
      <c r="E8221" t="s">
        <v>630</v>
      </c>
      <c r="F8221" t="str">
        <f>VLOOKUP(orders[[#This Row],[product_id]],Products!A:C,3,0)</f>
        <v>Electronics</v>
      </c>
      <c r="G8221">
        <v>1</v>
      </c>
      <c r="H8221" s="6">
        <v>0.12555178717544549</v>
      </c>
      <c r="I8221" s="2">
        <f>VLOOKUP($E8221,
Products!$A$1:$F$201,MATCH(Orders!I$1,Products!$A$1:$F$1,0),0)</f>
        <v>20513.60683859466</v>
      </c>
      <c r="J8221" s="2">
        <f>VLOOKUP($E8221,
Products!$A$1:$F$201,MATCH(Orders!J$1,Products!$A$1:$F$1,0),0)</f>
        <v>14929.268600567289</v>
      </c>
    </row>
    <row r="8222" spans="1:10">
      <c r="A8222">
        <v>8221</v>
      </c>
      <c r="B8222" s="4">
        <v>45318</v>
      </c>
      <c r="C8222" s="10">
        <f>DATE(YEAR(orders[[#This Row],[order_date]]), MONTH(orders[[#This Row],[order_date]]), 1)</f>
        <v>45292</v>
      </c>
      <c r="D8222" t="s">
        <v>4524</v>
      </c>
      <c r="E8222" t="s">
        <v>564</v>
      </c>
      <c r="F8222" t="str">
        <f>VLOOKUP(orders[[#This Row],[product_id]],Products!A:C,3,0)</f>
        <v>Electronics</v>
      </c>
      <c r="G8222">
        <v>1</v>
      </c>
      <c r="H8222" s="6">
        <v>0.16050995174938568</v>
      </c>
      <c r="I8222" s="2">
        <f>VLOOKUP($E8222,
Products!$A$1:$F$201,MATCH(Orders!I$1,Products!$A$1:$F$1,0),0)</f>
        <v>21989.290766910399</v>
      </c>
      <c r="J8222" s="2">
        <f>VLOOKUP($E8222,
Products!$A$1:$F$201,MATCH(Orders!J$1,Products!$A$1:$F$1,0),0)</f>
        <v>15566.99865864101</v>
      </c>
    </row>
    <row r="8223" spans="1:10">
      <c r="A8223">
        <v>8222</v>
      </c>
      <c r="B8223" s="4">
        <v>45967</v>
      </c>
      <c r="C8223" s="10">
        <f>DATE(YEAR(orders[[#This Row],[order_date]]), MONTH(orders[[#This Row],[order_date]]), 1)</f>
        <v>45962</v>
      </c>
      <c r="D8223" t="s">
        <v>2864</v>
      </c>
      <c r="E8223" t="s">
        <v>672</v>
      </c>
      <c r="F8223" t="str">
        <f>VLOOKUP(orders[[#This Row],[product_id]],Products!A:C,3,0)</f>
        <v>Electronics</v>
      </c>
      <c r="G8223">
        <v>2</v>
      </c>
      <c r="H8223" s="6">
        <v>0.22767844121301573</v>
      </c>
      <c r="I8223" s="2">
        <f>VLOOKUP($E8223,
Products!$A$1:$F$201,MATCH(Orders!I$1,Products!$A$1:$F$1,0),0)</f>
        <v>29856.340212906369</v>
      </c>
      <c r="J8223" s="2">
        <f>VLOOKUP($E8223,
Products!$A$1:$F$201,MATCH(Orders!J$1,Products!$A$1:$F$1,0),0)</f>
        <v>19759.064823078941</v>
      </c>
    </row>
    <row r="8224" spans="1:10">
      <c r="A8224">
        <v>8223</v>
      </c>
      <c r="B8224" s="4">
        <v>45891</v>
      </c>
      <c r="C8224" s="10">
        <f>DATE(YEAR(orders[[#This Row],[order_date]]), MONTH(orders[[#This Row],[order_date]]), 1)</f>
        <v>45870</v>
      </c>
      <c r="D8224" t="s">
        <v>2619</v>
      </c>
      <c r="E8224" t="s">
        <v>558</v>
      </c>
      <c r="F8224" t="str">
        <f>VLOOKUP(orders[[#This Row],[product_id]],Products!A:C,3,0)</f>
        <v>Electronics</v>
      </c>
      <c r="G8224">
        <v>2</v>
      </c>
      <c r="H8224" s="6">
        <v>0.19817732183668732</v>
      </c>
      <c r="I8224" s="2">
        <f>VLOOKUP($E8224,
Products!$A$1:$F$201,MATCH(Orders!I$1,Products!$A$1:$F$1,0),0)</f>
        <v>30121.382934618541</v>
      </c>
      <c r="J8224" s="2">
        <f>VLOOKUP($E8224,
Products!$A$1:$F$201,MATCH(Orders!J$1,Products!$A$1:$F$1,0),0)</f>
        <v>20439.226581954921</v>
      </c>
    </row>
    <row r="8225" spans="1:10">
      <c r="A8225">
        <v>8224</v>
      </c>
      <c r="B8225" s="4">
        <v>44938</v>
      </c>
      <c r="C8225" s="10">
        <f>DATE(YEAR(orders[[#This Row],[order_date]]), MONTH(orders[[#This Row],[order_date]]), 1)</f>
        <v>44927</v>
      </c>
      <c r="D8225" t="s">
        <v>3163</v>
      </c>
      <c r="E8225" t="s">
        <v>691</v>
      </c>
      <c r="F8225" t="str">
        <f>VLOOKUP(orders[[#This Row],[product_id]],Products!A:C,3,0)</f>
        <v>Appliances</v>
      </c>
      <c r="G8225">
        <v>2</v>
      </c>
      <c r="H8225" s="6">
        <v>5.5285276783427921E-2</v>
      </c>
      <c r="I8225" s="2">
        <f>VLOOKUP($E8225,
Products!$A$1:$F$201,MATCH(Orders!I$1,Products!$A$1:$F$1,0),0)</f>
        <v>2337.6024778940591</v>
      </c>
      <c r="J8225" s="2">
        <f>VLOOKUP($E8225,
Products!$A$1:$F$201,MATCH(Orders!J$1,Products!$A$1:$F$1,0),0)</f>
        <v>1616.9957885138581</v>
      </c>
    </row>
    <row r="8226" spans="1:10">
      <c r="A8226">
        <v>8225</v>
      </c>
      <c r="B8226" s="4">
        <v>45072</v>
      </c>
      <c r="C8226" s="10">
        <f>DATE(YEAR(orders[[#This Row],[order_date]]), MONTH(orders[[#This Row],[order_date]]), 1)</f>
        <v>45047</v>
      </c>
      <c r="D8226" t="s">
        <v>3945</v>
      </c>
      <c r="E8226" t="s">
        <v>525</v>
      </c>
      <c r="F8226" t="str">
        <f>VLOOKUP(orders[[#This Row],[product_id]],Products!A:C,3,0)</f>
        <v>Electronics</v>
      </c>
      <c r="G8226">
        <v>3</v>
      </c>
      <c r="H8226" s="6">
        <v>0.2217803187552625</v>
      </c>
      <c r="I8226" s="2">
        <f>VLOOKUP($E8226,
Products!$A$1:$F$201,MATCH(Orders!I$1,Products!$A$1:$F$1,0),0)</f>
        <v>2441.7405612875209</v>
      </c>
      <c r="J8226" s="2">
        <f>VLOOKUP($E8226,
Products!$A$1:$F$201,MATCH(Orders!J$1,Products!$A$1:$F$1,0),0)</f>
        <v>1934.1373706011941</v>
      </c>
    </row>
    <row r="8227" spans="1:10">
      <c r="A8227">
        <v>8226</v>
      </c>
      <c r="B8227" s="4">
        <v>45095</v>
      </c>
      <c r="C8227" s="10">
        <f>DATE(YEAR(orders[[#This Row],[order_date]]), MONTH(orders[[#This Row],[order_date]]), 1)</f>
        <v>45078</v>
      </c>
      <c r="D8227" t="s">
        <v>2295</v>
      </c>
      <c r="E8227" t="s">
        <v>696</v>
      </c>
      <c r="F8227" t="str">
        <f>VLOOKUP(orders[[#This Row],[product_id]],Products!A:C,3,0)</f>
        <v>Electronics</v>
      </c>
      <c r="G8227">
        <v>1</v>
      </c>
      <c r="H8227" s="6">
        <v>0.10617723779818929</v>
      </c>
      <c r="I8227" s="2">
        <f>VLOOKUP($E8227,
Products!$A$1:$F$201,MATCH(Orders!I$1,Products!$A$1:$F$1,0),0)</f>
        <v>2723.6534496184809</v>
      </c>
      <c r="J8227" s="2">
        <f>VLOOKUP($E8227,
Products!$A$1:$F$201,MATCH(Orders!J$1,Products!$A$1:$F$1,0),0)</f>
        <v>1872.4715951823</v>
      </c>
    </row>
    <row r="8228" spans="1:10">
      <c r="A8228">
        <v>8227</v>
      </c>
      <c r="B8228" s="4">
        <v>45773</v>
      </c>
      <c r="C8228" s="10">
        <f>DATE(YEAR(orders[[#This Row],[order_date]]), MONTH(orders[[#This Row],[order_date]]), 1)</f>
        <v>45748</v>
      </c>
      <c r="D8228" t="s">
        <v>3150</v>
      </c>
      <c r="E8228" t="s">
        <v>601</v>
      </c>
      <c r="F8228" t="str">
        <f>VLOOKUP(orders[[#This Row],[product_id]],Products!A:C,3,0)</f>
        <v>Appliances</v>
      </c>
      <c r="G8228">
        <v>1</v>
      </c>
      <c r="H8228" s="6">
        <v>9.9024626221884113E-2</v>
      </c>
      <c r="I8228" s="2">
        <f>VLOOKUP($E8228,
Products!$A$1:$F$201,MATCH(Orders!I$1,Products!$A$1:$F$1,0),0)</f>
        <v>2095.1354013205032</v>
      </c>
      <c r="J8228" s="2">
        <f>VLOOKUP($E8228,
Products!$A$1:$F$201,MATCH(Orders!J$1,Products!$A$1:$F$1,0),0)</f>
        <v>1374.592895200507</v>
      </c>
    </row>
    <row r="8229" spans="1:10">
      <c r="A8229">
        <v>8228</v>
      </c>
      <c r="B8229" s="4">
        <v>45096</v>
      </c>
      <c r="C8229" s="10">
        <f>DATE(YEAR(orders[[#This Row],[order_date]]), MONTH(orders[[#This Row],[order_date]]), 1)</f>
        <v>45078</v>
      </c>
      <c r="D8229" t="s">
        <v>1856</v>
      </c>
      <c r="E8229" t="s">
        <v>515</v>
      </c>
      <c r="F8229" t="str">
        <f>VLOOKUP(orders[[#This Row],[product_id]],Products!A:C,3,0)</f>
        <v>Appliances</v>
      </c>
      <c r="G8229">
        <v>1</v>
      </c>
      <c r="H8229" s="6">
        <v>0.14000255907215606</v>
      </c>
      <c r="I8229" s="2">
        <f>VLOOKUP($E8229,
Products!$A$1:$F$201,MATCH(Orders!I$1,Products!$A$1:$F$1,0),0)</f>
        <v>2136.8180837738519</v>
      </c>
      <c r="J8229" s="2">
        <f>VLOOKUP($E8229,
Products!$A$1:$F$201,MATCH(Orders!J$1,Products!$A$1:$F$1,0),0)</f>
        <v>1689.48738136013</v>
      </c>
    </row>
    <row r="8230" spans="1:10">
      <c r="A8230">
        <v>8229</v>
      </c>
      <c r="B8230" s="4">
        <v>45691</v>
      </c>
      <c r="C8230" s="10">
        <f>DATE(YEAR(orders[[#This Row],[order_date]]), MONTH(orders[[#This Row],[order_date]]), 1)</f>
        <v>45689</v>
      </c>
      <c r="D8230" t="s">
        <v>2719</v>
      </c>
      <c r="E8230" t="s">
        <v>659</v>
      </c>
      <c r="F8230" t="str">
        <f>VLOOKUP(orders[[#This Row],[product_id]],Products!A:C,3,0)</f>
        <v>Appliances</v>
      </c>
      <c r="G8230">
        <v>1</v>
      </c>
      <c r="H8230" s="6">
        <v>0.13312123625575309</v>
      </c>
      <c r="I8230" s="2">
        <f>VLOOKUP($E8230,
Products!$A$1:$F$201,MATCH(Orders!I$1,Products!$A$1:$F$1,0),0)</f>
        <v>25646.095965041459</v>
      </c>
      <c r="J8230" s="2">
        <f>VLOOKUP($E8230,
Products!$A$1:$F$201,MATCH(Orders!J$1,Products!$A$1:$F$1,0),0)</f>
        <v>18749.646593308222</v>
      </c>
    </row>
    <row r="8231" spans="1:10">
      <c r="A8231">
        <v>8230</v>
      </c>
      <c r="B8231" s="4">
        <v>45425</v>
      </c>
      <c r="C8231" s="10">
        <f>DATE(YEAR(orders[[#This Row],[order_date]]), MONTH(orders[[#This Row],[order_date]]), 1)</f>
        <v>45413</v>
      </c>
      <c r="D8231" t="s">
        <v>4564</v>
      </c>
      <c r="E8231" t="s">
        <v>652</v>
      </c>
      <c r="F8231" t="str">
        <f>VLOOKUP(orders[[#This Row],[product_id]],Products!A:C,3,0)</f>
        <v>Appliances</v>
      </c>
      <c r="G8231">
        <v>3</v>
      </c>
      <c r="H8231" s="6">
        <v>0.10315867403715287</v>
      </c>
      <c r="I8231" s="2">
        <f>VLOOKUP($E8231,
Products!$A$1:$F$201,MATCH(Orders!I$1,Products!$A$1:$F$1,0),0)</f>
        <v>6387.3122916387983</v>
      </c>
      <c r="J8231" s="2">
        <f>VLOOKUP($E8231,
Products!$A$1:$F$201,MATCH(Orders!J$1,Products!$A$1:$F$1,0),0)</f>
        <v>4880.3517286187262</v>
      </c>
    </row>
    <row r="8232" spans="1:10">
      <c r="A8232">
        <v>8231</v>
      </c>
      <c r="B8232" s="4">
        <v>45823</v>
      </c>
      <c r="C8232" s="10">
        <f>DATE(YEAR(orders[[#This Row],[order_date]]), MONTH(orders[[#This Row],[order_date]]), 1)</f>
        <v>45809</v>
      </c>
      <c r="D8232" t="s">
        <v>747</v>
      </c>
      <c r="E8232" t="s">
        <v>566</v>
      </c>
      <c r="F8232" t="str">
        <f>VLOOKUP(orders[[#This Row],[product_id]],Products!A:C,3,0)</f>
        <v>Electronics</v>
      </c>
      <c r="G8232">
        <v>1</v>
      </c>
      <c r="H8232" s="6">
        <v>0.11584823024220021</v>
      </c>
      <c r="I8232" s="2">
        <f>VLOOKUP($E8232,
Products!$A$1:$F$201,MATCH(Orders!I$1,Products!$A$1:$F$1,0),0)</f>
        <v>16858.5225334635</v>
      </c>
      <c r="J8232" s="2">
        <f>VLOOKUP($E8232,
Products!$A$1:$F$201,MATCH(Orders!J$1,Products!$A$1:$F$1,0),0)</f>
        <v>11855.743620634101</v>
      </c>
    </row>
    <row r="8233" spans="1:10">
      <c r="A8233">
        <v>8232</v>
      </c>
      <c r="B8233" s="4">
        <v>46003</v>
      </c>
      <c r="C8233" s="10">
        <f>DATE(YEAR(orders[[#This Row],[order_date]]), MONTH(orders[[#This Row],[order_date]]), 1)</f>
        <v>45992</v>
      </c>
      <c r="D8233" t="s">
        <v>746</v>
      </c>
      <c r="E8233" t="s">
        <v>582</v>
      </c>
      <c r="F8233" t="str">
        <f>VLOOKUP(orders[[#This Row],[product_id]],Products!A:C,3,0)</f>
        <v>Electronics</v>
      </c>
      <c r="G8233">
        <v>1</v>
      </c>
      <c r="H8233" s="6">
        <v>0.1260567214989961</v>
      </c>
      <c r="I8233" s="2">
        <f>VLOOKUP($E8233,
Products!$A$1:$F$201,MATCH(Orders!I$1,Products!$A$1:$F$1,0),0)</f>
        <v>16266.090182397211</v>
      </c>
      <c r="J8233" s="2">
        <f>VLOOKUP($E8233,
Products!$A$1:$F$201,MATCH(Orders!J$1,Products!$A$1:$F$1,0),0)</f>
        <v>11802.84602487359</v>
      </c>
    </row>
    <row r="8234" spans="1:10">
      <c r="A8234">
        <v>8233</v>
      </c>
      <c r="B8234" s="4">
        <v>45044</v>
      </c>
      <c r="C8234" s="10">
        <f>DATE(YEAR(orders[[#This Row],[order_date]]), MONTH(orders[[#This Row],[order_date]]), 1)</f>
        <v>45017</v>
      </c>
      <c r="D8234" t="s">
        <v>4339</v>
      </c>
      <c r="E8234" t="s">
        <v>623</v>
      </c>
      <c r="F8234" t="str">
        <f>VLOOKUP(orders[[#This Row],[product_id]],Products!A:C,3,0)</f>
        <v>Electronics</v>
      </c>
      <c r="G8234">
        <v>3</v>
      </c>
      <c r="H8234" s="6">
        <v>0.24345211824496371</v>
      </c>
      <c r="I8234" s="2">
        <f>VLOOKUP($E8234,
Products!$A$1:$F$201,MATCH(Orders!I$1,Products!$A$1:$F$1,0),0)</f>
        <v>27422.76406600175</v>
      </c>
      <c r="J8234" s="2">
        <f>VLOOKUP($E8234,
Products!$A$1:$F$201,MATCH(Orders!J$1,Products!$A$1:$F$1,0),0)</f>
        <v>18707.390708641691</v>
      </c>
    </row>
    <row r="8235" spans="1:10">
      <c r="A8235">
        <v>8234</v>
      </c>
      <c r="B8235" s="4">
        <v>45291</v>
      </c>
      <c r="C8235" s="10">
        <f>DATE(YEAR(orders[[#This Row],[order_date]]), MONTH(orders[[#This Row],[order_date]]), 1)</f>
        <v>45261</v>
      </c>
      <c r="D8235" t="s">
        <v>2216</v>
      </c>
      <c r="E8235" t="s">
        <v>667</v>
      </c>
      <c r="F8235" t="str">
        <f>VLOOKUP(orders[[#This Row],[product_id]],Products!A:C,3,0)</f>
        <v>Electronics</v>
      </c>
      <c r="G8235">
        <v>2</v>
      </c>
      <c r="H8235" s="6">
        <v>0.19004160505167247</v>
      </c>
      <c r="I8235" s="2">
        <f>VLOOKUP($E8235,
Products!$A$1:$F$201,MATCH(Orders!I$1,Products!$A$1:$F$1,0),0)</f>
        <v>2491.507056421975</v>
      </c>
      <c r="J8235" s="2">
        <f>VLOOKUP($E8235,
Products!$A$1:$F$201,MATCH(Orders!J$1,Products!$A$1:$F$1,0),0)</f>
        <v>1871.4408177277719</v>
      </c>
    </row>
    <row r="8236" spans="1:10">
      <c r="A8236">
        <v>8235</v>
      </c>
      <c r="B8236" s="4">
        <v>45062</v>
      </c>
      <c r="C8236" s="10">
        <f>DATE(YEAR(orders[[#This Row],[order_date]]), MONTH(orders[[#This Row],[order_date]]), 1)</f>
        <v>45047</v>
      </c>
      <c r="D8236" t="s">
        <v>4676</v>
      </c>
      <c r="E8236" t="s">
        <v>589</v>
      </c>
      <c r="F8236" t="str">
        <f>VLOOKUP(orders[[#This Row],[product_id]],Products!A:C,3,0)</f>
        <v>Appliances</v>
      </c>
      <c r="G8236">
        <v>1</v>
      </c>
      <c r="H8236" s="6">
        <v>0.10407835717332008</v>
      </c>
      <c r="I8236" s="2">
        <f>VLOOKUP($E8236,
Products!$A$1:$F$201,MATCH(Orders!I$1,Products!$A$1:$F$1,0),0)</f>
        <v>6227.1351854710047</v>
      </c>
      <c r="J8236" s="2">
        <f>VLOOKUP($E8236,
Products!$A$1:$F$201,MATCH(Orders!J$1,Products!$A$1:$F$1,0),0)</f>
        <v>4146.7707671772396</v>
      </c>
    </row>
    <row r="8237" spans="1:10">
      <c r="A8237">
        <v>8236</v>
      </c>
      <c r="B8237" s="4">
        <v>45483</v>
      </c>
      <c r="C8237" s="10">
        <f>DATE(YEAR(orders[[#This Row],[order_date]]), MONTH(orders[[#This Row],[order_date]]), 1)</f>
        <v>45474</v>
      </c>
      <c r="D8237" t="s">
        <v>2400</v>
      </c>
      <c r="E8237" t="s">
        <v>677</v>
      </c>
      <c r="F8237" t="str">
        <f>VLOOKUP(orders[[#This Row],[product_id]],Products!A:C,3,0)</f>
        <v>Electronics</v>
      </c>
      <c r="G8237">
        <v>1</v>
      </c>
      <c r="H8237" s="6">
        <v>0.21366906275162392</v>
      </c>
      <c r="I8237" s="2">
        <f>VLOOKUP($E8237,
Products!$A$1:$F$201,MATCH(Orders!I$1,Products!$A$1:$F$1,0),0)</f>
        <v>11360.699432756561</v>
      </c>
      <c r="J8237" s="2">
        <f>VLOOKUP($E8237,
Products!$A$1:$F$201,MATCH(Orders!J$1,Products!$A$1:$F$1,0),0)</f>
        <v>8118.8949869342459</v>
      </c>
    </row>
    <row r="8238" spans="1:10">
      <c r="A8238">
        <v>8237</v>
      </c>
      <c r="B8238" s="4">
        <v>44944</v>
      </c>
      <c r="C8238" s="10">
        <f>DATE(YEAR(orders[[#This Row],[order_date]]), MONTH(orders[[#This Row],[order_date]]), 1)</f>
        <v>44927</v>
      </c>
      <c r="D8238" t="s">
        <v>4621</v>
      </c>
      <c r="E8238" t="s">
        <v>523</v>
      </c>
      <c r="F8238" t="str">
        <f>VLOOKUP(orders[[#This Row],[product_id]],Products!A:C,3,0)</f>
        <v>Electronics</v>
      </c>
      <c r="G8238">
        <v>2</v>
      </c>
      <c r="H8238" s="6">
        <v>0.22206086460185864</v>
      </c>
      <c r="I8238" s="2">
        <f>VLOOKUP($E8238,
Products!$A$1:$F$201,MATCH(Orders!I$1,Products!$A$1:$F$1,0),0)</f>
        <v>27240.414518089601</v>
      </c>
      <c r="J8238" s="2">
        <f>VLOOKUP($E8238,
Products!$A$1:$F$201,MATCH(Orders!J$1,Products!$A$1:$F$1,0),0)</f>
        <v>21217.524617692769</v>
      </c>
    </row>
    <row r="8239" spans="1:10">
      <c r="A8239">
        <v>8238</v>
      </c>
      <c r="B8239" s="4">
        <v>45329</v>
      </c>
      <c r="C8239" s="10">
        <f>DATE(YEAR(orders[[#This Row],[order_date]]), MONTH(orders[[#This Row],[order_date]]), 1)</f>
        <v>45323</v>
      </c>
      <c r="D8239" t="s">
        <v>3152</v>
      </c>
      <c r="E8239" t="s">
        <v>626</v>
      </c>
      <c r="F8239" t="str">
        <f>VLOOKUP(orders[[#This Row],[product_id]],Products!A:C,3,0)</f>
        <v>Electronics</v>
      </c>
      <c r="G8239">
        <v>2</v>
      </c>
      <c r="H8239" s="6">
        <v>0.11653931372647149</v>
      </c>
      <c r="I8239" s="2">
        <f>VLOOKUP($E8239,
Products!$A$1:$F$201,MATCH(Orders!I$1,Products!$A$1:$F$1,0),0)</f>
        <v>19602.440815481601</v>
      </c>
      <c r="J8239" s="2">
        <f>VLOOKUP($E8239,
Products!$A$1:$F$201,MATCH(Orders!J$1,Products!$A$1:$F$1,0),0)</f>
        <v>14427.862284038891</v>
      </c>
    </row>
    <row r="8240" spans="1:10">
      <c r="A8240">
        <v>8239</v>
      </c>
      <c r="B8240" s="4">
        <v>45131</v>
      </c>
      <c r="C8240" s="10">
        <f>DATE(YEAR(orders[[#This Row],[order_date]]), MONTH(orders[[#This Row],[order_date]]), 1)</f>
        <v>45108</v>
      </c>
      <c r="D8240" t="s">
        <v>2935</v>
      </c>
      <c r="E8240" t="s">
        <v>617</v>
      </c>
      <c r="F8240" t="str">
        <f>VLOOKUP(orders[[#This Row],[product_id]],Products!A:C,3,0)</f>
        <v>Electronics</v>
      </c>
      <c r="G8240">
        <v>2</v>
      </c>
      <c r="H8240" s="6">
        <v>0.21113592177868942</v>
      </c>
      <c r="I8240" s="2">
        <f>VLOOKUP($E8240,
Products!$A$1:$F$201,MATCH(Orders!I$1,Products!$A$1:$F$1,0),0)</f>
        <v>19466.867434847129</v>
      </c>
      <c r="J8240" s="2">
        <f>VLOOKUP($E8240,
Products!$A$1:$F$201,MATCH(Orders!J$1,Products!$A$1:$F$1,0),0)</f>
        <v>13371.790482684521</v>
      </c>
    </row>
    <row r="8241" spans="1:10">
      <c r="A8241">
        <v>8240</v>
      </c>
      <c r="B8241" s="4">
        <v>45425</v>
      </c>
      <c r="C8241" s="10">
        <f>DATE(YEAR(orders[[#This Row],[order_date]]), MONTH(orders[[#This Row],[order_date]]), 1)</f>
        <v>45413</v>
      </c>
      <c r="D8241" t="s">
        <v>3958</v>
      </c>
      <c r="E8241" t="s">
        <v>577</v>
      </c>
      <c r="F8241" t="str">
        <f>VLOOKUP(orders[[#This Row],[product_id]],Products!A:C,3,0)</f>
        <v>Appliances</v>
      </c>
      <c r="G8241">
        <v>1</v>
      </c>
      <c r="H8241" s="6">
        <v>0.14301775951471954</v>
      </c>
      <c r="I8241" s="2">
        <f>VLOOKUP($E8241,
Products!$A$1:$F$201,MATCH(Orders!I$1,Products!$A$1:$F$1,0),0)</f>
        <v>24178.046221204509</v>
      </c>
      <c r="J8241" s="2">
        <f>VLOOKUP($E8241,
Products!$A$1:$F$201,MATCH(Orders!J$1,Products!$A$1:$F$1,0),0)</f>
        <v>17784.08636999697</v>
      </c>
    </row>
    <row r="8242" spans="1:10">
      <c r="A8242">
        <v>8241</v>
      </c>
      <c r="B8242" s="4">
        <v>45250</v>
      </c>
      <c r="C8242" s="10">
        <f>DATE(YEAR(orders[[#This Row],[order_date]]), MONTH(orders[[#This Row],[order_date]]), 1)</f>
        <v>45231</v>
      </c>
      <c r="D8242" t="s">
        <v>4455</v>
      </c>
      <c r="E8242" t="s">
        <v>649</v>
      </c>
      <c r="F8242" t="str">
        <f>VLOOKUP(orders[[#This Row],[product_id]],Products!A:C,3,0)</f>
        <v>Electronics</v>
      </c>
      <c r="G8242">
        <v>1</v>
      </c>
      <c r="H8242" s="6">
        <v>0.18781546220942996</v>
      </c>
      <c r="I8242" s="2">
        <f>VLOOKUP($E8242,
Products!$A$1:$F$201,MATCH(Orders!I$1,Products!$A$1:$F$1,0),0)</f>
        <v>13109.676759490871</v>
      </c>
      <c r="J8242" s="2">
        <f>VLOOKUP($E8242,
Products!$A$1:$F$201,MATCH(Orders!J$1,Products!$A$1:$F$1,0),0)</f>
        <v>9497.2301945627187</v>
      </c>
    </row>
    <row r="8243" spans="1:10">
      <c r="A8243">
        <v>8242</v>
      </c>
      <c r="B8243" s="4">
        <v>45521</v>
      </c>
      <c r="C8243" s="10">
        <f>DATE(YEAR(orders[[#This Row],[order_date]]), MONTH(orders[[#This Row],[order_date]]), 1)</f>
        <v>45505</v>
      </c>
      <c r="D8243" t="s">
        <v>1449</v>
      </c>
      <c r="E8243" t="s">
        <v>609</v>
      </c>
      <c r="F8243" t="str">
        <f>VLOOKUP(orders[[#This Row],[product_id]],Products!A:C,3,0)</f>
        <v>Appliances</v>
      </c>
      <c r="G8243">
        <v>1</v>
      </c>
      <c r="H8243" s="6">
        <v>0.12477206910319091</v>
      </c>
      <c r="I8243" s="2">
        <f>VLOOKUP($E8243,
Products!$A$1:$F$201,MATCH(Orders!I$1,Products!$A$1:$F$1,0),0)</f>
        <v>2159.5378031052392</v>
      </c>
      <c r="J8243" s="2">
        <f>VLOOKUP($E8243,
Products!$A$1:$F$201,MATCH(Orders!J$1,Products!$A$1:$F$1,0),0)</f>
        <v>1501.9415981313371</v>
      </c>
    </row>
    <row r="8244" spans="1:10">
      <c r="A8244">
        <v>8243</v>
      </c>
      <c r="B8244" s="4">
        <v>45488</v>
      </c>
      <c r="C8244" s="10">
        <f>DATE(YEAR(orders[[#This Row],[order_date]]), MONTH(orders[[#This Row],[order_date]]), 1)</f>
        <v>45474</v>
      </c>
      <c r="D8244" t="s">
        <v>3471</v>
      </c>
      <c r="E8244" t="s">
        <v>582</v>
      </c>
      <c r="F8244" t="str">
        <f>VLOOKUP(orders[[#This Row],[product_id]],Products!A:C,3,0)</f>
        <v>Electronics</v>
      </c>
      <c r="G8244">
        <v>2</v>
      </c>
      <c r="H8244" s="6">
        <v>0.23056124477033338</v>
      </c>
      <c r="I8244" s="2">
        <f>VLOOKUP($E8244,
Products!$A$1:$F$201,MATCH(Orders!I$1,Products!$A$1:$F$1,0),0)</f>
        <v>16266.090182397211</v>
      </c>
      <c r="J8244" s="2">
        <f>VLOOKUP($E8244,
Products!$A$1:$F$201,MATCH(Orders!J$1,Products!$A$1:$F$1,0),0)</f>
        <v>11802.84602487359</v>
      </c>
    </row>
    <row r="8245" spans="1:10">
      <c r="A8245">
        <v>8244</v>
      </c>
      <c r="B8245" s="4">
        <v>45405</v>
      </c>
      <c r="C8245" s="10">
        <f>DATE(YEAR(orders[[#This Row],[order_date]]), MONTH(orders[[#This Row],[order_date]]), 1)</f>
        <v>45383</v>
      </c>
      <c r="D8245" t="s">
        <v>4644</v>
      </c>
      <c r="E8245" t="s">
        <v>531</v>
      </c>
      <c r="F8245" t="str">
        <f>VLOOKUP(orders[[#This Row],[product_id]],Products!A:C,3,0)</f>
        <v>Electronics</v>
      </c>
      <c r="G8245">
        <v>3</v>
      </c>
      <c r="H8245" s="6">
        <v>0.20192233896655187</v>
      </c>
      <c r="I8245" s="2">
        <f>VLOOKUP($E8245,
Products!$A$1:$F$201,MATCH(Orders!I$1,Products!$A$1:$F$1,0),0)</f>
        <v>29674.378925417219</v>
      </c>
      <c r="J8245" s="2">
        <f>VLOOKUP($E8245,
Products!$A$1:$F$201,MATCH(Orders!J$1,Products!$A$1:$F$1,0),0)</f>
        <v>20795.30337605517</v>
      </c>
    </row>
    <row r="8246" spans="1:10">
      <c r="A8246">
        <v>8245</v>
      </c>
      <c r="B8246" s="4">
        <v>45090</v>
      </c>
      <c r="C8246" s="10">
        <f>DATE(YEAR(orders[[#This Row],[order_date]]), MONTH(orders[[#This Row],[order_date]]), 1)</f>
        <v>45078</v>
      </c>
      <c r="D8246" t="s">
        <v>3217</v>
      </c>
      <c r="E8246" t="s">
        <v>698</v>
      </c>
      <c r="F8246" t="str">
        <f>VLOOKUP(orders[[#This Row],[product_id]],Products!A:C,3,0)</f>
        <v>Appliances</v>
      </c>
      <c r="G8246">
        <v>3</v>
      </c>
      <c r="H8246" s="6">
        <v>7.5292454749786408E-2</v>
      </c>
      <c r="I8246" s="2">
        <f>VLOOKUP($E8246,
Products!$A$1:$F$201,MATCH(Orders!I$1,Products!$A$1:$F$1,0),0)</f>
        <v>5562.620248272905</v>
      </c>
      <c r="J8246" s="2">
        <f>VLOOKUP($E8246,
Products!$A$1:$F$201,MATCH(Orders!J$1,Products!$A$1:$F$1,0),0)</f>
        <v>4191.9477694447714</v>
      </c>
    </row>
    <row r="8247" spans="1:10">
      <c r="A8247">
        <v>8246</v>
      </c>
      <c r="B8247" s="4">
        <v>45250</v>
      </c>
      <c r="C8247" s="10">
        <f>DATE(YEAR(orders[[#This Row],[order_date]]), MONTH(orders[[#This Row],[order_date]]), 1)</f>
        <v>45231</v>
      </c>
      <c r="D8247" t="s">
        <v>1779</v>
      </c>
      <c r="E8247" t="s">
        <v>699</v>
      </c>
      <c r="F8247" t="str">
        <f>VLOOKUP(orders[[#This Row],[product_id]],Products!A:C,3,0)</f>
        <v>Appliances</v>
      </c>
      <c r="G8247">
        <v>1</v>
      </c>
      <c r="H8247" s="6">
        <v>9.8839478101265921E-2</v>
      </c>
      <c r="I8247" s="2">
        <f>VLOOKUP($E8247,
Products!$A$1:$F$201,MATCH(Orders!I$1,Products!$A$1:$F$1,0),0)</f>
        <v>25091.998133165329</v>
      </c>
      <c r="J8247" s="2">
        <f>VLOOKUP($E8247,
Products!$A$1:$F$201,MATCH(Orders!J$1,Products!$A$1:$F$1,0),0)</f>
        <v>18464.226825266349</v>
      </c>
    </row>
    <row r="8248" spans="1:10">
      <c r="A8248">
        <v>8247</v>
      </c>
      <c r="B8248" s="4">
        <v>45477</v>
      </c>
      <c r="C8248" s="10">
        <f>DATE(YEAR(orders[[#This Row],[order_date]]), MONTH(orders[[#This Row],[order_date]]), 1)</f>
        <v>45474</v>
      </c>
      <c r="D8248" t="s">
        <v>2137</v>
      </c>
      <c r="E8248" t="s">
        <v>608</v>
      </c>
      <c r="F8248" t="str">
        <f>VLOOKUP(orders[[#This Row],[product_id]],Products!A:C,3,0)</f>
        <v>Electronics</v>
      </c>
      <c r="G8248">
        <v>1</v>
      </c>
      <c r="H8248" s="6">
        <v>0.22682207721478492</v>
      </c>
      <c r="I8248" s="2">
        <f>VLOOKUP($E8248,
Products!$A$1:$F$201,MATCH(Orders!I$1,Products!$A$1:$F$1,0),0)</f>
        <v>32509.710212279751</v>
      </c>
      <c r="J8248" s="2">
        <f>VLOOKUP($E8248,
Products!$A$1:$F$201,MATCH(Orders!J$1,Products!$A$1:$F$1,0),0)</f>
        <v>23699.228985408761</v>
      </c>
    </row>
    <row r="8249" spans="1:10">
      <c r="A8249">
        <v>8248</v>
      </c>
      <c r="B8249" s="4">
        <v>45757</v>
      </c>
      <c r="C8249" s="10">
        <f>DATE(YEAR(orders[[#This Row],[order_date]]), MONTH(orders[[#This Row],[order_date]]), 1)</f>
        <v>45748</v>
      </c>
      <c r="D8249" t="s">
        <v>4178</v>
      </c>
      <c r="E8249" t="s">
        <v>660</v>
      </c>
      <c r="F8249" t="str">
        <f>VLOOKUP(orders[[#This Row],[product_id]],Products!A:C,3,0)</f>
        <v>Appliances</v>
      </c>
      <c r="G8249">
        <v>3</v>
      </c>
      <c r="H8249" s="6">
        <v>5.6372192078321691E-2</v>
      </c>
      <c r="I8249" s="2">
        <f>VLOOKUP($E8249,
Products!$A$1:$F$201,MATCH(Orders!I$1,Products!$A$1:$F$1,0),0)</f>
        <v>25996.564605776519</v>
      </c>
      <c r="J8249" s="2">
        <f>VLOOKUP($E8249,
Products!$A$1:$F$201,MATCH(Orders!J$1,Products!$A$1:$F$1,0),0)</f>
        <v>20210.769869456319</v>
      </c>
    </row>
    <row r="8250" spans="1:10">
      <c r="A8250">
        <v>8249</v>
      </c>
      <c r="B8250" s="4">
        <v>45566</v>
      </c>
      <c r="C8250" s="10">
        <f>DATE(YEAR(orders[[#This Row],[order_date]]), MONTH(orders[[#This Row],[order_date]]), 1)</f>
        <v>45566</v>
      </c>
      <c r="D8250" t="s">
        <v>3923</v>
      </c>
      <c r="E8250" t="s">
        <v>509</v>
      </c>
      <c r="F8250" t="str">
        <f>VLOOKUP(orders[[#This Row],[product_id]],Products!A:C,3,0)</f>
        <v>Appliances</v>
      </c>
      <c r="G8250">
        <v>2</v>
      </c>
      <c r="H8250" s="6">
        <v>0.13662208334688175</v>
      </c>
      <c r="I8250" s="2">
        <f>VLOOKUP($E8250,
Products!$A$1:$F$201,MATCH(Orders!I$1,Products!$A$1:$F$1,0),0)</f>
        <v>23898.369282732219</v>
      </c>
      <c r="J8250" s="2">
        <f>VLOOKUP($E8250,
Products!$A$1:$F$201,MATCH(Orders!J$1,Products!$A$1:$F$1,0),0)</f>
        <v>16491.822147524919</v>
      </c>
    </row>
    <row r="8251" spans="1:10">
      <c r="A8251">
        <v>8250</v>
      </c>
      <c r="B8251" s="4">
        <v>45560</v>
      </c>
      <c r="C8251" s="10">
        <f>DATE(YEAR(orders[[#This Row],[order_date]]), MONTH(orders[[#This Row],[order_date]]), 1)</f>
        <v>45536</v>
      </c>
      <c r="D8251" t="s">
        <v>1003</v>
      </c>
      <c r="E8251" t="s">
        <v>556</v>
      </c>
      <c r="F8251" t="str">
        <f>VLOOKUP(orders[[#This Row],[product_id]],Products!A:C,3,0)</f>
        <v>Appliances</v>
      </c>
      <c r="G8251">
        <v>2</v>
      </c>
      <c r="H8251" s="6">
        <v>9.566878887970813E-2</v>
      </c>
      <c r="I8251" s="2">
        <f>VLOOKUP($E8251,
Products!$A$1:$F$201,MATCH(Orders!I$1,Products!$A$1:$F$1,0),0)</f>
        <v>27054.121101651981</v>
      </c>
      <c r="J8251" s="2">
        <f>VLOOKUP($E8251,
Products!$A$1:$F$201,MATCH(Orders!J$1,Products!$A$1:$F$1,0),0)</f>
        <v>19388.930988794411</v>
      </c>
    </row>
    <row r="8252" spans="1:10">
      <c r="A8252">
        <v>8251</v>
      </c>
      <c r="B8252" s="4">
        <v>45685</v>
      </c>
      <c r="C8252" s="10">
        <f>DATE(YEAR(orders[[#This Row],[order_date]]), MONTH(orders[[#This Row],[order_date]]), 1)</f>
        <v>45658</v>
      </c>
      <c r="D8252" t="s">
        <v>2898</v>
      </c>
      <c r="E8252" t="s">
        <v>636</v>
      </c>
      <c r="F8252" t="str">
        <f>VLOOKUP(orders[[#This Row],[product_id]],Products!A:C,3,0)</f>
        <v>Appliances</v>
      </c>
      <c r="G8252">
        <v>1</v>
      </c>
      <c r="H8252" s="6">
        <v>0.13989238273379231</v>
      </c>
      <c r="I8252" s="2">
        <f>VLOOKUP($E8252,
Products!$A$1:$F$201,MATCH(Orders!I$1,Products!$A$1:$F$1,0),0)</f>
        <v>2035.5647279372099</v>
      </c>
      <c r="J8252" s="2">
        <f>VLOOKUP($E8252,
Products!$A$1:$F$201,MATCH(Orders!J$1,Products!$A$1:$F$1,0),0)</f>
        <v>1486.048843699655</v>
      </c>
    </row>
    <row r="8253" spans="1:10">
      <c r="A8253">
        <v>8252</v>
      </c>
      <c r="B8253" s="4">
        <v>45134</v>
      </c>
      <c r="C8253" s="10">
        <f>DATE(YEAR(orders[[#This Row],[order_date]]), MONTH(orders[[#This Row],[order_date]]), 1)</f>
        <v>45108</v>
      </c>
      <c r="D8253" t="s">
        <v>721</v>
      </c>
      <c r="E8253" t="s">
        <v>592</v>
      </c>
      <c r="F8253" t="str">
        <f>VLOOKUP(orders[[#This Row],[product_id]],Products!A:C,3,0)</f>
        <v>Electronics</v>
      </c>
      <c r="G8253">
        <v>1</v>
      </c>
      <c r="H8253" s="6">
        <v>0.10867733886647404</v>
      </c>
      <c r="I8253" s="2">
        <f>VLOOKUP($E8253,
Products!$A$1:$F$201,MATCH(Orders!I$1,Products!$A$1:$F$1,0),0)</f>
        <v>12221.95918536383</v>
      </c>
      <c r="J8253" s="2">
        <f>VLOOKUP($E8253,
Products!$A$1:$F$201,MATCH(Orders!J$1,Products!$A$1:$F$1,0),0)</f>
        <v>9737.7215556427309</v>
      </c>
    </row>
    <row r="8254" spans="1:10">
      <c r="A8254">
        <v>8253</v>
      </c>
      <c r="B8254" s="4">
        <v>45241</v>
      </c>
      <c r="C8254" s="10">
        <f>DATE(YEAR(orders[[#This Row],[order_date]]), MONTH(orders[[#This Row],[order_date]]), 1)</f>
        <v>45231</v>
      </c>
      <c r="D8254" t="s">
        <v>3862</v>
      </c>
      <c r="E8254" t="s">
        <v>571</v>
      </c>
      <c r="F8254" t="str">
        <f>VLOOKUP(orders[[#This Row],[product_id]],Products!A:C,3,0)</f>
        <v>Electronics</v>
      </c>
      <c r="G8254">
        <v>2</v>
      </c>
      <c r="H8254" s="6">
        <v>0.23882849377818782</v>
      </c>
      <c r="I8254" s="2">
        <f>VLOOKUP($E8254,
Products!$A$1:$F$201,MATCH(Orders!I$1,Products!$A$1:$F$1,0),0)</f>
        <v>30022.150567424669</v>
      </c>
      <c r="J8254" s="2">
        <f>VLOOKUP($E8254,
Products!$A$1:$F$201,MATCH(Orders!J$1,Products!$A$1:$F$1,0),0)</f>
        <v>21451.61875289512</v>
      </c>
    </row>
    <row r="8255" spans="1:10">
      <c r="A8255">
        <v>8254</v>
      </c>
      <c r="B8255" s="4">
        <v>45230</v>
      </c>
      <c r="C8255" s="10">
        <f>DATE(YEAR(orders[[#This Row],[order_date]]), MONTH(orders[[#This Row],[order_date]]), 1)</f>
        <v>45200</v>
      </c>
      <c r="D8255" t="s">
        <v>3993</v>
      </c>
      <c r="E8255" t="s">
        <v>649</v>
      </c>
      <c r="F8255" t="str">
        <f>VLOOKUP(orders[[#This Row],[product_id]],Products!A:C,3,0)</f>
        <v>Electronics</v>
      </c>
      <c r="G8255">
        <v>3</v>
      </c>
      <c r="H8255" s="6">
        <v>0.13046673064829184</v>
      </c>
      <c r="I8255" s="2">
        <f>VLOOKUP($E8255,
Products!$A$1:$F$201,MATCH(Orders!I$1,Products!$A$1:$F$1,0),0)</f>
        <v>13109.676759490871</v>
      </c>
      <c r="J8255" s="2">
        <f>VLOOKUP($E8255,
Products!$A$1:$F$201,MATCH(Orders!J$1,Products!$A$1:$F$1,0),0)</f>
        <v>9497.2301945627187</v>
      </c>
    </row>
    <row r="8256" spans="1:10">
      <c r="A8256">
        <v>8255</v>
      </c>
      <c r="B8256" s="4">
        <v>45827</v>
      </c>
      <c r="C8256" s="10">
        <f>DATE(YEAR(orders[[#This Row],[order_date]]), MONTH(orders[[#This Row],[order_date]]), 1)</f>
        <v>45809</v>
      </c>
      <c r="D8256" t="s">
        <v>4259</v>
      </c>
      <c r="E8256" t="s">
        <v>533</v>
      </c>
      <c r="F8256" t="str">
        <f>VLOOKUP(orders[[#This Row],[product_id]],Products!A:C,3,0)</f>
        <v>Electronics</v>
      </c>
      <c r="G8256">
        <v>2</v>
      </c>
      <c r="H8256" s="6">
        <v>0.13077827372499159</v>
      </c>
      <c r="I8256" s="2">
        <f>VLOOKUP($E8256,
Products!$A$1:$F$201,MATCH(Orders!I$1,Products!$A$1:$F$1,0),0)</f>
        <v>28589.802369332661</v>
      </c>
      <c r="J8256" s="2">
        <f>VLOOKUP($E8256,
Products!$A$1:$F$201,MATCH(Orders!J$1,Products!$A$1:$F$1,0),0)</f>
        <v>21212.93445492295</v>
      </c>
    </row>
    <row r="8257" spans="1:10">
      <c r="A8257">
        <v>8256</v>
      </c>
      <c r="B8257" s="4">
        <v>45165</v>
      </c>
      <c r="C8257" s="10">
        <f>DATE(YEAR(orders[[#This Row],[order_date]]), MONTH(orders[[#This Row],[order_date]]), 1)</f>
        <v>45139</v>
      </c>
      <c r="D8257" t="s">
        <v>1781</v>
      </c>
      <c r="E8257" t="s">
        <v>549</v>
      </c>
      <c r="F8257" t="str">
        <f>VLOOKUP(orders[[#This Row],[product_id]],Products!A:C,3,0)</f>
        <v>Electronics</v>
      </c>
      <c r="G8257">
        <v>2</v>
      </c>
      <c r="H8257" s="6">
        <v>0.10626343087706783</v>
      </c>
      <c r="I8257" s="2">
        <f>VLOOKUP($E8257,
Products!$A$1:$F$201,MATCH(Orders!I$1,Products!$A$1:$F$1,0),0)</f>
        <v>32579.222893763279</v>
      </c>
      <c r="J8257" s="2">
        <f>VLOOKUP($E8257,
Products!$A$1:$F$201,MATCH(Orders!J$1,Products!$A$1:$F$1,0),0)</f>
        <v>22472.912188105081</v>
      </c>
    </row>
    <row r="8258" spans="1:10">
      <c r="A8258">
        <v>8257</v>
      </c>
      <c r="B8258" s="4">
        <v>45730</v>
      </c>
      <c r="C8258" s="10">
        <f>DATE(YEAR(orders[[#This Row],[order_date]]), MONTH(orders[[#This Row],[order_date]]), 1)</f>
        <v>45717</v>
      </c>
      <c r="D8258" t="s">
        <v>4325</v>
      </c>
      <c r="E8258" t="s">
        <v>651</v>
      </c>
      <c r="F8258" t="str">
        <f>VLOOKUP(orders[[#This Row],[product_id]],Products!A:C,3,0)</f>
        <v>Electronics</v>
      </c>
      <c r="G8258">
        <v>2</v>
      </c>
      <c r="H8258" s="6">
        <v>0.23832814557797785</v>
      </c>
      <c r="I8258" s="2">
        <f>VLOOKUP($E8258,
Products!$A$1:$F$201,MATCH(Orders!I$1,Products!$A$1:$F$1,0),0)</f>
        <v>28622.091542973511</v>
      </c>
      <c r="J8258" s="2">
        <f>VLOOKUP($E8258,
Products!$A$1:$F$201,MATCH(Orders!J$1,Products!$A$1:$F$1,0),0)</f>
        <v>19327.527634039769</v>
      </c>
    </row>
    <row r="8259" spans="1:10">
      <c r="A8259">
        <v>8258</v>
      </c>
      <c r="B8259" s="4">
        <v>45201</v>
      </c>
      <c r="C8259" s="10">
        <f>DATE(YEAR(orders[[#This Row],[order_date]]), MONTH(orders[[#This Row],[order_date]]), 1)</f>
        <v>45200</v>
      </c>
      <c r="D8259" t="s">
        <v>812</v>
      </c>
      <c r="E8259" t="s">
        <v>507</v>
      </c>
      <c r="F8259" t="str">
        <f>VLOOKUP(orders[[#This Row],[product_id]],Products!A:C,3,0)</f>
        <v>Electronics</v>
      </c>
      <c r="G8259">
        <v>3</v>
      </c>
      <c r="H8259" s="6">
        <v>0.21390971314605003</v>
      </c>
      <c r="I8259" s="2">
        <f>VLOOKUP($E8259,
Products!$A$1:$F$201,MATCH(Orders!I$1,Products!$A$1:$F$1,0),0)</f>
        <v>28502.89768049858</v>
      </c>
      <c r="J8259" s="2">
        <f>VLOOKUP($E8259,
Products!$A$1:$F$201,MATCH(Orders!J$1,Products!$A$1:$F$1,0),0)</f>
        <v>20477.83623923226</v>
      </c>
    </row>
    <row r="8260" spans="1:10">
      <c r="A8260">
        <v>8259</v>
      </c>
      <c r="B8260" s="4">
        <v>45880</v>
      </c>
      <c r="C8260" s="10">
        <f>DATE(YEAR(orders[[#This Row],[order_date]]), MONTH(orders[[#This Row],[order_date]]), 1)</f>
        <v>45870</v>
      </c>
      <c r="D8260" t="s">
        <v>924</v>
      </c>
      <c r="E8260" t="s">
        <v>677</v>
      </c>
      <c r="F8260" t="str">
        <f>VLOOKUP(orders[[#This Row],[product_id]],Products!A:C,3,0)</f>
        <v>Electronics</v>
      </c>
      <c r="G8260">
        <v>1</v>
      </c>
      <c r="H8260" s="6">
        <v>0.10801711701497275</v>
      </c>
      <c r="I8260" s="2">
        <f>VLOOKUP($E8260,
Products!$A$1:$F$201,MATCH(Orders!I$1,Products!$A$1:$F$1,0),0)</f>
        <v>11360.699432756561</v>
      </c>
      <c r="J8260" s="2">
        <f>VLOOKUP($E8260,
Products!$A$1:$F$201,MATCH(Orders!J$1,Products!$A$1:$F$1,0),0)</f>
        <v>8118.8949869342459</v>
      </c>
    </row>
    <row r="8261" spans="1:10">
      <c r="A8261">
        <v>8260</v>
      </c>
      <c r="B8261" s="4">
        <v>46016</v>
      </c>
      <c r="C8261" s="10">
        <f>DATE(YEAR(orders[[#This Row],[order_date]]), MONTH(orders[[#This Row],[order_date]]), 1)</f>
        <v>45992</v>
      </c>
      <c r="D8261" t="s">
        <v>3688</v>
      </c>
      <c r="E8261" t="s">
        <v>653</v>
      </c>
      <c r="F8261" t="str">
        <f>VLOOKUP(orders[[#This Row],[product_id]],Products!A:C,3,0)</f>
        <v>Electronics</v>
      </c>
      <c r="G8261">
        <v>1</v>
      </c>
      <c r="H8261" s="6">
        <v>0.19503025611928657</v>
      </c>
      <c r="I8261" s="2">
        <f>VLOOKUP($E8261,
Products!$A$1:$F$201,MATCH(Orders!I$1,Products!$A$1:$F$1,0),0)</f>
        <v>18065.96612294337</v>
      </c>
      <c r="J8261" s="2">
        <f>VLOOKUP($E8261,
Products!$A$1:$F$201,MATCH(Orders!J$1,Products!$A$1:$F$1,0),0)</f>
        <v>14411.932365903909</v>
      </c>
    </row>
    <row r="8262" spans="1:10">
      <c r="A8262">
        <v>8261</v>
      </c>
      <c r="B8262" s="4">
        <v>45181</v>
      </c>
      <c r="C8262" s="10">
        <f>DATE(YEAR(orders[[#This Row],[order_date]]), MONTH(orders[[#This Row],[order_date]]), 1)</f>
        <v>45170</v>
      </c>
      <c r="D8262" t="s">
        <v>3090</v>
      </c>
      <c r="E8262" t="s">
        <v>561</v>
      </c>
      <c r="F8262" t="str">
        <f>VLOOKUP(orders[[#This Row],[product_id]],Products!A:C,3,0)</f>
        <v>Appliances</v>
      </c>
      <c r="G8262">
        <v>1</v>
      </c>
      <c r="H8262" s="6">
        <v>8.198548941541503E-2</v>
      </c>
      <c r="I8262" s="2">
        <f>VLOOKUP($E8262,
Products!$A$1:$F$201,MATCH(Orders!I$1,Products!$A$1:$F$1,0),0)</f>
        <v>23155.073093252329</v>
      </c>
      <c r="J8262" s="2">
        <f>VLOOKUP($E8262,
Products!$A$1:$F$201,MATCH(Orders!J$1,Products!$A$1:$F$1,0),0)</f>
        <v>17849.867849807979</v>
      </c>
    </row>
    <row r="8263" spans="1:10">
      <c r="A8263">
        <v>8262</v>
      </c>
      <c r="B8263" s="4">
        <v>45051</v>
      </c>
      <c r="C8263" s="10">
        <f>DATE(YEAR(orders[[#This Row],[order_date]]), MONTH(orders[[#This Row],[order_date]]), 1)</f>
        <v>45047</v>
      </c>
      <c r="D8263" t="s">
        <v>3674</v>
      </c>
      <c r="E8263" t="s">
        <v>625</v>
      </c>
      <c r="F8263" t="str">
        <f>VLOOKUP(orders[[#This Row],[product_id]],Products!A:C,3,0)</f>
        <v>Electronics</v>
      </c>
      <c r="G8263">
        <v>1</v>
      </c>
      <c r="H8263" s="6">
        <v>0.21271086861840563</v>
      </c>
      <c r="I8263" s="2">
        <f>VLOOKUP($E8263,
Products!$A$1:$F$201,MATCH(Orders!I$1,Products!$A$1:$F$1,0),0)</f>
        <v>11578.815958005471</v>
      </c>
      <c r="J8263" s="2">
        <f>VLOOKUP($E8263,
Products!$A$1:$F$201,MATCH(Orders!J$1,Products!$A$1:$F$1,0),0)</f>
        <v>7854.7306959992193</v>
      </c>
    </row>
    <row r="8264" spans="1:10">
      <c r="A8264">
        <v>8263</v>
      </c>
      <c r="B8264" s="4">
        <v>45541</v>
      </c>
      <c r="C8264" s="10">
        <f>DATE(YEAR(orders[[#This Row],[order_date]]), MONTH(orders[[#This Row],[order_date]]), 1)</f>
        <v>45536</v>
      </c>
      <c r="D8264" t="s">
        <v>1076</v>
      </c>
      <c r="E8264" t="s">
        <v>609</v>
      </c>
      <c r="F8264" t="str">
        <f>VLOOKUP(orders[[#This Row],[product_id]],Products!A:C,3,0)</f>
        <v>Appliances</v>
      </c>
      <c r="G8264">
        <v>1</v>
      </c>
      <c r="H8264" s="6">
        <v>8.808366296087948E-2</v>
      </c>
      <c r="I8264" s="2">
        <f>VLOOKUP($E8264,
Products!$A$1:$F$201,MATCH(Orders!I$1,Products!$A$1:$F$1,0),0)</f>
        <v>2159.5378031052392</v>
      </c>
      <c r="J8264" s="2">
        <f>VLOOKUP($E8264,
Products!$A$1:$F$201,MATCH(Orders!J$1,Products!$A$1:$F$1,0),0)</f>
        <v>1501.9415981313371</v>
      </c>
    </row>
    <row r="8265" spans="1:10">
      <c r="A8265">
        <v>8264</v>
      </c>
      <c r="B8265" s="4">
        <v>45311</v>
      </c>
      <c r="C8265" s="10">
        <f>DATE(YEAR(orders[[#This Row],[order_date]]), MONTH(orders[[#This Row],[order_date]]), 1)</f>
        <v>45292</v>
      </c>
      <c r="D8265" t="s">
        <v>3751</v>
      </c>
      <c r="E8265" t="s">
        <v>656</v>
      </c>
      <c r="F8265" t="str">
        <f>VLOOKUP(orders[[#This Row],[product_id]],Products!A:C,3,0)</f>
        <v>Electronics</v>
      </c>
      <c r="G8265">
        <v>1</v>
      </c>
      <c r="H8265" s="6">
        <v>0.10776652600726568</v>
      </c>
      <c r="I8265" s="2">
        <f>VLOOKUP($E8265,
Products!$A$1:$F$201,MATCH(Orders!I$1,Products!$A$1:$F$1,0),0)</f>
        <v>30485.811519789549</v>
      </c>
      <c r="J8265" s="2">
        <f>VLOOKUP($E8265,
Products!$A$1:$F$201,MATCH(Orders!J$1,Products!$A$1:$F$1,0),0)</f>
        <v>23818.70129930825</v>
      </c>
    </row>
    <row r="8266" spans="1:10">
      <c r="A8266">
        <v>8265</v>
      </c>
      <c r="B8266" s="4">
        <v>45373</v>
      </c>
      <c r="C8266" s="10">
        <f>DATE(YEAR(orders[[#This Row],[order_date]]), MONTH(orders[[#This Row],[order_date]]), 1)</f>
        <v>45352</v>
      </c>
      <c r="D8266" t="s">
        <v>3563</v>
      </c>
      <c r="E8266" t="s">
        <v>623</v>
      </c>
      <c r="F8266" t="str">
        <f>VLOOKUP(orders[[#This Row],[product_id]],Products!A:C,3,0)</f>
        <v>Electronics</v>
      </c>
      <c r="G8266">
        <v>1</v>
      </c>
      <c r="H8266" s="6">
        <v>0.22441100339807035</v>
      </c>
      <c r="I8266" s="2">
        <f>VLOOKUP($E8266,
Products!$A$1:$F$201,MATCH(Orders!I$1,Products!$A$1:$F$1,0),0)</f>
        <v>27422.76406600175</v>
      </c>
      <c r="J8266" s="2">
        <f>VLOOKUP($E8266,
Products!$A$1:$F$201,MATCH(Orders!J$1,Products!$A$1:$F$1,0),0)</f>
        <v>18707.390708641691</v>
      </c>
    </row>
    <row r="8267" spans="1:10">
      <c r="A8267">
        <v>8266</v>
      </c>
      <c r="B8267" s="4">
        <v>45313</v>
      </c>
      <c r="C8267" s="10">
        <f>DATE(YEAR(orders[[#This Row],[order_date]]), MONTH(orders[[#This Row],[order_date]]), 1)</f>
        <v>45292</v>
      </c>
      <c r="D8267" t="s">
        <v>959</v>
      </c>
      <c r="E8267" t="s">
        <v>565</v>
      </c>
      <c r="F8267" t="str">
        <f>VLOOKUP(orders[[#This Row],[product_id]],Products!A:C,3,0)</f>
        <v>Electronics</v>
      </c>
      <c r="G8267">
        <v>2</v>
      </c>
      <c r="H8267" s="6">
        <v>0.18586235006740562</v>
      </c>
      <c r="I8267" s="2">
        <f>VLOOKUP($E8267,
Products!$A$1:$F$201,MATCH(Orders!I$1,Products!$A$1:$F$1,0),0)</f>
        <v>2327.4213408101141</v>
      </c>
      <c r="J8267" s="2">
        <f>VLOOKUP($E8267,
Products!$A$1:$F$201,MATCH(Orders!J$1,Products!$A$1:$F$1,0),0)</f>
        <v>1682.0944582406071</v>
      </c>
    </row>
    <row r="8268" spans="1:10">
      <c r="A8268">
        <v>8267</v>
      </c>
      <c r="B8268" s="4">
        <v>45309</v>
      </c>
      <c r="C8268" s="10">
        <f>DATE(YEAR(orders[[#This Row],[order_date]]), MONTH(orders[[#This Row],[order_date]]), 1)</f>
        <v>45292</v>
      </c>
      <c r="D8268" t="s">
        <v>2134</v>
      </c>
      <c r="E8268" t="s">
        <v>704</v>
      </c>
      <c r="F8268" t="str">
        <f>VLOOKUP(orders[[#This Row],[product_id]],Products!A:C,3,0)</f>
        <v>Electronics</v>
      </c>
      <c r="G8268">
        <v>2</v>
      </c>
      <c r="H8268" s="6">
        <v>0.21592999485385317</v>
      </c>
      <c r="I8268" s="2">
        <f>VLOOKUP($E8268,
Products!$A$1:$F$201,MATCH(Orders!I$1,Products!$A$1:$F$1,0),0)</f>
        <v>2453.3182634424861</v>
      </c>
      <c r="J8268" s="2">
        <f>VLOOKUP($E8268,
Products!$A$1:$F$201,MATCH(Orders!J$1,Products!$A$1:$F$1,0),0)</f>
        <v>1951.860511286576</v>
      </c>
    </row>
    <row r="8269" spans="1:10">
      <c r="A8269">
        <v>8268</v>
      </c>
      <c r="B8269" s="4">
        <v>45050</v>
      </c>
      <c r="C8269" s="10">
        <f>DATE(YEAR(orders[[#This Row],[order_date]]), MONTH(orders[[#This Row],[order_date]]), 1)</f>
        <v>45047</v>
      </c>
      <c r="D8269" t="s">
        <v>3333</v>
      </c>
      <c r="E8269" t="s">
        <v>678</v>
      </c>
      <c r="F8269" t="str">
        <f>VLOOKUP(orders[[#This Row],[product_id]],Products!A:C,3,0)</f>
        <v>Appliances</v>
      </c>
      <c r="G8269">
        <v>2</v>
      </c>
      <c r="H8269" s="6">
        <v>0.10924968809768289</v>
      </c>
      <c r="I8269" s="2">
        <f>VLOOKUP($E8269,
Products!$A$1:$F$201,MATCH(Orders!I$1,Products!$A$1:$F$1,0),0)</f>
        <v>24547.80463631255</v>
      </c>
      <c r="J8269" s="2">
        <f>VLOOKUP($E8269,
Products!$A$1:$F$201,MATCH(Orders!J$1,Products!$A$1:$F$1,0),0)</f>
        <v>16599.667533695861</v>
      </c>
    </row>
    <row r="8270" spans="1:10">
      <c r="A8270">
        <v>8269</v>
      </c>
      <c r="B8270" s="4">
        <v>45654</v>
      </c>
      <c r="C8270" s="10">
        <f>DATE(YEAR(orders[[#This Row],[order_date]]), MONTH(orders[[#This Row],[order_date]]), 1)</f>
        <v>45627</v>
      </c>
      <c r="D8270" t="s">
        <v>2714</v>
      </c>
      <c r="E8270" t="s">
        <v>552</v>
      </c>
      <c r="F8270" t="str">
        <f>VLOOKUP(orders[[#This Row],[product_id]],Products!A:C,3,0)</f>
        <v>Electronics</v>
      </c>
      <c r="G8270">
        <v>2</v>
      </c>
      <c r="H8270" s="6">
        <v>0.16515933732148758</v>
      </c>
      <c r="I8270" s="2">
        <f>VLOOKUP($E8270,
Products!$A$1:$F$201,MATCH(Orders!I$1,Products!$A$1:$F$1,0),0)</f>
        <v>20326.88586940234</v>
      </c>
      <c r="J8270" s="2">
        <f>VLOOKUP($E8270,
Products!$A$1:$F$201,MATCH(Orders!J$1,Products!$A$1:$F$1,0),0)</f>
        <v>14896.572579237891</v>
      </c>
    </row>
    <row r="8271" spans="1:10">
      <c r="A8271">
        <v>8270</v>
      </c>
      <c r="B8271" s="4">
        <v>45822</v>
      </c>
      <c r="C8271" s="10">
        <f>DATE(YEAR(orders[[#This Row],[order_date]]), MONTH(orders[[#This Row],[order_date]]), 1)</f>
        <v>45809</v>
      </c>
      <c r="D8271" t="s">
        <v>2428</v>
      </c>
      <c r="E8271" t="s">
        <v>583</v>
      </c>
      <c r="F8271" t="str">
        <f>VLOOKUP(orders[[#This Row],[product_id]],Products!A:C,3,0)</f>
        <v>Electronics</v>
      </c>
      <c r="G8271">
        <v>1</v>
      </c>
      <c r="H8271" s="6">
        <v>0.20480012025950028</v>
      </c>
      <c r="I8271" s="2">
        <f>VLOOKUP($E8271,
Products!$A$1:$F$201,MATCH(Orders!I$1,Products!$A$1:$F$1,0),0)</f>
        <v>22677.574574249091</v>
      </c>
      <c r="J8271" s="2">
        <f>VLOOKUP($E8271,
Products!$A$1:$F$201,MATCH(Orders!J$1,Products!$A$1:$F$1,0),0)</f>
        <v>16593.91273362303</v>
      </c>
    </row>
    <row r="8272" spans="1:10">
      <c r="A8272">
        <v>8271</v>
      </c>
      <c r="B8272" s="4">
        <v>45254</v>
      </c>
      <c r="C8272" s="10">
        <f>DATE(YEAR(orders[[#This Row],[order_date]]), MONTH(orders[[#This Row],[order_date]]), 1)</f>
        <v>45231</v>
      </c>
      <c r="D8272" t="s">
        <v>3389</v>
      </c>
      <c r="E8272" t="s">
        <v>670</v>
      </c>
      <c r="F8272" t="str">
        <f>VLOOKUP(orders[[#This Row],[product_id]],Products!A:C,3,0)</f>
        <v>Electronics</v>
      </c>
      <c r="G8272">
        <v>1</v>
      </c>
      <c r="H8272" s="6">
        <v>0.10221486338191468</v>
      </c>
      <c r="I8272" s="2">
        <f>VLOOKUP($E8272,
Products!$A$1:$F$201,MATCH(Orders!I$1,Products!$A$1:$F$1,0),0)</f>
        <v>2624.8628733917722</v>
      </c>
      <c r="J8272" s="2">
        <f>VLOOKUP($E8272,
Products!$A$1:$F$201,MATCH(Orders!J$1,Products!$A$1:$F$1,0),0)</f>
        <v>1944.041928611671</v>
      </c>
    </row>
    <row r="8273" spans="1:10">
      <c r="A8273">
        <v>8272</v>
      </c>
      <c r="B8273" s="4">
        <v>45620</v>
      </c>
      <c r="C8273" s="10">
        <f>DATE(YEAR(orders[[#This Row],[order_date]]), MONTH(orders[[#This Row],[order_date]]), 1)</f>
        <v>45597</v>
      </c>
      <c r="D8273" t="s">
        <v>3807</v>
      </c>
      <c r="E8273" t="s">
        <v>641</v>
      </c>
      <c r="F8273" t="str">
        <f>VLOOKUP(orders[[#This Row],[product_id]],Products!A:C,3,0)</f>
        <v>Appliances</v>
      </c>
      <c r="G8273">
        <v>1</v>
      </c>
      <c r="H8273" s="6">
        <v>0.11772394124530901</v>
      </c>
      <c r="I8273" s="2">
        <f>VLOOKUP($E8273,
Products!$A$1:$F$201,MATCH(Orders!I$1,Products!$A$1:$F$1,0),0)</f>
        <v>27167.965718506261</v>
      </c>
      <c r="J8273" s="2">
        <f>VLOOKUP($E8273,
Products!$A$1:$F$201,MATCH(Orders!J$1,Products!$A$1:$F$1,0),0)</f>
        <v>19748.025676381669</v>
      </c>
    </row>
    <row r="8274" spans="1:10">
      <c r="A8274">
        <v>8273</v>
      </c>
      <c r="B8274" s="4">
        <v>46018</v>
      </c>
      <c r="C8274" s="10">
        <f>DATE(YEAR(orders[[#This Row],[order_date]]), MONTH(orders[[#This Row],[order_date]]), 1)</f>
        <v>45992</v>
      </c>
      <c r="D8274" t="s">
        <v>2938</v>
      </c>
      <c r="E8274" t="s">
        <v>638</v>
      </c>
      <c r="F8274" t="str">
        <f>VLOOKUP(orders[[#This Row],[product_id]],Products!A:C,3,0)</f>
        <v>Electronics</v>
      </c>
      <c r="G8274">
        <v>2</v>
      </c>
      <c r="H8274" s="6">
        <v>0.2166780426052875</v>
      </c>
      <c r="I8274" s="2">
        <f>VLOOKUP($E8274,
Products!$A$1:$F$201,MATCH(Orders!I$1,Products!$A$1:$F$1,0),0)</f>
        <v>11118.17778596276</v>
      </c>
      <c r="J8274" s="2">
        <f>VLOOKUP($E8274,
Products!$A$1:$F$201,MATCH(Orders!J$1,Products!$A$1:$F$1,0),0)</f>
        <v>7887.697719413397</v>
      </c>
    </row>
    <row r="8275" spans="1:10">
      <c r="A8275">
        <v>8274</v>
      </c>
      <c r="B8275" s="4">
        <v>45285</v>
      </c>
      <c r="C8275" s="10">
        <f>DATE(YEAR(orders[[#This Row],[order_date]]), MONTH(orders[[#This Row],[order_date]]), 1)</f>
        <v>45261</v>
      </c>
      <c r="D8275" t="s">
        <v>2018</v>
      </c>
      <c r="E8275" t="s">
        <v>528</v>
      </c>
      <c r="F8275" t="str">
        <f>VLOOKUP(orders[[#This Row],[product_id]],Products!A:C,3,0)</f>
        <v>Appliances</v>
      </c>
      <c r="G8275">
        <v>1</v>
      </c>
      <c r="H8275" s="6">
        <v>9.2707972401580491E-2</v>
      </c>
      <c r="I8275" s="2">
        <f>VLOOKUP($E8275,
Products!$A$1:$F$201,MATCH(Orders!I$1,Products!$A$1:$F$1,0),0)</f>
        <v>5741.145946914552</v>
      </c>
      <c r="J8275" s="2">
        <f>VLOOKUP($E8275,
Products!$A$1:$F$201,MATCH(Orders!J$1,Products!$A$1:$F$1,0),0)</f>
        <v>4112.7219202399874</v>
      </c>
    </row>
    <row r="8276" spans="1:10">
      <c r="A8276">
        <v>8275</v>
      </c>
      <c r="B8276" s="4">
        <v>45929</v>
      </c>
      <c r="C8276" s="10">
        <f>DATE(YEAR(orders[[#This Row],[order_date]]), MONTH(orders[[#This Row],[order_date]]), 1)</f>
        <v>45901</v>
      </c>
      <c r="D8276" t="s">
        <v>4136</v>
      </c>
      <c r="E8276" t="s">
        <v>610</v>
      </c>
      <c r="F8276" t="str">
        <f>VLOOKUP(orders[[#This Row],[product_id]],Products!A:C,3,0)</f>
        <v>Appliances</v>
      </c>
      <c r="G8276">
        <v>2</v>
      </c>
      <c r="H8276" s="6">
        <v>6.1988020958925687E-2</v>
      </c>
      <c r="I8276" s="2">
        <f>VLOOKUP($E8276,
Products!$A$1:$F$201,MATCH(Orders!I$1,Products!$A$1:$F$1,0),0)</f>
        <v>23456.386855186989</v>
      </c>
      <c r="J8276" s="2">
        <f>VLOOKUP($E8276,
Products!$A$1:$F$201,MATCH(Orders!J$1,Products!$A$1:$F$1,0),0)</f>
        <v>16522.385271144129</v>
      </c>
    </row>
    <row r="8277" spans="1:10">
      <c r="A8277">
        <v>8276</v>
      </c>
      <c r="B8277" s="4">
        <v>45723</v>
      </c>
      <c r="C8277" s="10">
        <f>DATE(YEAR(orders[[#This Row],[order_date]]), MONTH(orders[[#This Row],[order_date]]), 1)</f>
        <v>45717</v>
      </c>
      <c r="D8277" t="s">
        <v>3227</v>
      </c>
      <c r="E8277" t="s">
        <v>515</v>
      </c>
      <c r="F8277" t="str">
        <f>VLOOKUP(orders[[#This Row],[product_id]],Products!A:C,3,0)</f>
        <v>Appliances</v>
      </c>
      <c r="G8277">
        <v>1</v>
      </c>
      <c r="H8277" s="6">
        <v>0.12917337329554923</v>
      </c>
      <c r="I8277" s="2">
        <f>VLOOKUP($E8277,
Products!$A$1:$F$201,MATCH(Orders!I$1,Products!$A$1:$F$1,0),0)</f>
        <v>2136.8180837738519</v>
      </c>
      <c r="J8277" s="2">
        <f>VLOOKUP($E8277,
Products!$A$1:$F$201,MATCH(Orders!J$1,Products!$A$1:$F$1,0),0)</f>
        <v>1689.48738136013</v>
      </c>
    </row>
    <row r="8278" spans="1:10">
      <c r="A8278">
        <v>8277</v>
      </c>
      <c r="B8278" s="4">
        <v>45369</v>
      </c>
      <c r="C8278" s="10">
        <f>DATE(YEAR(orders[[#This Row],[order_date]]), MONTH(orders[[#This Row],[order_date]]), 1)</f>
        <v>45352</v>
      </c>
      <c r="D8278" t="s">
        <v>1690</v>
      </c>
      <c r="E8278" t="s">
        <v>618</v>
      </c>
      <c r="F8278" t="str">
        <f>VLOOKUP(orders[[#This Row],[product_id]],Products!A:C,3,0)</f>
        <v>Appliances</v>
      </c>
      <c r="G8278">
        <v>2</v>
      </c>
      <c r="H8278" s="6">
        <v>0.11694115878169677</v>
      </c>
      <c r="I8278" s="2">
        <f>VLOOKUP($E8278,
Products!$A$1:$F$201,MATCH(Orders!I$1,Products!$A$1:$F$1,0),0)</f>
        <v>5546.9777002203573</v>
      </c>
      <c r="J8278" s="2">
        <f>VLOOKUP($E8278,
Products!$A$1:$F$201,MATCH(Orders!J$1,Products!$A$1:$F$1,0),0)</f>
        <v>4048.2565671880161</v>
      </c>
    </row>
    <row r="8279" spans="1:10">
      <c r="A8279">
        <v>8278</v>
      </c>
      <c r="B8279" s="4">
        <v>45090</v>
      </c>
      <c r="C8279" s="10">
        <f>DATE(YEAR(orders[[#This Row],[order_date]]), MONTH(orders[[#This Row],[order_date]]), 1)</f>
        <v>45078</v>
      </c>
      <c r="D8279" t="s">
        <v>4342</v>
      </c>
      <c r="E8279" t="s">
        <v>532</v>
      </c>
      <c r="F8279" t="str">
        <f>VLOOKUP(orders[[#This Row],[product_id]],Products!A:C,3,0)</f>
        <v>Electronics</v>
      </c>
      <c r="G8279">
        <v>1</v>
      </c>
      <c r="H8279" s="6">
        <v>0.18365783645532749</v>
      </c>
      <c r="I8279" s="2">
        <f>VLOOKUP($E8279,
Products!$A$1:$F$201,MATCH(Orders!I$1,Products!$A$1:$F$1,0),0)</f>
        <v>2668.0593077725212</v>
      </c>
      <c r="J8279" s="2">
        <f>VLOOKUP($E8279,
Products!$A$1:$F$201,MATCH(Orders!J$1,Products!$A$1:$F$1,0),0)</f>
        <v>1923.7114222321791</v>
      </c>
    </row>
    <row r="8280" spans="1:10">
      <c r="A8280">
        <v>8279</v>
      </c>
      <c r="B8280" s="4">
        <v>45899</v>
      </c>
      <c r="C8280" s="10">
        <f>DATE(YEAR(orders[[#This Row],[order_date]]), MONTH(orders[[#This Row],[order_date]]), 1)</f>
        <v>45870</v>
      </c>
      <c r="D8280" t="s">
        <v>4177</v>
      </c>
      <c r="E8280" t="s">
        <v>604</v>
      </c>
      <c r="F8280" t="str">
        <f>VLOOKUP(orders[[#This Row],[product_id]],Products!A:C,3,0)</f>
        <v>Appliances</v>
      </c>
      <c r="G8280">
        <v>2</v>
      </c>
      <c r="H8280" s="6">
        <v>8.1587868234484523E-2</v>
      </c>
      <c r="I8280" s="2">
        <f>VLOOKUP($E8280,
Products!$A$1:$F$201,MATCH(Orders!I$1,Products!$A$1:$F$1,0),0)</f>
        <v>2087.687835040248</v>
      </c>
      <c r="J8280" s="2">
        <f>VLOOKUP($E8280,
Products!$A$1:$F$201,MATCH(Orders!J$1,Products!$A$1:$F$1,0),0)</f>
        <v>1450.1823074928161</v>
      </c>
    </row>
    <row r="8281" spans="1:10">
      <c r="A8281">
        <v>8280</v>
      </c>
      <c r="B8281" s="4">
        <v>45287</v>
      </c>
      <c r="C8281" s="10">
        <f>DATE(YEAR(orders[[#This Row],[order_date]]), MONTH(orders[[#This Row],[order_date]]), 1)</f>
        <v>45261</v>
      </c>
      <c r="D8281" t="s">
        <v>4466</v>
      </c>
      <c r="E8281" t="s">
        <v>506</v>
      </c>
      <c r="F8281" t="str">
        <f>VLOOKUP(orders[[#This Row],[product_id]],Products!A:C,3,0)</f>
        <v>Electronics</v>
      </c>
      <c r="G8281">
        <v>1</v>
      </c>
      <c r="H8281" s="6">
        <v>0.12958155519966838</v>
      </c>
      <c r="I8281" s="2">
        <f>VLOOKUP($E8281,
Products!$A$1:$F$201,MATCH(Orders!I$1,Products!$A$1:$F$1,0),0)</f>
        <v>2354.115904304108</v>
      </c>
      <c r="J8281" s="2">
        <f>VLOOKUP($E8281,
Products!$A$1:$F$201,MATCH(Orders!J$1,Products!$A$1:$F$1,0),0)</f>
        <v>1810.784620830796</v>
      </c>
    </row>
    <row r="8282" spans="1:10">
      <c r="A8282">
        <v>8281</v>
      </c>
      <c r="B8282" s="4">
        <v>45511</v>
      </c>
      <c r="C8282" s="10">
        <f>DATE(YEAR(orders[[#This Row],[order_date]]), MONTH(orders[[#This Row],[order_date]]), 1)</f>
        <v>45505</v>
      </c>
      <c r="D8282" t="s">
        <v>3737</v>
      </c>
      <c r="E8282" t="s">
        <v>576</v>
      </c>
      <c r="F8282" t="str">
        <f>VLOOKUP(orders[[#This Row],[product_id]],Products!A:C,3,0)</f>
        <v>Electronics</v>
      </c>
      <c r="G8282">
        <v>2</v>
      </c>
      <c r="H8282" s="6">
        <v>0.21682545993469998</v>
      </c>
      <c r="I8282" s="2">
        <f>VLOOKUP($E8282,
Products!$A$1:$F$201,MATCH(Orders!I$1,Products!$A$1:$F$1,0),0)</f>
        <v>12571.90922514794</v>
      </c>
      <c r="J8282" s="2">
        <f>VLOOKUP($E8282,
Products!$A$1:$F$201,MATCH(Orders!J$1,Products!$A$1:$F$1,0),0)</f>
        <v>9314.5536289888332</v>
      </c>
    </row>
    <row r="8283" spans="1:10">
      <c r="A8283">
        <v>8282</v>
      </c>
      <c r="B8283" s="4">
        <v>45779</v>
      </c>
      <c r="C8283" s="10">
        <f>DATE(YEAR(orders[[#This Row],[order_date]]), MONTH(orders[[#This Row],[order_date]]), 1)</f>
        <v>45778</v>
      </c>
      <c r="D8283" t="s">
        <v>3910</v>
      </c>
      <c r="E8283" t="s">
        <v>620</v>
      </c>
      <c r="F8283" t="str">
        <f>VLOOKUP(orders[[#This Row],[product_id]],Products!A:C,3,0)</f>
        <v>Electronics</v>
      </c>
      <c r="G8283">
        <v>3</v>
      </c>
      <c r="H8283" s="6">
        <v>0.20380851499400385</v>
      </c>
      <c r="I8283" s="2">
        <f>VLOOKUP($E8283,
Products!$A$1:$F$201,MATCH(Orders!I$1,Products!$A$1:$F$1,0),0)</f>
        <v>23669.635851452331</v>
      </c>
      <c r="J8283" s="2">
        <f>VLOOKUP($E8283,
Products!$A$1:$F$201,MATCH(Orders!J$1,Products!$A$1:$F$1,0),0)</f>
        <v>17880.752220874681</v>
      </c>
    </row>
    <row r="8284" spans="1:10">
      <c r="A8284">
        <v>8283</v>
      </c>
      <c r="B8284" s="4">
        <v>45937</v>
      </c>
      <c r="C8284" s="10">
        <f>DATE(YEAR(orders[[#This Row],[order_date]]), MONTH(orders[[#This Row],[order_date]]), 1)</f>
        <v>45931</v>
      </c>
      <c r="D8284" t="s">
        <v>3255</v>
      </c>
      <c r="E8284" t="s">
        <v>641</v>
      </c>
      <c r="F8284" t="str">
        <f>VLOOKUP(orders[[#This Row],[product_id]],Products!A:C,3,0)</f>
        <v>Appliances</v>
      </c>
      <c r="G8284">
        <v>3</v>
      </c>
      <c r="H8284" s="6">
        <v>0.10363762095795742</v>
      </c>
      <c r="I8284" s="2">
        <f>VLOOKUP($E8284,
Products!$A$1:$F$201,MATCH(Orders!I$1,Products!$A$1:$F$1,0),0)</f>
        <v>27167.965718506261</v>
      </c>
      <c r="J8284" s="2">
        <f>VLOOKUP($E8284,
Products!$A$1:$F$201,MATCH(Orders!J$1,Products!$A$1:$F$1,0),0)</f>
        <v>19748.025676381669</v>
      </c>
    </row>
    <row r="8285" spans="1:10">
      <c r="A8285">
        <v>8284</v>
      </c>
      <c r="B8285" s="4">
        <v>45950</v>
      </c>
      <c r="C8285" s="10">
        <f>DATE(YEAR(orders[[#This Row],[order_date]]), MONTH(orders[[#This Row],[order_date]]), 1)</f>
        <v>45931</v>
      </c>
      <c r="D8285" t="s">
        <v>4280</v>
      </c>
      <c r="E8285" t="s">
        <v>644</v>
      </c>
      <c r="F8285" t="str">
        <f>VLOOKUP(orders[[#This Row],[product_id]],Products!A:C,3,0)</f>
        <v>Appliances</v>
      </c>
      <c r="G8285">
        <v>1</v>
      </c>
      <c r="H8285" s="6">
        <v>0.14973612545431619</v>
      </c>
      <c r="I8285" s="2">
        <f>VLOOKUP($E8285,
Products!$A$1:$F$201,MATCH(Orders!I$1,Products!$A$1:$F$1,0),0)</f>
        <v>2076.3860361463489</v>
      </c>
      <c r="J8285" s="2">
        <f>VLOOKUP($E8285,
Products!$A$1:$F$201,MATCH(Orders!J$1,Products!$A$1:$F$1,0),0)</f>
        <v>1496.280632568785</v>
      </c>
    </row>
    <row r="8286" spans="1:10">
      <c r="A8286">
        <v>8285</v>
      </c>
      <c r="B8286" s="4">
        <v>45167</v>
      </c>
      <c r="C8286" s="10">
        <f>DATE(YEAR(orders[[#This Row],[order_date]]), MONTH(orders[[#This Row],[order_date]]), 1)</f>
        <v>45139</v>
      </c>
      <c r="D8286" t="s">
        <v>3627</v>
      </c>
      <c r="E8286" t="s">
        <v>632</v>
      </c>
      <c r="F8286" t="str">
        <f>VLOOKUP(orders[[#This Row],[product_id]],Products!A:C,3,0)</f>
        <v>Electronics</v>
      </c>
      <c r="G8286">
        <v>2</v>
      </c>
      <c r="H8286" s="6">
        <v>0.11885535344854473</v>
      </c>
      <c r="I8286" s="2">
        <f>VLOOKUP($E8286,
Products!$A$1:$F$201,MATCH(Orders!I$1,Products!$A$1:$F$1,0),0)</f>
        <v>23049.571773693999</v>
      </c>
      <c r="J8286" s="2">
        <f>VLOOKUP($E8286,
Products!$A$1:$F$201,MATCH(Orders!J$1,Products!$A$1:$F$1,0),0)</f>
        <v>15791.461375569639</v>
      </c>
    </row>
    <row r="8287" spans="1:10">
      <c r="A8287">
        <v>8286</v>
      </c>
      <c r="B8287" s="4">
        <v>45592</v>
      </c>
      <c r="C8287" s="10">
        <f>DATE(YEAR(orders[[#This Row],[order_date]]), MONTH(orders[[#This Row],[order_date]]), 1)</f>
        <v>45566</v>
      </c>
      <c r="D8287" t="s">
        <v>3854</v>
      </c>
      <c r="E8287" t="s">
        <v>621</v>
      </c>
      <c r="F8287" t="str">
        <f>VLOOKUP(orders[[#This Row],[product_id]],Products!A:C,3,0)</f>
        <v>Electronics</v>
      </c>
      <c r="G8287">
        <v>1</v>
      </c>
      <c r="H8287" s="6">
        <v>0.11716932374546277</v>
      </c>
      <c r="I8287" s="2">
        <f>VLOOKUP($E8287,
Products!$A$1:$F$201,MATCH(Orders!I$1,Products!$A$1:$F$1,0),0)</f>
        <v>11784.05708818019</v>
      </c>
      <c r="J8287" s="2">
        <f>VLOOKUP($E8287,
Products!$A$1:$F$201,MATCH(Orders!J$1,Products!$A$1:$F$1,0),0)</f>
        <v>7779.8525757032758</v>
      </c>
    </row>
    <row r="8288" spans="1:10">
      <c r="A8288">
        <v>8287</v>
      </c>
      <c r="B8288" s="4">
        <v>45491</v>
      </c>
      <c r="C8288" s="10">
        <f>DATE(YEAR(orders[[#This Row],[order_date]]), MONTH(orders[[#This Row],[order_date]]), 1)</f>
        <v>45474</v>
      </c>
      <c r="D8288" t="s">
        <v>1055</v>
      </c>
      <c r="E8288" t="s">
        <v>661</v>
      </c>
      <c r="F8288" t="str">
        <f>VLOOKUP(orders[[#This Row],[product_id]],Products!A:C,3,0)</f>
        <v>Electronics</v>
      </c>
      <c r="G8288">
        <v>1</v>
      </c>
      <c r="H8288" s="6">
        <v>0.15633976409750963</v>
      </c>
      <c r="I8288" s="2">
        <f>VLOOKUP($E8288,
Products!$A$1:$F$201,MATCH(Orders!I$1,Products!$A$1:$F$1,0),0)</f>
        <v>18760.038541255031</v>
      </c>
      <c r="J8288" s="2">
        <f>VLOOKUP($E8288,
Products!$A$1:$F$201,MATCH(Orders!J$1,Products!$A$1:$F$1,0),0)</f>
        <v>13545.127547708629</v>
      </c>
    </row>
    <row r="8289" spans="1:10">
      <c r="A8289">
        <v>8288</v>
      </c>
      <c r="B8289" s="4">
        <v>45758</v>
      </c>
      <c r="C8289" s="10">
        <f>DATE(YEAR(orders[[#This Row],[order_date]]), MONTH(orders[[#This Row],[order_date]]), 1)</f>
        <v>45748</v>
      </c>
      <c r="D8289" t="s">
        <v>2813</v>
      </c>
      <c r="E8289" t="s">
        <v>539</v>
      </c>
      <c r="F8289" t="str">
        <f>VLOOKUP(orders[[#This Row],[product_id]],Products!A:C,3,0)</f>
        <v>Appliances</v>
      </c>
      <c r="G8289">
        <v>3</v>
      </c>
      <c r="H8289" s="6">
        <v>7.3752144922694246E-2</v>
      </c>
      <c r="I8289" s="2">
        <f>VLOOKUP($E8289,
Products!$A$1:$F$201,MATCH(Orders!I$1,Products!$A$1:$F$1,0),0)</f>
        <v>25730.234720482978</v>
      </c>
      <c r="J8289" s="2">
        <f>VLOOKUP($E8289,
Products!$A$1:$F$201,MATCH(Orders!J$1,Products!$A$1:$F$1,0),0)</f>
        <v>17186.87037527658</v>
      </c>
    </row>
    <row r="8290" spans="1:10">
      <c r="A8290">
        <v>8289</v>
      </c>
      <c r="B8290" s="4">
        <v>45902</v>
      </c>
      <c r="C8290" s="10">
        <f>DATE(YEAR(orders[[#This Row],[order_date]]), MONTH(orders[[#This Row],[order_date]]), 1)</f>
        <v>45901</v>
      </c>
      <c r="D8290" t="s">
        <v>2184</v>
      </c>
      <c r="E8290" t="s">
        <v>676</v>
      </c>
      <c r="F8290" t="str">
        <f>VLOOKUP(orders[[#This Row],[product_id]],Products!A:C,3,0)</f>
        <v>Electronics</v>
      </c>
      <c r="G8290">
        <v>2</v>
      </c>
      <c r="H8290" s="6">
        <v>0.22912627743284944</v>
      </c>
      <c r="I8290" s="2">
        <f>VLOOKUP($E8290,
Products!$A$1:$F$201,MATCH(Orders!I$1,Products!$A$1:$F$1,0),0)</f>
        <v>30008.64884218746</v>
      </c>
      <c r="J8290" s="2">
        <f>VLOOKUP($E8290,
Products!$A$1:$F$201,MATCH(Orders!J$1,Products!$A$1:$F$1,0),0)</f>
        <v>19907.2372539471</v>
      </c>
    </row>
    <row r="8291" spans="1:10">
      <c r="A8291">
        <v>8290</v>
      </c>
      <c r="B8291" s="4">
        <v>44957</v>
      </c>
      <c r="C8291" s="10">
        <f>DATE(YEAR(orders[[#This Row],[order_date]]), MONTH(orders[[#This Row],[order_date]]), 1)</f>
        <v>44927</v>
      </c>
      <c r="D8291" t="s">
        <v>1584</v>
      </c>
      <c r="E8291" t="s">
        <v>661</v>
      </c>
      <c r="F8291" t="str">
        <f>VLOOKUP(orders[[#This Row],[product_id]],Products!A:C,3,0)</f>
        <v>Electronics</v>
      </c>
      <c r="G8291">
        <v>2</v>
      </c>
      <c r="H8291" s="6">
        <v>0.23490196943407723</v>
      </c>
      <c r="I8291" s="2">
        <f>VLOOKUP($E8291,
Products!$A$1:$F$201,MATCH(Orders!I$1,Products!$A$1:$F$1,0),0)</f>
        <v>18760.038541255031</v>
      </c>
      <c r="J8291" s="2">
        <f>VLOOKUP($E8291,
Products!$A$1:$F$201,MATCH(Orders!J$1,Products!$A$1:$F$1,0),0)</f>
        <v>13545.127547708629</v>
      </c>
    </row>
    <row r="8292" spans="1:10">
      <c r="A8292">
        <v>8291</v>
      </c>
      <c r="B8292" s="4">
        <v>45149</v>
      </c>
      <c r="C8292" s="10">
        <f>DATE(YEAR(orders[[#This Row],[order_date]]), MONTH(orders[[#This Row],[order_date]]), 1)</f>
        <v>45139</v>
      </c>
      <c r="D8292" t="s">
        <v>3218</v>
      </c>
      <c r="E8292" t="s">
        <v>682</v>
      </c>
      <c r="F8292" t="str">
        <f>VLOOKUP(orders[[#This Row],[product_id]],Products!A:C,3,0)</f>
        <v>Electronics</v>
      </c>
      <c r="G8292">
        <v>2</v>
      </c>
      <c r="H8292" s="6">
        <v>0.22851542512422923</v>
      </c>
      <c r="I8292" s="2">
        <f>VLOOKUP($E8292,
Products!$A$1:$F$201,MATCH(Orders!I$1,Products!$A$1:$F$1,0),0)</f>
        <v>32533.33990892916</v>
      </c>
      <c r="J8292" s="2">
        <f>VLOOKUP($E8292,
Products!$A$1:$F$201,MATCH(Orders!J$1,Products!$A$1:$F$1,0),0)</f>
        <v>22734.712471507952</v>
      </c>
    </row>
    <row r="8293" spans="1:10">
      <c r="A8293">
        <v>8292</v>
      </c>
      <c r="B8293" s="4">
        <v>45192</v>
      </c>
      <c r="C8293" s="10">
        <f>DATE(YEAR(orders[[#This Row],[order_date]]), MONTH(orders[[#This Row],[order_date]]), 1)</f>
        <v>45170</v>
      </c>
      <c r="D8293" t="s">
        <v>1016</v>
      </c>
      <c r="E8293" t="s">
        <v>694</v>
      </c>
      <c r="F8293" t="str">
        <f>VLOOKUP(orders[[#This Row],[product_id]],Products!A:C,3,0)</f>
        <v>Appliances</v>
      </c>
      <c r="G8293">
        <v>1</v>
      </c>
      <c r="H8293" s="6">
        <v>6.2870006903862422E-2</v>
      </c>
      <c r="I8293" s="2">
        <f>VLOOKUP($E8293,
Products!$A$1:$F$201,MATCH(Orders!I$1,Products!$A$1:$F$1,0),0)</f>
        <v>6319.3885218993337</v>
      </c>
      <c r="J8293" s="2">
        <f>VLOOKUP($E8293,
Products!$A$1:$F$201,MATCH(Orders!J$1,Products!$A$1:$F$1,0),0)</f>
        <v>4956.0125433870189</v>
      </c>
    </row>
    <row r="8294" spans="1:10">
      <c r="A8294">
        <v>8293</v>
      </c>
      <c r="B8294" s="4">
        <v>45714</v>
      </c>
      <c r="C8294" s="10">
        <f>DATE(YEAR(orders[[#This Row],[order_date]]), MONTH(orders[[#This Row],[order_date]]), 1)</f>
        <v>45689</v>
      </c>
      <c r="D8294" t="s">
        <v>1820</v>
      </c>
      <c r="E8294" t="s">
        <v>670</v>
      </c>
      <c r="F8294" t="str">
        <f>VLOOKUP(orders[[#This Row],[product_id]],Products!A:C,3,0)</f>
        <v>Electronics</v>
      </c>
      <c r="G8294">
        <v>2</v>
      </c>
      <c r="H8294" s="6">
        <v>0.18945370634063494</v>
      </c>
      <c r="I8294" s="2">
        <f>VLOOKUP($E8294,
Products!$A$1:$F$201,MATCH(Orders!I$1,Products!$A$1:$F$1,0),0)</f>
        <v>2624.8628733917722</v>
      </c>
      <c r="J8294" s="2">
        <f>VLOOKUP($E8294,
Products!$A$1:$F$201,MATCH(Orders!J$1,Products!$A$1:$F$1,0),0)</f>
        <v>1944.041928611671</v>
      </c>
    </row>
    <row r="8295" spans="1:10">
      <c r="A8295">
        <v>8294</v>
      </c>
      <c r="B8295" s="4">
        <v>45307</v>
      </c>
      <c r="C8295" s="10">
        <f>DATE(YEAR(orders[[#This Row],[order_date]]), MONTH(orders[[#This Row],[order_date]]), 1)</f>
        <v>45292</v>
      </c>
      <c r="D8295" t="s">
        <v>3684</v>
      </c>
      <c r="E8295" t="s">
        <v>636</v>
      </c>
      <c r="F8295" t="str">
        <f>VLOOKUP(orders[[#This Row],[product_id]],Products!A:C,3,0)</f>
        <v>Appliances</v>
      </c>
      <c r="G8295">
        <v>2</v>
      </c>
      <c r="H8295" s="6">
        <v>0.11625520758546946</v>
      </c>
      <c r="I8295" s="2">
        <f>VLOOKUP($E8295,
Products!$A$1:$F$201,MATCH(Orders!I$1,Products!$A$1:$F$1,0),0)</f>
        <v>2035.5647279372099</v>
      </c>
      <c r="J8295" s="2">
        <f>VLOOKUP($E8295,
Products!$A$1:$F$201,MATCH(Orders!J$1,Products!$A$1:$F$1,0),0)</f>
        <v>1486.048843699655</v>
      </c>
    </row>
    <row r="8296" spans="1:10">
      <c r="A8296">
        <v>8295</v>
      </c>
      <c r="B8296" s="4">
        <v>45482</v>
      </c>
      <c r="C8296" s="10">
        <f>DATE(YEAR(orders[[#This Row],[order_date]]), MONTH(orders[[#This Row],[order_date]]), 1)</f>
        <v>45474</v>
      </c>
      <c r="D8296" t="s">
        <v>3718</v>
      </c>
      <c r="E8296" t="s">
        <v>514</v>
      </c>
      <c r="F8296" t="str">
        <f>VLOOKUP(orders[[#This Row],[product_id]],Products!A:C,3,0)</f>
        <v>Electronics</v>
      </c>
      <c r="G8296">
        <v>1</v>
      </c>
      <c r="H8296" s="6">
        <v>0.1609460279761229</v>
      </c>
      <c r="I8296" s="2">
        <f>VLOOKUP($E8296,
Products!$A$1:$F$201,MATCH(Orders!I$1,Products!$A$1:$F$1,0),0)</f>
        <v>16482.730474054071</v>
      </c>
      <c r="J8296" s="2">
        <f>VLOOKUP($E8296,
Products!$A$1:$F$201,MATCH(Orders!J$1,Products!$A$1:$F$1,0),0)</f>
        <v>12480.81165565178</v>
      </c>
    </row>
    <row r="8297" spans="1:10">
      <c r="A8297">
        <v>8296</v>
      </c>
      <c r="B8297" s="4">
        <v>44988</v>
      </c>
      <c r="C8297" s="10">
        <f>DATE(YEAR(orders[[#This Row],[order_date]]), MONTH(orders[[#This Row],[order_date]]), 1)</f>
        <v>44986</v>
      </c>
      <c r="D8297" t="s">
        <v>2027</v>
      </c>
      <c r="E8297" t="s">
        <v>594</v>
      </c>
      <c r="F8297" t="str">
        <f>VLOOKUP(orders[[#This Row],[product_id]],Products!A:C,3,0)</f>
        <v>Electronics</v>
      </c>
      <c r="G8297">
        <v>2</v>
      </c>
      <c r="H8297" s="6">
        <v>0.10935164968891126</v>
      </c>
      <c r="I8297" s="2">
        <f>VLOOKUP($E8297,
Products!$A$1:$F$201,MATCH(Orders!I$1,Products!$A$1:$F$1,0),0)</f>
        <v>19992.108086337241</v>
      </c>
      <c r="J8297" s="2">
        <f>VLOOKUP($E8297,
Products!$A$1:$F$201,MATCH(Orders!J$1,Products!$A$1:$F$1,0),0)</f>
        <v>14456.6967044005</v>
      </c>
    </row>
    <row r="8298" spans="1:10">
      <c r="A8298">
        <v>8297</v>
      </c>
      <c r="B8298" s="4">
        <v>45639</v>
      </c>
      <c r="C8298" s="10">
        <f>DATE(YEAR(orders[[#This Row],[order_date]]), MONTH(orders[[#This Row],[order_date]]), 1)</f>
        <v>45627</v>
      </c>
      <c r="D8298" t="s">
        <v>4102</v>
      </c>
      <c r="E8298" t="s">
        <v>635</v>
      </c>
      <c r="F8298" t="str">
        <f>VLOOKUP(orders[[#This Row],[product_id]],Products!A:C,3,0)</f>
        <v>Electronics</v>
      </c>
      <c r="G8298">
        <v>1</v>
      </c>
      <c r="H8298" s="6">
        <v>0.17055894869745319</v>
      </c>
      <c r="I8298" s="2">
        <f>VLOOKUP($E8298,
Products!$A$1:$F$201,MATCH(Orders!I$1,Products!$A$1:$F$1,0),0)</f>
        <v>31014.321091901689</v>
      </c>
      <c r="J8298" s="2">
        <f>VLOOKUP($E8298,
Products!$A$1:$F$201,MATCH(Orders!J$1,Products!$A$1:$F$1,0),0)</f>
        <v>23202.91049209132</v>
      </c>
    </row>
    <row r="8299" spans="1:10">
      <c r="A8299">
        <v>8298</v>
      </c>
      <c r="B8299" s="4">
        <v>45773</v>
      </c>
      <c r="C8299" s="10">
        <f>DATE(YEAR(orders[[#This Row],[order_date]]), MONTH(orders[[#This Row],[order_date]]), 1)</f>
        <v>45748</v>
      </c>
      <c r="D8299" t="s">
        <v>985</v>
      </c>
      <c r="E8299" t="s">
        <v>528</v>
      </c>
      <c r="F8299" t="str">
        <f>VLOOKUP(orders[[#This Row],[product_id]],Products!A:C,3,0)</f>
        <v>Appliances</v>
      </c>
      <c r="G8299">
        <v>3</v>
      </c>
      <c r="H8299" s="6">
        <v>8.8207128800158532E-2</v>
      </c>
      <c r="I8299" s="2">
        <f>VLOOKUP($E8299,
Products!$A$1:$F$201,MATCH(Orders!I$1,Products!$A$1:$F$1,0),0)</f>
        <v>5741.145946914552</v>
      </c>
      <c r="J8299" s="2">
        <f>VLOOKUP($E8299,
Products!$A$1:$F$201,MATCH(Orders!J$1,Products!$A$1:$F$1,0),0)</f>
        <v>4112.7219202399874</v>
      </c>
    </row>
    <row r="8300" spans="1:10">
      <c r="A8300">
        <v>8299</v>
      </c>
      <c r="B8300" s="4">
        <v>45447</v>
      </c>
      <c r="C8300" s="10">
        <f>DATE(YEAR(orders[[#This Row],[order_date]]), MONTH(orders[[#This Row],[order_date]]), 1)</f>
        <v>45444</v>
      </c>
      <c r="D8300" t="s">
        <v>3464</v>
      </c>
      <c r="E8300" t="s">
        <v>684</v>
      </c>
      <c r="F8300" t="str">
        <f>VLOOKUP(orders[[#This Row],[product_id]],Products!A:C,3,0)</f>
        <v>Appliances</v>
      </c>
      <c r="G8300">
        <v>3</v>
      </c>
      <c r="H8300" s="6">
        <v>0.12140495105512722</v>
      </c>
      <c r="I8300" s="2">
        <f>VLOOKUP($E8300,
Products!$A$1:$F$201,MATCH(Orders!I$1,Products!$A$1:$F$1,0),0)</f>
        <v>2147.166688023286</v>
      </c>
      <c r="J8300" s="2">
        <f>VLOOKUP($E8300,
Products!$A$1:$F$201,MATCH(Orders!J$1,Products!$A$1:$F$1,0),0)</f>
        <v>1709.9619584723389</v>
      </c>
    </row>
    <row r="8301" spans="1:10">
      <c r="A8301">
        <v>8300</v>
      </c>
      <c r="B8301" s="4">
        <v>46021</v>
      </c>
      <c r="C8301" s="10">
        <f>DATE(YEAR(orders[[#This Row],[order_date]]), MONTH(orders[[#This Row],[order_date]]), 1)</f>
        <v>45992</v>
      </c>
      <c r="D8301" t="s">
        <v>1672</v>
      </c>
      <c r="E8301" t="s">
        <v>650</v>
      </c>
      <c r="F8301" t="str">
        <f>VLOOKUP(orders[[#This Row],[product_id]],Products!A:C,3,0)</f>
        <v>Electronics</v>
      </c>
      <c r="G8301">
        <v>2</v>
      </c>
      <c r="H8301" s="6">
        <v>0.12385044895227224</v>
      </c>
      <c r="I8301" s="2">
        <f>VLOOKUP($E8301,
Products!$A$1:$F$201,MATCH(Orders!I$1,Products!$A$1:$F$1,0),0)</f>
        <v>12936.529609330941</v>
      </c>
      <c r="J8301" s="2">
        <f>VLOOKUP($E8301,
Products!$A$1:$F$201,MATCH(Orders!J$1,Products!$A$1:$F$1,0),0)</f>
        <v>9465.2602677376308</v>
      </c>
    </row>
    <row r="8302" spans="1:10">
      <c r="A8302">
        <v>8301</v>
      </c>
      <c r="B8302" s="4">
        <v>45528</v>
      </c>
      <c r="C8302" s="10">
        <f>DATE(YEAR(orders[[#This Row],[order_date]]), MONTH(orders[[#This Row],[order_date]]), 1)</f>
        <v>45505</v>
      </c>
      <c r="D8302" t="s">
        <v>3895</v>
      </c>
      <c r="E8302" t="s">
        <v>658</v>
      </c>
      <c r="F8302" t="str">
        <f>VLOOKUP(orders[[#This Row],[product_id]],Products!A:C,3,0)</f>
        <v>Electronics</v>
      </c>
      <c r="G8302">
        <v>2</v>
      </c>
      <c r="H8302" s="6">
        <v>0.21751264386457764</v>
      </c>
      <c r="I8302" s="2">
        <f>VLOOKUP($E8302,
Products!$A$1:$F$201,MATCH(Orders!I$1,Products!$A$1:$F$1,0),0)</f>
        <v>2455.4664524813788</v>
      </c>
      <c r="J8302" s="2">
        <f>VLOOKUP($E8302,
Products!$A$1:$F$201,MATCH(Orders!J$1,Products!$A$1:$F$1,0),0)</f>
        <v>1763.2139459131699</v>
      </c>
    </row>
    <row r="8303" spans="1:10">
      <c r="A8303">
        <v>8302</v>
      </c>
      <c r="B8303" s="4">
        <v>45066</v>
      </c>
      <c r="C8303" s="10">
        <f>DATE(YEAR(orders[[#This Row],[order_date]]), MONTH(orders[[#This Row],[order_date]]), 1)</f>
        <v>45047</v>
      </c>
      <c r="D8303" t="s">
        <v>1400</v>
      </c>
      <c r="E8303" t="s">
        <v>660</v>
      </c>
      <c r="F8303" t="str">
        <f>VLOOKUP(orders[[#This Row],[product_id]],Products!A:C,3,0)</f>
        <v>Appliances</v>
      </c>
      <c r="G8303">
        <v>1</v>
      </c>
      <c r="H8303" s="6">
        <v>7.48506592893287E-2</v>
      </c>
      <c r="I8303" s="2">
        <f>VLOOKUP($E8303,
Products!$A$1:$F$201,MATCH(Orders!I$1,Products!$A$1:$F$1,0),0)</f>
        <v>25996.564605776519</v>
      </c>
      <c r="J8303" s="2">
        <f>VLOOKUP($E8303,
Products!$A$1:$F$201,MATCH(Orders!J$1,Products!$A$1:$F$1,0),0)</f>
        <v>20210.769869456319</v>
      </c>
    </row>
    <row r="8304" spans="1:10">
      <c r="A8304">
        <v>8303</v>
      </c>
      <c r="B8304" s="4">
        <v>45516</v>
      </c>
      <c r="C8304" s="10">
        <f>DATE(YEAR(orders[[#This Row],[order_date]]), MONTH(orders[[#This Row],[order_date]]), 1)</f>
        <v>45505</v>
      </c>
      <c r="D8304" t="s">
        <v>1615</v>
      </c>
      <c r="E8304" t="s">
        <v>525</v>
      </c>
      <c r="F8304" t="str">
        <f>VLOOKUP(orders[[#This Row],[product_id]],Products!A:C,3,0)</f>
        <v>Electronics</v>
      </c>
      <c r="G8304">
        <v>2</v>
      </c>
      <c r="H8304" s="6">
        <v>0.1344778414242572</v>
      </c>
      <c r="I8304" s="2">
        <f>VLOOKUP($E8304,
Products!$A$1:$F$201,MATCH(Orders!I$1,Products!$A$1:$F$1,0),0)</f>
        <v>2441.7405612875209</v>
      </c>
      <c r="J8304" s="2">
        <f>VLOOKUP($E8304,
Products!$A$1:$F$201,MATCH(Orders!J$1,Products!$A$1:$F$1,0),0)</f>
        <v>1934.1373706011941</v>
      </c>
    </row>
    <row r="8305" spans="1:10">
      <c r="A8305">
        <v>8304</v>
      </c>
      <c r="B8305" s="4">
        <v>45454</v>
      </c>
      <c r="C8305" s="10">
        <f>DATE(YEAR(orders[[#This Row],[order_date]]), MONTH(orders[[#This Row],[order_date]]), 1)</f>
        <v>45444</v>
      </c>
      <c r="D8305" t="s">
        <v>3320</v>
      </c>
      <c r="E8305" t="s">
        <v>578</v>
      </c>
      <c r="F8305" t="str">
        <f>VLOOKUP(orders[[#This Row],[product_id]],Products!A:C,3,0)</f>
        <v>Electronics</v>
      </c>
      <c r="G8305">
        <v>1</v>
      </c>
      <c r="H8305" s="6">
        <v>0.18268576015697535</v>
      </c>
      <c r="I8305" s="2">
        <f>VLOOKUP($E8305,
Products!$A$1:$F$201,MATCH(Orders!I$1,Products!$A$1:$F$1,0),0)</f>
        <v>2632.553295816565</v>
      </c>
      <c r="J8305" s="2">
        <f>VLOOKUP($E8305,
Products!$A$1:$F$201,MATCH(Orders!J$1,Products!$A$1:$F$1,0),0)</f>
        <v>1732.316114566717</v>
      </c>
    </row>
    <row r="8306" spans="1:10">
      <c r="A8306">
        <v>8305</v>
      </c>
      <c r="B8306" s="4">
        <v>45467</v>
      </c>
      <c r="C8306" s="10">
        <f>DATE(YEAR(orders[[#This Row],[order_date]]), MONTH(orders[[#This Row],[order_date]]), 1)</f>
        <v>45444</v>
      </c>
      <c r="D8306" t="s">
        <v>976</v>
      </c>
      <c r="E8306" t="s">
        <v>669</v>
      </c>
      <c r="F8306" t="str">
        <f>VLOOKUP(orders[[#This Row],[product_id]],Products!A:C,3,0)</f>
        <v>Electronics</v>
      </c>
      <c r="G8306">
        <v>1</v>
      </c>
      <c r="H8306" s="6">
        <v>0.21854907127498954</v>
      </c>
      <c r="I8306" s="2">
        <f>VLOOKUP($E8306,
Products!$A$1:$F$201,MATCH(Orders!I$1,Products!$A$1:$F$1,0),0)</f>
        <v>11708.03419603835</v>
      </c>
      <c r="J8306" s="2">
        <f>VLOOKUP($E8306,
Products!$A$1:$F$201,MATCH(Orders!J$1,Products!$A$1:$F$1,0),0)</f>
        <v>7784.9580101998827</v>
      </c>
    </row>
    <row r="8307" spans="1:10">
      <c r="A8307">
        <v>8306</v>
      </c>
      <c r="B8307" s="4">
        <v>45301</v>
      </c>
      <c r="C8307" s="10">
        <f>DATE(YEAR(orders[[#This Row],[order_date]]), MONTH(orders[[#This Row],[order_date]]), 1)</f>
        <v>45292</v>
      </c>
      <c r="D8307" t="s">
        <v>2246</v>
      </c>
      <c r="E8307" t="s">
        <v>661</v>
      </c>
      <c r="F8307" t="str">
        <f>VLOOKUP(orders[[#This Row],[product_id]],Products!A:C,3,0)</f>
        <v>Electronics</v>
      </c>
      <c r="G8307">
        <v>2</v>
      </c>
      <c r="H8307" s="6">
        <v>0.10115277726252743</v>
      </c>
      <c r="I8307" s="2">
        <f>VLOOKUP($E8307,
Products!$A$1:$F$201,MATCH(Orders!I$1,Products!$A$1:$F$1,0),0)</f>
        <v>18760.038541255031</v>
      </c>
      <c r="J8307" s="2">
        <f>VLOOKUP($E8307,
Products!$A$1:$F$201,MATCH(Orders!J$1,Products!$A$1:$F$1,0),0)</f>
        <v>13545.127547708629</v>
      </c>
    </row>
    <row r="8308" spans="1:10">
      <c r="A8308">
        <v>8307</v>
      </c>
      <c r="B8308" s="4">
        <v>45217</v>
      </c>
      <c r="C8308" s="10">
        <f>DATE(YEAR(orders[[#This Row],[order_date]]), MONTH(orders[[#This Row],[order_date]]), 1)</f>
        <v>45200</v>
      </c>
      <c r="D8308" t="s">
        <v>1830</v>
      </c>
      <c r="E8308" t="s">
        <v>534</v>
      </c>
      <c r="F8308" t="str">
        <f>VLOOKUP(orders[[#This Row],[product_id]],Products!A:C,3,0)</f>
        <v>Appliances</v>
      </c>
      <c r="G8308">
        <v>3</v>
      </c>
      <c r="H8308" s="6">
        <v>6.290855656987944E-2</v>
      </c>
      <c r="I8308" s="2">
        <f>VLOOKUP($E8308,
Products!$A$1:$F$201,MATCH(Orders!I$1,Products!$A$1:$F$1,0),0)</f>
        <v>24743.162958088669</v>
      </c>
      <c r="J8308" s="2">
        <f>VLOOKUP($E8308,
Products!$A$1:$F$201,MATCH(Orders!J$1,Products!$A$1:$F$1,0),0)</f>
        <v>19307.588986555591</v>
      </c>
    </row>
    <row r="8309" spans="1:10">
      <c r="A8309">
        <v>8308</v>
      </c>
      <c r="B8309" s="4">
        <v>44969</v>
      </c>
      <c r="C8309" s="10">
        <f>DATE(YEAR(orders[[#This Row],[order_date]]), MONTH(orders[[#This Row],[order_date]]), 1)</f>
        <v>44958</v>
      </c>
      <c r="D8309" t="s">
        <v>2117</v>
      </c>
      <c r="E8309" t="s">
        <v>625</v>
      </c>
      <c r="F8309" t="str">
        <f>VLOOKUP(orders[[#This Row],[product_id]],Products!A:C,3,0)</f>
        <v>Electronics</v>
      </c>
      <c r="G8309">
        <v>2</v>
      </c>
      <c r="H8309" s="6">
        <v>0.17080589303542892</v>
      </c>
      <c r="I8309" s="2">
        <f>VLOOKUP($E8309,
Products!$A$1:$F$201,MATCH(Orders!I$1,Products!$A$1:$F$1,0),0)</f>
        <v>11578.815958005471</v>
      </c>
      <c r="J8309" s="2">
        <f>VLOOKUP($E8309,
Products!$A$1:$F$201,MATCH(Orders!J$1,Products!$A$1:$F$1,0),0)</f>
        <v>7854.7306959992193</v>
      </c>
    </row>
    <row r="8310" spans="1:10">
      <c r="A8310">
        <v>8309</v>
      </c>
      <c r="B8310" s="4">
        <v>46003</v>
      </c>
      <c r="C8310" s="10">
        <f>DATE(YEAR(orders[[#This Row],[order_date]]), MONTH(orders[[#This Row],[order_date]]), 1)</f>
        <v>45992</v>
      </c>
      <c r="D8310" t="s">
        <v>2015</v>
      </c>
      <c r="E8310" t="s">
        <v>675</v>
      </c>
      <c r="F8310" t="str">
        <f>VLOOKUP(orders[[#This Row],[product_id]],Products!A:C,3,0)</f>
        <v>Appliances</v>
      </c>
      <c r="G8310">
        <v>2</v>
      </c>
      <c r="H8310" s="6">
        <v>8.820560177474833E-2</v>
      </c>
      <c r="I8310" s="2">
        <f>VLOOKUP($E8310,
Products!$A$1:$F$201,MATCH(Orders!I$1,Products!$A$1:$F$1,0),0)</f>
        <v>23552.642442203069</v>
      </c>
      <c r="J8310" s="2">
        <f>VLOOKUP($E8310,
Products!$A$1:$F$201,MATCH(Orders!J$1,Products!$A$1:$F$1,0),0)</f>
        <v>17389.42325132497</v>
      </c>
    </row>
    <row r="8311" spans="1:10">
      <c r="A8311">
        <v>8310</v>
      </c>
      <c r="B8311" s="4">
        <v>44934</v>
      </c>
      <c r="C8311" s="10">
        <f>DATE(YEAR(orders[[#This Row],[order_date]]), MONTH(orders[[#This Row],[order_date]]), 1)</f>
        <v>44927</v>
      </c>
      <c r="D8311" t="s">
        <v>3733</v>
      </c>
      <c r="E8311" t="s">
        <v>563</v>
      </c>
      <c r="F8311" t="str">
        <f>VLOOKUP(orders[[#This Row],[product_id]],Products!A:C,3,0)</f>
        <v>Electronics</v>
      </c>
      <c r="G8311">
        <v>2</v>
      </c>
      <c r="H8311" s="6">
        <v>0.21984439966184716</v>
      </c>
      <c r="I8311" s="2">
        <f>VLOOKUP($E8311,
Products!$A$1:$F$201,MATCH(Orders!I$1,Products!$A$1:$F$1,0),0)</f>
        <v>2267.1489506516559</v>
      </c>
      <c r="J8311" s="2">
        <f>VLOOKUP($E8311,
Products!$A$1:$F$201,MATCH(Orders!J$1,Products!$A$1:$F$1,0),0)</f>
        <v>1538.7671398485211</v>
      </c>
    </row>
    <row r="8312" spans="1:10">
      <c r="A8312">
        <v>8311</v>
      </c>
      <c r="B8312" s="4">
        <v>45409</v>
      </c>
      <c r="C8312" s="10">
        <f>DATE(YEAR(orders[[#This Row],[order_date]]), MONTH(orders[[#This Row],[order_date]]), 1)</f>
        <v>45383</v>
      </c>
      <c r="D8312" t="s">
        <v>3830</v>
      </c>
      <c r="E8312" t="s">
        <v>623</v>
      </c>
      <c r="F8312" t="str">
        <f>VLOOKUP(orders[[#This Row],[product_id]],Products!A:C,3,0)</f>
        <v>Electronics</v>
      </c>
      <c r="G8312">
        <v>2</v>
      </c>
      <c r="H8312" s="6">
        <v>0.12264883262332572</v>
      </c>
      <c r="I8312" s="2">
        <f>VLOOKUP($E8312,
Products!$A$1:$F$201,MATCH(Orders!I$1,Products!$A$1:$F$1,0),0)</f>
        <v>27422.76406600175</v>
      </c>
      <c r="J8312" s="2">
        <f>VLOOKUP($E8312,
Products!$A$1:$F$201,MATCH(Orders!J$1,Products!$A$1:$F$1,0),0)</f>
        <v>18707.390708641691</v>
      </c>
    </row>
    <row r="8313" spans="1:10">
      <c r="A8313">
        <v>8312</v>
      </c>
      <c r="B8313" s="4">
        <v>44968</v>
      </c>
      <c r="C8313" s="10">
        <f>DATE(YEAR(orders[[#This Row],[order_date]]), MONTH(orders[[#This Row],[order_date]]), 1)</f>
        <v>44958</v>
      </c>
      <c r="D8313" t="s">
        <v>2459</v>
      </c>
      <c r="E8313" t="s">
        <v>537</v>
      </c>
      <c r="F8313" t="str">
        <f>VLOOKUP(orders[[#This Row],[product_id]],Products!A:C,3,0)</f>
        <v>Electronics</v>
      </c>
      <c r="G8313">
        <v>1</v>
      </c>
      <c r="H8313" s="6">
        <v>0.16941138698805658</v>
      </c>
      <c r="I8313" s="2">
        <f>VLOOKUP($E8313,
Products!$A$1:$F$201,MATCH(Orders!I$1,Products!$A$1:$F$1,0),0)</f>
        <v>31703.831103033539</v>
      </c>
      <c r="J8313" s="2">
        <f>VLOOKUP($E8313,
Products!$A$1:$F$201,MATCH(Orders!J$1,Products!$A$1:$F$1,0),0)</f>
        <v>24504.340558054781</v>
      </c>
    </row>
    <row r="8314" spans="1:10">
      <c r="A8314">
        <v>8313</v>
      </c>
      <c r="B8314" s="4">
        <v>45259</v>
      </c>
      <c r="C8314" s="10">
        <f>DATE(YEAR(orders[[#This Row],[order_date]]), MONTH(orders[[#This Row],[order_date]]), 1)</f>
        <v>45231</v>
      </c>
      <c r="D8314" t="s">
        <v>1546</v>
      </c>
      <c r="E8314" t="s">
        <v>645</v>
      </c>
      <c r="F8314" t="str">
        <f>VLOOKUP(orders[[#This Row],[product_id]],Products!A:C,3,0)</f>
        <v>Electronics</v>
      </c>
      <c r="G8314">
        <v>2</v>
      </c>
      <c r="H8314" s="6">
        <v>0.14569542968243904</v>
      </c>
      <c r="I8314" s="2">
        <f>VLOOKUP($E8314,
Products!$A$1:$F$201,MATCH(Orders!I$1,Products!$A$1:$F$1,0),0)</f>
        <v>29658.239859810968</v>
      </c>
      <c r="J8314" s="2">
        <f>VLOOKUP($E8314,
Products!$A$1:$F$201,MATCH(Orders!J$1,Products!$A$1:$F$1,0),0)</f>
        <v>22421.521919652871</v>
      </c>
    </row>
    <row r="8315" spans="1:10">
      <c r="A8315">
        <v>8314</v>
      </c>
      <c r="B8315" s="4">
        <v>46020</v>
      </c>
      <c r="C8315" s="10">
        <f>DATE(YEAR(orders[[#This Row],[order_date]]), MONTH(orders[[#This Row],[order_date]]), 1)</f>
        <v>45992</v>
      </c>
      <c r="D8315" t="s">
        <v>2527</v>
      </c>
      <c r="E8315" t="s">
        <v>663</v>
      </c>
      <c r="F8315" t="str">
        <f>VLOOKUP(orders[[#This Row],[product_id]],Products!A:C,3,0)</f>
        <v>Electronics</v>
      </c>
      <c r="G8315">
        <v>2</v>
      </c>
      <c r="H8315" s="6">
        <v>0.16021509427909397</v>
      </c>
      <c r="I8315" s="2">
        <f>VLOOKUP($E8315,
Products!$A$1:$F$201,MATCH(Orders!I$1,Products!$A$1:$F$1,0),0)</f>
        <v>12863.39473364416</v>
      </c>
      <c r="J8315" s="2">
        <f>VLOOKUP($E8315,
Products!$A$1:$F$201,MATCH(Orders!J$1,Products!$A$1:$F$1,0),0)</f>
        <v>9312.9321574947517</v>
      </c>
    </row>
    <row r="8316" spans="1:10">
      <c r="A8316">
        <v>8315</v>
      </c>
      <c r="B8316" s="4">
        <v>45966</v>
      </c>
      <c r="C8316" s="10">
        <f>DATE(YEAR(orders[[#This Row],[order_date]]), MONTH(orders[[#This Row],[order_date]]), 1)</f>
        <v>45962</v>
      </c>
      <c r="D8316" t="s">
        <v>1709</v>
      </c>
      <c r="E8316" t="s">
        <v>565</v>
      </c>
      <c r="F8316" t="str">
        <f>VLOOKUP(orders[[#This Row],[product_id]],Products!A:C,3,0)</f>
        <v>Electronics</v>
      </c>
      <c r="G8316">
        <v>1</v>
      </c>
      <c r="H8316" s="6">
        <v>0.18109312336772418</v>
      </c>
      <c r="I8316" s="2">
        <f>VLOOKUP($E8316,
Products!$A$1:$F$201,MATCH(Orders!I$1,Products!$A$1:$F$1,0),0)</f>
        <v>2327.4213408101141</v>
      </c>
      <c r="J8316" s="2">
        <f>VLOOKUP($E8316,
Products!$A$1:$F$201,MATCH(Orders!J$1,Products!$A$1:$F$1,0),0)</f>
        <v>1682.0944582406071</v>
      </c>
    </row>
    <row r="8317" spans="1:10">
      <c r="A8317">
        <v>8316</v>
      </c>
      <c r="B8317" s="4">
        <v>44995</v>
      </c>
      <c r="C8317" s="10">
        <f>DATE(YEAR(orders[[#This Row],[order_date]]), MONTH(orders[[#This Row],[order_date]]), 1)</f>
        <v>44986</v>
      </c>
      <c r="D8317" t="s">
        <v>945</v>
      </c>
      <c r="E8317" t="s">
        <v>644</v>
      </c>
      <c r="F8317" t="str">
        <f>VLOOKUP(orders[[#This Row],[product_id]],Products!A:C,3,0)</f>
        <v>Appliances</v>
      </c>
      <c r="G8317">
        <v>1</v>
      </c>
      <c r="H8317" s="6">
        <v>5.4864556983550541E-2</v>
      </c>
      <c r="I8317" s="2">
        <f>VLOOKUP($E8317,
Products!$A$1:$F$201,MATCH(Orders!I$1,Products!$A$1:$F$1,0),0)</f>
        <v>2076.3860361463489</v>
      </c>
      <c r="J8317" s="2">
        <f>VLOOKUP($E8317,
Products!$A$1:$F$201,MATCH(Orders!J$1,Products!$A$1:$F$1,0),0)</f>
        <v>1496.280632568785</v>
      </c>
    </row>
    <row r="8318" spans="1:10">
      <c r="A8318">
        <v>8317</v>
      </c>
      <c r="B8318" s="4">
        <v>44979</v>
      </c>
      <c r="C8318" s="10">
        <f>DATE(YEAR(orders[[#This Row],[order_date]]), MONTH(orders[[#This Row],[order_date]]), 1)</f>
        <v>44958</v>
      </c>
      <c r="D8318" t="s">
        <v>3991</v>
      </c>
      <c r="E8318" t="s">
        <v>606</v>
      </c>
      <c r="F8318" t="str">
        <f>VLOOKUP(orders[[#This Row],[product_id]],Products!A:C,3,0)</f>
        <v>Appliances</v>
      </c>
      <c r="G8318">
        <v>2</v>
      </c>
      <c r="H8318" s="6">
        <v>5.1578777824984351E-2</v>
      </c>
      <c r="I8318" s="2">
        <f>VLOOKUP($E8318,
Products!$A$1:$F$201,MATCH(Orders!I$1,Products!$A$1:$F$1,0),0)</f>
        <v>2163.0020078909042</v>
      </c>
      <c r="J8318" s="2">
        <f>VLOOKUP($E8318,
Products!$A$1:$F$201,MATCH(Orders!J$1,Products!$A$1:$F$1,0),0)</f>
        <v>1416.078554182008</v>
      </c>
    </row>
    <row r="8319" spans="1:10">
      <c r="A8319">
        <v>8318</v>
      </c>
      <c r="B8319" s="4">
        <v>45611</v>
      </c>
      <c r="C8319" s="10">
        <f>DATE(YEAR(orders[[#This Row],[order_date]]), MONTH(orders[[#This Row],[order_date]]), 1)</f>
        <v>45597</v>
      </c>
      <c r="D8319" t="s">
        <v>2345</v>
      </c>
      <c r="E8319" t="s">
        <v>644</v>
      </c>
      <c r="F8319" t="str">
        <f>VLOOKUP(orders[[#This Row],[product_id]],Products!A:C,3,0)</f>
        <v>Appliances</v>
      </c>
      <c r="G8319">
        <v>1</v>
      </c>
      <c r="H8319" s="6">
        <v>0.10642048065884097</v>
      </c>
      <c r="I8319" s="2">
        <f>VLOOKUP($E8319,
Products!$A$1:$F$201,MATCH(Orders!I$1,Products!$A$1:$F$1,0),0)</f>
        <v>2076.3860361463489</v>
      </c>
      <c r="J8319" s="2">
        <f>VLOOKUP($E8319,
Products!$A$1:$F$201,MATCH(Orders!J$1,Products!$A$1:$F$1,0),0)</f>
        <v>1496.280632568785</v>
      </c>
    </row>
    <row r="8320" spans="1:10">
      <c r="A8320">
        <v>8319</v>
      </c>
      <c r="B8320" s="4">
        <v>45920</v>
      </c>
      <c r="C8320" s="10">
        <f>DATE(YEAR(orders[[#This Row],[order_date]]), MONTH(orders[[#This Row],[order_date]]), 1)</f>
        <v>45901</v>
      </c>
      <c r="D8320" t="s">
        <v>1066</v>
      </c>
      <c r="E8320" t="s">
        <v>617</v>
      </c>
      <c r="F8320" t="str">
        <f>VLOOKUP(orders[[#This Row],[product_id]],Products!A:C,3,0)</f>
        <v>Electronics</v>
      </c>
      <c r="G8320">
        <v>2</v>
      </c>
      <c r="H8320" s="6">
        <v>0.11954029110170873</v>
      </c>
      <c r="I8320" s="2">
        <f>VLOOKUP($E8320,
Products!$A$1:$F$201,MATCH(Orders!I$1,Products!$A$1:$F$1,0),0)</f>
        <v>19466.867434847129</v>
      </c>
      <c r="J8320" s="2">
        <f>VLOOKUP($E8320,
Products!$A$1:$F$201,MATCH(Orders!J$1,Products!$A$1:$F$1,0),0)</f>
        <v>13371.790482684521</v>
      </c>
    </row>
    <row r="8321" spans="1:10">
      <c r="A8321">
        <v>8320</v>
      </c>
      <c r="B8321" s="4">
        <v>45453</v>
      </c>
      <c r="C8321" s="10">
        <f>DATE(YEAR(orders[[#This Row],[order_date]]), MONTH(orders[[#This Row],[order_date]]), 1)</f>
        <v>45444</v>
      </c>
      <c r="D8321" t="s">
        <v>4141</v>
      </c>
      <c r="E8321" t="s">
        <v>616</v>
      </c>
      <c r="F8321" t="str">
        <f>VLOOKUP(orders[[#This Row],[product_id]],Products!A:C,3,0)</f>
        <v>Electronics</v>
      </c>
      <c r="G8321">
        <v>2</v>
      </c>
      <c r="H8321" s="6">
        <v>0.22619328596183225</v>
      </c>
      <c r="I8321" s="2">
        <f>VLOOKUP($E8321,
Products!$A$1:$F$201,MATCH(Orders!I$1,Products!$A$1:$F$1,0),0)</f>
        <v>12172.554053901489</v>
      </c>
      <c r="J8321" s="2">
        <f>VLOOKUP($E8321,
Products!$A$1:$F$201,MATCH(Orders!J$1,Products!$A$1:$F$1,0),0)</f>
        <v>9644.7702288148557</v>
      </c>
    </row>
    <row r="8322" spans="1:10">
      <c r="A8322">
        <v>8321</v>
      </c>
      <c r="B8322" s="4">
        <v>44989</v>
      </c>
      <c r="C8322" s="10">
        <f>DATE(YEAR(orders[[#This Row],[order_date]]), MONTH(orders[[#This Row],[order_date]]), 1)</f>
        <v>44986</v>
      </c>
      <c r="D8322" t="s">
        <v>1439</v>
      </c>
      <c r="E8322" t="s">
        <v>585</v>
      </c>
      <c r="F8322" t="str">
        <f>VLOOKUP(orders[[#This Row],[product_id]],Products!A:C,3,0)</f>
        <v>Appliances</v>
      </c>
      <c r="G8322">
        <v>2</v>
      </c>
      <c r="H8322" s="6">
        <v>0.13195970362326948</v>
      </c>
      <c r="I8322" s="2">
        <f>VLOOKUP($E8322,
Products!$A$1:$F$201,MATCH(Orders!I$1,Products!$A$1:$F$1,0),0)</f>
        <v>24049.2355837664</v>
      </c>
      <c r="J8322" s="2">
        <f>VLOOKUP($E8322,
Products!$A$1:$F$201,MATCH(Orders!J$1,Products!$A$1:$F$1,0),0)</f>
        <v>19053.338129326308</v>
      </c>
    </row>
    <row r="8323" spans="1:10">
      <c r="A8323">
        <v>8322</v>
      </c>
      <c r="B8323" s="4">
        <v>45187</v>
      </c>
      <c r="C8323" s="10">
        <f>DATE(YEAR(orders[[#This Row],[order_date]]), MONTH(orders[[#This Row],[order_date]]), 1)</f>
        <v>45170</v>
      </c>
      <c r="D8323" t="s">
        <v>1557</v>
      </c>
      <c r="E8323" t="s">
        <v>604</v>
      </c>
      <c r="F8323" t="str">
        <f>VLOOKUP(orders[[#This Row],[product_id]],Products!A:C,3,0)</f>
        <v>Appliances</v>
      </c>
      <c r="G8323">
        <v>2</v>
      </c>
      <c r="H8323" s="6">
        <v>9.3225144455683376E-2</v>
      </c>
      <c r="I8323" s="2">
        <f>VLOOKUP($E8323,
Products!$A$1:$F$201,MATCH(Orders!I$1,Products!$A$1:$F$1,0),0)</f>
        <v>2087.687835040248</v>
      </c>
      <c r="J8323" s="2">
        <f>VLOOKUP($E8323,
Products!$A$1:$F$201,MATCH(Orders!J$1,Products!$A$1:$F$1,0),0)</f>
        <v>1450.1823074928161</v>
      </c>
    </row>
    <row r="8324" spans="1:10">
      <c r="A8324">
        <v>8323</v>
      </c>
      <c r="B8324" s="4">
        <v>45784</v>
      </c>
      <c r="C8324" s="10">
        <f>DATE(YEAR(orders[[#This Row],[order_date]]), MONTH(orders[[#This Row],[order_date]]), 1)</f>
        <v>45778</v>
      </c>
      <c r="D8324" t="s">
        <v>1565</v>
      </c>
      <c r="E8324" t="s">
        <v>683</v>
      </c>
      <c r="F8324" t="str">
        <f>VLOOKUP(orders[[#This Row],[product_id]],Products!A:C,3,0)</f>
        <v>Electronics</v>
      </c>
      <c r="G8324">
        <v>3</v>
      </c>
      <c r="H8324" s="6">
        <v>0.24338374840578364</v>
      </c>
      <c r="I8324" s="2">
        <f>VLOOKUP($E8324,
Products!$A$1:$F$201,MATCH(Orders!I$1,Products!$A$1:$F$1,0),0)</f>
        <v>30555.409096588959</v>
      </c>
      <c r="J8324" s="2">
        <f>VLOOKUP($E8324,
Products!$A$1:$F$201,MATCH(Orders!J$1,Products!$A$1:$F$1,0),0)</f>
        <v>20295.233857550291</v>
      </c>
    </row>
    <row r="8325" spans="1:10">
      <c r="A8325">
        <v>8324</v>
      </c>
      <c r="B8325" s="4">
        <v>45106</v>
      </c>
      <c r="C8325" s="10">
        <f>DATE(YEAR(orders[[#This Row],[order_date]]), MONTH(orders[[#This Row],[order_date]]), 1)</f>
        <v>45078</v>
      </c>
      <c r="D8325" t="s">
        <v>1406</v>
      </c>
      <c r="E8325" t="s">
        <v>506</v>
      </c>
      <c r="F8325" t="str">
        <f>VLOOKUP(orders[[#This Row],[product_id]],Products!A:C,3,0)</f>
        <v>Electronics</v>
      </c>
      <c r="G8325">
        <v>1</v>
      </c>
      <c r="H8325" s="6">
        <v>0.10990113083513589</v>
      </c>
      <c r="I8325" s="2">
        <f>VLOOKUP($E8325,
Products!$A$1:$F$201,MATCH(Orders!I$1,Products!$A$1:$F$1,0),0)</f>
        <v>2354.115904304108</v>
      </c>
      <c r="J8325" s="2">
        <f>VLOOKUP($E8325,
Products!$A$1:$F$201,MATCH(Orders!J$1,Products!$A$1:$F$1,0),0)</f>
        <v>1810.784620830796</v>
      </c>
    </row>
    <row r="8326" spans="1:10">
      <c r="A8326">
        <v>8325</v>
      </c>
      <c r="B8326" s="4">
        <v>45966</v>
      </c>
      <c r="C8326" s="10">
        <f>DATE(YEAR(orders[[#This Row],[order_date]]), MONTH(orders[[#This Row],[order_date]]), 1)</f>
        <v>45962</v>
      </c>
      <c r="D8326" t="s">
        <v>2056</v>
      </c>
      <c r="E8326" t="s">
        <v>594</v>
      </c>
      <c r="F8326" t="str">
        <f>VLOOKUP(orders[[#This Row],[product_id]],Products!A:C,3,0)</f>
        <v>Electronics</v>
      </c>
      <c r="G8326">
        <v>1</v>
      </c>
      <c r="H8326" s="6">
        <v>0.10544810936875197</v>
      </c>
      <c r="I8326" s="2">
        <f>VLOOKUP($E8326,
Products!$A$1:$F$201,MATCH(Orders!I$1,Products!$A$1:$F$1,0),0)</f>
        <v>19992.108086337241</v>
      </c>
      <c r="J8326" s="2">
        <f>VLOOKUP($E8326,
Products!$A$1:$F$201,MATCH(Orders!J$1,Products!$A$1:$F$1,0),0)</f>
        <v>14456.6967044005</v>
      </c>
    </row>
    <row r="8327" spans="1:10">
      <c r="A8327">
        <v>8326</v>
      </c>
      <c r="B8327" s="4">
        <v>45281</v>
      </c>
      <c r="C8327" s="10">
        <f>DATE(YEAR(orders[[#This Row],[order_date]]), MONTH(orders[[#This Row],[order_date]]), 1)</f>
        <v>45261</v>
      </c>
      <c r="D8327" t="s">
        <v>3589</v>
      </c>
      <c r="E8327" t="s">
        <v>618</v>
      </c>
      <c r="F8327" t="str">
        <f>VLOOKUP(orders[[#This Row],[product_id]],Products!A:C,3,0)</f>
        <v>Appliances</v>
      </c>
      <c r="G8327">
        <v>1</v>
      </c>
      <c r="H8327" s="6">
        <v>0.13596052494857516</v>
      </c>
      <c r="I8327" s="2">
        <f>VLOOKUP($E8327,
Products!$A$1:$F$201,MATCH(Orders!I$1,Products!$A$1:$F$1,0),0)</f>
        <v>5546.9777002203573</v>
      </c>
      <c r="J8327" s="2">
        <f>VLOOKUP($E8327,
Products!$A$1:$F$201,MATCH(Orders!J$1,Products!$A$1:$F$1,0),0)</f>
        <v>4048.2565671880161</v>
      </c>
    </row>
    <row r="8328" spans="1:10">
      <c r="A8328">
        <v>8327</v>
      </c>
      <c r="B8328" s="4">
        <v>45860</v>
      </c>
      <c r="C8328" s="10">
        <f>DATE(YEAR(orders[[#This Row],[order_date]]), MONTH(orders[[#This Row],[order_date]]), 1)</f>
        <v>45839</v>
      </c>
      <c r="D8328" t="s">
        <v>4253</v>
      </c>
      <c r="E8328" t="s">
        <v>532</v>
      </c>
      <c r="F8328" t="str">
        <f>VLOOKUP(orders[[#This Row],[product_id]],Products!A:C,3,0)</f>
        <v>Electronics</v>
      </c>
      <c r="G8328">
        <v>1</v>
      </c>
      <c r="H8328" s="6">
        <v>0.12268093105968816</v>
      </c>
      <c r="I8328" s="2">
        <f>VLOOKUP($E8328,
Products!$A$1:$F$201,MATCH(Orders!I$1,Products!$A$1:$F$1,0),0)</f>
        <v>2668.0593077725212</v>
      </c>
      <c r="J8328" s="2">
        <f>VLOOKUP($E8328,
Products!$A$1:$F$201,MATCH(Orders!J$1,Products!$A$1:$F$1,0),0)</f>
        <v>1923.7114222321791</v>
      </c>
    </row>
    <row r="8329" spans="1:10">
      <c r="A8329">
        <v>8328</v>
      </c>
      <c r="B8329" s="4">
        <v>45653</v>
      </c>
      <c r="C8329" s="10">
        <f>DATE(YEAR(orders[[#This Row],[order_date]]), MONTH(orders[[#This Row],[order_date]]), 1)</f>
        <v>45627</v>
      </c>
      <c r="D8329" t="s">
        <v>1528</v>
      </c>
      <c r="E8329" t="s">
        <v>621</v>
      </c>
      <c r="F8329" t="str">
        <f>VLOOKUP(orders[[#This Row],[product_id]],Products!A:C,3,0)</f>
        <v>Electronics</v>
      </c>
      <c r="G8329">
        <v>2</v>
      </c>
      <c r="H8329" s="6">
        <v>0.18486460000139207</v>
      </c>
      <c r="I8329" s="2">
        <f>VLOOKUP($E8329,
Products!$A$1:$F$201,MATCH(Orders!I$1,Products!$A$1:$F$1,0),0)</f>
        <v>11784.05708818019</v>
      </c>
      <c r="J8329" s="2">
        <f>VLOOKUP($E8329,
Products!$A$1:$F$201,MATCH(Orders!J$1,Products!$A$1:$F$1,0),0)</f>
        <v>7779.8525757032758</v>
      </c>
    </row>
    <row r="8330" spans="1:10">
      <c r="A8330">
        <v>8329</v>
      </c>
      <c r="B8330" s="4">
        <v>45515</v>
      </c>
      <c r="C8330" s="10">
        <f>DATE(YEAR(orders[[#This Row],[order_date]]), MONTH(orders[[#This Row],[order_date]]), 1)</f>
        <v>45505</v>
      </c>
      <c r="D8330" t="s">
        <v>2340</v>
      </c>
      <c r="E8330" t="s">
        <v>537</v>
      </c>
      <c r="F8330" t="str">
        <f>VLOOKUP(orders[[#This Row],[product_id]],Products!A:C,3,0)</f>
        <v>Electronics</v>
      </c>
      <c r="G8330">
        <v>2</v>
      </c>
      <c r="H8330" s="6">
        <v>0.15078713939851204</v>
      </c>
      <c r="I8330" s="2">
        <f>VLOOKUP($E8330,
Products!$A$1:$F$201,MATCH(Orders!I$1,Products!$A$1:$F$1,0),0)</f>
        <v>31703.831103033539</v>
      </c>
      <c r="J8330" s="2">
        <f>VLOOKUP($E8330,
Products!$A$1:$F$201,MATCH(Orders!J$1,Products!$A$1:$F$1,0),0)</f>
        <v>24504.340558054781</v>
      </c>
    </row>
    <row r="8331" spans="1:10">
      <c r="A8331">
        <v>8330</v>
      </c>
      <c r="B8331" s="4">
        <v>45531</v>
      </c>
      <c r="C8331" s="10">
        <f>DATE(YEAR(orders[[#This Row],[order_date]]), MONTH(orders[[#This Row],[order_date]]), 1)</f>
        <v>45505</v>
      </c>
      <c r="D8331" t="s">
        <v>802</v>
      </c>
      <c r="E8331" t="s">
        <v>511</v>
      </c>
      <c r="F8331" t="str">
        <f>VLOOKUP(orders[[#This Row],[product_id]],Products!A:C,3,0)</f>
        <v>Appliances</v>
      </c>
      <c r="G8331">
        <v>1</v>
      </c>
      <c r="H8331" s="6">
        <v>0.13973584833784614</v>
      </c>
      <c r="I8331" s="2">
        <f>VLOOKUP($E8331,
Products!$A$1:$F$201,MATCH(Orders!I$1,Products!$A$1:$F$1,0),0)</f>
        <v>6005.1161529516376</v>
      </c>
      <c r="J8331" s="2">
        <f>VLOOKUP($E8331,
Products!$A$1:$F$201,MATCH(Orders!J$1,Products!$A$1:$F$1,0),0)</f>
        <v>4036.1471846213158</v>
      </c>
    </row>
    <row r="8332" spans="1:10">
      <c r="A8332">
        <v>8331</v>
      </c>
      <c r="B8332" s="4">
        <v>45107</v>
      </c>
      <c r="C8332" s="10">
        <f>DATE(YEAR(orders[[#This Row],[order_date]]), MONTH(orders[[#This Row],[order_date]]), 1)</f>
        <v>45078</v>
      </c>
      <c r="D8332" t="s">
        <v>1032</v>
      </c>
      <c r="E8332" t="s">
        <v>546</v>
      </c>
      <c r="F8332" t="str">
        <f>VLOOKUP(orders[[#This Row],[product_id]],Products!A:C,3,0)</f>
        <v>Electronics</v>
      </c>
      <c r="G8332">
        <v>1</v>
      </c>
      <c r="H8332" s="6">
        <v>0.24979033110609225</v>
      </c>
      <c r="I8332" s="2">
        <f>VLOOKUP($E8332,
Products!$A$1:$F$201,MATCH(Orders!I$1,Products!$A$1:$F$1,0),0)</f>
        <v>21943.16319502375</v>
      </c>
      <c r="J8332" s="2">
        <f>VLOOKUP($E8332,
Products!$A$1:$F$201,MATCH(Orders!J$1,Products!$A$1:$F$1,0),0)</f>
        <v>16937.09489743154</v>
      </c>
    </row>
    <row r="8333" spans="1:10">
      <c r="A8333">
        <v>8332</v>
      </c>
      <c r="B8333" s="4">
        <v>45100</v>
      </c>
      <c r="C8333" s="10">
        <f>DATE(YEAR(orders[[#This Row],[order_date]]), MONTH(orders[[#This Row],[order_date]]), 1)</f>
        <v>45078</v>
      </c>
      <c r="D8333" t="s">
        <v>2826</v>
      </c>
      <c r="E8333" t="s">
        <v>669</v>
      </c>
      <c r="F8333" t="str">
        <f>VLOOKUP(orders[[#This Row],[product_id]],Products!A:C,3,0)</f>
        <v>Electronics</v>
      </c>
      <c r="G8333">
        <v>3</v>
      </c>
      <c r="H8333" s="6">
        <v>0.15116571268063081</v>
      </c>
      <c r="I8333" s="2">
        <f>VLOOKUP($E8333,
Products!$A$1:$F$201,MATCH(Orders!I$1,Products!$A$1:$F$1,0),0)</f>
        <v>11708.03419603835</v>
      </c>
      <c r="J8333" s="2">
        <f>VLOOKUP($E8333,
Products!$A$1:$F$201,MATCH(Orders!J$1,Products!$A$1:$F$1,0),0)</f>
        <v>7784.9580101998827</v>
      </c>
    </row>
    <row r="8334" spans="1:10">
      <c r="A8334">
        <v>8333</v>
      </c>
      <c r="B8334" s="4">
        <v>45280</v>
      </c>
      <c r="C8334" s="10">
        <f>DATE(YEAR(orders[[#This Row],[order_date]]), MONTH(orders[[#This Row],[order_date]]), 1)</f>
        <v>45261</v>
      </c>
      <c r="D8334" t="s">
        <v>1699</v>
      </c>
      <c r="E8334" t="s">
        <v>672</v>
      </c>
      <c r="F8334" t="str">
        <f>VLOOKUP(orders[[#This Row],[product_id]],Products!A:C,3,0)</f>
        <v>Electronics</v>
      </c>
      <c r="G8334">
        <v>2</v>
      </c>
      <c r="H8334" s="6">
        <v>0.19615096687129804</v>
      </c>
      <c r="I8334" s="2">
        <f>VLOOKUP($E8334,
Products!$A$1:$F$201,MATCH(Orders!I$1,Products!$A$1:$F$1,0),0)</f>
        <v>29856.340212906369</v>
      </c>
      <c r="J8334" s="2">
        <f>VLOOKUP($E8334,
Products!$A$1:$F$201,MATCH(Orders!J$1,Products!$A$1:$F$1,0),0)</f>
        <v>19759.064823078941</v>
      </c>
    </row>
    <row r="8335" spans="1:10">
      <c r="A8335">
        <v>8334</v>
      </c>
      <c r="B8335" s="4">
        <v>45280</v>
      </c>
      <c r="C8335" s="10">
        <f>DATE(YEAR(orders[[#This Row],[order_date]]), MONTH(orders[[#This Row],[order_date]]), 1)</f>
        <v>45261</v>
      </c>
      <c r="D8335" t="s">
        <v>1985</v>
      </c>
      <c r="E8335" t="s">
        <v>592</v>
      </c>
      <c r="F8335" t="str">
        <f>VLOOKUP(orders[[#This Row],[product_id]],Products!A:C,3,0)</f>
        <v>Electronics</v>
      </c>
      <c r="G8335">
        <v>1</v>
      </c>
      <c r="H8335" s="6">
        <v>0.23111679209194746</v>
      </c>
      <c r="I8335" s="2">
        <f>VLOOKUP($E8335,
Products!$A$1:$F$201,MATCH(Orders!I$1,Products!$A$1:$F$1,0),0)</f>
        <v>12221.95918536383</v>
      </c>
      <c r="J8335" s="2">
        <f>VLOOKUP($E8335,
Products!$A$1:$F$201,MATCH(Orders!J$1,Products!$A$1:$F$1,0),0)</f>
        <v>9737.7215556427309</v>
      </c>
    </row>
    <row r="8336" spans="1:10">
      <c r="A8336">
        <v>8335</v>
      </c>
      <c r="B8336" s="4">
        <v>45360</v>
      </c>
      <c r="C8336" s="10">
        <f>DATE(YEAR(orders[[#This Row],[order_date]]), MONTH(orders[[#This Row],[order_date]]), 1)</f>
        <v>45352</v>
      </c>
      <c r="D8336" t="s">
        <v>2472</v>
      </c>
      <c r="E8336" t="s">
        <v>663</v>
      </c>
      <c r="F8336" t="str">
        <f>VLOOKUP(orders[[#This Row],[product_id]],Products!A:C,3,0)</f>
        <v>Electronics</v>
      </c>
      <c r="G8336">
        <v>1</v>
      </c>
      <c r="H8336" s="6">
        <v>0.23835776352105975</v>
      </c>
      <c r="I8336" s="2">
        <f>VLOOKUP($E8336,
Products!$A$1:$F$201,MATCH(Orders!I$1,Products!$A$1:$F$1,0),0)</f>
        <v>12863.39473364416</v>
      </c>
      <c r="J8336" s="2">
        <f>VLOOKUP($E8336,
Products!$A$1:$F$201,MATCH(Orders!J$1,Products!$A$1:$F$1,0),0)</f>
        <v>9312.9321574947517</v>
      </c>
    </row>
    <row r="8337" spans="1:10">
      <c r="A8337">
        <v>8336</v>
      </c>
      <c r="B8337" s="4">
        <v>45831</v>
      </c>
      <c r="C8337" s="10">
        <f>DATE(YEAR(orders[[#This Row],[order_date]]), MONTH(orders[[#This Row],[order_date]]), 1)</f>
        <v>45809</v>
      </c>
      <c r="D8337" t="s">
        <v>3947</v>
      </c>
      <c r="E8337" t="s">
        <v>562</v>
      </c>
      <c r="F8337" t="str">
        <f>VLOOKUP(orders[[#This Row],[product_id]],Products!A:C,3,0)</f>
        <v>Electronics</v>
      </c>
      <c r="G8337">
        <v>2</v>
      </c>
      <c r="H8337" s="6">
        <v>0.16151870492228354</v>
      </c>
      <c r="I8337" s="2">
        <f>VLOOKUP($E8337,
Products!$A$1:$F$201,MATCH(Orders!I$1,Products!$A$1:$F$1,0),0)</f>
        <v>2550.478597498749</v>
      </c>
      <c r="J8337" s="2">
        <f>VLOOKUP($E8337,
Products!$A$1:$F$201,MATCH(Orders!J$1,Products!$A$1:$F$1,0),0)</f>
        <v>1688.129752018375</v>
      </c>
    </row>
    <row r="8338" spans="1:10">
      <c r="A8338">
        <v>8337</v>
      </c>
      <c r="B8338" s="4">
        <v>45208</v>
      </c>
      <c r="C8338" s="10">
        <f>DATE(YEAR(orders[[#This Row],[order_date]]), MONTH(orders[[#This Row],[order_date]]), 1)</f>
        <v>45200</v>
      </c>
      <c r="D8338" t="s">
        <v>1699</v>
      </c>
      <c r="E8338" t="s">
        <v>644</v>
      </c>
      <c r="F8338" t="str">
        <f>VLOOKUP(orders[[#This Row],[product_id]],Products!A:C,3,0)</f>
        <v>Appliances</v>
      </c>
      <c r="G8338">
        <v>3</v>
      </c>
      <c r="H8338" s="6">
        <v>0.14122614720730653</v>
      </c>
      <c r="I8338" s="2">
        <f>VLOOKUP($E8338,
Products!$A$1:$F$201,MATCH(Orders!I$1,Products!$A$1:$F$1,0),0)</f>
        <v>2076.3860361463489</v>
      </c>
      <c r="J8338" s="2">
        <f>VLOOKUP($E8338,
Products!$A$1:$F$201,MATCH(Orders!J$1,Products!$A$1:$F$1,0),0)</f>
        <v>1496.280632568785</v>
      </c>
    </row>
    <row r="8339" spans="1:10">
      <c r="A8339">
        <v>8338</v>
      </c>
      <c r="B8339" s="4">
        <v>45185</v>
      </c>
      <c r="C8339" s="10">
        <f>DATE(YEAR(orders[[#This Row],[order_date]]), MONTH(orders[[#This Row],[order_date]]), 1)</f>
        <v>45170</v>
      </c>
      <c r="D8339" t="s">
        <v>1038</v>
      </c>
      <c r="E8339" t="s">
        <v>595</v>
      </c>
      <c r="F8339" t="str">
        <f>VLOOKUP(orders[[#This Row],[product_id]],Products!A:C,3,0)</f>
        <v>Electronics</v>
      </c>
      <c r="G8339">
        <v>2</v>
      </c>
      <c r="H8339" s="6">
        <v>0.20868409534036095</v>
      </c>
      <c r="I8339" s="2">
        <f>VLOOKUP($E8339,
Products!$A$1:$F$201,MATCH(Orders!I$1,Products!$A$1:$F$1,0),0)</f>
        <v>2368.316565735005</v>
      </c>
      <c r="J8339" s="2">
        <f>VLOOKUP($E8339,
Products!$A$1:$F$201,MATCH(Orders!J$1,Products!$A$1:$F$1,0),0)</f>
        <v>1668.7588573553539</v>
      </c>
    </row>
    <row r="8340" spans="1:10">
      <c r="A8340">
        <v>8339</v>
      </c>
      <c r="B8340" s="4">
        <v>45794</v>
      </c>
      <c r="C8340" s="10">
        <f>DATE(YEAR(orders[[#This Row],[order_date]]), MONTH(orders[[#This Row],[order_date]]), 1)</f>
        <v>45778</v>
      </c>
      <c r="D8340" t="s">
        <v>1886</v>
      </c>
      <c r="E8340" t="s">
        <v>636</v>
      </c>
      <c r="F8340" t="str">
        <f>VLOOKUP(orders[[#This Row],[product_id]],Products!A:C,3,0)</f>
        <v>Appliances</v>
      </c>
      <c r="G8340">
        <v>3</v>
      </c>
      <c r="H8340" s="6">
        <v>9.266879640053971E-2</v>
      </c>
      <c r="I8340" s="2">
        <f>VLOOKUP($E8340,
Products!$A$1:$F$201,MATCH(Orders!I$1,Products!$A$1:$F$1,0),0)</f>
        <v>2035.5647279372099</v>
      </c>
      <c r="J8340" s="2">
        <f>VLOOKUP($E8340,
Products!$A$1:$F$201,MATCH(Orders!J$1,Products!$A$1:$F$1,0),0)</f>
        <v>1486.048843699655</v>
      </c>
    </row>
    <row r="8341" spans="1:10">
      <c r="A8341">
        <v>8340</v>
      </c>
      <c r="B8341" s="4">
        <v>45485</v>
      </c>
      <c r="C8341" s="10">
        <f>DATE(YEAR(orders[[#This Row],[order_date]]), MONTH(orders[[#This Row],[order_date]]), 1)</f>
        <v>45474</v>
      </c>
      <c r="D8341" t="s">
        <v>4196</v>
      </c>
      <c r="E8341" t="s">
        <v>553</v>
      </c>
      <c r="F8341" t="str">
        <f>VLOOKUP(orders[[#This Row],[product_id]],Products!A:C,3,0)</f>
        <v>Electronics</v>
      </c>
      <c r="G8341">
        <v>2</v>
      </c>
      <c r="H8341" s="6">
        <v>0.20399184131613482</v>
      </c>
      <c r="I8341" s="2">
        <f>VLOOKUP($E8341,
Products!$A$1:$F$201,MATCH(Orders!I$1,Products!$A$1:$F$1,0),0)</f>
        <v>19089.562478947992</v>
      </c>
      <c r="J8341" s="2">
        <f>VLOOKUP($E8341,
Products!$A$1:$F$201,MATCH(Orders!J$1,Products!$A$1:$F$1,0),0)</f>
        <v>12552.840439332171</v>
      </c>
    </row>
    <row r="8342" spans="1:10">
      <c r="A8342">
        <v>8341</v>
      </c>
      <c r="B8342" s="4">
        <v>44931</v>
      </c>
      <c r="C8342" s="10">
        <f>DATE(YEAR(orders[[#This Row],[order_date]]), MONTH(orders[[#This Row],[order_date]]), 1)</f>
        <v>44927</v>
      </c>
      <c r="D8342" t="s">
        <v>2670</v>
      </c>
      <c r="E8342" t="s">
        <v>639</v>
      </c>
      <c r="F8342" t="str">
        <f>VLOOKUP(orders[[#This Row],[product_id]],Products!A:C,3,0)</f>
        <v>Appliances</v>
      </c>
      <c r="G8342">
        <v>1</v>
      </c>
      <c r="H8342" s="6">
        <v>5.0214229302556548E-2</v>
      </c>
      <c r="I8342" s="2">
        <f>VLOOKUP($E8342,
Products!$A$1:$F$201,MATCH(Orders!I$1,Products!$A$1:$F$1,0),0)</f>
        <v>2320.8560923599921</v>
      </c>
      <c r="J8342" s="2">
        <f>VLOOKUP($E8342,
Products!$A$1:$F$201,MATCH(Orders!J$1,Products!$A$1:$F$1,0),0)</f>
        <v>1750.110004830213</v>
      </c>
    </row>
    <row r="8343" spans="1:10">
      <c r="A8343">
        <v>8342</v>
      </c>
      <c r="B8343" s="4">
        <v>45522</v>
      </c>
      <c r="C8343" s="10">
        <f>DATE(YEAR(orders[[#This Row],[order_date]]), MONTH(orders[[#This Row],[order_date]]), 1)</f>
        <v>45505</v>
      </c>
      <c r="D8343" t="s">
        <v>3211</v>
      </c>
      <c r="E8343" t="s">
        <v>512</v>
      </c>
      <c r="F8343" t="str">
        <f>VLOOKUP(orders[[#This Row],[product_id]],Products!A:C,3,0)</f>
        <v>Electronics</v>
      </c>
      <c r="G8343">
        <v>2</v>
      </c>
      <c r="H8343" s="6">
        <v>0.16366081382211126</v>
      </c>
      <c r="I8343" s="2">
        <f>VLOOKUP($E8343,
Products!$A$1:$F$201,MATCH(Orders!I$1,Products!$A$1:$F$1,0),0)</f>
        <v>12877.548087294561</v>
      </c>
      <c r="J8343" s="2">
        <f>VLOOKUP($E8343,
Products!$A$1:$F$201,MATCH(Orders!J$1,Products!$A$1:$F$1,0),0)</f>
        <v>9551.9000631411909</v>
      </c>
    </row>
    <row r="8344" spans="1:10">
      <c r="A8344">
        <v>8343</v>
      </c>
      <c r="B8344" s="4">
        <v>45320</v>
      </c>
      <c r="C8344" s="10">
        <f>DATE(YEAR(orders[[#This Row],[order_date]]), MONTH(orders[[#This Row],[order_date]]), 1)</f>
        <v>45292</v>
      </c>
      <c r="D8344" t="s">
        <v>3487</v>
      </c>
      <c r="E8344" t="s">
        <v>549</v>
      </c>
      <c r="F8344" t="str">
        <f>VLOOKUP(orders[[#This Row],[product_id]],Products!A:C,3,0)</f>
        <v>Electronics</v>
      </c>
      <c r="G8344">
        <v>1</v>
      </c>
      <c r="H8344" s="6">
        <v>0.18794033301426999</v>
      </c>
      <c r="I8344" s="2">
        <f>VLOOKUP($E8344,
Products!$A$1:$F$201,MATCH(Orders!I$1,Products!$A$1:$F$1,0),0)</f>
        <v>32579.222893763279</v>
      </c>
      <c r="J8344" s="2">
        <f>VLOOKUP($E8344,
Products!$A$1:$F$201,MATCH(Orders!J$1,Products!$A$1:$F$1,0),0)</f>
        <v>22472.912188105081</v>
      </c>
    </row>
    <row r="8345" spans="1:10">
      <c r="A8345">
        <v>8344</v>
      </c>
      <c r="B8345" s="4">
        <v>45262</v>
      </c>
      <c r="C8345" s="10">
        <f>DATE(YEAR(orders[[#This Row],[order_date]]), MONTH(orders[[#This Row],[order_date]]), 1)</f>
        <v>45261</v>
      </c>
      <c r="D8345" t="s">
        <v>3629</v>
      </c>
      <c r="E8345" t="s">
        <v>566</v>
      </c>
      <c r="F8345" t="str">
        <f>VLOOKUP(orders[[#This Row],[product_id]],Products!A:C,3,0)</f>
        <v>Electronics</v>
      </c>
      <c r="G8345">
        <v>2</v>
      </c>
      <c r="H8345" s="6">
        <v>0.14902521825463022</v>
      </c>
      <c r="I8345" s="2">
        <f>VLOOKUP($E8345,
Products!$A$1:$F$201,MATCH(Orders!I$1,Products!$A$1:$F$1,0),0)</f>
        <v>16858.5225334635</v>
      </c>
      <c r="J8345" s="2">
        <f>VLOOKUP($E8345,
Products!$A$1:$F$201,MATCH(Orders!J$1,Products!$A$1:$F$1,0),0)</f>
        <v>11855.743620634101</v>
      </c>
    </row>
    <row r="8346" spans="1:10">
      <c r="A8346">
        <v>8345</v>
      </c>
      <c r="B8346" s="4">
        <v>44989</v>
      </c>
      <c r="C8346" s="10">
        <f>DATE(YEAR(orders[[#This Row],[order_date]]), MONTH(orders[[#This Row],[order_date]]), 1)</f>
        <v>44986</v>
      </c>
      <c r="D8346" t="s">
        <v>3611</v>
      </c>
      <c r="E8346" t="s">
        <v>687</v>
      </c>
      <c r="F8346" t="str">
        <f>VLOOKUP(orders[[#This Row],[product_id]],Products!A:C,3,0)</f>
        <v>Electronics</v>
      </c>
      <c r="G8346">
        <v>1</v>
      </c>
      <c r="H8346" s="6">
        <v>0.21532168725974957</v>
      </c>
      <c r="I8346" s="2">
        <f>VLOOKUP($E8346,
Products!$A$1:$F$201,MATCH(Orders!I$1,Products!$A$1:$F$1,0),0)</f>
        <v>12143.737276429891</v>
      </c>
      <c r="J8346" s="2">
        <f>VLOOKUP($E8346,
Products!$A$1:$F$201,MATCH(Orders!J$1,Products!$A$1:$F$1,0),0)</f>
        <v>9077.1957392673976</v>
      </c>
    </row>
    <row r="8347" spans="1:10">
      <c r="A8347">
        <v>8346</v>
      </c>
      <c r="B8347" s="4">
        <v>44970</v>
      </c>
      <c r="C8347" s="10">
        <f>DATE(YEAR(orders[[#This Row],[order_date]]), MONTH(orders[[#This Row],[order_date]]), 1)</f>
        <v>44958</v>
      </c>
      <c r="D8347" t="s">
        <v>804</v>
      </c>
      <c r="E8347" t="s">
        <v>684</v>
      </c>
      <c r="F8347" t="str">
        <f>VLOOKUP(orders[[#This Row],[product_id]],Products!A:C,3,0)</f>
        <v>Appliances</v>
      </c>
      <c r="G8347">
        <v>1</v>
      </c>
      <c r="H8347" s="6">
        <v>0.14775285112683315</v>
      </c>
      <c r="I8347" s="2">
        <f>VLOOKUP($E8347,
Products!$A$1:$F$201,MATCH(Orders!I$1,Products!$A$1:$F$1,0),0)</f>
        <v>2147.166688023286</v>
      </c>
      <c r="J8347" s="2">
        <f>VLOOKUP($E8347,
Products!$A$1:$F$201,MATCH(Orders!J$1,Products!$A$1:$F$1,0),0)</f>
        <v>1709.9619584723389</v>
      </c>
    </row>
    <row r="8348" spans="1:10">
      <c r="A8348">
        <v>8347</v>
      </c>
      <c r="B8348" s="4">
        <v>45079</v>
      </c>
      <c r="C8348" s="10">
        <f>DATE(YEAR(orders[[#This Row],[order_date]]), MONTH(orders[[#This Row],[order_date]]), 1)</f>
        <v>45078</v>
      </c>
      <c r="D8348" t="s">
        <v>3485</v>
      </c>
      <c r="E8348" t="s">
        <v>591</v>
      </c>
      <c r="F8348" t="str">
        <f>VLOOKUP(orders[[#This Row],[product_id]],Products!A:C,3,0)</f>
        <v>Appliances</v>
      </c>
      <c r="G8348">
        <v>3</v>
      </c>
      <c r="H8348" s="6">
        <v>0.14202877545161785</v>
      </c>
      <c r="I8348" s="2">
        <f>VLOOKUP($E8348,
Products!$A$1:$F$201,MATCH(Orders!I$1,Products!$A$1:$F$1,0),0)</f>
        <v>5828.0678031706884</v>
      </c>
      <c r="J8348" s="2">
        <f>VLOOKUP($E8348,
Products!$A$1:$F$201,MATCH(Orders!J$1,Products!$A$1:$F$1,0),0)</f>
        <v>3928.741316454903</v>
      </c>
    </row>
    <row r="8349" spans="1:10">
      <c r="A8349">
        <v>8348</v>
      </c>
      <c r="B8349" s="4">
        <v>45780</v>
      </c>
      <c r="C8349" s="10">
        <f>DATE(YEAR(orders[[#This Row],[order_date]]), MONTH(orders[[#This Row],[order_date]]), 1)</f>
        <v>45778</v>
      </c>
      <c r="D8349" t="s">
        <v>3678</v>
      </c>
      <c r="E8349" t="s">
        <v>553</v>
      </c>
      <c r="F8349" t="str">
        <f>VLOOKUP(orders[[#This Row],[product_id]],Products!A:C,3,0)</f>
        <v>Electronics</v>
      </c>
      <c r="G8349">
        <v>1</v>
      </c>
      <c r="H8349" s="6">
        <v>0.12282366359028317</v>
      </c>
      <c r="I8349" s="2">
        <f>VLOOKUP($E8349,
Products!$A$1:$F$201,MATCH(Orders!I$1,Products!$A$1:$F$1,0),0)</f>
        <v>19089.562478947992</v>
      </c>
      <c r="J8349" s="2">
        <f>VLOOKUP($E8349,
Products!$A$1:$F$201,MATCH(Orders!J$1,Products!$A$1:$F$1,0),0)</f>
        <v>12552.840439332171</v>
      </c>
    </row>
    <row r="8350" spans="1:10">
      <c r="A8350">
        <v>8349</v>
      </c>
      <c r="B8350" s="4">
        <v>45201</v>
      </c>
      <c r="C8350" s="10">
        <f>DATE(YEAR(orders[[#This Row],[order_date]]), MONTH(orders[[#This Row],[order_date]]), 1)</f>
        <v>45200</v>
      </c>
      <c r="D8350" t="s">
        <v>949</v>
      </c>
      <c r="E8350" t="s">
        <v>566</v>
      </c>
      <c r="F8350" t="str">
        <f>VLOOKUP(orders[[#This Row],[product_id]],Products!A:C,3,0)</f>
        <v>Electronics</v>
      </c>
      <c r="G8350">
        <v>1</v>
      </c>
      <c r="H8350" s="6">
        <v>0.13260889236067055</v>
      </c>
      <c r="I8350" s="2">
        <f>VLOOKUP($E8350,
Products!$A$1:$F$201,MATCH(Orders!I$1,Products!$A$1:$F$1,0),0)</f>
        <v>16858.5225334635</v>
      </c>
      <c r="J8350" s="2">
        <f>VLOOKUP($E8350,
Products!$A$1:$F$201,MATCH(Orders!J$1,Products!$A$1:$F$1,0),0)</f>
        <v>11855.743620634101</v>
      </c>
    </row>
    <row r="8351" spans="1:10">
      <c r="A8351">
        <v>8350</v>
      </c>
      <c r="B8351" s="4">
        <v>45352</v>
      </c>
      <c r="C8351" s="10">
        <f>DATE(YEAR(orders[[#This Row],[order_date]]), MONTH(orders[[#This Row],[order_date]]), 1)</f>
        <v>45352</v>
      </c>
      <c r="D8351" t="s">
        <v>4548</v>
      </c>
      <c r="E8351" t="s">
        <v>602</v>
      </c>
      <c r="F8351" t="str">
        <f>VLOOKUP(orders[[#This Row],[product_id]],Products!A:C,3,0)</f>
        <v>Appliances</v>
      </c>
      <c r="G8351">
        <v>2</v>
      </c>
      <c r="H8351" s="6">
        <v>0.1270637467877011</v>
      </c>
      <c r="I8351" s="2">
        <f>VLOOKUP($E8351,
Products!$A$1:$F$201,MATCH(Orders!I$1,Products!$A$1:$F$1,0),0)</f>
        <v>22834.95547197924</v>
      </c>
      <c r="J8351" s="2">
        <f>VLOOKUP($E8351,
Products!$A$1:$F$201,MATCH(Orders!J$1,Products!$A$1:$F$1,0),0)</f>
        <v>17972.460052660601</v>
      </c>
    </row>
    <row r="8352" spans="1:10">
      <c r="A8352">
        <v>8351</v>
      </c>
      <c r="B8352" s="4">
        <v>45409</v>
      </c>
      <c r="C8352" s="10">
        <f>DATE(YEAR(orders[[#This Row],[order_date]]), MONTH(orders[[#This Row],[order_date]]), 1)</f>
        <v>45383</v>
      </c>
      <c r="D8352" t="s">
        <v>2206</v>
      </c>
      <c r="E8352" t="s">
        <v>673</v>
      </c>
      <c r="F8352" t="str">
        <f>VLOOKUP(orders[[#This Row],[product_id]],Products!A:C,3,0)</f>
        <v>Electronics</v>
      </c>
      <c r="G8352">
        <v>1</v>
      </c>
      <c r="H8352" s="6">
        <v>0.13947143258965594</v>
      </c>
      <c r="I8352" s="2">
        <f>VLOOKUP($E8352,
Products!$A$1:$F$201,MATCH(Orders!I$1,Products!$A$1:$F$1,0),0)</f>
        <v>19770.070105413852</v>
      </c>
      <c r="J8352" s="2">
        <f>VLOOKUP($E8352,
Products!$A$1:$F$201,MATCH(Orders!J$1,Products!$A$1:$F$1,0),0)</f>
        <v>14414.291574648811</v>
      </c>
    </row>
    <row r="8353" spans="1:10">
      <c r="A8353">
        <v>8352</v>
      </c>
      <c r="B8353" s="4">
        <v>45140</v>
      </c>
      <c r="C8353" s="10">
        <f>DATE(YEAR(orders[[#This Row],[order_date]]), MONTH(orders[[#This Row],[order_date]]), 1)</f>
        <v>45139</v>
      </c>
      <c r="D8353" t="s">
        <v>2170</v>
      </c>
      <c r="E8353" t="s">
        <v>636</v>
      </c>
      <c r="F8353" t="str">
        <f>VLOOKUP(orders[[#This Row],[product_id]],Products!A:C,3,0)</f>
        <v>Appliances</v>
      </c>
      <c r="G8353">
        <v>2</v>
      </c>
      <c r="H8353" s="6">
        <v>8.9805545110447069E-2</v>
      </c>
      <c r="I8353" s="2">
        <f>VLOOKUP($E8353,
Products!$A$1:$F$201,MATCH(Orders!I$1,Products!$A$1:$F$1,0),0)</f>
        <v>2035.5647279372099</v>
      </c>
      <c r="J8353" s="2">
        <f>VLOOKUP($E8353,
Products!$A$1:$F$201,MATCH(Orders!J$1,Products!$A$1:$F$1,0),0)</f>
        <v>1486.048843699655</v>
      </c>
    </row>
    <row r="8354" spans="1:10">
      <c r="A8354">
        <v>8353</v>
      </c>
      <c r="B8354" s="4">
        <v>45005</v>
      </c>
      <c r="C8354" s="10">
        <f>DATE(YEAR(orders[[#This Row],[order_date]]), MONTH(orders[[#This Row],[order_date]]), 1)</f>
        <v>44986</v>
      </c>
      <c r="D8354" t="s">
        <v>3971</v>
      </c>
      <c r="E8354" t="s">
        <v>663</v>
      </c>
      <c r="F8354" t="str">
        <f>VLOOKUP(orders[[#This Row],[product_id]],Products!A:C,3,0)</f>
        <v>Electronics</v>
      </c>
      <c r="G8354">
        <v>2</v>
      </c>
      <c r="H8354" s="6">
        <v>0.2175805887912064</v>
      </c>
      <c r="I8354" s="2">
        <f>VLOOKUP($E8354,
Products!$A$1:$F$201,MATCH(Orders!I$1,Products!$A$1:$F$1,0),0)</f>
        <v>12863.39473364416</v>
      </c>
      <c r="J8354" s="2">
        <f>VLOOKUP($E8354,
Products!$A$1:$F$201,MATCH(Orders!J$1,Products!$A$1:$F$1,0),0)</f>
        <v>9312.9321574947517</v>
      </c>
    </row>
    <row r="8355" spans="1:10">
      <c r="A8355">
        <v>8354</v>
      </c>
      <c r="B8355" s="4">
        <v>45065</v>
      </c>
      <c r="C8355" s="10">
        <f>DATE(YEAR(orders[[#This Row],[order_date]]), MONTH(orders[[#This Row],[order_date]]), 1)</f>
        <v>45047</v>
      </c>
      <c r="D8355" t="s">
        <v>2104</v>
      </c>
      <c r="E8355" t="s">
        <v>657</v>
      </c>
      <c r="F8355" t="str">
        <f>VLOOKUP(orders[[#This Row],[product_id]],Products!A:C,3,0)</f>
        <v>Appliances</v>
      </c>
      <c r="G8355">
        <v>3</v>
      </c>
      <c r="H8355" s="6">
        <v>7.3912231995371627E-2</v>
      </c>
      <c r="I8355" s="2">
        <f>VLOOKUP($E8355,
Products!$A$1:$F$201,MATCH(Orders!I$1,Products!$A$1:$F$1,0),0)</f>
        <v>6275.8669412443169</v>
      </c>
      <c r="J8355" s="2">
        <f>VLOOKUP($E8355,
Products!$A$1:$F$201,MATCH(Orders!J$1,Products!$A$1:$F$1,0),0)</f>
        <v>4742.5097602697688</v>
      </c>
    </row>
    <row r="8356" spans="1:10">
      <c r="A8356">
        <v>8355</v>
      </c>
      <c r="B8356" s="4">
        <v>45876</v>
      </c>
      <c r="C8356" s="10">
        <f>DATE(YEAR(orders[[#This Row],[order_date]]), MONTH(orders[[#This Row],[order_date]]), 1)</f>
        <v>45870</v>
      </c>
      <c r="D8356" t="s">
        <v>3415</v>
      </c>
      <c r="E8356" t="s">
        <v>700</v>
      </c>
      <c r="F8356" t="str">
        <f>VLOOKUP(orders[[#This Row],[product_id]],Products!A:C,3,0)</f>
        <v>Electronics</v>
      </c>
      <c r="G8356">
        <v>1</v>
      </c>
      <c r="H8356" s="6">
        <v>0.11096214193549014</v>
      </c>
      <c r="I8356" s="2">
        <f>VLOOKUP($E8356,
Products!$A$1:$F$201,MATCH(Orders!I$1,Products!$A$1:$F$1,0),0)</f>
        <v>11070.26215043813</v>
      </c>
      <c r="J8356" s="2">
        <f>VLOOKUP($E8356,
Products!$A$1:$F$201,MATCH(Orders!J$1,Products!$A$1:$F$1,0),0)</f>
        <v>7867.3909748932683</v>
      </c>
    </row>
    <row r="8357" spans="1:10">
      <c r="A8357">
        <v>8356</v>
      </c>
      <c r="B8357" s="4">
        <v>45024</v>
      </c>
      <c r="C8357" s="10">
        <f>DATE(YEAR(orders[[#This Row],[order_date]]), MONTH(orders[[#This Row],[order_date]]), 1)</f>
        <v>45017</v>
      </c>
      <c r="D8357" t="s">
        <v>3759</v>
      </c>
      <c r="E8357" t="s">
        <v>507</v>
      </c>
      <c r="F8357" t="str">
        <f>VLOOKUP(orders[[#This Row],[product_id]],Products!A:C,3,0)</f>
        <v>Electronics</v>
      </c>
      <c r="G8357">
        <v>1</v>
      </c>
      <c r="H8357" s="6">
        <v>0.12495396222247186</v>
      </c>
      <c r="I8357" s="2">
        <f>VLOOKUP($E8357,
Products!$A$1:$F$201,MATCH(Orders!I$1,Products!$A$1:$F$1,0),0)</f>
        <v>28502.89768049858</v>
      </c>
      <c r="J8357" s="2">
        <f>VLOOKUP($E8357,
Products!$A$1:$F$201,MATCH(Orders!J$1,Products!$A$1:$F$1,0),0)</f>
        <v>20477.83623923226</v>
      </c>
    </row>
    <row r="8358" spans="1:10">
      <c r="A8358">
        <v>8357</v>
      </c>
      <c r="B8358" s="4">
        <v>45590</v>
      </c>
      <c r="C8358" s="10">
        <f>DATE(YEAR(orders[[#This Row],[order_date]]), MONTH(orders[[#This Row],[order_date]]), 1)</f>
        <v>45566</v>
      </c>
      <c r="D8358" t="s">
        <v>1072</v>
      </c>
      <c r="E8358" t="s">
        <v>549</v>
      </c>
      <c r="F8358" t="str">
        <f>VLOOKUP(orders[[#This Row],[product_id]],Products!A:C,3,0)</f>
        <v>Electronics</v>
      </c>
      <c r="G8358">
        <v>2</v>
      </c>
      <c r="H8358" s="6">
        <v>0.21287908010008635</v>
      </c>
      <c r="I8358" s="2">
        <f>VLOOKUP($E8358,
Products!$A$1:$F$201,MATCH(Orders!I$1,Products!$A$1:$F$1,0),0)</f>
        <v>32579.222893763279</v>
      </c>
      <c r="J8358" s="2">
        <f>VLOOKUP($E8358,
Products!$A$1:$F$201,MATCH(Orders!J$1,Products!$A$1:$F$1,0),0)</f>
        <v>22472.912188105081</v>
      </c>
    </row>
    <row r="8359" spans="1:10">
      <c r="A8359">
        <v>8358</v>
      </c>
      <c r="B8359" s="4">
        <v>45124</v>
      </c>
      <c r="C8359" s="10">
        <f>DATE(YEAR(orders[[#This Row],[order_date]]), MONTH(orders[[#This Row],[order_date]]), 1)</f>
        <v>45108</v>
      </c>
      <c r="D8359" t="s">
        <v>3932</v>
      </c>
      <c r="E8359" t="s">
        <v>673</v>
      </c>
      <c r="F8359" t="str">
        <f>VLOOKUP(orders[[#This Row],[product_id]],Products!A:C,3,0)</f>
        <v>Electronics</v>
      </c>
      <c r="G8359">
        <v>2</v>
      </c>
      <c r="H8359" s="6">
        <v>0.22704901783685583</v>
      </c>
      <c r="I8359" s="2">
        <f>VLOOKUP($E8359,
Products!$A$1:$F$201,MATCH(Orders!I$1,Products!$A$1:$F$1,0),0)</f>
        <v>19770.070105413852</v>
      </c>
      <c r="J8359" s="2">
        <f>VLOOKUP($E8359,
Products!$A$1:$F$201,MATCH(Orders!J$1,Products!$A$1:$F$1,0),0)</f>
        <v>14414.291574648811</v>
      </c>
    </row>
    <row r="8360" spans="1:10">
      <c r="A8360">
        <v>8359</v>
      </c>
      <c r="B8360" s="4">
        <v>45711</v>
      </c>
      <c r="C8360" s="10">
        <f>DATE(YEAR(orders[[#This Row],[order_date]]), MONTH(orders[[#This Row],[order_date]]), 1)</f>
        <v>45689</v>
      </c>
      <c r="D8360" t="s">
        <v>3252</v>
      </c>
      <c r="E8360" t="s">
        <v>524</v>
      </c>
      <c r="F8360" t="str">
        <f>VLOOKUP(orders[[#This Row],[product_id]],Products!A:C,3,0)</f>
        <v>Electronics</v>
      </c>
      <c r="G8360">
        <v>1</v>
      </c>
      <c r="H8360" s="6">
        <v>0.15745869225085254</v>
      </c>
      <c r="I8360" s="2">
        <f>VLOOKUP($E8360,
Products!$A$1:$F$201,MATCH(Orders!I$1,Products!$A$1:$F$1,0),0)</f>
        <v>13162.372749153699</v>
      </c>
      <c r="J8360" s="2">
        <f>VLOOKUP($E8360,
Products!$A$1:$F$201,MATCH(Orders!J$1,Products!$A$1:$F$1,0),0)</f>
        <v>8772.7564251238819</v>
      </c>
    </row>
    <row r="8361" spans="1:10">
      <c r="A8361">
        <v>8360</v>
      </c>
      <c r="B8361" s="4">
        <v>45082</v>
      </c>
      <c r="C8361" s="10">
        <f>DATE(YEAR(orders[[#This Row],[order_date]]), MONTH(orders[[#This Row],[order_date]]), 1)</f>
        <v>45078</v>
      </c>
      <c r="D8361" t="s">
        <v>4311</v>
      </c>
      <c r="E8361" t="s">
        <v>696</v>
      </c>
      <c r="F8361" t="str">
        <f>VLOOKUP(orders[[#This Row],[product_id]],Products!A:C,3,0)</f>
        <v>Electronics</v>
      </c>
      <c r="G8361">
        <v>3</v>
      </c>
      <c r="H8361" s="6">
        <v>0.12463284075814289</v>
      </c>
      <c r="I8361" s="2">
        <f>VLOOKUP($E8361,
Products!$A$1:$F$201,MATCH(Orders!I$1,Products!$A$1:$F$1,0),0)</f>
        <v>2723.6534496184809</v>
      </c>
      <c r="J8361" s="2">
        <f>VLOOKUP($E8361,
Products!$A$1:$F$201,MATCH(Orders!J$1,Products!$A$1:$F$1,0),0)</f>
        <v>1872.4715951823</v>
      </c>
    </row>
    <row r="8362" spans="1:10">
      <c r="A8362">
        <v>8361</v>
      </c>
      <c r="B8362" s="4">
        <v>46000</v>
      </c>
      <c r="C8362" s="10">
        <f>DATE(YEAR(orders[[#This Row],[order_date]]), MONTH(orders[[#This Row],[order_date]]), 1)</f>
        <v>45992</v>
      </c>
      <c r="D8362" t="s">
        <v>2187</v>
      </c>
      <c r="E8362" t="s">
        <v>657</v>
      </c>
      <c r="F8362" t="str">
        <f>VLOOKUP(orders[[#This Row],[product_id]],Products!A:C,3,0)</f>
        <v>Appliances</v>
      </c>
      <c r="G8362">
        <v>2</v>
      </c>
      <c r="H8362" s="6">
        <v>0.13734835490777553</v>
      </c>
      <c r="I8362" s="2">
        <f>VLOOKUP($E8362,
Products!$A$1:$F$201,MATCH(Orders!I$1,Products!$A$1:$F$1,0),0)</f>
        <v>6275.8669412443169</v>
      </c>
      <c r="J8362" s="2">
        <f>VLOOKUP($E8362,
Products!$A$1:$F$201,MATCH(Orders!J$1,Products!$A$1:$F$1,0),0)</f>
        <v>4742.5097602697688</v>
      </c>
    </row>
    <row r="8363" spans="1:10">
      <c r="A8363">
        <v>8362</v>
      </c>
      <c r="B8363" s="4">
        <v>45405</v>
      </c>
      <c r="C8363" s="10">
        <f>DATE(YEAR(orders[[#This Row],[order_date]]), MONTH(orders[[#This Row],[order_date]]), 1)</f>
        <v>45383</v>
      </c>
      <c r="D8363" t="s">
        <v>4405</v>
      </c>
      <c r="E8363" t="s">
        <v>555</v>
      </c>
      <c r="F8363" t="str">
        <f>VLOOKUP(orders[[#This Row],[product_id]],Products!A:C,3,0)</f>
        <v>Electronics</v>
      </c>
      <c r="G8363">
        <v>3</v>
      </c>
      <c r="H8363" s="6">
        <v>0.13237235928527394</v>
      </c>
      <c r="I8363" s="2">
        <f>VLOOKUP($E8363,
Products!$A$1:$F$201,MATCH(Orders!I$1,Products!$A$1:$F$1,0),0)</f>
        <v>32397.674936233889</v>
      </c>
      <c r="J8363" s="2">
        <f>VLOOKUP($E8363,
Products!$A$1:$F$201,MATCH(Orders!J$1,Products!$A$1:$F$1,0),0)</f>
        <v>24559.251285382288</v>
      </c>
    </row>
    <row r="8364" spans="1:10">
      <c r="A8364">
        <v>8363</v>
      </c>
      <c r="B8364" s="4">
        <v>45154</v>
      </c>
      <c r="C8364" s="10">
        <f>DATE(YEAR(orders[[#This Row],[order_date]]), MONTH(orders[[#This Row],[order_date]]), 1)</f>
        <v>45139</v>
      </c>
      <c r="D8364" t="s">
        <v>2866</v>
      </c>
      <c r="E8364" t="s">
        <v>525</v>
      </c>
      <c r="F8364" t="str">
        <f>VLOOKUP(orders[[#This Row],[product_id]],Products!A:C,3,0)</f>
        <v>Electronics</v>
      </c>
      <c r="G8364">
        <v>1</v>
      </c>
      <c r="H8364" s="6">
        <v>0.24695088805095886</v>
      </c>
      <c r="I8364" s="2">
        <f>VLOOKUP($E8364,
Products!$A$1:$F$201,MATCH(Orders!I$1,Products!$A$1:$F$1,0),0)</f>
        <v>2441.7405612875209</v>
      </c>
      <c r="J8364" s="2">
        <f>VLOOKUP($E8364,
Products!$A$1:$F$201,MATCH(Orders!J$1,Products!$A$1:$F$1,0),0)</f>
        <v>1934.1373706011941</v>
      </c>
    </row>
    <row r="8365" spans="1:10">
      <c r="A8365">
        <v>8364</v>
      </c>
      <c r="B8365" s="4">
        <v>45448</v>
      </c>
      <c r="C8365" s="10">
        <f>DATE(YEAR(orders[[#This Row],[order_date]]), MONTH(orders[[#This Row],[order_date]]), 1)</f>
        <v>45444</v>
      </c>
      <c r="D8365" t="s">
        <v>3698</v>
      </c>
      <c r="E8365" t="s">
        <v>562</v>
      </c>
      <c r="F8365" t="str">
        <f>VLOOKUP(orders[[#This Row],[product_id]],Products!A:C,3,0)</f>
        <v>Electronics</v>
      </c>
      <c r="G8365">
        <v>2</v>
      </c>
      <c r="H8365" s="6">
        <v>0.1255411436559436</v>
      </c>
      <c r="I8365" s="2">
        <f>VLOOKUP($E8365,
Products!$A$1:$F$201,MATCH(Orders!I$1,Products!$A$1:$F$1,0),0)</f>
        <v>2550.478597498749</v>
      </c>
      <c r="J8365" s="2">
        <f>VLOOKUP($E8365,
Products!$A$1:$F$201,MATCH(Orders!J$1,Products!$A$1:$F$1,0),0)</f>
        <v>1688.129752018375</v>
      </c>
    </row>
    <row r="8366" spans="1:10">
      <c r="A8366">
        <v>8365</v>
      </c>
      <c r="B8366" s="4">
        <v>45075</v>
      </c>
      <c r="C8366" s="10">
        <f>DATE(YEAR(orders[[#This Row],[order_date]]), MONTH(orders[[#This Row],[order_date]]), 1)</f>
        <v>45047</v>
      </c>
      <c r="D8366" t="s">
        <v>4500</v>
      </c>
      <c r="E8366" t="s">
        <v>618</v>
      </c>
      <c r="F8366" t="str">
        <f>VLOOKUP(orders[[#This Row],[product_id]],Products!A:C,3,0)</f>
        <v>Appliances</v>
      </c>
      <c r="G8366">
        <v>1</v>
      </c>
      <c r="H8366" s="6">
        <v>6.0014663478235239E-2</v>
      </c>
      <c r="I8366" s="2">
        <f>VLOOKUP($E8366,
Products!$A$1:$F$201,MATCH(Orders!I$1,Products!$A$1:$F$1,0),0)</f>
        <v>5546.9777002203573</v>
      </c>
      <c r="J8366" s="2">
        <f>VLOOKUP($E8366,
Products!$A$1:$F$201,MATCH(Orders!J$1,Products!$A$1:$F$1,0),0)</f>
        <v>4048.2565671880161</v>
      </c>
    </row>
    <row r="8367" spans="1:10">
      <c r="A8367">
        <v>8366</v>
      </c>
      <c r="B8367" s="4">
        <v>46008</v>
      </c>
      <c r="C8367" s="10">
        <f>DATE(YEAR(orders[[#This Row],[order_date]]), MONTH(orders[[#This Row],[order_date]]), 1)</f>
        <v>45992</v>
      </c>
      <c r="D8367" t="s">
        <v>1753</v>
      </c>
      <c r="E8367" t="s">
        <v>555</v>
      </c>
      <c r="F8367" t="str">
        <f>VLOOKUP(orders[[#This Row],[product_id]],Products!A:C,3,0)</f>
        <v>Electronics</v>
      </c>
      <c r="G8367">
        <v>2</v>
      </c>
      <c r="H8367" s="6">
        <v>0.21782103233919103</v>
      </c>
      <c r="I8367" s="2">
        <f>VLOOKUP($E8367,
Products!$A$1:$F$201,MATCH(Orders!I$1,Products!$A$1:$F$1,0),0)</f>
        <v>32397.674936233889</v>
      </c>
      <c r="J8367" s="2">
        <f>VLOOKUP($E8367,
Products!$A$1:$F$201,MATCH(Orders!J$1,Products!$A$1:$F$1,0),0)</f>
        <v>24559.251285382288</v>
      </c>
    </row>
    <row r="8368" spans="1:10">
      <c r="A8368">
        <v>8367</v>
      </c>
      <c r="B8368" s="4">
        <v>45088</v>
      </c>
      <c r="C8368" s="10">
        <f>DATE(YEAR(orders[[#This Row],[order_date]]), MONTH(orders[[#This Row],[order_date]]), 1)</f>
        <v>45078</v>
      </c>
      <c r="D8368" t="s">
        <v>988</v>
      </c>
      <c r="E8368" t="s">
        <v>600</v>
      </c>
      <c r="F8368" t="str">
        <f>VLOOKUP(orders[[#This Row],[product_id]],Products!A:C,3,0)</f>
        <v>Electronics</v>
      </c>
      <c r="G8368">
        <v>3</v>
      </c>
      <c r="H8368" s="6">
        <v>0.19231163444263499</v>
      </c>
      <c r="I8368" s="2">
        <f>VLOOKUP($E8368,
Products!$A$1:$F$201,MATCH(Orders!I$1,Products!$A$1:$F$1,0),0)</f>
        <v>2556.7009232610858</v>
      </c>
      <c r="J8368" s="2">
        <f>VLOOKUP($E8368,
Products!$A$1:$F$201,MATCH(Orders!J$1,Products!$A$1:$F$1,0),0)</f>
        <v>2002.3128715328869</v>
      </c>
    </row>
    <row r="8369" spans="1:10">
      <c r="A8369">
        <v>8368</v>
      </c>
      <c r="B8369" s="4">
        <v>45789</v>
      </c>
      <c r="C8369" s="10">
        <f>DATE(YEAR(orders[[#This Row],[order_date]]), MONTH(orders[[#This Row],[order_date]]), 1)</f>
        <v>45778</v>
      </c>
      <c r="D8369" t="s">
        <v>2021</v>
      </c>
      <c r="E8369" t="s">
        <v>610</v>
      </c>
      <c r="F8369" t="str">
        <f>VLOOKUP(orders[[#This Row],[product_id]],Products!A:C,3,0)</f>
        <v>Appliances</v>
      </c>
      <c r="G8369">
        <v>3</v>
      </c>
      <c r="H8369" s="6">
        <v>0.11402580243264884</v>
      </c>
      <c r="I8369" s="2">
        <f>VLOOKUP($E8369,
Products!$A$1:$F$201,MATCH(Orders!I$1,Products!$A$1:$F$1,0),0)</f>
        <v>23456.386855186989</v>
      </c>
      <c r="J8369" s="2">
        <f>VLOOKUP($E8369,
Products!$A$1:$F$201,MATCH(Orders!J$1,Products!$A$1:$F$1,0),0)</f>
        <v>16522.385271144129</v>
      </c>
    </row>
    <row r="8370" spans="1:10">
      <c r="A8370">
        <v>8369</v>
      </c>
      <c r="B8370" s="4">
        <v>45321</v>
      </c>
      <c r="C8370" s="10">
        <f>DATE(YEAR(orders[[#This Row],[order_date]]), MONTH(orders[[#This Row],[order_date]]), 1)</f>
        <v>45292</v>
      </c>
      <c r="D8370" t="s">
        <v>2092</v>
      </c>
      <c r="E8370" t="s">
        <v>691</v>
      </c>
      <c r="F8370" t="str">
        <f>VLOOKUP(orders[[#This Row],[product_id]],Products!A:C,3,0)</f>
        <v>Appliances</v>
      </c>
      <c r="G8370">
        <v>2</v>
      </c>
      <c r="H8370" s="6">
        <v>0.14648769550778987</v>
      </c>
      <c r="I8370" s="2">
        <f>VLOOKUP($E8370,
Products!$A$1:$F$201,MATCH(Orders!I$1,Products!$A$1:$F$1,0),0)</f>
        <v>2337.6024778940591</v>
      </c>
      <c r="J8370" s="2">
        <f>VLOOKUP($E8370,
Products!$A$1:$F$201,MATCH(Orders!J$1,Products!$A$1:$F$1,0),0)</f>
        <v>1616.9957885138581</v>
      </c>
    </row>
    <row r="8371" spans="1:10">
      <c r="A8371">
        <v>8370</v>
      </c>
      <c r="B8371" s="4">
        <v>45727</v>
      </c>
      <c r="C8371" s="10">
        <f>DATE(YEAR(orders[[#This Row],[order_date]]), MONTH(orders[[#This Row],[order_date]]), 1)</f>
        <v>45717</v>
      </c>
      <c r="D8371" t="s">
        <v>3154</v>
      </c>
      <c r="E8371" t="s">
        <v>664</v>
      </c>
      <c r="F8371" t="str">
        <f>VLOOKUP(orders[[#This Row],[product_id]],Products!A:C,3,0)</f>
        <v>Appliances</v>
      </c>
      <c r="G8371">
        <v>1</v>
      </c>
      <c r="H8371" s="6">
        <v>5.2369065157655256E-2</v>
      </c>
      <c r="I8371" s="2">
        <f>VLOOKUP($E8371,
Products!$A$1:$F$201,MATCH(Orders!I$1,Products!$A$1:$F$1,0),0)</f>
        <v>2181.6314584966208</v>
      </c>
      <c r="J8371" s="2">
        <f>VLOOKUP($E8371,
Products!$A$1:$F$201,MATCH(Orders!J$1,Products!$A$1:$F$1,0),0)</f>
        <v>1607.5776178781809</v>
      </c>
    </row>
    <row r="8372" spans="1:10">
      <c r="A8372">
        <v>8371</v>
      </c>
      <c r="B8372" s="4">
        <v>45112</v>
      </c>
      <c r="C8372" s="10">
        <f>DATE(YEAR(orders[[#This Row],[order_date]]), MONTH(orders[[#This Row],[order_date]]), 1)</f>
        <v>45108</v>
      </c>
      <c r="D8372" t="s">
        <v>3321</v>
      </c>
      <c r="E8372" t="s">
        <v>670</v>
      </c>
      <c r="F8372" t="str">
        <f>VLOOKUP(orders[[#This Row],[product_id]],Products!A:C,3,0)</f>
        <v>Electronics</v>
      </c>
      <c r="G8372">
        <v>1</v>
      </c>
      <c r="H8372" s="6">
        <v>0.20475355320391372</v>
      </c>
      <c r="I8372" s="2">
        <f>VLOOKUP($E8372,
Products!$A$1:$F$201,MATCH(Orders!I$1,Products!$A$1:$F$1,0),0)</f>
        <v>2624.8628733917722</v>
      </c>
      <c r="J8372" s="2">
        <f>VLOOKUP($E8372,
Products!$A$1:$F$201,MATCH(Orders!J$1,Products!$A$1:$F$1,0),0)</f>
        <v>1944.041928611671</v>
      </c>
    </row>
    <row r="8373" spans="1:10">
      <c r="A8373">
        <v>8372</v>
      </c>
      <c r="B8373" s="4">
        <v>45484</v>
      </c>
      <c r="C8373" s="10">
        <f>DATE(YEAR(orders[[#This Row],[order_date]]), MONTH(orders[[#This Row],[order_date]]), 1)</f>
        <v>45474</v>
      </c>
      <c r="D8373" t="s">
        <v>4043</v>
      </c>
      <c r="E8373" t="s">
        <v>612</v>
      </c>
      <c r="F8373" t="str">
        <f>VLOOKUP(orders[[#This Row],[product_id]],Products!A:C,3,0)</f>
        <v>Electronics</v>
      </c>
      <c r="G8373">
        <v>2</v>
      </c>
      <c r="H8373" s="6">
        <v>0.16366425728910947</v>
      </c>
      <c r="I8373" s="2">
        <f>VLOOKUP($E8373,
Products!$A$1:$F$201,MATCH(Orders!I$1,Products!$A$1:$F$1,0),0)</f>
        <v>2704.041843529928</v>
      </c>
      <c r="J8373" s="2">
        <f>VLOOKUP($E8373,
Products!$A$1:$F$201,MATCH(Orders!J$1,Products!$A$1:$F$1,0),0)</f>
        <v>2158.9135708713038</v>
      </c>
    </row>
    <row r="8374" spans="1:10">
      <c r="A8374">
        <v>8373</v>
      </c>
      <c r="B8374" s="4">
        <v>45372</v>
      </c>
      <c r="C8374" s="10">
        <f>DATE(YEAR(orders[[#This Row],[order_date]]), MONTH(orders[[#This Row],[order_date]]), 1)</f>
        <v>45352</v>
      </c>
      <c r="D8374" t="s">
        <v>3831</v>
      </c>
      <c r="E8374" t="s">
        <v>598</v>
      </c>
      <c r="F8374" t="str">
        <f>VLOOKUP(orders[[#This Row],[product_id]],Products!A:C,3,0)</f>
        <v>Appliances</v>
      </c>
      <c r="G8374">
        <v>1</v>
      </c>
      <c r="H8374" s="6">
        <v>8.5770566984418178E-2</v>
      </c>
      <c r="I8374" s="2">
        <f>VLOOKUP($E8374,
Products!$A$1:$F$201,MATCH(Orders!I$1,Products!$A$1:$F$1,0),0)</f>
        <v>5641.6789233526652</v>
      </c>
      <c r="J8374" s="2">
        <f>VLOOKUP($E8374,
Products!$A$1:$F$201,MATCH(Orders!J$1,Products!$A$1:$F$1,0),0)</f>
        <v>4031.2473685481059</v>
      </c>
    </row>
    <row r="8375" spans="1:10">
      <c r="A8375">
        <v>8374</v>
      </c>
      <c r="B8375" s="4">
        <v>45756</v>
      </c>
      <c r="C8375" s="10">
        <f>DATE(YEAR(orders[[#This Row],[order_date]]), MONTH(orders[[#This Row],[order_date]]), 1)</f>
        <v>45748</v>
      </c>
      <c r="D8375" t="s">
        <v>4626</v>
      </c>
      <c r="E8375" t="s">
        <v>509</v>
      </c>
      <c r="F8375" t="str">
        <f>VLOOKUP(orders[[#This Row],[product_id]],Products!A:C,3,0)</f>
        <v>Appliances</v>
      </c>
      <c r="G8375">
        <v>3</v>
      </c>
      <c r="H8375" s="6">
        <v>0.11694968111008847</v>
      </c>
      <c r="I8375" s="2">
        <f>VLOOKUP($E8375,
Products!$A$1:$F$201,MATCH(Orders!I$1,Products!$A$1:$F$1,0),0)</f>
        <v>23898.369282732219</v>
      </c>
      <c r="J8375" s="2">
        <f>VLOOKUP($E8375,
Products!$A$1:$F$201,MATCH(Orders!J$1,Products!$A$1:$F$1,0),0)</f>
        <v>16491.822147524919</v>
      </c>
    </row>
    <row r="8376" spans="1:10">
      <c r="A8376">
        <v>8375</v>
      </c>
      <c r="B8376" s="4">
        <v>45013</v>
      </c>
      <c r="C8376" s="10">
        <f>DATE(YEAR(orders[[#This Row],[order_date]]), MONTH(orders[[#This Row],[order_date]]), 1)</f>
        <v>44986</v>
      </c>
      <c r="D8376" t="s">
        <v>4397</v>
      </c>
      <c r="E8376" t="s">
        <v>691</v>
      </c>
      <c r="F8376" t="str">
        <f>VLOOKUP(orders[[#This Row],[product_id]],Products!A:C,3,0)</f>
        <v>Appliances</v>
      </c>
      <c r="G8376">
        <v>2</v>
      </c>
      <c r="H8376" s="6">
        <v>0.13992113847118506</v>
      </c>
      <c r="I8376" s="2">
        <f>VLOOKUP($E8376,
Products!$A$1:$F$201,MATCH(Orders!I$1,Products!$A$1:$F$1,0),0)</f>
        <v>2337.6024778940591</v>
      </c>
      <c r="J8376" s="2">
        <f>VLOOKUP($E8376,
Products!$A$1:$F$201,MATCH(Orders!J$1,Products!$A$1:$F$1,0),0)</f>
        <v>1616.9957885138581</v>
      </c>
    </row>
    <row r="8377" spans="1:10">
      <c r="A8377">
        <v>8376</v>
      </c>
      <c r="B8377" s="4">
        <v>45364</v>
      </c>
      <c r="C8377" s="10">
        <f>DATE(YEAR(orders[[#This Row],[order_date]]), MONTH(orders[[#This Row],[order_date]]), 1)</f>
        <v>45352</v>
      </c>
      <c r="D8377" t="s">
        <v>3467</v>
      </c>
      <c r="E8377" t="s">
        <v>643</v>
      </c>
      <c r="F8377" t="str">
        <f>VLOOKUP(orders[[#This Row],[product_id]],Products!A:C,3,0)</f>
        <v>Appliances</v>
      </c>
      <c r="G8377">
        <v>1</v>
      </c>
      <c r="H8377" s="6">
        <v>0.11969819151495852</v>
      </c>
      <c r="I8377" s="2">
        <f>VLOOKUP($E8377,
Products!$A$1:$F$201,MATCH(Orders!I$1,Products!$A$1:$F$1,0),0)</f>
        <v>26269.068564891841</v>
      </c>
      <c r="J8377" s="2">
        <f>VLOOKUP($E8377,
Products!$A$1:$F$201,MATCH(Orders!J$1,Products!$A$1:$F$1,0),0)</f>
        <v>18867.564539756699</v>
      </c>
    </row>
    <row r="8378" spans="1:10">
      <c r="A8378">
        <v>8377</v>
      </c>
      <c r="B8378" s="4">
        <v>45442</v>
      </c>
      <c r="C8378" s="10">
        <f>DATE(YEAR(orders[[#This Row],[order_date]]), MONTH(orders[[#This Row],[order_date]]), 1)</f>
        <v>45413</v>
      </c>
      <c r="D8378" t="s">
        <v>2443</v>
      </c>
      <c r="E8378" t="s">
        <v>568</v>
      </c>
      <c r="F8378" t="str">
        <f>VLOOKUP(orders[[#This Row],[product_id]],Products!A:C,3,0)</f>
        <v>Electronics</v>
      </c>
      <c r="G8378">
        <v>1</v>
      </c>
      <c r="H8378" s="6">
        <v>0.20390113679320399</v>
      </c>
      <c r="I8378" s="2">
        <f>VLOOKUP($E8378,
Products!$A$1:$F$201,MATCH(Orders!I$1,Products!$A$1:$F$1,0),0)</f>
        <v>21702.72353355262</v>
      </c>
      <c r="J8378" s="2">
        <f>VLOOKUP($E8378,
Products!$A$1:$F$201,MATCH(Orders!J$1,Products!$A$1:$F$1,0),0)</f>
        <v>17244.710704747551</v>
      </c>
    </row>
    <row r="8379" spans="1:10">
      <c r="A8379">
        <v>8378</v>
      </c>
      <c r="B8379" s="4">
        <v>45873</v>
      </c>
      <c r="C8379" s="10">
        <f>DATE(YEAR(orders[[#This Row],[order_date]]), MONTH(orders[[#This Row],[order_date]]), 1)</f>
        <v>45870</v>
      </c>
      <c r="D8379" t="s">
        <v>1127</v>
      </c>
      <c r="E8379" t="s">
        <v>669</v>
      </c>
      <c r="F8379" t="str">
        <f>VLOOKUP(orders[[#This Row],[product_id]],Products!A:C,3,0)</f>
        <v>Electronics</v>
      </c>
      <c r="G8379">
        <v>2</v>
      </c>
      <c r="H8379" s="6">
        <v>0.19583133783259835</v>
      </c>
      <c r="I8379" s="2">
        <f>VLOOKUP($E8379,
Products!$A$1:$F$201,MATCH(Orders!I$1,Products!$A$1:$F$1,0),0)</f>
        <v>11708.03419603835</v>
      </c>
      <c r="J8379" s="2">
        <f>VLOOKUP($E8379,
Products!$A$1:$F$201,MATCH(Orders!J$1,Products!$A$1:$F$1,0),0)</f>
        <v>7784.9580101998827</v>
      </c>
    </row>
    <row r="8380" spans="1:10">
      <c r="A8380">
        <v>8379</v>
      </c>
      <c r="B8380" s="4">
        <v>45682</v>
      </c>
      <c r="C8380" s="10">
        <f>DATE(YEAR(orders[[#This Row],[order_date]]), MONTH(orders[[#This Row],[order_date]]), 1)</f>
        <v>45658</v>
      </c>
      <c r="D8380" t="s">
        <v>3602</v>
      </c>
      <c r="E8380" t="s">
        <v>688</v>
      </c>
      <c r="F8380" t="str">
        <f>VLOOKUP(orders[[#This Row],[product_id]],Products!A:C,3,0)</f>
        <v>Appliances</v>
      </c>
      <c r="G8380">
        <v>2</v>
      </c>
      <c r="H8380" s="6">
        <v>6.0963258667035426E-2</v>
      </c>
      <c r="I8380" s="2">
        <f>VLOOKUP($E8380,
Products!$A$1:$F$201,MATCH(Orders!I$1,Products!$A$1:$F$1,0),0)</f>
        <v>5983.6860426434141</v>
      </c>
      <c r="J8380" s="2">
        <f>VLOOKUP($E8380,
Products!$A$1:$F$201,MATCH(Orders!J$1,Products!$A$1:$F$1,0),0)</f>
        <v>3911.563059036529</v>
      </c>
    </row>
    <row r="8381" spans="1:10">
      <c r="A8381">
        <v>8380</v>
      </c>
      <c r="B8381" s="4">
        <v>45723</v>
      </c>
      <c r="C8381" s="10">
        <f>DATE(YEAR(orders[[#This Row],[order_date]]), MONTH(orders[[#This Row],[order_date]]), 1)</f>
        <v>45717</v>
      </c>
      <c r="D8381" t="s">
        <v>4672</v>
      </c>
      <c r="E8381" t="s">
        <v>562</v>
      </c>
      <c r="F8381" t="str">
        <f>VLOOKUP(orders[[#This Row],[product_id]],Products!A:C,3,0)</f>
        <v>Electronics</v>
      </c>
      <c r="G8381">
        <v>1</v>
      </c>
      <c r="H8381" s="6">
        <v>0.19937434507338556</v>
      </c>
      <c r="I8381" s="2">
        <f>VLOOKUP($E8381,
Products!$A$1:$F$201,MATCH(Orders!I$1,Products!$A$1:$F$1,0),0)</f>
        <v>2550.478597498749</v>
      </c>
      <c r="J8381" s="2">
        <f>VLOOKUP($E8381,
Products!$A$1:$F$201,MATCH(Orders!J$1,Products!$A$1:$F$1,0),0)</f>
        <v>1688.129752018375</v>
      </c>
    </row>
    <row r="8382" spans="1:10">
      <c r="A8382">
        <v>8381</v>
      </c>
      <c r="B8382" s="4">
        <v>45612</v>
      </c>
      <c r="C8382" s="10">
        <f>DATE(YEAR(orders[[#This Row],[order_date]]), MONTH(orders[[#This Row],[order_date]]), 1)</f>
        <v>45597</v>
      </c>
      <c r="D8382" t="s">
        <v>4251</v>
      </c>
      <c r="E8382" t="s">
        <v>676</v>
      </c>
      <c r="F8382" t="str">
        <f>VLOOKUP(orders[[#This Row],[product_id]],Products!A:C,3,0)</f>
        <v>Electronics</v>
      </c>
      <c r="G8382">
        <v>1</v>
      </c>
      <c r="H8382" s="6">
        <v>0.2313483035010894</v>
      </c>
      <c r="I8382" s="2">
        <f>VLOOKUP($E8382,
Products!$A$1:$F$201,MATCH(Orders!I$1,Products!$A$1:$F$1,0),0)</f>
        <v>30008.64884218746</v>
      </c>
      <c r="J8382" s="2">
        <f>VLOOKUP($E8382,
Products!$A$1:$F$201,MATCH(Orders!J$1,Products!$A$1:$F$1,0),0)</f>
        <v>19907.2372539471</v>
      </c>
    </row>
    <row r="8383" spans="1:10">
      <c r="A8383">
        <v>8382</v>
      </c>
      <c r="B8383" s="4">
        <v>45251</v>
      </c>
      <c r="C8383" s="10">
        <f>DATE(YEAR(orders[[#This Row],[order_date]]), MONTH(orders[[#This Row],[order_date]]), 1)</f>
        <v>45231</v>
      </c>
      <c r="D8383" t="s">
        <v>4507</v>
      </c>
      <c r="E8383" t="s">
        <v>610</v>
      </c>
      <c r="F8383" t="str">
        <f>VLOOKUP(orders[[#This Row],[product_id]],Products!A:C,3,0)</f>
        <v>Appliances</v>
      </c>
      <c r="G8383">
        <v>1</v>
      </c>
      <c r="H8383" s="6">
        <v>8.1879618197688922E-2</v>
      </c>
      <c r="I8383" s="2">
        <f>VLOOKUP($E8383,
Products!$A$1:$F$201,MATCH(Orders!I$1,Products!$A$1:$F$1,0),0)</f>
        <v>23456.386855186989</v>
      </c>
      <c r="J8383" s="2">
        <f>VLOOKUP($E8383,
Products!$A$1:$F$201,MATCH(Orders!J$1,Products!$A$1:$F$1,0),0)</f>
        <v>16522.385271144129</v>
      </c>
    </row>
    <row r="8384" spans="1:10">
      <c r="A8384">
        <v>8383</v>
      </c>
      <c r="B8384" s="4">
        <v>45549</v>
      </c>
      <c r="C8384" s="10">
        <f>DATE(YEAR(orders[[#This Row],[order_date]]), MONTH(orders[[#This Row],[order_date]]), 1)</f>
        <v>45536</v>
      </c>
      <c r="D8384" t="s">
        <v>1972</v>
      </c>
      <c r="E8384" t="s">
        <v>570</v>
      </c>
      <c r="F8384" t="str">
        <f>VLOOKUP(orders[[#This Row],[product_id]],Products!A:C,3,0)</f>
        <v>Electronics</v>
      </c>
      <c r="G8384">
        <v>2</v>
      </c>
      <c r="H8384" s="6">
        <v>0.19411532664659653</v>
      </c>
      <c r="I8384" s="2">
        <f>VLOOKUP($E8384,
Products!$A$1:$F$201,MATCH(Orders!I$1,Products!$A$1:$F$1,0),0)</f>
        <v>10978.62820425244</v>
      </c>
      <c r="J8384" s="2">
        <f>VLOOKUP($E8384,
Products!$A$1:$F$201,MATCH(Orders!J$1,Products!$A$1:$F$1,0),0)</f>
        <v>7174.697588469895</v>
      </c>
    </row>
    <row r="8385" spans="1:10">
      <c r="A8385">
        <v>8384</v>
      </c>
      <c r="B8385" s="4">
        <v>45613</v>
      </c>
      <c r="C8385" s="10">
        <f>DATE(YEAR(orders[[#This Row],[order_date]]), MONTH(orders[[#This Row],[order_date]]), 1)</f>
        <v>45597</v>
      </c>
      <c r="D8385" t="s">
        <v>2083</v>
      </c>
      <c r="E8385" t="s">
        <v>645</v>
      </c>
      <c r="F8385" t="str">
        <f>VLOOKUP(orders[[#This Row],[product_id]],Products!A:C,3,0)</f>
        <v>Electronics</v>
      </c>
      <c r="G8385">
        <v>1</v>
      </c>
      <c r="H8385" s="6">
        <v>0.20454484246789234</v>
      </c>
      <c r="I8385" s="2">
        <f>VLOOKUP($E8385,
Products!$A$1:$F$201,MATCH(Orders!I$1,Products!$A$1:$F$1,0),0)</f>
        <v>29658.239859810968</v>
      </c>
      <c r="J8385" s="2">
        <f>VLOOKUP($E8385,
Products!$A$1:$F$201,MATCH(Orders!J$1,Products!$A$1:$F$1,0),0)</f>
        <v>22421.521919652871</v>
      </c>
    </row>
    <row r="8386" spans="1:10">
      <c r="A8386">
        <v>8385</v>
      </c>
      <c r="B8386" s="4">
        <v>45326</v>
      </c>
      <c r="C8386" s="10">
        <f>DATE(YEAR(orders[[#This Row],[order_date]]), MONTH(orders[[#This Row],[order_date]]), 1)</f>
        <v>45323</v>
      </c>
      <c r="D8386" t="s">
        <v>2117</v>
      </c>
      <c r="E8386" t="s">
        <v>567</v>
      </c>
      <c r="F8386" t="str">
        <f>VLOOKUP(orders[[#This Row],[product_id]],Products!A:C,3,0)</f>
        <v>Electronics</v>
      </c>
      <c r="G8386">
        <v>1</v>
      </c>
      <c r="H8386" s="6">
        <v>0.18854903008144824</v>
      </c>
      <c r="I8386" s="2">
        <f>VLOOKUP($E8386,
Products!$A$1:$F$201,MATCH(Orders!I$1,Products!$A$1:$F$1,0),0)</f>
        <v>17514.171240093368</v>
      </c>
      <c r="J8386" s="2">
        <f>VLOOKUP($E8386,
Products!$A$1:$F$201,MATCH(Orders!J$1,Products!$A$1:$F$1,0),0)</f>
        <v>12226.76247250809</v>
      </c>
    </row>
    <row r="8387" spans="1:10">
      <c r="A8387">
        <v>8386</v>
      </c>
      <c r="B8387" s="4">
        <v>45794</v>
      </c>
      <c r="C8387" s="10">
        <f>DATE(YEAR(orders[[#This Row],[order_date]]), MONTH(orders[[#This Row],[order_date]]), 1)</f>
        <v>45778</v>
      </c>
      <c r="D8387" t="s">
        <v>3955</v>
      </c>
      <c r="E8387" t="s">
        <v>657</v>
      </c>
      <c r="F8387" t="str">
        <f>VLOOKUP(orders[[#This Row],[product_id]],Products!A:C,3,0)</f>
        <v>Appliances</v>
      </c>
      <c r="G8387">
        <v>1</v>
      </c>
      <c r="H8387" s="6">
        <v>0.12024474181257537</v>
      </c>
      <c r="I8387" s="2">
        <f>VLOOKUP($E8387,
Products!$A$1:$F$201,MATCH(Orders!I$1,Products!$A$1:$F$1,0),0)</f>
        <v>6275.8669412443169</v>
      </c>
      <c r="J8387" s="2">
        <f>VLOOKUP($E8387,
Products!$A$1:$F$201,MATCH(Orders!J$1,Products!$A$1:$F$1,0),0)</f>
        <v>4742.5097602697688</v>
      </c>
    </row>
    <row r="8388" spans="1:10">
      <c r="A8388">
        <v>8387</v>
      </c>
      <c r="B8388" s="4">
        <v>45143</v>
      </c>
      <c r="C8388" s="10">
        <f>DATE(YEAR(orders[[#This Row],[order_date]]), MONTH(orders[[#This Row],[order_date]]), 1)</f>
        <v>45139</v>
      </c>
      <c r="D8388" t="s">
        <v>1180</v>
      </c>
      <c r="E8388" t="s">
        <v>635</v>
      </c>
      <c r="F8388" t="str">
        <f>VLOOKUP(orders[[#This Row],[product_id]],Products!A:C,3,0)</f>
        <v>Electronics</v>
      </c>
      <c r="G8388">
        <v>2</v>
      </c>
      <c r="H8388" s="6">
        <v>0.19821681673390626</v>
      </c>
      <c r="I8388" s="2">
        <f>VLOOKUP($E8388,
Products!$A$1:$F$201,MATCH(Orders!I$1,Products!$A$1:$F$1,0),0)</f>
        <v>31014.321091901689</v>
      </c>
      <c r="J8388" s="2">
        <f>VLOOKUP($E8388,
Products!$A$1:$F$201,MATCH(Orders!J$1,Products!$A$1:$F$1,0),0)</f>
        <v>23202.91049209132</v>
      </c>
    </row>
    <row r="8389" spans="1:10">
      <c r="A8389">
        <v>8388</v>
      </c>
      <c r="B8389" s="4">
        <v>45735</v>
      </c>
      <c r="C8389" s="10">
        <f>DATE(YEAR(orders[[#This Row],[order_date]]), MONTH(orders[[#This Row],[order_date]]), 1)</f>
        <v>45717</v>
      </c>
      <c r="D8389" t="s">
        <v>4350</v>
      </c>
      <c r="E8389" t="s">
        <v>680</v>
      </c>
      <c r="F8389" t="str">
        <f>VLOOKUP(orders[[#This Row],[product_id]],Products!A:C,3,0)</f>
        <v>Electronics</v>
      </c>
      <c r="G8389">
        <v>1</v>
      </c>
      <c r="H8389" s="6">
        <v>0.16366436585367641</v>
      </c>
      <c r="I8389" s="2">
        <f>VLOOKUP($E8389,
Products!$A$1:$F$201,MATCH(Orders!I$1,Products!$A$1:$F$1,0),0)</f>
        <v>31627.348891742429</v>
      </c>
      <c r="J8389" s="2">
        <f>VLOOKUP($E8389,
Products!$A$1:$F$201,MATCH(Orders!J$1,Products!$A$1:$F$1,0),0)</f>
        <v>23219.930812036979</v>
      </c>
    </row>
    <row r="8390" spans="1:10">
      <c r="A8390">
        <v>8389</v>
      </c>
      <c r="B8390" s="4">
        <v>45887</v>
      </c>
      <c r="C8390" s="10">
        <f>DATE(YEAR(orders[[#This Row],[order_date]]), MONTH(orders[[#This Row],[order_date]]), 1)</f>
        <v>45870</v>
      </c>
      <c r="D8390" t="s">
        <v>3158</v>
      </c>
      <c r="E8390" t="s">
        <v>631</v>
      </c>
      <c r="F8390" t="str">
        <f>VLOOKUP(orders[[#This Row],[product_id]],Products!A:C,3,0)</f>
        <v>Appliances</v>
      </c>
      <c r="G8390">
        <v>1</v>
      </c>
      <c r="H8390" s="6">
        <v>9.4484530269829364E-2</v>
      </c>
      <c r="I8390" s="2">
        <f>VLOOKUP($E8390,
Products!$A$1:$F$201,MATCH(Orders!I$1,Products!$A$1:$F$1,0),0)</f>
        <v>5983.7308645702497</v>
      </c>
      <c r="J8390" s="2">
        <f>VLOOKUP($E8390,
Products!$A$1:$F$201,MATCH(Orders!J$1,Products!$A$1:$F$1,0),0)</f>
        <v>4205.6432936163774</v>
      </c>
    </row>
    <row r="8391" spans="1:10">
      <c r="A8391">
        <v>8390</v>
      </c>
      <c r="B8391" s="4">
        <v>45927</v>
      </c>
      <c r="C8391" s="10">
        <f>DATE(YEAR(orders[[#This Row],[order_date]]), MONTH(orders[[#This Row],[order_date]]), 1)</f>
        <v>45901</v>
      </c>
      <c r="D8391" t="s">
        <v>2789</v>
      </c>
      <c r="E8391" t="s">
        <v>689</v>
      </c>
      <c r="F8391" t="str">
        <f>VLOOKUP(orders[[#This Row],[product_id]],Products!A:C,3,0)</f>
        <v>Electronics</v>
      </c>
      <c r="G8391">
        <v>1</v>
      </c>
      <c r="H8391" s="6">
        <v>0.17343525920519293</v>
      </c>
      <c r="I8391" s="2">
        <f>VLOOKUP($E8391,
Products!$A$1:$F$201,MATCH(Orders!I$1,Products!$A$1:$F$1,0),0)</f>
        <v>22021.70433799336</v>
      </c>
      <c r="J8391" s="2">
        <f>VLOOKUP($E8391,
Products!$A$1:$F$201,MATCH(Orders!J$1,Products!$A$1:$F$1,0),0)</f>
        <v>16990.60087110737</v>
      </c>
    </row>
    <row r="8392" spans="1:10">
      <c r="A8392">
        <v>8391</v>
      </c>
      <c r="B8392" s="4">
        <v>45858</v>
      </c>
      <c r="C8392" s="10">
        <f>DATE(YEAR(orders[[#This Row],[order_date]]), MONTH(orders[[#This Row],[order_date]]), 1)</f>
        <v>45839</v>
      </c>
      <c r="D8392" t="s">
        <v>1063</v>
      </c>
      <c r="E8392" t="s">
        <v>649</v>
      </c>
      <c r="F8392" t="str">
        <f>VLOOKUP(orders[[#This Row],[product_id]],Products!A:C,3,0)</f>
        <v>Electronics</v>
      </c>
      <c r="G8392">
        <v>1</v>
      </c>
      <c r="H8392" s="6">
        <v>0.17952463994172513</v>
      </c>
      <c r="I8392" s="2">
        <f>VLOOKUP($E8392,
Products!$A$1:$F$201,MATCH(Orders!I$1,Products!$A$1:$F$1,0),0)</f>
        <v>13109.676759490871</v>
      </c>
      <c r="J8392" s="2">
        <f>VLOOKUP($E8392,
Products!$A$1:$F$201,MATCH(Orders!J$1,Products!$A$1:$F$1,0),0)</f>
        <v>9497.2301945627187</v>
      </c>
    </row>
    <row r="8393" spans="1:10">
      <c r="A8393">
        <v>8392</v>
      </c>
      <c r="B8393" s="4">
        <v>45166</v>
      </c>
      <c r="C8393" s="10">
        <f>DATE(YEAR(orders[[#This Row],[order_date]]), MONTH(orders[[#This Row],[order_date]]), 1)</f>
        <v>45139</v>
      </c>
      <c r="D8393" t="s">
        <v>1263</v>
      </c>
      <c r="E8393" t="s">
        <v>667</v>
      </c>
      <c r="F8393" t="str">
        <f>VLOOKUP(orders[[#This Row],[product_id]],Products!A:C,3,0)</f>
        <v>Electronics</v>
      </c>
      <c r="G8393">
        <v>2</v>
      </c>
      <c r="H8393" s="6">
        <v>0.18734243549376733</v>
      </c>
      <c r="I8393" s="2">
        <f>VLOOKUP($E8393,
Products!$A$1:$F$201,MATCH(Orders!I$1,Products!$A$1:$F$1,0),0)</f>
        <v>2491.507056421975</v>
      </c>
      <c r="J8393" s="2">
        <f>VLOOKUP($E8393,
Products!$A$1:$F$201,MATCH(Orders!J$1,Products!$A$1:$F$1,0),0)</f>
        <v>1871.4408177277719</v>
      </c>
    </row>
    <row r="8394" spans="1:10">
      <c r="A8394">
        <v>8393</v>
      </c>
      <c r="B8394" s="4">
        <v>44974</v>
      </c>
      <c r="C8394" s="10">
        <f>DATE(YEAR(orders[[#This Row],[order_date]]), MONTH(orders[[#This Row],[order_date]]), 1)</f>
        <v>44958</v>
      </c>
      <c r="D8394" t="s">
        <v>4384</v>
      </c>
      <c r="E8394" t="s">
        <v>651</v>
      </c>
      <c r="F8394" t="str">
        <f>VLOOKUP(orders[[#This Row],[product_id]],Products!A:C,3,0)</f>
        <v>Electronics</v>
      </c>
      <c r="G8394">
        <v>1</v>
      </c>
      <c r="H8394" s="6">
        <v>0.14841787483007532</v>
      </c>
      <c r="I8394" s="2">
        <f>VLOOKUP($E8394,
Products!$A$1:$F$201,MATCH(Orders!I$1,Products!$A$1:$F$1,0),0)</f>
        <v>28622.091542973511</v>
      </c>
      <c r="J8394" s="2">
        <f>VLOOKUP($E8394,
Products!$A$1:$F$201,MATCH(Orders!J$1,Products!$A$1:$F$1,0),0)</f>
        <v>19327.527634039769</v>
      </c>
    </row>
    <row r="8395" spans="1:10">
      <c r="A8395">
        <v>8394</v>
      </c>
      <c r="B8395" s="4">
        <v>45801</v>
      </c>
      <c r="C8395" s="10">
        <f>DATE(YEAR(orders[[#This Row],[order_date]]), MONTH(orders[[#This Row],[order_date]]), 1)</f>
        <v>45778</v>
      </c>
      <c r="D8395" t="s">
        <v>2056</v>
      </c>
      <c r="E8395" t="s">
        <v>534</v>
      </c>
      <c r="F8395" t="str">
        <f>VLOOKUP(orders[[#This Row],[product_id]],Products!A:C,3,0)</f>
        <v>Appliances</v>
      </c>
      <c r="G8395">
        <v>3</v>
      </c>
      <c r="H8395" s="6">
        <v>8.3341406411660032E-2</v>
      </c>
      <c r="I8395" s="2">
        <f>VLOOKUP($E8395,
Products!$A$1:$F$201,MATCH(Orders!I$1,Products!$A$1:$F$1,0),0)</f>
        <v>24743.162958088669</v>
      </c>
      <c r="J8395" s="2">
        <f>VLOOKUP($E8395,
Products!$A$1:$F$201,MATCH(Orders!J$1,Products!$A$1:$F$1,0),0)</f>
        <v>19307.588986555591</v>
      </c>
    </row>
    <row r="8396" spans="1:10">
      <c r="A8396">
        <v>8395</v>
      </c>
      <c r="B8396" s="4">
        <v>45058</v>
      </c>
      <c r="C8396" s="10">
        <f>DATE(YEAR(orders[[#This Row],[order_date]]), MONTH(orders[[#This Row],[order_date]]), 1)</f>
        <v>45047</v>
      </c>
      <c r="D8396" t="s">
        <v>1773</v>
      </c>
      <c r="E8396" t="s">
        <v>687</v>
      </c>
      <c r="F8396" t="str">
        <f>VLOOKUP(orders[[#This Row],[product_id]],Products!A:C,3,0)</f>
        <v>Electronics</v>
      </c>
      <c r="G8396">
        <v>1</v>
      </c>
      <c r="H8396" s="6">
        <v>0.1147192143808928</v>
      </c>
      <c r="I8396" s="2">
        <f>VLOOKUP($E8396,
Products!$A$1:$F$201,MATCH(Orders!I$1,Products!$A$1:$F$1,0),0)</f>
        <v>12143.737276429891</v>
      </c>
      <c r="J8396" s="2">
        <f>VLOOKUP($E8396,
Products!$A$1:$F$201,MATCH(Orders!J$1,Products!$A$1:$F$1,0),0)</f>
        <v>9077.1957392673976</v>
      </c>
    </row>
    <row r="8397" spans="1:10">
      <c r="A8397">
        <v>8396</v>
      </c>
      <c r="B8397" s="4">
        <v>45551</v>
      </c>
      <c r="C8397" s="10">
        <f>DATE(YEAR(orders[[#This Row],[order_date]]), MONTH(orders[[#This Row],[order_date]]), 1)</f>
        <v>45536</v>
      </c>
      <c r="D8397" t="s">
        <v>3073</v>
      </c>
      <c r="E8397" t="s">
        <v>556</v>
      </c>
      <c r="F8397" t="str">
        <f>VLOOKUP(orders[[#This Row],[product_id]],Products!A:C,3,0)</f>
        <v>Appliances</v>
      </c>
      <c r="G8397">
        <v>1</v>
      </c>
      <c r="H8397" s="6">
        <v>7.4925368759298727E-2</v>
      </c>
      <c r="I8397" s="2">
        <f>VLOOKUP($E8397,
Products!$A$1:$F$201,MATCH(Orders!I$1,Products!$A$1:$F$1,0),0)</f>
        <v>27054.121101651981</v>
      </c>
      <c r="J8397" s="2">
        <f>VLOOKUP($E8397,
Products!$A$1:$F$201,MATCH(Orders!J$1,Products!$A$1:$F$1,0),0)</f>
        <v>19388.930988794411</v>
      </c>
    </row>
    <row r="8398" spans="1:10">
      <c r="A8398">
        <v>8397</v>
      </c>
      <c r="B8398" s="4">
        <v>45527</v>
      </c>
      <c r="C8398" s="10">
        <f>DATE(YEAR(orders[[#This Row],[order_date]]), MONTH(orders[[#This Row],[order_date]]), 1)</f>
        <v>45505</v>
      </c>
      <c r="D8398" t="s">
        <v>1443</v>
      </c>
      <c r="E8398" t="s">
        <v>519</v>
      </c>
      <c r="F8398" t="str">
        <f>VLOOKUP(orders[[#This Row],[product_id]],Products!A:C,3,0)</f>
        <v>Electronics</v>
      </c>
      <c r="G8398">
        <v>1</v>
      </c>
      <c r="H8398" s="6">
        <v>0.21318060675582365</v>
      </c>
      <c r="I8398" s="2">
        <f>VLOOKUP($E8398,
Products!$A$1:$F$201,MATCH(Orders!I$1,Products!$A$1:$F$1,0),0)</f>
        <v>13103.02115426216</v>
      </c>
      <c r="J8398" s="2">
        <f>VLOOKUP($E8398,
Products!$A$1:$F$201,MATCH(Orders!J$1,Products!$A$1:$F$1,0),0)</f>
        <v>8775.5491996797755</v>
      </c>
    </row>
    <row r="8399" spans="1:10">
      <c r="A8399">
        <v>8398</v>
      </c>
      <c r="B8399" s="4">
        <v>45599</v>
      </c>
      <c r="C8399" s="10">
        <f>DATE(YEAR(orders[[#This Row],[order_date]]), MONTH(orders[[#This Row],[order_date]]), 1)</f>
        <v>45597</v>
      </c>
      <c r="D8399" t="s">
        <v>3411</v>
      </c>
      <c r="E8399" t="s">
        <v>599</v>
      </c>
      <c r="F8399" t="str">
        <f>VLOOKUP(orders[[#This Row],[product_id]],Products!A:C,3,0)</f>
        <v>Electronics</v>
      </c>
      <c r="G8399">
        <v>1</v>
      </c>
      <c r="H8399" s="6">
        <v>0.15304475178498228</v>
      </c>
      <c r="I8399" s="2">
        <f>VLOOKUP($E8399,
Products!$A$1:$F$201,MATCH(Orders!I$1,Products!$A$1:$F$1,0),0)</f>
        <v>24019.70637428105</v>
      </c>
      <c r="J8399" s="2">
        <f>VLOOKUP($E8399,
Products!$A$1:$F$201,MATCH(Orders!J$1,Products!$A$1:$F$1,0),0)</f>
        <v>16602.559277417411</v>
      </c>
    </row>
    <row r="8400" spans="1:10">
      <c r="A8400">
        <v>8399</v>
      </c>
      <c r="B8400" s="4">
        <v>45260</v>
      </c>
      <c r="C8400" s="10">
        <f>DATE(YEAR(orders[[#This Row],[order_date]]), MONTH(orders[[#This Row],[order_date]]), 1)</f>
        <v>45231</v>
      </c>
      <c r="D8400" t="s">
        <v>3225</v>
      </c>
      <c r="E8400" t="s">
        <v>563</v>
      </c>
      <c r="F8400" t="str">
        <f>VLOOKUP(orders[[#This Row],[product_id]],Products!A:C,3,0)</f>
        <v>Electronics</v>
      </c>
      <c r="G8400">
        <v>1</v>
      </c>
      <c r="H8400" s="6">
        <v>0.13395679181674686</v>
      </c>
      <c r="I8400" s="2">
        <f>VLOOKUP($E8400,
Products!$A$1:$F$201,MATCH(Orders!I$1,Products!$A$1:$F$1,0),0)</f>
        <v>2267.1489506516559</v>
      </c>
      <c r="J8400" s="2">
        <f>VLOOKUP($E8400,
Products!$A$1:$F$201,MATCH(Orders!J$1,Products!$A$1:$F$1,0),0)</f>
        <v>1538.7671398485211</v>
      </c>
    </row>
    <row r="8401" spans="1:10">
      <c r="A8401">
        <v>8400</v>
      </c>
      <c r="B8401" s="4">
        <v>44962</v>
      </c>
      <c r="C8401" s="10">
        <f>DATE(YEAR(orders[[#This Row],[order_date]]), MONTH(orders[[#This Row],[order_date]]), 1)</f>
        <v>44958</v>
      </c>
      <c r="D8401" t="s">
        <v>4046</v>
      </c>
      <c r="E8401" t="s">
        <v>668</v>
      </c>
      <c r="F8401" t="str">
        <f>VLOOKUP(orders[[#This Row],[product_id]],Products!A:C,3,0)</f>
        <v>Electronics</v>
      </c>
      <c r="G8401">
        <v>1</v>
      </c>
      <c r="H8401" s="6">
        <v>0.15818457104519718</v>
      </c>
      <c r="I8401" s="2">
        <f>VLOOKUP($E8401,
Products!$A$1:$F$201,MATCH(Orders!I$1,Products!$A$1:$F$1,0),0)</f>
        <v>23702.058773663419</v>
      </c>
      <c r="J8401" s="2">
        <f>VLOOKUP($E8401,
Products!$A$1:$F$201,MATCH(Orders!J$1,Products!$A$1:$F$1,0),0)</f>
        <v>17657.804767621328</v>
      </c>
    </row>
    <row r="8402" spans="1:10">
      <c r="A8402">
        <v>8401</v>
      </c>
      <c r="B8402" s="4">
        <v>45704</v>
      </c>
      <c r="C8402" s="10">
        <f>DATE(YEAR(orders[[#This Row],[order_date]]), MONTH(orders[[#This Row],[order_date]]), 1)</f>
        <v>45689</v>
      </c>
      <c r="D8402" t="s">
        <v>3278</v>
      </c>
      <c r="E8402" t="s">
        <v>642</v>
      </c>
      <c r="F8402" t="str">
        <f>VLOOKUP(orders[[#This Row],[product_id]],Products!A:C,3,0)</f>
        <v>Appliances</v>
      </c>
      <c r="G8402">
        <v>2</v>
      </c>
      <c r="H8402" s="6">
        <v>0.10321614312247539</v>
      </c>
      <c r="I8402" s="2">
        <f>VLOOKUP($E8402,
Products!$A$1:$F$201,MATCH(Orders!I$1,Products!$A$1:$F$1,0),0)</f>
        <v>2296.7821973225709</v>
      </c>
      <c r="J8402" s="2">
        <f>VLOOKUP($E8402,
Products!$A$1:$F$201,MATCH(Orders!J$1,Products!$A$1:$F$1,0),0)</f>
        <v>1585.16132006212</v>
      </c>
    </row>
    <row r="8403" spans="1:10">
      <c r="A8403">
        <v>8402</v>
      </c>
      <c r="B8403" s="4">
        <v>45149</v>
      </c>
      <c r="C8403" s="10">
        <f>DATE(YEAR(orders[[#This Row],[order_date]]), MONTH(orders[[#This Row],[order_date]]), 1)</f>
        <v>45139</v>
      </c>
      <c r="D8403" t="s">
        <v>730</v>
      </c>
      <c r="E8403" t="s">
        <v>633</v>
      </c>
      <c r="F8403" t="str">
        <f>VLOOKUP(orders[[#This Row],[product_id]],Products!A:C,3,0)</f>
        <v>Appliances</v>
      </c>
      <c r="G8403">
        <v>2</v>
      </c>
      <c r="H8403" s="6">
        <v>6.051453120710254E-2</v>
      </c>
      <c r="I8403" s="2">
        <f>VLOOKUP($E8403,
Products!$A$1:$F$201,MATCH(Orders!I$1,Products!$A$1:$F$1,0),0)</f>
        <v>2361.4162937319088</v>
      </c>
      <c r="J8403" s="2">
        <f>VLOOKUP($E8403,
Products!$A$1:$F$201,MATCH(Orders!J$1,Products!$A$1:$F$1,0),0)</f>
        <v>1552.5536411429621</v>
      </c>
    </row>
    <row r="8404" spans="1:10">
      <c r="A8404">
        <v>8403</v>
      </c>
      <c r="B8404" s="4">
        <v>45456</v>
      </c>
      <c r="C8404" s="10">
        <f>DATE(YEAR(orders[[#This Row],[order_date]]), MONTH(orders[[#This Row],[order_date]]), 1)</f>
        <v>45444</v>
      </c>
      <c r="D8404" t="s">
        <v>4550</v>
      </c>
      <c r="E8404" t="s">
        <v>542</v>
      </c>
      <c r="F8404" t="str">
        <f>VLOOKUP(orders[[#This Row],[product_id]],Products!A:C,3,0)</f>
        <v>Electronics</v>
      </c>
      <c r="G8404">
        <v>3</v>
      </c>
      <c r="H8404" s="6">
        <v>0.17018863463580022</v>
      </c>
      <c r="I8404" s="2">
        <f>VLOOKUP($E8404,
Products!$A$1:$F$201,MATCH(Orders!I$1,Products!$A$1:$F$1,0),0)</f>
        <v>29298.352838526029</v>
      </c>
      <c r="J8404" s="2">
        <f>VLOOKUP($E8404,
Products!$A$1:$F$201,MATCH(Orders!J$1,Products!$A$1:$F$1,0),0)</f>
        <v>19250.751682102291</v>
      </c>
    </row>
    <row r="8405" spans="1:10">
      <c r="A8405">
        <v>8404</v>
      </c>
      <c r="B8405" s="4">
        <v>45167</v>
      </c>
      <c r="C8405" s="10">
        <f>DATE(YEAR(orders[[#This Row],[order_date]]), MONTH(orders[[#This Row],[order_date]]), 1)</f>
        <v>45139</v>
      </c>
      <c r="D8405" t="s">
        <v>1345</v>
      </c>
      <c r="E8405" t="s">
        <v>608</v>
      </c>
      <c r="F8405" t="str">
        <f>VLOOKUP(orders[[#This Row],[product_id]],Products!A:C,3,0)</f>
        <v>Electronics</v>
      </c>
      <c r="G8405">
        <v>2</v>
      </c>
      <c r="H8405" s="6">
        <v>0.13811658026726928</v>
      </c>
      <c r="I8405" s="2">
        <f>VLOOKUP($E8405,
Products!$A$1:$F$201,MATCH(Orders!I$1,Products!$A$1:$F$1,0),0)</f>
        <v>32509.710212279751</v>
      </c>
      <c r="J8405" s="2">
        <f>VLOOKUP($E8405,
Products!$A$1:$F$201,MATCH(Orders!J$1,Products!$A$1:$F$1,0),0)</f>
        <v>23699.228985408761</v>
      </c>
    </row>
    <row r="8406" spans="1:10">
      <c r="A8406">
        <v>8405</v>
      </c>
      <c r="B8406" s="4">
        <v>45060</v>
      </c>
      <c r="C8406" s="10">
        <f>DATE(YEAR(orders[[#This Row],[order_date]]), MONTH(orders[[#This Row],[order_date]]), 1)</f>
        <v>45047</v>
      </c>
      <c r="D8406" t="s">
        <v>2280</v>
      </c>
      <c r="E8406" t="s">
        <v>517</v>
      </c>
      <c r="F8406" t="str">
        <f>VLOOKUP(orders[[#This Row],[product_id]],Products!A:C,3,0)</f>
        <v>Electronics</v>
      </c>
      <c r="G8406">
        <v>3</v>
      </c>
      <c r="H8406" s="6">
        <v>0.23124274695117597</v>
      </c>
      <c r="I8406" s="2">
        <f>VLOOKUP($E8406,
Products!$A$1:$F$201,MATCH(Orders!I$1,Products!$A$1:$F$1,0),0)</f>
        <v>30304.143268168769</v>
      </c>
      <c r="J8406" s="2">
        <f>VLOOKUP($E8406,
Products!$A$1:$F$201,MATCH(Orders!J$1,Products!$A$1:$F$1,0),0)</f>
        <v>23998.194785181578</v>
      </c>
    </row>
    <row r="8407" spans="1:10">
      <c r="A8407">
        <v>8406</v>
      </c>
      <c r="B8407" s="4">
        <v>45317</v>
      </c>
      <c r="C8407" s="10">
        <f>DATE(YEAR(orders[[#This Row],[order_date]]), MONTH(orders[[#This Row],[order_date]]), 1)</f>
        <v>45292</v>
      </c>
      <c r="D8407" t="s">
        <v>3934</v>
      </c>
      <c r="E8407" t="s">
        <v>590</v>
      </c>
      <c r="F8407" t="str">
        <f>VLOOKUP(orders[[#This Row],[product_id]],Products!A:C,3,0)</f>
        <v>Appliances</v>
      </c>
      <c r="G8407">
        <v>1</v>
      </c>
      <c r="H8407" s="6">
        <v>9.231675339073328E-2</v>
      </c>
      <c r="I8407" s="2">
        <f>VLOOKUP($E8407,
Products!$A$1:$F$201,MATCH(Orders!I$1,Products!$A$1:$F$1,0),0)</f>
        <v>2035.9251500591261</v>
      </c>
      <c r="J8407" s="2">
        <f>VLOOKUP($E8407,
Products!$A$1:$F$201,MATCH(Orders!J$1,Products!$A$1:$F$1,0),0)</f>
        <v>1473.8412378673991</v>
      </c>
    </row>
    <row r="8408" spans="1:10">
      <c r="A8408">
        <v>8407</v>
      </c>
      <c r="B8408" s="4">
        <v>45028</v>
      </c>
      <c r="C8408" s="10">
        <f>DATE(YEAR(orders[[#This Row],[order_date]]), MONTH(orders[[#This Row],[order_date]]), 1)</f>
        <v>45017</v>
      </c>
      <c r="D8408" t="s">
        <v>3629</v>
      </c>
      <c r="E8408" t="s">
        <v>644</v>
      </c>
      <c r="F8408" t="str">
        <f>VLOOKUP(orders[[#This Row],[product_id]],Products!A:C,3,0)</f>
        <v>Appliances</v>
      </c>
      <c r="G8408">
        <v>1</v>
      </c>
      <c r="H8408" s="6">
        <v>9.9870638884119345E-2</v>
      </c>
      <c r="I8408" s="2">
        <f>VLOOKUP($E8408,
Products!$A$1:$F$201,MATCH(Orders!I$1,Products!$A$1:$F$1,0),0)</f>
        <v>2076.3860361463489</v>
      </c>
      <c r="J8408" s="2">
        <f>VLOOKUP($E8408,
Products!$A$1:$F$201,MATCH(Orders!J$1,Products!$A$1:$F$1,0),0)</f>
        <v>1496.280632568785</v>
      </c>
    </row>
    <row r="8409" spans="1:10">
      <c r="A8409">
        <v>8408</v>
      </c>
      <c r="B8409" s="4">
        <v>45607</v>
      </c>
      <c r="C8409" s="10">
        <f>DATE(YEAR(orders[[#This Row],[order_date]]), MONTH(orders[[#This Row],[order_date]]), 1)</f>
        <v>45597</v>
      </c>
      <c r="D8409" t="s">
        <v>1914</v>
      </c>
      <c r="E8409" t="s">
        <v>532</v>
      </c>
      <c r="F8409" t="str">
        <f>VLOOKUP(orders[[#This Row],[product_id]],Products!A:C,3,0)</f>
        <v>Electronics</v>
      </c>
      <c r="G8409">
        <v>1</v>
      </c>
      <c r="H8409" s="6">
        <v>0.15368473961784962</v>
      </c>
      <c r="I8409" s="2">
        <f>VLOOKUP($E8409,
Products!$A$1:$F$201,MATCH(Orders!I$1,Products!$A$1:$F$1,0),0)</f>
        <v>2668.0593077725212</v>
      </c>
      <c r="J8409" s="2">
        <f>VLOOKUP($E8409,
Products!$A$1:$F$201,MATCH(Orders!J$1,Products!$A$1:$F$1,0),0)</f>
        <v>1923.7114222321791</v>
      </c>
    </row>
    <row r="8410" spans="1:10">
      <c r="A8410">
        <v>8409</v>
      </c>
      <c r="B8410" s="4">
        <v>45424</v>
      </c>
      <c r="C8410" s="10">
        <f>DATE(YEAR(orders[[#This Row],[order_date]]), MONTH(orders[[#This Row],[order_date]]), 1)</f>
        <v>45413</v>
      </c>
      <c r="D8410" t="s">
        <v>879</v>
      </c>
      <c r="E8410" t="s">
        <v>593</v>
      </c>
      <c r="F8410" t="str">
        <f>VLOOKUP(orders[[#This Row],[product_id]],Products!A:C,3,0)</f>
        <v>Electronics</v>
      </c>
      <c r="G8410">
        <v>1</v>
      </c>
      <c r="H8410" s="6">
        <v>0.14945352514692745</v>
      </c>
      <c r="I8410" s="2">
        <f>VLOOKUP($E8410,
Products!$A$1:$F$201,MATCH(Orders!I$1,Products!$A$1:$F$1,0),0)</f>
        <v>2667.7858525453248</v>
      </c>
      <c r="J8410" s="2">
        <f>VLOOKUP($E8410,
Products!$A$1:$F$201,MATCH(Orders!J$1,Products!$A$1:$F$1,0),0)</f>
        <v>1797.4955098065359</v>
      </c>
    </row>
    <row r="8411" spans="1:10">
      <c r="A8411">
        <v>8410</v>
      </c>
      <c r="B8411" s="4">
        <v>45437</v>
      </c>
      <c r="C8411" s="10">
        <f>DATE(YEAR(orders[[#This Row],[order_date]]), MONTH(orders[[#This Row],[order_date]]), 1)</f>
        <v>45413</v>
      </c>
      <c r="D8411" t="s">
        <v>2123</v>
      </c>
      <c r="E8411" t="s">
        <v>676</v>
      </c>
      <c r="F8411" t="str">
        <f>VLOOKUP(orders[[#This Row],[product_id]],Products!A:C,3,0)</f>
        <v>Electronics</v>
      </c>
      <c r="G8411">
        <v>3</v>
      </c>
      <c r="H8411" s="6">
        <v>0.1488809672891955</v>
      </c>
      <c r="I8411" s="2">
        <f>VLOOKUP($E8411,
Products!$A$1:$F$201,MATCH(Orders!I$1,Products!$A$1:$F$1,0),0)</f>
        <v>30008.64884218746</v>
      </c>
      <c r="J8411" s="2">
        <f>VLOOKUP($E8411,
Products!$A$1:$F$201,MATCH(Orders!J$1,Products!$A$1:$F$1,0),0)</f>
        <v>19907.2372539471</v>
      </c>
    </row>
    <row r="8412" spans="1:10">
      <c r="A8412">
        <v>8411</v>
      </c>
      <c r="B8412" s="4">
        <v>45629</v>
      </c>
      <c r="C8412" s="10">
        <f>DATE(YEAR(orders[[#This Row],[order_date]]), MONTH(orders[[#This Row],[order_date]]), 1)</f>
        <v>45627</v>
      </c>
      <c r="D8412" t="s">
        <v>891</v>
      </c>
      <c r="E8412" t="s">
        <v>683</v>
      </c>
      <c r="F8412" t="str">
        <f>VLOOKUP(orders[[#This Row],[product_id]],Products!A:C,3,0)</f>
        <v>Electronics</v>
      </c>
      <c r="G8412">
        <v>2</v>
      </c>
      <c r="H8412" s="6">
        <v>0.20172614873247094</v>
      </c>
      <c r="I8412" s="2">
        <f>VLOOKUP($E8412,
Products!$A$1:$F$201,MATCH(Orders!I$1,Products!$A$1:$F$1,0),0)</f>
        <v>30555.409096588959</v>
      </c>
      <c r="J8412" s="2">
        <f>VLOOKUP($E8412,
Products!$A$1:$F$201,MATCH(Orders!J$1,Products!$A$1:$F$1,0),0)</f>
        <v>20295.233857550291</v>
      </c>
    </row>
    <row r="8413" spans="1:10">
      <c r="A8413">
        <v>8412</v>
      </c>
      <c r="B8413" s="4">
        <v>45920</v>
      </c>
      <c r="C8413" s="10">
        <f>DATE(YEAR(orders[[#This Row],[order_date]]), MONTH(orders[[#This Row],[order_date]]), 1)</f>
        <v>45901</v>
      </c>
      <c r="D8413" t="s">
        <v>2010</v>
      </c>
      <c r="E8413" t="s">
        <v>603</v>
      </c>
      <c r="F8413" t="str">
        <f>VLOOKUP(orders[[#This Row],[product_id]],Products!A:C,3,0)</f>
        <v>Electronics</v>
      </c>
      <c r="G8413">
        <v>1</v>
      </c>
      <c r="H8413" s="6">
        <v>0.24463593740805287</v>
      </c>
      <c r="I8413" s="2">
        <f>VLOOKUP($E8413,
Products!$A$1:$F$201,MATCH(Orders!I$1,Products!$A$1:$F$1,0),0)</f>
        <v>10867.659217073329</v>
      </c>
      <c r="J8413" s="2">
        <f>VLOOKUP($E8413,
Products!$A$1:$F$201,MATCH(Orders!J$1,Products!$A$1:$F$1,0),0)</f>
        <v>8421.8829552397037</v>
      </c>
    </row>
    <row r="8414" spans="1:10">
      <c r="A8414">
        <v>8413</v>
      </c>
      <c r="B8414" s="4">
        <v>45875</v>
      </c>
      <c r="C8414" s="10">
        <f>DATE(YEAR(orders[[#This Row],[order_date]]), MONTH(orders[[#This Row],[order_date]]), 1)</f>
        <v>45870</v>
      </c>
      <c r="D8414" t="s">
        <v>1706</v>
      </c>
      <c r="E8414" t="s">
        <v>525</v>
      </c>
      <c r="F8414" t="str">
        <f>VLOOKUP(orders[[#This Row],[product_id]],Products!A:C,3,0)</f>
        <v>Electronics</v>
      </c>
      <c r="G8414">
        <v>1</v>
      </c>
      <c r="H8414" s="6">
        <v>0.13122196726381488</v>
      </c>
      <c r="I8414" s="2">
        <f>VLOOKUP($E8414,
Products!$A$1:$F$201,MATCH(Orders!I$1,Products!$A$1:$F$1,0),0)</f>
        <v>2441.7405612875209</v>
      </c>
      <c r="J8414" s="2">
        <f>VLOOKUP($E8414,
Products!$A$1:$F$201,MATCH(Orders!J$1,Products!$A$1:$F$1,0),0)</f>
        <v>1934.1373706011941</v>
      </c>
    </row>
    <row r="8415" spans="1:10">
      <c r="A8415">
        <v>8414</v>
      </c>
      <c r="B8415" s="4">
        <v>45767</v>
      </c>
      <c r="C8415" s="10">
        <f>DATE(YEAR(orders[[#This Row],[order_date]]), MONTH(orders[[#This Row],[order_date]]), 1)</f>
        <v>45748</v>
      </c>
      <c r="D8415" t="s">
        <v>4363</v>
      </c>
      <c r="E8415" t="s">
        <v>646</v>
      </c>
      <c r="F8415" t="str">
        <f>VLOOKUP(orders[[#This Row],[product_id]],Products!A:C,3,0)</f>
        <v>Electronics</v>
      </c>
      <c r="G8415">
        <v>3</v>
      </c>
      <c r="H8415" s="6">
        <v>0.19658515714773978</v>
      </c>
      <c r="I8415" s="2">
        <f>VLOOKUP($E8415,
Products!$A$1:$F$201,MATCH(Orders!I$1,Products!$A$1:$F$1,0),0)</f>
        <v>18424.12750052143</v>
      </c>
      <c r="J8415" s="2">
        <f>VLOOKUP($E8415,
Products!$A$1:$F$201,MATCH(Orders!J$1,Products!$A$1:$F$1,0),0)</f>
        <v>14575.25356690323</v>
      </c>
    </row>
    <row r="8416" spans="1:10">
      <c r="A8416">
        <v>8415</v>
      </c>
      <c r="B8416" s="4">
        <v>44932</v>
      </c>
      <c r="C8416" s="10">
        <f>DATE(YEAR(orders[[#This Row],[order_date]]), MONTH(orders[[#This Row],[order_date]]), 1)</f>
        <v>44927</v>
      </c>
      <c r="D8416" t="s">
        <v>2024</v>
      </c>
      <c r="E8416" t="s">
        <v>552</v>
      </c>
      <c r="F8416" t="str">
        <f>VLOOKUP(orders[[#This Row],[product_id]],Products!A:C,3,0)</f>
        <v>Electronics</v>
      </c>
      <c r="G8416">
        <v>2</v>
      </c>
      <c r="H8416" s="6">
        <v>0.13981507144082578</v>
      </c>
      <c r="I8416" s="2">
        <f>VLOOKUP($E8416,
Products!$A$1:$F$201,MATCH(Orders!I$1,Products!$A$1:$F$1,0),0)</f>
        <v>20326.88586940234</v>
      </c>
      <c r="J8416" s="2">
        <f>VLOOKUP($E8416,
Products!$A$1:$F$201,MATCH(Orders!J$1,Products!$A$1:$F$1,0),0)</f>
        <v>14896.572579237891</v>
      </c>
    </row>
    <row r="8417" spans="1:10">
      <c r="A8417">
        <v>8416</v>
      </c>
      <c r="B8417" s="4">
        <v>45884</v>
      </c>
      <c r="C8417" s="10">
        <f>DATE(YEAR(orders[[#This Row],[order_date]]), MONTH(orders[[#This Row],[order_date]]), 1)</f>
        <v>45870</v>
      </c>
      <c r="D8417" t="s">
        <v>1233</v>
      </c>
      <c r="E8417" t="s">
        <v>513</v>
      </c>
      <c r="F8417" t="str">
        <f>VLOOKUP(orders[[#This Row],[product_id]],Products!A:C,3,0)</f>
        <v>Electronics</v>
      </c>
      <c r="G8417">
        <v>1</v>
      </c>
      <c r="H8417" s="6">
        <v>0.18240375716223287</v>
      </c>
      <c r="I8417" s="2">
        <f>VLOOKUP($E8417,
Products!$A$1:$F$201,MATCH(Orders!I$1,Products!$A$1:$F$1,0),0)</f>
        <v>2370.6748519187499</v>
      </c>
      <c r="J8417" s="2">
        <f>VLOOKUP($E8417,
Products!$A$1:$F$201,MATCH(Orders!J$1,Products!$A$1:$F$1,0),0)</f>
        <v>1742.1190905744229</v>
      </c>
    </row>
    <row r="8418" spans="1:10">
      <c r="A8418">
        <v>8417</v>
      </c>
      <c r="B8418" s="4">
        <v>45120</v>
      </c>
      <c r="C8418" s="10">
        <f>DATE(YEAR(orders[[#This Row],[order_date]]), MONTH(orders[[#This Row],[order_date]]), 1)</f>
        <v>45108</v>
      </c>
      <c r="D8418" t="s">
        <v>3965</v>
      </c>
      <c r="E8418" t="s">
        <v>702</v>
      </c>
      <c r="F8418" t="str">
        <f>VLOOKUP(orders[[#This Row],[product_id]],Products!A:C,3,0)</f>
        <v>Electronics</v>
      </c>
      <c r="G8418">
        <v>2</v>
      </c>
      <c r="H8418" s="6">
        <v>0.18124002384319166</v>
      </c>
      <c r="I8418" s="2">
        <f>VLOOKUP($E8418,
Products!$A$1:$F$201,MATCH(Orders!I$1,Products!$A$1:$F$1,0),0)</f>
        <v>11240.591105652349</v>
      </c>
      <c r="J8418" s="2">
        <f>VLOOKUP($E8418,
Products!$A$1:$F$201,MATCH(Orders!J$1,Products!$A$1:$F$1,0),0)</f>
        <v>7671.9523119121068</v>
      </c>
    </row>
    <row r="8419" spans="1:10">
      <c r="A8419">
        <v>8418</v>
      </c>
      <c r="B8419" s="4">
        <v>45668</v>
      </c>
      <c r="C8419" s="10">
        <f>DATE(YEAR(orders[[#This Row],[order_date]]), MONTH(orders[[#This Row],[order_date]]), 1)</f>
        <v>45658</v>
      </c>
      <c r="D8419" t="s">
        <v>4189</v>
      </c>
      <c r="E8419" t="s">
        <v>576</v>
      </c>
      <c r="F8419" t="str">
        <f>VLOOKUP(orders[[#This Row],[product_id]],Products!A:C,3,0)</f>
        <v>Electronics</v>
      </c>
      <c r="G8419">
        <v>1</v>
      </c>
      <c r="H8419" s="6">
        <v>0.16750677739444297</v>
      </c>
      <c r="I8419" s="2">
        <f>VLOOKUP($E8419,
Products!$A$1:$F$201,MATCH(Orders!I$1,Products!$A$1:$F$1,0),0)</f>
        <v>12571.90922514794</v>
      </c>
      <c r="J8419" s="2">
        <f>VLOOKUP($E8419,
Products!$A$1:$F$201,MATCH(Orders!J$1,Products!$A$1:$F$1,0),0)</f>
        <v>9314.5536289888332</v>
      </c>
    </row>
    <row r="8420" spans="1:10">
      <c r="A8420">
        <v>8419</v>
      </c>
      <c r="B8420" s="4">
        <v>45838</v>
      </c>
      <c r="C8420" s="10">
        <f>DATE(YEAR(orders[[#This Row],[order_date]]), MONTH(orders[[#This Row],[order_date]]), 1)</f>
        <v>45809</v>
      </c>
      <c r="D8420" t="s">
        <v>3725</v>
      </c>
      <c r="E8420" t="s">
        <v>569</v>
      </c>
      <c r="F8420" t="str">
        <f>VLOOKUP(orders[[#This Row],[product_id]],Products!A:C,3,0)</f>
        <v>Electronics</v>
      </c>
      <c r="G8420">
        <v>1</v>
      </c>
      <c r="H8420" s="6">
        <v>0.17479664144138293</v>
      </c>
      <c r="I8420" s="2">
        <f>VLOOKUP($E8420,
Products!$A$1:$F$201,MATCH(Orders!I$1,Products!$A$1:$F$1,0),0)</f>
        <v>30739.034547193129</v>
      </c>
      <c r="J8420" s="2">
        <f>VLOOKUP($E8420,
Products!$A$1:$F$201,MATCH(Orders!J$1,Products!$A$1:$F$1,0),0)</f>
        <v>22938.60345365321</v>
      </c>
    </row>
    <row r="8421" spans="1:10">
      <c r="A8421">
        <v>8420</v>
      </c>
      <c r="B8421" s="4">
        <v>45399</v>
      </c>
      <c r="C8421" s="10">
        <f>DATE(YEAR(orders[[#This Row],[order_date]]), MONTH(orders[[#This Row],[order_date]]), 1)</f>
        <v>45383</v>
      </c>
      <c r="D8421" t="s">
        <v>1389</v>
      </c>
      <c r="E8421" t="s">
        <v>549</v>
      </c>
      <c r="F8421" t="str">
        <f>VLOOKUP(orders[[#This Row],[product_id]],Products!A:C,3,0)</f>
        <v>Electronics</v>
      </c>
      <c r="G8421">
        <v>3</v>
      </c>
      <c r="H8421" s="6">
        <v>0.23203469354228012</v>
      </c>
      <c r="I8421" s="2">
        <f>VLOOKUP($E8421,
Products!$A$1:$F$201,MATCH(Orders!I$1,Products!$A$1:$F$1,0),0)</f>
        <v>32579.222893763279</v>
      </c>
      <c r="J8421" s="2">
        <f>VLOOKUP($E8421,
Products!$A$1:$F$201,MATCH(Orders!J$1,Products!$A$1:$F$1,0),0)</f>
        <v>22472.912188105081</v>
      </c>
    </row>
    <row r="8422" spans="1:10">
      <c r="A8422">
        <v>8421</v>
      </c>
      <c r="B8422" s="4">
        <v>45142</v>
      </c>
      <c r="C8422" s="10">
        <f>DATE(YEAR(orders[[#This Row],[order_date]]), MONTH(orders[[#This Row],[order_date]]), 1)</f>
        <v>45139</v>
      </c>
      <c r="D8422" t="s">
        <v>2939</v>
      </c>
      <c r="E8422" t="s">
        <v>517</v>
      </c>
      <c r="F8422" t="str">
        <f>VLOOKUP(orders[[#This Row],[product_id]],Products!A:C,3,0)</f>
        <v>Electronics</v>
      </c>
      <c r="G8422">
        <v>2</v>
      </c>
      <c r="H8422" s="6">
        <v>0.11329061407936848</v>
      </c>
      <c r="I8422" s="2">
        <f>VLOOKUP($E8422,
Products!$A$1:$F$201,MATCH(Orders!I$1,Products!$A$1:$F$1,0),0)</f>
        <v>30304.143268168769</v>
      </c>
      <c r="J8422" s="2">
        <f>VLOOKUP($E8422,
Products!$A$1:$F$201,MATCH(Orders!J$1,Products!$A$1:$F$1,0),0)</f>
        <v>23998.194785181578</v>
      </c>
    </row>
    <row r="8423" spans="1:10">
      <c r="A8423">
        <v>8422</v>
      </c>
      <c r="B8423" s="4">
        <v>45802</v>
      </c>
      <c r="C8423" s="10">
        <f>DATE(YEAR(orders[[#This Row],[order_date]]), MONTH(orders[[#This Row],[order_date]]), 1)</f>
        <v>45778</v>
      </c>
      <c r="D8423" t="s">
        <v>2273</v>
      </c>
      <c r="E8423" t="s">
        <v>610</v>
      </c>
      <c r="F8423" t="str">
        <f>VLOOKUP(orders[[#This Row],[product_id]],Products!A:C,3,0)</f>
        <v>Appliances</v>
      </c>
      <c r="G8423">
        <v>2</v>
      </c>
      <c r="H8423" s="6">
        <v>0.14365916715151897</v>
      </c>
      <c r="I8423" s="2">
        <f>VLOOKUP($E8423,
Products!$A$1:$F$201,MATCH(Orders!I$1,Products!$A$1:$F$1,0),0)</f>
        <v>23456.386855186989</v>
      </c>
      <c r="J8423" s="2">
        <f>VLOOKUP($E8423,
Products!$A$1:$F$201,MATCH(Orders!J$1,Products!$A$1:$F$1,0),0)</f>
        <v>16522.385271144129</v>
      </c>
    </row>
    <row r="8424" spans="1:10">
      <c r="A8424">
        <v>8423</v>
      </c>
      <c r="B8424" s="4">
        <v>44964</v>
      </c>
      <c r="C8424" s="10">
        <f>DATE(YEAR(orders[[#This Row],[order_date]]), MONTH(orders[[#This Row],[order_date]]), 1)</f>
        <v>44958</v>
      </c>
      <c r="D8424" t="s">
        <v>1280</v>
      </c>
      <c r="E8424" t="s">
        <v>509</v>
      </c>
      <c r="F8424" t="str">
        <f>VLOOKUP(orders[[#This Row],[product_id]],Products!A:C,3,0)</f>
        <v>Appliances</v>
      </c>
      <c r="G8424">
        <v>2</v>
      </c>
      <c r="H8424" s="6">
        <v>9.045826409427915E-2</v>
      </c>
      <c r="I8424" s="2">
        <f>VLOOKUP($E8424,
Products!$A$1:$F$201,MATCH(Orders!I$1,Products!$A$1:$F$1,0),0)</f>
        <v>23898.369282732219</v>
      </c>
      <c r="J8424" s="2">
        <f>VLOOKUP($E8424,
Products!$A$1:$F$201,MATCH(Orders!J$1,Products!$A$1:$F$1,0),0)</f>
        <v>16491.822147524919</v>
      </c>
    </row>
    <row r="8425" spans="1:10">
      <c r="A8425">
        <v>8424</v>
      </c>
      <c r="B8425" s="4">
        <v>45397</v>
      </c>
      <c r="C8425" s="10">
        <f>DATE(YEAR(orders[[#This Row],[order_date]]), MONTH(orders[[#This Row],[order_date]]), 1)</f>
        <v>45383</v>
      </c>
      <c r="D8425" t="s">
        <v>2740</v>
      </c>
      <c r="E8425" t="s">
        <v>545</v>
      </c>
      <c r="F8425" t="str">
        <f>VLOOKUP(orders[[#This Row],[product_id]],Products!A:C,3,0)</f>
        <v>Electronics</v>
      </c>
      <c r="G8425">
        <v>3</v>
      </c>
      <c r="H8425" s="6">
        <v>0.15003919686054507</v>
      </c>
      <c r="I8425" s="2">
        <f>VLOOKUP($E8425,
Products!$A$1:$F$201,MATCH(Orders!I$1,Products!$A$1:$F$1,0),0)</f>
        <v>11292.44914297154</v>
      </c>
      <c r="J8425" s="2">
        <f>VLOOKUP($E8425,
Products!$A$1:$F$201,MATCH(Orders!J$1,Products!$A$1:$F$1,0),0)</f>
        <v>7616.0274340726546</v>
      </c>
    </row>
    <row r="8426" spans="1:10">
      <c r="A8426">
        <v>8425</v>
      </c>
      <c r="B8426" s="4">
        <v>45378</v>
      </c>
      <c r="C8426" s="10">
        <f>DATE(YEAR(orders[[#This Row],[order_date]]), MONTH(orders[[#This Row],[order_date]]), 1)</f>
        <v>45352</v>
      </c>
      <c r="D8426" t="s">
        <v>2590</v>
      </c>
      <c r="E8426" t="s">
        <v>652</v>
      </c>
      <c r="F8426" t="str">
        <f>VLOOKUP(orders[[#This Row],[product_id]],Products!A:C,3,0)</f>
        <v>Appliances</v>
      </c>
      <c r="G8426">
        <v>1</v>
      </c>
      <c r="H8426" s="6">
        <v>0.1465013697897514</v>
      </c>
      <c r="I8426" s="2">
        <f>VLOOKUP($E8426,
Products!$A$1:$F$201,MATCH(Orders!I$1,Products!$A$1:$F$1,0),0)</f>
        <v>6387.3122916387983</v>
      </c>
      <c r="J8426" s="2">
        <f>VLOOKUP($E8426,
Products!$A$1:$F$201,MATCH(Orders!J$1,Products!$A$1:$F$1,0),0)</f>
        <v>4880.3517286187262</v>
      </c>
    </row>
    <row r="8427" spans="1:10">
      <c r="A8427">
        <v>8426</v>
      </c>
      <c r="B8427" s="4">
        <v>45939</v>
      </c>
      <c r="C8427" s="10">
        <f>DATE(YEAR(orders[[#This Row],[order_date]]), MONTH(orders[[#This Row],[order_date]]), 1)</f>
        <v>45931</v>
      </c>
      <c r="D8427" t="s">
        <v>2030</v>
      </c>
      <c r="E8427" t="s">
        <v>687</v>
      </c>
      <c r="F8427" t="str">
        <f>VLOOKUP(orders[[#This Row],[product_id]],Products!A:C,3,0)</f>
        <v>Electronics</v>
      </c>
      <c r="G8427">
        <v>1</v>
      </c>
      <c r="H8427" s="6">
        <v>0.2222207166189083</v>
      </c>
      <c r="I8427" s="2">
        <f>VLOOKUP($E8427,
Products!$A$1:$F$201,MATCH(Orders!I$1,Products!$A$1:$F$1,0),0)</f>
        <v>12143.737276429891</v>
      </c>
      <c r="J8427" s="2">
        <f>VLOOKUP($E8427,
Products!$A$1:$F$201,MATCH(Orders!J$1,Products!$A$1:$F$1,0),0)</f>
        <v>9077.1957392673976</v>
      </c>
    </row>
    <row r="8428" spans="1:10">
      <c r="A8428">
        <v>8427</v>
      </c>
      <c r="B8428" s="4">
        <v>45029</v>
      </c>
      <c r="C8428" s="10">
        <f>DATE(YEAR(orders[[#This Row],[order_date]]), MONTH(orders[[#This Row],[order_date]]), 1)</f>
        <v>45017</v>
      </c>
      <c r="D8428" t="s">
        <v>1014</v>
      </c>
      <c r="E8428" t="s">
        <v>506</v>
      </c>
      <c r="F8428" t="str">
        <f>VLOOKUP(orders[[#This Row],[product_id]],Products!A:C,3,0)</f>
        <v>Electronics</v>
      </c>
      <c r="G8428">
        <v>1</v>
      </c>
      <c r="H8428" s="6">
        <v>0.18880548709915296</v>
      </c>
      <c r="I8428" s="2">
        <f>VLOOKUP($E8428,
Products!$A$1:$F$201,MATCH(Orders!I$1,Products!$A$1:$F$1,0),0)</f>
        <v>2354.115904304108</v>
      </c>
      <c r="J8428" s="2">
        <f>VLOOKUP($E8428,
Products!$A$1:$F$201,MATCH(Orders!J$1,Products!$A$1:$F$1,0),0)</f>
        <v>1810.784620830796</v>
      </c>
    </row>
    <row r="8429" spans="1:10">
      <c r="A8429">
        <v>8428</v>
      </c>
      <c r="B8429" s="4">
        <v>44968</v>
      </c>
      <c r="C8429" s="10">
        <f>DATE(YEAR(orders[[#This Row],[order_date]]), MONTH(orders[[#This Row],[order_date]]), 1)</f>
        <v>44958</v>
      </c>
      <c r="D8429" t="s">
        <v>1918</v>
      </c>
      <c r="E8429" t="s">
        <v>624</v>
      </c>
      <c r="F8429" t="str">
        <f>VLOOKUP(orders[[#This Row],[product_id]],Products!A:C,3,0)</f>
        <v>Appliances</v>
      </c>
      <c r="G8429">
        <v>2</v>
      </c>
      <c r="H8429" s="6">
        <v>0.12184981300315395</v>
      </c>
      <c r="I8429" s="2">
        <f>VLOOKUP($E8429,
Products!$A$1:$F$201,MATCH(Orders!I$1,Products!$A$1:$F$1,0),0)</f>
        <v>2102.383201797521</v>
      </c>
      <c r="J8429" s="2">
        <f>VLOOKUP($E8429,
Products!$A$1:$F$201,MATCH(Orders!J$1,Products!$A$1:$F$1,0),0)</f>
        <v>1599.330443274388</v>
      </c>
    </row>
    <row r="8430" spans="1:10">
      <c r="A8430">
        <v>8429</v>
      </c>
      <c r="B8430" s="4">
        <v>45873</v>
      </c>
      <c r="C8430" s="10">
        <f>DATE(YEAR(orders[[#This Row],[order_date]]), MONTH(orders[[#This Row],[order_date]]), 1)</f>
        <v>45870</v>
      </c>
      <c r="D8430" t="s">
        <v>2547</v>
      </c>
      <c r="E8430" t="s">
        <v>646</v>
      </c>
      <c r="F8430" t="str">
        <f>VLOOKUP(orders[[#This Row],[product_id]],Products!A:C,3,0)</f>
        <v>Electronics</v>
      </c>
      <c r="G8430">
        <v>1</v>
      </c>
      <c r="H8430" s="6">
        <v>0.14724442174660496</v>
      </c>
      <c r="I8430" s="2">
        <f>VLOOKUP($E8430,
Products!$A$1:$F$201,MATCH(Orders!I$1,Products!$A$1:$F$1,0),0)</f>
        <v>18424.12750052143</v>
      </c>
      <c r="J8430" s="2">
        <f>VLOOKUP($E8430,
Products!$A$1:$F$201,MATCH(Orders!J$1,Products!$A$1:$F$1,0),0)</f>
        <v>14575.25356690323</v>
      </c>
    </row>
    <row r="8431" spans="1:10">
      <c r="A8431">
        <v>8430</v>
      </c>
      <c r="B8431" s="4">
        <v>44992</v>
      </c>
      <c r="C8431" s="10">
        <f>DATE(YEAR(orders[[#This Row],[order_date]]), MONTH(orders[[#This Row],[order_date]]), 1)</f>
        <v>44986</v>
      </c>
      <c r="D8431" t="s">
        <v>2140</v>
      </c>
      <c r="E8431" t="s">
        <v>555</v>
      </c>
      <c r="F8431" t="str">
        <f>VLOOKUP(orders[[#This Row],[product_id]],Products!A:C,3,0)</f>
        <v>Electronics</v>
      </c>
      <c r="G8431">
        <v>1</v>
      </c>
      <c r="H8431" s="6">
        <v>0.15894381341053729</v>
      </c>
      <c r="I8431" s="2">
        <f>VLOOKUP($E8431,
Products!$A$1:$F$201,MATCH(Orders!I$1,Products!$A$1:$F$1,0),0)</f>
        <v>32397.674936233889</v>
      </c>
      <c r="J8431" s="2">
        <f>VLOOKUP($E8431,
Products!$A$1:$F$201,MATCH(Orders!J$1,Products!$A$1:$F$1,0),0)</f>
        <v>24559.251285382288</v>
      </c>
    </row>
    <row r="8432" spans="1:10">
      <c r="A8432">
        <v>8431</v>
      </c>
      <c r="B8432" s="4">
        <v>45869</v>
      </c>
      <c r="C8432" s="10">
        <f>DATE(YEAR(orders[[#This Row],[order_date]]), MONTH(orders[[#This Row],[order_date]]), 1)</f>
        <v>45839</v>
      </c>
      <c r="D8432" t="s">
        <v>1243</v>
      </c>
      <c r="E8432" t="s">
        <v>686</v>
      </c>
      <c r="F8432" t="str">
        <f>VLOOKUP(orders[[#This Row],[product_id]],Products!A:C,3,0)</f>
        <v>Appliances</v>
      </c>
      <c r="G8432">
        <v>1</v>
      </c>
      <c r="H8432" s="6">
        <v>7.0957677575227904E-2</v>
      </c>
      <c r="I8432" s="2">
        <f>VLOOKUP($E8432,
Products!$A$1:$F$201,MATCH(Orders!I$1,Products!$A$1:$F$1,0),0)</f>
        <v>25525.356267188719</v>
      </c>
      <c r="J8432" s="2">
        <f>VLOOKUP($E8432,
Products!$A$1:$F$201,MATCH(Orders!J$1,Products!$A$1:$F$1,0),0)</f>
        <v>18214.15981099859</v>
      </c>
    </row>
    <row r="8433" spans="1:10">
      <c r="A8433">
        <v>8432</v>
      </c>
      <c r="B8433" s="4">
        <v>45119</v>
      </c>
      <c r="C8433" s="10">
        <f>DATE(YEAR(orders[[#This Row],[order_date]]), MONTH(orders[[#This Row],[order_date]]), 1)</f>
        <v>45108</v>
      </c>
      <c r="D8433" t="s">
        <v>4164</v>
      </c>
      <c r="E8433" t="s">
        <v>675</v>
      </c>
      <c r="F8433" t="str">
        <f>VLOOKUP(orders[[#This Row],[product_id]],Products!A:C,3,0)</f>
        <v>Appliances</v>
      </c>
      <c r="G8433">
        <v>2</v>
      </c>
      <c r="H8433" s="6">
        <v>0.14508796660016554</v>
      </c>
      <c r="I8433" s="2">
        <f>VLOOKUP($E8433,
Products!$A$1:$F$201,MATCH(Orders!I$1,Products!$A$1:$F$1,0),0)</f>
        <v>23552.642442203069</v>
      </c>
      <c r="J8433" s="2">
        <f>VLOOKUP($E8433,
Products!$A$1:$F$201,MATCH(Orders!J$1,Products!$A$1:$F$1,0),0)</f>
        <v>17389.42325132497</v>
      </c>
    </row>
    <row r="8434" spans="1:10">
      <c r="A8434">
        <v>8433</v>
      </c>
      <c r="B8434" s="4">
        <v>45988</v>
      </c>
      <c r="C8434" s="10">
        <f>DATE(YEAR(orders[[#This Row],[order_date]]), MONTH(orders[[#This Row],[order_date]]), 1)</f>
        <v>45962</v>
      </c>
      <c r="D8434" t="s">
        <v>1563</v>
      </c>
      <c r="E8434" t="s">
        <v>614</v>
      </c>
      <c r="F8434" t="str">
        <f>VLOOKUP(orders[[#This Row],[product_id]],Products!A:C,3,0)</f>
        <v>Electronics</v>
      </c>
      <c r="G8434">
        <v>3</v>
      </c>
      <c r="H8434" s="6">
        <v>0.21097637346745193</v>
      </c>
      <c r="I8434" s="2">
        <f>VLOOKUP($E8434,
Products!$A$1:$F$201,MATCH(Orders!I$1,Products!$A$1:$F$1,0),0)</f>
        <v>27394.979060178921</v>
      </c>
      <c r="J8434" s="2">
        <f>VLOOKUP($E8434,
Products!$A$1:$F$201,MATCH(Orders!J$1,Products!$A$1:$F$1,0),0)</f>
        <v>20497.911427865951</v>
      </c>
    </row>
    <row r="8435" spans="1:10">
      <c r="A8435">
        <v>8434</v>
      </c>
      <c r="B8435" s="4">
        <v>45428</v>
      </c>
      <c r="C8435" s="10">
        <f>DATE(YEAR(orders[[#This Row],[order_date]]), MONTH(orders[[#This Row],[order_date]]), 1)</f>
        <v>45413</v>
      </c>
      <c r="D8435" t="s">
        <v>2280</v>
      </c>
      <c r="E8435" t="s">
        <v>658</v>
      </c>
      <c r="F8435" t="str">
        <f>VLOOKUP(orders[[#This Row],[product_id]],Products!A:C,3,0)</f>
        <v>Electronics</v>
      </c>
      <c r="G8435">
        <v>1</v>
      </c>
      <c r="H8435" s="6">
        <v>0.21241585258593773</v>
      </c>
      <c r="I8435" s="2">
        <f>VLOOKUP($E8435,
Products!$A$1:$F$201,MATCH(Orders!I$1,Products!$A$1:$F$1,0),0)</f>
        <v>2455.4664524813788</v>
      </c>
      <c r="J8435" s="2">
        <f>VLOOKUP($E8435,
Products!$A$1:$F$201,MATCH(Orders!J$1,Products!$A$1:$F$1,0),0)</f>
        <v>1763.2139459131699</v>
      </c>
    </row>
    <row r="8436" spans="1:10">
      <c r="A8436">
        <v>8435</v>
      </c>
      <c r="B8436" s="4">
        <v>45590</v>
      </c>
      <c r="C8436" s="10">
        <f>DATE(YEAR(orders[[#This Row],[order_date]]), MONTH(orders[[#This Row],[order_date]]), 1)</f>
        <v>45566</v>
      </c>
      <c r="D8436" t="s">
        <v>898</v>
      </c>
      <c r="E8436" t="s">
        <v>549</v>
      </c>
      <c r="F8436" t="str">
        <f>VLOOKUP(orders[[#This Row],[product_id]],Products!A:C,3,0)</f>
        <v>Electronics</v>
      </c>
      <c r="G8436">
        <v>3</v>
      </c>
      <c r="H8436" s="6">
        <v>0.20416007737065933</v>
      </c>
      <c r="I8436" s="2">
        <f>VLOOKUP($E8436,
Products!$A$1:$F$201,MATCH(Orders!I$1,Products!$A$1:$F$1,0),0)</f>
        <v>32579.222893763279</v>
      </c>
      <c r="J8436" s="2">
        <f>VLOOKUP($E8436,
Products!$A$1:$F$201,MATCH(Orders!J$1,Products!$A$1:$F$1,0),0)</f>
        <v>22472.912188105081</v>
      </c>
    </row>
    <row r="8437" spans="1:10">
      <c r="A8437">
        <v>8436</v>
      </c>
      <c r="B8437" s="4">
        <v>45278</v>
      </c>
      <c r="C8437" s="10">
        <f>DATE(YEAR(orders[[#This Row],[order_date]]), MONTH(orders[[#This Row],[order_date]]), 1)</f>
        <v>45261</v>
      </c>
      <c r="D8437" t="s">
        <v>1892</v>
      </c>
      <c r="E8437" t="s">
        <v>614</v>
      </c>
      <c r="F8437" t="str">
        <f>VLOOKUP(orders[[#This Row],[product_id]],Products!A:C,3,0)</f>
        <v>Electronics</v>
      </c>
      <c r="G8437">
        <v>2</v>
      </c>
      <c r="H8437" s="6">
        <v>0.18808154547887973</v>
      </c>
      <c r="I8437" s="2">
        <f>VLOOKUP($E8437,
Products!$A$1:$F$201,MATCH(Orders!I$1,Products!$A$1:$F$1,0),0)</f>
        <v>27394.979060178921</v>
      </c>
      <c r="J8437" s="2">
        <f>VLOOKUP($E8437,
Products!$A$1:$F$201,MATCH(Orders!J$1,Products!$A$1:$F$1,0),0)</f>
        <v>20497.911427865951</v>
      </c>
    </row>
    <row r="8438" spans="1:10">
      <c r="A8438">
        <v>8437</v>
      </c>
      <c r="B8438" s="4">
        <v>45252</v>
      </c>
      <c r="C8438" s="10">
        <f>DATE(YEAR(orders[[#This Row],[order_date]]), MONTH(orders[[#This Row],[order_date]]), 1)</f>
        <v>45231</v>
      </c>
      <c r="D8438" t="s">
        <v>758</v>
      </c>
      <c r="E8438" t="s">
        <v>603</v>
      </c>
      <c r="F8438" t="str">
        <f>VLOOKUP(orders[[#This Row],[product_id]],Products!A:C,3,0)</f>
        <v>Electronics</v>
      </c>
      <c r="G8438">
        <v>1</v>
      </c>
      <c r="H8438" s="6">
        <v>0.18926154739639564</v>
      </c>
      <c r="I8438" s="2">
        <f>VLOOKUP($E8438,
Products!$A$1:$F$201,MATCH(Orders!I$1,Products!$A$1:$F$1,0),0)</f>
        <v>10867.659217073329</v>
      </c>
      <c r="J8438" s="2">
        <f>VLOOKUP($E8438,
Products!$A$1:$F$201,MATCH(Orders!J$1,Products!$A$1:$F$1,0),0)</f>
        <v>8421.8829552397037</v>
      </c>
    </row>
    <row r="8439" spans="1:10">
      <c r="A8439">
        <v>8438</v>
      </c>
      <c r="B8439" s="4">
        <v>45988</v>
      </c>
      <c r="C8439" s="10">
        <f>DATE(YEAR(orders[[#This Row],[order_date]]), MONTH(orders[[#This Row],[order_date]]), 1)</f>
        <v>45962</v>
      </c>
      <c r="D8439" t="s">
        <v>1180</v>
      </c>
      <c r="E8439" t="s">
        <v>694</v>
      </c>
      <c r="F8439" t="str">
        <f>VLOOKUP(orders[[#This Row],[product_id]],Products!A:C,3,0)</f>
        <v>Appliances</v>
      </c>
      <c r="G8439">
        <v>3</v>
      </c>
      <c r="H8439" s="6">
        <v>0.11297031838750833</v>
      </c>
      <c r="I8439" s="2">
        <f>VLOOKUP($E8439,
Products!$A$1:$F$201,MATCH(Orders!I$1,Products!$A$1:$F$1,0),0)</f>
        <v>6319.3885218993337</v>
      </c>
      <c r="J8439" s="2">
        <f>VLOOKUP($E8439,
Products!$A$1:$F$201,MATCH(Orders!J$1,Products!$A$1:$F$1,0),0)</f>
        <v>4956.0125433870189</v>
      </c>
    </row>
    <row r="8440" spans="1:10">
      <c r="A8440">
        <v>8439</v>
      </c>
      <c r="B8440" s="4">
        <v>45034</v>
      </c>
      <c r="C8440" s="10">
        <f>DATE(YEAR(orders[[#This Row],[order_date]]), MONTH(orders[[#This Row],[order_date]]), 1)</f>
        <v>45017</v>
      </c>
      <c r="D8440" t="s">
        <v>879</v>
      </c>
      <c r="E8440" t="s">
        <v>586</v>
      </c>
      <c r="F8440" t="str">
        <f>VLOOKUP(orders[[#This Row],[product_id]],Products!A:C,3,0)</f>
        <v>Appliances</v>
      </c>
      <c r="G8440">
        <v>3</v>
      </c>
      <c r="H8440" s="6">
        <v>0.1428418486826411</v>
      </c>
      <c r="I8440" s="2">
        <f>VLOOKUP($E8440,
Products!$A$1:$F$201,MATCH(Orders!I$1,Products!$A$1:$F$1,0),0)</f>
        <v>22928.971424497449</v>
      </c>
      <c r="J8440" s="2">
        <f>VLOOKUP($E8440,
Products!$A$1:$F$201,MATCH(Orders!J$1,Products!$A$1:$F$1,0),0)</f>
        <v>17801.356740692991</v>
      </c>
    </row>
    <row r="8441" spans="1:10">
      <c r="A8441">
        <v>8440</v>
      </c>
      <c r="B8441" s="4">
        <v>45557</v>
      </c>
      <c r="C8441" s="10">
        <f>DATE(YEAR(orders[[#This Row],[order_date]]), MONTH(orders[[#This Row],[order_date]]), 1)</f>
        <v>45536</v>
      </c>
      <c r="D8441" t="s">
        <v>1925</v>
      </c>
      <c r="E8441" t="s">
        <v>654</v>
      </c>
      <c r="F8441" t="str">
        <f>VLOOKUP(orders[[#This Row],[product_id]],Products!A:C,3,0)</f>
        <v>Electronics</v>
      </c>
      <c r="G8441">
        <v>1</v>
      </c>
      <c r="H8441" s="6">
        <v>0.19830277614741781</v>
      </c>
      <c r="I8441" s="2">
        <f>VLOOKUP($E8441,
Products!$A$1:$F$201,MATCH(Orders!I$1,Products!$A$1:$F$1,0),0)</f>
        <v>2480.90324078101</v>
      </c>
      <c r="J8441" s="2">
        <f>VLOOKUP($E8441,
Products!$A$1:$F$201,MATCH(Orders!J$1,Products!$A$1:$F$1,0),0)</f>
        <v>1964.543440578911</v>
      </c>
    </row>
    <row r="8442" spans="1:10">
      <c r="A8442">
        <v>8441</v>
      </c>
      <c r="B8442" s="4">
        <v>45077</v>
      </c>
      <c r="C8442" s="10">
        <f>DATE(YEAR(orders[[#This Row],[order_date]]), MONTH(orders[[#This Row],[order_date]]), 1)</f>
        <v>45047</v>
      </c>
      <c r="D8442" t="s">
        <v>3988</v>
      </c>
      <c r="E8442" t="s">
        <v>684</v>
      </c>
      <c r="F8442" t="str">
        <f>VLOOKUP(orders[[#This Row],[product_id]],Products!A:C,3,0)</f>
        <v>Appliances</v>
      </c>
      <c r="G8442">
        <v>3</v>
      </c>
      <c r="H8442" s="6">
        <v>0.12914227924021929</v>
      </c>
      <c r="I8442" s="2">
        <f>VLOOKUP($E8442,
Products!$A$1:$F$201,MATCH(Orders!I$1,Products!$A$1:$F$1,0),0)</f>
        <v>2147.166688023286</v>
      </c>
      <c r="J8442" s="2">
        <f>VLOOKUP($E8442,
Products!$A$1:$F$201,MATCH(Orders!J$1,Products!$A$1:$F$1,0),0)</f>
        <v>1709.9619584723389</v>
      </c>
    </row>
    <row r="8443" spans="1:10">
      <c r="A8443">
        <v>8442</v>
      </c>
      <c r="B8443" s="4">
        <v>46007</v>
      </c>
      <c r="C8443" s="10">
        <f>DATE(YEAR(orders[[#This Row],[order_date]]), MONTH(orders[[#This Row],[order_date]]), 1)</f>
        <v>45992</v>
      </c>
      <c r="D8443" t="s">
        <v>2519</v>
      </c>
      <c r="E8443" t="s">
        <v>581</v>
      </c>
      <c r="F8443" t="str">
        <f>VLOOKUP(orders[[#This Row],[product_id]],Products!A:C,3,0)</f>
        <v>Appliances</v>
      </c>
      <c r="G8443">
        <v>2</v>
      </c>
      <c r="H8443" s="6">
        <v>9.7124789091810645E-2</v>
      </c>
      <c r="I8443" s="2">
        <f>VLOOKUP($E8443,
Products!$A$1:$F$201,MATCH(Orders!I$1,Products!$A$1:$F$1,0),0)</f>
        <v>6177.7225527132859</v>
      </c>
      <c r="J8443" s="2">
        <f>VLOOKUP($E8443,
Products!$A$1:$F$201,MATCH(Orders!J$1,Products!$A$1:$F$1,0),0)</f>
        <v>4208.1013641193986</v>
      </c>
    </row>
    <row r="8444" spans="1:10">
      <c r="A8444">
        <v>8443</v>
      </c>
      <c r="B8444" s="4">
        <v>45804</v>
      </c>
      <c r="C8444" s="10">
        <f>DATE(YEAR(orders[[#This Row],[order_date]]), MONTH(orders[[#This Row],[order_date]]), 1)</f>
        <v>45778</v>
      </c>
      <c r="D8444" t="s">
        <v>1405</v>
      </c>
      <c r="E8444" t="s">
        <v>585</v>
      </c>
      <c r="F8444" t="str">
        <f>VLOOKUP(orders[[#This Row],[product_id]],Products!A:C,3,0)</f>
        <v>Appliances</v>
      </c>
      <c r="G8444">
        <v>3</v>
      </c>
      <c r="H8444" s="6">
        <v>0.12272060192461434</v>
      </c>
      <c r="I8444" s="2">
        <f>VLOOKUP($E8444,
Products!$A$1:$F$201,MATCH(Orders!I$1,Products!$A$1:$F$1,0),0)</f>
        <v>24049.2355837664</v>
      </c>
      <c r="J8444" s="2">
        <f>VLOOKUP($E8444,
Products!$A$1:$F$201,MATCH(Orders!J$1,Products!$A$1:$F$1,0),0)</f>
        <v>19053.338129326308</v>
      </c>
    </row>
    <row r="8445" spans="1:10">
      <c r="A8445">
        <v>8444</v>
      </c>
      <c r="B8445" s="4">
        <v>45261</v>
      </c>
      <c r="C8445" s="10">
        <f>DATE(YEAR(orders[[#This Row],[order_date]]), MONTH(orders[[#This Row],[order_date]]), 1)</f>
        <v>45261</v>
      </c>
      <c r="D8445" t="s">
        <v>3143</v>
      </c>
      <c r="E8445" t="s">
        <v>557</v>
      </c>
      <c r="F8445" t="str">
        <f>VLOOKUP(orders[[#This Row],[product_id]],Products!A:C,3,0)</f>
        <v>Electronics</v>
      </c>
      <c r="G8445">
        <v>2</v>
      </c>
      <c r="H8445" s="6">
        <v>0.24155693707649228</v>
      </c>
      <c r="I8445" s="2">
        <f>VLOOKUP($E8445,
Products!$A$1:$F$201,MATCH(Orders!I$1,Products!$A$1:$F$1,0),0)</f>
        <v>23950.56449224626</v>
      </c>
      <c r="J8445" s="2">
        <f>VLOOKUP($E8445,
Products!$A$1:$F$201,MATCH(Orders!J$1,Products!$A$1:$F$1,0),0)</f>
        <v>16488.618979732779</v>
      </c>
    </row>
    <row r="8446" spans="1:10">
      <c r="A8446">
        <v>8445</v>
      </c>
      <c r="B8446" s="4">
        <v>45730</v>
      </c>
      <c r="C8446" s="10">
        <f>DATE(YEAR(orders[[#This Row],[order_date]]), MONTH(orders[[#This Row],[order_date]]), 1)</f>
        <v>45717</v>
      </c>
      <c r="D8446" t="s">
        <v>4085</v>
      </c>
      <c r="E8446" t="s">
        <v>568</v>
      </c>
      <c r="F8446" t="str">
        <f>VLOOKUP(orders[[#This Row],[product_id]],Products!A:C,3,0)</f>
        <v>Electronics</v>
      </c>
      <c r="G8446">
        <v>2</v>
      </c>
      <c r="H8446" s="6">
        <v>0.20703369293966617</v>
      </c>
      <c r="I8446" s="2">
        <f>VLOOKUP($E8446,
Products!$A$1:$F$201,MATCH(Orders!I$1,Products!$A$1:$F$1,0),0)</f>
        <v>21702.72353355262</v>
      </c>
      <c r="J8446" s="2">
        <f>VLOOKUP($E8446,
Products!$A$1:$F$201,MATCH(Orders!J$1,Products!$A$1:$F$1,0),0)</f>
        <v>17244.710704747551</v>
      </c>
    </row>
    <row r="8447" spans="1:10">
      <c r="A8447">
        <v>8446</v>
      </c>
      <c r="B8447" s="4">
        <v>45693</v>
      </c>
      <c r="C8447" s="10">
        <f>DATE(YEAR(orders[[#This Row],[order_date]]), MONTH(orders[[#This Row],[order_date]]), 1)</f>
        <v>45689</v>
      </c>
      <c r="D8447" t="s">
        <v>1162</v>
      </c>
      <c r="E8447" t="s">
        <v>589</v>
      </c>
      <c r="F8447" t="str">
        <f>VLOOKUP(orders[[#This Row],[product_id]],Products!A:C,3,0)</f>
        <v>Appliances</v>
      </c>
      <c r="G8447">
        <v>1</v>
      </c>
      <c r="H8447" s="6">
        <v>0.12201116201438819</v>
      </c>
      <c r="I8447" s="2">
        <f>VLOOKUP($E8447,
Products!$A$1:$F$201,MATCH(Orders!I$1,Products!$A$1:$F$1,0),0)</f>
        <v>6227.1351854710047</v>
      </c>
      <c r="J8447" s="2">
        <f>VLOOKUP($E8447,
Products!$A$1:$F$201,MATCH(Orders!J$1,Products!$A$1:$F$1,0),0)</f>
        <v>4146.7707671772396</v>
      </c>
    </row>
    <row r="8448" spans="1:10">
      <c r="A8448">
        <v>8447</v>
      </c>
      <c r="B8448" s="4">
        <v>45185</v>
      </c>
      <c r="C8448" s="10">
        <f>DATE(YEAR(orders[[#This Row],[order_date]]), MONTH(orders[[#This Row],[order_date]]), 1)</f>
        <v>45170</v>
      </c>
      <c r="D8448" t="s">
        <v>2060</v>
      </c>
      <c r="E8448" t="s">
        <v>687</v>
      </c>
      <c r="F8448" t="str">
        <f>VLOOKUP(orders[[#This Row],[product_id]],Products!A:C,3,0)</f>
        <v>Electronics</v>
      </c>
      <c r="G8448">
        <v>1</v>
      </c>
      <c r="H8448" s="6">
        <v>0.18084959761626634</v>
      </c>
      <c r="I8448" s="2">
        <f>VLOOKUP($E8448,
Products!$A$1:$F$201,MATCH(Orders!I$1,Products!$A$1:$F$1,0),0)</f>
        <v>12143.737276429891</v>
      </c>
      <c r="J8448" s="2">
        <f>VLOOKUP($E8448,
Products!$A$1:$F$201,MATCH(Orders!J$1,Products!$A$1:$F$1,0),0)</f>
        <v>9077.1957392673976</v>
      </c>
    </row>
    <row r="8449" spans="1:10">
      <c r="A8449">
        <v>8448</v>
      </c>
      <c r="B8449" s="4">
        <v>45708</v>
      </c>
      <c r="C8449" s="10">
        <f>DATE(YEAR(orders[[#This Row],[order_date]]), MONTH(orders[[#This Row],[order_date]]), 1)</f>
        <v>45689</v>
      </c>
      <c r="D8449" t="s">
        <v>4503</v>
      </c>
      <c r="E8449" t="s">
        <v>643</v>
      </c>
      <c r="F8449" t="str">
        <f>VLOOKUP(orders[[#This Row],[product_id]],Products!A:C,3,0)</f>
        <v>Appliances</v>
      </c>
      <c r="G8449">
        <v>2</v>
      </c>
      <c r="H8449" s="6">
        <v>0.11350992490023512</v>
      </c>
      <c r="I8449" s="2">
        <f>VLOOKUP($E8449,
Products!$A$1:$F$201,MATCH(Orders!I$1,Products!$A$1:$F$1,0),0)</f>
        <v>26269.068564891841</v>
      </c>
      <c r="J8449" s="2">
        <f>VLOOKUP($E8449,
Products!$A$1:$F$201,MATCH(Orders!J$1,Products!$A$1:$F$1,0),0)</f>
        <v>18867.564539756699</v>
      </c>
    </row>
    <row r="8450" spans="1:10">
      <c r="A8450">
        <v>8449</v>
      </c>
      <c r="B8450" s="4">
        <v>44960</v>
      </c>
      <c r="C8450" s="10">
        <f>DATE(YEAR(orders[[#This Row],[order_date]]), MONTH(orders[[#This Row],[order_date]]), 1)</f>
        <v>44958</v>
      </c>
      <c r="D8450" t="s">
        <v>2224</v>
      </c>
      <c r="E8450" t="s">
        <v>592</v>
      </c>
      <c r="F8450" t="str">
        <f>VLOOKUP(orders[[#This Row],[product_id]],Products!A:C,3,0)</f>
        <v>Electronics</v>
      </c>
      <c r="G8450">
        <v>1</v>
      </c>
      <c r="H8450" s="6">
        <v>0.10776750110385767</v>
      </c>
      <c r="I8450" s="2">
        <f>VLOOKUP($E8450,
Products!$A$1:$F$201,MATCH(Orders!I$1,Products!$A$1:$F$1,0),0)</f>
        <v>12221.95918536383</v>
      </c>
      <c r="J8450" s="2">
        <f>VLOOKUP($E8450,
Products!$A$1:$F$201,MATCH(Orders!J$1,Products!$A$1:$F$1,0),0)</f>
        <v>9737.7215556427309</v>
      </c>
    </row>
    <row r="8451" spans="1:10">
      <c r="A8451">
        <v>8450</v>
      </c>
      <c r="B8451" s="4">
        <v>45252</v>
      </c>
      <c r="C8451" s="10">
        <f>DATE(YEAR(orders[[#This Row],[order_date]]), MONTH(orders[[#This Row],[order_date]]), 1)</f>
        <v>45231</v>
      </c>
      <c r="D8451" t="s">
        <v>4106</v>
      </c>
      <c r="E8451" t="s">
        <v>616</v>
      </c>
      <c r="F8451" t="str">
        <f>VLOOKUP(orders[[#This Row],[product_id]],Products!A:C,3,0)</f>
        <v>Electronics</v>
      </c>
      <c r="G8451">
        <v>1</v>
      </c>
      <c r="H8451" s="6">
        <v>0.23000924765683187</v>
      </c>
      <c r="I8451" s="2">
        <f>VLOOKUP($E8451,
Products!$A$1:$F$201,MATCH(Orders!I$1,Products!$A$1:$F$1,0),0)</f>
        <v>12172.554053901489</v>
      </c>
      <c r="J8451" s="2">
        <f>VLOOKUP($E8451,
Products!$A$1:$F$201,MATCH(Orders!J$1,Products!$A$1:$F$1,0),0)</f>
        <v>9644.7702288148557</v>
      </c>
    </row>
    <row r="8452" spans="1:10">
      <c r="A8452">
        <v>8451</v>
      </c>
      <c r="B8452" s="4">
        <v>45763</v>
      </c>
      <c r="C8452" s="10">
        <f>DATE(YEAR(orders[[#This Row],[order_date]]), MONTH(orders[[#This Row],[order_date]]), 1)</f>
        <v>45748</v>
      </c>
      <c r="D8452" t="s">
        <v>3806</v>
      </c>
      <c r="E8452" t="s">
        <v>564</v>
      </c>
      <c r="F8452" t="str">
        <f>VLOOKUP(orders[[#This Row],[product_id]],Products!A:C,3,0)</f>
        <v>Electronics</v>
      </c>
      <c r="G8452">
        <v>1</v>
      </c>
      <c r="H8452" s="6">
        <v>0.19200846651923326</v>
      </c>
      <c r="I8452" s="2">
        <f>VLOOKUP($E8452,
Products!$A$1:$F$201,MATCH(Orders!I$1,Products!$A$1:$F$1,0),0)</f>
        <v>21989.290766910399</v>
      </c>
      <c r="J8452" s="2">
        <f>VLOOKUP($E8452,
Products!$A$1:$F$201,MATCH(Orders!J$1,Products!$A$1:$F$1,0),0)</f>
        <v>15566.99865864101</v>
      </c>
    </row>
    <row r="8453" spans="1:10">
      <c r="A8453">
        <v>8452</v>
      </c>
      <c r="B8453" s="4">
        <v>45617</v>
      </c>
      <c r="C8453" s="10">
        <f>DATE(YEAR(orders[[#This Row],[order_date]]), MONTH(orders[[#This Row],[order_date]]), 1)</f>
        <v>45597</v>
      </c>
      <c r="D8453" t="s">
        <v>4460</v>
      </c>
      <c r="E8453" t="s">
        <v>513</v>
      </c>
      <c r="F8453" t="str">
        <f>VLOOKUP(orders[[#This Row],[product_id]],Products!A:C,3,0)</f>
        <v>Electronics</v>
      </c>
      <c r="G8453">
        <v>1</v>
      </c>
      <c r="H8453" s="6">
        <v>0.10667848431230907</v>
      </c>
      <c r="I8453" s="2">
        <f>VLOOKUP($E8453,
Products!$A$1:$F$201,MATCH(Orders!I$1,Products!$A$1:$F$1,0),0)</f>
        <v>2370.6748519187499</v>
      </c>
      <c r="J8453" s="2">
        <f>VLOOKUP($E8453,
Products!$A$1:$F$201,MATCH(Orders!J$1,Products!$A$1:$F$1,0),0)</f>
        <v>1742.1190905744229</v>
      </c>
    </row>
    <row r="8454" spans="1:10">
      <c r="A8454">
        <v>8453</v>
      </c>
      <c r="B8454" s="4">
        <v>45665</v>
      </c>
      <c r="C8454" s="10">
        <f>DATE(YEAR(orders[[#This Row],[order_date]]), MONTH(orders[[#This Row],[order_date]]), 1)</f>
        <v>45658</v>
      </c>
      <c r="D8454" t="s">
        <v>2875</v>
      </c>
      <c r="E8454" t="s">
        <v>556</v>
      </c>
      <c r="F8454" t="str">
        <f>VLOOKUP(orders[[#This Row],[product_id]],Products!A:C,3,0)</f>
        <v>Appliances</v>
      </c>
      <c r="G8454">
        <v>2</v>
      </c>
      <c r="H8454" s="6">
        <v>0.14803105171860326</v>
      </c>
      <c r="I8454" s="2">
        <f>VLOOKUP($E8454,
Products!$A$1:$F$201,MATCH(Orders!I$1,Products!$A$1:$F$1,0),0)</f>
        <v>27054.121101651981</v>
      </c>
      <c r="J8454" s="2">
        <f>VLOOKUP($E8454,
Products!$A$1:$F$201,MATCH(Orders!J$1,Products!$A$1:$F$1,0),0)</f>
        <v>19388.930988794411</v>
      </c>
    </row>
    <row r="8455" spans="1:10">
      <c r="A8455">
        <v>8454</v>
      </c>
      <c r="B8455" s="4">
        <v>45670</v>
      </c>
      <c r="C8455" s="10">
        <f>DATE(YEAR(orders[[#This Row],[order_date]]), MONTH(orders[[#This Row],[order_date]]), 1)</f>
        <v>45658</v>
      </c>
      <c r="D8455" t="s">
        <v>4235</v>
      </c>
      <c r="E8455" t="s">
        <v>638</v>
      </c>
      <c r="F8455" t="str">
        <f>VLOOKUP(orders[[#This Row],[product_id]],Products!A:C,3,0)</f>
        <v>Electronics</v>
      </c>
      <c r="G8455">
        <v>2</v>
      </c>
      <c r="H8455" s="6">
        <v>0.10452567159586636</v>
      </c>
      <c r="I8455" s="2">
        <f>VLOOKUP($E8455,
Products!$A$1:$F$201,MATCH(Orders!I$1,Products!$A$1:$F$1,0),0)</f>
        <v>11118.17778596276</v>
      </c>
      <c r="J8455" s="2">
        <f>VLOOKUP($E8455,
Products!$A$1:$F$201,MATCH(Orders!J$1,Products!$A$1:$F$1,0),0)</f>
        <v>7887.697719413397</v>
      </c>
    </row>
    <row r="8456" spans="1:10">
      <c r="A8456">
        <v>8455</v>
      </c>
      <c r="B8456" s="4">
        <v>45773</v>
      </c>
      <c r="C8456" s="10">
        <f>DATE(YEAR(orders[[#This Row],[order_date]]), MONTH(orders[[#This Row],[order_date]]), 1)</f>
        <v>45748</v>
      </c>
      <c r="D8456" t="s">
        <v>3171</v>
      </c>
      <c r="E8456" t="s">
        <v>581</v>
      </c>
      <c r="F8456" t="str">
        <f>VLOOKUP(orders[[#This Row],[product_id]],Products!A:C,3,0)</f>
        <v>Appliances</v>
      </c>
      <c r="G8456">
        <v>3</v>
      </c>
      <c r="H8456" s="6">
        <v>0.10647613167915737</v>
      </c>
      <c r="I8456" s="2">
        <f>VLOOKUP($E8456,
Products!$A$1:$F$201,MATCH(Orders!I$1,Products!$A$1:$F$1,0),0)</f>
        <v>6177.7225527132859</v>
      </c>
      <c r="J8456" s="2">
        <f>VLOOKUP($E8456,
Products!$A$1:$F$201,MATCH(Orders!J$1,Products!$A$1:$F$1,0),0)</f>
        <v>4208.1013641193986</v>
      </c>
    </row>
    <row r="8457" spans="1:10">
      <c r="A8457">
        <v>8456</v>
      </c>
      <c r="B8457" s="4">
        <v>45043</v>
      </c>
      <c r="C8457" s="10">
        <f>DATE(YEAR(orders[[#This Row],[order_date]]), MONTH(orders[[#This Row],[order_date]]), 1)</f>
        <v>45017</v>
      </c>
      <c r="D8457" t="s">
        <v>864</v>
      </c>
      <c r="E8457" t="s">
        <v>675</v>
      </c>
      <c r="F8457" t="str">
        <f>VLOOKUP(orders[[#This Row],[product_id]],Products!A:C,3,0)</f>
        <v>Appliances</v>
      </c>
      <c r="G8457">
        <v>2</v>
      </c>
      <c r="H8457" s="6">
        <v>0.13637578067438089</v>
      </c>
      <c r="I8457" s="2">
        <f>VLOOKUP($E8457,
Products!$A$1:$F$201,MATCH(Orders!I$1,Products!$A$1:$F$1,0),0)</f>
        <v>23552.642442203069</v>
      </c>
      <c r="J8457" s="2">
        <f>VLOOKUP($E8457,
Products!$A$1:$F$201,MATCH(Orders!J$1,Products!$A$1:$F$1,0),0)</f>
        <v>17389.42325132497</v>
      </c>
    </row>
    <row r="8458" spans="1:10">
      <c r="A8458">
        <v>8457</v>
      </c>
      <c r="B8458" s="4">
        <v>45576</v>
      </c>
      <c r="C8458" s="10">
        <f>DATE(YEAR(orders[[#This Row],[order_date]]), MONTH(orders[[#This Row],[order_date]]), 1)</f>
        <v>45566</v>
      </c>
      <c r="D8458" t="s">
        <v>3351</v>
      </c>
      <c r="E8458" t="s">
        <v>583</v>
      </c>
      <c r="F8458" t="str">
        <f>VLOOKUP(orders[[#This Row],[product_id]],Products!A:C,3,0)</f>
        <v>Electronics</v>
      </c>
      <c r="G8458">
        <v>2</v>
      </c>
      <c r="H8458" s="6">
        <v>0.21228681154758844</v>
      </c>
      <c r="I8458" s="2">
        <f>VLOOKUP($E8458,
Products!$A$1:$F$201,MATCH(Orders!I$1,Products!$A$1:$F$1,0),0)</f>
        <v>22677.574574249091</v>
      </c>
      <c r="J8458" s="2">
        <f>VLOOKUP($E8458,
Products!$A$1:$F$201,MATCH(Orders!J$1,Products!$A$1:$F$1,0),0)</f>
        <v>16593.91273362303</v>
      </c>
    </row>
    <row r="8459" spans="1:10">
      <c r="A8459">
        <v>8458</v>
      </c>
      <c r="B8459" s="4">
        <v>45329</v>
      </c>
      <c r="C8459" s="10">
        <f>DATE(YEAR(orders[[#This Row],[order_date]]), MONTH(orders[[#This Row],[order_date]]), 1)</f>
        <v>45323</v>
      </c>
      <c r="D8459" t="s">
        <v>2543</v>
      </c>
      <c r="E8459" t="s">
        <v>629</v>
      </c>
      <c r="F8459" t="str">
        <f>VLOOKUP(orders[[#This Row],[product_id]],Products!A:C,3,0)</f>
        <v>Electronics</v>
      </c>
      <c r="G8459">
        <v>1</v>
      </c>
      <c r="H8459" s="6">
        <v>0.14342045499269657</v>
      </c>
      <c r="I8459" s="2">
        <f>VLOOKUP($E8459,
Products!$A$1:$F$201,MATCH(Orders!I$1,Products!$A$1:$F$1,0),0)</f>
        <v>12411.13061655427</v>
      </c>
      <c r="J8459" s="2">
        <f>VLOOKUP($E8459,
Products!$A$1:$F$201,MATCH(Orders!J$1,Products!$A$1:$F$1,0),0)</f>
        <v>9821.2729118635452</v>
      </c>
    </row>
    <row r="8460" spans="1:10">
      <c r="A8460">
        <v>8459</v>
      </c>
      <c r="B8460" s="4">
        <v>45923</v>
      </c>
      <c r="C8460" s="10">
        <f>DATE(YEAR(orders[[#This Row],[order_date]]), MONTH(orders[[#This Row],[order_date]]), 1)</f>
        <v>45901</v>
      </c>
      <c r="D8460" t="s">
        <v>1221</v>
      </c>
      <c r="E8460" t="s">
        <v>517</v>
      </c>
      <c r="F8460" t="str">
        <f>VLOOKUP(orders[[#This Row],[product_id]],Products!A:C,3,0)</f>
        <v>Electronics</v>
      </c>
      <c r="G8460">
        <v>2</v>
      </c>
      <c r="H8460" s="6">
        <v>0.11705660076277609</v>
      </c>
      <c r="I8460" s="2">
        <f>VLOOKUP($E8460,
Products!$A$1:$F$201,MATCH(Orders!I$1,Products!$A$1:$F$1,0),0)</f>
        <v>30304.143268168769</v>
      </c>
      <c r="J8460" s="2">
        <f>VLOOKUP($E8460,
Products!$A$1:$F$201,MATCH(Orders!J$1,Products!$A$1:$F$1,0),0)</f>
        <v>23998.194785181578</v>
      </c>
    </row>
    <row r="8461" spans="1:10">
      <c r="A8461">
        <v>8460</v>
      </c>
      <c r="B8461" s="4">
        <v>45159</v>
      </c>
      <c r="C8461" s="10">
        <f>DATE(YEAR(orders[[#This Row],[order_date]]), MONTH(orders[[#This Row],[order_date]]), 1)</f>
        <v>45139</v>
      </c>
      <c r="D8461" t="s">
        <v>1731</v>
      </c>
      <c r="E8461" t="s">
        <v>529</v>
      </c>
      <c r="F8461" t="str">
        <f>VLOOKUP(orders[[#This Row],[product_id]],Products!A:C,3,0)</f>
        <v>Electronics</v>
      </c>
      <c r="G8461">
        <v>2</v>
      </c>
      <c r="H8461" s="6">
        <v>0.10816491566728706</v>
      </c>
      <c r="I8461" s="2">
        <f>VLOOKUP($E8461,
Products!$A$1:$F$201,MATCH(Orders!I$1,Products!$A$1:$F$1,0),0)</f>
        <v>18308.801775351771</v>
      </c>
      <c r="J8461" s="2">
        <f>VLOOKUP($E8461,
Products!$A$1:$F$201,MATCH(Orders!J$1,Products!$A$1:$F$1,0),0)</f>
        <v>12027.24184831013</v>
      </c>
    </row>
    <row r="8462" spans="1:10">
      <c r="A8462">
        <v>8461</v>
      </c>
      <c r="B8462" s="4">
        <v>45855</v>
      </c>
      <c r="C8462" s="10">
        <f>DATE(YEAR(orders[[#This Row],[order_date]]), MONTH(orders[[#This Row],[order_date]]), 1)</f>
        <v>45839</v>
      </c>
      <c r="D8462" t="s">
        <v>4422</v>
      </c>
      <c r="E8462" t="s">
        <v>550</v>
      </c>
      <c r="F8462" t="str">
        <f>VLOOKUP(orders[[#This Row],[product_id]],Products!A:C,3,0)</f>
        <v>Electronics</v>
      </c>
      <c r="G8462">
        <v>1</v>
      </c>
      <c r="H8462" s="6">
        <v>0.23758355454453869</v>
      </c>
      <c r="I8462" s="2">
        <f>VLOOKUP($E8462,
Products!$A$1:$F$201,MATCH(Orders!I$1,Products!$A$1:$F$1,0),0)</f>
        <v>21928.70634496431</v>
      </c>
      <c r="J8462" s="2">
        <f>VLOOKUP($E8462,
Products!$A$1:$F$201,MATCH(Orders!J$1,Products!$A$1:$F$1,0),0)</f>
        <v>17227.037321653719</v>
      </c>
    </row>
    <row r="8463" spans="1:10">
      <c r="A8463">
        <v>8462</v>
      </c>
      <c r="B8463" s="4">
        <v>45406</v>
      </c>
      <c r="C8463" s="10">
        <f>DATE(YEAR(orders[[#This Row],[order_date]]), MONTH(orders[[#This Row],[order_date]]), 1)</f>
        <v>45383</v>
      </c>
      <c r="D8463" t="s">
        <v>4079</v>
      </c>
      <c r="E8463" t="s">
        <v>558</v>
      </c>
      <c r="F8463" t="str">
        <f>VLOOKUP(orders[[#This Row],[product_id]],Products!A:C,3,0)</f>
        <v>Electronics</v>
      </c>
      <c r="G8463">
        <v>3</v>
      </c>
      <c r="H8463" s="6">
        <v>0.19383350844170902</v>
      </c>
      <c r="I8463" s="2">
        <f>VLOOKUP($E8463,
Products!$A$1:$F$201,MATCH(Orders!I$1,Products!$A$1:$F$1,0),0)</f>
        <v>30121.382934618541</v>
      </c>
      <c r="J8463" s="2">
        <f>VLOOKUP($E8463,
Products!$A$1:$F$201,MATCH(Orders!J$1,Products!$A$1:$F$1,0),0)</f>
        <v>20439.226581954921</v>
      </c>
    </row>
    <row r="8464" spans="1:10">
      <c r="A8464">
        <v>8463</v>
      </c>
      <c r="B8464" s="4">
        <v>45902</v>
      </c>
      <c r="C8464" s="10">
        <f>DATE(YEAR(orders[[#This Row],[order_date]]), MONTH(orders[[#This Row],[order_date]]), 1)</f>
        <v>45901</v>
      </c>
      <c r="D8464" t="s">
        <v>3856</v>
      </c>
      <c r="E8464" t="s">
        <v>686</v>
      </c>
      <c r="F8464" t="str">
        <f>VLOOKUP(orders[[#This Row],[product_id]],Products!A:C,3,0)</f>
        <v>Appliances</v>
      </c>
      <c r="G8464">
        <v>1</v>
      </c>
      <c r="H8464" s="6">
        <v>0.12995861704246253</v>
      </c>
      <c r="I8464" s="2">
        <f>VLOOKUP($E8464,
Products!$A$1:$F$201,MATCH(Orders!I$1,Products!$A$1:$F$1,0),0)</f>
        <v>25525.356267188719</v>
      </c>
      <c r="J8464" s="2">
        <f>VLOOKUP($E8464,
Products!$A$1:$F$201,MATCH(Orders!J$1,Products!$A$1:$F$1,0),0)</f>
        <v>18214.15981099859</v>
      </c>
    </row>
    <row r="8465" spans="1:10">
      <c r="A8465">
        <v>8464</v>
      </c>
      <c r="B8465" s="4">
        <v>44935</v>
      </c>
      <c r="C8465" s="10">
        <f>DATE(YEAR(orders[[#This Row],[order_date]]), MONTH(orders[[#This Row],[order_date]]), 1)</f>
        <v>44927</v>
      </c>
      <c r="D8465" t="s">
        <v>1364</v>
      </c>
      <c r="E8465" t="s">
        <v>650</v>
      </c>
      <c r="F8465" t="str">
        <f>VLOOKUP(orders[[#This Row],[product_id]],Products!A:C,3,0)</f>
        <v>Electronics</v>
      </c>
      <c r="G8465">
        <v>2</v>
      </c>
      <c r="H8465" s="6">
        <v>0.20221922563475633</v>
      </c>
      <c r="I8465" s="2">
        <f>VLOOKUP($E8465,
Products!$A$1:$F$201,MATCH(Orders!I$1,Products!$A$1:$F$1,0),0)</f>
        <v>12936.529609330941</v>
      </c>
      <c r="J8465" s="2">
        <f>VLOOKUP($E8465,
Products!$A$1:$F$201,MATCH(Orders!J$1,Products!$A$1:$F$1,0),0)</f>
        <v>9465.2602677376308</v>
      </c>
    </row>
    <row r="8466" spans="1:10">
      <c r="A8466">
        <v>8465</v>
      </c>
      <c r="B8466" s="4">
        <v>45641</v>
      </c>
      <c r="C8466" s="10">
        <f>DATE(YEAR(orders[[#This Row],[order_date]]), MONTH(orders[[#This Row],[order_date]]), 1)</f>
        <v>45627</v>
      </c>
      <c r="D8466" t="s">
        <v>1383</v>
      </c>
      <c r="E8466" t="s">
        <v>698</v>
      </c>
      <c r="F8466" t="str">
        <f>VLOOKUP(orders[[#This Row],[product_id]],Products!A:C,3,0)</f>
        <v>Appliances</v>
      </c>
      <c r="G8466">
        <v>1</v>
      </c>
      <c r="H8466" s="6">
        <v>0.12326025674912505</v>
      </c>
      <c r="I8466" s="2">
        <f>VLOOKUP($E8466,
Products!$A$1:$F$201,MATCH(Orders!I$1,Products!$A$1:$F$1,0),0)</f>
        <v>5562.620248272905</v>
      </c>
      <c r="J8466" s="2">
        <f>VLOOKUP($E8466,
Products!$A$1:$F$201,MATCH(Orders!J$1,Products!$A$1:$F$1,0),0)</f>
        <v>4191.9477694447714</v>
      </c>
    </row>
    <row r="8467" spans="1:10">
      <c r="A8467">
        <v>8466</v>
      </c>
      <c r="B8467" s="4">
        <v>45305</v>
      </c>
      <c r="C8467" s="10">
        <f>DATE(YEAR(orders[[#This Row],[order_date]]), MONTH(orders[[#This Row],[order_date]]), 1)</f>
        <v>45292</v>
      </c>
      <c r="D8467" t="s">
        <v>1020</v>
      </c>
      <c r="E8467" t="s">
        <v>623</v>
      </c>
      <c r="F8467" t="str">
        <f>VLOOKUP(orders[[#This Row],[product_id]],Products!A:C,3,0)</f>
        <v>Electronics</v>
      </c>
      <c r="G8467">
        <v>1</v>
      </c>
      <c r="H8467" s="6">
        <v>0.21820411631731021</v>
      </c>
      <c r="I8467" s="2">
        <f>VLOOKUP($E8467,
Products!$A$1:$F$201,MATCH(Orders!I$1,Products!$A$1:$F$1,0),0)</f>
        <v>27422.76406600175</v>
      </c>
      <c r="J8467" s="2">
        <f>VLOOKUP($E8467,
Products!$A$1:$F$201,MATCH(Orders!J$1,Products!$A$1:$F$1,0),0)</f>
        <v>18707.390708641691</v>
      </c>
    </row>
    <row r="8468" spans="1:10">
      <c r="A8468">
        <v>8467</v>
      </c>
      <c r="B8468" s="4">
        <v>45307</v>
      </c>
      <c r="C8468" s="10">
        <f>DATE(YEAR(orders[[#This Row],[order_date]]), MONTH(orders[[#This Row],[order_date]]), 1)</f>
        <v>45292</v>
      </c>
      <c r="D8468" t="s">
        <v>4527</v>
      </c>
      <c r="E8468" t="s">
        <v>691</v>
      </c>
      <c r="F8468" t="str">
        <f>VLOOKUP(orders[[#This Row],[product_id]],Products!A:C,3,0)</f>
        <v>Appliances</v>
      </c>
      <c r="G8468">
        <v>1</v>
      </c>
      <c r="H8468" s="6">
        <v>0.12900397002987213</v>
      </c>
      <c r="I8468" s="2">
        <f>VLOOKUP($E8468,
Products!$A$1:$F$201,MATCH(Orders!I$1,Products!$A$1:$F$1,0),0)</f>
        <v>2337.6024778940591</v>
      </c>
      <c r="J8468" s="2">
        <f>VLOOKUP($E8468,
Products!$A$1:$F$201,MATCH(Orders!J$1,Products!$A$1:$F$1,0),0)</f>
        <v>1616.9957885138581</v>
      </c>
    </row>
    <row r="8469" spans="1:10">
      <c r="A8469">
        <v>8468</v>
      </c>
      <c r="B8469" s="4">
        <v>45770</v>
      </c>
      <c r="C8469" s="10">
        <f>DATE(YEAR(orders[[#This Row],[order_date]]), MONTH(orders[[#This Row],[order_date]]), 1)</f>
        <v>45748</v>
      </c>
      <c r="D8469" t="s">
        <v>3081</v>
      </c>
      <c r="E8469" t="s">
        <v>542</v>
      </c>
      <c r="F8469" t="str">
        <f>VLOOKUP(orders[[#This Row],[product_id]],Products!A:C,3,0)</f>
        <v>Electronics</v>
      </c>
      <c r="G8469">
        <v>3</v>
      </c>
      <c r="H8469" s="6">
        <v>0.22212648048399325</v>
      </c>
      <c r="I8469" s="2">
        <f>VLOOKUP($E8469,
Products!$A$1:$F$201,MATCH(Orders!I$1,Products!$A$1:$F$1,0),0)</f>
        <v>29298.352838526029</v>
      </c>
      <c r="J8469" s="2">
        <f>VLOOKUP($E8469,
Products!$A$1:$F$201,MATCH(Orders!J$1,Products!$A$1:$F$1,0),0)</f>
        <v>19250.751682102291</v>
      </c>
    </row>
    <row r="8470" spans="1:10">
      <c r="A8470">
        <v>8469</v>
      </c>
      <c r="B8470" s="4">
        <v>45286</v>
      </c>
      <c r="C8470" s="10">
        <f>DATE(YEAR(orders[[#This Row],[order_date]]), MONTH(orders[[#This Row],[order_date]]), 1)</f>
        <v>45261</v>
      </c>
      <c r="D8470" t="s">
        <v>981</v>
      </c>
      <c r="E8470" t="s">
        <v>580</v>
      </c>
      <c r="F8470" t="str">
        <f>VLOOKUP(orders[[#This Row],[product_id]],Products!A:C,3,0)</f>
        <v>Electronics</v>
      </c>
      <c r="G8470">
        <v>2</v>
      </c>
      <c r="H8470" s="6">
        <v>0.21164595739885145</v>
      </c>
      <c r="I8470" s="2">
        <f>VLOOKUP($E8470,
Products!$A$1:$F$201,MATCH(Orders!I$1,Products!$A$1:$F$1,0),0)</f>
        <v>29905.106989935579</v>
      </c>
      <c r="J8470" s="2">
        <f>VLOOKUP($E8470,
Products!$A$1:$F$201,MATCH(Orders!J$1,Products!$A$1:$F$1,0),0)</f>
        <v>22230.930488499071</v>
      </c>
    </row>
    <row r="8471" spans="1:10">
      <c r="A8471">
        <v>8470</v>
      </c>
      <c r="B8471" s="4">
        <v>45102</v>
      </c>
      <c r="C8471" s="10">
        <f>DATE(YEAR(orders[[#This Row],[order_date]]), MONTH(orders[[#This Row],[order_date]]), 1)</f>
        <v>45078</v>
      </c>
      <c r="D8471" t="s">
        <v>3469</v>
      </c>
      <c r="E8471" t="s">
        <v>675</v>
      </c>
      <c r="F8471" t="str">
        <f>VLOOKUP(orders[[#This Row],[product_id]],Products!A:C,3,0)</f>
        <v>Appliances</v>
      </c>
      <c r="G8471">
        <v>1</v>
      </c>
      <c r="H8471" s="6">
        <v>0.14009595772946143</v>
      </c>
      <c r="I8471" s="2">
        <f>VLOOKUP($E8471,
Products!$A$1:$F$201,MATCH(Orders!I$1,Products!$A$1:$F$1,0),0)</f>
        <v>23552.642442203069</v>
      </c>
      <c r="J8471" s="2">
        <f>VLOOKUP($E8471,
Products!$A$1:$F$201,MATCH(Orders!J$1,Products!$A$1:$F$1,0),0)</f>
        <v>17389.42325132497</v>
      </c>
    </row>
    <row r="8472" spans="1:10">
      <c r="A8472">
        <v>8471</v>
      </c>
      <c r="B8472" s="4">
        <v>45411</v>
      </c>
      <c r="C8472" s="10">
        <f>DATE(YEAR(orders[[#This Row],[order_date]]), MONTH(orders[[#This Row],[order_date]]), 1)</f>
        <v>45383</v>
      </c>
      <c r="D8472" t="s">
        <v>1157</v>
      </c>
      <c r="E8472" t="s">
        <v>703</v>
      </c>
      <c r="F8472" t="str">
        <f>VLOOKUP(orders[[#This Row],[product_id]],Products!A:C,3,0)</f>
        <v>Appliances</v>
      </c>
      <c r="G8472">
        <v>2</v>
      </c>
      <c r="H8472" s="6">
        <v>0.10051999489932983</v>
      </c>
      <c r="I8472" s="2">
        <f>VLOOKUP($E8472,
Products!$A$1:$F$201,MATCH(Orders!I$1,Products!$A$1:$F$1,0),0)</f>
        <v>23763.82929975582</v>
      </c>
      <c r="J8472" s="2">
        <f>VLOOKUP($E8472,
Products!$A$1:$F$201,MATCH(Orders!J$1,Products!$A$1:$F$1,0),0)</f>
        <v>17833.36818447417</v>
      </c>
    </row>
    <row r="8473" spans="1:10">
      <c r="A8473">
        <v>8472</v>
      </c>
      <c r="B8473" s="4">
        <v>44959</v>
      </c>
      <c r="C8473" s="10">
        <f>DATE(YEAR(orders[[#This Row],[order_date]]), MONTH(orders[[#This Row],[order_date]]), 1)</f>
        <v>44958</v>
      </c>
      <c r="D8473" t="s">
        <v>2294</v>
      </c>
      <c r="E8473" t="s">
        <v>584</v>
      </c>
      <c r="F8473" t="str">
        <f>VLOOKUP(orders[[#This Row],[product_id]],Products!A:C,3,0)</f>
        <v>Electronics</v>
      </c>
      <c r="G8473">
        <v>1</v>
      </c>
      <c r="H8473" s="6">
        <v>0.2326153280564657</v>
      </c>
      <c r="I8473" s="2">
        <f>VLOOKUP($E8473,
Products!$A$1:$F$201,MATCH(Orders!I$1,Products!$A$1:$F$1,0),0)</f>
        <v>22521.77465591731</v>
      </c>
      <c r="J8473" s="2">
        <f>VLOOKUP($E8473,
Products!$A$1:$F$201,MATCH(Orders!J$1,Products!$A$1:$F$1,0),0)</f>
        <v>15596.91628423841</v>
      </c>
    </row>
    <row r="8474" spans="1:10">
      <c r="A8474">
        <v>8473</v>
      </c>
      <c r="B8474" s="4">
        <v>45622</v>
      </c>
      <c r="C8474" s="10">
        <f>DATE(YEAR(orders[[#This Row],[order_date]]), MONTH(orders[[#This Row],[order_date]]), 1)</f>
        <v>45597</v>
      </c>
      <c r="D8474" t="s">
        <v>1191</v>
      </c>
      <c r="E8474" t="s">
        <v>673</v>
      </c>
      <c r="F8474" t="str">
        <f>VLOOKUP(orders[[#This Row],[product_id]],Products!A:C,3,0)</f>
        <v>Electronics</v>
      </c>
      <c r="G8474">
        <v>2</v>
      </c>
      <c r="H8474" s="6">
        <v>0.1885838026937009</v>
      </c>
      <c r="I8474" s="2">
        <f>VLOOKUP($E8474,
Products!$A$1:$F$201,MATCH(Orders!I$1,Products!$A$1:$F$1,0),0)</f>
        <v>19770.070105413852</v>
      </c>
      <c r="J8474" s="2">
        <f>VLOOKUP($E8474,
Products!$A$1:$F$201,MATCH(Orders!J$1,Products!$A$1:$F$1,0),0)</f>
        <v>14414.291574648811</v>
      </c>
    </row>
    <row r="8475" spans="1:10">
      <c r="A8475">
        <v>8474</v>
      </c>
      <c r="B8475" s="4">
        <v>45083</v>
      </c>
      <c r="C8475" s="10">
        <f>DATE(YEAR(orders[[#This Row],[order_date]]), MONTH(orders[[#This Row],[order_date]]), 1)</f>
        <v>45078</v>
      </c>
      <c r="D8475" t="s">
        <v>1836</v>
      </c>
      <c r="E8475" t="s">
        <v>528</v>
      </c>
      <c r="F8475" t="str">
        <f>VLOOKUP(orders[[#This Row],[product_id]],Products!A:C,3,0)</f>
        <v>Appliances</v>
      </c>
      <c r="G8475">
        <v>2</v>
      </c>
      <c r="H8475" s="6">
        <v>0.12338216212404238</v>
      </c>
      <c r="I8475" s="2">
        <f>VLOOKUP($E8475,
Products!$A$1:$F$201,MATCH(Orders!I$1,Products!$A$1:$F$1,0),0)</f>
        <v>5741.145946914552</v>
      </c>
      <c r="J8475" s="2">
        <f>VLOOKUP($E8475,
Products!$A$1:$F$201,MATCH(Orders!J$1,Products!$A$1:$F$1,0),0)</f>
        <v>4112.7219202399874</v>
      </c>
    </row>
    <row r="8476" spans="1:10">
      <c r="A8476">
        <v>8475</v>
      </c>
      <c r="B8476" s="4">
        <v>45491</v>
      </c>
      <c r="C8476" s="10">
        <f>DATE(YEAR(orders[[#This Row],[order_date]]), MONTH(orders[[#This Row],[order_date]]), 1)</f>
        <v>45474</v>
      </c>
      <c r="D8476" t="s">
        <v>1272</v>
      </c>
      <c r="E8476" t="s">
        <v>656</v>
      </c>
      <c r="F8476" t="str">
        <f>VLOOKUP(orders[[#This Row],[product_id]],Products!A:C,3,0)</f>
        <v>Electronics</v>
      </c>
      <c r="G8476">
        <v>2</v>
      </c>
      <c r="H8476" s="6">
        <v>0.13416126375199194</v>
      </c>
      <c r="I8476" s="2">
        <f>VLOOKUP($E8476,
Products!$A$1:$F$201,MATCH(Orders!I$1,Products!$A$1:$F$1,0),0)</f>
        <v>30485.811519789549</v>
      </c>
      <c r="J8476" s="2">
        <f>VLOOKUP($E8476,
Products!$A$1:$F$201,MATCH(Orders!J$1,Products!$A$1:$F$1,0),0)</f>
        <v>23818.70129930825</v>
      </c>
    </row>
    <row r="8477" spans="1:10">
      <c r="A8477">
        <v>8476</v>
      </c>
      <c r="B8477" s="4">
        <v>45128</v>
      </c>
      <c r="C8477" s="10">
        <f>DATE(YEAR(orders[[#This Row],[order_date]]), MONTH(orders[[#This Row],[order_date]]), 1)</f>
        <v>45108</v>
      </c>
      <c r="D8477" t="s">
        <v>951</v>
      </c>
      <c r="E8477" t="s">
        <v>554</v>
      </c>
      <c r="F8477" t="str">
        <f>VLOOKUP(orders[[#This Row],[product_id]],Products!A:C,3,0)</f>
        <v>Appliances</v>
      </c>
      <c r="G8477">
        <v>2</v>
      </c>
      <c r="H8477" s="6">
        <v>7.6244882094836514E-2</v>
      </c>
      <c r="I8477" s="2">
        <f>VLOOKUP($E8477,
Products!$A$1:$F$201,MATCH(Orders!I$1,Products!$A$1:$F$1,0),0)</f>
        <v>2088.6647814855078</v>
      </c>
      <c r="J8477" s="2">
        <f>VLOOKUP($E8477,
Products!$A$1:$F$201,MATCH(Orders!J$1,Products!$A$1:$F$1,0),0)</f>
        <v>1371.380040542937</v>
      </c>
    </row>
    <row r="8478" spans="1:10">
      <c r="A8478">
        <v>8477</v>
      </c>
      <c r="B8478" s="4">
        <v>45849</v>
      </c>
      <c r="C8478" s="10">
        <f>DATE(YEAR(orders[[#This Row],[order_date]]), MONTH(orders[[#This Row],[order_date]]), 1)</f>
        <v>45839</v>
      </c>
      <c r="D8478" t="s">
        <v>3688</v>
      </c>
      <c r="E8478" t="s">
        <v>633</v>
      </c>
      <c r="F8478" t="str">
        <f>VLOOKUP(orders[[#This Row],[product_id]],Products!A:C,3,0)</f>
        <v>Appliances</v>
      </c>
      <c r="G8478">
        <v>2</v>
      </c>
      <c r="H8478" s="6">
        <v>0.11047819086049646</v>
      </c>
      <c r="I8478" s="2">
        <f>VLOOKUP($E8478,
Products!$A$1:$F$201,MATCH(Orders!I$1,Products!$A$1:$F$1,0),0)</f>
        <v>2361.4162937319088</v>
      </c>
      <c r="J8478" s="2">
        <f>VLOOKUP($E8478,
Products!$A$1:$F$201,MATCH(Orders!J$1,Products!$A$1:$F$1,0),0)</f>
        <v>1552.5536411429621</v>
      </c>
    </row>
    <row r="8479" spans="1:10">
      <c r="A8479">
        <v>8478</v>
      </c>
      <c r="B8479" s="4">
        <v>45000</v>
      </c>
      <c r="C8479" s="10">
        <f>DATE(YEAR(orders[[#This Row],[order_date]]), MONTH(orders[[#This Row],[order_date]]), 1)</f>
        <v>44986</v>
      </c>
      <c r="D8479" t="s">
        <v>1594</v>
      </c>
      <c r="E8479" t="s">
        <v>640</v>
      </c>
      <c r="F8479" t="str">
        <f>VLOOKUP(orders[[#This Row],[product_id]],Products!A:C,3,0)</f>
        <v>Electronics</v>
      </c>
      <c r="G8479">
        <v>1</v>
      </c>
      <c r="H8479" s="6">
        <v>0.18689597664651203</v>
      </c>
      <c r="I8479" s="2">
        <f>VLOOKUP($E8479,
Products!$A$1:$F$201,MATCH(Orders!I$1,Products!$A$1:$F$1,0),0)</f>
        <v>28588.897930669911</v>
      </c>
      <c r="J8479" s="2">
        <f>VLOOKUP($E8479,
Products!$A$1:$F$201,MATCH(Orders!J$1,Products!$A$1:$F$1,0),0)</f>
        <v>20681.16336734363</v>
      </c>
    </row>
    <row r="8480" spans="1:10">
      <c r="A8480">
        <v>8479</v>
      </c>
      <c r="B8480" s="4">
        <v>45022</v>
      </c>
      <c r="C8480" s="10">
        <f>DATE(YEAR(orders[[#This Row],[order_date]]), MONTH(orders[[#This Row],[order_date]]), 1)</f>
        <v>45017</v>
      </c>
      <c r="D8480" t="s">
        <v>2917</v>
      </c>
      <c r="E8480" t="s">
        <v>542</v>
      </c>
      <c r="F8480" t="str">
        <f>VLOOKUP(orders[[#This Row],[product_id]],Products!A:C,3,0)</f>
        <v>Electronics</v>
      </c>
      <c r="G8480">
        <v>3</v>
      </c>
      <c r="H8480" s="6">
        <v>0.12551308556265134</v>
      </c>
      <c r="I8480" s="2">
        <f>VLOOKUP($E8480,
Products!$A$1:$F$201,MATCH(Orders!I$1,Products!$A$1:$F$1,0),0)</f>
        <v>29298.352838526029</v>
      </c>
      <c r="J8480" s="2">
        <f>VLOOKUP($E8480,
Products!$A$1:$F$201,MATCH(Orders!J$1,Products!$A$1:$F$1,0),0)</f>
        <v>19250.751682102291</v>
      </c>
    </row>
    <row r="8481" spans="1:10">
      <c r="A8481">
        <v>8480</v>
      </c>
      <c r="B8481" s="4">
        <v>45099</v>
      </c>
      <c r="C8481" s="10">
        <f>DATE(YEAR(orders[[#This Row],[order_date]]), MONTH(orders[[#This Row],[order_date]]), 1)</f>
        <v>45078</v>
      </c>
      <c r="D8481" t="s">
        <v>3280</v>
      </c>
      <c r="E8481" t="s">
        <v>649</v>
      </c>
      <c r="F8481" t="str">
        <f>VLOOKUP(orders[[#This Row],[product_id]],Products!A:C,3,0)</f>
        <v>Electronics</v>
      </c>
      <c r="G8481">
        <v>2</v>
      </c>
      <c r="H8481" s="6">
        <v>0.13207343184464929</v>
      </c>
      <c r="I8481" s="2">
        <f>VLOOKUP($E8481,
Products!$A$1:$F$201,MATCH(Orders!I$1,Products!$A$1:$F$1,0),0)</f>
        <v>13109.676759490871</v>
      </c>
      <c r="J8481" s="2">
        <f>VLOOKUP($E8481,
Products!$A$1:$F$201,MATCH(Orders!J$1,Products!$A$1:$F$1,0),0)</f>
        <v>9497.2301945627187</v>
      </c>
    </row>
    <row r="8482" spans="1:10">
      <c r="A8482">
        <v>8481</v>
      </c>
      <c r="B8482" s="4">
        <v>45081</v>
      </c>
      <c r="C8482" s="10">
        <f>DATE(YEAR(orders[[#This Row],[order_date]]), MONTH(orders[[#This Row],[order_date]]), 1)</f>
        <v>45078</v>
      </c>
      <c r="D8482" t="s">
        <v>706</v>
      </c>
      <c r="E8482" t="s">
        <v>543</v>
      </c>
      <c r="F8482" t="str">
        <f>VLOOKUP(orders[[#This Row],[product_id]],Products!A:C,3,0)</f>
        <v>Appliances</v>
      </c>
      <c r="G8482">
        <v>1</v>
      </c>
      <c r="H8482" s="6">
        <v>0.12714530398802651</v>
      </c>
      <c r="I8482" s="2">
        <f>VLOOKUP($E8482,
Products!$A$1:$F$201,MATCH(Orders!I$1,Products!$A$1:$F$1,0),0)</f>
        <v>2300.989425669633</v>
      </c>
      <c r="J8482" s="2">
        <f>VLOOKUP($E8482,
Products!$A$1:$F$201,MATCH(Orders!J$1,Products!$A$1:$F$1,0),0)</f>
        <v>1726.390958088811</v>
      </c>
    </row>
    <row r="8483" spans="1:10">
      <c r="A8483">
        <v>8482</v>
      </c>
      <c r="B8483" s="4">
        <v>45215</v>
      </c>
      <c r="C8483" s="10">
        <f>DATE(YEAR(orders[[#This Row],[order_date]]), MONTH(orders[[#This Row],[order_date]]), 1)</f>
        <v>45200</v>
      </c>
      <c r="D8483" t="s">
        <v>3616</v>
      </c>
      <c r="E8483" t="s">
        <v>604</v>
      </c>
      <c r="F8483" t="str">
        <f>VLOOKUP(orders[[#This Row],[product_id]],Products!A:C,3,0)</f>
        <v>Appliances</v>
      </c>
      <c r="G8483">
        <v>3</v>
      </c>
      <c r="H8483" s="6">
        <v>0.14036261955211518</v>
      </c>
      <c r="I8483" s="2">
        <f>VLOOKUP($E8483,
Products!$A$1:$F$201,MATCH(Orders!I$1,Products!$A$1:$F$1,0),0)</f>
        <v>2087.687835040248</v>
      </c>
      <c r="J8483" s="2">
        <f>VLOOKUP($E8483,
Products!$A$1:$F$201,MATCH(Orders!J$1,Products!$A$1:$F$1,0),0)</f>
        <v>1450.1823074928161</v>
      </c>
    </row>
    <row r="8484" spans="1:10">
      <c r="A8484">
        <v>8483</v>
      </c>
      <c r="B8484" s="4">
        <v>45184</v>
      </c>
      <c r="C8484" s="10">
        <f>DATE(YEAR(orders[[#This Row],[order_date]]), MONTH(orders[[#This Row],[order_date]]), 1)</f>
        <v>45170</v>
      </c>
      <c r="D8484" t="s">
        <v>2890</v>
      </c>
      <c r="E8484" t="s">
        <v>673</v>
      </c>
      <c r="F8484" t="str">
        <f>VLOOKUP(orders[[#This Row],[product_id]],Products!A:C,3,0)</f>
        <v>Electronics</v>
      </c>
      <c r="G8484">
        <v>2</v>
      </c>
      <c r="H8484" s="6">
        <v>0.2223613763916886</v>
      </c>
      <c r="I8484" s="2">
        <f>VLOOKUP($E8484,
Products!$A$1:$F$201,MATCH(Orders!I$1,Products!$A$1:$F$1,0),0)</f>
        <v>19770.070105413852</v>
      </c>
      <c r="J8484" s="2">
        <f>VLOOKUP($E8484,
Products!$A$1:$F$201,MATCH(Orders!J$1,Products!$A$1:$F$1,0),0)</f>
        <v>14414.291574648811</v>
      </c>
    </row>
    <row r="8485" spans="1:10">
      <c r="A8485">
        <v>8484</v>
      </c>
      <c r="B8485" s="4">
        <v>45100</v>
      </c>
      <c r="C8485" s="10">
        <f>DATE(YEAR(orders[[#This Row],[order_date]]), MONTH(orders[[#This Row],[order_date]]), 1)</f>
        <v>45078</v>
      </c>
      <c r="D8485" t="s">
        <v>856</v>
      </c>
      <c r="E8485" t="s">
        <v>534</v>
      </c>
      <c r="F8485" t="str">
        <f>VLOOKUP(orders[[#This Row],[product_id]],Products!A:C,3,0)</f>
        <v>Appliances</v>
      </c>
      <c r="G8485">
        <v>1</v>
      </c>
      <c r="H8485" s="6">
        <v>0.11560890597719149</v>
      </c>
      <c r="I8485" s="2">
        <f>VLOOKUP($E8485,
Products!$A$1:$F$201,MATCH(Orders!I$1,Products!$A$1:$F$1,0),0)</f>
        <v>24743.162958088669</v>
      </c>
      <c r="J8485" s="2">
        <f>VLOOKUP($E8485,
Products!$A$1:$F$201,MATCH(Orders!J$1,Products!$A$1:$F$1,0),0)</f>
        <v>19307.588986555591</v>
      </c>
    </row>
    <row r="8486" spans="1:10">
      <c r="A8486">
        <v>8485</v>
      </c>
      <c r="B8486" s="4">
        <v>45256</v>
      </c>
      <c r="C8486" s="10">
        <f>DATE(YEAR(orders[[#This Row],[order_date]]), MONTH(orders[[#This Row],[order_date]]), 1)</f>
        <v>45231</v>
      </c>
      <c r="D8486" t="s">
        <v>3957</v>
      </c>
      <c r="E8486" t="s">
        <v>608</v>
      </c>
      <c r="F8486" t="str">
        <f>VLOOKUP(orders[[#This Row],[product_id]],Products!A:C,3,0)</f>
        <v>Electronics</v>
      </c>
      <c r="G8486">
        <v>3</v>
      </c>
      <c r="H8486" s="6">
        <v>0.24722654495694191</v>
      </c>
      <c r="I8486" s="2">
        <f>VLOOKUP($E8486,
Products!$A$1:$F$201,MATCH(Orders!I$1,Products!$A$1:$F$1,0),0)</f>
        <v>32509.710212279751</v>
      </c>
      <c r="J8486" s="2">
        <f>VLOOKUP($E8486,
Products!$A$1:$F$201,MATCH(Orders!J$1,Products!$A$1:$F$1,0),0)</f>
        <v>23699.228985408761</v>
      </c>
    </row>
    <row r="8487" spans="1:10">
      <c r="A8487">
        <v>8486</v>
      </c>
      <c r="B8487" s="4">
        <v>45685</v>
      </c>
      <c r="C8487" s="10">
        <f>DATE(YEAR(orders[[#This Row],[order_date]]), MONTH(orders[[#This Row],[order_date]]), 1)</f>
        <v>45658</v>
      </c>
      <c r="D8487" t="s">
        <v>4699</v>
      </c>
      <c r="E8487" t="s">
        <v>650</v>
      </c>
      <c r="F8487" t="str">
        <f>VLOOKUP(orders[[#This Row],[product_id]],Products!A:C,3,0)</f>
        <v>Electronics</v>
      </c>
      <c r="G8487">
        <v>2</v>
      </c>
      <c r="H8487" s="6">
        <v>0.24743575724444611</v>
      </c>
      <c r="I8487" s="2">
        <f>VLOOKUP($E8487,
Products!$A$1:$F$201,MATCH(Orders!I$1,Products!$A$1:$F$1,0),0)</f>
        <v>12936.529609330941</v>
      </c>
      <c r="J8487" s="2">
        <f>VLOOKUP($E8487,
Products!$A$1:$F$201,MATCH(Orders!J$1,Products!$A$1:$F$1,0),0)</f>
        <v>9465.2602677376308</v>
      </c>
    </row>
    <row r="8488" spans="1:10">
      <c r="A8488">
        <v>8487</v>
      </c>
      <c r="B8488" s="4">
        <v>45946</v>
      </c>
      <c r="C8488" s="10">
        <f>DATE(YEAR(orders[[#This Row],[order_date]]), MONTH(orders[[#This Row],[order_date]]), 1)</f>
        <v>45931</v>
      </c>
      <c r="D8488" t="s">
        <v>2473</v>
      </c>
      <c r="E8488" t="s">
        <v>653</v>
      </c>
      <c r="F8488" t="str">
        <f>VLOOKUP(orders[[#This Row],[product_id]],Products!A:C,3,0)</f>
        <v>Electronics</v>
      </c>
      <c r="G8488">
        <v>2</v>
      </c>
      <c r="H8488" s="6">
        <v>0.16854343572210323</v>
      </c>
      <c r="I8488" s="2">
        <f>VLOOKUP($E8488,
Products!$A$1:$F$201,MATCH(Orders!I$1,Products!$A$1:$F$1,0),0)</f>
        <v>18065.96612294337</v>
      </c>
      <c r="J8488" s="2">
        <f>VLOOKUP($E8488,
Products!$A$1:$F$201,MATCH(Orders!J$1,Products!$A$1:$F$1,0),0)</f>
        <v>14411.932365903909</v>
      </c>
    </row>
    <row r="8489" spans="1:10">
      <c r="A8489">
        <v>8488</v>
      </c>
      <c r="B8489" s="4">
        <v>45087</v>
      </c>
      <c r="C8489" s="10">
        <f>DATE(YEAR(orders[[#This Row],[order_date]]), MONTH(orders[[#This Row],[order_date]]), 1)</f>
        <v>45078</v>
      </c>
      <c r="D8489" t="s">
        <v>3757</v>
      </c>
      <c r="E8489" t="s">
        <v>615</v>
      </c>
      <c r="F8489" t="str">
        <f>VLOOKUP(orders[[#This Row],[product_id]],Products!A:C,3,0)</f>
        <v>Electronics</v>
      </c>
      <c r="G8489">
        <v>3</v>
      </c>
      <c r="H8489" s="6">
        <v>0.24254803578575074</v>
      </c>
      <c r="I8489" s="2">
        <f>VLOOKUP($E8489,
Products!$A$1:$F$201,MATCH(Orders!I$1,Products!$A$1:$F$1,0),0)</f>
        <v>31155.43680046549</v>
      </c>
      <c r="J8489" s="2">
        <f>VLOOKUP($E8489,
Products!$A$1:$F$201,MATCH(Orders!J$1,Products!$A$1:$F$1,0),0)</f>
        <v>22320.078602545669</v>
      </c>
    </row>
    <row r="8490" spans="1:10">
      <c r="A8490">
        <v>8489</v>
      </c>
      <c r="B8490" s="4">
        <v>45112</v>
      </c>
      <c r="C8490" s="10">
        <f>DATE(YEAR(orders[[#This Row],[order_date]]), MONTH(orders[[#This Row],[order_date]]), 1)</f>
        <v>45108</v>
      </c>
      <c r="D8490" t="s">
        <v>2216</v>
      </c>
      <c r="E8490" t="s">
        <v>658</v>
      </c>
      <c r="F8490" t="str">
        <f>VLOOKUP(orders[[#This Row],[product_id]],Products!A:C,3,0)</f>
        <v>Electronics</v>
      </c>
      <c r="G8490">
        <v>1</v>
      </c>
      <c r="H8490" s="6">
        <v>0.15481783496404045</v>
      </c>
      <c r="I8490" s="2">
        <f>VLOOKUP($E8490,
Products!$A$1:$F$201,MATCH(Orders!I$1,Products!$A$1:$F$1,0),0)</f>
        <v>2455.4664524813788</v>
      </c>
      <c r="J8490" s="2">
        <f>VLOOKUP($E8490,
Products!$A$1:$F$201,MATCH(Orders!J$1,Products!$A$1:$F$1,0),0)</f>
        <v>1763.2139459131699</v>
      </c>
    </row>
    <row r="8491" spans="1:10">
      <c r="A8491">
        <v>8490</v>
      </c>
      <c r="B8491" s="4">
        <v>45069</v>
      </c>
      <c r="C8491" s="10">
        <f>DATE(YEAR(orders[[#This Row],[order_date]]), MONTH(orders[[#This Row],[order_date]]), 1)</f>
        <v>45047</v>
      </c>
      <c r="D8491" t="s">
        <v>4477</v>
      </c>
      <c r="E8491" t="s">
        <v>565</v>
      </c>
      <c r="F8491" t="str">
        <f>VLOOKUP(orders[[#This Row],[product_id]],Products!A:C,3,0)</f>
        <v>Electronics</v>
      </c>
      <c r="G8491">
        <v>3</v>
      </c>
      <c r="H8491" s="6">
        <v>0.19114573664251822</v>
      </c>
      <c r="I8491" s="2">
        <f>VLOOKUP($E8491,
Products!$A$1:$F$201,MATCH(Orders!I$1,Products!$A$1:$F$1,0),0)</f>
        <v>2327.4213408101141</v>
      </c>
      <c r="J8491" s="2">
        <f>VLOOKUP($E8491,
Products!$A$1:$F$201,MATCH(Orders!J$1,Products!$A$1:$F$1,0),0)</f>
        <v>1682.0944582406071</v>
      </c>
    </row>
    <row r="8492" spans="1:10">
      <c r="A8492">
        <v>8491</v>
      </c>
      <c r="B8492" s="4">
        <v>45833</v>
      </c>
      <c r="C8492" s="10">
        <f>DATE(YEAR(orders[[#This Row],[order_date]]), MONTH(orders[[#This Row],[order_date]]), 1)</f>
        <v>45809</v>
      </c>
      <c r="D8492" t="s">
        <v>3795</v>
      </c>
      <c r="E8492" t="s">
        <v>671</v>
      </c>
      <c r="F8492" t="str">
        <f>VLOOKUP(orders[[#This Row],[product_id]],Products!A:C,3,0)</f>
        <v>Electronics</v>
      </c>
      <c r="G8492">
        <v>3</v>
      </c>
      <c r="H8492" s="6">
        <v>0.22325683743043945</v>
      </c>
      <c r="I8492" s="2">
        <f>VLOOKUP($E8492,
Products!$A$1:$F$201,MATCH(Orders!I$1,Products!$A$1:$F$1,0),0)</f>
        <v>20226.002416343759</v>
      </c>
      <c r="J8492" s="2">
        <f>VLOOKUP($E8492,
Products!$A$1:$F$201,MATCH(Orders!J$1,Products!$A$1:$F$1,0),0)</f>
        <v>13513.884167631189</v>
      </c>
    </row>
    <row r="8493" spans="1:10">
      <c r="A8493">
        <v>8492</v>
      </c>
      <c r="B8493" s="4">
        <v>45566</v>
      </c>
      <c r="C8493" s="10">
        <f>DATE(YEAR(orders[[#This Row],[order_date]]), MONTH(orders[[#This Row],[order_date]]), 1)</f>
        <v>45566</v>
      </c>
      <c r="D8493" t="s">
        <v>1954</v>
      </c>
      <c r="E8493" t="s">
        <v>568</v>
      </c>
      <c r="F8493" t="str">
        <f>VLOOKUP(orders[[#This Row],[product_id]],Products!A:C,3,0)</f>
        <v>Electronics</v>
      </c>
      <c r="G8493">
        <v>2</v>
      </c>
      <c r="H8493" s="6">
        <v>0.23706794182056229</v>
      </c>
      <c r="I8493" s="2">
        <f>VLOOKUP($E8493,
Products!$A$1:$F$201,MATCH(Orders!I$1,Products!$A$1:$F$1,0),0)</f>
        <v>21702.72353355262</v>
      </c>
      <c r="J8493" s="2">
        <f>VLOOKUP($E8493,
Products!$A$1:$F$201,MATCH(Orders!J$1,Products!$A$1:$F$1,0),0)</f>
        <v>17244.710704747551</v>
      </c>
    </row>
    <row r="8494" spans="1:10">
      <c r="A8494">
        <v>8493</v>
      </c>
      <c r="B8494" s="4">
        <v>44953</v>
      </c>
      <c r="C8494" s="10">
        <f>DATE(YEAR(orders[[#This Row],[order_date]]), MONTH(orders[[#This Row],[order_date]]), 1)</f>
        <v>44927</v>
      </c>
      <c r="D8494" t="s">
        <v>1834</v>
      </c>
      <c r="E8494" t="s">
        <v>544</v>
      </c>
      <c r="F8494" t="str">
        <f>VLOOKUP(orders[[#This Row],[product_id]],Products!A:C,3,0)</f>
        <v>Electronics</v>
      </c>
      <c r="G8494">
        <v>2</v>
      </c>
      <c r="H8494" s="6">
        <v>0.17857581905633538</v>
      </c>
      <c r="I8494" s="2">
        <f>VLOOKUP($E8494,
Products!$A$1:$F$201,MATCH(Orders!I$1,Products!$A$1:$F$1,0),0)</f>
        <v>16273.22789477584</v>
      </c>
      <c r="J8494" s="2">
        <f>VLOOKUP($E8494,
Products!$A$1:$F$201,MATCH(Orders!J$1,Products!$A$1:$F$1,0),0)</f>
        <v>12683.607953986329</v>
      </c>
    </row>
    <row r="8495" spans="1:10">
      <c r="A8495">
        <v>8494</v>
      </c>
      <c r="B8495" s="4">
        <v>45128</v>
      </c>
      <c r="C8495" s="10">
        <f>DATE(YEAR(orders[[#This Row],[order_date]]), MONTH(orders[[#This Row],[order_date]]), 1)</f>
        <v>45108</v>
      </c>
      <c r="D8495" t="s">
        <v>1704</v>
      </c>
      <c r="E8495" t="s">
        <v>631</v>
      </c>
      <c r="F8495" t="str">
        <f>VLOOKUP(orders[[#This Row],[product_id]],Products!A:C,3,0)</f>
        <v>Appliances</v>
      </c>
      <c r="G8495">
        <v>2</v>
      </c>
      <c r="H8495" s="6">
        <v>8.1204354105738605E-2</v>
      </c>
      <c r="I8495" s="2">
        <f>VLOOKUP($E8495,
Products!$A$1:$F$201,MATCH(Orders!I$1,Products!$A$1:$F$1,0),0)</f>
        <v>5983.7308645702497</v>
      </c>
      <c r="J8495" s="2">
        <f>VLOOKUP($E8495,
Products!$A$1:$F$201,MATCH(Orders!J$1,Products!$A$1:$F$1,0),0)</f>
        <v>4205.6432936163774</v>
      </c>
    </row>
    <row r="8496" spans="1:10">
      <c r="A8496">
        <v>8495</v>
      </c>
      <c r="B8496" s="4">
        <v>45971</v>
      </c>
      <c r="C8496" s="10">
        <f>DATE(YEAR(orders[[#This Row],[order_date]]), MONTH(orders[[#This Row],[order_date]]), 1)</f>
        <v>45962</v>
      </c>
      <c r="D8496" t="s">
        <v>4495</v>
      </c>
      <c r="E8496" t="s">
        <v>697</v>
      </c>
      <c r="F8496" t="str">
        <f>VLOOKUP(orders[[#This Row],[product_id]],Products!A:C,3,0)</f>
        <v>Electronics</v>
      </c>
      <c r="G8496">
        <v>3</v>
      </c>
      <c r="H8496" s="6">
        <v>0.20927770401592835</v>
      </c>
      <c r="I8496" s="2">
        <f>VLOOKUP($E8496,
Products!$A$1:$F$201,MATCH(Orders!I$1,Products!$A$1:$F$1,0),0)</f>
        <v>17528.463836680221</v>
      </c>
      <c r="J8496" s="2">
        <f>VLOOKUP($E8496,
Products!$A$1:$F$201,MATCH(Orders!J$1,Products!$A$1:$F$1,0),0)</f>
        <v>11565.98358924177</v>
      </c>
    </row>
    <row r="8497" spans="1:10">
      <c r="A8497">
        <v>8496</v>
      </c>
      <c r="B8497" s="4">
        <v>45596</v>
      </c>
      <c r="C8497" s="10">
        <f>DATE(YEAR(orders[[#This Row],[order_date]]), MONTH(orders[[#This Row],[order_date]]), 1)</f>
        <v>45566</v>
      </c>
      <c r="D8497" t="s">
        <v>1403</v>
      </c>
      <c r="E8497" t="s">
        <v>588</v>
      </c>
      <c r="F8497" t="str">
        <f>VLOOKUP(orders[[#This Row],[product_id]],Products!A:C,3,0)</f>
        <v>Electronics</v>
      </c>
      <c r="G8497">
        <v>3</v>
      </c>
      <c r="H8497" s="6">
        <v>0.16838918415082488</v>
      </c>
      <c r="I8497" s="2">
        <f>VLOOKUP($E8497,
Products!$A$1:$F$201,MATCH(Orders!I$1,Products!$A$1:$F$1,0),0)</f>
        <v>32539.342481911372</v>
      </c>
      <c r="J8497" s="2">
        <f>VLOOKUP($E8497,
Products!$A$1:$F$201,MATCH(Orders!J$1,Products!$A$1:$F$1,0),0)</f>
        <v>21531.252982830021</v>
      </c>
    </row>
    <row r="8498" spans="1:10">
      <c r="A8498">
        <v>8497</v>
      </c>
      <c r="B8498" s="4">
        <v>45958</v>
      </c>
      <c r="C8498" s="10">
        <f>DATE(YEAR(orders[[#This Row],[order_date]]), MONTH(orders[[#This Row],[order_date]]), 1)</f>
        <v>45931</v>
      </c>
      <c r="D8498" t="s">
        <v>1794</v>
      </c>
      <c r="E8498" t="s">
        <v>526</v>
      </c>
      <c r="F8498" t="str">
        <f>VLOOKUP(orders[[#This Row],[product_id]],Products!A:C,3,0)</f>
        <v>Electronics</v>
      </c>
      <c r="G8498">
        <v>3</v>
      </c>
      <c r="H8498" s="6">
        <v>0.20077028118968313</v>
      </c>
      <c r="I8498" s="2">
        <f>VLOOKUP($E8498,
Products!$A$1:$F$201,MATCH(Orders!I$1,Products!$A$1:$F$1,0),0)</f>
        <v>11165.347713400481</v>
      </c>
      <c r="J8498" s="2">
        <f>VLOOKUP($E8498,
Products!$A$1:$F$201,MATCH(Orders!J$1,Products!$A$1:$F$1,0),0)</f>
        <v>7966.5169511049389</v>
      </c>
    </row>
    <row r="8499" spans="1:10">
      <c r="A8499">
        <v>8498</v>
      </c>
      <c r="B8499" s="4">
        <v>45398</v>
      </c>
      <c r="C8499" s="10">
        <f>DATE(YEAR(orders[[#This Row],[order_date]]), MONTH(orders[[#This Row],[order_date]]), 1)</f>
        <v>45383</v>
      </c>
      <c r="D8499" t="s">
        <v>3086</v>
      </c>
      <c r="E8499" t="s">
        <v>537</v>
      </c>
      <c r="F8499" t="str">
        <f>VLOOKUP(orders[[#This Row],[product_id]],Products!A:C,3,0)</f>
        <v>Electronics</v>
      </c>
      <c r="G8499">
        <v>3</v>
      </c>
      <c r="H8499" s="6">
        <v>0.22063285171858515</v>
      </c>
      <c r="I8499" s="2">
        <f>VLOOKUP($E8499,
Products!$A$1:$F$201,MATCH(Orders!I$1,Products!$A$1:$F$1,0),0)</f>
        <v>31703.831103033539</v>
      </c>
      <c r="J8499" s="2">
        <f>VLOOKUP($E8499,
Products!$A$1:$F$201,MATCH(Orders!J$1,Products!$A$1:$F$1,0),0)</f>
        <v>24504.340558054781</v>
      </c>
    </row>
    <row r="8500" spans="1:10">
      <c r="A8500">
        <v>8499</v>
      </c>
      <c r="B8500" s="4">
        <v>45185</v>
      </c>
      <c r="C8500" s="10">
        <f>DATE(YEAR(orders[[#This Row],[order_date]]), MONTH(orders[[#This Row],[order_date]]), 1)</f>
        <v>45170</v>
      </c>
      <c r="D8500" t="s">
        <v>3125</v>
      </c>
      <c r="E8500" t="s">
        <v>533</v>
      </c>
      <c r="F8500" t="str">
        <f>VLOOKUP(orders[[#This Row],[product_id]],Products!A:C,3,0)</f>
        <v>Electronics</v>
      </c>
      <c r="G8500">
        <v>1</v>
      </c>
      <c r="H8500" s="6">
        <v>0.22616910451035521</v>
      </c>
      <c r="I8500" s="2">
        <f>VLOOKUP($E8500,
Products!$A$1:$F$201,MATCH(Orders!I$1,Products!$A$1:$F$1,0),0)</f>
        <v>28589.802369332661</v>
      </c>
      <c r="J8500" s="2">
        <f>VLOOKUP($E8500,
Products!$A$1:$F$201,MATCH(Orders!J$1,Products!$A$1:$F$1,0),0)</f>
        <v>21212.93445492295</v>
      </c>
    </row>
    <row r="8501" spans="1:10">
      <c r="A8501">
        <v>8500</v>
      </c>
      <c r="B8501" s="4">
        <v>44981</v>
      </c>
      <c r="C8501" s="10">
        <f>DATE(YEAR(orders[[#This Row],[order_date]]), MONTH(orders[[#This Row],[order_date]]), 1)</f>
        <v>44958</v>
      </c>
      <c r="D8501" t="s">
        <v>1936</v>
      </c>
      <c r="E8501" t="s">
        <v>608</v>
      </c>
      <c r="F8501" t="str">
        <f>VLOOKUP(orders[[#This Row],[product_id]],Products!A:C,3,0)</f>
        <v>Electronics</v>
      </c>
      <c r="G8501">
        <v>1</v>
      </c>
      <c r="H8501" s="6">
        <v>0.13814703270727982</v>
      </c>
      <c r="I8501" s="2">
        <f>VLOOKUP($E8501,
Products!$A$1:$F$201,MATCH(Orders!I$1,Products!$A$1:$F$1,0),0)</f>
        <v>32509.710212279751</v>
      </c>
      <c r="J8501" s="2">
        <f>VLOOKUP($E8501,
Products!$A$1:$F$201,MATCH(Orders!J$1,Products!$A$1:$F$1,0),0)</f>
        <v>23699.228985408761</v>
      </c>
    </row>
    <row r="8502" spans="1:10">
      <c r="A8502">
        <v>8501</v>
      </c>
      <c r="B8502" s="4">
        <v>45837</v>
      </c>
      <c r="C8502" s="10">
        <f>DATE(YEAR(orders[[#This Row],[order_date]]), MONTH(orders[[#This Row],[order_date]]), 1)</f>
        <v>45809</v>
      </c>
      <c r="D8502" t="s">
        <v>4006</v>
      </c>
      <c r="E8502" t="s">
        <v>517</v>
      </c>
      <c r="F8502" t="str">
        <f>VLOOKUP(orders[[#This Row],[product_id]],Products!A:C,3,0)</f>
        <v>Electronics</v>
      </c>
      <c r="G8502">
        <v>3</v>
      </c>
      <c r="H8502" s="6">
        <v>0.18571871895082814</v>
      </c>
      <c r="I8502" s="2">
        <f>VLOOKUP($E8502,
Products!$A$1:$F$201,MATCH(Orders!I$1,Products!$A$1:$F$1,0),0)</f>
        <v>30304.143268168769</v>
      </c>
      <c r="J8502" s="2">
        <f>VLOOKUP($E8502,
Products!$A$1:$F$201,MATCH(Orders!J$1,Products!$A$1:$F$1,0),0)</f>
        <v>23998.194785181578</v>
      </c>
    </row>
    <row r="8503" spans="1:10">
      <c r="A8503">
        <v>8502</v>
      </c>
      <c r="B8503" s="4">
        <v>45956</v>
      </c>
      <c r="C8503" s="10">
        <f>DATE(YEAR(orders[[#This Row],[order_date]]), MONTH(orders[[#This Row],[order_date]]), 1)</f>
        <v>45931</v>
      </c>
      <c r="D8503" t="s">
        <v>3334</v>
      </c>
      <c r="E8503" t="s">
        <v>626</v>
      </c>
      <c r="F8503" t="str">
        <f>VLOOKUP(orders[[#This Row],[product_id]],Products!A:C,3,0)</f>
        <v>Electronics</v>
      </c>
      <c r="G8503">
        <v>3</v>
      </c>
      <c r="H8503" s="6">
        <v>0.10375510644200177</v>
      </c>
      <c r="I8503" s="2">
        <f>VLOOKUP($E8503,
Products!$A$1:$F$201,MATCH(Orders!I$1,Products!$A$1:$F$1,0),0)</f>
        <v>19602.440815481601</v>
      </c>
      <c r="J8503" s="2">
        <f>VLOOKUP($E8503,
Products!$A$1:$F$201,MATCH(Orders!J$1,Products!$A$1:$F$1,0),0)</f>
        <v>14427.862284038891</v>
      </c>
    </row>
    <row r="8504" spans="1:10">
      <c r="A8504">
        <v>8503</v>
      </c>
      <c r="B8504" s="4">
        <v>45480</v>
      </c>
      <c r="C8504" s="10">
        <f>DATE(YEAR(orders[[#This Row],[order_date]]), MONTH(orders[[#This Row],[order_date]]), 1)</f>
        <v>45474</v>
      </c>
      <c r="D8504" t="s">
        <v>3919</v>
      </c>
      <c r="E8504" t="s">
        <v>616</v>
      </c>
      <c r="F8504" t="str">
        <f>VLOOKUP(orders[[#This Row],[product_id]],Products!A:C,3,0)</f>
        <v>Electronics</v>
      </c>
      <c r="G8504">
        <v>1</v>
      </c>
      <c r="H8504" s="6">
        <v>0.21966302126569626</v>
      </c>
      <c r="I8504" s="2">
        <f>VLOOKUP($E8504,
Products!$A$1:$F$201,MATCH(Orders!I$1,Products!$A$1:$F$1,0),0)</f>
        <v>12172.554053901489</v>
      </c>
      <c r="J8504" s="2">
        <f>VLOOKUP($E8504,
Products!$A$1:$F$201,MATCH(Orders!J$1,Products!$A$1:$F$1,0),0)</f>
        <v>9644.7702288148557</v>
      </c>
    </row>
    <row r="8505" spans="1:10">
      <c r="A8505">
        <v>8504</v>
      </c>
      <c r="B8505" s="4">
        <v>46000</v>
      </c>
      <c r="C8505" s="10">
        <f>DATE(YEAR(orders[[#This Row],[order_date]]), MONTH(orders[[#This Row],[order_date]]), 1)</f>
        <v>45992</v>
      </c>
      <c r="D8505" t="s">
        <v>4495</v>
      </c>
      <c r="E8505" t="s">
        <v>584</v>
      </c>
      <c r="F8505" t="str">
        <f>VLOOKUP(orders[[#This Row],[product_id]],Products!A:C,3,0)</f>
        <v>Electronics</v>
      </c>
      <c r="G8505">
        <v>1</v>
      </c>
      <c r="H8505" s="6">
        <v>0.11876417559738063</v>
      </c>
      <c r="I8505" s="2">
        <f>VLOOKUP($E8505,
Products!$A$1:$F$201,MATCH(Orders!I$1,Products!$A$1:$F$1,0),0)</f>
        <v>22521.77465591731</v>
      </c>
      <c r="J8505" s="2">
        <f>VLOOKUP($E8505,
Products!$A$1:$F$201,MATCH(Orders!J$1,Products!$A$1:$F$1,0),0)</f>
        <v>15596.91628423841</v>
      </c>
    </row>
    <row r="8506" spans="1:10">
      <c r="A8506">
        <v>8505</v>
      </c>
      <c r="B8506" s="4">
        <v>45038</v>
      </c>
      <c r="C8506" s="10">
        <f>DATE(YEAR(orders[[#This Row],[order_date]]), MONTH(orders[[#This Row],[order_date]]), 1)</f>
        <v>45017</v>
      </c>
      <c r="D8506" t="s">
        <v>1391</v>
      </c>
      <c r="E8506" t="s">
        <v>597</v>
      </c>
      <c r="F8506" t="str">
        <f>VLOOKUP(orders[[#This Row],[product_id]],Products!A:C,3,0)</f>
        <v>Appliances</v>
      </c>
      <c r="G8506">
        <v>3</v>
      </c>
      <c r="H8506" s="6">
        <v>8.3582352981318886E-2</v>
      </c>
      <c r="I8506" s="2">
        <f>VLOOKUP($E8506,
Products!$A$1:$F$201,MATCH(Orders!I$1,Products!$A$1:$F$1,0),0)</f>
        <v>22545.827750919081</v>
      </c>
      <c r="J8506" s="2">
        <f>VLOOKUP($E8506,
Products!$A$1:$F$201,MATCH(Orders!J$1,Products!$A$1:$F$1,0),0)</f>
        <v>15091.172935360129</v>
      </c>
    </row>
    <row r="8507" spans="1:10">
      <c r="A8507">
        <v>8506</v>
      </c>
      <c r="B8507" s="4">
        <v>45072</v>
      </c>
      <c r="C8507" s="10">
        <f>DATE(YEAR(orders[[#This Row],[order_date]]), MONTH(orders[[#This Row],[order_date]]), 1)</f>
        <v>45047</v>
      </c>
      <c r="D8507" t="s">
        <v>3462</v>
      </c>
      <c r="E8507" t="s">
        <v>625</v>
      </c>
      <c r="F8507" t="str">
        <f>VLOOKUP(orders[[#This Row],[product_id]],Products!A:C,3,0)</f>
        <v>Electronics</v>
      </c>
      <c r="G8507">
        <v>1</v>
      </c>
      <c r="H8507" s="6">
        <v>0.16102164562957286</v>
      </c>
      <c r="I8507" s="2">
        <f>VLOOKUP($E8507,
Products!$A$1:$F$201,MATCH(Orders!I$1,Products!$A$1:$F$1,0),0)</f>
        <v>11578.815958005471</v>
      </c>
      <c r="J8507" s="2">
        <f>VLOOKUP($E8507,
Products!$A$1:$F$201,MATCH(Orders!J$1,Products!$A$1:$F$1,0),0)</f>
        <v>7854.7306959992193</v>
      </c>
    </row>
    <row r="8508" spans="1:10">
      <c r="A8508">
        <v>8507</v>
      </c>
      <c r="B8508" s="4">
        <v>45156</v>
      </c>
      <c r="C8508" s="10">
        <f>DATE(YEAR(orders[[#This Row],[order_date]]), MONTH(orders[[#This Row],[order_date]]), 1)</f>
        <v>45139</v>
      </c>
      <c r="D8508" t="s">
        <v>4108</v>
      </c>
      <c r="E8508" t="s">
        <v>590</v>
      </c>
      <c r="F8508" t="str">
        <f>VLOOKUP(orders[[#This Row],[product_id]],Products!A:C,3,0)</f>
        <v>Appliances</v>
      </c>
      <c r="G8508">
        <v>1</v>
      </c>
      <c r="H8508" s="6">
        <v>7.1156839923998572E-2</v>
      </c>
      <c r="I8508" s="2">
        <f>VLOOKUP($E8508,
Products!$A$1:$F$201,MATCH(Orders!I$1,Products!$A$1:$F$1,0),0)</f>
        <v>2035.9251500591261</v>
      </c>
      <c r="J8508" s="2">
        <f>VLOOKUP($E8508,
Products!$A$1:$F$201,MATCH(Orders!J$1,Products!$A$1:$F$1,0),0)</f>
        <v>1473.8412378673991</v>
      </c>
    </row>
    <row r="8509" spans="1:10">
      <c r="A8509">
        <v>8508</v>
      </c>
      <c r="B8509" s="4">
        <v>45423</v>
      </c>
      <c r="C8509" s="10">
        <f>DATE(YEAR(orders[[#This Row],[order_date]]), MONTH(orders[[#This Row],[order_date]]), 1)</f>
        <v>45413</v>
      </c>
      <c r="D8509" t="s">
        <v>1633</v>
      </c>
      <c r="E8509" t="s">
        <v>585</v>
      </c>
      <c r="F8509" t="str">
        <f>VLOOKUP(orders[[#This Row],[product_id]],Products!A:C,3,0)</f>
        <v>Appliances</v>
      </c>
      <c r="G8509">
        <v>1</v>
      </c>
      <c r="H8509" s="6">
        <v>9.3561809570315208E-2</v>
      </c>
      <c r="I8509" s="2">
        <f>VLOOKUP($E8509,
Products!$A$1:$F$201,MATCH(Orders!I$1,Products!$A$1:$F$1,0),0)</f>
        <v>24049.2355837664</v>
      </c>
      <c r="J8509" s="2">
        <f>VLOOKUP($E8509,
Products!$A$1:$F$201,MATCH(Orders!J$1,Products!$A$1:$F$1,0),0)</f>
        <v>19053.338129326308</v>
      </c>
    </row>
    <row r="8510" spans="1:10">
      <c r="A8510">
        <v>8509</v>
      </c>
      <c r="B8510" s="4">
        <v>45387</v>
      </c>
      <c r="C8510" s="10">
        <f>DATE(YEAR(orders[[#This Row],[order_date]]), MONTH(orders[[#This Row],[order_date]]), 1)</f>
        <v>45383</v>
      </c>
      <c r="D8510" t="s">
        <v>2548</v>
      </c>
      <c r="E8510" t="s">
        <v>656</v>
      </c>
      <c r="F8510" t="str">
        <f>VLOOKUP(orders[[#This Row],[product_id]],Products!A:C,3,0)</f>
        <v>Electronics</v>
      </c>
      <c r="G8510">
        <v>1</v>
      </c>
      <c r="H8510" s="6">
        <v>0.13004311849879754</v>
      </c>
      <c r="I8510" s="2">
        <f>VLOOKUP($E8510,
Products!$A$1:$F$201,MATCH(Orders!I$1,Products!$A$1:$F$1,0),0)</f>
        <v>30485.811519789549</v>
      </c>
      <c r="J8510" s="2">
        <f>VLOOKUP($E8510,
Products!$A$1:$F$201,MATCH(Orders!J$1,Products!$A$1:$F$1,0),0)</f>
        <v>23818.70129930825</v>
      </c>
    </row>
    <row r="8511" spans="1:10">
      <c r="A8511">
        <v>8510</v>
      </c>
      <c r="B8511" s="4">
        <v>45733</v>
      </c>
      <c r="C8511" s="10">
        <f>DATE(YEAR(orders[[#This Row],[order_date]]), MONTH(orders[[#This Row],[order_date]]), 1)</f>
        <v>45717</v>
      </c>
      <c r="D8511" t="s">
        <v>2438</v>
      </c>
      <c r="E8511" t="s">
        <v>520</v>
      </c>
      <c r="F8511" t="str">
        <f>VLOOKUP(orders[[#This Row],[product_id]],Products!A:C,3,0)</f>
        <v>Electronics</v>
      </c>
      <c r="G8511">
        <v>1</v>
      </c>
      <c r="H8511" s="6">
        <v>0.15916217411688918</v>
      </c>
      <c r="I8511" s="2">
        <f>VLOOKUP($E8511,
Products!$A$1:$F$201,MATCH(Orders!I$1,Products!$A$1:$F$1,0),0)</f>
        <v>19053.584916305819</v>
      </c>
      <c r="J8511" s="2">
        <f>VLOOKUP($E8511,
Products!$A$1:$F$201,MATCH(Orders!J$1,Products!$A$1:$F$1,0),0)</f>
        <v>13248.74841276826</v>
      </c>
    </row>
    <row r="8512" spans="1:10">
      <c r="A8512">
        <v>8511</v>
      </c>
      <c r="B8512" s="4">
        <v>45152</v>
      </c>
      <c r="C8512" s="10">
        <f>DATE(YEAR(orders[[#This Row],[order_date]]), MONTH(orders[[#This Row],[order_date]]), 1)</f>
        <v>45139</v>
      </c>
      <c r="D8512" t="s">
        <v>1445</v>
      </c>
      <c r="E8512" t="s">
        <v>606</v>
      </c>
      <c r="F8512" t="str">
        <f>VLOOKUP(orders[[#This Row],[product_id]],Products!A:C,3,0)</f>
        <v>Appliances</v>
      </c>
      <c r="G8512">
        <v>1</v>
      </c>
      <c r="H8512" s="6">
        <v>0.1171658644215102</v>
      </c>
      <c r="I8512" s="2">
        <f>VLOOKUP($E8512,
Products!$A$1:$F$201,MATCH(Orders!I$1,Products!$A$1:$F$1,0),0)</f>
        <v>2163.0020078909042</v>
      </c>
      <c r="J8512" s="2">
        <f>VLOOKUP($E8512,
Products!$A$1:$F$201,MATCH(Orders!J$1,Products!$A$1:$F$1,0),0)</f>
        <v>1416.078554182008</v>
      </c>
    </row>
    <row r="8513" spans="1:10">
      <c r="A8513">
        <v>8512</v>
      </c>
      <c r="B8513" s="4">
        <v>44985</v>
      </c>
      <c r="C8513" s="10">
        <f>DATE(YEAR(orders[[#This Row],[order_date]]), MONTH(orders[[#This Row],[order_date]]), 1)</f>
        <v>44958</v>
      </c>
      <c r="D8513" t="s">
        <v>976</v>
      </c>
      <c r="E8513" t="s">
        <v>517</v>
      </c>
      <c r="F8513" t="str">
        <f>VLOOKUP(orders[[#This Row],[product_id]],Products!A:C,3,0)</f>
        <v>Electronics</v>
      </c>
      <c r="G8513">
        <v>1</v>
      </c>
      <c r="H8513" s="6">
        <v>0.1540043537512624</v>
      </c>
      <c r="I8513" s="2">
        <f>VLOOKUP($E8513,
Products!$A$1:$F$201,MATCH(Orders!I$1,Products!$A$1:$F$1,0),0)</f>
        <v>30304.143268168769</v>
      </c>
      <c r="J8513" s="2">
        <f>VLOOKUP($E8513,
Products!$A$1:$F$201,MATCH(Orders!J$1,Products!$A$1:$F$1,0),0)</f>
        <v>23998.194785181578</v>
      </c>
    </row>
    <row r="8514" spans="1:10">
      <c r="A8514">
        <v>8513</v>
      </c>
      <c r="B8514" s="4">
        <v>45354</v>
      </c>
      <c r="C8514" s="10">
        <f>DATE(YEAR(orders[[#This Row],[order_date]]), MONTH(orders[[#This Row],[order_date]]), 1)</f>
        <v>45352</v>
      </c>
      <c r="D8514" t="s">
        <v>2678</v>
      </c>
      <c r="E8514" t="s">
        <v>637</v>
      </c>
      <c r="F8514" t="str">
        <f>VLOOKUP(orders[[#This Row],[product_id]],Products!A:C,3,0)</f>
        <v>Electronics</v>
      </c>
      <c r="G8514">
        <v>1</v>
      </c>
      <c r="H8514" s="6">
        <v>0.12685426960678842</v>
      </c>
      <c r="I8514" s="2">
        <f>VLOOKUP($E8514,
Products!$A$1:$F$201,MATCH(Orders!I$1,Products!$A$1:$F$1,0),0)</f>
        <v>2722.8882486231741</v>
      </c>
      <c r="J8514" s="2">
        <f>VLOOKUP($E8514,
Products!$A$1:$F$201,MATCH(Orders!J$1,Products!$A$1:$F$1,0),0)</f>
        <v>2155.455197032014</v>
      </c>
    </row>
    <row r="8515" spans="1:10">
      <c r="A8515">
        <v>8514</v>
      </c>
      <c r="B8515" s="4">
        <v>45654</v>
      </c>
      <c r="C8515" s="10">
        <f>DATE(YEAR(orders[[#This Row],[order_date]]), MONTH(orders[[#This Row],[order_date]]), 1)</f>
        <v>45627</v>
      </c>
      <c r="D8515" t="s">
        <v>1416</v>
      </c>
      <c r="E8515" t="s">
        <v>540</v>
      </c>
      <c r="F8515" t="str">
        <f>VLOOKUP(orders[[#This Row],[product_id]],Products!A:C,3,0)</f>
        <v>Electronics</v>
      </c>
      <c r="G8515">
        <v>2</v>
      </c>
      <c r="H8515" s="6">
        <v>0.16091398332074325</v>
      </c>
      <c r="I8515" s="2">
        <f>VLOOKUP($E8515,
Products!$A$1:$F$201,MATCH(Orders!I$1,Products!$A$1:$F$1,0),0)</f>
        <v>27903.66571841111</v>
      </c>
      <c r="J8515" s="2">
        <f>VLOOKUP($E8515,
Products!$A$1:$F$201,MATCH(Orders!J$1,Products!$A$1:$F$1,0),0)</f>
        <v>20363.814715502049</v>
      </c>
    </row>
    <row r="8516" spans="1:10">
      <c r="A8516">
        <v>8515</v>
      </c>
      <c r="B8516" s="4">
        <v>45858</v>
      </c>
      <c r="C8516" s="10">
        <f>DATE(YEAR(orders[[#This Row],[order_date]]), MONTH(orders[[#This Row],[order_date]]), 1)</f>
        <v>45839</v>
      </c>
      <c r="D8516" t="s">
        <v>1030</v>
      </c>
      <c r="E8516" t="s">
        <v>600</v>
      </c>
      <c r="F8516" t="str">
        <f>VLOOKUP(orders[[#This Row],[product_id]],Products!A:C,3,0)</f>
        <v>Electronics</v>
      </c>
      <c r="G8516">
        <v>1</v>
      </c>
      <c r="H8516" s="6">
        <v>0.12163722286427252</v>
      </c>
      <c r="I8516" s="2">
        <f>VLOOKUP($E8516,
Products!$A$1:$F$201,MATCH(Orders!I$1,Products!$A$1:$F$1,0),0)</f>
        <v>2556.7009232610858</v>
      </c>
      <c r="J8516" s="2">
        <f>VLOOKUP($E8516,
Products!$A$1:$F$201,MATCH(Orders!J$1,Products!$A$1:$F$1,0),0)</f>
        <v>2002.3128715328869</v>
      </c>
    </row>
    <row r="8517" spans="1:10">
      <c r="A8517">
        <v>8516</v>
      </c>
      <c r="B8517" s="4">
        <v>45424</v>
      </c>
      <c r="C8517" s="10">
        <f>DATE(YEAR(orders[[#This Row],[order_date]]), MONTH(orders[[#This Row],[order_date]]), 1)</f>
        <v>45413</v>
      </c>
      <c r="D8517" t="s">
        <v>1695</v>
      </c>
      <c r="E8517" t="s">
        <v>694</v>
      </c>
      <c r="F8517" t="str">
        <f>VLOOKUP(orders[[#This Row],[product_id]],Products!A:C,3,0)</f>
        <v>Appliances</v>
      </c>
      <c r="G8517">
        <v>3</v>
      </c>
      <c r="H8517" s="6">
        <v>0.13617087534412789</v>
      </c>
      <c r="I8517" s="2">
        <f>VLOOKUP($E8517,
Products!$A$1:$F$201,MATCH(Orders!I$1,Products!$A$1:$F$1,0),0)</f>
        <v>6319.3885218993337</v>
      </c>
      <c r="J8517" s="2">
        <f>VLOOKUP($E8517,
Products!$A$1:$F$201,MATCH(Orders!J$1,Products!$A$1:$F$1,0),0)</f>
        <v>4956.0125433870189</v>
      </c>
    </row>
    <row r="8518" spans="1:10">
      <c r="A8518">
        <v>8517</v>
      </c>
      <c r="B8518" s="4">
        <v>45742</v>
      </c>
      <c r="C8518" s="10">
        <f>DATE(YEAR(orders[[#This Row],[order_date]]), MONTH(orders[[#This Row],[order_date]]), 1)</f>
        <v>45717</v>
      </c>
      <c r="D8518" t="s">
        <v>2256</v>
      </c>
      <c r="E8518" t="s">
        <v>532</v>
      </c>
      <c r="F8518" t="str">
        <f>VLOOKUP(orders[[#This Row],[product_id]],Products!A:C,3,0)</f>
        <v>Electronics</v>
      </c>
      <c r="G8518">
        <v>1</v>
      </c>
      <c r="H8518" s="6">
        <v>0.12572434166767016</v>
      </c>
      <c r="I8518" s="2">
        <f>VLOOKUP($E8518,
Products!$A$1:$F$201,MATCH(Orders!I$1,Products!$A$1:$F$1,0),0)</f>
        <v>2668.0593077725212</v>
      </c>
      <c r="J8518" s="2">
        <f>VLOOKUP($E8518,
Products!$A$1:$F$201,MATCH(Orders!J$1,Products!$A$1:$F$1,0),0)</f>
        <v>1923.7114222321791</v>
      </c>
    </row>
    <row r="8519" spans="1:10">
      <c r="A8519">
        <v>8518</v>
      </c>
      <c r="B8519" s="4">
        <v>45836</v>
      </c>
      <c r="C8519" s="10">
        <f>DATE(YEAR(orders[[#This Row],[order_date]]), MONTH(orders[[#This Row],[order_date]]), 1)</f>
        <v>45809</v>
      </c>
      <c r="D8519" t="s">
        <v>1503</v>
      </c>
      <c r="E8519" t="s">
        <v>630</v>
      </c>
      <c r="F8519" t="str">
        <f>VLOOKUP(orders[[#This Row],[product_id]],Products!A:C,3,0)</f>
        <v>Electronics</v>
      </c>
      <c r="G8519">
        <v>3</v>
      </c>
      <c r="H8519" s="6">
        <v>0.1723573054616572</v>
      </c>
      <c r="I8519" s="2">
        <f>VLOOKUP($E8519,
Products!$A$1:$F$201,MATCH(Orders!I$1,Products!$A$1:$F$1,0),0)</f>
        <v>20513.60683859466</v>
      </c>
      <c r="J8519" s="2">
        <f>VLOOKUP($E8519,
Products!$A$1:$F$201,MATCH(Orders!J$1,Products!$A$1:$F$1,0),0)</f>
        <v>14929.268600567289</v>
      </c>
    </row>
    <row r="8520" spans="1:10">
      <c r="A8520">
        <v>8519</v>
      </c>
      <c r="B8520" s="4">
        <v>44993</v>
      </c>
      <c r="C8520" s="10">
        <f>DATE(YEAR(orders[[#This Row],[order_date]]), MONTH(orders[[#This Row],[order_date]]), 1)</f>
        <v>44986</v>
      </c>
      <c r="D8520" t="s">
        <v>2575</v>
      </c>
      <c r="E8520" t="s">
        <v>666</v>
      </c>
      <c r="F8520" t="str">
        <f>VLOOKUP(orders[[#This Row],[product_id]],Products!A:C,3,0)</f>
        <v>Electronics</v>
      </c>
      <c r="G8520">
        <v>2</v>
      </c>
      <c r="H8520" s="6">
        <v>0.18405665906787402</v>
      </c>
      <c r="I8520" s="2">
        <f>VLOOKUP($E8520,
Products!$A$1:$F$201,MATCH(Orders!I$1,Products!$A$1:$F$1,0),0)</f>
        <v>28450.587044878092</v>
      </c>
      <c r="J8520" s="2">
        <f>VLOOKUP($E8520,
Products!$A$1:$F$201,MATCH(Orders!J$1,Products!$A$1:$F$1,0),0)</f>
        <v>22337.584649075441</v>
      </c>
    </row>
    <row r="8521" spans="1:10">
      <c r="A8521">
        <v>8520</v>
      </c>
      <c r="B8521" s="4">
        <v>45156</v>
      </c>
      <c r="C8521" s="10">
        <f>DATE(YEAR(orders[[#This Row],[order_date]]), MONTH(orders[[#This Row],[order_date]]), 1)</f>
        <v>45139</v>
      </c>
      <c r="D8521" t="s">
        <v>3673</v>
      </c>
      <c r="E8521" t="s">
        <v>518</v>
      </c>
      <c r="F8521" t="str">
        <f>VLOOKUP(orders[[#This Row],[product_id]],Products!A:C,3,0)</f>
        <v>Electronics</v>
      </c>
      <c r="G8521">
        <v>2</v>
      </c>
      <c r="H8521" s="6">
        <v>0.24176012626696117</v>
      </c>
      <c r="I8521" s="2">
        <f>VLOOKUP($E8521,
Products!$A$1:$F$201,MATCH(Orders!I$1,Products!$A$1:$F$1,0),0)</f>
        <v>23393.890826127132</v>
      </c>
      <c r="J8521" s="2">
        <f>VLOOKUP($E8521,
Products!$A$1:$F$201,MATCH(Orders!J$1,Products!$A$1:$F$1,0),0)</f>
        <v>16064.756531016081</v>
      </c>
    </row>
    <row r="8522" spans="1:10">
      <c r="A8522">
        <v>8521</v>
      </c>
      <c r="B8522" s="4">
        <v>45909</v>
      </c>
      <c r="C8522" s="10">
        <f>DATE(YEAR(orders[[#This Row],[order_date]]), MONTH(orders[[#This Row],[order_date]]), 1)</f>
        <v>45901</v>
      </c>
      <c r="D8522" t="s">
        <v>4505</v>
      </c>
      <c r="E8522" t="s">
        <v>670</v>
      </c>
      <c r="F8522" t="str">
        <f>VLOOKUP(orders[[#This Row],[product_id]],Products!A:C,3,0)</f>
        <v>Electronics</v>
      </c>
      <c r="G8522">
        <v>2</v>
      </c>
      <c r="H8522" s="6">
        <v>0.1117391704432187</v>
      </c>
      <c r="I8522" s="2">
        <f>VLOOKUP($E8522,
Products!$A$1:$F$201,MATCH(Orders!I$1,Products!$A$1:$F$1,0),0)</f>
        <v>2624.8628733917722</v>
      </c>
      <c r="J8522" s="2">
        <f>VLOOKUP($E8522,
Products!$A$1:$F$201,MATCH(Orders!J$1,Products!$A$1:$F$1,0),0)</f>
        <v>1944.041928611671</v>
      </c>
    </row>
    <row r="8523" spans="1:10">
      <c r="A8523">
        <v>8522</v>
      </c>
      <c r="B8523" s="4">
        <v>45259</v>
      </c>
      <c r="C8523" s="10">
        <f>DATE(YEAR(orders[[#This Row],[order_date]]), MONTH(orders[[#This Row],[order_date]]), 1)</f>
        <v>45231</v>
      </c>
      <c r="D8523" t="s">
        <v>3300</v>
      </c>
      <c r="E8523" t="s">
        <v>677</v>
      </c>
      <c r="F8523" t="str">
        <f>VLOOKUP(orders[[#This Row],[product_id]],Products!A:C,3,0)</f>
        <v>Electronics</v>
      </c>
      <c r="G8523">
        <v>1</v>
      </c>
      <c r="H8523" s="6">
        <v>0.2395679963288683</v>
      </c>
      <c r="I8523" s="2">
        <f>VLOOKUP($E8523,
Products!$A$1:$F$201,MATCH(Orders!I$1,Products!$A$1:$F$1,0),0)</f>
        <v>11360.699432756561</v>
      </c>
      <c r="J8523" s="2">
        <f>VLOOKUP($E8523,
Products!$A$1:$F$201,MATCH(Orders!J$1,Products!$A$1:$F$1,0),0)</f>
        <v>8118.8949869342459</v>
      </c>
    </row>
    <row r="8524" spans="1:10">
      <c r="A8524">
        <v>8523</v>
      </c>
      <c r="B8524" s="4">
        <v>45203</v>
      </c>
      <c r="C8524" s="10">
        <f>DATE(YEAR(orders[[#This Row],[order_date]]), MONTH(orders[[#This Row],[order_date]]), 1)</f>
        <v>45200</v>
      </c>
      <c r="D8524" t="s">
        <v>1798</v>
      </c>
      <c r="E8524" t="s">
        <v>507</v>
      </c>
      <c r="F8524" t="str">
        <f>VLOOKUP(orders[[#This Row],[product_id]],Products!A:C,3,0)</f>
        <v>Electronics</v>
      </c>
      <c r="G8524">
        <v>3</v>
      </c>
      <c r="H8524" s="6">
        <v>0.13123390851681419</v>
      </c>
      <c r="I8524" s="2">
        <f>VLOOKUP($E8524,
Products!$A$1:$F$201,MATCH(Orders!I$1,Products!$A$1:$F$1,0),0)</f>
        <v>28502.89768049858</v>
      </c>
      <c r="J8524" s="2">
        <f>VLOOKUP($E8524,
Products!$A$1:$F$201,MATCH(Orders!J$1,Products!$A$1:$F$1,0),0)</f>
        <v>20477.83623923226</v>
      </c>
    </row>
    <row r="8525" spans="1:10">
      <c r="A8525">
        <v>8524</v>
      </c>
      <c r="B8525" s="4">
        <v>45647</v>
      </c>
      <c r="C8525" s="10">
        <f>DATE(YEAR(orders[[#This Row],[order_date]]), MONTH(orders[[#This Row],[order_date]]), 1)</f>
        <v>45627</v>
      </c>
      <c r="D8525" t="s">
        <v>3661</v>
      </c>
      <c r="E8525" t="s">
        <v>671</v>
      </c>
      <c r="F8525" t="str">
        <f>VLOOKUP(orders[[#This Row],[product_id]],Products!A:C,3,0)</f>
        <v>Electronics</v>
      </c>
      <c r="G8525">
        <v>1</v>
      </c>
      <c r="H8525" s="6">
        <v>0.22614058407824636</v>
      </c>
      <c r="I8525" s="2">
        <f>VLOOKUP($E8525,
Products!$A$1:$F$201,MATCH(Orders!I$1,Products!$A$1:$F$1,0),0)</f>
        <v>20226.002416343759</v>
      </c>
      <c r="J8525" s="2">
        <f>VLOOKUP($E8525,
Products!$A$1:$F$201,MATCH(Orders!J$1,Products!$A$1:$F$1,0),0)</f>
        <v>13513.884167631189</v>
      </c>
    </row>
    <row r="8526" spans="1:10">
      <c r="A8526">
        <v>8525</v>
      </c>
      <c r="B8526" s="4">
        <v>45070</v>
      </c>
      <c r="C8526" s="10">
        <f>DATE(YEAR(orders[[#This Row],[order_date]]), MONTH(orders[[#This Row],[order_date]]), 1)</f>
        <v>45047</v>
      </c>
      <c r="D8526" t="s">
        <v>917</v>
      </c>
      <c r="E8526" t="s">
        <v>542</v>
      </c>
      <c r="F8526" t="str">
        <f>VLOOKUP(orders[[#This Row],[product_id]],Products!A:C,3,0)</f>
        <v>Electronics</v>
      </c>
      <c r="G8526">
        <v>3</v>
      </c>
      <c r="H8526" s="6">
        <v>0.11357430290840219</v>
      </c>
      <c r="I8526" s="2">
        <f>VLOOKUP($E8526,
Products!$A$1:$F$201,MATCH(Orders!I$1,Products!$A$1:$F$1,0),0)</f>
        <v>29298.352838526029</v>
      </c>
      <c r="J8526" s="2">
        <f>VLOOKUP($E8526,
Products!$A$1:$F$201,MATCH(Orders!J$1,Products!$A$1:$F$1,0),0)</f>
        <v>19250.751682102291</v>
      </c>
    </row>
    <row r="8527" spans="1:10">
      <c r="A8527">
        <v>8526</v>
      </c>
      <c r="B8527" s="4">
        <v>45617</v>
      </c>
      <c r="C8527" s="10">
        <f>DATE(YEAR(orders[[#This Row],[order_date]]), MONTH(orders[[#This Row],[order_date]]), 1)</f>
        <v>45597</v>
      </c>
      <c r="D8527" t="s">
        <v>2287</v>
      </c>
      <c r="E8527" t="s">
        <v>692</v>
      </c>
      <c r="F8527" t="str">
        <f>VLOOKUP(orders[[#This Row],[product_id]],Products!A:C,3,0)</f>
        <v>Electronics</v>
      </c>
      <c r="G8527">
        <v>1</v>
      </c>
      <c r="H8527" s="6">
        <v>0.24830558034874389</v>
      </c>
      <c r="I8527" s="2">
        <f>VLOOKUP($E8527,
Products!$A$1:$F$201,MATCH(Orders!I$1,Products!$A$1:$F$1,0),0)</f>
        <v>18150.337151787651</v>
      </c>
      <c r="J8527" s="2">
        <f>VLOOKUP($E8527,
Products!$A$1:$F$201,MATCH(Orders!J$1,Products!$A$1:$F$1,0),0)</f>
        <v>11965.45000430708</v>
      </c>
    </row>
    <row r="8528" spans="1:10">
      <c r="A8528">
        <v>8527</v>
      </c>
      <c r="B8528" s="4">
        <v>44983</v>
      </c>
      <c r="C8528" s="10">
        <f>DATE(YEAR(orders[[#This Row],[order_date]]), MONTH(orders[[#This Row],[order_date]]), 1)</f>
        <v>44958</v>
      </c>
      <c r="D8528" t="s">
        <v>4159</v>
      </c>
      <c r="E8528" t="s">
        <v>619</v>
      </c>
      <c r="F8528" t="str">
        <f>VLOOKUP(orders[[#This Row],[product_id]],Products!A:C,3,0)</f>
        <v>Appliances</v>
      </c>
      <c r="G8528">
        <v>2</v>
      </c>
      <c r="H8528" s="6">
        <v>8.3003311313289238E-2</v>
      </c>
      <c r="I8528" s="2">
        <f>VLOOKUP($E8528,
Products!$A$1:$F$201,MATCH(Orders!I$1,Products!$A$1:$F$1,0),0)</f>
        <v>6040.8433358455886</v>
      </c>
      <c r="J8528" s="2">
        <f>VLOOKUP($E8528,
Products!$A$1:$F$201,MATCH(Orders!J$1,Products!$A$1:$F$1,0),0)</f>
        <v>4363.6239115177623</v>
      </c>
    </row>
    <row r="8529" spans="1:10">
      <c r="A8529">
        <v>8528</v>
      </c>
      <c r="B8529" s="4">
        <v>45234</v>
      </c>
      <c r="C8529" s="10">
        <f>DATE(YEAR(orders[[#This Row],[order_date]]), MONTH(orders[[#This Row],[order_date]]), 1)</f>
        <v>45231</v>
      </c>
      <c r="D8529" t="s">
        <v>4537</v>
      </c>
      <c r="E8529" t="s">
        <v>625</v>
      </c>
      <c r="F8529" t="str">
        <f>VLOOKUP(orders[[#This Row],[product_id]],Products!A:C,3,0)</f>
        <v>Electronics</v>
      </c>
      <c r="G8529">
        <v>1</v>
      </c>
      <c r="H8529" s="6">
        <v>0.10944296934988915</v>
      </c>
      <c r="I8529" s="2">
        <f>VLOOKUP($E8529,
Products!$A$1:$F$201,MATCH(Orders!I$1,Products!$A$1:$F$1,0),0)</f>
        <v>11578.815958005471</v>
      </c>
      <c r="J8529" s="2">
        <f>VLOOKUP($E8529,
Products!$A$1:$F$201,MATCH(Orders!J$1,Products!$A$1:$F$1,0),0)</f>
        <v>7854.7306959992193</v>
      </c>
    </row>
    <row r="8530" spans="1:10">
      <c r="A8530">
        <v>8529</v>
      </c>
      <c r="B8530" s="4">
        <v>45100</v>
      </c>
      <c r="C8530" s="10">
        <f>DATE(YEAR(orders[[#This Row],[order_date]]), MONTH(orders[[#This Row],[order_date]]), 1)</f>
        <v>45078</v>
      </c>
      <c r="D8530" t="s">
        <v>2149</v>
      </c>
      <c r="E8530" t="s">
        <v>574</v>
      </c>
      <c r="F8530" t="str">
        <f>VLOOKUP(orders[[#This Row],[product_id]],Products!A:C,3,0)</f>
        <v>Electronics</v>
      </c>
      <c r="G8530">
        <v>1</v>
      </c>
      <c r="H8530" s="6">
        <v>0.13211664602915649</v>
      </c>
      <c r="I8530" s="2">
        <f>VLOOKUP($E8530,
Products!$A$1:$F$201,MATCH(Orders!I$1,Products!$A$1:$F$1,0),0)</f>
        <v>30824.427673567101</v>
      </c>
      <c r="J8530" s="2">
        <f>VLOOKUP($E8530,
Products!$A$1:$F$201,MATCH(Orders!J$1,Products!$A$1:$F$1,0),0)</f>
        <v>20473.07476940487</v>
      </c>
    </row>
    <row r="8531" spans="1:10">
      <c r="A8531">
        <v>8530</v>
      </c>
      <c r="B8531" s="4">
        <v>45676</v>
      </c>
      <c r="C8531" s="10">
        <f>DATE(YEAR(orders[[#This Row],[order_date]]), MONTH(orders[[#This Row],[order_date]]), 1)</f>
        <v>45658</v>
      </c>
      <c r="D8531" t="s">
        <v>3350</v>
      </c>
      <c r="E8531" t="s">
        <v>523</v>
      </c>
      <c r="F8531" t="str">
        <f>VLOOKUP(orders[[#This Row],[product_id]],Products!A:C,3,0)</f>
        <v>Electronics</v>
      </c>
      <c r="G8531">
        <v>2</v>
      </c>
      <c r="H8531" s="6">
        <v>0.18228173424830216</v>
      </c>
      <c r="I8531" s="2">
        <f>VLOOKUP($E8531,
Products!$A$1:$F$201,MATCH(Orders!I$1,Products!$A$1:$F$1,0),0)</f>
        <v>27240.414518089601</v>
      </c>
      <c r="J8531" s="2">
        <f>VLOOKUP($E8531,
Products!$A$1:$F$201,MATCH(Orders!J$1,Products!$A$1:$F$1,0),0)</f>
        <v>21217.524617692769</v>
      </c>
    </row>
    <row r="8532" spans="1:10">
      <c r="A8532">
        <v>8531</v>
      </c>
      <c r="B8532" s="4">
        <v>45930</v>
      </c>
      <c r="C8532" s="10">
        <f>DATE(YEAR(orders[[#This Row],[order_date]]), MONTH(orders[[#This Row],[order_date]]), 1)</f>
        <v>45901</v>
      </c>
      <c r="D8532" t="s">
        <v>753</v>
      </c>
      <c r="E8532" t="s">
        <v>553</v>
      </c>
      <c r="F8532" t="str">
        <f>VLOOKUP(orders[[#This Row],[product_id]],Products!A:C,3,0)</f>
        <v>Electronics</v>
      </c>
      <c r="G8532">
        <v>1</v>
      </c>
      <c r="H8532" s="6">
        <v>0.17853578382210367</v>
      </c>
      <c r="I8532" s="2">
        <f>VLOOKUP($E8532,
Products!$A$1:$F$201,MATCH(Orders!I$1,Products!$A$1:$F$1,0),0)</f>
        <v>19089.562478947992</v>
      </c>
      <c r="J8532" s="2">
        <f>VLOOKUP($E8532,
Products!$A$1:$F$201,MATCH(Orders!J$1,Products!$A$1:$F$1,0),0)</f>
        <v>12552.840439332171</v>
      </c>
    </row>
    <row r="8533" spans="1:10">
      <c r="A8533">
        <v>8532</v>
      </c>
      <c r="B8533" s="4">
        <v>45604</v>
      </c>
      <c r="C8533" s="10">
        <f>DATE(YEAR(orders[[#This Row],[order_date]]), MONTH(orders[[#This Row],[order_date]]), 1)</f>
        <v>45597</v>
      </c>
      <c r="D8533" t="s">
        <v>936</v>
      </c>
      <c r="E8533" t="s">
        <v>586</v>
      </c>
      <c r="F8533" t="str">
        <f>VLOOKUP(orders[[#This Row],[product_id]],Products!A:C,3,0)</f>
        <v>Appliances</v>
      </c>
      <c r="G8533">
        <v>1</v>
      </c>
      <c r="H8533" s="6">
        <v>0.10127842008294088</v>
      </c>
      <c r="I8533" s="2">
        <f>VLOOKUP($E8533,
Products!$A$1:$F$201,MATCH(Orders!I$1,Products!$A$1:$F$1,0),0)</f>
        <v>22928.971424497449</v>
      </c>
      <c r="J8533" s="2">
        <f>VLOOKUP($E8533,
Products!$A$1:$F$201,MATCH(Orders!J$1,Products!$A$1:$F$1,0),0)</f>
        <v>17801.356740692991</v>
      </c>
    </row>
    <row r="8534" spans="1:10">
      <c r="A8534">
        <v>8533</v>
      </c>
      <c r="B8534" s="4">
        <v>45486</v>
      </c>
      <c r="C8534" s="10">
        <f>DATE(YEAR(orders[[#This Row],[order_date]]), MONTH(orders[[#This Row],[order_date]]), 1)</f>
        <v>45474</v>
      </c>
      <c r="D8534" t="s">
        <v>1284</v>
      </c>
      <c r="E8534" t="s">
        <v>571</v>
      </c>
      <c r="F8534" t="str">
        <f>VLOOKUP(orders[[#This Row],[product_id]],Products!A:C,3,0)</f>
        <v>Electronics</v>
      </c>
      <c r="G8534">
        <v>2</v>
      </c>
      <c r="H8534" s="6">
        <v>0.16952599676594671</v>
      </c>
      <c r="I8534" s="2">
        <f>VLOOKUP($E8534,
Products!$A$1:$F$201,MATCH(Orders!I$1,Products!$A$1:$F$1,0),0)</f>
        <v>30022.150567424669</v>
      </c>
      <c r="J8534" s="2">
        <f>VLOOKUP($E8534,
Products!$A$1:$F$201,MATCH(Orders!J$1,Products!$A$1:$F$1,0),0)</f>
        <v>21451.61875289512</v>
      </c>
    </row>
    <row r="8535" spans="1:10">
      <c r="A8535">
        <v>8534</v>
      </c>
      <c r="B8535" s="4">
        <v>45275</v>
      </c>
      <c r="C8535" s="10">
        <f>DATE(YEAR(orders[[#This Row],[order_date]]), MONTH(orders[[#This Row],[order_date]]), 1)</f>
        <v>45261</v>
      </c>
      <c r="D8535" t="s">
        <v>4254</v>
      </c>
      <c r="E8535" t="s">
        <v>682</v>
      </c>
      <c r="F8535" t="str">
        <f>VLOOKUP(orders[[#This Row],[product_id]],Products!A:C,3,0)</f>
        <v>Electronics</v>
      </c>
      <c r="G8535">
        <v>1</v>
      </c>
      <c r="H8535" s="6">
        <v>0.21012475261182031</v>
      </c>
      <c r="I8535" s="2">
        <f>VLOOKUP($E8535,
Products!$A$1:$F$201,MATCH(Orders!I$1,Products!$A$1:$F$1,0),0)</f>
        <v>32533.33990892916</v>
      </c>
      <c r="J8535" s="2">
        <f>VLOOKUP($E8535,
Products!$A$1:$F$201,MATCH(Orders!J$1,Products!$A$1:$F$1,0),0)</f>
        <v>22734.712471507952</v>
      </c>
    </row>
    <row r="8536" spans="1:10">
      <c r="A8536">
        <v>8535</v>
      </c>
      <c r="B8536" s="4">
        <v>46017</v>
      </c>
      <c r="C8536" s="10">
        <f>DATE(YEAR(orders[[#This Row],[order_date]]), MONTH(orders[[#This Row],[order_date]]), 1)</f>
        <v>45992</v>
      </c>
      <c r="D8536" t="s">
        <v>3703</v>
      </c>
      <c r="E8536" t="s">
        <v>611</v>
      </c>
      <c r="F8536" t="str">
        <f>VLOOKUP(orders[[#This Row],[product_id]],Products!A:C,3,0)</f>
        <v>Electronics</v>
      </c>
      <c r="G8536">
        <v>2</v>
      </c>
      <c r="H8536" s="6">
        <v>0.15227284745185321</v>
      </c>
      <c r="I8536" s="2">
        <f>VLOOKUP($E8536,
Products!$A$1:$F$201,MATCH(Orders!I$1,Products!$A$1:$F$1,0),0)</f>
        <v>12041.08303405661</v>
      </c>
      <c r="J8536" s="2">
        <f>VLOOKUP($E8536,
Products!$A$1:$F$201,MATCH(Orders!J$1,Products!$A$1:$F$1,0),0)</f>
        <v>7946.6428283753548</v>
      </c>
    </row>
    <row r="8537" spans="1:10">
      <c r="A8537">
        <v>8536</v>
      </c>
      <c r="B8537" s="4">
        <v>45256</v>
      </c>
      <c r="C8537" s="10">
        <f>DATE(YEAR(orders[[#This Row],[order_date]]), MONTH(orders[[#This Row],[order_date]]), 1)</f>
        <v>45231</v>
      </c>
      <c r="D8537" t="s">
        <v>1818</v>
      </c>
      <c r="E8537" t="s">
        <v>563</v>
      </c>
      <c r="F8537" t="str">
        <f>VLOOKUP(orders[[#This Row],[product_id]],Products!A:C,3,0)</f>
        <v>Electronics</v>
      </c>
      <c r="G8537">
        <v>3</v>
      </c>
      <c r="H8537" s="6">
        <v>0.12645838726987596</v>
      </c>
      <c r="I8537" s="2">
        <f>VLOOKUP($E8537,
Products!$A$1:$F$201,MATCH(Orders!I$1,Products!$A$1:$F$1,0),0)</f>
        <v>2267.1489506516559</v>
      </c>
      <c r="J8537" s="2">
        <f>VLOOKUP($E8537,
Products!$A$1:$F$201,MATCH(Orders!J$1,Products!$A$1:$F$1,0),0)</f>
        <v>1538.7671398485211</v>
      </c>
    </row>
    <row r="8538" spans="1:10">
      <c r="A8538">
        <v>8537</v>
      </c>
      <c r="B8538" s="4">
        <v>45120</v>
      </c>
      <c r="C8538" s="10">
        <f>DATE(YEAR(orders[[#This Row],[order_date]]), MONTH(orders[[#This Row],[order_date]]), 1)</f>
        <v>45108</v>
      </c>
      <c r="D8538" t="s">
        <v>2460</v>
      </c>
      <c r="E8538" t="s">
        <v>668</v>
      </c>
      <c r="F8538" t="str">
        <f>VLOOKUP(orders[[#This Row],[product_id]],Products!A:C,3,0)</f>
        <v>Electronics</v>
      </c>
      <c r="G8538">
        <v>1</v>
      </c>
      <c r="H8538" s="6">
        <v>0.10506682241321168</v>
      </c>
      <c r="I8538" s="2">
        <f>VLOOKUP($E8538,
Products!$A$1:$F$201,MATCH(Orders!I$1,Products!$A$1:$F$1,0),0)</f>
        <v>23702.058773663419</v>
      </c>
      <c r="J8538" s="2">
        <f>VLOOKUP($E8538,
Products!$A$1:$F$201,MATCH(Orders!J$1,Products!$A$1:$F$1,0),0)</f>
        <v>17657.804767621328</v>
      </c>
    </row>
    <row r="8539" spans="1:10">
      <c r="A8539">
        <v>8538</v>
      </c>
      <c r="B8539" s="4">
        <v>45192</v>
      </c>
      <c r="C8539" s="10">
        <f>DATE(YEAR(orders[[#This Row],[order_date]]), MONTH(orders[[#This Row],[order_date]]), 1)</f>
        <v>45170</v>
      </c>
      <c r="D8539" t="s">
        <v>3685</v>
      </c>
      <c r="E8539" t="s">
        <v>583</v>
      </c>
      <c r="F8539" t="str">
        <f>VLOOKUP(orders[[#This Row],[product_id]],Products!A:C,3,0)</f>
        <v>Electronics</v>
      </c>
      <c r="G8539">
        <v>2</v>
      </c>
      <c r="H8539" s="6">
        <v>0.14871475734576747</v>
      </c>
      <c r="I8539" s="2">
        <f>VLOOKUP($E8539,
Products!$A$1:$F$201,MATCH(Orders!I$1,Products!$A$1:$F$1,0),0)</f>
        <v>22677.574574249091</v>
      </c>
      <c r="J8539" s="2">
        <f>VLOOKUP($E8539,
Products!$A$1:$F$201,MATCH(Orders!J$1,Products!$A$1:$F$1,0),0)</f>
        <v>16593.91273362303</v>
      </c>
    </row>
    <row r="8540" spans="1:10">
      <c r="A8540">
        <v>8539</v>
      </c>
      <c r="B8540" s="4">
        <v>45094</v>
      </c>
      <c r="C8540" s="10">
        <f>DATE(YEAR(orders[[#This Row],[order_date]]), MONTH(orders[[#This Row],[order_date]]), 1)</f>
        <v>45078</v>
      </c>
      <c r="D8540" t="s">
        <v>2805</v>
      </c>
      <c r="E8540" t="s">
        <v>691</v>
      </c>
      <c r="F8540" t="str">
        <f>VLOOKUP(orders[[#This Row],[product_id]],Products!A:C,3,0)</f>
        <v>Appliances</v>
      </c>
      <c r="G8540">
        <v>3</v>
      </c>
      <c r="H8540" s="6">
        <v>7.9297771293288105E-2</v>
      </c>
      <c r="I8540" s="2">
        <f>VLOOKUP($E8540,
Products!$A$1:$F$201,MATCH(Orders!I$1,Products!$A$1:$F$1,0),0)</f>
        <v>2337.6024778940591</v>
      </c>
      <c r="J8540" s="2">
        <f>VLOOKUP($E8540,
Products!$A$1:$F$201,MATCH(Orders!J$1,Products!$A$1:$F$1,0),0)</f>
        <v>1616.9957885138581</v>
      </c>
    </row>
    <row r="8541" spans="1:10">
      <c r="A8541">
        <v>8540</v>
      </c>
      <c r="B8541" s="4">
        <v>45071</v>
      </c>
      <c r="C8541" s="10">
        <f>DATE(YEAR(orders[[#This Row],[order_date]]), MONTH(orders[[#This Row],[order_date]]), 1)</f>
        <v>45047</v>
      </c>
      <c r="D8541" t="s">
        <v>4311</v>
      </c>
      <c r="E8541" t="s">
        <v>512</v>
      </c>
      <c r="F8541" t="str">
        <f>VLOOKUP(orders[[#This Row],[product_id]],Products!A:C,3,0)</f>
        <v>Electronics</v>
      </c>
      <c r="G8541">
        <v>1</v>
      </c>
      <c r="H8541" s="6">
        <v>0.19886006114212101</v>
      </c>
      <c r="I8541" s="2">
        <f>VLOOKUP($E8541,
Products!$A$1:$F$201,MATCH(Orders!I$1,Products!$A$1:$F$1,0),0)</f>
        <v>12877.548087294561</v>
      </c>
      <c r="J8541" s="2">
        <f>VLOOKUP($E8541,
Products!$A$1:$F$201,MATCH(Orders!J$1,Products!$A$1:$F$1,0),0)</f>
        <v>9551.9000631411909</v>
      </c>
    </row>
    <row r="8542" spans="1:10">
      <c r="A8542">
        <v>8541</v>
      </c>
      <c r="B8542" s="4">
        <v>45112</v>
      </c>
      <c r="C8542" s="10">
        <f>DATE(YEAR(orders[[#This Row],[order_date]]), MONTH(orders[[#This Row],[order_date]]), 1)</f>
        <v>45108</v>
      </c>
      <c r="D8542" t="s">
        <v>1127</v>
      </c>
      <c r="E8542" t="s">
        <v>608</v>
      </c>
      <c r="F8542" t="str">
        <f>VLOOKUP(orders[[#This Row],[product_id]],Products!A:C,3,0)</f>
        <v>Electronics</v>
      </c>
      <c r="G8542">
        <v>1</v>
      </c>
      <c r="H8542" s="6">
        <v>0.22096844152386699</v>
      </c>
      <c r="I8542" s="2">
        <f>VLOOKUP($E8542,
Products!$A$1:$F$201,MATCH(Orders!I$1,Products!$A$1:$F$1,0),0)</f>
        <v>32509.710212279751</v>
      </c>
      <c r="J8542" s="2">
        <f>VLOOKUP($E8542,
Products!$A$1:$F$201,MATCH(Orders!J$1,Products!$A$1:$F$1,0),0)</f>
        <v>23699.228985408761</v>
      </c>
    </row>
    <row r="8543" spans="1:10">
      <c r="A8543">
        <v>8542</v>
      </c>
      <c r="B8543" s="4">
        <v>45812</v>
      </c>
      <c r="C8543" s="10">
        <f>DATE(YEAR(orders[[#This Row],[order_date]]), MONTH(orders[[#This Row],[order_date]]), 1)</f>
        <v>45809</v>
      </c>
      <c r="D8543" t="s">
        <v>1316</v>
      </c>
      <c r="E8543" t="s">
        <v>614</v>
      </c>
      <c r="F8543" t="str">
        <f>VLOOKUP(orders[[#This Row],[product_id]],Products!A:C,3,0)</f>
        <v>Electronics</v>
      </c>
      <c r="G8543">
        <v>2</v>
      </c>
      <c r="H8543" s="6">
        <v>0.13600941222897453</v>
      </c>
      <c r="I8543" s="2">
        <f>VLOOKUP($E8543,
Products!$A$1:$F$201,MATCH(Orders!I$1,Products!$A$1:$F$1,0),0)</f>
        <v>27394.979060178921</v>
      </c>
      <c r="J8543" s="2">
        <f>VLOOKUP($E8543,
Products!$A$1:$F$201,MATCH(Orders!J$1,Products!$A$1:$F$1,0),0)</f>
        <v>20497.911427865951</v>
      </c>
    </row>
    <row r="8544" spans="1:10">
      <c r="A8544">
        <v>8543</v>
      </c>
      <c r="B8544" s="4">
        <v>45791</v>
      </c>
      <c r="C8544" s="10">
        <f>DATE(YEAR(orders[[#This Row],[order_date]]), MONTH(orders[[#This Row],[order_date]]), 1)</f>
        <v>45778</v>
      </c>
      <c r="D8544" t="s">
        <v>1151</v>
      </c>
      <c r="E8544" t="s">
        <v>514</v>
      </c>
      <c r="F8544" t="str">
        <f>VLOOKUP(orders[[#This Row],[product_id]],Products!A:C,3,0)</f>
        <v>Electronics</v>
      </c>
      <c r="G8544">
        <v>3</v>
      </c>
      <c r="H8544" s="6">
        <v>0.17398047840722861</v>
      </c>
      <c r="I8544" s="2">
        <f>VLOOKUP($E8544,
Products!$A$1:$F$201,MATCH(Orders!I$1,Products!$A$1:$F$1,0),0)</f>
        <v>16482.730474054071</v>
      </c>
      <c r="J8544" s="2">
        <f>VLOOKUP($E8544,
Products!$A$1:$F$201,MATCH(Orders!J$1,Products!$A$1:$F$1,0),0)</f>
        <v>12480.81165565178</v>
      </c>
    </row>
    <row r="8545" spans="1:10">
      <c r="A8545">
        <v>8544</v>
      </c>
      <c r="B8545" s="4">
        <v>45700</v>
      </c>
      <c r="C8545" s="10">
        <f>DATE(YEAR(orders[[#This Row],[order_date]]), MONTH(orders[[#This Row],[order_date]]), 1)</f>
        <v>45689</v>
      </c>
      <c r="D8545" t="s">
        <v>1666</v>
      </c>
      <c r="E8545" t="s">
        <v>574</v>
      </c>
      <c r="F8545" t="str">
        <f>VLOOKUP(orders[[#This Row],[product_id]],Products!A:C,3,0)</f>
        <v>Electronics</v>
      </c>
      <c r="G8545">
        <v>2</v>
      </c>
      <c r="H8545" s="6">
        <v>0.13506009078540099</v>
      </c>
      <c r="I8545" s="2">
        <f>VLOOKUP($E8545,
Products!$A$1:$F$201,MATCH(Orders!I$1,Products!$A$1:$F$1,0),0)</f>
        <v>30824.427673567101</v>
      </c>
      <c r="J8545" s="2">
        <f>VLOOKUP($E8545,
Products!$A$1:$F$201,MATCH(Orders!J$1,Products!$A$1:$F$1,0),0)</f>
        <v>20473.07476940487</v>
      </c>
    </row>
    <row r="8546" spans="1:10">
      <c r="A8546">
        <v>8545</v>
      </c>
      <c r="B8546" s="4">
        <v>45933</v>
      </c>
      <c r="C8546" s="10">
        <f>DATE(YEAR(orders[[#This Row],[order_date]]), MONTH(orders[[#This Row],[order_date]]), 1)</f>
        <v>45931</v>
      </c>
      <c r="D8546" t="s">
        <v>836</v>
      </c>
      <c r="E8546" t="s">
        <v>637</v>
      </c>
      <c r="F8546" t="str">
        <f>VLOOKUP(orders[[#This Row],[product_id]],Products!A:C,3,0)</f>
        <v>Electronics</v>
      </c>
      <c r="G8546">
        <v>1</v>
      </c>
      <c r="H8546" s="6">
        <v>0.24267613639087934</v>
      </c>
      <c r="I8546" s="2">
        <f>VLOOKUP($E8546,
Products!$A$1:$F$201,MATCH(Orders!I$1,Products!$A$1:$F$1,0),0)</f>
        <v>2722.8882486231741</v>
      </c>
      <c r="J8546" s="2">
        <f>VLOOKUP($E8546,
Products!$A$1:$F$201,MATCH(Orders!J$1,Products!$A$1:$F$1,0),0)</f>
        <v>2155.455197032014</v>
      </c>
    </row>
    <row r="8547" spans="1:10">
      <c r="A8547">
        <v>8546</v>
      </c>
      <c r="B8547" s="4">
        <v>45712</v>
      </c>
      <c r="C8547" s="10">
        <f>DATE(YEAR(orders[[#This Row],[order_date]]), MONTH(orders[[#This Row],[order_date]]), 1)</f>
        <v>45689</v>
      </c>
      <c r="D8547" t="s">
        <v>3353</v>
      </c>
      <c r="E8547" t="s">
        <v>665</v>
      </c>
      <c r="F8547" t="str">
        <f>VLOOKUP(orders[[#This Row],[product_id]],Products!A:C,3,0)</f>
        <v>Electronics</v>
      </c>
      <c r="G8547">
        <v>1</v>
      </c>
      <c r="H8547" s="6">
        <v>0.19713103263031642</v>
      </c>
      <c r="I8547" s="2">
        <f>VLOOKUP($E8547,
Products!$A$1:$F$201,MATCH(Orders!I$1,Products!$A$1:$F$1,0),0)</f>
        <v>2381.208040848107</v>
      </c>
      <c r="J8547" s="2">
        <f>VLOOKUP($E8547,
Products!$A$1:$F$201,MATCH(Orders!J$1,Products!$A$1:$F$1,0),0)</f>
        <v>1615.320210979525</v>
      </c>
    </row>
    <row r="8548" spans="1:10">
      <c r="A8548">
        <v>8547</v>
      </c>
      <c r="B8548" s="4">
        <v>45383</v>
      </c>
      <c r="C8548" s="10">
        <f>DATE(YEAR(orders[[#This Row],[order_date]]), MONTH(orders[[#This Row],[order_date]]), 1)</f>
        <v>45383</v>
      </c>
      <c r="D8548" t="s">
        <v>2377</v>
      </c>
      <c r="E8548" t="s">
        <v>638</v>
      </c>
      <c r="F8548" t="str">
        <f>VLOOKUP(orders[[#This Row],[product_id]],Products!A:C,3,0)</f>
        <v>Electronics</v>
      </c>
      <c r="G8548">
        <v>1</v>
      </c>
      <c r="H8548" s="6">
        <v>0.20168502817351069</v>
      </c>
      <c r="I8548" s="2">
        <f>VLOOKUP($E8548,
Products!$A$1:$F$201,MATCH(Orders!I$1,Products!$A$1:$F$1,0),0)</f>
        <v>11118.17778596276</v>
      </c>
      <c r="J8548" s="2">
        <f>VLOOKUP($E8548,
Products!$A$1:$F$201,MATCH(Orders!J$1,Products!$A$1:$F$1,0),0)</f>
        <v>7887.697719413397</v>
      </c>
    </row>
    <row r="8549" spans="1:10">
      <c r="A8549">
        <v>8548</v>
      </c>
      <c r="B8549" s="4">
        <v>45271</v>
      </c>
      <c r="C8549" s="10">
        <f>DATE(YEAR(orders[[#This Row],[order_date]]), MONTH(orders[[#This Row],[order_date]]), 1)</f>
        <v>45261</v>
      </c>
      <c r="D8549" t="s">
        <v>3127</v>
      </c>
      <c r="E8549" t="s">
        <v>561</v>
      </c>
      <c r="F8549" t="str">
        <f>VLOOKUP(orders[[#This Row],[product_id]],Products!A:C,3,0)</f>
        <v>Appliances</v>
      </c>
      <c r="G8549">
        <v>1</v>
      </c>
      <c r="H8549" s="6">
        <v>7.7095848188888566E-2</v>
      </c>
      <c r="I8549" s="2">
        <f>VLOOKUP($E8549,
Products!$A$1:$F$201,MATCH(Orders!I$1,Products!$A$1:$F$1,0),0)</f>
        <v>23155.073093252329</v>
      </c>
      <c r="J8549" s="2">
        <f>VLOOKUP($E8549,
Products!$A$1:$F$201,MATCH(Orders!J$1,Products!$A$1:$F$1,0),0)</f>
        <v>17849.867849807979</v>
      </c>
    </row>
    <row r="8550" spans="1:10">
      <c r="A8550">
        <v>8549</v>
      </c>
      <c r="B8550" s="4">
        <v>45661</v>
      </c>
      <c r="C8550" s="10">
        <f>DATE(YEAR(orders[[#This Row],[order_date]]), MONTH(orders[[#This Row],[order_date]]), 1)</f>
        <v>45658</v>
      </c>
      <c r="D8550" t="s">
        <v>3304</v>
      </c>
      <c r="E8550" t="s">
        <v>561</v>
      </c>
      <c r="F8550" t="str">
        <f>VLOOKUP(orders[[#This Row],[product_id]],Products!A:C,3,0)</f>
        <v>Appliances</v>
      </c>
      <c r="G8550">
        <v>1</v>
      </c>
      <c r="H8550" s="6">
        <v>5.247748496004967E-2</v>
      </c>
      <c r="I8550" s="2">
        <f>VLOOKUP($E8550,
Products!$A$1:$F$201,MATCH(Orders!I$1,Products!$A$1:$F$1,0),0)</f>
        <v>23155.073093252329</v>
      </c>
      <c r="J8550" s="2">
        <f>VLOOKUP($E8550,
Products!$A$1:$F$201,MATCH(Orders!J$1,Products!$A$1:$F$1,0),0)</f>
        <v>17849.867849807979</v>
      </c>
    </row>
    <row r="8551" spans="1:10">
      <c r="A8551">
        <v>8550</v>
      </c>
      <c r="B8551" s="4">
        <v>45480</v>
      </c>
      <c r="C8551" s="10">
        <f>DATE(YEAR(orders[[#This Row],[order_date]]), MONTH(orders[[#This Row],[order_date]]), 1)</f>
        <v>45474</v>
      </c>
      <c r="D8551" t="s">
        <v>3283</v>
      </c>
      <c r="E8551" t="s">
        <v>549</v>
      </c>
      <c r="F8551" t="str">
        <f>VLOOKUP(orders[[#This Row],[product_id]],Products!A:C,3,0)</f>
        <v>Electronics</v>
      </c>
      <c r="G8551">
        <v>1</v>
      </c>
      <c r="H8551" s="6">
        <v>0.13006448968465653</v>
      </c>
      <c r="I8551" s="2">
        <f>VLOOKUP($E8551,
Products!$A$1:$F$201,MATCH(Orders!I$1,Products!$A$1:$F$1,0),0)</f>
        <v>32579.222893763279</v>
      </c>
      <c r="J8551" s="2">
        <f>VLOOKUP($E8551,
Products!$A$1:$F$201,MATCH(Orders!J$1,Products!$A$1:$F$1,0),0)</f>
        <v>22472.912188105081</v>
      </c>
    </row>
    <row r="8552" spans="1:10">
      <c r="A8552">
        <v>8551</v>
      </c>
      <c r="B8552" s="4">
        <v>45947</v>
      </c>
      <c r="C8552" s="10">
        <f>DATE(YEAR(orders[[#This Row],[order_date]]), MONTH(orders[[#This Row],[order_date]]), 1)</f>
        <v>45931</v>
      </c>
      <c r="D8552" t="s">
        <v>3882</v>
      </c>
      <c r="E8552" t="s">
        <v>577</v>
      </c>
      <c r="F8552" t="str">
        <f>VLOOKUP(orders[[#This Row],[product_id]],Products!A:C,3,0)</f>
        <v>Appliances</v>
      </c>
      <c r="G8552">
        <v>1</v>
      </c>
      <c r="H8552" s="6">
        <v>5.2903364825161517E-2</v>
      </c>
      <c r="I8552" s="2">
        <f>VLOOKUP($E8552,
Products!$A$1:$F$201,MATCH(Orders!I$1,Products!$A$1:$F$1,0),0)</f>
        <v>24178.046221204509</v>
      </c>
      <c r="J8552" s="2">
        <f>VLOOKUP($E8552,
Products!$A$1:$F$201,MATCH(Orders!J$1,Products!$A$1:$F$1,0),0)</f>
        <v>17784.08636999697</v>
      </c>
    </row>
    <row r="8553" spans="1:10">
      <c r="A8553">
        <v>8552</v>
      </c>
      <c r="B8553" s="4">
        <v>45714</v>
      </c>
      <c r="C8553" s="10">
        <f>DATE(YEAR(orders[[#This Row],[order_date]]), MONTH(orders[[#This Row],[order_date]]), 1)</f>
        <v>45689</v>
      </c>
      <c r="D8553" t="s">
        <v>3140</v>
      </c>
      <c r="E8553" t="s">
        <v>646</v>
      </c>
      <c r="F8553" t="str">
        <f>VLOOKUP(orders[[#This Row],[product_id]],Products!A:C,3,0)</f>
        <v>Electronics</v>
      </c>
      <c r="G8553">
        <v>1</v>
      </c>
      <c r="H8553" s="6">
        <v>0.23825605852302997</v>
      </c>
      <c r="I8553" s="2">
        <f>VLOOKUP($E8553,
Products!$A$1:$F$201,MATCH(Orders!I$1,Products!$A$1:$F$1,0),0)</f>
        <v>18424.12750052143</v>
      </c>
      <c r="J8553" s="2">
        <f>VLOOKUP($E8553,
Products!$A$1:$F$201,MATCH(Orders!J$1,Products!$A$1:$F$1,0),0)</f>
        <v>14575.25356690323</v>
      </c>
    </row>
    <row r="8554" spans="1:10">
      <c r="A8554">
        <v>8553</v>
      </c>
      <c r="B8554" s="4">
        <v>45862</v>
      </c>
      <c r="C8554" s="10">
        <f>DATE(YEAR(orders[[#This Row],[order_date]]), MONTH(orders[[#This Row],[order_date]]), 1)</f>
        <v>45839</v>
      </c>
      <c r="D8554" t="s">
        <v>4435</v>
      </c>
      <c r="E8554" t="s">
        <v>637</v>
      </c>
      <c r="F8554" t="str">
        <f>VLOOKUP(orders[[#This Row],[product_id]],Products!A:C,3,0)</f>
        <v>Electronics</v>
      </c>
      <c r="G8554">
        <v>1</v>
      </c>
      <c r="H8554" s="6">
        <v>0.13193343508741109</v>
      </c>
      <c r="I8554" s="2">
        <f>VLOOKUP($E8554,
Products!$A$1:$F$201,MATCH(Orders!I$1,Products!$A$1:$F$1,0),0)</f>
        <v>2722.8882486231741</v>
      </c>
      <c r="J8554" s="2">
        <f>VLOOKUP($E8554,
Products!$A$1:$F$201,MATCH(Orders!J$1,Products!$A$1:$F$1,0),0)</f>
        <v>2155.455197032014</v>
      </c>
    </row>
    <row r="8555" spans="1:10">
      <c r="A8555">
        <v>8554</v>
      </c>
      <c r="B8555" s="4">
        <v>45631</v>
      </c>
      <c r="C8555" s="10">
        <f>DATE(YEAR(orders[[#This Row],[order_date]]), MONTH(orders[[#This Row],[order_date]]), 1)</f>
        <v>45627</v>
      </c>
      <c r="D8555" t="s">
        <v>1041</v>
      </c>
      <c r="E8555" t="s">
        <v>685</v>
      </c>
      <c r="F8555" t="str">
        <f>VLOOKUP(orders[[#This Row],[product_id]],Products!A:C,3,0)</f>
        <v>Electronics</v>
      </c>
      <c r="G8555">
        <v>1</v>
      </c>
      <c r="H8555" s="6">
        <v>0.18576475412909599</v>
      </c>
      <c r="I8555" s="2">
        <f>VLOOKUP($E8555,
Products!$A$1:$F$201,MATCH(Orders!I$1,Products!$A$1:$F$1,0),0)</f>
        <v>30011.61348468516</v>
      </c>
      <c r="J8555" s="2">
        <f>VLOOKUP($E8555,
Products!$A$1:$F$201,MATCH(Orders!J$1,Products!$A$1:$F$1,0),0)</f>
        <v>20796.213094008199</v>
      </c>
    </row>
    <row r="8556" spans="1:10">
      <c r="A8556">
        <v>8555</v>
      </c>
      <c r="B8556" s="4">
        <v>45173</v>
      </c>
      <c r="C8556" s="10">
        <f>DATE(YEAR(orders[[#This Row],[order_date]]), MONTH(orders[[#This Row],[order_date]]), 1)</f>
        <v>45170</v>
      </c>
      <c r="D8556" t="s">
        <v>3489</v>
      </c>
      <c r="E8556" t="s">
        <v>520</v>
      </c>
      <c r="F8556" t="str">
        <f>VLOOKUP(orders[[#This Row],[product_id]],Products!A:C,3,0)</f>
        <v>Electronics</v>
      </c>
      <c r="G8556">
        <v>2</v>
      </c>
      <c r="H8556" s="6">
        <v>0.17939878584605651</v>
      </c>
      <c r="I8556" s="2">
        <f>VLOOKUP($E8556,
Products!$A$1:$F$201,MATCH(Orders!I$1,Products!$A$1:$F$1,0),0)</f>
        <v>19053.584916305819</v>
      </c>
      <c r="J8556" s="2">
        <f>VLOOKUP($E8556,
Products!$A$1:$F$201,MATCH(Orders!J$1,Products!$A$1:$F$1,0),0)</f>
        <v>13248.74841276826</v>
      </c>
    </row>
    <row r="8557" spans="1:10">
      <c r="A8557">
        <v>8556</v>
      </c>
      <c r="B8557" s="4">
        <v>45738</v>
      </c>
      <c r="C8557" s="10">
        <f>DATE(YEAR(orders[[#This Row],[order_date]]), MONTH(orders[[#This Row],[order_date]]), 1)</f>
        <v>45717</v>
      </c>
      <c r="D8557" t="s">
        <v>1846</v>
      </c>
      <c r="E8557" t="s">
        <v>625</v>
      </c>
      <c r="F8557" t="str">
        <f>VLOOKUP(orders[[#This Row],[product_id]],Products!A:C,3,0)</f>
        <v>Electronics</v>
      </c>
      <c r="G8557">
        <v>2</v>
      </c>
      <c r="H8557" s="6">
        <v>0.19624804541684956</v>
      </c>
      <c r="I8557" s="2">
        <f>VLOOKUP($E8557,
Products!$A$1:$F$201,MATCH(Orders!I$1,Products!$A$1:$F$1,0),0)</f>
        <v>11578.815958005471</v>
      </c>
      <c r="J8557" s="2">
        <f>VLOOKUP($E8557,
Products!$A$1:$F$201,MATCH(Orders!J$1,Products!$A$1:$F$1,0),0)</f>
        <v>7854.7306959992193</v>
      </c>
    </row>
    <row r="8558" spans="1:10">
      <c r="A8558">
        <v>8557</v>
      </c>
      <c r="B8558" s="4">
        <v>45973</v>
      </c>
      <c r="C8558" s="10">
        <f>DATE(YEAR(orders[[#This Row],[order_date]]), MONTH(orders[[#This Row],[order_date]]), 1)</f>
        <v>45962</v>
      </c>
      <c r="D8558" t="s">
        <v>1730</v>
      </c>
      <c r="E8558" t="s">
        <v>615</v>
      </c>
      <c r="F8558" t="str">
        <f>VLOOKUP(orders[[#This Row],[product_id]],Products!A:C,3,0)</f>
        <v>Electronics</v>
      </c>
      <c r="G8558">
        <v>3</v>
      </c>
      <c r="H8558" s="6">
        <v>0.18816844191741228</v>
      </c>
      <c r="I8558" s="2">
        <f>VLOOKUP($E8558,
Products!$A$1:$F$201,MATCH(Orders!I$1,Products!$A$1:$F$1,0),0)</f>
        <v>31155.43680046549</v>
      </c>
      <c r="J8558" s="2">
        <f>VLOOKUP($E8558,
Products!$A$1:$F$201,MATCH(Orders!J$1,Products!$A$1:$F$1,0),0)</f>
        <v>22320.078602545669</v>
      </c>
    </row>
    <row r="8559" spans="1:10">
      <c r="A8559">
        <v>8558</v>
      </c>
      <c r="B8559" s="4">
        <v>45879</v>
      </c>
      <c r="C8559" s="10">
        <f>DATE(YEAR(orders[[#This Row],[order_date]]), MONTH(orders[[#This Row],[order_date]]), 1)</f>
        <v>45870</v>
      </c>
      <c r="D8559" t="s">
        <v>2358</v>
      </c>
      <c r="E8559" t="s">
        <v>587</v>
      </c>
      <c r="F8559" t="str">
        <f>VLOOKUP(orders[[#This Row],[product_id]],Products!A:C,3,0)</f>
        <v>Electronics</v>
      </c>
      <c r="G8559">
        <v>1</v>
      </c>
      <c r="H8559" s="6">
        <v>0.14091899288461007</v>
      </c>
      <c r="I8559" s="2">
        <f>VLOOKUP($E8559,
Products!$A$1:$F$201,MATCH(Orders!I$1,Products!$A$1:$F$1,0),0)</f>
        <v>16527.367619686949</v>
      </c>
      <c r="J8559" s="2">
        <f>VLOOKUP($E8559,
Products!$A$1:$F$201,MATCH(Orders!J$1,Products!$A$1:$F$1,0),0)</f>
        <v>12533.62883070202</v>
      </c>
    </row>
    <row r="8560" spans="1:10">
      <c r="A8560">
        <v>8559</v>
      </c>
      <c r="B8560" s="4">
        <v>45741</v>
      </c>
      <c r="C8560" s="10">
        <f>DATE(YEAR(orders[[#This Row],[order_date]]), MONTH(orders[[#This Row],[order_date]]), 1)</f>
        <v>45717</v>
      </c>
      <c r="D8560" t="s">
        <v>3649</v>
      </c>
      <c r="E8560" t="s">
        <v>589</v>
      </c>
      <c r="F8560" t="str">
        <f>VLOOKUP(orders[[#This Row],[product_id]],Products!A:C,3,0)</f>
        <v>Appliances</v>
      </c>
      <c r="G8560">
        <v>1</v>
      </c>
      <c r="H8560" s="6">
        <v>8.9636724332295137E-2</v>
      </c>
      <c r="I8560" s="2">
        <f>VLOOKUP($E8560,
Products!$A$1:$F$201,MATCH(Orders!I$1,Products!$A$1:$F$1,0),0)</f>
        <v>6227.1351854710047</v>
      </c>
      <c r="J8560" s="2">
        <f>VLOOKUP($E8560,
Products!$A$1:$F$201,MATCH(Orders!J$1,Products!$A$1:$F$1,0),0)</f>
        <v>4146.7707671772396</v>
      </c>
    </row>
    <row r="8561" spans="1:10">
      <c r="A8561">
        <v>8560</v>
      </c>
      <c r="B8561" s="4">
        <v>45070</v>
      </c>
      <c r="C8561" s="10">
        <f>DATE(YEAR(orders[[#This Row],[order_date]]), MONTH(orders[[#This Row],[order_date]]), 1)</f>
        <v>45047</v>
      </c>
      <c r="D8561" t="s">
        <v>1243</v>
      </c>
      <c r="E8561" t="s">
        <v>506</v>
      </c>
      <c r="F8561" t="str">
        <f>VLOOKUP(orders[[#This Row],[product_id]],Products!A:C,3,0)</f>
        <v>Electronics</v>
      </c>
      <c r="G8561">
        <v>3</v>
      </c>
      <c r="H8561" s="6">
        <v>0.14089932136599029</v>
      </c>
      <c r="I8561" s="2">
        <f>VLOOKUP($E8561,
Products!$A$1:$F$201,MATCH(Orders!I$1,Products!$A$1:$F$1,0),0)</f>
        <v>2354.115904304108</v>
      </c>
      <c r="J8561" s="2">
        <f>VLOOKUP($E8561,
Products!$A$1:$F$201,MATCH(Orders!J$1,Products!$A$1:$F$1,0),0)</f>
        <v>1810.784620830796</v>
      </c>
    </row>
    <row r="8562" spans="1:10">
      <c r="A8562">
        <v>8561</v>
      </c>
      <c r="B8562" s="4">
        <v>45656</v>
      </c>
      <c r="C8562" s="10">
        <f>DATE(YEAR(orders[[#This Row],[order_date]]), MONTH(orders[[#This Row],[order_date]]), 1)</f>
        <v>45627</v>
      </c>
      <c r="D8562" t="s">
        <v>4213</v>
      </c>
      <c r="E8562" t="s">
        <v>698</v>
      </c>
      <c r="F8562" t="str">
        <f>VLOOKUP(orders[[#This Row],[product_id]],Products!A:C,3,0)</f>
        <v>Appliances</v>
      </c>
      <c r="G8562">
        <v>2</v>
      </c>
      <c r="H8562" s="6">
        <v>7.7458999674439227E-2</v>
      </c>
      <c r="I8562" s="2">
        <f>VLOOKUP($E8562,
Products!$A$1:$F$201,MATCH(Orders!I$1,Products!$A$1:$F$1,0),0)</f>
        <v>5562.620248272905</v>
      </c>
      <c r="J8562" s="2">
        <f>VLOOKUP($E8562,
Products!$A$1:$F$201,MATCH(Orders!J$1,Products!$A$1:$F$1,0),0)</f>
        <v>4191.9477694447714</v>
      </c>
    </row>
    <row r="8563" spans="1:10">
      <c r="A8563">
        <v>8562</v>
      </c>
      <c r="B8563" s="4">
        <v>45789</v>
      </c>
      <c r="C8563" s="10">
        <f>DATE(YEAR(orders[[#This Row],[order_date]]), MONTH(orders[[#This Row],[order_date]]), 1)</f>
        <v>45778</v>
      </c>
      <c r="D8563" t="s">
        <v>1201</v>
      </c>
      <c r="E8563" t="s">
        <v>644</v>
      </c>
      <c r="F8563" t="str">
        <f>VLOOKUP(orders[[#This Row],[product_id]],Products!A:C,3,0)</f>
        <v>Appliances</v>
      </c>
      <c r="G8563">
        <v>3</v>
      </c>
      <c r="H8563" s="6">
        <v>0.10278756596859707</v>
      </c>
      <c r="I8563" s="2">
        <f>VLOOKUP($E8563,
Products!$A$1:$F$201,MATCH(Orders!I$1,Products!$A$1:$F$1,0),0)</f>
        <v>2076.3860361463489</v>
      </c>
      <c r="J8563" s="2">
        <f>VLOOKUP($E8563,
Products!$A$1:$F$201,MATCH(Orders!J$1,Products!$A$1:$F$1,0),0)</f>
        <v>1496.280632568785</v>
      </c>
    </row>
    <row r="8564" spans="1:10">
      <c r="A8564">
        <v>8563</v>
      </c>
      <c r="B8564" s="4">
        <v>45391</v>
      </c>
      <c r="C8564" s="10">
        <f>DATE(YEAR(orders[[#This Row],[order_date]]), MONTH(orders[[#This Row],[order_date]]), 1)</f>
        <v>45383</v>
      </c>
      <c r="D8564" t="s">
        <v>3789</v>
      </c>
      <c r="E8564" t="s">
        <v>694</v>
      </c>
      <c r="F8564" t="str">
        <f>VLOOKUP(orders[[#This Row],[product_id]],Products!A:C,3,0)</f>
        <v>Appliances</v>
      </c>
      <c r="G8564">
        <v>2</v>
      </c>
      <c r="H8564" s="6">
        <v>0.13805054032946149</v>
      </c>
      <c r="I8564" s="2">
        <f>VLOOKUP($E8564,
Products!$A$1:$F$201,MATCH(Orders!I$1,Products!$A$1:$F$1,0),0)</f>
        <v>6319.3885218993337</v>
      </c>
      <c r="J8564" s="2">
        <f>VLOOKUP($E8564,
Products!$A$1:$F$201,MATCH(Orders!J$1,Products!$A$1:$F$1,0),0)</f>
        <v>4956.0125433870189</v>
      </c>
    </row>
    <row r="8565" spans="1:10">
      <c r="A8565">
        <v>8564</v>
      </c>
      <c r="B8565" s="4">
        <v>45301</v>
      </c>
      <c r="C8565" s="10">
        <f>DATE(YEAR(orders[[#This Row],[order_date]]), MONTH(orders[[#This Row],[order_date]]), 1)</f>
        <v>45292</v>
      </c>
      <c r="D8565" t="s">
        <v>4071</v>
      </c>
      <c r="E8565" t="s">
        <v>598</v>
      </c>
      <c r="F8565" t="str">
        <f>VLOOKUP(orders[[#This Row],[product_id]],Products!A:C,3,0)</f>
        <v>Appliances</v>
      </c>
      <c r="G8565">
        <v>1</v>
      </c>
      <c r="H8565" s="6">
        <v>6.0767371673868198E-2</v>
      </c>
      <c r="I8565" s="2">
        <f>VLOOKUP($E8565,
Products!$A$1:$F$201,MATCH(Orders!I$1,Products!$A$1:$F$1,0),0)</f>
        <v>5641.6789233526652</v>
      </c>
      <c r="J8565" s="2">
        <f>VLOOKUP($E8565,
Products!$A$1:$F$201,MATCH(Orders!J$1,Products!$A$1:$F$1,0),0)</f>
        <v>4031.2473685481059</v>
      </c>
    </row>
    <row r="8566" spans="1:10">
      <c r="A8566">
        <v>8565</v>
      </c>
      <c r="B8566" s="4">
        <v>45603</v>
      </c>
      <c r="C8566" s="10">
        <f>DATE(YEAR(orders[[#This Row],[order_date]]), MONTH(orders[[#This Row],[order_date]]), 1)</f>
        <v>45597</v>
      </c>
      <c r="D8566" t="s">
        <v>1213</v>
      </c>
      <c r="E8566" t="s">
        <v>593</v>
      </c>
      <c r="F8566" t="str">
        <f>VLOOKUP(orders[[#This Row],[product_id]],Products!A:C,3,0)</f>
        <v>Electronics</v>
      </c>
      <c r="G8566">
        <v>3</v>
      </c>
      <c r="H8566" s="6">
        <v>0.22511427073266685</v>
      </c>
      <c r="I8566" s="2">
        <f>VLOOKUP($E8566,
Products!$A$1:$F$201,MATCH(Orders!I$1,Products!$A$1:$F$1,0),0)</f>
        <v>2667.7858525453248</v>
      </c>
      <c r="J8566" s="2">
        <f>VLOOKUP($E8566,
Products!$A$1:$F$201,MATCH(Orders!J$1,Products!$A$1:$F$1,0),0)</f>
        <v>1797.4955098065359</v>
      </c>
    </row>
    <row r="8567" spans="1:10">
      <c r="A8567">
        <v>8566</v>
      </c>
      <c r="B8567" s="4">
        <v>45618</v>
      </c>
      <c r="C8567" s="10">
        <f>DATE(YEAR(orders[[#This Row],[order_date]]), MONTH(orders[[#This Row],[order_date]]), 1)</f>
        <v>45597</v>
      </c>
      <c r="D8567" t="s">
        <v>4630</v>
      </c>
      <c r="E8567" t="s">
        <v>589</v>
      </c>
      <c r="F8567" t="str">
        <f>VLOOKUP(orders[[#This Row],[product_id]],Products!A:C,3,0)</f>
        <v>Appliances</v>
      </c>
      <c r="G8567">
        <v>1</v>
      </c>
      <c r="H8567" s="6">
        <v>0.12885540077436242</v>
      </c>
      <c r="I8567" s="2">
        <f>VLOOKUP($E8567,
Products!$A$1:$F$201,MATCH(Orders!I$1,Products!$A$1:$F$1,0),0)</f>
        <v>6227.1351854710047</v>
      </c>
      <c r="J8567" s="2">
        <f>VLOOKUP($E8567,
Products!$A$1:$F$201,MATCH(Orders!J$1,Products!$A$1:$F$1,0),0)</f>
        <v>4146.7707671772396</v>
      </c>
    </row>
    <row r="8568" spans="1:10">
      <c r="A8568">
        <v>8567</v>
      </c>
      <c r="B8568" s="4">
        <v>45555</v>
      </c>
      <c r="C8568" s="10">
        <f>DATE(YEAR(orders[[#This Row],[order_date]]), MONTH(orders[[#This Row],[order_date]]), 1)</f>
        <v>45536</v>
      </c>
      <c r="D8568" t="s">
        <v>1386</v>
      </c>
      <c r="E8568" t="s">
        <v>696</v>
      </c>
      <c r="F8568" t="str">
        <f>VLOOKUP(orders[[#This Row],[product_id]],Products!A:C,3,0)</f>
        <v>Electronics</v>
      </c>
      <c r="G8568">
        <v>2</v>
      </c>
      <c r="H8568" s="6">
        <v>0.14957666514330828</v>
      </c>
      <c r="I8568" s="2">
        <f>VLOOKUP($E8568,
Products!$A$1:$F$201,MATCH(Orders!I$1,Products!$A$1:$F$1,0),0)</f>
        <v>2723.6534496184809</v>
      </c>
      <c r="J8568" s="2">
        <f>VLOOKUP($E8568,
Products!$A$1:$F$201,MATCH(Orders!J$1,Products!$A$1:$F$1,0),0)</f>
        <v>1872.4715951823</v>
      </c>
    </row>
    <row r="8569" spans="1:10">
      <c r="A8569">
        <v>8568</v>
      </c>
      <c r="B8569" s="4">
        <v>45482</v>
      </c>
      <c r="C8569" s="10">
        <f>DATE(YEAR(orders[[#This Row],[order_date]]), MONTH(orders[[#This Row],[order_date]]), 1)</f>
        <v>45474</v>
      </c>
      <c r="D8569" t="s">
        <v>3318</v>
      </c>
      <c r="E8569" t="s">
        <v>671</v>
      </c>
      <c r="F8569" t="str">
        <f>VLOOKUP(orders[[#This Row],[product_id]],Products!A:C,3,0)</f>
        <v>Electronics</v>
      </c>
      <c r="G8569">
        <v>2</v>
      </c>
      <c r="H8569" s="6">
        <v>0.14314618086174327</v>
      </c>
      <c r="I8569" s="2">
        <f>VLOOKUP($E8569,
Products!$A$1:$F$201,MATCH(Orders!I$1,Products!$A$1:$F$1,0),0)</f>
        <v>20226.002416343759</v>
      </c>
      <c r="J8569" s="2">
        <f>VLOOKUP($E8569,
Products!$A$1:$F$201,MATCH(Orders!J$1,Products!$A$1:$F$1,0),0)</f>
        <v>13513.884167631189</v>
      </c>
    </row>
    <row r="8570" spans="1:10">
      <c r="A8570">
        <v>8569</v>
      </c>
      <c r="B8570" s="4">
        <v>45789</v>
      </c>
      <c r="C8570" s="10">
        <f>DATE(YEAR(orders[[#This Row],[order_date]]), MONTH(orders[[#This Row],[order_date]]), 1)</f>
        <v>45778</v>
      </c>
      <c r="D8570" t="s">
        <v>1486</v>
      </c>
      <c r="E8570" t="s">
        <v>702</v>
      </c>
      <c r="F8570" t="str">
        <f>VLOOKUP(orders[[#This Row],[product_id]],Products!A:C,3,0)</f>
        <v>Electronics</v>
      </c>
      <c r="G8570">
        <v>3</v>
      </c>
      <c r="H8570" s="6">
        <v>0.10867904144759565</v>
      </c>
      <c r="I8570" s="2">
        <f>VLOOKUP($E8570,
Products!$A$1:$F$201,MATCH(Orders!I$1,Products!$A$1:$F$1,0),0)</f>
        <v>11240.591105652349</v>
      </c>
      <c r="J8570" s="2">
        <f>VLOOKUP($E8570,
Products!$A$1:$F$201,MATCH(Orders!J$1,Products!$A$1:$F$1,0),0)</f>
        <v>7671.9523119121068</v>
      </c>
    </row>
    <row r="8571" spans="1:10">
      <c r="A8571">
        <v>8570</v>
      </c>
      <c r="B8571" s="4">
        <v>45000</v>
      </c>
      <c r="C8571" s="10">
        <f>DATE(YEAR(orders[[#This Row],[order_date]]), MONTH(orders[[#This Row],[order_date]]), 1)</f>
        <v>44986</v>
      </c>
      <c r="D8571" t="s">
        <v>1465</v>
      </c>
      <c r="E8571" t="s">
        <v>550</v>
      </c>
      <c r="F8571" t="str">
        <f>VLOOKUP(orders[[#This Row],[product_id]],Products!A:C,3,0)</f>
        <v>Electronics</v>
      </c>
      <c r="G8571">
        <v>1</v>
      </c>
      <c r="H8571" s="6">
        <v>0.18992775654348698</v>
      </c>
      <c r="I8571" s="2">
        <f>VLOOKUP($E8571,
Products!$A$1:$F$201,MATCH(Orders!I$1,Products!$A$1:$F$1,0),0)</f>
        <v>21928.70634496431</v>
      </c>
      <c r="J8571" s="2">
        <f>VLOOKUP($E8571,
Products!$A$1:$F$201,MATCH(Orders!J$1,Products!$A$1:$F$1,0),0)</f>
        <v>17227.037321653719</v>
      </c>
    </row>
    <row r="8572" spans="1:10">
      <c r="A8572">
        <v>8571</v>
      </c>
      <c r="B8572" s="4">
        <v>45364</v>
      </c>
      <c r="C8572" s="10">
        <f>DATE(YEAR(orders[[#This Row],[order_date]]), MONTH(orders[[#This Row],[order_date]]), 1)</f>
        <v>45352</v>
      </c>
      <c r="D8572" t="s">
        <v>833</v>
      </c>
      <c r="E8572" t="s">
        <v>579</v>
      </c>
      <c r="F8572" t="str">
        <f>VLOOKUP(orders[[#This Row],[product_id]],Products!A:C,3,0)</f>
        <v>Appliances</v>
      </c>
      <c r="G8572">
        <v>2</v>
      </c>
      <c r="H8572" s="6">
        <v>0.11398098822699027</v>
      </c>
      <c r="I8572" s="2">
        <f>VLOOKUP($E8572,
Products!$A$1:$F$201,MATCH(Orders!I$1,Products!$A$1:$F$1,0),0)</f>
        <v>5919.3204980498322</v>
      </c>
      <c r="J8572" s="2">
        <f>VLOOKUP($E8572,
Products!$A$1:$F$201,MATCH(Orders!J$1,Products!$A$1:$F$1,0),0)</f>
        <v>3972.3071240281379</v>
      </c>
    </row>
    <row r="8573" spans="1:10">
      <c r="A8573">
        <v>8572</v>
      </c>
      <c r="B8573" s="4">
        <v>45807</v>
      </c>
      <c r="C8573" s="10">
        <f>DATE(YEAR(orders[[#This Row],[order_date]]), MONTH(orders[[#This Row],[order_date]]), 1)</f>
        <v>45778</v>
      </c>
      <c r="D8573" t="s">
        <v>3853</v>
      </c>
      <c r="E8573" t="s">
        <v>703</v>
      </c>
      <c r="F8573" t="str">
        <f>VLOOKUP(orders[[#This Row],[product_id]],Products!A:C,3,0)</f>
        <v>Appliances</v>
      </c>
      <c r="G8573">
        <v>1</v>
      </c>
      <c r="H8573" s="6">
        <v>6.4079739876588285E-2</v>
      </c>
      <c r="I8573" s="2">
        <f>VLOOKUP($E8573,
Products!$A$1:$F$201,MATCH(Orders!I$1,Products!$A$1:$F$1,0),0)</f>
        <v>23763.82929975582</v>
      </c>
      <c r="J8573" s="2">
        <f>VLOOKUP($E8573,
Products!$A$1:$F$201,MATCH(Orders!J$1,Products!$A$1:$F$1,0),0)</f>
        <v>17833.36818447417</v>
      </c>
    </row>
    <row r="8574" spans="1:10">
      <c r="A8574">
        <v>8573</v>
      </c>
      <c r="B8574" s="4">
        <v>45152</v>
      </c>
      <c r="C8574" s="10">
        <f>DATE(YEAR(orders[[#This Row],[order_date]]), MONTH(orders[[#This Row],[order_date]]), 1)</f>
        <v>45139</v>
      </c>
      <c r="D8574" t="s">
        <v>1998</v>
      </c>
      <c r="E8574" t="s">
        <v>573</v>
      </c>
      <c r="F8574" t="str">
        <f>VLOOKUP(orders[[#This Row],[product_id]],Products!A:C,3,0)</f>
        <v>Electronics</v>
      </c>
      <c r="G8574">
        <v>2</v>
      </c>
      <c r="H8574" s="6">
        <v>0.24040486822557278</v>
      </c>
      <c r="I8574" s="2">
        <f>VLOOKUP($E8574,
Products!$A$1:$F$201,MATCH(Orders!I$1,Products!$A$1:$F$1,0),0)</f>
        <v>30443.851050190449</v>
      </c>
      <c r="J8574" s="2">
        <f>VLOOKUP($E8574,
Products!$A$1:$F$201,MATCH(Orders!J$1,Products!$A$1:$F$1,0),0)</f>
        <v>21165.126268210519</v>
      </c>
    </row>
    <row r="8575" spans="1:10">
      <c r="A8575">
        <v>8574</v>
      </c>
      <c r="B8575" s="4">
        <v>45234</v>
      </c>
      <c r="C8575" s="10">
        <f>DATE(YEAR(orders[[#This Row],[order_date]]), MONTH(orders[[#This Row],[order_date]]), 1)</f>
        <v>45231</v>
      </c>
      <c r="D8575" t="s">
        <v>2899</v>
      </c>
      <c r="E8575" t="s">
        <v>509</v>
      </c>
      <c r="F8575" t="str">
        <f>VLOOKUP(orders[[#This Row],[product_id]],Products!A:C,3,0)</f>
        <v>Appliances</v>
      </c>
      <c r="G8575">
        <v>2</v>
      </c>
      <c r="H8575" s="6">
        <v>0.12264330529521851</v>
      </c>
      <c r="I8575" s="2">
        <f>VLOOKUP($E8575,
Products!$A$1:$F$201,MATCH(Orders!I$1,Products!$A$1:$F$1,0),0)</f>
        <v>23898.369282732219</v>
      </c>
      <c r="J8575" s="2">
        <f>VLOOKUP($E8575,
Products!$A$1:$F$201,MATCH(Orders!J$1,Products!$A$1:$F$1,0),0)</f>
        <v>16491.822147524919</v>
      </c>
    </row>
    <row r="8576" spans="1:10">
      <c r="A8576">
        <v>8575</v>
      </c>
      <c r="B8576" s="4">
        <v>45892</v>
      </c>
      <c r="C8576" s="10">
        <f>DATE(YEAR(orders[[#This Row],[order_date]]), MONTH(orders[[#This Row],[order_date]]), 1)</f>
        <v>45870</v>
      </c>
      <c r="D8576" t="s">
        <v>4692</v>
      </c>
      <c r="E8576" t="s">
        <v>704</v>
      </c>
      <c r="F8576" t="str">
        <f>VLOOKUP(orders[[#This Row],[product_id]],Products!A:C,3,0)</f>
        <v>Electronics</v>
      </c>
      <c r="G8576">
        <v>1</v>
      </c>
      <c r="H8576" s="6">
        <v>0.13862449282172917</v>
      </c>
      <c r="I8576" s="2">
        <f>VLOOKUP($E8576,
Products!$A$1:$F$201,MATCH(Orders!I$1,Products!$A$1:$F$1,0),0)</f>
        <v>2453.3182634424861</v>
      </c>
      <c r="J8576" s="2">
        <f>VLOOKUP($E8576,
Products!$A$1:$F$201,MATCH(Orders!J$1,Products!$A$1:$F$1,0),0)</f>
        <v>1951.860511286576</v>
      </c>
    </row>
    <row r="8577" spans="1:10">
      <c r="A8577">
        <v>8576</v>
      </c>
      <c r="B8577" s="4">
        <v>45274</v>
      </c>
      <c r="C8577" s="10">
        <f>DATE(YEAR(orders[[#This Row],[order_date]]), MONTH(orders[[#This Row],[order_date]]), 1)</f>
        <v>45261</v>
      </c>
      <c r="D8577" t="s">
        <v>4180</v>
      </c>
      <c r="E8577" t="s">
        <v>553</v>
      </c>
      <c r="F8577" t="str">
        <f>VLOOKUP(orders[[#This Row],[product_id]],Products!A:C,3,0)</f>
        <v>Electronics</v>
      </c>
      <c r="G8577">
        <v>1</v>
      </c>
      <c r="H8577" s="6">
        <v>0.16181774744217364</v>
      </c>
      <c r="I8577" s="2">
        <f>VLOOKUP($E8577,
Products!$A$1:$F$201,MATCH(Orders!I$1,Products!$A$1:$F$1,0),0)</f>
        <v>19089.562478947992</v>
      </c>
      <c r="J8577" s="2">
        <f>VLOOKUP($E8577,
Products!$A$1:$F$201,MATCH(Orders!J$1,Products!$A$1:$F$1,0),0)</f>
        <v>12552.840439332171</v>
      </c>
    </row>
    <row r="8578" spans="1:10">
      <c r="A8578">
        <v>8577</v>
      </c>
      <c r="B8578" s="4">
        <v>45402</v>
      </c>
      <c r="C8578" s="10">
        <f>DATE(YEAR(orders[[#This Row],[order_date]]), MONTH(orders[[#This Row],[order_date]]), 1)</f>
        <v>45383</v>
      </c>
      <c r="D8578" t="s">
        <v>3252</v>
      </c>
      <c r="E8578" t="s">
        <v>602</v>
      </c>
      <c r="F8578" t="str">
        <f>VLOOKUP(orders[[#This Row],[product_id]],Products!A:C,3,0)</f>
        <v>Appliances</v>
      </c>
      <c r="G8578">
        <v>3</v>
      </c>
      <c r="H8578" s="6">
        <v>9.9685472832499969E-2</v>
      </c>
      <c r="I8578" s="2">
        <f>VLOOKUP($E8578,
Products!$A$1:$F$201,MATCH(Orders!I$1,Products!$A$1:$F$1,0),0)</f>
        <v>22834.95547197924</v>
      </c>
      <c r="J8578" s="2">
        <f>VLOOKUP($E8578,
Products!$A$1:$F$201,MATCH(Orders!J$1,Products!$A$1:$F$1,0),0)</f>
        <v>17972.460052660601</v>
      </c>
    </row>
    <row r="8579" spans="1:10">
      <c r="A8579">
        <v>8578</v>
      </c>
      <c r="B8579" s="4">
        <v>45451</v>
      </c>
      <c r="C8579" s="10">
        <f>DATE(YEAR(orders[[#This Row],[order_date]]), MONTH(orders[[#This Row],[order_date]]), 1)</f>
        <v>45444</v>
      </c>
      <c r="D8579" t="s">
        <v>1671</v>
      </c>
      <c r="E8579" t="s">
        <v>642</v>
      </c>
      <c r="F8579" t="str">
        <f>VLOOKUP(orders[[#This Row],[product_id]],Products!A:C,3,0)</f>
        <v>Appliances</v>
      </c>
      <c r="G8579">
        <v>1</v>
      </c>
      <c r="H8579" s="6">
        <v>0.10242155319482468</v>
      </c>
      <c r="I8579" s="2">
        <f>VLOOKUP($E8579,
Products!$A$1:$F$201,MATCH(Orders!I$1,Products!$A$1:$F$1,0),0)</f>
        <v>2296.7821973225709</v>
      </c>
      <c r="J8579" s="2">
        <f>VLOOKUP($E8579,
Products!$A$1:$F$201,MATCH(Orders!J$1,Products!$A$1:$F$1,0),0)</f>
        <v>1585.16132006212</v>
      </c>
    </row>
    <row r="8580" spans="1:10">
      <c r="A8580">
        <v>8579</v>
      </c>
      <c r="B8580" s="4">
        <v>45450</v>
      </c>
      <c r="C8580" s="10">
        <f>DATE(YEAR(orders[[#This Row],[order_date]]), MONTH(orders[[#This Row],[order_date]]), 1)</f>
        <v>45444</v>
      </c>
      <c r="D8580" t="s">
        <v>1265</v>
      </c>
      <c r="E8580" t="s">
        <v>595</v>
      </c>
      <c r="F8580" t="str">
        <f>VLOOKUP(orders[[#This Row],[product_id]],Products!A:C,3,0)</f>
        <v>Electronics</v>
      </c>
      <c r="G8580">
        <v>3</v>
      </c>
      <c r="H8580" s="6">
        <v>0.18554670422488709</v>
      </c>
      <c r="I8580" s="2">
        <f>VLOOKUP($E8580,
Products!$A$1:$F$201,MATCH(Orders!I$1,Products!$A$1:$F$1,0),0)</f>
        <v>2368.316565735005</v>
      </c>
      <c r="J8580" s="2">
        <f>VLOOKUP($E8580,
Products!$A$1:$F$201,MATCH(Orders!J$1,Products!$A$1:$F$1,0),0)</f>
        <v>1668.7588573553539</v>
      </c>
    </row>
    <row r="8581" spans="1:10">
      <c r="A8581">
        <v>8580</v>
      </c>
      <c r="B8581" s="4">
        <v>45488</v>
      </c>
      <c r="C8581" s="10">
        <f>DATE(YEAR(orders[[#This Row],[order_date]]), MONTH(orders[[#This Row],[order_date]]), 1)</f>
        <v>45474</v>
      </c>
      <c r="D8581" t="s">
        <v>1928</v>
      </c>
      <c r="E8581" t="s">
        <v>680</v>
      </c>
      <c r="F8581" t="str">
        <f>VLOOKUP(orders[[#This Row],[product_id]],Products!A:C,3,0)</f>
        <v>Electronics</v>
      </c>
      <c r="G8581">
        <v>2</v>
      </c>
      <c r="H8581" s="6">
        <v>0.19893890004934153</v>
      </c>
      <c r="I8581" s="2">
        <f>VLOOKUP($E8581,
Products!$A$1:$F$201,MATCH(Orders!I$1,Products!$A$1:$F$1,0),0)</f>
        <v>31627.348891742429</v>
      </c>
      <c r="J8581" s="2">
        <f>VLOOKUP($E8581,
Products!$A$1:$F$201,MATCH(Orders!J$1,Products!$A$1:$F$1,0),0)</f>
        <v>23219.930812036979</v>
      </c>
    </row>
    <row r="8582" spans="1:10">
      <c r="A8582">
        <v>8581</v>
      </c>
      <c r="B8582" s="4">
        <v>45495</v>
      </c>
      <c r="C8582" s="10">
        <f>DATE(YEAR(orders[[#This Row],[order_date]]), MONTH(orders[[#This Row],[order_date]]), 1)</f>
        <v>45474</v>
      </c>
      <c r="D8582" t="s">
        <v>4360</v>
      </c>
      <c r="E8582" t="s">
        <v>565</v>
      </c>
      <c r="F8582" t="str">
        <f>VLOOKUP(orders[[#This Row],[product_id]],Products!A:C,3,0)</f>
        <v>Electronics</v>
      </c>
      <c r="G8582">
        <v>1</v>
      </c>
      <c r="H8582" s="6">
        <v>0.14469232282745276</v>
      </c>
      <c r="I8582" s="2">
        <f>VLOOKUP($E8582,
Products!$A$1:$F$201,MATCH(Orders!I$1,Products!$A$1:$F$1,0),0)</f>
        <v>2327.4213408101141</v>
      </c>
      <c r="J8582" s="2">
        <f>VLOOKUP($E8582,
Products!$A$1:$F$201,MATCH(Orders!J$1,Products!$A$1:$F$1,0),0)</f>
        <v>1682.0944582406071</v>
      </c>
    </row>
    <row r="8583" spans="1:10">
      <c r="A8583">
        <v>8582</v>
      </c>
      <c r="B8583" s="4">
        <v>45032</v>
      </c>
      <c r="C8583" s="10">
        <f>DATE(YEAR(orders[[#This Row],[order_date]]), MONTH(orders[[#This Row],[order_date]]), 1)</f>
        <v>45017</v>
      </c>
      <c r="D8583" t="s">
        <v>1629</v>
      </c>
      <c r="E8583" t="s">
        <v>557</v>
      </c>
      <c r="F8583" t="str">
        <f>VLOOKUP(orders[[#This Row],[product_id]],Products!A:C,3,0)</f>
        <v>Electronics</v>
      </c>
      <c r="G8583">
        <v>3</v>
      </c>
      <c r="H8583" s="6">
        <v>0.18729106230956988</v>
      </c>
      <c r="I8583" s="2">
        <f>VLOOKUP($E8583,
Products!$A$1:$F$201,MATCH(Orders!I$1,Products!$A$1:$F$1,0),0)</f>
        <v>23950.56449224626</v>
      </c>
      <c r="J8583" s="2">
        <f>VLOOKUP($E8583,
Products!$A$1:$F$201,MATCH(Orders!J$1,Products!$A$1:$F$1,0),0)</f>
        <v>16488.618979732779</v>
      </c>
    </row>
    <row r="8584" spans="1:10">
      <c r="A8584">
        <v>8583</v>
      </c>
      <c r="B8584" s="4">
        <v>45117</v>
      </c>
      <c r="C8584" s="10">
        <f>DATE(YEAR(orders[[#This Row],[order_date]]), MONTH(orders[[#This Row],[order_date]]), 1)</f>
        <v>45108</v>
      </c>
      <c r="D8584" t="s">
        <v>4280</v>
      </c>
      <c r="E8584" t="s">
        <v>629</v>
      </c>
      <c r="F8584" t="str">
        <f>VLOOKUP(orders[[#This Row],[product_id]],Products!A:C,3,0)</f>
        <v>Electronics</v>
      </c>
      <c r="G8584">
        <v>2</v>
      </c>
      <c r="H8584" s="6">
        <v>0.10763282099522965</v>
      </c>
      <c r="I8584" s="2">
        <f>VLOOKUP($E8584,
Products!$A$1:$F$201,MATCH(Orders!I$1,Products!$A$1:$F$1,0),0)</f>
        <v>12411.13061655427</v>
      </c>
      <c r="J8584" s="2">
        <f>VLOOKUP($E8584,
Products!$A$1:$F$201,MATCH(Orders!J$1,Products!$A$1:$F$1,0),0)</f>
        <v>9821.2729118635452</v>
      </c>
    </row>
    <row r="8585" spans="1:10">
      <c r="A8585">
        <v>8584</v>
      </c>
      <c r="B8585" s="4">
        <v>45626</v>
      </c>
      <c r="C8585" s="10">
        <f>DATE(YEAR(orders[[#This Row],[order_date]]), MONTH(orders[[#This Row],[order_date]]), 1)</f>
        <v>45597</v>
      </c>
      <c r="D8585" t="s">
        <v>2333</v>
      </c>
      <c r="E8585" t="s">
        <v>591</v>
      </c>
      <c r="F8585" t="str">
        <f>VLOOKUP(orders[[#This Row],[product_id]],Products!A:C,3,0)</f>
        <v>Appliances</v>
      </c>
      <c r="G8585">
        <v>3</v>
      </c>
      <c r="H8585" s="6">
        <v>0.11724125783647618</v>
      </c>
      <c r="I8585" s="2">
        <f>VLOOKUP($E8585,
Products!$A$1:$F$201,MATCH(Orders!I$1,Products!$A$1:$F$1,0),0)</f>
        <v>5828.0678031706884</v>
      </c>
      <c r="J8585" s="2">
        <f>VLOOKUP($E8585,
Products!$A$1:$F$201,MATCH(Orders!J$1,Products!$A$1:$F$1,0),0)</f>
        <v>3928.741316454903</v>
      </c>
    </row>
    <row r="8586" spans="1:10">
      <c r="A8586">
        <v>8585</v>
      </c>
      <c r="B8586" s="4">
        <v>45757</v>
      </c>
      <c r="C8586" s="10">
        <f>DATE(YEAR(orders[[#This Row],[order_date]]), MONTH(orders[[#This Row],[order_date]]), 1)</f>
        <v>45748</v>
      </c>
      <c r="D8586" t="s">
        <v>3156</v>
      </c>
      <c r="E8586" t="s">
        <v>666</v>
      </c>
      <c r="F8586" t="str">
        <f>VLOOKUP(orders[[#This Row],[product_id]],Products!A:C,3,0)</f>
        <v>Electronics</v>
      </c>
      <c r="G8586">
        <v>3</v>
      </c>
      <c r="H8586" s="6">
        <v>0.15678036190597155</v>
      </c>
      <c r="I8586" s="2">
        <f>VLOOKUP($E8586,
Products!$A$1:$F$201,MATCH(Orders!I$1,Products!$A$1:$F$1,0),0)</f>
        <v>28450.587044878092</v>
      </c>
      <c r="J8586" s="2">
        <f>VLOOKUP($E8586,
Products!$A$1:$F$201,MATCH(Orders!J$1,Products!$A$1:$F$1,0),0)</f>
        <v>22337.584649075441</v>
      </c>
    </row>
    <row r="8587" spans="1:10">
      <c r="A8587">
        <v>8586</v>
      </c>
      <c r="B8587" s="4">
        <v>44998</v>
      </c>
      <c r="C8587" s="10">
        <f>DATE(YEAR(orders[[#This Row],[order_date]]), MONTH(orders[[#This Row],[order_date]]), 1)</f>
        <v>44986</v>
      </c>
      <c r="D8587" t="s">
        <v>3729</v>
      </c>
      <c r="E8587" t="s">
        <v>691</v>
      </c>
      <c r="F8587" t="str">
        <f>VLOOKUP(orders[[#This Row],[product_id]],Products!A:C,3,0)</f>
        <v>Appliances</v>
      </c>
      <c r="G8587">
        <v>2</v>
      </c>
      <c r="H8587" s="6">
        <v>8.8749050346190711E-2</v>
      </c>
      <c r="I8587" s="2">
        <f>VLOOKUP($E8587,
Products!$A$1:$F$201,MATCH(Orders!I$1,Products!$A$1:$F$1,0),0)</f>
        <v>2337.6024778940591</v>
      </c>
      <c r="J8587" s="2">
        <f>VLOOKUP($E8587,
Products!$A$1:$F$201,MATCH(Orders!J$1,Products!$A$1:$F$1,0),0)</f>
        <v>1616.9957885138581</v>
      </c>
    </row>
    <row r="8588" spans="1:10">
      <c r="A8588">
        <v>8587</v>
      </c>
      <c r="B8588" s="4">
        <v>45681</v>
      </c>
      <c r="C8588" s="10">
        <f>DATE(YEAR(orders[[#This Row],[order_date]]), MONTH(orders[[#This Row],[order_date]]), 1)</f>
        <v>45658</v>
      </c>
      <c r="D8588" t="s">
        <v>3986</v>
      </c>
      <c r="E8588" t="s">
        <v>602</v>
      </c>
      <c r="F8588" t="str">
        <f>VLOOKUP(orders[[#This Row],[product_id]],Products!A:C,3,0)</f>
        <v>Appliances</v>
      </c>
      <c r="G8588">
        <v>2</v>
      </c>
      <c r="H8588" s="6">
        <v>0.13841104283642605</v>
      </c>
      <c r="I8588" s="2">
        <f>VLOOKUP($E8588,
Products!$A$1:$F$201,MATCH(Orders!I$1,Products!$A$1:$F$1,0),0)</f>
        <v>22834.95547197924</v>
      </c>
      <c r="J8588" s="2">
        <f>VLOOKUP($E8588,
Products!$A$1:$F$201,MATCH(Orders!J$1,Products!$A$1:$F$1,0),0)</f>
        <v>17972.460052660601</v>
      </c>
    </row>
    <row r="8589" spans="1:10">
      <c r="A8589">
        <v>8588</v>
      </c>
      <c r="B8589" s="4">
        <v>45383</v>
      </c>
      <c r="C8589" s="10">
        <f>DATE(YEAR(orders[[#This Row],[order_date]]), MONTH(orders[[#This Row],[order_date]]), 1)</f>
        <v>45383</v>
      </c>
      <c r="D8589" t="s">
        <v>3095</v>
      </c>
      <c r="E8589" t="s">
        <v>553</v>
      </c>
      <c r="F8589" t="str">
        <f>VLOOKUP(orders[[#This Row],[product_id]],Products!A:C,3,0)</f>
        <v>Electronics</v>
      </c>
      <c r="G8589">
        <v>3</v>
      </c>
      <c r="H8589" s="6">
        <v>0.2226600708120354</v>
      </c>
      <c r="I8589" s="2">
        <f>VLOOKUP($E8589,
Products!$A$1:$F$201,MATCH(Orders!I$1,Products!$A$1:$F$1,0),0)</f>
        <v>19089.562478947992</v>
      </c>
      <c r="J8589" s="2">
        <f>VLOOKUP($E8589,
Products!$A$1:$F$201,MATCH(Orders!J$1,Products!$A$1:$F$1,0),0)</f>
        <v>12552.840439332171</v>
      </c>
    </row>
    <row r="8590" spans="1:10">
      <c r="A8590">
        <v>8589</v>
      </c>
      <c r="B8590" s="4">
        <v>45831</v>
      </c>
      <c r="C8590" s="10">
        <f>DATE(YEAR(orders[[#This Row],[order_date]]), MONTH(orders[[#This Row],[order_date]]), 1)</f>
        <v>45809</v>
      </c>
      <c r="D8590" t="s">
        <v>4628</v>
      </c>
      <c r="E8590" t="s">
        <v>638</v>
      </c>
      <c r="F8590" t="str">
        <f>VLOOKUP(orders[[#This Row],[product_id]],Products!A:C,3,0)</f>
        <v>Electronics</v>
      </c>
      <c r="G8590">
        <v>1</v>
      </c>
      <c r="H8590" s="6">
        <v>0.23228806461978718</v>
      </c>
      <c r="I8590" s="2">
        <f>VLOOKUP($E8590,
Products!$A$1:$F$201,MATCH(Orders!I$1,Products!$A$1:$F$1,0),0)</f>
        <v>11118.17778596276</v>
      </c>
      <c r="J8590" s="2">
        <f>VLOOKUP($E8590,
Products!$A$1:$F$201,MATCH(Orders!J$1,Products!$A$1:$F$1,0),0)</f>
        <v>7887.697719413397</v>
      </c>
    </row>
    <row r="8591" spans="1:10">
      <c r="A8591">
        <v>8590</v>
      </c>
      <c r="B8591" s="4">
        <v>45405</v>
      </c>
      <c r="C8591" s="10">
        <f>DATE(YEAR(orders[[#This Row],[order_date]]), MONTH(orders[[#This Row],[order_date]]), 1)</f>
        <v>45383</v>
      </c>
      <c r="D8591" t="s">
        <v>1777</v>
      </c>
      <c r="E8591" t="s">
        <v>532</v>
      </c>
      <c r="F8591" t="str">
        <f>VLOOKUP(orders[[#This Row],[product_id]],Products!A:C,3,0)</f>
        <v>Electronics</v>
      </c>
      <c r="G8591">
        <v>1</v>
      </c>
      <c r="H8591" s="6">
        <v>0.23321820402841367</v>
      </c>
      <c r="I8591" s="2">
        <f>VLOOKUP($E8591,
Products!$A$1:$F$201,MATCH(Orders!I$1,Products!$A$1:$F$1,0),0)</f>
        <v>2668.0593077725212</v>
      </c>
      <c r="J8591" s="2">
        <f>VLOOKUP($E8591,
Products!$A$1:$F$201,MATCH(Orders!J$1,Products!$A$1:$F$1,0),0)</f>
        <v>1923.7114222321791</v>
      </c>
    </row>
    <row r="8592" spans="1:10">
      <c r="A8592">
        <v>8591</v>
      </c>
      <c r="B8592" s="4">
        <v>44978</v>
      </c>
      <c r="C8592" s="10">
        <f>DATE(YEAR(orders[[#This Row],[order_date]]), MONTH(orders[[#This Row],[order_date]]), 1)</f>
        <v>44958</v>
      </c>
      <c r="D8592" t="s">
        <v>1246</v>
      </c>
      <c r="E8592" t="s">
        <v>674</v>
      </c>
      <c r="F8592" t="str">
        <f>VLOOKUP(orders[[#This Row],[product_id]],Products!A:C,3,0)</f>
        <v>Appliances</v>
      </c>
      <c r="G8592">
        <v>2</v>
      </c>
      <c r="H8592" s="6">
        <v>8.2470220298659441E-2</v>
      </c>
      <c r="I8592" s="2">
        <f>VLOOKUP($E8592,
Products!$A$1:$F$201,MATCH(Orders!I$1,Products!$A$1:$F$1,0),0)</f>
        <v>6324.5253633508046</v>
      </c>
      <c r="J8592" s="2">
        <f>VLOOKUP($E8592,
Products!$A$1:$F$201,MATCH(Orders!J$1,Products!$A$1:$F$1,0),0)</f>
        <v>4493.055585088201</v>
      </c>
    </row>
    <row r="8593" spans="1:10">
      <c r="A8593">
        <v>8592</v>
      </c>
      <c r="B8593" s="4">
        <v>45930</v>
      </c>
      <c r="C8593" s="10">
        <f>DATE(YEAR(orders[[#This Row],[order_date]]), MONTH(orders[[#This Row],[order_date]]), 1)</f>
        <v>45901</v>
      </c>
      <c r="D8593" t="s">
        <v>1905</v>
      </c>
      <c r="E8593" t="s">
        <v>506</v>
      </c>
      <c r="F8593" t="str">
        <f>VLOOKUP(orders[[#This Row],[product_id]],Products!A:C,3,0)</f>
        <v>Electronics</v>
      </c>
      <c r="G8593">
        <v>2</v>
      </c>
      <c r="H8593" s="6">
        <v>0.13887379096427335</v>
      </c>
      <c r="I8593" s="2">
        <f>VLOOKUP($E8593,
Products!$A$1:$F$201,MATCH(Orders!I$1,Products!$A$1:$F$1,0),0)</f>
        <v>2354.115904304108</v>
      </c>
      <c r="J8593" s="2">
        <f>VLOOKUP($E8593,
Products!$A$1:$F$201,MATCH(Orders!J$1,Products!$A$1:$F$1,0),0)</f>
        <v>1810.784620830796</v>
      </c>
    </row>
    <row r="8594" spans="1:10">
      <c r="A8594">
        <v>8593</v>
      </c>
      <c r="B8594" s="4">
        <v>45500</v>
      </c>
      <c r="C8594" s="10">
        <f>DATE(YEAR(orders[[#This Row],[order_date]]), MONTH(orders[[#This Row],[order_date]]), 1)</f>
        <v>45474</v>
      </c>
      <c r="D8594" t="s">
        <v>1216</v>
      </c>
      <c r="E8594" t="s">
        <v>556</v>
      </c>
      <c r="F8594" t="str">
        <f>VLOOKUP(orders[[#This Row],[product_id]],Products!A:C,3,0)</f>
        <v>Appliances</v>
      </c>
      <c r="G8594">
        <v>1</v>
      </c>
      <c r="H8594" s="6">
        <v>0.10615573092206763</v>
      </c>
      <c r="I8594" s="2">
        <f>VLOOKUP($E8594,
Products!$A$1:$F$201,MATCH(Orders!I$1,Products!$A$1:$F$1,0),0)</f>
        <v>27054.121101651981</v>
      </c>
      <c r="J8594" s="2">
        <f>VLOOKUP($E8594,
Products!$A$1:$F$201,MATCH(Orders!J$1,Products!$A$1:$F$1,0),0)</f>
        <v>19388.930988794411</v>
      </c>
    </row>
    <row r="8595" spans="1:10">
      <c r="A8595">
        <v>8594</v>
      </c>
      <c r="B8595" s="4">
        <v>45819</v>
      </c>
      <c r="C8595" s="10">
        <f>DATE(YEAR(orders[[#This Row],[order_date]]), MONTH(orders[[#This Row],[order_date]]), 1)</f>
        <v>45809</v>
      </c>
      <c r="D8595" t="s">
        <v>2772</v>
      </c>
      <c r="E8595" t="s">
        <v>649</v>
      </c>
      <c r="F8595" t="str">
        <f>VLOOKUP(orders[[#This Row],[product_id]],Products!A:C,3,0)</f>
        <v>Electronics</v>
      </c>
      <c r="G8595">
        <v>3</v>
      </c>
      <c r="H8595" s="6">
        <v>0.20086104193430912</v>
      </c>
      <c r="I8595" s="2">
        <f>VLOOKUP($E8595,
Products!$A$1:$F$201,MATCH(Orders!I$1,Products!$A$1:$F$1,0),0)</f>
        <v>13109.676759490871</v>
      </c>
      <c r="J8595" s="2">
        <f>VLOOKUP($E8595,
Products!$A$1:$F$201,MATCH(Orders!J$1,Products!$A$1:$F$1,0),0)</f>
        <v>9497.2301945627187</v>
      </c>
    </row>
    <row r="8596" spans="1:10">
      <c r="A8596">
        <v>8595</v>
      </c>
      <c r="B8596" s="4">
        <v>45181</v>
      </c>
      <c r="C8596" s="10">
        <f>DATE(YEAR(orders[[#This Row],[order_date]]), MONTH(orders[[#This Row],[order_date]]), 1)</f>
        <v>45170</v>
      </c>
      <c r="D8596" t="s">
        <v>3248</v>
      </c>
      <c r="E8596" t="s">
        <v>604</v>
      </c>
      <c r="F8596" t="str">
        <f>VLOOKUP(orders[[#This Row],[product_id]],Products!A:C,3,0)</f>
        <v>Appliances</v>
      </c>
      <c r="G8596">
        <v>1</v>
      </c>
      <c r="H8596" s="6">
        <v>7.6457790921085067E-2</v>
      </c>
      <c r="I8596" s="2">
        <f>VLOOKUP($E8596,
Products!$A$1:$F$201,MATCH(Orders!I$1,Products!$A$1:$F$1,0),0)</f>
        <v>2087.687835040248</v>
      </c>
      <c r="J8596" s="2">
        <f>VLOOKUP($E8596,
Products!$A$1:$F$201,MATCH(Orders!J$1,Products!$A$1:$F$1,0),0)</f>
        <v>1450.1823074928161</v>
      </c>
    </row>
    <row r="8597" spans="1:10">
      <c r="A8597">
        <v>8596</v>
      </c>
      <c r="B8597" s="4">
        <v>45611</v>
      </c>
      <c r="C8597" s="10">
        <f>DATE(YEAR(orders[[#This Row],[order_date]]), MONTH(orders[[#This Row],[order_date]]), 1)</f>
        <v>45597</v>
      </c>
      <c r="D8597" t="s">
        <v>1060</v>
      </c>
      <c r="E8597" t="s">
        <v>605</v>
      </c>
      <c r="F8597" t="str">
        <f>VLOOKUP(orders[[#This Row],[product_id]],Products!A:C,3,0)</f>
        <v>Electronics</v>
      </c>
      <c r="G8597">
        <v>1</v>
      </c>
      <c r="H8597" s="6">
        <v>0.14149995475750765</v>
      </c>
      <c r="I8597" s="2">
        <f>VLOOKUP($E8597,
Products!$A$1:$F$201,MATCH(Orders!I$1,Products!$A$1:$F$1,0),0)</f>
        <v>2690.742909794456</v>
      </c>
      <c r="J8597" s="2">
        <f>VLOOKUP($E8597,
Products!$A$1:$F$201,MATCH(Orders!J$1,Products!$A$1:$F$1,0),0)</f>
        <v>2067.549626292313</v>
      </c>
    </row>
    <row r="8598" spans="1:10">
      <c r="A8598">
        <v>8597</v>
      </c>
      <c r="B8598" s="4">
        <v>44983</v>
      </c>
      <c r="C8598" s="10">
        <f>DATE(YEAR(orders[[#This Row],[order_date]]), MONTH(orders[[#This Row],[order_date]]), 1)</f>
        <v>44958</v>
      </c>
      <c r="D8598" t="s">
        <v>3312</v>
      </c>
      <c r="E8598" t="s">
        <v>665</v>
      </c>
      <c r="F8598" t="str">
        <f>VLOOKUP(orders[[#This Row],[product_id]],Products!A:C,3,0)</f>
        <v>Electronics</v>
      </c>
      <c r="G8598">
        <v>1</v>
      </c>
      <c r="H8598" s="6">
        <v>0.15571507975755741</v>
      </c>
      <c r="I8598" s="2">
        <f>VLOOKUP($E8598,
Products!$A$1:$F$201,MATCH(Orders!I$1,Products!$A$1:$F$1,0),0)</f>
        <v>2381.208040848107</v>
      </c>
      <c r="J8598" s="2">
        <f>VLOOKUP($E8598,
Products!$A$1:$F$201,MATCH(Orders!J$1,Products!$A$1:$F$1,0),0)</f>
        <v>1615.320210979525</v>
      </c>
    </row>
    <row r="8599" spans="1:10">
      <c r="A8599">
        <v>8598</v>
      </c>
      <c r="B8599" s="4">
        <v>45876</v>
      </c>
      <c r="C8599" s="10">
        <f>DATE(YEAR(orders[[#This Row],[order_date]]), MONTH(orders[[#This Row],[order_date]]), 1)</f>
        <v>45870</v>
      </c>
      <c r="D8599" t="s">
        <v>1050</v>
      </c>
      <c r="E8599" t="s">
        <v>608</v>
      </c>
      <c r="F8599" t="str">
        <f>VLOOKUP(orders[[#This Row],[product_id]],Products!A:C,3,0)</f>
        <v>Electronics</v>
      </c>
      <c r="G8599">
        <v>2</v>
      </c>
      <c r="H8599" s="6">
        <v>0.18320849251219243</v>
      </c>
      <c r="I8599" s="2">
        <f>VLOOKUP($E8599,
Products!$A$1:$F$201,MATCH(Orders!I$1,Products!$A$1:$F$1,0),0)</f>
        <v>32509.710212279751</v>
      </c>
      <c r="J8599" s="2">
        <f>VLOOKUP($E8599,
Products!$A$1:$F$201,MATCH(Orders!J$1,Products!$A$1:$F$1,0),0)</f>
        <v>23699.228985408761</v>
      </c>
    </row>
    <row r="8600" spans="1:10">
      <c r="A8600">
        <v>8599</v>
      </c>
      <c r="B8600" s="4">
        <v>46017</v>
      </c>
      <c r="C8600" s="10">
        <f>DATE(YEAR(orders[[#This Row],[order_date]]), MONTH(orders[[#This Row],[order_date]]), 1)</f>
        <v>45992</v>
      </c>
      <c r="D8600" t="s">
        <v>1789</v>
      </c>
      <c r="E8600" t="s">
        <v>552</v>
      </c>
      <c r="F8600" t="str">
        <f>VLOOKUP(orders[[#This Row],[product_id]],Products!A:C,3,0)</f>
        <v>Electronics</v>
      </c>
      <c r="G8600">
        <v>2</v>
      </c>
      <c r="H8600" s="6">
        <v>0.12428883677666276</v>
      </c>
      <c r="I8600" s="2">
        <f>VLOOKUP($E8600,
Products!$A$1:$F$201,MATCH(Orders!I$1,Products!$A$1:$F$1,0),0)</f>
        <v>20326.88586940234</v>
      </c>
      <c r="J8600" s="2">
        <f>VLOOKUP($E8600,
Products!$A$1:$F$201,MATCH(Orders!J$1,Products!$A$1:$F$1,0),0)</f>
        <v>14896.572579237891</v>
      </c>
    </row>
    <row r="8601" spans="1:10">
      <c r="A8601">
        <v>8600</v>
      </c>
      <c r="B8601" s="4">
        <v>45996</v>
      </c>
      <c r="C8601" s="10">
        <f>DATE(YEAR(orders[[#This Row],[order_date]]), MONTH(orders[[#This Row],[order_date]]), 1)</f>
        <v>45992</v>
      </c>
      <c r="D8601" t="s">
        <v>3441</v>
      </c>
      <c r="E8601" t="s">
        <v>656</v>
      </c>
      <c r="F8601" t="str">
        <f>VLOOKUP(orders[[#This Row],[product_id]],Products!A:C,3,0)</f>
        <v>Electronics</v>
      </c>
      <c r="G8601">
        <v>1</v>
      </c>
      <c r="H8601" s="6">
        <v>0.24420048635304925</v>
      </c>
      <c r="I8601" s="2">
        <f>VLOOKUP($E8601,
Products!$A$1:$F$201,MATCH(Orders!I$1,Products!$A$1:$F$1,0),0)</f>
        <v>30485.811519789549</v>
      </c>
      <c r="J8601" s="2">
        <f>VLOOKUP($E8601,
Products!$A$1:$F$201,MATCH(Orders!J$1,Products!$A$1:$F$1,0),0)</f>
        <v>23818.70129930825</v>
      </c>
    </row>
    <row r="8602" spans="1:10">
      <c r="A8602">
        <v>8601</v>
      </c>
      <c r="B8602" s="4">
        <v>45532</v>
      </c>
      <c r="C8602" s="10">
        <f>DATE(YEAR(orders[[#This Row],[order_date]]), MONTH(orders[[#This Row],[order_date]]), 1)</f>
        <v>45505</v>
      </c>
      <c r="D8602" t="s">
        <v>2496</v>
      </c>
      <c r="E8602" t="s">
        <v>520</v>
      </c>
      <c r="F8602" t="str">
        <f>VLOOKUP(orders[[#This Row],[product_id]],Products!A:C,3,0)</f>
        <v>Electronics</v>
      </c>
      <c r="G8602">
        <v>1</v>
      </c>
      <c r="H8602" s="6">
        <v>0.2098922600427563</v>
      </c>
      <c r="I8602" s="2">
        <f>VLOOKUP($E8602,
Products!$A$1:$F$201,MATCH(Orders!I$1,Products!$A$1:$F$1,0),0)</f>
        <v>19053.584916305819</v>
      </c>
      <c r="J8602" s="2">
        <f>VLOOKUP($E8602,
Products!$A$1:$F$201,MATCH(Orders!J$1,Products!$A$1:$F$1,0),0)</f>
        <v>13248.74841276826</v>
      </c>
    </row>
    <row r="8603" spans="1:10">
      <c r="A8603">
        <v>8602</v>
      </c>
      <c r="B8603" s="4">
        <v>45295</v>
      </c>
      <c r="C8603" s="10">
        <f>DATE(YEAR(orders[[#This Row],[order_date]]), MONTH(orders[[#This Row],[order_date]]), 1)</f>
        <v>45292</v>
      </c>
      <c r="D8603" t="s">
        <v>4693</v>
      </c>
      <c r="E8603" t="s">
        <v>659</v>
      </c>
      <c r="F8603" t="str">
        <f>VLOOKUP(orders[[#This Row],[product_id]],Products!A:C,3,0)</f>
        <v>Appliances</v>
      </c>
      <c r="G8603">
        <v>2</v>
      </c>
      <c r="H8603" s="6">
        <v>0.13281904601164871</v>
      </c>
      <c r="I8603" s="2">
        <f>VLOOKUP($E8603,
Products!$A$1:$F$201,MATCH(Orders!I$1,Products!$A$1:$F$1,0),0)</f>
        <v>25646.095965041459</v>
      </c>
      <c r="J8603" s="2">
        <f>VLOOKUP($E8603,
Products!$A$1:$F$201,MATCH(Orders!J$1,Products!$A$1:$F$1,0),0)</f>
        <v>18749.646593308222</v>
      </c>
    </row>
    <row r="8604" spans="1:10">
      <c r="A8604">
        <v>8603</v>
      </c>
      <c r="B8604" s="4">
        <v>45158</v>
      </c>
      <c r="C8604" s="10">
        <f>DATE(YEAR(orders[[#This Row],[order_date]]), MONTH(orders[[#This Row],[order_date]]), 1)</f>
        <v>45139</v>
      </c>
      <c r="D8604" t="s">
        <v>2982</v>
      </c>
      <c r="E8604" t="s">
        <v>542</v>
      </c>
      <c r="F8604" t="str">
        <f>VLOOKUP(orders[[#This Row],[product_id]],Products!A:C,3,0)</f>
        <v>Electronics</v>
      </c>
      <c r="G8604">
        <v>2</v>
      </c>
      <c r="H8604" s="6">
        <v>0.1460181063276193</v>
      </c>
      <c r="I8604" s="2">
        <f>VLOOKUP($E8604,
Products!$A$1:$F$201,MATCH(Orders!I$1,Products!$A$1:$F$1,0),0)</f>
        <v>29298.352838526029</v>
      </c>
      <c r="J8604" s="2">
        <f>VLOOKUP($E8604,
Products!$A$1:$F$201,MATCH(Orders!J$1,Products!$A$1:$F$1,0),0)</f>
        <v>19250.751682102291</v>
      </c>
    </row>
    <row r="8605" spans="1:10">
      <c r="A8605">
        <v>8604</v>
      </c>
      <c r="B8605" s="4">
        <v>45834</v>
      </c>
      <c r="C8605" s="10">
        <f>DATE(YEAR(orders[[#This Row],[order_date]]), MONTH(orders[[#This Row],[order_date]]), 1)</f>
        <v>45809</v>
      </c>
      <c r="D8605" t="s">
        <v>852</v>
      </c>
      <c r="E8605" t="s">
        <v>688</v>
      </c>
      <c r="F8605" t="str">
        <f>VLOOKUP(orders[[#This Row],[product_id]],Products!A:C,3,0)</f>
        <v>Appliances</v>
      </c>
      <c r="G8605">
        <v>2</v>
      </c>
      <c r="H8605" s="6">
        <v>0.10726331485741833</v>
      </c>
      <c r="I8605" s="2">
        <f>VLOOKUP($E8605,
Products!$A$1:$F$201,MATCH(Orders!I$1,Products!$A$1:$F$1,0),0)</f>
        <v>5983.6860426434141</v>
      </c>
      <c r="J8605" s="2">
        <f>VLOOKUP($E8605,
Products!$A$1:$F$201,MATCH(Orders!J$1,Products!$A$1:$F$1,0),0)</f>
        <v>3911.563059036529</v>
      </c>
    </row>
    <row r="8606" spans="1:10">
      <c r="A8606">
        <v>8605</v>
      </c>
      <c r="B8606" s="4">
        <v>45973</v>
      </c>
      <c r="C8606" s="10">
        <f>DATE(YEAR(orders[[#This Row],[order_date]]), MONTH(orders[[#This Row],[order_date]]), 1)</f>
        <v>45962</v>
      </c>
      <c r="D8606" t="s">
        <v>4075</v>
      </c>
      <c r="E8606" t="s">
        <v>635</v>
      </c>
      <c r="F8606" t="str">
        <f>VLOOKUP(orders[[#This Row],[product_id]],Products!A:C,3,0)</f>
        <v>Electronics</v>
      </c>
      <c r="G8606">
        <v>1</v>
      </c>
      <c r="H8606" s="6">
        <v>0.13442338420519553</v>
      </c>
      <c r="I8606" s="2">
        <f>VLOOKUP($E8606,
Products!$A$1:$F$201,MATCH(Orders!I$1,Products!$A$1:$F$1,0),0)</f>
        <v>31014.321091901689</v>
      </c>
      <c r="J8606" s="2">
        <f>VLOOKUP($E8606,
Products!$A$1:$F$201,MATCH(Orders!J$1,Products!$A$1:$F$1,0),0)</f>
        <v>23202.91049209132</v>
      </c>
    </row>
    <row r="8607" spans="1:10">
      <c r="A8607">
        <v>8606</v>
      </c>
      <c r="B8607" s="4">
        <v>45500</v>
      </c>
      <c r="C8607" s="10">
        <f>DATE(YEAR(orders[[#This Row],[order_date]]), MONTH(orders[[#This Row],[order_date]]), 1)</f>
        <v>45474</v>
      </c>
      <c r="D8607" t="s">
        <v>4110</v>
      </c>
      <c r="E8607" t="s">
        <v>581</v>
      </c>
      <c r="F8607" t="str">
        <f>VLOOKUP(orders[[#This Row],[product_id]],Products!A:C,3,0)</f>
        <v>Appliances</v>
      </c>
      <c r="G8607">
        <v>1</v>
      </c>
      <c r="H8607" s="6">
        <v>0.11655104188577774</v>
      </c>
      <c r="I8607" s="2">
        <f>VLOOKUP($E8607,
Products!$A$1:$F$201,MATCH(Orders!I$1,Products!$A$1:$F$1,0),0)</f>
        <v>6177.7225527132859</v>
      </c>
      <c r="J8607" s="2">
        <f>VLOOKUP($E8607,
Products!$A$1:$F$201,MATCH(Orders!J$1,Products!$A$1:$F$1,0),0)</f>
        <v>4208.1013641193986</v>
      </c>
    </row>
    <row r="8608" spans="1:10">
      <c r="A8608">
        <v>8607</v>
      </c>
      <c r="B8608" s="4">
        <v>45767</v>
      </c>
      <c r="C8608" s="10">
        <f>DATE(YEAR(orders[[#This Row],[order_date]]), MONTH(orders[[#This Row],[order_date]]), 1)</f>
        <v>45748</v>
      </c>
      <c r="D8608" t="s">
        <v>4528</v>
      </c>
      <c r="E8608" t="s">
        <v>652</v>
      </c>
      <c r="F8608" t="str">
        <f>VLOOKUP(orders[[#This Row],[product_id]],Products!A:C,3,0)</f>
        <v>Appliances</v>
      </c>
      <c r="G8608">
        <v>3</v>
      </c>
      <c r="H8608" s="6">
        <v>0.13325479656195457</v>
      </c>
      <c r="I8608" s="2">
        <f>VLOOKUP($E8608,
Products!$A$1:$F$201,MATCH(Orders!I$1,Products!$A$1:$F$1,0),0)</f>
        <v>6387.3122916387983</v>
      </c>
      <c r="J8608" s="2">
        <f>VLOOKUP($E8608,
Products!$A$1:$F$201,MATCH(Orders!J$1,Products!$A$1:$F$1,0),0)</f>
        <v>4880.3517286187262</v>
      </c>
    </row>
    <row r="8609" spans="1:10">
      <c r="A8609">
        <v>8608</v>
      </c>
      <c r="B8609" s="4">
        <v>45044</v>
      </c>
      <c r="C8609" s="10">
        <f>DATE(YEAR(orders[[#This Row],[order_date]]), MONTH(orders[[#This Row],[order_date]]), 1)</f>
        <v>45017</v>
      </c>
      <c r="D8609" t="s">
        <v>3085</v>
      </c>
      <c r="E8609" t="s">
        <v>537</v>
      </c>
      <c r="F8609" t="str">
        <f>VLOOKUP(orders[[#This Row],[product_id]],Products!A:C,3,0)</f>
        <v>Electronics</v>
      </c>
      <c r="G8609">
        <v>3</v>
      </c>
      <c r="H8609" s="6">
        <v>0.2078109523079982</v>
      </c>
      <c r="I8609" s="2">
        <f>VLOOKUP($E8609,
Products!$A$1:$F$201,MATCH(Orders!I$1,Products!$A$1:$F$1,0),0)</f>
        <v>31703.831103033539</v>
      </c>
      <c r="J8609" s="2">
        <f>VLOOKUP($E8609,
Products!$A$1:$F$201,MATCH(Orders!J$1,Products!$A$1:$F$1,0),0)</f>
        <v>24504.340558054781</v>
      </c>
    </row>
    <row r="8610" spans="1:10">
      <c r="A8610">
        <v>8609</v>
      </c>
      <c r="B8610" s="4">
        <v>46005</v>
      </c>
      <c r="C8610" s="10">
        <f>DATE(YEAR(orders[[#This Row],[order_date]]), MONTH(orders[[#This Row],[order_date]]), 1)</f>
        <v>45992</v>
      </c>
      <c r="D8610" t="s">
        <v>3186</v>
      </c>
      <c r="E8610" t="s">
        <v>702</v>
      </c>
      <c r="F8610" t="str">
        <f>VLOOKUP(orders[[#This Row],[product_id]],Products!A:C,3,0)</f>
        <v>Electronics</v>
      </c>
      <c r="G8610">
        <v>1</v>
      </c>
      <c r="H8610" s="6">
        <v>0.10679865397793331</v>
      </c>
      <c r="I8610" s="2">
        <f>VLOOKUP($E8610,
Products!$A$1:$F$201,MATCH(Orders!I$1,Products!$A$1:$F$1,0),0)</f>
        <v>11240.591105652349</v>
      </c>
      <c r="J8610" s="2">
        <f>VLOOKUP($E8610,
Products!$A$1:$F$201,MATCH(Orders!J$1,Products!$A$1:$F$1,0),0)</f>
        <v>7671.9523119121068</v>
      </c>
    </row>
    <row r="8611" spans="1:10">
      <c r="A8611">
        <v>8610</v>
      </c>
      <c r="B8611" s="4">
        <v>45194</v>
      </c>
      <c r="C8611" s="10">
        <f>DATE(YEAR(orders[[#This Row],[order_date]]), MONTH(orders[[#This Row],[order_date]]), 1)</f>
        <v>45170</v>
      </c>
      <c r="D8611" t="s">
        <v>1104</v>
      </c>
      <c r="E8611" t="s">
        <v>560</v>
      </c>
      <c r="F8611" t="str">
        <f>VLOOKUP(orders[[#This Row],[product_id]],Products!A:C,3,0)</f>
        <v>Appliances</v>
      </c>
      <c r="G8611">
        <v>2</v>
      </c>
      <c r="H8611" s="6">
        <v>6.4289693235270201E-2</v>
      </c>
      <c r="I8611" s="2">
        <f>VLOOKUP($E8611,
Products!$A$1:$F$201,MATCH(Orders!I$1,Products!$A$1:$F$1,0),0)</f>
        <v>6334.2190560739964</v>
      </c>
      <c r="J8611" s="2">
        <f>VLOOKUP($E8611,
Products!$A$1:$F$201,MATCH(Orders!J$1,Products!$A$1:$F$1,0),0)</f>
        <v>4117.6239066206717</v>
      </c>
    </row>
    <row r="8612" spans="1:10">
      <c r="A8612">
        <v>8611</v>
      </c>
      <c r="B8612" s="4">
        <v>45039</v>
      </c>
      <c r="C8612" s="10">
        <f>DATE(YEAR(orders[[#This Row],[order_date]]), MONTH(orders[[#This Row],[order_date]]), 1)</f>
        <v>45017</v>
      </c>
      <c r="D8612" t="s">
        <v>2429</v>
      </c>
      <c r="E8612" t="s">
        <v>604</v>
      </c>
      <c r="F8612" t="str">
        <f>VLOOKUP(orders[[#This Row],[product_id]],Products!A:C,3,0)</f>
        <v>Appliances</v>
      </c>
      <c r="G8612">
        <v>3</v>
      </c>
      <c r="H8612" s="6">
        <v>0.13962496137633224</v>
      </c>
      <c r="I8612" s="2">
        <f>VLOOKUP($E8612,
Products!$A$1:$F$201,MATCH(Orders!I$1,Products!$A$1:$F$1,0),0)</f>
        <v>2087.687835040248</v>
      </c>
      <c r="J8612" s="2">
        <f>VLOOKUP($E8612,
Products!$A$1:$F$201,MATCH(Orders!J$1,Products!$A$1:$F$1,0),0)</f>
        <v>1450.1823074928161</v>
      </c>
    </row>
    <row r="8613" spans="1:10">
      <c r="A8613">
        <v>8612</v>
      </c>
      <c r="B8613" s="4">
        <v>45092</v>
      </c>
      <c r="C8613" s="10">
        <f>DATE(YEAR(orders[[#This Row],[order_date]]), MONTH(orders[[#This Row],[order_date]]), 1)</f>
        <v>45078</v>
      </c>
      <c r="D8613" t="s">
        <v>3589</v>
      </c>
      <c r="E8613" t="s">
        <v>561</v>
      </c>
      <c r="F8613" t="str">
        <f>VLOOKUP(orders[[#This Row],[product_id]],Products!A:C,3,0)</f>
        <v>Appliances</v>
      </c>
      <c r="G8613">
        <v>2</v>
      </c>
      <c r="H8613" s="6">
        <v>7.6730269554525846E-2</v>
      </c>
      <c r="I8613" s="2">
        <f>VLOOKUP($E8613,
Products!$A$1:$F$201,MATCH(Orders!I$1,Products!$A$1:$F$1,0),0)</f>
        <v>23155.073093252329</v>
      </c>
      <c r="J8613" s="2">
        <f>VLOOKUP($E8613,
Products!$A$1:$F$201,MATCH(Orders!J$1,Products!$A$1:$F$1,0),0)</f>
        <v>17849.867849807979</v>
      </c>
    </row>
    <row r="8614" spans="1:10">
      <c r="A8614">
        <v>8613</v>
      </c>
      <c r="B8614" s="4">
        <v>45594</v>
      </c>
      <c r="C8614" s="10">
        <f>DATE(YEAR(orders[[#This Row],[order_date]]), MONTH(orders[[#This Row],[order_date]]), 1)</f>
        <v>45566</v>
      </c>
      <c r="D8614" t="s">
        <v>4112</v>
      </c>
      <c r="E8614" t="s">
        <v>534</v>
      </c>
      <c r="F8614" t="str">
        <f>VLOOKUP(orders[[#This Row],[product_id]],Products!A:C,3,0)</f>
        <v>Appliances</v>
      </c>
      <c r="G8614">
        <v>3</v>
      </c>
      <c r="H8614" s="6">
        <v>6.23520391988657E-2</v>
      </c>
      <c r="I8614" s="2">
        <f>VLOOKUP($E8614,
Products!$A$1:$F$201,MATCH(Orders!I$1,Products!$A$1:$F$1,0),0)</f>
        <v>24743.162958088669</v>
      </c>
      <c r="J8614" s="2">
        <f>VLOOKUP($E8614,
Products!$A$1:$F$201,MATCH(Orders!J$1,Products!$A$1:$F$1,0),0)</f>
        <v>19307.588986555591</v>
      </c>
    </row>
    <row r="8615" spans="1:10">
      <c r="A8615">
        <v>8614</v>
      </c>
      <c r="B8615" s="4">
        <v>45958</v>
      </c>
      <c r="C8615" s="10">
        <f>DATE(YEAR(orders[[#This Row],[order_date]]), MONTH(orders[[#This Row],[order_date]]), 1)</f>
        <v>45931</v>
      </c>
      <c r="D8615" t="s">
        <v>3986</v>
      </c>
      <c r="E8615" t="s">
        <v>614</v>
      </c>
      <c r="F8615" t="str">
        <f>VLOOKUP(orders[[#This Row],[product_id]],Products!A:C,3,0)</f>
        <v>Electronics</v>
      </c>
      <c r="G8615">
        <v>3</v>
      </c>
      <c r="H8615" s="6">
        <v>0.15708389448106022</v>
      </c>
      <c r="I8615" s="2">
        <f>VLOOKUP($E8615,
Products!$A$1:$F$201,MATCH(Orders!I$1,Products!$A$1:$F$1,0),0)</f>
        <v>27394.979060178921</v>
      </c>
      <c r="J8615" s="2">
        <f>VLOOKUP($E8615,
Products!$A$1:$F$201,MATCH(Orders!J$1,Products!$A$1:$F$1,0),0)</f>
        <v>20497.911427865951</v>
      </c>
    </row>
    <row r="8616" spans="1:10">
      <c r="A8616">
        <v>8615</v>
      </c>
      <c r="B8616" s="4">
        <v>45640</v>
      </c>
      <c r="C8616" s="10">
        <f>DATE(YEAR(orders[[#This Row],[order_date]]), MONTH(orders[[#This Row],[order_date]]), 1)</f>
        <v>45627</v>
      </c>
      <c r="D8616" t="s">
        <v>2140</v>
      </c>
      <c r="E8616" t="s">
        <v>589</v>
      </c>
      <c r="F8616" t="str">
        <f>VLOOKUP(orders[[#This Row],[product_id]],Products!A:C,3,0)</f>
        <v>Appliances</v>
      </c>
      <c r="G8616">
        <v>1</v>
      </c>
      <c r="H8616" s="6">
        <v>0.12507838304478491</v>
      </c>
      <c r="I8616" s="2">
        <f>VLOOKUP($E8616,
Products!$A$1:$F$201,MATCH(Orders!I$1,Products!$A$1:$F$1,0),0)</f>
        <v>6227.1351854710047</v>
      </c>
      <c r="J8616" s="2">
        <f>VLOOKUP($E8616,
Products!$A$1:$F$201,MATCH(Orders!J$1,Products!$A$1:$F$1,0),0)</f>
        <v>4146.7707671772396</v>
      </c>
    </row>
    <row r="8617" spans="1:10">
      <c r="A8617">
        <v>8616</v>
      </c>
      <c r="B8617" s="4">
        <v>45357</v>
      </c>
      <c r="C8617" s="10">
        <f>DATE(YEAR(orders[[#This Row],[order_date]]), MONTH(orders[[#This Row],[order_date]]), 1)</f>
        <v>45352</v>
      </c>
      <c r="D8617" t="s">
        <v>1292</v>
      </c>
      <c r="E8617" t="s">
        <v>669</v>
      </c>
      <c r="F8617" t="str">
        <f>VLOOKUP(orders[[#This Row],[product_id]],Products!A:C,3,0)</f>
        <v>Electronics</v>
      </c>
      <c r="G8617">
        <v>1</v>
      </c>
      <c r="H8617" s="6">
        <v>0.17432303030773577</v>
      </c>
      <c r="I8617" s="2">
        <f>VLOOKUP($E8617,
Products!$A$1:$F$201,MATCH(Orders!I$1,Products!$A$1:$F$1,0),0)</f>
        <v>11708.03419603835</v>
      </c>
      <c r="J8617" s="2">
        <f>VLOOKUP($E8617,
Products!$A$1:$F$201,MATCH(Orders!J$1,Products!$A$1:$F$1,0),0)</f>
        <v>7784.9580101998827</v>
      </c>
    </row>
    <row r="8618" spans="1:10">
      <c r="A8618">
        <v>8617</v>
      </c>
      <c r="B8618" s="4">
        <v>45819</v>
      </c>
      <c r="C8618" s="10">
        <f>DATE(YEAR(orders[[#This Row],[order_date]]), MONTH(orders[[#This Row],[order_date]]), 1)</f>
        <v>45809</v>
      </c>
      <c r="D8618" t="s">
        <v>4472</v>
      </c>
      <c r="E8618" t="s">
        <v>621</v>
      </c>
      <c r="F8618" t="str">
        <f>VLOOKUP(orders[[#This Row],[product_id]],Products!A:C,3,0)</f>
        <v>Electronics</v>
      </c>
      <c r="G8618">
        <v>3</v>
      </c>
      <c r="H8618" s="6">
        <v>0.2385921344655948</v>
      </c>
      <c r="I8618" s="2">
        <f>VLOOKUP($E8618,
Products!$A$1:$F$201,MATCH(Orders!I$1,Products!$A$1:$F$1,0),0)</f>
        <v>11784.05708818019</v>
      </c>
      <c r="J8618" s="2">
        <f>VLOOKUP($E8618,
Products!$A$1:$F$201,MATCH(Orders!J$1,Products!$A$1:$F$1,0),0)</f>
        <v>7779.8525757032758</v>
      </c>
    </row>
    <row r="8619" spans="1:10">
      <c r="A8619">
        <v>8618</v>
      </c>
      <c r="B8619" s="4">
        <v>46000</v>
      </c>
      <c r="C8619" s="10">
        <f>DATE(YEAR(orders[[#This Row],[order_date]]), MONTH(orders[[#This Row],[order_date]]), 1)</f>
        <v>45992</v>
      </c>
      <c r="D8619" t="s">
        <v>3352</v>
      </c>
      <c r="E8619" t="s">
        <v>576</v>
      </c>
      <c r="F8619" t="str">
        <f>VLOOKUP(orders[[#This Row],[product_id]],Products!A:C,3,0)</f>
        <v>Electronics</v>
      </c>
      <c r="G8619">
        <v>2</v>
      </c>
      <c r="H8619" s="6">
        <v>0.15704217749605706</v>
      </c>
      <c r="I8619" s="2">
        <f>VLOOKUP($E8619,
Products!$A$1:$F$201,MATCH(Orders!I$1,Products!$A$1:$F$1,0),0)</f>
        <v>12571.90922514794</v>
      </c>
      <c r="J8619" s="2">
        <f>VLOOKUP($E8619,
Products!$A$1:$F$201,MATCH(Orders!J$1,Products!$A$1:$F$1,0),0)</f>
        <v>9314.5536289888332</v>
      </c>
    </row>
    <row r="8620" spans="1:10">
      <c r="A8620">
        <v>8619</v>
      </c>
      <c r="B8620" s="4">
        <v>45033</v>
      </c>
      <c r="C8620" s="10">
        <f>DATE(YEAR(orders[[#This Row],[order_date]]), MONTH(orders[[#This Row],[order_date]]), 1)</f>
        <v>45017</v>
      </c>
      <c r="D8620" t="s">
        <v>2000</v>
      </c>
      <c r="E8620" t="s">
        <v>587</v>
      </c>
      <c r="F8620" t="str">
        <f>VLOOKUP(orders[[#This Row],[product_id]],Products!A:C,3,0)</f>
        <v>Electronics</v>
      </c>
      <c r="G8620">
        <v>1</v>
      </c>
      <c r="H8620" s="6">
        <v>0.24751249528250549</v>
      </c>
      <c r="I8620" s="2">
        <f>VLOOKUP($E8620,
Products!$A$1:$F$201,MATCH(Orders!I$1,Products!$A$1:$F$1,0),0)</f>
        <v>16527.367619686949</v>
      </c>
      <c r="J8620" s="2">
        <f>VLOOKUP($E8620,
Products!$A$1:$F$201,MATCH(Orders!J$1,Products!$A$1:$F$1,0),0)</f>
        <v>12533.62883070202</v>
      </c>
    </row>
    <row r="8621" spans="1:10">
      <c r="A8621">
        <v>8620</v>
      </c>
      <c r="B8621" s="4">
        <v>45959</v>
      </c>
      <c r="C8621" s="10">
        <f>DATE(YEAR(orders[[#This Row],[order_date]]), MONTH(orders[[#This Row],[order_date]]), 1)</f>
        <v>45931</v>
      </c>
      <c r="D8621" t="s">
        <v>3957</v>
      </c>
      <c r="E8621" t="s">
        <v>558</v>
      </c>
      <c r="F8621" t="str">
        <f>VLOOKUP(orders[[#This Row],[product_id]],Products!A:C,3,0)</f>
        <v>Electronics</v>
      </c>
      <c r="G8621">
        <v>2</v>
      </c>
      <c r="H8621" s="6">
        <v>0.18146892564211622</v>
      </c>
      <c r="I8621" s="2">
        <f>VLOOKUP($E8621,
Products!$A$1:$F$201,MATCH(Orders!I$1,Products!$A$1:$F$1,0),0)</f>
        <v>30121.382934618541</v>
      </c>
      <c r="J8621" s="2">
        <f>VLOOKUP($E8621,
Products!$A$1:$F$201,MATCH(Orders!J$1,Products!$A$1:$F$1,0),0)</f>
        <v>20439.226581954921</v>
      </c>
    </row>
    <row r="8622" spans="1:10">
      <c r="A8622">
        <v>8621</v>
      </c>
      <c r="B8622" s="4">
        <v>45671</v>
      </c>
      <c r="C8622" s="10">
        <f>DATE(YEAR(orders[[#This Row],[order_date]]), MONTH(orders[[#This Row],[order_date]]), 1)</f>
        <v>45658</v>
      </c>
      <c r="D8622" t="s">
        <v>4192</v>
      </c>
      <c r="E8622" t="s">
        <v>590</v>
      </c>
      <c r="F8622" t="str">
        <f>VLOOKUP(orders[[#This Row],[product_id]],Products!A:C,3,0)</f>
        <v>Appliances</v>
      </c>
      <c r="G8622">
        <v>1</v>
      </c>
      <c r="H8622" s="6">
        <v>0.12828565922102539</v>
      </c>
      <c r="I8622" s="2">
        <f>VLOOKUP($E8622,
Products!$A$1:$F$201,MATCH(Orders!I$1,Products!$A$1:$F$1,0),0)</f>
        <v>2035.9251500591261</v>
      </c>
      <c r="J8622" s="2">
        <f>VLOOKUP($E8622,
Products!$A$1:$F$201,MATCH(Orders!J$1,Products!$A$1:$F$1,0),0)</f>
        <v>1473.8412378673991</v>
      </c>
    </row>
    <row r="8623" spans="1:10">
      <c r="A8623">
        <v>8622</v>
      </c>
      <c r="B8623" s="4">
        <v>45626</v>
      </c>
      <c r="C8623" s="10">
        <f>DATE(YEAR(orders[[#This Row],[order_date]]), MONTH(orders[[#This Row],[order_date]]), 1)</f>
        <v>45597</v>
      </c>
      <c r="D8623" t="s">
        <v>3510</v>
      </c>
      <c r="E8623" t="s">
        <v>591</v>
      </c>
      <c r="F8623" t="str">
        <f>VLOOKUP(orders[[#This Row],[product_id]],Products!A:C,3,0)</f>
        <v>Appliances</v>
      </c>
      <c r="G8623">
        <v>1</v>
      </c>
      <c r="H8623" s="6">
        <v>7.2783985074645952E-2</v>
      </c>
      <c r="I8623" s="2">
        <f>VLOOKUP($E8623,
Products!$A$1:$F$201,MATCH(Orders!I$1,Products!$A$1:$F$1,0),0)</f>
        <v>5828.0678031706884</v>
      </c>
      <c r="J8623" s="2">
        <f>VLOOKUP($E8623,
Products!$A$1:$F$201,MATCH(Orders!J$1,Products!$A$1:$F$1,0),0)</f>
        <v>3928.741316454903</v>
      </c>
    </row>
    <row r="8624" spans="1:10">
      <c r="A8624">
        <v>8623</v>
      </c>
      <c r="B8624" s="4">
        <v>45249</v>
      </c>
      <c r="C8624" s="10">
        <f>DATE(YEAR(orders[[#This Row],[order_date]]), MONTH(orders[[#This Row],[order_date]]), 1)</f>
        <v>45231</v>
      </c>
      <c r="D8624" t="s">
        <v>3099</v>
      </c>
      <c r="E8624" t="s">
        <v>672</v>
      </c>
      <c r="F8624" t="str">
        <f>VLOOKUP(orders[[#This Row],[product_id]],Products!A:C,3,0)</f>
        <v>Electronics</v>
      </c>
      <c r="G8624">
        <v>1</v>
      </c>
      <c r="H8624" s="6">
        <v>0.12593104088406279</v>
      </c>
      <c r="I8624" s="2">
        <f>VLOOKUP($E8624,
Products!$A$1:$F$201,MATCH(Orders!I$1,Products!$A$1:$F$1,0),0)</f>
        <v>29856.340212906369</v>
      </c>
      <c r="J8624" s="2">
        <f>VLOOKUP($E8624,
Products!$A$1:$F$201,MATCH(Orders!J$1,Products!$A$1:$F$1,0),0)</f>
        <v>19759.064823078941</v>
      </c>
    </row>
    <row r="8625" spans="1:10">
      <c r="A8625">
        <v>8624</v>
      </c>
      <c r="B8625" s="4">
        <v>45235</v>
      </c>
      <c r="C8625" s="10">
        <f>DATE(YEAR(orders[[#This Row],[order_date]]), MONTH(orders[[#This Row],[order_date]]), 1)</f>
        <v>45231</v>
      </c>
      <c r="D8625" t="s">
        <v>2248</v>
      </c>
      <c r="E8625" t="s">
        <v>581</v>
      </c>
      <c r="F8625" t="str">
        <f>VLOOKUP(orders[[#This Row],[product_id]],Products!A:C,3,0)</f>
        <v>Appliances</v>
      </c>
      <c r="G8625">
        <v>2</v>
      </c>
      <c r="H8625" s="6">
        <v>6.9333803249528828E-2</v>
      </c>
      <c r="I8625" s="2">
        <f>VLOOKUP($E8625,
Products!$A$1:$F$201,MATCH(Orders!I$1,Products!$A$1:$F$1,0),0)</f>
        <v>6177.7225527132859</v>
      </c>
      <c r="J8625" s="2">
        <f>VLOOKUP($E8625,
Products!$A$1:$F$201,MATCH(Orders!J$1,Products!$A$1:$F$1,0),0)</f>
        <v>4208.1013641193986</v>
      </c>
    </row>
    <row r="8626" spans="1:10">
      <c r="A8626">
        <v>8625</v>
      </c>
      <c r="B8626" s="4">
        <v>45776</v>
      </c>
      <c r="C8626" s="10">
        <f>DATE(YEAR(orders[[#This Row],[order_date]]), MONTH(orders[[#This Row],[order_date]]), 1)</f>
        <v>45748</v>
      </c>
      <c r="D8626" t="s">
        <v>2510</v>
      </c>
      <c r="E8626" t="s">
        <v>516</v>
      </c>
      <c r="F8626" t="str">
        <f>VLOOKUP(orders[[#This Row],[product_id]],Products!A:C,3,0)</f>
        <v>Electronics</v>
      </c>
      <c r="G8626">
        <v>2</v>
      </c>
      <c r="H8626" s="6">
        <v>0.20384673039075801</v>
      </c>
      <c r="I8626" s="2">
        <f>VLOOKUP($E8626,
Products!$A$1:$F$201,MATCH(Orders!I$1,Products!$A$1:$F$1,0),0)</f>
        <v>12594.36437895595</v>
      </c>
      <c r="J8626" s="2">
        <f>VLOOKUP($E8626,
Products!$A$1:$F$201,MATCH(Orders!J$1,Products!$A$1:$F$1,0),0)</f>
        <v>9909.7267986522402</v>
      </c>
    </row>
    <row r="8627" spans="1:10">
      <c r="A8627">
        <v>8626</v>
      </c>
      <c r="B8627" s="4">
        <v>45548</v>
      </c>
      <c r="C8627" s="10">
        <f>DATE(YEAR(orders[[#This Row],[order_date]]), MONTH(orders[[#This Row],[order_date]]), 1)</f>
        <v>45536</v>
      </c>
      <c r="D8627" t="s">
        <v>4215</v>
      </c>
      <c r="E8627" t="s">
        <v>581</v>
      </c>
      <c r="F8627" t="str">
        <f>VLOOKUP(orders[[#This Row],[product_id]],Products!A:C,3,0)</f>
        <v>Appliances</v>
      </c>
      <c r="G8627">
        <v>2</v>
      </c>
      <c r="H8627" s="6">
        <v>7.4168109054810291E-2</v>
      </c>
      <c r="I8627" s="2">
        <f>VLOOKUP($E8627,
Products!$A$1:$F$201,MATCH(Orders!I$1,Products!$A$1:$F$1,0),0)</f>
        <v>6177.7225527132859</v>
      </c>
      <c r="J8627" s="2">
        <f>VLOOKUP($E8627,
Products!$A$1:$F$201,MATCH(Orders!J$1,Products!$A$1:$F$1,0),0)</f>
        <v>4208.1013641193986</v>
      </c>
    </row>
    <row r="8628" spans="1:10">
      <c r="A8628">
        <v>8627</v>
      </c>
      <c r="B8628" s="4">
        <v>45921</v>
      </c>
      <c r="C8628" s="10">
        <f>DATE(YEAR(orders[[#This Row],[order_date]]), MONTH(orders[[#This Row],[order_date]]), 1)</f>
        <v>45901</v>
      </c>
      <c r="D8628" t="s">
        <v>3790</v>
      </c>
      <c r="E8628" t="s">
        <v>535</v>
      </c>
      <c r="F8628" t="str">
        <f>VLOOKUP(orders[[#This Row],[product_id]],Products!A:C,3,0)</f>
        <v>Appliances</v>
      </c>
      <c r="G8628">
        <v>1</v>
      </c>
      <c r="H8628" s="6">
        <v>0.12222223674716991</v>
      </c>
      <c r="I8628" s="2">
        <f>VLOOKUP($E8628,
Products!$A$1:$F$201,MATCH(Orders!I$1,Products!$A$1:$F$1,0),0)</f>
        <v>25188.460642954858</v>
      </c>
      <c r="J8628" s="2">
        <f>VLOOKUP($E8628,
Products!$A$1:$F$201,MATCH(Orders!J$1,Products!$A$1:$F$1,0),0)</f>
        <v>18873.341689191599</v>
      </c>
    </row>
    <row r="8629" spans="1:10">
      <c r="A8629">
        <v>8628</v>
      </c>
      <c r="B8629" s="4">
        <v>45071</v>
      </c>
      <c r="C8629" s="10">
        <f>DATE(YEAR(orders[[#This Row],[order_date]]), MONTH(orders[[#This Row],[order_date]]), 1)</f>
        <v>45047</v>
      </c>
      <c r="D8629" t="s">
        <v>2741</v>
      </c>
      <c r="E8629" t="s">
        <v>584</v>
      </c>
      <c r="F8629" t="str">
        <f>VLOOKUP(orders[[#This Row],[product_id]],Products!A:C,3,0)</f>
        <v>Electronics</v>
      </c>
      <c r="G8629">
        <v>2</v>
      </c>
      <c r="H8629" s="6">
        <v>0.21733922280915532</v>
      </c>
      <c r="I8629" s="2">
        <f>VLOOKUP($E8629,
Products!$A$1:$F$201,MATCH(Orders!I$1,Products!$A$1:$F$1,0),0)</f>
        <v>22521.77465591731</v>
      </c>
      <c r="J8629" s="2">
        <f>VLOOKUP($E8629,
Products!$A$1:$F$201,MATCH(Orders!J$1,Products!$A$1:$F$1,0),0)</f>
        <v>15596.91628423841</v>
      </c>
    </row>
    <row r="8630" spans="1:10">
      <c r="A8630">
        <v>8629</v>
      </c>
      <c r="B8630" s="4">
        <v>45666</v>
      </c>
      <c r="C8630" s="10">
        <f>DATE(YEAR(orders[[#This Row],[order_date]]), MONTH(orders[[#This Row],[order_date]]), 1)</f>
        <v>45658</v>
      </c>
      <c r="D8630" t="s">
        <v>2133</v>
      </c>
      <c r="E8630" t="s">
        <v>705</v>
      </c>
      <c r="F8630" t="str">
        <f>VLOOKUP(orders[[#This Row],[product_id]],Products!A:C,3,0)</f>
        <v>Electronics</v>
      </c>
      <c r="G8630">
        <v>2</v>
      </c>
      <c r="H8630" s="6">
        <v>0.23970453467278993</v>
      </c>
      <c r="I8630" s="2">
        <f>VLOOKUP($E8630,
Products!$A$1:$F$201,MATCH(Orders!I$1,Products!$A$1:$F$1,0),0)</f>
        <v>11719.594724541899</v>
      </c>
      <c r="J8630" s="2">
        <f>VLOOKUP($E8630,
Products!$A$1:$F$201,MATCH(Orders!J$1,Products!$A$1:$F$1,0),0)</f>
        <v>7926.6332911718628</v>
      </c>
    </row>
    <row r="8631" spans="1:10">
      <c r="A8631">
        <v>8630</v>
      </c>
      <c r="B8631" s="4">
        <v>45747</v>
      </c>
      <c r="C8631" s="10">
        <f>DATE(YEAR(orders[[#This Row],[order_date]]), MONTH(orders[[#This Row],[order_date]]), 1)</f>
        <v>45717</v>
      </c>
      <c r="D8631" t="s">
        <v>1443</v>
      </c>
      <c r="E8631" t="s">
        <v>612</v>
      </c>
      <c r="F8631" t="str">
        <f>VLOOKUP(orders[[#This Row],[product_id]],Products!A:C,3,0)</f>
        <v>Electronics</v>
      </c>
      <c r="G8631">
        <v>1</v>
      </c>
      <c r="H8631" s="6">
        <v>0.11754995610018265</v>
      </c>
      <c r="I8631" s="2">
        <f>VLOOKUP($E8631,
Products!$A$1:$F$201,MATCH(Orders!I$1,Products!$A$1:$F$1,0),0)</f>
        <v>2704.041843529928</v>
      </c>
      <c r="J8631" s="2">
        <f>VLOOKUP($E8631,
Products!$A$1:$F$201,MATCH(Orders!J$1,Products!$A$1:$F$1,0),0)</f>
        <v>2158.9135708713038</v>
      </c>
    </row>
    <row r="8632" spans="1:10">
      <c r="A8632">
        <v>8631</v>
      </c>
      <c r="B8632" s="4">
        <v>45338</v>
      </c>
      <c r="C8632" s="10">
        <f>DATE(YEAR(orders[[#This Row],[order_date]]), MONTH(orders[[#This Row],[order_date]]), 1)</f>
        <v>45323</v>
      </c>
      <c r="D8632" t="s">
        <v>4555</v>
      </c>
      <c r="E8632" t="s">
        <v>686</v>
      </c>
      <c r="F8632" t="str">
        <f>VLOOKUP(orders[[#This Row],[product_id]],Products!A:C,3,0)</f>
        <v>Appliances</v>
      </c>
      <c r="G8632">
        <v>1</v>
      </c>
      <c r="H8632" s="6">
        <v>0.10600713939802008</v>
      </c>
      <c r="I8632" s="2">
        <f>VLOOKUP($E8632,
Products!$A$1:$F$201,MATCH(Orders!I$1,Products!$A$1:$F$1,0),0)</f>
        <v>25525.356267188719</v>
      </c>
      <c r="J8632" s="2">
        <f>VLOOKUP($E8632,
Products!$A$1:$F$201,MATCH(Orders!J$1,Products!$A$1:$F$1,0),0)</f>
        <v>18214.15981099859</v>
      </c>
    </row>
    <row r="8633" spans="1:10">
      <c r="A8633">
        <v>8632</v>
      </c>
      <c r="B8633" s="4">
        <v>45040</v>
      </c>
      <c r="C8633" s="10">
        <f>DATE(YEAR(orders[[#This Row],[order_date]]), MONTH(orders[[#This Row],[order_date]]), 1)</f>
        <v>45017</v>
      </c>
      <c r="D8633" t="s">
        <v>2483</v>
      </c>
      <c r="E8633" t="s">
        <v>587</v>
      </c>
      <c r="F8633" t="str">
        <f>VLOOKUP(orders[[#This Row],[product_id]],Products!A:C,3,0)</f>
        <v>Electronics</v>
      </c>
      <c r="G8633">
        <v>3</v>
      </c>
      <c r="H8633" s="6">
        <v>0.18224116120457648</v>
      </c>
      <c r="I8633" s="2">
        <f>VLOOKUP($E8633,
Products!$A$1:$F$201,MATCH(Orders!I$1,Products!$A$1:$F$1,0),0)</f>
        <v>16527.367619686949</v>
      </c>
      <c r="J8633" s="2">
        <f>VLOOKUP($E8633,
Products!$A$1:$F$201,MATCH(Orders!J$1,Products!$A$1:$F$1,0),0)</f>
        <v>12533.62883070202</v>
      </c>
    </row>
    <row r="8634" spans="1:10">
      <c r="A8634">
        <v>8633</v>
      </c>
      <c r="B8634" s="4">
        <v>45501</v>
      </c>
      <c r="C8634" s="10">
        <f>DATE(YEAR(orders[[#This Row],[order_date]]), MONTH(orders[[#This Row],[order_date]]), 1)</f>
        <v>45474</v>
      </c>
      <c r="D8634" t="s">
        <v>1085</v>
      </c>
      <c r="E8634" t="s">
        <v>641</v>
      </c>
      <c r="F8634" t="str">
        <f>VLOOKUP(orders[[#This Row],[product_id]],Products!A:C,3,0)</f>
        <v>Appliances</v>
      </c>
      <c r="G8634">
        <v>2</v>
      </c>
      <c r="H8634" s="6">
        <v>0.1459369479879479</v>
      </c>
      <c r="I8634" s="2">
        <f>VLOOKUP($E8634,
Products!$A$1:$F$201,MATCH(Orders!I$1,Products!$A$1:$F$1,0),0)</f>
        <v>27167.965718506261</v>
      </c>
      <c r="J8634" s="2">
        <f>VLOOKUP($E8634,
Products!$A$1:$F$201,MATCH(Orders!J$1,Products!$A$1:$F$1,0),0)</f>
        <v>19748.025676381669</v>
      </c>
    </row>
    <row r="8635" spans="1:10">
      <c r="A8635">
        <v>8634</v>
      </c>
      <c r="B8635" s="4">
        <v>45325</v>
      </c>
      <c r="C8635" s="10">
        <f>DATE(YEAR(orders[[#This Row],[order_date]]), MONTH(orders[[#This Row],[order_date]]), 1)</f>
        <v>45323</v>
      </c>
      <c r="D8635" t="s">
        <v>4469</v>
      </c>
      <c r="E8635" t="s">
        <v>525</v>
      </c>
      <c r="F8635" t="str">
        <f>VLOOKUP(orders[[#This Row],[product_id]],Products!A:C,3,0)</f>
        <v>Electronics</v>
      </c>
      <c r="G8635">
        <v>1</v>
      </c>
      <c r="H8635" s="6">
        <v>0.11390645034513538</v>
      </c>
      <c r="I8635" s="2">
        <f>VLOOKUP($E8635,
Products!$A$1:$F$201,MATCH(Orders!I$1,Products!$A$1:$F$1,0),0)</f>
        <v>2441.7405612875209</v>
      </c>
      <c r="J8635" s="2">
        <f>VLOOKUP($E8635,
Products!$A$1:$F$201,MATCH(Orders!J$1,Products!$A$1:$F$1,0),0)</f>
        <v>1934.1373706011941</v>
      </c>
    </row>
    <row r="8636" spans="1:10">
      <c r="A8636">
        <v>8635</v>
      </c>
      <c r="B8636" s="4">
        <v>45050</v>
      </c>
      <c r="C8636" s="10">
        <f>DATE(YEAR(orders[[#This Row],[order_date]]), MONTH(orders[[#This Row],[order_date]]), 1)</f>
        <v>45047</v>
      </c>
      <c r="D8636" t="s">
        <v>3174</v>
      </c>
      <c r="E8636" t="s">
        <v>517</v>
      </c>
      <c r="F8636" t="str">
        <f>VLOOKUP(orders[[#This Row],[product_id]],Products!A:C,3,0)</f>
        <v>Electronics</v>
      </c>
      <c r="G8636">
        <v>1</v>
      </c>
      <c r="H8636" s="6">
        <v>0.19995054624641614</v>
      </c>
      <c r="I8636" s="2">
        <f>VLOOKUP($E8636,
Products!$A$1:$F$201,MATCH(Orders!I$1,Products!$A$1:$F$1,0),0)</f>
        <v>30304.143268168769</v>
      </c>
      <c r="J8636" s="2">
        <f>VLOOKUP($E8636,
Products!$A$1:$F$201,MATCH(Orders!J$1,Products!$A$1:$F$1,0),0)</f>
        <v>23998.194785181578</v>
      </c>
    </row>
    <row r="8637" spans="1:10">
      <c r="A8637">
        <v>8636</v>
      </c>
      <c r="B8637" s="4">
        <v>45012</v>
      </c>
      <c r="C8637" s="10">
        <f>DATE(YEAR(orders[[#This Row],[order_date]]), MONTH(orders[[#This Row],[order_date]]), 1)</f>
        <v>44986</v>
      </c>
      <c r="D8637" t="s">
        <v>1909</v>
      </c>
      <c r="E8637" t="s">
        <v>572</v>
      </c>
      <c r="F8637" t="str">
        <f>VLOOKUP(orders[[#This Row],[product_id]],Products!A:C,3,0)</f>
        <v>Electronics</v>
      </c>
      <c r="G8637">
        <v>2</v>
      </c>
      <c r="H8637" s="6">
        <v>0.20870664911568013</v>
      </c>
      <c r="I8637" s="2">
        <f>VLOOKUP($E8637,
Products!$A$1:$F$201,MATCH(Orders!I$1,Products!$A$1:$F$1,0),0)</f>
        <v>28095.750781518611</v>
      </c>
      <c r="J8637" s="2">
        <f>VLOOKUP($E8637,
Products!$A$1:$F$201,MATCH(Orders!J$1,Products!$A$1:$F$1,0),0)</f>
        <v>21949.841961937182</v>
      </c>
    </row>
    <row r="8638" spans="1:10">
      <c r="A8638">
        <v>8637</v>
      </c>
      <c r="B8638" s="4">
        <v>44973</v>
      </c>
      <c r="C8638" s="10">
        <f>DATE(YEAR(orders[[#This Row],[order_date]]), MONTH(orders[[#This Row],[order_date]]), 1)</f>
        <v>44958</v>
      </c>
      <c r="D8638" t="s">
        <v>2367</v>
      </c>
      <c r="E8638" t="s">
        <v>683</v>
      </c>
      <c r="F8638" t="str">
        <f>VLOOKUP(orders[[#This Row],[product_id]],Products!A:C,3,0)</f>
        <v>Electronics</v>
      </c>
      <c r="G8638">
        <v>1</v>
      </c>
      <c r="H8638" s="6">
        <v>0.22651014025443486</v>
      </c>
      <c r="I8638" s="2">
        <f>VLOOKUP($E8638,
Products!$A$1:$F$201,MATCH(Orders!I$1,Products!$A$1:$F$1,0),0)</f>
        <v>30555.409096588959</v>
      </c>
      <c r="J8638" s="2">
        <f>VLOOKUP($E8638,
Products!$A$1:$F$201,MATCH(Orders!J$1,Products!$A$1:$F$1,0),0)</f>
        <v>20295.233857550291</v>
      </c>
    </row>
    <row r="8639" spans="1:10">
      <c r="A8639">
        <v>8638</v>
      </c>
      <c r="B8639" s="4">
        <v>45870</v>
      </c>
      <c r="C8639" s="10">
        <f>DATE(YEAR(orders[[#This Row],[order_date]]), MONTH(orders[[#This Row],[order_date]]), 1)</f>
        <v>45870</v>
      </c>
      <c r="D8639" t="s">
        <v>3764</v>
      </c>
      <c r="E8639" t="s">
        <v>631</v>
      </c>
      <c r="F8639" t="str">
        <f>VLOOKUP(orders[[#This Row],[product_id]],Products!A:C,3,0)</f>
        <v>Appliances</v>
      </c>
      <c r="G8639">
        <v>1</v>
      </c>
      <c r="H8639" s="6">
        <v>0.12924879435658654</v>
      </c>
      <c r="I8639" s="2">
        <f>VLOOKUP($E8639,
Products!$A$1:$F$201,MATCH(Orders!I$1,Products!$A$1:$F$1,0),0)</f>
        <v>5983.7308645702497</v>
      </c>
      <c r="J8639" s="2">
        <f>VLOOKUP($E8639,
Products!$A$1:$F$201,MATCH(Orders!J$1,Products!$A$1:$F$1,0),0)</f>
        <v>4205.6432936163774</v>
      </c>
    </row>
    <row r="8640" spans="1:10">
      <c r="A8640">
        <v>8639</v>
      </c>
      <c r="B8640" s="4">
        <v>45730</v>
      </c>
      <c r="C8640" s="10">
        <f>DATE(YEAR(orders[[#This Row],[order_date]]), MONTH(orders[[#This Row],[order_date]]), 1)</f>
        <v>45717</v>
      </c>
      <c r="D8640" t="s">
        <v>2012</v>
      </c>
      <c r="E8640" t="s">
        <v>645</v>
      </c>
      <c r="F8640" t="str">
        <f>VLOOKUP(orders[[#This Row],[product_id]],Products!A:C,3,0)</f>
        <v>Electronics</v>
      </c>
      <c r="G8640">
        <v>1</v>
      </c>
      <c r="H8640" s="6">
        <v>0.16637501157600559</v>
      </c>
      <c r="I8640" s="2">
        <f>VLOOKUP($E8640,
Products!$A$1:$F$201,MATCH(Orders!I$1,Products!$A$1:$F$1,0),0)</f>
        <v>29658.239859810968</v>
      </c>
      <c r="J8640" s="2">
        <f>VLOOKUP($E8640,
Products!$A$1:$F$201,MATCH(Orders!J$1,Products!$A$1:$F$1,0),0)</f>
        <v>22421.521919652871</v>
      </c>
    </row>
    <row r="8641" spans="1:10">
      <c r="A8641">
        <v>8640</v>
      </c>
      <c r="B8641" s="4">
        <v>45315</v>
      </c>
      <c r="C8641" s="10">
        <f>DATE(YEAR(orders[[#This Row],[order_date]]), MONTH(orders[[#This Row],[order_date]]), 1)</f>
        <v>45292</v>
      </c>
      <c r="D8641" t="s">
        <v>3171</v>
      </c>
      <c r="E8641" t="s">
        <v>559</v>
      </c>
      <c r="F8641" t="str">
        <f>VLOOKUP(orders[[#This Row],[product_id]],Products!A:C,3,0)</f>
        <v>Electronics</v>
      </c>
      <c r="G8641">
        <v>2</v>
      </c>
      <c r="H8641" s="6">
        <v>0.24698026598593592</v>
      </c>
      <c r="I8641" s="2">
        <f>VLOOKUP($E8641,
Products!$A$1:$F$201,MATCH(Orders!I$1,Products!$A$1:$F$1,0),0)</f>
        <v>2588.546892391822</v>
      </c>
      <c r="J8641" s="2">
        <f>VLOOKUP($E8641,
Products!$A$1:$F$201,MATCH(Orders!J$1,Products!$A$1:$F$1,0),0)</f>
        <v>1942.6863840762869</v>
      </c>
    </row>
    <row r="8642" spans="1:10">
      <c r="A8642">
        <v>8641</v>
      </c>
      <c r="B8642" s="4">
        <v>45502</v>
      </c>
      <c r="C8642" s="10">
        <f>DATE(YEAR(orders[[#This Row],[order_date]]), MONTH(orders[[#This Row],[order_date]]), 1)</f>
        <v>45474</v>
      </c>
      <c r="D8642" t="s">
        <v>1061</v>
      </c>
      <c r="E8642" t="s">
        <v>585</v>
      </c>
      <c r="F8642" t="str">
        <f>VLOOKUP(orders[[#This Row],[product_id]],Products!A:C,3,0)</f>
        <v>Appliances</v>
      </c>
      <c r="G8642">
        <v>2</v>
      </c>
      <c r="H8642" s="6">
        <v>5.711054703655985E-2</v>
      </c>
      <c r="I8642" s="2">
        <f>VLOOKUP($E8642,
Products!$A$1:$F$201,MATCH(Orders!I$1,Products!$A$1:$F$1,0),0)</f>
        <v>24049.2355837664</v>
      </c>
      <c r="J8642" s="2">
        <f>VLOOKUP($E8642,
Products!$A$1:$F$201,MATCH(Orders!J$1,Products!$A$1:$F$1,0),0)</f>
        <v>19053.338129326308</v>
      </c>
    </row>
    <row r="8643" spans="1:10">
      <c r="A8643">
        <v>8642</v>
      </c>
      <c r="B8643" s="4">
        <v>45558</v>
      </c>
      <c r="C8643" s="10">
        <f>DATE(YEAR(orders[[#This Row],[order_date]]), MONTH(orders[[#This Row],[order_date]]), 1)</f>
        <v>45536</v>
      </c>
      <c r="D8643" t="s">
        <v>4479</v>
      </c>
      <c r="E8643" t="s">
        <v>629</v>
      </c>
      <c r="F8643" t="str">
        <f>VLOOKUP(orders[[#This Row],[product_id]],Products!A:C,3,0)</f>
        <v>Electronics</v>
      </c>
      <c r="G8643">
        <v>2</v>
      </c>
      <c r="H8643" s="6">
        <v>0.23051928856376078</v>
      </c>
      <c r="I8643" s="2">
        <f>VLOOKUP($E8643,
Products!$A$1:$F$201,MATCH(Orders!I$1,Products!$A$1:$F$1,0),0)</f>
        <v>12411.13061655427</v>
      </c>
      <c r="J8643" s="2">
        <f>VLOOKUP($E8643,
Products!$A$1:$F$201,MATCH(Orders!J$1,Products!$A$1:$F$1,0),0)</f>
        <v>9821.2729118635452</v>
      </c>
    </row>
    <row r="8644" spans="1:10">
      <c r="A8644">
        <v>8643</v>
      </c>
      <c r="B8644" s="4">
        <v>45640</v>
      </c>
      <c r="C8644" s="10">
        <f>DATE(YEAR(orders[[#This Row],[order_date]]), MONTH(orders[[#This Row],[order_date]]), 1)</f>
        <v>45627</v>
      </c>
      <c r="D8644" t="s">
        <v>721</v>
      </c>
      <c r="E8644" t="s">
        <v>687</v>
      </c>
      <c r="F8644" t="str">
        <f>VLOOKUP(orders[[#This Row],[product_id]],Products!A:C,3,0)</f>
        <v>Electronics</v>
      </c>
      <c r="G8644">
        <v>2</v>
      </c>
      <c r="H8644" s="6">
        <v>0.14822125668788894</v>
      </c>
      <c r="I8644" s="2">
        <f>VLOOKUP($E8644,
Products!$A$1:$F$201,MATCH(Orders!I$1,Products!$A$1:$F$1,0),0)</f>
        <v>12143.737276429891</v>
      </c>
      <c r="J8644" s="2">
        <f>VLOOKUP($E8644,
Products!$A$1:$F$201,MATCH(Orders!J$1,Products!$A$1:$F$1,0),0)</f>
        <v>9077.1957392673976</v>
      </c>
    </row>
    <row r="8645" spans="1:10">
      <c r="A8645">
        <v>8644</v>
      </c>
      <c r="B8645" s="4">
        <v>45996</v>
      </c>
      <c r="C8645" s="10">
        <f>DATE(YEAR(orders[[#This Row],[order_date]]), MONTH(orders[[#This Row],[order_date]]), 1)</f>
        <v>45992</v>
      </c>
      <c r="D8645" t="s">
        <v>1020</v>
      </c>
      <c r="E8645" t="s">
        <v>579</v>
      </c>
      <c r="F8645" t="str">
        <f>VLOOKUP(orders[[#This Row],[product_id]],Products!A:C,3,0)</f>
        <v>Appliances</v>
      </c>
      <c r="G8645">
        <v>1</v>
      </c>
      <c r="H8645" s="6">
        <v>0.12353613902827465</v>
      </c>
      <c r="I8645" s="2">
        <f>VLOOKUP($E8645,
Products!$A$1:$F$201,MATCH(Orders!I$1,Products!$A$1:$F$1,0),0)</f>
        <v>5919.3204980498322</v>
      </c>
      <c r="J8645" s="2">
        <f>VLOOKUP($E8645,
Products!$A$1:$F$201,MATCH(Orders!J$1,Products!$A$1:$F$1,0),0)</f>
        <v>3972.3071240281379</v>
      </c>
    </row>
    <row r="8646" spans="1:10">
      <c r="A8646">
        <v>8645</v>
      </c>
      <c r="B8646" s="4">
        <v>45548</v>
      </c>
      <c r="C8646" s="10">
        <f>DATE(YEAR(orders[[#This Row],[order_date]]), MONTH(orders[[#This Row],[order_date]]), 1)</f>
        <v>45536</v>
      </c>
      <c r="D8646" t="s">
        <v>3286</v>
      </c>
      <c r="E8646" t="s">
        <v>652</v>
      </c>
      <c r="F8646" t="str">
        <f>VLOOKUP(orders[[#This Row],[product_id]],Products!A:C,3,0)</f>
        <v>Appliances</v>
      </c>
      <c r="G8646">
        <v>2</v>
      </c>
      <c r="H8646" s="6">
        <v>0.11653101743190784</v>
      </c>
      <c r="I8646" s="2">
        <f>VLOOKUP($E8646,
Products!$A$1:$F$201,MATCH(Orders!I$1,Products!$A$1:$F$1,0),0)</f>
        <v>6387.3122916387983</v>
      </c>
      <c r="J8646" s="2">
        <f>VLOOKUP($E8646,
Products!$A$1:$F$201,MATCH(Orders!J$1,Products!$A$1:$F$1,0),0)</f>
        <v>4880.3517286187262</v>
      </c>
    </row>
    <row r="8647" spans="1:10">
      <c r="A8647">
        <v>8646</v>
      </c>
      <c r="B8647" s="4">
        <v>44972</v>
      </c>
      <c r="C8647" s="10">
        <f>DATE(YEAR(orders[[#This Row],[order_date]]), MONTH(orders[[#This Row],[order_date]]), 1)</f>
        <v>44958</v>
      </c>
      <c r="D8647" t="s">
        <v>1745</v>
      </c>
      <c r="E8647" t="s">
        <v>647</v>
      </c>
      <c r="F8647" t="str">
        <f>VLOOKUP(orders[[#This Row],[product_id]],Products!A:C,3,0)</f>
        <v>Electronics</v>
      </c>
      <c r="G8647">
        <v>2</v>
      </c>
      <c r="H8647" s="6">
        <v>0.21114906460929775</v>
      </c>
      <c r="I8647" s="2">
        <f>VLOOKUP($E8647,
Products!$A$1:$F$201,MATCH(Orders!I$1,Products!$A$1:$F$1,0),0)</f>
        <v>23187.883920109041</v>
      </c>
      <c r="J8647" s="2">
        <f>VLOOKUP($E8647,
Products!$A$1:$F$201,MATCH(Orders!J$1,Products!$A$1:$F$1,0),0)</f>
        <v>16217.564081273829</v>
      </c>
    </row>
    <row r="8648" spans="1:10">
      <c r="A8648">
        <v>8647</v>
      </c>
      <c r="B8648" s="4">
        <v>45650</v>
      </c>
      <c r="C8648" s="10">
        <f>DATE(YEAR(orders[[#This Row],[order_date]]), MONTH(orders[[#This Row],[order_date]]), 1)</f>
        <v>45627</v>
      </c>
      <c r="D8648" t="s">
        <v>4242</v>
      </c>
      <c r="E8648" t="s">
        <v>685</v>
      </c>
      <c r="F8648" t="str">
        <f>VLOOKUP(orders[[#This Row],[product_id]],Products!A:C,3,0)</f>
        <v>Electronics</v>
      </c>
      <c r="G8648">
        <v>2</v>
      </c>
      <c r="H8648" s="6">
        <v>0.16381858317976991</v>
      </c>
      <c r="I8648" s="2">
        <f>VLOOKUP($E8648,
Products!$A$1:$F$201,MATCH(Orders!I$1,Products!$A$1:$F$1,0),0)</f>
        <v>30011.61348468516</v>
      </c>
      <c r="J8648" s="2">
        <f>VLOOKUP($E8648,
Products!$A$1:$F$201,MATCH(Orders!J$1,Products!$A$1:$F$1,0),0)</f>
        <v>20796.213094008199</v>
      </c>
    </row>
    <row r="8649" spans="1:10">
      <c r="A8649">
        <v>8648</v>
      </c>
      <c r="B8649" s="4">
        <v>45466</v>
      </c>
      <c r="C8649" s="10">
        <f>DATE(YEAR(orders[[#This Row],[order_date]]), MONTH(orders[[#This Row],[order_date]]), 1)</f>
        <v>45444</v>
      </c>
      <c r="D8649" t="s">
        <v>2192</v>
      </c>
      <c r="E8649" t="s">
        <v>655</v>
      </c>
      <c r="F8649" t="str">
        <f>VLOOKUP(orders[[#This Row],[product_id]],Products!A:C,3,0)</f>
        <v>Appliances</v>
      </c>
      <c r="G8649">
        <v>3</v>
      </c>
      <c r="H8649" s="6">
        <v>6.1047257796140487E-2</v>
      </c>
      <c r="I8649" s="2">
        <f>VLOOKUP($E8649,
Products!$A$1:$F$201,MATCH(Orders!I$1,Products!$A$1:$F$1,0),0)</f>
        <v>24072.170529057032</v>
      </c>
      <c r="J8649" s="2">
        <f>VLOOKUP($E8649,
Products!$A$1:$F$201,MATCH(Orders!J$1,Products!$A$1:$F$1,0),0)</f>
        <v>16358.626370717549</v>
      </c>
    </row>
    <row r="8650" spans="1:10">
      <c r="A8650">
        <v>8649</v>
      </c>
      <c r="B8650" s="4">
        <v>45013</v>
      </c>
      <c r="C8650" s="10">
        <f>DATE(YEAR(orders[[#This Row],[order_date]]), MONTH(orders[[#This Row],[order_date]]), 1)</f>
        <v>44986</v>
      </c>
      <c r="D8650" t="s">
        <v>4558</v>
      </c>
      <c r="E8650" t="s">
        <v>637</v>
      </c>
      <c r="F8650" t="str">
        <f>VLOOKUP(orders[[#This Row],[product_id]],Products!A:C,3,0)</f>
        <v>Electronics</v>
      </c>
      <c r="G8650">
        <v>1</v>
      </c>
      <c r="H8650" s="6">
        <v>0.10891376102194252</v>
      </c>
      <c r="I8650" s="2">
        <f>VLOOKUP($E8650,
Products!$A$1:$F$201,MATCH(Orders!I$1,Products!$A$1:$F$1,0),0)</f>
        <v>2722.8882486231741</v>
      </c>
      <c r="J8650" s="2">
        <f>VLOOKUP($E8650,
Products!$A$1:$F$201,MATCH(Orders!J$1,Products!$A$1:$F$1,0),0)</f>
        <v>2155.455197032014</v>
      </c>
    </row>
    <row r="8651" spans="1:10">
      <c r="A8651">
        <v>8650</v>
      </c>
      <c r="B8651" s="4">
        <v>45729</v>
      </c>
      <c r="C8651" s="10">
        <f>DATE(YEAR(orders[[#This Row],[order_date]]), MONTH(orders[[#This Row],[order_date]]), 1)</f>
        <v>45717</v>
      </c>
      <c r="D8651" t="s">
        <v>3298</v>
      </c>
      <c r="E8651" t="s">
        <v>621</v>
      </c>
      <c r="F8651" t="str">
        <f>VLOOKUP(orders[[#This Row],[product_id]],Products!A:C,3,0)</f>
        <v>Electronics</v>
      </c>
      <c r="G8651">
        <v>2</v>
      </c>
      <c r="H8651" s="6">
        <v>0.20588664683520083</v>
      </c>
      <c r="I8651" s="2">
        <f>VLOOKUP($E8651,
Products!$A$1:$F$201,MATCH(Orders!I$1,Products!$A$1:$F$1,0),0)</f>
        <v>11784.05708818019</v>
      </c>
      <c r="J8651" s="2">
        <f>VLOOKUP($E8651,
Products!$A$1:$F$201,MATCH(Orders!J$1,Products!$A$1:$F$1,0),0)</f>
        <v>7779.8525757032758</v>
      </c>
    </row>
    <row r="8652" spans="1:10">
      <c r="A8652">
        <v>8651</v>
      </c>
      <c r="B8652" s="4">
        <v>45191</v>
      </c>
      <c r="C8652" s="10">
        <f>DATE(YEAR(orders[[#This Row],[order_date]]), MONTH(orders[[#This Row],[order_date]]), 1)</f>
        <v>45170</v>
      </c>
      <c r="D8652" t="s">
        <v>1399</v>
      </c>
      <c r="E8652" t="s">
        <v>564</v>
      </c>
      <c r="F8652" t="str">
        <f>VLOOKUP(orders[[#This Row],[product_id]],Products!A:C,3,0)</f>
        <v>Electronics</v>
      </c>
      <c r="G8652">
        <v>2</v>
      </c>
      <c r="H8652" s="6">
        <v>0.12630284575523057</v>
      </c>
      <c r="I8652" s="2">
        <f>VLOOKUP($E8652,
Products!$A$1:$F$201,MATCH(Orders!I$1,Products!$A$1:$F$1,0),0)</f>
        <v>21989.290766910399</v>
      </c>
      <c r="J8652" s="2">
        <f>VLOOKUP($E8652,
Products!$A$1:$F$201,MATCH(Orders!J$1,Products!$A$1:$F$1,0),0)</f>
        <v>15566.99865864101</v>
      </c>
    </row>
    <row r="8653" spans="1:10">
      <c r="A8653">
        <v>8652</v>
      </c>
      <c r="B8653" s="4">
        <v>45972</v>
      </c>
      <c r="C8653" s="10">
        <f>DATE(YEAR(orders[[#This Row],[order_date]]), MONTH(orders[[#This Row],[order_date]]), 1)</f>
        <v>45962</v>
      </c>
      <c r="D8653" t="s">
        <v>774</v>
      </c>
      <c r="E8653" t="s">
        <v>667</v>
      </c>
      <c r="F8653" t="str">
        <f>VLOOKUP(orders[[#This Row],[product_id]],Products!A:C,3,0)</f>
        <v>Electronics</v>
      </c>
      <c r="G8653">
        <v>1</v>
      </c>
      <c r="H8653" s="6">
        <v>0.16944764371098667</v>
      </c>
      <c r="I8653" s="2">
        <f>VLOOKUP($E8653,
Products!$A$1:$F$201,MATCH(Orders!I$1,Products!$A$1:$F$1,0),0)</f>
        <v>2491.507056421975</v>
      </c>
      <c r="J8653" s="2">
        <f>VLOOKUP($E8653,
Products!$A$1:$F$201,MATCH(Orders!J$1,Products!$A$1:$F$1,0),0)</f>
        <v>1871.4408177277719</v>
      </c>
    </row>
    <row r="8654" spans="1:10">
      <c r="A8654">
        <v>8653</v>
      </c>
      <c r="B8654" s="4">
        <v>45629</v>
      </c>
      <c r="C8654" s="10">
        <f>DATE(YEAR(orders[[#This Row],[order_date]]), MONTH(orders[[#This Row],[order_date]]), 1)</f>
        <v>45627</v>
      </c>
      <c r="D8654" t="s">
        <v>1116</v>
      </c>
      <c r="E8654" t="s">
        <v>569</v>
      </c>
      <c r="F8654" t="str">
        <f>VLOOKUP(orders[[#This Row],[product_id]],Products!A:C,3,0)</f>
        <v>Electronics</v>
      </c>
      <c r="G8654">
        <v>1</v>
      </c>
      <c r="H8654" s="6">
        <v>0.12119606405596045</v>
      </c>
      <c r="I8654" s="2">
        <f>VLOOKUP($E8654,
Products!$A$1:$F$201,MATCH(Orders!I$1,Products!$A$1:$F$1,0),0)</f>
        <v>30739.034547193129</v>
      </c>
      <c r="J8654" s="2">
        <f>VLOOKUP($E8654,
Products!$A$1:$F$201,MATCH(Orders!J$1,Products!$A$1:$F$1,0),0)</f>
        <v>22938.60345365321</v>
      </c>
    </row>
    <row r="8655" spans="1:10">
      <c r="A8655">
        <v>8654</v>
      </c>
      <c r="B8655" s="4">
        <v>45158</v>
      </c>
      <c r="C8655" s="10">
        <f>DATE(YEAR(orders[[#This Row],[order_date]]), MONTH(orders[[#This Row],[order_date]]), 1)</f>
        <v>45139</v>
      </c>
      <c r="D8655" t="s">
        <v>3829</v>
      </c>
      <c r="E8655" t="s">
        <v>633</v>
      </c>
      <c r="F8655" t="str">
        <f>VLOOKUP(orders[[#This Row],[product_id]],Products!A:C,3,0)</f>
        <v>Appliances</v>
      </c>
      <c r="G8655">
        <v>2</v>
      </c>
      <c r="H8655" s="6">
        <v>0.145622354225629</v>
      </c>
      <c r="I8655" s="2">
        <f>VLOOKUP($E8655,
Products!$A$1:$F$201,MATCH(Orders!I$1,Products!$A$1:$F$1,0),0)</f>
        <v>2361.4162937319088</v>
      </c>
      <c r="J8655" s="2">
        <f>VLOOKUP($E8655,
Products!$A$1:$F$201,MATCH(Orders!J$1,Products!$A$1:$F$1,0),0)</f>
        <v>1552.5536411429621</v>
      </c>
    </row>
    <row r="8656" spans="1:10">
      <c r="A8656">
        <v>8655</v>
      </c>
      <c r="B8656" s="4">
        <v>45112</v>
      </c>
      <c r="C8656" s="10">
        <f>DATE(YEAR(orders[[#This Row],[order_date]]), MONTH(orders[[#This Row],[order_date]]), 1)</f>
        <v>45108</v>
      </c>
      <c r="D8656" t="s">
        <v>3842</v>
      </c>
      <c r="E8656" t="s">
        <v>523</v>
      </c>
      <c r="F8656" t="str">
        <f>VLOOKUP(orders[[#This Row],[product_id]],Products!A:C,3,0)</f>
        <v>Electronics</v>
      </c>
      <c r="G8656">
        <v>2</v>
      </c>
      <c r="H8656" s="6">
        <v>0.13465911091639485</v>
      </c>
      <c r="I8656" s="2">
        <f>VLOOKUP($E8656,
Products!$A$1:$F$201,MATCH(Orders!I$1,Products!$A$1:$F$1,0),0)</f>
        <v>27240.414518089601</v>
      </c>
      <c r="J8656" s="2">
        <f>VLOOKUP($E8656,
Products!$A$1:$F$201,MATCH(Orders!J$1,Products!$A$1:$F$1,0),0)</f>
        <v>21217.524617692769</v>
      </c>
    </row>
    <row r="8657" spans="1:10">
      <c r="A8657">
        <v>8656</v>
      </c>
      <c r="B8657" s="4">
        <v>45252</v>
      </c>
      <c r="C8657" s="10">
        <f>DATE(YEAR(orders[[#This Row],[order_date]]), MONTH(orders[[#This Row],[order_date]]), 1)</f>
        <v>45231</v>
      </c>
      <c r="D8657" t="s">
        <v>3565</v>
      </c>
      <c r="E8657" t="s">
        <v>587</v>
      </c>
      <c r="F8657" t="str">
        <f>VLOOKUP(orders[[#This Row],[product_id]],Products!A:C,3,0)</f>
        <v>Electronics</v>
      </c>
      <c r="G8657">
        <v>3</v>
      </c>
      <c r="H8657" s="6">
        <v>0.18915938330933568</v>
      </c>
      <c r="I8657" s="2">
        <f>VLOOKUP($E8657,
Products!$A$1:$F$201,MATCH(Orders!I$1,Products!$A$1:$F$1,0),0)</f>
        <v>16527.367619686949</v>
      </c>
      <c r="J8657" s="2">
        <f>VLOOKUP($E8657,
Products!$A$1:$F$201,MATCH(Orders!J$1,Products!$A$1:$F$1,0),0)</f>
        <v>12533.62883070202</v>
      </c>
    </row>
    <row r="8658" spans="1:10">
      <c r="A8658">
        <v>8657</v>
      </c>
      <c r="B8658" s="4">
        <v>45323</v>
      </c>
      <c r="C8658" s="10">
        <f>DATE(YEAR(orders[[#This Row],[order_date]]), MONTH(orders[[#This Row],[order_date]]), 1)</f>
        <v>45323</v>
      </c>
      <c r="D8658" t="s">
        <v>4703</v>
      </c>
      <c r="E8658" t="s">
        <v>536</v>
      </c>
      <c r="F8658" t="str">
        <f>VLOOKUP(orders[[#This Row],[product_id]],Products!A:C,3,0)</f>
        <v>Appliances</v>
      </c>
      <c r="G8658">
        <v>1</v>
      </c>
      <c r="H8658" s="6">
        <v>0.13368012536306614</v>
      </c>
      <c r="I8658" s="2">
        <f>VLOOKUP($E8658,
Products!$A$1:$F$201,MATCH(Orders!I$1,Products!$A$1:$F$1,0),0)</f>
        <v>25818.123603836499</v>
      </c>
      <c r="J8658" s="2">
        <f>VLOOKUP($E8658,
Products!$A$1:$F$201,MATCH(Orders!J$1,Products!$A$1:$F$1,0),0)</f>
        <v>18462.729442964981</v>
      </c>
    </row>
    <row r="8659" spans="1:10">
      <c r="A8659">
        <v>8658</v>
      </c>
      <c r="B8659" s="4">
        <v>46015</v>
      </c>
      <c r="C8659" s="10">
        <f>DATE(YEAR(orders[[#This Row],[order_date]]), MONTH(orders[[#This Row],[order_date]]), 1)</f>
        <v>45992</v>
      </c>
      <c r="D8659" t="s">
        <v>1624</v>
      </c>
      <c r="E8659" t="s">
        <v>589</v>
      </c>
      <c r="F8659" t="str">
        <f>VLOOKUP(orders[[#This Row],[product_id]],Products!A:C,3,0)</f>
        <v>Appliances</v>
      </c>
      <c r="G8659">
        <v>2</v>
      </c>
      <c r="H8659" s="6">
        <v>0.14638673689417442</v>
      </c>
      <c r="I8659" s="2">
        <f>VLOOKUP($E8659,
Products!$A$1:$F$201,MATCH(Orders!I$1,Products!$A$1:$F$1,0),0)</f>
        <v>6227.1351854710047</v>
      </c>
      <c r="J8659" s="2">
        <f>VLOOKUP($E8659,
Products!$A$1:$F$201,MATCH(Orders!J$1,Products!$A$1:$F$1,0),0)</f>
        <v>4146.7707671772396</v>
      </c>
    </row>
    <row r="8660" spans="1:10">
      <c r="A8660">
        <v>8659</v>
      </c>
      <c r="B8660" s="4">
        <v>45882</v>
      </c>
      <c r="C8660" s="10">
        <f>DATE(YEAR(orders[[#This Row],[order_date]]), MONTH(orders[[#This Row],[order_date]]), 1)</f>
        <v>45870</v>
      </c>
      <c r="D8660" t="s">
        <v>3600</v>
      </c>
      <c r="E8660" t="s">
        <v>547</v>
      </c>
      <c r="F8660" t="str">
        <f>VLOOKUP(orders[[#This Row],[product_id]],Products!A:C,3,0)</f>
        <v>Appliances</v>
      </c>
      <c r="G8660">
        <v>1</v>
      </c>
      <c r="H8660" s="6">
        <v>5.0438823558445735E-2</v>
      </c>
      <c r="I8660" s="2">
        <f>VLOOKUP($E8660,
Products!$A$1:$F$201,MATCH(Orders!I$1,Products!$A$1:$F$1,0),0)</f>
        <v>2366.4310858022332</v>
      </c>
      <c r="J8660" s="2">
        <f>VLOOKUP($E8660,
Products!$A$1:$F$201,MATCH(Orders!J$1,Products!$A$1:$F$1,0),0)</f>
        <v>1841.1055346213741</v>
      </c>
    </row>
    <row r="8661" spans="1:10">
      <c r="A8661">
        <v>8660</v>
      </c>
      <c r="B8661" s="4">
        <v>45481</v>
      </c>
      <c r="C8661" s="10">
        <f>DATE(YEAR(orders[[#This Row],[order_date]]), MONTH(orders[[#This Row],[order_date]]), 1)</f>
        <v>45474</v>
      </c>
      <c r="D8661" t="s">
        <v>1445</v>
      </c>
      <c r="E8661" t="s">
        <v>636</v>
      </c>
      <c r="F8661" t="str">
        <f>VLOOKUP(orders[[#This Row],[product_id]],Products!A:C,3,0)</f>
        <v>Appliances</v>
      </c>
      <c r="G8661">
        <v>1</v>
      </c>
      <c r="H8661" s="6">
        <v>0.14902498350293547</v>
      </c>
      <c r="I8661" s="2">
        <f>VLOOKUP($E8661,
Products!$A$1:$F$201,MATCH(Orders!I$1,Products!$A$1:$F$1,0),0)</f>
        <v>2035.5647279372099</v>
      </c>
      <c r="J8661" s="2">
        <f>VLOOKUP($E8661,
Products!$A$1:$F$201,MATCH(Orders!J$1,Products!$A$1:$F$1,0),0)</f>
        <v>1486.048843699655</v>
      </c>
    </row>
    <row r="8662" spans="1:10">
      <c r="A8662">
        <v>8661</v>
      </c>
      <c r="B8662" s="4">
        <v>45659</v>
      </c>
      <c r="C8662" s="10">
        <f>DATE(YEAR(orders[[#This Row],[order_date]]), MONTH(orders[[#This Row],[order_date]]), 1)</f>
        <v>45658</v>
      </c>
      <c r="D8662" t="s">
        <v>2196</v>
      </c>
      <c r="E8662" t="s">
        <v>590</v>
      </c>
      <c r="F8662" t="str">
        <f>VLOOKUP(orders[[#This Row],[product_id]],Products!A:C,3,0)</f>
        <v>Appliances</v>
      </c>
      <c r="G8662">
        <v>1</v>
      </c>
      <c r="H8662" s="6">
        <v>5.7546319910924779E-2</v>
      </c>
      <c r="I8662" s="2">
        <f>VLOOKUP($E8662,
Products!$A$1:$F$201,MATCH(Orders!I$1,Products!$A$1:$F$1,0),0)</f>
        <v>2035.9251500591261</v>
      </c>
      <c r="J8662" s="2">
        <f>VLOOKUP($E8662,
Products!$A$1:$F$201,MATCH(Orders!J$1,Products!$A$1:$F$1,0),0)</f>
        <v>1473.8412378673991</v>
      </c>
    </row>
    <row r="8663" spans="1:10">
      <c r="A8663">
        <v>8662</v>
      </c>
      <c r="B8663" s="4">
        <v>45967</v>
      </c>
      <c r="C8663" s="10">
        <f>DATE(YEAR(orders[[#This Row],[order_date]]), MONTH(orders[[#This Row],[order_date]]), 1)</f>
        <v>45962</v>
      </c>
      <c r="D8663" t="s">
        <v>4511</v>
      </c>
      <c r="E8663" t="s">
        <v>688</v>
      </c>
      <c r="F8663" t="str">
        <f>VLOOKUP(orders[[#This Row],[product_id]],Products!A:C,3,0)</f>
        <v>Appliances</v>
      </c>
      <c r="G8663">
        <v>1</v>
      </c>
      <c r="H8663" s="6">
        <v>0.13368348444408343</v>
      </c>
      <c r="I8663" s="2">
        <f>VLOOKUP($E8663,
Products!$A$1:$F$201,MATCH(Orders!I$1,Products!$A$1:$F$1,0),0)</f>
        <v>5983.6860426434141</v>
      </c>
      <c r="J8663" s="2">
        <f>VLOOKUP($E8663,
Products!$A$1:$F$201,MATCH(Orders!J$1,Products!$A$1:$F$1,0),0)</f>
        <v>3911.563059036529</v>
      </c>
    </row>
    <row r="8664" spans="1:10">
      <c r="A8664">
        <v>8663</v>
      </c>
      <c r="B8664" s="4">
        <v>45723</v>
      </c>
      <c r="C8664" s="10">
        <f>DATE(YEAR(orders[[#This Row],[order_date]]), MONTH(orders[[#This Row],[order_date]]), 1)</f>
        <v>45717</v>
      </c>
      <c r="D8664" t="s">
        <v>4049</v>
      </c>
      <c r="E8664" t="s">
        <v>515</v>
      </c>
      <c r="F8664" t="str">
        <f>VLOOKUP(orders[[#This Row],[product_id]],Products!A:C,3,0)</f>
        <v>Appliances</v>
      </c>
      <c r="G8664">
        <v>2</v>
      </c>
      <c r="H8664" s="6">
        <v>0.14503106387637557</v>
      </c>
      <c r="I8664" s="2">
        <f>VLOOKUP($E8664,
Products!$A$1:$F$201,MATCH(Orders!I$1,Products!$A$1:$F$1,0),0)</f>
        <v>2136.8180837738519</v>
      </c>
      <c r="J8664" s="2">
        <f>VLOOKUP($E8664,
Products!$A$1:$F$201,MATCH(Orders!J$1,Products!$A$1:$F$1,0),0)</f>
        <v>1689.48738136013</v>
      </c>
    </row>
    <row r="8665" spans="1:10">
      <c r="A8665">
        <v>8664</v>
      </c>
      <c r="B8665" s="4">
        <v>45317</v>
      </c>
      <c r="C8665" s="10">
        <f>DATE(YEAR(orders[[#This Row],[order_date]]), MONTH(orders[[#This Row],[order_date]]), 1)</f>
        <v>45292</v>
      </c>
      <c r="D8665" t="s">
        <v>3192</v>
      </c>
      <c r="E8665" t="s">
        <v>576</v>
      </c>
      <c r="F8665" t="str">
        <f>VLOOKUP(orders[[#This Row],[product_id]],Products!A:C,3,0)</f>
        <v>Electronics</v>
      </c>
      <c r="G8665">
        <v>1</v>
      </c>
      <c r="H8665" s="6">
        <v>0.14259091184130829</v>
      </c>
      <c r="I8665" s="2">
        <f>VLOOKUP($E8665,
Products!$A$1:$F$201,MATCH(Orders!I$1,Products!$A$1:$F$1,0),0)</f>
        <v>12571.90922514794</v>
      </c>
      <c r="J8665" s="2">
        <f>VLOOKUP($E8665,
Products!$A$1:$F$201,MATCH(Orders!J$1,Products!$A$1:$F$1,0),0)</f>
        <v>9314.5536289888332</v>
      </c>
    </row>
    <row r="8666" spans="1:10">
      <c r="A8666">
        <v>8665</v>
      </c>
      <c r="B8666" s="4">
        <v>44970</v>
      </c>
      <c r="C8666" s="10">
        <f>DATE(YEAR(orders[[#This Row],[order_date]]), MONTH(orders[[#This Row],[order_date]]), 1)</f>
        <v>44958</v>
      </c>
      <c r="D8666" t="s">
        <v>3283</v>
      </c>
      <c r="E8666" t="s">
        <v>527</v>
      </c>
      <c r="F8666" t="str">
        <f>VLOOKUP(orders[[#This Row],[product_id]],Products!A:C,3,0)</f>
        <v>Appliances</v>
      </c>
      <c r="G8666">
        <v>2</v>
      </c>
      <c r="H8666" s="6">
        <v>0.10517139928108145</v>
      </c>
      <c r="I8666" s="2">
        <f>VLOOKUP($E8666,
Products!$A$1:$F$201,MATCH(Orders!I$1,Products!$A$1:$F$1,0),0)</f>
        <v>25833.54427698228</v>
      </c>
      <c r="J8666" s="2">
        <f>VLOOKUP($E8666,
Products!$A$1:$F$201,MATCH(Orders!J$1,Products!$A$1:$F$1,0),0)</f>
        <v>16827.881451334611</v>
      </c>
    </row>
    <row r="8667" spans="1:10">
      <c r="A8667">
        <v>8666</v>
      </c>
      <c r="B8667" s="4">
        <v>45827</v>
      </c>
      <c r="C8667" s="10">
        <f>DATE(YEAR(orders[[#This Row],[order_date]]), MONTH(orders[[#This Row],[order_date]]), 1)</f>
        <v>45809</v>
      </c>
      <c r="D8667" t="s">
        <v>3483</v>
      </c>
      <c r="E8667" t="s">
        <v>656</v>
      </c>
      <c r="F8667" t="str">
        <f>VLOOKUP(orders[[#This Row],[product_id]],Products!A:C,3,0)</f>
        <v>Electronics</v>
      </c>
      <c r="G8667">
        <v>1</v>
      </c>
      <c r="H8667" s="6">
        <v>0.22601268119522785</v>
      </c>
      <c r="I8667" s="2">
        <f>VLOOKUP($E8667,
Products!$A$1:$F$201,MATCH(Orders!I$1,Products!$A$1:$F$1,0),0)</f>
        <v>30485.811519789549</v>
      </c>
      <c r="J8667" s="2">
        <f>VLOOKUP($E8667,
Products!$A$1:$F$201,MATCH(Orders!J$1,Products!$A$1:$F$1,0),0)</f>
        <v>23818.70129930825</v>
      </c>
    </row>
    <row r="8668" spans="1:10">
      <c r="A8668">
        <v>8667</v>
      </c>
      <c r="B8668" s="4">
        <v>45408</v>
      </c>
      <c r="C8668" s="10">
        <f>DATE(YEAR(orders[[#This Row],[order_date]]), MONTH(orders[[#This Row],[order_date]]), 1)</f>
        <v>45383</v>
      </c>
      <c r="D8668" t="s">
        <v>978</v>
      </c>
      <c r="E8668" t="s">
        <v>581</v>
      </c>
      <c r="F8668" t="str">
        <f>VLOOKUP(orders[[#This Row],[product_id]],Products!A:C,3,0)</f>
        <v>Appliances</v>
      </c>
      <c r="G8668">
        <v>3</v>
      </c>
      <c r="H8668" s="6">
        <v>8.5283316330751799E-2</v>
      </c>
      <c r="I8668" s="2">
        <f>VLOOKUP($E8668,
Products!$A$1:$F$201,MATCH(Orders!I$1,Products!$A$1:$F$1,0),0)</f>
        <v>6177.7225527132859</v>
      </c>
      <c r="J8668" s="2">
        <f>VLOOKUP($E8668,
Products!$A$1:$F$201,MATCH(Orders!J$1,Products!$A$1:$F$1,0),0)</f>
        <v>4208.1013641193986</v>
      </c>
    </row>
    <row r="8669" spans="1:10">
      <c r="A8669">
        <v>8668</v>
      </c>
      <c r="B8669" s="4">
        <v>45492</v>
      </c>
      <c r="C8669" s="10">
        <f>DATE(YEAR(orders[[#This Row],[order_date]]), MONTH(orders[[#This Row],[order_date]]), 1)</f>
        <v>45474</v>
      </c>
      <c r="D8669" t="s">
        <v>1164</v>
      </c>
      <c r="E8669" t="s">
        <v>518</v>
      </c>
      <c r="F8669" t="str">
        <f>VLOOKUP(orders[[#This Row],[product_id]],Products!A:C,3,0)</f>
        <v>Electronics</v>
      </c>
      <c r="G8669">
        <v>2</v>
      </c>
      <c r="H8669" s="6">
        <v>0.21327790392300452</v>
      </c>
      <c r="I8669" s="2">
        <f>VLOOKUP($E8669,
Products!$A$1:$F$201,MATCH(Orders!I$1,Products!$A$1:$F$1,0),0)</f>
        <v>23393.890826127132</v>
      </c>
      <c r="J8669" s="2">
        <f>VLOOKUP($E8669,
Products!$A$1:$F$201,MATCH(Orders!J$1,Products!$A$1:$F$1,0),0)</f>
        <v>16064.756531016081</v>
      </c>
    </row>
    <row r="8670" spans="1:10">
      <c r="A8670">
        <v>8669</v>
      </c>
      <c r="B8670" s="4">
        <v>45146</v>
      </c>
      <c r="C8670" s="10">
        <f>DATE(YEAR(orders[[#This Row],[order_date]]), MONTH(orders[[#This Row],[order_date]]), 1)</f>
        <v>45139</v>
      </c>
      <c r="D8670" t="s">
        <v>1525</v>
      </c>
      <c r="E8670" t="s">
        <v>673</v>
      </c>
      <c r="F8670" t="str">
        <f>VLOOKUP(orders[[#This Row],[product_id]],Products!A:C,3,0)</f>
        <v>Electronics</v>
      </c>
      <c r="G8670">
        <v>2</v>
      </c>
      <c r="H8670" s="6">
        <v>0.22353663777802213</v>
      </c>
      <c r="I8670" s="2">
        <f>VLOOKUP($E8670,
Products!$A$1:$F$201,MATCH(Orders!I$1,Products!$A$1:$F$1,0),0)</f>
        <v>19770.070105413852</v>
      </c>
      <c r="J8670" s="2">
        <f>VLOOKUP($E8670,
Products!$A$1:$F$201,MATCH(Orders!J$1,Products!$A$1:$F$1,0),0)</f>
        <v>14414.291574648811</v>
      </c>
    </row>
    <row r="8671" spans="1:10">
      <c r="A8671">
        <v>8670</v>
      </c>
      <c r="B8671" s="4">
        <v>45698</v>
      </c>
      <c r="C8671" s="10">
        <f>DATE(YEAR(orders[[#This Row],[order_date]]), MONTH(orders[[#This Row],[order_date]]), 1)</f>
        <v>45689</v>
      </c>
      <c r="D8671" t="s">
        <v>1902</v>
      </c>
      <c r="E8671" t="s">
        <v>628</v>
      </c>
      <c r="F8671" t="str">
        <f>VLOOKUP(orders[[#This Row],[product_id]],Products!A:C,3,0)</f>
        <v>Electronics</v>
      </c>
      <c r="G8671">
        <v>1</v>
      </c>
      <c r="H8671" s="6">
        <v>0.19307505421183796</v>
      </c>
      <c r="I8671" s="2">
        <f>VLOOKUP($E8671,
Products!$A$1:$F$201,MATCH(Orders!I$1,Products!$A$1:$F$1,0),0)</f>
        <v>2480.4343676348258</v>
      </c>
      <c r="J8671" s="2">
        <f>VLOOKUP($E8671,
Products!$A$1:$F$201,MATCH(Orders!J$1,Products!$A$1:$F$1,0),0)</f>
        <v>1932.862959692628</v>
      </c>
    </row>
    <row r="8672" spans="1:10">
      <c r="A8672">
        <v>8671</v>
      </c>
      <c r="B8672" s="4">
        <v>45335</v>
      </c>
      <c r="C8672" s="10">
        <f>DATE(YEAR(orders[[#This Row],[order_date]]), MONTH(orders[[#This Row],[order_date]]), 1)</f>
        <v>45323</v>
      </c>
      <c r="D8672" t="s">
        <v>3321</v>
      </c>
      <c r="E8672" t="s">
        <v>646</v>
      </c>
      <c r="F8672" t="str">
        <f>VLOOKUP(orders[[#This Row],[product_id]],Products!A:C,3,0)</f>
        <v>Electronics</v>
      </c>
      <c r="G8672">
        <v>1</v>
      </c>
      <c r="H8672" s="6">
        <v>0.17931649680054043</v>
      </c>
      <c r="I8672" s="2">
        <f>VLOOKUP($E8672,
Products!$A$1:$F$201,MATCH(Orders!I$1,Products!$A$1:$F$1,0),0)</f>
        <v>18424.12750052143</v>
      </c>
      <c r="J8672" s="2">
        <f>VLOOKUP($E8672,
Products!$A$1:$F$201,MATCH(Orders!J$1,Products!$A$1:$F$1,0),0)</f>
        <v>14575.25356690323</v>
      </c>
    </row>
    <row r="8673" spans="1:10">
      <c r="A8673">
        <v>8672</v>
      </c>
      <c r="B8673" s="4">
        <v>45397</v>
      </c>
      <c r="C8673" s="10">
        <f>DATE(YEAR(orders[[#This Row],[order_date]]), MONTH(orders[[#This Row],[order_date]]), 1)</f>
        <v>45383</v>
      </c>
      <c r="D8673" t="s">
        <v>1566</v>
      </c>
      <c r="E8673" t="s">
        <v>602</v>
      </c>
      <c r="F8673" t="str">
        <f>VLOOKUP(orders[[#This Row],[product_id]],Products!A:C,3,0)</f>
        <v>Appliances</v>
      </c>
      <c r="G8673">
        <v>3</v>
      </c>
      <c r="H8673" s="6">
        <v>0.11940699147319152</v>
      </c>
      <c r="I8673" s="2">
        <f>VLOOKUP($E8673,
Products!$A$1:$F$201,MATCH(Orders!I$1,Products!$A$1:$F$1,0),0)</f>
        <v>22834.95547197924</v>
      </c>
      <c r="J8673" s="2">
        <f>VLOOKUP($E8673,
Products!$A$1:$F$201,MATCH(Orders!J$1,Products!$A$1:$F$1,0),0)</f>
        <v>17972.460052660601</v>
      </c>
    </row>
    <row r="8674" spans="1:10">
      <c r="A8674">
        <v>8673</v>
      </c>
      <c r="B8674" s="4">
        <v>46011</v>
      </c>
      <c r="C8674" s="10">
        <f>DATE(YEAR(orders[[#This Row],[order_date]]), MONTH(orders[[#This Row],[order_date]]), 1)</f>
        <v>45992</v>
      </c>
      <c r="D8674" t="s">
        <v>2679</v>
      </c>
      <c r="E8674" t="s">
        <v>600</v>
      </c>
      <c r="F8674" t="str">
        <f>VLOOKUP(orders[[#This Row],[product_id]],Products!A:C,3,0)</f>
        <v>Electronics</v>
      </c>
      <c r="G8674">
        <v>1</v>
      </c>
      <c r="H8674" s="6">
        <v>0.10536625443714065</v>
      </c>
      <c r="I8674" s="2">
        <f>VLOOKUP($E8674,
Products!$A$1:$F$201,MATCH(Orders!I$1,Products!$A$1:$F$1,0),0)</f>
        <v>2556.7009232610858</v>
      </c>
      <c r="J8674" s="2">
        <f>VLOOKUP($E8674,
Products!$A$1:$F$201,MATCH(Orders!J$1,Products!$A$1:$F$1,0),0)</f>
        <v>2002.3128715328869</v>
      </c>
    </row>
    <row r="8675" spans="1:10">
      <c r="A8675">
        <v>8674</v>
      </c>
      <c r="B8675" s="4">
        <v>45092</v>
      </c>
      <c r="C8675" s="10">
        <f>DATE(YEAR(orders[[#This Row],[order_date]]), MONTH(orders[[#This Row],[order_date]]), 1)</f>
        <v>45078</v>
      </c>
      <c r="D8675" t="s">
        <v>2250</v>
      </c>
      <c r="E8675" t="s">
        <v>556</v>
      </c>
      <c r="F8675" t="str">
        <f>VLOOKUP(orders[[#This Row],[product_id]],Products!A:C,3,0)</f>
        <v>Appliances</v>
      </c>
      <c r="G8675">
        <v>3</v>
      </c>
      <c r="H8675" s="6">
        <v>0.13070085157749778</v>
      </c>
      <c r="I8675" s="2">
        <f>VLOOKUP($E8675,
Products!$A$1:$F$201,MATCH(Orders!I$1,Products!$A$1:$F$1,0),0)</f>
        <v>27054.121101651981</v>
      </c>
      <c r="J8675" s="2">
        <f>VLOOKUP($E8675,
Products!$A$1:$F$201,MATCH(Orders!J$1,Products!$A$1:$F$1,0),0)</f>
        <v>19388.930988794411</v>
      </c>
    </row>
    <row r="8676" spans="1:10">
      <c r="A8676">
        <v>8675</v>
      </c>
      <c r="B8676" s="4">
        <v>45598</v>
      </c>
      <c r="C8676" s="10">
        <f>DATE(YEAR(orders[[#This Row],[order_date]]), MONTH(orders[[#This Row],[order_date]]), 1)</f>
        <v>45597</v>
      </c>
      <c r="D8676" t="s">
        <v>3250</v>
      </c>
      <c r="E8676" t="s">
        <v>697</v>
      </c>
      <c r="F8676" t="str">
        <f>VLOOKUP(orders[[#This Row],[product_id]],Products!A:C,3,0)</f>
        <v>Electronics</v>
      </c>
      <c r="G8676">
        <v>1</v>
      </c>
      <c r="H8676" s="6">
        <v>0.20309081464118858</v>
      </c>
      <c r="I8676" s="2">
        <f>VLOOKUP($E8676,
Products!$A$1:$F$201,MATCH(Orders!I$1,Products!$A$1:$F$1,0),0)</f>
        <v>17528.463836680221</v>
      </c>
      <c r="J8676" s="2">
        <f>VLOOKUP($E8676,
Products!$A$1:$F$201,MATCH(Orders!J$1,Products!$A$1:$F$1,0),0)</f>
        <v>11565.98358924177</v>
      </c>
    </row>
    <row r="8677" spans="1:10">
      <c r="A8677">
        <v>8676</v>
      </c>
      <c r="B8677" s="4">
        <v>45037</v>
      </c>
      <c r="C8677" s="10">
        <f>DATE(YEAR(orders[[#This Row],[order_date]]), MONTH(orders[[#This Row],[order_date]]), 1)</f>
        <v>45017</v>
      </c>
      <c r="D8677" t="s">
        <v>4690</v>
      </c>
      <c r="E8677" t="s">
        <v>588</v>
      </c>
      <c r="F8677" t="str">
        <f>VLOOKUP(orders[[#This Row],[product_id]],Products!A:C,3,0)</f>
        <v>Electronics</v>
      </c>
      <c r="G8677">
        <v>2</v>
      </c>
      <c r="H8677" s="6">
        <v>0.15026056542838895</v>
      </c>
      <c r="I8677" s="2">
        <f>VLOOKUP($E8677,
Products!$A$1:$F$201,MATCH(Orders!I$1,Products!$A$1:$F$1,0),0)</f>
        <v>32539.342481911372</v>
      </c>
      <c r="J8677" s="2">
        <f>VLOOKUP($E8677,
Products!$A$1:$F$201,MATCH(Orders!J$1,Products!$A$1:$F$1,0),0)</f>
        <v>21531.252982830021</v>
      </c>
    </row>
    <row r="8678" spans="1:10">
      <c r="A8678">
        <v>8677</v>
      </c>
      <c r="B8678" s="4">
        <v>45475</v>
      </c>
      <c r="C8678" s="10">
        <f>DATE(YEAR(orders[[#This Row],[order_date]]), MONTH(orders[[#This Row],[order_date]]), 1)</f>
        <v>45474</v>
      </c>
      <c r="D8678" t="s">
        <v>1500</v>
      </c>
      <c r="E8678" t="s">
        <v>601</v>
      </c>
      <c r="F8678" t="str">
        <f>VLOOKUP(orders[[#This Row],[product_id]],Products!A:C,3,0)</f>
        <v>Appliances</v>
      </c>
      <c r="G8678">
        <v>1</v>
      </c>
      <c r="H8678" s="6">
        <v>8.3689101854461656E-2</v>
      </c>
      <c r="I8678" s="2">
        <f>VLOOKUP($E8678,
Products!$A$1:$F$201,MATCH(Orders!I$1,Products!$A$1:$F$1,0),0)</f>
        <v>2095.1354013205032</v>
      </c>
      <c r="J8678" s="2">
        <f>VLOOKUP($E8678,
Products!$A$1:$F$201,MATCH(Orders!J$1,Products!$A$1:$F$1,0),0)</f>
        <v>1374.592895200507</v>
      </c>
    </row>
    <row r="8679" spans="1:10">
      <c r="A8679">
        <v>8678</v>
      </c>
      <c r="B8679" s="4">
        <v>45953</v>
      </c>
      <c r="C8679" s="10">
        <f>DATE(YEAR(orders[[#This Row],[order_date]]), MONTH(orders[[#This Row],[order_date]]), 1)</f>
        <v>45931</v>
      </c>
      <c r="D8679" t="s">
        <v>1510</v>
      </c>
      <c r="E8679" t="s">
        <v>595</v>
      </c>
      <c r="F8679" t="str">
        <f>VLOOKUP(orders[[#This Row],[product_id]],Products!A:C,3,0)</f>
        <v>Electronics</v>
      </c>
      <c r="G8679">
        <v>3</v>
      </c>
      <c r="H8679" s="6">
        <v>0.21729921615171297</v>
      </c>
      <c r="I8679" s="2">
        <f>VLOOKUP($E8679,
Products!$A$1:$F$201,MATCH(Orders!I$1,Products!$A$1:$F$1,0),0)</f>
        <v>2368.316565735005</v>
      </c>
      <c r="J8679" s="2">
        <f>VLOOKUP($E8679,
Products!$A$1:$F$201,MATCH(Orders!J$1,Products!$A$1:$F$1,0),0)</f>
        <v>1668.7588573553539</v>
      </c>
    </row>
    <row r="8680" spans="1:10">
      <c r="A8680">
        <v>8679</v>
      </c>
      <c r="B8680" s="4">
        <v>45963</v>
      </c>
      <c r="C8680" s="10">
        <f>DATE(YEAR(orders[[#This Row],[order_date]]), MONTH(orders[[#This Row],[order_date]]), 1)</f>
        <v>45962</v>
      </c>
      <c r="D8680" t="s">
        <v>4311</v>
      </c>
      <c r="E8680" t="s">
        <v>631</v>
      </c>
      <c r="F8680" t="str">
        <f>VLOOKUP(orders[[#This Row],[product_id]],Products!A:C,3,0)</f>
        <v>Appliances</v>
      </c>
      <c r="G8680">
        <v>3</v>
      </c>
      <c r="H8680" s="6">
        <v>0.13758863023202869</v>
      </c>
      <c r="I8680" s="2">
        <f>VLOOKUP($E8680,
Products!$A$1:$F$201,MATCH(Orders!I$1,Products!$A$1:$F$1,0),0)</f>
        <v>5983.7308645702497</v>
      </c>
      <c r="J8680" s="2">
        <f>VLOOKUP($E8680,
Products!$A$1:$F$201,MATCH(Orders!J$1,Products!$A$1:$F$1,0),0)</f>
        <v>4205.6432936163774</v>
      </c>
    </row>
    <row r="8681" spans="1:10">
      <c r="A8681">
        <v>8680</v>
      </c>
      <c r="B8681" s="4">
        <v>45270</v>
      </c>
      <c r="C8681" s="10">
        <f>DATE(YEAR(orders[[#This Row],[order_date]]), MONTH(orders[[#This Row],[order_date]]), 1)</f>
        <v>45261</v>
      </c>
      <c r="D8681" t="s">
        <v>1801</v>
      </c>
      <c r="E8681" t="s">
        <v>518</v>
      </c>
      <c r="F8681" t="str">
        <f>VLOOKUP(orders[[#This Row],[product_id]],Products!A:C,3,0)</f>
        <v>Electronics</v>
      </c>
      <c r="G8681">
        <v>1</v>
      </c>
      <c r="H8681" s="6">
        <v>0.22078926666749293</v>
      </c>
      <c r="I8681" s="2">
        <f>VLOOKUP($E8681,
Products!$A$1:$F$201,MATCH(Orders!I$1,Products!$A$1:$F$1,0),0)</f>
        <v>23393.890826127132</v>
      </c>
      <c r="J8681" s="2">
        <f>VLOOKUP($E8681,
Products!$A$1:$F$201,MATCH(Orders!J$1,Products!$A$1:$F$1,0),0)</f>
        <v>16064.756531016081</v>
      </c>
    </row>
    <row r="8682" spans="1:10">
      <c r="A8682">
        <v>8681</v>
      </c>
      <c r="B8682" s="4">
        <v>45258</v>
      </c>
      <c r="C8682" s="10">
        <f>DATE(YEAR(orders[[#This Row],[order_date]]), MONTH(orders[[#This Row],[order_date]]), 1)</f>
        <v>45231</v>
      </c>
      <c r="D8682" t="s">
        <v>3687</v>
      </c>
      <c r="E8682" t="s">
        <v>662</v>
      </c>
      <c r="F8682" t="str">
        <f>VLOOKUP(orders[[#This Row],[product_id]],Products!A:C,3,0)</f>
        <v>Electronics</v>
      </c>
      <c r="G8682">
        <v>2</v>
      </c>
      <c r="H8682" s="6">
        <v>0.16287317739966528</v>
      </c>
      <c r="I8682" s="2">
        <f>VLOOKUP($E8682,
Products!$A$1:$F$201,MATCH(Orders!I$1,Products!$A$1:$F$1,0),0)</f>
        <v>20028.650831777191</v>
      </c>
      <c r="J8682" s="2">
        <f>VLOOKUP($E8682,
Products!$A$1:$F$201,MATCH(Orders!J$1,Products!$A$1:$F$1,0),0)</f>
        <v>14139.84905320309</v>
      </c>
    </row>
    <row r="8683" spans="1:10">
      <c r="A8683">
        <v>8682</v>
      </c>
      <c r="B8683" s="4">
        <v>45190</v>
      </c>
      <c r="C8683" s="10">
        <f>DATE(YEAR(orders[[#This Row],[order_date]]), MONTH(orders[[#This Row],[order_date]]), 1)</f>
        <v>45170</v>
      </c>
      <c r="D8683" t="s">
        <v>2596</v>
      </c>
      <c r="E8683" t="s">
        <v>704</v>
      </c>
      <c r="F8683" t="str">
        <f>VLOOKUP(orders[[#This Row],[product_id]],Products!A:C,3,0)</f>
        <v>Electronics</v>
      </c>
      <c r="G8683">
        <v>1</v>
      </c>
      <c r="H8683" s="6">
        <v>0.14311229212769888</v>
      </c>
      <c r="I8683" s="2">
        <f>VLOOKUP($E8683,
Products!$A$1:$F$201,MATCH(Orders!I$1,Products!$A$1:$F$1,0),0)</f>
        <v>2453.3182634424861</v>
      </c>
      <c r="J8683" s="2">
        <f>VLOOKUP($E8683,
Products!$A$1:$F$201,MATCH(Orders!J$1,Products!$A$1:$F$1,0),0)</f>
        <v>1951.860511286576</v>
      </c>
    </row>
    <row r="8684" spans="1:10">
      <c r="A8684">
        <v>8683</v>
      </c>
      <c r="B8684" s="4">
        <v>45009</v>
      </c>
      <c r="C8684" s="10">
        <f>DATE(YEAR(orders[[#This Row],[order_date]]), MONTH(orders[[#This Row],[order_date]]), 1)</f>
        <v>44986</v>
      </c>
      <c r="D8684" t="s">
        <v>3745</v>
      </c>
      <c r="E8684" t="s">
        <v>680</v>
      </c>
      <c r="F8684" t="str">
        <f>VLOOKUP(orders[[#This Row],[product_id]],Products!A:C,3,0)</f>
        <v>Electronics</v>
      </c>
      <c r="G8684">
        <v>2</v>
      </c>
      <c r="H8684" s="6">
        <v>0.13522552948206906</v>
      </c>
      <c r="I8684" s="2">
        <f>VLOOKUP($E8684,
Products!$A$1:$F$201,MATCH(Orders!I$1,Products!$A$1:$F$1,0),0)</f>
        <v>31627.348891742429</v>
      </c>
      <c r="J8684" s="2">
        <f>VLOOKUP($E8684,
Products!$A$1:$F$201,MATCH(Orders!J$1,Products!$A$1:$F$1,0),0)</f>
        <v>23219.930812036979</v>
      </c>
    </row>
    <row r="8685" spans="1:10">
      <c r="A8685">
        <v>8684</v>
      </c>
      <c r="B8685" s="4">
        <v>45703</v>
      </c>
      <c r="C8685" s="10">
        <f>DATE(YEAR(orders[[#This Row],[order_date]]), MONTH(orders[[#This Row],[order_date]]), 1)</f>
        <v>45689</v>
      </c>
      <c r="D8685" t="s">
        <v>1545</v>
      </c>
      <c r="E8685" t="s">
        <v>659</v>
      </c>
      <c r="F8685" t="str">
        <f>VLOOKUP(orders[[#This Row],[product_id]],Products!A:C,3,0)</f>
        <v>Appliances</v>
      </c>
      <c r="G8685">
        <v>2</v>
      </c>
      <c r="H8685" s="6">
        <v>6.539162928681215E-2</v>
      </c>
      <c r="I8685" s="2">
        <f>VLOOKUP($E8685,
Products!$A$1:$F$201,MATCH(Orders!I$1,Products!$A$1:$F$1,0),0)</f>
        <v>25646.095965041459</v>
      </c>
      <c r="J8685" s="2">
        <f>VLOOKUP($E8685,
Products!$A$1:$F$201,MATCH(Orders!J$1,Products!$A$1:$F$1,0),0)</f>
        <v>18749.646593308222</v>
      </c>
    </row>
    <row r="8686" spans="1:10">
      <c r="A8686">
        <v>8685</v>
      </c>
      <c r="B8686" s="4">
        <v>45850</v>
      </c>
      <c r="C8686" s="10">
        <f>DATE(YEAR(orders[[#This Row],[order_date]]), MONTH(orders[[#This Row],[order_date]]), 1)</f>
        <v>45839</v>
      </c>
      <c r="D8686" t="s">
        <v>3949</v>
      </c>
      <c r="E8686" t="s">
        <v>703</v>
      </c>
      <c r="F8686" t="str">
        <f>VLOOKUP(orders[[#This Row],[product_id]],Products!A:C,3,0)</f>
        <v>Appliances</v>
      </c>
      <c r="G8686">
        <v>2</v>
      </c>
      <c r="H8686" s="6">
        <v>0.10020375798712153</v>
      </c>
      <c r="I8686" s="2">
        <f>VLOOKUP($E8686,
Products!$A$1:$F$201,MATCH(Orders!I$1,Products!$A$1:$F$1,0),0)</f>
        <v>23763.82929975582</v>
      </c>
      <c r="J8686" s="2">
        <f>VLOOKUP($E8686,
Products!$A$1:$F$201,MATCH(Orders!J$1,Products!$A$1:$F$1,0),0)</f>
        <v>17833.36818447417</v>
      </c>
    </row>
    <row r="8687" spans="1:10">
      <c r="A8687">
        <v>8686</v>
      </c>
      <c r="B8687" s="4">
        <v>45260</v>
      </c>
      <c r="C8687" s="10">
        <f>DATE(YEAR(orders[[#This Row],[order_date]]), MONTH(orders[[#This Row],[order_date]]), 1)</f>
        <v>45231</v>
      </c>
      <c r="D8687" t="s">
        <v>3388</v>
      </c>
      <c r="E8687" t="s">
        <v>623</v>
      </c>
      <c r="F8687" t="str">
        <f>VLOOKUP(orders[[#This Row],[product_id]],Products!A:C,3,0)</f>
        <v>Electronics</v>
      </c>
      <c r="G8687">
        <v>1</v>
      </c>
      <c r="H8687" s="6">
        <v>0.10797233980038032</v>
      </c>
      <c r="I8687" s="2">
        <f>VLOOKUP($E8687,
Products!$A$1:$F$201,MATCH(Orders!I$1,Products!$A$1:$F$1,0),0)</f>
        <v>27422.76406600175</v>
      </c>
      <c r="J8687" s="2">
        <f>VLOOKUP($E8687,
Products!$A$1:$F$201,MATCH(Orders!J$1,Products!$A$1:$F$1,0),0)</f>
        <v>18707.390708641691</v>
      </c>
    </row>
    <row r="8688" spans="1:10">
      <c r="A8688">
        <v>8687</v>
      </c>
      <c r="B8688" s="4">
        <v>45584</v>
      </c>
      <c r="C8688" s="10">
        <f>DATE(YEAR(orders[[#This Row],[order_date]]), MONTH(orders[[#This Row],[order_date]]), 1)</f>
        <v>45566</v>
      </c>
      <c r="D8688" t="s">
        <v>1308</v>
      </c>
      <c r="E8688" t="s">
        <v>656</v>
      </c>
      <c r="F8688" t="str">
        <f>VLOOKUP(orders[[#This Row],[product_id]],Products!A:C,3,0)</f>
        <v>Electronics</v>
      </c>
      <c r="G8688">
        <v>3</v>
      </c>
      <c r="H8688" s="6">
        <v>0.14064980131986768</v>
      </c>
      <c r="I8688" s="2">
        <f>VLOOKUP($E8688,
Products!$A$1:$F$201,MATCH(Orders!I$1,Products!$A$1:$F$1,0),0)</f>
        <v>30485.811519789549</v>
      </c>
      <c r="J8688" s="2">
        <f>VLOOKUP($E8688,
Products!$A$1:$F$201,MATCH(Orders!J$1,Products!$A$1:$F$1,0),0)</f>
        <v>23818.70129930825</v>
      </c>
    </row>
    <row r="8689" spans="1:10">
      <c r="A8689">
        <v>8688</v>
      </c>
      <c r="B8689" s="4">
        <v>45380</v>
      </c>
      <c r="C8689" s="10">
        <f>DATE(YEAR(orders[[#This Row],[order_date]]), MONTH(orders[[#This Row],[order_date]]), 1)</f>
        <v>45352</v>
      </c>
      <c r="D8689" t="s">
        <v>3489</v>
      </c>
      <c r="E8689" t="s">
        <v>580</v>
      </c>
      <c r="F8689" t="str">
        <f>VLOOKUP(orders[[#This Row],[product_id]],Products!A:C,3,0)</f>
        <v>Electronics</v>
      </c>
      <c r="G8689">
        <v>1</v>
      </c>
      <c r="H8689" s="6">
        <v>0.14176173994049743</v>
      </c>
      <c r="I8689" s="2">
        <f>VLOOKUP($E8689,
Products!$A$1:$F$201,MATCH(Orders!I$1,Products!$A$1:$F$1,0),0)</f>
        <v>29905.106989935579</v>
      </c>
      <c r="J8689" s="2">
        <f>VLOOKUP($E8689,
Products!$A$1:$F$201,MATCH(Orders!J$1,Products!$A$1:$F$1,0),0)</f>
        <v>22230.930488499071</v>
      </c>
    </row>
    <row r="8690" spans="1:10">
      <c r="A8690">
        <v>8689</v>
      </c>
      <c r="B8690" s="4">
        <v>45599</v>
      </c>
      <c r="C8690" s="10">
        <f>DATE(YEAR(orders[[#This Row],[order_date]]), MONTH(orders[[#This Row],[order_date]]), 1)</f>
        <v>45597</v>
      </c>
      <c r="D8690" t="s">
        <v>4069</v>
      </c>
      <c r="E8690" t="s">
        <v>689</v>
      </c>
      <c r="F8690" t="str">
        <f>VLOOKUP(orders[[#This Row],[product_id]],Products!A:C,3,0)</f>
        <v>Electronics</v>
      </c>
      <c r="G8690">
        <v>1</v>
      </c>
      <c r="H8690" s="6">
        <v>0.15726757324703869</v>
      </c>
      <c r="I8690" s="2">
        <f>VLOOKUP($E8690,
Products!$A$1:$F$201,MATCH(Orders!I$1,Products!$A$1:$F$1,0),0)</f>
        <v>22021.70433799336</v>
      </c>
      <c r="J8690" s="2">
        <f>VLOOKUP($E8690,
Products!$A$1:$F$201,MATCH(Orders!J$1,Products!$A$1:$F$1,0),0)</f>
        <v>16990.60087110737</v>
      </c>
    </row>
    <row r="8691" spans="1:10">
      <c r="A8691">
        <v>8690</v>
      </c>
      <c r="B8691" s="4">
        <v>45667</v>
      </c>
      <c r="C8691" s="10">
        <f>DATE(YEAR(orders[[#This Row],[order_date]]), MONTH(orders[[#This Row],[order_date]]), 1)</f>
        <v>45658</v>
      </c>
      <c r="D8691" t="s">
        <v>4643</v>
      </c>
      <c r="E8691" t="s">
        <v>524</v>
      </c>
      <c r="F8691" t="str">
        <f>VLOOKUP(orders[[#This Row],[product_id]],Products!A:C,3,0)</f>
        <v>Electronics</v>
      </c>
      <c r="G8691">
        <v>1</v>
      </c>
      <c r="H8691" s="6">
        <v>0.18874256544358486</v>
      </c>
      <c r="I8691" s="2">
        <f>VLOOKUP($E8691,
Products!$A$1:$F$201,MATCH(Orders!I$1,Products!$A$1:$F$1,0),0)</f>
        <v>13162.372749153699</v>
      </c>
      <c r="J8691" s="2">
        <f>VLOOKUP($E8691,
Products!$A$1:$F$201,MATCH(Orders!J$1,Products!$A$1:$F$1,0),0)</f>
        <v>8772.7564251238819</v>
      </c>
    </row>
    <row r="8692" spans="1:10">
      <c r="A8692">
        <v>8691</v>
      </c>
      <c r="B8692" s="4">
        <v>45259</v>
      </c>
      <c r="C8692" s="10">
        <f>DATE(YEAR(orders[[#This Row],[order_date]]), MONTH(orders[[#This Row],[order_date]]), 1)</f>
        <v>45231</v>
      </c>
      <c r="D8692" t="s">
        <v>4029</v>
      </c>
      <c r="E8692" t="s">
        <v>603</v>
      </c>
      <c r="F8692" t="str">
        <f>VLOOKUP(orders[[#This Row],[product_id]],Products!A:C,3,0)</f>
        <v>Electronics</v>
      </c>
      <c r="G8692">
        <v>2</v>
      </c>
      <c r="H8692" s="6">
        <v>0.21389472687440408</v>
      </c>
      <c r="I8692" s="2">
        <f>VLOOKUP($E8692,
Products!$A$1:$F$201,MATCH(Orders!I$1,Products!$A$1:$F$1,0),0)</f>
        <v>10867.659217073329</v>
      </c>
      <c r="J8692" s="2">
        <f>VLOOKUP($E8692,
Products!$A$1:$F$201,MATCH(Orders!J$1,Products!$A$1:$F$1,0),0)</f>
        <v>8421.8829552397037</v>
      </c>
    </row>
    <row r="8693" spans="1:10">
      <c r="A8693">
        <v>8692</v>
      </c>
      <c r="B8693" s="4">
        <v>45236</v>
      </c>
      <c r="C8693" s="10">
        <f>DATE(YEAR(orders[[#This Row],[order_date]]), MONTH(orders[[#This Row],[order_date]]), 1)</f>
        <v>45231</v>
      </c>
      <c r="D8693" t="s">
        <v>2138</v>
      </c>
      <c r="E8693" t="s">
        <v>616</v>
      </c>
      <c r="F8693" t="str">
        <f>VLOOKUP(orders[[#This Row],[product_id]],Products!A:C,3,0)</f>
        <v>Electronics</v>
      </c>
      <c r="G8693">
        <v>3</v>
      </c>
      <c r="H8693" s="6">
        <v>0.12965561648043372</v>
      </c>
      <c r="I8693" s="2">
        <f>VLOOKUP($E8693,
Products!$A$1:$F$201,MATCH(Orders!I$1,Products!$A$1:$F$1,0),0)</f>
        <v>12172.554053901489</v>
      </c>
      <c r="J8693" s="2">
        <f>VLOOKUP($E8693,
Products!$A$1:$F$201,MATCH(Orders!J$1,Products!$A$1:$F$1,0),0)</f>
        <v>9644.7702288148557</v>
      </c>
    </row>
    <row r="8694" spans="1:10">
      <c r="A8694">
        <v>8693</v>
      </c>
      <c r="B8694" s="4">
        <v>45653</v>
      </c>
      <c r="C8694" s="10">
        <f>DATE(YEAR(orders[[#This Row],[order_date]]), MONTH(orders[[#This Row],[order_date]]), 1)</f>
        <v>45627</v>
      </c>
      <c r="D8694" t="s">
        <v>3744</v>
      </c>
      <c r="E8694" t="s">
        <v>683</v>
      </c>
      <c r="F8694" t="str">
        <f>VLOOKUP(orders[[#This Row],[product_id]],Products!A:C,3,0)</f>
        <v>Electronics</v>
      </c>
      <c r="G8694">
        <v>1</v>
      </c>
      <c r="H8694" s="6">
        <v>0.21388717065907581</v>
      </c>
      <c r="I8694" s="2">
        <f>VLOOKUP($E8694,
Products!$A$1:$F$201,MATCH(Orders!I$1,Products!$A$1:$F$1,0),0)</f>
        <v>30555.409096588959</v>
      </c>
      <c r="J8694" s="2">
        <f>VLOOKUP($E8694,
Products!$A$1:$F$201,MATCH(Orders!J$1,Products!$A$1:$F$1,0),0)</f>
        <v>20295.233857550291</v>
      </c>
    </row>
    <row r="8695" spans="1:10">
      <c r="A8695">
        <v>8694</v>
      </c>
      <c r="B8695" s="4">
        <v>45280</v>
      </c>
      <c r="C8695" s="10">
        <f>DATE(YEAR(orders[[#This Row],[order_date]]), MONTH(orders[[#This Row],[order_date]]), 1)</f>
        <v>45261</v>
      </c>
      <c r="D8695" t="s">
        <v>2539</v>
      </c>
      <c r="E8695" t="s">
        <v>613</v>
      </c>
      <c r="F8695" t="str">
        <f>VLOOKUP(orders[[#This Row],[product_id]],Products!A:C,3,0)</f>
        <v>Appliances</v>
      </c>
      <c r="G8695">
        <v>2</v>
      </c>
      <c r="H8695" s="6">
        <v>6.4732735636363573E-2</v>
      </c>
      <c r="I8695" s="2">
        <f>VLOOKUP($E8695,
Products!$A$1:$F$201,MATCH(Orders!I$1,Products!$A$1:$F$1,0),0)</f>
        <v>6365.2492969652412</v>
      </c>
      <c r="J8695" s="2">
        <f>VLOOKUP($E8695,
Products!$A$1:$F$201,MATCH(Orders!J$1,Products!$A$1:$F$1,0),0)</f>
        <v>4174.927496964433</v>
      </c>
    </row>
    <row r="8696" spans="1:10">
      <c r="A8696">
        <v>8695</v>
      </c>
      <c r="B8696" s="4">
        <v>45750</v>
      </c>
      <c r="C8696" s="10">
        <f>DATE(YEAR(orders[[#This Row],[order_date]]), MONTH(orders[[#This Row],[order_date]]), 1)</f>
        <v>45748</v>
      </c>
      <c r="D8696" t="s">
        <v>1072</v>
      </c>
      <c r="E8696" t="s">
        <v>540</v>
      </c>
      <c r="F8696" t="str">
        <f>VLOOKUP(orders[[#This Row],[product_id]],Products!A:C,3,0)</f>
        <v>Electronics</v>
      </c>
      <c r="G8696">
        <v>1</v>
      </c>
      <c r="H8696" s="6">
        <v>0.24830393504278719</v>
      </c>
      <c r="I8696" s="2">
        <f>VLOOKUP($E8696,
Products!$A$1:$F$201,MATCH(Orders!I$1,Products!$A$1:$F$1,0),0)</f>
        <v>27903.66571841111</v>
      </c>
      <c r="J8696" s="2">
        <f>VLOOKUP($E8696,
Products!$A$1:$F$201,MATCH(Orders!J$1,Products!$A$1:$F$1,0),0)</f>
        <v>20363.814715502049</v>
      </c>
    </row>
    <row r="8697" spans="1:10">
      <c r="A8697">
        <v>8696</v>
      </c>
      <c r="B8697" s="4">
        <v>45071</v>
      </c>
      <c r="C8697" s="10">
        <f>DATE(YEAR(orders[[#This Row],[order_date]]), MONTH(orders[[#This Row],[order_date]]), 1)</f>
        <v>45047</v>
      </c>
      <c r="D8697" t="s">
        <v>961</v>
      </c>
      <c r="E8697" t="s">
        <v>682</v>
      </c>
      <c r="F8697" t="str">
        <f>VLOOKUP(orders[[#This Row],[product_id]],Products!A:C,3,0)</f>
        <v>Electronics</v>
      </c>
      <c r="G8697">
        <v>2</v>
      </c>
      <c r="H8697" s="6">
        <v>0.14275509409734219</v>
      </c>
      <c r="I8697" s="2">
        <f>VLOOKUP($E8697,
Products!$A$1:$F$201,MATCH(Orders!I$1,Products!$A$1:$F$1,0),0)</f>
        <v>32533.33990892916</v>
      </c>
      <c r="J8697" s="2">
        <f>VLOOKUP($E8697,
Products!$A$1:$F$201,MATCH(Orders!J$1,Products!$A$1:$F$1,0),0)</f>
        <v>22734.712471507952</v>
      </c>
    </row>
    <row r="8698" spans="1:10">
      <c r="A8698">
        <v>8697</v>
      </c>
      <c r="B8698" s="4">
        <v>45960</v>
      </c>
      <c r="C8698" s="10">
        <f>DATE(YEAR(orders[[#This Row],[order_date]]), MONTH(orders[[#This Row],[order_date]]), 1)</f>
        <v>45931</v>
      </c>
      <c r="D8698" t="s">
        <v>4302</v>
      </c>
      <c r="E8698" t="s">
        <v>679</v>
      </c>
      <c r="F8698" t="str">
        <f>VLOOKUP(orders[[#This Row],[product_id]],Products!A:C,3,0)</f>
        <v>Appliances</v>
      </c>
      <c r="G8698">
        <v>1</v>
      </c>
      <c r="H8698" s="6">
        <v>6.0917591188724092E-2</v>
      </c>
      <c r="I8698" s="2">
        <f>VLOOKUP($E8698,
Products!$A$1:$F$201,MATCH(Orders!I$1,Products!$A$1:$F$1,0),0)</f>
        <v>6336.1008284819591</v>
      </c>
      <c r="J8698" s="2">
        <f>VLOOKUP($E8698,
Products!$A$1:$F$201,MATCH(Orders!J$1,Products!$A$1:$F$1,0),0)</f>
        <v>5056.6203893460352</v>
      </c>
    </row>
    <row r="8699" spans="1:10">
      <c r="A8699">
        <v>8698</v>
      </c>
      <c r="B8699" s="4">
        <v>45994</v>
      </c>
      <c r="C8699" s="10">
        <f>DATE(YEAR(orders[[#This Row],[order_date]]), MONTH(orders[[#This Row],[order_date]]), 1)</f>
        <v>45992</v>
      </c>
      <c r="D8699" t="s">
        <v>3193</v>
      </c>
      <c r="E8699" t="s">
        <v>598</v>
      </c>
      <c r="F8699" t="str">
        <f>VLOOKUP(orders[[#This Row],[product_id]],Products!A:C,3,0)</f>
        <v>Appliances</v>
      </c>
      <c r="G8699">
        <v>2</v>
      </c>
      <c r="H8699" s="6">
        <v>7.0242388016739668E-2</v>
      </c>
      <c r="I8699" s="2">
        <f>VLOOKUP($E8699,
Products!$A$1:$F$201,MATCH(Orders!I$1,Products!$A$1:$F$1,0),0)</f>
        <v>5641.6789233526652</v>
      </c>
      <c r="J8699" s="2">
        <f>VLOOKUP($E8699,
Products!$A$1:$F$201,MATCH(Orders!J$1,Products!$A$1:$F$1,0),0)</f>
        <v>4031.2473685481059</v>
      </c>
    </row>
    <row r="8700" spans="1:10">
      <c r="A8700">
        <v>8699</v>
      </c>
      <c r="B8700" s="4">
        <v>45836</v>
      </c>
      <c r="C8700" s="10">
        <f>DATE(YEAR(orders[[#This Row],[order_date]]), MONTH(orders[[#This Row],[order_date]]), 1)</f>
        <v>45809</v>
      </c>
      <c r="D8700" t="s">
        <v>2064</v>
      </c>
      <c r="E8700" t="s">
        <v>703</v>
      </c>
      <c r="F8700" t="str">
        <f>VLOOKUP(orders[[#This Row],[product_id]],Products!A:C,3,0)</f>
        <v>Appliances</v>
      </c>
      <c r="G8700">
        <v>3</v>
      </c>
      <c r="H8700" s="6">
        <v>0.14269221052552231</v>
      </c>
      <c r="I8700" s="2">
        <f>VLOOKUP($E8700,
Products!$A$1:$F$201,MATCH(Orders!I$1,Products!$A$1:$F$1,0),0)</f>
        <v>23763.82929975582</v>
      </c>
      <c r="J8700" s="2">
        <f>VLOOKUP($E8700,
Products!$A$1:$F$201,MATCH(Orders!J$1,Products!$A$1:$F$1,0),0)</f>
        <v>17833.36818447417</v>
      </c>
    </row>
    <row r="8701" spans="1:10">
      <c r="A8701">
        <v>8700</v>
      </c>
      <c r="B8701" s="4">
        <v>45687</v>
      </c>
      <c r="C8701" s="10">
        <f>DATE(YEAR(orders[[#This Row],[order_date]]), MONTH(orders[[#This Row],[order_date]]), 1)</f>
        <v>45658</v>
      </c>
      <c r="D8701" t="s">
        <v>4407</v>
      </c>
      <c r="E8701" t="s">
        <v>605</v>
      </c>
      <c r="F8701" t="str">
        <f>VLOOKUP(orders[[#This Row],[product_id]],Products!A:C,3,0)</f>
        <v>Electronics</v>
      </c>
      <c r="G8701">
        <v>2</v>
      </c>
      <c r="H8701" s="6">
        <v>0.22399390064584085</v>
      </c>
      <c r="I8701" s="2">
        <f>VLOOKUP($E8701,
Products!$A$1:$F$201,MATCH(Orders!I$1,Products!$A$1:$F$1,0),0)</f>
        <v>2690.742909794456</v>
      </c>
      <c r="J8701" s="2">
        <f>VLOOKUP($E8701,
Products!$A$1:$F$201,MATCH(Orders!J$1,Products!$A$1:$F$1,0),0)</f>
        <v>2067.549626292313</v>
      </c>
    </row>
    <row r="8702" spans="1:10">
      <c r="A8702">
        <v>8701</v>
      </c>
      <c r="B8702" s="4">
        <v>45421</v>
      </c>
      <c r="C8702" s="10">
        <f>DATE(YEAR(orders[[#This Row],[order_date]]), MONTH(orders[[#This Row],[order_date]]), 1)</f>
        <v>45413</v>
      </c>
      <c r="D8702" t="s">
        <v>3188</v>
      </c>
      <c r="E8702" t="s">
        <v>686</v>
      </c>
      <c r="F8702" t="str">
        <f>VLOOKUP(orders[[#This Row],[product_id]],Products!A:C,3,0)</f>
        <v>Appliances</v>
      </c>
      <c r="G8702">
        <v>1</v>
      </c>
      <c r="H8702" s="6">
        <v>9.5349109901691223E-2</v>
      </c>
      <c r="I8702" s="2">
        <f>VLOOKUP($E8702,
Products!$A$1:$F$201,MATCH(Orders!I$1,Products!$A$1:$F$1,0),0)</f>
        <v>25525.356267188719</v>
      </c>
      <c r="J8702" s="2">
        <f>VLOOKUP($E8702,
Products!$A$1:$F$201,MATCH(Orders!J$1,Products!$A$1:$F$1,0),0)</f>
        <v>18214.15981099859</v>
      </c>
    </row>
    <row r="8703" spans="1:10">
      <c r="A8703">
        <v>8702</v>
      </c>
      <c r="B8703" s="4">
        <v>45568</v>
      </c>
      <c r="C8703" s="10">
        <f>DATE(YEAR(orders[[#This Row],[order_date]]), MONTH(orders[[#This Row],[order_date]]), 1)</f>
        <v>45566</v>
      </c>
      <c r="D8703" t="s">
        <v>1395</v>
      </c>
      <c r="E8703" t="s">
        <v>664</v>
      </c>
      <c r="F8703" t="str">
        <f>VLOOKUP(orders[[#This Row],[product_id]],Products!A:C,3,0)</f>
        <v>Appliances</v>
      </c>
      <c r="G8703">
        <v>3</v>
      </c>
      <c r="H8703" s="6">
        <v>5.5826722180318235E-2</v>
      </c>
      <c r="I8703" s="2">
        <f>VLOOKUP($E8703,
Products!$A$1:$F$201,MATCH(Orders!I$1,Products!$A$1:$F$1,0),0)</f>
        <v>2181.6314584966208</v>
      </c>
      <c r="J8703" s="2">
        <f>VLOOKUP($E8703,
Products!$A$1:$F$201,MATCH(Orders!J$1,Products!$A$1:$F$1,0),0)</f>
        <v>1607.5776178781809</v>
      </c>
    </row>
    <row r="8704" spans="1:10">
      <c r="A8704">
        <v>8703</v>
      </c>
      <c r="B8704" s="4">
        <v>45457</v>
      </c>
      <c r="C8704" s="10">
        <f>DATE(YEAR(orders[[#This Row],[order_date]]), MONTH(orders[[#This Row],[order_date]]), 1)</f>
        <v>45444</v>
      </c>
      <c r="D8704" t="s">
        <v>4238</v>
      </c>
      <c r="E8704" t="s">
        <v>601</v>
      </c>
      <c r="F8704" t="str">
        <f>VLOOKUP(orders[[#This Row],[product_id]],Products!A:C,3,0)</f>
        <v>Appliances</v>
      </c>
      <c r="G8704">
        <v>1</v>
      </c>
      <c r="H8704" s="6">
        <v>5.8401953364388783E-2</v>
      </c>
      <c r="I8704" s="2">
        <f>VLOOKUP($E8704,
Products!$A$1:$F$201,MATCH(Orders!I$1,Products!$A$1:$F$1,0),0)</f>
        <v>2095.1354013205032</v>
      </c>
      <c r="J8704" s="2">
        <f>VLOOKUP($E8704,
Products!$A$1:$F$201,MATCH(Orders!J$1,Products!$A$1:$F$1,0),0)</f>
        <v>1374.592895200507</v>
      </c>
    </row>
    <row r="8705" spans="1:10">
      <c r="A8705">
        <v>8704</v>
      </c>
      <c r="B8705" s="4">
        <v>45439</v>
      </c>
      <c r="C8705" s="10">
        <f>DATE(YEAR(orders[[#This Row],[order_date]]), MONTH(orders[[#This Row],[order_date]]), 1)</f>
        <v>45413</v>
      </c>
      <c r="D8705" t="s">
        <v>1013</v>
      </c>
      <c r="E8705" t="s">
        <v>589</v>
      </c>
      <c r="F8705" t="str">
        <f>VLOOKUP(orders[[#This Row],[product_id]],Products!A:C,3,0)</f>
        <v>Appliances</v>
      </c>
      <c r="G8705">
        <v>2</v>
      </c>
      <c r="H8705" s="6">
        <v>0.11916474878068233</v>
      </c>
      <c r="I8705" s="2">
        <f>VLOOKUP($E8705,
Products!$A$1:$F$201,MATCH(Orders!I$1,Products!$A$1:$F$1,0),0)</f>
        <v>6227.1351854710047</v>
      </c>
      <c r="J8705" s="2">
        <f>VLOOKUP($E8705,
Products!$A$1:$F$201,MATCH(Orders!J$1,Products!$A$1:$F$1,0),0)</f>
        <v>4146.7707671772396</v>
      </c>
    </row>
    <row r="8706" spans="1:10">
      <c r="A8706">
        <v>8705</v>
      </c>
      <c r="B8706" s="4">
        <v>45056</v>
      </c>
      <c r="C8706" s="10">
        <f>DATE(YEAR(orders[[#This Row],[order_date]]), MONTH(orders[[#This Row],[order_date]]), 1)</f>
        <v>45047</v>
      </c>
      <c r="D8706" t="s">
        <v>2741</v>
      </c>
      <c r="E8706" t="s">
        <v>655</v>
      </c>
      <c r="F8706" t="str">
        <f>VLOOKUP(orders[[#This Row],[product_id]],Products!A:C,3,0)</f>
        <v>Appliances</v>
      </c>
      <c r="G8706">
        <v>3</v>
      </c>
      <c r="H8706" s="6">
        <v>0.12769337368046127</v>
      </c>
      <c r="I8706" s="2">
        <f>VLOOKUP($E8706,
Products!$A$1:$F$201,MATCH(Orders!I$1,Products!$A$1:$F$1,0),0)</f>
        <v>24072.170529057032</v>
      </c>
      <c r="J8706" s="2">
        <f>VLOOKUP($E8706,
Products!$A$1:$F$201,MATCH(Orders!J$1,Products!$A$1:$F$1,0),0)</f>
        <v>16358.626370717549</v>
      </c>
    </row>
    <row r="8707" spans="1:10">
      <c r="A8707">
        <v>8706</v>
      </c>
      <c r="B8707" s="4">
        <v>45934</v>
      </c>
      <c r="C8707" s="10">
        <f>DATE(YEAR(orders[[#This Row],[order_date]]), MONTH(orders[[#This Row],[order_date]]), 1)</f>
        <v>45931</v>
      </c>
      <c r="D8707" t="s">
        <v>2402</v>
      </c>
      <c r="E8707" t="s">
        <v>572</v>
      </c>
      <c r="F8707" t="str">
        <f>VLOOKUP(orders[[#This Row],[product_id]],Products!A:C,3,0)</f>
        <v>Electronics</v>
      </c>
      <c r="G8707">
        <v>3</v>
      </c>
      <c r="H8707" s="6">
        <v>0.16791080034434333</v>
      </c>
      <c r="I8707" s="2">
        <f>VLOOKUP($E8707,
Products!$A$1:$F$201,MATCH(Orders!I$1,Products!$A$1:$F$1,0),0)</f>
        <v>28095.750781518611</v>
      </c>
      <c r="J8707" s="2">
        <f>VLOOKUP($E8707,
Products!$A$1:$F$201,MATCH(Orders!J$1,Products!$A$1:$F$1,0),0)</f>
        <v>21949.841961937182</v>
      </c>
    </row>
    <row r="8708" spans="1:10">
      <c r="A8708">
        <v>8707</v>
      </c>
      <c r="B8708" s="4">
        <v>45660</v>
      </c>
      <c r="C8708" s="10">
        <f>DATE(YEAR(orders[[#This Row],[order_date]]), MONTH(orders[[#This Row],[order_date]]), 1)</f>
        <v>45658</v>
      </c>
      <c r="D8708" t="s">
        <v>3872</v>
      </c>
      <c r="E8708" t="s">
        <v>641</v>
      </c>
      <c r="F8708" t="str">
        <f>VLOOKUP(orders[[#This Row],[product_id]],Products!A:C,3,0)</f>
        <v>Appliances</v>
      </c>
      <c r="G8708">
        <v>1</v>
      </c>
      <c r="H8708" s="6">
        <v>0.10028097164979026</v>
      </c>
      <c r="I8708" s="2">
        <f>VLOOKUP($E8708,
Products!$A$1:$F$201,MATCH(Orders!I$1,Products!$A$1:$F$1,0),0)</f>
        <v>27167.965718506261</v>
      </c>
      <c r="J8708" s="2">
        <f>VLOOKUP($E8708,
Products!$A$1:$F$201,MATCH(Orders!J$1,Products!$A$1:$F$1,0),0)</f>
        <v>19748.025676381669</v>
      </c>
    </row>
    <row r="8709" spans="1:10">
      <c r="A8709">
        <v>8708</v>
      </c>
      <c r="B8709" s="4">
        <v>45873</v>
      </c>
      <c r="C8709" s="10">
        <f>DATE(YEAR(orders[[#This Row],[order_date]]), MONTH(orders[[#This Row],[order_date]]), 1)</f>
        <v>45870</v>
      </c>
      <c r="D8709" t="s">
        <v>1114</v>
      </c>
      <c r="E8709" t="s">
        <v>524</v>
      </c>
      <c r="F8709" t="str">
        <f>VLOOKUP(orders[[#This Row],[product_id]],Products!A:C,3,0)</f>
        <v>Electronics</v>
      </c>
      <c r="G8709">
        <v>1</v>
      </c>
      <c r="H8709" s="6">
        <v>0.17181476646339519</v>
      </c>
      <c r="I8709" s="2">
        <f>VLOOKUP($E8709,
Products!$A$1:$F$201,MATCH(Orders!I$1,Products!$A$1:$F$1,0),0)</f>
        <v>13162.372749153699</v>
      </c>
      <c r="J8709" s="2">
        <f>VLOOKUP($E8709,
Products!$A$1:$F$201,MATCH(Orders!J$1,Products!$A$1:$F$1,0),0)</f>
        <v>8772.7564251238819</v>
      </c>
    </row>
    <row r="8710" spans="1:10">
      <c r="A8710">
        <v>8709</v>
      </c>
      <c r="B8710" s="4">
        <v>45928</v>
      </c>
      <c r="C8710" s="10">
        <f>DATE(YEAR(orders[[#This Row],[order_date]]), MONTH(orders[[#This Row],[order_date]]), 1)</f>
        <v>45901</v>
      </c>
      <c r="D8710" t="s">
        <v>4657</v>
      </c>
      <c r="E8710" t="s">
        <v>536</v>
      </c>
      <c r="F8710" t="str">
        <f>VLOOKUP(orders[[#This Row],[product_id]],Products!A:C,3,0)</f>
        <v>Appliances</v>
      </c>
      <c r="G8710">
        <v>2</v>
      </c>
      <c r="H8710" s="6">
        <v>0.11255233124564455</v>
      </c>
      <c r="I8710" s="2">
        <f>VLOOKUP($E8710,
Products!$A$1:$F$201,MATCH(Orders!I$1,Products!$A$1:$F$1,0),0)</f>
        <v>25818.123603836499</v>
      </c>
      <c r="J8710" s="2">
        <f>VLOOKUP($E8710,
Products!$A$1:$F$201,MATCH(Orders!J$1,Products!$A$1:$F$1,0),0)</f>
        <v>18462.729442964981</v>
      </c>
    </row>
    <row r="8711" spans="1:10">
      <c r="A8711">
        <v>8710</v>
      </c>
      <c r="B8711" s="4">
        <v>45390</v>
      </c>
      <c r="C8711" s="10">
        <f>DATE(YEAR(orders[[#This Row],[order_date]]), MONTH(orders[[#This Row],[order_date]]), 1)</f>
        <v>45383</v>
      </c>
      <c r="D8711" t="s">
        <v>1531</v>
      </c>
      <c r="E8711" t="s">
        <v>537</v>
      </c>
      <c r="F8711" t="str">
        <f>VLOOKUP(orders[[#This Row],[product_id]],Products!A:C,3,0)</f>
        <v>Electronics</v>
      </c>
      <c r="G8711">
        <v>3</v>
      </c>
      <c r="H8711" s="6">
        <v>0.15569232996768753</v>
      </c>
      <c r="I8711" s="2">
        <f>VLOOKUP($E8711,
Products!$A$1:$F$201,MATCH(Orders!I$1,Products!$A$1:$F$1,0),0)</f>
        <v>31703.831103033539</v>
      </c>
      <c r="J8711" s="2">
        <f>VLOOKUP($E8711,
Products!$A$1:$F$201,MATCH(Orders!J$1,Products!$A$1:$F$1,0),0)</f>
        <v>24504.340558054781</v>
      </c>
    </row>
    <row r="8712" spans="1:10">
      <c r="A8712">
        <v>8711</v>
      </c>
      <c r="B8712" s="4">
        <v>45067</v>
      </c>
      <c r="C8712" s="10">
        <f>DATE(YEAR(orders[[#This Row],[order_date]]), MONTH(orders[[#This Row],[order_date]]), 1)</f>
        <v>45047</v>
      </c>
      <c r="D8712" t="s">
        <v>1897</v>
      </c>
      <c r="E8712" t="s">
        <v>560</v>
      </c>
      <c r="F8712" t="str">
        <f>VLOOKUP(orders[[#This Row],[product_id]],Products!A:C,3,0)</f>
        <v>Appliances</v>
      </c>
      <c r="G8712">
        <v>2</v>
      </c>
      <c r="H8712" s="6">
        <v>5.3466733152407048E-2</v>
      </c>
      <c r="I8712" s="2">
        <f>VLOOKUP($E8712,
Products!$A$1:$F$201,MATCH(Orders!I$1,Products!$A$1:$F$1,0),0)</f>
        <v>6334.2190560739964</v>
      </c>
      <c r="J8712" s="2">
        <f>VLOOKUP($E8712,
Products!$A$1:$F$201,MATCH(Orders!J$1,Products!$A$1:$F$1,0),0)</f>
        <v>4117.6239066206717</v>
      </c>
    </row>
    <row r="8713" spans="1:10">
      <c r="A8713">
        <v>8712</v>
      </c>
      <c r="B8713" s="4">
        <v>45808</v>
      </c>
      <c r="C8713" s="10">
        <f>DATE(YEAR(orders[[#This Row],[order_date]]), MONTH(orders[[#This Row],[order_date]]), 1)</f>
        <v>45778</v>
      </c>
      <c r="D8713" t="s">
        <v>2840</v>
      </c>
      <c r="E8713" t="s">
        <v>608</v>
      </c>
      <c r="F8713" t="str">
        <f>VLOOKUP(orders[[#This Row],[product_id]],Products!A:C,3,0)</f>
        <v>Electronics</v>
      </c>
      <c r="G8713">
        <v>3</v>
      </c>
      <c r="H8713" s="6">
        <v>0.18215747319795605</v>
      </c>
      <c r="I8713" s="2">
        <f>VLOOKUP($E8713,
Products!$A$1:$F$201,MATCH(Orders!I$1,Products!$A$1:$F$1,0),0)</f>
        <v>32509.710212279751</v>
      </c>
      <c r="J8713" s="2">
        <f>VLOOKUP($E8713,
Products!$A$1:$F$201,MATCH(Orders!J$1,Products!$A$1:$F$1,0),0)</f>
        <v>23699.228985408761</v>
      </c>
    </row>
    <row r="8714" spans="1:10">
      <c r="A8714">
        <v>8713</v>
      </c>
      <c r="B8714" s="4">
        <v>45382</v>
      </c>
      <c r="C8714" s="10">
        <f>DATE(YEAR(orders[[#This Row],[order_date]]), MONTH(orders[[#This Row],[order_date]]), 1)</f>
        <v>45352</v>
      </c>
      <c r="D8714" t="s">
        <v>2756</v>
      </c>
      <c r="E8714" t="s">
        <v>664</v>
      </c>
      <c r="F8714" t="str">
        <f>VLOOKUP(orders[[#This Row],[product_id]],Products!A:C,3,0)</f>
        <v>Appliances</v>
      </c>
      <c r="G8714">
        <v>2</v>
      </c>
      <c r="H8714" s="6">
        <v>0.11425623655599944</v>
      </c>
      <c r="I8714" s="2">
        <f>VLOOKUP($E8714,
Products!$A$1:$F$201,MATCH(Orders!I$1,Products!$A$1:$F$1,0),0)</f>
        <v>2181.6314584966208</v>
      </c>
      <c r="J8714" s="2">
        <f>VLOOKUP($E8714,
Products!$A$1:$F$201,MATCH(Orders!J$1,Products!$A$1:$F$1,0),0)</f>
        <v>1607.5776178781809</v>
      </c>
    </row>
    <row r="8715" spans="1:10">
      <c r="A8715">
        <v>8714</v>
      </c>
      <c r="B8715" s="4">
        <v>45360</v>
      </c>
      <c r="C8715" s="10">
        <f>DATE(YEAR(orders[[#This Row],[order_date]]), MONTH(orders[[#This Row],[order_date]]), 1)</f>
        <v>45352</v>
      </c>
      <c r="D8715" t="s">
        <v>3125</v>
      </c>
      <c r="E8715" t="s">
        <v>700</v>
      </c>
      <c r="F8715" t="str">
        <f>VLOOKUP(orders[[#This Row],[product_id]],Products!A:C,3,0)</f>
        <v>Electronics</v>
      </c>
      <c r="G8715">
        <v>1</v>
      </c>
      <c r="H8715" s="6">
        <v>0.15112559912899509</v>
      </c>
      <c r="I8715" s="2">
        <f>VLOOKUP($E8715,
Products!$A$1:$F$201,MATCH(Orders!I$1,Products!$A$1:$F$1,0),0)</f>
        <v>11070.26215043813</v>
      </c>
      <c r="J8715" s="2">
        <f>VLOOKUP($E8715,
Products!$A$1:$F$201,MATCH(Orders!J$1,Products!$A$1:$F$1,0),0)</f>
        <v>7867.3909748932683</v>
      </c>
    </row>
    <row r="8716" spans="1:10">
      <c r="A8716">
        <v>8715</v>
      </c>
      <c r="B8716" s="4">
        <v>45099</v>
      </c>
      <c r="C8716" s="10">
        <f>DATE(YEAR(orders[[#This Row],[order_date]]), MONTH(orders[[#This Row],[order_date]]), 1)</f>
        <v>45078</v>
      </c>
      <c r="D8716" t="s">
        <v>2257</v>
      </c>
      <c r="E8716" t="s">
        <v>556</v>
      </c>
      <c r="F8716" t="str">
        <f>VLOOKUP(orders[[#This Row],[product_id]],Products!A:C,3,0)</f>
        <v>Appliances</v>
      </c>
      <c r="G8716">
        <v>3</v>
      </c>
      <c r="H8716" s="6">
        <v>0.14596346776507202</v>
      </c>
      <c r="I8716" s="2">
        <f>VLOOKUP($E8716,
Products!$A$1:$F$201,MATCH(Orders!I$1,Products!$A$1:$F$1,0),0)</f>
        <v>27054.121101651981</v>
      </c>
      <c r="J8716" s="2">
        <f>VLOOKUP($E8716,
Products!$A$1:$F$201,MATCH(Orders!J$1,Products!$A$1:$F$1,0),0)</f>
        <v>19388.930988794411</v>
      </c>
    </row>
    <row r="8717" spans="1:10">
      <c r="A8717">
        <v>8716</v>
      </c>
      <c r="B8717" s="4">
        <v>45399</v>
      </c>
      <c r="C8717" s="10">
        <f>DATE(YEAR(orders[[#This Row],[order_date]]), MONTH(orders[[#This Row],[order_date]]), 1)</f>
        <v>45383</v>
      </c>
      <c r="D8717" t="s">
        <v>3395</v>
      </c>
      <c r="E8717" t="s">
        <v>627</v>
      </c>
      <c r="F8717" t="str">
        <f>VLOOKUP(orders[[#This Row],[product_id]],Products!A:C,3,0)</f>
        <v>Electronics</v>
      </c>
      <c r="G8717">
        <v>1</v>
      </c>
      <c r="H8717" s="6">
        <v>0.15037633725767255</v>
      </c>
      <c r="I8717" s="2">
        <f>VLOOKUP($E8717,
Products!$A$1:$F$201,MATCH(Orders!I$1,Products!$A$1:$F$1,0),0)</f>
        <v>21043.736386381101</v>
      </c>
      <c r="J8717" s="2">
        <f>VLOOKUP($E8717,
Products!$A$1:$F$201,MATCH(Orders!J$1,Products!$A$1:$F$1,0),0)</f>
        <v>14357.858783760659</v>
      </c>
    </row>
    <row r="8718" spans="1:10">
      <c r="A8718">
        <v>8717</v>
      </c>
      <c r="B8718" s="4">
        <v>45946</v>
      </c>
      <c r="C8718" s="10">
        <f>DATE(YEAR(orders[[#This Row],[order_date]]), MONTH(orders[[#This Row],[order_date]]), 1)</f>
        <v>45931</v>
      </c>
      <c r="D8718" t="s">
        <v>3800</v>
      </c>
      <c r="E8718" t="s">
        <v>597</v>
      </c>
      <c r="F8718" t="str">
        <f>VLOOKUP(orders[[#This Row],[product_id]],Products!A:C,3,0)</f>
        <v>Appliances</v>
      </c>
      <c r="G8718">
        <v>3</v>
      </c>
      <c r="H8718" s="6">
        <v>0.14459201510282874</v>
      </c>
      <c r="I8718" s="2">
        <f>VLOOKUP($E8718,
Products!$A$1:$F$201,MATCH(Orders!I$1,Products!$A$1:$F$1,0),0)</f>
        <v>22545.827750919081</v>
      </c>
      <c r="J8718" s="2">
        <f>VLOOKUP($E8718,
Products!$A$1:$F$201,MATCH(Orders!J$1,Products!$A$1:$F$1,0),0)</f>
        <v>15091.172935360129</v>
      </c>
    </row>
    <row r="8719" spans="1:10">
      <c r="A8719">
        <v>8718</v>
      </c>
      <c r="B8719" s="4">
        <v>45843</v>
      </c>
      <c r="C8719" s="10">
        <f>DATE(YEAR(orders[[#This Row],[order_date]]), MONTH(orders[[#This Row],[order_date]]), 1)</f>
        <v>45839</v>
      </c>
      <c r="D8719" t="s">
        <v>803</v>
      </c>
      <c r="E8719" t="s">
        <v>660</v>
      </c>
      <c r="F8719" t="str">
        <f>VLOOKUP(orders[[#This Row],[product_id]],Products!A:C,3,0)</f>
        <v>Appliances</v>
      </c>
      <c r="G8719">
        <v>1</v>
      </c>
      <c r="H8719" s="6">
        <v>0.13888989005869259</v>
      </c>
      <c r="I8719" s="2">
        <f>VLOOKUP($E8719,
Products!$A$1:$F$201,MATCH(Orders!I$1,Products!$A$1:$F$1,0),0)</f>
        <v>25996.564605776519</v>
      </c>
      <c r="J8719" s="2">
        <f>VLOOKUP($E8719,
Products!$A$1:$F$201,MATCH(Orders!J$1,Products!$A$1:$F$1,0),0)</f>
        <v>20210.769869456319</v>
      </c>
    </row>
    <row r="8720" spans="1:10">
      <c r="A8720">
        <v>8719</v>
      </c>
      <c r="B8720" s="4">
        <v>45365</v>
      </c>
      <c r="C8720" s="10">
        <f>DATE(YEAR(orders[[#This Row],[order_date]]), MONTH(orders[[#This Row],[order_date]]), 1)</f>
        <v>45352</v>
      </c>
      <c r="D8720" t="s">
        <v>3423</v>
      </c>
      <c r="E8720" t="s">
        <v>681</v>
      </c>
      <c r="F8720" t="str">
        <f>VLOOKUP(orders[[#This Row],[product_id]],Products!A:C,3,0)</f>
        <v>Appliances</v>
      </c>
      <c r="G8720">
        <v>1</v>
      </c>
      <c r="H8720" s="6">
        <v>6.846397486978828E-2</v>
      </c>
      <c r="I8720" s="2">
        <f>VLOOKUP($E8720,
Products!$A$1:$F$201,MATCH(Orders!I$1,Products!$A$1:$F$1,0),0)</f>
        <v>2080.3641662770501</v>
      </c>
      <c r="J8720" s="2">
        <f>VLOOKUP($E8720,
Products!$A$1:$F$201,MATCH(Orders!J$1,Products!$A$1:$F$1,0),0)</f>
        <v>1566.754559891986</v>
      </c>
    </row>
    <row r="8721" spans="1:10">
      <c r="A8721">
        <v>8720</v>
      </c>
      <c r="B8721" s="4">
        <v>45942</v>
      </c>
      <c r="C8721" s="10">
        <f>DATE(YEAR(orders[[#This Row],[order_date]]), MONTH(orders[[#This Row],[order_date]]), 1)</f>
        <v>45931</v>
      </c>
      <c r="D8721" t="s">
        <v>2480</v>
      </c>
      <c r="E8721" t="s">
        <v>615</v>
      </c>
      <c r="F8721" t="str">
        <f>VLOOKUP(orders[[#This Row],[product_id]],Products!A:C,3,0)</f>
        <v>Electronics</v>
      </c>
      <c r="G8721">
        <v>3</v>
      </c>
      <c r="H8721" s="6">
        <v>0.22410887848299016</v>
      </c>
      <c r="I8721" s="2">
        <f>VLOOKUP($E8721,
Products!$A$1:$F$201,MATCH(Orders!I$1,Products!$A$1:$F$1,0),0)</f>
        <v>31155.43680046549</v>
      </c>
      <c r="J8721" s="2">
        <f>VLOOKUP($E8721,
Products!$A$1:$F$201,MATCH(Orders!J$1,Products!$A$1:$F$1,0),0)</f>
        <v>22320.078602545669</v>
      </c>
    </row>
    <row r="8722" spans="1:10">
      <c r="A8722">
        <v>8721</v>
      </c>
      <c r="B8722" s="4">
        <v>46007</v>
      </c>
      <c r="C8722" s="10">
        <f>DATE(YEAR(orders[[#This Row],[order_date]]), MONTH(orders[[#This Row],[order_date]]), 1)</f>
        <v>45992</v>
      </c>
      <c r="D8722" t="s">
        <v>2251</v>
      </c>
      <c r="E8722" t="s">
        <v>548</v>
      </c>
      <c r="F8722" t="str">
        <f>VLOOKUP(orders[[#This Row],[product_id]],Products!A:C,3,0)</f>
        <v>Appliances</v>
      </c>
      <c r="G8722">
        <v>2</v>
      </c>
      <c r="H8722" s="6">
        <v>0.12619393127784953</v>
      </c>
      <c r="I8722" s="2">
        <f>VLOOKUP($E8722,
Products!$A$1:$F$201,MATCH(Orders!I$1,Products!$A$1:$F$1,0),0)</f>
        <v>2211.9922659782978</v>
      </c>
      <c r="J8722" s="2">
        <f>VLOOKUP($E8722,
Products!$A$1:$F$201,MATCH(Orders!J$1,Products!$A$1:$F$1,0),0)</f>
        <v>1741.1720710333091</v>
      </c>
    </row>
    <row r="8723" spans="1:10">
      <c r="A8723">
        <v>8722</v>
      </c>
      <c r="B8723" s="4">
        <v>45424</v>
      </c>
      <c r="C8723" s="10">
        <f>DATE(YEAR(orders[[#This Row],[order_date]]), MONTH(orders[[#This Row],[order_date]]), 1)</f>
        <v>45413</v>
      </c>
      <c r="D8723" t="s">
        <v>1026</v>
      </c>
      <c r="E8723" t="s">
        <v>684</v>
      </c>
      <c r="F8723" t="str">
        <f>VLOOKUP(orders[[#This Row],[product_id]],Products!A:C,3,0)</f>
        <v>Appliances</v>
      </c>
      <c r="G8723">
        <v>3</v>
      </c>
      <c r="H8723" s="6">
        <v>0.11407591286054064</v>
      </c>
      <c r="I8723" s="2">
        <f>VLOOKUP($E8723,
Products!$A$1:$F$201,MATCH(Orders!I$1,Products!$A$1:$F$1,0),0)</f>
        <v>2147.166688023286</v>
      </c>
      <c r="J8723" s="2">
        <f>VLOOKUP($E8723,
Products!$A$1:$F$201,MATCH(Orders!J$1,Products!$A$1:$F$1,0),0)</f>
        <v>1709.9619584723389</v>
      </c>
    </row>
    <row r="8724" spans="1:10">
      <c r="A8724">
        <v>8723</v>
      </c>
      <c r="B8724" s="4">
        <v>45095</v>
      </c>
      <c r="C8724" s="10">
        <f>DATE(YEAR(orders[[#This Row],[order_date]]), MONTH(orders[[#This Row],[order_date]]), 1)</f>
        <v>45078</v>
      </c>
      <c r="D8724" t="s">
        <v>1239</v>
      </c>
      <c r="E8724" t="s">
        <v>702</v>
      </c>
      <c r="F8724" t="str">
        <f>VLOOKUP(orders[[#This Row],[product_id]],Products!A:C,3,0)</f>
        <v>Electronics</v>
      </c>
      <c r="G8724">
        <v>3</v>
      </c>
      <c r="H8724" s="6">
        <v>0.20669405296355156</v>
      </c>
      <c r="I8724" s="2">
        <f>VLOOKUP($E8724,
Products!$A$1:$F$201,MATCH(Orders!I$1,Products!$A$1:$F$1,0),0)</f>
        <v>11240.591105652349</v>
      </c>
      <c r="J8724" s="2">
        <f>VLOOKUP($E8724,
Products!$A$1:$F$201,MATCH(Orders!J$1,Products!$A$1:$F$1,0),0)</f>
        <v>7671.9523119121068</v>
      </c>
    </row>
    <row r="8725" spans="1:10">
      <c r="A8725">
        <v>8724</v>
      </c>
      <c r="B8725" s="4">
        <v>45915</v>
      </c>
      <c r="C8725" s="10">
        <f>DATE(YEAR(orders[[#This Row],[order_date]]), MONTH(orders[[#This Row],[order_date]]), 1)</f>
        <v>45901</v>
      </c>
      <c r="D8725" t="s">
        <v>3573</v>
      </c>
      <c r="E8725" t="s">
        <v>580</v>
      </c>
      <c r="F8725" t="str">
        <f>VLOOKUP(orders[[#This Row],[product_id]],Products!A:C,3,0)</f>
        <v>Electronics</v>
      </c>
      <c r="G8725">
        <v>1</v>
      </c>
      <c r="H8725" s="6">
        <v>0.24615895881855387</v>
      </c>
      <c r="I8725" s="2">
        <f>VLOOKUP($E8725,
Products!$A$1:$F$201,MATCH(Orders!I$1,Products!$A$1:$F$1,0),0)</f>
        <v>29905.106989935579</v>
      </c>
      <c r="J8725" s="2">
        <f>VLOOKUP($E8725,
Products!$A$1:$F$201,MATCH(Orders!J$1,Products!$A$1:$F$1,0),0)</f>
        <v>22230.930488499071</v>
      </c>
    </row>
    <row r="8726" spans="1:10">
      <c r="A8726">
        <v>8725</v>
      </c>
      <c r="B8726" s="4">
        <v>45487</v>
      </c>
      <c r="C8726" s="10">
        <f>DATE(YEAR(orders[[#This Row],[order_date]]), MONTH(orders[[#This Row],[order_date]]), 1)</f>
        <v>45474</v>
      </c>
      <c r="D8726" t="s">
        <v>3120</v>
      </c>
      <c r="E8726" t="s">
        <v>576</v>
      </c>
      <c r="F8726" t="str">
        <f>VLOOKUP(orders[[#This Row],[product_id]],Products!A:C,3,0)</f>
        <v>Electronics</v>
      </c>
      <c r="G8726">
        <v>2</v>
      </c>
      <c r="H8726" s="6">
        <v>0.13634205984969078</v>
      </c>
      <c r="I8726" s="2">
        <f>VLOOKUP($E8726,
Products!$A$1:$F$201,MATCH(Orders!I$1,Products!$A$1:$F$1,0),0)</f>
        <v>12571.90922514794</v>
      </c>
      <c r="J8726" s="2">
        <f>VLOOKUP($E8726,
Products!$A$1:$F$201,MATCH(Orders!J$1,Products!$A$1:$F$1,0),0)</f>
        <v>9314.5536289888332</v>
      </c>
    </row>
    <row r="8727" spans="1:10">
      <c r="A8727">
        <v>8726</v>
      </c>
      <c r="B8727" s="4">
        <v>45354</v>
      </c>
      <c r="C8727" s="10">
        <f>DATE(YEAR(orders[[#This Row],[order_date]]), MONTH(orders[[#This Row],[order_date]]), 1)</f>
        <v>45352</v>
      </c>
      <c r="D8727" t="s">
        <v>1913</v>
      </c>
      <c r="E8727" t="s">
        <v>577</v>
      </c>
      <c r="F8727" t="str">
        <f>VLOOKUP(orders[[#This Row],[product_id]],Products!A:C,3,0)</f>
        <v>Appliances</v>
      </c>
      <c r="G8727">
        <v>2</v>
      </c>
      <c r="H8727" s="6">
        <v>0.11056848744277151</v>
      </c>
      <c r="I8727" s="2">
        <f>VLOOKUP($E8727,
Products!$A$1:$F$201,MATCH(Orders!I$1,Products!$A$1:$F$1,0),0)</f>
        <v>24178.046221204509</v>
      </c>
      <c r="J8727" s="2">
        <f>VLOOKUP($E8727,
Products!$A$1:$F$201,MATCH(Orders!J$1,Products!$A$1:$F$1,0),0)</f>
        <v>17784.08636999697</v>
      </c>
    </row>
    <row r="8728" spans="1:10">
      <c r="A8728">
        <v>8727</v>
      </c>
      <c r="B8728" s="4">
        <v>45345</v>
      </c>
      <c r="C8728" s="10">
        <f>DATE(YEAR(orders[[#This Row],[order_date]]), MONTH(orders[[#This Row],[order_date]]), 1)</f>
        <v>45323</v>
      </c>
      <c r="D8728" t="s">
        <v>1122</v>
      </c>
      <c r="E8728" t="s">
        <v>683</v>
      </c>
      <c r="F8728" t="str">
        <f>VLOOKUP(orders[[#This Row],[product_id]],Products!A:C,3,0)</f>
        <v>Electronics</v>
      </c>
      <c r="G8728">
        <v>1</v>
      </c>
      <c r="H8728" s="6">
        <v>0.21085235611259501</v>
      </c>
      <c r="I8728" s="2">
        <f>VLOOKUP($E8728,
Products!$A$1:$F$201,MATCH(Orders!I$1,Products!$A$1:$F$1,0),0)</f>
        <v>30555.409096588959</v>
      </c>
      <c r="J8728" s="2">
        <f>VLOOKUP($E8728,
Products!$A$1:$F$201,MATCH(Orders!J$1,Products!$A$1:$F$1,0),0)</f>
        <v>20295.233857550291</v>
      </c>
    </row>
    <row r="8729" spans="1:10">
      <c r="A8729">
        <v>8728</v>
      </c>
      <c r="B8729" s="4">
        <v>45381</v>
      </c>
      <c r="C8729" s="10">
        <f>DATE(YEAR(orders[[#This Row],[order_date]]), MONTH(orders[[#This Row],[order_date]]), 1)</f>
        <v>45352</v>
      </c>
      <c r="D8729" t="s">
        <v>3482</v>
      </c>
      <c r="E8729" t="s">
        <v>694</v>
      </c>
      <c r="F8729" t="str">
        <f>VLOOKUP(orders[[#This Row],[product_id]],Products!A:C,3,0)</f>
        <v>Appliances</v>
      </c>
      <c r="G8729">
        <v>1</v>
      </c>
      <c r="H8729" s="6">
        <v>0.11459494814893038</v>
      </c>
      <c r="I8729" s="2">
        <f>VLOOKUP($E8729,
Products!$A$1:$F$201,MATCH(Orders!I$1,Products!$A$1:$F$1,0),0)</f>
        <v>6319.3885218993337</v>
      </c>
      <c r="J8729" s="2">
        <f>VLOOKUP($E8729,
Products!$A$1:$F$201,MATCH(Orders!J$1,Products!$A$1:$F$1,0),0)</f>
        <v>4956.0125433870189</v>
      </c>
    </row>
    <row r="8730" spans="1:10">
      <c r="A8730">
        <v>8729</v>
      </c>
      <c r="B8730" s="4">
        <v>45640</v>
      </c>
      <c r="C8730" s="10">
        <f>DATE(YEAR(orders[[#This Row],[order_date]]), MONTH(orders[[#This Row],[order_date]]), 1)</f>
        <v>45627</v>
      </c>
      <c r="D8730" t="s">
        <v>1943</v>
      </c>
      <c r="E8730" t="s">
        <v>608</v>
      </c>
      <c r="F8730" t="str">
        <f>VLOOKUP(orders[[#This Row],[product_id]],Products!A:C,3,0)</f>
        <v>Electronics</v>
      </c>
      <c r="G8730">
        <v>1</v>
      </c>
      <c r="H8730" s="6">
        <v>0.11403792823104411</v>
      </c>
      <c r="I8730" s="2">
        <f>VLOOKUP($E8730,
Products!$A$1:$F$201,MATCH(Orders!I$1,Products!$A$1:$F$1,0),0)</f>
        <v>32509.710212279751</v>
      </c>
      <c r="J8730" s="2">
        <f>VLOOKUP($E8730,
Products!$A$1:$F$201,MATCH(Orders!J$1,Products!$A$1:$F$1,0),0)</f>
        <v>23699.228985408761</v>
      </c>
    </row>
    <row r="8731" spans="1:10">
      <c r="A8731">
        <v>8730</v>
      </c>
      <c r="B8731" s="4">
        <v>45128</v>
      </c>
      <c r="C8731" s="10">
        <f>DATE(YEAR(orders[[#This Row],[order_date]]), MONTH(orders[[#This Row],[order_date]]), 1)</f>
        <v>45108</v>
      </c>
      <c r="D8731" t="s">
        <v>1553</v>
      </c>
      <c r="E8731" t="s">
        <v>546</v>
      </c>
      <c r="F8731" t="str">
        <f>VLOOKUP(orders[[#This Row],[product_id]],Products!A:C,3,0)</f>
        <v>Electronics</v>
      </c>
      <c r="G8731">
        <v>2</v>
      </c>
      <c r="H8731" s="6">
        <v>0.15921177675934514</v>
      </c>
      <c r="I8731" s="2">
        <f>VLOOKUP($E8731,
Products!$A$1:$F$201,MATCH(Orders!I$1,Products!$A$1:$F$1,0),0)</f>
        <v>21943.16319502375</v>
      </c>
      <c r="J8731" s="2">
        <f>VLOOKUP($E8731,
Products!$A$1:$F$201,MATCH(Orders!J$1,Products!$A$1:$F$1,0),0)</f>
        <v>16937.09489743154</v>
      </c>
    </row>
    <row r="8732" spans="1:10">
      <c r="A8732">
        <v>8731</v>
      </c>
      <c r="B8732" s="4">
        <v>45105</v>
      </c>
      <c r="C8732" s="10">
        <f>DATE(YEAR(orders[[#This Row],[order_date]]), MONTH(orders[[#This Row],[order_date]]), 1)</f>
        <v>45078</v>
      </c>
      <c r="D8732" t="s">
        <v>1375</v>
      </c>
      <c r="E8732" t="s">
        <v>684</v>
      </c>
      <c r="F8732" t="str">
        <f>VLOOKUP(orders[[#This Row],[product_id]],Products!A:C,3,0)</f>
        <v>Appliances</v>
      </c>
      <c r="G8732">
        <v>2</v>
      </c>
      <c r="H8732" s="6">
        <v>0.14806023294478024</v>
      </c>
      <c r="I8732" s="2">
        <f>VLOOKUP($E8732,
Products!$A$1:$F$201,MATCH(Orders!I$1,Products!$A$1:$F$1,0),0)</f>
        <v>2147.166688023286</v>
      </c>
      <c r="J8732" s="2">
        <f>VLOOKUP($E8732,
Products!$A$1:$F$201,MATCH(Orders!J$1,Products!$A$1:$F$1,0),0)</f>
        <v>1709.9619584723389</v>
      </c>
    </row>
    <row r="8733" spans="1:10">
      <c r="A8733">
        <v>8732</v>
      </c>
      <c r="B8733" s="4">
        <v>44983</v>
      </c>
      <c r="C8733" s="10">
        <f>DATE(YEAR(orders[[#This Row],[order_date]]), MONTH(orders[[#This Row],[order_date]]), 1)</f>
        <v>44958</v>
      </c>
      <c r="D8733" t="s">
        <v>3987</v>
      </c>
      <c r="E8733" t="s">
        <v>583</v>
      </c>
      <c r="F8733" t="str">
        <f>VLOOKUP(orders[[#This Row],[product_id]],Products!A:C,3,0)</f>
        <v>Electronics</v>
      </c>
      <c r="G8733">
        <v>2</v>
      </c>
      <c r="H8733" s="6">
        <v>0.20081248041274677</v>
      </c>
      <c r="I8733" s="2">
        <f>VLOOKUP($E8733,
Products!$A$1:$F$201,MATCH(Orders!I$1,Products!$A$1:$F$1,0),0)</f>
        <v>22677.574574249091</v>
      </c>
      <c r="J8733" s="2">
        <f>VLOOKUP($E8733,
Products!$A$1:$F$201,MATCH(Orders!J$1,Products!$A$1:$F$1,0),0)</f>
        <v>16593.91273362303</v>
      </c>
    </row>
    <row r="8734" spans="1:10">
      <c r="A8734">
        <v>8733</v>
      </c>
      <c r="B8734" s="4">
        <v>45872</v>
      </c>
      <c r="C8734" s="10">
        <f>DATE(YEAR(orders[[#This Row],[order_date]]), MONTH(orders[[#This Row],[order_date]]), 1)</f>
        <v>45870</v>
      </c>
      <c r="D8734" t="s">
        <v>2649</v>
      </c>
      <c r="E8734" t="s">
        <v>529</v>
      </c>
      <c r="F8734" t="str">
        <f>VLOOKUP(orders[[#This Row],[product_id]],Products!A:C,3,0)</f>
        <v>Electronics</v>
      </c>
      <c r="G8734">
        <v>1</v>
      </c>
      <c r="H8734" s="6">
        <v>0.19809597834429096</v>
      </c>
      <c r="I8734" s="2">
        <f>VLOOKUP($E8734,
Products!$A$1:$F$201,MATCH(Orders!I$1,Products!$A$1:$F$1,0),0)</f>
        <v>18308.801775351771</v>
      </c>
      <c r="J8734" s="2">
        <f>VLOOKUP($E8734,
Products!$A$1:$F$201,MATCH(Orders!J$1,Products!$A$1:$F$1,0),0)</f>
        <v>12027.24184831013</v>
      </c>
    </row>
    <row r="8735" spans="1:10">
      <c r="A8735">
        <v>8734</v>
      </c>
      <c r="B8735" s="4">
        <v>45427</v>
      </c>
      <c r="C8735" s="10">
        <f>DATE(YEAR(orders[[#This Row],[order_date]]), MONTH(orders[[#This Row],[order_date]]), 1)</f>
        <v>45413</v>
      </c>
      <c r="D8735" t="s">
        <v>2886</v>
      </c>
      <c r="E8735" t="s">
        <v>535</v>
      </c>
      <c r="F8735" t="str">
        <f>VLOOKUP(orders[[#This Row],[product_id]],Products!A:C,3,0)</f>
        <v>Appliances</v>
      </c>
      <c r="G8735">
        <v>3</v>
      </c>
      <c r="H8735" s="6">
        <v>0.11574228537921474</v>
      </c>
      <c r="I8735" s="2">
        <f>VLOOKUP($E8735,
Products!$A$1:$F$201,MATCH(Orders!I$1,Products!$A$1:$F$1,0),0)</f>
        <v>25188.460642954858</v>
      </c>
      <c r="J8735" s="2">
        <f>VLOOKUP($E8735,
Products!$A$1:$F$201,MATCH(Orders!J$1,Products!$A$1:$F$1,0),0)</f>
        <v>18873.341689191599</v>
      </c>
    </row>
    <row r="8736" spans="1:10">
      <c r="A8736">
        <v>8735</v>
      </c>
      <c r="B8736" s="4">
        <v>45665</v>
      </c>
      <c r="C8736" s="10">
        <f>DATE(YEAR(orders[[#This Row],[order_date]]), MONTH(orders[[#This Row],[order_date]]), 1)</f>
        <v>45658</v>
      </c>
      <c r="D8736" t="s">
        <v>2806</v>
      </c>
      <c r="E8736" t="s">
        <v>557</v>
      </c>
      <c r="F8736" t="str">
        <f>VLOOKUP(orders[[#This Row],[product_id]],Products!A:C,3,0)</f>
        <v>Electronics</v>
      </c>
      <c r="G8736">
        <v>1</v>
      </c>
      <c r="H8736" s="6">
        <v>0.22580094100708156</v>
      </c>
      <c r="I8736" s="2">
        <f>VLOOKUP($E8736,
Products!$A$1:$F$201,MATCH(Orders!I$1,Products!$A$1:$F$1,0),0)</f>
        <v>23950.56449224626</v>
      </c>
      <c r="J8736" s="2">
        <f>VLOOKUP($E8736,
Products!$A$1:$F$201,MATCH(Orders!J$1,Products!$A$1:$F$1,0),0)</f>
        <v>16488.618979732779</v>
      </c>
    </row>
    <row r="8737" spans="1:10">
      <c r="A8737">
        <v>8736</v>
      </c>
      <c r="B8737" s="4">
        <v>45038</v>
      </c>
      <c r="C8737" s="10">
        <f>DATE(YEAR(orders[[#This Row],[order_date]]), MONTH(orders[[#This Row],[order_date]]), 1)</f>
        <v>45017</v>
      </c>
      <c r="D8737" t="s">
        <v>1446</v>
      </c>
      <c r="E8737" t="s">
        <v>683</v>
      </c>
      <c r="F8737" t="str">
        <f>VLOOKUP(orders[[#This Row],[product_id]],Products!A:C,3,0)</f>
        <v>Electronics</v>
      </c>
      <c r="G8737">
        <v>1</v>
      </c>
      <c r="H8737" s="6">
        <v>0.10830586458649102</v>
      </c>
      <c r="I8737" s="2">
        <f>VLOOKUP($E8737,
Products!$A$1:$F$201,MATCH(Orders!I$1,Products!$A$1:$F$1,0),0)</f>
        <v>30555.409096588959</v>
      </c>
      <c r="J8737" s="2">
        <f>VLOOKUP($E8737,
Products!$A$1:$F$201,MATCH(Orders!J$1,Products!$A$1:$F$1,0),0)</f>
        <v>20295.233857550291</v>
      </c>
    </row>
    <row r="8738" spans="1:10">
      <c r="A8738">
        <v>8737</v>
      </c>
      <c r="B8738" s="4">
        <v>45641</v>
      </c>
      <c r="C8738" s="10">
        <f>DATE(YEAR(orders[[#This Row],[order_date]]), MONTH(orders[[#This Row],[order_date]]), 1)</f>
        <v>45627</v>
      </c>
      <c r="D8738" t="s">
        <v>3448</v>
      </c>
      <c r="E8738" t="s">
        <v>562</v>
      </c>
      <c r="F8738" t="str">
        <f>VLOOKUP(orders[[#This Row],[product_id]],Products!A:C,3,0)</f>
        <v>Electronics</v>
      </c>
      <c r="G8738">
        <v>2</v>
      </c>
      <c r="H8738" s="6">
        <v>0.17298125945172391</v>
      </c>
      <c r="I8738" s="2">
        <f>VLOOKUP($E8738,
Products!$A$1:$F$201,MATCH(Orders!I$1,Products!$A$1:$F$1,0),0)</f>
        <v>2550.478597498749</v>
      </c>
      <c r="J8738" s="2">
        <f>VLOOKUP($E8738,
Products!$A$1:$F$201,MATCH(Orders!J$1,Products!$A$1:$F$1,0),0)</f>
        <v>1688.129752018375</v>
      </c>
    </row>
    <row r="8739" spans="1:10">
      <c r="A8739">
        <v>8738</v>
      </c>
      <c r="B8739" s="4">
        <v>45803</v>
      </c>
      <c r="C8739" s="10">
        <f>DATE(YEAR(orders[[#This Row],[order_date]]), MONTH(orders[[#This Row],[order_date]]), 1)</f>
        <v>45778</v>
      </c>
      <c r="D8739" t="s">
        <v>728</v>
      </c>
      <c r="E8739" t="s">
        <v>695</v>
      </c>
      <c r="F8739" t="str">
        <f>VLOOKUP(orders[[#This Row],[product_id]],Products!A:C,3,0)</f>
        <v>Electronics</v>
      </c>
      <c r="G8739">
        <v>3</v>
      </c>
      <c r="H8739" s="6">
        <v>0.16105949185103416</v>
      </c>
      <c r="I8739" s="2">
        <f>VLOOKUP($E8739,
Products!$A$1:$F$201,MATCH(Orders!I$1,Products!$A$1:$F$1,0),0)</f>
        <v>2716.2219891886762</v>
      </c>
      <c r="J8739" s="2">
        <f>VLOOKUP($E8739,
Products!$A$1:$F$201,MATCH(Orders!J$1,Products!$A$1:$F$1,0),0)</f>
        <v>2045.0534052982539</v>
      </c>
    </row>
    <row r="8740" spans="1:10">
      <c r="A8740">
        <v>8739</v>
      </c>
      <c r="B8740" s="4">
        <v>46006</v>
      </c>
      <c r="C8740" s="10">
        <f>DATE(YEAR(orders[[#This Row],[order_date]]), MONTH(orders[[#This Row],[order_date]]), 1)</f>
        <v>45992</v>
      </c>
      <c r="D8740" t="s">
        <v>3883</v>
      </c>
      <c r="E8740" t="s">
        <v>584</v>
      </c>
      <c r="F8740" t="str">
        <f>VLOOKUP(orders[[#This Row],[product_id]],Products!A:C,3,0)</f>
        <v>Electronics</v>
      </c>
      <c r="G8740">
        <v>2</v>
      </c>
      <c r="H8740" s="6">
        <v>0.2495715850936821</v>
      </c>
      <c r="I8740" s="2">
        <f>VLOOKUP($E8740,
Products!$A$1:$F$201,MATCH(Orders!I$1,Products!$A$1:$F$1,0),0)</f>
        <v>22521.77465591731</v>
      </c>
      <c r="J8740" s="2">
        <f>VLOOKUP($E8740,
Products!$A$1:$F$201,MATCH(Orders!J$1,Products!$A$1:$F$1,0),0)</f>
        <v>15596.91628423841</v>
      </c>
    </row>
    <row r="8741" spans="1:10">
      <c r="A8741">
        <v>8740</v>
      </c>
      <c r="B8741" s="4">
        <v>45739</v>
      </c>
      <c r="C8741" s="10">
        <f>DATE(YEAR(orders[[#This Row],[order_date]]), MONTH(orders[[#This Row],[order_date]]), 1)</f>
        <v>45717</v>
      </c>
      <c r="D8741" t="s">
        <v>4380</v>
      </c>
      <c r="E8741" t="s">
        <v>622</v>
      </c>
      <c r="F8741" t="str">
        <f>VLOOKUP(orders[[#This Row],[product_id]],Products!A:C,3,0)</f>
        <v>Electronics</v>
      </c>
      <c r="G8741">
        <v>1</v>
      </c>
      <c r="H8741" s="6">
        <v>0.16408888678112327</v>
      </c>
      <c r="I8741" s="2">
        <f>VLOOKUP($E8741,
Products!$A$1:$F$201,MATCH(Orders!I$1,Products!$A$1:$F$1,0),0)</f>
        <v>29891.969506397199</v>
      </c>
      <c r="J8741" s="2">
        <f>VLOOKUP($E8741,
Products!$A$1:$F$201,MATCH(Orders!J$1,Products!$A$1:$F$1,0),0)</f>
        <v>20298.690993957589</v>
      </c>
    </row>
    <row r="8742" spans="1:10">
      <c r="A8742">
        <v>8741</v>
      </c>
      <c r="B8742" s="4">
        <v>45890</v>
      </c>
      <c r="C8742" s="10">
        <f>DATE(YEAR(orders[[#This Row],[order_date]]), MONTH(orders[[#This Row],[order_date]]), 1)</f>
        <v>45870</v>
      </c>
      <c r="D8742" t="s">
        <v>2360</v>
      </c>
      <c r="E8742" t="s">
        <v>686</v>
      </c>
      <c r="F8742" t="str">
        <f>VLOOKUP(orders[[#This Row],[product_id]],Products!A:C,3,0)</f>
        <v>Appliances</v>
      </c>
      <c r="G8742">
        <v>2</v>
      </c>
      <c r="H8742" s="6">
        <v>0.14173004921582014</v>
      </c>
      <c r="I8742" s="2">
        <f>VLOOKUP($E8742,
Products!$A$1:$F$201,MATCH(Orders!I$1,Products!$A$1:$F$1,0),0)</f>
        <v>25525.356267188719</v>
      </c>
      <c r="J8742" s="2">
        <f>VLOOKUP($E8742,
Products!$A$1:$F$201,MATCH(Orders!J$1,Products!$A$1:$F$1,0),0)</f>
        <v>18214.15981099859</v>
      </c>
    </row>
    <row r="8743" spans="1:10">
      <c r="A8743">
        <v>8742</v>
      </c>
      <c r="B8743" s="4">
        <v>46004</v>
      </c>
      <c r="C8743" s="10">
        <f>DATE(YEAR(orders[[#This Row],[order_date]]), MONTH(orders[[#This Row],[order_date]]), 1)</f>
        <v>45992</v>
      </c>
      <c r="D8743" t="s">
        <v>1165</v>
      </c>
      <c r="E8743" t="s">
        <v>701</v>
      </c>
      <c r="F8743" t="str">
        <f>VLOOKUP(orders[[#This Row],[product_id]],Products!A:C,3,0)</f>
        <v>Electronics</v>
      </c>
      <c r="G8743">
        <v>1</v>
      </c>
      <c r="H8743" s="6">
        <v>0.1426643183732853</v>
      </c>
      <c r="I8743" s="2">
        <f>VLOOKUP($E8743,
Products!$A$1:$F$201,MATCH(Orders!I$1,Products!$A$1:$F$1,0),0)</f>
        <v>19562.35470664543</v>
      </c>
      <c r="J8743" s="2">
        <f>VLOOKUP($E8743,
Products!$A$1:$F$201,MATCH(Orders!J$1,Products!$A$1:$F$1,0),0)</f>
        <v>13782.49498098754</v>
      </c>
    </row>
    <row r="8744" spans="1:10">
      <c r="A8744">
        <v>8743</v>
      </c>
      <c r="B8744" s="4">
        <v>44963</v>
      </c>
      <c r="C8744" s="10">
        <f>DATE(YEAR(orders[[#This Row],[order_date]]), MONTH(orders[[#This Row],[order_date]]), 1)</f>
        <v>44958</v>
      </c>
      <c r="D8744" t="s">
        <v>1355</v>
      </c>
      <c r="E8744" t="s">
        <v>702</v>
      </c>
      <c r="F8744" t="str">
        <f>VLOOKUP(orders[[#This Row],[product_id]],Products!A:C,3,0)</f>
        <v>Electronics</v>
      </c>
      <c r="G8744">
        <v>2</v>
      </c>
      <c r="H8744" s="6">
        <v>0.19219451892646905</v>
      </c>
      <c r="I8744" s="2">
        <f>VLOOKUP($E8744,
Products!$A$1:$F$201,MATCH(Orders!I$1,Products!$A$1:$F$1,0),0)</f>
        <v>11240.591105652349</v>
      </c>
      <c r="J8744" s="2">
        <f>VLOOKUP($E8744,
Products!$A$1:$F$201,MATCH(Orders!J$1,Products!$A$1:$F$1,0),0)</f>
        <v>7671.9523119121068</v>
      </c>
    </row>
    <row r="8745" spans="1:10">
      <c r="A8745">
        <v>8744</v>
      </c>
      <c r="B8745" s="4">
        <v>45939</v>
      </c>
      <c r="C8745" s="10">
        <f>DATE(YEAR(orders[[#This Row],[order_date]]), MONTH(orders[[#This Row],[order_date]]), 1)</f>
        <v>45931</v>
      </c>
      <c r="D8745" t="s">
        <v>1187</v>
      </c>
      <c r="E8745" t="s">
        <v>536</v>
      </c>
      <c r="F8745" t="str">
        <f>VLOOKUP(orders[[#This Row],[product_id]],Products!A:C,3,0)</f>
        <v>Appliances</v>
      </c>
      <c r="G8745">
        <v>3</v>
      </c>
      <c r="H8745" s="6">
        <v>9.0031458869765726E-2</v>
      </c>
      <c r="I8745" s="2">
        <f>VLOOKUP($E8745,
Products!$A$1:$F$201,MATCH(Orders!I$1,Products!$A$1:$F$1,0),0)</f>
        <v>25818.123603836499</v>
      </c>
      <c r="J8745" s="2">
        <f>VLOOKUP($E8745,
Products!$A$1:$F$201,MATCH(Orders!J$1,Products!$A$1:$F$1,0),0)</f>
        <v>18462.729442964981</v>
      </c>
    </row>
    <row r="8746" spans="1:10">
      <c r="A8746">
        <v>8745</v>
      </c>
      <c r="B8746" s="4">
        <v>45789</v>
      </c>
      <c r="C8746" s="10">
        <f>DATE(YEAR(orders[[#This Row],[order_date]]), MONTH(orders[[#This Row],[order_date]]), 1)</f>
        <v>45778</v>
      </c>
      <c r="D8746" t="s">
        <v>825</v>
      </c>
      <c r="E8746" t="s">
        <v>581</v>
      </c>
      <c r="F8746" t="str">
        <f>VLOOKUP(orders[[#This Row],[product_id]],Products!A:C,3,0)</f>
        <v>Appliances</v>
      </c>
      <c r="G8746">
        <v>1</v>
      </c>
      <c r="H8746" s="6">
        <v>0.10752020576065964</v>
      </c>
      <c r="I8746" s="2">
        <f>VLOOKUP($E8746,
Products!$A$1:$F$201,MATCH(Orders!I$1,Products!$A$1:$F$1,0),0)</f>
        <v>6177.7225527132859</v>
      </c>
      <c r="J8746" s="2">
        <f>VLOOKUP($E8746,
Products!$A$1:$F$201,MATCH(Orders!J$1,Products!$A$1:$F$1,0),0)</f>
        <v>4208.1013641193986</v>
      </c>
    </row>
    <row r="8747" spans="1:10">
      <c r="A8747">
        <v>8746</v>
      </c>
      <c r="B8747" s="4">
        <v>45658</v>
      </c>
      <c r="C8747" s="10">
        <f>DATE(YEAR(orders[[#This Row],[order_date]]), MONTH(orders[[#This Row],[order_date]]), 1)</f>
        <v>45658</v>
      </c>
      <c r="D8747" t="s">
        <v>1378</v>
      </c>
      <c r="E8747" t="s">
        <v>535</v>
      </c>
      <c r="F8747" t="str">
        <f>VLOOKUP(orders[[#This Row],[product_id]],Products!A:C,3,0)</f>
        <v>Appliances</v>
      </c>
      <c r="G8747">
        <v>1</v>
      </c>
      <c r="H8747" s="6">
        <v>7.0018570209580897E-2</v>
      </c>
      <c r="I8747" s="2">
        <f>VLOOKUP($E8747,
Products!$A$1:$F$201,MATCH(Orders!I$1,Products!$A$1:$F$1,0),0)</f>
        <v>25188.460642954858</v>
      </c>
      <c r="J8747" s="2">
        <f>VLOOKUP($E8747,
Products!$A$1:$F$201,MATCH(Orders!J$1,Products!$A$1:$F$1,0),0)</f>
        <v>18873.341689191599</v>
      </c>
    </row>
    <row r="8748" spans="1:10">
      <c r="A8748">
        <v>8747</v>
      </c>
      <c r="B8748" s="4">
        <v>45736</v>
      </c>
      <c r="C8748" s="10">
        <f>DATE(YEAR(orders[[#This Row],[order_date]]), MONTH(orders[[#This Row],[order_date]]), 1)</f>
        <v>45717</v>
      </c>
      <c r="D8748" t="s">
        <v>2961</v>
      </c>
      <c r="E8748" t="s">
        <v>618</v>
      </c>
      <c r="F8748" t="str">
        <f>VLOOKUP(orders[[#This Row],[product_id]],Products!A:C,3,0)</f>
        <v>Appliances</v>
      </c>
      <c r="G8748">
        <v>2</v>
      </c>
      <c r="H8748" s="6">
        <v>9.9620916085176953E-2</v>
      </c>
      <c r="I8748" s="2">
        <f>VLOOKUP($E8748,
Products!$A$1:$F$201,MATCH(Orders!I$1,Products!$A$1:$F$1,0),0)</f>
        <v>5546.9777002203573</v>
      </c>
      <c r="J8748" s="2">
        <f>VLOOKUP($E8748,
Products!$A$1:$F$201,MATCH(Orders!J$1,Products!$A$1:$F$1,0),0)</f>
        <v>4048.2565671880161</v>
      </c>
    </row>
    <row r="8749" spans="1:10">
      <c r="A8749">
        <v>8748</v>
      </c>
      <c r="B8749" s="4">
        <v>45951</v>
      </c>
      <c r="C8749" s="10">
        <f>DATE(YEAR(orders[[#This Row],[order_date]]), MONTH(orders[[#This Row],[order_date]]), 1)</f>
        <v>45931</v>
      </c>
      <c r="D8749" t="s">
        <v>2590</v>
      </c>
      <c r="E8749" t="s">
        <v>643</v>
      </c>
      <c r="F8749" t="str">
        <f>VLOOKUP(orders[[#This Row],[product_id]],Products!A:C,3,0)</f>
        <v>Appliances</v>
      </c>
      <c r="G8749">
        <v>1</v>
      </c>
      <c r="H8749" s="6">
        <v>0.13968215092726902</v>
      </c>
      <c r="I8749" s="2">
        <f>VLOOKUP($E8749,
Products!$A$1:$F$201,MATCH(Orders!I$1,Products!$A$1:$F$1,0),0)</f>
        <v>26269.068564891841</v>
      </c>
      <c r="J8749" s="2">
        <f>VLOOKUP($E8749,
Products!$A$1:$F$201,MATCH(Orders!J$1,Products!$A$1:$F$1,0),0)</f>
        <v>18867.564539756699</v>
      </c>
    </row>
    <row r="8750" spans="1:10">
      <c r="A8750">
        <v>8749</v>
      </c>
      <c r="B8750" s="4">
        <v>44949</v>
      </c>
      <c r="C8750" s="10">
        <f>DATE(YEAR(orders[[#This Row],[order_date]]), MONTH(orders[[#This Row],[order_date]]), 1)</f>
        <v>44927</v>
      </c>
      <c r="D8750" t="s">
        <v>1023</v>
      </c>
      <c r="E8750" t="s">
        <v>677</v>
      </c>
      <c r="F8750" t="str">
        <f>VLOOKUP(orders[[#This Row],[product_id]],Products!A:C,3,0)</f>
        <v>Electronics</v>
      </c>
      <c r="G8750">
        <v>2</v>
      </c>
      <c r="H8750" s="6">
        <v>0.24735580908843294</v>
      </c>
      <c r="I8750" s="2">
        <f>VLOOKUP($E8750,
Products!$A$1:$F$201,MATCH(Orders!I$1,Products!$A$1:$F$1,0),0)</f>
        <v>11360.699432756561</v>
      </c>
      <c r="J8750" s="2">
        <f>VLOOKUP($E8750,
Products!$A$1:$F$201,MATCH(Orders!J$1,Products!$A$1:$F$1,0),0)</f>
        <v>8118.8949869342459</v>
      </c>
    </row>
    <row r="8751" spans="1:10">
      <c r="A8751">
        <v>8750</v>
      </c>
      <c r="B8751" s="4">
        <v>45722</v>
      </c>
      <c r="C8751" s="10">
        <f>DATE(YEAR(orders[[#This Row],[order_date]]), MONTH(orders[[#This Row],[order_date]]), 1)</f>
        <v>45717</v>
      </c>
      <c r="D8751" t="s">
        <v>3091</v>
      </c>
      <c r="E8751" t="s">
        <v>639</v>
      </c>
      <c r="F8751" t="str">
        <f>VLOOKUP(orders[[#This Row],[product_id]],Products!A:C,3,0)</f>
        <v>Appliances</v>
      </c>
      <c r="G8751">
        <v>2</v>
      </c>
      <c r="H8751" s="6">
        <v>0.12360525107280244</v>
      </c>
      <c r="I8751" s="2">
        <f>VLOOKUP($E8751,
Products!$A$1:$F$201,MATCH(Orders!I$1,Products!$A$1:$F$1,0),0)</f>
        <v>2320.8560923599921</v>
      </c>
      <c r="J8751" s="2">
        <f>VLOOKUP($E8751,
Products!$A$1:$F$201,MATCH(Orders!J$1,Products!$A$1:$F$1,0),0)</f>
        <v>1750.110004830213</v>
      </c>
    </row>
    <row r="8752" spans="1:10">
      <c r="A8752">
        <v>8751</v>
      </c>
      <c r="B8752" s="4">
        <v>45422</v>
      </c>
      <c r="C8752" s="10">
        <f>DATE(YEAR(orders[[#This Row],[order_date]]), MONTH(orders[[#This Row],[order_date]]), 1)</f>
        <v>45413</v>
      </c>
      <c r="D8752" t="s">
        <v>2908</v>
      </c>
      <c r="E8752" t="s">
        <v>660</v>
      </c>
      <c r="F8752" t="str">
        <f>VLOOKUP(orders[[#This Row],[product_id]],Products!A:C,3,0)</f>
        <v>Appliances</v>
      </c>
      <c r="G8752">
        <v>3</v>
      </c>
      <c r="H8752" s="6">
        <v>0.1123122757798759</v>
      </c>
      <c r="I8752" s="2">
        <f>VLOOKUP($E8752,
Products!$A$1:$F$201,MATCH(Orders!I$1,Products!$A$1:$F$1,0),0)</f>
        <v>25996.564605776519</v>
      </c>
      <c r="J8752" s="2">
        <f>VLOOKUP($E8752,
Products!$A$1:$F$201,MATCH(Orders!J$1,Products!$A$1:$F$1,0),0)</f>
        <v>20210.769869456319</v>
      </c>
    </row>
    <row r="8753" spans="1:10">
      <c r="A8753">
        <v>8752</v>
      </c>
      <c r="B8753" s="4">
        <v>45826</v>
      </c>
      <c r="C8753" s="10">
        <f>DATE(YEAR(orders[[#This Row],[order_date]]), MONTH(orders[[#This Row],[order_date]]), 1)</f>
        <v>45809</v>
      </c>
      <c r="D8753" t="s">
        <v>4552</v>
      </c>
      <c r="E8753" t="s">
        <v>525</v>
      </c>
      <c r="F8753" t="str">
        <f>VLOOKUP(orders[[#This Row],[product_id]],Products!A:C,3,0)</f>
        <v>Electronics</v>
      </c>
      <c r="G8753">
        <v>3</v>
      </c>
      <c r="H8753" s="6">
        <v>0.17062418776396038</v>
      </c>
      <c r="I8753" s="2">
        <f>VLOOKUP($E8753,
Products!$A$1:$F$201,MATCH(Orders!I$1,Products!$A$1:$F$1,0),0)</f>
        <v>2441.7405612875209</v>
      </c>
      <c r="J8753" s="2">
        <f>VLOOKUP($E8753,
Products!$A$1:$F$201,MATCH(Orders!J$1,Products!$A$1:$F$1,0),0)</f>
        <v>1934.1373706011941</v>
      </c>
    </row>
    <row r="8754" spans="1:10">
      <c r="A8754">
        <v>8753</v>
      </c>
      <c r="B8754" s="4">
        <v>45351</v>
      </c>
      <c r="C8754" s="10">
        <f>DATE(YEAR(orders[[#This Row],[order_date]]), MONTH(orders[[#This Row],[order_date]]), 1)</f>
        <v>45323</v>
      </c>
      <c r="D8754" t="s">
        <v>1573</v>
      </c>
      <c r="E8754" t="s">
        <v>525</v>
      </c>
      <c r="F8754" t="str">
        <f>VLOOKUP(orders[[#This Row],[product_id]],Products!A:C,3,0)</f>
        <v>Electronics</v>
      </c>
      <c r="G8754">
        <v>2</v>
      </c>
      <c r="H8754" s="6">
        <v>0.23064899233317177</v>
      </c>
      <c r="I8754" s="2">
        <f>VLOOKUP($E8754,
Products!$A$1:$F$201,MATCH(Orders!I$1,Products!$A$1:$F$1,0),0)</f>
        <v>2441.7405612875209</v>
      </c>
      <c r="J8754" s="2">
        <f>VLOOKUP($E8754,
Products!$A$1:$F$201,MATCH(Orders!J$1,Products!$A$1:$F$1,0),0)</f>
        <v>1934.1373706011941</v>
      </c>
    </row>
    <row r="8755" spans="1:10">
      <c r="A8755">
        <v>8754</v>
      </c>
      <c r="B8755" s="4">
        <v>45626</v>
      </c>
      <c r="C8755" s="10">
        <f>DATE(YEAR(orders[[#This Row],[order_date]]), MONTH(orders[[#This Row],[order_date]]), 1)</f>
        <v>45597</v>
      </c>
      <c r="D8755" t="s">
        <v>3932</v>
      </c>
      <c r="E8755" t="s">
        <v>517</v>
      </c>
      <c r="F8755" t="str">
        <f>VLOOKUP(orders[[#This Row],[product_id]],Products!A:C,3,0)</f>
        <v>Electronics</v>
      </c>
      <c r="G8755">
        <v>3</v>
      </c>
      <c r="H8755" s="6">
        <v>0.18441394687230078</v>
      </c>
      <c r="I8755" s="2">
        <f>VLOOKUP($E8755,
Products!$A$1:$F$201,MATCH(Orders!I$1,Products!$A$1:$F$1,0),0)</f>
        <v>30304.143268168769</v>
      </c>
      <c r="J8755" s="2">
        <f>VLOOKUP($E8755,
Products!$A$1:$F$201,MATCH(Orders!J$1,Products!$A$1:$F$1,0),0)</f>
        <v>23998.194785181578</v>
      </c>
    </row>
    <row r="8756" spans="1:10">
      <c r="A8756">
        <v>8755</v>
      </c>
      <c r="B8756" s="4">
        <v>44944</v>
      </c>
      <c r="C8756" s="10">
        <f>DATE(YEAR(orders[[#This Row],[order_date]]), MONTH(orders[[#This Row],[order_date]]), 1)</f>
        <v>44927</v>
      </c>
      <c r="D8756" t="s">
        <v>4619</v>
      </c>
      <c r="E8756" t="s">
        <v>590</v>
      </c>
      <c r="F8756" t="str">
        <f>VLOOKUP(orders[[#This Row],[product_id]],Products!A:C,3,0)</f>
        <v>Appliances</v>
      </c>
      <c r="G8756">
        <v>2</v>
      </c>
      <c r="H8756" s="6">
        <v>0.10549258158816037</v>
      </c>
      <c r="I8756" s="2">
        <f>VLOOKUP($E8756,
Products!$A$1:$F$201,MATCH(Orders!I$1,Products!$A$1:$F$1,0),0)</f>
        <v>2035.9251500591261</v>
      </c>
      <c r="J8756" s="2">
        <f>VLOOKUP($E8756,
Products!$A$1:$F$201,MATCH(Orders!J$1,Products!$A$1:$F$1,0),0)</f>
        <v>1473.8412378673991</v>
      </c>
    </row>
    <row r="8757" spans="1:10">
      <c r="A8757">
        <v>8756</v>
      </c>
      <c r="B8757" s="4">
        <v>45553</v>
      </c>
      <c r="C8757" s="10">
        <f>DATE(YEAR(orders[[#This Row],[order_date]]), MONTH(orders[[#This Row],[order_date]]), 1)</f>
        <v>45536</v>
      </c>
      <c r="D8757" t="s">
        <v>1099</v>
      </c>
      <c r="E8757" t="s">
        <v>554</v>
      </c>
      <c r="F8757" t="str">
        <f>VLOOKUP(orders[[#This Row],[product_id]],Products!A:C,3,0)</f>
        <v>Appliances</v>
      </c>
      <c r="G8757">
        <v>2</v>
      </c>
      <c r="H8757" s="6">
        <v>0.1196841169611757</v>
      </c>
      <c r="I8757" s="2">
        <f>VLOOKUP($E8757,
Products!$A$1:$F$201,MATCH(Orders!I$1,Products!$A$1:$F$1,0),0)</f>
        <v>2088.6647814855078</v>
      </c>
      <c r="J8757" s="2">
        <f>VLOOKUP($E8757,
Products!$A$1:$F$201,MATCH(Orders!J$1,Products!$A$1:$F$1,0),0)</f>
        <v>1371.380040542937</v>
      </c>
    </row>
    <row r="8758" spans="1:10">
      <c r="A8758">
        <v>8757</v>
      </c>
      <c r="B8758" s="4">
        <v>45989</v>
      </c>
      <c r="C8758" s="10">
        <f>DATE(YEAR(orders[[#This Row],[order_date]]), MONTH(orders[[#This Row],[order_date]]), 1)</f>
        <v>45962</v>
      </c>
      <c r="D8758" t="s">
        <v>3258</v>
      </c>
      <c r="E8758" t="s">
        <v>685</v>
      </c>
      <c r="F8758" t="str">
        <f>VLOOKUP(orders[[#This Row],[product_id]],Products!A:C,3,0)</f>
        <v>Electronics</v>
      </c>
      <c r="G8758">
        <v>3</v>
      </c>
      <c r="H8758" s="6">
        <v>0.24429787279096862</v>
      </c>
      <c r="I8758" s="2">
        <f>VLOOKUP($E8758,
Products!$A$1:$F$201,MATCH(Orders!I$1,Products!$A$1:$F$1,0),0)</f>
        <v>30011.61348468516</v>
      </c>
      <c r="J8758" s="2">
        <f>VLOOKUP($E8758,
Products!$A$1:$F$201,MATCH(Orders!J$1,Products!$A$1:$F$1,0),0)</f>
        <v>20796.213094008199</v>
      </c>
    </row>
    <row r="8759" spans="1:10">
      <c r="A8759">
        <v>8758</v>
      </c>
      <c r="B8759" s="4">
        <v>45137</v>
      </c>
      <c r="C8759" s="10">
        <f>DATE(YEAR(orders[[#This Row],[order_date]]), MONTH(orders[[#This Row],[order_date]]), 1)</f>
        <v>45108</v>
      </c>
      <c r="D8759" t="s">
        <v>1676</v>
      </c>
      <c r="E8759" t="s">
        <v>515</v>
      </c>
      <c r="F8759" t="str">
        <f>VLOOKUP(orders[[#This Row],[product_id]],Products!A:C,3,0)</f>
        <v>Appliances</v>
      </c>
      <c r="G8759">
        <v>2</v>
      </c>
      <c r="H8759" s="6">
        <v>5.4939164401242677E-2</v>
      </c>
      <c r="I8759" s="2">
        <f>VLOOKUP($E8759,
Products!$A$1:$F$201,MATCH(Orders!I$1,Products!$A$1:$F$1,0),0)</f>
        <v>2136.8180837738519</v>
      </c>
      <c r="J8759" s="2">
        <f>VLOOKUP($E8759,
Products!$A$1:$F$201,MATCH(Orders!J$1,Products!$A$1:$F$1,0),0)</f>
        <v>1689.48738136013</v>
      </c>
    </row>
    <row r="8760" spans="1:10">
      <c r="A8760">
        <v>8759</v>
      </c>
      <c r="B8760" s="4">
        <v>45491</v>
      </c>
      <c r="C8760" s="10">
        <f>DATE(YEAR(orders[[#This Row],[order_date]]), MONTH(orders[[#This Row],[order_date]]), 1)</f>
        <v>45474</v>
      </c>
      <c r="D8760" t="s">
        <v>1018</v>
      </c>
      <c r="E8760" t="s">
        <v>510</v>
      </c>
      <c r="F8760" t="str">
        <f>VLOOKUP(orders[[#This Row],[product_id]],Products!A:C,3,0)</f>
        <v>Appliances</v>
      </c>
      <c r="G8760">
        <v>2</v>
      </c>
      <c r="H8760" s="6">
        <v>5.5125402240948307E-2</v>
      </c>
      <c r="I8760" s="2">
        <f>VLOOKUP($E8760,
Products!$A$1:$F$201,MATCH(Orders!I$1,Products!$A$1:$F$1,0),0)</f>
        <v>23457.606610250739</v>
      </c>
      <c r="J8760" s="2">
        <f>VLOOKUP($E8760,
Products!$A$1:$F$201,MATCH(Orders!J$1,Products!$A$1:$F$1,0),0)</f>
        <v>17038.831523124281</v>
      </c>
    </row>
    <row r="8761" spans="1:10">
      <c r="A8761">
        <v>8760</v>
      </c>
      <c r="B8761" s="4">
        <v>45898</v>
      </c>
      <c r="C8761" s="10">
        <f>DATE(YEAR(orders[[#This Row],[order_date]]), MONTH(orders[[#This Row],[order_date]]), 1)</f>
        <v>45870</v>
      </c>
      <c r="D8761" t="s">
        <v>4575</v>
      </c>
      <c r="E8761" t="s">
        <v>569</v>
      </c>
      <c r="F8761" t="str">
        <f>VLOOKUP(orders[[#This Row],[product_id]],Products!A:C,3,0)</f>
        <v>Electronics</v>
      </c>
      <c r="G8761">
        <v>1</v>
      </c>
      <c r="H8761" s="6">
        <v>0.16176174929521475</v>
      </c>
      <c r="I8761" s="2">
        <f>VLOOKUP($E8761,
Products!$A$1:$F$201,MATCH(Orders!I$1,Products!$A$1:$F$1,0),0)</f>
        <v>30739.034547193129</v>
      </c>
      <c r="J8761" s="2">
        <f>VLOOKUP($E8761,
Products!$A$1:$F$201,MATCH(Orders!J$1,Products!$A$1:$F$1,0),0)</f>
        <v>22938.60345365321</v>
      </c>
    </row>
    <row r="8762" spans="1:10">
      <c r="A8762">
        <v>8761</v>
      </c>
      <c r="B8762" s="4">
        <v>45059</v>
      </c>
      <c r="C8762" s="10">
        <f>DATE(YEAR(orders[[#This Row],[order_date]]), MONTH(orders[[#This Row],[order_date]]), 1)</f>
        <v>45047</v>
      </c>
      <c r="D8762" t="s">
        <v>1988</v>
      </c>
      <c r="E8762" t="s">
        <v>691</v>
      </c>
      <c r="F8762" t="str">
        <f>VLOOKUP(orders[[#This Row],[product_id]],Products!A:C,3,0)</f>
        <v>Appliances</v>
      </c>
      <c r="G8762">
        <v>1</v>
      </c>
      <c r="H8762" s="6">
        <v>6.6298697689446809E-2</v>
      </c>
      <c r="I8762" s="2">
        <f>VLOOKUP($E8762,
Products!$A$1:$F$201,MATCH(Orders!I$1,Products!$A$1:$F$1,0),0)</f>
        <v>2337.6024778940591</v>
      </c>
      <c r="J8762" s="2">
        <f>VLOOKUP($E8762,
Products!$A$1:$F$201,MATCH(Orders!J$1,Products!$A$1:$F$1,0),0)</f>
        <v>1616.9957885138581</v>
      </c>
    </row>
    <row r="8763" spans="1:10">
      <c r="A8763">
        <v>8762</v>
      </c>
      <c r="B8763" s="4">
        <v>45375</v>
      </c>
      <c r="C8763" s="10">
        <f>DATE(YEAR(orders[[#This Row],[order_date]]), MONTH(orders[[#This Row],[order_date]]), 1)</f>
        <v>45352</v>
      </c>
      <c r="D8763" t="s">
        <v>3934</v>
      </c>
      <c r="E8763" t="s">
        <v>641</v>
      </c>
      <c r="F8763" t="str">
        <f>VLOOKUP(orders[[#This Row],[product_id]],Products!A:C,3,0)</f>
        <v>Appliances</v>
      </c>
      <c r="G8763">
        <v>2</v>
      </c>
      <c r="H8763" s="6">
        <v>0.13114434245523982</v>
      </c>
      <c r="I8763" s="2">
        <f>VLOOKUP($E8763,
Products!$A$1:$F$201,MATCH(Orders!I$1,Products!$A$1:$F$1,0),0)</f>
        <v>27167.965718506261</v>
      </c>
      <c r="J8763" s="2">
        <f>VLOOKUP($E8763,
Products!$A$1:$F$201,MATCH(Orders!J$1,Products!$A$1:$F$1,0),0)</f>
        <v>19748.025676381669</v>
      </c>
    </row>
    <row r="8764" spans="1:10">
      <c r="A8764">
        <v>8763</v>
      </c>
      <c r="B8764" s="4">
        <v>45190</v>
      </c>
      <c r="C8764" s="10">
        <f>DATE(YEAR(orders[[#This Row],[order_date]]), MONTH(orders[[#This Row],[order_date]]), 1)</f>
        <v>45170</v>
      </c>
      <c r="D8764" t="s">
        <v>2767</v>
      </c>
      <c r="E8764" t="s">
        <v>663</v>
      </c>
      <c r="F8764" t="str">
        <f>VLOOKUP(orders[[#This Row],[product_id]],Products!A:C,3,0)</f>
        <v>Electronics</v>
      </c>
      <c r="G8764">
        <v>2</v>
      </c>
      <c r="H8764" s="6">
        <v>0.2032807088754566</v>
      </c>
      <c r="I8764" s="2">
        <f>VLOOKUP($E8764,
Products!$A$1:$F$201,MATCH(Orders!I$1,Products!$A$1:$F$1,0),0)</f>
        <v>12863.39473364416</v>
      </c>
      <c r="J8764" s="2">
        <f>VLOOKUP($E8764,
Products!$A$1:$F$201,MATCH(Orders!J$1,Products!$A$1:$F$1,0),0)</f>
        <v>9312.9321574947517</v>
      </c>
    </row>
    <row r="8765" spans="1:10">
      <c r="A8765">
        <v>8764</v>
      </c>
      <c r="B8765" s="4">
        <v>45037</v>
      </c>
      <c r="C8765" s="10">
        <f>DATE(YEAR(orders[[#This Row],[order_date]]), MONTH(orders[[#This Row],[order_date]]), 1)</f>
        <v>45017</v>
      </c>
      <c r="D8765" t="s">
        <v>782</v>
      </c>
      <c r="E8765" t="s">
        <v>522</v>
      </c>
      <c r="F8765" t="str">
        <f>VLOOKUP(orders[[#This Row],[product_id]],Products!A:C,3,0)</f>
        <v>Appliances</v>
      </c>
      <c r="G8765">
        <v>3</v>
      </c>
      <c r="H8765" s="6">
        <v>6.8526321962843445E-2</v>
      </c>
      <c r="I8765" s="2">
        <f>VLOOKUP($E8765,
Products!$A$1:$F$201,MATCH(Orders!I$1,Products!$A$1:$F$1,0),0)</f>
        <v>24966.707940261898</v>
      </c>
      <c r="J8765" s="2">
        <f>VLOOKUP($E8765,
Products!$A$1:$F$201,MATCH(Orders!J$1,Products!$A$1:$F$1,0),0)</f>
        <v>19868.70644165645</v>
      </c>
    </row>
    <row r="8766" spans="1:10">
      <c r="A8766">
        <v>8765</v>
      </c>
      <c r="B8766" s="4">
        <v>45776</v>
      </c>
      <c r="C8766" s="10">
        <f>DATE(YEAR(orders[[#This Row],[order_date]]), MONTH(orders[[#This Row],[order_date]]), 1)</f>
        <v>45748</v>
      </c>
      <c r="D8766" t="s">
        <v>4116</v>
      </c>
      <c r="E8766" t="s">
        <v>572</v>
      </c>
      <c r="F8766" t="str">
        <f>VLOOKUP(orders[[#This Row],[product_id]],Products!A:C,3,0)</f>
        <v>Electronics</v>
      </c>
      <c r="G8766">
        <v>3</v>
      </c>
      <c r="H8766" s="6">
        <v>0.10859696745816652</v>
      </c>
      <c r="I8766" s="2">
        <f>VLOOKUP($E8766,
Products!$A$1:$F$201,MATCH(Orders!I$1,Products!$A$1:$F$1,0),0)</f>
        <v>28095.750781518611</v>
      </c>
      <c r="J8766" s="2">
        <f>VLOOKUP($E8766,
Products!$A$1:$F$201,MATCH(Orders!J$1,Products!$A$1:$F$1,0),0)</f>
        <v>21949.841961937182</v>
      </c>
    </row>
    <row r="8767" spans="1:10">
      <c r="A8767">
        <v>8766</v>
      </c>
      <c r="B8767" s="4">
        <v>45827</v>
      </c>
      <c r="C8767" s="10">
        <f>DATE(YEAR(orders[[#This Row],[order_date]]), MONTH(orders[[#This Row],[order_date]]), 1)</f>
        <v>45809</v>
      </c>
      <c r="D8767" t="s">
        <v>1114</v>
      </c>
      <c r="E8767" t="s">
        <v>526</v>
      </c>
      <c r="F8767" t="str">
        <f>VLOOKUP(orders[[#This Row],[product_id]],Products!A:C,3,0)</f>
        <v>Electronics</v>
      </c>
      <c r="G8767">
        <v>1</v>
      </c>
      <c r="H8767" s="6">
        <v>0.173615730540435</v>
      </c>
      <c r="I8767" s="2">
        <f>VLOOKUP($E8767,
Products!$A$1:$F$201,MATCH(Orders!I$1,Products!$A$1:$F$1,0),0)</f>
        <v>11165.347713400481</v>
      </c>
      <c r="J8767" s="2">
        <f>VLOOKUP($E8767,
Products!$A$1:$F$201,MATCH(Orders!J$1,Products!$A$1:$F$1,0),0)</f>
        <v>7966.5169511049389</v>
      </c>
    </row>
    <row r="8768" spans="1:10">
      <c r="A8768">
        <v>8767</v>
      </c>
      <c r="B8768" s="4">
        <v>45685</v>
      </c>
      <c r="C8768" s="10">
        <f>DATE(YEAR(orders[[#This Row],[order_date]]), MONTH(orders[[#This Row],[order_date]]), 1)</f>
        <v>45658</v>
      </c>
      <c r="D8768" t="s">
        <v>3147</v>
      </c>
      <c r="E8768" t="s">
        <v>521</v>
      </c>
      <c r="F8768" t="str">
        <f>VLOOKUP(orders[[#This Row],[product_id]],Products!A:C,3,0)</f>
        <v>Electronics</v>
      </c>
      <c r="G8768">
        <v>1</v>
      </c>
      <c r="H8768" s="6">
        <v>0.16209698891802365</v>
      </c>
      <c r="I8768" s="2">
        <f>VLOOKUP($E8768,
Products!$A$1:$F$201,MATCH(Orders!I$1,Products!$A$1:$F$1,0),0)</f>
        <v>18373.691083837519</v>
      </c>
      <c r="J8768" s="2">
        <f>VLOOKUP($E8768,
Products!$A$1:$F$201,MATCH(Orders!J$1,Products!$A$1:$F$1,0),0)</f>
        <v>14409.80197321412</v>
      </c>
    </row>
    <row r="8769" spans="1:10">
      <c r="A8769">
        <v>8768</v>
      </c>
      <c r="B8769" s="4">
        <v>45787</v>
      </c>
      <c r="C8769" s="10">
        <f>DATE(YEAR(orders[[#This Row],[order_date]]), MONTH(orders[[#This Row],[order_date]]), 1)</f>
        <v>45778</v>
      </c>
      <c r="D8769" t="s">
        <v>4624</v>
      </c>
      <c r="E8769" t="s">
        <v>532</v>
      </c>
      <c r="F8769" t="str">
        <f>VLOOKUP(orders[[#This Row],[product_id]],Products!A:C,3,0)</f>
        <v>Electronics</v>
      </c>
      <c r="G8769">
        <v>1</v>
      </c>
      <c r="H8769" s="6">
        <v>0.10163192370201957</v>
      </c>
      <c r="I8769" s="2">
        <f>VLOOKUP($E8769,
Products!$A$1:$F$201,MATCH(Orders!I$1,Products!$A$1:$F$1,0),0)</f>
        <v>2668.0593077725212</v>
      </c>
      <c r="J8769" s="2">
        <f>VLOOKUP($E8769,
Products!$A$1:$F$201,MATCH(Orders!J$1,Products!$A$1:$F$1,0),0)</f>
        <v>1923.7114222321791</v>
      </c>
    </row>
    <row r="8770" spans="1:10">
      <c r="A8770">
        <v>8769</v>
      </c>
      <c r="B8770" s="4">
        <v>45823</v>
      </c>
      <c r="C8770" s="10">
        <f>DATE(YEAR(orders[[#This Row],[order_date]]), MONTH(orders[[#This Row],[order_date]]), 1)</f>
        <v>45809</v>
      </c>
      <c r="D8770" t="s">
        <v>2973</v>
      </c>
      <c r="E8770" t="s">
        <v>620</v>
      </c>
      <c r="F8770" t="str">
        <f>VLOOKUP(orders[[#This Row],[product_id]],Products!A:C,3,0)</f>
        <v>Electronics</v>
      </c>
      <c r="G8770">
        <v>3</v>
      </c>
      <c r="H8770" s="6">
        <v>0.22247335642936089</v>
      </c>
      <c r="I8770" s="2">
        <f>VLOOKUP($E8770,
Products!$A$1:$F$201,MATCH(Orders!I$1,Products!$A$1:$F$1,0),0)</f>
        <v>23669.635851452331</v>
      </c>
      <c r="J8770" s="2">
        <f>VLOOKUP($E8770,
Products!$A$1:$F$201,MATCH(Orders!J$1,Products!$A$1:$F$1,0),0)</f>
        <v>17880.752220874681</v>
      </c>
    </row>
    <row r="8771" spans="1:10">
      <c r="A8771">
        <v>8770</v>
      </c>
      <c r="B8771" s="4">
        <v>45788</v>
      </c>
      <c r="C8771" s="10">
        <f>DATE(YEAR(orders[[#This Row],[order_date]]), MONTH(orders[[#This Row],[order_date]]), 1)</f>
        <v>45778</v>
      </c>
      <c r="D8771" t="s">
        <v>1449</v>
      </c>
      <c r="E8771" t="s">
        <v>511</v>
      </c>
      <c r="F8771" t="str">
        <f>VLOOKUP(orders[[#This Row],[product_id]],Products!A:C,3,0)</f>
        <v>Appliances</v>
      </c>
      <c r="G8771">
        <v>1</v>
      </c>
      <c r="H8771" s="6">
        <v>0.1146372497160829</v>
      </c>
      <c r="I8771" s="2">
        <f>VLOOKUP($E8771,
Products!$A$1:$F$201,MATCH(Orders!I$1,Products!$A$1:$F$1,0),0)</f>
        <v>6005.1161529516376</v>
      </c>
      <c r="J8771" s="2">
        <f>VLOOKUP($E8771,
Products!$A$1:$F$201,MATCH(Orders!J$1,Products!$A$1:$F$1,0),0)</f>
        <v>4036.1471846213158</v>
      </c>
    </row>
    <row r="8772" spans="1:10">
      <c r="A8772">
        <v>8771</v>
      </c>
      <c r="B8772" s="4">
        <v>45119</v>
      </c>
      <c r="C8772" s="10">
        <f>DATE(YEAR(orders[[#This Row],[order_date]]), MONTH(orders[[#This Row],[order_date]]), 1)</f>
        <v>45108</v>
      </c>
      <c r="D8772" t="s">
        <v>1138</v>
      </c>
      <c r="E8772" t="s">
        <v>547</v>
      </c>
      <c r="F8772" t="str">
        <f>VLOOKUP(orders[[#This Row],[product_id]],Products!A:C,3,0)</f>
        <v>Appliances</v>
      </c>
      <c r="G8772">
        <v>1</v>
      </c>
      <c r="H8772" s="6">
        <v>6.3682395360738706E-2</v>
      </c>
      <c r="I8772" s="2">
        <f>VLOOKUP($E8772,
Products!$A$1:$F$201,MATCH(Orders!I$1,Products!$A$1:$F$1,0),0)</f>
        <v>2366.4310858022332</v>
      </c>
      <c r="J8772" s="2">
        <f>VLOOKUP($E8772,
Products!$A$1:$F$201,MATCH(Orders!J$1,Products!$A$1:$F$1,0),0)</f>
        <v>1841.1055346213741</v>
      </c>
    </row>
    <row r="8773" spans="1:10">
      <c r="A8773">
        <v>8772</v>
      </c>
      <c r="B8773" s="4">
        <v>45441</v>
      </c>
      <c r="C8773" s="10">
        <f>DATE(YEAR(orders[[#This Row],[order_date]]), MONTH(orders[[#This Row],[order_date]]), 1)</f>
        <v>45413</v>
      </c>
      <c r="D8773" t="s">
        <v>3559</v>
      </c>
      <c r="E8773" t="s">
        <v>649</v>
      </c>
      <c r="F8773" t="str">
        <f>VLOOKUP(orders[[#This Row],[product_id]],Products!A:C,3,0)</f>
        <v>Electronics</v>
      </c>
      <c r="G8773">
        <v>2</v>
      </c>
      <c r="H8773" s="6">
        <v>0.10724482577208878</v>
      </c>
      <c r="I8773" s="2">
        <f>VLOOKUP($E8773,
Products!$A$1:$F$201,MATCH(Orders!I$1,Products!$A$1:$F$1,0),0)</f>
        <v>13109.676759490871</v>
      </c>
      <c r="J8773" s="2">
        <f>VLOOKUP($E8773,
Products!$A$1:$F$201,MATCH(Orders!J$1,Products!$A$1:$F$1,0),0)</f>
        <v>9497.2301945627187</v>
      </c>
    </row>
    <row r="8774" spans="1:10">
      <c r="A8774">
        <v>8773</v>
      </c>
      <c r="B8774" s="4">
        <v>45716</v>
      </c>
      <c r="C8774" s="10">
        <f>DATE(YEAR(orders[[#This Row],[order_date]]), MONTH(orders[[#This Row],[order_date]]), 1)</f>
        <v>45689</v>
      </c>
      <c r="D8774" t="s">
        <v>2184</v>
      </c>
      <c r="E8774" t="s">
        <v>678</v>
      </c>
      <c r="F8774" t="str">
        <f>VLOOKUP(orders[[#This Row],[product_id]],Products!A:C,3,0)</f>
        <v>Appliances</v>
      </c>
      <c r="G8774">
        <v>1</v>
      </c>
      <c r="H8774" s="6">
        <v>7.0782297062512642E-2</v>
      </c>
      <c r="I8774" s="2">
        <f>VLOOKUP($E8774,
Products!$A$1:$F$201,MATCH(Orders!I$1,Products!$A$1:$F$1,0),0)</f>
        <v>24547.80463631255</v>
      </c>
      <c r="J8774" s="2">
        <f>VLOOKUP($E8774,
Products!$A$1:$F$201,MATCH(Orders!J$1,Products!$A$1:$F$1,0),0)</f>
        <v>16599.667533695861</v>
      </c>
    </row>
    <row r="8775" spans="1:10">
      <c r="A8775">
        <v>8774</v>
      </c>
      <c r="B8775" s="4">
        <v>45894</v>
      </c>
      <c r="C8775" s="10">
        <f>DATE(YEAR(orders[[#This Row],[order_date]]), MONTH(orders[[#This Row],[order_date]]), 1)</f>
        <v>45870</v>
      </c>
      <c r="D8775" t="s">
        <v>2383</v>
      </c>
      <c r="E8775" t="s">
        <v>508</v>
      </c>
      <c r="F8775" t="str">
        <f>VLOOKUP(orders[[#This Row],[product_id]],Products!A:C,3,0)</f>
        <v>Electronics</v>
      </c>
      <c r="G8775">
        <v>1</v>
      </c>
      <c r="H8775" s="6">
        <v>0.12652239391612952</v>
      </c>
      <c r="I8775" s="2">
        <f>VLOOKUP($E8775,
Products!$A$1:$F$201,MATCH(Orders!I$1,Products!$A$1:$F$1,0),0)</f>
        <v>23345.985707147142</v>
      </c>
      <c r="J8775" s="2">
        <f>VLOOKUP($E8775,
Products!$A$1:$F$201,MATCH(Orders!J$1,Products!$A$1:$F$1,0),0)</f>
        <v>15772.90371323649</v>
      </c>
    </row>
    <row r="8776" spans="1:10">
      <c r="A8776">
        <v>8775</v>
      </c>
      <c r="B8776" s="4">
        <v>45010</v>
      </c>
      <c r="C8776" s="10">
        <f>DATE(YEAR(orders[[#This Row],[order_date]]), MONTH(orders[[#This Row],[order_date]]), 1)</f>
        <v>44986</v>
      </c>
      <c r="D8776" t="s">
        <v>4540</v>
      </c>
      <c r="E8776" t="s">
        <v>545</v>
      </c>
      <c r="F8776" t="str">
        <f>VLOOKUP(orders[[#This Row],[product_id]],Products!A:C,3,0)</f>
        <v>Electronics</v>
      </c>
      <c r="G8776">
        <v>2</v>
      </c>
      <c r="H8776" s="6">
        <v>0.1521800079187951</v>
      </c>
      <c r="I8776" s="2">
        <f>VLOOKUP($E8776,
Products!$A$1:$F$201,MATCH(Orders!I$1,Products!$A$1:$F$1,0),0)</f>
        <v>11292.44914297154</v>
      </c>
      <c r="J8776" s="2">
        <f>VLOOKUP($E8776,
Products!$A$1:$F$201,MATCH(Orders!J$1,Products!$A$1:$F$1,0),0)</f>
        <v>7616.0274340726546</v>
      </c>
    </row>
    <row r="8777" spans="1:10">
      <c r="A8777">
        <v>8776</v>
      </c>
      <c r="B8777" s="4">
        <v>45724</v>
      </c>
      <c r="C8777" s="10">
        <f>DATE(YEAR(orders[[#This Row],[order_date]]), MONTH(orders[[#This Row],[order_date]]), 1)</f>
        <v>45717</v>
      </c>
      <c r="D8777" t="s">
        <v>4703</v>
      </c>
      <c r="E8777" t="s">
        <v>525</v>
      </c>
      <c r="F8777" t="str">
        <f>VLOOKUP(orders[[#This Row],[product_id]],Products!A:C,3,0)</f>
        <v>Electronics</v>
      </c>
      <c r="G8777">
        <v>1</v>
      </c>
      <c r="H8777" s="6">
        <v>0.19889090909147358</v>
      </c>
      <c r="I8777" s="2">
        <f>VLOOKUP($E8777,
Products!$A$1:$F$201,MATCH(Orders!I$1,Products!$A$1:$F$1,0),0)</f>
        <v>2441.7405612875209</v>
      </c>
      <c r="J8777" s="2">
        <f>VLOOKUP($E8777,
Products!$A$1:$F$201,MATCH(Orders!J$1,Products!$A$1:$F$1,0),0)</f>
        <v>1934.1373706011941</v>
      </c>
    </row>
    <row r="8778" spans="1:10">
      <c r="A8778">
        <v>8777</v>
      </c>
      <c r="B8778" s="4">
        <v>45006</v>
      </c>
      <c r="C8778" s="10">
        <f>DATE(YEAR(orders[[#This Row],[order_date]]), MONTH(orders[[#This Row],[order_date]]), 1)</f>
        <v>44986</v>
      </c>
      <c r="D8778" t="s">
        <v>2537</v>
      </c>
      <c r="E8778" t="s">
        <v>512</v>
      </c>
      <c r="F8778" t="str">
        <f>VLOOKUP(orders[[#This Row],[product_id]],Products!A:C,3,0)</f>
        <v>Electronics</v>
      </c>
      <c r="G8778">
        <v>1</v>
      </c>
      <c r="H8778" s="6">
        <v>0.10814403414063098</v>
      </c>
      <c r="I8778" s="2">
        <f>VLOOKUP($E8778,
Products!$A$1:$F$201,MATCH(Orders!I$1,Products!$A$1:$F$1,0),0)</f>
        <v>12877.548087294561</v>
      </c>
      <c r="J8778" s="2">
        <f>VLOOKUP($E8778,
Products!$A$1:$F$201,MATCH(Orders!J$1,Products!$A$1:$F$1,0),0)</f>
        <v>9551.9000631411909</v>
      </c>
    </row>
    <row r="8779" spans="1:10">
      <c r="A8779">
        <v>8778</v>
      </c>
      <c r="B8779" s="4">
        <v>45448</v>
      </c>
      <c r="C8779" s="10">
        <f>DATE(YEAR(orders[[#This Row],[order_date]]), MONTH(orders[[#This Row],[order_date]]), 1)</f>
        <v>45444</v>
      </c>
      <c r="D8779" t="s">
        <v>3917</v>
      </c>
      <c r="E8779" t="s">
        <v>564</v>
      </c>
      <c r="F8779" t="str">
        <f>VLOOKUP(orders[[#This Row],[product_id]],Products!A:C,3,0)</f>
        <v>Electronics</v>
      </c>
      <c r="G8779">
        <v>2</v>
      </c>
      <c r="H8779" s="6">
        <v>0.2290412661957649</v>
      </c>
      <c r="I8779" s="2">
        <f>VLOOKUP($E8779,
Products!$A$1:$F$201,MATCH(Orders!I$1,Products!$A$1:$F$1,0),0)</f>
        <v>21989.290766910399</v>
      </c>
      <c r="J8779" s="2">
        <f>VLOOKUP($E8779,
Products!$A$1:$F$201,MATCH(Orders!J$1,Products!$A$1:$F$1,0),0)</f>
        <v>15566.99865864101</v>
      </c>
    </row>
    <row r="8780" spans="1:10">
      <c r="A8780">
        <v>8779</v>
      </c>
      <c r="B8780" s="4">
        <v>45160</v>
      </c>
      <c r="C8780" s="10">
        <f>DATE(YEAR(orders[[#This Row],[order_date]]), MONTH(orders[[#This Row],[order_date]]), 1)</f>
        <v>45139</v>
      </c>
      <c r="D8780" t="s">
        <v>1693</v>
      </c>
      <c r="E8780" t="s">
        <v>644</v>
      </c>
      <c r="F8780" t="str">
        <f>VLOOKUP(orders[[#This Row],[product_id]],Products!A:C,3,0)</f>
        <v>Appliances</v>
      </c>
      <c r="G8780">
        <v>2</v>
      </c>
      <c r="H8780" s="6">
        <v>9.7946622862794874E-2</v>
      </c>
      <c r="I8780" s="2">
        <f>VLOOKUP($E8780,
Products!$A$1:$F$201,MATCH(Orders!I$1,Products!$A$1:$F$1,0),0)</f>
        <v>2076.3860361463489</v>
      </c>
      <c r="J8780" s="2">
        <f>VLOOKUP($E8780,
Products!$A$1:$F$201,MATCH(Orders!J$1,Products!$A$1:$F$1,0),0)</f>
        <v>1496.280632568785</v>
      </c>
    </row>
    <row r="8781" spans="1:10">
      <c r="A8781">
        <v>8780</v>
      </c>
      <c r="B8781" s="4">
        <v>45170</v>
      </c>
      <c r="C8781" s="10">
        <f>DATE(YEAR(orders[[#This Row],[order_date]]), MONTH(orders[[#This Row],[order_date]]), 1)</f>
        <v>45170</v>
      </c>
      <c r="D8781" t="s">
        <v>2227</v>
      </c>
      <c r="E8781" t="s">
        <v>598</v>
      </c>
      <c r="F8781" t="str">
        <f>VLOOKUP(orders[[#This Row],[product_id]],Products!A:C,3,0)</f>
        <v>Appliances</v>
      </c>
      <c r="G8781">
        <v>1</v>
      </c>
      <c r="H8781" s="6">
        <v>7.2256859268011467E-2</v>
      </c>
      <c r="I8781" s="2">
        <f>VLOOKUP($E8781,
Products!$A$1:$F$201,MATCH(Orders!I$1,Products!$A$1:$F$1,0),0)</f>
        <v>5641.6789233526652</v>
      </c>
      <c r="J8781" s="2">
        <f>VLOOKUP($E8781,
Products!$A$1:$F$201,MATCH(Orders!J$1,Products!$A$1:$F$1,0),0)</f>
        <v>4031.2473685481059</v>
      </c>
    </row>
    <row r="8782" spans="1:10">
      <c r="A8782">
        <v>8781</v>
      </c>
      <c r="B8782" s="4">
        <v>45775</v>
      </c>
      <c r="C8782" s="10">
        <f>DATE(YEAR(orders[[#This Row],[order_date]]), MONTH(orders[[#This Row],[order_date]]), 1)</f>
        <v>45748</v>
      </c>
      <c r="D8782" t="s">
        <v>3407</v>
      </c>
      <c r="E8782" t="s">
        <v>557</v>
      </c>
      <c r="F8782" t="str">
        <f>VLOOKUP(orders[[#This Row],[product_id]],Products!A:C,3,0)</f>
        <v>Electronics</v>
      </c>
      <c r="G8782">
        <v>1</v>
      </c>
      <c r="H8782" s="6">
        <v>0.10180094088343254</v>
      </c>
      <c r="I8782" s="2">
        <f>VLOOKUP($E8782,
Products!$A$1:$F$201,MATCH(Orders!I$1,Products!$A$1:$F$1,0),0)</f>
        <v>23950.56449224626</v>
      </c>
      <c r="J8782" s="2">
        <f>VLOOKUP($E8782,
Products!$A$1:$F$201,MATCH(Orders!J$1,Products!$A$1:$F$1,0),0)</f>
        <v>16488.618979732779</v>
      </c>
    </row>
    <row r="8783" spans="1:10">
      <c r="A8783">
        <v>8782</v>
      </c>
      <c r="B8783" s="4">
        <v>45319</v>
      </c>
      <c r="C8783" s="10">
        <f>DATE(YEAR(orders[[#This Row],[order_date]]), MONTH(orders[[#This Row],[order_date]]), 1)</f>
        <v>45292</v>
      </c>
      <c r="D8783" t="s">
        <v>4418</v>
      </c>
      <c r="E8783" t="s">
        <v>636</v>
      </c>
      <c r="F8783" t="str">
        <f>VLOOKUP(orders[[#This Row],[product_id]],Products!A:C,3,0)</f>
        <v>Appliances</v>
      </c>
      <c r="G8783">
        <v>2</v>
      </c>
      <c r="H8783" s="6">
        <v>0.1213766364729529</v>
      </c>
      <c r="I8783" s="2">
        <f>VLOOKUP($E8783,
Products!$A$1:$F$201,MATCH(Orders!I$1,Products!$A$1:$F$1,0),0)</f>
        <v>2035.5647279372099</v>
      </c>
      <c r="J8783" s="2">
        <f>VLOOKUP($E8783,
Products!$A$1:$F$201,MATCH(Orders!J$1,Products!$A$1:$F$1,0),0)</f>
        <v>1486.048843699655</v>
      </c>
    </row>
    <row r="8784" spans="1:10">
      <c r="A8784">
        <v>8783</v>
      </c>
      <c r="B8784" s="4">
        <v>44935</v>
      </c>
      <c r="C8784" s="10">
        <f>DATE(YEAR(orders[[#This Row],[order_date]]), MONTH(orders[[#This Row],[order_date]]), 1)</f>
        <v>44927</v>
      </c>
      <c r="D8784" t="s">
        <v>4613</v>
      </c>
      <c r="E8784" t="s">
        <v>526</v>
      </c>
      <c r="F8784" t="str">
        <f>VLOOKUP(orders[[#This Row],[product_id]],Products!A:C,3,0)</f>
        <v>Electronics</v>
      </c>
      <c r="G8784">
        <v>2</v>
      </c>
      <c r="H8784" s="6">
        <v>0.10030766875767147</v>
      </c>
      <c r="I8784" s="2">
        <f>VLOOKUP($E8784,
Products!$A$1:$F$201,MATCH(Orders!I$1,Products!$A$1:$F$1,0),0)</f>
        <v>11165.347713400481</v>
      </c>
      <c r="J8784" s="2">
        <f>VLOOKUP($E8784,
Products!$A$1:$F$201,MATCH(Orders!J$1,Products!$A$1:$F$1,0),0)</f>
        <v>7966.5169511049389</v>
      </c>
    </row>
    <row r="8785" spans="1:10">
      <c r="A8785">
        <v>8784</v>
      </c>
      <c r="B8785" s="4">
        <v>45539</v>
      </c>
      <c r="C8785" s="10">
        <f>DATE(YEAR(orders[[#This Row],[order_date]]), MONTH(orders[[#This Row],[order_date]]), 1)</f>
        <v>45536</v>
      </c>
      <c r="D8785" t="s">
        <v>3570</v>
      </c>
      <c r="E8785" t="s">
        <v>686</v>
      </c>
      <c r="F8785" t="str">
        <f>VLOOKUP(orders[[#This Row],[product_id]],Products!A:C,3,0)</f>
        <v>Appliances</v>
      </c>
      <c r="G8785">
        <v>1</v>
      </c>
      <c r="H8785" s="6">
        <v>0.12812632136320026</v>
      </c>
      <c r="I8785" s="2">
        <f>VLOOKUP($E8785,
Products!$A$1:$F$201,MATCH(Orders!I$1,Products!$A$1:$F$1,0),0)</f>
        <v>25525.356267188719</v>
      </c>
      <c r="J8785" s="2">
        <f>VLOOKUP($E8785,
Products!$A$1:$F$201,MATCH(Orders!J$1,Products!$A$1:$F$1,0),0)</f>
        <v>18214.15981099859</v>
      </c>
    </row>
    <row r="8786" spans="1:10">
      <c r="A8786">
        <v>8785</v>
      </c>
      <c r="B8786" s="4">
        <v>45733</v>
      </c>
      <c r="C8786" s="10">
        <f>DATE(YEAR(orders[[#This Row],[order_date]]), MONTH(orders[[#This Row],[order_date]]), 1)</f>
        <v>45717</v>
      </c>
      <c r="D8786" t="s">
        <v>2259</v>
      </c>
      <c r="E8786" t="s">
        <v>663</v>
      </c>
      <c r="F8786" t="str">
        <f>VLOOKUP(orders[[#This Row],[product_id]],Products!A:C,3,0)</f>
        <v>Electronics</v>
      </c>
      <c r="G8786">
        <v>1</v>
      </c>
      <c r="H8786" s="6">
        <v>0.16717748654446976</v>
      </c>
      <c r="I8786" s="2">
        <f>VLOOKUP($E8786,
Products!$A$1:$F$201,MATCH(Orders!I$1,Products!$A$1:$F$1,0),0)</f>
        <v>12863.39473364416</v>
      </c>
      <c r="J8786" s="2">
        <f>VLOOKUP($E8786,
Products!$A$1:$F$201,MATCH(Orders!J$1,Products!$A$1:$F$1,0),0)</f>
        <v>9312.9321574947517</v>
      </c>
    </row>
    <row r="8787" spans="1:10">
      <c r="A8787">
        <v>8786</v>
      </c>
      <c r="B8787" s="4">
        <v>45641</v>
      </c>
      <c r="C8787" s="10">
        <f>DATE(YEAR(orders[[#This Row],[order_date]]), MONTH(orders[[#This Row],[order_date]]), 1)</f>
        <v>45627</v>
      </c>
      <c r="D8787" t="s">
        <v>1460</v>
      </c>
      <c r="E8787" t="s">
        <v>516</v>
      </c>
      <c r="F8787" t="str">
        <f>VLOOKUP(orders[[#This Row],[product_id]],Products!A:C,3,0)</f>
        <v>Electronics</v>
      </c>
      <c r="G8787">
        <v>1</v>
      </c>
      <c r="H8787" s="6">
        <v>0.18026316626136904</v>
      </c>
      <c r="I8787" s="2">
        <f>VLOOKUP($E8787,
Products!$A$1:$F$201,MATCH(Orders!I$1,Products!$A$1:$F$1,0),0)</f>
        <v>12594.36437895595</v>
      </c>
      <c r="J8787" s="2">
        <f>VLOOKUP($E8787,
Products!$A$1:$F$201,MATCH(Orders!J$1,Products!$A$1:$F$1,0),0)</f>
        <v>9909.7267986522402</v>
      </c>
    </row>
    <row r="8788" spans="1:10">
      <c r="A8788">
        <v>8787</v>
      </c>
      <c r="B8788" s="4">
        <v>45036</v>
      </c>
      <c r="C8788" s="10">
        <f>DATE(YEAR(orders[[#This Row],[order_date]]), MONTH(orders[[#This Row],[order_date]]), 1)</f>
        <v>45017</v>
      </c>
      <c r="D8788" t="s">
        <v>1381</v>
      </c>
      <c r="E8788" t="s">
        <v>658</v>
      </c>
      <c r="F8788" t="str">
        <f>VLOOKUP(orders[[#This Row],[product_id]],Products!A:C,3,0)</f>
        <v>Electronics</v>
      </c>
      <c r="G8788">
        <v>3</v>
      </c>
      <c r="H8788" s="6">
        <v>0.12293930264381106</v>
      </c>
      <c r="I8788" s="2">
        <f>VLOOKUP($E8788,
Products!$A$1:$F$201,MATCH(Orders!I$1,Products!$A$1:$F$1,0),0)</f>
        <v>2455.4664524813788</v>
      </c>
      <c r="J8788" s="2">
        <f>VLOOKUP($E8788,
Products!$A$1:$F$201,MATCH(Orders!J$1,Products!$A$1:$F$1,0),0)</f>
        <v>1763.2139459131699</v>
      </c>
    </row>
    <row r="8789" spans="1:10">
      <c r="A8789">
        <v>8788</v>
      </c>
      <c r="B8789" s="4">
        <v>45760</v>
      </c>
      <c r="C8789" s="10">
        <f>DATE(YEAR(orders[[#This Row],[order_date]]), MONTH(orders[[#This Row],[order_date]]), 1)</f>
        <v>45748</v>
      </c>
      <c r="D8789" t="s">
        <v>1537</v>
      </c>
      <c r="E8789" t="s">
        <v>555</v>
      </c>
      <c r="F8789" t="str">
        <f>VLOOKUP(orders[[#This Row],[product_id]],Products!A:C,3,0)</f>
        <v>Electronics</v>
      </c>
      <c r="G8789">
        <v>3</v>
      </c>
      <c r="H8789" s="6">
        <v>0.21178248172143666</v>
      </c>
      <c r="I8789" s="2">
        <f>VLOOKUP($E8789,
Products!$A$1:$F$201,MATCH(Orders!I$1,Products!$A$1:$F$1,0),0)</f>
        <v>32397.674936233889</v>
      </c>
      <c r="J8789" s="2">
        <f>VLOOKUP($E8789,
Products!$A$1:$F$201,MATCH(Orders!J$1,Products!$A$1:$F$1,0),0)</f>
        <v>24559.251285382288</v>
      </c>
    </row>
    <row r="8790" spans="1:10">
      <c r="A8790">
        <v>8789</v>
      </c>
      <c r="B8790" s="4">
        <v>45192</v>
      </c>
      <c r="C8790" s="10">
        <f>DATE(YEAR(orders[[#This Row],[order_date]]), MONTH(orders[[#This Row],[order_date]]), 1)</f>
        <v>45170</v>
      </c>
      <c r="D8790" t="s">
        <v>1825</v>
      </c>
      <c r="E8790" t="s">
        <v>514</v>
      </c>
      <c r="F8790" t="str">
        <f>VLOOKUP(orders[[#This Row],[product_id]],Products!A:C,3,0)</f>
        <v>Electronics</v>
      </c>
      <c r="G8790">
        <v>1</v>
      </c>
      <c r="H8790" s="6">
        <v>0.12835070034847554</v>
      </c>
      <c r="I8790" s="2">
        <f>VLOOKUP($E8790,
Products!$A$1:$F$201,MATCH(Orders!I$1,Products!$A$1:$F$1,0),0)</f>
        <v>16482.730474054071</v>
      </c>
      <c r="J8790" s="2">
        <f>VLOOKUP($E8790,
Products!$A$1:$F$201,MATCH(Orders!J$1,Products!$A$1:$F$1,0),0)</f>
        <v>12480.81165565178</v>
      </c>
    </row>
    <row r="8791" spans="1:10">
      <c r="A8791">
        <v>8790</v>
      </c>
      <c r="B8791" s="4">
        <v>45902</v>
      </c>
      <c r="C8791" s="10">
        <f>DATE(YEAR(orders[[#This Row],[order_date]]), MONTH(orders[[#This Row],[order_date]]), 1)</f>
        <v>45901</v>
      </c>
      <c r="D8791" t="s">
        <v>733</v>
      </c>
      <c r="E8791" t="s">
        <v>550</v>
      </c>
      <c r="F8791" t="str">
        <f>VLOOKUP(orders[[#This Row],[product_id]],Products!A:C,3,0)</f>
        <v>Electronics</v>
      </c>
      <c r="G8791">
        <v>1</v>
      </c>
      <c r="H8791" s="6">
        <v>0.11737673711842436</v>
      </c>
      <c r="I8791" s="2">
        <f>VLOOKUP($E8791,
Products!$A$1:$F$201,MATCH(Orders!I$1,Products!$A$1:$F$1,0),0)</f>
        <v>21928.70634496431</v>
      </c>
      <c r="J8791" s="2">
        <f>VLOOKUP($E8791,
Products!$A$1:$F$201,MATCH(Orders!J$1,Products!$A$1:$F$1,0),0)</f>
        <v>17227.037321653719</v>
      </c>
    </row>
    <row r="8792" spans="1:10">
      <c r="A8792">
        <v>8791</v>
      </c>
      <c r="B8792" s="4">
        <v>45881</v>
      </c>
      <c r="C8792" s="10">
        <f>DATE(YEAR(orders[[#This Row],[order_date]]), MONTH(orders[[#This Row],[order_date]]), 1)</f>
        <v>45870</v>
      </c>
      <c r="D8792" t="s">
        <v>3741</v>
      </c>
      <c r="E8792" t="s">
        <v>534</v>
      </c>
      <c r="F8792" t="str">
        <f>VLOOKUP(orders[[#This Row],[product_id]],Products!A:C,3,0)</f>
        <v>Appliances</v>
      </c>
      <c r="G8792">
        <v>1</v>
      </c>
      <c r="H8792" s="6">
        <v>0.1097664839616689</v>
      </c>
      <c r="I8792" s="2">
        <f>VLOOKUP($E8792,
Products!$A$1:$F$201,MATCH(Orders!I$1,Products!$A$1:$F$1,0),0)</f>
        <v>24743.162958088669</v>
      </c>
      <c r="J8792" s="2">
        <f>VLOOKUP($E8792,
Products!$A$1:$F$201,MATCH(Orders!J$1,Products!$A$1:$F$1,0),0)</f>
        <v>19307.588986555591</v>
      </c>
    </row>
    <row r="8793" spans="1:10">
      <c r="A8793">
        <v>8792</v>
      </c>
      <c r="B8793" s="4">
        <v>45833</v>
      </c>
      <c r="C8793" s="10">
        <f>DATE(YEAR(orders[[#This Row],[order_date]]), MONTH(orders[[#This Row],[order_date]]), 1)</f>
        <v>45809</v>
      </c>
      <c r="D8793" t="s">
        <v>1959</v>
      </c>
      <c r="E8793" t="s">
        <v>567</v>
      </c>
      <c r="F8793" t="str">
        <f>VLOOKUP(orders[[#This Row],[product_id]],Products!A:C,3,0)</f>
        <v>Electronics</v>
      </c>
      <c r="G8793">
        <v>1</v>
      </c>
      <c r="H8793" s="6">
        <v>0.1827143263664322</v>
      </c>
      <c r="I8793" s="2">
        <f>VLOOKUP($E8793,
Products!$A$1:$F$201,MATCH(Orders!I$1,Products!$A$1:$F$1,0),0)</f>
        <v>17514.171240093368</v>
      </c>
      <c r="J8793" s="2">
        <f>VLOOKUP($E8793,
Products!$A$1:$F$201,MATCH(Orders!J$1,Products!$A$1:$F$1,0),0)</f>
        <v>12226.76247250809</v>
      </c>
    </row>
    <row r="8794" spans="1:10">
      <c r="A8794">
        <v>8793</v>
      </c>
      <c r="B8794" s="4">
        <v>45598</v>
      </c>
      <c r="C8794" s="10">
        <f>DATE(YEAR(orders[[#This Row],[order_date]]), MONTH(orders[[#This Row],[order_date]]), 1)</f>
        <v>45597</v>
      </c>
      <c r="D8794" t="s">
        <v>1121</v>
      </c>
      <c r="E8794" t="s">
        <v>520</v>
      </c>
      <c r="F8794" t="str">
        <f>VLOOKUP(orders[[#This Row],[product_id]],Products!A:C,3,0)</f>
        <v>Electronics</v>
      </c>
      <c r="G8794">
        <v>1</v>
      </c>
      <c r="H8794" s="6">
        <v>0.24833541933364403</v>
      </c>
      <c r="I8794" s="2">
        <f>VLOOKUP($E8794,
Products!$A$1:$F$201,MATCH(Orders!I$1,Products!$A$1:$F$1,0),0)</f>
        <v>19053.584916305819</v>
      </c>
      <c r="J8794" s="2">
        <f>VLOOKUP($E8794,
Products!$A$1:$F$201,MATCH(Orders!J$1,Products!$A$1:$F$1,0),0)</f>
        <v>13248.74841276826</v>
      </c>
    </row>
    <row r="8795" spans="1:10">
      <c r="A8795">
        <v>8794</v>
      </c>
      <c r="B8795" s="4">
        <v>45102</v>
      </c>
      <c r="C8795" s="10">
        <f>DATE(YEAR(orders[[#This Row],[order_date]]), MONTH(orders[[#This Row],[order_date]]), 1)</f>
        <v>45078</v>
      </c>
      <c r="D8795" t="s">
        <v>4233</v>
      </c>
      <c r="E8795" t="s">
        <v>524</v>
      </c>
      <c r="F8795" t="str">
        <f>VLOOKUP(orders[[#This Row],[product_id]],Products!A:C,3,0)</f>
        <v>Electronics</v>
      </c>
      <c r="G8795">
        <v>1</v>
      </c>
      <c r="H8795" s="6">
        <v>0.16280727197440778</v>
      </c>
      <c r="I8795" s="2">
        <f>VLOOKUP($E8795,
Products!$A$1:$F$201,MATCH(Orders!I$1,Products!$A$1:$F$1,0),0)</f>
        <v>13162.372749153699</v>
      </c>
      <c r="J8795" s="2">
        <f>VLOOKUP($E8795,
Products!$A$1:$F$201,MATCH(Orders!J$1,Products!$A$1:$F$1,0),0)</f>
        <v>8772.7564251238819</v>
      </c>
    </row>
    <row r="8796" spans="1:10">
      <c r="A8796">
        <v>8795</v>
      </c>
      <c r="B8796" s="4">
        <v>45451</v>
      </c>
      <c r="C8796" s="10">
        <f>DATE(YEAR(orders[[#This Row],[order_date]]), MONTH(orders[[#This Row],[order_date]]), 1)</f>
        <v>45444</v>
      </c>
      <c r="D8796" t="s">
        <v>2778</v>
      </c>
      <c r="E8796" t="s">
        <v>648</v>
      </c>
      <c r="F8796" t="str">
        <f>VLOOKUP(orders[[#This Row],[product_id]],Products!A:C,3,0)</f>
        <v>Electronics</v>
      </c>
      <c r="G8796">
        <v>1</v>
      </c>
      <c r="H8796" s="6">
        <v>0.1638996868538744</v>
      </c>
      <c r="I8796" s="2">
        <f>VLOOKUP($E8796,
Products!$A$1:$F$201,MATCH(Orders!I$1,Products!$A$1:$F$1,0),0)</f>
        <v>11049.50250218974</v>
      </c>
      <c r="J8796" s="2">
        <f>VLOOKUP($E8796,
Products!$A$1:$F$201,MATCH(Orders!J$1,Products!$A$1:$F$1,0),0)</f>
        <v>7252.1207539007246</v>
      </c>
    </row>
    <row r="8797" spans="1:10">
      <c r="A8797">
        <v>8796</v>
      </c>
      <c r="B8797" s="4">
        <v>46017</v>
      </c>
      <c r="C8797" s="10">
        <f>DATE(YEAR(orders[[#This Row],[order_date]]), MONTH(orders[[#This Row],[order_date]]), 1)</f>
        <v>45992</v>
      </c>
      <c r="D8797" t="s">
        <v>2416</v>
      </c>
      <c r="E8797" t="s">
        <v>672</v>
      </c>
      <c r="F8797" t="str">
        <f>VLOOKUP(orders[[#This Row],[product_id]],Products!A:C,3,0)</f>
        <v>Electronics</v>
      </c>
      <c r="G8797">
        <v>1</v>
      </c>
      <c r="H8797" s="6">
        <v>0.10890015242372186</v>
      </c>
      <c r="I8797" s="2">
        <f>VLOOKUP($E8797,
Products!$A$1:$F$201,MATCH(Orders!I$1,Products!$A$1:$F$1,0),0)</f>
        <v>29856.340212906369</v>
      </c>
      <c r="J8797" s="2">
        <f>VLOOKUP($E8797,
Products!$A$1:$F$201,MATCH(Orders!J$1,Products!$A$1:$F$1,0),0)</f>
        <v>19759.064823078941</v>
      </c>
    </row>
    <row r="8798" spans="1:10">
      <c r="A8798">
        <v>8797</v>
      </c>
      <c r="B8798" s="4">
        <v>45878</v>
      </c>
      <c r="C8798" s="10">
        <f>DATE(YEAR(orders[[#This Row],[order_date]]), MONTH(orders[[#This Row],[order_date]]), 1)</f>
        <v>45870</v>
      </c>
      <c r="D8798" t="s">
        <v>4181</v>
      </c>
      <c r="E8798" t="s">
        <v>540</v>
      </c>
      <c r="F8798" t="str">
        <f>VLOOKUP(orders[[#This Row],[product_id]],Products!A:C,3,0)</f>
        <v>Electronics</v>
      </c>
      <c r="G8798">
        <v>2</v>
      </c>
      <c r="H8798" s="6">
        <v>0.21487302279585255</v>
      </c>
      <c r="I8798" s="2">
        <f>VLOOKUP($E8798,
Products!$A$1:$F$201,MATCH(Orders!I$1,Products!$A$1:$F$1,0),0)</f>
        <v>27903.66571841111</v>
      </c>
      <c r="J8798" s="2">
        <f>VLOOKUP($E8798,
Products!$A$1:$F$201,MATCH(Orders!J$1,Products!$A$1:$F$1,0),0)</f>
        <v>20363.814715502049</v>
      </c>
    </row>
    <row r="8799" spans="1:10">
      <c r="A8799">
        <v>8798</v>
      </c>
      <c r="B8799" s="4">
        <v>45985</v>
      </c>
      <c r="C8799" s="10">
        <f>DATE(YEAR(orders[[#This Row],[order_date]]), MONTH(orders[[#This Row],[order_date]]), 1)</f>
        <v>45962</v>
      </c>
      <c r="D8799" t="s">
        <v>3426</v>
      </c>
      <c r="E8799" t="s">
        <v>646</v>
      </c>
      <c r="F8799" t="str">
        <f>VLOOKUP(orders[[#This Row],[product_id]],Products!A:C,3,0)</f>
        <v>Electronics</v>
      </c>
      <c r="G8799">
        <v>1</v>
      </c>
      <c r="H8799" s="6">
        <v>0.12726735634746553</v>
      </c>
      <c r="I8799" s="2">
        <f>VLOOKUP($E8799,
Products!$A$1:$F$201,MATCH(Orders!I$1,Products!$A$1:$F$1,0),0)</f>
        <v>18424.12750052143</v>
      </c>
      <c r="J8799" s="2">
        <f>VLOOKUP($E8799,
Products!$A$1:$F$201,MATCH(Orders!J$1,Products!$A$1:$F$1,0),0)</f>
        <v>14575.25356690323</v>
      </c>
    </row>
    <row r="8800" spans="1:10">
      <c r="A8800">
        <v>8799</v>
      </c>
      <c r="B8800" s="4">
        <v>45431</v>
      </c>
      <c r="C8800" s="10">
        <f>DATE(YEAR(orders[[#This Row],[order_date]]), MONTH(orders[[#This Row],[order_date]]), 1)</f>
        <v>45413</v>
      </c>
      <c r="D8800" t="s">
        <v>1247</v>
      </c>
      <c r="E8800" t="s">
        <v>649</v>
      </c>
      <c r="F8800" t="str">
        <f>VLOOKUP(orders[[#This Row],[product_id]],Products!A:C,3,0)</f>
        <v>Electronics</v>
      </c>
      <c r="G8800">
        <v>1</v>
      </c>
      <c r="H8800" s="6">
        <v>0.21172070455441142</v>
      </c>
      <c r="I8800" s="2">
        <f>VLOOKUP($E8800,
Products!$A$1:$F$201,MATCH(Orders!I$1,Products!$A$1:$F$1,0),0)</f>
        <v>13109.676759490871</v>
      </c>
      <c r="J8800" s="2">
        <f>VLOOKUP($E8800,
Products!$A$1:$F$201,MATCH(Orders!J$1,Products!$A$1:$F$1,0),0)</f>
        <v>9497.2301945627187</v>
      </c>
    </row>
    <row r="8801" spans="1:10">
      <c r="A8801">
        <v>8800</v>
      </c>
      <c r="B8801" s="4">
        <v>45775</v>
      </c>
      <c r="C8801" s="10">
        <f>DATE(YEAR(orders[[#This Row],[order_date]]), MONTH(orders[[#This Row],[order_date]]), 1)</f>
        <v>45748</v>
      </c>
      <c r="D8801" t="s">
        <v>870</v>
      </c>
      <c r="E8801" t="s">
        <v>572</v>
      </c>
      <c r="F8801" t="str">
        <f>VLOOKUP(orders[[#This Row],[product_id]],Products!A:C,3,0)</f>
        <v>Electronics</v>
      </c>
      <c r="G8801">
        <v>3</v>
      </c>
      <c r="H8801" s="6">
        <v>0.23659247923375981</v>
      </c>
      <c r="I8801" s="2">
        <f>VLOOKUP($E8801,
Products!$A$1:$F$201,MATCH(Orders!I$1,Products!$A$1:$F$1,0),0)</f>
        <v>28095.750781518611</v>
      </c>
      <c r="J8801" s="2">
        <f>VLOOKUP($E8801,
Products!$A$1:$F$201,MATCH(Orders!J$1,Products!$A$1:$F$1,0),0)</f>
        <v>21949.841961937182</v>
      </c>
    </row>
    <row r="8802" spans="1:10">
      <c r="A8802">
        <v>8801</v>
      </c>
      <c r="B8802" s="4">
        <v>45889</v>
      </c>
      <c r="C8802" s="10">
        <f>DATE(YEAR(orders[[#This Row],[order_date]]), MONTH(orders[[#This Row],[order_date]]), 1)</f>
        <v>45870</v>
      </c>
      <c r="D8802" t="s">
        <v>2961</v>
      </c>
      <c r="E8802" t="s">
        <v>600</v>
      </c>
      <c r="F8802" t="str">
        <f>VLOOKUP(orders[[#This Row],[product_id]],Products!A:C,3,0)</f>
        <v>Electronics</v>
      </c>
      <c r="G8802">
        <v>2</v>
      </c>
      <c r="H8802" s="6">
        <v>0.21523244857990995</v>
      </c>
      <c r="I8802" s="2">
        <f>VLOOKUP($E8802,
Products!$A$1:$F$201,MATCH(Orders!I$1,Products!$A$1:$F$1,0),0)</f>
        <v>2556.7009232610858</v>
      </c>
      <c r="J8802" s="2">
        <f>VLOOKUP($E8802,
Products!$A$1:$F$201,MATCH(Orders!J$1,Products!$A$1:$F$1,0),0)</f>
        <v>2002.3128715328869</v>
      </c>
    </row>
    <row r="8803" spans="1:10">
      <c r="A8803">
        <v>8802</v>
      </c>
      <c r="B8803" s="4">
        <v>45398</v>
      </c>
      <c r="C8803" s="10">
        <f>DATE(YEAR(orders[[#This Row],[order_date]]), MONTH(orders[[#This Row],[order_date]]), 1)</f>
        <v>45383</v>
      </c>
      <c r="D8803" t="s">
        <v>3702</v>
      </c>
      <c r="E8803" t="s">
        <v>560</v>
      </c>
      <c r="F8803" t="str">
        <f>VLOOKUP(orders[[#This Row],[product_id]],Products!A:C,3,0)</f>
        <v>Appliances</v>
      </c>
      <c r="G8803">
        <v>3</v>
      </c>
      <c r="H8803" s="6">
        <v>8.2882093070322196E-2</v>
      </c>
      <c r="I8803" s="2">
        <f>VLOOKUP($E8803,
Products!$A$1:$F$201,MATCH(Orders!I$1,Products!$A$1:$F$1,0),0)</f>
        <v>6334.2190560739964</v>
      </c>
      <c r="J8803" s="2">
        <f>VLOOKUP($E8803,
Products!$A$1:$F$201,MATCH(Orders!J$1,Products!$A$1:$F$1,0),0)</f>
        <v>4117.6239066206717</v>
      </c>
    </row>
    <row r="8804" spans="1:10">
      <c r="A8804">
        <v>8803</v>
      </c>
      <c r="B8804" s="4">
        <v>45449</v>
      </c>
      <c r="C8804" s="10">
        <f>DATE(YEAR(orders[[#This Row],[order_date]]), MONTH(orders[[#This Row],[order_date]]), 1)</f>
        <v>45444</v>
      </c>
      <c r="D8804" t="s">
        <v>1690</v>
      </c>
      <c r="E8804" t="s">
        <v>698</v>
      </c>
      <c r="F8804" t="str">
        <f>VLOOKUP(orders[[#This Row],[product_id]],Products!A:C,3,0)</f>
        <v>Appliances</v>
      </c>
      <c r="G8804">
        <v>1</v>
      </c>
      <c r="H8804" s="6">
        <v>7.2027206984765474E-2</v>
      </c>
      <c r="I8804" s="2">
        <f>VLOOKUP($E8804,
Products!$A$1:$F$201,MATCH(Orders!I$1,Products!$A$1:$F$1,0),0)</f>
        <v>5562.620248272905</v>
      </c>
      <c r="J8804" s="2">
        <f>VLOOKUP($E8804,
Products!$A$1:$F$201,MATCH(Orders!J$1,Products!$A$1:$F$1,0),0)</f>
        <v>4191.9477694447714</v>
      </c>
    </row>
    <row r="8805" spans="1:10">
      <c r="A8805">
        <v>8804</v>
      </c>
      <c r="B8805" s="4">
        <v>45806</v>
      </c>
      <c r="C8805" s="10">
        <f>DATE(YEAR(orders[[#This Row],[order_date]]), MONTH(orders[[#This Row],[order_date]]), 1)</f>
        <v>45778</v>
      </c>
      <c r="D8805" t="s">
        <v>3367</v>
      </c>
      <c r="E8805" t="s">
        <v>540</v>
      </c>
      <c r="F8805" t="str">
        <f>VLOOKUP(orders[[#This Row],[product_id]],Products!A:C,3,0)</f>
        <v>Electronics</v>
      </c>
      <c r="G8805">
        <v>1</v>
      </c>
      <c r="H8805" s="6">
        <v>0.16804494604112555</v>
      </c>
      <c r="I8805" s="2">
        <f>VLOOKUP($E8805,
Products!$A$1:$F$201,MATCH(Orders!I$1,Products!$A$1:$F$1,0),0)</f>
        <v>27903.66571841111</v>
      </c>
      <c r="J8805" s="2">
        <f>VLOOKUP($E8805,
Products!$A$1:$F$201,MATCH(Orders!J$1,Products!$A$1:$F$1,0),0)</f>
        <v>20363.814715502049</v>
      </c>
    </row>
    <row r="8806" spans="1:10">
      <c r="A8806">
        <v>8805</v>
      </c>
      <c r="B8806" s="4">
        <v>45200</v>
      </c>
      <c r="C8806" s="10">
        <f>DATE(YEAR(orders[[#This Row],[order_date]]), MONTH(orders[[#This Row],[order_date]]), 1)</f>
        <v>45200</v>
      </c>
      <c r="D8806" t="s">
        <v>1078</v>
      </c>
      <c r="E8806" t="s">
        <v>521</v>
      </c>
      <c r="F8806" t="str">
        <f>VLOOKUP(orders[[#This Row],[product_id]],Products!A:C,3,0)</f>
        <v>Electronics</v>
      </c>
      <c r="G8806">
        <v>1</v>
      </c>
      <c r="H8806" s="6">
        <v>0.12168159297979469</v>
      </c>
      <c r="I8806" s="2">
        <f>VLOOKUP($E8806,
Products!$A$1:$F$201,MATCH(Orders!I$1,Products!$A$1:$F$1,0),0)</f>
        <v>18373.691083837519</v>
      </c>
      <c r="J8806" s="2">
        <f>VLOOKUP($E8806,
Products!$A$1:$F$201,MATCH(Orders!J$1,Products!$A$1:$F$1,0),0)</f>
        <v>14409.80197321412</v>
      </c>
    </row>
    <row r="8807" spans="1:10">
      <c r="A8807">
        <v>8806</v>
      </c>
      <c r="B8807" s="4">
        <v>44980</v>
      </c>
      <c r="C8807" s="10">
        <f>DATE(YEAR(orders[[#This Row],[order_date]]), MONTH(orders[[#This Row],[order_date]]), 1)</f>
        <v>44958</v>
      </c>
      <c r="D8807" t="s">
        <v>1323</v>
      </c>
      <c r="E8807" t="s">
        <v>634</v>
      </c>
      <c r="F8807" t="str">
        <f>VLOOKUP(orders[[#This Row],[product_id]],Products!A:C,3,0)</f>
        <v>Appliances</v>
      </c>
      <c r="G8807">
        <v>2</v>
      </c>
      <c r="H8807" s="6">
        <v>7.3983772509238682E-2</v>
      </c>
      <c r="I8807" s="2">
        <f>VLOOKUP($E8807,
Products!$A$1:$F$201,MATCH(Orders!I$1,Products!$A$1:$F$1,0),0)</f>
        <v>25631.29637331214</v>
      </c>
      <c r="J8807" s="2">
        <f>VLOOKUP($E8807,
Products!$A$1:$F$201,MATCH(Orders!J$1,Products!$A$1:$F$1,0),0)</f>
        <v>17692.643397044121</v>
      </c>
    </row>
    <row r="8808" spans="1:10">
      <c r="A8808">
        <v>8807</v>
      </c>
      <c r="B8808" s="4">
        <v>46005</v>
      </c>
      <c r="C8808" s="10">
        <f>DATE(YEAR(orders[[#This Row],[order_date]]), MONTH(orders[[#This Row],[order_date]]), 1)</f>
        <v>45992</v>
      </c>
      <c r="D8808" t="s">
        <v>4619</v>
      </c>
      <c r="E8808" t="s">
        <v>683</v>
      </c>
      <c r="F8808" t="str">
        <f>VLOOKUP(orders[[#This Row],[product_id]],Products!A:C,3,0)</f>
        <v>Electronics</v>
      </c>
      <c r="G8808">
        <v>1</v>
      </c>
      <c r="H8808" s="6">
        <v>0.17159842250599516</v>
      </c>
      <c r="I8808" s="2">
        <f>VLOOKUP($E8808,
Products!$A$1:$F$201,MATCH(Orders!I$1,Products!$A$1:$F$1,0),0)</f>
        <v>30555.409096588959</v>
      </c>
      <c r="J8808" s="2">
        <f>VLOOKUP($E8808,
Products!$A$1:$F$201,MATCH(Orders!J$1,Products!$A$1:$F$1,0),0)</f>
        <v>20295.233857550291</v>
      </c>
    </row>
    <row r="8809" spans="1:10">
      <c r="A8809">
        <v>8808</v>
      </c>
      <c r="B8809" s="4">
        <v>45814</v>
      </c>
      <c r="C8809" s="10">
        <f>DATE(YEAR(orders[[#This Row],[order_date]]), MONTH(orders[[#This Row],[order_date]]), 1)</f>
        <v>45809</v>
      </c>
      <c r="D8809" t="s">
        <v>774</v>
      </c>
      <c r="E8809" t="s">
        <v>519</v>
      </c>
      <c r="F8809" t="str">
        <f>VLOOKUP(orders[[#This Row],[product_id]],Products!A:C,3,0)</f>
        <v>Electronics</v>
      </c>
      <c r="G8809">
        <v>2</v>
      </c>
      <c r="H8809" s="6">
        <v>0.19384689760451113</v>
      </c>
      <c r="I8809" s="2">
        <f>VLOOKUP($E8809,
Products!$A$1:$F$201,MATCH(Orders!I$1,Products!$A$1:$F$1,0),0)</f>
        <v>13103.02115426216</v>
      </c>
      <c r="J8809" s="2">
        <f>VLOOKUP($E8809,
Products!$A$1:$F$201,MATCH(Orders!J$1,Products!$A$1:$F$1,0),0)</f>
        <v>8775.5491996797755</v>
      </c>
    </row>
    <row r="8810" spans="1:10">
      <c r="A8810">
        <v>8809</v>
      </c>
      <c r="B8810" s="4">
        <v>45671</v>
      </c>
      <c r="C8810" s="10">
        <f>DATE(YEAR(orders[[#This Row],[order_date]]), MONTH(orders[[#This Row],[order_date]]), 1)</f>
        <v>45658</v>
      </c>
      <c r="D8810" t="s">
        <v>2249</v>
      </c>
      <c r="E8810" t="s">
        <v>567</v>
      </c>
      <c r="F8810" t="str">
        <f>VLOOKUP(orders[[#This Row],[product_id]],Products!A:C,3,0)</f>
        <v>Electronics</v>
      </c>
      <c r="G8810">
        <v>1</v>
      </c>
      <c r="H8810" s="6">
        <v>0.15610216221600817</v>
      </c>
      <c r="I8810" s="2">
        <f>VLOOKUP($E8810,
Products!$A$1:$F$201,MATCH(Orders!I$1,Products!$A$1:$F$1,0),0)</f>
        <v>17514.171240093368</v>
      </c>
      <c r="J8810" s="2">
        <f>VLOOKUP($E8810,
Products!$A$1:$F$201,MATCH(Orders!J$1,Products!$A$1:$F$1,0),0)</f>
        <v>12226.76247250809</v>
      </c>
    </row>
    <row r="8811" spans="1:10">
      <c r="A8811">
        <v>8810</v>
      </c>
      <c r="B8811" s="4">
        <v>45203</v>
      </c>
      <c r="C8811" s="10">
        <f>DATE(YEAR(orders[[#This Row],[order_date]]), MONTH(orders[[#This Row],[order_date]]), 1)</f>
        <v>45200</v>
      </c>
      <c r="D8811" t="s">
        <v>2364</v>
      </c>
      <c r="E8811" t="s">
        <v>640</v>
      </c>
      <c r="F8811" t="str">
        <f>VLOOKUP(orders[[#This Row],[product_id]],Products!A:C,3,0)</f>
        <v>Electronics</v>
      </c>
      <c r="G8811">
        <v>1</v>
      </c>
      <c r="H8811" s="6">
        <v>0.13010854804618341</v>
      </c>
      <c r="I8811" s="2">
        <f>VLOOKUP($E8811,
Products!$A$1:$F$201,MATCH(Orders!I$1,Products!$A$1:$F$1,0),0)</f>
        <v>28588.897930669911</v>
      </c>
      <c r="J8811" s="2">
        <f>VLOOKUP($E8811,
Products!$A$1:$F$201,MATCH(Orders!J$1,Products!$A$1:$F$1,0),0)</f>
        <v>20681.16336734363</v>
      </c>
    </row>
    <row r="8812" spans="1:10">
      <c r="A8812">
        <v>8811</v>
      </c>
      <c r="B8812" s="4">
        <v>45809</v>
      </c>
      <c r="C8812" s="10">
        <f>DATE(YEAR(orders[[#This Row],[order_date]]), MONTH(orders[[#This Row],[order_date]]), 1)</f>
        <v>45809</v>
      </c>
      <c r="D8812" t="s">
        <v>4130</v>
      </c>
      <c r="E8812" t="s">
        <v>656</v>
      </c>
      <c r="F8812" t="str">
        <f>VLOOKUP(orders[[#This Row],[product_id]],Products!A:C,3,0)</f>
        <v>Electronics</v>
      </c>
      <c r="G8812">
        <v>3</v>
      </c>
      <c r="H8812" s="6">
        <v>0.22097623990186319</v>
      </c>
      <c r="I8812" s="2">
        <f>VLOOKUP($E8812,
Products!$A$1:$F$201,MATCH(Orders!I$1,Products!$A$1:$F$1,0),0)</f>
        <v>30485.811519789549</v>
      </c>
      <c r="J8812" s="2">
        <f>VLOOKUP($E8812,
Products!$A$1:$F$201,MATCH(Orders!J$1,Products!$A$1:$F$1,0),0)</f>
        <v>23818.70129930825</v>
      </c>
    </row>
    <row r="8813" spans="1:10">
      <c r="A8813">
        <v>8812</v>
      </c>
      <c r="B8813" s="4">
        <v>45558</v>
      </c>
      <c r="C8813" s="10">
        <f>DATE(YEAR(orders[[#This Row],[order_date]]), MONTH(orders[[#This Row],[order_date]]), 1)</f>
        <v>45536</v>
      </c>
      <c r="D8813" t="s">
        <v>806</v>
      </c>
      <c r="E8813" t="s">
        <v>604</v>
      </c>
      <c r="F8813" t="str">
        <f>VLOOKUP(orders[[#This Row],[product_id]],Products!A:C,3,0)</f>
        <v>Appliances</v>
      </c>
      <c r="G8813">
        <v>1</v>
      </c>
      <c r="H8813" s="6">
        <v>7.2654540326463998E-2</v>
      </c>
      <c r="I8813" s="2">
        <f>VLOOKUP($E8813,
Products!$A$1:$F$201,MATCH(Orders!I$1,Products!$A$1:$F$1,0),0)</f>
        <v>2087.687835040248</v>
      </c>
      <c r="J8813" s="2">
        <f>VLOOKUP($E8813,
Products!$A$1:$F$201,MATCH(Orders!J$1,Products!$A$1:$F$1,0),0)</f>
        <v>1450.1823074928161</v>
      </c>
    </row>
    <row r="8814" spans="1:10">
      <c r="A8814">
        <v>8813</v>
      </c>
      <c r="B8814" s="4">
        <v>45496</v>
      </c>
      <c r="C8814" s="10">
        <f>DATE(YEAR(orders[[#This Row],[order_date]]), MONTH(orders[[#This Row],[order_date]]), 1)</f>
        <v>45474</v>
      </c>
      <c r="D8814" t="s">
        <v>706</v>
      </c>
      <c r="E8814" t="s">
        <v>696</v>
      </c>
      <c r="F8814" t="str">
        <f>VLOOKUP(orders[[#This Row],[product_id]],Products!A:C,3,0)</f>
        <v>Electronics</v>
      </c>
      <c r="G8814">
        <v>1</v>
      </c>
      <c r="H8814" s="6">
        <v>0.23000356381159681</v>
      </c>
      <c r="I8814" s="2">
        <f>VLOOKUP($E8814,
Products!$A$1:$F$201,MATCH(Orders!I$1,Products!$A$1:$F$1,0),0)</f>
        <v>2723.6534496184809</v>
      </c>
      <c r="J8814" s="2">
        <f>VLOOKUP($E8814,
Products!$A$1:$F$201,MATCH(Orders!J$1,Products!$A$1:$F$1,0),0)</f>
        <v>1872.4715951823</v>
      </c>
    </row>
    <row r="8815" spans="1:10">
      <c r="A8815">
        <v>8814</v>
      </c>
      <c r="B8815" s="4">
        <v>45102</v>
      </c>
      <c r="C8815" s="10">
        <f>DATE(YEAR(orders[[#This Row],[order_date]]), MONTH(orders[[#This Row],[order_date]]), 1)</f>
        <v>45078</v>
      </c>
      <c r="D8815" t="s">
        <v>3104</v>
      </c>
      <c r="E8815" t="s">
        <v>534</v>
      </c>
      <c r="F8815" t="str">
        <f>VLOOKUP(orders[[#This Row],[product_id]],Products!A:C,3,0)</f>
        <v>Appliances</v>
      </c>
      <c r="G8815">
        <v>1</v>
      </c>
      <c r="H8815" s="6">
        <v>0.1401672052144099</v>
      </c>
      <c r="I8815" s="2">
        <f>VLOOKUP($E8815,
Products!$A$1:$F$201,MATCH(Orders!I$1,Products!$A$1:$F$1,0),0)</f>
        <v>24743.162958088669</v>
      </c>
      <c r="J8815" s="2">
        <f>VLOOKUP($E8815,
Products!$A$1:$F$201,MATCH(Orders!J$1,Products!$A$1:$F$1,0),0)</f>
        <v>19307.588986555591</v>
      </c>
    </row>
    <row r="8816" spans="1:10">
      <c r="A8816">
        <v>8815</v>
      </c>
      <c r="B8816" s="4">
        <v>45492</v>
      </c>
      <c r="C8816" s="10">
        <f>DATE(YEAR(orders[[#This Row],[order_date]]), MONTH(orders[[#This Row],[order_date]]), 1)</f>
        <v>45474</v>
      </c>
      <c r="D8816" t="s">
        <v>2760</v>
      </c>
      <c r="E8816" t="s">
        <v>655</v>
      </c>
      <c r="F8816" t="str">
        <f>VLOOKUP(orders[[#This Row],[product_id]],Products!A:C,3,0)</f>
        <v>Appliances</v>
      </c>
      <c r="G8816">
        <v>1</v>
      </c>
      <c r="H8816" s="6">
        <v>5.2478441795480481E-2</v>
      </c>
      <c r="I8816" s="2">
        <f>VLOOKUP($E8816,
Products!$A$1:$F$201,MATCH(Orders!I$1,Products!$A$1:$F$1,0),0)</f>
        <v>24072.170529057032</v>
      </c>
      <c r="J8816" s="2">
        <f>VLOOKUP($E8816,
Products!$A$1:$F$201,MATCH(Orders!J$1,Products!$A$1:$F$1,0),0)</f>
        <v>16358.626370717549</v>
      </c>
    </row>
    <row r="8817" spans="1:10">
      <c r="A8817">
        <v>8816</v>
      </c>
      <c r="B8817" s="4">
        <v>45697</v>
      </c>
      <c r="C8817" s="10">
        <f>DATE(YEAR(orders[[#This Row],[order_date]]), MONTH(orders[[#This Row],[order_date]]), 1)</f>
        <v>45689</v>
      </c>
      <c r="D8817" t="s">
        <v>1023</v>
      </c>
      <c r="E8817" t="s">
        <v>598</v>
      </c>
      <c r="F8817" t="str">
        <f>VLOOKUP(orders[[#This Row],[product_id]],Products!A:C,3,0)</f>
        <v>Appliances</v>
      </c>
      <c r="G8817">
        <v>2</v>
      </c>
      <c r="H8817" s="6">
        <v>6.4278737752855836E-2</v>
      </c>
      <c r="I8817" s="2">
        <f>VLOOKUP($E8817,
Products!$A$1:$F$201,MATCH(Orders!I$1,Products!$A$1:$F$1,0),0)</f>
        <v>5641.6789233526652</v>
      </c>
      <c r="J8817" s="2">
        <f>VLOOKUP($E8817,
Products!$A$1:$F$201,MATCH(Orders!J$1,Products!$A$1:$F$1,0),0)</f>
        <v>4031.2473685481059</v>
      </c>
    </row>
    <row r="8818" spans="1:10">
      <c r="A8818">
        <v>8817</v>
      </c>
      <c r="B8818" s="4">
        <v>45188</v>
      </c>
      <c r="C8818" s="10">
        <f>DATE(YEAR(orders[[#This Row],[order_date]]), MONTH(orders[[#This Row],[order_date]]), 1)</f>
        <v>45170</v>
      </c>
      <c r="D8818" t="s">
        <v>3376</v>
      </c>
      <c r="E8818" t="s">
        <v>511</v>
      </c>
      <c r="F8818" t="str">
        <f>VLOOKUP(orders[[#This Row],[product_id]],Products!A:C,3,0)</f>
        <v>Appliances</v>
      </c>
      <c r="G8818">
        <v>1</v>
      </c>
      <c r="H8818" s="6">
        <v>6.9274263711872994E-2</v>
      </c>
      <c r="I8818" s="2">
        <f>VLOOKUP($E8818,
Products!$A$1:$F$201,MATCH(Orders!I$1,Products!$A$1:$F$1,0),0)</f>
        <v>6005.1161529516376</v>
      </c>
      <c r="J8818" s="2">
        <f>VLOOKUP($E8818,
Products!$A$1:$F$201,MATCH(Orders!J$1,Products!$A$1:$F$1,0),0)</f>
        <v>4036.1471846213158</v>
      </c>
    </row>
    <row r="8819" spans="1:10">
      <c r="A8819">
        <v>8818</v>
      </c>
      <c r="B8819" s="4">
        <v>45457</v>
      </c>
      <c r="C8819" s="10">
        <f>DATE(YEAR(orders[[#This Row],[order_date]]), MONTH(orders[[#This Row],[order_date]]), 1)</f>
        <v>45444</v>
      </c>
      <c r="D8819" t="s">
        <v>2584</v>
      </c>
      <c r="E8819" t="s">
        <v>662</v>
      </c>
      <c r="F8819" t="str">
        <f>VLOOKUP(orders[[#This Row],[product_id]],Products!A:C,3,0)</f>
        <v>Electronics</v>
      </c>
      <c r="G8819">
        <v>3</v>
      </c>
      <c r="H8819" s="6">
        <v>0.17790364562882699</v>
      </c>
      <c r="I8819" s="2">
        <f>VLOOKUP($E8819,
Products!$A$1:$F$201,MATCH(Orders!I$1,Products!$A$1:$F$1,0),0)</f>
        <v>20028.650831777191</v>
      </c>
      <c r="J8819" s="2">
        <f>VLOOKUP($E8819,
Products!$A$1:$F$201,MATCH(Orders!J$1,Products!$A$1:$F$1,0),0)</f>
        <v>14139.84905320309</v>
      </c>
    </row>
    <row r="8820" spans="1:10">
      <c r="A8820">
        <v>8819</v>
      </c>
      <c r="B8820" s="4">
        <v>45817</v>
      </c>
      <c r="C8820" s="10">
        <f>DATE(YEAR(orders[[#This Row],[order_date]]), MONTH(orders[[#This Row],[order_date]]), 1)</f>
        <v>45809</v>
      </c>
      <c r="D8820" t="s">
        <v>3262</v>
      </c>
      <c r="E8820" t="s">
        <v>594</v>
      </c>
      <c r="F8820" t="str">
        <f>VLOOKUP(orders[[#This Row],[product_id]],Products!A:C,3,0)</f>
        <v>Electronics</v>
      </c>
      <c r="G8820">
        <v>2</v>
      </c>
      <c r="H8820" s="6">
        <v>0.1362117485679776</v>
      </c>
      <c r="I8820" s="2">
        <f>VLOOKUP($E8820,
Products!$A$1:$F$201,MATCH(Orders!I$1,Products!$A$1:$F$1,0),0)</f>
        <v>19992.108086337241</v>
      </c>
      <c r="J8820" s="2">
        <f>VLOOKUP($E8820,
Products!$A$1:$F$201,MATCH(Orders!J$1,Products!$A$1:$F$1,0),0)</f>
        <v>14456.6967044005</v>
      </c>
    </row>
    <row r="8821" spans="1:10">
      <c r="A8821">
        <v>8820</v>
      </c>
      <c r="B8821" s="4">
        <v>45874</v>
      </c>
      <c r="C8821" s="10">
        <f>DATE(YEAR(orders[[#This Row],[order_date]]), MONTH(orders[[#This Row],[order_date]]), 1)</f>
        <v>45870</v>
      </c>
      <c r="D8821" t="s">
        <v>891</v>
      </c>
      <c r="E8821" t="s">
        <v>507</v>
      </c>
      <c r="F8821" t="str">
        <f>VLOOKUP(orders[[#This Row],[product_id]],Products!A:C,3,0)</f>
        <v>Electronics</v>
      </c>
      <c r="G8821">
        <v>1</v>
      </c>
      <c r="H8821" s="6">
        <v>0.11397332427090884</v>
      </c>
      <c r="I8821" s="2">
        <f>VLOOKUP($E8821,
Products!$A$1:$F$201,MATCH(Orders!I$1,Products!$A$1:$F$1,0),0)</f>
        <v>28502.89768049858</v>
      </c>
      <c r="J8821" s="2">
        <f>VLOOKUP($E8821,
Products!$A$1:$F$201,MATCH(Orders!J$1,Products!$A$1:$F$1,0),0)</f>
        <v>20477.83623923226</v>
      </c>
    </row>
    <row r="8822" spans="1:10">
      <c r="A8822">
        <v>8821</v>
      </c>
      <c r="B8822" s="4">
        <v>45511</v>
      </c>
      <c r="C8822" s="10">
        <f>DATE(YEAR(orders[[#This Row],[order_date]]), MONTH(orders[[#This Row],[order_date]]), 1)</f>
        <v>45505</v>
      </c>
      <c r="D8822" t="s">
        <v>1433</v>
      </c>
      <c r="E8822" t="s">
        <v>697</v>
      </c>
      <c r="F8822" t="str">
        <f>VLOOKUP(orders[[#This Row],[product_id]],Products!A:C,3,0)</f>
        <v>Electronics</v>
      </c>
      <c r="G8822">
        <v>2</v>
      </c>
      <c r="H8822" s="6">
        <v>0.14177654260834913</v>
      </c>
      <c r="I8822" s="2">
        <f>VLOOKUP($E8822,
Products!$A$1:$F$201,MATCH(Orders!I$1,Products!$A$1:$F$1,0),0)</f>
        <v>17528.463836680221</v>
      </c>
      <c r="J8822" s="2">
        <f>VLOOKUP($E8822,
Products!$A$1:$F$201,MATCH(Orders!J$1,Products!$A$1:$F$1,0),0)</f>
        <v>11565.98358924177</v>
      </c>
    </row>
    <row r="8823" spans="1:10">
      <c r="A8823">
        <v>8822</v>
      </c>
      <c r="B8823" s="4">
        <v>45741</v>
      </c>
      <c r="C8823" s="10">
        <f>DATE(YEAR(orders[[#This Row],[order_date]]), MONTH(orders[[#This Row],[order_date]]), 1)</f>
        <v>45717</v>
      </c>
      <c r="D8823" t="s">
        <v>3215</v>
      </c>
      <c r="E8823" t="s">
        <v>601</v>
      </c>
      <c r="F8823" t="str">
        <f>VLOOKUP(orders[[#This Row],[product_id]],Products!A:C,3,0)</f>
        <v>Appliances</v>
      </c>
      <c r="G8823">
        <v>2</v>
      </c>
      <c r="H8823" s="6">
        <v>0.1105441681019881</v>
      </c>
      <c r="I8823" s="2">
        <f>VLOOKUP($E8823,
Products!$A$1:$F$201,MATCH(Orders!I$1,Products!$A$1:$F$1,0),0)</f>
        <v>2095.1354013205032</v>
      </c>
      <c r="J8823" s="2">
        <f>VLOOKUP($E8823,
Products!$A$1:$F$201,MATCH(Orders!J$1,Products!$A$1:$F$1,0),0)</f>
        <v>1374.592895200507</v>
      </c>
    </row>
    <row r="8824" spans="1:10">
      <c r="A8824">
        <v>8823</v>
      </c>
      <c r="B8824" s="4">
        <v>45228</v>
      </c>
      <c r="C8824" s="10">
        <f>DATE(YEAR(orders[[#This Row],[order_date]]), MONTH(orders[[#This Row],[order_date]]), 1)</f>
        <v>45200</v>
      </c>
      <c r="D8824" t="s">
        <v>1048</v>
      </c>
      <c r="E8824" t="s">
        <v>541</v>
      </c>
      <c r="F8824" t="str">
        <f>VLOOKUP(orders[[#This Row],[product_id]],Products!A:C,3,0)</f>
        <v>Appliances</v>
      </c>
      <c r="G8824">
        <v>1</v>
      </c>
      <c r="H8824" s="6">
        <v>6.558830522864191E-2</v>
      </c>
      <c r="I8824" s="2">
        <f>VLOOKUP($E8824,
Products!$A$1:$F$201,MATCH(Orders!I$1,Products!$A$1:$F$1,0),0)</f>
        <v>2390.3651642386908</v>
      </c>
      <c r="J8824" s="2">
        <f>VLOOKUP($E8824,
Products!$A$1:$F$201,MATCH(Orders!J$1,Products!$A$1:$F$1,0),0)</f>
        <v>1655.7504783617919</v>
      </c>
    </row>
    <row r="8825" spans="1:10">
      <c r="A8825">
        <v>8824</v>
      </c>
      <c r="B8825" s="4">
        <v>45554</v>
      </c>
      <c r="C8825" s="10">
        <f>DATE(YEAR(orders[[#This Row],[order_date]]), MONTH(orders[[#This Row],[order_date]]), 1)</f>
        <v>45536</v>
      </c>
      <c r="D8825" t="s">
        <v>3388</v>
      </c>
      <c r="E8825" t="s">
        <v>601</v>
      </c>
      <c r="F8825" t="str">
        <f>VLOOKUP(orders[[#This Row],[product_id]],Products!A:C,3,0)</f>
        <v>Appliances</v>
      </c>
      <c r="G8825">
        <v>2</v>
      </c>
      <c r="H8825" s="6">
        <v>7.7832678449909098E-2</v>
      </c>
      <c r="I8825" s="2">
        <f>VLOOKUP($E8825,
Products!$A$1:$F$201,MATCH(Orders!I$1,Products!$A$1:$F$1,0),0)</f>
        <v>2095.1354013205032</v>
      </c>
      <c r="J8825" s="2">
        <f>VLOOKUP($E8825,
Products!$A$1:$F$201,MATCH(Orders!J$1,Products!$A$1:$F$1,0),0)</f>
        <v>1374.592895200507</v>
      </c>
    </row>
    <row r="8826" spans="1:10">
      <c r="A8826">
        <v>8825</v>
      </c>
      <c r="B8826" s="4">
        <v>45499</v>
      </c>
      <c r="C8826" s="10">
        <f>DATE(YEAR(orders[[#This Row],[order_date]]), MONTH(orders[[#This Row],[order_date]]), 1)</f>
        <v>45474</v>
      </c>
      <c r="D8826" t="s">
        <v>1418</v>
      </c>
      <c r="E8826" t="s">
        <v>653</v>
      </c>
      <c r="F8826" t="str">
        <f>VLOOKUP(orders[[#This Row],[product_id]],Products!A:C,3,0)</f>
        <v>Electronics</v>
      </c>
      <c r="G8826">
        <v>1</v>
      </c>
      <c r="H8826" s="6">
        <v>0.22473140779578371</v>
      </c>
      <c r="I8826" s="2">
        <f>VLOOKUP($E8826,
Products!$A$1:$F$201,MATCH(Orders!I$1,Products!$A$1:$F$1,0),0)</f>
        <v>18065.96612294337</v>
      </c>
      <c r="J8826" s="2">
        <f>VLOOKUP($E8826,
Products!$A$1:$F$201,MATCH(Orders!J$1,Products!$A$1:$F$1,0),0)</f>
        <v>14411.932365903909</v>
      </c>
    </row>
    <row r="8827" spans="1:10">
      <c r="A8827">
        <v>8826</v>
      </c>
      <c r="B8827" s="4">
        <v>45455</v>
      </c>
      <c r="C8827" s="10">
        <f>DATE(YEAR(orders[[#This Row],[order_date]]), MONTH(orders[[#This Row],[order_date]]), 1)</f>
        <v>45444</v>
      </c>
      <c r="D8827" t="s">
        <v>3785</v>
      </c>
      <c r="E8827" t="s">
        <v>688</v>
      </c>
      <c r="F8827" t="str">
        <f>VLOOKUP(orders[[#This Row],[product_id]],Products!A:C,3,0)</f>
        <v>Appliances</v>
      </c>
      <c r="G8827">
        <v>2</v>
      </c>
      <c r="H8827" s="6">
        <v>7.1044001468399454E-2</v>
      </c>
      <c r="I8827" s="2">
        <f>VLOOKUP($E8827,
Products!$A$1:$F$201,MATCH(Orders!I$1,Products!$A$1:$F$1,0),0)</f>
        <v>5983.6860426434141</v>
      </c>
      <c r="J8827" s="2">
        <f>VLOOKUP($E8827,
Products!$A$1:$F$201,MATCH(Orders!J$1,Products!$A$1:$F$1,0),0)</f>
        <v>3911.563059036529</v>
      </c>
    </row>
    <row r="8828" spans="1:10">
      <c r="A8828">
        <v>8827</v>
      </c>
      <c r="B8828" s="4">
        <v>44960</v>
      </c>
      <c r="C8828" s="10">
        <f>DATE(YEAR(orders[[#This Row],[order_date]]), MONTH(orders[[#This Row],[order_date]]), 1)</f>
        <v>44958</v>
      </c>
      <c r="D8828" t="s">
        <v>3329</v>
      </c>
      <c r="E8828" t="s">
        <v>542</v>
      </c>
      <c r="F8828" t="str">
        <f>VLOOKUP(orders[[#This Row],[product_id]],Products!A:C,3,0)</f>
        <v>Electronics</v>
      </c>
      <c r="G8828">
        <v>2</v>
      </c>
      <c r="H8828" s="6">
        <v>0.12895212986280877</v>
      </c>
      <c r="I8828" s="2">
        <f>VLOOKUP($E8828,
Products!$A$1:$F$201,MATCH(Orders!I$1,Products!$A$1:$F$1,0),0)</f>
        <v>29298.352838526029</v>
      </c>
      <c r="J8828" s="2">
        <f>VLOOKUP($E8828,
Products!$A$1:$F$201,MATCH(Orders!J$1,Products!$A$1:$F$1,0),0)</f>
        <v>19250.751682102291</v>
      </c>
    </row>
    <row r="8829" spans="1:10">
      <c r="A8829">
        <v>8828</v>
      </c>
      <c r="B8829" s="4">
        <v>45458</v>
      </c>
      <c r="C8829" s="10">
        <f>DATE(YEAR(orders[[#This Row],[order_date]]), MONTH(orders[[#This Row],[order_date]]), 1)</f>
        <v>45444</v>
      </c>
      <c r="D8829" t="s">
        <v>841</v>
      </c>
      <c r="E8829" t="s">
        <v>607</v>
      </c>
      <c r="F8829" t="str">
        <f>VLOOKUP(orders[[#This Row],[product_id]],Products!A:C,3,0)</f>
        <v>Appliances</v>
      </c>
      <c r="G8829">
        <v>2</v>
      </c>
      <c r="H8829" s="6">
        <v>0.11632159424657834</v>
      </c>
      <c r="I8829" s="2">
        <f>VLOOKUP($E8829,
Products!$A$1:$F$201,MATCH(Orders!I$1,Products!$A$1:$F$1,0),0)</f>
        <v>6264.400042999192</v>
      </c>
      <c r="J8829" s="2">
        <f>VLOOKUP($E8829,
Products!$A$1:$F$201,MATCH(Orders!J$1,Products!$A$1:$F$1,0),0)</f>
        <v>4980.3849171743304</v>
      </c>
    </row>
    <row r="8830" spans="1:10">
      <c r="A8830">
        <v>8829</v>
      </c>
      <c r="B8830" s="4">
        <v>45297</v>
      </c>
      <c r="C8830" s="10">
        <f>DATE(YEAR(orders[[#This Row],[order_date]]), MONTH(orders[[#This Row],[order_date]]), 1)</f>
        <v>45292</v>
      </c>
      <c r="D8830" t="s">
        <v>2628</v>
      </c>
      <c r="E8830" t="s">
        <v>685</v>
      </c>
      <c r="F8830" t="str">
        <f>VLOOKUP(orders[[#This Row],[product_id]],Products!A:C,3,0)</f>
        <v>Electronics</v>
      </c>
      <c r="G8830">
        <v>1</v>
      </c>
      <c r="H8830" s="6">
        <v>0.17278044723073968</v>
      </c>
      <c r="I8830" s="2">
        <f>VLOOKUP($E8830,
Products!$A$1:$F$201,MATCH(Orders!I$1,Products!$A$1:$F$1,0),0)</f>
        <v>30011.61348468516</v>
      </c>
      <c r="J8830" s="2">
        <f>VLOOKUP($E8830,
Products!$A$1:$F$201,MATCH(Orders!J$1,Products!$A$1:$F$1,0),0)</f>
        <v>20796.213094008199</v>
      </c>
    </row>
    <row r="8831" spans="1:10">
      <c r="A8831">
        <v>8830</v>
      </c>
      <c r="B8831" s="4">
        <v>45335</v>
      </c>
      <c r="C8831" s="10">
        <f>DATE(YEAR(orders[[#This Row],[order_date]]), MONTH(orders[[#This Row],[order_date]]), 1)</f>
        <v>45323</v>
      </c>
      <c r="D8831" t="s">
        <v>1088</v>
      </c>
      <c r="E8831" t="s">
        <v>574</v>
      </c>
      <c r="F8831" t="str">
        <f>VLOOKUP(orders[[#This Row],[product_id]],Products!A:C,3,0)</f>
        <v>Electronics</v>
      </c>
      <c r="G8831">
        <v>2</v>
      </c>
      <c r="H8831" s="6">
        <v>0.21125420620815163</v>
      </c>
      <c r="I8831" s="2">
        <f>VLOOKUP($E8831,
Products!$A$1:$F$201,MATCH(Orders!I$1,Products!$A$1:$F$1,0),0)</f>
        <v>30824.427673567101</v>
      </c>
      <c r="J8831" s="2">
        <f>VLOOKUP($E8831,
Products!$A$1:$F$201,MATCH(Orders!J$1,Products!$A$1:$F$1,0),0)</f>
        <v>20473.07476940487</v>
      </c>
    </row>
    <row r="8832" spans="1:10">
      <c r="A8832">
        <v>8831</v>
      </c>
      <c r="B8832" s="4">
        <v>45543</v>
      </c>
      <c r="C8832" s="10">
        <f>DATE(YEAR(orders[[#This Row],[order_date]]), MONTH(orders[[#This Row],[order_date]]), 1)</f>
        <v>45536</v>
      </c>
      <c r="D8832" t="s">
        <v>891</v>
      </c>
      <c r="E8832" t="s">
        <v>575</v>
      </c>
      <c r="F8832" t="str">
        <f>VLOOKUP(orders[[#This Row],[product_id]],Products!A:C,3,0)</f>
        <v>Appliances</v>
      </c>
      <c r="G8832">
        <v>2</v>
      </c>
      <c r="H8832" s="6">
        <v>0.11736011898072968</v>
      </c>
      <c r="I8832" s="2">
        <f>VLOOKUP($E8832,
Products!$A$1:$F$201,MATCH(Orders!I$1,Products!$A$1:$F$1,0),0)</f>
        <v>25283.54628276427</v>
      </c>
      <c r="J8832" s="2">
        <f>VLOOKUP($E8832,
Products!$A$1:$F$201,MATCH(Orders!J$1,Products!$A$1:$F$1,0),0)</f>
        <v>19310.503554692368</v>
      </c>
    </row>
    <row r="8833" spans="1:10">
      <c r="A8833">
        <v>8832</v>
      </c>
      <c r="B8833" s="4">
        <v>44997</v>
      </c>
      <c r="C8833" s="10">
        <f>DATE(YEAR(orders[[#This Row],[order_date]]), MONTH(orders[[#This Row],[order_date]]), 1)</f>
        <v>44986</v>
      </c>
      <c r="D8833" t="s">
        <v>3392</v>
      </c>
      <c r="E8833" t="s">
        <v>655</v>
      </c>
      <c r="F8833" t="str">
        <f>VLOOKUP(orders[[#This Row],[product_id]],Products!A:C,3,0)</f>
        <v>Appliances</v>
      </c>
      <c r="G8833">
        <v>1</v>
      </c>
      <c r="H8833" s="6">
        <v>0.13863976229196034</v>
      </c>
      <c r="I8833" s="2">
        <f>VLOOKUP($E8833,
Products!$A$1:$F$201,MATCH(Orders!I$1,Products!$A$1:$F$1,0),0)</f>
        <v>24072.170529057032</v>
      </c>
      <c r="J8833" s="2">
        <f>VLOOKUP($E8833,
Products!$A$1:$F$201,MATCH(Orders!J$1,Products!$A$1:$F$1,0),0)</f>
        <v>16358.626370717549</v>
      </c>
    </row>
    <row r="8834" spans="1:10">
      <c r="A8834">
        <v>8833</v>
      </c>
      <c r="B8834" s="4">
        <v>45010</v>
      </c>
      <c r="C8834" s="10">
        <f>DATE(YEAR(orders[[#This Row],[order_date]]), MONTH(orders[[#This Row],[order_date]]), 1)</f>
        <v>44986</v>
      </c>
      <c r="D8834" t="s">
        <v>1633</v>
      </c>
      <c r="E8834" t="s">
        <v>612</v>
      </c>
      <c r="F8834" t="str">
        <f>VLOOKUP(orders[[#This Row],[product_id]],Products!A:C,3,0)</f>
        <v>Electronics</v>
      </c>
      <c r="G8834">
        <v>1</v>
      </c>
      <c r="H8834" s="6">
        <v>0.23402374542174723</v>
      </c>
      <c r="I8834" s="2">
        <f>VLOOKUP($E8834,
Products!$A$1:$F$201,MATCH(Orders!I$1,Products!$A$1:$F$1,0),0)</f>
        <v>2704.041843529928</v>
      </c>
      <c r="J8834" s="2">
        <f>VLOOKUP($E8834,
Products!$A$1:$F$201,MATCH(Orders!J$1,Products!$A$1:$F$1,0),0)</f>
        <v>2158.9135708713038</v>
      </c>
    </row>
    <row r="8835" spans="1:10">
      <c r="A8835">
        <v>8834</v>
      </c>
      <c r="B8835" s="4">
        <v>45135</v>
      </c>
      <c r="C8835" s="10">
        <f>DATE(YEAR(orders[[#This Row],[order_date]]), MONTH(orders[[#This Row],[order_date]]), 1)</f>
        <v>45108</v>
      </c>
      <c r="D8835" t="s">
        <v>4149</v>
      </c>
      <c r="E8835" t="s">
        <v>520</v>
      </c>
      <c r="F8835" t="str">
        <f>VLOOKUP(orders[[#This Row],[product_id]],Products!A:C,3,0)</f>
        <v>Electronics</v>
      </c>
      <c r="G8835">
        <v>1</v>
      </c>
      <c r="H8835" s="6">
        <v>0.13579964145149795</v>
      </c>
      <c r="I8835" s="2">
        <f>VLOOKUP($E8835,
Products!$A$1:$F$201,MATCH(Orders!I$1,Products!$A$1:$F$1,0),0)</f>
        <v>19053.584916305819</v>
      </c>
      <c r="J8835" s="2">
        <f>VLOOKUP($E8835,
Products!$A$1:$F$201,MATCH(Orders!J$1,Products!$A$1:$F$1,0),0)</f>
        <v>13248.74841276826</v>
      </c>
    </row>
    <row r="8836" spans="1:10">
      <c r="A8836">
        <v>8835</v>
      </c>
      <c r="B8836" s="4">
        <v>45185</v>
      </c>
      <c r="C8836" s="10">
        <f>DATE(YEAR(orders[[#This Row],[order_date]]), MONTH(orders[[#This Row],[order_date]]), 1)</f>
        <v>45170</v>
      </c>
      <c r="D8836" t="s">
        <v>1669</v>
      </c>
      <c r="E8836" t="s">
        <v>603</v>
      </c>
      <c r="F8836" t="str">
        <f>VLOOKUP(orders[[#This Row],[product_id]],Products!A:C,3,0)</f>
        <v>Electronics</v>
      </c>
      <c r="G8836">
        <v>2</v>
      </c>
      <c r="H8836" s="6">
        <v>0.12329886070542936</v>
      </c>
      <c r="I8836" s="2">
        <f>VLOOKUP($E8836,
Products!$A$1:$F$201,MATCH(Orders!I$1,Products!$A$1:$F$1,0),0)</f>
        <v>10867.659217073329</v>
      </c>
      <c r="J8836" s="2">
        <f>VLOOKUP($E8836,
Products!$A$1:$F$201,MATCH(Orders!J$1,Products!$A$1:$F$1,0),0)</f>
        <v>8421.8829552397037</v>
      </c>
    </row>
    <row r="8837" spans="1:10">
      <c r="A8837">
        <v>8836</v>
      </c>
      <c r="B8837" s="4">
        <v>45858</v>
      </c>
      <c r="C8837" s="10">
        <f>DATE(YEAR(orders[[#This Row],[order_date]]), MONTH(orders[[#This Row],[order_date]]), 1)</f>
        <v>45839</v>
      </c>
      <c r="D8837" t="s">
        <v>1266</v>
      </c>
      <c r="E8837" t="s">
        <v>552</v>
      </c>
      <c r="F8837" t="str">
        <f>VLOOKUP(orders[[#This Row],[product_id]],Products!A:C,3,0)</f>
        <v>Electronics</v>
      </c>
      <c r="G8837">
        <v>1</v>
      </c>
      <c r="H8837" s="6">
        <v>0.1371671006524906</v>
      </c>
      <c r="I8837" s="2">
        <f>VLOOKUP($E8837,
Products!$A$1:$F$201,MATCH(Orders!I$1,Products!$A$1:$F$1,0),0)</f>
        <v>20326.88586940234</v>
      </c>
      <c r="J8837" s="2">
        <f>VLOOKUP($E8837,
Products!$A$1:$F$201,MATCH(Orders!J$1,Products!$A$1:$F$1,0),0)</f>
        <v>14896.572579237891</v>
      </c>
    </row>
    <row r="8838" spans="1:10">
      <c r="A8838">
        <v>8837</v>
      </c>
      <c r="B8838" s="4">
        <v>45208</v>
      </c>
      <c r="C8838" s="10">
        <f>DATE(YEAR(orders[[#This Row],[order_date]]), MONTH(orders[[#This Row],[order_date]]), 1)</f>
        <v>45200</v>
      </c>
      <c r="D8838" t="s">
        <v>1895</v>
      </c>
      <c r="E8838" t="s">
        <v>704</v>
      </c>
      <c r="F8838" t="str">
        <f>VLOOKUP(orders[[#This Row],[product_id]],Products!A:C,3,0)</f>
        <v>Electronics</v>
      </c>
      <c r="G8838">
        <v>1</v>
      </c>
      <c r="H8838" s="6">
        <v>0.12078742673369697</v>
      </c>
      <c r="I8838" s="2">
        <f>VLOOKUP($E8838,
Products!$A$1:$F$201,MATCH(Orders!I$1,Products!$A$1:$F$1,0),0)</f>
        <v>2453.3182634424861</v>
      </c>
      <c r="J8838" s="2">
        <f>VLOOKUP($E8838,
Products!$A$1:$F$201,MATCH(Orders!J$1,Products!$A$1:$F$1,0),0)</f>
        <v>1951.860511286576</v>
      </c>
    </row>
    <row r="8839" spans="1:10">
      <c r="A8839">
        <v>8838</v>
      </c>
      <c r="B8839" s="4">
        <v>45320</v>
      </c>
      <c r="C8839" s="10">
        <f>DATE(YEAR(orders[[#This Row],[order_date]]), MONTH(orders[[#This Row],[order_date]]), 1)</f>
        <v>45292</v>
      </c>
      <c r="D8839" t="s">
        <v>1603</v>
      </c>
      <c r="E8839" t="s">
        <v>613</v>
      </c>
      <c r="F8839" t="str">
        <f>VLOOKUP(orders[[#This Row],[product_id]],Products!A:C,3,0)</f>
        <v>Appliances</v>
      </c>
      <c r="G8839">
        <v>2</v>
      </c>
      <c r="H8839" s="6">
        <v>9.5604268051234981E-2</v>
      </c>
      <c r="I8839" s="2">
        <f>VLOOKUP($E8839,
Products!$A$1:$F$201,MATCH(Orders!I$1,Products!$A$1:$F$1,0),0)</f>
        <v>6365.2492969652412</v>
      </c>
      <c r="J8839" s="2">
        <f>VLOOKUP($E8839,
Products!$A$1:$F$201,MATCH(Orders!J$1,Products!$A$1:$F$1,0),0)</f>
        <v>4174.927496964433</v>
      </c>
    </row>
    <row r="8840" spans="1:10">
      <c r="A8840">
        <v>8839</v>
      </c>
      <c r="B8840" s="4">
        <v>45344</v>
      </c>
      <c r="C8840" s="10">
        <f>DATE(YEAR(orders[[#This Row],[order_date]]), MONTH(orders[[#This Row],[order_date]]), 1)</f>
        <v>45323</v>
      </c>
      <c r="D8840" t="s">
        <v>3392</v>
      </c>
      <c r="E8840" t="s">
        <v>613</v>
      </c>
      <c r="F8840" t="str">
        <f>VLOOKUP(orders[[#This Row],[product_id]],Products!A:C,3,0)</f>
        <v>Appliances</v>
      </c>
      <c r="G8840">
        <v>1</v>
      </c>
      <c r="H8840" s="6">
        <v>9.9760428912462049E-2</v>
      </c>
      <c r="I8840" s="2">
        <f>VLOOKUP($E8840,
Products!$A$1:$F$201,MATCH(Orders!I$1,Products!$A$1:$F$1,0),0)</f>
        <v>6365.2492969652412</v>
      </c>
      <c r="J8840" s="2">
        <f>VLOOKUP($E8840,
Products!$A$1:$F$201,MATCH(Orders!J$1,Products!$A$1:$F$1,0),0)</f>
        <v>4174.927496964433</v>
      </c>
    </row>
    <row r="8841" spans="1:10">
      <c r="A8841">
        <v>8840</v>
      </c>
      <c r="B8841" s="4">
        <v>45785</v>
      </c>
      <c r="C8841" s="10">
        <f>DATE(YEAR(orders[[#This Row],[order_date]]), MONTH(orders[[#This Row],[order_date]]), 1)</f>
        <v>45778</v>
      </c>
      <c r="D8841" t="s">
        <v>2634</v>
      </c>
      <c r="E8841" t="s">
        <v>574</v>
      </c>
      <c r="F8841" t="str">
        <f>VLOOKUP(orders[[#This Row],[product_id]],Products!A:C,3,0)</f>
        <v>Electronics</v>
      </c>
      <c r="G8841">
        <v>3</v>
      </c>
      <c r="H8841" s="6">
        <v>0.14610133390609167</v>
      </c>
      <c r="I8841" s="2">
        <f>VLOOKUP($E8841,
Products!$A$1:$F$201,MATCH(Orders!I$1,Products!$A$1:$F$1,0),0)</f>
        <v>30824.427673567101</v>
      </c>
      <c r="J8841" s="2">
        <f>VLOOKUP($E8841,
Products!$A$1:$F$201,MATCH(Orders!J$1,Products!$A$1:$F$1,0),0)</f>
        <v>20473.07476940487</v>
      </c>
    </row>
    <row r="8842" spans="1:10">
      <c r="A8842">
        <v>8841</v>
      </c>
      <c r="B8842" s="4">
        <v>45552</v>
      </c>
      <c r="C8842" s="10">
        <f>DATE(YEAR(orders[[#This Row],[order_date]]), MONTH(orders[[#This Row],[order_date]]), 1)</f>
        <v>45536</v>
      </c>
      <c r="D8842" t="s">
        <v>2543</v>
      </c>
      <c r="E8842" t="s">
        <v>557</v>
      </c>
      <c r="F8842" t="str">
        <f>VLOOKUP(orders[[#This Row],[product_id]],Products!A:C,3,0)</f>
        <v>Electronics</v>
      </c>
      <c r="G8842">
        <v>2</v>
      </c>
      <c r="H8842" s="6">
        <v>0.23153901035590593</v>
      </c>
      <c r="I8842" s="2">
        <f>VLOOKUP($E8842,
Products!$A$1:$F$201,MATCH(Orders!I$1,Products!$A$1:$F$1,0),0)</f>
        <v>23950.56449224626</v>
      </c>
      <c r="J8842" s="2">
        <f>VLOOKUP($E8842,
Products!$A$1:$F$201,MATCH(Orders!J$1,Products!$A$1:$F$1,0),0)</f>
        <v>16488.618979732779</v>
      </c>
    </row>
    <row r="8843" spans="1:10">
      <c r="A8843">
        <v>8842</v>
      </c>
      <c r="B8843" s="4">
        <v>45488</v>
      </c>
      <c r="C8843" s="10">
        <f>DATE(YEAR(orders[[#This Row],[order_date]]), MONTH(orders[[#This Row],[order_date]]), 1)</f>
        <v>45474</v>
      </c>
      <c r="D8843" t="s">
        <v>3074</v>
      </c>
      <c r="E8843" t="s">
        <v>672</v>
      </c>
      <c r="F8843" t="str">
        <f>VLOOKUP(orders[[#This Row],[product_id]],Products!A:C,3,0)</f>
        <v>Electronics</v>
      </c>
      <c r="G8843">
        <v>1</v>
      </c>
      <c r="H8843" s="6">
        <v>0.10825539824880533</v>
      </c>
      <c r="I8843" s="2">
        <f>VLOOKUP($E8843,
Products!$A$1:$F$201,MATCH(Orders!I$1,Products!$A$1:$F$1,0),0)</f>
        <v>29856.340212906369</v>
      </c>
      <c r="J8843" s="2">
        <f>VLOOKUP($E8843,
Products!$A$1:$F$201,MATCH(Orders!J$1,Products!$A$1:$F$1,0),0)</f>
        <v>19759.064823078941</v>
      </c>
    </row>
    <row r="8844" spans="1:10">
      <c r="A8844">
        <v>8843</v>
      </c>
      <c r="B8844" s="4">
        <v>45758</v>
      </c>
      <c r="C8844" s="10">
        <f>DATE(YEAR(orders[[#This Row],[order_date]]), MONTH(orders[[#This Row],[order_date]]), 1)</f>
        <v>45748</v>
      </c>
      <c r="D8844" t="s">
        <v>2418</v>
      </c>
      <c r="E8844" t="s">
        <v>507</v>
      </c>
      <c r="F8844" t="str">
        <f>VLOOKUP(orders[[#This Row],[product_id]],Products!A:C,3,0)</f>
        <v>Electronics</v>
      </c>
      <c r="G8844">
        <v>3</v>
      </c>
      <c r="H8844" s="6">
        <v>0.20160347897767905</v>
      </c>
      <c r="I8844" s="2">
        <f>VLOOKUP($E8844,
Products!$A$1:$F$201,MATCH(Orders!I$1,Products!$A$1:$F$1,0),0)</f>
        <v>28502.89768049858</v>
      </c>
      <c r="J8844" s="2">
        <f>VLOOKUP($E8844,
Products!$A$1:$F$201,MATCH(Orders!J$1,Products!$A$1:$F$1,0),0)</f>
        <v>20477.83623923226</v>
      </c>
    </row>
    <row r="8845" spans="1:10">
      <c r="A8845">
        <v>8844</v>
      </c>
      <c r="B8845" s="4">
        <v>45867</v>
      </c>
      <c r="C8845" s="10">
        <f>DATE(YEAR(orders[[#This Row],[order_date]]), MONTH(orders[[#This Row],[order_date]]), 1)</f>
        <v>45839</v>
      </c>
      <c r="D8845" t="s">
        <v>2444</v>
      </c>
      <c r="E8845" t="s">
        <v>550</v>
      </c>
      <c r="F8845" t="str">
        <f>VLOOKUP(orders[[#This Row],[product_id]],Products!A:C,3,0)</f>
        <v>Electronics</v>
      </c>
      <c r="G8845">
        <v>1</v>
      </c>
      <c r="H8845" s="6">
        <v>0.17912410965829789</v>
      </c>
      <c r="I8845" s="2">
        <f>VLOOKUP($E8845,
Products!$A$1:$F$201,MATCH(Orders!I$1,Products!$A$1:$F$1,0),0)</f>
        <v>21928.70634496431</v>
      </c>
      <c r="J8845" s="2">
        <f>VLOOKUP($E8845,
Products!$A$1:$F$201,MATCH(Orders!J$1,Products!$A$1:$F$1,0),0)</f>
        <v>17227.037321653719</v>
      </c>
    </row>
    <row r="8846" spans="1:10">
      <c r="A8846">
        <v>8845</v>
      </c>
      <c r="B8846" s="4">
        <v>44988</v>
      </c>
      <c r="C8846" s="10">
        <f>DATE(YEAR(orders[[#This Row],[order_date]]), MONTH(orders[[#This Row],[order_date]]), 1)</f>
        <v>44986</v>
      </c>
      <c r="D8846" t="s">
        <v>1886</v>
      </c>
      <c r="E8846" t="s">
        <v>657</v>
      </c>
      <c r="F8846" t="str">
        <f>VLOOKUP(orders[[#This Row],[product_id]],Products!A:C,3,0)</f>
        <v>Appliances</v>
      </c>
      <c r="G8846">
        <v>1</v>
      </c>
      <c r="H8846" s="6">
        <v>0.14822175305959645</v>
      </c>
      <c r="I8846" s="2">
        <f>VLOOKUP($E8846,
Products!$A$1:$F$201,MATCH(Orders!I$1,Products!$A$1:$F$1,0),0)</f>
        <v>6275.8669412443169</v>
      </c>
      <c r="J8846" s="2">
        <f>VLOOKUP($E8846,
Products!$A$1:$F$201,MATCH(Orders!J$1,Products!$A$1:$F$1,0),0)</f>
        <v>4742.5097602697688</v>
      </c>
    </row>
    <row r="8847" spans="1:10">
      <c r="A8847">
        <v>8846</v>
      </c>
      <c r="B8847" s="4">
        <v>45660</v>
      </c>
      <c r="C8847" s="10">
        <f>DATE(YEAR(orders[[#This Row],[order_date]]), MONTH(orders[[#This Row],[order_date]]), 1)</f>
        <v>45658</v>
      </c>
      <c r="D8847" t="s">
        <v>1563</v>
      </c>
      <c r="E8847" t="s">
        <v>694</v>
      </c>
      <c r="F8847" t="str">
        <f>VLOOKUP(orders[[#This Row],[product_id]],Products!A:C,3,0)</f>
        <v>Appliances</v>
      </c>
      <c r="G8847">
        <v>2</v>
      </c>
      <c r="H8847" s="6">
        <v>6.7175012033033263E-2</v>
      </c>
      <c r="I8847" s="2">
        <f>VLOOKUP($E8847,
Products!$A$1:$F$201,MATCH(Orders!I$1,Products!$A$1:$F$1,0),0)</f>
        <v>6319.3885218993337</v>
      </c>
      <c r="J8847" s="2">
        <f>VLOOKUP($E8847,
Products!$A$1:$F$201,MATCH(Orders!J$1,Products!$A$1:$F$1,0),0)</f>
        <v>4956.0125433870189</v>
      </c>
    </row>
    <row r="8848" spans="1:10">
      <c r="A8848">
        <v>8847</v>
      </c>
      <c r="B8848" s="4">
        <v>45708</v>
      </c>
      <c r="C8848" s="10">
        <f>DATE(YEAR(orders[[#This Row],[order_date]]), MONTH(orders[[#This Row],[order_date]]), 1)</f>
        <v>45689</v>
      </c>
      <c r="D8848" t="s">
        <v>4508</v>
      </c>
      <c r="E8848" t="s">
        <v>616</v>
      </c>
      <c r="F8848" t="str">
        <f>VLOOKUP(orders[[#This Row],[product_id]],Products!A:C,3,0)</f>
        <v>Electronics</v>
      </c>
      <c r="G8848">
        <v>2</v>
      </c>
      <c r="H8848" s="6">
        <v>0.13180717809059603</v>
      </c>
      <c r="I8848" s="2">
        <f>VLOOKUP($E8848,
Products!$A$1:$F$201,MATCH(Orders!I$1,Products!$A$1:$F$1,0),0)</f>
        <v>12172.554053901489</v>
      </c>
      <c r="J8848" s="2">
        <f>VLOOKUP($E8848,
Products!$A$1:$F$201,MATCH(Orders!J$1,Products!$A$1:$F$1,0),0)</f>
        <v>9644.7702288148557</v>
      </c>
    </row>
    <row r="8849" spans="1:10">
      <c r="A8849">
        <v>8848</v>
      </c>
      <c r="B8849" s="4">
        <v>45465</v>
      </c>
      <c r="C8849" s="10">
        <f>DATE(YEAR(orders[[#This Row],[order_date]]), MONTH(orders[[#This Row],[order_date]]), 1)</f>
        <v>45444</v>
      </c>
      <c r="D8849" t="s">
        <v>3751</v>
      </c>
      <c r="E8849" t="s">
        <v>597</v>
      </c>
      <c r="F8849" t="str">
        <f>VLOOKUP(orders[[#This Row],[product_id]],Products!A:C,3,0)</f>
        <v>Appliances</v>
      </c>
      <c r="G8849">
        <v>3</v>
      </c>
      <c r="H8849" s="6">
        <v>0.14775180150708242</v>
      </c>
      <c r="I8849" s="2">
        <f>VLOOKUP($E8849,
Products!$A$1:$F$201,MATCH(Orders!I$1,Products!$A$1:$F$1,0),0)</f>
        <v>22545.827750919081</v>
      </c>
      <c r="J8849" s="2">
        <f>VLOOKUP($E8849,
Products!$A$1:$F$201,MATCH(Orders!J$1,Products!$A$1:$F$1,0),0)</f>
        <v>15091.172935360129</v>
      </c>
    </row>
    <row r="8850" spans="1:10">
      <c r="A8850">
        <v>8849</v>
      </c>
      <c r="B8850" s="4">
        <v>45523</v>
      </c>
      <c r="C8850" s="10">
        <f>DATE(YEAR(orders[[#This Row],[order_date]]), MONTH(orders[[#This Row],[order_date]]), 1)</f>
        <v>45505</v>
      </c>
      <c r="D8850" t="s">
        <v>990</v>
      </c>
      <c r="E8850" t="s">
        <v>627</v>
      </c>
      <c r="F8850" t="str">
        <f>VLOOKUP(orders[[#This Row],[product_id]],Products!A:C,3,0)</f>
        <v>Electronics</v>
      </c>
      <c r="G8850">
        <v>1</v>
      </c>
      <c r="H8850" s="6">
        <v>0.20647901685425107</v>
      </c>
      <c r="I8850" s="2">
        <f>VLOOKUP($E8850,
Products!$A$1:$F$201,MATCH(Orders!I$1,Products!$A$1:$F$1,0),0)</f>
        <v>21043.736386381101</v>
      </c>
      <c r="J8850" s="2">
        <f>VLOOKUP($E8850,
Products!$A$1:$F$201,MATCH(Orders!J$1,Products!$A$1:$F$1,0),0)</f>
        <v>14357.858783760659</v>
      </c>
    </row>
    <row r="8851" spans="1:10">
      <c r="A8851">
        <v>8850</v>
      </c>
      <c r="B8851" s="4">
        <v>44935</v>
      </c>
      <c r="C8851" s="10">
        <f>DATE(YEAR(orders[[#This Row],[order_date]]), MONTH(orders[[#This Row],[order_date]]), 1)</f>
        <v>44927</v>
      </c>
      <c r="D8851" t="s">
        <v>4578</v>
      </c>
      <c r="E8851" t="s">
        <v>570</v>
      </c>
      <c r="F8851" t="str">
        <f>VLOOKUP(orders[[#This Row],[product_id]],Products!A:C,3,0)</f>
        <v>Electronics</v>
      </c>
      <c r="G8851">
        <v>1</v>
      </c>
      <c r="H8851" s="6">
        <v>0.1507346791613737</v>
      </c>
      <c r="I8851" s="2">
        <f>VLOOKUP($E8851,
Products!$A$1:$F$201,MATCH(Orders!I$1,Products!$A$1:$F$1,0),0)</f>
        <v>10978.62820425244</v>
      </c>
      <c r="J8851" s="2">
        <f>VLOOKUP($E8851,
Products!$A$1:$F$201,MATCH(Orders!J$1,Products!$A$1:$F$1,0),0)</f>
        <v>7174.697588469895</v>
      </c>
    </row>
    <row r="8852" spans="1:10">
      <c r="A8852">
        <v>8851</v>
      </c>
      <c r="B8852" s="4">
        <v>45202</v>
      </c>
      <c r="C8852" s="10">
        <f>DATE(YEAR(orders[[#This Row],[order_date]]), MONTH(orders[[#This Row],[order_date]]), 1)</f>
        <v>45200</v>
      </c>
      <c r="D8852" t="s">
        <v>3805</v>
      </c>
      <c r="E8852" t="s">
        <v>686</v>
      </c>
      <c r="F8852" t="str">
        <f>VLOOKUP(orders[[#This Row],[product_id]],Products!A:C,3,0)</f>
        <v>Appliances</v>
      </c>
      <c r="G8852">
        <v>3</v>
      </c>
      <c r="H8852" s="6">
        <v>0.13964858953142406</v>
      </c>
      <c r="I8852" s="2">
        <f>VLOOKUP($E8852,
Products!$A$1:$F$201,MATCH(Orders!I$1,Products!$A$1:$F$1,0),0)</f>
        <v>25525.356267188719</v>
      </c>
      <c r="J8852" s="2">
        <f>VLOOKUP($E8852,
Products!$A$1:$F$201,MATCH(Orders!J$1,Products!$A$1:$F$1,0),0)</f>
        <v>18214.15981099859</v>
      </c>
    </row>
    <row r="8853" spans="1:10">
      <c r="A8853">
        <v>8852</v>
      </c>
      <c r="B8853" s="4">
        <v>45153</v>
      </c>
      <c r="C8853" s="10">
        <f>DATE(YEAR(orders[[#This Row],[order_date]]), MONTH(orders[[#This Row],[order_date]]), 1)</f>
        <v>45139</v>
      </c>
      <c r="D8853" t="s">
        <v>3104</v>
      </c>
      <c r="E8853" t="s">
        <v>621</v>
      </c>
      <c r="F8853" t="str">
        <f>VLOOKUP(orders[[#This Row],[product_id]],Products!A:C,3,0)</f>
        <v>Electronics</v>
      </c>
      <c r="G8853">
        <v>1</v>
      </c>
      <c r="H8853" s="6">
        <v>0.22981389004949376</v>
      </c>
      <c r="I8853" s="2">
        <f>VLOOKUP($E8853,
Products!$A$1:$F$201,MATCH(Orders!I$1,Products!$A$1:$F$1,0),0)</f>
        <v>11784.05708818019</v>
      </c>
      <c r="J8853" s="2">
        <f>VLOOKUP($E8853,
Products!$A$1:$F$201,MATCH(Orders!J$1,Products!$A$1:$F$1,0),0)</f>
        <v>7779.8525757032758</v>
      </c>
    </row>
    <row r="8854" spans="1:10">
      <c r="A8854">
        <v>8853</v>
      </c>
      <c r="B8854" s="4">
        <v>45112</v>
      </c>
      <c r="C8854" s="10">
        <f>DATE(YEAR(orders[[#This Row],[order_date]]), MONTH(orders[[#This Row],[order_date]]), 1)</f>
        <v>45108</v>
      </c>
      <c r="D8854" t="s">
        <v>2836</v>
      </c>
      <c r="E8854" t="s">
        <v>654</v>
      </c>
      <c r="F8854" t="str">
        <f>VLOOKUP(orders[[#This Row],[product_id]],Products!A:C,3,0)</f>
        <v>Electronics</v>
      </c>
      <c r="G8854">
        <v>2</v>
      </c>
      <c r="H8854" s="6">
        <v>0.13037993368019138</v>
      </c>
      <c r="I8854" s="2">
        <f>VLOOKUP($E8854,
Products!$A$1:$F$201,MATCH(Orders!I$1,Products!$A$1:$F$1,0),0)</f>
        <v>2480.90324078101</v>
      </c>
      <c r="J8854" s="2">
        <f>VLOOKUP($E8854,
Products!$A$1:$F$201,MATCH(Orders!J$1,Products!$A$1:$F$1,0),0)</f>
        <v>1964.543440578911</v>
      </c>
    </row>
    <row r="8855" spans="1:10">
      <c r="A8855">
        <v>8854</v>
      </c>
      <c r="B8855" s="4">
        <v>45517</v>
      </c>
      <c r="C8855" s="10">
        <f>DATE(YEAR(orders[[#This Row],[order_date]]), MONTH(orders[[#This Row],[order_date]]), 1)</f>
        <v>45505</v>
      </c>
      <c r="D8855" t="s">
        <v>2353</v>
      </c>
      <c r="E8855" t="s">
        <v>632</v>
      </c>
      <c r="F8855" t="str">
        <f>VLOOKUP(orders[[#This Row],[product_id]],Products!A:C,3,0)</f>
        <v>Electronics</v>
      </c>
      <c r="G8855">
        <v>1</v>
      </c>
      <c r="H8855" s="6">
        <v>0.16605861651487766</v>
      </c>
      <c r="I8855" s="2">
        <f>VLOOKUP($E8855,
Products!$A$1:$F$201,MATCH(Orders!I$1,Products!$A$1:$F$1,0),0)</f>
        <v>23049.571773693999</v>
      </c>
      <c r="J8855" s="2">
        <f>VLOOKUP($E8855,
Products!$A$1:$F$201,MATCH(Orders!J$1,Products!$A$1:$F$1,0),0)</f>
        <v>15791.461375569639</v>
      </c>
    </row>
    <row r="8856" spans="1:10">
      <c r="A8856">
        <v>8855</v>
      </c>
      <c r="B8856" s="4">
        <v>45359</v>
      </c>
      <c r="C8856" s="10">
        <f>DATE(YEAR(orders[[#This Row],[order_date]]), MONTH(orders[[#This Row],[order_date]]), 1)</f>
        <v>45352</v>
      </c>
      <c r="D8856" t="s">
        <v>1371</v>
      </c>
      <c r="E8856" t="s">
        <v>572</v>
      </c>
      <c r="F8856" t="str">
        <f>VLOOKUP(orders[[#This Row],[product_id]],Products!A:C,3,0)</f>
        <v>Electronics</v>
      </c>
      <c r="G8856">
        <v>1</v>
      </c>
      <c r="H8856" s="6">
        <v>0.16480178928145126</v>
      </c>
      <c r="I8856" s="2">
        <f>VLOOKUP($E8856,
Products!$A$1:$F$201,MATCH(Orders!I$1,Products!$A$1:$F$1,0),0)</f>
        <v>28095.750781518611</v>
      </c>
      <c r="J8856" s="2">
        <f>VLOOKUP($E8856,
Products!$A$1:$F$201,MATCH(Orders!J$1,Products!$A$1:$F$1,0),0)</f>
        <v>21949.841961937182</v>
      </c>
    </row>
    <row r="8857" spans="1:10">
      <c r="A8857">
        <v>8856</v>
      </c>
      <c r="B8857" s="4">
        <v>45495</v>
      </c>
      <c r="C8857" s="10">
        <f>DATE(YEAR(orders[[#This Row],[order_date]]), MONTH(orders[[#This Row],[order_date]]), 1)</f>
        <v>45474</v>
      </c>
      <c r="D8857" t="s">
        <v>2099</v>
      </c>
      <c r="E8857" t="s">
        <v>599</v>
      </c>
      <c r="F8857" t="str">
        <f>VLOOKUP(orders[[#This Row],[product_id]],Products!A:C,3,0)</f>
        <v>Electronics</v>
      </c>
      <c r="G8857">
        <v>1</v>
      </c>
      <c r="H8857" s="6">
        <v>0.16150697013323151</v>
      </c>
      <c r="I8857" s="2">
        <f>VLOOKUP($E8857,
Products!$A$1:$F$201,MATCH(Orders!I$1,Products!$A$1:$F$1,0),0)</f>
        <v>24019.70637428105</v>
      </c>
      <c r="J8857" s="2">
        <f>VLOOKUP($E8857,
Products!$A$1:$F$201,MATCH(Orders!J$1,Products!$A$1:$F$1,0),0)</f>
        <v>16602.559277417411</v>
      </c>
    </row>
    <row r="8858" spans="1:10">
      <c r="A8858">
        <v>8857</v>
      </c>
      <c r="B8858" s="4">
        <v>45582</v>
      </c>
      <c r="C8858" s="10">
        <f>DATE(YEAR(orders[[#This Row],[order_date]]), MONTH(orders[[#This Row],[order_date]]), 1)</f>
        <v>45566</v>
      </c>
      <c r="D8858" t="s">
        <v>3294</v>
      </c>
      <c r="E8858" t="s">
        <v>634</v>
      </c>
      <c r="F8858" t="str">
        <f>VLOOKUP(orders[[#This Row],[product_id]],Products!A:C,3,0)</f>
        <v>Appliances</v>
      </c>
      <c r="G8858">
        <v>1</v>
      </c>
      <c r="H8858" s="6">
        <v>0.14269820561274107</v>
      </c>
      <c r="I8858" s="2">
        <f>VLOOKUP($E8858,
Products!$A$1:$F$201,MATCH(Orders!I$1,Products!$A$1:$F$1,0),0)</f>
        <v>25631.29637331214</v>
      </c>
      <c r="J8858" s="2">
        <f>VLOOKUP($E8858,
Products!$A$1:$F$201,MATCH(Orders!J$1,Products!$A$1:$F$1,0),0)</f>
        <v>17692.643397044121</v>
      </c>
    </row>
    <row r="8859" spans="1:10">
      <c r="A8859">
        <v>8858</v>
      </c>
      <c r="B8859" s="4">
        <v>45282</v>
      </c>
      <c r="C8859" s="10">
        <f>DATE(YEAR(orders[[#This Row],[order_date]]), MONTH(orders[[#This Row],[order_date]]), 1)</f>
        <v>45261</v>
      </c>
      <c r="D8859" t="s">
        <v>4172</v>
      </c>
      <c r="E8859" t="s">
        <v>564</v>
      </c>
      <c r="F8859" t="str">
        <f>VLOOKUP(orders[[#This Row],[product_id]],Products!A:C,3,0)</f>
        <v>Electronics</v>
      </c>
      <c r="G8859">
        <v>2</v>
      </c>
      <c r="H8859" s="6">
        <v>0.11115501749961282</v>
      </c>
      <c r="I8859" s="2">
        <f>VLOOKUP($E8859,
Products!$A$1:$F$201,MATCH(Orders!I$1,Products!$A$1:$F$1,0),0)</f>
        <v>21989.290766910399</v>
      </c>
      <c r="J8859" s="2">
        <f>VLOOKUP($E8859,
Products!$A$1:$F$201,MATCH(Orders!J$1,Products!$A$1:$F$1,0),0)</f>
        <v>15566.99865864101</v>
      </c>
    </row>
    <row r="8860" spans="1:10">
      <c r="A8860">
        <v>8859</v>
      </c>
      <c r="B8860" s="4">
        <v>45769</v>
      </c>
      <c r="C8860" s="10">
        <f>DATE(YEAR(orders[[#This Row],[order_date]]), MONTH(orders[[#This Row],[order_date]]), 1)</f>
        <v>45748</v>
      </c>
      <c r="D8860" t="s">
        <v>2730</v>
      </c>
      <c r="E8860" t="s">
        <v>620</v>
      </c>
      <c r="F8860" t="str">
        <f>VLOOKUP(orders[[#This Row],[product_id]],Products!A:C,3,0)</f>
        <v>Electronics</v>
      </c>
      <c r="G8860">
        <v>1</v>
      </c>
      <c r="H8860" s="6">
        <v>0.23050755973777376</v>
      </c>
      <c r="I8860" s="2">
        <f>VLOOKUP($E8860,
Products!$A$1:$F$201,MATCH(Orders!I$1,Products!$A$1:$F$1,0),0)</f>
        <v>23669.635851452331</v>
      </c>
      <c r="J8860" s="2">
        <f>VLOOKUP($E8860,
Products!$A$1:$F$201,MATCH(Orders!J$1,Products!$A$1:$F$1,0),0)</f>
        <v>17880.752220874681</v>
      </c>
    </row>
    <row r="8861" spans="1:10">
      <c r="A8861">
        <v>8860</v>
      </c>
      <c r="B8861" s="4">
        <v>45318</v>
      </c>
      <c r="C8861" s="10">
        <f>DATE(YEAR(orders[[#This Row],[order_date]]), MONTH(orders[[#This Row],[order_date]]), 1)</f>
        <v>45292</v>
      </c>
      <c r="D8861" t="s">
        <v>3233</v>
      </c>
      <c r="E8861" t="s">
        <v>621</v>
      </c>
      <c r="F8861" t="str">
        <f>VLOOKUP(orders[[#This Row],[product_id]],Products!A:C,3,0)</f>
        <v>Electronics</v>
      </c>
      <c r="G8861">
        <v>2</v>
      </c>
      <c r="H8861" s="6">
        <v>0.14348708491033957</v>
      </c>
      <c r="I8861" s="2">
        <f>VLOOKUP($E8861,
Products!$A$1:$F$201,MATCH(Orders!I$1,Products!$A$1:$F$1,0),0)</f>
        <v>11784.05708818019</v>
      </c>
      <c r="J8861" s="2">
        <f>VLOOKUP($E8861,
Products!$A$1:$F$201,MATCH(Orders!J$1,Products!$A$1:$F$1,0),0)</f>
        <v>7779.8525757032758</v>
      </c>
    </row>
    <row r="8862" spans="1:10">
      <c r="A8862">
        <v>8861</v>
      </c>
      <c r="B8862" s="4">
        <v>45505</v>
      </c>
      <c r="C8862" s="10">
        <f>DATE(YEAR(orders[[#This Row],[order_date]]), MONTH(orders[[#This Row],[order_date]]), 1)</f>
        <v>45505</v>
      </c>
      <c r="D8862" t="s">
        <v>2966</v>
      </c>
      <c r="E8862" t="s">
        <v>552</v>
      </c>
      <c r="F8862" t="str">
        <f>VLOOKUP(orders[[#This Row],[product_id]],Products!A:C,3,0)</f>
        <v>Electronics</v>
      </c>
      <c r="G8862">
        <v>1</v>
      </c>
      <c r="H8862" s="6">
        <v>0.10027163103562643</v>
      </c>
      <c r="I8862" s="2">
        <f>VLOOKUP($E8862,
Products!$A$1:$F$201,MATCH(Orders!I$1,Products!$A$1:$F$1,0),0)</f>
        <v>20326.88586940234</v>
      </c>
      <c r="J8862" s="2">
        <f>VLOOKUP($E8862,
Products!$A$1:$F$201,MATCH(Orders!J$1,Products!$A$1:$F$1,0),0)</f>
        <v>14896.572579237891</v>
      </c>
    </row>
    <row r="8863" spans="1:10">
      <c r="A8863">
        <v>8862</v>
      </c>
      <c r="B8863" s="4">
        <v>45346</v>
      </c>
      <c r="C8863" s="10">
        <f>DATE(YEAR(orders[[#This Row],[order_date]]), MONTH(orders[[#This Row],[order_date]]), 1)</f>
        <v>45323</v>
      </c>
      <c r="D8863" t="s">
        <v>4391</v>
      </c>
      <c r="E8863" t="s">
        <v>614</v>
      </c>
      <c r="F8863" t="str">
        <f>VLOOKUP(orders[[#This Row],[product_id]],Products!A:C,3,0)</f>
        <v>Electronics</v>
      </c>
      <c r="G8863">
        <v>1</v>
      </c>
      <c r="H8863" s="6">
        <v>0.20276562313837815</v>
      </c>
      <c r="I8863" s="2">
        <f>VLOOKUP($E8863,
Products!$A$1:$F$201,MATCH(Orders!I$1,Products!$A$1:$F$1,0),0)</f>
        <v>27394.979060178921</v>
      </c>
      <c r="J8863" s="2">
        <f>VLOOKUP($E8863,
Products!$A$1:$F$201,MATCH(Orders!J$1,Products!$A$1:$F$1,0),0)</f>
        <v>20497.911427865951</v>
      </c>
    </row>
    <row r="8864" spans="1:10">
      <c r="A8864">
        <v>8863</v>
      </c>
      <c r="B8864" s="4">
        <v>45090</v>
      </c>
      <c r="C8864" s="10">
        <f>DATE(YEAR(orders[[#This Row],[order_date]]), MONTH(orders[[#This Row],[order_date]]), 1)</f>
        <v>45078</v>
      </c>
      <c r="D8864" t="s">
        <v>1635</v>
      </c>
      <c r="E8864" t="s">
        <v>523</v>
      </c>
      <c r="F8864" t="str">
        <f>VLOOKUP(orders[[#This Row],[product_id]],Products!A:C,3,0)</f>
        <v>Electronics</v>
      </c>
      <c r="G8864">
        <v>3</v>
      </c>
      <c r="H8864" s="6">
        <v>0.19757078206082448</v>
      </c>
      <c r="I8864" s="2">
        <f>VLOOKUP($E8864,
Products!$A$1:$F$201,MATCH(Orders!I$1,Products!$A$1:$F$1,0),0)</f>
        <v>27240.414518089601</v>
      </c>
      <c r="J8864" s="2">
        <f>VLOOKUP($E8864,
Products!$A$1:$F$201,MATCH(Orders!J$1,Products!$A$1:$F$1,0),0)</f>
        <v>21217.524617692769</v>
      </c>
    </row>
    <row r="8865" spans="1:10">
      <c r="A8865">
        <v>8864</v>
      </c>
      <c r="B8865" s="4">
        <v>45705</v>
      </c>
      <c r="C8865" s="10">
        <f>DATE(YEAR(orders[[#This Row],[order_date]]), MONTH(orders[[#This Row],[order_date]]), 1)</f>
        <v>45689</v>
      </c>
      <c r="D8865" t="s">
        <v>3113</v>
      </c>
      <c r="E8865" t="s">
        <v>618</v>
      </c>
      <c r="F8865" t="str">
        <f>VLOOKUP(orders[[#This Row],[product_id]],Products!A:C,3,0)</f>
        <v>Appliances</v>
      </c>
      <c r="G8865">
        <v>1</v>
      </c>
      <c r="H8865" s="6">
        <v>6.4231374138361177E-2</v>
      </c>
      <c r="I8865" s="2">
        <f>VLOOKUP($E8865,
Products!$A$1:$F$201,MATCH(Orders!I$1,Products!$A$1:$F$1,0),0)</f>
        <v>5546.9777002203573</v>
      </c>
      <c r="J8865" s="2">
        <f>VLOOKUP($E8865,
Products!$A$1:$F$201,MATCH(Orders!J$1,Products!$A$1:$F$1,0),0)</f>
        <v>4048.2565671880161</v>
      </c>
    </row>
    <row r="8866" spans="1:10">
      <c r="A8866">
        <v>8865</v>
      </c>
      <c r="B8866" s="4">
        <v>45564</v>
      </c>
      <c r="C8866" s="10">
        <f>DATE(YEAR(orders[[#This Row],[order_date]]), MONTH(orders[[#This Row],[order_date]]), 1)</f>
        <v>45536</v>
      </c>
      <c r="D8866" t="s">
        <v>919</v>
      </c>
      <c r="E8866" t="s">
        <v>538</v>
      </c>
      <c r="F8866" t="str">
        <f>VLOOKUP(orders[[#This Row],[product_id]],Products!A:C,3,0)</f>
        <v>Electronics</v>
      </c>
      <c r="G8866">
        <v>2</v>
      </c>
      <c r="H8866" s="6">
        <v>0.20788714267860764</v>
      </c>
      <c r="I8866" s="2">
        <f>VLOOKUP($E8866,
Products!$A$1:$F$201,MATCH(Orders!I$1,Products!$A$1:$F$1,0),0)</f>
        <v>29368.843697269542</v>
      </c>
      <c r="J8866" s="2">
        <f>VLOOKUP($E8866,
Products!$A$1:$F$201,MATCH(Orders!J$1,Products!$A$1:$F$1,0),0)</f>
        <v>23079.13344123889</v>
      </c>
    </row>
    <row r="8867" spans="1:10">
      <c r="A8867">
        <v>8866</v>
      </c>
      <c r="B8867" s="4">
        <v>44943</v>
      </c>
      <c r="C8867" s="10">
        <f>DATE(YEAR(orders[[#This Row],[order_date]]), MONTH(orders[[#This Row],[order_date]]), 1)</f>
        <v>44927</v>
      </c>
      <c r="D8867" t="s">
        <v>1009</v>
      </c>
      <c r="E8867" t="s">
        <v>648</v>
      </c>
      <c r="F8867" t="str">
        <f>VLOOKUP(orders[[#This Row],[product_id]],Products!A:C,3,0)</f>
        <v>Electronics</v>
      </c>
      <c r="G8867">
        <v>1</v>
      </c>
      <c r="H8867" s="6">
        <v>0.14990629665650054</v>
      </c>
      <c r="I8867" s="2">
        <f>VLOOKUP($E8867,
Products!$A$1:$F$201,MATCH(Orders!I$1,Products!$A$1:$F$1,0),0)</f>
        <v>11049.50250218974</v>
      </c>
      <c r="J8867" s="2">
        <f>VLOOKUP($E8867,
Products!$A$1:$F$201,MATCH(Orders!J$1,Products!$A$1:$F$1,0),0)</f>
        <v>7252.1207539007246</v>
      </c>
    </row>
    <row r="8868" spans="1:10">
      <c r="A8868">
        <v>8867</v>
      </c>
      <c r="B8868" s="4">
        <v>45372</v>
      </c>
      <c r="C8868" s="10">
        <f>DATE(YEAR(orders[[#This Row],[order_date]]), MONTH(orders[[#This Row],[order_date]]), 1)</f>
        <v>45352</v>
      </c>
      <c r="D8868" t="s">
        <v>3932</v>
      </c>
      <c r="E8868" t="s">
        <v>529</v>
      </c>
      <c r="F8868" t="str">
        <f>VLOOKUP(orders[[#This Row],[product_id]],Products!A:C,3,0)</f>
        <v>Electronics</v>
      </c>
      <c r="G8868">
        <v>1</v>
      </c>
      <c r="H8868" s="6">
        <v>0.24289246530523198</v>
      </c>
      <c r="I8868" s="2">
        <f>VLOOKUP($E8868,
Products!$A$1:$F$201,MATCH(Orders!I$1,Products!$A$1:$F$1,0),0)</f>
        <v>18308.801775351771</v>
      </c>
      <c r="J8868" s="2">
        <f>VLOOKUP($E8868,
Products!$A$1:$F$201,MATCH(Orders!J$1,Products!$A$1:$F$1,0),0)</f>
        <v>12027.24184831013</v>
      </c>
    </row>
    <row r="8869" spans="1:10">
      <c r="A8869">
        <v>8868</v>
      </c>
      <c r="B8869" s="4">
        <v>45096</v>
      </c>
      <c r="C8869" s="10">
        <f>DATE(YEAR(orders[[#This Row],[order_date]]), MONTH(orders[[#This Row],[order_date]]), 1)</f>
        <v>45078</v>
      </c>
      <c r="D8869" t="s">
        <v>2109</v>
      </c>
      <c r="E8869" t="s">
        <v>541</v>
      </c>
      <c r="F8869" t="str">
        <f>VLOOKUP(orders[[#This Row],[product_id]],Products!A:C,3,0)</f>
        <v>Appliances</v>
      </c>
      <c r="G8869">
        <v>1</v>
      </c>
      <c r="H8869" s="6">
        <v>0.11878938174303399</v>
      </c>
      <c r="I8869" s="2">
        <f>VLOOKUP($E8869,
Products!$A$1:$F$201,MATCH(Orders!I$1,Products!$A$1:$F$1,0),0)</f>
        <v>2390.3651642386908</v>
      </c>
      <c r="J8869" s="2">
        <f>VLOOKUP($E8869,
Products!$A$1:$F$201,MATCH(Orders!J$1,Products!$A$1:$F$1,0),0)</f>
        <v>1655.7504783617919</v>
      </c>
    </row>
    <row r="8870" spans="1:10">
      <c r="A8870">
        <v>8869</v>
      </c>
      <c r="B8870" s="4">
        <v>45266</v>
      </c>
      <c r="C8870" s="10">
        <f>DATE(YEAR(orders[[#This Row],[order_date]]), MONTH(orders[[#This Row],[order_date]]), 1)</f>
        <v>45261</v>
      </c>
      <c r="D8870" t="s">
        <v>905</v>
      </c>
      <c r="E8870" t="s">
        <v>565</v>
      </c>
      <c r="F8870" t="str">
        <f>VLOOKUP(orders[[#This Row],[product_id]],Products!A:C,3,0)</f>
        <v>Electronics</v>
      </c>
      <c r="G8870">
        <v>2</v>
      </c>
      <c r="H8870" s="6">
        <v>0.22318691974320093</v>
      </c>
      <c r="I8870" s="2">
        <f>VLOOKUP($E8870,
Products!$A$1:$F$201,MATCH(Orders!I$1,Products!$A$1:$F$1,0),0)</f>
        <v>2327.4213408101141</v>
      </c>
      <c r="J8870" s="2">
        <f>VLOOKUP($E8870,
Products!$A$1:$F$201,MATCH(Orders!J$1,Products!$A$1:$F$1,0),0)</f>
        <v>1682.0944582406071</v>
      </c>
    </row>
    <row r="8871" spans="1:10">
      <c r="A8871">
        <v>8870</v>
      </c>
      <c r="B8871" s="4">
        <v>45652</v>
      </c>
      <c r="C8871" s="10">
        <f>DATE(YEAR(orders[[#This Row],[order_date]]), MONTH(orders[[#This Row],[order_date]]), 1)</f>
        <v>45627</v>
      </c>
      <c r="D8871" t="s">
        <v>4457</v>
      </c>
      <c r="E8871" t="s">
        <v>667</v>
      </c>
      <c r="F8871" t="str">
        <f>VLOOKUP(orders[[#This Row],[product_id]],Products!A:C,3,0)</f>
        <v>Electronics</v>
      </c>
      <c r="G8871">
        <v>1</v>
      </c>
      <c r="H8871" s="6">
        <v>0.15035076823661853</v>
      </c>
      <c r="I8871" s="2">
        <f>VLOOKUP($E8871,
Products!$A$1:$F$201,MATCH(Orders!I$1,Products!$A$1:$F$1,0),0)</f>
        <v>2491.507056421975</v>
      </c>
      <c r="J8871" s="2">
        <f>VLOOKUP($E8871,
Products!$A$1:$F$201,MATCH(Orders!J$1,Products!$A$1:$F$1,0),0)</f>
        <v>1871.4408177277719</v>
      </c>
    </row>
    <row r="8872" spans="1:10">
      <c r="A8872">
        <v>8871</v>
      </c>
      <c r="B8872" s="4">
        <v>45961</v>
      </c>
      <c r="C8872" s="10">
        <f>DATE(YEAR(orders[[#This Row],[order_date]]), MONTH(orders[[#This Row],[order_date]]), 1)</f>
        <v>45931</v>
      </c>
      <c r="D8872" t="s">
        <v>2991</v>
      </c>
      <c r="E8872" t="s">
        <v>595</v>
      </c>
      <c r="F8872" t="str">
        <f>VLOOKUP(orders[[#This Row],[product_id]],Products!A:C,3,0)</f>
        <v>Electronics</v>
      </c>
      <c r="G8872">
        <v>3</v>
      </c>
      <c r="H8872" s="6">
        <v>0.10730688217256783</v>
      </c>
      <c r="I8872" s="2">
        <f>VLOOKUP($E8872,
Products!$A$1:$F$201,MATCH(Orders!I$1,Products!$A$1:$F$1,0),0)</f>
        <v>2368.316565735005</v>
      </c>
      <c r="J8872" s="2">
        <f>VLOOKUP($E8872,
Products!$A$1:$F$201,MATCH(Orders!J$1,Products!$A$1:$F$1,0),0)</f>
        <v>1668.7588573553539</v>
      </c>
    </row>
    <row r="8873" spans="1:10">
      <c r="A8873">
        <v>8872</v>
      </c>
      <c r="B8873" s="4">
        <v>45059</v>
      </c>
      <c r="C8873" s="10">
        <f>DATE(YEAR(orders[[#This Row],[order_date]]), MONTH(orders[[#This Row],[order_date]]), 1)</f>
        <v>45047</v>
      </c>
      <c r="D8873" t="s">
        <v>1376</v>
      </c>
      <c r="E8873" t="s">
        <v>556</v>
      </c>
      <c r="F8873" t="str">
        <f>VLOOKUP(orders[[#This Row],[product_id]],Products!A:C,3,0)</f>
        <v>Appliances</v>
      </c>
      <c r="G8873">
        <v>1</v>
      </c>
      <c r="H8873" s="6">
        <v>7.182935245607884E-2</v>
      </c>
      <c r="I8873" s="2">
        <f>VLOOKUP($E8873,
Products!$A$1:$F$201,MATCH(Orders!I$1,Products!$A$1:$F$1,0),0)</f>
        <v>27054.121101651981</v>
      </c>
      <c r="J8873" s="2">
        <f>VLOOKUP($E8873,
Products!$A$1:$F$201,MATCH(Orders!J$1,Products!$A$1:$F$1,0),0)</f>
        <v>19388.930988794411</v>
      </c>
    </row>
    <row r="8874" spans="1:10">
      <c r="A8874">
        <v>8873</v>
      </c>
      <c r="B8874" s="4">
        <v>45827</v>
      </c>
      <c r="C8874" s="10">
        <f>DATE(YEAR(orders[[#This Row],[order_date]]), MONTH(orders[[#This Row],[order_date]]), 1)</f>
        <v>45809</v>
      </c>
      <c r="D8874" t="s">
        <v>2434</v>
      </c>
      <c r="E8874" t="s">
        <v>673</v>
      </c>
      <c r="F8874" t="str">
        <f>VLOOKUP(orders[[#This Row],[product_id]],Products!A:C,3,0)</f>
        <v>Electronics</v>
      </c>
      <c r="G8874">
        <v>3</v>
      </c>
      <c r="H8874" s="6">
        <v>0.15253157848814186</v>
      </c>
      <c r="I8874" s="2">
        <f>VLOOKUP($E8874,
Products!$A$1:$F$201,MATCH(Orders!I$1,Products!$A$1:$F$1,0),0)</f>
        <v>19770.070105413852</v>
      </c>
      <c r="J8874" s="2">
        <f>VLOOKUP($E8874,
Products!$A$1:$F$201,MATCH(Orders!J$1,Products!$A$1:$F$1,0),0)</f>
        <v>14414.291574648811</v>
      </c>
    </row>
    <row r="8875" spans="1:10">
      <c r="A8875">
        <v>8874</v>
      </c>
      <c r="B8875" s="4">
        <v>45566</v>
      </c>
      <c r="C8875" s="10">
        <f>DATE(YEAR(orders[[#This Row],[order_date]]), MONTH(orders[[#This Row],[order_date]]), 1)</f>
        <v>45566</v>
      </c>
      <c r="D8875" t="s">
        <v>3944</v>
      </c>
      <c r="E8875" t="s">
        <v>655</v>
      </c>
      <c r="F8875" t="str">
        <f>VLOOKUP(orders[[#This Row],[product_id]],Products!A:C,3,0)</f>
        <v>Appliances</v>
      </c>
      <c r="G8875">
        <v>3</v>
      </c>
      <c r="H8875" s="6">
        <v>9.6538587184242852E-2</v>
      </c>
      <c r="I8875" s="2">
        <f>VLOOKUP($E8875,
Products!$A$1:$F$201,MATCH(Orders!I$1,Products!$A$1:$F$1,0),0)</f>
        <v>24072.170529057032</v>
      </c>
      <c r="J8875" s="2">
        <f>VLOOKUP($E8875,
Products!$A$1:$F$201,MATCH(Orders!J$1,Products!$A$1:$F$1,0),0)</f>
        <v>16358.626370717549</v>
      </c>
    </row>
    <row r="8876" spans="1:10">
      <c r="A8876">
        <v>8875</v>
      </c>
      <c r="B8876" s="4">
        <v>45749</v>
      </c>
      <c r="C8876" s="10">
        <f>DATE(YEAR(orders[[#This Row],[order_date]]), MONTH(orders[[#This Row],[order_date]]), 1)</f>
        <v>45748</v>
      </c>
      <c r="D8876" t="s">
        <v>1955</v>
      </c>
      <c r="E8876" t="s">
        <v>649</v>
      </c>
      <c r="F8876" t="str">
        <f>VLOOKUP(orders[[#This Row],[product_id]],Products!A:C,3,0)</f>
        <v>Electronics</v>
      </c>
      <c r="G8876">
        <v>3</v>
      </c>
      <c r="H8876" s="6">
        <v>0.20737785656678914</v>
      </c>
      <c r="I8876" s="2">
        <f>VLOOKUP($E8876,
Products!$A$1:$F$201,MATCH(Orders!I$1,Products!$A$1:$F$1,0),0)</f>
        <v>13109.676759490871</v>
      </c>
      <c r="J8876" s="2">
        <f>VLOOKUP($E8876,
Products!$A$1:$F$201,MATCH(Orders!J$1,Products!$A$1:$F$1,0),0)</f>
        <v>9497.2301945627187</v>
      </c>
    </row>
    <row r="8877" spans="1:10">
      <c r="A8877">
        <v>8876</v>
      </c>
      <c r="B8877" s="4">
        <v>45880</v>
      </c>
      <c r="C8877" s="10">
        <f>DATE(YEAR(orders[[#This Row],[order_date]]), MONTH(orders[[#This Row],[order_date]]), 1)</f>
        <v>45870</v>
      </c>
      <c r="D8877" t="s">
        <v>1584</v>
      </c>
      <c r="E8877" t="s">
        <v>609</v>
      </c>
      <c r="F8877" t="str">
        <f>VLOOKUP(orders[[#This Row],[product_id]],Products!A:C,3,0)</f>
        <v>Appliances</v>
      </c>
      <c r="G8877">
        <v>2</v>
      </c>
      <c r="H8877" s="6">
        <v>6.5606631102394092E-2</v>
      </c>
      <c r="I8877" s="2">
        <f>VLOOKUP($E8877,
Products!$A$1:$F$201,MATCH(Orders!I$1,Products!$A$1:$F$1,0),0)</f>
        <v>2159.5378031052392</v>
      </c>
      <c r="J8877" s="2">
        <f>VLOOKUP($E8877,
Products!$A$1:$F$201,MATCH(Orders!J$1,Products!$A$1:$F$1,0),0)</f>
        <v>1501.9415981313371</v>
      </c>
    </row>
    <row r="8878" spans="1:10">
      <c r="A8878">
        <v>8877</v>
      </c>
      <c r="B8878" s="4">
        <v>45005</v>
      </c>
      <c r="C8878" s="10">
        <f>DATE(YEAR(orders[[#This Row],[order_date]]), MONTH(orders[[#This Row],[order_date]]), 1)</f>
        <v>44986</v>
      </c>
      <c r="D8878" t="s">
        <v>956</v>
      </c>
      <c r="E8878" t="s">
        <v>675</v>
      </c>
      <c r="F8878" t="str">
        <f>VLOOKUP(orders[[#This Row],[product_id]],Products!A:C,3,0)</f>
        <v>Appliances</v>
      </c>
      <c r="G8878">
        <v>1</v>
      </c>
      <c r="H8878" s="6">
        <v>0.14180149884225057</v>
      </c>
      <c r="I8878" s="2">
        <f>VLOOKUP($E8878,
Products!$A$1:$F$201,MATCH(Orders!I$1,Products!$A$1:$F$1,0),0)</f>
        <v>23552.642442203069</v>
      </c>
      <c r="J8878" s="2">
        <f>VLOOKUP($E8878,
Products!$A$1:$F$201,MATCH(Orders!J$1,Products!$A$1:$F$1,0),0)</f>
        <v>17389.42325132497</v>
      </c>
    </row>
    <row r="8879" spans="1:10">
      <c r="A8879">
        <v>8878</v>
      </c>
      <c r="B8879" s="4">
        <v>45272</v>
      </c>
      <c r="C8879" s="10">
        <f>DATE(YEAR(orders[[#This Row],[order_date]]), MONTH(orders[[#This Row],[order_date]]), 1)</f>
        <v>45261</v>
      </c>
      <c r="D8879" t="s">
        <v>4057</v>
      </c>
      <c r="E8879" t="s">
        <v>521</v>
      </c>
      <c r="F8879" t="str">
        <f>VLOOKUP(orders[[#This Row],[product_id]],Products!A:C,3,0)</f>
        <v>Electronics</v>
      </c>
      <c r="G8879">
        <v>2</v>
      </c>
      <c r="H8879" s="6">
        <v>0.16067647956685907</v>
      </c>
      <c r="I8879" s="2">
        <f>VLOOKUP($E8879,
Products!$A$1:$F$201,MATCH(Orders!I$1,Products!$A$1:$F$1,0),0)</f>
        <v>18373.691083837519</v>
      </c>
      <c r="J8879" s="2">
        <f>VLOOKUP($E8879,
Products!$A$1:$F$201,MATCH(Orders!J$1,Products!$A$1:$F$1,0),0)</f>
        <v>14409.80197321412</v>
      </c>
    </row>
    <row r="8880" spans="1:10">
      <c r="A8880">
        <v>8879</v>
      </c>
      <c r="B8880" s="4">
        <v>45535</v>
      </c>
      <c r="C8880" s="10">
        <f>DATE(YEAR(orders[[#This Row],[order_date]]), MONTH(orders[[#This Row],[order_date]]), 1)</f>
        <v>45505</v>
      </c>
      <c r="D8880" t="s">
        <v>3229</v>
      </c>
      <c r="E8880" t="s">
        <v>638</v>
      </c>
      <c r="F8880" t="str">
        <f>VLOOKUP(orders[[#This Row],[product_id]],Products!A:C,3,0)</f>
        <v>Electronics</v>
      </c>
      <c r="G8880">
        <v>2</v>
      </c>
      <c r="H8880" s="6">
        <v>0.22357665508267002</v>
      </c>
      <c r="I8880" s="2">
        <f>VLOOKUP($E8880,
Products!$A$1:$F$201,MATCH(Orders!I$1,Products!$A$1:$F$1,0),0)</f>
        <v>11118.17778596276</v>
      </c>
      <c r="J8880" s="2">
        <f>VLOOKUP($E8880,
Products!$A$1:$F$201,MATCH(Orders!J$1,Products!$A$1:$F$1,0),0)</f>
        <v>7887.697719413397</v>
      </c>
    </row>
    <row r="8881" spans="1:10">
      <c r="A8881">
        <v>8880</v>
      </c>
      <c r="B8881" s="4">
        <v>45565</v>
      </c>
      <c r="C8881" s="10">
        <f>DATE(YEAR(orders[[#This Row],[order_date]]), MONTH(orders[[#This Row],[order_date]]), 1)</f>
        <v>45536</v>
      </c>
      <c r="D8881" t="s">
        <v>1203</v>
      </c>
      <c r="E8881" t="s">
        <v>639</v>
      </c>
      <c r="F8881" t="str">
        <f>VLOOKUP(orders[[#This Row],[product_id]],Products!A:C,3,0)</f>
        <v>Appliances</v>
      </c>
      <c r="G8881">
        <v>1</v>
      </c>
      <c r="H8881" s="6">
        <v>0.10760684422533441</v>
      </c>
      <c r="I8881" s="2">
        <f>VLOOKUP($E8881,
Products!$A$1:$F$201,MATCH(Orders!I$1,Products!$A$1:$F$1,0),0)</f>
        <v>2320.8560923599921</v>
      </c>
      <c r="J8881" s="2">
        <f>VLOOKUP($E8881,
Products!$A$1:$F$201,MATCH(Orders!J$1,Products!$A$1:$F$1,0),0)</f>
        <v>1750.110004830213</v>
      </c>
    </row>
    <row r="8882" spans="1:10">
      <c r="A8882">
        <v>8881</v>
      </c>
      <c r="B8882" s="4">
        <v>45974</v>
      </c>
      <c r="C8882" s="10">
        <f>DATE(YEAR(orders[[#This Row],[order_date]]), MONTH(orders[[#This Row],[order_date]]), 1)</f>
        <v>45962</v>
      </c>
      <c r="D8882" t="s">
        <v>2693</v>
      </c>
      <c r="E8882" t="s">
        <v>675</v>
      </c>
      <c r="F8882" t="str">
        <f>VLOOKUP(orders[[#This Row],[product_id]],Products!A:C,3,0)</f>
        <v>Appliances</v>
      </c>
      <c r="G8882">
        <v>2</v>
      </c>
      <c r="H8882" s="6">
        <v>0.12673758400251878</v>
      </c>
      <c r="I8882" s="2">
        <f>VLOOKUP($E8882,
Products!$A$1:$F$201,MATCH(Orders!I$1,Products!$A$1:$F$1,0),0)</f>
        <v>23552.642442203069</v>
      </c>
      <c r="J8882" s="2">
        <f>VLOOKUP($E8882,
Products!$A$1:$F$201,MATCH(Orders!J$1,Products!$A$1:$F$1,0),0)</f>
        <v>17389.42325132497</v>
      </c>
    </row>
    <row r="8883" spans="1:10">
      <c r="A8883">
        <v>8882</v>
      </c>
      <c r="B8883" s="4">
        <v>45057</v>
      </c>
      <c r="C8883" s="10">
        <f>DATE(YEAR(orders[[#This Row],[order_date]]), MONTH(orders[[#This Row],[order_date]]), 1)</f>
        <v>45047</v>
      </c>
      <c r="D8883" t="s">
        <v>1683</v>
      </c>
      <c r="E8883" t="s">
        <v>535</v>
      </c>
      <c r="F8883" t="str">
        <f>VLOOKUP(orders[[#This Row],[product_id]],Products!A:C,3,0)</f>
        <v>Appliances</v>
      </c>
      <c r="G8883">
        <v>1</v>
      </c>
      <c r="H8883" s="6">
        <v>7.0295284221556439E-2</v>
      </c>
      <c r="I8883" s="2">
        <f>VLOOKUP($E8883,
Products!$A$1:$F$201,MATCH(Orders!I$1,Products!$A$1:$F$1,0),0)</f>
        <v>25188.460642954858</v>
      </c>
      <c r="J8883" s="2">
        <f>VLOOKUP($E8883,
Products!$A$1:$F$201,MATCH(Orders!J$1,Products!$A$1:$F$1,0),0)</f>
        <v>18873.341689191599</v>
      </c>
    </row>
    <row r="8884" spans="1:10">
      <c r="A8884">
        <v>8883</v>
      </c>
      <c r="B8884" s="4">
        <v>45282</v>
      </c>
      <c r="C8884" s="10">
        <f>DATE(YEAR(orders[[#This Row],[order_date]]), MONTH(orders[[#This Row],[order_date]]), 1)</f>
        <v>45261</v>
      </c>
      <c r="D8884" t="s">
        <v>4510</v>
      </c>
      <c r="E8884" t="s">
        <v>665</v>
      </c>
      <c r="F8884" t="str">
        <f>VLOOKUP(orders[[#This Row],[product_id]],Products!A:C,3,0)</f>
        <v>Electronics</v>
      </c>
      <c r="G8884">
        <v>1</v>
      </c>
      <c r="H8884" s="6">
        <v>0.10737827002672633</v>
      </c>
      <c r="I8884" s="2">
        <f>VLOOKUP($E8884,
Products!$A$1:$F$201,MATCH(Orders!I$1,Products!$A$1:$F$1,0),0)</f>
        <v>2381.208040848107</v>
      </c>
      <c r="J8884" s="2">
        <f>VLOOKUP($E8884,
Products!$A$1:$F$201,MATCH(Orders!J$1,Products!$A$1:$F$1,0),0)</f>
        <v>1615.320210979525</v>
      </c>
    </row>
    <row r="8885" spans="1:10">
      <c r="A8885">
        <v>8884</v>
      </c>
      <c r="B8885" s="4">
        <v>45870</v>
      </c>
      <c r="C8885" s="10">
        <f>DATE(YEAR(orders[[#This Row],[order_date]]), MONTH(orders[[#This Row],[order_date]]), 1)</f>
        <v>45870</v>
      </c>
      <c r="D8885" t="s">
        <v>4312</v>
      </c>
      <c r="E8885" t="s">
        <v>686</v>
      </c>
      <c r="F8885" t="str">
        <f>VLOOKUP(orders[[#This Row],[product_id]],Products!A:C,3,0)</f>
        <v>Appliances</v>
      </c>
      <c r="G8885">
        <v>1</v>
      </c>
      <c r="H8885" s="6">
        <v>6.7540683152622488E-2</v>
      </c>
      <c r="I8885" s="2">
        <f>VLOOKUP($E8885,
Products!$A$1:$F$201,MATCH(Orders!I$1,Products!$A$1:$F$1,0),0)</f>
        <v>25525.356267188719</v>
      </c>
      <c r="J8885" s="2">
        <f>VLOOKUP($E8885,
Products!$A$1:$F$201,MATCH(Orders!J$1,Products!$A$1:$F$1,0),0)</f>
        <v>18214.15981099859</v>
      </c>
    </row>
    <row r="8886" spans="1:10">
      <c r="A8886">
        <v>8885</v>
      </c>
      <c r="B8886" s="4">
        <v>45076</v>
      </c>
      <c r="C8886" s="10">
        <f>DATE(YEAR(orders[[#This Row],[order_date]]), MONTH(orders[[#This Row],[order_date]]), 1)</f>
        <v>45047</v>
      </c>
      <c r="D8886" t="s">
        <v>3750</v>
      </c>
      <c r="E8886" t="s">
        <v>652</v>
      </c>
      <c r="F8886" t="str">
        <f>VLOOKUP(orders[[#This Row],[product_id]],Products!A:C,3,0)</f>
        <v>Appliances</v>
      </c>
      <c r="G8886">
        <v>2</v>
      </c>
      <c r="H8886" s="6">
        <v>6.9741384115995356E-2</v>
      </c>
      <c r="I8886" s="2">
        <f>VLOOKUP($E8886,
Products!$A$1:$F$201,MATCH(Orders!I$1,Products!$A$1:$F$1,0),0)</f>
        <v>6387.3122916387983</v>
      </c>
      <c r="J8886" s="2">
        <f>VLOOKUP($E8886,
Products!$A$1:$F$201,MATCH(Orders!J$1,Products!$A$1:$F$1,0),0)</f>
        <v>4880.3517286187262</v>
      </c>
    </row>
    <row r="8887" spans="1:10">
      <c r="A8887">
        <v>8886</v>
      </c>
      <c r="B8887" s="4">
        <v>44976</v>
      </c>
      <c r="C8887" s="10">
        <f>DATE(YEAR(orders[[#This Row],[order_date]]), MONTH(orders[[#This Row],[order_date]]), 1)</f>
        <v>44958</v>
      </c>
      <c r="D8887" t="s">
        <v>3454</v>
      </c>
      <c r="E8887" t="s">
        <v>556</v>
      </c>
      <c r="F8887" t="str">
        <f>VLOOKUP(orders[[#This Row],[product_id]],Products!A:C,3,0)</f>
        <v>Appliances</v>
      </c>
      <c r="G8887">
        <v>2</v>
      </c>
      <c r="H8887" s="6">
        <v>5.1240807076721157E-2</v>
      </c>
      <c r="I8887" s="2">
        <f>VLOOKUP($E8887,
Products!$A$1:$F$201,MATCH(Orders!I$1,Products!$A$1:$F$1,0),0)</f>
        <v>27054.121101651981</v>
      </c>
      <c r="J8887" s="2">
        <f>VLOOKUP($E8887,
Products!$A$1:$F$201,MATCH(Orders!J$1,Products!$A$1:$F$1,0),0)</f>
        <v>19388.930988794411</v>
      </c>
    </row>
    <row r="8888" spans="1:10">
      <c r="A8888">
        <v>8887</v>
      </c>
      <c r="B8888" s="4">
        <v>45390</v>
      </c>
      <c r="C8888" s="10">
        <f>DATE(YEAR(orders[[#This Row],[order_date]]), MONTH(orders[[#This Row],[order_date]]), 1)</f>
        <v>45383</v>
      </c>
      <c r="D8888" t="s">
        <v>4188</v>
      </c>
      <c r="E8888" t="s">
        <v>661</v>
      </c>
      <c r="F8888" t="str">
        <f>VLOOKUP(orders[[#This Row],[product_id]],Products!A:C,3,0)</f>
        <v>Electronics</v>
      </c>
      <c r="G8888">
        <v>2</v>
      </c>
      <c r="H8888" s="6">
        <v>0.1668597318239084</v>
      </c>
      <c r="I8888" s="2">
        <f>VLOOKUP($E8888,
Products!$A$1:$F$201,MATCH(Orders!I$1,Products!$A$1:$F$1,0),0)</f>
        <v>18760.038541255031</v>
      </c>
      <c r="J8888" s="2">
        <f>VLOOKUP($E8888,
Products!$A$1:$F$201,MATCH(Orders!J$1,Products!$A$1:$F$1,0),0)</f>
        <v>13545.127547708629</v>
      </c>
    </row>
    <row r="8889" spans="1:10">
      <c r="A8889">
        <v>8888</v>
      </c>
      <c r="B8889" s="4">
        <v>45381</v>
      </c>
      <c r="C8889" s="10">
        <f>DATE(YEAR(orders[[#This Row],[order_date]]), MONTH(orders[[#This Row],[order_date]]), 1)</f>
        <v>45352</v>
      </c>
      <c r="D8889" t="s">
        <v>1489</v>
      </c>
      <c r="E8889" t="s">
        <v>680</v>
      </c>
      <c r="F8889" t="str">
        <f>VLOOKUP(orders[[#This Row],[product_id]],Products!A:C,3,0)</f>
        <v>Electronics</v>
      </c>
      <c r="G8889">
        <v>2</v>
      </c>
      <c r="H8889" s="6">
        <v>0.17369966792993949</v>
      </c>
      <c r="I8889" s="2">
        <f>VLOOKUP($E8889,
Products!$A$1:$F$201,MATCH(Orders!I$1,Products!$A$1:$F$1,0),0)</f>
        <v>31627.348891742429</v>
      </c>
      <c r="J8889" s="2">
        <f>VLOOKUP($E8889,
Products!$A$1:$F$201,MATCH(Orders!J$1,Products!$A$1:$F$1,0),0)</f>
        <v>23219.930812036979</v>
      </c>
    </row>
    <row r="8890" spans="1:10">
      <c r="A8890">
        <v>8889</v>
      </c>
      <c r="B8890" s="4">
        <v>45261</v>
      </c>
      <c r="C8890" s="10">
        <f>DATE(YEAR(orders[[#This Row],[order_date]]), MONTH(orders[[#This Row],[order_date]]), 1)</f>
        <v>45261</v>
      </c>
      <c r="D8890" t="s">
        <v>3182</v>
      </c>
      <c r="E8890" t="s">
        <v>577</v>
      </c>
      <c r="F8890" t="str">
        <f>VLOOKUP(orders[[#This Row],[product_id]],Products!A:C,3,0)</f>
        <v>Appliances</v>
      </c>
      <c r="G8890">
        <v>1</v>
      </c>
      <c r="H8890" s="6">
        <v>6.8297081777922722E-2</v>
      </c>
      <c r="I8890" s="2">
        <f>VLOOKUP($E8890,
Products!$A$1:$F$201,MATCH(Orders!I$1,Products!$A$1:$F$1,0),0)</f>
        <v>24178.046221204509</v>
      </c>
      <c r="J8890" s="2">
        <f>VLOOKUP($E8890,
Products!$A$1:$F$201,MATCH(Orders!J$1,Products!$A$1:$F$1,0),0)</f>
        <v>17784.08636999697</v>
      </c>
    </row>
    <row r="8891" spans="1:10">
      <c r="A8891">
        <v>8890</v>
      </c>
      <c r="B8891" s="4">
        <v>45594</v>
      </c>
      <c r="C8891" s="10">
        <f>DATE(YEAR(orders[[#This Row],[order_date]]), MONTH(orders[[#This Row],[order_date]]), 1)</f>
        <v>45566</v>
      </c>
      <c r="D8891" t="s">
        <v>1244</v>
      </c>
      <c r="E8891" t="s">
        <v>633</v>
      </c>
      <c r="F8891" t="str">
        <f>VLOOKUP(orders[[#This Row],[product_id]],Products!A:C,3,0)</f>
        <v>Appliances</v>
      </c>
      <c r="G8891">
        <v>2</v>
      </c>
      <c r="H8891" s="6">
        <v>7.1190327790244978E-2</v>
      </c>
      <c r="I8891" s="2">
        <f>VLOOKUP($E8891,
Products!$A$1:$F$201,MATCH(Orders!I$1,Products!$A$1:$F$1,0),0)</f>
        <v>2361.4162937319088</v>
      </c>
      <c r="J8891" s="2">
        <f>VLOOKUP($E8891,
Products!$A$1:$F$201,MATCH(Orders!J$1,Products!$A$1:$F$1,0),0)</f>
        <v>1552.5536411429621</v>
      </c>
    </row>
    <row r="8892" spans="1:10">
      <c r="A8892">
        <v>8891</v>
      </c>
      <c r="B8892" s="4">
        <v>45253</v>
      </c>
      <c r="C8892" s="10">
        <f>DATE(YEAR(orders[[#This Row],[order_date]]), MONTH(orders[[#This Row],[order_date]]), 1)</f>
        <v>45231</v>
      </c>
      <c r="D8892" t="s">
        <v>1606</v>
      </c>
      <c r="E8892" t="s">
        <v>612</v>
      </c>
      <c r="F8892" t="str">
        <f>VLOOKUP(orders[[#This Row],[product_id]],Products!A:C,3,0)</f>
        <v>Electronics</v>
      </c>
      <c r="G8892">
        <v>1</v>
      </c>
      <c r="H8892" s="6">
        <v>0.10035347664803865</v>
      </c>
      <c r="I8892" s="2">
        <f>VLOOKUP($E8892,
Products!$A$1:$F$201,MATCH(Orders!I$1,Products!$A$1:$F$1,0),0)</f>
        <v>2704.041843529928</v>
      </c>
      <c r="J8892" s="2">
        <f>VLOOKUP($E8892,
Products!$A$1:$F$201,MATCH(Orders!J$1,Products!$A$1:$F$1,0),0)</f>
        <v>2158.9135708713038</v>
      </c>
    </row>
    <row r="8893" spans="1:10">
      <c r="A8893">
        <v>8892</v>
      </c>
      <c r="B8893" s="4">
        <v>45942</v>
      </c>
      <c r="C8893" s="10">
        <f>DATE(YEAR(orders[[#This Row],[order_date]]), MONTH(orders[[#This Row],[order_date]]), 1)</f>
        <v>45931</v>
      </c>
      <c r="D8893" t="s">
        <v>2172</v>
      </c>
      <c r="E8893" t="s">
        <v>632</v>
      </c>
      <c r="F8893" t="str">
        <f>VLOOKUP(orders[[#This Row],[product_id]],Products!A:C,3,0)</f>
        <v>Electronics</v>
      </c>
      <c r="G8893">
        <v>3</v>
      </c>
      <c r="H8893" s="6">
        <v>0.16208789921774386</v>
      </c>
      <c r="I8893" s="2">
        <f>VLOOKUP($E8893,
Products!$A$1:$F$201,MATCH(Orders!I$1,Products!$A$1:$F$1,0),0)</f>
        <v>23049.571773693999</v>
      </c>
      <c r="J8893" s="2">
        <f>VLOOKUP($E8893,
Products!$A$1:$F$201,MATCH(Orders!J$1,Products!$A$1:$F$1,0),0)</f>
        <v>15791.461375569639</v>
      </c>
    </row>
    <row r="8894" spans="1:10">
      <c r="A8894">
        <v>8893</v>
      </c>
      <c r="B8894" s="4">
        <v>45262</v>
      </c>
      <c r="C8894" s="10">
        <f>DATE(YEAR(orders[[#This Row],[order_date]]), MONTH(orders[[#This Row],[order_date]]), 1)</f>
        <v>45261</v>
      </c>
      <c r="D8894" t="s">
        <v>3721</v>
      </c>
      <c r="E8894" t="s">
        <v>634</v>
      </c>
      <c r="F8894" t="str">
        <f>VLOOKUP(orders[[#This Row],[product_id]],Products!A:C,3,0)</f>
        <v>Appliances</v>
      </c>
      <c r="G8894">
        <v>1</v>
      </c>
      <c r="H8894" s="6">
        <v>8.2245157220956933E-2</v>
      </c>
      <c r="I8894" s="2">
        <f>VLOOKUP($E8894,
Products!$A$1:$F$201,MATCH(Orders!I$1,Products!$A$1:$F$1,0),0)</f>
        <v>25631.29637331214</v>
      </c>
      <c r="J8894" s="2">
        <f>VLOOKUP($E8894,
Products!$A$1:$F$201,MATCH(Orders!J$1,Products!$A$1:$F$1,0),0)</f>
        <v>17692.643397044121</v>
      </c>
    </row>
    <row r="8895" spans="1:10">
      <c r="A8895">
        <v>8894</v>
      </c>
      <c r="B8895" s="4">
        <v>45592</v>
      </c>
      <c r="C8895" s="10">
        <f>DATE(YEAR(orders[[#This Row],[order_date]]), MONTH(orders[[#This Row],[order_date]]), 1)</f>
        <v>45566</v>
      </c>
      <c r="D8895" t="s">
        <v>915</v>
      </c>
      <c r="E8895" t="s">
        <v>701</v>
      </c>
      <c r="F8895" t="str">
        <f>VLOOKUP(orders[[#This Row],[product_id]],Products!A:C,3,0)</f>
        <v>Electronics</v>
      </c>
      <c r="G8895">
        <v>3</v>
      </c>
      <c r="H8895" s="6">
        <v>0.22785941332269385</v>
      </c>
      <c r="I8895" s="2">
        <f>VLOOKUP($E8895,
Products!$A$1:$F$201,MATCH(Orders!I$1,Products!$A$1:$F$1,0),0)</f>
        <v>19562.35470664543</v>
      </c>
      <c r="J8895" s="2">
        <f>VLOOKUP($E8895,
Products!$A$1:$F$201,MATCH(Orders!J$1,Products!$A$1:$F$1,0),0)</f>
        <v>13782.49498098754</v>
      </c>
    </row>
    <row r="8896" spans="1:10">
      <c r="A8896">
        <v>8895</v>
      </c>
      <c r="B8896" s="4">
        <v>45921</v>
      </c>
      <c r="C8896" s="10">
        <f>DATE(YEAR(orders[[#This Row],[order_date]]), MONTH(orders[[#This Row],[order_date]]), 1)</f>
        <v>45901</v>
      </c>
      <c r="D8896" t="s">
        <v>4324</v>
      </c>
      <c r="E8896" t="s">
        <v>690</v>
      </c>
      <c r="F8896" t="str">
        <f>VLOOKUP(orders[[#This Row],[product_id]],Products!A:C,3,0)</f>
        <v>Electronics</v>
      </c>
      <c r="G8896">
        <v>2</v>
      </c>
      <c r="H8896" s="6">
        <v>0.10733442853499042</v>
      </c>
      <c r="I8896" s="2">
        <f>VLOOKUP($E8896,
Products!$A$1:$F$201,MATCH(Orders!I$1,Products!$A$1:$F$1,0),0)</f>
        <v>2338.2059552139431</v>
      </c>
      <c r="J8896" s="2">
        <f>VLOOKUP($E8896,
Products!$A$1:$F$201,MATCH(Orders!J$1,Products!$A$1:$F$1,0),0)</f>
        <v>1708.028418793489</v>
      </c>
    </row>
    <row r="8897" spans="1:10">
      <c r="A8897">
        <v>8896</v>
      </c>
      <c r="B8897" s="4">
        <v>45007</v>
      </c>
      <c r="C8897" s="10">
        <f>DATE(YEAR(orders[[#This Row],[order_date]]), MONTH(orders[[#This Row],[order_date]]), 1)</f>
        <v>44986</v>
      </c>
      <c r="D8897" t="s">
        <v>2439</v>
      </c>
      <c r="E8897" t="s">
        <v>655</v>
      </c>
      <c r="F8897" t="str">
        <f>VLOOKUP(orders[[#This Row],[product_id]],Products!A:C,3,0)</f>
        <v>Appliances</v>
      </c>
      <c r="G8897">
        <v>2</v>
      </c>
      <c r="H8897" s="6">
        <v>0.1382230985769915</v>
      </c>
      <c r="I8897" s="2">
        <f>VLOOKUP($E8897,
Products!$A$1:$F$201,MATCH(Orders!I$1,Products!$A$1:$F$1,0),0)</f>
        <v>24072.170529057032</v>
      </c>
      <c r="J8897" s="2">
        <f>VLOOKUP($E8897,
Products!$A$1:$F$201,MATCH(Orders!J$1,Products!$A$1:$F$1,0),0)</f>
        <v>16358.626370717549</v>
      </c>
    </row>
    <row r="8898" spans="1:10">
      <c r="A8898">
        <v>8897</v>
      </c>
      <c r="B8898" s="4">
        <v>45013</v>
      </c>
      <c r="C8898" s="10">
        <f>DATE(YEAR(orders[[#This Row],[order_date]]), MONTH(orders[[#This Row],[order_date]]), 1)</f>
        <v>44986</v>
      </c>
      <c r="D8898" t="s">
        <v>1196</v>
      </c>
      <c r="E8898" t="s">
        <v>599</v>
      </c>
      <c r="F8898" t="str">
        <f>VLOOKUP(orders[[#This Row],[product_id]],Products!A:C,3,0)</f>
        <v>Electronics</v>
      </c>
      <c r="G8898">
        <v>1</v>
      </c>
      <c r="H8898" s="6">
        <v>0.22630293290430367</v>
      </c>
      <c r="I8898" s="2">
        <f>VLOOKUP($E8898,
Products!$A$1:$F$201,MATCH(Orders!I$1,Products!$A$1:$F$1,0),0)</f>
        <v>24019.70637428105</v>
      </c>
      <c r="J8898" s="2">
        <f>VLOOKUP($E8898,
Products!$A$1:$F$201,MATCH(Orders!J$1,Products!$A$1:$F$1,0),0)</f>
        <v>16602.559277417411</v>
      </c>
    </row>
    <row r="8899" spans="1:10">
      <c r="A8899">
        <v>8898</v>
      </c>
      <c r="B8899" s="4">
        <v>45184</v>
      </c>
      <c r="C8899" s="10">
        <f>DATE(YEAR(orders[[#This Row],[order_date]]), MONTH(orders[[#This Row],[order_date]]), 1)</f>
        <v>45170</v>
      </c>
      <c r="D8899" t="s">
        <v>3224</v>
      </c>
      <c r="E8899" t="s">
        <v>563</v>
      </c>
      <c r="F8899" t="str">
        <f>VLOOKUP(orders[[#This Row],[product_id]],Products!A:C,3,0)</f>
        <v>Electronics</v>
      </c>
      <c r="G8899">
        <v>2</v>
      </c>
      <c r="H8899" s="6">
        <v>0.13826175819189157</v>
      </c>
      <c r="I8899" s="2">
        <f>VLOOKUP($E8899,
Products!$A$1:$F$201,MATCH(Orders!I$1,Products!$A$1:$F$1,0),0)</f>
        <v>2267.1489506516559</v>
      </c>
      <c r="J8899" s="2">
        <f>VLOOKUP($E8899,
Products!$A$1:$F$201,MATCH(Orders!J$1,Products!$A$1:$F$1,0),0)</f>
        <v>1538.7671398485211</v>
      </c>
    </row>
    <row r="8900" spans="1:10">
      <c r="A8900">
        <v>8899</v>
      </c>
      <c r="B8900" s="4">
        <v>45917</v>
      </c>
      <c r="C8900" s="10">
        <f>DATE(YEAR(orders[[#This Row],[order_date]]), MONTH(orders[[#This Row],[order_date]]), 1)</f>
        <v>45901</v>
      </c>
      <c r="D8900" t="s">
        <v>2415</v>
      </c>
      <c r="E8900" t="s">
        <v>518</v>
      </c>
      <c r="F8900" t="str">
        <f>VLOOKUP(orders[[#This Row],[product_id]],Products!A:C,3,0)</f>
        <v>Electronics</v>
      </c>
      <c r="G8900">
        <v>2</v>
      </c>
      <c r="H8900" s="6">
        <v>0.13078841919630033</v>
      </c>
      <c r="I8900" s="2">
        <f>VLOOKUP($E8900,
Products!$A$1:$F$201,MATCH(Orders!I$1,Products!$A$1:$F$1,0),0)</f>
        <v>23393.890826127132</v>
      </c>
      <c r="J8900" s="2">
        <f>VLOOKUP($E8900,
Products!$A$1:$F$201,MATCH(Orders!J$1,Products!$A$1:$F$1,0),0)</f>
        <v>16064.756531016081</v>
      </c>
    </row>
    <row r="8901" spans="1:10">
      <c r="A8901">
        <v>8900</v>
      </c>
      <c r="B8901" s="4">
        <v>45111</v>
      </c>
      <c r="C8901" s="10">
        <f>DATE(YEAR(orders[[#This Row],[order_date]]), MONTH(orders[[#This Row],[order_date]]), 1)</f>
        <v>45108</v>
      </c>
      <c r="D8901" t="s">
        <v>2459</v>
      </c>
      <c r="E8901" t="s">
        <v>672</v>
      </c>
      <c r="F8901" t="str">
        <f>VLOOKUP(orders[[#This Row],[product_id]],Products!A:C,3,0)</f>
        <v>Electronics</v>
      </c>
      <c r="G8901">
        <v>2</v>
      </c>
      <c r="H8901" s="6">
        <v>0.17017742173917308</v>
      </c>
      <c r="I8901" s="2">
        <f>VLOOKUP($E8901,
Products!$A$1:$F$201,MATCH(Orders!I$1,Products!$A$1:$F$1,0),0)</f>
        <v>29856.340212906369</v>
      </c>
      <c r="J8901" s="2">
        <f>VLOOKUP($E8901,
Products!$A$1:$F$201,MATCH(Orders!J$1,Products!$A$1:$F$1,0),0)</f>
        <v>19759.064823078941</v>
      </c>
    </row>
    <row r="8902" spans="1:10">
      <c r="A8902">
        <v>8901</v>
      </c>
      <c r="B8902" s="4">
        <v>45624</v>
      </c>
      <c r="C8902" s="10">
        <f>DATE(YEAR(orders[[#This Row],[order_date]]), MONTH(orders[[#This Row],[order_date]]), 1)</f>
        <v>45597</v>
      </c>
      <c r="D8902" t="s">
        <v>3321</v>
      </c>
      <c r="E8902" t="s">
        <v>532</v>
      </c>
      <c r="F8902" t="str">
        <f>VLOOKUP(orders[[#This Row],[product_id]],Products!A:C,3,0)</f>
        <v>Electronics</v>
      </c>
      <c r="G8902">
        <v>1</v>
      </c>
      <c r="H8902" s="6">
        <v>0.24438737103800276</v>
      </c>
      <c r="I8902" s="2">
        <f>VLOOKUP($E8902,
Products!$A$1:$F$201,MATCH(Orders!I$1,Products!$A$1:$F$1,0),0)</f>
        <v>2668.0593077725212</v>
      </c>
      <c r="J8902" s="2">
        <f>VLOOKUP($E8902,
Products!$A$1:$F$201,MATCH(Orders!J$1,Products!$A$1:$F$1,0),0)</f>
        <v>1923.7114222321791</v>
      </c>
    </row>
    <row r="8903" spans="1:10">
      <c r="A8903">
        <v>8902</v>
      </c>
      <c r="B8903" s="4">
        <v>45049</v>
      </c>
      <c r="C8903" s="10">
        <f>DATE(YEAR(orders[[#This Row],[order_date]]), MONTH(orders[[#This Row],[order_date]]), 1)</f>
        <v>45047</v>
      </c>
      <c r="D8903" t="s">
        <v>2624</v>
      </c>
      <c r="E8903" t="s">
        <v>672</v>
      </c>
      <c r="F8903" t="str">
        <f>VLOOKUP(orders[[#This Row],[product_id]],Products!A:C,3,0)</f>
        <v>Electronics</v>
      </c>
      <c r="G8903">
        <v>1</v>
      </c>
      <c r="H8903" s="6">
        <v>0.20393289855961536</v>
      </c>
      <c r="I8903" s="2">
        <f>VLOOKUP($E8903,
Products!$A$1:$F$201,MATCH(Orders!I$1,Products!$A$1:$F$1,0),0)</f>
        <v>29856.340212906369</v>
      </c>
      <c r="J8903" s="2">
        <f>VLOOKUP($E8903,
Products!$A$1:$F$201,MATCH(Orders!J$1,Products!$A$1:$F$1,0),0)</f>
        <v>19759.064823078941</v>
      </c>
    </row>
    <row r="8904" spans="1:10">
      <c r="A8904">
        <v>8903</v>
      </c>
      <c r="B8904" s="4">
        <v>45531</v>
      </c>
      <c r="C8904" s="10">
        <f>DATE(YEAR(orders[[#This Row],[order_date]]), MONTH(orders[[#This Row],[order_date]]), 1)</f>
        <v>45505</v>
      </c>
      <c r="D8904" t="s">
        <v>2740</v>
      </c>
      <c r="E8904" t="s">
        <v>626</v>
      </c>
      <c r="F8904" t="str">
        <f>VLOOKUP(orders[[#This Row],[product_id]],Products!A:C,3,0)</f>
        <v>Electronics</v>
      </c>
      <c r="G8904">
        <v>2</v>
      </c>
      <c r="H8904" s="6">
        <v>0.16367272985036049</v>
      </c>
      <c r="I8904" s="2">
        <f>VLOOKUP($E8904,
Products!$A$1:$F$201,MATCH(Orders!I$1,Products!$A$1:$F$1,0),0)</f>
        <v>19602.440815481601</v>
      </c>
      <c r="J8904" s="2">
        <f>VLOOKUP($E8904,
Products!$A$1:$F$201,MATCH(Orders!J$1,Products!$A$1:$F$1,0),0)</f>
        <v>14427.862284038891</v>
      </c>
    </row>
    <row r="8905" spans="1:10">
      <c r="A8905">
        <v>8904</v>
      </c>
      <c r="B8905" s="4">
        <v>45441</v>
      </c>
      <c r="C8905" s="10">
        <f>DATE(YEAR(orders[[#This Row],[order_date]]), MONTH(orders[[#This Row],[order_date]]), 1)</f>
        <v>45413</v>
      </c>
      <c r="D8905" t="s">
        <v>3417</v>
      </c>
      <c r="E8905" t="s">
        <v>705</v>
      </c>
      <c r="F8905" t="str">
        <f>VLOOKUP(orders[[#This Row],[product_id]],Products!A:C,3,0)</f>
        <v>Electronics</v>
      </c>
      <c r="G8905">
        <v>3</v>
      </c>
      <c r="H8905" s="6">
        <v>0.10312956165076864</v>
      </c>
      <c r="I8905" s="2">
        <f>VLOOKUP($E8905,
Products!$A$1:$F$201,MATCH(Orders!I$1,Products!$A$1:$F$1,0),0)</f>
        <v>11719.594724541899</v>
      </c>
      <c r="J8905" s="2">
        <f>VLOOKUP($E8905,
Products!$A$1:$F$201,MATCH(Orders!J$1,Products!$A$1:$F$1,0),0)</f>
        <v>7926.6332911718628</v>
      </c>
    </row>
    <row r="8906" spans="1:10">
      <c r="A8906">
        <v>8905</v>
      </c>
      <c r="B8906" s="4">
        <v>45830</v>
      </c>
      <c r="C8906" s="10">
        <f>DATE(YEAR(orders[[#This Row],[order_date]]), MONTH(orders[[#This Row],[order_date]]), 1)</f>
        <v>45809</v>
      </c>
      <c r="D8906" t="s">
        <v>2635</v>
      </c>
      <c r="E8906" t="s">
        <v>645</v>
      </c>
      <c r="F8906" t="str">
        <f>VLOOKUP(orders[[#This Row],[product_id]],Products!A:C,3,0)</f>
        <v>Electronics</v>
      </c>
      <c r="G8906">
        <v>3</v>
      </c>
      <c r="H8906" s="6">
        <v>0.18350886720607595</v>
      </c>
      <c r="I8906" s="2">
        <f>VLOOKUP($E8906,
Products!$A$1:$F$201,MATCH(Orders!I$1,Products!$A$1:$F$1,0),0)</f>
        <v>29658.239859810968</v>
      </c>
      <c r="J8906" s="2">
        <f>VLOOKUP($E8906,
Products!$A$1:$F$201,MATCH(Orders!J$1,Products!$A$1:$F$1,0),0)</f>
        <v>22421.521919652871</v>
      </c>
    </row>
    <row r="8907" spans="1:10">
      <c r="A8907">
        <v>8906</v>
      </c>
      <c r="B8907" s="4">
        <v>45231</v>
      </c>
      <c r="C8907" s="10">
        <f>DATE(YEAR(orders[[#This Row],[order_date]]), MONTH(orders[[#This Row],[order_date]]), 1)</f>
        <v>45231</v>
      </c>
      <c r="D8907" t="s">
        <v>2192</v>
      </c>
      <c r="E8907" t="s">
        <v>657</v>
      </c>
      <c r="F8907" t="str">
        <f>VLOOKUP(orders[[#This Row],[product_id]],Products!A:C,3,0)</f>
        <v>Appliances</v>
      </c>
      <c r="G8907">
        <v>3</v>
      </c>
      <c r="H8907" s="6">
        <v>7.7374170699629582E-2</v>
      </c>
      <c r="I8907" s="2">
        <f>VLOOKUP($E8907,
Products!$A$1:$F$201,MATCH(Orders!I$1,Products!$A$1:$F$1,0),0)</f>
        <v>6275.8669412443169</v>
      </c>
      <c r="J8907" s="2">
        <f>VLOOKUP($E8907,
Products!$A$1:$F$201,MATCH(Orders!J$1,Products!$A$1:$F$1,0),0)</f>
        <v>4742.5097602697688</v>
      </c>
    </row>
    <row r="8908" spans="1:10">
      <c r="A8908">
        <v>8907</v>
      </c>
      <c r="B8908" s="4">
        <v>45583</v>
      </c>
      <c r="C8908" s="10">
        <f>DATE(YEAR(orders[[#This Row],[order_date]]), MONTH(orders[[#This Row],[order_date]]), 1)</f>
        <v>45566</v>
      </c>
      <c r="D8908" t="s">
        <v>3303</v>
      </c>
      <c r="E8908" t="s">
        <v>523</v>
      </c>
      <c r="F8908" t="str">
        <f>VLOOKUP(orders[[#This Row],[product_id]],Products!A:C,3,0)</f>
        <v>Electronics</v>
      </c>
      <c r="G8908">
        <v>3</v>
      </c>
      <c r="H8908" s="6">
        <v>0.12785708520283773</v>
      </c>
      <c r="I8908" s="2">
        <f>VLOOKUP($E8908,
Products!$A$1:$F$201,MATCH(Orders!I$1,Products!$A$1:$F$1,0),0)</f>
        <v>27240.414518089601</v>
      </c>
      <c r="J8908" s="2">
        <f>VLOOKUP($E8908,
Products!$A$1:$F$201,MATCH(Orders!J$1,Products!$A$1:$F$1,0),0)</f>
        <v>21217.524617692769</v>
      </c>
    </row>
    <row r="8909" spans="1:10">
      <c r="A8909">
        <v>8908</v>
      </c>
      <c r="B8909" s="4">
        <v>45188</v>
      </c>
      <c r="C8909" s="10">
        <f>DATE(YEAR(orders[[#This Row],[order_date]]), MONTH(orders[[#This Row],[order_date]]), 1)</f>
        <v>45170</v>
      </c>
      <c r="D8909" t="s">
        <v>2709</v>
      </c>
      <c r="E8909" t="s">
        <v>624</v>
      </c>
      <c r="F8909" t="str">
        <f>VLOOKUP(orders[[#This Row],[product_id]],Products!A:C,3,0)</f>
        <v>Appliances</v>
      </c>
      <c r="G8909">
        <v>1</v>
      </c>
      <c r="H8909" s="6">
        <v>0.10785379173793366</v>
      </c>
      <c r="I8909" s="2">
        <f>VLOOKUP($E8909,
Products!$A$1:$F$201,MATCH(Orders!I$1,Products!$A$1:$F$1,0),0)</f>
        <v>2102.383201797521</v>
      </c>
      <c r="J8909" s="2">
        <f>VLOOKUP($E8909,
Products!$A$1:$F$201,MATCH(Orders!J$1,Products!$A$1:$F$1,0),0)</f>
        <v>1599.330443274388</v>
      </c>
    </row>
    <row r="8910" spans="1:10">
      <c r="A8910">
        <v>8909</v>
      </c>
      <c r="B8910" s="4">
        <v>45417</v>
      </c>
      <c r="C8910" s="10">
        <f>DATE(YEAR(orders[[#This Row],[order_date]]), MONTH(orders[[#This Row],[order_date]]), 1)</f>
        <v>45413</v>
      </c>
      <c r="D8910" t="s">
        <v>2206</v>
      </c>
      <c r="E8910" t="s">
        <v>520</v>
      </c>
      <c r="F8910" t="str">
        <f>VLOOKUP(orders[[#This Row],[product_id]],Products!A:C,3,0)</f>
        <v>Electronics</v>
      </c>
      <c r="G8910">
        <v>1</v>
      </c>
      <c r="H8910" s="6">
        <v>0.15120724066652896</v>
      </c>
      <c r="I8910" s="2">
        <f>VLOOKUP($E8910,
Products!$A$1:$F$201,MATCH(Orders!I$1,Products!$A$1:$F$1,0),0)</f>
        <v>19053.584916305819</v>
      </c>
      <c r="J8910" s="2">
        <f>VLOOKUP($E8910,
Products!$A$1:$F$201,MATCH(Orders!J$1,Products!$A$1:$F$1,0),0)</f>
        <v>13248.74841276826</v>
      </c>
    </row>
    <row r="8911" spans="1:10">
      <c r="A8911">
        <v>8910</v>
      </c>
      <c r="B8911" s="4">
        <v>45664</v>
      </c>
      <c r="C8911" s="10">
        <f>DATE(YEAR(orders[[#This Row],[order_date]]), MONTH(orders[[#This Row],[order_date]]), 1)</f>
        <v>45658</v>
      </c>
      <c r="D8911" t="s">
        <v>903</v>
      </c>
      <c r="E8911" t="s">
        <v>693</v>
      </c>
      <c r="F8911" t="str">
        <f>VLOOKUP(orders[[#This Row],[product_id]],Products!A:C,3,0)</f>
        <v>Appliances</v>
      </c>
      <c r="G8911">
        <v>1</v>
      </c>
      <c r="H8911" s="6">
        <v>7.7976119425137727E-2</v>
      </c>
      <c r="I8911" s="2">
        <f>VLOOKUP($E8911,
Products!$A$1:$F$201,MATCH(Orders!I$1,Products!$A$1:$F$1,0),0)</f>
        <v>2037.67513915007</v>
      </c>
      <c r="J8911" s="2">
        <f>VLOOKUP($E8911,
Products!$A$1:$F$201,MATCH(Orders!J$1,Products!$A$1:$F$1,0),0)</f>
        <v>1374.1566876520769</v>
      </c>
    </row>
    <row r="8912" spans="1:10">
      <c r="A8912">
        <v>8911</v>
      </c>
      <c r="B8912" s="4">
        <v>45981</v>
      </c>
      <c r="C8912" s="10">
        <f>DATE(YEAR(orders[[#This Row],[order_date]]), MONTH(orders[[#This Row],[order_date]]), 1)</f>
        <v>45962</v>
      </c>
      <c r="D8912" t="s">
        <v>2673</v>
      </c>
      <c r="E8912" t="s">
        <v>649</v>
      </c>
      <c r="F8912" t="str">
        <f>VLOOKUP(orders[[#This Row],[product_id]],Products!A:C,3,0)</f>
        <v>Electronics</v>
      </c>
      <c r="G8912">
        <v>1</v>
      </c>
      <c r="H8912" s="6">
        <v>0.20882589633783766</v>
      </c>
      <c r="I8912" s="2">
        <f>VLOOKUP($E8912,
Products!$A$1:$F$201,MATCH(Orders!I$1,Products!$A$1:$F$1,0),0)</f>
        <v>13109.676759490871</v>
      </c>
      <c r="J8912" s="2">
        <f>VLOOKUP($E8912,
Products!$A$1:$F$201,MATCH(Orders!J$1,Products!$A$1:$F$1,0),0)</f>
        <v>9497.2301945627187</v>
      </c>
    </row>
    <row r="8913" spans="1:10">
      <c r="A8913">
        <v>8912</v>
      </c>
      <c r="B8913" s="4">
        <v>45628</v>
      </c>
      <c r="C8913" s="10">
        <f>DATE(YEAR(orders[[#This Row],[order_date]]), MONTH(orders[[#This Row],[order_date]]), 1)</f>
        <v>45627</v>
      </c>
      <c r="D8913" t="s">
        <v>1226</v>
      </c>
      <c r="E8913" t="s">
        <v>602</v>
      </c>
      <c r="F8913" t="str">
        <f>VLOOKUP(orders[[#This Row],[product_id]],Products!A:C,3,0)</f>
        <v>Appliances</v>
      </c>
      <c r="G8913">
        <v>1</v>
      </c>
      <c r="H8913" s="6">
        <v>9.3636705472177145E-2</v>
      </c>
      <c r="I8913" s="2">
        <f>VLOOKUP($E8913,
Products!$A$1:$F$201,MATCH(Orders!I$1,Products!$A$1:$F$1,0),0)</f>
        <v>22834.95547197924</v>
      </c>
      <c r="J8913" s="2">
        <f>VLOOKUP($E8913,
Products!$A$1:$F$201,MATCH(Orders!J$1,Products!$A$1:$F$1,0),0)</f>
        <v>17972.460052660601</v>
      </c>
    </row>
    <row r="8914" spans="1:10">
      <c r="A8914">
        <v>8913</v>
      </c>
      <c r="B8914" s="4">
        <v>45813</v>
      </c>
      <c r="C8914" s="10">
        <f>DATE(YEAR(orders[[#This Row],[order_date]]), MONTH(orders[[#This Row],[order_date]]), 1)</f>
        <v>45809</v>
      </c>
      <c r="D8914" t="s">
        <v>2228</v>
      </c>
      <c r="E8914" t="s">
        <v>579</v>
      </c>
      <c r="F8914" t="str">
        <f>VLOOKUP(orders[[#This Row],[product_id]],Products!A:C,3,0)</f>
        <v>Appliances</v>
      </c>
      <c r="G8914">
        <v>2</v>
      </c>
      <c r="H8914" s="6">
        <v>0.10735607240887909</v>
      </c>
      <c r="I8914" s="2">
        <f>VLOOKUP($E8914,
Products!$A$1:$F$201,MATCH(Orders!I$1,Products!$A$1:$F$1,0),0)</f>
        <v>5919.3204980498322</v>
      </c>
      <c r="J8914" s="2">
        <f>VLOOKUP($E8914,
Products!$A$1:$F$201,MATCH(Orders!J$1,Products!$A$1:$F$1,0),0)</f>
        <v>3972.3071240281379</v>
      </c>
    </row>
    <row r="8915" spans="1:10">
      <c r="A8915">
        <v>8914</v>
      </c>
      <c r="B8915" s="4">
        <v>44938</v>
      </c>
      <c r="C8915" s="10">
        <f>DATE(YEAR(orders[[#This Row],[order_date]]), MONTH(orders[[#This Row],[order_date]]), 1)</f>
        <v>44927</v>
      </c>
      <c r="D8915" t="s">
        <v>2240</v>
      </c>
      <c r="E8915" t="s">
        <v>552</v>
      </c>
      <c r="F8915" t="str">
        <f>VLOOKUP(orders[[#This Row],[product_id]],Products!A:C,3,0)</f>
        <v>Electronics</v>
      </c>
      <c r="G8915">
        <v>2</v>
      </c>
      <c r="H8915" s="6">
        <v>0.22612317644380736</v>
      </c>
      <c r="I8915" s="2">
        <f>VLOOKUP($E8915,
Products!$A$1:$F$201,MATCH(Orders!I$1,Products!$A$1:$F$1,0),0)</f>
        <v>20326.88586940234</v>
      </c>
      <c r="J8915" s="2">
        <f>VLOOKUP($E8915,
Products!$A$1:$F$201,MATCH(Orders!J$1,Products!$A$1:$F$1,0),0)</f>
        <v>14896.572579237891</v>
      </c>
    </row>
    <row r="8916" spans="1:10">
      <c r="A8916">
        <v>8915</v>
      </c>
      <c r="B8916" s="4">
        <v>45017</v>
      </c>
      <c r="C8916" s="10">
        <f>DATE(YEAR(orders[[#This Row],[order_date]]), MONTH(orders[[#This Row],[order_date]]), 1)</f>
        <v>45017</v>
      </c>
      <c r="D8916" t="s">
        <v>2419</v>
      </c>
      <c r="E8916" t="s">
        <v>657</v>
      </c>
      <c r="F8916" t="str">
        <f>VLOOKUP(orders[[#This Row],[product_id]],Products!A:C,3,0)</f>
        <v>Appliances</v>
      </c>
      <c r="G8916">
        <v>1</v>
      </c>
      <c r="H8916" s="6">
        <v>6.4193521591795075E-2</v>
      </c>
      <c r="I8916" s="2">
        <f>VLOOKUP($E8916,
Products!$A$1:$F$201,MATCH(Orders!I$1,Products!$A$1:$F$1,0),0)</f>
        <v>6275.8669412443169</v>
      </c>
      <c r="J8916" s="2">
        <f>VLOOKUP($E8916,
Products!$A$1:$F$201,MATCH(Orders!J$1,Products!$A$1:$F$1,0),0)</f>
        <v>4742.5097602697688</v>
      </c>
    </row>
    <row r="8917" spans="1:10">
      <c r="A8917">
        <v>8916</v>
      </c>
      <c r="B8917" s="4">
        <v>45526</v>
      </c>
      <c r="C8917" s="10">
        <f>DATE(YEAR(orders[[#This Row],[order_date]]), MONTH(orders[[#This Row],[order_date]]), 1)</f>
        <v>45505</v>
      </c>
      <c r="D8917" t="s">
        <v>2054</v>
      </c>
      <c r="E8917" t="s">
        <v>678</v>
      </c>
      <c r="F8917" t="str">
        <f>VLOOKUP(orders[[#This Row],[product_id]],Products!A:C,3,0)</f>
        <v>Appliances</v>
      </c>
      <c r="G8917">
        <v>2</v>
      </c>
      <c r="H8917" s="6">
        <v>0.10576974350525956</v>
      </c>
      <c r="I8917" s="2">
        <f>VLOOKUP($E8917,
Products!$A$1:$F$201,MATCH(Orders!I$1,Products!$A$1:$F$1,0),0)</f>
        <v>24547.80463631255</v>
      </c>
      <c r="J8917" s="2">
        <f>VLOOKUP($E8917,
Products!$A$1:$F$201,MATCH(Orders!J$1,Products!$A$1:$F$1,0),0)</f>
        <v>16599.667533695861</v>
      </c>
    </row>
    <row r="8918" spans="1:10">
      <c r="A8918">
        <v>8917</v>
      </c>
      <c r="B8918" s="4">
        <v>45227</v>
      </c>
      <c r="C8918" s="10">
        <f>DATE(YEAR(orders[[#This Row],[order_date]]), MONTH(orders[[#This Row],[order_date]]), 1)</f>
        <v>45200</v>
      </c>
      <c r="D8918" t="s">
        <v>1393</v>
      </c>
      <c r="E8918" t="s">
        <v>524</v>
      </c>
      <c r="F8918" t="str">
        <f>VLOOKUP(orders[[#This Row],[product_id]],Products!A:C,3,0)</f>
        <v>Electronics</v>
      </c>
      <c r="G8918">
        <v>1</v>
      </c>
      <c r="H8918" s="6">
        <v>0.16879859295451533</v>
      </c>
      <c r="I8918" s="2">
        <f>VLOOKUP($E8918,
Products!$A$1:$F$201,MATCH(Orders!I$1,Products!$A$1:$F$1,0),0)</f>
        <v>13162.372749153699</v>
      </c>
      <c r="J8918" s="2">
        <f>VLOOKUP($E8918,
Products!$A$1:$F$201,MATCH(Orders!J$1,Products!$A$1:$F$1,0),0)</f>
        <v>8772.7564251238819</v>
      </c>
    </row>
    <row r="8919" spans="1:10">
      <c r="A8919">
        <v>8918</v>
      </c>
      <c r="B8919" s="4">
        <v>45006</v>
      </c>
      <c r="C8919" s="10">
        <f>DATE(YEAR(orders[[#This Row],[order_date]]), MONTH(orders[[#This Row],[order_date]]), 1)</f>
        <v>44986</v>
      </c>
      <c r="D8919" t="s">
        <v>1172</v>
      </c>
      <c r="E8919" t="s">
        <v>596</v>
      </c>
      <c r="F8919" t="str">
        <f>VLOOKUP(orders[[#This Row],[product_id]],Products!A:C,3,0)</f>
        <v>Electronics</v>
      </c>
      <c r="G8919">
        <v>2</v>
      </c>
      <c r="H8919" s="6">
        <v>0.10902641311461071</v>
      </c>
      <c r="I8919" s="2">
        <f>VLOOKUP($E8919,
Products!$A$1:$F$201,MATCH(Orders!I$1,Products!$A$1:$F$1,0),0)</f>
        <v>12935.39757670891</v>
      </c>
      <c r="J8919" s="2">
        <f>VLOOKUP($E8919,
Products!$A$1:$F$201,MATCH(Orders!J$1,Products!$A$1:$F$1,0),0)</f>
        <v>9648.6160598594815</v>
      </c>
    </row>
    <row r="8920" spans="1:10">
      <c r="A8920">
        <v>8919</v>
      </c>
      <c r="B8920" s="4">
        <v>45762</v>
      </c>
      <c r="C8920" s="10">
        <f>DATE(YEAR(orders[[#This Row],[order_date]]), MONTH(orders[[#This Row],[order_date]]), 1)</f>
        <v>45748</v>
      </c>
      <c r="D8920" t="s">
        <v>4550</v>
      </c>
      <c r="E8920" t="s">
        <v>674</v>
      </c>
      <c r="F8920" t="str">
        <f>VLOOKUP(orders[[#This Row],[product_id]],Products!A:C,3,0)</f>
        <v>Appliances</v>
      </c>
      <c r="G8920">
        <v>3</v>
      </c>
      <c r="H8920" s="6">
        <v>0.11403965123551058</v>
      </c>
      <c r="I8920" s="2">
        <f>VLOOKUP($E8920,
Products!$A$1:$F$201,MATCH(Orders!I$1,Products!$A$1:$F$1,0),0)</f>
        <v>6324.5253633508046</v>
      </c>
      <c r="J8920" s="2">
        <f>VLOOKUP($E8920,
Products!$A$1:$F$201,MATCH(Orders!J$1,Products!$A$1:$F$1,0),0)</f>
        <v>4493.055585088201</v>
      </c>
    </row>
    <row r="8921" spans="1:10">
      <c r="A8921">
        <v>8920</v>
      </c>
      <c r="B8921" s="4">
        <v>45578</v>
      </c>
      <c r="C8921" s="10">
        <f>DATE(YEAR(orders[[#This Row],[order_date]]), MONTH(orders[[#This Row],[order_date]]), 1)</f>
        <v>45566</v>
      </c>
      <c r="D8921" t="s">
        <v>1301</v>
      </c>
      <c r="E8921" t="s">
        <v>536</v>
      </c>
      <c r="F8921" t="str">
        <f>VLOOKUP(orders[[#This Row],[product_id]],Products!A:C,3,0)</f>
        <v>Appliances</v>
      </c>
      <c r="G8921">
        <v>3</v>
      </c>
      <c r="H8921" s="6">
        <v>0.11940152509283246</v>
      </c>
      <c r="I8921" s="2">
        <f>VLOOKUP($E8921,
Products!$A$1:$F$201,MATCH(Orders!I$1,Products!$A$1:$F$1,0),0)</f>
        <v>25818.123603836499</v>
      </c>
      <c r="J8921" s="2">
        <f>VLOOKUP($E8921,
Products!$A$1:$F$201,MATCH(Orders!J$1,Products!$A$1:$F$1,0),0)</f>
        <v>18462.729442964981</v>
      </c>
    </row>
    <row r="8922" spans="1:10">
      <c r="A8922">
        <v>8921</v>
      </c>
      <c r="B8922" s="4">
        <v>45359</v>
      </c>
      <c r="C8922" s="10">
        <f>DATE(YEAR(orders[[#This Row],[order_date]]), MONTH(orders[[#This Row],[order_date]]), 1)</f>
        <v>45352</v>
      </c>
      <c r="D8922" t="s">
        <v>844</v>
      </c>
      <c r="E8922" t="s">
        <v>521</v>
      </c>
      <c r="F8922" t="str">
        <f>VLOOKUP(orders[[#This Row],[product_id]],Products!A:C,3,0)</f>
        <v>Electronics</v>
      </c>
      <c r="G8922">
        <v>2</v>
      </c>
      <c r="H8922" s="6">
        <v>0.14869957198765324</v>
      </c>
      <c r="I8922" s="2">
        <f>VLOOKUP($E8922,
Products!$A$1:$F$201,MATCH(Orders!I$1,Products!$A$1:$F$1,0),0)</f>
        <v>18373.691083837519</v>
      </c>
      <c r="J8922" s="2">
        <f>VLOOKUP($E8922,
Products!$A$1:$F$201,MATCH(Orders!J$1,Products!$A$1:$F$1,0),0)</f>
        <v>14409.80197321412</v>
      </c>
    </row>
    <row r="8923" spans="1:10">
      <c r="A8923">
        <v>8922</v>
      </c>
      <c r="B8923" s="4">
        <v>45343</v>
      </c>
      <c r="C8923" s="10">
        <f>DATE(YEAR(orders[[#This Row],[order_date]]), MONTH(orders[[#This Row],[order_date]]), 1)</f>
        <v>45323</v>
      </c>
      <c r="D8923" t="s">
        <v>1720</v>
      </c>
      <c r="E8923" t="s">
        <v>656</v>
      </c>
      <c r="F8923" t="str">
        <f>VLOOKUP(orders[[#This Row],[product_id]],Products!A:C,3,0)</f>
        <v>Electronics</v>
      </c>
      <c r="G8923">
        <v>1</v>
      </c>
      <c r="H8923" s="6">
        <v>0.17169462576393088</v>
      </c>
      <c r="I8923" s="2">
        <f>VLOOKUP($E8923,
Products!$A$1:$F$201,MATCH(Orders!I$1,Products!$A$1:$F$1,0),0)</f>
        <v>30485.811519789549</v>
      </c>
      <c r="J8923" s="2">
        <f>VLOOKUP($E8923,
Products!$A$1:$F$201,MATCH(Orders!J$1,Products!$A$1:$F$1,0),0)</f>
        <v>23818.70129930825</v>
      </c>
    </row>
    <row r="8924" spans="1:10">
      <c r="A8924">
        <v>8923</v>
      </c>
      <c r="B8924" s="4">
        <v>44944</v>
      </c>
      <c r="C8924" s="10">
        <f>DATE(YEAR(orders[[#This Row],[order_date]]), MONTH(orders[[#This Row],[order_date]]), 1)</f>
        <v>44927</v>
      </c>
      <c r="D8924" t="s">
        <v>947</v>
      </c>
      <c r="E8924" t="s">
        <v>583</v>
      </c>
      <c r="F8924" t="str">
        <f>VLOOKUP(orders[[#This Row],[product_id]],Products!A:C,3,0)</f>
        <v>Electronics</v>
      </c>
      <c r="G8924">
        <v>1</v>
      </c>
      <c r="H8924" s="6">
        <v>0.14876943691460498</v>
      </c>
      <c r="I8924" s="2">
        <f>VLOOKUP($E8924,
Products!$A$1:$F$201,MATCH(Orders!I$1,Products!$A$1:$F$1,0),0)</f>
        <v>22677.574574249091</v>
      </c>
      <c r="J8924" s="2">
        <f>VLOOKUP($E8924,
Products!$A$1:$F$201,MATCH(Orders!J$1,Products!$A$1:$F$1,0),0)</f>
        <v>16593.91273362303</v>
      </c>
    </row>
    <row r="8925" spans="1:10">
      <c r="A8925">
        <v>8924</v>
      </c>
      <c r="B8925" s="4">
        <v>46004</v>
      </c>
      <c r="C8925" s="10">
        <f>DATE(YEAR(orders[[#This Row],[order_date]]), MONTH(orders[[#This Row],[order_date]]), 1)</f>
        <v>45992</v>
      </c>
      <c r="D8925" t="s">
        <v>3069</v>
      </c>
      <c r="E8925" t="s">
        <v>528</v>
      </c>
      <c r="F8925" t="str">
        <f>VLOOKUP(orders[[#This Row],[product_id]],Products!A:C,3,0)</f>
        <v>Appliances</v>
      </c>
      <c r="G8925">
        <v>2</v>
      </c>
      <c r="H8925" s="6">
        <v>5.2359755836124199E-2</v>
      </c>
      <c r="I8925" s="2">
        <f>VLOOKUP($E8925,
Products!$A$1:$F$201,MATCH(Orders!I$1,Products!$A$1:$F$1,0),0)</f>
        <v>5741.145946914552</v>
      </c>
      <c r="J8925" s="2">
        <f>VLOOKUP($E8925,
Products!$A$1:$F$201,MATCH(Orders!J$1,Products!$A$1:$F$1,0),0)</f>
        <v>4112.7219202399874</v>
      </c>
    </row>
    <row r="8926" spans="1:10">
      <c r="A8926">
        <v>8925</v>
      </c>
      <c r="B8926" s="4">
        <v>45672</v>
      </c>
      <c r="C8926" s="10">
        <f>DATE(YEAR(orders[[#This Row],[order_date]]), MONTH(orders[[#This Row],[order_date]]), 1)</f>
        <v>45658</v>
      </c>
      <c r="D8926" t="s">
        <v>3420</v>
      </c>
      <c r="E8926" t="s">
        <v>546</v>
      </c>
      <c r="F8926" t="str">
        <f>VLOOKUP(orders[[#This Row],[product_id]],Products!A:C,3,0)</f>
        <v>Electronics</v>
      </c>
      <c r="G8926">
        <v>2</v>
      </c>
      <c r="H8926" s="6">
        <v>0.16720287623946775</v>
      </c>
      <c r="I8926" s="2">
        <f>VLOOKUP($E8926,
Products!$A$1:$F$201,MATCH(Orders!I$1,Products!$A$1:$F$1,0),0)</f>
        <v>21943.16319502375</v>
      </c>
      <c r="J8926" s="2">
        <f>VLOOKUP($E8926,
Products!$A$1:$F$201,MATCH(Orders!J$1,Products!$A$1:$F$1,0),0)</f>
        <v>16937.09489743154</v>
      </c>
    </row>
    <row r="8927" spans="1:10">
      <c r="A8927">
        <v>8926</v>
      </c>
      <c r="B8927" s="4">
        <v>45166</v>
      </c>
      <c r="C8927" s="10">
        <f>DATE(YEAR(orders[[#This Row],[order_date]]), MONTH(orders[[#This Row],[order_date]]), 1)</f>
        <v>45139</v>
      </c>
      <c r="D8927" t="s">
        <v>1438</v>
      </c>
      <c r="E8927" t="s">
        <v>651</v>
      </c>
      <c r="F8927" t="str">
        <f>VLOOKUP(orders[[#This Row],[product_id]],Products!A:C,3,0)</f>
        <v>Electronics</v>
      </c>
      <c r="G8927">
        <v>2</v>
      </c>
      <c r="H8927" s="6">
        <v>0.17228562743558701</v>
      </c>
      <c r="I8927" s="2">
        <f>VLOOKUP($E8927,
Products!$A$1:$F$201,MATCH(Orders!I$1,Products!$A$1:$F$1,0),0)</f>
        <v>28622.091542973511</v>
      </c>
      <c r="J8927" s="2">
        <f>VLOOKUP($E8927,
Products!$A$1:$F$201,MATCH(Orders!J$1,Products!$A$1:$F$1,0),0)</f>
        <v>19327.527634039769</v>
      </c>
    </row>
    <row r="8928" spans="1:10">
      <c r="A8928">
        <v>8927</v>
      </c>
      <c r="B8928" s="4">
        <v>45772</v>
      </c>
      <c r="C8928" s="10">
        <f>DATE(YEAR(orders[[#This Row],[order_date]]), MONTH(orders[[#This Row],[order_date]]), 1)</f>
        <v>45748</v>
      </c>
      <c r="D8928" t="s">
        <v>840</v>
      </c>
      <c r="E8928" t="s">
        <v>669</v>
      </c>
      <c r="F8928" t="str">
        <f>VLOOKUP(orders[[#This Row],[product_id]],Products!A:C,3,0)</f>
        <v>Electronics</v>
      </c>
      <c r="G8928">
        <v>3</v>
      </c>
      <c r="H8928" s="6">
        <v>0.16500179571736698</v>
      </c>
      <c r="I8928" s="2">
        <f>VLOOKUP($E8928,
Products!$A$1:$F$201,MATCH(Orders!I$1,Products!$A$1:$F$1,0),0)</f>
        <v>11708.03419603835</v>
      </c>
      <c r="J8928" s="2">
        <f>VLOOKUP($E8928,
Products!$A$1:$F$201,MATCH(Orders!J$1,Products!$A$1:$F$1,0),0)</f>
        <v>7784.9580101998827</v>
      </c>
    </row>
    <row r="8929" spans="1:10">
      <c r="A8929">
        <v>8928</v>
      </c>
      <c r="B8929" s="4">
        <v>45344</v>
      </c>
      <c r="C8929" s="10">
        <f>DATE(YEAR(orders[[#This Row],[order_date]]), MONTH(orders[[#This Row],[order_date]]), 1)</f>
        <v>45323</v>
      </c>
      <c r="D8929" t="s">
        <v>3965</v>
      </c>
      <c r="E8929" t="s">
        <v>517</v>
      </c>
      <c r="F8929" t="str">
        <f>VLOOKUP(orders[[#This Row],[product_id]],Products!A:C,3,0)</f>
        <v>Electronics</v>
      </c>
      <c r="G8929">
        <v>1</v>
      </c>
      <c r="H8929" s="6">
        <v>0.18218960856746344</v>
      </c>
      <c r="I8929" s="2">
        <f>VLOOKUP($E8929,
Products!$A$1:$F$201,MATCH(Orders!I$1,Products!$A$1:$F$1,0),0)</f>
        <v>30304.143268168769</v>
      </c>
      <c r="J8929" s="2">
        <f>VLOOKUP($E8929,
Products!$A$1:$F$201,MATCH(Orders!J$1,Products!$A$1:$F$1,0),0)</f>
        <v>23998.194785181578</v>
      </c>
    </row>
    <row r="8930" spans="1:10">
      <c r="A8930">
        <v>8929</v>
      </c>
      <c r="B8930" s="4">
        <v>45782</v>
      </c>
      <c r="C8930" s="10">
        <f>DATE(YEAR(orders[[#This Row],[order_date]]), MONTH(orders[[#This Row],[order_date]]), 1)</f>
        <v>45778</v>
      </c>
      <c r="D8930" t="s">
        <v>4467</v>
      </c>
      <c r="E8930" t="s">
        <v>580</v>
      </c>
      <c r="F8930" t="str">
        <f>VLOOKUP(orders[[#This Row],[product_id]],Products!A:C,3,0)</f>
        <v>Electronics</v>
      </c>
      <c r="G8930">
        <v>1</v>
      </c>
      <c r="H8930" s="6">
        <v>0.21750699645345131</v>
      </c>
      <c r="I8930" s="2">
        <f>VLOOKUP($E8930,
Products!$A$1:$F$201,MATCH(Orders!I$1,Products!$A$1:$F$1,0),0)</f>
        <v>29905.106989935579</v>
      </c>
      <c r="J8930" s="2">
        <f>VLOOKUP($E8930,
Products!$A$1:$F$201,MATCH(Orders!J$1,Products!$A$1:$F$1,0),0)</f>
        <v>22230.930488499071</v>
      </c>
    </row>
    <row r="8931" spans="1:10">
      <c r="A8931">
        <v>8930</v>
      </c>
      <c r="B8931" s="4">
        <v>45525</v>
      </c>
      <c r="C8931" s="10">
        <f>DATE(YEAR(orders[[#This Row],[order_date]]), MONTH(orders[[#This Row],[order_date]]), 1)</f>
        <v>45505</v>
      </c>
      <c r="D8931" t="s">
        <v>3332</v>
      </c>
      <c r="E8931" t="s">
        <v>702</v>
      </c>
      <c r="F8931" t="str">
        <f>VLOOKUP(orders[[#This Row],[product_id]],Products!A:C,3,0)</f>
        <v>Electronics</v>
      </c>
      <c r="G8931">
        <v>2</v>
      </c>
      <c r="H8931" s="6">
        <v>0.10859037469890789</v>
      </c>
      <c r="I8931" s="2">
        <f>VLOOKUP($E8931,
Products!$A$1:$F$201,MATCH(Orders!I$1,Products!$A$1:$F$1,0),0)</f>
        <v>11240.591105652349</v>
      </c>
      <c r="J8931" s="2">
        <f>VLOOKUP($E8931,
Products!$A$1:$F$201,MATCH(Orders!J$1,Products!$A$1:$F$1,0),0)</f>
        <v>7671.9523119121068</v>
      </c>
    </row>
    <row r="8932" spans="1:10">
      <c r="A8932">
        <v>8931</v>
      </c>
      <c r="B8932" s="4">
        <v>45346</v>
      </c>
      <c r="C8932" s="10">
        <f>DATE(YEAR(orders[[#This Row],[order_date]]), MONTH(orders[[#This Row],[order_date]]), 1)</f>
        <v>45323</v>
      </c>
      <c r="D8932" t="s">
        <v>3846</v>
      </c>
      <c r="E8932" t="s">
        <v>684</v>
      </c>
      <c r="F8932" t="str">
        <f>VLOOKUP(orders[[#This Row],[product_id]],Products!A:C,3,0)</f>
        <v>Appliances</v>
      </c>
      <c r="G8932">
        <v>2</v>
      </c>
      <c r="H8932" s="6">
        <v>0.10209267926087659</v>
      </c>
      <c r="I8932" s="2">
        <f>VLOOKUP($E8932,
Products!$A$1:$F$201,MATCH(Orders!I$1,Products!$A$1:$F$1,0),0)</f>
        <v>2147.166688023286</v>
      </c>
      <c r="J8932" s="2">
        <f>VLOOKUP($E8932,
Products!$A$1:$F$201,MATCH(Orders!J$1,Products!$A$1:$F$1,0),0)</f>
        <v>1709.9619584723389</v>
      </c>
    </row>
    <row r="8933" spans="1:10">
      <c r="A8933">
        <v>8932</v>
      </c>
      <c r="B8933" s="4">
        <v>45142</v>
      </c>
      <c r="C8933" s="10">
        <f>DATE(YEAR(orders[[#This Row],[order_date]]), MONTH(orders[[#This Row],[order_date]]), 1)</f>
        <v>45139</v>
      </c>
      <c r="D8933" t="s">
        <v>3192</v>
      </c>
      <c r="E8933" t="s">
        <v>590</v>
      </c>
      <c r="F8933" t="str">
        <f>VLOOKUP(orders[[#This Row],[product_id]],Products!A:C,3,0)</f>
        <v>Appliances</v>
      </c>
      <c r="G8933">
        <v>2</v>
      </c>
      <c r="H8933" s="6">
        <v>5.3577608192929962E-2</v>
      </c>
      <c r="I8933" s="2">
        <f>VLOOKUP($E8933,
Products!$A$1:$F$201,MATCH(Orders!I$1,Products!$A$1:$F$1,0),0)</f>
        <v>2035.9251500591261</v>
      </c>
      <c r="J8933" s="2">
        <f>VLOOKUP($E8933,
Products!$A$1:$F$201,MATCH(Orders!J$1,Products!$A$1:$F$1,0),0)</f>
        <v>1473.8412378673991</v>
      </c>
    </row>
    <row r="8934" spans="1:10">
      <c r="A8934">
        <v>8933</v>
      </c>
      <c r="B8934" s="4">
        <v>45635</v>
      </c>
      <c r="C8934" s="10">
        <f>DATE(YEAR(orders[[#This Row],[order_date]]), MONTH(orders[[#This Row],[order_date]]), 1)</f>
        <v>45627</v>
      </c>
      <c r="D8934" t="s">
        <v>2830</v>
      </c>
      <c r="E8934" t="s">
        <v>665</v>
      </c>
      <c r="F8934" t="str">
        <f>VLOOKUP(orders[[#This Row],[product_id]],Products!A:C,3,0)</f>
        <v>Electronics</v>
      </c>
      <c r="G8934">
        <v>2</v>
      </c>
      <c r="H8934" s="6">
        <v>0.13781450187070535</v>
      </c>
      <c r="I8934" s="2">
        <f>VLOOKUP($E8934,
Products!$A$1:$F$201,MATCH(Orders!I$1,Products!$A$1:$F$1,0),0)</f>
        <v>2381.208040848107</v>
      </c>
      <c r="J8934" s="2">
        <f>VLOOKUP($E8934,
Products!$A$1:$F$201,MATCH(Orders!J$1,Products!$A$1:$F$1,0),0)</f>
        <v>1615.320210979525</v>
      </c>
    </row>
    <row r="8935" spans="1:10">
      <c r="A8935">
        <v>8934</v>
      </c>
      <c r="B8935" s="4">
        <v>45477</v>
      </c>
      <c r="C8935" s="10">
        <f>DATE(YEAR(orders[[#This Row],[order_date]]), MONTH(orders[[#This Row],[order_date]]), 1)</f>
        <v>45474</v>
      </c>
      <c r="D8935" t="s">
        <v>3153</v>
      </c>
      <c r="E8935" t="s">
        <v>576</v>
      </c>
      <c r="F8935" t="str">
        <f>VLOOKUP(orders[[#This Row],[product_id]],Products!A:C,3,0)</f>
        <v>Electronics</v>
      </c>
      <c r="G8935">
        <v>2</v>
      </c>
      <c r="H8935" s="6">
        <v>0.18991984091198397</v>
      </c>
      <c r="I8935" s="2">
        <f>VLOOKUP($E8935,
Products!$A$1:$F$201,MATCH(Orders!I$1,Products!$A$1:$F$1,0),0)</f>
        <v>12571.90922514794</v>
      </c>
      <c r="J8935" s="2">
        <f>VLOOKUP($E8935,
Products!$A$1:$F$201,MATCH(Orders!J$1,Products!$A$1:$F$1,0),0)</f>
        <v>9314.5536289888332</v>
      </c>
    </row>
    <row r="8936" spans="1:10">
      <c r="A8936">
        <v>8935</v>
      </c>
      <c r="B8936" s="4">
        <v>45892</v>
      </c>
      <c r="C8936" s="10">
        <f>DATE(YEAR(orders[[#This Row],[order_date]]), MONTH(orders[[#This Row],[order_date]]), 1)</f>
        <v>45870</v>
      </c>
      <c r="D8936" t="s">
        <v>3127</v>
      </c>
      <c r="E8936" t="s">
        <v>669</v>
      </c>
      <c r="F8936" t="str">
        <f>VLOOKUP(orders[[#This Row],[product_id]],Products!A:C,3,0)</f>
        <v>Electronics</v>
      </c>
      <c r="G8936">
        <v>2</v>
      </c>
      <c r="H8936" s="6">
        <v>0.24635049331987385</v>
      </c>
      <c r="I8936" s="2">
        <f>VLOOKUP($E8936,
Products!$A$1:$F$201,MATCH(Orders!I$1,Products!$A$1:$F$1,0),0)</f>
        <v>11708.03419603835</v>
      </c>
      <c r="J8936" s="2">
        <f>VLOOKUP($E8936,
Products!$A$1:$F$201,MATCH(Orders!J$1,Products!$A$1:$F$1,0),0)</f>
        <v>7784.9580101998827</v>
      </c>
    </row>
    <row r="8937" spans="1:10">
      <c r="A8937">
        <v>8936</v>
      </c>
      <c r="B8937" s="4">
        <v>45759</v>
      </c>
      <c r="C8937" s="10">
        <f>DATE(YEAR(orders[[#This Row],[order_date]]), MONTH(orders[[#This Row],[order_date]]), 1)</f>
        <v>45748</v>
      </c>
      <c r="D8937" t="s">
        <v>3789</v>
      </c>
      <c r="E8937" t="s">
        <v>673</v>
      </c>
      <c r="F8937" t="str">
        <f>VLOOKUP(orders[[#This Row],[product_id]],Products!A:C,3,0)</f>
        <v>Electronics</v>
      </c>
      <c r="G8937">
        <v>1</v>
      </c>
      <c r="H8937" s="6">
        <v>0.10260965131552501</v>
      </c>
      <c r="I8937" s="2">
        <f>VLOOKUP($E8937,
Products!$A$1:$F$201,MATCH(Orders!I$1,Products!$A$1:$F$1,0),0)</f>
        <v>19770.070105413852</v>
      </c>
      <c r="J8937" s="2">
        <f>VLOOKUP($E8937,
Products!$A$1:$F$201,MATCH(Orders!J$1,Products!$A$1:$F$1,0),0)</f>
        <v>14414.291574648811</v>
      </c>
    </row>
    <row r="8938" spans="1:10">
      <c r="A8938">
        <v>8937</v>
      </c>
      <c r="B8938" s="4">
        <v>45606</v>
      </c>
      <c r="C8938" s="10">
        <f>DATE(YEAR(orders[[#This Row],[order_date]]), MONTH(orders[[#This Row],[order_date]]), 1)</f>
        <v>45597</v>
      </c>
      <c r="D8938" t="s">
        <v>2216</v>
      </c>
      <c r="E8938" t="s">
        <v>631</v>
      </c>
      <c r="F8938" t="str">
        <f>VLOOKUP(orders[[#This Row],[product_id]],Products!A:C,3,0)</f>
        <v>Appliances</v>
      </c>
      <c r="G8938">
        <v>3</v>
      </c>
      <c r="H8938" s="6">
        <v>0.12289879842150105</v>
      </c>
      <c r="I8938" s="2">
        <f>VLOOKUP($E8938,
Products!$A$1:$F$201,MATCH(Orders!I$1,Products!$A$1:$F$1,0),0)</f>
        <v>5983.7308645702497</v>
      </c>
      <c r="J8938" s="2">
        <f>VLOOKUP($E8938,
Products!$A$1:$F$201,MATCH(Orders!J$1,Products!$A$1:$F$1,0),0)</f>
        <v>4205.6432936163774</v>
      </c>
    </row>
    <row r="8939" spans="1:10">
      <c r="A8939">
        <v>8938</v>
      </c>
      <c r="B8939" s="4">
        <v>45413</v>
      </c>
      <c r="C8939" s="10">
        <f>DATE(YEAR(orders[[#This Row],[order_date]]), MONTH(orders[[#This Row],[order_date]]), 1)</f>
        <v>45413</v>
      </c>
      <c r="D8939" t="s">
        <v>2524</v>
      </c>
      <c r="E8939" t="s">
        <v>575</v>
      </c>
      <c r="F8939" t="str">
        <f>VLOOKUP(orders[[#This Row],[product_id]],Products!A:C,3,0)</f>
        <v>Appliances</v>
      </c>
      <c r="G8939">
        <v>3</v>
      </c>
      <c r="H8939" s="6">
        <v>0.12766906313562257</v>
      </c>
      <c r="I8939" s="2">
        <f>VLOOKUP($E8939,
Products!$A$1:$F$201,MATCH(Orders!I$1,Products!$A$1:$F$1,0),0)</f>
        <v>25283.54628276427</v>
      </c>
      <c r="J8939" s="2">
        <f>VLOOKUP($E8939,
Products!$A$1:$F$201,MATCH(Orders!J$1,Products!$A$1:$F$1,0),0)</f>
        <v>19310.503554692368</v>
      </c>
    </row>
    <row r="8940" spans="1:10">
      <c r="A8940">
        <v>8939</v>
      </c>
      <c r="B8940" s="4">
        <v>45549</v>
      </c>
      <c r="C8940" s="10">
        <f>DATE(YEAR(orders[[#This Row],[order_date]]), MONTH(orders[[#This Row],[order_date]]), 1)</f>
        <v>45536</v>
      </c>
      <c r="D8940" t="s">
        <v>1463</v>
      </c>
      <c r="E8940" t="s">
        <v>671</v>
      </c>
      <c r="F8940" t="str">
        <f>VLOOKUP(orders[[#This Row],[product_id]],Products!A:C,3,0)</f>
        <v>Electronics</v>
      </c>
      <c r="G8940">
        <v>2</v>
      </c>
      <c r="H8940" s="6">
        <v>0.18604788640583164</v>
      </c>
      <c r="I8940" s="2">
        <f>VLOOKUP($E8940,
Products!$A$1:$F$201,MATCH(Orders!I$1,Products!$A$1:$F$1,0),0)</f>
        <v>20226.002416343759</v>
      </c>
      <c r="J8940" s="2">
        <f>VLOOKUP($E8940,
Products!$A$1:$F$201,MATCH(Orders!J$1,Products!$A$1:$F$1,0),0)</f>
        <v>13513.884167631189</v>
      </c>
    </row>
    <row r="8941" spans="1:10">
      <c r="A8941">
        <v>8940</v>
      </c>
      <c r="B8941" s="4">
        <v>45145</v>
      </c>
      <c r="C8941" s="10">
        <f>DATE(YEAR(orders[[#This Row],[order_date]]), MONTH(orders[[#This Row],[order_date]]), 1)</f>
        <v>45139</v>
      </c>
      <c r="D8941" t="s">
        <v>3502</v>
      </c>
      <c r="E8941" t="s">
        <v>687</v>
      </c>
      <c r="F8941" t="str">
        <f>VLOOKUP(orders[[#This Row],[product_id]],Products!A:C,3,0)</f>
        <v>Electronics</v>
      </c>
      <c r="G8941">
        <v>2</v>
      </c>
      <c r="H8941" s="6">
        <v>0.10145352884002776</v>
      </c>
      <c r="I8941" s="2">
        <f>VLOOKUP($E8941,
Products!$A$1:$F$201,MATCH(Orders!I$1,Products!$A$1:$F$1,0),0)</f>
        <v>12143.737276429891</v>
      </c>
      <c r="J8941" s="2">
        <f>VLOOKUP($E8941,
Products!$A$1:$F$201,MATCH(Orders!J$1,Products!$A$1:$F$1,0),0)</f>
        <v>9077.1957392673976</v>
      </c>
    </row>
    <row r="8942" spans="1:10">
      <c r="A8942">
        <v>8941</v>
      </c>
      <c r="B8942" s="4">
        <v>45647</v>
      </c>
      <c r="C8942" s="10">
        <f>DATE(YEAR(orders[[#This Row],[order_date]]), MONTH(orders[[#This Row],[order_date]]), 1)</f>
        <v>45627</v>
      </c>
      <c r="D8942" t="s">
        <v>3517</v>
      </c>
      <c r="E8942" t="s">
        <v>509</v>
      </c>
      <c r="F8942" t="str">
        <f>VLOOKUP(orders[[#This Row],[product_id]],Products!A:C,3,0)</f>
        <v>Appliances</v>
      </c>
      <c r="G8942">
        <v>2</v>
      </c>
      <c r="H8942" s="6">
        <v>0.13084072653690765</v>
      </c>
      <c r="I8942" s="2">
        <f>VLOOKUP($E8942,
Products!$A$1:$F$201,MATCH(Orders!I$1,Products!$A$1:$F$1,0),0)</f>
        <v>23898.369282732219</v>
      </c>
      <c r="J8942" s="2">
        <f>VLOOKUP($E8942,
Products!$A$1:$F$201,MATCH(Orders!J$1,Products!$A$1:$F$1,0),0)</f>
        <v>16491.822147524919</v>
      </c>
    </row>
    <row r="8943" spans="1:10">
      <c r="A8943">
        <v>8942</v>
      </c>
      <c r="B8943" s="4">
        <v>45307</v>
      </c>
      <c r="C8943" s="10">
        <f>DATE(YEAR(orders[[#This Row],[order_date]]), MONTH(orders[[#This Row],[order_date]]), 1)</f>
        <v>45292</v>
      </c>
      <c r="D8943" t="s">
        <v>1122</v>
      </c>
      <c r="E8943" t="s">
        <v>679</v>
      </c>
      <c r="F8943" t="str">
        <f>VLOOKUP(orders[[#This Row],[product_id]],Products!A:C,3,0)</f>
        <v>Appliances</v>
      </c>
      <c r="G8943">
        <v>2</v>
      </c>
      <c r="H8943" s="6">
        <v>7.6969261254139873E-2</v>
      </c>
      <c r="I8943" s="2">
        <f>VLOOKUP($E8943,
Products!$A$1:$F$201,MATCH(Orders!I$1,Products!$A$1:$F$1,0),0)</f>
        <v>6336.1008284819591</v>
      </c>
      <c r="J8943" s="2">
        <f>VLOOKUP($E8943,
Products!$A$1:$F$201,MATCH(Orders!J$1,Products!$A$1:$F$1,0),0)</f>
        <v>5056.6203893460352</v>
      </c>
    </row>
    <row r="8944" spans="1:10">
      <c r="A8944">
        <v>8943</v>
      </c>
      <c r="B8944" s="4">
        <v>45013</v>
      </c>
      <c r="C8944" s="10">
        <f>DATE(YEAR(orders[[#This Row],[order_date]]), MONTH(orders[[#This Row],[order_date]]), 1)</f>
        <v>44986</v>
      </c>
      <c r="D8944" t="s">
        <v>912</v>
      </c>
      <c r="E8944" t="s">
        <v>568</v>
      </c>
      <c r="F8944" t="str">
        <f>VLOOKUP(orders[[#This Row],[product_id]],Products!A:C,3,0)</f>
        <v>Electronics</v>
      </c>
      <c r="G8944">
        <v>2</v>
      </c>
      <c r="H8944" s="6">
        <v>0.1117101729767617</v>
      </c>
      <c r="I8944" s="2">
        <f>VLOOKUP($E8944,
Products!$A$1:$F$201,MATCH(Orders!I$1,Products!$A$1:$F$1,0),0)</f>
        <v>21702.72353355262</v>
      </c>
      <c r="J8944" s="2">
        <f>VLOOKUP($E8944,
Products!$A$1:$F$201,MATCH(Orders!J$1,Products!$A$1:$F$1,0),0)</f>
        <v>17244.710704747551</v>
      </c>
    </row>
    <row r="8945" spans="1:10">
      <c r="A8945">
        <v>8944</v>
      </c>
      <c r="B8945" s="4">
        <v>45741</v>
      </c>
      <c r="C8945" s="10">
        <f>DATE(YEAR(orders[[#This Row],[order_date]]), MONTH(orders[[#This Row],[order_date]]), 1)</f>
        <v>45717</v>
      </c>
      <c r="D8945" t="s">
        <v>3094</v>
      </c>
      <c r="E8945" t="s">
        <v>555</v>
      </c>
      <c r="F8945" t="str">
        <f>VLOOKUP(orders[[#This Row],[product_id]],Products!A:C,3,0)</f>
        <v>Electronics</v>
      </c>
      <c r="G8945">
        <v>1</v>
      </c>
      <c r="H8945" s="6">
        <v>0.20440911309328136</v>
      </c>
      <c r="I8945" s="2">
        <f>VLOOKUP($E8945,
Products!$A$1:$F$201,MATCH(Orders!I$1,Products!$A$1:$F$1,0),0)</f>
        <v>32397.674936233889</v>
      </c>
      <c r="J8945" s="2">
        <f>VLOOKUP($E8945,
Products!$A$1:$F$201,MATCH(Orders!J$1,Products!$A$1:$F$1,0),0)</f>
        <v>24559.251285382288</v>
      </c>
    </row>
    <row r="8946" spans="1:10">
      <c r="A8946">
        <v>8945</v>
      </c>
      <c r="B8946" s="4">
        <v>45337</v>
      </c>
      <c r="C8946" s="10">
        <f>DATE(YEAR(orders[[#This Row],[order_date]]), MONTH(orders[[#This Row],[order_date]]), 1)</f>
        <v>45323</v>
      </c>
      <c r="D8946" t="s">
        <v>2349</v>
      </c>
      <c r="E8946" t="s">
        <v>535</v>
      </c>
      <c r="F8946" t="str">
        <f>VLOOKUP(orders[[#This Row],[product_id]],Products!A:C,3,0)</f>
        <v>Appliances</v>
      </c>
      <c r="G8946">
        <v>2</v>
      </c>
      <c r="H8946" s="6">
        <v>0.10642909219423886</v>
      </c>
      <c r="I8946" s="2">
        <f>VLOOKUP($E8946,
Products!$A$1:$F$201,MATCH(Orders!I$1,Products!$A$1:$F$1,0),0)</f>
        <v>25188.460642954858</v>
      </c>
      <c r="J8946" s="2">
        <f>VLOOKUP($E8946,
Products!$A$1:$F$201,MATCH(Orders!J$1,Products!$A$1:$F$1,0),0)</f>
        <v>18873.341689191599</v>
      </c>
    </row>
    <row r="8947" spans="1:10">
      <c r="A8947">
        <v>8946</v>
      </c>
      <c r="B8947" s="4">
        <v>45617</v>
      </c>
      <c r="C8947" s="10">
        <f>DATE(YEAR(orders[[#This Row],[order_date]]), MONTH(orders[[#This Row],[order_date]]), 1)</f>
        <v>45597</v>
      </c>
      <c r="D8947" t="s">
        <v>3474</v>
      </c>
      <c r="E8947" t="s">
        <v>521</v>
      </c>
      <c r="F8947" t="str">
        <f>VLOOKUP(orders[[#This Row],[product_id]],Products!A:C,3,0)</f>
        <v>Electronics</v>
      </c>
      <c r="G8947">
        <v>1</v>
      </c>
      <c r="H8947" s="6">
        <v>0.23348656404557289</v>
      </c>
      <c r="I8947" s="2">
        <f>VLOOKUP($E8947,
Products!$A$1:$F$201,MATCH(Orders!I$1,Products!$A$1:$F$1,0),0)</f>
        <v>18373.691083837519</v>
      </c>
      <c r="J8947" s="2">
        <f>VLOOKUP($E8947,
Products!$A$1:$F$201,MATCH(Orders!J$1,Products!$A$1:$F$1,0),0)</f>
        <v>14409.80197321412</v>
      </c>
    </row>
    <row r="8948" spans="1:10">
      <c r="A8948">
        <v>8947</v>
      </c>
      <c r="B8948" s="4">
        <v>45939</v>
      </c>
      <c r="C8948" s="10">
        <f>DATE(YEAR(orders[[#This Row],[order_date]]), MONTH(orders[[#This Row],[order_date]]), 1)</f>
        <v>45931</v>
      </c>
      <c r="D8948" t="s">
        <v>1016</v>
      </c>
      <c r="E8948" t="s">
        <v>685</v>
      </c>
      <c r="F8948" t="str">
        <f>VLOOKUP(orders[[#This Row],[product_id]],Products!A:C,3,0)</f>
        <v>Electronics</v>
      </c>
      <c r="G8948">
        <v>2</v>
      </c>
      <c r="H8948" s="6">
        <v>0.10050709208084564</v>
      </c>
      <c r="I8948" s="2">
        <f>VLOOKUP($E8948,
Products!$A$1:$F$201,MATCH(Orders!I$1,Products!$A$1:$F$1,0),0)</f>
        <v>30011.61348468516</v>
      </c>
      <c r="J8948" s="2">
        <f>VLOOKUP($E8948,
Products!$A$1:$F$201,MATCH(Orders!J$1,Products!$A$1:$F$1,0),0)</f>
        <v>20796.213094008199</v>
      </c>
    </row>
    <row r="8949" spans="1:10">
      <c r="A8949">
        <v>8948</v>
      </c>
      <c r="B8949" s="4">
        <v>45451</v>
      </c>
      <c r="C8949" s="10">
        <f>DATE(YEAR(orders[[#This Row],[order_date]]), MONTH(orders[[#This Row],[order_date]]), 1)</f>
        <v>45444</v>
      </c>
      <c r="D8949" t="s">
        <v>2037</v>
      </c>
      <c r="E8949" t="s">
        <v>509</v>
      </c>
      <c r="F8949" t="str">
        <f>VLOOKUP(orders[[#This Row],[product_id]],Products!A:C,3,0)</f>
        <v>Appliances</v>
      </c>
      <c r="G8949">
        <v>1</v>
      </c>
      <c r="H8949" s="6">
        <v>0.1260516968484805</v>
      </c>
      <c r="I8949" s="2">
        <f>VLOOKUP($E8949,
Products!$A$1:$F$201,MATCH(Orders!I$1,Products!$A$1:$F$1,0),0)</f>
        <v>23898.369282732219</v>
      </c>
      <c r="J8949" s="2">
        <f>VLOOKUP($E8949,
Products!$A$1:$F$201,MATCH(Orders!J$1,Products!$A$1:$F$1,0),0)</f>
        <v>16491.822147524919</v>
      </c>
    </row>
    <row r="8950" spans="1:10">
      <c r="A8950">
        <v>8949</v>
      </c>
      <c r="B8950" s="4">
        <v>45373</v>
      </c>
      <c r="C8950" s="10">
        <f>DATE(YEAR(orders[[#This Row],[order_date]]), MONTH(orders[[#This Row],[order_date]]), 1)</f>
        <v>45352</v>
      </c>
      <c r="D8950" t="s">
        <v>4070</v>
      </c>
      <c r="E8950" t="s">
        <v>531</v>
      </c>
      <c r="F8950" t="str">
        <f>VLOOKUP(orders[[#This Row],[product_id]],Products!A:C,3,0)</f>
        <v>Electronics</v>
      </c>
      <c r="G8950">
        <v>1</v>
      </c>
      <c r="H8950" s="6">
        <v>0.10184071611390971</v>
      </c>
      <c r="I8950" s="2">
        <f>VLOOKUP($E8950,
Products!$A$1:$F$201,MATCH(Orders!I$1,Products!$A$1:$F$1,0),0)</f>
        <v>29674.378925417219</v>
      </c>
      <c r="J8950" s="2">
        <f>VLOOKUP($E8950,
Products!$A$1:$F$201,MATCH(Orders!J$1,Products!$A$1:$F$1,0),0)</f>
        <v>20795.30337605517</v>
      </c>
    </row>
    <row r="8951" spans="1:10">
      <c r="A8951">
        <v>8950</v>
      </c>
      <c r="B8951" s="4">
        <v>45226</v>
      </c>
      <c r="C8951" s="10">
        <f>DATE(YEAR(orders[[#This Row],[order_date]]), MONTH(orders[[#This Row],[order_date]]), 1)</f>
        <v>45200</v>
      </c>
      <c r="D8951" t="s">
        <v>3378</v>
      </c>
      <c r="E8951" t="s">
        <v>662</v>
      </c>
      <c r="F8951" t="str">
        <f>VLOOKUP(orders[[#This Row],[product_id]],Products!A:C,3,0)</f>
        <v>Electronics</v>
      </c>
      <c r="G8951">
        <v>1</v>
      </c>
      <c r="H8951" s="6">
        <v>0.15469938669478864</v>
      </c>
      <c r="I8951" s="2">
        <f>VLOOKUP($E8951,
Products!$A$1:$F$201,MATCH(Orders!I$1,Products!$A$1:$F$1,0),0)</f>
        <v>20028.650831777191</v>
      </c>
      <c r="J8951" s="2">
        <f>VLOOKUP($E8951,
Products!$A$1:$F$201,MATCH(Orders!J$1,Products!$A$1:$F$1,0),0)</f>
        <v>14139.84905320309</v>
      </c>
    </row>
    <row r="8952" spans="1:10">
      <c r="A8952">
        <v>8951</v>
      </c>
      <c r="B8952" s="4">
        <v>45334</v>
      </c>
      <c r="C8952" s="10">
        <f>DATE(YEAR(orders[[#This Row],[order_date]]), MONTH(orders[[#This Row],[order_date]]), 1)</f>
        <v>45323</v>
      </c>
      <c r="D8952" t="s">
        <v>2105</v>
      </c>
      <c r="E8952" t="s">
        <v>644</v>
      </c>
      <c r="F8952" t="str">
        <f>VLOOKUP(orders[[#This Row],[product_id]],Products!A:C,3,0)</f>
        <v>Appliances</v>
      </c>
      <c r="G8952">
        <v>1</v>
      </c>
      <c r="H8952" s="6">
        <v>6.2098279296515159E-2</v>
      </c>
      <c r="I8952" s="2">
        <f>VLOOKUP($E8952,
Products!$A$1:$F$201,MATCH(Orders!I$1,Products!$A$1:$F$1,0),0)</f>
        <v>2076.3860361463489</v>
      </c>
      <c r="J8952" s="2">
        <f>VLOOKUP($E8952,
Products!$A$1:$F$201,MATCH(Orders!J$1,Products!$A$1:$F$1,0),0)</f>
        <v>1496.280632568785</v>
      </c>
    </row>
    <row r="8953" spans="1:10">
      <c r="A8953">
        <v>8952</v>
      </c>
      <c r="B8953" s="4">
        <v>45301</v>
      </c>
      <c r="C8953" s="10">
        <f>DATE(YEAR(orders[[#This Row],[order_date]]), MONTH(orders[[#This Row],[order_date]]), 1)</f>
        <v>45292</v>
      </c>
      <c r="D8953" t="s">
        <v>2256</v>
      </c>
      <c r="E8953" t="s">
        <v>597</v>
      </c>
      <c r="F8953" t="str">
        <f>VLOOKUP(orders[[#This Row],[product_id]],Products!A:C,3,0)</f>
        <v>Appliances</v>
      </c>
      <c r="G8953">
        <v>2</v>
      </c>
      <c r="H8953" s="6">
        <v>0.11197193679868724</v>
      </c>
      <c r="I8953" s="2">
        <f>VLOOKUP($E8953,
Products!$A$1:$F$201,MATCH(Orders!I$1,Products!$A$1:$F$1,0),0)</f>
        <v>22545.827750919081</v>
      </c>
      <c r="J8953" s="2">
        <f>VLOOKUP($E8953,
Products!$A$1:$F$201,MATCH(Orders!J$1,Products!$A$1:$F$1,0),0)</f>
        <v>15091.172935360129</v>
      </c>
    </row>
    <row r="8954" spans="1:10">
      <c r="A8954">
        <v>8953</v>
      </c>
      <c r="B8954" s="4">
        <v>45159</v>
      </c>
      <c r="C8954" s="10">
        <f>DATE(YEAR(orders[[#This Row],[order_date]]), MONTH(orders[[#This Row],[order_date]]), 1)</f>
        <v>45139</v>
      </c>
      <c r="D8954" t="s">
        <v>4117</v>
      </c>
      <c r="E8954" t="s">
        <v>613</v>
      </c>
      <c r="F8954" t="str">
        <f>VLOOKUP(orders[[#This Row],[product_id]],Products!A:C,3,0)</f>
        <v>Appliances</v>
      </c>
      <c r="G8954">
        <v>1</v>
      </c>
      <c r="H8954" s="6">
        <v>8.4141244908561313E-2</v>
      </c>
      <c r="I8954" s="2">
        <f>VLOOKUP($E8954,
Products!$A$1:$F$201,MATCH(Orders!I$1,Products!$A$1:$F$1,0),0)</f>
        <v>6365.2492969652412</v>
      </c>
      <c r="J8954" s="2">
        <f>VLOOKUP($E8954,
Products!$A$1:$F$201,MATCH(Orders!J$1,Products!$A$1:$F$1,0),0)</f>
        <v>4174.927496964433</v>
      </c>
    </row>
    <row r="8955" spans="1:10">
      <c r="A8955">
        <v>8954</v>
      </c>
      <c r="B8955" s="4">
        <v>45564</v>
      </c>
      <c r="C8955" s="10">
        <f>DATE(YEAR(orders[[#This Row],[order_date]]), MONTH(orders[[#This Row],[order_date]]), 1)</f>
        <v>45536</v>
      </c>
      <c r="D8955" t="s">
        <v>788</v>
      </c>
      <c r="E8955" t="s">
        <v>657</v>
      </c>
      <c r="F8955" t="str">
        <f>VLOOKUP(orders[[#This Row],[product_id]],Products!A:C,3,0)</f>
        <v>Appliances</v>
      </c>
      <c r="G8955">
        <v>2</v>
      </c>
      <c r="H8955" s="6">
        <v>9.1910807765728991E-2</v>
      </c>
      <c r="I8955" s="2">
        <f>VLOOKUP($E8955,
Products!$A$1:$F$201,MATCH(Orders!I$1,Products!$A$1:$F$1,0),0)</f>
        <v>6275.8669412443169</v>
      </c>
      <c r="J8955" s="2">
        <f>VLOOKUP($E8955,
Products!$A$1:$F$201,MATCH(Orders!J$1,Products!$A$1:$F$1,0),0)</f>
        <v>4742.5097602697688</v>
      </c>
    </row>
    <row r="8956" spans="1:10">
      <c r="A8956">
        <v>8955</v>
      </c>
      <c r="B8956" s="4">
        <v>45576</v>
      </c>
      <c r="C8956" s="10">
        <f>DATE(YEAR(orders[[#This Row],[order_date]]), MONTH(orders[[#This Row],[order_date]]), 1)</f>
        <v>45566</v>
      </c>
      <c r="D8956" t="s">
        <v>2306</v>
      </c>
      <c r="E8956" t="s">
        <v>556</v>
      </c>
      <c r="F8956" t="str">
        <f>VLOOKUP(orders[[#This Row],[product_id]],Products!A:C,3,0)</f>
        <v>Appliances</v>
      </c>
      <c r="G8956">
        <v>3</v>
      </c>
      <c r="H8956" s="6">
        <v>6.5162469211601418E-2</v>
      </c>
      <c r="I8956" s="2">
        <f>VLOOKUP($E8956,
Products!$A$1:$F$201,MATCH(Orders!I$1,Products!$A$1:$F$1,0),0)</f>
        <v>27054.121101651981</v>
      </c>
      <c r="J8956" s="2">
        <f>VLOOKUP($E8956,
Products!$A$1:$F$201,MATCH(Orders!J$1,Products!$A$1:$F$1,0),0)</f>
        <v>19388.930988794411</v>
      </c>
    </row>
    <row r="8957" spans="1:10">
      <c r="A8957">
        <v>8956</v>
      </c>
      <c r="B8957" s="4">
        <v>45887</v>
      </c>
      <c r="C8957" s="10">
        <f>DATE(YEAR(orders[[#This Row],[order_date]]), MONTH(orders[[#This Row],[order_date]]), 1)</f>
        <v>45870</v>
      </c>
      <c r="D8957" t="s">
        <v>2181</v>
      </c>
      <c r="E8957" t="s">
        <v>547</v>
      </c>
      <c r="F8957" t="str">
        <f>VLOOKUP(orders[[#This Row],[product_id]],Products!A:C,3,0)</f>
        <v>Appliances</v>
      </c>
      <c r="G8957">
        <v>2</v>
      </c>
      <c r="H8957" s="6">
        <v>0.1125788118649927</v>
      </c>
      <c r="I8957" s="2">
        <f>VLOOKUP($E8957,
Products!$A$1:$F$201,MATCH(Orders!I$1,Products!$A$1:$F$1,0),0)</f>
        <v>2366.4310858022332</v>
      </c>
      <c r="J8957" s="2">
        <f>VLOOKUP($E8957,
Products!$A$1:$F$201,MATCH(Orders!J$1,Products!$A$1:$F$1,0),0)</f>
        <v>1841.1055346213741</v>
      </c>
    </row>
    <row r="8958" spans="1:10">
      <c r="A8958">
        <v>8957</v>
      </c>
      <c r="B8958" s="4">
        <v>45999</v>
      </c>
      <c r="C8958" s="10">
        <f>DATE(YEAR(orders[[#This Row],[order_date]]), MONTH(orders[[#This Row],[order_date]]), 1)</f>
        <v>45992</v>
      </c>
      <c r="D8958" t="s">
        <v>1732</v>
      </c>
      <c r="E8958" t="s">
        <v>672</v>
      </c>
      <c r="F8958" t="str">
        <f>VLOOKUP(orders[[#This Row],[product_id]],Products!A:C,3,0)</f>
        <v>Electronics</v>
      </c>
      <c r="G8958">
        <v>2</v>
      </c>
      <c r="H8958" s="6">
        <v>0.22001306768203391</v>
      </c>
      <c r="I8958" s="2">
        <f>VLOOKUP($E8958,
Products!$A$1:$F$201,MATCH(Orders!I$1,Products!$A$1:$F$1,0),0)</f>
        <v>29856.340212906369</v>
      </c>
      <c r="J8958" s="2">
        <f>VLOOKUP($E8958,
Products!$A$1:$F$201,MATCH(Orders!J$1,Products!$A$1:$F$1,0),0)</f>
        <v>19759.064823078941</v>
      </c>
    </row>
    <row r="8959" spans="1:10">
      <c r="A8959">
        <v>8958</v>
      </c>
      <c r="B8959" s="4">
        <v>45112</v>
      </c>
      <c r="C8959" s="10">
        <f>DATE(YEAR(orders[[#This Row],[order_date]]), MONTH(orders[[#This Row],[order_date]]), 1)</f>
        <v>45108</v>
      </c>
      <c r="D8959" t="s">
        <v>2185</v>
      </c>
      <c r="E8959" t="s">
        <v>640</v>
      </c>
      <c r="F8959" t="str">
        <f>VLOOKUP(orders[[#This Row],[product_id]],Products!A:C,3,0)</f>
        <v>Electronics</v>
      </c>
      <c r="G8959">
        <v>1</v>
      </c>
      <c r="H8959" s="6">
        <v>0.12614547118065469</v>
      </c>
      <c r="I8959" s="2">
        <f>VLOOKUP($E8959,
Products!$A$1:$F$201,MATCH(Orders!I$1,Products!$A$1:$F$1,0),0)</f>
        <v>28588.897930669911</v>
      </c>
      <c r="J8959" s="2">
        <f>VLOOKUP($E8959,
Products!$A$1:$F$201,MATCH(Orders!J$1,Products!$A$1:$F$1,0),0)</f>
        <v>20681.16336734363</v>
      </c>
    </row>
    <row r="8960" spans="1:10">
      <c r="A8960">
        <v>8959</v>
      </c>
      <c r="B8960" s="4">
        <v>45004</v>
      </c>
      <c r="C8960" s="10">
        <f>DATE(YEAR(orders[[#This Row],[order_date]]), MONTH(orders[[#This Row],[order_date]]), 1)</f>
        <v>44986</v>
      </c>
      <c r="D8960" t="s">
        <v>3626</v>
      </c>
      <c r="E8960" t="s">
        <v>523</v>
      </c>
      <c r="F8960" t="str">
        <f>VLOOKUP(orders[[#This Row],[product_id]],Products!A:C,3,0)</f>
        <v>Electronics</v>
      </c>
      <c r="G8960">
        <v>2</v>
      </c>
      <c r="H8960" s="6">
        <v>0.14813430967874255</v>
      </c>
      <c r="I8960" s="2">
        <f>VLOOKUP($E8960,
Products!$A$1:$F$201,MATCH(Orders!I$1,Products!$A$1:$F$1,0),0)</f>
        <v>27240.414518089601</v>
      </c>
      <c r="J8960" s="2">
        <f>VLOOKUP($E8960,
Products!$A$1:$F$201,MATCH(Orders!J$1,Products!$A$1:$F$1,0),0)</f>
        <v>21217.524617692769</v>
      </c>
    </row>
    <row r="8961" spans="1:10">
      <c r="A8961">
        <v>8960</v>
      </c>
      <c r="B8961" s="4">
        <v>45120</v>
      </c>
      <c r="C8961" s="10">
        <f>DATE(YEAR(orders[[#This Row],[order_date]]), MONTH(orders[[#This Row],[order_date]]), 1)</f>
        <v>45108</v>
      </c>
      <c r="D8961" t="s">
        <v>2989</v>
      </c>
      <c r="E8961" t="s">
        <v>508</v>
      </c>
      <c r="F8961" t="str">
        <f>VLOOKUP(orders[[#This Row],[product_id]],Products!A:C,3,0)</f>
        <v>Electronics</v>
      </c>
      <c r="G8961">
        <v>1</v>
      </c>
      <c r="H8961" s="6">
        <v>0.17821436422477877</v>
      </c>
      <c r="I8961" s="2">
        <f>VLOOKUP($E8961,
Products!$A$1:$F$201,MATCH(Orders!I$1,Products!$A$1:$F$1,0),0)</f>
        <v>23345.985707147142</v>
      </c>
      <c r="J8961" s="2">
        <f>VLOOKUP($E8961,
Products!$A$1:$F$201,MATCH(Orders!J$1,Products!$A$1:$F$1,0),0)</f>
        <v>15772.90371323649</v>
      </c>
    </row>
    <row r="8962" spans="1:10">
      <c r="A8962">
        <v>8961</v>
      </c>
      <c r="B8962" s="4">
        <v>45213</v>
      </c>
      <c r="C8962" s="10">
        <f>DATE(YEAR(orders[[#This Row],[order_date]]), MONTH(orders[[#This Row],[order_date]]), 1)</f>
        <v>45200</v>
      </c>
      <c r="D8962" t="s">
        <v>3142</v>
      </c>
      <c r="E8962" t="s">
        <v>696</v>
      </c>
      <c r="F8962" t="str">
        <f>VLOOKUP(orders[[#This Row],[product_id]],Products!A:C,3,0)</f>
        <v>Electronics</v>
      </c>
      <c r="G8962">
        <v>1</v>
      </c>
      <c r="H8962" s="6">
        <v>0.21514117373562355</v>
      </c>
      <c r="I8962" s="2">
        <f>VLOOKUP($E8962,
Products!$A$1:$F$201,MATCH(Orders!I$1,Products!$A$1:$F$1,0),0)</f>
        <v>2723.6534496184809</v>
      </c>
      <c r="J8962" s="2">
        <f>VLOOKUP($E8962,
Products!$A$1:$F$201,MATCH(Orders!J$1,Products!$A$1:$F$1,0),0)</f>
        <v>1872.4715951823</v>
      </c>
    </row>
    <row r="8963" spans="1:10">
      <c r="A8963">
        <v>8962</v>
      </c>
      <c r="B8963" s="4">
        <v>45176</v>
      </c>
      <c r="C8963" s="10">
        <f>DATE(YEAR(orders[[#This Row],[order_date]]), MONTH(orders[[#This Row],[order_date]]), 1)</f>
        <v>45170</v>
      </c>
      <c r="D8963" t="s">
        <v>3146</v>
      </c>
      <c r="E8963" t="s">
        <v>525</v>
      </c>
      <c r="F8963" t="str">
        <f>VLOOKUP(orders[[#This Row],[product_id]],Products!A:C,3,0)</f>
        <v>Electronics</v>
      </c>
      <c r="G8963">
        <v>2</v>
      </c>
      <c r="H8963" s="6">
        <v>0.16380323378381359</v>
      </c>
      <c r="I8963" s="2">
        <f>VLOOKUP($E8963,
Products!$A$1:$F$201,MATCH(Orders!I$1,Products!$A$1:$F$1,0),0)</f>
        <v>2441.7405612875209</v>
      </c>
      <c r="J8963" s="2">
        <f>VLOOKUP($E8963,
Products!$A$1:$F$201,MATCH(Orders!J$1,Products!$A$1:$F$1,0),0)</f>
        <v>1934.1373706011941</v>
      </c>
    </row>
    <row r="8964" spans="1:10">
      <c r="A8964">
        <v>8963</v>
      </c>
      <c r="B8964" s="4">
        <v>45462</v>
      </c>
      <c r="C8964" s="10">
        <f>DATE(YEAR(orders[[#This Row],[order_date]]), MONTH(orders[[#This Row],[order_date]]), 1)</f>
        <v>45444</v>
      </c>
      <c r="D8964" t="s">
        <v>2370</v>
      </c>
      <c r="E8964" t="s">
        <v>603</v>
      </c>
      <c r="F8964" t="str">
        <f>VLOOKUP(orders[[#This Row],[product_id]],Products!A:C,3,0)</f>
        <v>Electronics</v>
      </c>
      <c r="G8964">
        <v>3</v>
      </c>
      <c r="H8964" s="6">
        <v>0.11091502250760475</v>
      </c>
      <c r="I8964" s="2">
        <f>VLOOKUP($E8964,
Products!$A$1:$F$201,MATCH(Orders!I$1,Products!$A$1:$F$1,0),0)</f>
        <v>10867.659217073329</v>
      </c>
      <c r="J8964" s="2">
        <f>VLOOKUP($E8964,
Products!$A$1:$F$201,MATCH(Orders!J$1,Products!$A$1:$F$1,0),0)</f>
        <v>8421.8829552397037</v>
      </c>
    </row>
    <row r="8965" spans="1:10">
      <c r="A8965">
        <v>8964</v>
      </c>
      <c r="B8965" s="4">
        <v>45226</v>
      </c>
      <c r="C8965" s="10">
        <f>DATE(YEAR(orders[[#This Row],[order_date]]), MONTH(orders[[#This Row],[order_date]]), 1)</f>
        <v>45200</v>
      </c>
      <c r="D8965" t="s">
        <v>2488</v>
      </c>
      <c r="E8965" t="s">
        <v>578</v>
      </c>
      <c r="F8965" t="str">
        <f>VLOOKUP(orders[[#This Row],[product_id]],Products!A:C,3,0)</f>
        <v>Electronics</v>
      </c>
      <c r="G8965">
        <v>1</v>
      </c>
      <c r="H8965" s="6">
        <v>0.24832545690104488</v>
      </c>
      <c r="I8965" s="2">
        <f>VLOOKUP($E8965,
Products!$A$1:$F$201,MATCH(Orders!I$1,Products!$A$1:$F$1,0),0)</f>
        <v>2632.553295816565</v>
      </c>
      <c r="J8965" s="2">
        <f>VLOOKUP($E8965,
Products!$A$1:$F$201,MATCH(Orders!J$1,Products!$A$1:$F$1,0),0)</f>
        <v>1732.316114566717</v>
      </c>
    </row>
    <row r="8966" spans="1:10">
      <c r="A8966">
        <v>8965</v>
      </c>
      <c r="B8966" s="4">
        <v>45735</v>
      </c>
      <c r="C8966" s="10">
        <f>DATE(YEAR(orders[[#This Row],[order_date]]), MONTH(orders[[#This Row],[order_date]]), 1)</f>
        <v>45717</v>
      </c>
      <c r="D8966" t="s">
        <v>3500</v>
      </c>
      <c r="E8966" t="s">
        <v>579</v>
      </c>
      <c r="F8966" t="str">
        <f>VLOOKUP(orders[[#This Row],[product_id]],Products!A:C,3,0)</f>
        <v>Appliances</v>
      </c>
      <c r="G8966">
        <v>1</v>
      </c>
      <c r="H8966" s="6">
        <v>0.10383624272456578</v>
      </c>
      <c r="I8966" s="2">
        <f>VLOOKUP($E8966,
Products!$A$1:$F$201,MATCH(Orders!I$1,Products!$A$1:$F$1,0),0)</f>
        <v>5919.3204980498322</v>
      </c>
      <c r="J8966" s="2">
        <f>VLOOKUP($E8966,
Products!$A$1:$F$201,MATCH(Orders!J$1,Products!$A$1:$F$1,0),0)</f>
        <v>3972.3071240281379</v>
      </c>
    </row>
    <row r="8967" spans="1:10">
      <c r="A8967">
        <v>8966</v>
      </c>
      <c r="B8967" s="4">
        <v>45384</v>
      </c>
      <c r="C8967" s="10">
        <f>DATE(YEAR(orders[[#This Row],[order_date]]), MONTH(orders[[#This Row],[order_date]]), 1)</f>
        <v>45383</v>
      </c>
      <c r="D8967" t="s">
        <v>2783</v>
      </c>
      <c r="E8967" t="s">
        <v>628</v>
      </c>
      <c r="F8967" t="str">
        <f>VLOOKUP(orders[[#This Row],[product_id]],Products!A:C,3,0)</f>
        <v>Electronics</v>
      </c>
      <c r="G8967">
        <v>1</v>
      </c>
      <c r="H8967" s="6">
        <v>0.20841107781171753</v>
      </c>
      <c r="I8967" s="2">
        <f>VLOOKUP($E8967,
Products!$A$1:$F$201,MATCH(Orders!I$1,Products!$A$1:$F$1,0),0)</f>
        <v>2480.4343676348258</v>
      </c>
      <c r="J8967" s="2">
        <f>VLOOKUP($E8967,
Products!$A$1:$F$201,MATCH(Orders!J$1,Products!$A$1:$F$1,0),0)</f>
        <v>1932.862959692628</v>
      </c>
    </row>
    <row r="8968" spans="1:10">
      <c r="A8968">
        <v>8967</v>
      </c>
      <c r="B8968" s="4">
        <v>45617</v>
      </c>
      <c r="C8968" s="10">
        <f>DATE(YEAR(orders[[#This Row],[order_date]]), MONTH(orders[[#This Row],[order_date]]), 1)</f>
        <v>45597</v>
      </c>
      <c r="D8968" t="s">
        <v>2312</v>
      </c>
      <c r="E8968" t="s">
        <v>575</v>
      </c>
      <c r="F8968" t="str">
        <f>VLOOKUP(orders[[#This Row],[product_id]],Products!A:C,3,0)</f>
        <v>Appliances</v>
      </c>
      <c r="G8968">
        <v>2</v>
      </c>
      <c r="H8968" s="6">
        <v>0.14433457866975377</v>
      </c>
      <c r="I8968" s="2">
        <f>VLOOKUP($E8968,
Products!$A$1:$F$201,MATCH(Orders!I$1,Products!$A$1:$F$1,0),0)</f>
        <v>25283.54628276427</v>
      </c>
      <c r="J8968" s="2">
        <f>VLOOKUP($E8968,
Products!$A$1:$F$201,MATCH(Orders!J$1,Products!$A$1:$F$1,0),0)</f>
        <v>19310.503554692368</v>
      </c>
    </row>
    <row r="8969" spans="1:10">
      <c r="A8969">
        <v>8968</v>
      </c>
      <c r="B8969" s="4">
        <v>45644</v>
      </c>
      <c r="C8969" s="10">
        <f>DATE(YEAR(orders[[#This Row],[order_date]]), MONTH(orders[[#This Row],[order_date]]), 1)</f>
        <v>45627</v>
      </c>
      <c r="D8969" t="s">
        <v>1687</v>
      </c>
      <c r="E8969" t="s">
        <v>650</v>
      </c>
      <c r="F8969" t="str">
        <f>VLOOKUP(orders[[#This Row],[product_id]],Products!A:C,3,0)</f>
        <v>Electronics</v>
      </c>
      <c r="G8969">
        <v>1</v>
      </c>
      <c r="H8969" s="6">
        <v>0.18205578088742194</v>
      </c>
      <c r="I8969" s="2">
        <f>VLOOKUP($E8969,
Products!$A$1:$F$201,MATCH(Orders!I$1,Products!$A$1:$F$1,0),0)</f>
        <v>12936.529609330941</v>
      </c>
      <c r="J8969" s="2">
        <f>VLOOKUP($E8969,
Products!$A$1:$F$201,MATCH(Orders!J$1,Products!$A$1:$F$1,0),0)</f>
        <v>9465.2602677376308</v>
      </c>
    </row>
    <row r="8970" spans="1:10">
      <c r="A8970">
        <v>8969</v>
      </c>
      <c r="B8970" s="4">
        <v>44966</v>
      </c>
      <c r="C8970" s="10">
        <f>DATE(YEAR(orders[[#This Row],[order_date]]), MONTH(orders[[#This Row],[order_date]]), 1)</f>
        <v>44958</v>
      </c>
      <c r="D8970" t="s">
        <v>3925</v>
      </c>
      <c r="E8970" t="s">
        <v>584</v>
      </c>
      <c r="F8970" t="str">
        <f>VLOOKUP(orders[[#This Row],[product_id]],Products!A:C,3,0)</f>
        <v>Electronics</v>
      </c>
      <c r="G8970">
        <v>2</v>
      </c>
      <c r="H8970" s="6">
        <v>0.24910736767921415</v>
      </c>
      <c r="I8970" s="2">
        <f>VLOOKUP($E8970,
Products!$A$1:$F$201,MATCH(Orders!I$1,Products!$A$1:$F$1,0),0)</f>
        <v>22521.77465591731</v>
      </c>
      <c r="J8970" s="2">
        <f>VLOOKUP($E8970,
Products!$A$1:$F$201,MATCH(Orders!J$1,Products!$A$1:$F$1,0),0)</f>
        <v>15596.91628423841</v>
      </c>
    </row>
    <row r="8971" spans="1:10">
      <c r="A8971">
        <v>8970</v>
      </c>
      <c r="B8971" s="4">
        <v>45034</v>
      </c>
      <c r="C8971" s="10">
        <f>DATE(YEAR(orders[[#This Row],[order_date]]), MONTH(orders[[#This Row],[order_date]]), 1)</f>
        <v>45017</v>
      </c>
      <c r="D8971" t="s">
        <v>1310</v>
      </c>
      <c r="E8971" t="s">
        <v>692</v>
      </c>
      <c r="F8971" t="str">
        <f>VLOOKUP(orders[[#This Row],[product_id]],Products!A:C,3,0)</f>
        <v>Electronics</v>
      </c>
      <c r="G8971">
        <v>2</v>
      </c>
      <c r="H8971" s="6">
        <v>0.18926728309626226</v>
      </c>
      <c r="I8971" s="2">
        <f>VLOOKUP($E8971,
Products!$A$1:$F$201,MATCH(Orders!I$1,Products!$A$1:$F$1,0),0)</f>
        <v>18150.337151787651</v>
      </c>
      <c r="J8971" s="2">
        <f>VLOOKUP($E8971,
Products!$A$1:$F$201,MATCH(Orders!J$1,Products!$A$1:$F$1,0),0)</f>
        <v>11965.45000430708</v>
      </c>
    </row>
    <row r="8972" spans="1:10">
      <c r="A8972">
        <v>8971</v>
      </c>
      <c r="B8972" s="4">
        <v>45187</v>
      </c>
      <c r="C8972" s="10">
        <f>DATE(YEAR(orders[[#This Row],[order_date]]), MONTH(orders[[#This Row],[order_date]]), 1)</f>
        <v>45170</v>
      </c>
      <c r="D8972" t="s">
        <v>3036</v>
      </c>
      <c r="E8972" t="s">
        <v>687</v>
      </c>
      <c r="F8972" t="str">
        <f>VLOOKUP(orders[[#This Row],[product_id]],Products!A:C,3,0)</f>
        <v>Electronics</v>
      </c>
      <c r="G8972">
        <v>1</v>
      </c>
      <c r="H8972" s="6">
        <v>0.13283966568768293</v>
      </c>
      <c r="I8972" s="2">
        <f>VLOOKUP($E8972,
Products!$A$1:$F$201,MATCH(Orders!I$1,Products!$A$1:$F$1,0),0)</f>
        <v>12143.737276429891</v>
      </c>
      <c r="J8972" s="2">
        <f>VLOOKUP($E8972,
Products!$A$1:$F$201,MATCH(Orders!J$1,Products!$A$1:$F$1,0),0)</f>
        <v>9077.1957392673976</v>
      </c>
    </row>
    <row r="8973" spans="1:10">
      <c r="A8973">
        <v>8972</v>
      </c>
      <c r="B8973" s="4">
        <v>45452</v>
      </c>
      <c r="C8973" s="10">
        <f>DATE(YEAR(orders[[#This Row],[order_date]]), MONTH(orders[[#This Row],[order_date]]), 1)</f>
        <v>45444</v>
      </c>
      <c r="D8973" t="s">
        <v>4506</v>
      </c>
      <c r="E8973" t="s">
        <v>646</v>
      </c>
      <c r="F8973" t="str">
        <f>VLOOKUP(orders[[#This Row],[product_id]],Products!A:C,3,0)</f>
        <v>Electronics</v>
      </c>
      <c r="G8973">
        <v>3</v>
      </c>
      <c r="H8973" s="6">
        <v>0.24465690437023019</v>
      </c>
      <c r="I8973" s="2">
        <f>VLOOKUP($E8973,
Products!$A$1:$F$201,MATCH(Orders!I$1,Products!$A$1:$F$1,0),0)</f>
        <v>18424.12750052143</v>
      </c>
      <c r="J8973" s="2">
        <f>VLOOKUP($E8973,
Products!$A$1:$F$201,MATCH(Orders!J$1,Products!$A$1:$F$1,0),0)</f>
        <v>14575.25356690323</v>
      </c>
    </row>
    <row r="8974" spans="1:10">
      <c r="A8974">
        <v>8973</v>
      </c>
      <c r="B8974" s="4">
        <v>45636</v>
      </c>
      <c r="C8974" s="10">
        <f>DATE(YEAR(orders[[#This Row],[order_date]]), MONTH(orders[[#This Row],[order_date]]), 1)</f>
        <v>45627</v>
      </c>
      <c r="D8974" t="s">
        <v>943</v>
      </c>
      <c r="E8974" t="s">
        <v>547</v>
      </c>
      <c r="F8974" t="str">
        <f>VLOOKUP(orders[[#This Row],[product_id]],Products!A:C,3,0)</f>
        <v>Appliances</v>
      </c>
      <c r="G8974">
        <v>1</v>
      </c>
      <c r="H8974" s="6">
        <v>6.8605420615898666E-2</v>
      </c>
      <c r="I8974" s="2">
        <f>VLOOKUP($E8974,
Products!$A$1:$F$201,MATCH(Orders!I$1,Products!$A$1:$F$1,0),0)</f>
        <v>2366.4310858022332</v>
      </c>
      <c r="J8974" s="2">
        <f>VLOOKUP($E8974,
Products!$A$1:$F$201,MATCH(Orders!J$1,Products!$A$1:$F$1,0),0)</f>
        <v>1841.1055346213741</v>
      </c>
    </row>
    <row r="8975" spans="1:10">
      <c r="A8975">
        <v>8974</v>
      </c>
      <c r="B8975" s="4">
        <v>45052</v>
      </c>
      <c r="C8975" s="10">
        <f>DATE(YEAR(orders[[#This Row],[order_date]]), MONTH(orders[[#This Row],[order_date]]), 1)</f>
        <v>45047</v>
      </c>
      <c r="D8975" t="s">
        <v>4516</v>
      </c>
      <c r="E8975" t="s">
        <v>549</v>
      </c>
      <c r="F8975" t="str">
        <f>VLOOKUP(orders[[#This Row],[product_id]],Products!A:C,3,0)</f>
        <v>Electronics</v>
      </c>
      <c r="G8975">
        <v>3</v>
      </c>
      <c r="H8975" s="6">
        <v>0.1031009858937738</v>
      </c>
      <c r="I8975" s="2">
        <f>VLOOKUP($E8975,
Products!$A$1:$F$201,MATCH(Orders!I$1,Products!$A$1:$F$1,0),0)</f>
        <v>32579.222893763279</v>
      </c>
      <c r="J8975" s="2">
        <f>VLOOKUP($E8975,
Products!$A$1:$F$201,MATCH(Orders!J$1,Products!$A$1:$F$1,0),0)</f>
        <v>22472.912188105081</v>
      </c>
    </row>
    <row r="8976" spans="1:10">
      <c r="A8976">
        <v>8975</v>
      </c>
      <c r="B8976" s="4">
        <v>46012</v>
      </c>
      <c r="C8976" s="10">
        <f>DATE(YEAR(orders[[#This Row],[order_date]]), MONTH(orders[[#This Row],[order_date]]), 1)</f>
        <v>45992</v>
      </c>
      <c r="D8976" t="s">
        <v>1436</v>
      </c>
      <c r="E8976" t="s">
        <v>585</v>
      </c>
      <c r="F8976" t="str">
        <f>VLOOKUP(orders[[#This Row],[product_id]],Products!A:C,3,0)</f>
        <v>Appliances</v>
      </c>
      <c r="G8976">
        <v>1</v>
      </c>
      <c r="H8976" s="6">
        <v>7.44102652979102E-2</v>
      </c>
      <c r="I8976" s="2">
        <f>VLOOKUP($E8976,
Products!$A$1:$F$201,MATCH(Orders!I$1,Products!$A$1:$F$1,0),0)</f>
        <v>24049.2355837664</v>
      </c>
      <c r="J8976" s="2">
        <f>VLOOKUP($E8976,
Products!$A$1:$F$201,MATCH(Orders!J$1,Products!$A$1:$F$1,0),0)</f>
        <v>19053.338129326308</v>
      </c>
    </row>
    <row r="8977" spans="1:10">
      <c r="A8977">
        <v>8976</v>
      </c>
      <c r="B8977" s="4">
        <v>44980</v>
      </c>
      <c r="C8977" s="10">
        <f>DATE(YEAR(orders[[#This Row],[order_date]]), MONTH(orders[[#This Row],[order_date]]), 1)</f>
        <v>44958</v>
      </c>
      <c r="D8977" t="s">
        <v>2048</v>
      </c>
      <c r="E8977" t="s">
        <v>572</v>
      </c>
      <c r="F8977" t="str">
        <f>VLOOKUP(orders[[#This Row],[product_id]],Products!A:C,3,0)</f>
        <v>Electronics</v>
      </c>
      <c r="G8977">
        <v>2</v>
      </c>
      <c r="H8977" s="6">
        <v>0.1105713466836242</v>
      </c>
      <c r="I8977" s="2">
        <f>VLOOKUP($E8977,
Products!$A$1:$F$201,MATCH(Orders!I$1,Products!$A$1:$F$1,0),0)</f>
        <v>28095.750781518611</v>
      </c>
      <c r="J8977" s="2">
        <f>VLOOKUP($E8977,
Products!$A$1:$F$201,MATCH(Orders!J$1,Products!$A$1:$F$1,0),0)</f>
        <v>21949.841961937182</v>
      </c>
    </row>
    <row r="8978" spans="1:10">
      <c r="A8978">
        <v>8977</v>
      </c>
      <c r="B8978" s="4">
        <v>45272</v>
      </c>
      <c r="C8978" s="10">
        <f>DATE(YEAR(orders[[#This Row],[order_date]]), MONTH(orders[[#This Row],[order_date]]), 1)</f>
        <v>45261</v>
      </c>
      <c r="D8978" t="s">
        <v>2700</v>
      </c>
      <c r="E8978" t="s">
        <v>705</v>
      </c>
      <c r="F8978" t="str">
        <f>VLOOKUP(orders[[#This Row],[product_id]],Products!A:C,3,0)</f>
        <v>Electronics</v>
      </c>
      <c r="G8978">
        <v>2</v>
      </c>
      <c r="H8978" s="6">
        <v>0.17913844713449026</v>
      </c>
      <c r="I8978" s="2">
        <f>VLOOKUP($E8978,
Products!$A$1:$F$201,MATCH(Orders!I$1,Products!$A$1:$F$1,0),0)</f>
        <v>11719.594724541899</v>
      </c>
      <c r="J8978" s="2">
        <f>VLOOKUP($E8978,
Products!$A$1:$F$201,MATCH(Orders!J$1,Products!$A$1:$F$1,0),0)</f>
        <v>7926.6332911718628</v>
      </c>
    </row>
    <row r="8979" spans="1:10">
      <c r="A8979">
        <v>8978</v>
      </c>
      <c r="B8979" s="4">
        <v>45062</v>
      </c>
      <c r="C8979" s="10">
        <f>DATE(YEAR(orders[[#This Row],[order_date]]), MONTH(orders[[#This Row],[order_date]]), 1)</f>
        <v>45047</v>
      </c>
      <c r="D8979" t="s">
        <v>2066</v>
      </c>
      <c r="E8979" t="s">
        <v>525</v>
      </c>
      <c r="F8979" t="str">
        <f>VLOOKUP(orders[[#This Row],[product_id]],Products!A:C,3,0)</f>
        <v>Electronics</v>
      </c>
      <c r="G8979">
        <v>3</v>
      </c>
      <c r="H8979" s="6">
        <v>0.22379937027865635</v>
      </c>
      <c r="I8979" s="2">
        <f>VLOOKUP($E8979,
Products!$A$1:$F$201,MATCH(Orders!I$1,Products!$A$1:$F$1,0),0)</f>
        <v>2441.7405612875209</v>
      </c>
      <c r="J8979" s="2">
        <f>VLOOKUP($E8979,
Products!$A$1:$F$201,MATCH(Orders!J$1,Products!$A$1:$F$1,0),0)</f>
        <v>1934.1373706011941</v>
      </c>
    </row>
    <row r="8980" spans="1:10">
      <c r="A8980">
        <v>8979</v>
      </c>
      <c r="B8980" s="4">
        <v>45256</v>
      </c>
      <c r="C8980" s="10">
        <f>DATE(YEAR(orders[[#This Row],[order_date]]), MONTH(orders[[#This Row],[order_date]]), 1)</f>
        <v>45231</v>
      </c>
      <c r="D8980" t="s">
        <v>2784</v>
      </c>
      <c r="E8980" t="s">
        <v>552</v>
      </c>
      <c r="F8980" t="str">
        <f>VLOOKUP(orders[[#This Row],[product_id]],Products!A:C,3,0)</f>
        <v>Electronics</v>
      </c>
      <c r="G8980">
        <v>1</v>
      </c>
      <c r="H8980" s="6">
        <v>0.1808299620323531</v>
      </c>
      <c r="I8980" s="2">
        <f>VLOOKUP($E8980,
Products!$A$1:$F$201,MATCH(Orders!I$1,Products!$A$1:$F$1,0),0)</f>
        <v>20326.88586940234</v>
      </c>
      <c r="J8980" s="2">
        <f>VLOOKUP($E8980,
Products!$A$1:$F$201,MATCH(Orders!J$1,Products!$A$1:$F$1,0),0)</f>
        <v>14896.572579237891</v>
      </c>
    </row>
    <row r="8981" spans="1:10">
      <c r="A8981">
        <v>8980</v>
      </c>
      <c r="B8981" s="4">
        <v>45062</v>
      </c>
      <c r="C8981" s="10">
        <f>DATE(YEAR(orders[[#This Row],[order_date]]), MONTH(orders[[#This Row],[order_date]]), 1)</f>
        <v>45047</v>
      </c>
      <c r="D8981" t="s">
        <v>1683</v>
      </c>
      <c r="E8981" t="s">
        <v>529</v>
      </c>
      <c r="F8981" t="str">
        <f>VLOOKUP(orders[[#This Row],[product_id]],Products!A:C,3,0)</f>
        <v>Electronics</v>
      </c>
      <c r="G8981">
        <v>3</v>
      </c>
      <c r="H8981" s="6">
        <v>0.15601803812081802</v>
      </c>
      <c r="I8981" s="2">
        <f>VLOOKUP($E8981,
Products!$A$1:$F$201,MATCH(Orders!I$1,Products!$A$1:$F$1,0),0)</f>
        <v>18308.801775351771</v>
      </c>
      <c r="J8981" s="2">
        <f>VLOOKUP($E8981,
Products!$A$1:$F$201,MATCH(Orders!J$1,Products!$A$1:$F$1,0),0)</f>
        <v>12027.24184831013</v>
      </c>
    </row>
    <row r="8982" spans="1:10">
      <c r="A8982">
        <v>8981</v>
      </c>
      <c r="B8982" s="4">
        <v>45739</v>
      </c>
      <c r="C8982" s="10">
        <f>DATE(YEAR(orders[[#This Row],[order_date]]), MONTH(orders[[#This Row],[order_date]]), 1)</f>
        <v>45717</v>
      </c>
      <c r="D8982" t="s">
        <v>1620</v>
      </c>
      <c r="E8982" t="s">
        <v>684</v>
      </c>
      <c r="F8982" t="str">
        <f>VLOOKUP(orders[[#This Row],[product_id]],Products!A:C,3,0)</f>
        <v>Appliances</v>
      </c>
      <c r="G8982">
        <v>2</v>
      </c>
      <c r="H8982" s="6">
        <v>6.355119086055798E-2</v>
      </c>
      <c r="I8982" s="2">
        <f>VLOOKUP($E8982,
Products!$A$1:$F$201,MATCH(Orders!I$1,Products!$A$1:$F$1,0),0)</f>
        <v>2147.166688023286</v>
      </c>
      <c r="J8982" s="2">
        <f>VLOOKUP($E8982,
Products!$A$1:$F$201,MATCH(Orders!J$1,Products!$A$1:$F$1,0),0)</f>
        <v>1709.9619584723389</v>
      </c>
    </row>
    <row r="8983" spans="1:10">
      <c r="A8983">
        <v>8982</v>
      </c>
      <c r="B8983" s="4">
        <v>45778</v>
      </c>
      <c r="C8983" s="10">
        <f>DATE(YEAR(orders[[#This Row],[order_date]]), MONTH(orders[[#This Row],[order_date]]), 1)</f>
        <v>45778</v>
      </c>
      <c r="D8983" t="s">
        <v>4403</v>
      </c>
      <c r="E8983" t="s">
        <v>651</v>
      </c>
      <c r="F8983" t="str">
        <f>VLOOKUP(orders[[#This Row],[product_id]],Products!A:C,3,0)</f>
        <v>Electronics</v>
      </c>
      <c r="G8983">
        <v>1</v>
      </c>
      <c r="H8983" s="6">
        <v>0.23913835890446319</v>
      </c>
      <c r="I8983" s="2">
        <f>VLOOKUP($E8983,
Products!$A$1:$F$201,MATCH(Orders!I$1,Products!$A$1:$F$1,0),0)</f>
        <v>28622.091542973511</v>
      </c>
      <c r="J8983" s="2">
        <f>VLOOKUP($E8983,
Products!$A$1:$F$201,MATCH(Orders!J$1,Products!$A$1:$F$1,0),0)</f>
        <v>19327.527634039769</v>
      </c>
    </row>
    <row r="8984" spans="1:10">
      <c r="A8984">
        <v>8983</v>
      </c>
      <c r="B8984" s="4">
        <v>45797</v>
      </c>
      <c r="C8984" s="10">
        <f>DATE(YEAR(orders[[#This Row],[order_date]]), MONTH(orders[[#This Row],[order_date]]), 1)</f>
        <v>45778</v>
      </c>
      <c r="D8984" t="s">
        <v>2343</v>
      </c>
      <c r="E8984" t="s">
        <v>528</v>
      </c>
      <c r="F8984" t="str">
        <f>VLOOKUP(orders[[#This Row],[product_id]],Products!A:C,3,0)</f>
        <v>Appliances</v>
      </c>
      <c r="G8984">
        <v>3</v>
      </c>
      <c r="H8984" s="6">
        <v>9.7344096776884201E-2</v>
      </c>
      <c r="I8984" s="2">
        <f>VLOOKUP($E8984,
Products!$A$1:$F$201,MATCH(Orders!I$1,Products!$A$1:$F$1,0),0)</f>
        <v>5741.145946914552</v>
      </c>
      <c r="J8984" s="2">
        <f>VLOOKUP($E8984,
Products!$A$1:$F$201,MATCH(Orders!J$1,Products!$A$1:$F$1,0),0)</f>
        <v>4112.7219202399874</v>
      </c>
    </row>
    <row r="8985" spans="1:10">
      <c r="A8985">
        <v>8984</v>
      </c>
      <c r="B8985" s="4">
        <v>45818</v>
      </c>
      <c r="C8985" s="10">
        <f>DATE(YEAR(orders[[#This Row],[order_date]]), MONTH(orders[[#This Row],[order_date]]), 1)</f>
        <v>45809</v>
      </c>
      <c r="D8985" t="s">
        <v>2334</v>
      </c>
      <c r="E8985" t="s">
        <v>634</v>
      </c>
      <c r="F8985" t="str">
        <f>VLOOKUP(orders[[#This Row],[product_id]],Products!A:C,3,0)</f>
        <v>Appliances</v>
      </c>
      <c r="G8985">
        <v>3</v>
      </c>
      <c r="H8985" s="6">
        <v>8.9485784615047831E-2</v>
      </c>
      <c r="I8985" s="2">
        <f>VLOOKUP($E8985,
Products!$A$1:$F$201,MATCH(Orders!I$1,Products!$A$1:$F$1,0),0)</f>
        <v>25631.29637331214</v>
      </c>
      <c r="J8985" s="2">
        <f>VLOOKUP($E8985,
Products!$A$1:$F$201,MATCH(Orders!J$1,Products!$A$1:$F$1,0),0)</f>
        <v>17692.643397044121</v>
      </c>
    </row>
    <row r="8986" spans="1:10">
      <c r="A8986">
        <v>8985</v>
      </c>
      <c r="B8986" s="4">
        <v>45561</v>
      </c>
      <c r="C8986" s="10">
        <f>DATE(YEAR(orders[[#This Row],[order_date]]), MONTH(orders[[#This Row],[order_date]]), 1)</f>
        <v>45536</v>
      </c>
      <c r="D8986" t="s">
        <v>2960</v>
      </c>
      <c r="E8986" t="s">
        <v>628</v>
      </c>
      <c r="F8986" t="str">
        <f>VLOOKUP(orders[[#This Row],[product_id]],Products!A:C,3,0)</f>
        <v>Electronics</v>
      </c>
      <c r="G8986">
        <v>1</v>
      </c>
      <c r="H8986" s="6">
        <v>0.24743650064211553</v>
      </c>
      <c r="I8986" s="2">
        <f>VLOOKUP($E8986,
Products!$A$1:$F$201,MATCH(Orders!I$1,Products!$A$1:$F$1,0),0)</f>
        <v>2480.4343676348258</v>
      </c>
      <c r="J8986" s="2">
        <f>VLOOKUP($E8986,
Products!$A$1:$F$201,MATCH(Orders!J$1,Products!$A$1:$F$1,0),0)</f>
        <v>1932.862959692628</v>
      </c>
    </row>
    <row r="8987" spans="1:10">
      <c r="A8987">
        <v>8986</v>
      </c>
      <c r="B8987" s="4">
        <v>45595</v>
      </c>
      <c r="C8987" s="10">
        <f>DATE(YEAR(orders[[#This Row],[order_date]]), MONTH(orders[[#This Row],[order_date]]), 1)</f>
        <v>45566</v>
      </c>
      <c r="D8987" t="s">
        <v>2687</v>
      </c>
      <c r="E8987" t="s">
        <v>620</v>
      </c>
      <c r="F8987" t="str">
        <f>VLOOKUP(orders[[#This Row],[product_id]],Products!A:C,3,0)</f>
        <v>Electronics</v>
      </c>
      <c r="G8987">
        <v>1</v>
      </c>
      <c r="H8987" s="6">
        <v>0.12671508842904181</v>
      </c>
      <c r="I8987" s="2">
        <f>VLOOKUP($E8987,
Products!$A$1:$F$201,MATCH(Orders!I$1,Products!$A$1:$F$1,0),0)</f>
        <v>23669.635851452331</v>
      </c>
      <c r="J8987" s="2">
        <f>VLOOKUP($E8987,
Products!$A$1:$F$201,MATCH(Orders!J$1,Products!$A$1:$F$1,0),0)</f>
        <v>17880.752220874681</v>
      </c>
    </row>
    <row r="8988" spans="1:10">
      <c r="A8988">
        <v>8987</v>
      </c>
      <c r="B8988" s="4">
        <v>45967</v>
      </c>
      <c r="C8988" s="10">
        <f>DATE(YEAR(orders[[#This Row],[order_date]]), MONTH(orders[[#This Row],[order_date]]), 1)</f>
        <v>45962</v>
      </c>
      <c r="D8988" t="s">
        <v>3656</v>
      </c>
      <c r="E8988" t="s">
        <v>571</v>
      </c>
      <c r="F8988" t="str">
        <f>VLOOKUP(orders[[#This Row],[product_id]],Products!A:C,3,0)</f>
        <v>Electronics</v>
      </c>
      <c r="G8988">
        <v>3</v>
      </c>
      <c r="H8988" s="6">
        <v>0.14472303231271738</v>
      </c>
      <c r="I8988" s="2">
        <f>VLOOKUP($E8988,
Products!$A$1:$F$201,MATCH(Orders!I$1,Products!$A$1:$F$1,0),0)</f>
        <v>30022.150567424669</v>
      </c>
      <c r="J8988" s="2">
        <f>VLOOKUP($E8988,
Products!$A$1:$F$201,MATCH(Orders!J$1,Products!$A$1:$F$1,0),0)</f>
        <v>21451.61875289512</v>
      </c>
    </row>
    <row r="8989" spans="1:10">
      <c r="A8989">
        <v>8988</v>
      </c>
      <c r="B8989" s="4">
        <v>45195</v>
      </c>
      <c r="C8989" s="10">
        <f>DATE(YEAR(orders[[#This Row],[order_date]]), MONTH(orders[[#This Row],[order_date]]), 1)</f>
        <v>45170</v>
      </c>
      <c r="D8989" t="s">
        <v>4006</v>
      </c>
      <c r="E8989" t="s">
        <v>638</v>
      </c>
      <c r="F8989" t="str">
        <f>VLOOKUP(orders[[#This Row],[product_id]],Products!A:C,3,0)</f>
        <v>Electronics</v>
      </c>
      <c r="G8989">
        <v>1</v>
      </c>
      <c r="H8989" s="6">
        <v>0.16426342833857227</v>
      </c>
      <c r="I8989" s="2">
        <f>VLOOKUP($E8989,
Products!$A$1:$F$201,MATCH(Orders!I$1,Products!$A$1:$F$1,0),0)</f>
        <v>11118.17778596276</v>
      </c>
      <c r="J8989" s="2">
        <f>VLOOKUP($E8989,
Products!$A$1:$F$201,MATCH(Orders!J$1,Products!$A$1:$F$1,0),0)</f>
        <v>7887.697719413397</v>
      </c>
    </row>
    <row r="8990" spans="1:10">
      <c r="A8990">
        <v>8989</v>
      </c>
      <c r="B8990" s="4">
        <v>45787</v>
      </c>
      <c r="C8990" s="10">
        <f>DATE(YEAR(orders[[#This Row],[order_date]]), MONTH(orders[[#This Row],[order_date]]), 1)</f>
        <v>45778</v>
      </c>
      <c r="D8990" t="s">
        <v>1288</v>
      </c>
      <c r="E8990" t="s">
        <v>523</v>
      </c>
      <c r="F8990" t="str">
        <f>VLOOKUP(orders[[#This Row],[product_id]],Products!A:C,3,0)</f>
        <v>Electronics</v>
      </c>
      <c r="G8990">
        <v>2</v>
      </c>
      <c r="H8990" s="6">
        <v>0.11513315988335225</v>
      </c>
      <c r="I8990" s="2">
        <f>VLOOKUP($E8990,
Products!$A$1:$F$201,MATCH(Orders!I$1,Products!$A$1:$F$1,0),0)</f>
        <v>27240.414518089601</v>
      </c>
      <c r="J8990" s="2">
        <f>VLOOKUP($E8990,
Products!$A$1:$F$201,MATCH(Orders!J$1,Products!$A$1:$F$1,0),0)</f>
        <v>21217.524617692769</v>
      </c>
    </row>
    <row r="8991" spans="1:10">
      <c r="A8991">
        <v>8990</v>
      </c>
      <c r="B8991" s="4">
        <v>45408</v>
      </c>
      <c r="C8991" s="10">
        <f>DATE(YEAR(orders[[#This Row],[order_date]]), MONTH(orders[[#This Row],[order_date]]), 1)</f>
        <v>45383</v>
      </c>
      <c r="D8991" t="s">
        <v>4119</v>
      </c>
      <c r="E8991" t="s">
        <v>622</v>
      </c>
      <c r="F8991" t="str">
        <f>VLOOKUP(orders[[#This Row],[product_id]],Products!A:C,3,0)</f>
        <v>Electronics</v>
      </c>
      <c r="G8991">
        <v>3</v>
      </c>
      <c r="H8991" s="6">
        <v>0.14080637942238078</v>
      </c>
      <c r="I8991" s="2">
        <f>VLOOKUP($E8991,
Products!$A$1:$F$201,MATCH(Orders!I$1,Products!$A$1:$F$1,0),0)</f>
        <v>29891.969506397199</v>
      </c>
      <c r="J8991" s="2">
        <f>VLOOKUP($E8991,
Products!$A$1:$F$201,MATCH(Orders!J$1,Products!$A$1:$F$1,0),0)</f>
        <v>20298.690993957589</v>
      </c>
    </row>
    <row r="8992" spans="1:10">
      <c r="A8992">
        <v>8991</v>
      </c>
      <c r="B8992" s="4">
        <v>45211</v>
      </c>
      <c r="C8992" s="10">
        <f>DATE(YEAR(orders[[#This Row],[order_date]]), MONTH(orders[[#This Row],[order_date]]), 1)</f>
        <v>45200</v>
      </c>
      <c r="D8992" t="s">
        <v>1165</v>
      </c>
      <c r="E8992" t="s">
        <v>540</v>
      </c>
      <c r="F8992" t="str">
        <f>VLOOKUP(orders[[#This Row],[product_id]],Products!A:C,3,0)</f>
        <v>Electronics</v>
      </c>
      <c r="G8992">
        <v>1</v>
      </c>
      <c r="H8992" s="6">
        <v>0.18170336654565922</v>
      </c>
      <c r="I8992" s="2">
        <f>VLOOKUP($E8992,
Products!$A$1:$F$201,MATCH(Orders!I$1,Products!$A$1:$F$1,0),0)</f>
        <v>27903.66571841111</v>
      </c>
      <c r="J8992" s="2">
        <f>VLOOKUP($E8992,
Products!$A$1:$F$201,MATCH(Orders!J$1,Products!$A$1:$F$1,0),0)</f>
        <v>20363.814715502049</v>
      </c>
    </row>
    <row r="8993" spans="1:10">
      <c r="A8993">
        <v>8992</v>
      </c>
      <c r="B8993" s="4">
        <v>45987</v>
      </c>
      <c r="C8993" s="10">
        <f>DATE(YEAR(orders[[#This Row],[order_date]]), MONTH(orders[[#This Row],[order_date]]), 1)</f>
        <v>45962</v>
      </c>
      <c r="D8993" t="s">
        <v>841</v>
      </c>
      <c r="E8993" t="s">
        <v>658</v>
      </c>
      <c r="F8993" t="str">
        <f>VLOOKUP(orders[[#This Row],[product_id]],Products!A:C,3,0)</f>
        <v>Electronics</v>
      </c>
      <c r="G8993">
        <v>1</v>
      </c>
      <c r="H8993" s="6">
        <v>0.13427591310270623</v>
      </c>
      <c r="I8993" s="2">
        <f>VLOOKUP($E8993,
Products!$A$1:$F$201,MATCH(Orders!I$1,Products!$A$1:$F$1,0),0)</f>
        <v>2455.4664524813788</v>
      </c>
      <c r="J8993" s="2">
        <f>VLOOKUP($E8993,
Products!$A$1:$F$201,MATCH(Orders!J$1,Products!$A$1:$F$1,0),0)</f>
        <v>1763.2139459131699</v>
      </c>
    </row>
    <row r="8994" spans="1:10">
      <c r="A8994">
        <v>8993</v>
      </c>
      <c r="B8994" s="4">
        <v>45029</v>
      </c>
      <c r="C8994" s="10">
        <f>DATE(YEAR(orders[[#This Row],[order_date]]), MONTH(orders[[#This Row],[order_date]]), 1)</f>
        <v>45017</v>
      </c>
      <c r="D8994" t="s">
        <v>2682</v>
      </c>
      <c r="E8994" t="s">
        <v>611</v>
      </c>
      <c r="F8994" t="str">
        <f>VLOOKUP(orders[[#This Row],[product_id]],Products!A:C,3,0)</f>
        <v>Electronics</v>
      </c>
      <c r="G8994">
        <v>3</v>
      </c>
      <c r="H8994" s="6">
        <v>0.20294270815079168</v>
      </c>
      <c r="I8994" s="2">
        <f>VLOOKUP($E8994,
Products!$A$1:$F$201,MATCH(Orders!I$1,Products!$A$1:$F$1,0),0)</f>
        <v>12041.08303405661</v>
      </c>
      <c r="J8994" s="2">
        <f>VLOOKUP($E8994,
Products!$A$1:$F$201,MATCH(Orders!J$1,Products!$A$1:$F$1,0),0)</f>
        <v>7946.6428283753548</v>
      </c>
    </row>
    <row r="8995" spans="1:10">
      <c r="A8995">
        <v>8994</v>
      </c>
      <c r="B8995" s="4">
        <v>45718</v>
      </c>
      <c r="C8995" s="10">
        <f>DATE(YEAR(orders[[#This Row],[order_date]]), MONTH(orders[[#This Row],[order_date]]), 1)</f>
        <v>45717</v>
      </c>
      <c r="D8995" t="s">
        <v>1683</v>
      </c>
      <c r="E8995" t="s">
        <v>657</v>
      </c>
      <c r="F8995" t="str">
        <f>VLOOKUP(orders[[#This Row],[product_id]],Products!A:C,3,0)</f>
        <v>Appliances</v>
      </c>
      <c r="G8995">
        <v>1</v>
      </c>
      <c r="H8995" s="6">
        <v>9.0110259713038834E-2</v>
      </c>
      <c r="I8995" s="2">
        <f>VLOOKUP($E8995,
Products!$A$1:$F$201,MATCH(Orders!I$1,Products!$A$1:$F$1,0),0)</f>
        <v>6275.8669412443169</v>
      </c>
      <c r="J8995" s="2">
        <f>VLOOKUP($E8995,
Products!$A$1:$F$201,MATCH(Orders!J$1,Products!$A$1:$F$1,0),0)</f>
        <v>4742.5097602697688</v>
      </c>
    </row>
    <row r="8996" spans="1:10">
      <c r="A8996">
        <v>8995</v>
      </c>
      <c r="B8996" s="4">
        <v>45165</v>
      </c>
      <c r="C8996" s="10">
        <f>DATE(YEAR(orders[[#This Row],[order_date]]), MONTH(orders[[#This Row],[order_date]]), 1)</f>
        <v>45139</v>
      </c>
      <c r="D8996" t="s">
        <v>989</v>
      </c>
      <c r="E8996" t="s">
        <v>646</v>
      </c>
      <c r="F8996" t="str">
        <f>VLOOKUP(orders[[#This Row],[product_id]],Products!A:C,3,0)</f>
        <v>Electronics</v>
      </c>
      <c r="G8996">
        <v>2</v>
      </c>
      <c r="H8996" s="6">
        <v>0.11346914527924505</v>
      </c>
      <c r="I8996" s="2">
        <f>VLOOKUP($E8996,
Products!$A$1:$F$201,MATCH(Orders!I$1,Products!$A$1:$F$1,0),0)</f>
        <v>18424.12750052143</v>
      </c>
      <c r="J8996" s="2">
        <f>VLOOKUP($E8996,
Products!$A$1:$F$201,MATCH(Orders!J$1,Products!$A$1:$F$1,0),0)</f>
        <v>14575.25356690323</v>
      </c>
    </row>
    <row r="8997" spans="1:10">
      <c r="A8997">
        <v>8996</v>
      </c>
      <c r="B8997" s="4">
        <v>45667</v>
      </c>
      <c r="C8997" s="10">
        <f>DATE(YEAR(orders[[#This Row],[order_date]]), MONTH(orders[[#This Row],[order_date]]), 1)</f>
        <v>45658</v>
      </c>
      <c r="D8997" t="s">
        <v>3603</v>
      </c>
      <c r="E8997" t="s">
        <v>654</v>
      </c>
      <c r="F8997" t="str">
        <f>VLOOKUP(orders[[#This Row],[product_id]],Products!A:C,3,0)</f>
        <v>Electronics</v>
      </c>
      <c r="G8997">
        <v>2</v>
      </c>
      <c r="H8997" s="6">
        <v>0.21467987596014945</v>
      </c>
      <c r="I8997" s="2">
        <f>VLOOKUP($E8997,
Products!$A$1:$F$201,MATCH(Orders!I$1,Products!$A$1:$F$1,0),0)</f>
        <v>2480.90324078101</v>
      </c>
      <c r="J8997" s="2">
        <f>VLOOKUP($E8997,
Products!$A$1:$F$201,MATCH(Orders!J$1,Products!$A$1:$F$1,0),0)</f>
        <v>1964.543440578911</v>
      </c>
    </row>
    <row r="8998" spans="1:10">
      <c r="A8998">
        <v>8997</v>
      </c>
      <c r="B8998" s="4">
        <v>45571</v>
      </c>
      <c r="C8998" s="10">
        <f>DATE(YEAR(orders[[#This Row],[order_date]]), MONTH(orders[[#This Row],[order_date]]), 1)</f>
        <v>45566</v>
      </c>
      <c r="D8998" t="s">
        <v>3104</v>
      </c>
      <c r="E8998" t="s">
        <v>544</v>
      </c>
      <c r="F8998" t="str">
        <f>VLOOKUP(orders[[#This Row],[product_id]],Products!A:C,3,0)</f>
        <v>Electronics</v>
      </c>
      <c r="G8998">
        <v>1</v>
      </c>
      <c r="H8998" s="6">
        <v>0.18511262912793461</v>
      </c>
      <c r="I8998" s="2">
        <f>VLOOKUP($E8998,
Products!$A$1:$F$201,MATCH(Orders!I$1,Products!$A$1:$F$1,0),0)</f>
        <v>16273.22789477584</v>
      </c>
      <c r="J8998" s="2">
        <f>VLOOKUP($E8998,
Products!$A$1:$F$201,MATCH(Orders!J$1,Products!$A$1:$F$1,0),0)</f>
        <v>12683.607953986329</v>
      </c>
    </row>
    <row r="8999" spans="1:10">
      <c r="A8999">
        <v>8998</v>
      </c>
      <c r="B8999" s="4">
        <v>45808</v>
      </c>
      <c r="C8999" s="10">
        <f>DATE(YEAR(orders[[#This Row],[order_date]]), MONTH(orders[[#This Row],[order_date]]), 1)</f>
        <v>45778</v>
      </c>
      <c r="D8999" t="s">
        <v>722</v>
      </c>
      <c r="E8999" t="s">
        <v>667</v>
      </c>
      <c r="F8999" t="str">
        <f>VLOOKUP(orders[[#This Row],[product_id]],Products!A:C,3,0)</f>
        <v>Electronics</v>
      </c>
      <c r="G8999">
        <v>3</v>
      </c>
      <c r="H8999" s="6">
        <v>0.22373071961802138</v>
      </c>
      <c r="I8999" s="2">
        <f>VLOOKUP($E8999,
Products!$A$1:$F$201,MATCH(Orders!I$1,Products!$A$1:$F$1,0),0)</f>
        <v>2491.507056421975</v>
      </c>
      <c r="J8999" s="2">
        <f>VLOOKUP($E8999,
Products!$A$1:$F$201,MATCH(Orders!J$1,Products!$A$1:$F$1,0),0)</f>
        <v>1871.4408177277719</v>
      </c>
    </row>
    <row r="9000" spans="1:10">
      <c r="A9000">
        <v>8999</v>
      </c>
      <c r="B9000" s="4">
        <v>45533</v>
      </c>
      <c r="C9000" s="10">
        <f>DATE(YEAR(orders[[#This Row],[order_date]]), MONTH(orders[[#This Row],[order_date]]), 1)</f>
        <v>45505</v>
      </c>
      <c r="D9000" t="s">
        <v>1944</v>
      </c>
      <c r="E9000" t="s">
        <v>652</v>
      </c>
      <c r="F9000" t="str">
        <f>VLOOKUP(orders[[#This Row],[product_id]],Products!A:C,3,0)</f>
        <v>Appliances</v>
      </c>
      <c r="G9000">
        <v>1</v>
      </c>
      <c r="H9000" s="6">
        <v>0.12115581087416193</v>
      </c>
      <c r="I9000" s="2">
        <f>VLOOKUP($E9000,
Products!$A$1:$F$201,MATCH(Orders!I$1,Products!$A$1:$F$1,0),0)</f>
        <v>6387.3122916387983</v>
      </c>
      <c r="J9000" s="2">
        <f>VLOOKUP($E9000,
Products!$A$1:$F$201,MATCH(Orders!J$1,Products!$A$1:$F$1,0),0)</f>
        <v>4880.3517286187262</v>
      </c>
    </row>
    <row r="9001" spans="1:10">
      <c r="A9001">
        <v>9000</v>
      </c>
      <c r="B9001" s="4">
        <v>45114</v>
      </c>
      <c r="C9001" s="10">
        <f>DATE(YEAR(orders[[#This Row],[order_date]]), MONTH(orders[[#This Row],[order_date]]), 1)</f>
        <v>45108</v>
      </c>
      <c r="D9001" t="s">
        <v>4172</v>
      </c>
      <c r="E9001" t="s">
        <v>661</v>
      </c>
      <c r="F9001" t="str">
        <f>VLOOKUP(orders[[#This Row],[product_id]],Products!A:C,3,0)</f>
        <v>Electronics</v>
      </c>
      <c r="G9001">
        <v>2</v>
      </c>
      <c r="H9001" s="6">
        <v>0.10290703805083166</v>
      </c>
      <c r="I9001" s="2">
        <f>VLOOKUP($E9001,
Products!$A$1:$F$201,MATCH(Orders!I$1,Products!$A$1:$F$1,0),0)</f>
        <v>18760.038541255031</v>
      </c>
      <c r="J9001" s="2">
        <f>VLOOKUP($E9001,
Products!$A$1:$F$201,MATCH(Orders!J$1,Products!$A$1:$F$1,0),0)</f>
        <v>13545.127547708629</v>
      </c>
    </row>
    <row r="9002" spans="1:10">
      <c r="A9002">
        <v>9001</v>
      </c>
      <c r="B9002" s="4">
        <v>45814</v>
      </c>
      <c r="C9002" s="10">
        <f>DATE(YEAR(orders[[#This Row],[order_date]]), MONTH(orders[[#This Row],[order_date]]), 1)</f>
        <v>45809</v>
      </c>
      <c r="D9002" t="s">
        <v>2128</v>
      </c>
      <c r="E9002" t="s">
        <v>596</v>
      </c>
      <c r="F9002" t="str">
        <f>VLOOKUP(orders[[#This Row],[product_id]],Products!A:C,3,0)</f>
        <v>Electronics</v>
      </c>
      <c r="G9002">
        <v>3</v>
      </c>
      <c r="H9002" s="6">
        <v>0.10700328241106584</v>
      </c>
      <c r="I9002" s="2">
        <f>VLOOKUP($E9002,
Products!$A$1:$F$201,MATCH(Orders!I$1,Products!$A$1:$F$1,0),0)</f>
        <v>12935.39757670891</v>
      </c>
      <c r="J9002" s="2">
        <f>VLOOKUP($E9002,
Products!$A$1:$F$201,MATCH(Orders!J$1,Products!$A$1:$F$1,0),0)</f>
        <v>9648.6160598594815</v>
      </c>
    </row>
    <row r="9003" spans="1:10">
      <c r="A9003">
        <v>9002</v>
      </c>
      <c r="B9003" s="4">
        <v>45913</v>
      </c>
      <c r="C9003" s="10">
        <f>DATE(YEAR(orders[[#This Row],[order_date]]), MONTH(orders[[#This Row],[order_date]]), 1)</f>
        <v>45901</v>
      </c>
      <c r="D9003" t="s">
        <v>3167</v>
      </c>
      <c r="E9003" t="s">
        <v>619</v>
      </c>
      <c r="F9003" t="str">
        <f>VLOOKUP(orders[[#This Row],[product_id]],Products!A:C,3,0)</f>
        <v>Appliances</v>
      </c>
      <c r="G9003">
        <v>1</v>
      </c>
      <c r="H9003" s="6">
        <v>6.3760964916016058E-2</v>
      </c>
      <c r="I9003" s="2">
        <f>VLOOKUP($E9003,
Products!$A$1:$F$201,MATCH(Orders!I$1,Products!$A$1:$F$1,0),0)</f>
        <v>6040.8433358455886</v>
      </c>
      <c r="J9003" s="2">
        <f>VLOOKUP($E9003,
Products!$A$1:$F$201,MATCH(Orders!J$1,Products!$A$1:$F$1,0),0)</f>
        <v>4363.6239115177623</v>
      </c>
    </row>
    <row r="9004" spans="1:10">
      <c r="A9004">
        <v>9003</v>
      </c>
      <c r="B9004" s="4">
        <v>45850</v>
      </c>
      <c r="C9004" s="10">
        <f>DATE(YEAR(orders[[#This Row],[order_date]]), MONTH(orders[[#This Row],[order_date]]), 1)</f>
        <v>45839</v>
      </c>
      <c r="D9004" t="s">
        <v>1973</v>
      </c>
      <c r="E9004" t="s">
        <v>644</v>
      </c>
      <c r="F9004" t="str">
        <f>VLOOKUP(orders[[#This Row],[product_id]],Products!A:C,3,0)</f>
        <v>Appliances</v>
      </c>
      <c r="G9004">
        <v>1</v>
      </c>
      <c r="H9004" s="6">
        <v>8.7276641648165634E-2</v>
      </c>
      <c r="I9004" s="2">
        <f>VLOOKUP($E9004,
Products!$A$1:$F$201,MATCH(Orders!I$1,Products!$A$1:$F$1,0),0)</f>
        <v>2076.3860361463489</v>
      </c>
      <c r="J9004" s="2">
        <f>VLOOKUP($E9004,
Products!$A$1:$F$201,MATCH(Orders!J$1,Products!$A$1:$F$1,0),0)</f>
        <v>1496.280632568785</v>
      </c>
    </row>
    <row r="9005" spans="1:10">
      <c r="A9005">
        <v>9004</v>
      </c>
      <c r="B9005" s="4">
        <v>45720</v>
      </c>
      <c r="C9005" s="10">
        <f>DATE(YEAR(orders[[#This Row],[order_date]]), MONTH(orders[[#This Row],[order_date]]), 1)</f>
        <v>45717</v>
      </c>
      <c r="D9005" t="s">
        <v>3872</v>
      </c>
      <c r="E9005" t="s">
        <v>682</v>
      </c>
      <c r="F9005" t="str">
        <f>VLOOKUP(orders[[#This Row],[product_id]],Products!A:C,3,0)</f>
        <v>Electronics</v>
      </c>
      <c r="G9005">
        <v>2</v>
      </c>
      <c r="H9005" s="6">
        <v>0.24645778830102039</v>
      </c>
      <c r="I9005" s="2">
        <f>VLOOKUP($E9005,
Products!$A$1:$F$201,MATCH(Orders!I$1,Products!$A$1:$F$1,0),0)</f>
        <v>32533.33990892916</v>
      </c>
      <c r="J9005" s="2">
        <f>VLOOKUP($E9005,
Products!$A$1:$F$201,MATCH(Orders!J$1,Products!$A$1:$F$1,0),0)</f>
        <v>22734.712471507952</v>
      </c>
    </row>
    <row r="9006" spans="1:10">
      <c r="A9006">
        <v>9005</v>
      </c>
      <c r="B9006" s="4">
        <v>45456</v>
      </c>
      <c r="C9006" s="10">
        <f>DATE(YEAR(orders[[#This Row],[order_date]]), MONTH(orders[[#This Row],[order_date]]), 1)</f>
        <v>45444</v>
      </c>
      <c r="D9006" t="s">
        <v>4410</v>
      </c>
      <c r="E9006" t="s">
        <v>540</v>
      </c>
      <c r="F9006" t="str">
        <f>VLOOKUP(orders[[#This Row],[product_id]],Products!A:C,3,0)</f>
        <v>Electronics</v>
      </c>
      <c r="G9006">
        <v>3</v>
      </c>
      <c r="H9006" s="6">
        <v>0.22454624408717699</v>
      </c>
      <c r="I9006" s="2">
        <f>VLOOKUP($E9006,
Products!$A$1:$F$201,MATCH(Orders!I$1,Products!$A$1:$F$1,0),0)</f>
        <v>27903.66571841111</v>
      </c>
      <c r="J9006" s="2">
        <f>VLOOKUP($E9006,
Products!$A$1:$F$201,MATCH(Orders!J$1,Products!$A$1:$F$1,0),0)</f>
        <v>20363.814715502049</v>
      </c>
    </row>
    <row r="9007" spans="1:10">
      <c r="A9007">
        <v>9006</v>
      </c>
      <c r="B9007" s="4">
        <v>45602</v>
      </c>
      <c r="C9007" s="10">
        <f>DATE(YEAR(orders[[#This Row],[order_date]]), MONTH(orders[[#This Row],[order_date]]), 1)</f>
        <v>45597</v>
      </c>
      <c r="D9007" t="s">
        <v>2759</v>
      </c>
      <c r="E9007" t="s">
        <v>589</v>
      </c>
      <c r="F9007" t="str">
        <f>VLOOKUP(orders[[#This Row],[product_id]],Products!A:C,3,0)</f>
        <v>Appliances</v>
      </c>
      <c r="G9007">
        <v>3</v>
      </c>
      <c r="H9007" s="6">
        <v>0.11378372968677955</v>
      </c>
      <c r="I9007" s="2">
        <f>VLOOKUP($E9007,
Products!$A$1:$F$201,MATCH(Orders!I$1,Products!$A$1:$F$1,0),0)</f>
        <v>6227.1351854710047</v>
      </c>
      <c r="J9007" s="2">
        <f>VLOOKUP($E9007,
Products!$A$1:$F$201,MATCH(Orders!J$1,Products!$A$1:$F$1,0),0)</f>
        <v>4146.7707671772396</v>
      </c>
    </row>
    <row r="9008" spans="1:10">
      <c r="A9008">
        <v>9007</v>
      </c>
      <c r="B9008" s="4">
        <v>45318</v>
      </c>
      <c r="C9008" s="10">
        <f>DATE(YEAR(orders[[#This Row],[order_date]]), MONTH(orders[[#This Row],[order_date]]), 1)</f>
        <v>45292</v>
      </c>
      <c r="D9008" t="s">
        <v>1485</v>
      </c>
      <c r="E9008" t="s">
        <v>581</v>
      </c>
      <c r="F9008" t="str">
        <f>VLOOKUP(orders[[#This Row],[product_id]],Products!A:C,3,0)</f>
        <v>Appliances</v>
      </c>
      <c r="G9008">
        <v>1</v>
      </c>
      <c r="H9008" s="6">
        <v>7.3428354240474572E-2</v>
      </c>
      <c r="I9008" s="2">
        <f>VLOOKUP($E9008,
Products!$A$1:$F$201,MATCH(Orders!I$1,Products!$A$1:$F$1,0),0)</f>
        <v>6177.7225527132859</v>
      </c>
      <c r="J9008" s="2">
        <f>VLOOKUP($E9008,
Products!$A$1:$F$201,MATCH(Orders!J$1,Products!$A$1:$F$1,0),0)</f>
        <v>4208.1013641193986</v>
      </c>
    </row>
    <row r="9009" spans="1:10">
      <c r="A9009">
        <v>9008</v>
      </c>
      <c r="B9009" s="4">
        <v>45598</v>
      </c>
      <c r="C9009" s="10">
        <f>DATE(YEAR(orders[[#This Row],[order_date]]), MONTH(orders[[#This Row],[order_date]]), 1)</f>
        <v>45597</v>
      </c>
      <c r="D9009" t="s">
        <v>2840</v>
      </c>
      <c r="E9009" t="s">
        <v>562</v>
      </c>
      <c r="F9009" t="str">
        <f>VLOOKUP(orders[[#This Row],[product_id]],Products!A:C,3,0)</f>
        <v>Electronics</v>
      </c>
      <c r="G9009">
        <v>1</v>
      </c>
      <c r="H9009" s="6">
        <v>0.1319281801972326</v>
      </c>
      <c r="I9009" s="2">
        <f>VLOOKUP($E9009,
Products!$A$1:$F$201,MATCH(Orders!I$1,Products!$A$1:$F$1,0),0)</f>
        <v>2550.478597498749</v>
      </c>
      <c r="J9009" s="2">
        <f>VLOOKUP($E9009,
Products!$A$1:$F$201,MATCH(Orders!J$1,Products!$A$1:$F$1,0),0)</f>
        <v>1688.129752018375</v>
      </c>
    </row>
    <row r="9010" spans="1:10">
      <c r="A9010">
        <v>9009</v>
      </c>
      <c r="B9010" s="4">
        <v>45787</v>
      </c>
      <c r="C9010" s="10">
        <f>DATE(YEAR(orders[[#This Row],[order_date]]), MONTH(orders[[#This Row],[order_date]]), 1)</f>
        <v>45778</v>
      </c>
      <c r="D9010" t="s">
        <v>2942</v>
      </c>
      <c r="E9010" t="s">
        <v>533</v>
      </c>
      <c r="F9010" t="str">
        <f>VLOOKUP(orders[[#This Row],[product_id]],Products!A:C,3,0)</f>
        <v>Electronics</v>
      </c>
      <c r="G9010">
        <v>2</v>
      </c>
      <c r="H9010" s="6">
        <v>0.17293981036062017</v>
      </c>
      <c r="I9010" s="2">
        <f>VLOOKUP($E9010,
Products!$A$1:$F$201,MATCH(Orders!I$1,Products!$A$1:$F$1,0),0)</f>
        <v>28589.802369332661</v>
      </c>
      <c r="J9010" s="2">
        <f>VLOOKUP($E9010,
Products!$A$1:$F$201,MATCH(Orders!J$1,Products!$A$1:$F$1,0),0)</f>
        <v>21212.93445492295</v>
      </c>
    </row>
    <row r="9011" spans="1:10">
      <c r="A9011">
        <v>9010</v>
      </c>
      <c r="B9011" s="4">
        <v>45392</v>
      </c>
      <c r="C9011" s="10">
        <f>DATE(YEAR(orders[[#This Row],[order_date]]), MONTH(orders[[#This Row],[order_date]]), 1)</f>
        <v>45383</v>
      </c>
      <c r="D9011" t="s">
        <v>4392</v>
      </c>
      <c r="E9011" t="s">
        <v>571</v>
      </c>
      <c r="F9011" t="str">
        <f>VLOOKUP(orders[[#This Row],[product_id]],Products!A:C,3,0)</f>
        <v>Electronics</v>
      </c>
      <c r="G9011">
        <v>3</v>
      </c>
      <c r="H9011" s="6">
        <v>0.17591822149689462</v>
      </c>
      <c r="I9011" s="2">
        <f>VLOOKUP($E9011,
Products!$A$1:$F$201,MATCH(Orders!I$1,Products!$A$1:$F$1,0),0)</f>
        <v>30022.150567424669</v>
      </c>
      <c r="J9011" s="2">
        <f>VLOOKUP($E9011,
Products!$A$1:$F$201,MATCH(Orders!J$1,Products!$A$1:$F$1,0),0)</f>
        <v>21451.61875289512</v>
      </c>
    </row>
    <row r="9012" spans="1:10">
      <c r="A9012">
        <v>9011</v>
      </c>
      <c r="B9012" s="4">
        <v>45765</v>
      </c>
      <c r="C9012" s="10">
        <f>DATE(YEAR(orders[[#This Row],[order_date]]), MONTH(orders[[#This Row],[order_date]]), 1)</f>
        <v>45748</v>
      </c>
      <c r="D9012" t="s">
        <v>2345</v>
      </c>
      <c r="E9012" t="s">
        <v>570</v>
      </c>
      <c r="F9012" t="str">
        <f>VLOOKUP(orders[[#This Row],[product_id]],Products!A:C,3,0)</f>
        <v>Electronics</v>
      </c>
      <c r="G9012">
        <v>2</v>
      </c>
      <c r="H9012" s="6">
        <v>0.10895805721307353</v>
      </c>
      <c r="I9012" s="2">
        <f>VLOOKUP($E9012,
Products!$A$1:$F$201,MATCH(Orders!I$1,Products!$A$1:$F$1,0),0)</f>
        <v>10978.62820425244</v>
      </c>
      <c r="J9012" s="2">
        <f>VLOOKUP($E9012,
Products!$A$1:$F$201,MATCH(Orders!J$1,Products!$A$1:$F$1,0),0)</f>
        <v>7174.697588469895</v>
      </c>
    </row>
    <row r="9013" spans="1:10">
      <c r="A9013">
        <v>9012</v>
      </c>
      <c r="B9013" s="4">
        <v>45914</v>
      </c>
      <c r="C9013" s="10">
        <f>DATE(YEAR(orders[[#This Row],[order_date]]), MONTH(orders[[#This Row],[order_date]]), 1)</f>
        <v>45901</v>
      </c>
      <c r="D9013" t="s">
        <v>1125</v>
      </c>
      <c r="E9013" t="s">
        <v>655</v>
      </c>
      <c r="F9013" t="str">
        <f>VLOOKUP(orders[[#This Row],[product_id]],Products!A:C,3,0)</f>
        <v>Appliances</v>
      </c>
      <c r="G9013">
        <v>1</v>
      </c>
      <c r="H9013" s="6">
        <v>9.8361300537561105E-2</v>
      </c>
      <c r="I9013" s="2">
        <f>VLOOKUP($E9013,
Products!$A$1:$F$201,MATCH(Orders!I$1,Products!$A$1:$F$1,0),0)</f>
        <v>24072.170529057032</v>
      </c>
      <c r="J9013" s="2">
        <f>VLOOKUP($E9013,
Products!$A$1:$F$201,MATCH(Orders!J$1,Products!$A$1:$F$1,0),0)</f>
        <v>16358.626370717549</v>
      </c>
    </row>
    <row r="9014" spans="1:10">
      <c r="A9014">
        <v>9013</v>
      </c>
      <c r="B9014" s="4">
        <v>46000</v>
      </c>
      <c r="C9014" s="10">
        <f>DATE(YEAR(orders[[#This Row],[order_date]]), MONTH(orders[[#This Row],[order_date]]), 1)</f>
        <v>45992</v>
      </c>
      <c r="D9014" t="s">
        <v>2532</v>
      </c>
      <c r="E9014" t="s">
        <v>556</v>
      </c>
      <c r="F9014" t="str">
        <f>VLOOKUP(orders[[#This Row],[product_id]],Products!A:C,3,0)</f>
        <v>Appliances</v>
      </c>
      <c r="G9014">
        <v>1</v>
      </c>
      <c r="H9014" s="6">
        <v>5.6404345728563371E-2</v>
      </c>
      <c r="I9014" s="2">
        <f>VLOOKUP($E9014,
Products!$A$1:$F$201,MATCH(Orders!I$1,Products!$A$1:$F$1,0),0)</f>
        <v>27054.121101651981</v>
      </c>
      <c r="J9014" s="2">
        <f>VLOOKUP($E9014,
Products!$A$1:$F$201,MATCH(Orders!J$1,Products!$A$1:$F$1,0),0)</f>
        <v>19388.930988794411</v>
      </c>
    </row>
    <row r="9015" spans="1:10">
      <c r="A9015">
        <v>9014</v>
      </c>
      <c r="B9015" s="4">
        <v>44930</v>
      </c>
      <c r="C9015" s="10">
        <f>DATE(YEAR(orders[[#This Row],[order_date]]), MONTH(orders[[#This Row],[order_date]]), 1)</f>
        <v>44927</v>
      </c>
      <c r="D9015" t="s">
        <v>3844</v>
      </c>
      <c r="E9015" t="s">
        <v>596</v>
      </c>
      <c r="F9015" t="str">
        <f>VLOOKUP(orders[[#This Row],[product_id]],Products!A:C,3,0)</f>
        <v>Electronics</v>
      </c>
      <c r="G9015">
        <v>2</v>
      </c>
      <c r="H9015" s="6">
        <v>0.1963932677704637</v>
      </c>
      <c r="I9015" s="2">
        <f>VLOOKUP($E9015,
Products!$A$1:$F$201,MATCH(Orders!I$1,Products!$A$1:$F$1,0),0)</f>
        <v>12935.39757670891</v>
      </c>
      <c r="J9015" s="2">
        <f>VLOOKUP($E9015,
Products!$A$1:$F$201,MATCH(Orders!J$1,Products!$A$1:$F$1,0),0)</f>
        <v>9648.6160598594815</v>
      </c>
    </row>
    <row r="9016" spans="1:10">
      <c r="A9016">
        <v>9015</v>
      </c>
      <c r="B9016" s="4">
        <v>45778</v>
      </c>
      <c r="C9016" s="10">
        <f>DATE(YEAR(orders[[#This Row],[order_date]]), MONTH(orders[[#This Row],[order_date]]), 1)</f>
        <v>45778</v>
      </c>
      <c r="D9016" t="s">
        <v>4395</v>
      </c>
      <c r="E9016" t="s">
        <v>642</v>
      </c>
      <c r="F9016" t="str">
        <f>VLOOKUP(orders[[#This Row],[product_id]],Products!A:C,3,0)</f>
        <v>Appliances</v>
      </c>
      <c r="G9016">
        <v>1</v>
      </c>
      <c r="H9016" s="6">
        <v>7.6868411905059927E-2</v>
      </c>
      <c r="I9016" s="2">
        <f>VLOOKUP($E9016,
Products!$A$1:$F$201,MATCH(Orders!I$1,Products!$A$1:$F$1,0),0)</f>
        <v>2296.7821973225709</v>
      </c>
      <c r="J9016" s="2">
        <f>VLOOKUP($E9016,
Products!$A$1:$F$201,MATCH(Orders!J$1,Products!$A$1:$F$1,0),0)</f>
        <v>1585.16132006212</v>
      </c>
    </row>
    <row r="9017" spans="1:10">
      <c r="A9017">
        <v>9016</v>
      </c>
      <c r="B9017" s="4">
        <v>45461</v>
      </c>
      <c r="C9017" s="10">
        <f>DATE(YEAR(orders[[#This Row],[order_date]]), MONTH(orders[[#This Row],[order_date]]), 1)</f>
        <v>45444</v>
      </c>
      <c r="D9017" t="s">
        <v>3001</v>
      </c>
      <c r="E9017" t="s">
        <v>704</v>
      </c>
      <c r="F9017" t="str">
        <f>VLOOKUP(orders[[#This Row],[product_id]],Products!A:C,3,0)</f>
        <v>Electronics</v>
      </c>
      <c r="G9017">
        <v>3</v>
      </c>
      <c r="H9017" s="6">
        <v>0.17896033841552961</v>
      </c>
      <c r="I9017" s="2">
        <f>VLOOKUP($E9017,
Products!$A$1:$F$201,MATCH(Orders!I$1,Products!$A$1:$F$1,0),0)</f>
        <v>2453.3182634424861</v>
      </c>
      <c r="J9017" s="2">
        <f>VLOOKUP($E9017,
Products!$A$1:$F$201,MATCH(Orders!J$1,Products!$A$1:$F$1,0),0)</f>
        <v>1951.860511286576</v>
      </c>
    </row>
    <row r="9018" spans="1:10">
      <c r="A9018">
        <v>9017</v>
      </c>
      <c r="B9018" s="4">
        <v>45829</v>
      </c>
      <c r="C9018" s="10">
        <f>DATE(YEAR(orders[[#This Row],[order_date]]), MONTH(orders[[#This Row],[order_date]]), 1)</f>
        <v>45809</v>
      </c>
      <c r="D9018" t="s">
        <v>1565</v>
      </c>
      <c r="E9018" t="s">
        <v>669</v>
      </c>
      <c r="F9018" t="str">
        <f>VLOOKUP(orders[[#This Row],[product_id]],Products!A:C,3,0)</f>
        <v>Electronics</v>
      </c>
      <c r="G9018">
        <v>1</v>
      </c>
      <c r="H9018" s="6">
        <v>0.15687005770972759</v>
      </c>
      <c r="I9018" s="2">
        <f>VLOOKUP($E9018,
Products!$A$1:$F$201,MATCH(Orders!I$1,Products!$A$1:$F$1,0),0)</f>
        <v>11708.03419603835</v>
      </c>
      <c r="J9018" s="2">
        <f>VLOOKUP($E9018,
Products!$A$1:$F$201,MATCH(Orders!J$1,Products!$A$1:$F$1,0),0)</f>
        <v>7784.9580101998827</v>
      </c>
    </row>
    <row r="9019" spans="1:10">
      <c r="A9019">
        <v>9018</v>
      </c>
      <c r="B9019" s="4">
        <v>46011</v>
      </c>
      <c r="C9019" s="10">
        <f>DATE(YEAR(orders[[#This Row],[order_date]]), MONTH(orders[[#This Row],[order_date]]), 1)</f>
        <v>45992</v>
      </c>
      <c r="D9019" t="s">
        <v>912</v>
      </c>
      <c r="E9019" t="s">
        <v>687</v>
      </c>
      <c r="F9019" t="str">
        <f>VLOOKUP(orders[[#This Row],[product_id]],Products!A:C,3,0)</f>
        <v>Electronics</v>
      </c>
      <c r="G9019">
        <v>1</v>
      </c>
      <c r="H9019" s="6">
        <v>0.19455460425561685</v>
      </c>
      <c r="I9019" s="2">
        <f>VLOOKUP($E9019,
Products!$A$1:$F$201,MATCH(Orders!I$1,Products!$A$1:$F$1,0),0)</f>
        <v>12143.737276429891</v>
      </c>
      <c r="J9019" s="2">
        <f>VLOOKUP($E9019,
Products!$A$1:$F$201,MATCH(Orders!J$1,Products!$A$1:$F$1,0),0)</f>
        <v>9077.1957392673976</v>
      </c>
    </row>
    <row r="9020" spans="1:10">
      <c r="A9020">
        <v>9019</v>
      </c>
      <c r="B9020" s="4">
        <v>45572</v>
      </c>
      <c r="C9020" s="10">
        <f>DATE(YEAR(orders[[#This Row],[order_date]]), MONTH(orders[[#This Row],[order_date]]), 1)</f>
        <v>45566</v>
      </c>
      <c r="D9020" t="s">
        <v>3982</v>
      </c>
      <c r="E9020" t="s">
        <v>671</v>
      </c>
      <c r="F9020" t="str">
        <f>VLOOKUP(orders[[#This Row],[product_id]],Products!A:C,3,0)</f>
        <v>Electronics</v>
      </c>
      <c r="G9020">
        <v>1</v>
      </c>
      <c r="H9020" s="6">
        <v>0.16366555940510963</v>
      </c>
      <c r="I9020" s="2">
        <f>VLOOKUP($E9020,
Products!$A$1:$F$201,MATCH(Orders!I$1,Products!$A$1:$F$1,0),0)</f>
        <v>20226.002416343759</v>
      </c>
      <c r="J9020" s="2">
        <f>VLOOKUP($E9020,
Products!$A$1:$F$201,MATCH(Orders!J$1,Products!$A$1:$F$1,0),0)</f>
        <v>13513.884167631189</v>
      </c>
    </row>
    <row r="9021" spans="1:10">
      <c r="A9021">
        <v>9020</v>
      </c>
      <c r="B9021" s="4">
        <v>44950</v>
      </c>
      <c r="C9021" s="10">
        <f>DATE(YEAR(orders[[#This Row],[order_date]]), MONTH(orders[[#This Row],[order_date]]), 1)</f>
        <v>44927</v>
      </c>
      <c r="D9021" t="s">
        <v>4096</v>
      </c>
      <c r="E9021" t="s">
        <v>571</v>
      </c>
      <c r="F9021" t="str">
        <f>VLOOKUP(orders[[#This Row],[product_id]],Products!A:C,3,0)</f>
        <v>Electronics</v>
      </c>
      <c r="G9021">
        <v>1</v>
      </c>
      <c r="H9021" s="6">
        <v>0.22774484408251766</v>
      </c>
      <c r="I9021" s="2">
        <f>VLOOKUP($E9021,
Products!$A$1:$F$201,MATCH(Orders!I$1,Products!$A$1:$F$1,0),0)</f>
        <v>30022.150567424669</v>
      </c>
      <c r="J9021" s="2">
        <f>VLOOKUP($E9021,
Products!$A$1:$F$201,MATCH(Orders!J$1,Products!$A$1:$F$1,0),0)</f>
        <v>21451.61875289512</v>
      </c>
    </row>
    <row r="9022" spans="1:10">
      <c r="A9022">
        <v>9021</v>
      </c>
      <c r="B9022" s="4">
        <v>45483</v>
      </c>
      <c r="C9022" s="10">
        <f>DATE(YEAR(orders[[#This Row],[order_date]]), MONTH(orders[[#This Row],[order_date]]), 1)</f>
        <v>45474</v>
      </c>
      <c r="D9022" t="s">
        <v>3860</v>
      </c>
      <c r="E9022" t="s">
        <v>676</v>
      </c>
      <c r="F9022" t="str">
        <f>VLOOKUP(orders[[#This Row],[product_id]],Products!A:C,3,0)</f>
        <v>Electronics</v>
      </c>
      <c r="G9022">
        <v>2</v>
      </c>
      <c r="H9022" s="6">
        <v>0.24756162928455491</v>
      </c>
      <c r="I9022" s="2">
        <f>VLOOKUP($E9022,
Products!$A$1:$F$201,MATCH(Orders!I$1,Products!$A$1:$F$1,0),0)</f>
        <v>30008.64884218746</v>
      </c>
      <c r="J9022" s="2">
        <f>VLOOKUP($E9022,
Products!$A$1:$F$201,MATCH(Orders!J$1,Products!$A$1:$F$1,0),0)</f>
        <v>19907.2372539471</v>
      </c>
    </row>
    <row r="9023" spans="1:10">
      <c r="A9023">
        <v>9022</v>
      </c>
      <c r="B9023" s="4">
        <v>45617</v>
      </c>
      <c r="C9023" s="10">
        <f>DATE(YEAR(orders[[#This Row],[order_date]]), MONTH(orders[[#This Row],[order_date]]), 1)</f>
        <v>45597</v>
      </c>
      <c r="D9023" t="s">
        <v>3177</v>
      </c>
      <c r="E9023" t="s">
        <v>638</v>
      </c>
      <c r="F9023" t="str">
        <f>VLOOKUP(orders[[#This Row],[product_id]],Products!A:C,3,0)</f>
        <v>Electronics</v>
      </c>
      <c r="G9023">
        <v>3</v>
      </c>
      <c r="H9023" s="6">
        <v>0.23695789460447692</v>
      </c>
      <c r="I9023" s="2">
        <f>VLOOKUP($E9023,
Products!$A$1:$F$201,MATCH(Orders!I$1,Products!$A$1:$F$1,0),0)</f>
        <v>11118.17778596276</v>
      </c>
      <c r="J9023" s="2">
        <f>VLOOKUP($E9023,
Products!$A$1:$F$201,MATCH(Orders!J$1,Products!$A$1:$F$1,0),0)</f>
        <v>7887.697719413397</v>
      </c>
    </row>
    <row r="9024" spans="1:10">
      <c r="A9024">
        <v>9023</v>
      </c>
      <c r="B9024" s="4">
        <v>45282</v>
      </c>
      <c r="C9024" s="10">
        <f>DATE(YEAR(orders[[#This Row],[order_date]]), MONTH(orders[[#This Row],[order_date]]), 1)</f>
        <v>45261</v>
      </c>
      <c r="D9024" t="s">
        <v>3859</v>
      </c>
      <c r="E9024" t="s">
        <v>586</v>
      </c>
      <c r="F9024" t="str">
        <f>VLOOKUP(orders[[#This Row],[product_id]],Products!A:C,3,0)</f>
        <v>Appliances</v>
      </c>
      <c r="G9024">
        <v>2</v>
      </c>
      <c r="H9024" s="6">
        <v>7.1754418004211035E-2</v>
      </c>
      <c r="I9024" s="2">
        <f>VLOOKUP($E9024,
Products!$A$1:$F$201,MATCH(Orders!I$1,Products!$A$1:$F$1,0),0)</f>
        <v>22928.971424497449</v>
      </c>
      <c r="J9024" s="2">
        <f>VLOOKUP($E9024,
Products!$A$1:$F$201,MATCH(Orders!J$1,Products!$A$1:$F$1,0),0)</f>
        <v>17801.356740692991</v>
      </c>
    </row>
    <row r="9025" spans="1:10">
      <c r="A9025">
        <v>9024</v>
      </c>
      <c r="B9025" s="4">
        <v>45796</v>
      </c>
      <c r="C9025" s="10">
        <f>DATE(YEAR(orders[[#This Row],[order_date]]), MONTH(orders[[#This Row],[order_date]]), 1)</f>
        <v>45778</v>
      </c>
      <c r="D9025" t="s">
        <v>4576</v>
      </c>
      <c r="E9025" t="s">
        <v>670</v>
      </c>
      <c r="F9025" t="str">
        <f>VLOOKUP(orders[[#This Row],[product_id]],Products!A:C,3,0)</f>
        <v>Electronics</v>
      </c>
      <c r="G9025">
        <v>1</v>
      </c>
      <c r="H9025" s="6">
        <v>0.16857642526225652</v>
      </c>
      <c r="I9025" s="2">
        <f>VLOOKUP($E9025,
Products!$A$1:$F$201,MATCH(Orders!I$1,Products!$A$1:$F$1,0),0)</f>
        <v>2624.8628733917722</v>
      </c>
      <c r="J9025" s="2">
        <f>VLOOKUP($E9025,
Products!$A$1:$F$201,MATCH(Orders!J$1,Products!$A$1:$F$1,0),0)</f>
        <v>1944.041928611671</v>
      </c>
    </row>
    <row r="9026" spans="1:10">
      <c r="A9026">
        <v>9025</v>
      </c>
      <c r="B9026" s="4">
        <v>45867</v>
      </c>
      <c r="C9026" s="10">
        <f>DATE(YEAR(orders[[#This Row],[order_date]]), MONTH(orders[[#This Row],[order_date]]), 1)</f>
        <v>45839</v>
      </c>
      <c r="D9026" t="s">
        <v>3302</v>
      </c>
      <c r="E9026" t="s">
        <v>691</v>
      </c>
      <c r="F9026" t="str">
        <f>VLOOKUP(orders[[#This Row],[product_id]],Products!A:C,3,0)</f>
        <v>Appliances</v>
      </c>
      <c r="G9026">
        <v>2</v>
      </c>
      <c r="H9026" s="6">
        <v>0.11580454870319846</v>
      </c>
      <c r="I9026" s="2">
        <f>VLOOKUP($E9026,
Products!$A$1:$F$201,MATCH(Orders!I$1,Products!$A$1:$F$1,0),0)</f>
        <v>2337.6024778940591</v>
      </c>
      <c r="J9026" s="2">
        <f>VLOOKUP($E9026,
Products!$A$1:$F$201,MATCH(Orders!J$1,Products!$A$1:$F$1,0),0)</f>
        <v>1616.9957885138581</v>
      </c>
    </row>
    <row r="9027" spans="1:10">
      <c r="A9027">
        <v>9026</v>
      </c>
      <c r="B9027" s="4">
        <v>45501</v>
      </c>
      <c r="C9027" s="10">
        <f>DATE(YEAR(orders[[#This Row],[order_date]]), MONTH(orders[[#This Row],[order_date]]), 1)</f>
        <v>45474</v>
      </c>
      <c r="D9027" t="s">
        <v>4502</v>
      </c>
      <c r="E9027" t="s">
        <v>568</v>
      </c>
      <c r="F9027" t="str">
        <f>VLOOKUP(orders[[#This Row],[product_id]],Products!A:C,3,0)</f>
        <v>Electronics</v>
      </c>
      <c r="G9027">
        <v>2</v>
      </c>
      <c r="H9027" s="6">
        <v>0.22607001339784652</v>
      </c>
      <c r="I9027" s="2">
        <f>VLOOKUP($E9027,
Products!$A$1:$F$201,MATCH(Orders!I$1,Products!$A$1:$F$1,0),0)</f>
        <v>21702.72353355262</v>
      </c>
      <c r="J9027" s="2">
        <f>VLOOKUP($E9027,
Products!$A$1:$F$201,MATCH(Orders!J$1,Products!$A$1:$F$1,0),0)</f>
        <v>17244.710704747551</v>
      </c>
    </row>
    <row r="9028" spans="1:10">
      <c r="A9028">
        <v>9027</v>
      </c>
      <c r="B9028" s="4">
        <v>44955</v>
      </c>
      <c r="C9028" s="10">
        <f>DATE(YEAR(orders[[#This Row],[order_date]]), MONTH(orders[[#This Row],[order_date]]), 1)</f>
        <v>44927</v>
      </c>
      <c r="D9028" t="s">
        <v>3240</v>
      </c>
      <c r="E9028" t="s">
        <v>604</v>
      </c>
      <c r="F9028" t="str">
        <f>VLOOKUP(orders[[#This Row],[product_id]],Products!A:C,3,0)</f>
        <v>Appliances</v>
      </c>
      <c r="G9028">
        <v>2</v>
      </c>
      <c r="H9028" s="6">
        <v>0.14453070757783237</v>
      </c>
      <c r="I9028" s="2">
        <f>VLOOKUP($E9028,
Products!$A$1:$F$201,MATCH(Orders!I$1,Products!$A$1:$F$1,0),0)</f>
        <v>2087.687835040248</v>
      </c>
      <c r="J9028" s="2">
        <f>VLOOKUP($E9028,
Products!$A$1:$F$201,MATCH(Orders!J$1,Products!$A$1:$F$1,0),0)</f>
        <v>1450.1823074928161</v>
      </c>
    </row>
    <row r="9029" spans="1:10">
      <c r="A9029">
        <v>9028</v>
      </c>
      <c r="B9029" s="4">
        <v>45283</v>
      </c>
      <c r="C9029" s="10">
        <f>DATE(YEAR(orders[[#This Row],[order_date]]), MONTH(orders[[#This Row],[order_date]]), 1)</f>
        <v>45261</v>
      </c>
      <c r="D9029" t="s">
        <v>2886</v>
      </c>
      <c r="E9029" t="s">
        <v>556</v>
      </c>
      <c r="F9029" t="str">
        <f>VLOOKUP(orders[[#This Row],[product_id]],Products!A:C,3,0)</f>
        <v>Appliances</v>
      </c>
      <c r="G9029">
        <v>2</v>
      </c>
      <c r="H9029" s="6">
        <v>0.10323528860930017</v>
      </c>
      <c r="I9029" s="2">
        <f>VLOOKUP($E9029,
Products!$A$1:$F$201,MATCH(Orders!I$1,Products!$A$1:$F$1,0),0)</f>
        <v>27054.121101651981</v>
      </c>
      <c r="J9029" s="2">
        <f>VLOOKUP($E9029,
Products!$A$1:$F$201,MATCH(Orders!J$1,Products!$A$1:$F$1,0),0)</f>
        <v>19388.930988794411</v>
      </c>
    </row>
    <row r="9030" spans="1:10">
      <c r="A9030">
        <v>9029</v>
      </c>
      <c r="B9030" s="4">
        <v>45291</v>
      </c>
      <c r="C9030" s="10">
        <f>DATE(YEAR(orders[[#This Row],[order_date]]), MONTH(orders[[#This Row],[order_date]]), 1)</f>
        <v>45261</v>
      </c>
      <c r="D9030" t="s">
        <v>2746</v>
      </c>
      <c r="E9030" t="s">
        <v>577</v>
      </c>
      <c r="F9030" t="str">
        <f>VLOOKUP(orders[[#This Row],[product_id]],Products!A:C,3,0)</f>
        <v>Appliances</v>
      </c>
      <c r="G9030">
        <v>1</v>
      </c>
      <c r="H9030" s="6">
        <v>9.8359477777585497E-2</v>
      </c>
      <c r="I9030" s="2">
        <f>VLOOKUP($E9030,
Products!$A$1:$F$201,MATCH(Orders!I$1,Products!$A$1:$F$1,0),0)</f>
        <v>24178.046221204509</v>
      </c>
      <c r="J9030" s="2">
        <f>VLOOKUP($E9030,
Products!$A$1:$F$201,MATCH(Orders!J$1,Products!$A$1:$F$1,0),0)</f>
        <v>17784.08636999697</v>
      </c>
    </row>
    <row r="9031" spans="1:10">
      <c r="A9031">
        <v>9030</v>
      </c>
      <c r="B9031" s="4">
        <v>45534</v>
      </c>
      <c r="C9031" s="10">
        <f>DATE(YEAR(orders[[#This Row],[order_date]]), MONTH(orders[[#This Row],[order_date]]), 1)</f>
        <v>45505</v>
      </c>
      <c r="D9031" t="s">
        <v>820</v>
      </c>
      <c r="E9031" t="s">
        <v>548</v>
      </c>
      <c r="F9031" t="str">
        <f>VLOOKUP(orders[[#This Row],[product_id]],Products!A:C,3,0)</f>
        <v>Appliances</v>
      </c>
      <c r="G9031">
        <v>1</v>
      </c>
      <c r="H9031" s="6">
        <v>8.6302290896831266E-2</v>
      </c>
      <c r="I9031" s="2">
        <f>VLOOKUP($E9031,
Products!$A$1:$F$201,MATCH(Orders!I$1,Products!$A$1:$F$1,0),0)</f>
        <v>2211.9922659782978</v>
      </c>
      <c r="J9031" s="2">
        <f>VLOOKUP($E9031,
Products!$A$1:$F$201,MATCH(Orders!J$1,Products!$A$1:$F$1,0),0)</f>
        <v>1741.1720710333091</v>
      </c>
    </row>
    <row r="9032" spans="1:10">
      <c r="A9032">
        <v>9031</v>
      </c>
      <c r="B9032" s="4">
        <v>45335</v>
      </c>
      <c r="C9032" s="10">
        <f>DATE(YEAR(orders[[#This Row],[order_date]]), MONTH(orders[[#This Row],[order_date]]), 1)</f>
        <v>45323</v>
      </c>
      <c r="D9032" t="s">
        <v>3130</v>
      </c>
      <c r="E9032" t="s">
        <v>572</v>
      </c>
      <c r="F9032" t="str">
        <f>VLOOKUP(orders[[#This Row],[product_id]],Products!A:C,3,0)</f>
        <v>Electronics</v>
      </c>
      <c r="G9032">
        <v>2</v>
      </c>
      <c r="H9032" s="6">
        <v>0.18369414792057889</v>
      </c>
      <c r="I9032" s="2">
        <f>VLOOKUP($E9032,
Products!$A$1:$F$201,MATCH(Orders!I$1,Products!$A$1:$F$1,0),0)</f>
        <v>28095.750781518611</v>
      </c>
      <c r="J9032" s="2">
        <f>VLOOKUP($E9032,
Products!$A$1:$F$201,MATCH(Orders!J$1,Products!$A$1:$F$1,0),0)</f>
        <v>21949.841961937182</v>
      </c>
    </row>
    <row r="9033" spans="1:10">
      <c r="A9033">
        <v>9032</v>
      </c>
      <c r="B9033" s="4">
        <v>45493</v>
      </c>
      <c r="C9033" s="10">
        <f>DATE(YEAR(orders[[#This Row],[order_date]]), MONTH(orders[[#This Row],[order_date]]), 1)</f>
        <v>45474</v>
      </c>
      <c r="D9033" t="s">
        <v>3730</v>
      </c>
      <c r="E9033" t="s">
        <v>700</v>
      </c>
      <c r="F9033" t="str">
        <f>VLOOKUP(orders[[#This Row],[product_id]],Products!A:C,3,0)</f>
        <v>Electronics</v>
      </c>
      <c r="G9033">
        <v>2</v>
      </c>
      <c r="H9033" s="6">
        <v>0.13702611368963513</v>
      </c>
      <c r="I9033" s="2">
        <f>VLOOKUP($E9033,
Products!$A$1:$F$201,MATCH(Orders!I$1,Products!$A$1:$F$1,0),0)</f>
        <v>11070.26215043813</v>
      </c>
      <c r="J9033" s="2">
        <f>VLOOKUP($E9033,
Products!$A$1:$F$201,MATCH(Orders!J$1,Products!$A$1:$F$1,0),0)</f>
        <v>7867.3909748932683</v>
      </c>
    </row>
    <row r="9034" spans="1:10">
      <c r="A9034">
        <v>9033</v>
      </c>
      <c r="B9034" s="4">
        <v>45145</v>
      </c>
      <c r="C9034" s="10">
        <f>DATE(YEAR(orders[[#This Row],[order_date]]), MONTH(orders[[#This Row],[order_date]]), 1)</f>
        <v>45139</v>
      </c>
      <c r="D9034" t="s">
        <v>916</v>
      </c>
      <c r="E9034" t="s">
        <v>570</v>
      </c>
      <c r="F9034" t="str">
        <f>VLOOKUP(orders[[#This Row],[product_id]],Products!A:C,3,0)</f>
        <v>Electronics</v>
      </c>
      <c r="G9034">
        <v>1</v>
      </c>
      <c r="H9034" s="6">
        <v>0.13099268626684721</v>
      </c>
      <c r="I9034" s="2">
        <f>VLOOKUP($E9034,
Products!$A$1:$F$201,MATCH(Orders!I$1,Products!$A$1:$F$1,0),0)</f>
        <v>10978.62820425244</v>
      </c>
      <c r="J9034" s="2">
        <f>VLOOKUP($E9034,
Products!$A$1:$F$201,MATCH(Orders!J$1,Products!$A$1:$F$1,0),0)</f>
        <v>7174.697588469895</v>
      </c>
    </row>
    <row r="9035" spans="1:10">
      <c r="A9035">
        <v>9034</v>
      </c>
      <c r="B9035" s="4">
        <v>45099</v>
      </c>
      <c r="C9035" s="10">
        <f>DATE(YEAR(orders[[#This Row],[order_date]]), MONTH(orders[[#This Row],[order_date]]), 1)</f>
        <v>45078</v>
      </c>
      <c r="D9035" t="s">
        <v>837</v>
      </c>
      <c r="E9035" t="s">
        <v>567</v>
      </c>
      <c r="F9035" t="str">
        <f>VLOOKUP(orders[[#This Row],[product_id]],Products!A:C,3,0)</f>
        <v>Electronics</v>
      </c>
      <c r="G9035">
        <v>3</v>
      </c>
      <c r="H9035" s="6">
        <v>0.13754728291978399</v>
      </c>
      <c r="I9035" s="2">
        <f>VLOOKUP($E9035,
Products!$A$1:$F$201,MATCH(Orders!I$1,Products!$A$1:$F$1,0),0)</f>
        <v>17514.171240093368</v>
      </c>
      <c r="J9035" s="2">
        <f>VLOOKUP($E9035,
Products!$A$1:$F$201,MATCH(Orders!J$1,Products!$A$1:$F$1,0),0)</f>
        <v>12226.76247250809</v>
      </c>
    </row>
    <row r="9036" spans="1:10">
      <c r="A9036">
        <v>9035</v>
      </c>
      <c r="B9036" s="4">
        <v>45534</v>
      </c>
      <c r="C9036" s="10">
        <f>DATE(YEAR(orders[[#This Row],[order_date]]), MONTH(orders[[#This Row],[order_date]]), 1)</f>
        <v>45505</v>
      </c>
      <c r="D9036" t="s">
        <v>2103</v>
      </c>
      <c r="E9036" t="s">
        <v>696</v>
      </c>
      <c r="F9036" t="str">
        <f>VLOOKUP(orders[[#This Row],[product_id]],Products!A:C,3,0)</f>
        <v>Electronics</v>
      </c>
      <c r="G9036">
        <v>2</v>
      </c>
      <c r="H9036" s="6">
        <v>0.1149026503514379</v>
      </c>
      <c r="I9036" s="2">
        <f>VLOOKUP($E9036,
Products!$A$1:$F$201,MATCH(Orders!I$1,Products!$A$1:$F$1,0),0)</f>
        <v>2723.6534496184809</v>
      </c>
      <c r="J9036" s="2">
        <f>VLOOKUP($E9036,
Products!$A$1:$F$201,MATCH(Orders!J$1,Products!$A$1:$F$1,0),0)</f>
        <v>1872.4715951823</v>
      </c>
    </row>
    <row r="9037" spans="1:10">
      <c r="A9037">
        <v>9036</v>
      </c>
      <c r="B9037" s="4">
        <v>45962</v>
      </c>
      <c r="C9037" s="10">
        <f>DATE(YEAR(orders[[#This Row],[order_date]]), MONTH(orders[[#This Row],[order_date]]), 1)</f>
        <v>45962</v>
      </c>
      <c r="D9037" t="s">
        <v>859</v>
      </c>
      <c r="E9037" t="s">
        <v>663</v>
      </c>
      <c r="F9037" t="str">
        <f>VLOOKUP(orders[[#This Row],[product_id]],Products!A:C,3,0)</f>
        <v>Electronics</v>
      </c>
      <c r="G9037">
        <v>3</v>
      </c>
      <c r="H9037" s="6">
        <v>0.11045943646718843</v>
      </c>
      <c r="I9037" s="2">
        <f>VLOOKUP($E9037,
Products!$A$1:$F$201,MATCH(Orders!I$1,Products!$A$1:$F$1,0),0)</f>
        <v>12863.39473364416</v>
      </c>
      <c r="J9037" s="2">
        <f>VLOOKUP($E9037,
Products!$A$1:$F$201,MATCH(Orders!J$1,Products!$A$1:$F$1,0),0)</f>
        <v>9312.9321574947517</v>
      </c>
    </row>
    <row r="9038" spans="1:10">
      <c r="A9038">
        <v>9037</v>
      </c>
      <c r="B9038" s="4">
        <v>45784</v>
      </c>
      <c r="C9038" s="10">
        <f>DATE(YEAR(orders[[#This Row],[order_date]]), MONTH(orders[[#This Row],[order_date]]), 1)</f>
        <v>45778</v>
      </c>
      <c r="D9038" t="s">
        <v>1625</v>
      </c>
      <c r="E9038" t="s">
        <v>595</v>
      </c>
      <c r="F9038" t="str">
        <f>VLOOKUP(orders[[#This Row],[product_id]],Products!A:C,3,0)</f>
        <v>Electronics</v>
      </c>
      <c r="G9038">
        <v>2</v>
      </c>
      <c r="H9038" s="6">
        <v>0.1970302478778557</v>
      </c>
      <c r="I9038" s="2">
        <f>VLOOKUP($E9038,
Products!$A$1:$F$201,MATCH(Orders!I$1,Products!$A$1:$F$1,0),0)</f>
        <v>2368.316565735005</v>
      </c>
      <c r="J9038" s="2">
        <f>VLOOKUP($E9038,
Products!$A$1:$F$201,MATCH(Orders!J$1,Products!$A$1:$F$1,0),0)</f>
        <v>1668.7588573553539</v>
      </c>
    </row>
    <row r="9039" spans="1:10">
      <c r="A9039">
        <v>9038</v>
      </c>
      <c r="B9039" s="4">
        <v>45583</v>
      </c>
      <c r="C9039" s="10">
        <f>DATE(YEAR(orders[[#This Row],[order_date]]), MONTH(orders[[#This Row],[order_date]]), 1)</f>
        <v>45566</v>
      </c>
      <c r="D9039" t="s">
        <v>2152</v>
      </c>
      <c r="E9039" t="s">
        <v>671</v>
      </c>
      <c r="F9039" t="str">
        <f>VLOOKUP(orders[[#This Row],[product_id]],Products!A:C,3,0)</f>
        <v>Electronics</v>
      </c>
      <c r="G9039">
        <v>1</v>
      </c>
      <c r="H9039" s="6">
        <v>0.24114700965618155</v>
      </c>
      <c r="I9039" s="2">
        <f>VLOOKUP($E9039,
Products!$A$1:$F$201,MATCH(Orders!I$1,Products!$A$1:$F$1,0),0)</f>
        <v>20226.002416343759</v>
      </c>
      <c r="J9039" s="2">
        <f>VLOOKUP($E9039,
Products!$A$1:$F$201,MATCH(Orders!J$1,Products!$A$1:$F$1,0),0)</f>
        <v>13513.884167631189</v>
      </c>
    </row>
    <row r="9040" spans="1:10">
      <c r="A9040">
        <v>9039</v>
      </c>
      <c r="B9040" s="4">
        <v>45895</v>
      </c>
      <c r="C9040" s="10">
        <f>DATE(YEAR(orders[[#This Row],[order_date]]), MONTH(orders[[#This Row],[order_date]]), 1)</f>
        <v>45870</v>
      </c>
      <c r="D9040" t="s">
        <v>1657</v>
      </c>
      <c r="E9040" t="s">
        <v>609</v>
      </c>
      <c r="F9040" t="str">
        <f>VLOOKUP(orders[[#This Row],[product_id]],Products!A:C,3,0)</f>
        <v>Appliances</v>
      </c>
      <c r="G9040">
        <v>1</v>
      </c>
      <c r="H9040" s="6">
        <v>9.9891745210392818E-2</v>
      </c>
      <c r="I9040" s="2">
        <f>VLOOKUP($E9040,
Products!$A$1:$F$201,MATCH(Orders!I$1,Products!$A$1:$F$1,0),0)</f>
        <v>2159.5378031052392</v>
      </c>
      <c r="J9040" s="2">
        <f>VLOOKUP($E9040,
Products!$A$1:$F$201,MATCH(Orders!J$1,Products!$A$1:$F$1,0),0)</f>
        <v>1501.9415981313371</v>
      </c>
    </row>
    <row r="9041" spans="1:10">
      <c r="A9041">
        <v>9040</v>
      </c>
      <c r="B9041" s="4">
        <v>45367</v>
      </c>
      <c r="C9041" s="10">
        <f>DATE(YEAR(orders[[#This Row],[order_date]]), MONTH(orders[[#This Row],[order_date]]), 1)</f>
        <v>45352</v>
      </c>
      <c r="D9041" t="s">
        <v>3559</v>
      </c>
      <c r="E9041" t="s">
        <v>556</v>
      </c>
      <c r="F9041" t="str">
        <f>VLOOKUP(orders[[#This Row],[product_id]],Products!A:C,3,0)</f>
        <v>Appliances</v>
      </c>
      <c r="G9041">
        <v>2</v>
      </c>
      <c r="H9041" s="6">
        <v>7.2143352676898476E-2</v>
      </c>
      <c r="I9041" s="2">
        <f>VLOOKUP($E9041,
Products!$A$1:$F$201,MATCH(Orders!I$1,Products!$A$1:$F$1,0),0)</f>
        <v>27054.121101651981</v>
      </c>
      <c r="J9041" s="2">
        <f>VLOOKUP($E9041,
Products!$A$1:$F$201,MATCH(Orders!J$1,Products!$A$1:$F$1,0),0)</f>
        <v>19388.930988794411</v>
      </c>
    </row>
    <row r="9042" spans="1:10">
      <c r="A9042">
        <v>9041</v>
      </c>
      <c r="B9042" s="4">
        <v>45543</v>
      </c>
      <c r="C9042" s="10">
        <f>DATE(YEAR(orders[[#This Row],[order_date]]), MONTH(orders[[#This Row],[order_date]]), 1)</f>
        <v>45536</v>
      </c>
      <c r="D9042" t="s">
        <v>2095</v>
      </c>
      <c r="E9042" t="s">
        <v>612</v>
      </c>
      <c r="F9042" t="str">
        <f>VLOOKUP(orders[[#This Row],[product_id]],Products!A:C,3,0)</f>
        <v>Electronics</v>
      </c>
      <c r="G9042">
        <v>2</v>
      </c>
      <c r="H9042" s="6">
        <v>0.15025655056787332</v>
      </c>
      <c r="I9042" s="2">
        <f>VLOOKUP($E9042,
Products!$A$1:$F$201,MATCH(Orders!I$1,Products!$A$1:$F$1,0),0)</f>
        <v>2704.041843529928</v>
      </c>
      <c r="J9042" s="2">
        <f>VLOOKUP($E9042,
Products!$A$1:$F$201,MATCH(Orders!J$1,Products!$A$1:$F$1,0),0)</f>
        <v>2158.9135708713038</v>
      </c>
    </row>
    <row r="9043" spans="1:10">
      <c r="A9043">
        <v>9042</v>
      </c>
      <c r="B9043" s="4">
        <v>45152</v>
      </c>
      <c r="C9043" s="10">
        <f>DATE(YEAR(orders[[#This Row],[order_date]]), MONTH(orders[[#This Row],[order_date]]), 1)</f>
        <v>45139</v>
      </c>
      <c r="D9043" t="s">
        <v>2423</v>
      </c>
      <c r="E9043" t="s">
        <v>543</v>
      </c>
      <c r="F9043" t="str">
        <f>VLOOKUP(orders[[#This Row],[product_id]],Products!A:C,3,0)</f>
        <v>Appliances</v>
      </c>
      <c r="G9043">
        <v>2</v>
      </c>
      <c r="H9043" s="6">
        <v>8.5430640318041803E-2</v>
      </c>
      <c r="I9043" s="2">
        <f>VLOOKUP($E9043,
Products!$A$1:$F$201,MATCH(Orders!I$1,Products!$A$1:$F$1,0),0)</f>
        <v>2300.989425669633</v>
      </c>
      <c r="J9043" s="2">
        <f>VLOOKUP($E9043,
Products!$A$1:$F$201,MATCH(Orders!J$1,Products!$A$1:$F$1,0),0)</f>
        <v>1726.390958088811</v>
      </c>
    </row>
    <row r="9044" spans="1:10">
      <c r="A9044">
        <v>9043</v>
      </c>
      <c r="B9044" s="4">
        <v>45297</v>
      </c>
      <c r="C9044" s="10">
        <f>DATE(YEAR(orders[[#This Row],[order_date]]), MONTH(orders[[#This Row],[order_date]]), 1)</f>
        <v>45292</v>
      </c>
      <c r="D9044" t="s">
        <v>852</v>
      </c>
      <c r="E9044" t="s">
        <v>572</v>
      </c>
      <c r="F9044" t="str">
        <f>VLOOKUP(orders[[#This Row],[product_id]],Products!A:C,3,0)</f>
        <v>Electronics</v>
      </c>
      <c r="G9044">
        <v>2</v>
      </c>
      <c r="H9044" s="6">
        <v>0.22994527002459417</v>
      </c>
      <c r="I9044" s="2">
        <f>VLOOKUP($E9044,
Products!$A$1:$F$201,MATCH(Orders!I$1,Products!$A$1:$F$1,0),0)</f>
        <v>28095.750781518611</v>
      </c>
      <c r="J9044" s="2">
        <f>VLOOKUP($E9044,
Products!$A$1:$F$201,MATCH(Orders!J$1,Products!$A$1:$F$1,0),0)</f>
        <v>21949.841961937182</v>
      </c>
    </row>
    <row r="9045" spans="1:10">
      <c r="A9045">
        <v>9044</v>
      </c>
      <c r="B9045" s="4">
        <v>44954</v>
      </c>
      <c r="C9045" s="10">
        <f>DATE(YEAR(orders[[#This Row],[order_date]]), MONTH(orders[[#This Row],[order_date]]), 1)</f>
        <v>44927</v>
      </c>
      <c r="D9045" t="s">
        <v>4511</v>
      </c>
      <c r="E9045" t="s">
        <v>582</v>
      </c>
      <c r="F9045" t="str">
        <f>VLOOKUP(orders[[#This Row],[product_id]],Products!A:C,3,0)</f>
        <v>Electronics</v>
      </c>
      <c r="G9045">
        <v>1</v>
      </c>
      <c r="H9045" s="6">
        <v>0.13036998911360245</v>
      </c>
      <c r="I9045" s="2">
        <f>VLOOKUP($E9045,
Products!$A$1:$F$201,MATCH(Orders!I$1,Products!$A$1:$F$1,0),0)</f>
        <v>16266.090182397211</v>
      </c>
      <c r="J9045" s="2">
        <f>VLOOKUP($E9045,
Products!$A$1:$F$201,MATCH(Orders!J$1,Products!$A$1:$F$1,0),0)</f>
        <v>11802.84602487359</v>
      </c>
    </row>
    <row r="9046" spans="1:10">
      <c r="A9046">
        <v>9045</v>
      </c>
      <c r="B9046" s="4">
        <v>45934</v>
      </c>
      <c r="C9046" s="10">
        <f>DATE(YEAR(orders[[#This Row],[order_date]]), MONTH(orders[[#This Row],[order_date]]), 1)</f>
        <v>45931</v>
      </c>
      <c r="D9046" t="s">
        <v>2523</v>
      </c>
      <c r="E9046" t="s">
        <v>605</v>
      </c>
      <c r="F9046" t="str">
        <f>VLOOKUP(orders[[#This Row],[product_id]],Products!A:C,3,0)</f>
        <v>Electronics</v>
      </c>
      <c r="G9046">
        <v>1</v>
      </c>
      <c r="H9046" s="6">
        <v>0.17027639405170794</v>
      </c>
      <c r="I9046" s="2">
        <f>VLOOKUP($E9046,
Products!$A$1:$F$201,MATCH(Orders!I$1,Products!$A$1:$F$1,0),0)</f>
        <v>2690.742909794456</v>
      </c>
      <c r="J9046" s="2">
        <f>VLOOKUP($E9046,
Products!$A$1:$F$201,MATCH(Orders!J$1,Products!$A$1:$F$1,0),0)</f>
        <v>2067.549626292313</v>
      </c>
    </row>
    <row r="9047" spans="1:10">
      <c r="A9047">
        <v>9046</v>
      </c>
      <c r="B9047" s="4">
        <v>45921</v>
      </c>
      <c r="C9047" s="10">
        <f>DATE(YEAR(orders[[#This Row],[order_date]]), MONTH(orders[[#This Row],[order_date]]), 1)</f>
        <v>45901</v>
      </c>
      <c r="D9047" t="s">
        <v>3904</v>
      </c>
      <c r="E9047" t="s">
        <v>610</v>
      </c>
      <c r="F9047" t="str">
        <f>VLOOKUP(orders[[#This Row],[product_id]],Products!A:C,3,0)</f>
        <v>Appliances</v>
      </c>
      <c r="G9047">
        <v>1</v>
      </c>
      <c r="H9047" s="6">
        <v>0.13800590943460522</v>
      </c>
      <c r="I9047" s="2">
        <f>VLOOKUP($E9047,
Products!$A$1:$F$201,MATCH(Orders!I$1,Products!$A$1:$F$1,0),0)</f>
        <v>23456.386855186989</v>
      </c>
      <c r="J9047" s="2">
        <f>VLOOKUP($E9047,
Products!$A$1:$F$201,MATCH(Orders!J$1,Products!$A$1:$F$1,0),0)</f>
        <v>16522.385271144129</v>
      </c>
    </row>
    <row r="9048" spans="1:10">
      <c r="A9048">
        <v>9047</v>
      </c>
      <c r="B9048" s="4">
        <v>44942</v>
      </c>
      <c r="C9048" s="10">
        <f>DATE(YEAR(orders[[#This Row],[order_date]]), MONTH(orders[[#This Row],[order_date]]), 1)</f>
        <v>44927</v>
      </c>
      <c r="D9048" t="s">
        <v>4085</v>
      </c>
      <c r="E9048" t="s">
        <v>553</v>
      </c>
      <c r="F9048" t="str">
        <f>VLOOKUP(orders[[#This Row],[product_id]],Products!A:C,3,0)</f>
        <v>Electronics</v>
      </c>
      <c r="G9048">
        <v>1</v>
      </c>
      <c r="H9048" s="6">
        <v>0.23968333507097481</v>
      </c>
      <c r="I9048" s="2">
        <f>VLOOKUP($E9048,
Products!$A$1:$F$201,MATCH(Orders!I$1,Products!$A$1:$F$1,0),0)</f>
        <v>19089.562478947992</v>
      </c>
      <c r="J9048" s="2">
        <f>VLOOKUP($E9048,
Products!$A$1:$F$201,MATCH(Orders!J$1,Products!$A$1:$F$1,0),0)</f>
        <v>12552.840439332171</v>
      </c>
    </row>
    <row r="9049" spans="1:10">
      <c r="A9049">
        <v>9048</v>
      </c>
      <c r="B9049" s="4">
        <v>45259</v>
      </c>
      <c r="C9049" s="10">
        <f>DATE(YEAR(orders[[#This Row],[order_date]]), MONTH(orders[[#This Row],[order_date]]), 1)</f>
        <v>45231</v>
      </c>
      <c r="D9049" t="s">
        <v>1420</v>
      </c>
      <c r="E9049" t="s">
        <v>645</v>
      </c>
      <c r="F9049" t="str">
        <f>VLOOKUP(orders[[#This Row],[product_id]],Products!A:C,3,0)</f>
        <v>Electronics</v>
      </c>
      <c r="G9049">
        <v>1</v>
      </c>
      <c r="H9049" s="6">
        <v>0.18042304685960231</v>
      </c>
      <c r="I9049" s="2">
        <f>VLOOKUP($E9049,
Products!$A$1:$F$201,MATCH(Orders!I$1,Products!$A$1:$F$1,0),0)</f>
        <v>29658.239859810968</v>
      </c>
      <c r="J9049" s="2">
        <f>VLOOKUP($E9049,
Products!$A$1:$F$201,MATCH(Orders!J$1,Products!$A$1:$F$1,0),0)</f>
        <v>22421.521919652871</v>
      </c>
    </row>
    <row r="9050" spans="1:10">
      <c r="A9050">
        <v>9049</v>
      </c>
      <c r="B9050" s="4">
        <v>45409</v>
      </c>
      <c r="C9050" s="10">
        <f>DATE(YEAR(orders[[#This Row],[order_date]]), MONTH(orders[[#This Row],[order_date]]), 1)</f>
        <v>45383</v>
      </c>
      <c r="D9050" t="s">
        <v>3895</v>
      </c>
      <c r="E9050" t="s">
        <v>525</v>
      </c>
      <c r="F9050" t="str">
        <f>VLOOKUP(orders[[#This Row],[product_id]],Products!A:C,3,0)</f>
        <v>Electronics</v>
      </c>
      <c r="G9050">
        <v>3</v>
      </c>
      <c r="H9050" s="6">
        <v>0.21712926497554469</v>
      </c>
      <c r="I9050" s="2">
        <f>VLOOKUP($E9050,
Products!$A$1:$F$201,MATCH(Orders!I$1,Products!$A$1:$F$1,0),0)</f>
        <v>2441.7405612875209</v>
      </c>
      <c r="J9050" s="2">
        <f>VLOOKUP($E9050,
Products!$A$1:$F$201,MATCH(Orders!J$1,Products!$A$1:$F$1,0),0)</f>
        <v>1934.1373706011941</v>
      </c>
    </row>
    <row r="9051" spans="1:10">
      <c r="A9051">
        <v>9050</v>
      </c>
      <c r="B9051" s="4">
        <v>45492</v>
      </c>
      <c r="C9051" s="10">
        <f>DATE(YEAR(orders[[#This Row],[order_date]]), MONTH(orders[[#This Row],[order_date]]), 1)</f>
        <v>45474</v>
      </c>
      <c r="D9051" t="s">
        <v>2302</v>
      </c>
      <c r="E9051" t="s">
        <v>608</v>
      </c>
      <c r="F9051" t="str">
        <f>VLOOKUP(orders[[#This Row],[product_id]],Products!A:C,3,0)</f>
        <v>Electronics</v>
      </c>
      <c r="G9051">
        <v>1</v>
      </c>
      <c r="H9051" s="6">
        <v>0.11317018749094535</v>
      </c>
      <c r="I9051" s="2">
        <f>VLOOKUP($E9051,
Products!$A$1:$F$201,MATCH(Orders!I$1,Products!$A$1:$F$1,0),0)</f>
        <v>32509.710212279751</v>
      </c>
      <c r="J9051" s="2">
        <f>VLOOKUP($E9051,
Products!$A$1:$F$201,MATCH(Orders!J$1,Products!$A$1:$F$1,0),0)</f>
        <v>23699.228985408761</v>
      </c>
    </row>
    <row r="9052" spans="1:10">
      <c r="A9052">
        <v>9051</v>
      </c>
      <c r="B9052" s="4">
        <v>45040</v>
      </c>
      <c r="C9052" s="10">
        <f>DATE(YEAR(orders[[#This Row],[order_date]]), MONTH(orders[[#This Row],[order_date]]), 1)</f>
        <v>45017</v>
      </c>
      <c r="D9052" t="s">
        <v>2984</v>
      </c>
      <c r="E9052" t="s">
        <v>577</v>
      </c>
      <c r="F9052" t="str">
        <f>VLOOKUP(orders[[#This Row],[product_id]],Products!A:C,3,0)</f>
        <v>Appliances</v>
      </c>
      <c r="G9052">
        <v>3</v>
      </c>
      <c r="H9052" s="6">
        <v>6.2206846088371452E-2</v>
      </c>
      <c r="I9052" s="2">
        <f>VLOOKUP($E9052,
Products!$A$1:$F$201,MATCH(Orders!I$1,Products!$A$1:$F$1,0),0)</f>
        <v>24178.046221204509</v>
      </c>
      <c r="J9052" s="2">
        <f>VLOOKUP($E9052,
Products!$A$1:$F$201,MATCH(Orders!J$1,Products!$A$1:$F$1,0),0)</f>
        <v>17784.08636999697</v>
      </c>
    </row>
    <row r="9053" spans="1:10">
      <c r="A9053">
        <v>9052</v>
      </c>
      <c r="B9053" s="4">
        <v>44964</v>
      </c>
      <c r="C9053" s="10">
        <f>DATE(YEAR(orders[[#This Row],[order_date]]), MONTH(orders[[#This Row],[order_date]]), 1)</f>
        <v>44958</v>
      </c>
      <c r="D9053" t="s">
        <v>3204</v>
      </c>
      <c r="E9053" t="s">
        <v>622</v>
      </c>
      <c r="F9053" t="str">
        <f>VLOOKUP(orders[[#This Row],[product_id]],Products!A:C,3,0)</f>
        <v>Electronics</v>
      </c>
      <c r="G9053">
        <v>2</v>
      </c>
      <c r="H9053" s="6">
        <v>0.19171353024341772</v>
      </c>
      <c r="I9053" s="2">
        <f>VLOOKUP($E9053,
Products!$A$1:$F$201,MATCH(Orders!I$1,Products!$A$1:$F$1,0),0)</f>
        <v>29891.969506397199</v>
      </c>
      <c r="J9053" s="2">
        <f>VLOOKUP($E9053,
Products!$A$1:$F$201,MATCH(Orders!J$1,Products!$A$1:$F$1,0),0)</f>
        <v>20298.690993957589</v>
      </c>
    </row>
    <row r="9054" spans="1:10">
      <c r="A9054">
        <v>9053</v>
      </c>
      <c r="B9054" s="4">
        <v>45380</v>
      </c>
      <c r="C9054" s="10">
        <f>DATE(YEAR(orders[[#This Row],[order_date]]), MONTH(orders[[#This Row],[order_date]]), 1)</f>
        <v>45352</v>
      </c>
      <c r="D9054" t="s">
        <v>2229</v>
      </c>
      <c r="E9054" t="s">
        <v>616</v>
      </c>
      <c r="F9054" t="str">
        <f>VLOOKUP(orders[[#This Row],[product_id]],Products!A:C,3,0)</f>
        <v>Electronics</v>
      </c>
      <c r="G9054">
        <v>2</v>
      </c>
      <c r="H9054" s="6">
        <v>0.20164584927131879</v>
      </c>
      <c r="I9054" s="2">
        <f>VLOOKUP($E9054,
Products!$A$1:$F$201,MATCH(Orders!I$1,Products!$A$1:$F$1,0),0)</f>
        <v>12172.554053901489</v>
      </c>
      <c r="J9054" s="2">
        <f>VLOOKUP($E9054,
Products!$A$1:$F$201,MATCH(Orders!J$1,Products!$A$1:$F$1,0),0)</f>
        <v>9644.7702288148557</v>
      </c>
    </row>
    <row r="9055" spans="1:10">
      <c r="A9055">
        <v>9054</v>
      </c>
      <c r="B9055" s="4">
        <v>45668</v>
      </c>
      <c r="C9055" s="10">
        <f>DATE(YEAR(orders[[#This Row],[order_date]]), MONTH(orders[[#This Row],[order_date]]), 1)</f>
        <v>45658</v>
      </c>
      <c r="D9055" t="s">
        <v>4439</v>
      </c>
      <c r="E9055" t="s">
        <v>635</v>
      </c>
      <c r="F9055" t="str">
        <f>VLOOKUP(orders[[#This Row],[product_id]],Products!A:C,3,0)</f>
        <v>Electronics</v>
      </c>
      <c r="G9055">
        <v>1</v>
      </c>
      <c r="H9055" s="6">
        <v>0.23278181645849857</v>
      </c>
      <c r="I9055" s="2">
        <f>VLOOKUP($E9055,
Products!$A$1:$F$201,MATCH(Orders!I$1,Products!$A$1:$F$1,0),0)</f>
        <v>31014.321091901689</v>
      </c>
      <c r="J9055" s="2">
        <f>VLOOKUP($E9055,
Products!$A$1:$F$201,MATCH(Orders!J$1,Products!$A$1:$F$1,0),0)</f>
        <v>23202.91049209132</v>
      </c>
    </row>
    <row r="9056" spans="1:10">
      <c r="A9056">
        <v>9055</v>
      </c>
      <c r="B9056" s="4">
        <v>45092</v>
      </c>
      <c r="C9056" s="10">
        <f>DATE(YEAR(orders[[#This Row],[order_date]]), MONTH(orders[[#This Row],[order_date]]), 1)</f>
        <v>45078</v>
      </c>
      <c r="D9056" t="s">
        <v>3922</v>
      </c>
      <c r="E9056" t="s">
        <v>625</v>
      </c>
      <c r="F9056" t="str">
        <f>VLOOKUP(orders[[#This Row],[product_id]],Products!A:C,3,0)</f>
        <v>Electronics</v>
      </c>
      <c r="G9056">
        <v>1</v>
      </c>
      <c r="H9056" s="6">
        <v>0.1885633218386602</v>
      </c>
      <c r="I9056" s="2">
        <f>VLOOKUP($E9056,
Products!$A$1:$F$201,MATCH(Orders!I$1,Products!$A$1:$F$1,0),0)</f>
        <v>11578.815958005471</v>
      </c>
      <c r="J9056" s="2">
        <f>VLOOKUP($E9056,
Products!$A$1:$F$201,MATCH(Orders!J$1,Products!$A$1:$F$1,0),0)</f>
        <v>7854.7306959992193</v>
      </c>
    </row>
    <row r="9057" spans="1:10">
      <c r="A9057">
        <v>9056</v>
      </c>
      <c r="B9057" s="4">
        <v>45620</v>
      </c>
      <c r="C9057" s="10">
        <f>DATE(YEAR(orders[[#This Row],[order_date]]), MONTH(orders[[#This Row],[order_date]]), 1)</f>
        <v>45597</v>
      </c>
      <c r="D9057" t="s">
        <v>1612</v>
      </c>
      <c r="E9057" t="s">
        <v>688</v>
      </c>
      <c r="F9057" t="str">
        <f>VLOOKUP(orders[[#This Row],[product_id]],Products!A:C,3,0)</f>
        <v>Appliances</v>
      </c>
      <c r="G9057">
        <v>1</v>
      </c>
      <c r="H9057" s="6">
        <v>5.0259989888630931E-2</v>
      </c>
      <c r="I9057" s="2">
        <f>VLOOKUP($E9057,
Products!$A$1:$F$201,MATCH(Orders!I$1,Products!$A$1:$F$1,0),0)</f>
        <v>5983.6860426434141</v>
      </c>
      <c r="J9057" s="2">
        <f>VLOOKUP($E9057,
Products!$A$1:$F$201,MATCH(Orders!J$1,Products!$A$1:$F$1,0),0)</f>
        <v>3911.563059036529</v>
      </c>
    </row>
    <row r="9058" spans="1:10">
      <c r="A9058">
        <v>9057</v>
      </c>
      <c r="B9058" s="4">
        <v>45131</v>
      </c>
      <c r="C9058" s="10">
        <f>DATE(YEAR(orders[[#This Row],[order_date]]), MONTH(orders[[#This Row],[order_date]]), 1)</f>
        <v>45108</v>
      </c>
      <c r="D9058" t="s">
        <v>2352</v>
      </c>
      <c r="E9058" t="s">
        <v>639</v>
      </c>
      <c r="F9058" t="str">
        <f>VLOOKUP(orders[[#This Row],[product_id]],Products!A:C,3,0)</f>
        <v>Appliances</v>
      </c>
      <c r="G9058">
        <v>1</v>
      </c>
      <c r="H9058" s="6">
        <v>0.14718706649865554</v>
      </c>
      <c r="I9058" s="2">
        <f>VLOOKUP($E9058,
Products!$A$1:$F$201,MATCH(Orders!I$1,Products!$A$1:$F$1,0),0)</f>
        <v>2320.8560923599921</v>
      </c>
      <c r="J9058" s="2">
        <f>VLOOKUP($E9058,
Products!$A$1:$F$201,MATCH(Orders!J$1,Products!$A$1:$F$1,0),0)</f>
        <v>1750.110004830213</v>
      </c>
    </row>
    <row r="9059" spans="1:10">
      <c r="A9059">
        <v>9058</v>
      </c>
      <c r="B9059" s="4">
        <v>45804</v>
      </c>
      <c r="C9059" s="10">
        <f>DATE(YEAR(orders[[#This Row],[order_date]]), MONTH(orders[[#This Row],[order_date]]), 1)</f>
        <v>45778</v>
      </c>
      <c r="D9059" t="s">
        <v>4456</v>
      </c>
      <c r="E9059" t="s">
        <v>588</v>
      </c>
      <c r="F9059" t="str">
        <f>VLOOKUP(orders[[#This Row],[product_id]],Products!A:C,3,0)</f>
        <v>Electronics</v>
      </c>
      <c r="G9059">
        <v>3</v>
      </c>
      <c r="H9059" s="6">
        <v>0.20672954092642734</v>
      </c>
      <c r="I9059" s="2">
        <f>VLOOKUP($E9059,
Products!$A$1:$F$201,MATCH(Orders!I$1,Products!$A$1:$F$1,0),0)</f>
        <v>32539.342481911372</v>
      </c>
      <c r="J9059" s="2">
        <f>VLOOKUP($E9059,
Products!$A$1:$F$201,MATCH(Orders!J$1,Products!$A$1:$F$1,0),0)</f>
        <v>21531.252982830021</v>
      </c>
    </row>
    <row r="9060" spans="1:10">
      <c r="A9060">
        <v>9059</v>
      </c>
      <c r="B9060" s="4">
        <v>45171</v>
      </c>
      <c r="C9060" s="10">
        <f>DATE(YEAR(orders[[#This Row],[order_date]]), MONTH(orders[[#This Row],[order_date]]), 1)</f>
        <v>45170</v>
      </c>
      <c r="D9060" t="s">
        <v>2430</v>
      </c>
      <c r="E9060" t="s">
        <v>633</v>
      </c>
      <c r="F9060" t="str">
        <f>VLOOKUP(orders[[#This Row],[product_id]],Products!A:C,3,0)</f>
        <v>Appliances</v>
      </c>
      <c r="G9060">
        <v>1</v>
      </c>
      <c r="H9060" s="6">
        <v>0.1378748850273509</v>
      </c>
      <c r="I9060" s="2">
        <f>VLOOKUP($E9060,
Products!$A$1:$F$201,MATCH(Orders!I$1,Products!$A$1:$F$1,0),0)</f>
        <v>2361.4162937319088</v>
      </c>
      <c r="J9060" s="2">
        <f>VLOOKUP($E9060,
Products!$A$1:$F$201,MATCH(Orders!J$1,Products!$A$1:$F$1,0),0)</f>
        <v>1552.5536411429621</v>
      </c>
    </row>
    <row r="9061" spans="1:10">
      <c r="A9061">
        <v>9060</v>
      </c>
      <c r="B9061" s="4">
        <v>45869</v>
      </c>
      <c r="C9061" s="10">
        <f>DATE(YEAR(orders[[#This Row],[order_date]]), MONTH(orders[[#This Row],[order_date]]), 1)</f>
        <v>45839</v>
      </c>
      <c r="D9061" t="s">
        <v>2736</v>
      </c>
      <c r="E9061" t="s">
        <v>613</v>
      </c>
      <c r="F9061" t="str">
        <f>VLOOKUP(orders[[#This Row],[product_id]],Products!A:C,3,0)</f>
        <v>Appliances</v>
      </c>
      <c r="G9061">
        <v>2</v>
      </c>
      <c r="H9061" s="6">
        <v>0.12343428565705876</v>
      </c>
      <c r="I9061" s="2">
        <f>VLOOKUP($E9061,
Products!$A$1:$F$201,MATCH(Orders!I$1,Products!$A$1:$F$1,0),0)</f>
        <v>6365.2492969652412</v>
      </c>
      <c r="J9061" s="2">
        <f>VLOOKUP($E9061,
Products!$A$1:$F$201,MATCH(Orders!J$1,Products!$A$1:$F$1,0),0)</f>
        <v>4174.927496964433</v>
      </c>
    </row>
    <row r="9062" spans="1:10">
      <c r="A9062">
        <v>9061</v>
      </c>
      <c r="B9062" s="4">
        <v>45747</v>
      </c>
      <c r="C9062" s="10">
        <f>DATE(YEAR(orders[[#This Row],[order_date]]), MONTH(orders[[#This Row],[order_date]]), 1)</f>
        <v>45717</v>
      </c>
      <c r="D9062" t="s">
        <v>3826</v>
      </c>
      <c r="E9062" t="s">
        <v>695</v>
      </c>
      <c r="F9062" t="str">
        <f>VLOOKUP(orders[[#This Row],[product_id]],Products!A:C,3,0)</f>
        <v>Electronics</v>
      </c>
      <c r="G9062">
        <v>2</v>
      </c>
      <c r="H9062" s="6">
        <v>0.1286124629689587</v>
      </c>
      <c r="I9062" s="2">
        <f>VLOOKUP($E9062,
Products!$A$1:$F$201,MATCH(Orders!I$1,Products!$A$1:$F$1,0),0)</f>
        <v>2716.2219891886762</v>
      </c>
      <c r="J9062" s="2">
        <f>VLOOKUP($E9062,
Products!$A$1:$F$201,MATCH(Orders!J$1,Products!$A$1:$F$1,0),0)</f>
        <v>2045.0534052982539</v>
      </c>
    </row>
    <row r="9063" spans="1:10">
      <c r="A9063">
        <v>9062</v>
      </c>
      <c r="B9063" s="4">
        <v>45433</v>
      </c>
      <c r="C9063" s="10">
        <f>DATE(YEAR(orders[[#This Row],[order_date]]), MONTH(orders[[#This Row],[order_date]]), 1)</f>
        <v>45413</v>
      </c>
      <c r="D9063" t="s">
        <v>2860</v>
      </c>
      <c r="E9063" t="s">
        <v>682</v>
      </c>
      <c r="F9063" t="str">
        <f>VLOOKUP(orders[[#This Row],[product_id]],Products!A:C,3,0)</f>
        <v>Electronics</v>
      </c>
      <c r="G9063">
        <v>3</v>
      </c>
      <c r="H9063" s="6">
        <v>0.19914176302840947</v>
      </c>
      <c r="I9063" s="2">
        <f>VLOOKUP($E9063,
Products!$A$1:$F$201,MATCH(Orders!I$1,Products!$A$1:$F$1,0),0)</f>
        <v>32533.33990892916</v>
      </c>
      <c r="J9063" s="2">
        <f>VLOOKUP($E9063,
Products!$A$1:$F$201,MATCH(Orders!J$1,Products!$A$1:$F$1,0),0)</f>
        <v>22734.712471507952</v>
      </c>
    </row>
    <row r="9064" spans="1:10">
      <c r="A9064">
        <v>9063</v>
      </c>
      <c r="B9064" s="4">
        <v>45850</v>
      </c>
      <c r="C9064" s="10">
        <f>DATE(YEAR(orders[[#This Row],[order_date]]), MONTH(orders[[#This Row],[order_date]]), 1)</f>
        <v>45839</v>
      </c>
      <c r="D9064" t="s">
        <v>2846</v>
      </c>
      <c r="E9064" t="s">
        <v>589</v>
      </c>
      <c r="F9064" t="str">
        <f>VLOOKUP(orders[[#This Row],[product_id]],Products!A:C,3,0)</f>
        <v>Appliances</v>
      </c>
      <c r="G9064">
        <v>1</v>
      </c>
      <c r="H9064" s="6">
        <v>5.5107202554499267E-2</v>
      </c>
      <c r="I9064" s="2">
        <f>VLOOKUP($E9064,
Products!$A$1:$F$201,MATCH(Orders!I$1,Products!$A$1:$F$1,0),0)</f>
        <v>6227.1351854710047</v>
      </c>
      <c r="J9064" s="2">
        <f>VLOOKUP($E9064,
Products!$A$1:$F$201,MATCH(Orders!J$1,Products!$A$1:$F$1,0),0)</f>
        <v>4146.7707671772396</v>
      </c>
    </row>
    <row r="9065" spans="1:10">
      <c r="A9065">
        <v>9064</v>
      </c>
      <c r="B9065" s="4">
        <v>45336</v>
      </c>
      <c r="C9065" s="10">
        <f>DATE(YEAR(orders[[#This Row],[order_date]]), MONTH(orders[[#This Row],[order_date]]), 1)</f>
        <v>45323</v>
      </c>
      <c r="D9065" t="s">
        <v>2365</v>
      </c>
      <c r="E9065" t="s">
        <v>687</v>
      </c>
      <c r="F9065" t="str">
        <f>VLOOKUP(orders[[#This Row],[product_id]],Products!A:C,3,0)</f>
        <v>Electronics</v>
      </c>
      <c r="G9065">
        <v>2</v>
      </c>
      <c r="H9065" s="6">
        <v>0.14768064881318282</v>
      </c>
      <c r="I9065" s="2">
        <f>VLOOKUP($E9065,
Products!$A$1:$F$201,MATCH(Orders!I$1,Products!$A$1:$F$1,0),0)</f>
        <v>12143.737276429891</v>
      </c>
      <c r="J9065" s="2">
        <f>VLOOKUP($E9065,
Products!$A$1:$F$201,MATCH(Orders!J$1,Products!$A$1:$F$1,0),0)</f>
        <v>9077.1957392673976</v>
      </c>
    </row>
    <row r="9066" spans="1:10">
      <c r="A9066">
        <v>9065</v>
      </c>
      <c r="B9066" s="4">
        <v>45236</v>
      </c>
      <c r="C9066" s="10">
        <f>DATE(YEAR(orders[[#This Row],[order_date]]), MONTH(orders[[#This Row],[order_date]]), 1)</f>
        <v>45231</v>
      </c>
      <c r="D9066" t="s">
        <v>1534</v>
      </c>
      <c r="E9066" t="s">
        <v>643</v>
      </c>
      <c r="F9066" t="str">
        <f>VLOOKUP(orders[[#This Row],[product_id]],Products!A:C,3,0)</f>
        <v>Appliances</v>
      </c>
      <c r="G9066">
        <v>1</v>
      </c>
      <c r="H9066" s="6">
        <v>7.5411505174095103E-2</v>
      </c>
      <c r="I9066" s="2">
        <f>VLOOKUP($E9066,
Products!$A$1:$F$201,MATCH(Orders!I$1,Products!$A$1:$F$1,0),0)</f>
        <v>26269.068564891841</v>
      </c>
      <c r="J9066" s="2">
        <f>VLOOKUP($E9066,
Products!$A$1:$F$201,MATCH(Orders!J$1,Products!$A$1:$F$1,0),0)</f>
        <v>18867.564539756699</v>
      </c>
    </row>
    <row r="9067" spans="1:10">
      <c r="A9067">
        <v>9066</v>
      </c>
      <c r="B9067" s="4">
        <v>44994</v>
      </c>
      <c r="C9067" s="10">
        <f>DATE(YEAR(orders[[#This Row],[order_date]]), MONTH(orders[[#This Row],[order_date]]), 1)</f>
        <v>44986</v>
      </c>
      <c r="D9067" t="s">
        <v>2893</v>
      </c>
      <c r="E9067" t="s">
        <v>657</v>
      </c>
      <c r="F9067" t="str">
        <f>VLOOKUP(orders[[#This Row],[product_id]],Products!A:C,3,0)</f>
        <v>Appliances</v>
      </c>
      <c r="G9067">
        <v>1</v>
      </c>
      <c r="H9067" s="6">
        <v>8.6158614429258665E-2</v>
      </c>
      <c r="I9067" s="2">
        <f>VLOOKUP($E9067,
Products!$A$1:$F$201,MATCH(Orders!I$1,Products!$A$1:$F$1,0),0)</f>
        <v>6275.8669412443169</v>
      </c>
      <c r="J9067" s="2">
        <f>VLOOKUP($E9067,
Products!$A$1:$F$201,MATCH(Orders!J$1,Products!$A$1:$F$1,0),0)</f>
        <v>4742.5097602697688</v>
      </c>
    </row>
    <row r="9068" spans="1:10">
      <c r="A9068">
        <v>9067</v>
      </c>
      <c r="B9068" s="4">
        <v>45040</v>
      </c>
      <c r="C9068" s="10">
        <f>DATE(YEAR(orders[[#This Row],[order_date]]), MONTH(orders[[#This Row],[order_date]]), 1)</f>
        <v>45017</v>
      </c>
      <c r="D9068" t="s">
        <v>4686</v>
      </c>
      <c r="E9068" t="s">
        <v>662</v>
      </c>
      <c r="F9068" t="str">
        <f>VLOOKUP(orders[[#This Row],[product_id]],Products!A:C,3,0)</f>
        <v>Electronics</v>
      </c>
      <c r="G9068">
        <v>3</v>
      </c>
      <c r="H9068" s="6">
        <v>0.23710001104013262</v>
      </c>
      <c r="I9068" s="2">
        <f>VLOOKUP($E9068,
Products!$A$1:$F$201,MATCH(Orders!I$1,Products!$A$1:$F$1,0),0)</f>
        <v>20028.650831777191</v>
      </c>
      <c r="J9068" s="2">
        <f>VLOOKUP($E9068,
Products!$A$1:$F$201,MATCH(Orders!J$1,Products!$A$1:$F$1,0),0)</f>
        <v>14139.84905320309</v>
      </c>
    </row>
    <row r="9069" spans="1:10">
      <c r="A9069">
        <v>9068</v>
      </c>
      <c r="B9069" s="4">
        <v>45146</v>
      </c>
      <c r="C9069" s="10">
        <f>DATE(YEAR(orders[[#This Row],[order_date]]), MONTH(orders[[#This Row],[order_date]]), 1)</f>
        <v>45139</v>
      </c>
      <c r="D9069" t="s">
        <v>2043</v>
      </c>
      <c r="E9069" t="s">
        <v>624</v>
      </c>
      <c r="F9069" t="str">
        <f>VLOOKUP(orders[[#This Row],[product_id]],Products!A:C,3,0)</f>
        <v>Appliances</v>
      </c>
      <c r="G9069">
        <v>2</v>
      </c>
      <c r="H9069" s="6">
        <v>0.11833951098319385</v>
      </c>
      <c r="I9069" s="2">
        <f>VLOOKUP($E9069,
Products!$A$1:$F$201,MATCH(Orders!I$1,Products!$A$1:$F$1,0),0)</f>
        <v>2102.383201797521</v>
      </c>
      <c r="J9069" s="2">
        <f>VLOOKUP($E9069,
Products!$A$1:$F$201,MATCH(Orders!J$1,Products!$A$1:$F$1,0),0)</f>
        <v>1599.330443274388</v>
      </c>
    </row>
    <row r="9070" spans="1:10">
      <c r="A9070">
        <v>9069</v>
      </c>
      <c r="B9070" s="4">
        <v>45146</v>
      </c>
      <c r="C9070" s="10">
        <f>DATE(YEAR(orders[[#This Row],[order_date]]), MONTH(orders[[#This Row],[order_date]]), 1)</f>
        <v>45139</v>
      </c>
      <c r="D9070" t="s">
        <v>716</v>
      </c>
      <c r="E9070" t="s">
        <v>599</v>
      </c>
      <c r="F9070" t="str">
        <f>VLOOKUP(orders[[#This Row],[product_id]],Products!A:C,3,0)</f>
        <v>Electronics</v>
      </c>
      <c r="G9070">
        <v>1</v>
      </c>
      <c r="H9070" s="6">
        <v>0.222026027999671</v>
      </c>
      <c r="I9070" s="2">
        <f>VLOOKUP($E9070,
Products!$A$1:$F$201,MATCH(Orders!I$1,Products!$A$1:$F$1,0),0)</f>
        <v>24019.70637428105</v>
      </c>
      <c r="J9070" s="2">
        <f>VLOOKUP($E9070,
Products!$A$1:$F$201,MATCH(Orders!J$1,Products!$A$1:$F$1,0),0)</f>
        <v>16602.559277417411</v>
      </c>
    </row>
    <row r="9071" spans="1:10">
      <c r="A9071">
        <v>9070</v>
      </c>
      <c r="B9071" s="4">
        <v>45656</v>
      </c>
      <c r="C9071" s="10">
        <f>DATE(YEAR(orders[[#This Row],[order_date]]), MONTH(orders[[#This Row],[order_date]]), 1)</f>
        <v>45627</v>
      </c>
      <c r="D9071" t="s">
        <v>3201</v>
      </c>
      <c r="E9071" t="s">
        <v>614</v>
      </c>
      <c r="F9071" t="str">
        <f>VLOOKUP(orders[[#This Row],[product_id]],Products!A:C,3,0)</f>
        <v>Electronics</v>
      </c>
      <c r="G9071">
        <v>1</v>
      </c>
      <c r="H9071" s="6">
        <v>0.13626329086800257</v>
      </c>
      <c r="I9071" s="2">
        <f>VLOOKUP($E9071,
Products!$A$1:$F$201,MATCH(Orders!I$1,Products!$A$1:$F$1,0),0)</f>
        <v>27394.979060178921</v>
      </c>
      <c r="J9071" s="2">
        <f>VLOOKUP($E9071,
Products!$A$1:$F$201,MATCH(Orders!J$1,Products!$A$1:$F$1,0),0)</f>
        <v>20497.911427865951</v>
      </c>
    </row>
    <row r="9072" spans="1:10">
      <c r="A9072">
        <v>9071</v>
      </c>
      <c r="B9072" s="4">
        <v>45675</v>
      </c>
      <c r="C9072" s="10">
        <f>DATE(YEAR(orders[[#This Row],[order_date]]), MONTH(orders[[#This Row],[order_date]]), 1)</f>
        <v>45658</v>
      </c>
      <c r="D9072" t="s">
        <v>3680</v>
      </c>
      <c r="E9072" t="s">
        <v>639</v>
      </c>
      <c r="F9072" t="str">
        <f>VLOOKUP(orders[[#This Row],[product_id]],Products!A:C,3,0)</f>
        <v>Appliances</v>
      </c>
      <c r="G9072">
        <v>2</v>
      </c>
      <c r="H9072" s="6">
        <v>5.3990852949689791E-2</v>
      </c>
      <c r="I9072" s="2">
        <f>VLOOKUP($E9072,
Products!$A$1:$F$201,MATCH(Orders!I$1,Products!$A$1:$F$1,0),0)</f>
        <v>2320.8560923599921</v>
      </c>
      <c r="J9072" s="2">
        <f>VLOOKUP($E9072,
Products!$A$1:$F$201,MATCH(Orders!J$1,Products!$A$1:$F$1,0),0)</f>
        <v>1750.110004830213</v>
      </c>
    </row>
    <row r="9073" spans="1:10">
      <c r="A9073">
        <v>9072</v>
      </c>
      <c r="B9073" s="4">
        <v>45869</v>
      </c>
      <c r="C9073" s="10">
        <f>DATE(YEAR(orders[[#This Row],[order_date]]), MONTH(orders[[#This Row],[order_date]]), 1)</f>
        <v>45839</v>
      </c>
      <c r="D9073" t="s">
        <v>3148</v>
      </c>
      <c r="E9073" t="s">
        <v>691</v>
      </c>
      <c r="F9073" t="str">
        <f>VLOOKUP(orders[[#This Row],[product_id]],Products!A:C,3,0)</f>
        <v>Appliances</v>
      </c>
      <c r="G9073">
        <v>1</v>
      </c>
      <c r="H9073" s="6">
        <v>0.12022146736137072</v>
      </c>
      <c r="I9073" s="2">
        <f>VLOOKUP($E9073,
Products!$A$1:$F$201,MATCH(Orders!I$1,Products!$A$1:$F$1,0),0)</f>
        <v>2337.6024778940591</v>
      </c>
      <c r="J9073" s="2">
        <f>VLOOKUP($E9073,
Products!$A$1:$F$201,MATCH(Orders!J$1,Products!$A$1:$F$1,0),0)</f>
        <v>1616.9957885138581</v>
      </c>
    </row>
    <row r="9074" spans="1:10">
      <c r="A9074">
        <v>9073</v>
      </c>
      <c r="B9074" s="4">
        <v>45312</v>
      </c>
      <c r="C9074" s="10">
        <f>DATE(YEAR(orders[[#This Row],[order_date]]), MONTH(orders[[#This Row],[order_date]]), 1)</f>
        <v>45292</v>
      </c>
      <c r="D9074" t="s">
        <v>2234</v>
      </c>
      <c r="E9074" t="s">
        <v>583</v>
      </c>
      <c r="F9074" t="str">
        <f>VLOOKUP(orders[[#This Row],[product_id]],Products!A:C,3,0)</f>
        <v>Electronics</v>
      </c>
      <c r="G9074">
        <v>1</v>
      </c>
      <c r="H9074" s="6">
        <v>0.17602808390862412</v>
      </c>
      <c r="I9074" s="2">
        <f>VLOOKUP($E9074,
Products!$A$1:$F$201,MATCH(Orders!I$1,Products!$A$1:$F$1,0),0)</f>
        <v>22677.574574249091</v>
      </c>
      <c r="J9074" s="2">
        <f>VLOOKUP($E9074,
Products!$A$1:$F$201,MATCH(Orders!J$1,Products!$A$1:$F$1,0),0)</f>
        <v>16593.91273362303</v>
      </c>
    </row>
    <row r="9075" spans="1:10">
      <c r="A9075">
        <v>9074</v>
      </c>
      <c r="B9075" s="4">
        <v>45856</v>
      </c>
      <c r="C9075" s="10">
        <f>DATE(YEAR(orders[[#This Row],[order_date]]), MONTH(orders[[#This Row],[order_date]]), 1)</f>
        <v>45839</v>
      </c>
      <c r="D9075" t="s">
        <v>1083</v>
      </c>
      <c r="E9075" t="s">
        <v>690</v>
      </c>
      <c r="F9075" t="str">
        <f>VLOOKUP(orders[[#This Row],[product_id]],Products!A:C,3,0)</f>
        <v>Electronics</v>
      </c>
      <c r="G9075">
        <v>1</v>
      </c>
      <c r="H9075" s="6">
        <v>0.13468873402607698</v>
      </c>
      <c r="I9075" s="2">
        <f>VLOOKUP($E9075,
Products!$A$1:$F$201,MATCH(Orders!I$1,Products!$A$1:$F$1,0),0)</f>
        <v>2338.2059552139431</v>
      </c>
      <c r="J9075" s="2">
        <f>VLOOKUP($E9075,
Products!$A$1:$F$201,MATCH(Orders!J$1,Products!$A$1:$F$1,0),0)</f>
        <v>1708.028418793489</v>
      </c>
    </row>
    <row r="9076" spans="1:10">
      <c r="A9076">
        <v>9075</v>
      </c>
      <c r="B9076" s="4">
        <v>45331</v>
      </c>
      <c r="C9076" s="10">
        <f>DATE(YEAR(orders[[#This Row],[order_date]]), MONTH(orders[[#This Row],[order_date]]), 1)</f>
        <v>45323</v>
      </c>
      <c r="D9076" t="s">
        <v>1066</v>
      </c>
      <c r="E9076" t="s">
        <v>636</v>
      </c>
      <c r="F9076" t="str">
        <f>VLOOKUP(orders[[#This Row],[product_id]],Products!A:C,3,0)</f>
        <v>Appliances</v>
      </c>
      <c r="G9076">
        <v>1</v>
      </c>
      <c r="H9076" s="6">
        <v>6.2218606100698126E-2</v>
      </c>
      <c r="I9076" s="2">
        <f>VLOOKUP($E9076,
Products!$A$1:$F$201,MATCH(Orders!I$1,Products!$A$1:$F$1,0),0)</f>
        <v>2035.5647279372099</v>
      </c>
      <c r="J9076" s="2">
        <f>VLOOKUP($E9076,
Products!$A$1:$F$201,MATCH(Orders!J$1,Products!$A$1:$F$1,0),0)</f>
        <v>1486.048843699655</v>
      </c>
    </row>
    <row r="9077" spans="1:10">
      <c r="A9077">
        <v>9076</v>
      </c>
      <c r="B9077" s="4">
        <v>45418</v>
      </c>
      <c r="C9077" s="10">
        <f>DATE(YEAR(orders[[#This Row],[order_date]]), MONTH(orders[[#This Row],[order_date]]), 1)</f>
        <v>45413</v>
      </c>
      <c r="D9077" t="s">
        <v>3436</v>
      </c>
      <c r="E9077" t="s">
        <v>529</v>
      </c>
      <c r="F9077" t="str">
        <f>VLOOKUP(orders[[#This Row],[product_id]],Products!A:C,3,0)</f>
        <v>Electronics</v>
      </c>
      <c r="G9077">
        <v>3</v>
      </c>
      <c r="H9077" s="6">
        <v>0.1890373116238607</v>
      </c>
      <c r="I9077" s="2">
        <f>VLOOKUP($E9077,
Products!$A$1:$F$201,MATCH(Orders!I$1,Products!$A$1:$F$1,0),0)</f>
        <v>18308.801775351771</v>
      </c>
      <c r="J9077" s="2">
        <f>VLOOKUP($E9077,
Products!$A$1:$F$201,MATCH(Orders!J$1,Products!$A$1:$F$1,0),0)</f>
        <v>12027.24184831013</v>
      </c>
    </row>
    <row r="9078" spans="1:10">
      <c r="A9078">
        <v>9077</v>
      </c>
      <c r="B9078" s="4">
        <v>45283</v>
      </c>
      <c r="C9078" s="10">
        <f>DATE(YEAR(orders[[#This Row],[order_date]]), MONTH(orders[[#This Row],[order_date]]), 1)</f>
        <v>45261</v>
      </c>
      <c r="D9078" t="s">
        <v>3770</v>
      </c>
      <c r="E9078" t="s">
        <v>652</v>
      </c>
      <c r="F9078" t="str">
        <f>VLOOKUP(orders[[#This Row],[product_id]],Products!A:C,3,0)</f>
        <v>Appliances</v>
      </c>
      <c r="G9078">
        <v>1</v>
      </c>
      <c r="H9078" s="6">
        <v>0.11105296995240647</v>
      </c>
      <c r="I9078" s="2">
        <f>VLOOKUP($E9078,
Products!$A$1:$F$201,MATCH(Orders!I$1,Products!$A$1:$F$1,0),0)</f>
        <v>6387.3122916387983</v>
      </c>
      <c r="J9078" s="2">
        <f>VLOOKUP($E9078,
Products!$A$1:$F$201,MATCH(Orders!J$1,Products!$A$1:$F$1,0),0)</f>
        <v>4880.3517286187262</v>
      </c>
    </row>
    <row r="9079" spans="1:10">
      <c r="A9079">
        <v>9078</v>
      </c>
      <c r="B9079" s="4">
        <v>45141</v>
      </c>
      <c r="C9079" s="10">
        <f>DATE(YEAR(orders[[#This Row],[order_date]]), MONTH(orders[[#This Row],[order_date]]), 1)</f>
        <v>45139</v>
      </c>
      <c r="D9079" t="s">
        <v>2277</v>
      </c>
      <c r="E9079" t="s">
        <v>514</v>
      </c>
      <c r="F9079" t="str">
        <f>VLOOKUP(orders[[#This Row],[product_id]],Products!A:C,3,0)</f>
        <v>Electronics</v>
      </c>
      <c r="G9079">
        <v>2</v>
      </c>
      <c r="H9079" s="6">
        <v>0.22699606754412588</v>
      </c>
      <c r="I9079" s="2">
        <f>VLOOKUP($E9079,
Products!$A$1:$F$201,MATCH(Orders!I$1,Products!$A$1:$F$1,0),0)</f>
        <v>16482.730474054071</v>
      </c>
      <c r="J9079" s="2">
        <f>VLOOKUP($E9079,
Products!$A$1:$F$201,MATCH(Orders!J$1,Products!$A$1:$F$1,0),0)</f>
        <v>12480.81165565178</v>
      </c>
    </row>
    <row r="9080" spans="1:10">
      <c r="A9080">
        <v>9079</v>
      </c>
      <c r="B9080" s="4">
        <v>45678</v>
      </c>
      <c r="C9080" s="10">
        <f>DATE(YEAR(orders[[#This Row],[order_date]]), MONTH(orders[[#This Row],[order_date]]), 1)</f>
        <v>45658</v>
      </c>
      <c r="D9080" t="s">
        <v>1347</v>
      </c>
      <c r="E9080" t="s">
        <v>663</v>
      </c>
      <c r="F9080" t="str">
        <f>VLOOKUP(orders[[#This Row],[product_id]],Products!A:C,3,0)</f>
        <v>Electronics</v>
      </c>
      <c r="G9080">
        <v>1</v>
      </c>
      <c r="H9080" s="6">
        <v>0.23148788182732077</v>
      </c>
      <c r="I9080" s="2">
        <f>VLOOKUP($E9080,
Products!$A$1:$F$201,MATCH(Orders!I$1,Products!$A$1:$F$1,0),0)</f>
        <v>12863.39473364416</v>
      </c>
      <c r="J9080" s="2">
        <f>VLOOKUP($E9080,
Products!$A$1:$F$201,MATCH(Orders!J$1,Products!$A$1:$F$1,0),0)</f>
        <v>9312.9321574947517</v>
      </c>
    </row>
    <row r="9081" spans="1:10">
      <c r="A9081">
        <v>9080</v>
      </c>
      <c r="B9081" s="4">
        <v>45753</v>
      </c>
      <c r="C9081" s="10">
        <f>DATE(YEAR(orders[[#This Row],[order_date]]), MONTH(orders[[#This Row],[order_date]]), 1)</f>
        <v>45748</v>
      </c>
      <c r="D9081" t="s">
        <v>4632</v>
      </c>
      <c r="E9081" t="s">
        <v>601</v>
      </c>
      <c r="F9081" t="str">
        <f>VLOOKUP(orders[[#This Row],[product_id]],Products!A:C,3,0)</f>
        <v>Appliances</v>
      </c>
      <c r="G9081">
        <v>2</v>
      </c>
      <c r="H9081" s="6">
        <v>0.13853997207868166</v>
      </c>
      <c r="I9081" s="2">
        <f>VLOOKUP($E9081,
Products!$A$1:$F$201,MATCH(Orders!I$1,Products!$A$1:$F$1,0),0)</f>
        <v>2095.1354013205032</v>
      </c>
      <c r="J9081" s="2">
        <f>VLOOKUP($E9081,
Products!$A$1:$F$201,MATCH(Orders!J$1,Products!$A$1:$F$1,0),0)</f>
        <v>1374.592895200507</v>
      </c>
    </row>
    <row r="9082" spans="1:10">
      <c r="A9082">
        <v>9081</v>
      </c>
      <c r="B9082" s="4">
        <v>45454</v>
      </c>
      <c r="C9082" s="10">
        <f>DATE(YEAR(orders[[#This Row],[order_date]]), MONTH(orders[[#This Row],[order_date]]), 1)</f>
        <v>45444</v>
      </c>
      <c r="D9082" t="s">
        <v>1278</v>
      </c>
      <c r="E9082" t="s">
        <v>582</v>
      </c>
      <c r="F9082" t="str">
        <f>VLOOKUP(orders[[#This Row],[product_id]],Products!A:C,3,0)</f>
        <v>Electronics</v>
      </c>
      <c r="G9082">
        <v>2</v>
      </c>
      <c r="H9082" s="6">
        <v>0.2480974195241587</v>
      </c>
      <c r="I9082" s="2">
        <f>VLOOKUP($E9082,
Products!$A$1:$F$201,MATCH(Orders!I$1,Products!$A$1:$F$1,0),0)</f>
        <v>16266.090182397211</v>
      </c>
      <c r="J9082" s="2">
        <f>VLOOKUP($E9082,
Products!$A$1:$F$201,MATCH(Orders!J$1,Products!$A$1:$F$1,0),0)</f>
        <v>11802.84602487359</v>
      </c>
    </row>
    <row r="9083" spans="1:10">
      <c r="A9083">
        <v>9082</v>
      </c>
      <c r="B9083" s="4">
        <v>45842</v>
      </c>
      <c r="C9083" s="10">
        <f>DATE(YEAR(orders[[#This Row],[order_date]]), MONTH(orders[[#This Row],[order_date]]), 1)</f>
        <v>45839</v>
      </c>
      <c r="D9083" t="s">
        <v>2661</v>
      </c>
      <c r="E9083" t="s">
        <v>587</v>
      </c>
      <c r="F9083" t="str">
        <f>VLOOKUP(orders[[#This Row],[product_id]],Products!A:C,3,0)</f>
        <v>Electronics</v>
      </c>
      <c r="G9083">
        <v>1</v>
      </c>
      <c r="H9083" s="6">
        <v>0.22785903276660649</v>
      </c>
      <c r="I9083" s="2">
        <f>VLOOKUP($E9083,
Products!$A$1:$F$201,MATCH(Orders!I$1,Products!$A$1:$F$1,0),0)</f>
        <v>16527.367619686949</v>
      </c>
      <c r="J9083" s="2">
        <f>VLOOKUP($E9083,
Products!$A$1:$F$201,MATCH(Orders!J$1,Products!$A$1:$F$1,0),0)</f>
        <v>12533.62883070202</v>
      </c>
    </row>
    <row r="9084" spans="1:10">
      <c r="A9084">
        <v>9083</v>
      </c>
      <c r="B9084" s="4">
        <v>45592</v>
      </c>
      <c r="C9084" s="10">
        <f>DATE(YEAR(orders[[#This Row],[order_date]]), MONTH(orders[[#This Row],[order_date]]), 1)</f>
        <v>45566</v>
      </c>
      <c r="D9084" t="s">
        <v>4623</v>
      </c>
      <c r="E9084" t="s">
        <v>677</v>
      </c>
      <c r="F9084" t="str">
        <f>VLOOKUP(orders[[#This Row],[product_id]],Products!A:C,3,0)</f>
        <v>Electronics</v>
      </c>
      <c r="G9084">
        <v>1</v>
      </c>
      <c r="H9084" s="6">
        <v>0.15064125321945501</v>
      </c>
      <c r="I9084" s="2">
        <f>VLOOKUP($E9084,
Products!$A$1:$F$201,MATCH(Orders!I$1,Products!$A$1:$F$1,0),0)</f>
        <v>11360.699432756561</v>
      </c>
      <c r="J9084" s="2">
        <f>VLOOKUP($E9084,
Products!$A$1:$F$201,MATCH(Orders!J$1,Products!$A$1:$F$1,0),0)</f>
        <v>8118.8949869342459</v>
      </c>
    </row>
    <row r="9085" spans="1:10">
      <c r="A9085">
        <v>9084</v>
      </c>
      <c r="B9085" s="4">
        <v>45636</v>
      </c>
      <c r="C9085" s="10">
        <f>DATE(YEAR(orders[[#This Row],[order_date]]), MONTH(orders[[#This Row],[order_date]]), 1)</f>
        <v>45627</v>
      </c>
      <c r="D9085" t="s">
        <v>3750</v>
      </c>
      <c r="E9085" t="s">
        <v>686</v>
      </c>
      <c r="F9085" t="str">
        <f>VLOOKUP(orders[[#This Row],[product_id]],Products!A:C,3,0)</f>
        <v>Appliances</v>
      </c>
      <c r="G9085">
        <v>2</v>
      </c>
      <c r="H9085" s="6">
        <v>0.12221494451813113</v>
      </c>
      <c r="I9085" s="2">
        <f>VLOOKUP($E9085,
Products!$A$1:$F$201,MATCH(Orders!I$1,Products!$A$1:$F$1,0),0)</f>
        <v>25525.356267188719</v>
      </c>
      <c r="J9085" s="2">
        <f>VLOOKUP($E9085,
Products!$A$1:$F$201,MATCH(Orders!J$1,Products!$A$1:$F$1,0),0)</f>
        <v>18214.15981099859</v>
      </c>
    </row>
    <row r="9086" spans="1:10">
      <c r="A9086">
        <v>9085</v>
      </c>
      <c r="B9086" s="4">
        <v>45461</v>
      </c>
      <c r="C9086" s="10">
        <f>DATE(YEAR(orders[[#This Row],[order_date]]), MONTH(orders[[#This Row],[order_date]]), 1)</f>
        <v>45444</v>
      </c>
      <c r="D9086" t="s">
        <v>2290</v>
      </c>
      <c r="E9086" t="s">
        <v>591</v>
      </c>
      <c r="F9086" t="str">
        <f>VLOOKUP(orders[[#This Row],[product_id]],Products!A:C,3,0)</f>
        <v>Appliances</v>
      </c>
      <c r="G9086">
        <v>2</v>
      </c>
      <c r="H9086" s="6">
        <v>0.12117309266988931</v>
      </c>
      <c r="I9086" s="2">
        <f>VLOOKUP($E9086,
Products!$A$1:$F$201,MATCH(Orders!I$1,Products!$A$1:$F$1,0),0)</f>
        <v>5828.0678031706884</v>
      </c>
      <c r="J9086" s="2">
        <f>VLOOKUP($E9086,
Products!$A$1:$F$201,MATCH(Orders!J$1,Products!$A$1:$F$1,0),0)</f>
        <v>3928.741316454903</v>
      </c>
    </row>
    <row r="9087" spans="1:10">
      <c r="A9087">
        <v>9086</v>
      </c>
      <c r="B9087" s="4">
        <v>45480</v>
      </c>
      <c r="C9087" s="10">
        <f>DATE(YEAR(orders[[#This Row],[order_date]]), MONTH(orders[[#This Row],[order_date]]), 1)</f>
        <v>45474</v>
      </c>
      <c r="D9087" t="s">
        <v>1628</v>
      </c>
      <c r="E9087" t="s">
        <v>701</v>
      </c>
      <c r="F9087" t="str">
        <f>VLOOKUP(orders[[#This Row],[product_id]],Products!A:C,3,0)</f>
        <v>Electronics</v>
      </c>
      <c r="G9087">
        <v>1</v>
      </c>
      <c r="H9087" s="6">
        <v>0.20877036845736321</v>
      </c>
      <c r="I9087" s="2">
        <f>VLOOKUP($E9087,
Products!$A$1:$F$201,MATCH(Orders!I$1,Products!$A$1:$F$1,0),0)</f>
        <v>19562.35470664543</v>
      </c>
      <c r="J9087" s="2">
        <f>VLOOKUP($E9087,
Products!$A$1:$F$201,MATCH(Orders!J$1,Products!$A$1:$F$1,0),0)</f>
        <v>13782.49498098754</v>
      </c>
    </row>
    <row r="9088" spans="1:10">
      <c r="A9088">
        <v>9087</v>
      </c>
      <c r="B9088" s="4">
        <v>45254</v>
      </c>
      <c r="C9088" s="10">
        <f>DATE(YEAR(orders[[#This Row],[order_date]]), MONTH(orders[[#This Row],[order_date]]), 1)</f>
        <v>45231</v>
      </c>
      <c r="D9088" t="s">
        <v>3149</v>
      </c>
      <c r="E9088" t="s">
        <v>565</v>
      </c>
      <c r="F9088" t="str">
        <f>VLOOKUP(orders[[#This Row],[product_id]],Products!A:C,3,0)</f>
        <v>Electronics</v>
      </c>
      <c r="G9088">
        <v>1</v>
      </c>
      <c r="H9088" s="6">
        <v>0.10093574200803303</v>
      </c>
      <c r="I9088" s="2">
        <f>VLOOKUP($E9088,
Products!$A$1:$F$201,MATCH(Orders!I$1,Products!$A$1:$F$1,0),0)</f>
        <v>2327.4213408101141</v>
      </c>
      <c r="J9088" s="2">
        <f>VLOOKUP($E9088,
Products!$A$1:$F$201,MATCH(Orders!J$1,Products!$A$1:$F$1,0),0)</f>
        <v>1682.0944582406071</v>
      </c>
    </row>
    <row r="9089" spans="1:10">
      <c r="A9089">
        <v>9088</v>
      </c>
      <c r="B9089" s="4">
        <v>45828</v>
      </c>
      <c r="C9089" s="10">
        <f>DATE(YEAR(orders[[#This Row],[order_date]]), MONTH(orders[[#This Row],[order_date]]), 1)</f>
        <v>45809</v>
      </c>
      <c r="D9089" t="s">
        <v>2939</v>
      </c>
      <c r="E9089" t="s">
        <v>656</v>
      </c>
      <c r="F9089" t="str">
        <f>VLOOKUP(orders[[#This Row],[product_id]],Products!A:C,3,0)</f>
        <v>Electronics</v>
      </c>
      <c r="G9089">
        <v>3</v>
      </c>
      <c r="H9089" s="6">
        <v>0.10338514354305624</v>
      </c>
      <c r="I9089" s="2">
        <f>VLOOKUP($E9089,
Products!$A$1:$F$201,MATCH(Orders!I$1,Products!$A$1:$F$1,0),0)</f>
        <v>30485.811519789549</v>
      </c>
      <c r="J9089" s="2">
        <f>VLOOKUP($E9089,
Products!$A$1:$F$201,MATCH(Orders!J$1,Products!$A$1:$F$1,0),0)</f>
        <v>23818.70129930825</v>
      </c>
    </row>
    <row r="9090" spans="1:10">
      <c r="A9090">
        <v>9089</v>
      </c>
      <c r="B9090" s="4">
        <v>45076</v>
      </c>
      <c r="C9090" s="10">
        <f>DATE(YEAR(orders[[#This Row],[order_date]]), MONTH(orders[[#This Row],[order_date]]), 1)</f>
        <v>45047</v>
      </c>
      <c r="D9090" t="s">
        <v>3998</v>
      </c>
      <c r="E9090" t="s">
        <v>566</v>
      </c>
      <c r="F9090" t="str">
        <f>VLOOKUP(orders[[#This Row],[product_id]],Products!A:C,3,0)</f>
        <v>Electronics</v>
      </c>
      <c r="G9090">
        <v>2</v>
      </c>
      <c r="H9090" s="6">
        <v>0.20421896362306474</v>
      </c>
      <c r="I9090" s="2">
        <f>VLOOKUP($E9090,
Products!$A$1:$F$201,MATCH(Orders!I$1,Products!$A$1:$F$1,0),0)</f>
        <v>16858.5225334635</v>
      </c>
      <c r="J9090" s="2">
        <f>VLOOKUP($E9090,
Products!$A$1:$F$201,MATCH(Orders!J$1,Products!$A$1:$F$1,0),0)</f>
        <v>11855.743620634101</v>
      </c>
    </row>
    <row r="9091" spans="1:10">
      <c r="A9091">
        <v>9090</v>
      </c>
      <c r="B9091" s="4">
        <v>45982</v>
      </c>
      <c r="C9091" s="10">
        <f>DATE(YEAR(orders[[#This Row],[order_date]]), MONTH(orders[[#This Row],[order_date]]), 1)</f>
        <v>45962</v>
      </c>
      <c r="D9091" t="s">
        <v>2247</v>
      </c>
      <c r="E9091" t="s">
        <v>640</v>
      </c>
      <c r="F9091" t="str">
        <f>VLOOKUP(orders[[#This Row],[product_id]],Products!A:C,3,0)</f>
        <v>Electronics</v>
      </c>
      <c r="G9091">
        <v>2</v>
      </c>
      <c r="H9091" s="6">
        <v>0.14180259798160763</v>
      </c>
      <c r="I9091" s="2">
        <f>VLOOKUP($E9091,
Products!$A$1:$F$201,MATCH(Orders!I$1,Products!$A$1:$F$1,0),0)</f>
        <v>28588.897930669911</v>
      </c>
      <c r="J9091" s="2">
        <f>VLOOKUP($E9091,
Products!$A$1:$F$201,MATCH(Orders!J$1,Products!$A$1:$F$1,0),0)</f>
        <v>20681.16336734363</v>
      </c>
    </row>
    <row r="9092" spans="1:10">
      <c r="A9092">
        <v>9091</v>
      </c>
      <c r="B9092" s="4">
        <v>45583</v>
      </c>
      <c r="C9092" s="10">
        <f>DATE(YEAR(orders[[#This Row],[order_date]]), MONTH(orders[[#This Row],[order_date]]), 1)</f>
        <v>45566</v>
      </c>
      <c r="D9092" t="s">
        <v>4077</v>
      </c>
      <c r="E9092" t="s">
        <v>677</v>
      </c>
      <c r="F9092" t="str">
        <f>VLOOKUP(orders[[#This Row],[product_id]],Products!A:C,3,0)</f>
        <v>Electronics</v>
      </c>
      <c r="G9092">
        <v>1</v>
      </c>
      <c r="H9092" s="6">
        <v>0.1087776335704137</v>
      </c>
      <c r="I9092" s="2">
        <f>VLOOKUP($E9092,
Products!$A$1:$F$201,MATCH(Orders!I$1,Products!$A$1:$F$1,0),0)</f>
        <v>11360.699432756561</v>
      </c>
      <c r="J9092" s="2">
        <f>VLOOKUP($E9092,
Products!$A$1:$F$201,MATCH(Orders!J$1,Products!$A$1:$F$1,0),0)</f>
        <v>8118.8949869342459</v>
      </c>
    </row>
    <row r="9093" spans="1:10">
      <c r="A9093">
        <v>9092</v>
      </c>
      <c r="B9093" s="4">
        <v>45732</v>
      </c>
      <c r="C9093" s="10">
        <f>DATE(YEAR(orders[[#This Row],[order_date]]), MONTH(orders[[#This Row],[order_date]]), 1)</f>
        <v>45717</v>
      </c>
      <c r="D9093" t="s">
        <v>3952</v>
      </c>
      <c r="E9093" t="s">
        <v>688</v>
      </c>
      <c r="F9093" t="str">
        <f>VLOOKUP(orders[[#This Row],[product_id]],Products!A:C,3,0)</f>
        <v>Appliances</v>
      </c>
      <c r="G9093">
        <v>2</v>
      </c>
      <c r="H9093" s="6">
        <v>0.14820296280254674</v>
      </c>
      <c r="I9093" s="2">
        <f>VLOOKUP($E9093,
Products!$A$1:$F$201,MATCH(Orders!I$1,Products!$A$1:$F$1,0),0)</f>
        <v>5983.6860426434141</v>
      </c>
      <c r="J9093" s="2">
        <f>VLOOKUP($E9093,
Products!$A$1:$F$201,MATCH(Orders!J$1,Products!$A$1:$F$1,0),0)</f>
        <v>3911.563059036529</v>
      </c>
    </row>
    <row r="9094" spans="1:10">
      <c r="A9094">
        <v>9093</v>
      </c>
      <c r="B9094" s="4">
        <v>45219</v>
      </c>
      <c r="C9094" s="10">
        <f>DATE(YEAR(orders[[#This Row],[order_date]]), MONTH(orders[[#This Row],[order_date]]), 1)</f>
        <v>45200</v>
      </c>
      <c r="D9094" t="s">
        <v>2520</v>
      </c>
      <c r="E9094" t="s">
        <v>580</v>
      </c>
      <c r="F9094" t="str">
        <f>VLOOKUP(orders[[#This Row],[product_id]],Products!A:C,3,0)</f>
        <v>Electronics</v>
      </c>
      <c r="G9094">
        <v>3</v>
      </c>
      <c r="H9094" s="6">
        <v>0.22568642436016262</v>
      </c>
      <c r="I9094" s="2">
        <f>VLOOKUP($E9094,
Products!$A$1:$F$201,MATCH(Orders!I$1,Products!$A$1:$F$1,0),0)</f>
        <v>29905.106989935579</v>
      </c>
      <c r="J9094" s="2">
        <f>VLOOKUP($E9094,
Products!$A$1:$F$201,MATCH(Orders!J$1,Products!$A$1:$F$1,0),0)</f>
        <v>22230.930488499071</v>
      </c>
    </row>
    <row r="9095" spans="1:10">
      <c r="A9095">
        <v>9094</v>
      </c>
      <c r="B9095" s="4">
        <v>45845</v>
      </c>
      <c r="C9095" s="10">
        <f>DATE(YEAR(orders[[#This Row],[order_date]]), MONTH(orders[[#This Row],[order_date]]), 1)</f>
        <v>45839</v>
      </c>
      <c r="D9095" t="s">
        <v>3124</v>
      </c>
      <c r="E9095" t="s">
        <v>544</v>
      </c>
      <c r="F9095" t="str">
        <f>VLOOKUP(orders[[#This Row],[product_id]],Products!A:C,3,0)</f>
        <v>Electronics</v>
      </c>
      <c r="G9095">
        <v>2</v>
      </c>
      <c r="H9095" s="6">
        <v>0.17059184680202255</v>
      </c>
      <c r="I9095" s="2">
        <f>VLOOKUP($E9095,
Products!$A$1:$F$201,MATCH(Orders!I$1,Products!$A$1:$F$1,0),0)</f>
        <v>16273.22789477584</v>
      </c>
      <c r="J9095" s="2">
        <f>VLOOKUP($E9095,
Products!$A$1:$F$201,MATCH(Orders!J$1,Products!$A$1:$F$1,0),0)</f>
        <v>12683.607953986329</v>
      </c>
    </row>
    <row r="9096" spans="1:10">
      <c r="A9096">
        <v>9095</v>
      </c>
      <c r="B9096" s="4">
        <v>45615</v>
      </c>
      <c r="C9096" s="10">
        <f>DATE(YEAR(orders[[#This Row],[order_date]]), MONTH(orders[[#This Row],[order_date]]), 1)</f>
        <v>45597</v>
      </c>
      <c r="D9096" t="s">
        <v>2595</v>
      </c>
      <c r="E9096" t="s">
        <v>627</v>
      </c>
      <c r="F9096" t="str">
        <f>VLOOKUP(orders[[#This Row],[product_id]],Products!A:C,3,0)</f>
        <v>Electronics</v>
      </c>
      <c r="G9096">
        <v>3</v>
      </c>
      <c r="H9096" s="6">
        <v>0.1923368831633</v>
      </c>
      <c r="I9096" s="2">
        <f>VLOOKUP($E9096,
Products!$A$1:$F$201,MATCH(Orders!I$1,Products!$A$1:$F$1,0),0)</f>
        <v>21043.736386381101</v>
      </c>
      <c r="J9096" s="2">
        <f>VLOOKUP($E9096,
Products!$A$1:$F$201,MATCH(Orders!J$1,Products!$A$1:$F$1,0),0)</f>
        <v>14357.858783760659</v>
      </c>
    </row>
    <row r="9097" spans="1:10">
      <c r="A9097">
        <v>9096</v>
      </c>
      <c r="B9097" s="4">
        <v>45883</v>
      </c>
      <c r="C9097" s="10">
        <f>DATE(YEAR(orders[[#This Row],[order_date]]), MONTH(orders[[#This Row],[order_date]]), 1)</f>
        <v>45870</v>
      </c>
      <c r="D9097" t="s">
        <v>4286</v>
      </c>
      <c r="E9097" t="s">
        <v>692</v>
      </c>
      <c r="F9097" t="str">
        <f>VLOOKUP(orders[[#This Row],[product_id]],Products!A:C,3,0)</f>
        <v>Electronics</v>
      </c>
      <c r="G9097">
        <v>1</v>
      </c>
      <c r="H9097" s="6">
        <v>0.2200758017107457</v>
      </c>
      <c r="I9097" s="2">
        <f>VLOOKUP($E9097,
Products!$A$1:$F$201,MATCH(Orders!I$1,Products!$A$1:$F$1,0),0)</f>
        <v>18150.337151787651</v>
      </c>
      <c r="J9097" s="2">
        <f>VLOOKUP($E9097,
Products!$A$1:$F$201,MATCH(Orders!J$1,Products!$A$1:$F$1,0),0)</f>
        <v>11965.45000430708</v>
      </c>
    </row>
    <row r="9098" spans="1:10">
      <c r="A9098">
        <v>9097</v>
      </c>
      <c r="B9098" s="4">
        <v>46011</v>
      </c>
      <c r="C9098" s="10">
        <f>DATE(YEAR(orders[[#This Row],[order_date]]), MONTH(orders[[#This Row],[order_date]]), 1)</f>
        <v>45992</v>
      </c>
      <c r="D9098" t="s">
        <v>2605</v>
      </c>
      <c r="E9098" t="s">
        <v>611</v>
      </c>
      <c r="F9098" t="str">
        <f>VLOOKUP(orders[[#This Row],[product_id]],Products!A:C,3,0)</f>
        <v>Electronics</v>
      </c>
      <c r="G9098">
        <v>2</v>
      </c>
      <c r="H9098" s="6">
        <v>0.14850615969862374</v>
      </c>
      <c r="I9098" s="2">
        <f>VLOOKUP($E9098,
Products!$A$1:$F$201,MATCH(Orders!I$1,Products!$A$1:$F$1,0),0)</f>
        <v>12041.08303405661</v>
      </c>
      <c r="J9098" s="2">
        <f>VLOOKUP($E9098,
Products!$A$1:$F$201,MATCH(Orders!J$1,Products!$A$1:$F$1,0),0)</f>
        <v>7946.6428283753548</v>
      </c>
    </row>
    <row r="9099" spans="1:10">
      <c r="A9099">
        <v>9098</v>
      </c>
      <c r="B9099" s="4">
        <v>45342</v>
      </c>
      <c r="C9099" s="10">
        <f>DATE(YEAR(orders[[#This Row],[order_date]]), MONTH(orders[[#This Row],[order_date]]), 1)</f>
        <v>45323</v>
      </c>
      <c r="D9099" t="s">
        <v>1933</v>
      </c>
      <c r="E9099" t="s">
        <v>603</v>
      </c>
      <c r="F9099" t="str">
        <f>VLOOKUP(orders[[#This Row],[product_id]],Products!A:C,3,0)</f>
        <v>Electronics</v>
      </c>
      <c r="G9099">
        <v>1</v>
      </c>
      <c r="H9099" s="6">
        <v>0.10167230844560485</v>
      </c>
      <c r="I9099" s="2">
        <f>VLOOKUP($E9099,
Products!$A$1:$F$201,MATCH(Orders!I$1,Products!$A$1:$F$1,0),0)</f>
        <v>10867.659217073329</v>
      </c>
      <c r="J9099" s="2">
        <f>VLOOKUP($E9099,
Products!$A$1:$F$201,MATCH(Orders!J$1,Products!$A$1:$F$1,0),0)</f>
        <v>8421.8829552397037</v>
      </c>
    </row>
    <row r="9100" spans="1:10">
      <c r="A9100">
        <v>9099</v>
      </c>
      <c r="B9100" s="4">
        <v>45524</v>
      </c>
      <c r="C9100" s="10">
        <f>DATE(YEAR(orders[[#This Row],[order_date]]), MONTH(orders[[#This Row],[order_date]]), 1)</f>
        <v>45505</v>
      </c>
      <c r="D9100" t="s">
        <v>3361</v>
      </c>
      <c r="E9100" t="s">
        <v>638</v>
      </c>
      <c r="F9100" t="str">
        <f>VLOOKUP(orders[[#This Row],[product_id]],Products!A:C,3,0)</f>
        <v>Electronics</v>
      </c>
      <c r="G9100">
        <v>2</v>
      </c>
      <c r="H9100" s="6">
        <v>0.14849825500042874</v>
      </c>
      <c r="I9100" s="2">
        <f>VLOOKUP($E9100,
Products!$A$1:$F$201,MATCH(Orders!I$1,Products!$A$1:$F$1,0),0)</f>
        <v>11118.17778596276</v>
      </c>
      <c r="J9100" s="2">
        <f>VLOOKUP($E9100,
Products!$A$1:$F$201,MATCH(Orders!J$1,Products!$A$1:$F$1,0),0)</f>
        <v>7887.697719413397</v>
      </c>
    </row>
    <row r="9101" spans="1:10">
      <c r="A9101">
        <v>9100</v>
      </c>
      <c r="B9101" s="4">
        <v>44933</v>
      </c>
      <c r="C9101" s="10">
        <f>DATE(YEAR(orders[[#This Row],[order_date]]), MONTH(orders[[#This Row],[order_date]]), 1)</f>
        <v>44927</v>
      </c>
      <c r="D9101" t="s">
        <v>3035</v>
      </c>
      <c r="E9101" t="s">
        <v>675</v>
      </c>
      <c r="F9101" t="str">
        <f>VLOOKUP(orders[[#This Row],[product_id]],Products!A:C,3,0)</f>
        <v>Appliances</v>
      </c>
      <c r="G9101">
        <v>2</v>
      </c>
      <c r="H9101" s="6">
        <v>5.2894914150595364E-2</v>
      </c>
      <c r="I9101" s="2">
        <f>VLOOKUP($E9101,
Products!$A$1:$F$201,MATCH(Orders!I$1,Products!$A$1:$F$1,0),0)</f>
        <v>23552.642442203069</v>
      </c>
      <c r="J9101" s="2">
        <f>VLOOKUP($E9101,
Products!$A$1:$F$201,MATCH(Orders!J$1,Products!$A$1:$F$1,0),0)</f>
        <v>17389.42325132497</v>
      </c>
    </row>
    <row r="9102" spans="1:10">
      <c r="A9102">
        <v>9101</v>
      </c>
      <c r="B9102" s="4">
        <v>45844</v>
      </c>
      <c r="C9102" s="10">
        <f>DATE(YEAR(orders[[#This Row],[order_date]]), MONTH(orders[[#This Row],[order_date]]), 1)</f>
        <v>45839</v>
      </c>
      <c r="D9102" t="s">
        <v>4424</v>
      </c>
      <c r="E9102" t="s">
        <v>597</v>
      </c>
      <c r="F9102" t="str">
        <f>VLOOKUP(orders[[#This Row],[product_id]],Products!A:C,3,0)</f>
        <v>Appliances</v>
      </c>
      <c r="G9102">
        <v>2</v>
      </c>
      <c r="H9102" s="6">
        <v>7.2634059751176955E-2</v>
      </c>
      <c r="I9102" s="2">
        <f>VLOOKUP($E9102,
Products!$A$1:$F$201,MATCH(Orders!I$1,Products!$A$1:$F$1,0),0)</f>
        <v>22545.827750919081</v>
      </c>
      <c r="J9102" s="2">
        <f>VLOOKUP($E9102,
Products!$A$1:$F$201,MATCH(Orders!J$1,Products!$A$1:$F$1,0),0)</f>
        <v>15091.172935360129</v>
      </c>
    </row>
    <row r="9103" spans="1:10">
      <c r="A9103">
        <v>9102</v>
      </c>
      <c r="B9103" s="4">
        <v>45011</v>
      </c>
      <c r="C9103" s="10">
        <f>DATE(YEAR(orders[[#This Row],[order_date]]), MONTH(orders[[#This Row],[order_date]]), 1)</f>
        <v>44986</v>
      </c>
      <c r="D9103" t="s">
        <v>2145</v>
      </c>
      <c r="E9103" t="s">
        <v>519</v>
      </c>
      <c r="F9103" t="str">
        <f>VLOOKUP(orders[[#This Row],[product_id]],Products!A:C,3,0)</f>
        <v>Electronics</v>
      </c>
      <c r="G9103">
        <v>2</v>
      </c>
      <c r="H9103" s="6">
        <v>0.18547096668690741</v>
      </c>
      <c r="I9103" s="2">
        <f>VLOOKUP($E9103,
Products!$A$1:$F$201,MATCH(Orders!I$1,Products!$A$1:$F$1,0),0)</f>
        <v>13103.02115426216</v>
      </c>
      <c r="J9103" s="2">
        <f>VLOOKUP($E9103,
Products!$A$1:$F$201,MATCH(Orders!J$1,Products!$A$1:$F$1,0),0)</f>
        <v>8775.5491996797755</v>
      </c>
    </row>
    <row r="9104" spans="1:10">
      <c r="A9104">
        <v>9103</v>
      </c>
      <c r="B9104" s="4">
        <v>45700</v>
      </c>
      <c r="C9104" s="10">
        <f>DATE(YEAR(orders[[#This Row],[order_date]]), MONTH(orders[[#This Row],[order_date]]), 1)</f>
        <v>45689</v>
      </c>
      <c r="D9104" t="s">
        <v>1762</v>
      </c>
      <c r="E9104" t="s">
        <v>660</v>
      </c>
      <c r="F9104" t="str">
        <f>VLOOKUP(orders[[#This Row],[product_id]],Products!A:C,3,0)</f>
        <v>Appliances</v>
      </c>
      <c r="G9104">
        <v>2</v>
      </c>
      <c r="H9104" s="6">
        <v>8.2881528104726321E-2</v>
      </c>
      <c r="I9104" s="2">
        <f>VLOOKUP($E9104,
Products!$A$1:$F$201,MATCH(Orders!I$1,Products!$A$1:$F$1,0),0)</f>
        <v>25996.564605776519</v>
      </c>
      <c r="J9104" s="2">
        <f>VLOOKUP($E9104,
Products!$A$1:$F$201,MATCH(Orders!J$1,Products!$A$1:$F$1,0),0)</f>
        <v>20210.769869456319</v>
      </c>
    </row>
    <row r="9105" spans="1:10">
      <c r="A9105">
        <v>9104</v>
      </c>
      <c r="B9105" s="4">
        <v>45883</v>
      </c>
      <c r="C9105" s="10">
        <f>DATE(YEAR(orders[[#This Row],[order_date]]), MONTH(orders[[#This Row],[order_date]]), 1)</f>
        <v>45870</v>
      </c>
      <c r="D9105" t="s">
        <v>2835</v>
      </c>
      <c r="E9105" t="s">
        <v>521</v>
      </c>
      <c r="F9105" t="str">
        <f>VLOOKUP(orders[[#This Row],[product_id]],Products!A:C,3,0)</f>
        <v>Electronics</v>
      </c>
      <c r="G9105">
        <v>1</v>
      </c>
      <c r="H9105" s="6">
        <v>0.11723991603923765</v>
      </c>
      <c r="I9105" s="2">
        <f>VLOOKUP($E9105,
Products!$A$1:$F$201,MATCH(Orders!I$1,Products!$A$1:$F$1,0),0)</f>
        <v>18373.691083837519</v>
      </c>
      <c r="J9105" s="2">
        <f>VLOOKUP($E9105,
Products!$A$1:$F$201,MATCH(Orders!J$1,Products!$A$1:$F$1,0),0)</f>
        <v>14409.80197321412</v>
      </c>
    </row>
    <row r="9106" spans="1:10">
      <c r="A9106">
        <v>9105</v>
      </c>
      <c r="B9106" s="4">
        <v>45997</v>
      </c>
      <c r="C9106" s="10">
        <f>DATE(YEAR(orders[[#This Row],[order_date]]), MONTH(orders[[#This Row],[order_date]]), 1)</f>
        <v>45992</v>
      </c>
      <c r="D9106" t="s">
        <v>2212</v>
      </c>
      <c r="E9106" t="s">
        <v>635</v>
      </c>
      <c r="F9106" t="str">
        <f>VLOOKUP(orders[[#This Row],[product_id]],Products!A:C,3,0)</f>
        <v>Electronics</v>
      </c>
      <c r="G9106">
        <v>2</v>
      </c>
      <c r="H9106" s="6">
        <v>0.21009036376106191</v>
      </c>
      <c r="I9106" s="2">
        <f>VLOOKUP($E9106,
Products!$A$1:$F$201,MATCH(Orders!I$1,Products!$A$1:$F$1,0),0)</f>
        <v>31014.321091901689</v>
      </c>
      <c r="J9106" s="2">
        <f>VLOOKUP($E9106,
Products!$A$1:$F$201,MATCH(Orders!J$1,Products!$A$1:$F$1,0),0)</f>
        <v>23202.91049209132</v>
      </c>
    </row>
    <row r="9107" spans="1:10">
      <c r="A9107">
        <v>9106</v>
      </c>
      <c r="B9107" s="4">
        <v>45532</v>
      </c>
      <c r="C9107" s="10">
        <f>DATE(YEAR(orders[[#This Row],[order_date]]), MONTH(orders[[#This Row],[order_date]]), 1)</f>
        <v>45505</v>
      </c>
      <c r="D9107" t="s">
        <v>2901</v>
      </c>
      <c r="E9107" t="s">
        <v>652</v>
      </c>
      <c r="F9107" t="str">
        <f>VLOOKUP(orders[[#This Row],[product_id]],Products!A:C,3,0)</f>
        <v>Appliances</v>
      </c>
      <c r="G9107">
        <v>1</v>
      </c>
      <c r="H9107" s="6">
        <v>0.11742028035513069</v>
      </c>
      <c r="I9107" s="2">
        <f>VLOOKUP($E9107,
Products!$A$1:$F$201,MATCH(Orders!I$1,Products!$A$1:$F$1,0),0)</f>
        <v>6387.3122916387983</v>
      </c>
      <c r="J9107" s="2">
        <f>VLOOKUP($E9107,
Products!$A$1:$F$201,MATCH(Orders!J$1,Products!$A$1:$F$1,0),0)</f>
        <v>4880.3517286187262</v>
      </c>
    </row>
    <row r="9108" spans="1:10">
      <c r="A9108">
        <v>9107</v>
      </c>
      <c r="B9108" s="4">
        <v>45352</v>
      </c>
      <c r="C9108" s="10">
        <f>DATE(YEAR(orders[[#This Row],[order_date]]), MONTH(orders[[#This Row],[order_date]]), 1)</f>
        <v>45352</v>
      </c>
      <c r="D9108" t="s">
        <v>2336</v>
      </c>
      <c r="E9108" t="s">
        <v>656</v>
      </c>
      <c r="F9108" t="str">
        <f>VLOOKUP(orders[[#This Row],[product_id]],Products!A:C,3,0)</f>
        <v>Electronics</v>
      </c>
      <c r="G9108">
        <v>2</v>
      </c>
      <c r="H9108" s="6">
        <v>0.15822426104251197</v>
      </c>
      <c r="I9108" s="2">
        <f>VLOOKUP($E9108,
Products!$A$1:$F$201,MATCH(Orders!I$1,Products!$A$1:$F$1,0),0)</f>
        <v>30485.811519789549</v>
      </c>
      <c r="J9108" s="2">
        <f>VLOOKUP($E9108,
Products!$A$1:$F$201,MATCH(Orders!J$1,Products!$A$1:$F$1,0),0)</f>
        <v>23818.70129930825</v>
      </c>
    </row>
    <row r="9109" spans="1:10">
      <c r="A9109">
        <v>9108</v>
      </c>
      <c r="B9109" s="4">
        <v>45352</v>
      </c>
      <c r="C9109" s="10">
        <f>DATE(YEAR(orders[[#This Row],[order_date]]), MONTH(orders[[#This Row],[order_date]]), 1)</f>
        <v>45352</v>
      </c>
      <c r="D9109" t="s">
        <v>1670</v>
      </c>
      <c r="E9109" t="s">
        <v>674</v>
      </c>
      <c r="F9109" t="str">
        <f>VLOOKUP(orders[[#This Row],[product_id]],Products!A:C,3,0)</f>
        <v>Appliances</v>
      </c>
      <c r="G9109">
        <v>2</v>
      </c>
      <c r="H9109" s="6">
        <v>0.12295942467182817</v>
      </c>
      <c r="I9109" s="2">
        <f>VLOOKUP($E9109,
Products!$A$1:$F$201,MATCH(Orders!I$1,Products!$A$1:$F$1,0),0)</f>
        <v>6324.5253633508046</v>
      </c>
      <c r="J9109" s="2">
        <f>VLOOKUP($E9109,
Products!$A$1:$F$201,MATCH(Orders!J$1,Products!$A$1:$F$1,0),0)</f>
        <v>4493.055585088201</v>
      </c>
    </row>
    <row r="9110" spans="1:10">
      <c r="A9110">
        <v>9109</v>
      </c>
      <c r="B9110" s="4">
        <v>45662</v>
      </c>
      <c r="C9110" s="10">
        <f>DATE(YEAR(orders[[#This Row],[order_date]]), MONTH(orders[[#This Row],[order_date]]), 1)</f>
        <v>45658</v>
      </c>
      <c r="D9110" t="s">
        <v>1697</v>
      </c>
      <c r="E9110" t="s">
        <v>519</v>
      </c>
      <c r="F9110" t="str">
        <f>VLOOKUP(orders[[#This Row],[product_id]],Products!A:C,3,0)</f>
        <v>Electronics</v>
      </c>
      <c r="G9110">
        <v>2</v>
      </c>
      <c r="H9110" s="6">
        <v>0.12303193141649002</v>
      </c>
      <c r="I9110" s="2">
        <f>VLOOKUP($E9110,
Products!$A$1:$F$201,MATCH(Orders!I$1,Products!$A$1:$F$1,0),0)</f>
        <v>13103.02115426216</v>
      </c>
      <c r="J9110" s="2">
        <f>VLOOKUP($E9110,
Products!$A$1:$F$201,MATCH(Orders!J$1,Products!$A$1:$F$1,0),0)</f>
        <v>8775.5491996797755</v>
      </c>
    </row>
    <row r="9111" spans="1:10">
      <c r="A9111">
        <v>9110</v>
      </c>
      <c r="B9111" s="4">
        <v>45717</v>
      </c>
      <c r="C9111" s="10">
        <f>DATE(YEAR(orders[[#This Row],[order_date]]), MONTH(orders[[#This Row],[order_date]]), 1)</f>
        <v>45717</v>
      </c>
      <c r="D9111" t="s">
        <v>3701</v>
      </c>
      <c r="E9111" t="s">
        <v>680</v>
      </c>
      <c r="F9111" t="str">
        <f>VLOOKUP(orders[[#This Row],[product_id]],Products!A:C,3,0)</f>
        <v>Electronics</v>
      </c>
      <c r="G9111">
        <v>2</v>
      </c>
      <c r="H9111" s="6">
        <v>0.15421921757322746</v>
      </c>
      <c r="I9111" s="2">
        <f>VLOOKUP($E9111,
Products!$A$1:$F$201,MATCH(Orders!I$1,Products!$A$1:$F$1,0),0)</f>
        <v>31627.348891742429</v>
      </c>
      <c r="J9111" s="2">
        <f>VLOOKUP($E9111,
Products!$A$1:$F$201,MATCH(Orders!J$1,Products!$A$1:$F$1,0),0)</f>
        <v>23219.930812036979</v>
      </c>
    </row>
    <row r="9112" spans="1:10">
      <c r="A9112">
        <v>9111</v>
      </c>
      <c r="B9112" s="4">
        <v>45441</v>
      </c>
      <c r="C9112" s="10">
        <f>DATE(YEAR(orders[[#This Row],[order_date]]), MONTH(orders[[#This Row],[order_date]]), 1)</f>
        <v>45413</v>
      </c>
      <c r="D9112" t="s">
        <v>1200</v>
      </c>
      <c r="E9112" t="s">
        <v>568</v>
      </c>
      <c r="F9112" t="str">
        <f>VLOOKUP(orders[[#This Row],[product_id]],Products!A:C,3,0)</f>
        <v>Electronics</v>
      </c>
      <c r="G9112">
        <v>1</v>
      </c>
      <c r="H9112" s="6">
        <v>0.11419580570928951</v>
      </c>
      <c r="I9112" s="2">
        <f>VLOOKUP($E9112,
Products!$A$1:$F$201,MATCH(Orders!I$1,Products!$A$1:$F$1,0),0)</f>
        <v>21702.72353355262</v>
      </c>
      <c r="J9112" s="2">
        <f>VLOOKUP($E9112,
Products!$A$1:$F$201,MATCH(Orders!J$1,Products!$A$1:$F$1,0),0)</f>
        <v>17244.710704747551</v>
      </c>
    </row>
    <row r="9113" spans="1:10">
      <c r="A9113">
        <v>9112</v>
      </c>
      <c r="B9113" s="4">
        <v>45667</v>
      </c>
      <c r="C9113" s="10">
        <f>DATE(YEAR(orders[[#This Row],[order_date]]), MONTH(orders[[#This Row],[order_date]]), 1)</f>
        <v>45658</v>
      </c>
      <c r="D9113" t="s">
        <v>1899</v>
      </c>
      <c r="E9113" t="s">
        <v>513</v>
      </c>
      <c r="F9113" t="str">
        <f>VLOOKUP(orders[[#This Row],[product_id]],Products!A:C,3,0)</f>
        <v>Electronics</v>
      </c>
      <c r="G9113">
        <v>2</v>
      </c>
      <c r="H9113" s="6">
        <v>0.22671603386056449</v>
      </c>
      <c r="I9113" s="2">
        <f>VLOOKUP($E9113,
Products!$A$1:$F$201,MATCH(Orders!I$1,Products!$A$1:$F$1,0),0)</f>
        <v>2370.6748519187499</v>
      </c>
      <c r="J9113" s="2">
        <f>VLOOKUP($E9113,
Products!$A$1:$F$201,MATCH(Orders!J$1,Products!$A$1:$F$1,0),0)</f>
        <v>1742.1190905744229</v>
      </c>
    </row>
    <row r="9114" spans="1:10">
      <c r="A9114">
        <v>9113</v>
      </c>
      <c r="B9114" s="4">
        <v>45057</v>
      </c>
      <c r="C9114" s="10">
        <f>DATE(YEAR(orders[[#This Row],[order_date]]), MONTH(orders[[#This Row],[order_date]]), 1)</f>
        <v>45047</v>
      </c>
      <c r="D9114" t="s">
        <v>3476</v>
      </c>
      <c r="E9114" t="s">
        <v>532</v>
      </c>
      <c r="F9114" t="str">
        <f>VLOOKUP(orders[[#This Row],[product_id]],Products!A:C,3,0)</f>
        <v>Electronics</v>
      </c>
      <c r="G9114">
        <v>2</v>
      </c>
      <c r="H9114" s="6">
        <v>0.14589255900948192</v>
      </c>
      <c r="I9114" s="2">
        <f>VLOOKUP($E9114,
Products!$A$1:$F$201,MATCH(Orders!I$1,Products!$A$1:$F$1,0),0)</f>
        <v>2668.0593077725212</v>
      </c>
      <c r="J9114" s="2">
        <f>VLOOKUP($E9114,
Products!$A$1:$F$201,MATCH(Orders!J$1,Products!$A$1:$F$1,0),0)</f>
        <v>1923.7114222321791</v>
      </c>
    </row>
    <row r="9115" spans="1:10">
      <c r="A9115">
        <v>9114</v>
      </c>
      <c r="B9115" s="4">
        <v>45249</v>
      </c>
      <c r="C9115" s="10">
        <f>DATE(YEAR(orders[[#This Row],[order_date]]), MONTH(orders[[#This Row],[order_date]]), 1)</f>
        <v>45231</v>
      </c>
      <c r="D9115" t="s">
        <v>4674</v>
      </c>
      <c r="E9115" t="s">
        <v>616</v>
      </c>
      <c r="F9115" t="str">
        <f>VLOOKUP(orders[[#This Row],[product_id]],Products!A:C,3,0)</f>
        <v>Electronics</v>
      </c>
      <c r="G9115">
        <v>1</v>
      </c>
      <c r="H9115" s="6">
        <v>0.19804225056838751</v>
      </c>
      <c r="I9115" s="2">
        <f>VLOOKUP($E9115,
Products!$A$1:$F$201,MATCH(Orders!I$1,Products!$A$1:$F$1,0),0)</f>
        <v>12172.554053901489</v>
      </c>
      <c r="J9115" s="2">
        <f>VLOOKUP($E9115,
Products!$A$1:$F$201,MATCH(Orders!J$1,Products!$A$1:$F$1,0),0)</f>
        <v>9644.7702288148557</v>
      </c>
    </row>
    <row r="9116" spans="1:10">
      <c r="A9116">
        <v>9115</v>
      </c>
      <c r="B9116" s="4">
        <v>45749</v>
      </c>
      <c r="C9116" s="10">
        <f>DATE(YEAR(orders[[#This Row],[order_date]]), MONTH(orders[[#This Row],[order_date]]), 1)</f>
        <v>45748</v>
      </c>
      <c r="D9116" t="s">
        <v>1408</v>
      </c>
      <c r="E9116" t="s">
        <v>545</v>
      </c>
      <c r="F9116" t="str">
        <f>VLOOKUP(orders[[#This Row],[product_id]],Products!A:C,3,0)</f>
        <v>Electronics</v>
      </c>
      <c r="G9116">
        <v>2</v>
      </c>
      <c r="H9116" s="6">
        <v>0.1445045250450071</v>
      </c>
      <c r="I9116" s="2">
        <f>VLOOKUP($E9116,
Products!$A$1:$F$201,MATCH(Orders!I$1,Products!$A$1:$F$1,0),0)</f>
        <v>11292.44914297154</v>
      </c>
      <c r="J9116" s="2">
        <f>VLOOKUP($E9116,
Products!$A$1:$F$201,MATCH(Orders!J$1,Products!$A$1:$F$1,0),0)</f>
        <v>7616.0274340726546</v>
      </c>
    </row>
    <row r="9117" spans="1:10">
      <c r="A9117">
        <v>9116</v>
      </c>
      <c r="B9117" s="4">
        <v>45469</v>
      </c>
      <c r="C9117" s="10">
        <f>DATE(YEAR(orders[[#This Row],[order_date]]), MONTH(orders[[#This Row],[order_date]]), 1)</f>
        <v>45444</v>
      </c>
      <c r="D9117" t="s">
        <v>1736</v>
      </c>
      <c r="E9117" t="s">
        <v>661</v>
      </c>
      <c r="F9117" t="str">
        <f>VLOOKUP(orders[[#This Row],[product_id]],Products!A:C,3,0)</f>
        <v>Electronics</v>
      </c>
      <c r="G9117">
        <v>1</v>
      </c>
      <c r="H9117" s="6">
        <v>0.13160580638310515</v>
      </c>
      <c r="I9117" s="2">
        <f>VLOOKUP($E9117,
Products!$A$1:$F$201,MATCH(Orders!I$1,Products!$A$1:$F$1,0),0)</f>
        <v>18760.038541255031</v>
      </c>
      <c r="J9117" s="2">
        <f>VLOOKUP($E9117,
Products!$A$1:$F$201,MATCH(Orders!J$1,Products!$A$1:$F$1,0),0)</f>
        <v>13545.127547708629</v>
      </c>
    </row>
    <row r="9118" spans="1:10">
      <c r="A9118">
        <v>9117</v>
      </c>
      <c r="B9118" s="4">
        <v>44992</v>
      </c>
      <c r="C9118" s="10">
        <f>DATE(YEAR(orders[[#This Row],[order_date]]), MONTH(orders[[#This Row],[order_date]]), 1)</f>
        <v>44986</v>
      </c>
      <c r="D9118" t="s">
        <v>2109</v>
      </c>
      <c r="E9118" t="s">
        <v>573</v>
      </c>
      <c r="F9118" t="str">
        <f>VLOOKUP(orders[[#This Row],[product_id]],Products!A:C,3,0)</f>
        <v>Electronics</v>
      </c>
      <c r="G9118">
        <v>1</v>
      </c>
      <c r="H9118" s="6">
        <v>0.2070487071299926</v>
      </c>
      <c r="I9118" s="2">
        <f>VLOOKUP($E9118,
Products!$A$1:$F$201,MATCH(Orders!I$1,Products!$A$1:$F$1,0),0)</f>
        <v>30443.851050190449</v>
      </c>
      <c r="J9118" s="2">
        <f>VLOOKUP($E9118,
Products!$A$1:$F$201,MATCH(Orders!J$1,Products!$A$1:$F$1,0),0)</f>
        <v>21165.126268210519</v>
      </c>
    </row>
    <row r="9119" spans="1:10">
      <c r="A9119">
        <v>9118</v>
      </c>
      <c r="B9119" s="4">
        <v>45644</v>
      </c>
      <c r="C9119" s="10">
        <f>DATE(YEAR(orders[[#This Row],[order_date]]), MONTH(orders[[#This Row],[order_date]]), 1)</f>
        <v>45627</v>
      </c>
      <c r="D9119" t="s">
        <v>1531</v>
      </c>
      <c r="E9119" t="s">
        <v>628</v>
      </c>
      <c r="F9119" t="str">
        <f>VLOOKUP(orders[[#This Row],[product_id]],Products!A:C,3,0)</f>
        <v>Electronics</v>
      </c>
      <c r="G9119">
        <v>1</v>
      </c>
      <c r="H9119" s="6">
        <v>0.19359915596472552</v>
      </c>
      <c r="I9119" s="2">
        <f>VLOOKUP($E9119,
Products!$A$1:$F$201,MATCH(Orders!I$1,Products!$A$1:$F$1,0),0)</f>
        <v>2480.4343676348258</v>
      </c>
      <c r="J9119" s="2">
        <f>VLOOKUP($E9119,
Products!$A$1:$F$201,MATCH(Orders!J$1,Products!$A$1:$F$1,0),0)</f>
        <v>1932.862959692628</v>
      </c>
    </row>
    <row r="9120" spans="1:10">
      <c r="A9120">
        <v>9119</v>
      </c>
      <c r="B9120" s="4">
        <v>44957</v>
      </c>
      <c r="C9120" s="10">
        <f>DATE(YEAR(orders[[#This Row],[order_date]]), MONTH(orders[[#This Row],[order_date]]), 1)</f>
        <v>44927</v>
      </c>
      <c r="D9120" t="s">
        <v>4631</v>
      </c>
      <c r="E9120" t="s">
        <v>566</v>
      </c>
      <c r="F9120" t="str">
        <f>VLOOKUP(orders[[#This Row],[product_id]],Products!A:C,3,0)</f>
        <v>Electronics</v>
      </c>
      <c r="G9120">
        <v>2</v>
      </c>
      <c r="H9120" s="6">
        <v>0.13271566328299941</v>
      </c>
      <c r="I9120" s="2">
        <f>VLOOKUP($E9120,
Products!$A$1:$F$201,MATCH(Orders!I$1,Products!$A$1:$F$1,0),0)</f>
        <v>16858.5225334635</v>
      </c>
      <c r="J9120" s="2">
        <f>VLOOKUP($E9120,
Products!$A$1:$F$201,MATCH(Orders!J$1,Products!$A$1:$F$1,0),0)</f>
        <v>11855.743620634101</v>
      </c>
    </row>
    <row r="9121" spans="1:10">
      <c r="A9121">
        <v>9120</v>
      </c>
      <c r="B9121" s="4">
        <v>45811</v>
      </c>
      <c r="C9121" s="10">
        <f>DATE(YEAR(orders[[#This Row],[order_date]]), MONTH(orders[[#This Row],[order_date]]), 1)</f>
        <v>45809</v>
      </c>
      <c r="D9121" t="s">
        <v>3187</v>
      </c>
      <c r="E9121" t="s">
        <v>671</v>
      </c>
      <c r="F9121" t="str">
        <f>VLOOKUP(orders[[#This Row],[product_id]],Products!A:C,3,0)</f>
        <v>Electronics</v>
      </c>
      <c r="G9121">
        <v>1</v>
      </c>
      <c r="H9121" s="6">
        <v>0.19181447327747922</v>
      </c>
      <c r="I9121" s="2">
        <f>VLOOKUP($E9121,
Products!$A$1:$F$201,MATCH(Orders!I$1,Products!$A$1:$F$1,0),0)</f>
        <v>20226.002416343759</v>
      </c>
      <c r="J9121" s="2">
        <f>VLOOKUP($E9121,
Products!$A$1:$F$201,MATCH(Orders!J$1,Products!$A$1:$F$1,0),0)</f>
        <v>13513.884167631189</v>
      </c>
    </row>
    <row r="9122" spans="1:10">
      <c r="A9122">
        <v>9121</v>
      </c>
      <c r="B9122" s="4">
        <v>45117</v>
      </c>
      <c r="C9122" s="10">
        <f>DATE(YEAR(orders[[#This Row],[order_date]]), MONTH(orders[[#This Row],[order_date]]), 1)</f>
        <v>45108</v>
      </c>
      <c r="D9122" t="s">
        <v>1763</v>
      </c>
      <c r="E9122" t="s">
        <v>633</v>
      </c>
      <c r="F9122" t="str">
        <f>VLOOKUP(orders[[#This Row],[product_id]],Products!A:C,3,0)</f>
        <v>Appliances</v>
      </c>
      <c r="G9122">
        <v>1</v>
      </c>
      <c r="H9122" s="6">
        <v>7.6763254527022234E-2</v>
      </c>
      <c r="I9122" s="2">
        <f>VLOOKUP($E9122,
Products!$A$1:$F$201,MATCH(Orders!I$1,Products!$A$1:$F$1,0),0)</f>
        <v>2361.4162937319088</v>
      </c>
      <c r="J9122" s="2">
        <f>VLOOKUP($E9122,
Products!$A$1:$F$201,MATCH(Orders!J$1,Products!$A$1:$F$1,0),0)</f>
        <v>1552.5536411429621</v>
      </c>
    </row>
    <row r="9123" spans="1:10">
      <c r="A9123">
        <v>9122</v>
      </c>
      <c r="B9123" s="4">
        <v>45341</v>
      </c>
      <c r="C9123" s="10">
        <f>DATE(YEAR(orders[[#This Row],[order_date]]), MONTH(orders[[#This Row],[order_date]]), 1)</f>
        <v>45323</v>
      </c>
      <c r="D9123" t="s">
        <v>1268</v>
      </c>
      <c r="E9123" t="s">
        <v>613</v>
      </c>
      <c r="F9123" t="str">
        <f>VLOOKUP(orders[[#This Row],[product_id]],Products!A:C,3,0)</f>
        <v>Appliances</v>
      </c>
      <c r="G9123">
        <v>1</v>
      </c>
      <c r="H9123" s="6">
        <v>6.2509727653511066E-2</v>
      </c>
      <c r="I9123" s="2">
        <f>VLOOKUP($E9123,
Products!$A$1:$F$201,MATCH(Orders!I$1,Products!$A$1:$F$1,0),0)</f>
        <v>6365.2492969652412</v>
      </c>
      <c r="J9123" s="2">
        <f>VLOOKUP($E9123,
Products!$A$1:$F$201,MATCH(Orders!J$1,Products!$A$1:$F$1,0),0)</f>
        <v>4174.927496964433</v>
      </c>
    </row>
    <row r="9124" spans="1:10">
      <c r="A9124">
        <v>9123</v>
      </c>
      <c r="B9124" s="4">
        <v>45673</v>
      </c>
      <c r="C9124" s="10">
        <f>DATE(YEAR(orders[[#This Row],[order_date]]), MONTH(orders[[#This Row],[order_date]]), 1)</f>
        <v>45658</v>
      </c>
      <c r="D9124" t="s">
        <v>4409</v>
      </c>
      <c r="E9124" t="s">
        <v>657</v>
      </c>
      <c r="F9124" t="str">
        <f>VLOOKUP(orders[[#This Row],[product_id]],Products!A:C,3,0)</f>
        <v>Appliances</v>
      </c>
      <c r="G9124">
        <v>1</v>
      </c>
      <c r="H9124" s="6">
        <v>0.10462618250950551</v>
      </c>
      <c r="I9124" s="2">
        <f>VLOOKUP($E9124,
Products!$A$1:$F$201,MATCH(Orders!I$1,Products!$A$1:$F$1,0),0)</f>
        <v>6275.8669412443169</v>
      </c>
      <c r="J9124" s="2">
        <f>VLOOKUP($E9124,
Products!$A$1:$F$201,MATCH(Orders!J$1,Products!$A$1:$F$1,0),0)</f>
        <v>4742.5097602697688</v>
      </c>
    </row>
    <row r="9125" spans="1:10">
      <c r="A9125">
        <v>9124</v>
      </c>
      <c r="B9125" s="4">
        <v>45996</v>
      </c>
      <c r="C9125" s="10">
        <f>DATE(YEAR(orders[[#This Row],[order_date]]), MONTH(orders[[#This Row],[order_date]]), 1)</f>
        <v>45992</v>
      </c>
      <c r="D9125" t="s">
        <v>2891</v>
      </c>
      <c r="E9125" t="s">
        <v>661</v>
      </c>
      <c r="F9125" t="str">
        <f>VLOOKUP(orders[[#This Row],[product_id]],Products!A:C,3,0)</f>
        <v>Electronics</v>
      </c>
      <c r="G9125">
        <v>1</v>
      </c>
      <c r="H9125" s="6">
        <v>0.16152258927061267</v>
      </c>
      <c r="I9125" s="2">
        <f>VLOOKUP($E9125,
Products!$A$1:$F$201,MATCH(Orders!I$1,Products!$A$1:$F$1,0),0)</f>
        <v>18760.038541255031</v>
      </c>
      <c r="J9125" s="2">
        <f>VLOOKUP($E9125,
Products!$A$1:$F$201,MATCH(Orders!J$1,Products!$A$1:$F$1,0),0)</f>
        <v>13545.127547708629</v>
      </c>
    </row>
    <row r="9126" spans="1:10">
      <c r="A9126">
        <v>9125</v>
      </c>
      <c r="B9126" s="4">
        <v>45301</v>
      </c>
      <c r="C9126" s="10">
        <f>DATE(YEAR(orders[[#This Row],[order_date]]), MONTH(orders[[#This Row],[order_date]]), 1)</f>
        <v>45292</v>
      </c>
      <c r="D9126" t="s">
        <v>1072</v>
      </c>
      <c r="E9126" t="s">
        <v>674</v>
      </c>
      <c r="F9126" t="str">
        <f>VLOOKUP(orders[[#This Row],[product_id]],Products!A:C,3,0)</f>
        <v>Appliances</v>
      </c>
      <c r="G9126">
        <v>1</v>
      </c>
      <c r="H9126" s="6">
        <v>8.3147741496507832E-2</v>
      </c>
      <c r="I9126" s="2">
        <f>VLOOKUP($E9126,
Products!$A$1:$F$201,MATCH(Orders!I$1,Products!$A$1:$F$1,0),0)</f>
        <v>6324.5253633508046</v>
      </c>
      <c r="J9126" s="2">
        <f>VLOOKUP($E9126,
Products!$A$1:$F$201,MATCH(Orders!J$1,Products!$A$1:$F$1,0),0)</f>
        <v>4493.055585088201</v>
      </c>
    </row>
    <row r="9127" spans="1:10">
      <c r="A9127">
        <v>9126</v>
      </c>
      <c r="B9127" s="4">
        <v>45484</v>
      </c>
      <c r="C9127" s="10">
        <f>DATE(YEAR(orders[[#This Row],[order_date]]), MONTH(orders[[#This Row],[order_date]]), 1)</f>
        <v>45474</v>
      </c>
      <c r="D9127" t="s">
        <v>2859</v>
      </c>
      <c r="E9127" t="s">
        <v>651</v>
      </c>
      <c r="F9127" t="str">
        <f>VLOOKUP(orders[[#This Row],[product_id]],Products!A:C,3,0)</f>
        <v>Electronics</v>
      </c>
      <c r="G9127">
        <v>2</v>
      </c>
      <c r="H9127" s="6">
        <v>0.1758873907744129</v>
      </c>
      <c r="I9127" s="2">
        <f>VLOOKUP($E9127,
Products!$A$1:$F$201,MATCH(Orders!I$1,Products!$A$1:$F$1,0),0)</f>
        <v>28622.091542973511</v>
      </c>
      <c r="J9127" s="2">
        <f>VLOOKUP($E9127,
Products!$A$1:$F$201,MATCH(Orders!J$1,Products!$A$1:$F$1,0),0)</f>
        <v>19327.527634039769</v>
      </c>
    </row>
    <row r="9128" spans="1:10">
      <c r="A9128">
        <v>9127</v>
      </c>
      <c r="B9128" s="4">
        <v>45504</v>
      </c>
      <c r="C9128" s="10">
        <f>DATE(YEAR(orders[[#This Row],[order_date]]), MONTH(orders[[#This Row],[order_date]]), 1)</f>
        <v>45474</v>
      </c>
      <c r="D9128" t="s">
        <v>1499</v>
      </c>
      <c r="E9128" t="s">
        <v>554</v>
      </c>
      <c r="F9128" t="str">
        <f>VLOOKUP(orders[[#This Row],[product_id]],Products!A:C,3,0)</f>
        <v>Appliances</v>
      </c>
      <c r="G9128">
        <v>2</v>
      </c>
      <c r="H9128" s="6">
        <v>0.10312329767288436</v>
      </c>
      <c r="I9128" s="2">
        <f>VLOOKUP($E9128,
Products!$A$1:$F$201,MATCH(Orders!I$1,Products!$A$1:$F$1,0),0)</f>
        <v>2088.6647814855078</v>
      </c>
      <c r="J9128" s="2">
        <f>VLOOKUP($E9128,
Products!$A$1:$F$201,MATCH(Orders!J$1,Products!$A$1:$F$1,0),0)</f>
        <v>1371.380040542937</v>
      </c>
    </row>
    <row r="9129" spans="1:10">
      <c r="A9129">
        <v>9128</v>
      </c>
      <c r="B9129" s="4">
        <v>44958</v>
      </c>
      <c r="C9129" s="10">
        <f>DATE(YEAR(orders[[#This Row],[order_date]]), MONTH(orders[[#This Row],[order_date]]), 1)</f>
        <v>44958</v>
      </c>
      <c r="D9129" t="s">
        <v>3809</v>
      </c>
      <c r="E9129" t="s">
        <v>659</v>
      </c>
      <c r="F9129" t="str">
        <f>VLOOKUP(orders[[#This Row],[product_id]],Products!A:C,3,0)</f>
        <v>Appliances</v>
      </c>
      <c r="G9129">
        <v>1</v>
      </c>
      <c r="H9129" s="6">
        <v>0.1196423816000113</v>
      </c>
      <c r="I9129" s="2">
        <f>VLOOKUP($E9129,
Products!$A$1:$F$201,MATCH(Orders!I$1,Products!$A$1:$F$1,0),0)</f>
        <v>25646.095965041459</v>
      </c>
      <c r="J9129" s="2">
        <f>VLOOKUP($E9129,
Products!$A$1:$F$201,MATCH(Orders!J$1,Products!$A$1:$F$1,0),0)</f>
        <v>18749.646593308222</v>
      </c>
    </row>
    <row r="9130" spans="1:10">
      <c r="A9130">
        <v>9129</v>
      </c>
      <c r="B9130" s="4">
        <v>44984</v>
      </c>
      <c r="C9130" s="10">
        <f>DATE(YEAR(orders[[#This Row],[order_date]]), MONTH(orders[[#This Row],[order_date]]), 1)</f>
        <v>44958</v>
      </c>
      <c r="D9130" t="s">
        <v>1341</v>
      </c>
      <c r="E9130" t="s">
        <v>508</v>
      </c>
      <c r="F9130" t="str">
        <f>VLOOKUP(orders[[#This Row],[product_id]],Products!A:C,3,0)</f>
        <v>Electronics</v>
      </c>
      <c r="G9130">
        <v>1</v>
      </c>
      <c r="H9130" s="6">
        <v>0.11088073266521017</v>
      </c>
      <c r="I9130" s="2">
        <f>VLOOKUP($E9130,
Products!$A$1:$F$201,MATCH(Orders!I$1,Products!$A$1:$F$1,0),0)</f>
        <v>23345.985707147142</v>
      </c>
      <c r="J9130" s="2">
        <f>VLOOKUP($E9130,
Products!$A$1:$F$201,MATCH(Orders!J$1,Products!$A$1:$F$1,0),0)</f>
        <v>15772.90371323649</v>
      </c>
    </row>
    <row r="9131" spans="1:10">
      <c r="A9131">
        <v>9130</v>
      </c>
      <c r="B9131" s="4">
        <v>45238</v>
      </c>
      <c r="C9131" s="10">
        <f>DATE(YEAR(orders[[#This Row],[order_date]]), MONTH(orders[[#This Row],[order_date]]), 1)</f>
        <v>45231</v>
      </c>
      <c r="D9131" t="s">
        <v>2411</v>
      </c>
      <c r="E9131" t="s">
        <v>582</v>
      </c>
      <c r="F9131" t="str">
        <f>VLOOKUP(orders[[#This Row],[product_id]],Products!A:C,3,0)</f>
        <v>Electronics</v>
      </c>
      <c r="G9131">
        <v>3</v>
      </c>
      <c r="H9131" s="6">
        <v>0.22290236678533254</v>
      </c>
      <c r="I9131" s="2">
        <f>VLOOKUP($E9131,
Products!$A$1:$F$201,MATCH(Orders!I$1,Products!$A$1:$F$1,0),0)</f>
        <v>16266.090182397211</v>
      </c>
      <c r="J9131" s="2">
        <f>VLOOKUP($E9131,
Products!$A$1:$F$201,MATCH(Orders!J$1,Products!$A$1:$F$1,0),0)</f>
        <v>11802.84602487359</v>
      </c>
    </row>
    <row r="9132" spans="1:10">
      <c r="A9132">
        <v>9131</v>
      </c>
      <c r="B9132" s="4">
        <v>46017</v>
      </c>
      <c r="C9132" s="10">
        <f>DATE(YEAR(orders[[#This Row],[order_date]]), MONTH(orders[[#This Row],[order_date]]), 1)</f>
        <v>45992</v>
      </c>
      <c r="D9132" t="s">
        <v>1692</v>
      </c>
      <c r="E9132" t="s">
        <v>671</v>
      </c>
      <c r="F9132" t="str">
        <f>VLOOKUP(orders[[#This Row],[product_id]],Products!A:C,3,0)</f>
        <v>Electronics</v>
      </c>
      <c r="G9132">
        <v>1</v>
      </c>
      <c r="H9132" s="6">
        <v>0.10874170558897746</v>
      </c>
      <c r="I9132" s="2">
        <f>VLOOKUP($E9132,
Products!$A$1:$F$201,MATCH(Orders!I$1,Products!$A$1:$F$1,0),0)</f>
        <v>20226.002416343759</v>
      </c>
      <c r="J9132" s="2">
        <f>VLOOKUP($E9132,
Products!$A$1:$F$201,MATCH(Orders!J$1,Products!$A$1:$F$1,0),0)</f>
        <v>13513.884167631189</v>
      </c>
    </row>
    <row r="9133" spans="1:10">
      <c r="A9133">
        <v>9132</v>
      </c>
      <c r="B9133" s="4">
        <v>45616</v>
      </c>
      <c r="C9133" s="10">
        <f>DATE(YEAR(orders[[#This Row],[order_date]]), MONTH(orders[[#This Row],[order_date]]), 1)</f>
        <v>45597</v>
      </c>
      <c r="D9133" t="s">
        <v>1663</v>
      </c>
      <c r="E9133" t="s">
        <v>647</v>
      </c>
      <c r="F9133" t="str">
        <f>VLOOKUP(orders[[#This Row],[product_id]],Products!A:C,3,0)</f>
        <v>Electronics</v>
      </c>
      <c r="G9133">
        <v>3</v>
      </c>
      <c r="H9133" s="6">
        <v>0.16807829526091886</v>
      </c>
      <c r="I9133" s="2">
        <f>VLOOKUP($E9133,
Products!$A$1:$F$201,MATCH(Orders!I$1,Products!$A$1:$F$1,0),0)</f>
        <v>23187.883920109041</v>
      </c>
      <c r="J9133" s="2">
        <f>VLOOKUP($E9133,
Products!$A$1:$F$201,MATCH(Orders!J$1,Products!$A$1:$F$1,0),0)</f>
        <v>16217.564081273829</v>
      </c>
    </row>
    <row r="9134" spans="1:10">
      <c r="A9134">
        <v>9133</v>
      </c>
      <c r="B9134" s="4">
        <v>45161</v>
      </c>
      <c r="C9134" s="10">
        <f>DATE(YEAR(orders[[#This Row],[order_date]]), MONTH(orders[[#This Row],[order_date]]), 1)</f>
        <v>45139</v>
      </c>
      <c r="D9134" t="s">
        <v>4301</v>
      </c>
      <c r="E9134" t="s">
        <v>634</v>
      </c>
      <c r="F9134" t="str">
        <f>VLOOKUP(orders[[#This Row],[product_id]],Products!A:C,3,0)</f>
        <v>Appliances</v>
      </c>
      <c r="G9134">
        <v>2</v>
      </c>
      <c r="H9134" s="6">
        <v>0.13023921815658945</v>
      </c>
      <c r="I9134" s="2">
        <f>VLOOKUP($E9134,
Products!$A$1:$F$201,MATCH(Orders!I$1,Products!$A$1:$F$1,0),0)</f>
        <v>25631.29637331214</v>
      </c>
      <c r="J9134" s="2">
        <f>VLOOKUP($E9134,
Products!$A$1:$F$201,MATCH(Orders!J$1,Products!$A$1:$F$1,0),0)</f>
        <v>17692.643397044121</v>
      </c>
    </row>
    <row r="9135" spans="1:10">
      <c r="A9135">
        <v>9134</v>
      </c>
      <c r="B9135" s="4">
        <v>45569</v>
      </c>
      <c r="C9135" s="10">
        <f>DATE(YEAR(orders[[#This Row],[order_date]]), MONTH(orders[[#This Row],[order_date]]), 1)</f>
        <v>45566</v>
      </c>
      <c r="D9135" t="s">
        <v>3945</v>
      </c>
      <c r="E9135" t="s">
        <v>597</v>
      </c>
      <c r="F9135" t="str">
        <f>VLOOKUP(orders[[#This Row],[product_id]],Products!A:C,3,0)</f>
        <v>Appliances</v>
      </c>
      <c r="G9135">
        <v>3</v>
      </c>
      <c r="H9135" s="6">
        <v>0.13968024157100595</v>
      </c>
      <c r="I9135" s="2">
        <f>VLOOKUP($E9135,
Products!$A$1:$F$201,MATCH(Orders!I$1,Products!$A$1:$F$1,0),0)</f>
        <v>22545.827750919081</v>
      </c>
      <c r="J9135" s="2">
        <f>VLOOKUP($E9135,
Products!$A$1:$F$201,MATCH(Orders!J$1,Products!$A$1:$F$1,0),0)</f>
        <v>15091.172935360129</v>
      </c>
    </row>
    <row r="9136" spans="1:10">
      <c r="A9136">
        <v>9135</v>
      </c>
      <c r="B9136" s="4">
        <v>46004</v>
      </c>
      <c r="C9136" s="10">
        <f>DATE(YEAR(orders[[#This Row],[order_date]]), MONTH(orders[[#This Row],[order_date]]), 1)</f>
        <v>45992</v>
      </c>
      <c r="D9136" t="s">
        <v>1560</v>
      </c>
      <c r="E9136" t="s">
        <v>628</v>
      </c>
      <c r="F9136" t="str">
        <f>VLOOKUP(orders[[#This Row],[product_id]],Products!A:C,3,0)</f>
        <v>Electronics</v>
      </c>
      <c r="G9136">
        <v>1</v>
      </c>
      <c r="H9136" s="6">
        <v>0.23651905797427275</v>
      </c>
      <c r="I9136" s="2">
        <f>VLOOKUP($E9136,
Products!$A$1:$F$201,MATCH(Orders!I$1,Products!$A$1:$F$1,0),0)</f>
        <v>2480.4343676348258</v>
      </c>
      <c r="J9136" s="2">
        <f>VLOOKUP($E9136,
Products!$A$1:$F$201,MATCH(Orders!J$1,Products!$A$1:$F$1,0),0)</f>
        <v>1932.862959692628</v>
      </c>
    </row>
    <row r="9137" spans="1:10">
      <c r="A9137">
        <v>9136</v>
      </c>
      <c r="B9137" s="4">
        <v>45728</v>
      </c>
      <c r="C9137" s="10">
        <f>DATE(YEAR(orders[[#This Row],[order_date]]), MONTH(orders[[#This Row],[order_date]]), 1)</f>
        <v>45717</v>
      </c>
      <c r="D9137" t="s">
        <v>2831</v>
      </c>
      <c r="E9137" t="s">
        <v>623</v>
      </c>
      <c r="F9137" t="str">
        <f>VLOOKUP(orders[[#This Row],[product_id]],Products!A:C,3,0)</f>
        <v>Electronics</v>
      </c>
      <c r="G9137">
        <v>2</v>
      </c>
      <c r="H9137" s="6">
        <v>0.21328484560939323</v>
      </c>
      <c r="I9137" s="2">
        <f>VLOOKUP($E9137,
Products!$A$1:$F$201,MATCH(Orders!I$1,Products!$A$1:$F$1,0),0)</f>
        <v>27422.76406600175</v>
      </c>
      <c r="J9137" s="2">
        <f>VLOOKUP($E9137,
Products!$A$1:$F$201,MATCH(Orders!J$1,Products!$A$1:$F$1,0),0)</f>
        <v>18707.390708641691</v>
      </c>
    </row>
    <row r="9138" spans="1:10">
      <c r="A9138">
        <v>9137</v>
      </c>
      <c r="B9138" s="4">
        <v>45165</v>
      </c>
      <c r="C9138" s="10">
        <f>DATE(YEAR(orders[[#This Row],[order_date]]), MONTH(orders[[#This Row],[order_date]]), 1)</f>
        <v>45139</v>
      </c>
      <c r="D9138" t="s">
        <v>2275</v>
      </c>
      <c r="E9138" t="s">
        <v>516</v>
      </c>
      <c r="F9138" t="str">
        <f>VLOOKUP(orders[[#This Row],[product_id]],Products!A:C,3,0)</f>
        <v>Electronics</v>
      </c>
      <c r="G9138">
        <v>2</v>
      </c>
      <c r="H9138" s="6">
        <v>0.1639070411087413</v>
      </c>
      <c r="I9138" s="2">
        <f>VLOOKUP($E9138,
Products!$A$1:$F$201,MATCH(Orders!I$1,Products!$A$1:$F$1,0),0)</f>
        <v>12594.36437895595</v>
      </c>
      <c r="J9138" s="2">
        <f>VLOOKUP($E9138,
Products!$A$1:$F$201,MATCH(Orders!J$1,Products!$A$1:$F$1,0),0)</f>
        <v>9909.7267986522402</v>
      </c>
    </row>
    <row r="9139" spans="1:10">
      <c r="A9139">
        <v>9138</v>
      </c>
      <c r="B9139" s="4">
        <v>45038</v>
      </c>
      <c r="C9139" s="10">
        <f>DATE(YEAR(orders[[#This Row],[order_date]]), MONTH(orders[[#This Row],[order_date]]), 1)</f>
        <v>45017</v>
      </c>
      <c r="D9139" t="s">
        <v>2962</v>
      </c>
      <c r="E9139" t="s">
        <v>673</v>
      </c>
      <c r="F9139" t="str">
        <f>VLOOKUP(orders[[#This Row],[product_id]],Products!A:C,3,0)</f>
        <v>Electronics</v>
      </c>
      <c r="G9139">
        <v>2</v>
      </c>
      <c r="H9139" s="6">
        <v>0.12757390269998758</v>
      </c>
      <c r="I9139" s="2">
        <f>VLOOKUP($E9139,
Products!$A$1:$F$201,MATCH(Orders!I$1,Products!$A$1:$F$1,0),0)</f>
        <v>19770.070105413852</v>
      </c>
      <c r="J9139" s="2">
        <f>VLOOKUP($E9139,
Products!$A$1:$F$201,MATCH(Orders!J$1,Products!$A$1:$F$1,0),0)</f>
        <v>14414.291574648811</v>
      </c>
    </row>
    <row r="9140" spans="1:10">
      <c r="A9140">
        <v>9139</v>
      </c>
      <c r="B9140" s="4">
        <v>45402</v>
      </c>
      <c r="C9140" s="10">
        <f>DATE(YEAR(orders[[#This Row],[order_date]]), MONTH(orders[[#This Row],[order_date]]), 1)</f>
        <v>45383</v>
      </c>
      <c r="D9140" t="s">
        <v>4615</v>
      </c>
      <c r="E9140" t="s">
        <v>509</v>
      </c>
      <c r="F9140" t="str">
        <f>VLOOKUP(orders[[#This Row],[product_id]],Products!A:C,3,0)</f>
        <v>Appliances</v>
      </c>
      <c r="G9140">
        <v>2</v>
      </c>
      <c r="H9140" s="6">
        <v>0.1054653549864238</v>
      </c>
      <c r="I9140" s="2">
        <f>VLOOKUP($E9140,
Products!$A$1:$F$201,MATCH(Orders!I$1,Products!$A$1:$F$1,0),0)</f>
        <v>23898.369282732219</v>
      </c>
      <c r="J9140" s="2">
        <f>VLOOKUP($E9140,
Products!$A$1:$F$201,MATCH(Orders!J$1,Products!$A$1:$F$1,0),0)</f>
        <v>16491.822147524919</v>
      </c>
    </row>
    <row r="9141" spans="1:10">
      <c r="A9141">
        <v>9140</v>
      </c>
      <c r="B9141" s="4">
        <v>45230</v>
      </c>
      <c r="C9141" s="10">
        <f>DATE(YEAR(orders[[#This Row],[order_date]]), MONTH(orders[[#This Row],[order_date]]), 1)</f>
        <v>45200</v>
      </c>
      <c r="D9141" t="s">
        <v>2140</v>
      </c>
      <c r="E9141" t="s">
        <v>667</v>
      </c>
      <c r="F9141" t="str">
        <f>VLOOKUP(orders[[#This Row],[product_id]],Products!A:C,3,0)</f>
        <v>Electronics</v>
      </c>
      <c r="G9141">
        <v>3</v>
      </c>
      <c r="H9141" s="6">
        <v>0.22024956016837124</v>
      </c>
      <c r="I9141" s="2">
        <f>VLOOKUP($E9141,
Products!$A$1:$F$201,MATCH(Orders!I$1,Products!$A$1:$F$1,0),0)</f>
        <v>2491.507056421975</v>
      </c>
      <c r="J9141" s="2">
        <f>VLOOKUP($E9141,
Products!$A$1:$F$201,MATCH(Orders!J$1,Products!$A$1:$F$1,0),0)</f>
        <v>1871.4408177277719</v>
      </c>
    </row>
    <row r="9142" spans="1:10">
      <c r="A9142">
        <v>9141</v>
      </c>
      <c r="B9142" s="4">
        <v>45216</v>
      </c>
      <c r="C9142" s="10">
        <f>DATE(YEAR(orders[[#This Row],[order_date]]), MONTH(orders[[#This Row],[order_date]]), 1)</f>
        <v>45200</v>
      </c>
      <c r="D9142" t="s">
        <v>713</v>
      </c>
      <c r="E9142" t="s">
        <v>698</v>
      </c>
      <c r="F9142" t="str">
        <f>VLOOKUP(orders[[#This Row],[product_id]],Products!A:C,3,0)</f>
        <v>Appliances</v>
      </c>
      <c r="G9142">
        <v>1</v>
      </c>
      <c r="H9142" s="6">
        <v>0.11918843466005967</v>
      </c>
      <c r="I9142" s="2">
        <f>VLOOKUP($E9142,
Products!$A$1:$F$201,MATCH(Orders!I$1,Products!$A$1:$F$1,0),0)</f>
        <v>5562.620248272905</v>
      </c>
      <c r="J9142" s="2">
        <f>VLOOKUP($E9142,
Products!$A$1:$F$201,MATCH(Orders!J$1,Products!$A$1:$F$1,0),0)</f>
        <v>4191.9477694447714</v>
      </c>
    </row>
    <row r="9143" spans="1:10">
      <c r="A9143">
        <v>9142</v>
      </c>
      <c r="B9143" s="4">
        <v>45134</v>
      </c>
      <c r="C9143" s="10">
        <f>DATE(YEAR(orders[[#This Row],[order_date]]), MONTH(orders[[#This Row],[order_date]]), 1)</f>
        <v>45108</v>
      </c>
      <c r="D9143" t="s">
        <v>1442</v>
      </c>
      <c r="E9143" t="s">
        <v>689</v>
      </c>
      <c r="F9143" t="str">
        <f>VLOOKUP(orders[[#This Row],[product_id]],Products!A:C,3,0)</f>
        <v>Electronics</v>
      </c>
      <c r="G9143">
        <v>1</v>
      </c>
      <c r="H9143" s="6">
        <v>0.14045098201885287</v>
      </c>
      <c r="I9143" s="2">
        <f>VLOOKUP($E9143,
Products!$A$1:$F$201,MATCH(Orders!I$1,Products!$A$1:$F$1,0),0)</f>
        <v>22021.70433799336</v>
      </c>
      <c r="J9143" s="2">
        <f>VLOOKUP($E9143,
Products!$A$1:$F$201,MATCH(Orders!J$1,Products!$A$1:$F$1,0),0)</f>
        <v>16990.60087110737</v>
      </c>
    </row>
    <row r="9144" spans="1:10">
      <c r="A9144">
        <v>9143</v>
      </c>
      <c r="B9144" s="4">
        <v>45794</v>
      </c>
      <c r="C9144" s="10">
        <f>DATE(YEAR(orders[[#This Row],[order_date]]), MONTH(orders[[#This Row],[order_date]]), 1)</f>
        <v>45778</v>
      </c>
      <c r="D9144" t="s">
        <v>2980</v>
      </c>
      <c r="E9144" t="s">
        <v>515</v>
      </c>
      <c r="F9144" t="str">
        <f>VLOOKUP(orders[[#This Row],[product_id]],Products!A:C,3,0)</f>
        <v>Appliances</v>
      </c>
      <c r="G9144">
        <v>3</v>
      </c>
      <c r="H9144" s="6">
        <v>0.11118244855316864</v>
      </c>
      <c r="I9144" s="2">
        <f>VLOOKUP($E9144,
Products!$A$1:$F$201,MATCH(Orders!I$1,Products!$A$1:$F$1,0),0)</f>
        <v>2136.8180837738519</v>
      </c>
      <c r="J9144" s="2">
        <f>VLOOKUP($E9144,
Products!$A$1:$F$201,MATCH(Orders!J$1,Products!$A$1:$F$1,0),0)</f>
        <v>1689.48738136013</v>
      </c>
    </row>
    <row r="9145" spans="1:10">
      <c r="A9145">
        <v>9144</v>
      </c>
      <c r="B9145" s="4">
        <v>45508</v>
      </c>
      <c r="C9145" s="10">
        <f>DATE(YEAR(orders[[#This Row],[order_date]]), MONTH(orders[[#This Row],[order_date]]), 1)</f>
        <v>45505</v>
      </c>
      <c r="D9145" t="s">
        <v>2928</v>
      </c>
      <c r="E9145" t="s">
        <v>586</v>
      </c>
      <c r="F9145" t="str">
        <f>VLOOKUP(orders[[#This Row],[product_id]],Products!A:C,3,0)</f>
        <v>Appliances</v>
      </c>
      <c r="G9145">
        <v>1</v>
      </c>
      <c r="H9145" s="6">
        <v>6.6786685353181455E-2</v>
      </c>
      <c r="I9145" s="2">
        <f>VLOOKUP($E9145,
Products!$A$1:$F$201,MATCH(Orders!I$1,Products!$A$1:$F$1,0),0)</f>
        <v>22928.971424497449</v>
      </c>
      <c r="J9145" s="2">
        <f>VLOOKUP($E9145,
Products!$A$1:$F$201,MATCH(Orders!J$1,Products!$A$1:$F$1,0),0)</f>
        <v>17801.356740692991</v>
      </c>
    </row>
    <row r="9146" spans="1:10">
      <c r="A9146">
        <v>9145</v>
      </c>
      <c r="B9146" s="4">
        <v>45296</v>
      </c>
      <c r="C9146" s="10">
        <f>DATE(YEAR(orders[[#This Row],[order_date]]), MONTH(orders[[#This Row],[order_date]]), 1)</f>
        <v>45292</v>
      </c>
      <c r="D9146" t="s">
        <v>786</v>
      </c>
      <c r="E9146" t="s">
        <v>576</v>
      </c>
      <c r="F9146" t="str">
        <f>VLOOKUP(orders[[#This Row],[product_id]],Products!A:C,3,0)</f>
        <v>Electronics</v>
      </c>
      <c r="G9146">
        <v>2</v>
      </c>
      <c r="H9146" s="6">
        <v>0.13456269606338117</v>
      </c>
      <c r="I9146" s="2">
        <f>VLOOKUP($E9146,
Products!$A$1:$F$201,MATCH(Orders!I$1,Products!$A$1:$F$1,0),0)</f>
        <v>12571.90922514794</v>
      </c>
      <c r="J9146" s="2">
        <f>VLOOKUP($E9146,
Products!$A$1:$F$201,MATCH(Orders!J$1,Products!$A$1:$F$1,0),0)</f>
        <v>9314.5536289888332</v>
      </c>
    </row>
    <row r="9147" spans="1:10">
      <c r="A9147">
        <v>9146</v>
      </c>
      <c r="B9147" s="4">
        <v>45146</v>
      </c>
      <c r="C9147" s="10">
        <f>DATE(YEAR(orders[[#This Row],[order_date]]), MONTH(orders[[#This Row],[order_date]]), 1)</f>
        <v>45139</v>
      </c>
      <c r="D9147" t="s">
        <v>4571</v>
      </c>
      <c r="E9147" t="s">
        <v>608</v>
      </c>
      <c r="F9147" t="str">
        <f>VLOOKUP(orders[[#This Row],[product_id]],Products!A:C,3,0)</f>
        <v>Electronics</v>
      </c>
      <c r="G9147">
        <v>1</v>
      </c>
      <c r="H9147" s="6">
        <v>0.23093038821257261</v>
      </c>
      <c r="I9147" s="2">
        <f>VLOOKUP($E9147,
Products!$A$1:$F$201,MATCH(Orders!I$1,Products!$A$1:$F$1,0),0)</f>
        <v>32509.710212279751</v>
      </c>
      <c r="J9147" s="2">
        <f>VLOOKUP($E9147,
Products!$A$1:$F$201,MATCH(Orders!J$1,Products!$A$1:$F$1,0),0)</f>
        <v>23699.228985408761</v>
      </c>
    </row>
    <row r="9148" spans="1:10">
      <c r="A9148">
        <v>9147</v>
      </c>
      <c r="B9148" s="4">
        <v>45728</v>
      </c>
      <c r="C9148" s="10">
        <f>DATE(YEAR(orders[[#This Row],[order_date]]), MONTH(orders[[#This Row],[order_date]]), 1)</f>
        <v>45717</v>
      </c>
      <c r="D9148" t="s">
        <v>3834</v>
      </c>
      <c r="E9148" t="s">
        <v>697</v>
      </c>
      <c r="F9148" t="str">
        <f>VLOOKUP(orders[[#This Row],[product_id]],Products!A:C,3,0)</f>
        <v>Electronics</v>
      </c>
      <c r="G9148">
        <v>2</v>
      </c>
      <c r="H9148" s="6">
        <v>0.2171234191119398</v>
      </c>
      <c r="I9148" s="2">
        <f>VLOOKUP($E9148,
Products!$A$1:$F$201,MATCH(Orders!I$1,Products!$A$1:$F$1,0),0)</f>
        <v>17528.463836680221</v>
      </c>
      <c r="J9148" s="2">
        <f>VLOOKUP($E9148,
Products!$A$1:$F$201,MATCH(Orders!J$1,Products!$A$1:$F$1,0),0)</f>
        <v>11565.98358924177</v>
      </c>
    </row>
    <row r="9149" spans="1:10">
      <c r="A9149">
        <v>9148</v>
      </c>
      <c r="B9149" s="4">
        <v>45745</v>
      </c>
      <c r="C9149" s="10">
        <f>DATE(YEAR(orders[[#This Row],[order_date]]), MONTH(orders[[#This Row],[order_date]]), 1)</f>
        <v>45717</v>
      </c>
      <c r="D9149" t="s">
        <v>1864</v>
      </c>
      <c r="E9149" t="s">
        <v>646</v>
      </c>
      <c r="F9149" t="str">
        <f>VLOOKUP(orders[[#This Row],[product_id]],Products!A:C,3,0)</f>
        <v>Electronics</v>
      </c>
      <c r="G9149">
        <v>1</v>
      </c>
      <c r="H9149" s="6">
        <v>0.21548103159227713</v>
      </c>
      <c r="I9149" s="2">
        <f>VLOOKUP($E9149,
Products!$A$1:$F$201,MATCH(Orders!I$1,Products!$A$1:$F$1,0),0)</f>
        <v>18424.12750052143</v>
      </c>
      <c r="J9149" s="2">
        <f>VLOOKUP($E9149,
Products!$A$1:$F$201,MATCH(Orders!J$1,Products!$A$1:$F$1,0),0)</f>
        <v>14575.25356690323</v>
      </c>
    </row>
    <row r="9150" spans="1:10">
      <c r="A9150">
        <v>9149</v>
      </c>
      <c r="B9150" s="4">
        <v>45275</v>
      </c>
      <c r="C9150" s="10">
        <f>DATE(YEAR(orders[[#This Row],[order_date]]), MONTH(orders[[#This Row],[order_date]]), 1)</f>
        <v>45261</v>
      </c>
      <c r="D9150" t="s">
        <v>943</v>
      </c>
      <c r="E9150" t="s">
        <v>527</v>
      </c>
      <c r="F9150" t="str">
        <f>VLOOKUP(orders[[#This Row],[product_id]],Products!A:C,3,0)</f>
        <v>Appliances</v>
      </c>
      <c r="G9150">
        <v>2</v>
      </c>
      <c r="H9150" s="6">
        <v>5.7748367161885555E-2</v>
      </c>
      <c r="I9150" s="2">
        <f>VLOOKUP($E9150,
Products!$A$1:$F$201,MATCH(Orders!I$1,Products!$A$1:$F$1,0),0)</f>
        <v>25833.54427698228</v>
      </c>
      <c r="J9150" s="2">
        <f>VLOOKUP($E9150,
Products!$A$1:$F$201,MATCH(Orders!J$1,Products!$A$1:$F$1,0),0)</f>
        <v>16827.881451334611</v>
      </c>
    </row>
    <row r="9151" spans="1:10">
      <c r="A9151">
        <v>9150</v>
      </c>
      <c r="B9151" s="4">
        <v>45181</v>
      </c>
      <c r="C9151" s="10">
        <f>DATE(YEAR(orders[[#This Row],[order_date]]), MONTH(orders[[#This Row],[order_date]]), 1)</f>
        <v>45170</v>
      </c>
      <c r="D9151" t="s">
        <v>2201</v>
      </c>
      <c r="E9151" t="s">
        <v>561</v>
      </c>
      <c r="F9151" t="str">
        <f>VLOOKUP(orders[[#This Row],[product_id]],Products!A:C,3,0)</f>
        <v>Appliances</v>
      </c>
      <c r="G9151">
        <v>1</v>
      </c>
      <c r="H9151" s="6">
        <v>6.8463182716618887E-2</v>
      </c>
      <c r="I9151" s="2">
        <f>VLOOKUP($E9151,
Products!$A$1:$F$201,MATCH(Orders!I$1,Products!$A$1:$F$1,0),0)</f>
        <v>23155.073093252329</v>
      </c>
      <c r="J9151" s="2">
        <f>VLOOKUP($E9151,
Products!$A$1:$F$201,MATCH(Orders!J$1,Products!$A$1:$F$1,0),0)</f>
        <v>17849.867849807979</v>
      </c>
    </row>
    <row r="9152" spans="1:10">
      <c r="A9152">
        <v>9151</v>
      </c>
      <c r="B9152" s="4">
        <v>45378</v>
      </c>
      <c r="C9152" s="10">
        <f>DATE(YEAR(orders[[#This Row],[order_date]]), MONTH(orders[[#This Row],[order_date]]), 1)</f>
        <v>45352</v>
      </c>
      <c r="D9152" t="s">
        <v>3994</v>
      </c>
      <c r="E9152" t="s">
        <v>627</v>
      </c>
      <c r="F9152" t="str">
        <f>VLOOKUP(orders[[#This Row],[product_id]],Products!A:C,3,0)</f>
        <v>Electronics</v>
      </c>
      <c r="G9152">
        <v>2</v>
      </c>
      <c r="H9152" s="6">
        <v>0.24685967855793695</v>
      </c>
      <c r="I9152" s="2">
        <f>VLOOKUP($E9152,
Products!$A$1:$F$201,MATCH(Orders!I$1,Products!$A$1:$F$1,0),0)</f>
        <v>21043.736386381101</v>
      </c>
      <c r="J9152" s="2">
        <f>VLOOKUP($E9152,
Products!$A$1:$F$201,MATCH(Orders!J$1,Products!$A$1:$F$1,0),0)</f>
        <v>14357.858783760659</v>
      </c>
    </row>
    <row r="9153" spans="1:10">
      <c r="A9153">
        <v>9152</v>
      </c>
      <c r="B9153" s="4">
        <v>45068</v>
      </c>
      <c r="C9153" s="10">
        <f>DATE(YEAR(orders[[#This Row],[order_date]]), MONTH(orders[[#This Row],[order_date]]), 1)</f>
        <v>45047</v>
      </c>
      <c r="D9153" t="s">
        <v>4516</v>
      </c>
      <c r="E9153" t="s">
        <v>698</v>
      </c>
      <c r="F9153" t="str">
        <f>VLOOKUP(orders[[#This Row],[product_id]],Products!A:C,3,0)</f>
        <v>Appliances</v>
      </c>
      <c r="G9153">
        <v>2</v>
      </c>
      <c r="H9153" s="6">
        <v>0.1433479123885143</v>
      </c>
      <c r="I9153" s="2">
        <f>VLOOKUP($E9153,
Products!$A$1:$F$201,MATCH(Orders!I$1,Products!$A$1:$F$1,0),0)</f>
        <v>5562.620248272905</v>
      </c>
      <c r="J9153" s="2">
        <f>VLOOKUP($E9153,
Products!$A$1:$F$201,MATCH(Orders!J$1,Products!$A$1:$F$1,0),0)</f>
        <v>4191.9477694447714</v>
      </c>
    </row>
    <row r="9154" spans="1:10">
      <c r="A9154">
        <v>9153</v>
      </c>
      <c r="B9154" s="4">
        <v>46019</v>
      </c>
      <c r="C9154" s="10">
        <f>DATE(YEAR(orders[[#This Row],[order_date]]), MONTH(orders[[#This Row],[order_date]]), 1)</f>
        <v>45992</v>
      </c>
      <c r="D9154" t="s">
        <v>1755</v>
      </c>
      <c r="E9154" t="s">
        <v>597</v>
      </c>
      <c r="F9154" t="str">
        <f>VLOOKUP(orders[[#This Row],[product_id]],Products!A:C,3,0)</f>
        <v>Appliances</v>
      </c>
      <c r="G9154">
        <v>1</v>
      </c>
      <c r="H9154" s="6">
        <v>8.3088987492314817E-2</v>
      </c>
      <c r="I9154" s="2">
        <f>VLOOKUP($E9154,
Products!$A$1:$F$201,MATCH(Orders!I$1,Products!$A$1:$F$1,0),0)</f>
        <v>22545.827750919081</v>
      </c>
      <c r="J9154" s="2">
        <f>VLOOKUP($E9154,
Products!$A$1:$F$201,MATCH(Orders!J$1,Products!$A$1:$F$1,0),0)</f>
        <v>15091.172935360129</v>
      </c>
    </row>
    <row r="9155" spans="1:10">
      <c r="A9155">
        <v>9154</v>
      </c>
      <c r="B9155" s="4">
        <v>45015</v>
      </c>
      <c r="C9155" s="10">
        <f>DATE(YEAR(orders[[#This Row],[order_date]]), MONTH(orders[[#This Row],[order_date]]), 1)</f>
        <v>44986</v>
      </c>
      <c r="D9155" t="s">
        <v>892</v>
      </c>
      <c r="E9155" t="s">
        <v>602</v>
      </c>
      <c r="F9155" t="str">
        <f>VLOOKUP(orders[[#This Row],[product_id]],Products!A:C,3,0)</f>
        <v>Appliances</v>
      </c>
      <c r="G9155">
        <v>2</v>
      </c>
      <c r="H9155" s="6">
        <v>0.13137708999175784</v>
      </c>
      <c r="I9155" s="2">
        <f>VLOOKUP($E9155,
Products!$A$1:$F$201,MATCH(Orders!I$1,Products!$A$1:$F$1,0),0)</f>
        <v>22834.95547197924</v>
      </c>
      <c r="J9155" s="2">
        <f>VLOOKUP($E9155,
Products!$A$1:$F$201,MATCH(Orders!J$1,Products!$A$1:$F$1,0),0)</f>
        <v>17972.460052660601</v>
      </c>
    </row>
    <row r="9156" spans="1:10">
      <c r="A9156">
        <v>9155</v>
      </c>
      <c r="B9156" s="4">
        <v>45797</v>
      </c>
      <c r="C9156" s="10">
        <f>DATE(YEAR(orders[[#This Row],[order_date]]), MONTH(orders[[#This Row],[order_date]]), 1)</f>
        <v>45778</v>
      </c>
      <c r="D9156" t="s">
        <v>2611</v>
      </c>
      <c r="E9156" t="s">
        <v>646</v>
      </c>
      <c r="F9156" t="str">
        <f>VLOOKUP(orders[[#This Row],[product_id]],Products!A:C,3,0)</f>
        <v>Electronics</v>
      </c>
      <c r="G9156">
        <v>2</v>
      </c>
      <c r="H9156" s="6">
        <v>0.17956806909344109</v>
      </c>
      <c r="I9156" s="2">
        <f>VLOOKUP($E9156,
Products!$A$1:$F$201,MATCH(Orders!I$1,Products!$A$1:$F$1,0),0)</f>
        <v>18424.12750052143</v>
      </c>
      <c r="J9156" s="2">
        <f>VLOOKUP($E9156,
Products!$A$1:$F$201,MATCH(Orders!J$1,Products!$A$1:$F$1,0),0)</f>
        <v>14575.25356690323</v>
      </c>
    </row>
    <row r="9157" spans="1:10">
      <c r="A9157">
        <v>9156</v>
      </c>
      <c r="B9157" s="4">
        <v>45449</v>
      </c>
      <c r="C9157" s="10">
        <f>DATE(YEAR(orders[[#This Row],[order_date]]), MONTH(orders[[#This Row],[order_date]]), 1)</f>
        <v>45444</v>
      </c>
      <c r="D9157" t="s">
        <v>1335</v>
      </c>
      <c r="E9157" t="s">
        <v>506</v>
      </c>
      <c r="F9157" t="str">
        <f>VLOOKUP(orders[[#This Row],[product_id]],Products!A:C,3,0)</f>
        <v>Electronics</v>
      </c>
      <c r="G9157">
        <v>3</v>
      </c>
      <c r="H9157" s="6">
        <v>0.11866450563850961</v>
      </c>
      <c r="I9157" s="2">
        <f>VLOOKUP($E9157,
Products!$A$1:$F$201,MATCH(Orders!I$1,Products!$A$1:$F$1,0),0)</f>
        <v>2354.115904304108</v>
      </c>
      <c r="J9157" s="2">
        <f>VLOOKUP($E9157,
Products!$A$1:$F$201,MATCH(Orders!J$1,Products!$A$1:$F$1,0),0)</f>
        <v>1810.784620830796</v>
      </c>
    </row>
    <row r="9158" spans="1:10">
      <c r="A9158">
        <v>9157</v>
      </c>
      <c r="B9158" s="4">
        <v>45586</v>
      </c>
      <c r="C9158" s="10">
        <f>DATE(YEAR(orders[[#This Row],[order_date]]), MONTH(orders[[#This Row],[order_date]]), 1)</f>
        <v>45566</v>
      </c>
      <c r="D9158" t="s">
        <v>2438</v>
      </c>
      <c r="E9158" t="s">
        <v>543</v>
      </c>
      <c r="F9158" t="str">
        <f>VLOOKUP(orders[[#This Row],[product_id]],Products!A:C,3,0)</f>
        <v>Appliances</v>
      </c>
      <c r="G9158">
        <v>1</v>
      </c>
      <c r="H9158" s="6">
        <v>0.12791019233578055</v>
      </c>
      <c r="I9158" s="2">
        <f>VLOOKUP($E9158,
Products!$A$1:$F$201,MATCH(Orders!I$1,Products!$A$1:$F$1,0),0)</f>
        <v>2300.989425669633</v>
      </c>
      <c r="J9158" s="2">
        <f>VLOOKUP($E9158,
Products!$A$1:$F$201,MATCH(Orders!J$1,Products!$A$1:$F$1,0),0)</f>
        <v>1726.390958088811</v>
      </c>
    </row>
    <row r="9159" spans="1:10">
      <c r="A9159">
        <v>9158</v>
      </c>
      <c r="B9159" s="4">
        <v>45877</v>
      </c>
      <c r="C9159" s="10">
        <f>DATE(YEAR(orders[[#This Row],[order_date]]), MONTH(orders[[#This Row],[order_date]]), 1)</f>
        <v>45870</v>
      </c>
      <c r="D9159" t="s">
        <v>3893</v>
      </c>
      <c r="E9159" t="s">
        <v>691</v>
      </c>
      <c r="F9159" t="str">
        <f>VLOOKUP(orders[[#This Row],[product_id]],Products!A:C,3,0)</f>
        <v>Appliances</v>
      </c>
      <c r="G9159">
        <v>1</v>
      </c>
      <c r="H9159" s="6">
        <v>0.10429061498070873</v>
      </c>
      <c r="I9159" s="2">
        <f>VLOOKUP($E9159,
Products!$A$1:$F$201,MATCH(Orders!I$1,Products!$A$1:$F$1,0),0)</f>
        <v>2337.6024778940591</v>
      </c>
      <c r="J9159" s="2">
        <f>VLOOKUP($E9159,
Products!$A$1:$F$201,MATCH(Orders!J$1,Products!$A$1:$F$1,0),0)</f>
        <v>1616.9957885138581</v>
      </c>
    </row>
    <row r="9160" spans="1:10">
      <c r="A9160">
        <v>9159</v>
      </c>
      <c r="B9160" s="4">
        <v>45836</v>
      </c>
      <c r="C9160" s="10">
        <f>DATE(YEAR(orders[[#This Row],[order_date]]), MONTH(orders[[#This Row],[order_date]]), 1)</f>
        <v>45809</v>
      </c>
      <c r="D9160" t="s">
        <v>3767</v>
      </c>
      <c r="E9160" t="s">
        <v>658</v>
      </c>
      <c r="F9160" t="str">
        <f>VLOOKUP(orders[[#This Row],[product_id]],Products!A:C,3,0)</f>
        <v>Electronics</v>
      </c>
      <c r="G9160">
        <v>3</v>
      </c>
      <c r="H9160" s="6">
        <v>0.18526283110362163</v>
      </c>
      <c r="I9160" s="2">
        <f>VLOOKUP($E9160,
Products!$A$1:$F$201,MATCH(Orders!I$1,Products!$A$1:$F$1,0),0)</f>
        <v>2455.4664524813788</v>
      </c>
      <c r="J9160" s="2">
        <f>VLOOKUP($E9160,
Products!$A$1:$F$201,MATCH(Orders!J$1,Products!$A$1:$F$1,0),0)</f>
        <v>1763.2139459131699</v>
      </c>
    </row>
    <row r="9161" spans="1:10">
      <c r="A9161">
        <v>9160</v>
      </c>
      <c r="B9161" s="4">
        <v>45368</v>
      </c>
      <c r="C9161" s="10">
        <f>DATE(YEAR(orders[[#This Row],[order_date]]), MONTH(orders[[#This Row],[order_date]]), 1)</f>
        <v>45352</v>
      </c>
      <c r="D9161" t="s">
        <v>1520</v>
      </c>
      <c r="E9161" t="s">
        <v>547</v>
      </c>
      <c r="F9161" t="str">
        <f>VLOOKUP(orders[[#This Row],[product_id]],Products!A:C,3,0)</f>
        <v>Appliances</v>
      </c>
      <c r="G9161">
        <v>1</v>
      </c>
      <c r="H9161" s="6">
        <v>0.12236570155679567</v>
      </c>
      <c r="I9161" s="2">
        <f>VLOOKUP($E9161,
Products!$A$1:$F$201,MATCH(Orders!I$1,Products!$A$1:$F$1,0),0)</f>
        <v>2366.4310858022332</v>
      </c>
      <c r="J9161" s="2">
        <f>VLOOKUP($E9161,
Products!$A$1:$F$201,MATCH(Orders!J$1,Products!$A$1:$F$1,0),0)</f>
        <v>1841.1055346213741</v>
      </c>
    </row>
    <row r="9162" spans="1:10">
      <c r="A9162">
        <v>9161</v>
      </c>
      <c r="B9162" s="4">
        <v>44964</v>
      </c>
      <c r="C9162" s="10">
        <f>DATE(YEAR(orders[[#This Row],[order_date]]), MONTH(orders[[#This Row],[order_date]]), 1)</f>
        <v>44958</v>
      </c>
      <c r="D9162" t="s">
        <v>1319</v>
      </c>
      <c r="E9162" t="s">
        <v>590</v>
      </c>
      <c r="F9162" t="str">
        <f>VLOOKUP(orders[[#This Row],[product_id]],Products!A:C,3,0)</f>
        <v>Appliances</v>
      </c>
      <c r="G9162">
        <v>2</v>
      </c>
      <c r="H9162" s="6">
        <v>9.7697599538088875E-2</v>
      </c>
      <c r="I9162" s="2">
        <f>VLOOKUP($E9162,
Products!$A$1:$F$201,MATCH(Orders!I$1,Products!$A$1:$F$1,0),0)</f>
        <v>2035.9251500591261</v>
      </c>
      <c r="J9162" s="2">
        <f>VLOOKUP($E9162,
Products!$A$1:$F$201,MATCH(Orders!J$1,Products!$A$1:$F$1,0),0)</f>
        <v>1473.8412378673991</v>
      </c>
    </row>
    <row r="9163" spans="1:10">
      <c r="A9163">
        <v>9162</v>
      </c>
      <c r="B9163" s="4">
        <v>45136</v>
      </c>
      <c r="C9163" s="10">
        <f>DATE(YEAR(orders[[#This Row],[order_date]]), MONTH(orders[[#This Row],[order_date]]), 1)</f>
        <v>45108</v>
      </c>
      <c r="D9163" t="s">
        <v>3645</v>
      </c>
      <c r="E9163" t="s">
        <v>666</v>
      </c>
      <c r="F9163" t="str">
        <f>VLOOKUP(orders[[#This Row],[product_id]],Products!A:C,3,0)</f>
        <v>Electronics</v>
      </c>
      <c r="G9163">
        <v>1</v>
      </c>
      <c r="H9163" s="6">
        <v>0.2229019032189595</v>
      </c>
      <c r="I9163" s="2">
        <f>VLOOKUP($E9163,
Products!$A$1:$F$201,MATCH(Orders!I$1,Products!$A$1:$F$1,0),0)</f>
        <v>28450.587044878092</v>
      </c>
      <c r="J9163" s="2">
        <f>VLOOKUP($E9163,
Products!$A$1:$F$201,MATCH(Orders!J$1,Products!$A$1:$F$1,0),0)</f>
        <v>22337.584649075441</v>
      </c>
    </row>
    <row r="9164" spans="1:10">
      <c r="A9164">
        <v>9163</v>
      </c>
      <c r="B9164" s="4">
        <v>45439</v>
      </c>
      <c r="C9164" s="10">
        <f>DATE(YEAR(orders[[#This Row],[order_date]]), MONTH(orders[[#This Row],[order_date]]), 1)</f>
        <v>45413</v>
      </c>
      <c r="D9164" t="s">
        <v>1892</v>
      </c>
      <c r="E9164" t="s">
        <v>690</v>
      </c>
      <c r="F9164" t="str">
        <f>VLOOKUP(orders[[#This Row],[product_id]],Products!A:C,3,0)</f>
        <v>Electronics</v>
      </c>
      <c r="G9164">
        <v>3</v>
      </c>
      <c r="H9164" s="6">
        <v>0.18061996024128008</v>
      </c>
      <c r="I9164" s="2">
        <f>VLOOKUP($E9164,
Products!$A$1:$F$201,MATCH(Orders!I$1,Products!$A$1:$F$1,0),0)</f>
        <v>2338.2059552139431</v>
      </c>
      <c r="J9164" s="2">
        <f>VLOOKUP($E9164,
Products!$A$1:$F$201,MATCH(Orders!J$1,Products!$A$1:$F$1,0),0)</f>
        <v>1708.028418793489</v>
      </c>
    </row>
    <row r="9165" spans="1:10">
      <c r="A9165">
        <v>9164</v>
      </c>
      <c r="B9165" s="4">
        <v>45951</v>
      </c>
      <c r="C9165" s="10">
        <f>DATE(YEAR(orders[[#This Row],[order_date]]), MONTH(orders[[#This Row],[order_date]]), 1)</f>
        <v>45931</v>
      </c>
      <c r="D9165" t="s">
        <v>4191</v>
      </c>
      <c r="E9165" t="s">
        <v>542</v>
      </c>
      <c r="F9165" t="str">
        <f>VLOOKUP(orders[[#This Row],[product_id]],Products!A:C,3,0)</f>
        <v>Electronics</v>
      </c>
      <c r="G9165">
        <v>1</v>
      </c>
      <c r="H9165" s="6">
        <v>0.2486760958936742</v>
      </c>
      <c r="I9165" s="2">
        <f>VLOOKUP($E9165,
Products!$A$1:$F$201,MATCH(Orders!I$1,Products!$A$1:$F$1,0),0)</f>
        <v>29298.352838526029</v>
      </c>
      <c r="J9165" s="2">
        <f>VLOOKUP($E9165,
Products!$A$1:$F$201,MATCH(Orders!J$1,Products!$A$1:$F$1,0),0)</f>
        <v>19250.751682102291</v>
      </c>
    </row>
    <row r="9166" spans="1:10">
      <c r="A9166">
        <v>9165</v>
      </c>
      <c r="B9166" s="4">
        <v>45907</v>
      </c>
      <c r="C9166" s="10">
        <f>DATE(YEAR(orders[[#This Row],[order_date]]), MONTH(orders[[#This Row],[order_date]]), 1)</f>
        <v>45901</v>
      </c>
      <c r="D9166" t="s">
        <v>2931</v>
      </c>
      <c r="E9166" t="s">
        <v>690</v>
      </c>
      <c r="F9166" t="str">
        <f>VLOOKUP(orders[[#This Row],[product_id]],Products!A:C,3,0)</f>
        <v>Electronics</v>
      </c>
      <c r="G9166">
        <v>1</v>
      </c>
      <c r="H9166" s="6">
        <v>0.17946237758239106</v>
      </c>
      <c r="I9166" s="2">
        <f>VLOOKUP($E9166,
Products!$A$1:$F$201,MATCH(Orders!I$1,Products!$A$1:$F$1,0),0)</f>
        <v>2338.2059552139431</v>
      </c>
      <c r="J9166" s="2">
        <f>VLOOKUP($E9166,
Products!$A$1:$F$201,MATCH(Orders!J$1,Products!$A$1:$F$1,0),0)</f>
        <v>1708.028418793489</v>
      </c>
    </row>
    <row r="9167" spans="1:10">
      <c r="A9167">
        <v>9166</v>
      </c>
      <c r="B9167" s="4">
        <v>45307</v>
      </c>
      <c r="C9167" s="10">
        <f>DATE(YEAR(orders[[#This Row],[order_date]]), MONTH(orders[[#This Row],[order_date]]), 1)</f>
        <v>45292</v>
      </c>
      <c r="D9167" t="s">
        <v>1690</v>
      </c>
      <c r="E9167" t="s">
        <v>603</v>
      </c>
      <c r="F9167" t="str">
        <f>VLOOKUP(orders[[#This Row],[product_id]],Products!A:C,3,0)</f>
        <v>Electronics</v>
      </c>
      <c r="G9167">
        <v>2</v>
      </c>
      <c r="H9167" s="6">
        <v>0.18039579276833076</v>
      </c>
      <c r="I9167" s="2">
        <f>VLOOKUP($E9167,
Products!$A$1:$F$201,MATCH(Orders!I$1,Products!$A$1:$F$1,0),0)</f>
        <v>10867.659217073329</v>
      </c>
      <c r="J9167" s="2">
        <f>VLOOKUP($E9167,
Products!$A$1:$F$201,MATCH(Orders!J$1,Products!$A$1:$F$1,0),0)</f>
        <v>8421.8829552397037</v>
      </c>
    </row>
    <row r="9168" spans="1:10">
      <c r="A9168">
        <v>9167</v>
      </c>
      <c r="B9168" s="4">
        <v>45754</v>
      </c>
      <c r="C9168" s="10">
        <f>DATE(YEAR(orders[[#This Row],[order_date]]), MONTH(orders[[#This Row],[order_date]]), 1)</f>
        <v>45748</v>
      </c>
      <c r="D9168" t="s">
        <v>3033</v>
      </c>
      <c r="E9168" t="s">
        <v>567</v>
      </c>
      <c r="F9168" t="str">
        <f>VLOOKUP(orders[[#This Row],[product_id]],Products!A:C,3,0)</f>
        <v>Electronics</v>
      </c>
      <c r="G9168">
        <v>1</v>
      </c>
      <c r="H9168" s="6">
        <v>0.12377348435634249</v>
      </c>
      <c r="I9168" s="2">
        <f>VLOOKUP($E9168,
Products!$A$1:$F$201,MATCH(Orders!I$1,Products!$A$1:$F$1,0),0)</f>
        <v>17514.171240093368</v>
      </c>
      <c r="J9168" s="2">
        <f>VLOOKUP($E9168,
Products!$A$1:$F$201,MATCH(Orders!J$1,Products!$A$1:$F$1,0),0)</f>
        <v>12226.76247250809</v>
      </c>
    </row>
    <row r="9169" spans="1:10">
      <c r="A9169">
        <v>9168</v>
      </c>
      <c r="B9169" s="4">
        <v>45785</v>
      </c>
      <c r="C9169" s="10">
        <f>DATE(YEAR(orders[[#This Row],[order_date]]), MONTH(orders[[#This Row],[order_date]]), 1)</f>
        <v>45778</v>
      </c>
      <c r="D9169" t="s">
        <v>1503</v>
      </c>
      <c r="E9169" t="s">
        <v>636</v>
      </c>
      <c r="F9169" t="str">
        <f>VLOOKUP(orders[[#This Row],[product_id]],Products!A:C,3,0)</f>
        <v>Appliances</v>
      </c>
      <c r="G9169">
        <v>1</v>
      </c>
      <c r="H9169" s="6">
        <v>8.2409563153510543E-2</v>
      </c>
      <c r="I9169" s="2">
        <f>VLOOKUP($E9169,
Products!$A$1:$F$201,MATCH(Orders!I$1,Products!$A$1:$F$1,0),0)</f>
        <v>2035.5647279372099</v>
      </c>
      <c r="J9169" s="2">
        <f>VLOOKUP($E9169,
Products!$A$1:$F$201,MATCH(Orders!J$1,Products!$A$1:$F$1,0),0)</f>
        <v>1486.048843699655</v>
      </c>
    </row>
    <row r="9170" spans="1:10">
      <c r="A9170">
        <v>9169</v>
      </c>
      <c r="B9170" s="4">
        <v>45320</v>
      </c>
      <c r="C9170" s="10">
        <f>DATE(YEAR(orders[[#This Row],[order_date]]), MONTH(orders[[#This Row],[order_date]]), 1)</f>
        <v>45292</v>
      </c>
      <c r="D9170" t="s">
        <v>3989</v>
      </c>
      <c r="E9170" t="s">
        <v>535</v>
      </c>
      <c r="F9170" t="str">
        <f>VLOOKUP(orders[[#This Row],[product_id]],Products!A:C,3,0)</f>
        <v>Appliances</v>
      </c>
      <c r="G9170">
        <v>2</v>
      </c>
      <c r="H9170" s="6">
        <v>7.5666593009250924E-2</v>
      </c>
      <c r="I9170" s="2">
        <f>VLOOKUP($E9170,
Products!$A$1:$F$201,MATCH(Orders!I$1,Products!$A$1:$F$1,0),0)</f>
        <v>25188.460642954858</v>
      </c>
      <c r="J9170" s="2">
        <f>VLOOKUP($E9170,
Products!$A$1:$F$201,MATCH(Orders!J$1,Products!$A$1:$F$1,0),0)</f>
        <v>18873.341689191599</v>
      </c>
    </row>
    <row r="9171" spans="1:10">
      <c r="A9171">
        <v>9170</v>
      </c>
      <c r="B9171" s="4">
        <v>46000</v>
      </c>
      <c r="C9171" s="10">
        <f>DATE(YEAR(orders[[#This Row],[order_date]]), MONTH(orders[[#This Row],[order_date]]), 1)</f>
        <v>45992</v>
      </c>
      <c r="D9171" t="s">
        <v>1783</v>
      </c>
      <c r="E9171" t="s">
        <v>700</v>
      </c>
      <c r="F9171" t="str">
        <f>VLOOKUP(orders[[#This Row],[product_id]],Products!A:C,3,0)</f>
        <v>Electronics</v>
      </c>
      <c r="G9171">
        <v>1</v>
      </c>
      <c r="H9171" s="6">
        <v>0.18877330740693371</v>
      </c>
      <c r="I9171" s="2">
        <f>VLOOKUP($E9171,
Products!$A$1:$F$201,MATCH(Orders!I$1,Products!$A$1:$F$1,0),0)</f>
        <v>11070.26215043813</v>
      </c>
      <c r="J9171" s="2">
        <f>VLOOKUP($E9171,
Products!$A$1:$F$201,MATCH(Orders!J$1,Products!$A$1:$F$1,0),0)</f>
        <v>7867.3909748932683</v>
      </c>
    </row>
    <row r="9172" spans="1:10">
      <c r="A9172">
        <v>9171</v>
      </c>
      <c r="B9172" s="4">
        <v>45322</v>
      </c>
      <c r="C9172" s="10">
        <f>DATE(YEAR(orders[[#This Row],[order_date]]), MONTH(orders[[#This Row],[order_date]]), 1)</f>
        <v>45292</v>
      </c>
      <c r="D9172" t="s">
        <v>772</v>
      </c>
      <c r="E9172" t="s">
        <v>696</v>
      </c>
      <c r="F9172" t="str">
        <f>VLOOKUP(orders[[#This Row],[product_id]],Products!A:C,3,0)</f>
        <v>Electronics</v>
      </c>
      <c r="G9172">
        <v>2</v>
      </c>
      <c r="H9172" s="6">
        <v>0.16227651871860263</v>
      </c>
      <c r="I9172" s="2">
        <f>VLOOKUP($E9172,
Products!$A$1:$F$201,MATCH(Orders!I$1,Products!$A$1:$F$1,0),0)</f>
        <v>2723.6534496184809</v>
      </c>
      <c r="J9172" s="2">
        <f>VLOOKUP($E9172,
Products!$A$1:$F$201,MATCH(Orders!J$1,Products!$A$1:$F$1,0),0)</f>
        <v>1872.4715951823</v>
      </c>
    </row>
    <row r="9173" spans="1:10">
      <c r="A9173">
        <v>9172</v>
      </c>
      <c r="B9173" s="4">
        <v>44958</v>
      </c>
      <c r="C9173" s="10">
        <f>DATE(YEAR(orders[[#This Row],[order_date]]), MONTH(orders[[#This Row],[order_date]]), 1)</f>
        <v>44958</v>
      </c>
      <c r="D9173" t="s">
        <v>1249</v>
      </c>
      <c r="E9173" t="s">
        <v>587</v>
      </c>
      <c r="F9173" t="str">
        <f>VLOOKUP(orders[[#This Row],[product_id]],Products!A:C,3,0)</f>
        <v>Electronics</v>
      </c>
      <c r="G9173">
        <v>1</v>
      </c>
      <c r="H9173" s="6">
        <v>0.15788297689293035</v>
      </c>
      <c r="I9173" s="2">
        <f>VLOOKUP($E9173,
Products!$A$1:$F$201,MATCH(Orders!I$1,Products!$A$1:$F$1,0),0)</f>
        <v>16527.367619686949</v>
      </c>
      <c r="J9173" s="2">
        <f>VLOOKUP($E9173,
Products!$A$1:$F$201,MATCH(Orders!J$1,Products!$A$1:$F$1,0),0)</f>
        <v>12533.62883070202</v>
      </c>
    </row>
    <row r="9174" spans="1:10">
      <c r="A9174">
        <v>9173</v>
      </c>
      <c r="B9174" s="4">
        <v>45471</v>
      </c>
      <c r="C9174" s="10">
        <f>DATE(YEAR(orders[[#This Row],[order_date]]), MONTH(orders[[#This Row],[order_date]]), 1)</f>
        <v>45444</v>
      </c>
      <c r="D9174" t="s">
        <v>2492</v>
      </c>
      <c r="E9174" t="s">
        <v>528</v>
      </c>
      <c r="F9174" t="str">
        <f>VLOOKUP(orders[[#This Row],[product_id]],Products!A:C,3,0)</f>
        <v>Appliances</v>
      </c>
      <c r="G9174">
        <v>1</v>
      </c>
      <c r="H9174" s="6">
        <v>9.0997512488037002E-2</v>
      </c>
      <c r="I9174" s="2">
        <f>VLOOKUP($E9174,
Products!$A$1:$F$201,MATCH(Orders!I$1,Products!$A$1:$F$1,0),0)</f>
        <v>5741.145946914552</v>
      </c>
      <c r="J9174" s="2">
        <f>VLOOKUP($E9174,
Products!$A$1:$F$201,MATCH(Orders!J$1,Products!$A$1:$F$1,0),0)</f>
        <v>4112.7219202399874</v>
      </c>
    </row>
    <row r="9175" spans="1:10">
      <c r="A9175">
        <v>9174</v>
      </c>
      <c r="B9175" s="4">
        <v>45638</v>
      </c>
      <c r="C9175" s="10">
        <f>DATE(YEAR(orders[[#This Row],[order_date]]), MONTH(orders[[#This Row],[order_date]]), 1)</f>
        <v>45627</v>
      </c>
      <c r="D9175" t="s">
        <v>1225</v>
      </c>
      <c r="E9175" t="s">
        <v>705</v>
      </c>
      <c r="F9175" t="str">
        <f>VLOOKUP(orders[[#This Row],[product_id]],Products!A:C,3,0)</f>
        <v>Electronics</v>
      </c>
      <c r="G9175">
        <v>2</v>
      </c>
      <c r="H9175" s="6">
        <v>0.15716371114292066</v>
      </c>
      <c r="I9175" s="2">
        <f>VLOOKUP($E9175,
Products!$A$1:$F$201,MATCH(Orders!I$1,Products!$A$1:$F$1,0),0)</f>
        <v>11719.594724541899</v>
      </c>
      <c r="J9175" s="2">
        <f>VLOOKUP($E9175,
Products!$A$1:$F$201,MATCH(Orders!J$1,Products!$A$1:$F$1,0),0)</f>
        <v>7926.6332911718628</v>
      </c>
    </row>
    <row r="9176" spans="1:10">
      <c r="A9176">
        <v>9175</v>
      </c>
      <c r="B9176" s="4">
        <v>45976</v>
      </c>
      <c r="C9176" s="10">
        <f>DATE(YEAR(orders[[#This Row],[order_date]]), MONTH(orders[[#This Row],[order_date]]), 1)</f>
        <v>45962</v>
      </c>
      <c r="D9176" t="s">
        <v>3252</v>
      </c>
      <c r="E9176" t="s">
        <v>571</v>
      </c>
      <c r="F9176" t="str">
        <f>VLOOKUP(orders[[#This Row],[product_id]],Products!A:C,3,0)</f>
        <v>Electronics</v>
      </c>
      <c r="G9176">
        <v>3</v>
      </c>
      <c r="H9176" s="6">
        <v>0.15669852351520658</v>
      </c>
      <c r="I9176" s="2">
        <f>VLOOKUP($E9176,
Products!$A$1:$F$201,MATCH(Orders!I$1,Products!$A$1:$F$1,0),0)</f>
        <v>30022.150567424669</v>
      </c>
      <c r="J9176" s="2">
        <f>VLOOKUP($E9176,
Products!$A$1:$F$201,MATCH(Orders!J$1,Products!$A$1:$F$1,0),0)</f>
        <v>21451.61875289512</v>
      </c>
    </row>
    <row r="9177" spans="1:10">
      <c r="A9177">
        <v>9176</v>
      </c>
      <c r="B9177" s="4">
        <v>46011</v>
      </c>
      <c r="C9177" s="10">
        <f>DATE(YEAR(orders[[#This Row],[order_date]]), MONTH(orders[[#This Row],[order_date]]), 1)</f>
        <v>45992</v>
      </c>
      <c r="D9177" t="s">
        <v>1651</v>
      </c>
      <c r="E9177" t="s">
        <v>694</v>
      </c>
      <c r="F9177" t="str">
        <f>VLOOKUP(orders[[#This Row],[product_id]],Products!A:C,3,0)</f>
        <v>Appliances</v>
      </c>
      <c r="G9177">
        <v>1</v>
      </c>
      <c r="H9177" s="6">
        <v>8.415212930129623E-2</v>
      </c>
      <c r="I9177" s="2">
        <f>VLOOKUP($E9177,
Products!$A$1:$F$201,MATCH(Orders!I$1,Products!$A$1:$F$1,0),0)</f>
        <v>6319.3885218993337</v>
      </c>
      <c r="J9177" s="2">
        <f>VLOOKUP($E9177,
Products!$A$1:$F$201,MATCH(Orders!J$1,Products!$A$1:$F$1,0),0)</f>
        <v>4956.0125433870189</v>
      </c>
    </row>
    <row r="9178" spans="1:10">
      <c r="A9178">
        <v>9177</v>
      </c>
      <c r="B9178" s="4">
        <v>45479</v>
      </c>
      <c r="C9178" s="10">
        <f>DATE(YEAR(orders[[#This Row],[order_date]]), MONTH(orders[[#This Row],[order_date]]), 1)</f>
        <v>45474</v>
      </c>
      <c r="D9178" t="s">
        <v>2160</v>
      </c>
      <c r="E9178" t="s">
        <v>507</v>
      </c>
      <c r="F9178" t="str">
        <f>VLOOKUP(orders[[#This Row],[product_id]],Products!A:C,3,0)</f>
        <v>Electronics</v>
      </c>
      <c r="G9178">
        <v>2</v>
      </c>
      <c r="H9178" s="6">
        <v>0.15826145294295194</v>
      </c>
      <c r="I9178" s="2">
        <f>VLOOKUP($E9178,
Products!$A$1:$F$201,MATCH(Orders!I$1,Products!$A$1:$F$1,0),0)</f>
        <v>28502.89768049858</v>
      </c>
      <c r="J9178" s="2">
        <f>VLOOKUP($E9178,
Products!$A$1:$F$201,MATCH(Orders!J$1,Products!$A$1:$F$1,0),0)</f>
        <v>20477.83623923226</v>
      </c>
    </row>
    <row r="9179" spans="1:10">
      <c r="A9179">
        <v>9178</v>
      </c>
      <c r="B9179" s="4">
        <v>45124</v>
      </c>
      <c r="C9179" s="10">
        <f>DATE(YEAR(orders[[#This Row],[order_date]]), MONTH(orders[[#This Row],[order_date]]), 1)</f>
        <v>45108</v>
      </c>
      <c r="D9179" t="s">
        <v>3480</v>
      </c>
      <c r="E9179" t="s">
        <v>660</v>
      </c>
      <c r="F9179" t="str">
        <f>VLOOKUP(orders[[#This Row],[product_id]],Products!A:C,3,0)</f>
        <v>Appliances</v>
      </c>
      <c r="G9179">
        <v>1</v>
      </c>
      <c r="H9179" s="6">
        <v>0.13765818885179987</v>
      </c>
      <c r="I9179" s="2">
        <f>VLOOKUP($E9179,
Products!$A$1:$F$201,MATCH(Orders!I$1,Products!$A$1:$F$1,0),0)</f>
        <v>25996.564605776519</v>
      </c>
      <c r="J9179" s="2">
        <f>VLOOKUP($E9179,
Products!$A$1:$F$201,MATCH(Orders!J$1,Products!$A$1:$F$1,0),0)</f>
        <v>20210.769869456319</v>
      </c>
    </row>
    <row r="9180" spans="1:10">
      <c r="A9180">
        <v>9179</v>
      </c>
      <c r="B9180" s="4">
        <v>45725</v>
      </c>
      <c r="C9180" s="10">
        <f>DATE(YEAR(orders[[#This Row],[order_date]]), MONTH(orders[[#This Row],[order_date]]), 1)</f>
        <v>45717</v>
      </c>
      <c r="D9180" t="s">
        <v>3823</v>
      </c>
      <c r="E9180" t="s">
        <v>681</v>
      </c>
      <c r="F9180" t="str">
        <f>VLOOKUP(orders[[#This Row],[product_id]],Products!A:C,3,0)</f>
        <v>Appliances</v>
      </c>
      <c r="G9180">
        <v>1</v>
      </c>
      <c r="H9180" s="6">
        <v>0.14170115250905629</v>
      </c>
      <c r="I9180" s="2">
        <f>VLOOKUP($E9180,
Products!$A$1:$F$201,MATCH(Orders!I$1,Products!$A$1:$F$1,0),0)</f>
        <v>2080.3641662770501</v>
      </c>
      <c r="J9180" s="2">
        <f>VLOOKUP($E9180,
Products!$A$1:$F$201,MATCH(Orders!J$1,Products!$A$1:$F$1,0),0)</f>
        <v>1566.754559891986</v>
      </c>
    </row>
    <row r="9181" spans="1:10">
      <c r="A9181">
        <v>9180</v>
      </c>
      <c r="B9181" s="4">
        <v>45620</v>
      </c>
      <c r="C9181" s="10">
        <f>DATE(YEAR(orders[[#This Row],[order_date]]), MONTH(orders[[#This Row],[order_date]]), 1)</f>
        <v>45597</v>
      </c>
      <c r="D9181" t="s">
        <v>4369</v>
      </c>
      <c r="E9181" t="s">
        <v>568</v>
      </c>
      <c r="F9181" t="str">
        <f>VLOOKUP(orders[[#This Row],[product_id]],Products!A:C,3,0)</f>
        <v>Electronics</v>
      </c>
      <c r="G9181">
        <v>3</v>
      </c>
      <c r="H9181" s="6">
        <v>0.119725526429109</v>
      </c>
      <c r="I9181" s="2">
        <f>VLOOKUP($E9181,
Products!$A$1:$F$201,MATCH(Orders!I$1,Products!$A$1:$F$1,0),0)</f>
        <v>21702.72353355262</v>
      </c>
      <c r="J9181" s="2">
        <f>VLOOKUP($E9181,
Products!$A$1:$F$201,MATCH(Orders!J$1,Products!$A$1:$F$1,0),0)</f>
        <v>17244.710704747551</v>
      </c>
    </row>
    <row r="9182" spans="1:10">
      <c r="A9182">
        <v>9181</v>
      </c>
      <c r="B9182" s="4">
        <v>45073</v>
      </c>
      <c r="C9182" s="10">
        <f>DATE(YEAR(orders[[#This Row],[order_date]]), MONTH(orders[[#This Row],[order_date]]), 1)</f>
        <v>45047</v>
      </c>
      <c r="D9182" t="s">
        <v>1764</v>
      </c>
      <c r="E9182" t="s">
        <v>510</v>
      </c>
      <c r="F9182" t="str">
        <f>VLOOKUP(orders[[#This Row],[product_id]],Products!A:C,3,0)</f>
        <v>Appliances</v>
      </c>
      <c r="G9182">
        <v>3</v>
      </c>
      <c r="H9182" s="6">
        <v>0.13820776293164547</v>
      </c>
      <c r="I9182" s="2">
        <f>VLOOKUP($E9182,
Products!$A$1:$F$201,MATCH(Orders!I$1,Products!$A$1:$F$1,0),0)</f>
        <v>23457.606610250739</v>
      </c>
      <c r="J9182" s="2">
        <f>VLOOKUP($E9182,
Products!$A$1:$F$201,MATCH(Orders!J$1,Products!$A$1:$F$1,0),0)</f>
        <v>17038.831523124281</v>
      </c>
    </row>
    <row r="9183" spans="1:10">
      <c r="A9183">
        <v>9182</v>
      </c>
      <c r="B9183" s="4">
        <v>45424</v>
      </c>
      <c r="C9183" s="10">
        <f>DATE(YEAR(orders[[#This Row],[order_date]]), MONTH(orders[[#This Row],[order_date]]), 1)</f>
        <v>45413</v>
      </c>
      <c r="D9183" t="s">
        <v>2942</v>
      </c>
      <c r="E9183" t="s">
        <v>634</v>
      </c>
      <c r="F9183" t="str">
        <f>VLOOKUP(orders[[#This Row],[product_id]],Products!A:C,3,0)</f>
        <v>Appliances</v>
      </c>
      <c r="G9183">
        <v>3</v>
      </c>
      <c r="H9183" s="6">
        <v>9.9455627586629777E-2</v>
      </c>
      <c r="I9183" s="2">
        <f>VLOOKUP($E9183,
Products!$A$1:$F$201,MATCH(Orders!I$1,Products!$A$1:$F$1,0),0)</f>
        <v>25631.29637331214</v>
      </c>
      <c r="J9183" s="2">
        <f>VLOOKUP($E9183,
Products!$A$1:$F$201,MATCH(Orders!J$1,Products!$A$1:$F$1,0),0)</f>
        <v>17692.643397044121</v>
      </c>
    </row>
    <row r="9184" spans="1:10">
      <c r="A9184">
        <v>9183</v>
      </c>
      <c r="B9184" s="4">
        <v>44974</v>
      </c>
      <c r="C9184" s="10">
        <f>DATE(YEAR(orders[[#This Row],[order_date]]), MONTH(orders[[#This Row],[order_date]]), 1)</f>
        <v>44958</v>
      </c>
      <c r="D9184" t="s">
        <v>1818</v>
      </c>
      <c r="E9184" t="s">
        <v>655</v>
      </c>
      <c r="F9184" t="str">
        <f>VLOOKUP(orders[[#This Row],[product_id]],Products!A:C,3,0)</f>
        <v>Appliances</v>
      </c>
      <c r="G9184">
        <v>2</v>
      </c>
      <c r="H9184" s="6">
        <v>5.4343250785006965E-2</v>
      </c>
      <c r="I9184" s="2">
        <f>VLOOKUP($E9184,
Products!$A$1:$F$201,MATCH(Orders!I$1,Products!$A$1:$F$1,0),0)</f>
        <v>24072.170529057032</v>
      </c>
      <c r="J9184" s="2">
        <f>VLOOKUP($E9184,
Products!$A$1:$F$201,MATCH(Orders!J$1,Products!$A$1:$F$1,0),0)</f>
        <v>16358.626370717549</v>
      </c>
    </row>
    <row r="9185" spans="1:10">
      <c r="A9185">
        <v>9184</v>
      </c>
      <c r="B9185" s="4">
        <v>45696</v>
      </c>
      <c r="C9185" s="10">
        <f>DATE(YEAR(orders[[#This Row],[order_date]]), MONTH(orders[[#This Row],[order_date]]), 1)</f>
        <v>45689</v>
      </c>
      <c r="D9185" t="s">
        <v>4112</v>
      </c>
      <c r="E9185" t="s">
        <v>579</v>
      </c>
      <c r="F9185" t="str">
        <f>VLOOKUP(orders[[#This Row],[product_id]],Products!A:C,3,0)</f>
        <v>Appliances</v>
      </c>
      <c r="G9185">
        <v>1</v>
      </c>
      <c r="H9185" s="6">
        <v>0.10488366024521578</v>
      </c>
      <c r="I9185" s="2">
        <f>VLOOKUP($E9185,
Products!$A$1:$F$201,MATCH(Orders!I$1,Products!$A$1:$F$1,0),0)</f>
        <v>5919.3204980498322</v>
      </c>
      <c r="J9185" s="2">
        <f>VLOOKUP($E9185,
Products!$A$1:$F$201,MATCH(Orders!J$1,Products!$A$1:$F$1,0),0)</f>
        <v>3972.3071240281379</v>
      </c>
    </row>
    <row r="9186" spans="1:10">
      <c r="A9186">
        <v>9185</v>
      </c>
      <c r="B9186" s="4">
        <v>45577</v>
      </c>
      <c r="C9186" s="10">
        <f>DATE(YEAR(orders[[#This Row],[order_date]]), MONTH(orders[[#This Row],[order_date]]), 1)</f>
        <v>45566</v>
      </c>
      <c r="D9186" t="s">
        <v>1652</v>
      </c>
      <c r="E9186" t="s">
        <v>614</v>
      </c>
      <c r="F9186" t="str">
        <f>VLOOKUP(orders[[#This Row],[product_id]],Products!A:C,3,0)</f>
        <v>Electronics</v>
      </c>
      <c r="G9186">
        <v>1</v>
      </c>
      <c r="H9186" s="6">
        <v>0.12184678048730725</v>
      </c>
      <c r="I9186" s="2">
        <f>VLOOKUP($E9186,
Products!$A$1:$F$201,MATCH(Orders!I$1,Products!$A$1:$F$1,0),0)</f>
        <v>27394.979060178921</v>
      </c>
      <c r="J9186" s="2">
        <f>VLOOKUP($E9186,
Products!$A$1:$F$201,MATCH(Orders!J$1,Products!$A$1:$F$1,0),0)</f>
        <v>20497.911427865951</v>
      </c>
    </row>
    <row r="9187" spans="1:10">
      <c r="A9187">
        <v>9186</v>
      </c>
      <c r="B9187" s="4">
        <v>45539</v>
      </c>
      <c r="C9187" s="10">
        <f>DATE(YEAR(orders[[#This Row],[order_date]]), MONTH(orders[[#This Row],[order_date]]), 1)</f>
        <v>45536</v>
      </c>
      <c r="D9187" t="s">
        <v>841</v>
      </c>
      <c r="E9187" t="s">
        <v>529</v>
      </c>
      <c r="F9187" t="str">
        <f>VLOOKUP(orders[[#This Row],[product_id]],Products!A:C,3,0)</f>
        <v>Electronics</v>
      </c>
      <c r="G9187">
        <v>2</v>
      </c>
      <c r="H9187" s="6">
        <v>0.19974545821580589</v>
      </c>
      <c r="I9187" s="2">
        <f>VLOOKUP($E9187,
Products!$A$1:$F$201,MATCH(Orders!I$1,Products!$A$1:$F$1,0),0)</f>
        <v>18308.801775351771</v>
      </c>
      <c r="J9187" s="2">
        <f>VLOOKUP($E9187,
Products!$A$1:$F$201,MATCH(Orders!J$1,Products!$A$1:$F$1,0),0)</f>
        <v>12027.24184831013</v>
      </c>
    </row>
    <row r="9188" spans="1:10">
      <c r="A9188">
        <v>9187</v>
      </c>
      <c r="B9188" s="4">
        <v>45625</v>
      </c>
      <c r="C9188" s="10">
        <f>DATE(YEAR(orders[[#This Row],[order_date]]), MONTH(orders[[#This Row],[order_date]]), 1)</f>
        <v>45597</v>
      </c>
      <c r="D9188" t="s">
        <v>3299</v>
      </c>
      <c r="E9188" t="s">
        <v>564</v>
      </c>
      <c r="F9188" t="str">
        <f>VLOOKUP(orders[[#This Row],[product_id]],Products!A:C,3,0)</f>
        <v>Electronics</v>
      </c>
      <c r="G9188">
        <v>1</v>
      </c>
      <c r="H9188" s="6">
        <v>0.14211463357892909</v>
      </c>
      <c r="I9188" s="2">
        <f>VLOOKUP($E9188,
Products!$A$1:$F$201,MATCH(Orders!I$1,Products!$A$1:$F$1,0),0)</f>
        <v>21989.290766910399</v>
      </c>
      <c r="J9188" s="2">
        <f>VLOOKUP($E9188,
Products!$A$1:$F$201,MATCH(Orders!J$1,Products!$A$1:$F$1,0),0)</f>
        <v>15566.99865864101</v>
      </c>
    </row>
    <row r="9189" spans="1:10">
      <c r="A9189">
        <v>9188</v>
      </c>
      <c r="B9189" s="4">
        <v>45302</v>
      </c>
      <c r="C9189" s="10">
        <f>DATE(YEAR(orders[[#This Row],[order_date]]), MONTH(orders[[#This Row],[order_date]]), 1)</f>
        <v>45292</v>
      </c>
      <c r="D9189" t="s">
        <v>1498</v>
      </c>
      <c r="E9189" t="s">
        <v>683</v>
      </c>
      <c r="F9189" t="str">
        <f>VLOOKUP(orders[[#This Row],[product_id]],Products!A:C,3,0)</f>
        <v>Electronics</v>
      </c>
      <c r="G9189">
        <v>2</v>
      </c>
      <c r="H9189" s="6">
        <v>0.19232912187243606</v>
      </c>
      <c r="I9189" s="2">
        <f>VLOOKUP($E9189,
Products!$A$1:$F$201,MATCH(Orders!I$1,Products!$A$1:$F$1,0),0)</f>
        <v>30555.409096588959</v>
      </c>
      <c r="J9189" s="2">
        <f>VLOOKUP($E9189,
Products!$A$1:$F$201,MATCH(Orders!J$1,Products!$A$1:$F$1,0),0)</f>
        <v>20295.233857550291</v>
      </c>
    </row>
    <row r="9190" spans="1:10">
      <c r="A9190">
        <v>9189</v>
      </c>
      <c r="B9190" s="4">
        <v>45732</v>
      </c>
      <c r="C9190" s="10">
        <f>DATE(YEAR(orders[[#This Row],[order_date]]), MONTH(orders[[#This Row],[order_date]]), 1)</f>
        <v>45717</v>
      </c>
      <c r="D9190" t="s">
        <v>1842</v>
      </c>
      <c r="E9190" t="s">
        <v>528</v>
      </c>
      <c r="F9190" t="str">
        <f>VLOOKUP(orders[[#This Row],[product_id]],Products!A:C,3,0)</f>
        <v>Appliances</v>
      </c>
      <c r="G9190">
        <v>1</v>
      </c>
      <c r="H9190" s="6">
        <v>0.13421884883698618</v>
      </c>
      <c r="I9190" s="2">
        <f>VLOOKUP($E9190,
Products!$A$1:$F$201,MATCH(Orders!I$1,Products!$A$1:$F$1,0),0)</f>
        <v>5741.145946914552</v>
      </c>
      <c r="J9190" s="2">
        <f>VLOOKUP($E9190,
Products!$A$1:$F$201,MATCH(Orders!J$1,Products!$A$1:$F$1,0),0)</f>
        <v>4112.7219202399874</v>
      </c>
    </row>
    <row r="9191" spans="1:10">
      <c r="A9191">
        <v>9190</v>
      </c>
      <c r="B9191" s="4">
        <v>45847</v>
      </c>
      <c r="C9191" s="10">
        <f>DATE(YEAR(orders[[#This Row],[order_date]]), MONTH(orders[[#This Row],[order_date]]), 1)</f>
        <v>45839</v>
      </c>
      <c r="D9191" t="s">
        <v>3949</v>
      </c>
      <c r="E9191" t="s">
        <v>651</v>
      </c>
      <c r="F9191" t="str">
        <f>VLOOKUP(orders[[#This Row],[product_id]],Products!A:C,3,0)</f>
        <v>Electronics</v>
      </c>
      <c r="G9191">
        <v>2</v>
      </c>
      <c r="H9191" s="6">
        <v>0.16709330947458589</v>
      </c>
      <c r="I9191" s="2">
        <f>VLOOKUP($E9191,
Products!$A$1:$F$201,MATCH(Orders!I$1,Products!$A$1:$F$1,0),0)</f>
        <v>28622.091542973511</v>
      </c>
      <c r="J9191" s="2">
        <f>VLOOKUP($E9191,
Products!$A$1:$F$201,MATCH(Orders!J$1,Products!$A$1:$F$1,0),0)</f>
        <v>19327.527634039769</v>
      </c>
    </row>
    <row r="9192" spans="1:10">
      <c r="A9192">
        <v>9191</v>
      </c>
      <c r="B9192" s="4">
        <v>45801</v>
      </c>
      <c r="C9192" s="10">
        <f>DATE(YEAR(orders[[#This Row],[order_date]]), MONTH(orders[[#This Row],[order_date]]), 1)</f>
        <v>45778</v>
      </c>
      <c r="D9192" t="s">
        <v>2068</v>
      </c>
      <c r="E9192" t="s">
        <v>594</v>
      </c>
      <c r="F9192" t="str">
        <f>VLOOKUP(orders[[#This Row],[product_id]],Products!A:C,3,0)</f>
        <v>Electronics</v>
      </c>
      <c r="G9192">
        <v>1</v>
      </c>
      <c r="H9192" s="6">
        <v>0.16736604191764459</v>
      </c>
      <c r="I9192" s="2">
        <f>VLOOKUP($E9192,
Products!$A$1:$F$201,MATCH(Orders!I$1,Products!$A$1:$F$1,0),0)</f>
        <v>19992.108086337241</v>
      </c>
      <c r="J9192" s="2">
        <f>VLOOKUP($E9192,
Products!$A$1:$F$201,MATCH(Orders!J$1,Products!$A$1:$F$1,0),0)</f>
        <v>14456.6967044005</v>
      </c>
    </row>
    <row r="9193" spans="1:10">
      <c r="A9193">
        <v>9192</v>
      </c>
      <c r="B9193" s="4">
        <v>45736</v>
      </c>
      <c r="C9193" s="10">
        <f>DATE(YEAR(orders[[#This Row],[order_date]]), MONTH(orders[[#This Row],[order_date]]), 1)</f>
        <v>45717</v>
      </c>
      <c r="D9193" t="s">
        <v>1260</v>
      </c>
      <c r="E9193" t="s">
        <v>527</v>
      </c>
      <c r="F9193" t="str">
        <f>VLOOKUP(orders[[#This Row],[product_id]],Products!A:C,3,0)</f>
        <v>Appliances</v>
      </c>
      <c r="G9193">
        <v>1</v>
      </c>
      <c r="H9193" s="6">
        <v>0.143355861677088</v>
      </c>
      <c r="I9193" s="2">
        <f>VLOOKUP($E9193,
Products!$A$1:$F$201,MATCH(Orders!I$1,Products!$A$1:$F$1,0),0)</f>
        <v>25833.54427698228</v>
      </c>
      <c r="J9193" s="2">
        <f>VLOOKUP($E9193,
Products!$A$1:$F$201,MATCH(Orders!J$1,Products!$A$1:$F$1,0),0)</f>
        <v>16827.881451334611</v>
      </c>
    </row>
    <row r="9194" spans="1:10">
      <c r="A9194">
        <v>9193</v>
      </c>
      <c r="B9194" s="4">
        <v>45831</v>
      </c>
      <c r="C9194" s="10">
        <f>DATE(YEAR(orders[[#This Row],[order_date]]), MONTH(orders[[#This Row],[order_date]]), 1)</f>
        <v>45809</v>
      </c>
      <c r="D9194" t="s">
        <v>3647</v>
      </c>
      <c r="E9194" t="s">
        <v>549</v>
      </c>
      <c r="F9194" t="str">
        <f>VLOOKUP(orders[[#This Row],[product_id]],Products!A:C,3,0)</f>
        <v>Electronics</v>
      </c>
      <c r="G9194">
        <v>3</v>
      </c>
      <c r="H9194" s="6">
        <v>0.13936847669671915</v>
      </c>
      <c r="I9194" s="2">
        <f>VLOOKUP($E9194,
Products!$A$1:$F$201,MATCH(Orders!I$1,Products!$A$1:$F$1,0),0)</f>
        <v>32579.222893763279</v>
      </c>
      <c r="J9194" s="2">
        <f>VLOOKUP($E9194,
Products!$A$1:$F$201,MATCH(Orders!J$1,Products!$A$1:$F$1,0),0)</f>
        <v>22472.912188105081</v>
      </c>
    </row>
    <row r="9195" spans="1:10">
      <c r="A9195">
        <v>9194</v>
      </c>
      <c r="B9195" s="4">
        <v>45932</v>
      </c>
      <c r="C9195" s="10">
        <f>DATE(YEAR(orders[[#This Row],[order_date]]), MONTH(orders[[#This Row],[order_date]]), 1)</f>
        <v>45931</v>
      </c>
      <c r="D9195" t="s">
        <v>1651</v>
      </c>
      <c r="E9195" t="s">
        <v>549</v>
      </c>
      <c r="F9195" t="str">
        <f>VLOOKUP(orders[[#This Row],[product_id]],Products!A:C,3,0)</f>
        <v>Electronics</v>
      </c>
      <c r="G9195">
        <v>1</v>
      </c>
      <c r="H9195" s="6">
        <v>0.10318662329553434</v>
      </c>
      <c r="I9195" s="2">
        <f>VLOOKUP($E9195,
Products!$A$1:$F$201,MATCH(Orders!I$1,Products!$A$1:$F$1,0),0)</f>
        <v>32579.222893763279</v>
      </c>
      <c r="J9195" s="2">
        <f>VLOOKUP($E9195,
Products!$A$1:$F$201,MATCH(Orders!J$1,Products!$A$1:$F$1,0),0)</f>
        <v>22472.912188105081</v>
      </c>
    </row>
    <row r="9196" spans="1:10">
      <c r="A9196">
        <v>9195</v>
      </c>
      <c r="B9196" s="4">
        <v>44959</v>
      </c>
      <c r="C9196" s="10">
        <f>DATE(YEAR(orders[[#This Row],[order_date]]), MONTH(orders[[#This Row],[order_date]]), 1)</f>
        <v>44958</v>
      </c>
      <c r="D9196" t="s">
        <v>3278</v>
      </c>
      <c r="E9196" t="s">
        <v>542</v>
      </c>
      <c r="F9196" t="str">
        <f>VLOOKUP(orders[[#This Row],[product_id]],Products!A:C,3,0)</f>
        <v>Electronics</v>
      </c>
      <c r="G9196">
        <v>2</v>
      </c>
      <c r="H9196" s="6">
        <v>0.19675372304274596</v>
      </c>
      <c r="I9196" s="2">
        <f>VLOOKUP($E9196,
Products!$A$1:$F$201,MATCH(Orders!I$1,Products!$A$1:$F$1,0),0)</f>
        <v>29298.352838526029</v>
      </c>
      <c r="J9196" s="2">
        <f>VLOOKUP($E9196,
Products!$A$1:$F$201,MATCH(Orders!J$1,Products!$A$1:$F$1,0),0)</f>
        <v>19250.751682102291</v>
      </c>
    </row>
    <row r="9197" spans="1:10">
      <c r="A9197">
        <v>9196</v>
      </c>
      <c r="B9197" s="4">
        <v>44995</v>
      </c>
      <c r="C9197" s="10">
        <f>DATE(YEAR(orders[[#This Row],[order_date]]), MONTH(orders[[#This Row],[order_date]]), 1)</f>
        <v>44986</v>
      </c>
      <c r="D9197" t="s">
        <v>2927</v>
      </c>
      <c r="E9197" t="s">
        <v>512</v>
      </c>
      <c r="F9197" t="str">
        <f>VLOOKUP(orders[[#This Row],[product_id]],Products!A:C,3,0)</f>
        <v>Electronics</v>
      </c>
      <c r="G9197">
        <v>2</v>
      </c>
      <c r="H9197" s="6">
        <v>0.19127864895571844</v>
      </c>
      <c r="I9197" s="2">
        <f>VLOOKUP($E9197,
Products!$A$1:$F$201,MATCH(Orders!I$1,Products!$A$1:$F$1,0),0)</f>
        <v>12877.548087294561</v>
      </c>
      <c r="J9197" s="2">
        <f>VLOOKUP($E9197,
Products!$A$1:$F$201,MATCH(Orders!J$1,Products!$A$1:$F$1,0),0)</f>
        <v>9551.9000631411909</v>
      </c>
    </row>
    <row r="9198" spans="1:10">
      <c r="A9198">
        <v>9197</v>
      </c>
      <c r="B9198" s="4">
        <v>45518</v>
      </c>
      <c r="C9198" s="10">
        <f>DATE(YEAR(orders[[#This Row],[order_date]]), MONTH(orders[[#This Row],[order_date]]), 1)</f>
        <v>45505</v>
      </c>
      <c r="D9198" t="s">
        <v>3390</v>
      </c>
      <c r="E9198" t="s">
        <v>529</v>
      </c>
      <c r="F9198" t="str">
        <f>VLOOKUP(orders[[#This Row],[product_id]],Products!A:C,3,0)</f>
        <v>Electronics</v>
      </c>
      <c r="G9198">
        <v>1</v>
      </c>
      <c r="H9198" s="6">
        <v>0.17145742460471236</v>
      </c>
      <c r="I9198" s="2">
        <f>VLOOKUP($E9198,
Products!$A$1:$F$201,MATCH(Orders!I$1,Products!$A$1:$F$1,0),0)</f>
        <v>18308.801775351771</v>
      </c>
      <c r="J9198" s="2">
        <f>VLOOKUP($E9198,
Products!$A$1:$F$201,MATCH(Orders!J$1,Products!$A$1:$F$1,0),0)</f>
        <v>12027.24184831013</v>
      </c>
    </row>
    <row r="9199" spans="1:10">
      <c r="A9199">
        <v>9198</v>
      </c>
      <c r="B9199" s="4">
        <v>45027</v>
      </c>
      <c r="C9199" s="10">
        <f>DATE(YEAR(orders[[#This Row],[order_date]]), MONTH(orders[[#This Row],[order_date]]), 1)</f>
        <v>45017</v>
      </c>
      <c r="D9199" t="s">
        <v>4109</v>
      </c>
      <c r="E9199" t="s">
        <v>674</v>
      </c>
      <c r="F9199" t="str">
        <f>VLOOKUP(orders[[#This Row],[product_id]],Products!A:C,3,0)</f>
        <v>Appliances</v>
      </c>
      <c r="G9199">
        <v>2</v>
      </c>
      <c r="H9199" s="6">
        <v>0.11123522471372815</v>
      </c>
      <c r="I9199" s="2">
        <f>VLOOKUP($E9199,
Products!$A$1:$F$201,MATCH(Orders!I$1,Products!$A$1:$F$1,0),0)</f>
        <v>6324.5253633508046</v>
      </c>
      <c r="J9199" s="2">
        <f>VLOOKUP($E9199,
Products!$A$1:$F$201,MATCH(Orders!J$1,Products!$A$1:$F$1,0),0)</f>
        <v>4493.055585088201</v>
      </c>
    </row>
    <row r="9200" spans="1:10">
      <c r="A9200">
        <v>9199</v>
      </c>
      <c r="B9200" s="4">
        <v>45840</v>
      </c>
      <c r="C9200" s="10">
        <f>DATE(YEAR(orders[[#This Row],[order_date]]), MONTH(orders[[#This Row],[order_date]]), 1)</f>
        <v>45839</v>
      </c>
      <c r="D9200" t="s">
        <v>2960</v>
      </c>
      <c r="E9200" t="s">
        <v>575</v>
      </c>
      <c r="F9200" t="str">
        <f>VLOOKUP(orders[[#This Row],[product_id]],Products!A:C,3,0)</f>
        <v>Appliances</v>
      </c>
      <c r="G9200">
        <v>1</v>
      </c>
      <c r="H9200" s="6">
        <v>6.9823670313347699E-2</v>
      </c>
      <c r="I9200" s="2">
        <f>VLOOKUP($E9200,
Products!$A$1:$F$201,MATCH(Orders!I$1,Products!$A$1:$F$1,0),0)</f>
        <v>25283.54628276427</v>
      </c>
      <c r="J9200" s="2">
        <f>VLOOKUP($E9200,
Products!$A$1:$F$201,MATCH(Orders!J$1,Products!$A$1:$F$1,0),0)</f>
        <v>19310.503554692368</v>
      </c>
    </row>
    <row r="9201" spans="1:10">
      <c r="A9201">
        <v>9200</v>
      </c>
      <c r="B9201" s="4">
        <v>45659</v>
      </c>
      <c r="C9201" s="10">
        <f>DATE(YEAR(orders[[#This Row],[order_date]]), MONTH(orders[[#This Row],[order_date]]), 1)</f>
        <v>45658</v>
      </c>
      <c r="D9201" t="s">
        <v>2072</v>
      </c>
      <c r="E9201" t="s">
        <v>576</v>
      </c>
      <c r="F9201" t="str">
        <f>VLOOKUP(orders[[#This Row],[product_id]],Products!A:C,3,0)</f>
        <v>Electronics</v>
      </c>
      <c r="G9201">
        <v>2</v>
      </c>
      <c r="H9201" s="6">
        <v>0.14552403833304572</v>
      </c>
      <c r="I9201" s="2">
        <f>VLOOKUP($E9201,
Products!$A$1:$F$201,MATCH(Orders!I$1,Products!$A$1:$F$1,0),0)</f>
        <v>12571.90922514794</v>
      </c>
      <c r="J9201" s="2">
        <f>VLOOKUP($E9201,
Products!$A$1:$F$201,MATCH(Orders!J$1,Products!$A$1:$F$1,0),0)</f>
        <v>9314.5536289888332</v>
      </c>
    </row>
    <row r="9202" spans="1:10">
      <c r="A9202">
        <v>9201</v>
      </c>
      <c r="B9202" s="4">
        <v>45316</v>
      </c>
      <c r="C9202" s="10">
        <f>DATE(YEAR(orders[[#This Row],[order_date]]), MONTH(orders[[#This Row],[order_date]]), 1)</f>
        <v>45292</v>
      </c>
      <c r="D9202" t="s">
        <v>1654</v>
      </c>
      <c r="E9202" t="s">
        <v>651</v>
      </c>
      <c r="F9202" t="str">
        <f>VLOOKUP(orders[[#This Row],[product_id]],Products!A:C,3,0)</f>
        <v>Electronics</v>
      </c>
      <c r="G9202">
        <v>1</v>
      </c>
      <c r="H9202" s="6">
        <v>0.20702994367491268</v>
      </c>
      <c r="I9202" s="2">
        <f>VLOOKUP($E9202,
Products!$A$1:$F$201,MATCH(Orders!I$1,Products!$A$1:$F$1,0),0)</f>
        <v>28622.091542973511</v>
      </c>
      <c r="J9202" s="2">
        <f>VLOOKUP($E9202,
Products!$A$1:$F$201,MATCH(Orders!J$1,Products!$A$1:$F$1,0),0)</f>
        <v>19327.527634039769</v>
      </c>
    </row>
    <row r="9203" spans="1:10">
      <c r="A9203">
        <v>9202</v>
      </c>
      <c r="B9203" s="4">
        <v>45086</v>
      </c>
      <c r="C9203" s="10">
        <f>DATE(YEAR(orders[[#This Row],[order_date]]), MONTH(orders[[#This Row],[order_date]]), 1)</f>
        <v>45078</v>
      </c>
      <c r="D9203" t="s">
        <v>809</v>
      </c>
      <c r="E9203" t="s">
        <v>577</v>
      </c>
      <c r="F9203" t="str">
        <f>VLOOKUP(orders[[#This Row],[product_id]],Products!A:C,3,0)</f>
        <v>Appliances</v>
      </c>
      <c r="G9203">
        <v>1</v>
      </c>
      <c r="H9203" s="6">
        <v>0.10465858063339982</v>
      </c>
      <c r="I9203" s="2">
        <f>VLOOKUP($E9203,
Products!$A$1:$F$201,MATCH(Orders!I$1,Products!$A$1:$F$1,0),0)</f>
        <v>24178.046221204509</v>
      </c>
      <c r="J9203" s="2">
        <f>VLOOKUP($E9203,
Products!$A$1:$F$201,MATCH(Orders!J$1,Products!$A$1:$F$1,0),0)</f>
        <v>17784.08636999697</v>
      </c>
    </row>
    <row r="9204" spans="1:10">
      <c r="A9204">
        <v>9203</v>
      </c>
      <c r="B9204" s="4">
        <v>45818</v>
      </c>
      <c r="C9204" s="10">
        <f>DATE(YEAR(orders[[#This Row],[order_date]]), MONTH(orders[[#This Row],[order_date]]), 1)</f>
        <v>45809</v>
      </c>
      <c r="D9204" t="s">
        <v>4419</v>
      </c>
      <c r="E9204" t="s">
        <v>565</v>
      </c>
      <c r="F9204" t="str">
        <f>VLOOKUP(orders[[#This Row],[product_id]],Products!A:C,3,0)</f>
        <v>Electronics</v>
      </c>
      <c r="G9204">
        <v>3</v>
      </c>
      <c r="H9204" s="6">
        <v>0.21053199868662875</v>
      </c>
      <c r="I9204" s="2">
        <f>VLOOKUP($E9204,
Products!$A$1:$F$201,MATCH(Orders!I$1,Products!$A$1:$F$1,0),0)</f>
        <v>2327.4213408101141</v>
      </c>
      <c r="J9204" s="2">
        <f>VLOOKUP($E9204,
Products!$A$1:$F$201,MATCH(Orders!J$1,Products!$A$1:$F$1,0),0)</f>
        <v>1682.0944582406071</v>
      </c>
    </row>
    <row r="9205" spans="1:10">
      <c r="A9205">
        <v>9204</v>
      </c>
      <c r="B9205" s="4">
        <v>45997</v>
      </c>
      <c r="C9205" s="10">
        <f>DATE(YEAR(orders[[#This Row],[order_date]]), MONTH(orders[[#This Row],[order_date]]), 1)</f>
        <v>45992</v>
      </c>
      <c r="D9205" t="s">
        <v>3817</v>
      </c>
      <c r="E9205" t="s">
        <v>685</v>
      </c>
      <c r="F9205" t="str">
        <f>VLOOKUP(orders[[#This Row],[product_id]],Products!A:C,3,0)</f>
        <v>Electronics</v>
      </c>
      <c r="G9205">
        <v>1</v>
      </c>
      <c r="H9205" s="6">
        <v>0.23632718059691504</v>
      </c>
      <c r="I9205" s="2">
        <f>VLOOKUP($E9205,
Products!$A$1:$F$201,MATCH(Orders!I$1,Products!$A$1:$F$1,0),0)</f>
        <v>30011.61348468516</v>
      </c>
      <c r="J9205" s="2">
        <f>VLOOKUP($E9205,
Products!$A$1:$F$201,MATCH(Orders!J$1,Products!$A$1:$F$1,0),0)</f>
        <v>20796.213094008199</v>
      </c>
    </row>
    <row r="9206" spans="1:10">
      <c r="A9206">
        <v>9205</v>
      </c>
      <c r="B9206" s="4">
        <v>45622</v>
      </c>
      <c r="C9206" s="10">
        <f>DATE(YEAR(orders[[#This Row],[order_date]]), MONTH(orders[[#This Row],[order_date]]), 1)</f>
        <v>45597</v>
      </c>
      <c r="D9206" t="s">
        <v>1752</v>
      </c>
      <c r="E9206" t="s">
        <v>682</v>
      </c>
      <c r="F9206" t="str">
        <f>VLOOKUP(orders[[#This Row],[product_id]],Products!A:C,3,0)</f>
        <v>Electronics</v>
      </c>
      <c r="G9206">
        <v>1</v>
      </c>
      <c r="H9206" s="6">
        <v>0.11690714850202384</v>
      </c>
      <c r="I9206" s="2">
        <f>VLOOKUP($E9206,
Products!$A$1:$F$201,MATCH(Orders!I$1,Products!$A$1:$F$1,0),0)</f>
        <v>32533.33990892916</v>
      </c>
      <c r="J9206" s="2">
        <f>VLOOKUP($E9206,
Products!$A$1:$F$201,MATCH(Orders!J$1,Products!$A$1:$F$1,0),0)</f>
        <v>22734.712471507952</v>
      </c>
    </row>
    <row r="9207" spans="1:10">
      <c r="A9207">
        <v>9206</v>
      </c>
      <c r="B9207" s="4">
        <v>45684</v>
      </c>
      <c r="C9207" s="10">
        <f>DATE(YEAR(orders[[#This Row],[order_date]]), MONTH(orders[[#This Row],[order_date]]), 1)</f>
        <v>45658</v>
      </c>
      <c r="D9207" t="s">
        <v>4029</v>
      </c>
      <c r="E9207" t="s">
        <v>700</v>
      </c>
      <c r="F9207" t="str">
        <f>VLOOKUP(orders[[#This Row],[product_id]],Products!A:C,3,0)</f>
        <v>Electronics</v>
      </c>
      <c r="G9207">
        <v>1</v>
      </c>
      <c r="H9207" s="6">
        <v>0.11814806029216172</v>
      </c>
      <c r="I9207" s="2">
        <f>VLOOKUP($E9207,
Products!$A$1:$F$201,MATCH(Orders!I$1,Products!$A$1:$F$1,0),0)</f>
        <v>11070.26215043813</v>
      </c>
      <c r="J9207" s="2">
        <f>VLOOKUP($E9207,
Products!$A$1:$F$201,MATCH(Orders!J$1,Products!$A$1:$F$1,0),0)</f>
        <v>7867.3909748932683</v>
      </c>
    </row>
    <row r="9208" spans="1:10">
      <c r="A9208">
        <v>9207</v>
      </c>
      <c r="B9208" s="4">
        <v>45449</v>
      </c>
      <c r="C9208" s="10">
        <f>DATE(YEAR(orders[[#This Row],[order_date]]), MONTH(orders[[#This Row],[order_date]]), 1)</f>
        <v>45444</v>
      </c>
      <c r="D9208" t="s">
        <v>2566</v>
      </c>
      <c r="E9208" t="s">
        <v>550</v>
      </c>
      <c r="F9208" t="str">
        <f>VLOOKUP(orders[[#This Row],[product_id]],Products!A:C,3,0)</f>
        <v>Electronics</v>
      </c>
      <c r="G9208">
        <v>1</v>
      </c>
      <c r="H9208" s="6">
        <v>0.12319103359329503</v>
      </c>
      <c r="I9208" s="2">
        <f>VLOOKUP($E9208,
Products!$A$1:$F$201,MATCH(Orders!I$1,Products!$A$1:$F$1,0),0)</f>
        <v>21928.70634496431</v>
      </c>
      <c r="J9208" s="2">
        <f>VLOOKUP($E9208,
Products!$A$1:$F$201,MATCH(Orders!J$1,Products!$A$1:$F$1,0),0)</f>
        <v>17227.037321653719</v>
      </c>
    </row>
    <row r="9209" spans="1:10">
      <c r="A9209">
        <v>9208</v>
      </c>
      <c r="B9209" s="4">
        <v>45658</v>
      </c>
      <c r="C9209" s="10">
        <f>DATE(YEAR(orders[[#This Row],[order_date]]), MONTH(orders[[#This Row],[order_date]]), 1)</f>
        <v>45658</v>
      </c>
      <c r="D9209" t="s">
        <v>3043</v>
      </c>
      <c r="E9209" t="s">
        <v>642</v>
      </c>
      <c r="F9209" t="str">
        <f>VLOOKUP(orders[[#This Row],[product_id]],Products!A:C,3,0)</f>
        <v>Appliances</v>
      </c>
      <c r="G9209">
        <v>1</v>
      </c>
      <c r="H9209" s="6">
        <v>0.14711886934420701</v>
      </c>
      <c r="I9209" s="2">
        <f>VLOOKUP($E9209,
Products!$A$1:$F$201,MATCH(Orders!I$1,Products!$A$1:$F$1,0),0)</f>
        <v>2296.7821973225709</v>
      </c>
      <c r="J9209" s="2">
        <f>VLOOKUP($E9209,
Products!$A$1:$F$201,MATCH(Orders!J$1,Products!$A$1:$F$1,0),0)</f>
        <v>1585.16132006212</v>
      </c>
    </row>
    <row r="9210" spans="1:10">
      <c r="A9210">
        <v>9209</v>
      </c>
      <c r="B9210" s="4">
        <v>45081</v>
      </c>
      <c r="C9210" s="10">
        <f>DATE(YEAR(orders[[#This Row],[order_date]]), MONTH(orders[[#This Row],[order_date]]), 1)</f>
        <v>45078</v>
      </c>
      <c r="D9210" t="s">
        <v>3979</v>
      </c>
      <c r="E9210" t="s">
        <v>621</v>
      </c>
      <c r="F9210" t="str">
        <f>VLOOKUP(orders[[#This Row],[product_id]],Products!A:C,3,0)</f>
        <v>Electronics</v>
      </c>
      <c r="G9210">
        <v>1</v>
      </c>
      <c r="H9210" s="6">
        <v>0.15845646249227061</v>
      </c>
      <c r="I9210" s="2">
        <f>VLOOKUP($E9210,
Products!$A$1:$F$201,MATCH(Orders!I$1,Products!$A$1:$F$1,0),0)</f>
        <v>11784.05708818019</v>
      </c>
      <c r="J9210" s="2">
        <f>VLOOKUP($E9210,
Products!$A$1:$F$201,MATCH(Orders!J$1,Products!$A$1:$F$1,0),0)</f>
        <v>7779.8525757032758</v>
      </c>
    </row>
    <row r="9211" spans="1:10">
      <c r="A9211">
        <v>9210</v>
      </c>
      <c r="B9211" s="4">
        <v>45265</v>
      </c>
      <c r="C9211" s="10">
        <f>DATE(YEAR(orders[[#This Row],[order_date]]), MONTH(orders[[#This Row],[order_date]]), 1)</f>
        <v>45261</v>
      </c>
      <c r="D9211" t="s">
        <v>3932</v>
      </c>
      <c r="E9211" t="s">
        <v>659</v>
      </c>
      <c r="F9211" t="str">
        <f>VLOOKUP(orders[[#This Row],[product_id]],Products!A:C,3,0)</f>
        <v>Appliances</v>
      </c>
      <c r="G9211">
        <v>2</v>
      </c>
      <c r="H9211" s="6">
        <v>0.1003347645391157</v>
      </c>
      <c r="I9211" s="2">
        <f>VLOOKUP($E9211,
Products!$A$1:$F$201,MATCH(Orders!I$1,Products!$A$1:$F$1,0),0)</f>
        <v>25646.095965041459</v>
      </c>
      <c r="J9211" s="2">
        <f>VLOOKUP($E9211,
Products!$A$1:$F$201,MATCH(Orders!J$1,Products!$A$1:$F$1,0),0)</f>
        <v>18749.646593308222</v>
      </c>
    </row>
    <row r="9212" spans="1:10">
      <c r="A9212">
        <v>9211</v>
      </c>
      <c r="B9212" s="4">
        <v>45721</v>
      </c>
      <c r="C9212" s="10">
        <f>DATE(YEAR(orders[[#This Row],[order_date]]), MONTH(orders[[#This Row],[order_date]]), 1)</f>
        <v>45717</v>
      </c>
      <c r="D9212" t="s">
        <v>3320</v>
      </c>
      <c r="E9212" t="s">
        <v>659</v>
      </c>
      <c r="F9212" t="str">
        <f>VLOOKUP(orders[[#This Row],[product_id]],Products!A:C,3,0)</f>
        <v>Appliances</v>
      </c>
      <c r="G9212">
        <v>1</v>
      </c>
      <c r="H9212" s="6">
        <v>0.10109959829887147</v>
      </c>
      <c r="I9212" s="2">
        <f>VLOOKUP($E9212,
Products!$A$1:$F$201,MATCH(Orders!I$1,Products!$A$1:$F$1,0),0)</f>
        <v>25646.095965041459</v>
      </c>
      <c r="J9212" s="2">
        <f>VLOOKUP($E9212,
Products!$A$1:$F$201,MATCH(Orders!J$1,Products!$A$1:$F$1,0),0)</f>
        <v>18749.646593308222</v>
      </c>
    </row>
    <row r="9213" spans="1:10">
      <c r="A9213">
        <v>9212</v>
      </c>
      <c r="B9213" s="4">
        <v>45825</v>
      </c>
      <c r="C9213" s="10">
        <f>DATE(YEAR(orders[[#This Row],[order_date]]), MONTH(orders[[#This Row],[order_date]]), 1)</f>
        <v>45809</v>
      </c>
      <c r="D9213" t="s">
        <v>3883</v>
      </c>
      <c r="E9213" t="s">
        <v>535</v>
      </c>
      <c r="F9213" t="str">
        <f>VLOOKUP(orders[[#This Row],[product_id]],Products!A:C,3,0)</f>
        <v>Appliances</v>
      </c>
      <c r="G9213">
        <v>2</v>
      </c>
      <c r="H9213" s="6">
        <v>0.14082281764972077</v>
      </c>
      <c r="I9213" s="2">
        <f>VLOOKUP($E9213,
Products!$A$1:$F$201,MATCH(Orders!I$1,Products!$A$1:$F$1,0),0)</f>
        <v>25188.460642954858</v>
      </c>
      <c r="J9213" s="2">
        <f>VLOOKUP($E9213,
Products!$A$1:$F$201,MATCH(Orders!J$1,Products!$A$1:$F$1,0),0)</f>
        <v>18873.341689191599</v>
      </c>
    </row>
    <row r="9214" spans="1:10">
      <c r="A9214">
        <v>9213</v>
      </c>
      <c r="B9214" s="4">
        <v>45029</v>
      </c>
      <c r="C9214" s="10">
        <f>DATE(YEAR(orders[[#This Row],[order_date]]), MONTH(orders[[#This Row],[order_date]]), 1)</f>
        <v>45017</v>
      </c>
      <c r="D9214" t="s">
        <v>4037</v>
      </c>
      <c r="E9214" t="s">
        <v>532</v>
      </c>
      <c r="F9214" t="str">
        <f>VLOOKUP(orders[[#This Row],[product_id]],Products!A:C,3,0)</f>
        <v>Electronics</v>
      </c>
      <c r="G9214">
        <v>1</v>
      </c>
      <c r="H9214" s="6">
        <v>0.22680155506183095</v>
      </c>
      <c r="I9214" s="2">
        <f>VLOOKUP($E9214,
Products!$A$1:$F$201,MATCH(Orders!I$1,Products!$A$1:$F$1,0),0)</f>
        <v>2668.0593077725212</v>
      </c>
      <c r="J9214" s="2">
        <f>VLOOKUP($E9214,
Products!$A$1:$F$201,MATCH(Orders!J$1,Products!$A$1:$F$1,0),0)</f>
        <v>1923.7114222321791</v>
      </c>
    </row>
    <row r="9215" spans="1:10">
      <c r="A9215">
        <v>9214</v>
      </c>
      <c r="B9215" s="4">
        <v>45738</v>
      </c>
      <c r="C9215" s="10">
        <f>DATE(YEAR(orders[[#This Row],[order_date]]), MONTH(orders[[#This Row],[order_date]]), 1)</f>
        <v>45717</v>
      </c>
      <c r="D9215" t="s">
        <v>1669</v>
      </c>
      <c r="E9215" t="s">
        <v>637</v>
      </c>
      <c r="F9215" t="str">
        <f>VLOOKUP(orders[[#This Row],[product_id]],Products!A:C,3,0)</f>
        <v>Electronics</v>
      </c>
      <c r="G9215">
        <v>2</v>
      </c>
      <c r="H9215" s="6">
        <v>0.1240318989113014</v>
      </c>
      <c r="I9215" s="2">
        <f>VLOOKUP($E9215,
Products!$A$1:$F$201,MATCH(Orders!I$1,Products!$A$1:$F$1,0),0)</f>
        <v>2722.8882486231741</v>
      </c>
      <c r="J9215" s="2">
        <f>VLOOKUP($E9215,
Products!$A$1:$F$201,MATCH(Orders!J$1,Products!$A$1:$F$1,0),0)</f>
        <v>2155.455197032014</v>
      </c>
    </row>
    <row r="9216" spans="1:10">
      <c r="A9216">
        <v>9215</v>
      </c>
      <c r="B9216" s="4">
        <v>45019</v>
      </c>
      <c r="C9216" s="10">
        <f>DATE(YEAR(orders[[#This Row],[order_date]]), MONTH(orders[[#This Row],[order_date]]), 1)</f>
        <v>45017</v>
      </c>
      <c r="D9216" t="s">
        <v>3977</v>
      </c>
      <c r="E9216" t="s">
        <v>684</v>
      </c>
      <c r="F9216" t="str">
        <f>VLOOKUP(orders[[#This Row],[product_id]],Products!A:C,3,0)</f>
        <v>Appliances</v>
      </c>
      <c r="G9216">
        <v>3</v>
      </c>
      <c r="H9216" s="6">
        <v>6.2834742835393462E-2</v>
      </c>
      <c r="I9216" s="2">
        <f>VLOOKUP($E9216,
Products!$A$1:$F$201,MATCH(Orders!I$1,Products!$A$1:$F$1,0),0)</f>
        <v>2147.166688023286</v>
      </c>
      <c r="J9216" s="2">
        <f>VLOOKUP($E9216,
Products!$A$1:$F$201,MATCH(Orders!J$1,Products!$A$1:$F$1,0),0)</f>
        <v>1709.9619584723389</v>
      </c>
    </row>
    <row r="9217" spans="1:10">
      <c r="A9217">
        <v>9216</v>
      </c>
      <c r="B9217" s="4">
        <v>45901</v>
      </c>
      <c r="C9217" s="10">
        <f>DATE(YEAR(orders[[#This Row],[order_date]]), MONTH(orders[[#This Row],[order_date]]), 1)</f>
        <v>45901</v>
      </c>
      <c r="D9217" t="s">
        <v>1543</v>
      </c>
      <c r="E9217" t="s">
        <v>588</v>
      </c>
      <c r="F9217" t="str">
        <f>VLOOKUP(orders[[#This Row],[product_id]],Products!A:C,3,0)</f>
        <v>Electronics</v>
      </c>
      <c r="G9217">
        <v>1</v>
      </c>
      <c r="H9217" s="6">
        <v>0.15091024051053767</v>
      </c>
      <c r="I9217" s="2">
        <f>VLOOKUP($E9217,
Products!$A$1:$F$201,MATCH(Orders!I$1,Products!$A$1:$F$1,0),0)</f>
        <v>32539.342481911372</v>
      </c>
      <c r="J9217" s="2">
        <f>VLOOKUP($E9217,
Products!$A$1:$F$201,MATCH(Orders!J$1,Products!$A$1:$F$1,0),0)</f>
        <v>21531.252982830021</v>
      </c>
    </row>
    <row r="9218" spans="1:10">
      <c r="A9218">
        <v>9217</v>
      </c>
      <c r="B9218" s="4">
        <v>45045</v>
      </c>
      <c r="C9218" s="10">
        <f>DATE(YEAR(orders[[#This Row],[order_date]]), MONTH(orders[[#This Row],[order_date]]), 1)</f>
        <v>45017</v>
      </c>
      <c r="D9218" t="s">
        <v>3994</v>
      </c>
      <c r="E9218" t="s">
        <v>603</v>
      </c>
      <c r="F9218" t="str">
        <f>VLOOKUP(orders[[#This Row],[product_id]],Products!A:C,3,0)</f>
        <v>Electronics</v>
      </c>
      <c r="G9218">
        <v>3</v>
      </c>
      <c r="H9218" s="6">
        <v>0.14202506438324447</v>
      </c>
      <c r="I9218" s="2">
        <f>VLOOKUP($E9218,
Products!$A$1:$F$201,MATCH(Orders!I$1,Products!$A$1:$F$1,0),0)</f>
        <v>10867.659217073329</v>
      </c>
      <c r="J9218" s="2">
        <f>VLOOKUP($E9218,
Products!$A$1:$F$201,MATCH(Orders!J$1,Products!$A$1:$F$1,0),0)</f>
        <v>8421.8829552397037</v>
      </c>
    </row>
    <row r="9219" spans="1:10">
      <c r="A9219">
        <v>9218</v>
      </c>
      <c r="B9219" s="4">
        <v>44955</v>
      </c>
      <c r="C9219" s="10">
        <f>DATE(YEAR(orders[[#This Row],[order_date]]), MONTH(orders[[#This Row],[order_date]]), 1)</f>
        <v>44927</v>
      </c>
      <c r="D9219" t="s">
        <v>3164</v>
      </c>
      <c r="E9219" t="s">
        <v>575</v>
      </c>
      <c r="F9219" t="str">
        <f>VLOOKUP(orders[[#This Row],[product_id]],Products!A:C,3,0)</f>
        <v>Appliances</v>
      </c>
      <c r="G9219">
        <v>2</v>
      </c>
      <c r="H9219" s="6">
        <v>6.8736006435328081E-2</v>
      </c>
      <c r="I9219" s="2">
        <f>VLOOKUP($E9219,
Products!$A$1:$F$201,MATCH(Orders!I$1,Products!$A$1:$F$1,0),0)</f>
        <v>25283.54628276427</v>
      </c>
      <c r="J9219" s="2">
        <f>VLOOKUP($E9219,
Products!$A$1:$F$201,MATCH(Orders!J$1,Products!$A$1:$F$1,0),0)</f>
        <v>19310.503554692368</v>
      </c>
    </row>
    <row r="9220" spans="1:10">
      <c r="A9220">
        <v>9219</v>
      </c>
      <c r="B9220" s="4">
        <v>45939</v>
      </c>
      <c r="C9220" s="10">
        <f>DATE(YEAR(orders[[#This Row],[order_date]]), MONTH(orders[[#This Row],[order_date]]), 1)</f>
        <v>45931</v>
      </c>
      <c r="D9220" t="s">
        <v>2288</v>
      </c>
      <c r="E9220" t="s">
        <v>584</v>
      </c>
      <c r="F9220" t="str">
        <f>VLOOKUP(orders[[#This Row],[product_id]],Products!A:C,3,0)</f>
        <v>Electronics</v>
      </c>
      <c r="G9220">
        <v>3</v>
      </c>
      <c r="H9220" s="6">
        <v>0.21288686496737869</v>
      </c>
      <c r="I9220" s="2">
        <f>VLOOKUP($E9220,
Products!$A$1:$F$201,MATCH(Orders!I$1,Products!$A$1:$F$1,0),0)</f>
        <v>22521.77465591731</v>
      </c>
      <c r="J9220" s="2">
        <f>VLOOKUP($E9220,
Products!$A$1:$F$201,MATCH(Orders!J$1,Products!$A$1:$F$1,0),0)</f>
        <v>15596.91628423841</v>
      </c>
    </row>
    <row r="9221" spans="1:10">
      <c r="A9221">
        <v>9220</v>
      </c>
      <c r="B9221" s="4">
        <v>45980</v>
      </c>
      <c r="C9221" s="10">
        <f>DATE(YEAR(orders[[#This Row],[order_date]]), MONTH(orders[[#This Row],[order_date]]), 1)</f>
        <v>45962</v>
      </c>
      <c r="D9221" t="s">
        <v>1587</v>
      </c>
      <c r="E9221" t="s">
        <v>643</v>
      </c>
      <c r="F9221" t="str">
        <f>VLOOKUP(orders[[#This Row],[product_id]],Products!A:C,3,0)</f>
        <v>Appliances</v>
      </c>
      <c r="G9221">
        <v>1</v>
      </c>
      <c r="H9221" s="6">
        <v>0.13796872892721548</v>
      </c>
      <c r="I9221" s="2">
        <f>VLOOKUP($E9221,
Products!$A$1:$F$201,MATCH(Orders!I$1,Products!$A$1:$F$1,0),0)</f>
        <v>26269.068564891841</v>
      </c>
      <c r="J9221" s="2">
        <f>VLOOKUP($E9221,
Products!$A$1:$F$201,MATCH(Orders!J$1,Products!$A$1:$F$1,0),0)</f>
        <v>18867.564539756699</v>
      </c>
    </row>
    <row r="9222" spans="1:10">
      <c r="A9222">
        <v>9221</v>
      </c>
      <c r="B9222" s="4">
        <v>45798</v>
      </c>
      <c r="C9222" s="10">
        <f>DATE(YEAR(orders[[#This Row],[order_date]]), MONTH(orders[[#This Row],[order_date]]), 1)</f>
        <v>45778</v>
      </c>
      <c r="D9222" t="s">
        <v>3894</v>
      </c>
      <c r="E9222" t="s">
        <v>623</v>
      </c>
      <c r="F9222" t="str">
        <f>VLOOKUP(orders[[#This Row],[product_id]],Products!A:C,3,0)</f>
        <v>Electronics</v>
      </c>
      <c r="G9222">
        <v>3</v>
      </c>
      <c r="H9222" s="6">
        <v>0.13126746297356401</v>
      </c>
      <c r="I9222" s="2">
        <f>VLOOKUP($E9222,
Products!$A$1:$F$201,MATCH(Orders!I$1,Products!$A$1:$F$1,0),0)</f>
        <v>27422.76406600175</v>
      </c>
      <c r="J9222" s="2">
        <f>VLOOKUP($E9222,
Products!$A$1:$F$201,MATCH(Orders!J$1,Products!$A$1:$F$1,0),0)</f>
        <v>18707.390708641691</v>
      </c>
    </row>
    <row r="9223" spans="1:10">
      <c r="A9223">
        <v>9222</v>
      </c>
      <c r="B9223" s="4">
        <v>45726</v>
      </c>
      <c r="C9223" s="10">
        <f>DATE(YEAR(orders[[#This Row],[order_date]]), MONTH(orders[[#This Row],[order_date]]), 1)</f>
        <v>45717</v>
      </c>
      <c r="D9223" t="s">
        <v>3639</v>
      </c>
      <c r="E9223" t="s">
        <v>611</v>
      </c>
      <c r="F9223" t="str">
        <f>VLOOKUP(orders[[#This Row],[product_id]],Products!A:C,3,0)</f>
        <v>Electronics</v>
      </c>
      <c r="G9223">
        <v>1</v>
      </c>
      <c r="H9223" s="6">
        <v>0.12633747277527893</v>
      </c>
      <c r="I9223" s="2">
        <f>VLOOKUP($E9223,
Products!$A$1:$F$201,MATCH(Orders!I$1,Products!$A$1:$F$1,0),0)</f>
        <v>12041.08303405661</v>
      </c>
      <c r="J9223" s="2">
        <f>VLOOKUP($E9223,
Products!$A$1:$F$201,MATCH(Orders!J$1,Products!$A$1:$F$1,0),0)</f>
        <v>7946.6428283753548</v>
      </c>
    </row>
    <row r="9224" spans="1:10">
      <c r="A9224">
        <v>9223</v>
      </c>
      <c r="B9224" s="4">
        <v>45401</v>
      </c>
      <c r="C9224" s="10">
        <f>DATE(YEAR(orders[[#This Row],[order_date]]), MONTH(orders[[#This Row],[order_date]]), 1)</f>
        <v>45383</v>
      </c>
      <c r="D9224" t="s">
        <v>1129</v>
      </c>
      <c r="E9224" t="s">
        <v>541</v>
      </c>
      <c r="F9224" t="str">
        <f>VLOOKUP(orders[[#This Row],[product_id]],Products!A:C,3,0)</f>
        <v>Appliances</v>
      </c>
      <c r="G9224">
        <v>3</v>
      </c>
      <c r="H9224" s="6">
        <v>0.13999395225174532</v>
      </c>
      <c r="I9224" s="2">
        <f>VLOOKUP($E9224,
Products!$A$1:$F$201,MATCH(Orders!I$1,Products!$A$1:$F$1,0),0)</f>
        <v>2390.3651642386908</v>
      </c>
      <c r="J9224" s="2">
        <f>VLOOKUP($E9224,
Products!$A$1:$F$201,MATCH(Orders!J$1,Products!$A$1:$F$1,0),0)</f>
        <v>1655.7504783617919</v>
      </c>
    </row>
    <row r="9225" spans="1:10">
      <c r="A9225">
        <v>9224</v>
      </c>
      <c r="B9225" s="4">
        <v>45489</v>
      </c>
      <c r="C9225" s="10">
        <f>DATE(YEAR(orders[[#This Row],[order_date]]), MONTH(orders[[#This Row],[order_date]]), 1)</f>
        <v>45474</v>
      </c>
      <c r="D9225" t="s">
        <v>3989</v>
      </c>
      <c r="E9225" t="s">
        <v>551</v>
      </c>
      <c r="F9225" t="str">
        <f>VLOOKUP(orders[[#This Row],[product_id]],Products!A:C,3,0)</f>
        <v>Appliances</v>
      </c>
      <c r="G9225">
        <v>2</v>
      </c>
      <c r="H9225" s="6">
        <v>5.1317191773549028E-2</v>
      </c>
      <c r="I9225" s="2">
        <f>VLOOKUP($E9225,
Products!$A$1:$F$201,MATCH(Orders!I$1,Products!$A$1:$F$1,0),0)</f>
        <v>5988.538916083141</v>
      </c>
      <c r="J9225" s="2">
        <f>VLOOKUP($E9225,
Products!$A$1:$F$201,MATCH(Orders!J$1,Products!$A$1:$F$1,0),0)</f>
        <v>4180.5955033056744</v>
      </c>
    </row>
    <row r="9226" spans="1:10">
      <c r="A9226">
        <v>9225</v>
      </c>
      <c r="B9226" s="4">
        <v>45361</v>
      </c>
      <c r="C9226" s="10">
        <f>DATE(YEAR(orders[[#This Row],[order_date]]), MONTH(orders[[#This Row],[order_date]]), 1)</f>
        <v>45352</v>
      </c>
      <c r="D9226" t="s">
        <v>2908</v>
      </c>
      <c r="E9226" t="s">
        <v>609</v>
      </c>
      <c r="F9226" t="str">
        <f>VLOOKUP(orders[[#This Row],[product_id]],Products!A:C,3,0)</f>
        <v>Appliances</v>
      </c>
      <c r="G9226">
        <v>2</v>
      </c>
      <c r="H9226" s="6">
        <v>0.14079401599860902</v>
      </c>
      <c r="I9226" s="2">
        <f>VLOOKUP($E9226,
Products!$A$1:$F$201,MATCH(Orders!I$1,Products!$A$1:$F$1,0),0)</f>
        <v>2159.5378031052392</v>
      </c>
      <c r="J9226" s="2">
        <f>VLOOKUP($E9226,
Products!$A$1:$F$201,MATCH(Orders!J$1,Products!$A$1:$F$1,0),0)</f>
        <v>1501.9415981313371</v>
      </c>
    </row>
    <row r="9227" spans="1:10">
      <c r="A9227">
        <v>9226</v>
      </c>
      <c r="B9227" s="4">
        <v>45730</v>
      </c>
      <c r="C9227" s="10">
        <f>DATE(YEAR(orders[[#This Row],[order_date]]), MONTH(orders[[#This Row],[order_date]]), 1)</f>
        <v>45717</v>
      </c>
      <c r="D9227" t="s">
        <v>4040</v>
      </c>
      <c r="E9227" t="s">
        <v>639</v>
      </c>
      <c r="F9227" t="str">
        <f>VLOOKUP(orders[[#This Row],[product_id]],Products!A:C,3,0)</f>
        <v>Appliances</v>
      </c>
      <c r="G9227">
        <v>1</v>
      </c>
      <c r="H9227" s="6">
        <v>5.3928376004015594E-2</v>
      </c>
      <c r="I9227" s="2">
        <f>VLOOKUP($E9227,
Products!$A$1:$F$201,MATCH(Orders!I$1,Products!$A$1:$F$1,0),0)</f>
        <v>2320.8560923599921</v>
      </c>
      <c r="J9227" s="2">
        <f>VLOOKUP($E9227,
Products!$A$1:$F$201,MATCH(Orders!J$1,Products!$A$1:$F$1,0),0)</f>
        <v>1750.110004830213</v>
      </c>
    </row>
    <row r="9228" spans="1:10">
      <c r="A9228">
        <v>9227</v>
      </c>
      <c r="B9228" s="4">
        <v>44981</v>
      </c>
      <c r="C9228" s="10">
        <f>DATE(YEAR(orders[[#This Row],[order_date]]), MONTH(orders[[#This Row],[order_date]]), 1)</f>
        <v>44958</v>
      </c>
      <c r="D9228" t="s">
        <v>4284</v>
      </c>
      <c r="E9228" t="s">
        <v>613</v>
      </c>
      <c r="F9228" t="str">
        <f>VLOOKUP(orders[[#This Row],[product_id]],Products!A:C,3,0)</f>
        <v>Appliances</v>
      </c>
      <c r="G9228">
        <v>1</v>
      </c>
      <c r="H9228" s="6">
        <v>5.954048024178582E-2</v>
      </c>
      <c r="I9228" s="2">
        <f>VLOOKUP($E9228,
Products!$A$1:$F$201,MATCH(Orders!I$1,Products!$A$1:$F$1,0),0)</f>
        <v>6365.2492969652412</v>
      </c>
      <c r="J9228" s="2">
        <f>VLOOKUP($E9228,
Products!$A$1:$F$201,MATCH(Orders!J$1,Products!$A$1:$F$1,0),0)</f>
        <v>4174.927496964433</v>
      </c>
    </row>
    <row r="9229" spans="1:10">
      <c r="A9229">
        <v>9228</v>
      </c>
      <c r="B9229" s="4">
        <v>45857</v>
      </c>
      <c r="C9229" s="10">
        <f>DATE(YEAR(orders[[#This Row],[order_date]]), MONTH(orders[[#This Row],[order_date]]), 1)</f>
        <v>45839</v>
      </c>
      <c r="D9229" t="s">
        <v>2904</v>
      </c>
      <c r="E9229" t="s">
        <v>609</v>
      </c>
      <c r="F9229" t="str">
        <f>VLOOKUP(orders[[#This Row],[product_id]],Products!A:C,3,0)</f>
        <v>Appliances</v>
      </c>
      <c r="G9229">
        <v>2</v>
      </c>
      <c r="H9229" s="6">
        <v>0.13622822419546385</v>
      </c>
      <c r="I9229" s="2">
        <f>VLOOKUP($E9229,
Products!$A$1:$F$201,MATCH(Orders!I$1,Products!$A$1:$F$1,0),0)</f>
        <v>2159.5378031052392</v>
      </c>
      <c r="J9229" s="2">
        <f>VLOOKUP($E9229,
Products!$A$1:$F$201,MATCH(Orders!J$1,Products!$A$1:$F$1,0),0)</f>
        <v>1501.9415981313371</v>
      </c>
    </row>
    <row r="9230" spans="1:10">
      <c r="A9230">
        <v>9229</v>
      </c>
      <c r="B9230" s="4">
        <v>45678</v>
      </c>
      <c r="C9230" s="10">
        <f>DATE(YEAR(orders[[#This Row],[order_date]]), MONTH(orders[[#This Row],[order_date]]), 1)</f>
        <v>45658</v>
      </c>
      <c r="D9230" t="s">
        <v>917</v>
      </c>
      <c r="E9230" t="s">
        <v>575</v>
      </c>
      <c r="F9230" t="str">
        <f>VLOOKUP(orders[[#This Row],[product_id]],Products!A:C,3,0)</f>
        <v>Appliances</v>
      </c>
      <c r="G9230">
        <v>2</v>
      </c>
      <c r="H9230" s="6">
        <v>7.4841953689461505E-2</v>
      </c>
      <c r="I9230" s="2">
        <f>VLOOKUP($E9230,
Products!$A$1:$F$201,MATCH(Orders!I$1,Products!$A$1:$F$1,0),0)</f>
        <v>25283.54628276427</v>
      </c>
      <c r="J9230" s="2">
        <f>VLOOKUP($E9230,
Products!$A$1:$F$201,MATCH(Orders!J$1,Products!$A$1:$F$1,0),0)</f>
        <v>19310.503554692368</v>
      </c>
    </row>
    <row r="9231" spans="1:10">
      <c r="A9231">
        <v>9230</v>
      </c>
      <c r="B9231" s="4">
        <v>45238</v>
      </c>
      <c r="C9231" s="10">
        <f>DATE(YEAR(orders[[#This Row],[order_date]]), MONTH(orders[[#This Row],[order_date]]), 1)</f>
        <v>45231</v>
      </c>
      <c r="D9231" t="s">
        <v>1921</v>
      </c>
      <c r="E9231" t="s">
        <v>594</v>
      </c>
      <c r="F9231" t="str">
        <f>VLOOKUP(orders[[#This Row],[product_id]],Products!A:C,3,0)</f>
        <v>Electronics</v>
      </c>
      <c r="G9231">
        <v>1</v>
      </c>
      <c r="H9231" s="6">
        <v>0.13342164760618255</v>
      </c>
      <c r="I9231" s="2">
        <f>VLOOKUP($E9231,
Products!$A$1:$F$201,MATCH(Orders!I$1,Products!$A$1:$F$1,0),0)</f>
        <v>19992.108086337241</v>
      </c>
      <c r="J9231" s="2">
        <f>VLOOKUP($E9231,
Products!$A$1:$F$201,MATCH(Orders!J$1,Products!$A$1:$F$1,0),0)</f>
        <v>14456.6967044005</v>
      </c>
    </row>
    <row r="9232" spans="1:10">
      <c r="A9232">
        <v>9231</v>
      </c>
      <c r="B9232" s="4">
        <v>45883</v>
      </c>
      <c r="C9232" s="10">
        <f>DATE(YEAR(orders[[#This Row],[order_date]]), MONTH(orders[[#This Row],[order_date]]), 1)</f>
        <v>45870</v>
      </c>
      <c r="D9232" t="s">
        <v>1586</v>
      </c>
      <c r="E9232" t="s">
        <v>508</v>
      </c>
      <c r="F9232" t="str">
        <f>VLOOKUP(orders[[#This Row],[product_id]],Products!A:C,3,0)</f>
        <v>Electronics</v>
      </c>
      <c r="G9232">
        <v>2</v>
      </c>
      <c r="H9232" s="6">
        <v>0.22279954529431673</v>
      </c>
      <c r="I9232" s="2">
        <f>VLOOKUP($E9232,
Products!$A$1:$F$201,MATCH(Orders!I$1,Products!$A$1:$F$1,0),0)</f>
        <v>23345.985707147142</v>
      </c>
      <c r="J9232" s="2">
        <f>VLOOKUP($E9232,
Products!$A$1:$F$201,MATCH(Orders!J$1,Products!$A$1:$F$1,0),0)</f>
        <v>15772.90371323649</v>
      </c>
    </row>
    <row r="9233" spans="1:10">
      <c r="A9233">
        <v>9232</v>
      </c>
      <c r="B9233" s="4">
        <v>45244</v>
      </c>
      <c r="C9233" s="10">
        <f>DATE(YEAR(orders[[#This Row],[order_date]]), MONTH(orders[[#This Row],[order_date]]), 1)</f>
        <v>45231</v>
      </c>
      <c r="D9233" t="s">
        <v>1460</v>
      </c>
      <c r="E9233" t="s">
        <v>683</v>
      </c>
      <c r="F9233" t="str">
        <f>VLOOKUP(orders[[#This Row],[product_id]],Products!A:C,3,0)</f>
        <v>Electronics</v>
      </c>
      <c r="G9233">
        <v>1</v>
      </c>
      <c r="H9233" s="6">
        <v>0.10505046716453001</v>
      </c>
      <c r="I9233" s="2">
        <f>VLOOKUP($E9233,
Products!$A$1:$F$201,MATCH(Orders!I$1,Products!$A$1:$F$1,0),0)</f>
        <v>30555.409096588959</v>
      </c>
      <c r="J9233" s="2">
        <f>VLOOKUP($E9233,
Products!$A$1:$F$201,MATCH(Orders!J$1,Products!$A$1:$F$1,0),0)</f>
        <v>20295.233857550291</v>
      </c>
    </row>
    <row r="9234" spans="1:10">
      <c r="A9234">
        <v>9233</v>
      </c>
      <c r="B9234" s="4">
        <v>45683</v>
      </c>
      <c r="C9234" s="10">
        <f>DATE(YEAR(orders[[#This Row],[order_date]]), MONTH(orders[[#This Row],[order_date]]), 1)</f>
        <v>45658</v>
      </c>
      <c r="D9234" t="s">
        <v>1827</v>
      </c>
      <c r="E9234" t="s">
        <v>547</v>
      </c>
      <c r="F9234" t="str">
        <f>VLOOKUP(orders[[#This Row],[product_id]],Products!A:C,3,0)</f>
        <v>Appliances</v>
      </c>
      <c r="G9234">
        <v>1</v>
      </c>
      <c r="H9234" s="6">
        <v>8.5060579709111447E-2</v>
      </c>
      <c r="I9234" s="2">
        <f>VLOOKUP($E9234,
Products!$A$1:$F$201,MATCH(Orders!I$1,Products!$A$1:$F$1,0),0)</f>
        <v>2366.4310858022332</v>
      </c>
      <c r="J9234" s="2">
        <f>VLOOKUP($E9234,
Products!$A$1:$F$201,MATCH(Orders!J$1,Products!$A$1:$F$1,0),0)</f>
        <v>1841.1055346213741</v>
      </c>
    </row>
    <row r="9235" spans="1:10">
      <c r="A9235">
        <v>9234</v>
      </c>
      <c r="B9235" s="4">
        <v>45391</v>
      </c>
      <c r="C9235" s="10">
        <f>DATE(YEAR(orders[[#This Row],[order_date]]), MONTH(orders[[#This Row],[order_date]]), 1)</f>
        <v>45383</v>
      </c>
      <c r="D9235" t="s">
        <v>3294</v>
      </c>
      <c r="E9235" t="s">
        <v>615</v>
      </c>
      <c r="F9235" t="str">
        <f>VLOOKUP(orders[[#This Row],[product_id]],Products!A:C,3,0)</f>
        <v>Electronics</v>
      </c>
      <c r="G9235">
        <v>3</v>
      </c>
      <c r="H9235" s="6">
        <v>0.19496147779604386</v>
      </c>
      <c r="I9235" s="2">
        <f>VLOOKUP($E9235,
Products!$A$1:$F$201,MATCH(Orders!I$1,Products!$A$1:$F$1,0),0)</f>
        <v>31155.43680046549</v>
      </c>
      <c r="J9235" s="2">
        <f>VLOOKUP($E9235,
Products!$A$1:$F$201,MATCH(Orders!J$1,Products!$A$1:$F$1,0),0)</f>
        <v>22320.078602545669</v>
      </c>
    </row>
    <row r="9236" spans="1:10">
      <c r="A9236">
        <v>9235</v>
      </c>
      <c r="B9236" s="4">
        <v>45626</v>
      </c>
      <c r="C9236" s="10">
        <f>DATE(YEAR(orders[[#This Row],[order_date]]), MONTH(orders[[#This Row],[order_date]]), 1)</f>
        <v>45597</v>
      </c>
      <c r="D9236" t="s">
        <v>1406</v>
      </c>
      <c r="E9236" t="s">
        <v>687</v>
      </c>
      <c r="F9236" t="str">
        <f>VLOOKUP(orders[[#This Row],[product_id]],Products!A:C,3,0)</f>
        <v>Electronics</v>
      </c>
      <c r="G9236">
        <v>3</v>
      </c>
      <c r="H9236" s="6">
        <v>0.14368970278917201</v>
      </c>
      <c r="I9236" s="2">
        <f>VLOOKUP($E9236,
Products!$A$1:$F$201,MATCH(Orders!I$1,Products!$A$1:$F$1,0),0)</f>
        <v>12143.737276429891</v>
      </c>
      <c r="J9236" s="2">
        <f>VLOOKUP($E9236,
Products!$A$1:$F$201,MATCH(Orders!J$1,Products!$A$1:$F$1,0),0)</f>
        <v>9077.1957392673976</v>
      </c>
    </row>
    <row r="9237" spans="1:10">
      <c r="A9237">
        <v>9236</v>
      </c>
      <c r="B9237" s="4">
        <v>46007</v>
      </c>
      <c r="C9237" s="10">
        <f>DATE(YEAR(orders[[#This Row],[order_date]]), MONTH(orders[[#This Row],[order_date]]), 1)</f>
        <v>45992</v>
      </c>
      <c r="D9237" t="s">
        <v>2925</v>
      </c>
      <c r="E9237" t="s">
        <v>672</v>
      </c>
      <c r="F9237" t="str">
        <f>VLOOKUP(orders[[#This Row],[product_id]],Products!A:C,3,0)</f>
        <v>Electronics</v>
      </c>
      <c r="G9237">
        <v>1</v>
      </c>
      <c r="H9237" s="6">
        <v>0.20255362703114457</v>
      </c>
      <c r="I9237" s="2">
        <f>VLOOKUP($E9237,
Products!$A$1:$F$201,MATCH(Orders!I$1,Products!$A$1:$F$1,0),0)</f>
        <v>29856.340212906369</v>
      </c>
      <c r="J9237" s="2">
        <f>VLOOKUP($E9237,
Products!$A$1:$F$201,MATCH(Orders!J$1,Products!$A$1:$F$1,0),0)</f>
        <v>19759.064823078941</v>
      </c>
    </row>
    <row r="9238" spans="1:10">
      <c r="A9238">
        <v>9237</v>
      </c>
      <c r="B9238" s="4">
        <v>45661</v>
      </c>
      <c r="C9238" s="10">
        <f>DATE(YEAR(orders[[#This Row],[order_date]]), MONTH(orders[[#This Row],[order_date]]), 1)</f>
        <v>45658</v>
      </c>
      <c r="D9238" t="s">
        <v>1076</v>
      </c>
      <c r="E9238" t="s">
        <v>623</v>
      </c>
      <c r="F9238" t="str">
        <f>VLOOKUP(orders[[#This Row],[product_id]],Products!A:C,3,0)</f>
        <v>Electronics</v>
      </c>
      <c r="G9238">
        <v>2</v>
      </c>
      <c r="H9238" s="6">
        <v>0.23005795421700645</v>
      </c>
      <c r="I9238" s="2">
        <f>VLOOKUP($E9238,
Products!$A$1:$F$201,MATCH(Orders!I$1,Products!$A$1:$F$1,0),0)</f>
        <v>27422.76406600175</v>
      </c>
      <c r="J9238" s="2">
        <f>VLOOKUP($E9238,
Products!$A$1:$F$201,MATCH(Orders!J$1,Products!$A$1:$F$1,0),0)</f>
        <v>18707.390708641691</v>
      </c>
    </row>
    <row r="9239" spans="1:10">
      <c r="A9239">
        <v>9238</v>
      </c>
      <c r="B9239" s="4">
        <v>46020</v>
      </c>
      <c r="C9239" s="10">
        <f>DATE(YEAR(orders[[#This Row],[order_date]]), MONTH(orders[[#This Row],[order_date]]), 1)</f>
        <v>45992</v>
      </c>
      <c r="D9239" t="s">
        <v>2438</v>
      </c>
      <c r="E9239" t="s">
        <v>560</v>
      </c>
      <c r="F9239" t="str">
        <f>VLOOKUP(orders[[#This Row],[product_id]],Products!A:C,3,0)</f>
        <v>Appliances</v>
      </c>
      <c r="G9239">
        <v>2</v>
      </c>
      <c r="H9239" s="6">
        <v>0.10825486045394347</v>
      </c>
      <c r="I9239" s="2">
        <f>VLOOKUP($E9239,
Products!$A$1:$F$201,MATCH(Orders!I$1,Products!$A$1:$F$1,0),0)</f>
        <v>6334.2190560739964</v>
      </c>
      <c r="J9239" s="2">
        <f>VLOOKUP($E9239,
Products!$A$1:$F$201,MATCH(Orders!J$1,Products!$A$1:$F$1,0),0)</f>
        <v>4117.6239066206717</v>
      </c>
    </row>
    <row r="9240" spans="1:10">
      <c r="A9240">
        <v>9239</v>
      </c>
      <c r="B9240" s="4">
        <v>45665</v>
      </c>
      <c r="C9240" s="10">
        <f>DATE(YEAR(orders[[#This Row],[order_date]]), MONTH(orders[[#This Row],[order_date]]), 1)</f>
        <v>45658</v>
      </c>
      <c r="D9240" t="s">
        <v>3932</v>
      </c>
      <c r="E9240" t="s">
        <v>644</v>
      </c>
      <c r="F9240" t="str">
        <f>VLOOKUP(orders[[#This Row],[product_id]],Products!A:C,3,0)</f>
        <v>Appliances</v>
      </c>
      <c r="G9240">
        <v>2</v>
      </c>
      <c r="H9240" s="6">
        <v>0.11782250301299792</v>
      </c>
      <c r="I9240" s="2">
        <f>VLOOKUP($E9240,
Products!$A$1:$F$201,MATCH(Orders!I$1,Products!$A$1:$F$1,0),0)</f>
        <v>2076.3860361463489</v>
      </c>
      <c r="J9240" s="2">
        <f>VLOOKUP($E9240,
Products!$A$1:$F$201,MATCH(Orders!J$1,Products!$A$1:$F$1,0),0)</f>
        <v>1496.280632568785</v>
      </c>
    </row>
    <row r="9241" spans="1:10">
      <c r="A9241">
        <v>9240</v>
      </c>
      <c r="B9241" s="4">
        <v>45694</v>
      </c>
      <c r="C9241" s="10">
        <f>DATE(YEAR(orders[[#This Row],[order_date]]), MONTH(orders[[#This Row],[order_date]]), 1)</f>
        <v>45689</v>
      </c>
      <c r="D9241" t="s">
        <v>1869</v>
      </c>
      <c r="E9241" t="s">
        <v>619</v>
      </c>
      <c r="F9241" t="str">
        <f>VLOOKUP(orders[[#This Row],[product_id]],Products!A:C,3,0)</f>
        <v>Appliances</v>
      </c>
      <c r="G9241">
        <v>1</v>
      </c>
      <c r="H9241" s="6">
        <v>6.1647021665042392E-2</v>
      </c>
      <c r="I9241" s="2">
        <f>VLOOKUP($E9241,
Products!$A$1:$F$201,MATCH(Orders!I$1,Products!$A$1:$F$1,0),0)</f>
        <v>6040.8433358455886</v>
      </c>
      <c r="J9241" s="2">
        <f>VLOOKUP($E9241,
Products!$A$1:$F$201,MATCH(Orders!J$1,Products!$A$1:$F$1,0),0)</f>
        <v>4363.6239115177623</v>
      </c>
    </row>
    <row r="9242" spans="1:10">
      <c r="A9242">
        <v>9241</v>
      </c>
      <c r="B9242" s="4">
        <v>45670</v>
      </c>
      <c r="C9242" s="10">
        <f>DATE(YEAR(orders[[#This Row],[order_date]]), MONTH(orders[[#This Row],[order_date]]), 1)</f>
        <v>45658</v>
      </c>
      <c r="D9242" t="s">
        <v>1618</v>
      </c>
      <c r="E9242" t="s">
        <v>535</v>
      </c>
      <c r="F9242" t="str">
        <f>VLOOKUP(orders[[#This Row],[product_id]],Products!A:C,3,0)</f>
        <v>Appliances</v>
      </c>
      <c r="G9242">
        <v>1</v>
      </c>
      <c r="H9242" s="6">
        <v>0.11101273871542047</v>
      </c>
      <c r="I9242" s="2">
        <f>VLOOKUP($E9242,
Products!$A$1:$F$201,MATCH(Orders!I$1,Products!$A$1:$F$1,0),0)</f>
        <v>25188.460642954858</v>
      </c>
      <c r="J9242" s="2">
        <f>VLOOKUP($E9242,
Products!$A$1:$F$201,MATCH(Orders!J$1,Products!$A$1:$F$1,0),0)</f>
        <v>18873.341689191599</v>
      </c>
    </row>
    <row r="9243" spans="1:10">
      <c r="A9243">
        <v>9242</v>
      </c>
      <c r="B9243" s="4">
        <v>45202</v>
      </c>
      <c r="C9243" s="10">
        <f>DATE(YEAR(orders[[#This Row],[order_date]]), MONTH(orders[[#This Row],[order_date]]), 1)</f>
        <v>45200</v>
      </c>
      <c r="D9243" t="s">
        <v>2534</v>
      </c>
      <c r="E9243" t="s">
        <v>613</v>
      </c>
      <c r="F9243" t="str">
        <f>VLOOKUP(orders[[#This Row],[product_id]],Products!A:C,3,0)</f>
        <v>Appliances</v>
      </c>
      <c r="G9243">
        <v>1</v>
      </c>
      <c r="H9243" s="6">
        <v>5.3193517520426024E-2</v>
      </c>
      <c r="I9243" s="2">
        <f>VLOOKUP($E9243,
Products!$A$1:$F$201,MATCH(Orders!I$1,Products!$A$1:$F$1,0),0)</f>
        <v>6365.2492969652412</v>
      </c>
      <c r="J9243" s="2">
        <f>VLOOKUP($E9243,
Products!$A$1:$F$201,MATCH(Orders!J$1,Products!$A$1:$F$1,0),0)</f>
        <v>4174.927496964433</v>
      </c>
    </row>
    <row r="9244" spans="1:10">
      <c r="A9244">
        <v>9243</v>
      </c>
      <c r="B9244" s="4">
        <v>45159</v>
      </c>
      <c r="C9244" s="10">
        <f>DATE(YEAR(orders[[#This Row],[order_date]]), MONTH(orders[[#This Row],[order_date]]), 1)</f>
        <v>45139</v>
      </c>
      <c r="D9244" t="s">
        <v>1507</v>
      </c>
      <c r="E9244" t="s">
        <v>586</v>
      </c>
      <c r="F9244" t="str">
        <f>VLOOKUP(orders[[#This Row],[product_id]],Products!A:C,3,0)</f>
        <v>Appliances</v>
      </c>
      <c r="G9244">
        <v>1</v>
      </c>
      <c r="H9244" s="6">
        <v>8.4157285744547672E-2</v>
      </c>
      <c r="I9244" s="2">
        <f>VLOOKUP($E9244,
Products!$A$1:$F$201,MATCH(Orders!I$1,Products!$A$1:$F$1,0),0)</f>
        <v>22928.971424497449</v>
      </c>
      <c r="J9244" s="2">
        <f>VLOOKUP($E9244,
Products!$A$1:$F$201,MATCH(Orders!J$1,Products!$A$1:$F$1,0),0)</f>
        <v>17801.356740692991</v>
      </c>
    </row>
    <row r="9245" spans="1:10">
      <c r="A9245">
        <v>9244</v>
      </c>
      <c r="B9245" s="4">
        <v>44980</v>
      </c>
      <c r="C9245" s="10">
        <f>DATE(YEAR(orders[[#This Row],[order_date]]), MONTH(orders[[#This Row],[order_date]]), 1)</f>
        <v>44958</v>
      </c>
      <c r="D9245" t="s">
        <v>3009</v>
      </c>
      <c r="E9245" t="s">
        <v>689</v>
      </c>
      <c r="F9245" t="str">
        <f>VLOOKUP(orders[[#This Row],[product_id]],Products!A:C,3,0)</f>
        <v>Electronics</v>
      </c>
      <c r="G9245">
        <v>1</v>
      </c>
      <c r="H9245" s="6">
        <v>0.13730272433016949</v>
      </c>
      <c r="I9245" s="2">
        <f>VLOOKUP($E9245,
Products!$A$1:$F$201,MATCH(Orders!I$1,Products!$A$1:$F$1,0),0)</f>
        <v>22021.70433799336</v>
      </c>
      <c r="J9245" s="2">
        <f>VLOOKUP($E9245,
Products!$A$1:$F$201,MATCH(Orders!J$1,Products!$A$1:$F$1,0),0)</f>
        <v>16990.60087110737</v>
      </c>
    </row>
    <row r="9246" spans="1:10">
      <c r="A9246">
        <v>9245</v>
      </c>
      <c r="B9246" s="4">
        <v>45183</v>
      </c>
      <c r="C9246" s="10">
        <f>DATE(YEAR(orders[[#This Row],[order_date]]), MONTH(orders[[#This Row],[order_date]]), 1)</f>
        <v>45170</v>
      </c>
      <c r="D9246" t="s">
        <v>1695</v>
      </c>
      <c r="E9246" t="s">
        <v>662</v>
      </c>
      <c r="F9246" t="str">
        <f>VLOOKUP(orders[[#This Row],[product_id]],Products!A:C,3,0)</f>
        <v>Electronics</v>
      </c>
      <c r="G9246">
        <v>1</v>
      </c>
      <c r="H9246" s="6">
        <v>0.14235956400399236</v>
      </c>
      <c r="I9246" s="2">
        <f>VLOOKUP($E9246,
Products!$A$1:$F$201,MATCH(Orders!I$1,Products!$A$1:$F$1,0),0)</f>
        <v>20028.650831777191</v>
      </c>
      <c r="J9246" s="2">
        <f>VLOOKUP($E9246,
Products!$A$1:$F$201,MATCH(Orders!J$1,Products!$A$1:$F$1,0),0)</f>
        <v>14139.84905320309</v>
      </c>
    </row>
    <row r="9247" spans="1:10">
      <c r="A9247">
        <v>9246</v>
      </c>
      <c r="B9247" s="4">
        <v>45016</v>
      </c>
      <c r="C9247" s="10">
        <f>DATE(YEAR(orders[[#This Row],[order_date]]), MONTH(orders[[#This Row],[order_date]]), 1)</f>
        <v>44986</v>
      </c>
      <c r="D9247" t="s">
        <v>1381</v>
      </c>
      <c r="E9247" t="s">
        <v>522</v>
      </c>
      <c r="F9247" t="str">
        <f>VLOOKUP(orders[[#This Row],[product_id]],Products!A:C,3,0)</f>
        <v>Appliances</v>
      </c>
      <c r="G9247">
        <v>1</v>
      </c>
      <c r="H9247" s="6">
        <v>6.9109231546604158E-2</v>
      </c>
      <c r="I9247" s="2">
        <f>VLOOKUP($E9247,
Products!$A$1:$F$201,MATCH(Orders!I$1,Products!$A$1:$F$1,0),0)</f>
        <v>24966.707940261898</v>
      </c>
      <c r="J9247" s="2">
        <f>VLOOKUP($E9247,
Products!$A$1:$F$201,MATCH(Orders!J$1,Products!$A$1:$F$1,0),0)</f>
        <v>19868.70644165645</v>
      </c>
    </row>
    <row r="9248" spans="1:10">
      <c r="A9248">
        <v>9247</v>
      </c>
      <c r="B9248" s="4">
        <v>45334</v>
      </c>
      <c r="C9248" s="10">
        <f>DATE(YEAR(orders[[#This Row],[order_date]]), MONTH(orders[[#This Row],[order_date]]), 1)</f>
        <v>45323</v>
      </c>
      <c r="D9248" t="s">
        <v>4423</v>
      </c>
      <c r="E9248" t="s">
        <v>538</v>
      </c>
      <c r="F9248" t="str">
        <f>VLOOKUP(orders[[#This Row],[product_id]],Products!A:C,3,0)</f>
        <v>Electronics</v>
      </c>
      <c r="G9248">
        <v>1</v>
      </c>
      <c r="H9248" s="6">
        <v>0.13657023890160508</v>
      </c>
      <c r="I9248" s="2">
        <f>VLOOKUP($E9248,
Products!$A$1:$F$201,MATCH(Orders!I$1,Products!$A$1:$F$1,0),0)</f>
        <v>29368.843697269542</v>
      </c>
      <c r="J9248" s="2">
        <f>VLOOKUP($E9248,
Products!$A$1:$F$201,MATCH(Orders!J$1,Products!$A$1:$F$1,0),0)</f>
        <v>23079.13344123889</v>
      </c>
    </row>
    <row r="9249" spans="1:10">
      <c r="A9249">
        <v>9248</v>
      </c>
      <c r="B9249" s="4">
        <v>45292</v>
      </c>
      <c r="C9249" s="10">
        <f>DATE(YEAR(orders[[#This Row],[order_date]]), MONTH(orders[[#This Row],[order_date]]), 1)</f>
        <v>45292</v>
      </c>
      <c r="D9249" t="s">
        <v>3617</v>
      </c>
      <c r="E9249" t="s">
        <v>607</v>
      </c>
      <c r="F9249" t="str">
        <f>VLOOKUP(orders[[#This Row],[product_id]],Products!A:C,3,0)</f>
        <v>Appliances</v>
      </c>
      <c r="G9249">
        <v>1</v>
      </c>
      <c r="H9249" s="6">
        <v>6.2114487792785777E-2</v>
      </c>
      <c r="I9249" s="2">
        <f>VLOOKUP($E9249,
Products!$A$1:$F$201,MATCH(Orders!I$1,Products!$A$1:$F$1,0),0)</f>
        <v>6264.400042999192</v>
      </c>
      <c r="J9249" s="2">
        <f>VLOOKUP($E9249,
Products!$A$1:$F$201,MATCH(Orders!J$1,Products!$A$1:$F$1,0),0)</f>
        <v>4980.3849171743304</v>
      </c>
    </row>
    <row r="9250" spans="1:10">
      <c r="A9250">
        <v>9249</v>
      </c>
      <c r="B9250" s="4">
        <v>45277</v>
      </c>
      <c r="C9250" s="10">
        <f>DATE(YEAR(orders[[#This Row],[order_date]]), MONTH(orders[[#This Row],[order_date]]), 1)</f>
        <v>45261</v>
      </c>
      <c r="D9250" t="s">
        <v>1121</v>
      </c>
      <c r="E9250" t="s">
        <v>526</v>
      </c>
      <c r="F9250" t="str">
        <f>VLOOKUP(orders[[#This Row],[product_id]],Products!A:C,3,0)</f>
        <v>Electronics</v>
      </c>
      <c r="G9250">
        <v>1</v>
      </c>
      <c r="H9250" s="6">
        <v>0.20468059380337808</v>
      </c>
      <c r="I9250" s="2">
        <f>VLOOKUP($E9250,
Products!$A$1:$F$201,MATCH(Orders!I$1,Products!$A$1:$F$1,0),0)</f>
        <v>11165.347713400481</v>
      </c>
      <c r="J9250" s="2">
        <f>VLOOKUP($E9250,
Products!$A$1:$F$201,MATCH(Orders!J$1,Products!$A$1:$F$1,0),0)</f>
        <v>7966.5169511049389</v>
      </c>
    </row>
    <row r="9251" spans="1:10">
      <c r="A9251">
        <v>9250</v>
      </c>
      <c r="B9251" s="4">
        <v>45413</v>
      </c>
      <c r="C9251" s="10">
        <f>DATE(YEAR(orders[[#This Row],[order_date]]), MONTH(orders[[#This Row],[order_date]]), 1)</f>
        <v>45413</v>
      </c>
      <c r="D9251" t="s">
        <v>3082</v>
      </c>
      <c r="E9251" t="s">
        <v>616</v>
      </c>
      <c r="F9251" t="str">
        <f>VLOOKUP(orders[[#This Row],[product_id]],Products!A:C,3,0)</f>
        <v>Electronics</v>
      </c>
      <c r="G9251">
        <v>3</v>
      </c>
      <c r="H9251" s="6">
        <v>0.24337154883151429</v>
      </c>
      <c r="I9251" s="2">
        <f>VLOOKUP($E9251,
Products!$A$1:$F$201,MATCH(Orders!I$1,Products!$A$1:$F$1,0),0)</f>
        <v>12172.554053901489</v>
      </c>
      <c r="J9251" s="2">
        <f>VLOOKUP($E9251,
Products!$A$1:$F$201,MATCH(Orders!J$1,Products!$A$1:$F$1,0),0)</f>
        <v>9644.7702288148557</v>
      </c>
    </row>
    <row r="9252" spans="1:10">
      <c r="A9252">
        <v>9251</v>
      </c>
      <c r="B9252" s="4">
        <v>45768</v>
      </c>
      <c r="C9252" s="10">
        <f>DATE(YEAR(orders[[#This Row],[order_date]]), MONTH(orders[[#This Row],[order_date]]), 1)</f>
        <v>45748</v>
      </c>
      <c r="D9252" t="s">
        <v>4155</v>
      </c>
      <c r="E9252" t="s">
        <v>515</v>
      </c>
      <c r="F9252" t="str">
        <f>VLOOKUP(orders[[#This Row],[product_id]],Products!A:C,3,0)</f>
        <v>Appliances</v>
      </c>
      <c r="G9252">
        <v>1</v>
      </c>
      <c r="H9252" s="6">
        <v>9.4238251505415385E-2</v>
      </c>
      <c r="I9252" s="2">
        <f>VLOOKUP($E9252,
Products!$A$1:$F$201,MATCH(Orders!I$1,Products!$A$1:$F$1,0),0)</f>
        <v>2136.8180837738519</v>
      </c>
      <c r="J9252" s="2">
        <f>VLOOKUP($E9252,
Products!$A$1:$F$201,MATCH(Orders!J$1,Products!$A$1:$F$1,0),0)</f>
        <v>1689.48738136013</v>
      </c>
    </row>
    <row r="9253" spans="1:10">
      <c r="A9253">
        <v>9252</v>
      </c>
      <c r="B9253" s="4">
        <v>45910</v>
      </c>
      <c r="C9253" s="10">
        <f>DATE(YEAR(orders[[#This Row],[order_date]]), MONTH(orders[[#This Row],[order_date]]), 1)</f>
        <v>45901</v>
      </c>
      <c r="D9253" t="s">
        <v>3671</v>
      </c>
      <c r="E9253" t="s">
        <v>608</v>
      </c>
      <c r="F9253" t="str">
        <f>VLOOKUP(orders[[#This Row],[product_id]],Products!A:C,3,0)</f>
        <v>Electronics</v>
      </c>
      <c r="G9253">
        <v>1</v>
      </c>
      <c r="H9253" s="6">
        <v>0.19005829211194047</v>
      </c>
      <c r="I9253" s="2">
        <f>VLOOKUP($E9253,
Products!$A$1:$F$201,MATCH(Orders!I$1,Products!$A$1:$F$1,0),0)</f>
        <v>32509.710212279751</v>
      </c>
      <c r="J9253" s="2">
        <f>VLOOKUP($E9253,
Products!$A$1:$F$201,MATCH(Orders!J$1,Products!$A$1:$F$1,0),0)</f>
        <v>23699.228985408761</v>
      </c>
    </row>
    <row r="9254" spans="1:10">
      <c r="A9254">
        <v>9253</v>
      </c>
      <c r="B9254" s="4">
        <v>45547</v>
      </c>
      <c r="C9254" s="10">
        <f>DATE(YEAR(orders[[#This Row],[order_date]]), MONTH(orders[[#This Row],[order_date]]), 1)</f>
        <v>45536</v>
      </c>
      <c r="D9254" t="s">
        <v>4043</v>
      </c>
      <c r="E9254" t="s">
        <v>544</v>
      </c>
      <c r="F9254" t="str">
        <f>VLOOKUP(orders[[#This Row],[product_id]],Products!A:C,3,0)</f>
        <v>Electronics</v>
      </c>
      <c r="G9254">
        <v>2</v>
      </c>
      <c r="H9254" s="6">
        <v>0.22271580189468757</v>
      </c>
      <c r="I9254" s="2">
        <f>VLOOKUP($E9254,
Products!$A$1:$F$201,MATCH(Orders!I$1,Products!$A$1:$F$1,0),0)</f>
        <v>16273.22789477584</v>
      </c>
      <c r="J9254" s="2">
        <f>VLOOKUP($E9254,
Products!$A$1:$F$201,MATCH(Orders!J$1,Products!$A$1:$F$1,0),0)</f>
        <v>12683.607953986329</v>
      </c>
    </row>
    <row r="9255" spans="1:10">
      <c r="A9255">
        <v>9254</v>
      </c>
      <c r="B9255" s="4">
        <v>45856</v>
      </c>
      <c r="C9255" s="10">
        <f>DATE(YEAR(orders[[#This Row],[order_date]]), MONTH(orders[[#This Row],[order_date]]), 1)</f>
        <v>45839</v>
      </c>
      <c r="D9255" t="s">
        <v>4318</v>
      </c>
      <c r="E9255" t="s">
        <v>583</v>
      </c>
      <c r="F9255" t="str">
        <f>VLOOKUP(orders[[#This Row],[product_id]],Products!A:C,3,0)</f>
        <v>Electronics</v>
      </c>
      <c r="G9255">
        <v>1</v>
      </c>
      <c r="H9255" s="6">
        <v>0.17141603866288765</v>
      </c>
      <c r="I9255" s="2">
        <f>VLOOKUP($E9255,
Products!$A$1:$F$201,MATCH(Orders!I$1,Products!$A$1:$F$1,0),0)</f>
        <v>22677.574574249091</v>
      </c>
      <c r="J9255" s="2">
        <f>VLOOKUP($E9255,
Products!$A$1:$F$201,MATCH(Orders!J$1,Products!$A$1:$F$1,0),0)</f>
        <v>16593.91273362303</v>
      </c>
    </row>
    <row r="9256" spans="1:10">
      <c r="A9256">
        <v>9255</v>
      </c>
      <c r="B9256" s="4">
        <v>45327</v>
      </c>
      <c r="C9256" s="10">
        <f>DATE(YEAR(orders[[#This Row],[order_date]]), MONTH(orders[[#This Row],[order_date]]), 1)</f>
        <v>45323</v>
      </c>
      <c r="D9256" t="s">
        <v>1868</v>
      </c>
      <c r="E9256" t="s">
        <v>680</v>
      </c>
      <c r="F9256" t="str">
        <f>VLOOKUP(orders[[#This Row],[product_id]],Products!A:C,3,0)</f>
        <v>Electronics</v>
      </c>
      <c r="G9256">
        <v>1</v>
      </c>
      <c r="H9256" s="6">
        <v>0.14530367422607005</v>
      </c>
      <c r="I9256" s="2">
        <f>VLOOKUP($E9256,
Products!$A$1:$F$201,MATCH(Orders!I$1,Products!$A$1:$F$1,0),0)</f>
        <v>31627.348891742429</v>
      </c>
      <c r="J9256" s="2">
        <f>VLOOKUP($E9256,
Products!$A$1:$F$201,MATCH(Orders!J$1,Products!$A$1:$F$1,0),0)</f>
        <v>23219.930812036979</v>
      </c>
    </row>
    <row r="9257" spans="1:10">
      <c r="A9257">
        <v>9256</v>
      </c>
      <c r="B9257" s="4">
        <v>45496</v>
      </c>
      <c r="C9257" s="10">
        <f>DATE(YEAR(orders[[#This Row],[order_date]]), MONTH(orders[[#This Row],[order_date]]), 1)</f>
        <v>45474</v>
      </c>
      <c r="D9257" t="s">
        <v>4637</v>
      </c>
      <c r="E9257" t="s">
        <v>591</v>
      </c>
      <c r="F9257" t="str">
        <f>VLOOKUP(orders[[#This Row],[product_id]],Products!A:C,3,0)</f>
        <v>Appliances</v>
      </c>
      <c r="G9257">
        <v>2</v>
      </c>
      <c r="H9257" s="6">
        <v>8.73402673392151E-2</v>
      </c>
      <c r="I9257" s="2">
        <f>VLOOKUP($E9257,
Products!$A$1:$F$201,MATCH(Orders!I$1,Products!$A$1:$F$1,0),0)</f>
        <v>5828.0678031706884</v>
      </c>
      <c r="J9257" s="2">
        <f>VLOOKUP($E9257,
Products!$A$1:$F$201,MATCH(Orders!J$1,Products!$A$1:$F$1,0),0)</f>
        <v>3928.741316454903</v>
      </c>
    </row>
    <row r="9258" spans="1:10">
      <c r="A9258">
        <v>9257</v>
      </c>
      <c r="B9258" s="4">
        <v>45901</v>
      </c>
      <c r="C9258" s="10">
        <f>DATE(YEAR(orders[[#This Row],[order_date]]), MONTH(orders[[#This Row],[order_date]]), 1)</f>
        <v>45901</v>
      </c>
      <c r="D9258" t="s">
        <v>1667</v>
      </c>
      <c r="E9258" t="s">
        <v>557</v>
      </c>
      <c r="F9258" t="str">
        <f>VLOOKUP(orders[[#This Row],[product_id]],Products!A:C,3,0)</f>
        <v>Electronics</v>
      </c>
      <c r="G9258">
        <v>1</v>
      </c>
      <c r="H9258" s="6">
        <v>0.23592345816439061</v>
      </c>
      <c r="I9258" s="2">
        <f>VLOOKUP($E9258,
Products!$A$1:$F$201,MATCH(Orders!I$1,Products!$A$1:$F$1,0),0)</f>
        <v>23950.56449224626</v>
      </c>
      <c r="J9258" s="2">
        <f>VLOOKUP($E9258,
Products!$A$1:$F$201,MATCH(Orders!J$1,Products!$A$1:$F$1,0),0)</f>
        <v>16488.618979732779</v>
      </c>
    </row>
    <row r="9259" spans="1:10">
      <c r="A9259">
        <v>9258</v>
      </c>
      <c r="B9259" s="4">
        <v>45318</v>
      </c>
      <c r="C9259" s="10">
        <f>DATE(YEAR(orders[[#This Row],[order_date]]), MONTH(orders[[#This Row],[order_date]]), 1)</f>
        <v>45292</v>
      </c>
      <c r="D9259" t="s">
        <v>3577</v>
      </c>
      <c r="E9259" t="s">
        <v>546</v>
      </c>
      <c r="F9259" t="str">
        <f>VLOOKUP(orders[[#This Row],[product_id]],Products!A:C,3,0)</f>
        <v>Electronics</v>
      </c>
      <c r="G9259">
        <v>2</v>
      </c>
      <c r="H9259" s="6">
        <v>0.13305397102739089</v>
      </c>
      <c r="I9259" s="2">
        <f>VLOOKUP($E9259,
Products!$A$1:$F$201,MATCH(Orders!I$1,Products!$A$1:$F$1,0),0)</f>
        <v>21943.16319502375</v>
      </c>
      <c r="J9259" s="2">
        <f>VLOOKUP($E9259,
Products!$A$1:$F$201,MATCH(Orders!J$1,Products!$A$1:$F$1,0),0)</f>
        <v>16937.09489743154</v>
      </c>
    </row>
    <row r="9260" spans="1:10">
      <c r="A9260">
        <v>9259</v>
      </c>
      <c r="B9260" s="4">
        <v>45278</v>
      </c>
      <c r="C9260" s="10">
        <f>DATE(YEAR(orders[[#This Row],[order_date]]), MONTH(orders[[#This Row],[order_date]]), 1)</f>
        <v>45261</v>
      </c>
      <c r="D9260" t="s">
        <v>2326</v>
      </c>
      <c r="E9260" t="s">
        <v>680</v>
      </c>
      <c r="F9260" t="str">
        <f>VLOOKUP(orders[[#This Row],[product_id]],Products!A:C,3,0)</f>
        <v>Electronics</v>
      </c>
      <c r="G9260">
        <v>1</v>
      </c>
      <c r="H9260" s="6">
        <v>0.20546141955314542</v>
      </c>
      <c r="I9260" s="2">
        <f>VLOOKUP($E9260,
Products!$A$1:$F$201,MATCH(Orders!I$1,Products!$A$1:$F$1,0),0)</f>
        <v>31627.348891742429</v>
      </c>
      <c r="J9260" s="2">
        <f>VLOOKUP($E9260,
Products!$A$1:$F$201,MATCH(Orders!J$1,Products!$A$1:$F$1,0),0)</f>
        <v>23219.930812036979</v>
      </c>
    </row>
    <row r="9261" spans="1:10">
      <c r="A9261">
        <v>9260</v>
      </c>
      <c r="B9261" s="4">
        <v>45732</v>
      </c>
      <c r="C9261" s="10">
        <f>DATE(YEAR(orders[[#This Row],[order_date]]), MONTH(orders[[#This Row],[order_date]]), 1)</f>
        <v>45717</v>
      </c>
      <c r="D9261" t="s">
        <v>2241</v>
      </c>
      <c r="E9261" t="s">
        <v>592</v>
      </c>
      <c r="F9261" t="str">
        <f>VLOOKUP(orders[[#This Row],[product_id]],Products!A:C,3,0)</f>
        <v>Electronics</v>
      </c>
      <c r="G9261">
        <v>1</v>
      </c>
      <c r="H9261" s="6">
        <v>0.19707069574282005</v>
      </c>
      <c r="I9261" s="2">
        <f>VLOOKUP($E9261,
Products!$A$1:$F$201,MATCH(Orders!I$1,Products!$A$1:$F$1,0),0)</f>
        <v>12221.95918536383</v>
      </c>
      <c r="J9261" s="2">
        <f>VLOOKUP($E9261,
Products!$A$1:$F$201,MATCH(Orders!J$1,Products!$A$1:$F$1,0),0)</f>
        <v>9737.7215556427309</v>
      </c>
    </row>
    <row r="9262" spans="1:10">
      <c r="A9262">
        <v>9261</v>
      </c>
      <c r="B9262" s="4">
        <v>45502</v>
      </c>
      <c r="C9262" s="10">
        <f>DATE(YEAR(orders[[#This Row],[order_date]]), MONTH(orders[[#This Row],[order_date]]), 1)</f>
        <v>45474</v>
      </c>
      <c r="D9262" t="s">
        <v>954</v>
      </c>
      <c r="E9262" t="s">
        <v>704</v>
      </c>
      <c r="F9262" t="str">
        <f>VLOOKUP(orders[[#This Row],[product_id]],Products!A:C,3,0)</f>
        <v>Electronics</v>
      </c>
      <c r="G9262">
        <v>2</v>
      </c>
      <c r="H9262" s="6">
        <v>0.19744482695869181</v>
      </c>
      <c r="I9262" s="2">
        <f>VLOOKUP($E9262,
Products!$A$1:$F$201,MATCH(Orders!I$1,Products!$A$1:$F$1,0),0)</f>
        <v>2453.3182634424861</v>
      </c>
      <c r="J9262" s="2">
        <f>VLOOKUP($E9262,
Products!$A$1:$F$201,MATCH(Orders!J$1,Products!$A$1:$F$1,0),0)</f>
        <v>1951.860511286576</v>
      </c>
    </row>
    <row r="9263" spans="1:10">
      <c r="A9263">
        <v>9262</v>
      </c>
      <c r="B9263" s="4">
        <v>45703</v>
      </c>
      <c r="C9263" s="10">
        <f>DATE(YEAR(orders[[#This Row],[order_date]]), MONTH(orders[[#This Row],[order_date]]), 1)</f>
        <v>45689</v>
      </c>
      <c r="D9263" t="s">
        <v>2592</v>
      </c>
      <c r="E9263" t="s">
        <v>593</v>
      </c>
      <c r="F9263" t="str">
        <f>VLOOKUP(orders[[#This Row],[product_id]],Products!A:C,3,0)</f>
        <v>Electronics</v>
      </c>
      <c r="G9263">
        <v>1</v>
      </c>
      <c r="H9263" s="6">
        <v>0.22459074045555177</v>
      </c>
      <c r="I9263" s="2">
        <f>VLOOKUP($E9263,
Products!$A$1:$F$201,MATCH(Orders!I$1,Products!$A$1:$F$1,0),0)</f>
        <v>2667.7858525453248</v>
      </c>
      <c r="J9263" s="2">
        <f>VLOOKUP($E9263,
Products!$A$1:$F$201,MATCH(Orders!J$1,Products!$A$1:$F$1,0),0)</f>
        <v>1797.4955098065359</v>
      </c>
    </row>
    <row r="9264" spans="1:10">
      <c r="A9264">
        <v>9263</v>
      </c>
      <c r="B9264" s="4">
        <v>45559</v>
      </c>
      <c r="C9264" s="10">
        <f>DATE(YEAR(orders[[#This Row],[order_date]]), MONTH(orders[[#This Row],[order_date]]), 1)</f>
        <v>45536</v>
      </c>
      <c r="D9264" t="s">
        <v>4603</v>
      </c>
      <c r="E9264" t="s">
        <v>676</v>
      </c>
      <c r="F9264" t="str">
        <f>VLOOKUP(orders[[#This Row],[product_id]],Products!A:C,3,0)</f>
        <v>Electronics</v>
      </c>
      <c r="G9264">
        <v>2</v>
      </c>
      <c r="H9264" s="6">
        <v>0.201115852690956</v>
      </c>
      <c r="I9264" s="2">
        <f>VLOOKUP($E9264,
Products!$A$1:$F$201,MATCH(Orders!I$1,Products!$A$1:$F$1,0),0)</f>
        <v>30008.64884218746</v>
      </c>
      <c r="J9264" s="2">
        <f>VLOOKUP($E9264,
Products!$A$1:$F$201,MATCH(Orders!J$1,Products!$A$1:$F$1,0),0)</f>
        <v>19907.2372539471</v>
      </c>
    </row>
    <row r="9265" spans="1:10">
      <c r="A9265">
        <v>9264</v>
      </c>
      <c r="B9265" s="4">
        <v>45449</v>
      </c>
      <c r="C9265" s="10">
        <f>DATE(YEAR(orders[[#This Row],[order_date]]), MONTH(orders[[#This Row],[order_date]]), 1)</f>
        <v>45444</v>
      </c>
      <c r="D9265" t="s">
        <v>3498</v>
      </c>
      <c r="E9265" t="s">
        <v>542</v>
      </c>
      <c r="F9265" t="str">
        <f>VLOOKUP(orders[[#This Row],[product_id]],Products!A:C,3,0)</f>
        <v>Electronics</v>
      </c>
      <c r="G9265">
        <v>2</v>
      </c>
      <c r="H9265" s="6">
        <v>0.17770060414979716</v>
      </c>
      <c r="I9265" s="2">
        <f>VLOOKUP($E9265,
Products!$A$1:$F$201,MATCH(Orders!I$1,Products!$A$1:$F$1,0),0)</f>
        <v>29298.352838526029</v>
      </c>
      <c r="J9265" s="2">
        <f>VLOOKUP($E9265,
Products!$A$1:$F$201,MATCH(Orders!J$1,Products!$A$1:$F$1,0),0)</f>
        <v>19250.751682102291</v>
      </c>
    </row>
    <row r="9266" spans="1:10">
      <c r="A9266">
        <v>9265</v>
      </c>
      <c r="B9266" s="4">
        <v>45652</v>
      </c>
      <c r="C9266" s="10">
        <f>DATE(YEAR(orders[[#This Row],[order_date]]), MONTH(orders[[#This Row],[order_date]]), 1)</f>
        <v>45627</v>
      </c>
      <c r="D9266" t="s">
        <v>3061</v>
      </c>
      <c r="E9266" t="s">
        <v>628</v>
      </c>
      <c r="F9266" t="str">
        <f>VLOOKUP(orders[[#This Row],[product_id]],Products!A:C,3,0)</f>
        <v>Electronics</v>
      </c>
      <c r="G9266">
        <v>2</v>
      </c>
      <c r="H9266" s="6">
        <v>0.22690985391267635</v>
      </c>
      <c r="I9266" s="2">
        <f>VLOOKUP($E9266,
Products!$A$1:$F$201,MATCH(Orders!I$1,Products!$A$1:$F$1,0),0)</f>
        <v>2480.4343676348258</v>
      </c>
      <c r="J9266" s="2">
        <f>VLOOKUP($E9266,
Products!$A$1:$F$201,MATCH(Orders!J$1,Products!$A$1:$F$1,0),0)</f>
        <v>1932.862959692628</v>
      </c>
    </row>
    <row r="9267" spans="1:10">
      <c r="A9267">
        <v>9266</v>
      </c>
      <c r="B9267" s="4">
        <v>45088</v>
      </c>
      <c r="C9267" s="10">
        <f>DATE(YEAR(orders[[#This Row],[order_date]]), MONTH(orders[[#This Row],[order_date]]), 1)</f>
        <v>45078</v>
      </c>
      <c r="D9267" t="s">
        <v>1278</v>
      </c>
      <c r="E9267" t="s">
        <v>569</v>
      </c>
      <c r="F9267" t="str">
        <f>VLOOKUP(orders[[#This Row],[product_id]],Products!A:C,3,0)</f>
        <v>Electronics</v>
      </c>
      <c r="G9267">
        <v>3</v>
      </c>
      <c r="H9267" s="6">
        <v>0.1397261407176778</v>
      </c>
      <c r="I9267" s="2">
        <f>VLOOKUP($E9267,
Products!$A$1:$F$201,MATCH(Orders!I$1,Products!$A$1:$F$1,0),0)</f>
        <v>30739.034547193129</v>
      </c>
      <c r="J9267" s="2">
        <f>VLOOKUP($E9267,
Products!$A$1:$F$201,MATCH(Orders!J$1,Products!$A$1:$F$1,0),0)</f>
        <v>22938.60345365321</v>
      </c>
    </row>
    <row r="9268" spans="1:10">
      <c r="A9268">
        <v>9267</v>
      </c>
      <c r="B9268" s="4">
        <v>45585</v>
      </c>
      <c r="C9268" s="10">
        <f>DATE(YEAR(orders[[#This Row],[order_date]]), MONTH(orders[[#This Row],[order_date]]), 1)</f>
        <v>45566</v>
      </c>
      <c r="D9268" t="s">
        <v>2514</v>
      </c>
      <c r="E9268" t="s">
        <v>704</v>
      </c>
      <c r="F9268" t="str">
        <f>VLOOKUP(orders[[#This Row],[product_id]],Products!A:C,3,0)</f>
        <v>Electronics</v>
      </c>
      <c r="G9268">
        <v>1</v>
      </c>
      <c r="H9268" s="6">
        <v>0.20188575097672454</v>
      </c>
      <c r="I9268" s="2">
        <f>VLOOKUP($E9268,
Products!$A$1:$F$201,MATCH(Orders!I$1,Products!$A$1:$F$1,0),0)</f>
        <v>2453.3182634424861</v>
      </c>
      <c r="J9268" s="2">
        <f>VLOOKUP($E9268,
Products!$A$1:$F$201,MATCH(Orders!J$1,Products!$A$1:$F$1,0),0)</f>
        <v>1951.860511286576</v>
      </c>
    </row>
    <row r="9269" spans="1:10">
      <c r="A9269">
        <v>9268</v>
      </c>
      <c r="B9269" s="4">
        <v>45776</v>
      </c>
      <c r="C9269" s="10">
        <f>DATE(YEAR(orders[[#This Row],[order_date]]), MONTH(orders[[#This Row],[order_date]]), 1)</f>
        <v>45748</v>
      </c>
      <c r="D9269" t="s">
        <v>3996</v>
      </c>
      <c r="E9269" t="s">
        <v>693</v>
      </c>
      <c r="F9269" t="str">
        <f>VLOOKUP(orders[[#This Row],[product_id]],Products!A:C,3,0)</f>
        <v>Appliances</v>
      </c>
      <c r="G9269">
        <v>2</v>
      </c>
      <c r="H9269" s="6">
        <v>7.4894175753478953E-2</v>
      </c>
      <c r="I9269" s="2">
        <f>VLOOKUP($E9269,
Products!$A$1:$F$201,MATCH(Orders!I$1,Products!$A$1:$F$1,0),0)</f>
        <v>2037.67513915007</v>
      </c>
      <c r="J9269" s="2">
        <f>VLOOKUP($E9269,
Products!$A$1:$F$201,MATCH(Orders!J$1,Products!$A$1:$F$1,0),0)</f>
        <v>1374.1566876520769</v>
      </c>
    </row>
    <row r="9270" spans="1:10">
      <c r="A9270">
        <v>9269</v>
      </c>
      <c r="B9270" s="4">
        <v>45008</v>
      </c>
      <c r="C9270" s="10">
        <f>DATE(YEAR(orders[[#This Row],[order_date]]), MONTH(orders[[#This Row],[order_date]]), 1)</f>
        <v>44986</v>
      </c>
      <c r="D9270" t="s">
        <v>1503</v>
      </c>
      <c r="E9270" t="s">
        <v>658</v>
      </c>
      <c r="F9270" t="str">
        <f>VLOOKUP(orders[[#This Row],[product_id]],Products!A:C,3,0)</f>
        <v>Electronics</v>
      </c>
      <c r="G9270">
        <v>1</v>
      </c>
      <c r="H9270" s="6">
        <v>0.23054682723436357</v>
      </c>
      <c r="I9270" s="2">
        <f>VLOOKUP($E9270,
Products!$A$1:$F$201,MATCH(Orders!I$1,Products!$A$1:$F$1,0),0)</f>
        <v>2455.4664524813788</v>
      </c>
      <c r="J9270" s="2">
        <f>VLOOKUP($E9270,
Products!$A$1:$F$201,MATCH(Orders!J$1,Products!$A$1:$F$1,0),0)</f>
        <v>1763.2139459131699</v>
      </c>
    </row>
    <row r="9271" spans="1:10">
      <c r="A9271">
        <v>9270</v>
      </c>
      <c r="B9271" s="4">
        <v>45450</v>
      </c>
      <c r="C9271" s="10">
        <f>DATE(YEAR(orders[[#This Row],[order_date]]), MONTH(orders[[#This Row],[order_date]]), 1)</f>
        <v>45444</v>
      </c>
      <c r="D9271" t="s">
        <v>1706</v>
      </c>
      <c r="E9271" t="s">
        <v>624</v>
      </c>
      <c r="F9271" t="str">
        <f>VLOOKUP(orders[[#This Row],[product_id]],Products!A:C,3,0)</f>
        <v>Appliances</v>
      </c>
      <c r="G9271">
        <v>3</v>
      </c>
      <c r="H9271" s="6">
        <v>7.9409881061292292E-2</v>
      </c>
      <c r="I9271" s="2">
        <f>VLOOKUP($E9271,
Products!$A$1:$F$201,MATCH(Orders!I$1,Products!$A$1:$F$1,0),0)</f>
        <v>2102.383201797521</v>
      </c>
      <c r="J9271" s="2">
        <f>VLOOKUP($E9271,
Products!$A$1:$F$201,MATCH(Orders!J$1,Products!$A$1:$F$1,0),0)</f>
        <v>1599.330443274388</v>
      </c>
    </row>
    <row r="9272" spans="1:10">
      <c r="A9272">
        <v>9271</v>
      </c>
      <c r="B9272" s="4">
        <v>44930</v>
      </c>
      <c r="C9272" s="10">
        <f>DATE(YEAR(orders[[#This Row],[order_date]]), MONTH(orders[[#This Row],[order_date]]), 1)</f>
        <v>44927</v>
      </c>
      <c r="D9272" t="s">
        <v>1466</v>
      </c>
      <c r="E9272" t="s">
        <v>655</v>
      </c>
      <c r="F9272" t="str">
        <f>VLOOKUP(orders[[#This Row],[product_id]],Products!A:C,3,0)</f>
        <v>Appliances</v>
      </c>
      <c r="G9272">
        <v>2</v>
      </c>
      <c r="H9272" s="6">
        <v>9.1088587020154071E-2</v>
      </c>
      <c r="I9272" s="2">
        <f>VLOOKUP($E9272,
Products!$A$1:$F$201,MATCH(Orders!I$1,Products!$A$1:$F$1,0),0)</f>
        <v>24072.170529057032</v>
      </c>
      <c r="J9272" s="2">
        <f>VLOOKUP($E9272,
Products!$A$1:$F$201,MATCH(Orders!J$1,Products!$A$1:$F$1,0),0)</f>
        <v>16358.626370717549</v>
      </c>
    </row>
    <row r="9273" spans="1:10">
      <c r="A9273">
        <v>9272</v>
      </c>
      <c r="B9273" s="4">
        <v>45421</v>
      </c>
      <c r="C9273" s="10">
        <f>DATE(YEAR(orders[[#This Row],[order_date]]), MONTH(orders[[#This Row],[order_date]]), 1)</f>
        <v>45413</v>
      </c>
      <c r="D9273" t="s">
        <v>4361</v>
      </c>
      <c r="E9273" t="s">
        <v>676</v>
      </c>
      <c r="F9273" t="str">
        <f>VLOOKUP(orders[[#This Row],[product_id]],Products!A:C,3,0)</f>
        <v>Electronics</v>
      </c>
      <c r="G9273">
        <v>1</v>
      </c>
      <c r="H9273" s="6">
        <v>0.17266222238956055</v>
      </c>
      <c r="I9273" s="2">
        <f>VLOOKUP($E9273,
Products!$A$1:$F$201,MATCH(Orders!I$1,Products!$A$1:$F$1,0),0)</f>
        <v>30008.64884218746</v>
      </c>
      <c r="J9273" s="2">
        <f>VLOOKUP($E9273,
Products!$A$1:$F$201,MATCH(Orders!J$1,Products!$A$1:$F$1,0),0)</f>
        <v>19907.2372539471</v>
      </c>
    </row>
    <row r="9274" spans="1:10">
      <c r="A9274">
        <v>9273</v>
      </c>
      <c r="B9274" s="4">
        <v>46001</v>
      </c>
      <c r="C9274" s="10">
        <f>DATE(YEAR(orders[[#This Row],[order_date]]), MONTH(orders[[#This Row],[order_date]]), 1)</f>
        <v>45992</v>
      </c>
      <c r="D9274" t="s">
        <v>998</v>
      </c>
      <c r="E9274" t="s">
        <v>629</v>
      </c>
      <c r="F9274" t="str">
        <f>VLOOKUP(orders[[#This Row],[product_id]],Products!A:C,3,0)</f>
        <v>Electronics</v>
      </c>
      <c r="G9274">
        <v>2</v>
      </c>
      <c r="H9274" s="6">
        <v>0.19010234223568598</v>
      </c>
      <c r="I9274" s="2">
        <f>VLOOKUP($E9274,
Products!$A$1:$F$201,MATCH(Orders!I$1,Products!$A$1:$F$1,0),0)</f>
        <v>12411.13061655427</v>
      </c>
      <c r="J9274" s="2">
        <f>VLOOKUP($E9274,
Products!$A$1:$F$201,MATCH(Orders!J$1,Products!$A$1:$F$1,0),0)</f>
        <v>9821.2729118635452</v>
      </c>
    </row>
    <row r="9275" spans="1:10">
      <c r="A9275">
        <v>9274</v>
      </c>
      <c r="B9275" s="4">
        <v>45494</v>
      </c>
      <c r="C9275" s="10">
        <f>DATE(YEAR(orders[[#This Row],[order_date]]), MONTH(orders[[#This Row],[order_date]]), 1)</f>
        <v>45474</v>
      </c>
      <c r="D9275" t="s">
        <v>4678</v>
      </c>
      <c r="E9275" t="s">
        <v>704</v>
      </c>
      <c r="F9275" t="str">
        <f>VLOOKUP(orders[[#This Row],[product_id]],Products!A:C,3,0)</f>
        <v>Electronics</v>
      </c>
      <c r="G9275">
        <v>2</v>
      </c>
      <c r="H9275" s="6">
        <v>0.19880217225286795</v>
      </c>
      <c r="I9275" s="2">
        <f>VLOOKUP($E9275,
Products!$A$1:$F$201,MATCH(Orders!I$1,Products!$A$1:$F$1,0),0)</f>
        <v>2453.3182634424861</v>
      </c>
      <c r="J9275" s="2">
        <f>VLOOKUP($E9275,
Products!$A$1:$F$201,MATCH(Orders!J$1,Products!$A$1:$F$1,0),0)</f>
        <v>1951.860511286576</v>
      </c>
    </row>
    <row r="9276" spans="1:10">
      <c r="A9276">
        <v>9275</v>
      </c>
      <c r="B9276" s="4">
        <v>45804</v>
      </c>
      <c r="C9276" s="10">
        <f>DATE(YEAR(orders[[#This Row],[order_date]]), MONTH(orders[[#This Row],[order_date]]), 1)</f>
        <v>45778</v>
      </c>
      <c r="D9276" t="s">
        <v>3163</v>
      </c>
      <c r="E9276" t="s">
        <v>703</v>
      </c>
      <c r="F9276" t="str">
        <f>VLOOKUP(orders[[#This Row],[product_id]],Products!A:C,3,0)</f>
        <v>Appliances</v>
      </c>
      <c r="G9276">
        <v>3</v>
      </c>
      <c r="H9276" s="6">
        <v>0.14941082468429515</v>
      </c>
      <c r="I9276" s="2">
        <f>VLOOKUP($E9276,
Products!$A$1:$F$201,MATCH(Orders!I$1,Products!$A$1:$F$1,0),0)</f>
        <v>23763.82929975582</v>
      </c>
      <c r="J9276" s="2">
        <f>VLOOKUP($E9276,
Products!$A$1:$F$201,MATCH(Orders!J$1,Products!$A$1:$F$1,0),0)</f>
        <v>17833.36818447417</v>
      </c>
    </row>
    <row r="9277" spans="1:10">
      <c r="A9277">
        <v>9276</v>
      </c>
      <c r="B9277" s="4">
        <v>46018</v>
      </c>
      <c r="C9277" s="10">
        <f>DATE(YEAR(orders[[#This Row],[order_date]]), MONTH(orders[[#This Row],[order_date]]), 1)</f>
        <v>45992</v>
      </c>
      <c r="D9277" t="s">
        <v>903</v>
      </c>
      <c r="E9277" t="s">
        <v>541</v>
      </c>
      <c r="F9277" t="str">
        <f>VLOOKUP(orders[[#This Row],[product_id]],Products!A:C,3,0)</f>
        <v>Appliances</v>
      </c>
      <c r="G9277">
        <v>2</v>
      </c>
      <c r="H9277" s="6">
        <v>8.2868091856203169E-2</v>
      </c>
      <c r="I9277" s="2">
        <f>VLOOKUP($E9277,
Products!$A$1:$F$201,MATCH(Orders!I$1,Products!$A$1:$F$1,0),0)</f>
        <v>2390.3651642386908</v>
      </c>
      <c r="J9277" s="2">
        <f>VLOOKUP($E9277,
Products!$A$1:$F$201,MATCH(Orders!J$1,Products!$A$1:$F$1,0),0)</f>
        <v>1655.7504783617919</v>
      </c>
    </row>
    <row r="9278" spans="1:10">
      <c r="A9278">
        <v>9277</v>
      </c>
      <c r="B9278" s="4">
        <v>45938</v>
      </c>
      <c r="C9278" s="10">
        <f>DATE(YEAR(orders[[#This Row],[order_date]]), MONTH(orders[[#This Row],[order_date]]), 1)</f>
        <v>45931</v>
      </c>
      <c r="D9278" t="s">
        <v>785</v>
      </c>
      <c r="E9278" t="s">
        <v>551</v>
      </c>
      <c r="F9278" t="str">
        <f>VLOOKUP(orders[[#This Row],[product_id]],Products!A:C,3,0)</f>
        <v>Appliances</v>
      </c>
      <c r="G9278">
        <v>2</v>
      </c>
      <c r="H9278" s="6">
        <v>0.12108128713209705</v>
      </c>
      <c r="I9278" s="2">
        <f>VLOOKUP($E9278,
Products!$A$1:$F$201,MATCH(Orders!I$1,Products!$A$1:$F$1,0),0)</f>
        <v>5988.538916083141</v>
      </c>
      <c r="J9278" s="2">
        <f>VLOOKUP($E9278,
Products!$A$1:$F$201,MATCH(Orders!J$1,Products!$A$1:$F$1,0),0)</f>
        <v>4180.5955033056744</v>
      </c>
    </row>
    <row r="9279" spans="1:10">
      <c r="A9279">
        <v>9278</v>
      </c>
      <c r="B9279" s="4">
        <v>45941</v>
      </c>
      <c r="C9279" s="10">
        <f>DATE(YEAR(orders[[#This Row],[order_date]]), MONTH(orders[[#This Row],[order_date]]), 1)</f>
        <v>45931</v>
      </c>
      <c r="D9279" t="s">
        <v>2114</v>
      </c>
      <c r="E9279" t="s">
        <v>527</v>
      </c>
      <c r="F9279" t="str">
        <f>VLOOKUP(orders[[#This Row],[product_id]],Products!A:C,3,0)</f>
        <v>Appliances</v>
      </c>
      <c r="G9279">
        <v>1</v>
      </c>
      <c r="H9279" s="6">
        <v>6.2872518868701349E-2</v>
      </c>
      <c r="I9279" s="2">
        <f>VLOOKUP($E9279,
Products!$A$1:$F$201,MATCH(Orders!I$1,Products!$A$1:$F$1,0),0)</f>
        <v>25833.54427698228</v>
      </c>
      <c r="J9279" s="2">
        <f>VLOOKUP($E9279,
Products!$A$1:$F$201,MATCH(Orders!J$1,Products!$A$1:$F$1,0),0)</f>
        <v>16827.881451334611</v>
      </c>
    </row>
    <row r="9280" spans="1:10">
      <c r="A9280">
        <v>9279</v>
      </c>
      <c r="B9280" s="4">
        <v>45790</v>
      </c>
      <c r="C9280" s="10">
        <f>DATE(YEAR(orders[[#This Row],[order_date]]), MONTH(orders[[#This Row],[order_date]]), 1)</f>
        <v>45778</v>
      </c>
      <c r="D9280" t="s">
        <v>842</v>
      </c>
      <c r="E9280" t="s">
        <v>540</v>
      </c>
      <c r="F9280" t="str">
        <f>VLOOKUP(orders[[#This Row],[product_id]],Products!A:C,3,0)</f>
        <v>Electronics</v>
      </c>
      <c r="G9280">
        <v>2</v>
      </c>
      <c r="H9280" s="6">
        <v>0.10581602538521703</v>
      </c>
      <c r="I9280" s="2">
        <f>VLOOKUP($E9280,
Products!$A$1:$F$201,MATCH(Orders!I$1,Products!$A$1:$F$1,0),0)</f>
        <v>27903.66571841111</v>
      </c>
      <c r="J9280" s="2">
        <f>VLOOKUP($E9280,
Products!$A$1:$F$201,MATCH(Orders!J$1,Products!$A$1:$F$1,0),0)</f>
        <v>20363.814715502049</v>
      </c>
    </row>
    <row r="9281" spans="1:10">
      <c r="A9281">
        <v>9280</v>
      </c>
      <c r="B9281" s="4">
        <v>45705</v>
      </c>
      <c r="C9281" s="10">
        <f>DATE(YEAR(orders[[#This Row],[order_date]]), MONTH(orders[[#This Row],[order_date]]), 1)</f>
        <v>45689</v>
      </c>
      <c r="D9281" t="s">
        <v>918</v>
      </c>
      <c r="E9281" t="s">
        <v>618</v>
      </c>
      <c r="F9281" t="str">
        <f>VLOOKUP(orders[[#This Row],[product_id]],Products!A:C,3,0)</f>
        <v>Appliances</v>
      </c>
      <c r="G9281">
        <v>2</v>
      </c>
      <c r="H9281" s="6">
        <v>5.4013197130411722E-2</v>
      </c>
      <c r="I9281" s="2">
        <f>VLOOKUP($E9281,
Products!$A$1:$F$201,MATCH(Orders!I$1,Products!$A$1:$F$1,0),0)</f>
        <v>5546.9777002203573</v>
      </c>
      <c r="J9281" s="2">
        <f>VLOOKUP($E9281,
Products!$A$1:$F$201,MATCH(Orders!J$1,Products!$A$1:$F$1,0),0)</f>
        <v>4048.2565671880161</v>
      </c>
    </row>
    <row r="9282" spans="1:10">
      <c r="A9282">
        <v>9281</v>
      </c>
      <c r="B9282" s="4">
        <v>45931</v>
      </c>
      <c r="C9282" s="10">
        <f>DATE(YEAR(orders[[#This Row],[order_date]]), MONTH(orders[[#This Row],[order_date]]), 1)</f>
        <v>45931</v>
      </c>
      <c r="D9282" t="s">
        <v>2568</v>
      </c>
      <c r="E9282" t="s">
        <v>680</v>
      </c>
      <c r="F9282" t="str">
        <f>VLOOKUP(orders[[#This Row],[product_id]],Products!A:C,3,0)</f>
        <v>Electronics</v>
      </c>
      <c r="G9282">
        <v>1</v>
      </c>
      <c r="H9282" s="6">
        <v>0.23122203587254611</v>
      </c>
      <c r="I9282" s="2">
        <f>VLOOKUP($E9282,
Products!$A$1:$F$201,MATCH(Orders!I$1,Products!$A$1:$F$1,0),0)</f>
        <v>31627.348891742429</v>
      </c>
      <c r="J9282" s="2">
        <f>VLOOKUP($E9282,
Products!$A$1:$F$201,MATCH(Orders!J$1,Products!$A$1:$F$1,0),0)</f>
        <v>23219.930812036979</v>
      </c>
    </row>
    <row r="9283" spans="1:10">
      <c r="A9283">
        <v>9282</v>
      </c>
      <c r="B9283" s="4">
        <v>45240</v>
      </c>
      <c r="C9283" s="10">
        <f>DATE(YEAR(orders[[#This Row],[order_date]]), MONTH(orders[[#This Row],[order_date]]), 1)</f>
        <v>45231</v>
      </c>
      <c r="D9283" t="s">
        <v>1324</v>
      </c>
      <c r="E9283" t="s">
        <v>538</v>
      </c>
      <c r="F9283" t="str">
        <f>VLOOKUP(orders[[#This Row],[product_id]],Products!A:C,3,0)</f>
        <v>Electronics</v>
      </c>
      <c r="G9283">
        <v>3</v>
      </c>
      <c r="H9283" s="6">
        <v>0.23822093254504892</v>
      </c>
      <c r="I9283" s="2">
        <f>VLOOKUP($E9283,
Products!$A$1:$F$201,MATCH(Orders!I$1,Products!$A$1:$F$1,0),0)</f>
        <v>29368.843697269542</v>
      </c>
      <c r="J9283" s="2">
        <f>VLOOKUP($E9283,
Products!$A$1:$F$201,MATCH(Orders!J$1,Products!$A$1:$F$1,0),0)</f>
        <v>23079.13344123889</v>
      </c>
    </row>
    <row r="9284" spans="1:10">
      <c r="A9284">
        <v>9283</v>
      </c>
      <c r="B9284" s="4">
        <v>45656</v>
      </c>
      <c r="C9284" s="10">
        <f>DATE(YEAR(orders[[#This Row],[order_date]]), MONTH(orders[[#This Row],[order_date]]), 1)</f>
        <v>45627</v>
      </c>
      <c r="D9284" t="s">
        <v>1665</v>
      </c>
      <c r="E9284" t="s">
        <v>646</v>
      </c>
      <c r="F9284" t="str">
        <f>VLOOKUP(orders[[#This Row],[product_id]],Products!A:C,3,0)</f>
        <v>Electronics</v>
      </c>
      <c r="G9284">
        <v>2</v>
      </c>
      <c r="H9284" s="6">
        <v>0.17761356677038773</v>
      </c>
      <c r="I9284" s="2">
        <f>VLOOKUP($E9284,
Products!$A$1:$F$201,MATCH(Orders!I$1,Products!$A$1:$F$1,0),0)</f>
        <v>18424.12750052143</v>
      </c>
      <c r="J9284" s="2">
        <f>VLOOKUP($E9284,
Products!$A$1:$F$201,MATCH(Orders!J$1,Products!$A$1:$F$1,0),0)</f>
        <v>14575.25356690323</v>
      </c>
    </row>
    <row r="9285" spans="1:10">
      <c r="A9285">
        <v>9284</v>
      </c>
      <c r="B9285" s="4">
        <v>45310</v>
      </c>
      <c r="C9285" s="10">
        <f>DATE(YEAR(orders[[#This Row],[order_date]]), MONTH(orders[[#This Row],[order_date]]), 1)</f>
        <v>45292</v>
      </c>
      <c r="D9285" t="s">
        <v>3984</v>
      </c>
      <c r="E9285" t="s">
        <v>561</v>
      </c>
      <c r="F9285" t="str">
        <f>VLOOKUP(orders[[#This Row],[product_id]],Products!A:C,3,0)</f>
        <v>Appliances</v>
      </c>
      <c r="G9285">
        <v>1</v>
      </c>
      <c r="H9285" s="6">
        <v>0.13945151401577624</v>
      </c>
      <c r="I9285" s="2">
        <f>VLOOKUP($E9285,
Products!$A$1:$F$201,MATCH(Orders!I$1,Products!$A$1:$F$1,0),0)</f>
        <v>23155.073093252329</v>
      </c>
      <c r="J9285" s="2">
        <f>VLOOKUP($E9285,
Products!$A$1:$F$201,MATCH(Orders!J$1,Products!$A$1:$F$1,0),0)</f>
        <v>17849.867849807979</v>
      </c>
    </row>
    <row r="9286" spans="1:10">
      <c r="A9286">
        <v>9285</v>
      </c>
      <c r="B9286" s="4">
        <v>45203</v>
      </c>
      <c r="C9286" s="10">
        <f>DATE(YEAR(orders[[#This Row],[order_date]]), MONTH(orders[[#This Row],[order_date]]), 1)</f>
        <v>45200</v>
      </c>
      <c r="D9286" t="s">
        <v>4441</v>
      </c>
      <c r="E9286" t="s">
        <v>572</v>
      </c>
      <c r="F9286" t="str">
        <f>VLOOKUP(orders[[#This Row],[product_id]],Products!A:C,3,0)</f>
        <v>Electronics</v>
      </c>
      <c r="G9286">
        <v>2</v>
      </c>
      <c r="H9286" s="6">
        <v>0.20686188616903217</v>
      </c>
      <c r="I9286" s="2">
        <f>VLOOKUP($E9286,
Products!$A$1:$F$201,MATCH(Orders!I$1,Products!$A$1:$F$1,0),0)</f>
        <v>28095.750781518611</v>
      </c>
      <c r="J9286" s="2">
        <f>VLOOKUP($E9286,
Products!$A$1:$F$201,MATCH(Orders!J$1,Products!$A$1:$F$1,0),0)</f>
        <v>21949.841961937182</v>
      </c>
    </row>
    <row r="9287" spans="1:10">
      <c r="A9287">
        <v>9286</v>
      </c>
      <c r="B9287" s="4">
        <v>46022</v>
      </c>
      <c r="C9287" s="10">
        <f>DATE(YEAR(orders[[#This Row],[order_date]]), MONTH(orders[[#This Row],[order_date]]), 1)</f>
        <v>45992</v>
      </c>
      <c r="D9287" t="s">
        <v>3910</v>
      </c>
      <c r="E9287" t="s">
        <v>518</v>
      </c>
      <c r="F9287" t="str">
        <f>VLOOKUP(orders[[#This Row],[product_id]],Products!A:C,3,0)</f>
        <v>Electronics</v>
      </c>
      <c r="G9287">
        <v>1</v>
      </c>
      <c r="H9287" s="6">
        <v>0.13433464417514598</v>
      </c>
      <c r="I9287" s="2">
        <f>VLOOKUP($E9287,
Products!$A$1:$F$201,MATCH(Orders!I$1,Products!$A$1:$F$1,0),0)</f>
        <v>23393.890826127132</v>
      </c>
      <c r="J9287" s="2">
        <f>VLOOKUP($E9287,
Products!$A$1:$F$201,MATCH(Orders!J$1,Products!$A$1:$F$1,0),0)</f>
        <v>16064.756531016081</v>
      </c>
    </row>
    <row r="9288" spans="1:10">
      <c r="A9288">
        <v>9287</v>
      </c>
      <c r="B9288" s="4">
        <v>45624</v>
      </c>
      <c r="C9288" s="10">
        <f>DATE(YEAR(orders[[#This Row],[order_date]]), MONTH(orders[[#This Row],[order_date]]), 1)</f>
        <v>45597</v>
      </c>
      <c r="D9288" t="s">
        <v>2919</v>
      </c>
      <c r="E9288" t="s">
        <v>555</v>
      </c>
      <c r="F9288" t="str">
        <f>VLOOKUP(orders[[#This Row],[product_id]],Products!A:C,3,0)</f>
        <v>Electronics</v>
      </c>
      <c r="G9288">
        <v>1</v>
      </c>
      <c r="H9288" s="6">
        <v>0.10943655700535126</v>
      </c>
      <c r="I9288" s="2">
        <f>VLOOKUP($E9288,
Products!$A$1:$F$201,MATCH(Orders!I$1,Products!$A$1:$F$1,0),0)</f>
        <v>32397.674936233889</v>
      </c>
      <c r="J9288" s="2">
        <f>VLOOKUP($E9288,
Products!$A$1:$F$201,MATCH(Orders!J$1,Products!$A$1:$F$1,0),0)</f>
        <v>24559.251285382288</v>
      </c>
    </row>
    <row r="9289" spans="1:10">
      <c r="A9289">
        <v>9288</v>
      </c>
      <c r="B9289" s="4">
        <v>45956</v>
      </c>
      <c r="C9289" s="10">
        <f>DATE(YEAR(orders[[#This Row],[order_date]]), MONTH(orders[[#This Row],[order_date]]), 1)</f>
        <v>45931</v>
      </c>
      <c r="D9289" t="s">
        <v>4280</v>
      </c>
      <c r="E9289" t="s">
        <v>690</v>
      </c>
      <c r="F9289" t="str">
        <f>VLOOKUP(orders[[#This Row],[product_id]],Products!A:C,3,0)</f>
        <v>Electronics</v>
      </c>
      <c r="G9289">
        <v>1</v>
      </c>
      <c r="H9289" s="6">
        <v>0.212179769234488</v>
      </c>
      <c r="I9289" s="2">
        <f>VLOOKUP($E9289,
Products!$A$1:$F$201,MATCH(Orders!I$1,Products!$A$1:$F$1,0),0)</f>
        <v>2338.2059552139431</v>
      </c>
      <c r="J9289" s="2">
        <f>VLOOKUP($E9289,
Products!$A$1:$F$201,MATCH(Orders!J$1,Products!$A$1:$F$1,0),0)</f>
        <v>1708.028418793489</v>
      </c>
    </row>
    <row r="9290" spans="1:10">
      <c r="A9290">
        <v>9289</v>
      </c>
      <c r="B9290" s="4">
        <v>45677</v>
      </c>
      <c r="C9290" s="10">
        <f>DATE(YEAR(orders[[#This Row],[order_date]]), MONTH(orders[[#This Row],[order_date]]), 1)</f>
        <v>45658</v>
      </c>
      <c r="D9290" t="s">
        <v>4702</v>
      </c>
      <c r="E9290" t="s">
        <v>533</v>
      </c>
      <c r="F9290" t="str">
        <f>VLOOKUP(orders[[#This Row],[product_id]],Products!A:C,3,0)</f>
        <v>Electronics</v>
      </c>
      <c r="G9290">
        <v>1</v>
      </c>
      <c r="H9290" s="6">
        <v>0.14240427224383895</v>
      </c>
      <c r="I9290" s="2">
        <f>VLOOKUP($E9290,
Products!$A$1:$F$201,MATCH(Orders!I$1,Products!$A$1:$F$1,0),0)</f>
        <v>28589.802369332661</v>
      </c>
      <c r="J9290" s="2">
        <f>VLOOKUP($E9290,
Products!$A$1:$F$201,MATCH(Orders!J$1,Products!$A$1:$F$1,0),0)</f>
        <v>21212.93445492295</v>
      </c>
    </row>
    <row r="9291" spans="1:10">
      <c r="A9291">
        <v>9290</v>
      </c>
      <c r="B9291" s="4">
        <v>45909</v>
      </c>
      <c r="C9291" s="10">
        <f>DATE(YEAR(orders[[#This Row],[order_date]]), MONTH(orders[[#This Row],[order_date]]), 1)</f>
        <v>45901</v>
      </c>
      <c r="D9291" t="s">
        <v>3183</v>
      </c>
      <c r="E9291" t="s">
        <v>609</v>
      </c>
      <c r="F9291" t="str">
        <f>VLOOKUP(orders[[#This Row],[product_id]],Products!A:C,3,0)</f>
        <v>Appliances</v>
      </c>
      <c r="G9291">
        <v>2</v>
      </c>
      <c r="H9291" s="6">
        <v>6.1408973628204362E-2</v>
      </c>
      <c r="I9291" s="2">
        <f>VLOOKUP($E9291,
Products!$A$1:$F$201,MATCH(Orders!I$1,Products!$A$1:$F$1,0),0)</f>
        <v>2159.5378031052392</v>
      </c>
      <c r="J9291" s="2">
        <f>VLOOKUP($E9291,
Products!$A$1:$F$201,MATCH(Orders!J$1,Products!$A$1:$F$1,0),0)</f>
        <v>1501.9415981313371</v>
      </c>
    </row>
    <row r="9292" spans="1:10">
      <c r="A9292">
        <v>9291</v>
      </c>
      <c r="B9292" s="4">
        <v>45550</v>
      </c>
      <c r="C9292" s="10">
        <f>DATE(YEAR(orders[[#This Row],[order_date]]), MONTH(orders[[#This Row],[order_date]]), 1)</f>
        <v>45536</v>
      </c>
      <c r="D9292" t="s">
        <v>3957</v>
      </c>
      <c r="E9292" t="s">
        <v>603</v>
      </c>
      <c r="F9292" t="str">
        <f>VLOOKUP(orders[[#This Row],[product_id]],Products!A:C,3,0)</f>
        <v>Electronics</v>
      </c>
      <c r="G9292">
        <v>2</v>
      </c>
      <c r="H9292" s="6">
        <v>0.17860975958378753</v>
      </c>
      <c r="I9292" s="2">
        <f>VLOOKUP($E9292,
Products!$A$1:$F$201,MATCH(Orders!I$1,Products!$A$1:$F$1,0),0)</f>
        <v>10867.659217073329</v>
      </c>
      <c r="J9292" s="2">
        <f>VLOOKUP($E9292,
Products!$A$1:$F$201,MATCH(Orders!J$1,Products!$A$1:$F$1,0),0)</f>
        <v>8421.8829552397037</v>
      </c>
    </row>
    <row r="9293" spans="1:10">
      <c r="A9293">
        <v>9292</v>
      </c>
      <c r="B9293" s="4">
        <v>45154</v>
      </c>
      <c r="C9293" s="10">
        <f>DATE(YEAR(orders[[#This Row],[order_date]]), MONTH(orders[[#This Row],[order_date]]), 1)</f>
        <v>45139</v>
      </c>
      <c r="D9293" t="s">
        <v>2874</v>
      </c>
      <c r="E9293" t="s">
        <v>601</v>
      </c>
      <c r="F9293" t="str">
        <f>VLOOKUP(orders[[#This Row],[product_id]],Products!A:C,3,0)</f>
        <v>Appliances</v>
      </c>
      <c r="G9293">
        <v>2</v>
      </c>
      <c r="H9293" s="6">
        <v>6.9692393106417352E-2</v>
      </c>
      <c r="I9293" s="2">
        <f>VLOOKUP($E9293,
Products!$A$1:$F$201,MATCH(Orders!I$1,Products!$A$1:$F$1,0),0)</f>
        <v>2095.1354013205032</v>
      </c>
      <c r="J9293" s="2">
        <f>VLOOKUP($E9293,
Products!$A$1:$F$201,MATCH(Orders!J$1,Products!$A$1:$F$1,0),0)</f>
        <v>1374.592895200507</v>
      </c>
    </row>
    <row r="9294" spans="1:10">
      <c r="A9294">
        <v>9293</v>
      </c>
      <c r="B9294" s="4">
        <v>44943</v>
      </c>
      <c r="C9294" s="10">
        <f>DATE(YEAR(orders[[#This Row],[order_date]]), MONTH(orders[[#This Row],[order_date]]), 1)</f>
        <v>44927</v>
      </c>
      <c r="D9294" t="s">
        <v>3951</v>
      </c>
      <c r="E9294" t="s">
        <v>592</v>
      </c>
      <c r="F9294" t="str">
        <f>VLOOKUP(orders[[#This Row],[product_id]],Products!A:C,3,0)</f>
        <v>Electronics</v>
      </c>
      <c r="G9294">
        <v>2</v>
      </c>
      <c r="H9294" s="6">
        <v>0.19669677860476636</v>
      </c>
      <c r="I9294" s="2">
        <f>VLOOKUP($E9294,
Products!$A$1:$F$201,MATCH(Orders!I$1,Products!$A$1:$F$1,0),0)</f>
        <v>12221.95918536383</v>
      </c>
      <c r="J9294" s="2">
        <f>VLOOKUP($E9294,
Products!$A$1:$F$201,MATCH(Orders!J$1,Products!$A$1:$F$1,0),0)</f>
        <v>9737.7215556427309</v>
      </c>
    </row>
    <row r="9295" spans="1:10">
      <c r="A9295">
        <v>9294</v>
      </c>
      <c r="B9295" s="4">
        <v>44938</v>
      </c>
      <c r="C9295" s="10">
        <f>DATE(YEAR(orders[[#This Row],[order_date]]), MONTH(orders[[#This Row],[order_date]]), 1)</f>
        <v>44927</v>
      </c>
      <c r="D9295" t="s">
        <v>3084</v>
      </c>
      <c r="E9295" t="s">
        <v>593</v>
      </c>
      <c r="F9295" t="str">
        <f>VLOOKUP(orders[[#This Row],[product_id]],Products!A:C,3,0)</f>
        <v>Electronics</v>
      </c>
      <c r="G9295">
        <v>2</v>
      </c>
      <c r="H9295" s="6">
        <v>0.22707219900054101</v>
      </c>
      <c r="I9295" s="2">
        <f>VLOOKUP($E9295,
Products!$A$1:$F$201,MATCH(Orders!I$1,Products!$A$1:$F$1,0),0)</f>
        <v>2667.7858525453248</v>
      </c>
      <c r="J9295" s="2">
        <f>VLOOKUP($E9295,
Products!$A$1:$F$201,MATCH(Orders!J$1,Products!$A$1:$F$1,0),0)</f>
        <v>1797.4955098065359</v>
      </c>
    </row>
    <row r="9296" spans="1:10">
      <c r="A9296">
        <v>9295</v>
      </c>
      <c r="B9296" s="4">
        <v>45618</v>
      </c>
      <c r="C9296" s="10">
        <f>DATE(YEAR(orders[[#This Row],[order_date]]), MONTH(orders[[#This Row],[order_date]]), 1)</f>
        <v>45597</v>
      </c>
      <c r="D9296" t="s">
        <v>3845</v>
      </c>
      <c r="E9296" t="s">
        <v>698</v>
      </c>
      <c r="F9296" t="str">
        <f>VLOOKUP(orders[[#This Row],[product_id]],Products!A:C,3,0)</f>
        <v>Appliances</v>
      </c>
      <c r="G9296">
        <v>1</v>
      </c>
      <c r="H9296" s="6">
        <v>0.10553839266347094</v>
      </c>
      <c r="I9296" s="2">
        <f>VLOOKUP($E9296,
Products!$A$1:$F$201,MATCH(Orders!I$1,Products!$A$1:$F$1,0),0)</f>
        <v>5562.620248272905</v>
      </c>
      <c r="J9296" s="2">
        <f>VLOOKUP($E9296,
Products!$A$1:$F$201,MATCH(Orders!J$1,Products!$A$1:$F$1,0),0)</f>
        <v>4191.9477694447714</v>
      </c>
    </row>
    <row r="9297" spans="1:10">
      <c r="A9297">
        <v>9296</v>
      </c>
      <c r="B9297" s="4">
        <v>44996</v>
      </c>
      <c r="C9297" s="10">
        <f>DATE(YEAR(orders[[#This Row],[order_date]]), MONTH(orders[[#This Row],[order_date]]), 1)</f>
        <v>44986</v>
      </c>
      <c r="D9297" t="s">
        <v>2428</v>
      </c>
      <c r="E9297" t="s">
        <v>657</v>
      </c>
      <c r="F9297" t="str">
        <f>VLOOKUP(orders[[#This Row],[product_id]],Products!A:C,3,0)</f>
        <v>Appliances</v>
      </c>
      <c r="G9297">
        <v>2</v>
      </c>
      <c r="H9297" s="6">
        <v>5.034762574767903E-2</v>
      </c>
      <c r="I9297" s="2">
        <f>VLOOKUP($E9297,
Products!$A$1:$F$201,MATCH(Orders!I$1,Products!$A$1:$F$1,0),0)</f>
        <v>6275.8669412443169</v>
      </c>
      <c r="J9297" s="2">
        <f>VLOOKUP($E9297,
Products!$A$1:$F$201,MATCH(Orders!J$1,Products!$A$1:$F$1,0),0)</f>
        <v>4742.5097602697688</v>
      </c>
    </row>
    <row r="9298" spans="1:10">
      <c r="A9298">
        <v>9297</v>
      </c>
      <c r="B9298" s="4">
        <v>45034</v>
      </c>
      <c r="C9298" s="10">
        <f>DATE(YEAR(orders[[#This Row],[order_date]]), MONTH(orders[[#This Row],[order_date]]), 1)</f>
        <v>45017</v>
      </c>
      <c r="D9298" t="s">
        <v>1867</v>
      </c>
      <c r="E9298" t="s">
        <v>700</v>
      </c>
      <c r="F9298" t="str">
        <f>VLOOKUP(orders[[#This Row],[product_id]],Products!A:C,3,0)</f>
        <v>Electronics</v>
      </c>
      <c r="G9298">
        <v>1</v>
      </c>
      <c r="H9298" s="6">
        <v>0.22958083245566266</v>
      </c>
      <c r="I9298" s="2">
        <f>VLOOKUP($E9298,
Products!$A$1:$F$201,MATCH(Orders!I$1,Products!$A$1:$F$1,0),0)</f>
        <v>11070.26215043813</v>
      </c>
      <c r="J9298" s="2">
        <f>VLOOKUP($E9298,
Products!$A$1:$F$201,MATCH(Orders!J$1,Products!$A$1:$F$1,0),0)</f>
        <v>7867.3909748932683</v>
      </c>
    </row>
    <row r="9299" spans="1:10">
      <c r="A9299">
        <v>9298</v>
      </c>
      <c r="B9299" s="4">
        <v>45127</v>
      </c>
      <c r="C9299" s="10">
        <f>DATE(YEAR(orders[[#This Row],[order_date]]), MONTH(orders[[#This Row],[order_date]]), 1)</f>
        <v>45108</v>
      </c>
      <c r="D9299" t="s">
        <v>2595</v>
      </c>
      <c r="E9299" t="s">
        <v>630</v>
      </c>
      <c r="F9299" t="str">
        <f>VLOOKUP(orders[[#This Row],[product_id]],Products!A:C,3,0)</f>
        <v>Electronics</v>
      </c>
      <c r="G9299">
        <v>2</v>
      </c>
      <c r="H9299" s="6">
        <v>0.13166139047369152</v>
      </c>
      <c r="I9299" s="2">
        <f>VLOOKUP($E9299,
Products!$A$1:$F$201,MATCH(Orders!I$1,Products!$A$1:$F$1,0),0)</f>
        <v>20513.60683859466</v>
      </c>
      <c r="J9299" s="2">
        <f>VLOOKUP($E9299,
Products!$A$1:$F$201,MATCH(Orders!J$1,Products!$A$1:$F$1,0),0)</f>
        <v>14929.268600567289</v>
      </c>
    </row>
    <row r="9300" spans="1:10">
      <c r="A9300">
        <v>9299</v>
      </c>
      <c r="B9300" s="4">
        <v>46002</v>
      </c>
      <c r="C9300" s="10">
        <f>DATE(YEAR(orders[[#This Row],[order_date]]), MONTH(orders[[#This Row],[order_date]]), 1)</f>
        <v>45992</v>
      </c>
      <c r="D9300" t="s">
        <v>2746</v>
      </c>
      <c r="E9300" t="s">
        <v>586</v>
      </c>
      <c r="F9300" t="str">
        <f>VLOOKUP(orders[[#This Row],[product_id]],Products!A:C,3,0)</f>
        <v>Appliances</v>
      </c>
      <c r="G9300">
        <v>2</v>
      </c>
      <c r="H9300" s="6">
        <v>0.11785112162131041</v>
      </c>
      <c r="I9300" s="2">
        <f>VLOOKUP($E9300,
Products!$A$1:$F$201,MATCH(Orders!I$1,Products!$A$1:$F$1,0),0)</f>
        <v>22928.971424497449</v>
      </c>
      <c r="J9300" s="2">
        <f>VLOOKUP($E9300,
Products!$A$1:$F$201,MATCH(Orders!J$1,Products!$A$1:$F$1,0),0)</f>
        <v>17801.356740692991</v>
      </c>
    </row>
    <row r="9301" spans="1:10">
      <c r="A9301">
        <v>9300</v>
      </c>
      <c r="B9301" s="4">
        <v>45555</v>
      </c>
      <c r="C9301" s="10">
        <f>DATE(YEAR(orders[[#This Row],[order_date]]), MONTH(orders[[#This Row],[order_date]]), 1)</f>
        <v>45536</v>
      </c>
      <c r="D9301" t="s">
        <v>4677</v>
      </c>
      <c r="E9301" t="s">
        <v>512</v>
      </c>
      <c r="F9301" t="str">
        <f>VLOOKUP(orders[[#This Row],[product_id]],Products!A:C,3,0)</f>
        <v>Electronics</v>
      </c>
      <c r="G9301">
        <v>1</v>
      </c>
      <c r="H9301" s="6">
        <v>0.15102020872426622</v>
      </c>
      <c r="I9301" s="2">
        <f>VLOOKUP($E9301,
Products!$A$1:$F$201,MATCH(Orders!I$1,Products!$A$1:$F$1,0),0)</f>
        <v>12877.548087294561</v>
      </c>
      <c r="J9301" s="2">
        <f>VLOOKUP($E9301,
Products!$A$1:$F$201,MATCH(Orders!J$1,Products!$A$1:$F$1,0),0)</f>
        <v>9551.9000631411909</v>
      </c>
    </row>
    <row r="9302" spans="1:10">
      <c r="A9302">
        <v>9301</v>
      </c>
      <c r="B9302" s="4">
        <v>45832</v>
      </c>
      <c r="C9302" s="10">
        <f>DATE(YEAR(orders[[#This Row],[order_date]]), MONTH(orders[[#This Row],[order_date]]), 1)</f>
        <v>45809</v>
      </c>
      <c r="D9302" t="s">
        <v>4085</v>
      </c>
      <c r="E9302" t="s">
        <v>579</v>
      </c>
      <c r="F9302" t="str">
        <f>VLOOKUP(orders[[#This Row],[product_id]],Products!A:C,3,0)</f>
        <v>Appliances</v>
      </c>
      <c r="G9302">
        <v>3</v>
      </c>
      <c r="H9302" s="6">
        <v>0.1395300919430601</v>
      </c>
      <c r="I9302" s="2">
        <f>VLOOKUP($E9302,
Products!$A$1:$F$201,MATCH(Orders!I$1,Products!$A$1:$F$1,0),0)</f>
        <v>5919.3204980498322</v>
      </c>
      <c r="J9302" s="2">
        <f>VLOOKUP($E9302,
Products!$A$1:$F$201,MATCH(Orders!J$1,Products!$A$1:$F$1,0),0)</f>
        <v>3972.3071240281379</v>
      </c>
    </row>
    <row r="9303" spans="1:10">
      <c r="A9303">
        <v>9302</v>
      </c>
      <c r="B9303" s="4">
        <v>45229</v>
      </c>
      <c r="C9303" s="10">
        <f>DATE(YEAR(orders[[#This Row],[order_date]]), MONTH(orders[[#This Row],[order_date]]), 1)</f>
        <v>45200</v>
      </c>
      <c r="D9303" t="s">
        <v>4107</v>
      </c>
      <c r="E9303" t="s">
        <v>588</v>
      </c>
      <c r="F9303" t="str">
        <f>VLOOKUP(orders[[#This Row],[product_id]],Products!A:C,3,0)</f>
        <v>Electronics</v>
      </c>
      <c r="G9303">
        <v>3</v>
      </c>
      <c r="H9303" s="6">
        <v>0.24120257923762159</v>
      </c>
      <c r="I9303" s="2">
        <f>VLOOKUP($E9303,
Products!$A$1:$F$201,MATCH(Orders!I$1,Products!$A$1:$F$1,0),0)</f>
        <v>32539.342481911372</v>
      </c>
      <c r="J9303" s="2">
        <f>VLOOKUP($E9303,
Products!$A$1:$F$201,MATCH(Orders!J$1,Products!$A$1:$F$1,0),0)</f>
        <v>21531.252982830021</v>
      </c>
    </row>
    <row r="9304" spans="1:10">
      <c r="A9304">
        <v>9303</v>
      </c>
      <c r="B9304" s="4">
        <v>45863</v>
      </c>
      <c r="C9304" s="10">
        <f>DATE(YEAR(orders[[#This Row],[order_date]]), MONTH(orders[[#This Row],[order_date]]), 1)</f>
        <v>45839</v>
      </c>
      <c r="D9304" t="s">
        <v>4015</v>
      </c>
      <c r="E9304" t="s">
        <v>529</v>
      </c>
      <c r="F9304" t="str">
        <f>VLOOKUP(orders[[#This Row],[product_id]],Products!A:C,3,0)</f>
        <v>Electronics</v>
      </c>
      <c r="G9304">
        <v>1</v>
      </c>
      <c r="H9304" s="6">
        <v>0.13212497626451158</v>
      </c>
      <c r="I9304" s="2">
        <f>VLOOKUP($E9304,
Products!$A$1:$F$201,MATCH(Orders!I$1,Products!$A$1:$F$1,0),0)</f>
        <v>18308.801775351771</v>
      </c>
      <c r="J9304" s="2">
        <f>VLOOKUP($E9304,
Products!$A$1:$F$201,MATCH(Orders!J$1,Products!$A$1:$F$1,0),0)</f>
        <v>12027.24184831013</v>
      </c>
    </row>
    <row r="9305" spans="1:10">
      <c r="A9305">
        <v>9304</v>
      </c>
      <c r="B9305" s="4">
        <v>45502</v>
      </c>
      <c r="C9305" s="10">
        <f>DATE(YEAR(orders[[#This Row],[order_date]]), MONTH(orders[[#This Row],[order_date]]), 1)</f>
        <v>45474</v>
      </c>
      <c r="D9305" t="s">
        <v>2259</v>
      </c>
      <c r="E9305" t="s">
        <v>642</v>
      </c>
      <c r="F9305" t="str">
        <f>VLOOKUP(orders[[#This Row],[product_id]],Products!A:C,3,0)</f>
        <v>Appliances</v>
      </c>
      <c r="G9305">
        <v>1</v>
      </c>
      <c r="H9305" s="6">
        <v>7.0411552383383119E-2</v>
      </c>
      <c r="I9305" s="2">
        <f>VLOOKUP($E9305,
Products!$A$1:$F$201,MATCH(Orders!I$1,Products!$A$1:$F$1,0),0)</f>
        <v>2296.7821973225709</v>
      </c>
      <c r="J9305" s="2">
        <f>VLOOKUP($E9305,
Products!$A$1:$F$201,MATCH(Orders!J$1,Products!$A$1:$F$1,0),0)</f>
        <v>1585.16132006212</v>
      </c>
    </row>
    <row r="9306" spans="1:10">
      <c r="A9306">
        <v>9305</v>
      </c>
      <c r="B9306" s="4">
        <v>45481</v>
      </c>
      <c r="C9306" s="10">
        <f>DATE(YEAR(orders[[#This Row],[order_date]]), MONTH(orders[[#This Row],[order_date]]), 1)</f>
        <v>45474</v>
      </c>
      <c r="D9306" t="s">
        <v>1805</v>
      </c>
      <c r="E9306" t="s">
        <v>619</v>
      </c>
      <c r="F9306" t="str">
        <f>VLOOKUP(orders[[#This Row],[product_id]],Products!A:C,3,0)</f>
        <v>Appliances</v>
      </c>
      <c r="G9306">
        <v>2</v>
      </c>
      <c r="H9306" s="6">
        <v>6.2675851524463019E-2</v>
      </c>
      <c r="I9306" s="2">
        <f>VLOOKUP($E9306,
Products!$A$1:$F$201,MATCH(Orders!I$1,Products!$A$1:$F$1,0),0)</f>
        <v>6040.8433358455886</v>
      </c>
      <c r="J9306" s="2">
        <f>VLOOKUP($E9306,
Products!$A$1:$F$201,MATCH(Orders!J$1,Products!$A$1:$F$1,0),0)</f>
        <v>4363.6239115177623</v>
      </c>
    </row>
    <row r="9307" spans="1:10">
      <c r="A9307">
        <v>9306</v>
      </c>
      <c r="B9307" s="4">
        <v>45051</v>
      </c>
      <c r="C9307" s="10">
        <f>DATE(YEAR(orders[[#This Row],[order_date]]), MONTH(orders[[#This Row],[order_date]]), 1)</f>
        <v>45047</v>
      </c>
      <c r="D9307" t="s">
        <v>3928</v>
      </c>
      <c r="E9307" t="s">
        <v>520</v>
      </c>
      <c r="F9307" t="str">
        <f>VLOOKUP(orders[[#This Row],[product_id]],Products!A:C,3,0)</f>
        <v>Electronics</v>
      </c>
      <c r="G9307">
        <v>3</v>
      </c>
      <c r="H9307" s="6">
        <v>0.22806259394688777</v>
      </c>
      <c r="I9307" s="2">
        <f>VLOOKUP($E9307,
Products!$A$1:$F$201,MATCH(Orders!I$1,Products!$A$1:$F$1,0),0)</f>
        <v>19053.584916305819</v>
      </c>
      <c r="J9307" s="2">
        <f>VLOOKUP($E9307,
Products!$A$1:$F$201,MATCH(Orders!J$1,Products!$A$1:$F$1,0),0)</f>
        <v>13248.74841276826</v>
      </c>
    </row>
    <row r="9308" spans="1:10">
      <c r="A9308">
        <v>9307</v>
      </c>
      <c r="B9308" s="4">
        <v>45785</v>
      </c>
      <c r="C9308" s="10">
        <f>DATE(YEAR(orders[[#This Row],[order_date]]), MONTH(orders[[#This Row],[order_date]]), 1)</f>
        <v>45778</v>
      </c>
      <c r="D9308" t="s">
        <v>3373</v>
      </c>
      <c r="E9308" t="s">
        <v>618</v>
      </c>
      <c r="F9308" t="str">
        <f>VLOOKUP(orders[[#This Row],[product_id]],Products!A:C,3,0)</f>
        <v>Appliances</v>
      </c>
      <c r="G9308">
        <v>2</v>
      </c>
      <c r="H9308" s="6">
        <v>0.14465805405493581</v>
      </c>
      <c r="I9308" s="2">
        <f>VLOOKUP($E9308,
Products!$A$1:$F$201,MATCH(Orders!I$1,Products!$A$1:$F$1,0),0)</f>
        <v>5546.9777002203573</v>
      </c>
      <c r="J9308" s="2">
        <f>VLOOKUP($E9308,
Products!$A$1:$F$201,MATCH(Orders!J$1,Products!$A$1:$F$1,0),0)</f>
        <v>4048.2565671880161</v>
      </c>
    </row>
    <row r="9309" spans="1:10">
      <c r="A9309">
        <v>9308</v>
      </c>
      <c r="B9309" s="4">
        <v>45671</v>
      </c>
      <c r="C9309" s="10">
        <f>DATE(YEAR(orders[[#This Row],[order_date]]), MONTH(orders[[#This Row],[order_date]]), 1)</f>
        <v>45658</v>
      </c>
      <c r="D9309" t="s">
        <v>2394</v>
      </c>
      <c r="E9309" t="s">
        <v>689</v>
      </c>
      <c r="F9309" t="str">
        <f>VLOOKUP(orders[[#This Row],[product_id]],Products!A:C,3,0)</f>
        <v>Electronics</v>
      </c>
      <c r="G9309">
        <v>2</v>
      </c>
      <c r="H9309" s="6">
        <v>0.13969218516355361</v>
      </c>
      <c r="I9309" s="2">
        <f>VLOOKUP($E9309,
Products!$A$1:$F$201,MATCH(Orders!I$1,Products!$A$1:$F$1,0),0)</f>
        <v>22021.70433799336</v>
      </c>
      <c r="J9309" s="2">
        <f>VLOOKUP($E9309,
Products!$A$1:$F$201,MATCH(Orders!J$1,Products!$A$1:$F$1,0),0)</f>
        <v>16990.60087110737</v>
      </c>
    </row>
    <row r="9310" spans="1:10">
      <c r="A9310">
        <v>9309</v>
      </c>
      <c r="B9310" s="4">
        <v>45406</v>
      </c>
      <c r="C9310" s="10">
        <f>DATE(YEAR(orders[[#This Row],[order_date]]), MONTH(orders[[#This Row],[order_date]]), 1)</f>
        <v>45383</v>
      </c>
      <c r="D9310" t="s">
        <v>4093</v>
      </c>
      <c r="E9310" t="s">
        <v>627</v>
      </c>
      <c r="F9310" t="str">
        <f>VLOOKUP(orders[[#This Row],[product_id]],Products!A:C,3,0)</f>
        <v>Electronics</v>
      </c>
      <c r="G9310">
        <v>1</v>
      </c>
      <c r="H9310" s="6">
        <v>0.161065028461083</v>
      </c>
      <c r="I9310" s="2">
        <f>VLOOKUP($E9310,
Products!$A$1:$F$201,MATCH(Orders!I$1,Products!$A$1:$F$1,0),0)</f>
        <v>21043.736386381101</v>
      </c>
      <c r="J9310" s="2">
        <f>VLOOKUP($E9310,
Products!$A$1:$F$201,MATCH(Orders!J$1,Products!$A$1:$F$1,0),0)</f>
        <v>14357.858783760659</v>
      </c>
    </row>
    <row r="9311" spans="1:10">
      <c r="A9311">
        <v>9310</v>
      </c>
      <c r="B9311" s="4">
        <v>45058</v>
      </c>
      <c r="C9311" s="10">
        <f>DATE(YEAR(orders[[#This Row],[order_date]]), MONTH(orders[[#This Row],[order_date]]), 1)</f>
        <v>45047</v>
      </c>
      <c r="D9311" t="s">
        <v>742</v>
      </c>
      <c r="E9311" t="s">
        <v>591</v>
      </c>
      <c r="F9311" t="str">
        <f>VLOOKUP(orders[[#This Row],[product_id]],Products!A:C,3,0)</f>
        <v>Appliances</v>
      </c>
      <c r="G9311">
        <v>1</v>
      </c>
      <c r="H9311" s="6">
        <v>9.2385678784840788E-2</v>
      </c>
      <c r="I9311" s="2">
        <f>VLOOKUP($E9311,
Products!$A$1:$F$201,MATCH(Orders!I$1,Products!$A$1:$F$1,0),0)</f>
        <v>5828.0678031706884</v>
      </c>
      <c r="J9311" s="2">
        <f>VLOOKUP($E9311,
Products!$A$1:$F$201,MATCH(Orders!J$1,Products!$A$1:$F$1,0),0)</f>
        <v>3928.741316454903</v>
      </c>
    </row>
    <row r="9312" spans="1:10">
      <c r="A9312">
        <v>9311</v>
      </c>
      <c r="B9312" s="4">
        <v>45952</v>
      </c>
      <c r="C9312" s="10">
        <f>DATE(YEAR(orders[[#This Row],[order_date]]), MONTH(orders[[#This Row],[order_date]]), 1)</f>
        <v>45931</v>
      </c>
      <c r="D9312" t="s">
        <v>3717</v>
      </c>
      <c r="E9312" t="s">
        <v>650</v>
      </c>
      <c r="F9312" t="str">
        <f>VLOOKUP(orders[[#This Row],[product_id]],Products!A:C,3,0)</f>
        <v>Electronics</v>
      </c>
      <c r="G9312">
        <v>3</v>
      </c>
      <c r="H9312" s="6">
        <v>0.1177247720981922</v>
      </c>
      <c r="I9312" s="2">
        <f>VLOOKUP($E9312,
Products!$A$1:$F$201,MATCH(Orders!I$1,Products!$A$1:$F$1,0),0)</f>
        <v>12936.529609330941</v>
      </c>
      <c r="J9312" s="2">
        <f>VLOOKUP($E9312,
Products!$A$1:$F$201,MATCH(Orders!J$1,Products!$A$1:$F$1,0),0)</f>
        <v>9465.2602677376308</v>
      </c>
    </row>
    <row r="9313" spans="1:10">
      <c r="A9313">
        <v>9312</v>
      </c>
      <c r="B9313" s="4">
        <v>45041</v>
      </c>
      <c r="C9313" s="10">
        <f>DATE(YEAR(orders[[#This Row],[order_date]]), MONTH(orders[[#This Row],[order_date]]), 1)</f>
        <v>45017</v>
      </c>
      <c r="D9313" t="s">
        <v>1550</v>
      </c>
      <c r="E9313" t="s">
        <v>524</v>
      </c>
      <c r="F9313" t="str">
        <f>VLOOKUP(orders[[#This Row],[product_id]],Products!A:C,3,0)</f>
        <v>Electronics</v>
      </c>
      <c r="G9313">
        <v>1</v>
      </c>
      <c r="H9313" s="6">
        <v>0.23325581629629843</v>
      </c>
      <c r="I9313" s="2">
        <f>VLOOKUP($E9313,
Products!$A$1:$F$201,MATCH(Orders!I$1,Products!$A$1:$F$1,0),0)</f>
        <v>13162.372749153699</v>
      </c>
      <c r="J9313" s="2">
        <f>VLOOKUP($E9313,
Products!$A$1:$F$201,MATCH(Orders!J$1,Products!$A$1:$F$1,0),0)</f>
        <v>8772.7564251238819</v>
      </c>
    </row>
    <row r="9314" spans="1:10">
      <c r="A9314">
        <v>9313</v>
      </c>
      <c r="B9314" s="4">
        <v>45407</v>
      </c>
      <c r="C9314" s="10">
        <f>DATE(YEAR(orders[[#This Row],[order_date]]), MONTH(orders[[#This Row],[order_date]]), 1)</f>
        <v>45383</v>
      </c>
      <c r="D9314" t="s">
        <v>2387</v>
      </c>
      <c r="E9314" t="s">
        <v>514</v>
      </c>
      <c r="F9314" t="str">
        <f>VLOOKUP(orders[[#This Row],[product_id]],Products!A:C,3,0)</f>
        <v>Electronics</v>
      </c>
      <c r="G9314">
        <v>3</v>
      </c>
      <c r="H9314" s="6">
        <v>0.13153848124533865</v>
      </c>
      <c r="I9314" s="2">
        <f>VLOOKUP($E9314,
Products!$A$1:$F$201,MATCH(Orders!I$1,Products!$A$1:$F$1,0),0)</f>
        <v>16482.730474054071</v>
      </c>
      <c r="J9314" s="2">
        <f>VLOOKUP($E9314,
Products!$A$1:$F$201,MATCH(Orders!J$1,Products!$A$1:$F$1,0),0)</f>
        <v>12480.81165565178</v>
      </c>
    </row>
    <row r="9315" spans="1:10">
      <c r="A9315">
        <v>9314</v>
      </c>
      <c r="B9315" s="4">
        <v>45907</v>
      </c>
      <c r="C9315" s="10">
        <f>DATE(YEAR(orders[[#This Row],[order_date]]), MONTH(orders[[#This Row],[order_date]]), 1)</f>
        <v>45901</v>
      </c>
      <c r="D9315" t="s">
        <v>3903</v>
      </c>
      <c r="E9315" t="s">
        <v>569</v>
      </c>
      <c r="F9315" t="str">
        <f>VLOOKUP(orders[[#This Row],[product_id]],Products!A:C,3,0)</f>
        <v>Electronics</v>
      </c>
      <c r="G9315">
        <v>2</v>
      </c>
      <c r="H9315" s="6">
        <v>0.18472099347435389</v>
      </c>
      <c r="I9315" s="2">
        <f>VLOOKUP($E9315,
Products!$A$1:$F$201,MATCH(Orders!I$1,Products!$A$1:$F$1,0),0)</f>
        <v>30739.034547193129</v>
      </c>
      <c r="J9315" s="2">
        <f>VLOOKUP($E9315,
Products!$A$1:$F$201,MATCH(Orders!J$1,Products!$A$1:$F$1,0),0)</f>
        <v>22938.60345365321</v>
      </c>
    </row>
    <row r="9316" spans="1:10">
      <c r="A9316">
        <v>9315</v>
      </c>
      <c r="B9316" s="4">
        <v>45951</v>
      </c>
      <c r="C9316" s="10">
        <f>DATE(YEAR(orders[[#This Row],[order_date]]), MONTH(orders[[#This Row],[order_date]]), 1)</f>
        <v>45931</v>
      </c>
      <c r="D9316" t="s">
        <v>3550</v>
      </c>
      <c r="E9316" t="s">
        <v>690</v>
      </c>
      <c r="F9316" t="str">
        <f>VLOOKUP(orders[[#This Row],[product_id]],Products!A:C,3,0)</f>
        <v>Electronics</v>
      </c>
      <c r="G9316">
        <v>1</v>
      </c>
      <c r="H9316" s="6">
        <v>0.11575969148330821</v>
      </c>
      <c r="I9316" s="2">
        <f>VLOOKUP($E9316,
Products!$A$1:$F$201,MATCH(Orders!I$1,Products!$A$1:$F$1,0),0)</f>
        <v>2338.2059552139431</v>
      </c>
      <c r="J9316" s="2">
        <f>VLOOKUP($E9316,
Products!$A$1:$F$201,MATCH(Orders!J$1,Products!$A$1:$F$1,0),0)</f>
        <v>1708.028418793489</v>
      </c>
    </row>
    <row r="9317" spans="1:10">
      <c r="A9317">
        <v>9316</v>
      </c>
      <c r="B9317" s="4">
        <v>45257</v>
      </c>
      <c r="C9317" s="10">
        <f>DATE(YEAR(orders[[#This Row],[order_date]]), MONTH(orders[[#This Row],[order_date]]), 1)</f>
        <v>45231</v>
      </c>
      <c r="D9317" t="s">
        <v>2349</v>
      </c>
      <c r="E9317" t="s">
        <v>543</v>
      </c>
      <c r="F9317" t="str">
        <f>VLOOKUP(orders[[#This Row],[product_id]],Products!A:C,3,0)</f>
        <v>Appliances</v>
      </c>
      <c r="G9317">
        <v>3</v>
      </c>
      <c r="H9317" s="6">
        <v>6.1489490168122475E-2</v>
      </c>
      <c r="I9317" s="2">
        <f>VLOOKUP($E9317,
Products!$A$1:$F$201,MATCH(Orders!I$1,Products!$A$1:$F$1,0),0)</f>
        <v>2300.989425669633</v>
      </c>
      <c r="J9317" s="2">
        <f>VLOOKUP($E9317,
Products!$A$1:$F$201,MATCH(Orders!J$1,Products!$A$1:$F$1,0),0)</f>
        <v>1726.390958088811</v>
      </c>
    </row>
    <row r="9318" spans="1:10">
      <c r="A9318">
        <v>9317</v>
      </c>
      <c r="B9318" s="4">
        <v>45868</v>
      </c>
      <c r="C9318" s="10">
        <f>DATE(YEAR(orders[[#This Row],[order_date]]), MONTH(orders[[#This Row],[order_date]]), 1)</f>
        <v>45839</v>
      </c>
      <c r="D9318" t="s">
        <v>3039</v>
      </c>
      <c r="E9318" t="s">
        <v>641</v>
      </c>
      <c r="F9318" t="str">
        <f>VLOOKUP(orders[[#This Row],[product_id]],Products!A:C,3,0)</f>
        <v>Appliances</v>
      </c>
      <c r="G9318">
        <v>2</v>
      </c>
      <c r="H9318" s="6">
        <v>6.4689606068033173E-2</v>
      </c>
      <c r="I9318" s="2">
        <f>VLOOKUP($E9318,
Products!$A$1:$F$201,MATCH(Orders!I$1,Products!$A$1:$F$1,0),0)</f>
        <v>27167.965718506261</v>
      </c>
      <c r="J9318" s="2">
        <f>VLOOKUP($E9318,
Products!$A$1:$F$201,MATCH(Orders!J$1,Products!$A$1:$F$1,0),0)</f>
        <v>19748.025676381669</v>
      </c>
    </row>
    <row r="9319" spans="1:10">
      <c r="A9319">
        <v>9318</v>
      </c>
      <c r="B9319" s="4">
        <v>45881</v>
      </c>
      <c r="C9319" s="10">
        <f>DATE(YEAR(orders[[#This Row],[order_date]]), MONTH(orders[[#This Row],[order_date]]), 1)</f>
        <v>45870</v>
      </c>
      <c r="D9319" t="s">
        <v>1969</v>
      </c>
      <c r="E9319" t="s">
        <v>639</v>
      </c>
      <c r="F9319" t="str">
        <f>VLOOKUP(orders[[#This Row],[product_id]],Products!A:C,3,0)</f>
        <v>Appliances</v>
      </c>
      <c r="G9319">
        <v>2</v>
      </c>
      <c r="H9319" s="6">
        <v>0.14534507378998529</v>
      </c>
      <c r="I9319" s="2">
        <f>VLOOKUP($E9319,
Products!$A$1:$F$201,MATCH(Orders!I$1,Products!$A$1:$F$1,0),0)</f>
        <v>2320.8560923599921</v>
      </c>
      <c r="J9319" s="2">
        <f>VLOOKUP($E9319,
Products!$A$1:$F$201,MATCH(Orders!J$1,Products!$A$1:$F$1,0),0)</f>
        <v>1750.110004830213</v>
      </c>
    </row>
    <row r="9320" spans="1:10">
      <c r="A9320">
        <v>9319</v>
      </c>
      <c r="B9320" s="4">
        <v>45694</v>
      </c>
      <c r="C9320" s="10">
        <f>DATE(YEAR(orders[[#This Row],[order_date]]), MONTH(orders[[#This Row],[order_date]]), 1)</f>
        <v>45689</v>
      </c>
      <c r="D9320" t="s">
        <v>3640</v>
      </c>
      <c r="E9320" t="s">
        <v>682</v>
      </c>
      <c r="F9320" t="str">
        <f>VLOOKUP(orders[[#This Row],[product_id]],Products!A:C,3,0)</f>
        <v>Electronics</v>
      </c>
      <c r="G9320">
        <v>1</v>
      </c>
      <c r="H9320" s="6">
        <v>0.14046267652789582</v>
      </c>
      <c r="I9320" s="2">
        <f>VLOOKUP($E9320,
Products!$A$1:$F$201,MATCH(Orders!I$1,Products!$A$1:$F$1,0),0)</f>
        <v>32533.33990892916</v>
      </c>
      <c r="J9320" s="2">
        <f>VLOOKUP($E9320,
Products!$A$1:$F$201,MATCH(Orders!J$1,Products!$A$1:$F$1,0),0)</f>
        <v>22734.712471507952</v>
      </c>
    </row>
    <row r="9321" spans="1:10">
      <c r="A9321">
        <v>9320</v>
      </c>
      <c r="B9321" s="4">
        <v>45317</v>
      </c>
      <c r="C9321" s="10">
        <f>DATE(YEAR(orders[[#This Row],[order_date]]), MONTH(orders[[#This Row],[order_date]]), 1)</f>
        <v>45292</v>
      </c>
      <c r="D9321" t="s">
        <v>4391</v>
      </c>
      <c r="E9321" t="s">
        <v>607</v>
      </c>
      <c r="F9321" t="str">
        <f>VLOOKUP(orders[[#This Row],[product_id]],Products!A:C,3,0)</f>
        <v>Appliances</v>
      </c>
      <c r="G9321">
        <v>1</v>
      </c>
      <c r="H9321" s="6">
        <v>0.1442021572376323</v>
      </c>
      <c r="I9321" s="2">
        <f>VLOOKUP($E9321,
Products!$A$1:$F$201,MATCH(Orders!I$1,Products!$A$1:$F$1,0),0)</f>
        <v>6264.400042999192</v>
      </c>
      <c r="J9321" s="2">
        <f>VLOOKUP($E9321,
Products!$A$1:$F$201,MATCH(Orders!J$1,Products!$A$1:$F$1,0),0)</f>
        <v>4980.3849171743304</v>
      </c>
    </row>
    <row r="9322" spans="1:10">
      <c r="A9322">
        <v>9321</v>
      </c>
      <c r="B9322" s="4">
        <v>45760</v>
      </c>
      <c r="C9322" s="10">
        <f>DATE(YEAR(orders[[#This Row],[order_date]]), MONTH(orders[[#This Row],[order_date]]), 1)</f>
        <v>45748</v>
      </c>
      <c r="D9322" t="s">
        <v>2973</v>
      </c>
      <c r="E9322" t="s">
        <v>678</v>
      </c>
      <c r="F9322" t="str">
        <f>VLOOKUP(orders[[#This Row],[product_id]],Products!A:C,3,0)</f>
        <v>Appliances</v>
      </c>
      <c r="G9322">
        <v>3</v>
      </c>
      <c r="H9322" s="6">
        <v>8.3450096536795013E-2</v>
      </c>
      <c r="I9322" s="2">
        <f>VLOOKUP($E9322,
Products!$A$1:$F$201,MATCH(Orders!I$1,Products!$A$1:$F$1,0),0)</f>
        <v>24547.80463631255</v>
      </c>
      <c r="J9322" s="2">
        <f>VLOOKUP($E9322,
Products!$A$1:$F$201,MATCH(Orders!J$1,Products!$A$1:$F$1,0),0)</f>
        <v>16599.667533695861</v>
      </c>
    </row>
    <row r="9323" spans="1:10">
      <c r="A9323">
        <v>9322</v>
      </c>
      <c r="B9323" s="4">
        <v>45069</v>
      </c>
      <c r="C9323" s="10">
        <f>DATE(YEAR(orders[[#This Row],[order_date]]), MONTH(orders[[#This Row],[order_date]]), 1)</f>
        <v>45047</v>
      </c>
      <c r="D9323" t="s">
        <v>2749</v>
      </c>
      <c r="E9323" t="s">
        <v>654</v>
      </c>
      <c r="F9323" t="str">
        <f>VLOOKUP(orders[[#This Row],[product_id]],Products!A:C,3,0)</f>
        <v>Electronics</v>
      </c>
      <c r="G9323">
        <v>3</v>
      </c>
      <c r="H9323" s="6">
        <v>0.22609507326993433</v>
      </c>
      <c r="I9323" s="2">
        <f>VLOOKUP($E9323,
Products!$A$1:$F$201,MATCH(Orders!I$1,Products!$A$1:$F$1,0),0)</f>
        <v>2480.90324078101</v>
      </c>
      <c r="J9323" s="2">
        <f>VLOOKUP($E9323,
Products!$A$1:$F$201,MATCH(Orders!J$1,Products!$A$1:$F$1,0),0)</f>
        <v>1964.543440578911</v>
      </c>
    </row>
    <row r="9324" spans="1:10">
      <c r="A9324">
        <v>9323</v>
      </c>
      <c r="B9324" s="4">
        <v>45254</v>
      </c>
      <c r="C9324" s="10">
        <f>DATE(YEAR(orders[[#This Row],[order_date]]), MONTH(orders[[#This Row],[order_date]]), 1)</f>
        <v>45231</v>
      </c>
      <c r="D9324" t="s">
        <v>3784</v>
      </c>
      <c r="E9324" t="s">
        <v>598</v>
      </c>
      <c r="F9324" t="str">
        <f>VLOOKUP(orders[[#This Row],[product_id]],Products!A:C,3,0)</f>
        <v>Appliances</v>
      </c>
      <c r="G9324">
        <v>1</v>
      </c>
      <c r="H9324" s="6">
        <v>0.11153949179831124</v>
      </c>
      <c r="I9324" s="2">
        <f>VLOOKUP($E9324,
Products!$A$1:$F$201,MATCH(Orders!I$1,Products!$A$1:$F$1,0),0)</f>
        <v>5641.6789233526652</v>
      </c>
      <c r="J9324" s="2">
        <f>VLOOKUP($E9324,
Products!$A$1:$F$201,MATCH(Orders!J$1,Products!$A$1:$F$1,0),0)</f>
        <v>4031.2473685481059</v>
      </c>
    </row>
    <row r="9325" spans="1:10">
      <c r="A9325">
        <v>9324</v>
      </c>
      <c r="B9325" s="4">
        <v>45554</v>
      </c>
      <c r="C9325" s="10">
        <f>DATE(YEAR(orders[[#This Row],[order_date]]), MONTH(orders[[#This Row],[order_date]]), 1)</f>
        <v>45536</v>
      </c>
      <c r="D9325" t="s">
        <v>921</v>
      </c>
      <c r="E9325" t="s">
        <v>539</v>
      </c>
      <c r="F9325" t="str">
        <f>VLOOKUP(orders[[#This Row],[product_id]],Products!A:C,3,0)</f>
        <v>Appliances</v>
      </c>
      <c r="G9325">
        <v>1</v>
      </c>
      <c r="H9325" s="6">
        <v>0.14667064024082721</v>
      </c>
      <c r="I9325" s="2">
        <f>VLOOKUP($E9325,
Products!$A$1:$F$201,MATCH(Orders!I$1,Products!$A$1:$F$1,0),0)</f>
        <v>25730.234720482978</v>
      </c>
      <c r="J9325" s="2">
        <f>VLOOKUP($E9325,
Products!$A$1:$F$201,MATCH(Orders!J$1,Products!$A$1:$F$1,0),0)</f>
        <v>17186.87037527658</v>
      </c>
    </row>
    <row r="9326" spans="1:10">
      <c r="A9326">
        <v>9325</v>
      </c>
      <c r="B9326" s="4">
        <v>45303</v>
      </c>
      <c r="C9326" s="10">
        <f>DATE(YEAR(orders[[#This Row],[order_date]]), MONTH(orders[[#This Row],[order_date]]), 1)</f>
        <v>45292</v>
      </c>
      <c r="D9326" t="s">
        <v>1386</v>
      </c>
      <c r="E9326" t="s">
        <v>645</v>
      </c>
      <c r="F9326" t="str">
        <f>VLOOKUP(orders[[#This Row],[product_id]],Products!A:C,3,0)</f>
        <v>Electronics</v>
      </c>
      <c r="G9326">
        <v>2</v>
      </c>
      <c r="H9326" s="6">
        <v>0.15788209354747071</v>
      </c>
      <c r="I9326" s="2">
        <f>VLOOKUP($E9326,
Products!$A$1:$F$201,MATCH(Orders!I$1,Products!$A$1:$F$1,0),0)</f>
        <v>29658.239859810968</v>
      </c>
      <c r="J9326" s="2">
        <f>VLOOKUP($E9326,
Products!$A$1:$F$201,MATCH(Orders!J$1,Products!$A$1:$F$1,0),0)</f>
        <v>22421.521919652871</v>
      </c>
    </row>
    <row r="9327" spans="1:10">
      <c r="A9327">
        <v>9326</v>
      </c>
      <c r="B9327" s="4">
        <v>45016</v>
      </c>
      <c r="C9327" s="10">
        <f>DATE(YEAR(orders[[#This Row],[order_date]]), MONTH(orders[[#This Row],[order_date]]), 1)</f>
        <v>44986</v>
      </c>
      <c r="D9327" t="s">
        <v>4363</v>
      </c>
      <c r="E9327" t="s">
        <v>544</v>
      </c>
      <c r="F9327" t="str">
        <f>VLOOKUP(orders[[#This Row],[product_id]],Products!A:C,3,0)</f>
        <v>Electronics</v>
      </c>
      <c r="G9327">
        <v>2</v>
      </c>
      <c r="H9327" s="6">
        <v>0.24146315810285202</v>
      </c>
      <c r="I9327" s="2">
        <f>VLOOKUP($E9327,
Products!$A$1:$F$201,MATCH(Orders!I$1,Products!$A$1:$F$1,0),0)</f>
        <v>16273.22789477584</v>
      </c>
      <c r="J9327" s="2">
        <f>VLOOKUP($E9327,
Products!$A$1:$F$201,MATCH(Orders!J$1,Products!$A$1:$F$1,0),0)</f>
        <v>12683.607953986329</v>
      </c>
    </row>
    <row r="9328" spans="1:10">
      <c r="A9328">
        <v>9327</v>
      </c>
      <c r="B9328" s="4">
        <v>45734</v>
      </c>
      <c r="C9328" s="10">
        <f>DATE(YEAR(orders[[#This Row],[order_date]]), MONTH(orders[[#This Row],[order_date]]), 1)</f>
        <v>45717</v>
      </c>
      <c r="D9328" t="s">
        <v>3046</v>
      </c>
      <c r="E9328" t="s">
        <v>601</v>
      </c>
      <c r="F9328" t="str">
        <f>VLOOKUP(orders[[#This Row],[product_id]],Products!A:C,3,0)</f>
        <v>Appliances</v>
      </c>
      <c r="G9328">
        <v>2</v>
      </c>
      <c r="H9328" s="6">
        <v>8.59610313903761E-2</v>
      </c>
      <c r="I9328" s="2">
        <f>VLOOKUP($E9328,
Products!$A$1:$F$201,MATCH(Orders!I$1,Products!$A$1:$F$1,0),0)</f>
        <v>2095.1354013205032</v>
      </c>
      <c r="J9328" s="2">
        <f>VLOOKUP($E9328,
Products!$A$1:$F$201,MATCH(Orders!J$1,Products!$A$1:$F$1,0),0)</f>
        <v>1374.592895200507</v>
      </c>
    </row>
    <row r="9329" spans="1:10">
      <c r="A9329">
        <v>9328</v>
      </c>
      <c r="B9329" s="4">
        <v>45947</v>
      </c>
      <c r="C9329" s="10">
        <f>DATE(YEAR(orders[[#This Row],[order_date]]), MONTH(orders[[#This Row],[order_date]]), 1)</f>
        <v>45931</v>
      </c>
      <c r="D9329" t="s">
        <v>4316</v>
      </c>
      <c r="E9329" t="s">
        <v>511</v>
      </c>
      <c r="F9329" t="str">
        <f>VLOOKUP(orders[[#This Row],[product_id]],Products!A:C,3,0)</f>
        <v>Appliances</v>
      </c>
      <c r="G9329">
        <v>1</v>
      </c>
      <c r="H9329" s="6">
        <v>6.1550849406688694E-2</v>
      </c>
      <c r="I9329" s="2">
        <f>VLOOKUP($E9329,
Products!$A$1:$F$201,MATCH(Orders!I$1,Products!$A$1:$F$1,0),0)</f>
        <v>6005.1161529516376</v>
      </c>
      <c r="J9329" s="2">
        <f>VLOOKUP($E9329,
Products!$A$1:$F$201,MATCH(Orders!J$1,Products!$A$1:$F$1,0),0)</f>
        <v>4036.1471846213158</v>
      </c>
    </row>
    <row r="9330" spans="1:10">
      <c r="A9330">
        <v>9329</v>
      </c>
      <c r="B9330" s="4">
        <v>45992</v>
      </c>
      <c r="C9330" s="10">
        <f>DATE(YEAR(orders[[#This Row],[order_date]]), MONTH(orders[[#This Row],[order_date]]), 1)</f>
        <v>45992</v>
      </c>
      <c r="D9330" t="s">
        <v>2518</v>
      </c>
      <c r="E9330" t="s">
        <v>586</v>
      </c>
      <c r="F9330" t="str">
        <f>VLOOKUP(orders[[#This Row],[product_id]],Products!A:C,3,0)</f>
        <v>Appliances</v>
      </c>
      <c r="G9330">
        <v>1</v>
      </c>
      <c r="H9330" s="6">
        <v>9.590356057797722E-2</v>
      </c>
      <c r="I9330" s="2">
        <f>VLOOKUP($E9330,
Products!$A$1:$F$201,MATCH(Orders!I$1,Products!$A$1:$F$1,0),0)</f>
        <v>22928.971424497449</v>
      </c>
      <c r="J9330" s="2">
        <f>VLOOKUP($E9330,
Products!$A$1:$F$201,MATCH(Orders!J$1,Products!$A$1:$F$1,0),0)</f>
        <v>17801.356740692991</v>
      </c>
    </row>
    <row r="9331" spans="1:10">
      <c r="A9331">
        <v>9330</v>
      </c>
      <c r="B9331" s="4">
        <v>45985</v>
      </c>
      <c r="C9331" s="10">
        <f>DATE(YEAR(orders[[#This Row],[order_date]]), MONTH(orders[[#This Row],[order_date]]), 1)</f>
        <v>45962</v>
      </c>
      <c r="D9331" t="s">
        <v>2213</v>
      </c>
      <c r="E9331" t="s">
        <v>537</v>
      </c>
      <c r="F9331" t="str">
        <f>VLOOKUP(orders[[#This Row],[product_id]],Products!A:C,3,0)</f>
        <v>Electronics</v>
      </c>
      <c r="G9331">
        <v>1</v>
      </c>
      <c r="H9331" s="6">
        <v>0.21736679007669232</v>
      </c>
      <c r="I9331" s="2">
        <f>VLOOKUP($E9331,
Products!$A$1:$F$201,MATCH(Orders!I$1,Products!$A$1:$F$1,0),0)</f>
        <v>31703.831103033539</v>
      </c>
      <c r="J9331" s="2">
        <f>VLOOKUP($E9331,
Products!$A$1:$F$201,MATCH(Orders!J$1,Products!$A$1:$F$1,0),0)</f>
        <v>24504.340558054781</v>
      </c>
    </row>
    <row r="9332" spans="1:10">
      <c r="A9332">
        <v>9331</v>
      </c>
      <c r="B9332" s="4">
        <v>45938</v>
      </c>
      <c r="C9332" s="10">
        <f>DATE(YEAR(orders[[#This Row],[order_date]]), MONTH(orders[[#This Row],[order_date]]), 1)</f>
        <v>45931</v>
      </c>
      <c r="D9332" t="s">
        <v>2796</v>
      </c>
      <c r="E9332" t="s">
        <v>693</v>
      </c>
      <c r="F9332" t="str">
        <f>VLOOKUP(orders[[#This Row],[product_id]],Products!A:C,3,0)</f>
        <v>Appliances</v>
      </c>
      <c r="G9332">
        <v>3</v>
      </c>
      <c r="H9332" s="6">
        <v>5.0907689523365982E-2</v>
      </c>
      <c r="I9332" s="2">
        <f>VLOOKUP($E9332,
Products!$A$1:$F$201,MATCH(Orders!I$1,Products!$A$1:$F$1,0),0)</f>
        <v>2037.67513915007</v>
      </c>
      <c r="J9332" s="2">
        <f>VLOOKUP($E9332,
Products!$A$1:$F$201,MATCH(Orders!J$1,Products!$A$1:$F$1,0),0)</f>
        <v>1374.1566876520769</v>
      </c>
    </row>
    <row r="9333" spans="1:10">
      <c r="A9333">
        <v>9332</v>
      </c>
      <c r="B9333" s="4">
        <v>45479</v>
      </c>
      <c r="C9333" s="10">
        <f>DATE(YEAR(orders[[#This Row],[order_date]]), MONTH(orders[[#This Row],[order_date]]), 1)</f>
        <v>45474</v>
      </c>
      <c r="D9333" t="s">
        <v>4084</v>
      </c>
      <c r="E9333" t="s">
        <v>641</v>
      </c>
      <c r="F9333" t="str">
        <f>VLOOKUP(orders[[#This Row],[product_id]],Products!A:C,3,0)</f>
        <v>Appliances</v>
      </c>
      <c r="G9333">
        <v>1</v>
      </c>
      <c r="H9333" s="6">
        <v>9.7444910945123114E-2</v>
      </c>
      <c r="I9333" s="2">
        <f>VLOOKUP($E9333,
Products!$A$1:$F$201,MATCH(Orders!I$1,Products!$A$1:$F$1,0),0)</f>
        <v>27167.965718506261</v>
      </c>
      <c r="J9333" s="2">
        <f>VLOOKUP($E9333,
Products!$A$1:$F$201,MATCH(Orders!J$1,Products!$A$1:$F$1,0),0)</f>
        <v>19748.025676381669</v>
      </c>
    </row>
    <row r="9334" spans="1:10">
      <c r="A9334">
        <v>9333</v>
      </c>
      <c r="B9334" s="4">
        <v>45050</v>
      </c>
      <c r="C9334" s="10">
        <f>DATE(YEAR(orders[[#This Row],[order_date]]), MONTH(orders[[#This Row],[order_date]]), 1)</f>
        <v>45047</v>
      </c>
      <c r="D9334" t="s">
        <v>1822</v>
      </c>
      <c r="E9334" t="s">
        <v>671</v>
      </c>
      <c r="F9334" t="str">
        <f>VLOOKUP(orders[[#This Row],[product_id]],Products!A:C,3,0)</f>
        <v>Electronics</v>
      </c>
      <c r="G9334">
        <v>3</v>
      </c>
      <c r="H9334" s="6">
        <v>0.20767475023170245</v>
      </c>
      <c r="I9334" s="2">
        <f>VLOOKUP($E9334,
Products!$A$1:$F$201,MATCH(Orders!I$1,Products!$A$1:$F$1,0),0)</f>
        <v>20226.002416343759</v>
      </c>
      <c r="J9334" s="2">
        <f>VLOOKUP($E9334,
Products!$A$1:$F$201,MATCH(Orders!J$1,Products!$A$1:$F$1,0),0)</f>
        <v>13513.884167631189</v>
      </c>
    </row>
    <row r="9335" spans="1:10">
      <c r="A9335">
        <v>9334</v>
      </c>
      <c r="B9335" s="4">
        <v>44983</v>
      </c>
      <c r="C9335" s="10">
        <f>DATE(YEAR(orders[[#This Row],[order_date]]), MONTH(orders[[#This Row],[order_date]]), 1)</f>
        <v>44958</v>
      </c>
      <c r="D9335" t="s">
        <v>4360</v>
      </c>
      <c r="E9335" t="s">
        <v>652</v>
      </c>
      <c r="F9335" t="str">
        <f>VLOOKUP(orders[[#This Row],[product_id]],Products!A:C,3,0)</f>
        <v>Appliances</v>
      </c>
      <c r="G9335">
        <v>1</v>
      </c>
      <c r="H9335" s="6">
        <v>0.12646633875368996</v>
      </c>
      <c r="I9335" s="2">
        <f>VLOOKUP($E9335,
Products!$A$1:$F$201,MATCH(Orders!I$1,Products!$A$1:$F$1,0),0)</f>
        <v>6387.3122916387983</v>
      </c>
      <c r="J9335" s="2">
        <f>VLOOKUP($E9335,
Products!$A$1:$F$201,MATCH(Orders!J$1,Products!$A$1:$F$1,0),0)</f>
        <v>4880.3517286187262</v>
      </c>
    </row>
    <row r="9336" spans="1:10">
      <c r="A9336">
        <v>9335</v>
      </c>
      <c r="B9336" s="4">
        <v>45732</v>
      </c>
      <c r="C9336" s="10">
        <f>DATE(YEAR(orders[[#This Row],[order_date]]), MONTH(orders[[#This Row],[order_date]]), 1)</f>
        <v>45717</v>
      </c>
      <c r="D9336" t="s">
        <v>1998</v>
      </c>
      <c r="E9336" t="s">
        <v>688</v>
      </c>
      <c r="F9336" t="str">
        <f>VLOOKUP(orders[[#This Row],[product_id]],Products!A:C,3,0)</f>
        <v>Appliances</v>
      </c>
      <c r="G9336">
        <v>1</v>
      </c>
      <c r="H9336" s="6">
        <v>5.9856081593775534E-2</v>
      </c>
      <c r="I9336" s="2">
        <f>VLOOKUP($E9336,
Products!$A$1:$F$201,MATCH(Orders!I$1,Products!$A$1:$F$1,0),0)</f>
        <v>5983.6860426434141</v>
      </c>
      <c r="J9336" s="2">
        <f>VLOOKUP($E9336,
Products!$A$1:$F$201,MATCH(Orders!J$1,Products!$A$1:$F$1,0),0)</f>
        <v>3911.563059036529</v>
      </c>
    </row>
    <row r="9337" spans="1:10">
      <c r="A9337">
        <v>9336</v>
      </c>
      <c r="B9337" s="4">
        <v>45161</v>
      </c>
      <c r="C9337" s="10">
        <f>DATE(YEAR(orders[[#This Row],[order_date]]), MONTH(orders[[#This Row],[order_date]]), 1)</f>
        <v>45139</v>
      </c>
      <c r="D9337" t="s">
        <v>2350</v>
      </c>
      <c r="E9337" t="s">
        <v>514</v>
      </c>
      <c r="F9337" t="str">
        <f>VLOOKUP(orders[[#This Row],[product_id]],Products!A:C,3,0)</f>
        <v>Electronics</v>
      </c>
      <c r="G9337">
        <v>2</v>
      </c>
      <c r="H9337" s="6">
        <v>0.24030696893545567</v>
      </c>
      <c r="I9337" s="2">
        <f>VLOOKUP($E9337,
Products!$A$1:$F$201,MATCH(Orders!I$1,Products!$A$1:$F$1,0),0)</f>
        <v>16482.730474054071</v>
      </c>
      <c r="J9337" s="2">
        <f>VLOOKUP($E9337,
Products!$A$1:$F$201,MATCH(Orders!J$1,Products!$A$1:$F$1,0),0)</f>
        <v>12480.81165565178</v>
      </c>
    </row>
    <row r="9338" spans="1:10">
      <c r="A9338">
        <v>9337</v>
      </c>
      <c r="B9338" s="4">
        <v>45534</v>
      </c>
      <c r="C9338" s="10">
        <f>DATE(YEAR(orders[[#This Row],[order_date]]), MONTH(orders[[#This Row],[order_date]]), 1)</f>
        <v>45505</v>
      </c>
      <c r="D9338" t="s">
        <v>3446</v>
      </c>
      <c r="E9338" t="s">
        <v>685</v>
      </c>
      <c r="F9338" t="str">
        <f>VLOOKUP(orders[[#This Row],[product_id]],Products!A:C,3,0)</f>
        <v>Electronics</v>
      </c>
      <c r="G9338">
        <v>1</v>
      </c>
      <c r="H9338" s="6">
        <v>0.19341912433205841</v>
      </c>
      <c r="I9338" s="2">
        <f>VLOOKUP($E9338,
Products!$A$1:$F$201,MATCH(Orders!I$1,Products!$A$1:$F$1,0),0)</f>
        <v>30011.61348468516</v>
      </c>
      <c r="J9338" s="2">
        <f>VLOOKUP($E9338,
Products!$A$1:$F$201,MATCH(Orders!J$1,Products!$A$1:$F$1,0),0)</f>
        <v>20796.213094008199</v>
      </c>
    </row>
    <row r="9339" spans="1:10">
      <c r="A9339">
        <v>9338</v>
      </c>
      <c r="B9339" s="4">
        <v>45318</v>
      </c>
      <c r="C9339" s="10">
        <f>DATE(YEAR(orders[[#This Row],[order_date]]), MONTH(orders[[#This Row],[order_date]]), 1)</f>
        <v>45292</v>
      </c>
      <c r="D9339" t="s">
        <v>1944</v>
      </c>
      <c r="E9339" t="s">
        <v>661</v>
      </c>
      <c r="F9339" t="str">
        <f>VLOOKUP(orders[[#This Row],[product_id]],Products!A:C,3,0)</f>
        <v>Electronics</v>
      </c>
      <c r="G9339">
        <v>2</v>
      </c>
      <c r="H9339" s="6">
        <v>0.17024858413677504</v>
      </c>
      <c r="I9339" s="2">
        <f>VLOOKUP($E9339,
Products!$A$1:$F$201,MATCH(Orders!I$1,Products!$A$1:$F$1,0),0)</f>
        <v>18760.038541255031</v>
      </c>
      <c r="J9339" s="2">
        <f>VLOOKUP($E9339,
Products!$A$1:$F$201,MATCH(Orders!J$1,Products!$A$1:$F$1,0),0)</f>
        <v>13545.127547708629</v>
      </c>
    </row>
    <row r="9340" spans="1:10">
      <c r="A9340">
        <v>9339</v>
      </c>
      <c r="B9340" s="4">
        <v>45896</v>
      </c>
      <c r="C9340" s="10">
        <f>DATE(YEAR(orders[[#This Row],[order_date]]), MONTH(orders[[#This Row],[order_date]]), 1)</f>
        <v>45870</v>
      </c>
      <c r="D9340" t="s">
        <v>1664</v>
      </c>
      <c r="E9340" t="s">
        <v>567</v>
      </c>
      <c r="F9340" t="str">
        <f>VLOOKUP(orders[[#This Row],[product_id]],Products!A:C,3,0)</f>
        <v>Electronics</v>
      </c>
      <c r="G9340">
        <v>1</v>
      </c>
      <c r="H9340" s="6">
        <v>0.19784664386903228</v>
      </c>
      <c r="I9340" s="2">
        <f>VLOOKUP($E9340,
Products!$A$1:$F$201,MATCH(Orders!I$1,Products!$A$1:$F$1,0),0)</f>
        <v>17514.171240093368</v>
      </c>
      <c r="J9340" s="2">
        <f>VLOOKUP($E9340,
Products!$A$1:$F$201,MATCH(Orders!J$1,Products!$A$1:$F$1,0),0)</f>
        <v>12226.76247250809</v>
      </c>
    </row>
    <row r="9341" spans="1:10">
      <c r="A9341">
        <v>9340</v>
      </c>
      <c r="B9341" s="4">
        <v>44978</v>
      </c>
      <c r="C9341" s="10">
        <f>DATE(YEAR(orders[[#This Row],[order_date]]), MONTH(orders[[#This Row],[order_date]]), 1)</f>
        <v>44958</v>
      </c>
      <c r="D9341" t="s">
        <v>2867</v>
      </c>
      <c r="E9341" t="s">
        <v>681</v>
      </c>
      <c r="F9341" t="str">
        <f>VLOOKUP(orders[[#This Row],[product_id]],Products!A:C,3,0)</f>
        <v>Appliances</v>
      </c>
      <c r="G9341">
        <v>1</v>
      </c>
      <c r="H9341" s="6">
        <v>0.13799987745115155</v>
      </c>
      <c r="I9341" s="2">
        <f>VLOOKUP($E9341,
Products!$A$1:$F$201,MATCH(Orders!I$1,Products!$A$1:$F$1,0),0)</f>
        <v>2080.3641662770501</v>
      </c>
      <c r="J9341" s="2">
        <f>VLOOKUP($E9341,
Products!$A$1:$F$201,MATCH(Orders!J$1,Products!$A$1:$F$1,0),0)</f>
        <v>1566.754559891986</v>
      </c>
    </row>
    <row r="9342" spans="1:10">
      <c r="A9342">
        <v>9341</v>
      </c>
      <c r="B9342" s="4">
        <v>45415</v>
      </c>
      <c r="C9342" s="10">
        <f>DATE(YEAR(orders[[#This Row],[order_date]]), MONTH(orders[[#This Row],[order_date]]), 1)</f>
        <v>45413</v>
      </c>
      <c r="D9342" t="s">
        <v>3962</v>
      </c>
      <c r="E9342" t="s">
        <v>619</v>
      </c>
      <c r="F9342" t="str">
        <f>VLOOKUP(orders[[#This Row],[product_id]],Products!A:C,3,0)</f>
        <v>Appliances</v>
      </c>
      <c r="G9342">
        <v>2</v>
      </c>
      <c r="H9342" s="6">
        <v>5.3864167949730993E-2</v>
      </c>
      <c r="I9342" s="2">
        <f>VLOOKUP($E9342,
Products!$A$1:$F$201,MATCH(Orders!I$1,Products!$A$1:$F$1,0),0)</f>
        <v>6040.8433358455886</v>
      </c>
      <c r="J9342" s="2">
        <f>VLOOKUP($E9342,
Products!$A$1:$F$201,MATCH(Orders!J$1,Products!$A$1:$F$1,0),0)</f>
        <v>4363.6239115177623</v>
      </c>
    </row>
    <row r="9343" spans="1:10">
      <c r="A9343">
        <v>9342</v>
      </c>
      <c r="B9343" s="4">
        <v>44931</v>
      </c>
      <c r="C9343" s="10">
        <f>DATE(YEAR(orders[[#This Row],[order_date]]), MONTH(orders[[#This Row],[order_date]]), 1)</f>
        <v>44927</v>
      </c>
      <c r="D9343" t="s">
        <v>3674</v>
      </c>
      <c r="E9343" t="s">
        <v>672</v>
      </c>
      <c r="F9343" t="str">
        <f>VLOOKUP(orders[[#This Row],[product_id]],Products!A:C,3,0)</f>
        <v>Electronics</v>
      </c>
      <c r="G9343">
        <v>2</v>
      </c>
      <c r="H9343" s="6">
        <v>0.19844562185953346</v>
      </c>
      <c r="I9343" s="2">
        <f>VLOOKUP($E9343,
Products!$A$1:$F$201,MATCH(Orders!I$1,Products!$A$1:$F$1,0),0)</f>
        <v>29856.340212906369</v>
      </c>
      <c r="J9343" s="2">
        <f>VLOOKUP($E9343,
Products!$A$1:$F$201,MATCH(Orders!J$1,Products!$A$1:$F$1,0),0)</f>
        <v>19759.064823078941</v>
      </c>
    </row>
    <row r="9344" spans="1:10">
      <c r="A9344">
        <v>9343</v>
      </c>
      <c r="B9344" s="4">
        <v>45558</v>
      </c>
      <c r="C9344" s="10">
        <f>DATE(YEAR(orders[[#This Row],[order_date]]), MONTH(orders[[#This Row],[order_date]]), 1)</f>
        <v>45536</v>
      </c>
      <c r="D9344" t="s">
        <v>1854</v>
      </c>
      <c r="E9344" t="s">
        <v>686</v>
      </c>
      <c r="F9344" t="str">
        <f>VLOOKUP(orders[[#This Row],[product_id]],Products!A:C,3,0)</f>
        <v>Appliances</v>
      </c>
      <c r="G9344">
        <v>1</v>
      </c>
      <c r="H9344" s="6">
        <v>6.2196585363266783E-2</v>
      </c>
      <c r="I9344" s="2">
        <f>VLOOKUP($E9344,
Products!$A$1:$F$201,MATCH(Orders!I$1,Products!$A$1:$F$1,0),0)</f>
        <v>25525.356267188719</v>
      </c>
      <c r="J9344" s="2">
        <f>VLOOKUP($E9344,
Products!$A$1:$F$201,MATCH(Orders!J$1,Products!$A$1:$F$1,0),0)</f>
        <v>18214.15981099859</v>
      </c>
    </row>
    <row r="9345" spans="1:10">
      <c r="A9345">
        <v>9344</v>
      </c>
      <c r="B9345" s="4">
        <v>45143</v>
      </c>
      <c r="C9345" s="10">
        <f>DATE(YEAR(orders[[#This Row],[order_date]]), MONTH(orders[[#This Row],[order_date]]), 1)</f>
        <v>45139</v>
      </c>
      <c r="D9345" t="s">
        <v>3882</v>
      </c>
      <c r="E9345" t="s">
        <v>696</v>
      </c>
      <c r="F9345" t="str">
        <f>VLOOKUP(orders[[#This Row],[product_id]],Products!A:C,3,0)</f>
        <v>Electronics</v>
      </c>
      <c r="G9345">
        <v>1</v>
      </c>
      <c r="H9345" s="6">
        <v>0.16860808781099784</v>
      </c>
      <c r="I9345" s="2">
        <f>VLOOKUP($E9345,
Products!$A$1:$F$201,MATCH(Orders!I$1,Products!$A$1:$F$1,0),0)</f>
        <v>2723.6534496184809</v>
      </c>
      <c r="J9345" s="2">
        <f>VLOOKUP($E9345,
Products!$A$1:$F$201,MATCH(Orders!J$1,Products!$A$1:$F$1,0),0)</f>
        <v>1872.4715951823</v>
      </c>
    </row>
    <row r="9346" spans="1:10">
      <c r="A9346">
        <v>9345</v>
      </c>
      <c r="B9346" s="4">
        <v>45462</v>
      </c>
      <c r="C9346" s="10">
        <f>DATE(YEAR(orders[[#This Row],[order_date]]), MONTH(orders[[#This Row],[order_date]]), 1)</f>
        <v>45444</v>
      </c>
      <c r="D9346" t="s">
        <v>2990</v>
      </c>
      <c r="E9346" t="s">
        <v>524</v>
      </c>
      <c r="F9346" t="str">
        <f>VLOOKUP(orders[[#This Row],[product_id]],Products!A:C,3,0)</f>
        <v>Electronics</v>
      </c>
      <c r="G9346">
        <v>3</v>
      </c>
      <c r="H9346" s="6">
        <v>0.22335663860623914</v>
      </c>
      <c r="I9346" s="2">
        <f>VLOOKUP($E9346,
Products!$A$1:$F$201,MATCH(Orders!I$1,Products!$A$1:$F$1,0),0)</f>
        <v>13162.372749153699</v>
      </c>
      <c r="J9346" s="2">
        <f>VLOOKUP($E9346,
Products!$A$1:$F$201,MATCH(Orders!J$1,Products!$A$1:$F$1,0),0)</f>
        <v>8772.7564251238819</v>
      </c>
    </row>
    <row r="9347" spans="1:10">
      <c r="A9347">
        <v>9346</v>
      </c>
      <c r="B9347" s="4">
        <v>45664</v>
      </c>
      <c r="C9347" s="10">
        <f>DATE(YEAR(orders[[#This Row],[order_date]]), MONTH(orders[[#This Row],[order_date]]), 1)</f>
        <v>45658</v>
      </c>
      <c r="D9347" t="s">
        <v>3406</v>
      </c>
      <c r="E9347" t="s">
        <v>538</v>
      </c>
      <c r="F9347" t="str">
        <f>VLOOKUP(orders[[#This Row],[product_id]],Products!A:C,3,0)</f>
        <v>Electronics</v>
      </c>
      <c r="G9347">
        <v>1</v>
      </c>
      <c r="H9347" s="6">
        <v>0.14618042318088059</v>
      </c>
      <c r="I9347" s="2">
        <f>VLOOKUP($E9347,
Products!$A$1:$F$201,MATCH(Orders!I$1,Products!$A$1:$F$1,0),0)</f>
        <v>29368.843697269542</v>
      </c>
      <c r="J9347" s="2">
        <f>VLOOKUP($E9347,
Products!$A$1:$F$201,MATCH(Orders!J$1,Products!$A$1:$F$1,0),0)</f>
        <v>23079.13344123889</v>
      </c>
    </row>
    <row r="9348" spans="1:10">
      <c r="A9348">
        <v>9347</v>
      </c>
      <c r="B9348" s="4">
        <v>45656</v>
      </c>
      <c r="C9348" s="10">
        <f>DATE(YEAR(orders[[#This Row],[order_date]]), MONTH(orders[[#This Row],[order_date]]), 1)</f>
        <v>45627</v>
      </c>
      <c r="D9348" t="s">
        <v>2534</v>
      </c>
      <c r="E9348" t="s">
        <v>569</v>
      </c>
      <c r="F9348" t="str">
        <f>VLOOKUP(orders[[#This Row],[product_id]],Products!A:C,3,0)</f>
        <v>Electronics</v>
      </c>
      <c r="G9348">
        <v>1</v>
      </c>
      <c r="H9348" s="6">
        <v>0.12056982447870744</v>
      </c>
      <c r="I9348" s="2">
        <f>VLOOKUP($E9348,
Products!$A$1:$F$201,MATCH(Orders!I$1,Products!$A$1:$F$1,0),0)</f>
        <v>30739.034547193129</v>
      </c>
      <c r="J9348" s="2">
        <f>VLOOKUP($E9348,
Products!$A$1:$F$201,MATCH(Orders!J$1,Products!$A$1:$F$1,0),0)</f>
        <v>22938.60345365321</v>
      </c>
    </row>
    <row r="9349" spans="1:10">
      <c r="A9349">
        <v>9348</v>
      </c>
      <c r="B9349" s="4">
        <v>45976</v>
      </c>
      <c r="C9349" s="10">
        <f>DATE(YEAR(orders[[#This Row],[order_date]]), MONTH(orders[[#This Row],[order_date]]), 1)</f>
        <v>45962</v>
      </c>
      <c r="D9349" t="s">
        <v>863</v>
      </c>
      <c r="E9349" t="s">
        <v>531</v>
      </c>
      <c r="F9349" t="str">
        <f>VLOOKUP(orders[[#This Row],[product_id]],Products!A:C,3,0)</f>
        <v>Electronics</v>
      </c>
      <c r="G9349">
        <v>3</v>
      </c>
      <c r="H9349" s="6">
        <v>0.12785047137359729</v>
      </c>
      <c r="I9349" s="2">
        <f>VLOOKUP($E9349,
Products!$A$1:$F$201,MATCH(Orders!I$1,Products!$A$1:$F$1,0),0)</f>
        <v>29674.378925417219</v>
      </c>
      <c r="J9349" s="2">
        <f>VLOOKUP($E9349,
Products!$A$1:$F$201,MATCH(Orders!J$1,Products!$A$1:$F$1,0),0)</f>
        <v>20795.30337605517</v>
      </c>
    </row>
    <row r="9350" spans="1:10">
      <c r="A9350">
        <v>9349</v>
      </c>
      <c r="B9350" s="4">
        <v>44929</v>
      </c>
      <c r="C9350" s="10">
        <f>DATE(YEAR(orders[[#This Row],[order_date]]), MONTH(orders[[#This Row],[order_date]]), 1)</f>
        <v>44927</v>
      </c>
      <c r="D9350" t="s">
        <v>4251</v>
      </c>
      <c r="E9350" t="s">
        <v>678</v>
      </c>
      <c r="F9350" t="str">
        <f>VLOOKUP(orders[[#This Row],[product_id]],Products!A:C,3,0)</f>
        <v>Appliances</v>
      </c>
      <c r="G9350">
        <v>1</v>
      </c>
      <c r="H9350" s="6">
        <v>5.7434871300645493E-2</v>
      </c>
      <c r="I9350" s="2">
        <f>VLOOKUP($E9350,
Products!$A$1:$F$201,MATCH(Orders!I$1,Products!$A$1:$F$1,0),0)</f>
        <v>24547.80463631255</v>
      </c>
      <c r="J9350" s="2">
        <f>VLOOKUP($E9350,
Products!$A$1:$F$201,MATCH(Orders!J$1,Products!$A$1:$F$1,0),0)</f>
        <v>16599.667533695861</v>
      </c>
    </row>
    <row r="9351" spans="1:10">
      <c r="A9351">
        <v>9350</v>
      </c>
      <c r="B9351" s="4">
        <v>45952</v>
      </c>
      <c r="C9351" s="10">
        <f>DATE(YEAR(orders[[#This Row],[order_date]]), MONTH(orders[[#This Row],[order_date]]), 1)</f>
        <v>45931</v>
      </c>
      <c r="D9351" t="s">
        <v>1613</v>
      </c>
      <c r="E9351" t="s">
        <v>506</v>
      </c>
      <c r="F9351" t="str">
        <f>VLOOKUP(orders[[#This Row],[product_id]],Products!A:C,3,0)</f>
        <v>Electronics</v>
      </c>
      <c r="G9351">
        <v>1</v>
      </c>
      <c r="H9351" s="6">
        <v>0.17618079009691021</v>
      </c>
      <c r="I9351" s="2">
        <f>VLOOKUP($E9351,
Products!$A$1:$F$201,MATCH(Orders!I$1,Products!$A$1:$F$1,0),0)</f>
        <v>2354.115904304108</v>
      </c>
      <c r="J9351" s="2">
        <f>VLOOKUP($E9351,
Products!$A$1:$F$201,MATCH(Orders!J$1,Products!$A$1:$F$1,0),0)</f>
        <v>1810.784620830796</v>
      </c>
    </row>
    <row r="9352" spans="1:10">
      <c r="A9352">
        <v>9351</v>
      </c>
      <c r="B9352" s="4">
        <v>45952</v>
      </c>
      <c r="C9352" s="10">
        <f>DATE(YEAR(orders[[#This Row],[order_date]]), MONTH(orders[[#This Row],[order_date]]), 1)</f>
        <v>45931</v>
      </c>
      <c r="D9352" t="s">
        <v>2234</v>
      </c>
      <c r="E9352" t="s">
        <v>699</v>
      </c>
      <c r="F9352" t="str">
        <f>VLOOKUP(orders[[#This Row],[product_id]],Products!A:C,3,0)</f>
        <v>Appliances</v>
      </c>
      <c r="G9352">
        <v>3</v>
      </c>
      <c r="H9352" s="6">
        <v>0.14291421967681148</v>
      </c>
      <c r="I9352" s="2">
        <f>VLOOKUP($E9352,
Products!$A$1:$F$201,MATCH(Orders!I$1,Products!$A$1:$F$1,0),0)</f>
        <v>25091.998133165329</v>
      </c>
      <c r="J9352" s="2">
        <f>VLOOKUP($E9352,
Products!$A$1:$F$201,MATCH(Orders!J$1,Products!$A$1:$F$1,0),0)</f>
        <v>18464.226825266349</v>
      </c>
    </row>
    <row r="9353" spans="1:10">
      <c r="A9353">
        <v>9352</v>
      </c>
      <c r="B9353" s="4">
        <v>45076</v>
      </c>
      <c r="C9353" s="10">
        <f>DATE(YEAR(orders[[#This Row],[order_date]]), MONTH(orders[[#This Row],[order_date]]), 1)</f>
        <v>45047</v>
      </c>
      <c r="D9353" t="s">
        <v>3714</v>
      </c>
      <c r="E9353" t="s">
        <v>668</v>
      </c>
      <c r="F9353" t="str">
        <f>VLOOKUP(orders[[#This Row],[product_id]],Products!A:C,3,0)</f>
        <v>Electronics</v>
      </c>
      <c r="G9353">
        <v>2</v>
      </c>
      <c r="H9353" s="6">
        <v>0.24009770857219176</v>
      </c>
      <c r="I9353" s="2">
        <f>VLOOKUP($E9353,
Products!$A$1:$F$201,MATCH(Orders!I$1,Products!$A$1:$F$1,0),0)</f>
        <v>23702.058773663419</v>
      </c>
      <c r="J9353" s="2">
        <f>VLOOKUP($E9353,
Products!$A$1:$F$201,MATCH(Orders!J$1,Products!$A$1:$F$1,0),0)</f>
        <v>17657.804767621328</v>
      </c>
    </row>
    <row r="9354" spans="1:10">
      <c r="A9354">
        <v>9353</v>
      </c>
      <c r="B9354" s="4">
        <v>44930</v>
      </c>
      <c r="C9354" s="10">
        <f>DATE(YEAR(orders[[#This Row],[order_date]]), MONTH(orders[[#This Row],[order_date]]), 1)</f>
        <v>44927</v>
      </c>
      <c r="D9354" t="s">
        <v>4051</v>
      </c>
      <c r="E9354" t="s">
        <v>582</v>
      </c>
      <c r="F9354" t="str">
        <f>VLOOKUP(orders[[#This Row],[product_id]],Products!A:C,3,0)</f>
        <v>Electronics</v>
      </c>
      <c r="G9354">
        <v>1</v>
      </c>
      <c r="H9354" s="6">
        <v>0.21262208442338171</v>
      </c>
      <c r="I9354" s="2">
        <f>VLOOKUP($E9354,
Products!$A$1:$F$201,MATCH(Orders!I$1,Products!$A$1:$F$1,0),0)</f>
        <v>16266.090182397211</v>
      </c>
      <c r="J9354" s="2">
        <f>VLOOKUP($E9354,
Products!$A$1:$F$201,MATCH(Orders!J$1,Products!$A$1:$F$1,0),0)</f>
        <v>11802.84602487359</v>
      </c>
    </row>
    <row r="9355" spans="1:10">
      <c r="A9355">
        <v>9354</v>
      </c>
      <c r="B9355" s="4">
        <v>45394</v>
      </c>
      <c r="C9355" s="10">
        <f>DATE(YEAR(orders[[#This Row],[order_date]]), MONTH(orders[[#This Row],[order_date]]), 1)</f>
        <v>45383</v>
      </c>
      <c r="D9355" t="s">
        <v>4667</v>
      </c>
      <c r="E9355" t="s">
        <v>608</v>
      </c>
      <c r="F9355" t="str">
        <f>VLOOKUP(orders[[#This Row],[product_id]],Products!A:C,3,0)</f>
        <v>Electronics</v>
      </c>
      <c r="G9355">
        <v>3</v>
      </c>
      <c r="H9355" s="6">
        <v>0.18746665617353372</v>
      </c>
      <c r="I9355" s="2">
        <f>VLOOKUP($E9355,
Products!$A$1:$F$201,MATCH(Orders!I$1,Products!$A$1:$F$1,0),0)</f>
        <v>32509.710212279751</v>
      </c>
      <c r="J9355" s="2">
        <f>VLOOKUP($E9355,
Products!$A$1:$F$201,MATCH(Orders!J$1,Products!$A$1:$F$1,0),0)</f>
        <v>23699.228985408761</v>
      </c>
    </row>
    <row r="9356" spans="1:10">
      <c r="A9356">
        <v>9355</v>
      </c>
      <c r="B9356" s="4">
        <v>44996</v>
      </c>
      <c r="C9356" s="10">
        <f>DATE(YEAR(orders[[#This Row],[order_date]]), MONTH(orders[[#This Row],[order_date]]), 1)</f>
        <v>44986</v>
      </c>
      <c r="D9356" t="s">
        <v>3606</v>
      </c>
      <c r="E9356" t="s">
        <v>601</v>
      </c>
      <c r="F9356" t="str">
        <f>VLOOKUP(orders[[#This Row],[product_id]],Products!A:C,3,0)</f>
        <v>Appliances</v>
      </c>
      <c r="G9356">
        <v>1</v>
      </c>
      <c r="H9356" s="6">
        <v>6.577140547248099E-2</v>
      </c>
      <c r="I9356" s="2">
        <f>VLOOKUP($E9356,
Products!$A$1:$F$201,MATCH(Orders!I$1,Products!$A$1:$F$1,0),0)</f>
        <v>2095.1354013205032</v>
      </c>
      <c r="J9356" s="2">
        <f>VLOOKUP($E9356,
Products!$A$1:$F$201,MATCH(Orders!J$1,Products!$A$1:$F$1,0),0)</f>
        <v>1374.592895200507</v>
      </c>
    </row>
    <row r="9357" spans="1:10">
      <c r="A9357">
        <v>9356</v>
      </c>
      <c r="B9357" s="4">
        <v>45127</v>
      </c>
      <c r="C9357" s="10">
        <f>DATE(YEAR(orders[[#This Row],[order_date]]), MONTH(orders[[#This Row],[order_date]]), 1)</f>
        <v>45108</v>
      </c>
      <c r="D9357" t="s">
        <v>1846</v>
      </c>
      <c r="E9357" t="s">
        <v>678</v>
      </c>
      <c r="F9357" t="str">
        <f>VLOOKUP(orders[[#This Row],[product_id]],Products!A:C,3,0)</f>
        <v>Appliances</v>
      </c>
      <c r="G9357">
        <v>1</v>
      </c>
      <c r="H9357" s="6">
        <v>9.0615842555203802E-2</v>
      </c>
      <c r="I9357" s="2">
        <f>VLOOKUP($E9357,
Products!$A$1:$F$201,MATCH(Orders!I$1,Products!$A$1:$F$1,0),0)</f>
        <v>24547.80463631255</v>
      </c>
      <c r="J9357" s="2">
        <f>VLOOKUP($E9357,
Products!$A$1:$F$201,MATCH(Orders!J$1,Products!$A$1:$F$1,0),0)</f>
        <v>16599.667533695861</v>
      </c>
    </row>
    <row r="9358" spans="1:10">
      <c r="A9358">
        <v>9357</v>
      </c>
      <c r="B9358" s="4">
        <v>45234</v>
      </c>
      <c r="C9358" s="10">
        <f>DATE(YEAR(orders[[#This Row],[order_date]]), MONTH(orders[[#This Row],[order_date]]), 1)</f>
        <v>45231</v>
      </c>
      <c r="D9358" t="s">
        <v>3639</v>
      </c>
      <c r="E9358" t="s">
        <v>581</v>
      </c>
      <c r="F9358" t="str">
        <f>VLOOKUP(orders[[#This Row],[product_id]],Products!A:C,3,0)</f>
        <v>Appliances</v>
      </c>
      <c r="G9358">
        <v>1</v>
      </c>
      <c r="H9358" s="6">
        <v>6.905457413470846E-2</v>
      </c>
      <c r="I9358" s="2">
        <f>VLOOKUP($E9358,
Products!$A$1:$F$201,MATCH(Orders!I$1,Products!$A$1:$F$1,0),0)</f>
        <v>6177.7225527132859</v>
      </c>
      <c r="J9358" s="2">
        <f>VLOOKUP($E9358,
Products!$A$1:$F$201,MATCH(Orders!J$1,Products!$A$1:$F$1,0),0)</f>
        <v>4208.1013641193986</v>
      </c>
    </row>
    <row r="9359" spans="1:10">
      <c r="A9359">
        <v>9358</v>
      </c>
      <c r="B9359" s="4">
        <v>45848</v>
      </c>
      <c r="C9359" s="10">
        <f>DATE(YEAR(orders[[#This Row],[order_date]]), MONTH(orders[[#This Row],[order_date]]), 1)</f>
        <v>45839</v>
      </c>
      <c r="D9359" t="s">
        <v>4351</v>
      </c>
      <c r="E9359" t="s">
        <v>538</v>
      </c>
      <c r="F9359" t="str">
        <f>VLOOKUP(orders[[#This Row],[product_id]],Products!A:C,3,0)</f>
        <v>Electronics</v>
      </c>
      <c r="G9359">
        <v>2</v>
      </c>
      <c r="H9359" s="6">
        <v>0.10844264189727354</v>
      </c>
      <c r="I9359" s="2">
        <f>VLOOKUP($E9359,
Products!$A$1:$F$201,MATCH(Orders!I$1,Products!$A$1:$F$1,0),0)</f>
        <v>29368.843697269542</v>
      </c>
      <c r="J9359" s="2">
        <f>VLOOKUP($E9359,
Products!$A$1:$F$201,MATCH(Orders!J$1,Products!$A$1:$F$1,0),0)</f>
        <v>23079.13344123889</v>
      </c>
    </row>
    <row r="9360" spans="1:10">
      <c r="A9360">
        <v>9359</v>
      </c>
      <c r="B9360" s="4">
        <v>45218</v>
      </c>
      <c r="C9360" s="10">
        <f>DATE(YEAR(orders[[#This Row],[order_date]]), MONTH(orders[[#This Row],[order_date]]), 1)</f>
        <v>45200</v>
      </c>
      <c r="D9360" t="s">
        <v>2265</v>
      </c>
      <c r="E9360" t="s">
        <v>587</v>
      </c>
      <c r="F9360" t="str">
        <f>VLOOKUP(orders[[#This Row],[product_id]],Products!A:C,3,0)</f>
        <v>Electronics</v>
      </c>
      <c r="G9360">
        <v>2</v>
      </c>
      <c r="H9360" s="6">
        <v>0.14376427357794838</v>
      </c>
      <c r="I9360" s="2">
        <f>VLOOKUP($E9360,
Products!$A$1:$F$201,MATCH(Orders!I$1,Products!$A$1:$F$1,0),0)</f>
        <v>16527.367619686949</v>
      </c>
      <c r="J9360" s="2">
        <f>VLOOKUP($E9360,
Products!$A$1:$F$201,MATCH(Orders!J$1,Products!$A$1:$F$1,0),0)</f>
        <v>12533.62883070202</v>
      </c>
    </row>
    <row r="9361" spans="1:10">
      <c r="A9361">
        <v>9360</v>
      </c>
      <c r="B9361" s="4">
        <v>45850</v>
      </c>
      <c r="C9361" s="10">
        <f>DATE(YEAR(orders[[#This Row],[order_date]]), MONTH(orders[[#This Row],[order_date]]), 1)</f>
        <v>45839</v>
      </c>
      <c r="D9361" t="s">
        <v>2813</v>
      </c>
      <c r="E9361" t="s">
        <v>574</v>
      </c>
      <c r="F9361" t="str">
        <f>VLOOKUP(orders[[#This Row],[product_id]],Products!A:C,3,0)</f>
        <v>Electronics</v>
      </c>
      <c r="G9361">
        <v>2</v>
      </c>
      <c r="H9361" s="6">
        <v>0.1504279349191695</v>
      </c>
      <c r="I9361" s="2">
        <f>VLOOKUP($E9361,
Products!$A$1:$F$201,MATCH(Orders!I$1,Products!$A$1:$F$1,0),0)</f>
        <v>30824.427673567101</v>
      </c>
      <c r="J9361" s="2">
        <f>VLOOKUP($E9361,
Products!$A$1:$F$201,MATCH(Orders!J$1,Products!$A$1:$F$1,0),0)</f>
        <v>20473.07476940487</v>
      </c>
    </row>
    <row r="9362" spans="1:10">
      <c r="A9362">
        <v>9361</v>
      </c>
      <c r="B9362" s="4">
        <v>45809</v>
      </c>
      <c r="C9362" s="10">
        <f>DATE(YEAR(orders[[#This Row],[order_date]]), MONTH(orders[[#This Row],[order_date]]), 1)</f>
        <v>45809</v>
      </c>
      <c r="D9362" t="s">
        <v>3154</v>
      </c>
      <c r="E9362" t="s">
        <v>588</v>
      </c>
      <c r="F9362" t="str">
        <f>VLOOKUP(orders[[#This Row],[product_id]],Products!A:C,3,0)</f>
        <v>Electronics</v>
      </c>
      <c r="G9362">
        <v>3</v>
      </c>
      <c r="H9362" s="6">
        <v>0.24960717438738611</v>
      </c>
      <c r="I9362" s="2">
        <f>VLOOKUP($E9362,
Products!$A$1:$F$201,MATCH(Orders!I$1,Products!$A$1:$F$1,0),0)</f>
        <v>32539.342481911372</v>
      </c>
      <c r="J9362" s="2">
        <f>VLOOKUP($E9362,
Products!$A$1:$F$201,MATCH(Orders!J$1,Products!$A$1:$F$1,0),0)</f>
        <v>21531.252982830021</v>
      </c>
    </row>
    <row r="9363" spans="1:10">
      <c r="A9363">
        <v>9362</v>
      </c>
      <c r="B9363" s="4">
        <v>45512</v>
      </c>
      <c r="C9363" s="10">
        <f>DATE(YEAR(orders[[#This Row],[order_date]]), MONTH(orders[[#This Row],[order_date]]), 1)</f>
        <v>45505</v>
      </c>
      <c r="D9363" t="s">
        <v>2603</v>
      </c>
      <c r="E9363" t="s">
        <v>664</v>
      </c>
      <c r="F9363" t="str">
        <f>VLOOKUP(orders[[#This Row],[product_id]],Products!A:C,3,0)</f>
        <v>Appliances</v>
      </c>
      <c r="G9363">
        <v>1</v>
      </c>
      <c r="H9363" s="6">
        <v>0.11608743493941155</v>
      </c>
      <c r="I9363" s="2">
        <f>VLOOKUP($E9363,
Products!$A$1:$F$201,MATCH(Orders!I$1,Products!$A$1:$F$1,0),0)</f>
        <v>2181.6314584966208</v>
      </c>
      <c r="J9363" s="2">
        <f>VLOOKUP($E9363,
Products!$A$1:$F$201,MATCH(Orders!J$1,Products!$A$1:$F$1,0),0)</f>
        <v>1607.5776178781809</v>
      </c>
    </row>
    <row r="9364" spans="1:10">
      <c r="A9364">
        <v>9363</v>
      </c>
      <c r="B9364" s="4">
        <v>45435</v>
      </c>
      <c r="C9364" s="10">
        <f>DATE(YEAR(orders[[#This Row],[order_date]]), MONTH(orders[[#This Row],[order_date]]), 1)</f>
        <v>45413</v>
      </c>
      <c r="D9364" t="s">
        <v>1533</v>
      </c>
      <c r="E9364" t="s">
        <v>697</v>
      </c>
      <c r="F9364" t="str">
        <f>VLOOKUP(orders[[#This Row],[product_id]],Products!A:C,3,0)</f>
        <v>Electronics</v>
      </c>
      <c r="G9364">
        <v>1</v>
      </c>
      <c r="H9364" s="6">
        <v>0.21428289637909148</v>
      </c>
      <c r="I9364" s="2">
        <f>VLOOKUP($E9364,
Products!$A$1:$F$201,MATCH(Orders!I$1,Products!$A$1:$F$1,0),0)</f>
        <v>17528.463836680221</v>
      </c>
      <c r="J9364" s="2">
        <f>VLOOKUP($E9364,
Products!$A$1:$F$201,MATCH(Orders!J$1,Products!$A$1:$F$1,0),0)</f>
        <v>11565.98358924177</v>
      </c>
    </row>
    <row r="9365" spans="1:10">
      <c r="A9365">
        <v>9364</v>
      </c>
      <c r="B9365" s="4">
        <v>44931</v>
      </c>
      <c r="C9365" s="10">
        <f>DATE(YEAR(orders[[#This Row],[order_date]]), MONTH(orders[[#This Row],[order_date]]), 1)</f>
        <v>44927</v>
      </c>
      <c r="D9365" t="s">
        <v>2506</v>
      </c>
      <c r="E9365" t="s">
        <v>611</v>
      </c>
      <c r="F9365" t="str">
        <f>VLOOKUP(orders[[#This Row],[product_id]],Products!A:C,3,0)</f>
        <v>Electronics</v>
      </c>
      <c r="G9365">
        <v>2</v>
      </c>
      <c r="H9365" s="6">
        <v>0.22206972515985962</v>
      </c>
      <c r="I9365" s="2">
        <f>VLOOKUP($E9365,
Products!$A$1:$F$201,MATCH(Orders!I$1,Products!$A$1:$F$1,0),0)</f>
        <v>12041.08303405661</v>
      </c>
      <c r="J9365" s="2">
        <f>VLOOKUP($E9365,
Products!$A$1:$F$201,MATCH(Orders!J$1,Products!$A$1:$F$1,0),0)</f>
        <v>7946.6428283753548</v>
      </c>
    </row>
    <row r="9366" spans="1:10">
      <c r="A9366">
        <v>9365</v>
      </c>
      <c r="B9366" s="4">
        <v>45219</v>
      </c>
      <c r="C9366" s="10">
        <f>DATE(YEAR(orders[[#This Row],[order_date]]), MONTH(orders[[#This Row],[order_date]]), 1)</f>
        <v>45200</v>
      </c>
      <c r="D9366" t="s">
        <v>1909</v>
      </c>
      <c r="E9366" t="s">
        <v>607</v>
      </c>
      <c r="F9366" t="str">
        <f>VLOOKUP(orders[[#This Row],[product_id]],Products!A:C,3,0)</f>
        <v>Appliances</v>
      </c>
      <c r="G9366">
        <v>2</v>
      </c>
      <c r="H9366" s="6">
        <v>7.472623025139398E-2</v>
      </c>
      <c r="I9366" s="2">
        <f>VLOOKUP($E9366,
Products!$A$1:$F$201,MATCH(Orders!I$1,Products!$A$1:$F$1,0),0)</f>
        <v>6264.400042999192</v>
      </c>
      <c r="J9366" s="2">
        <f>VLOOKUP($E9366,
Products!$A$1:$F$201,MATCH(Orders!J$1,Products!$A$1:$F$1,0),0)</f>
        <v>4980.3849171743304</v>
      </c>
    </row>
    <row r="9367" spans="1:10">
      <c r="A9367">
        <v>9366</v>
      </c>
      <c r="B9367" s="4">
        <v>45286</v>
      </c>
      <c r="C9367" s="10">
        <f>DATE(YEAR(orders[[#This Row],[order_date]]), MONTH(orders[[#This Row],[order_date]]), 1)</f>
        <v>45261</v>
      </c>
      <c r="D9367" t="s">
        <v>4009</v>
      </c>
      <c r="E9367" t="s">
        <v>619</v>
      </c>
      <c r="F9367" t="str">
        <f>VLOOKUP(orders[[#This Row],[product_id]],Products!A:C,3,0)</f>
        <v>Appliances</v>
      </c>
      <c r="G9367">
        <v>2</v>
      </c>
      <c r="H9367" s="6">
        <v>0.14431511488254292</v>
      </c>
      <c r="I9367" s="2">
        <f>VLOOKUP($E9367,
Products!$A$1:$F$201,MATCH(Orders!I$1,Products!$A$1:$F$1,0),0)</f>
        <v>6040.8433358455886</v>
      </c>
      <c r="J9367" s="2">
        <f>VLOOKUP($E9367,
Products!$A$1:$F$201,MATCH(Orders!J$1,Products!$A$1:$F$1,0),0)</f>
        <v>4363.6239115177623</v>
      </c>
    </row>
    <row r="9368" spans="1:10">
      <c r="A9368">
        <v>9367</v>
      </c>
      <c r="B9368" s="4">
        <v>45140</v>
      </c>
      <c r="C9368" s="10">
        <f>DATE(YEAR(orders[[#This Row],[order_date]]), MONTH(orders[[#This Row],[order_date]]), 1)</f>
        <v>45139</v>
      </c>
      <c r="D9368" t="s">
        <v>3229</v>
      </c>
      <c r="E9368" t="s">
        <v>648</v>
      </c>
      <c r="F9368" t="str">
        <f>VLOOKUP(orders[[#This Row],[product_id]],Products!A:C,3,0)</f>
        <v>Electronics</v>
      </c>
      <c r="G9368">
        <v>1</v>
      </c>
      <c r="H9368" s="6">
        <v>0.1029023704709484</v>
      </c>
      <c r="I9368" s="2">
        <f>VLOOKUP($E9368,
Products!$A$1:$F$201,MATCH(Orders!I$1,Products!$A$1:$F$1,0),0)</f>
        <v>11049.50250218974</v>
      </c>
      <c r="J9368" s="2">
        <f>VLOOKUP($E9368,
Products!$A$1:$F$201,MATCH(Orders!J$1,Products!$A$1:$F$1,0),0)</f>
        <v>7252.1207539007246</v>
      </c>
    </row>
    <row r="9369" spans="1:10">
      <c r="A9369">
        <v>9368</v>
      </c>
      <c r="B9369" s="4">
        <v>45965</v>
      </c>
      <c r="C9369" s="10">
        <f>DATE(YEAR(orders[[#This Row],[order_date]]), MONTH(orders[[#This Row],[order_date]]), 1)</f>
        <v>45962</v>
      </c>
      <c r="D9369" t="s">
        <v>3408</v>
      </c>
      <c r="E9369" t="s">
        <v>551</v>
      </c>
      <c r="F9369" t="str">
        <f>VLOOKUP(orders[[#This Row],[product_id]],Products!A:C,3,0)</f>
        <v>Appliances</v>
      </c>
      <c r="G9369">
        <v>1</v>
      </c>
      <c r="H9369" s="6">
        <v>0.13949145387642706</v>
      </c>
      <c r="I9369" s="2">
        <f>VLOOKUP($E9369,
Products!$A$1:$F$201,MATCH(Orders!I$1,Products!$A$1:$F$1,0),0)</f>
        <v>5988.538916083141</v>
      </c>
      <c r="J9369" s="2">
        <f>VLOOKUP($E9369,
Products!$A$1:$F$201,MATCH(Orders!J$1,Products!$A$1:$F$1,0),0)</f>
        <v>4180.5955033056744</v>
      </c>
    </row>
    <row r="9370" spans="1:10">
      <c r="A9370">
        <v>9369</v>
      </c>
      <c r="B9370" s="4">
        <v>45489</v>
      </c>
      <c r="C9370" s="10">
        <f>DATE(YEAR(orders[[#This Row],[order_date]]), MONTH(orders[[#This Row],[order_date]]), 1)</f>
        <v>45474</v>
      </c>
      <c r="D9370" t="s">
        <v>1550</v>
      </c>
      <c r="E9370" t="s">
        <v>625</v>
      </c>
      <c r="F9370" t="str">
        <f>VLOOKUP(orders[[#This Row],[product_id]],Products!A:C,3,0)</f>
        <v>Electronics</v>
      </c>
      <c r="G9370">
        <v>1</v>
      </c>
      <c r="H9370" s="6">
        <v>0.21088598427128108</v>
      </c>
      <c r="I9370" s="2">
        <f>VLOOKUP($E9370,
Products!$A$1:$F$201,MATCH(Orders!I$1,Products!$A$1:$F$1,0),0)</f>
        <v>11578.815958005471</v>
      </c>
      <c r="J9370" s="2">
        <f>VLOOKUP($E9370,
Products!$A$1:$F$201,MATCH(Orders!J$1,Products!$A$1:$F$1,0),0)</f>
        <v>7854.7306959992193</v>
      </c>
    </row>
    <row r="9371" spans="1:10">
      <c r="A9371">
        <v>9370</v>
      </c>
      <c r="B9371" s="4">
        <v>45691</v>
      </c>
      <c r="C9371" s="10">
        <f>DATE(YEAR(orders[[#This Row],[order_date]]), MONTH(orders[[#This Row],[order_date]]), 1)</f>
        <v>45689</v>
      </c>
      <c r="D9371" t="s">
        <v>3677</v>
      </c>
      <c r="E9371" t="s">
        <v>553</v>
      </c>
      <c r="F9371" t="str">
        <f>VLOOKUP(orders[[#This Row],[product_id]],Products!A:C,3,0)</f>
        <v>Electronics</v>
      </c>
      <c r="G9371">
        <v>1</v>
      </c>
      <c r="H9371" s="6">
        <v>0.18041744035769022</v>
      </c>
      <c r="I9371" s="2">
        <f>VLOOKUP($E9371,
Products!$A$1:$F$201,MATCH(Orders!I$1,Products!$A$1:$F$1,0),0)</f>
        <v>19089.562478947992</v>
      </c>
      <c r="J9371" s="2">
        <f>VLOOKUP($E9371,
Products!$A$1:$F$201,MATCH(Orders!J$1,Products!$A$1:$F$1,0),0)</f>
        <v>12552.840439332171</v>
      </c>
    </row>
    <row r="9372" spans="1:10">
      <c r="A9372">
        <v>9371</v>
      </c>
      <c r="B9372" s="4">
        <v>44971</v>
      </c>
      <c r="C9372" s="10">
        <f>DATE(YEAR(orders[[#This Row],[order_date]]), MONTH(orders[[#This Row],[order_date]]), 1)</f>
        <v>44958</v>
      </c>
      <c r="D9372" t="s">
        <v>1974</v>
      </c>
      <c r="E9372" t="s">
        <v>573</v>
      </c>
      <c r="F9372" t="str">
        <f>VLOOKUP(orders[[#This Row],[product_id]],Products!A:C,3,0)</f>
        <v>Electronics</v>
      </c>
      <c r="G9372">
        <v>2</v>
      </c>
      <c r="H9372" s="6">
        <v>0.13732986648460974</v>
      </c>
      <c r="I9372" s="2">
        <f>VLOOKUP($E9372,
Products!$A$1:$F$201,MATCH(Orders!I$1,Products!$A$1:$F$1,0),0)</f>
        <v>30443.851050190449</v>
      </c>
      <c r="J9372" s="2">
        <f>VLOOKUP($E9372,
Products!$A$1:$F$201,MATCH(Orders!J$1,Products!$A$1:$F$1,0),0)</f>
        <v>21165.126268210519</v>
      </c>
    </row>
    <row r="9373" spans="1:10">
      <c r="A9373">
        <v>9372</v>
      </c>
      <c r="B9373" s="4">
        <v>45629</v>
      </c>
      <c r="C9373" s="10">
        <f>DATE(YEAR(orders[[#This Row],[order_date]]), MONTH(orders[[#This Row],[order_date]]), 1)</f>
        <v>45627</v>
      </c>
      <c r="D9373" t="s">
        <v>4370</v>
      </c>
      <c r="E9373" t="s">
        <v>588</v>
      </c>
      <c r="F9373" t="str">
        <f>VLOOKUP(orders[[#This Row],[product_id]],Products!A:C,3,0)</f>
        <v>Electronics</v>
      </c>
      <c r="G9373">
        <v>1</v>
      </c>
      <c r="H9373" s="6">
        <v>0.11300720050026042</v>
      </c>
      <c r="I9373" s="2">
        <f>VLOOKUP($E9373,
Products!$A$1:$F$201,MATCH(Orders!I$1,Products!$A$1:$F$1,0),0)</f>
        <v>32539.342481911372</v>
      </c>
      <c r="J9373" s="2">
        <f>VLOOKUP($E9373,
Products!$A$1:$F$201,MATCH(Orders!J$1,Products!$A$1:$F$1,0),0)</f>
        <v>21531.252982830021</v>
      </c>
    </row>
    <row r="9374" spans="1:10">
      <c r="A9374">
        <v>9373</v>
      </c>
      <c r="B9374" s="4">
        <v>45560</v>
      </c>
      <c r="C9374" s="10">
        <f>DATE(YEAR(orders[[#This Row],[order_date]]), MONTH(orders[[#This Row],[order_date]]), 1)</f>
        <v>45536</v>
      </c>
      <c r="D9374" t="s">
        <v>1343</v>
      </c>
      <c r="E9374" t="s">
        <v>590</v>
      </c>
      <c r="F9374" t="str">
        <f>VLOOKUP(orders[[#This Row],[product_id]],Products!A:C,3,0)</f>
        <v>Appliances</v>
      </c>
      <c r="G9374">
        <v>1</v>
      </c>
      <c r="H9374" s="6">
        <v>0.1373871726040011</v>
      </c>
      <c r="I9374" s="2">
        <f>VLOOKUP($E9374,
Products!$A$1:$F$201,MATCH(Orders!I$1,Products!$A$1:$F$1,0),0)</f>
        <v>2035.9251500591261</v>
      </c>
      <c r="J9374" s="2">
        <f>VLOOKUP($E9374,
Products!$A$1:$F$201,MATCH(Orders!J$1,Products!$A$1:$F$1,0),0)</f>
        <v>1473.8412378673991</v>
      </c>
    </row>
    <row r="9375" spans="1:10">
      <c r="A9375">
        <v>9374</v>
      </c>
      <c r="B9375" s="4">
        <v>45587</v>
      </c>
      <c r="C9375" s="10">
        <f>DATE(YEAR(orders[[#This Row],[order_date]]), MONTH(orders[[#This Row],[order_date]]), 1)</f>
        <v>45566</v>
      </c>
      <c r="D9375" t="s">
        <v>1354</v>
      </c>
      <c r="E9375" t="s">
        <v>631</v>
      </c>
      <c r="F9375" t="str">
        <f>VLOOKUP(orders[[#This Row],[product_id]],Products!A:C,3,0)</f>
        <v>Appliances</v>
      </c>
      <c r="G9375">
        <v>3</v>
      </c>
      <c r="H9375" s="6">
        <v>6.5927096142605709E-2</v>
      </c>
      <c r="I9375" s="2">
        <f>VLOOKUP($E9375,
Products!$A$1:$F$201,MATCH(Orders!I$1,Products!$A$1:$F$1,0),0)</f>
        <v>5983.7308645702497</v>
      </c>
      <c r="J9375" s="2">
        <f>VLOOKUP($E9375,
Products!$A$1:$F$201,MATCH(Orders!J$1,Products!$A$1:$F$1,0),0)</f>
        <v>4205.6432936163774</v>
      </c>
    </row>
    <row r="9376" spans="1:10">
      <c r="A9376">
        <v>9375</v>
      </c>
      <c r="B9376" s="4">
        <v>45647</v>
      </c>
      <c r="C9376" s="10">
        <f>DATE(YEAR(orders[[#This Row],[order_date]]), MONTH(orders[[#This Row],[order_date]]), 1)</f>
        <v>45627</v>
      </c>
      <c r="D9376" t="s">
        <v>4345</v>
      </c>
      <c r="E9376" t="s">
        <v>673</v>
      </c>
      <c r="F9376" t="str">
        <f>VLOOKUP(orders[[#This Row],[product_id]],Products!A:C,3,0)</f>
        <v>Electronics</v>
      </c>
      <c r="G9376">
        <v>2</v>
      </c>
      <c r="H9376" s="6">
        <v>0.18187391247618093</v>
      </c>
      <c r="I9376" s="2">
        <f>VLOOKUP($E9376,
Products!$A$1:$F$201,MATCH(Orders!I$1,Products!$A$1:$F$1,0),0)</f>
        <v>19770.070105413852</v>
      </c>
      <c r="J9376" s="2">
        <f>VLOOKUP($E9376,
Products!$A$1:$F$201,MATCH(Orders!J$1,Products!$A$1:$F$1,0),0)</f>
        <v>14414.291574648811</v>
      </c>
    </row>
    <row r="9377" spans="1:10">
      <c r="A9377">
        <v>9376</v>
      </c>
      <c r="B9377" s="4">
        <v>45520</v>
      </c>
      <c r="C9377" s="10">
        <f>DATE(YEAR(orders[[#This Row],[order_date]]), MONTH(orders[[#This Row],[order_date]]), 1)</f>
        <v>45505</v>
      </c>
      <c r="D9377" t="s">
        <v>2966</v>
      </c>
      <c r="E9377" t="s">
        <v>626</v>
      </c>
      <c r="F9377" t="str">
        <f>VLOOKUP(orders[[#This Row],[product_id]],Products!A:C,3,0)</f>
        <v>Electronics</v>
      </c>
      <c r="G9377">
        <v>1</v>
      </c>
      <c r="H9377" s="6">
        <v>0.24118986224746025</v>
      </c>
      <c r="I9377" s="2">
        <f>VLOOKUP($E9377,
Products!$A$1:$F$201,MATCH(Orders!I$1,Products!$A$1:$F$1,0),0)</f>
        <v>19602.440815481601</v>
      </c>
      <c r="J9377" s="2">
        <f>VLOOKUP($E9377,
Products!$A$1:$F$201,MATCH(Orders!J$1,Products!$A$1:$F$1,0),0)</f>
        <v>14427.862284038891</v>
      </c>
    </row>
    <row r="9378" spans="1:10">
      <c r="A9378">
        <v>9377</v>
      </c>
      <c r="B9378" s="4">
        <v>45172</v>
      </c>
      <c r="C9378" s="10">
        <f>DATE(YEAR(orders[[#This Row],[order_date]]), MONTH(orders[[#This Row],[order_date]]), 1)</f>
        <v>45170</v>
      </c>
      <c r="D9378" t="s">
        <v>2335</v>
      </c>
      <c r="E9378" t="s">
        <v>634</v>
      </c>
      <c r="F9378" t="str">
        <f>VLOOKUP(orders[[#This Row],[product_id]],Products!A:C,3,0)</f>
        <v>Appliances</v>
      </c>
      <c r="G9378">
        <v>1</v>
      </c>
      <c r="H9378" s="6">
        <v>7.7469745231751208E-2</v>
      </c>
      <c r="I9378" s="2">
        <f>VLOOKUP($E9378,
Products!$A$1:$F$201,MATCH(Orders!I$1,Products!$A$1:$F$1,0),0)</f>
        <v>25631.29637331214</v>
      </c>
      <c r="J9378" s="2">
        <f>VLOOKUP($E9378,
Products!$A$1:$F$201,MATCH(Orders!J$1,Products!$A$1:$F$1,0),0)</f>
        <v>17692.643397044121</v>
      </c>
    </row>
    <row r="9379" spans="1:10">
      <c r="A9379">
        <v>9378</v>
      </c>
      <c r="B9379" s="4">
        <v>45783</v>
      </c>
      <c r="C9379" s="10">
        <f>DATE(YEAR(orders[[#This Row],[order_date]]), MONTH(orders[[#This Row],[order_date]]), 1)</f>
        <v>45778</v>
      </c>
      <c r="D9379" t="s">
        <v>4672</v>
      </c>
      <c r="E9379" t="s">
        <v>525</v>
      </c>
      <c r="F9379" t="str">
        <f>VLOOKUP(orders[[#This Row],[product_id]],Products!A:C,3,0)</f>
        <v>Electronics</v>
      </c>
      <c r="G9379">
        <v>1</v>
      </c>
      <c r="H9379" s="6">
        <v>0.1863998195451225</v>
      </c>
      <c r="I9379" s="2">
        <f>VLOOKUP($E9379,
Products!$A$1:$F$201,MATCH(Orders!I$1,Products!$A$1:$F$1,0),0)</f>
        <v>2441.7405612875209</v>
      </c>
      <c r="J9379" s="2">
        <f>VLOOKUP($E9379,
Products!$A$1:$F$201,MATCH(Orders!J$1,Products!$A$1:$F$1,0),0)</f>
        <v>1934.1373706011941</v>
      </c>
    </row>
    <row r="9380" spans="1:10">
      <c r="A9380">
        <v>9379</v>
      </c>
      <c r="B9380" s="4">
        <v>45478</v>
      </c>
      <c r="C9380" s="10">
        <f>DATE(YEAR(orders[[#This Row],[order_date]]), MONTH(orders[[#This Row],[order_date]]), 1)</f>
        <v>45474</v>
      </c>
      <c r="D9380" t="s">
        <v>4236</v>
      </c>
      <c r="E9380" t="s">
        <v>655</v>
      </c>
      <c r="F9380" t="str">
        <f>VLOOKUP(orders[[#This Row],[product_id]],Products!A:C,3,0)</f>
        <v>Appliances</v>
      </c>
      <c r="G9380">
        <v>2</v>
      </c>
      <c r="H9380" s="6">
        <v>9.2384689503407072E-2</v>
      </c>
      <c r="I9380" s="2">
        <f>VLOOKUP($E9380,
Products!$A$1:$F$201,MATCH(Orders!I$1,Products!$A$1:$F$1,0),0)</f>
        <v>24072.170529057032</v>
      </c>
      <c r="J9380" s="2">
        <f>VLOOKUP($E9380,
Products!$A$1:$F$201,MATCH(Orders!J$1,Products!$A$1:$F$1,0),0)</f>
        <v>16358.626370717549</v>
      </c>
    </row>
    <row r="9381" spans="1:10">
      <c r="A9381">
        <v>9380</v>
      </c>
      <c r="B9381" s="4">
        <v>44969</v>
      </c>
      <c r="C9381" s="10">
        <f>DATE(YEAR(orders[[#This Row],[order_date]]), MONTH(orders[[#This Row],[order_date]]), 1)</f>
        <v>44958</v>
      </c>
      <c r="D9381" t="s">
        <v>1695</v>
      </c>
      <c r="E9381" t="s">
        <v>687</v>
      </c>
      <c r="F9381" t="str">
        <f>VLOOKUP(orders[[#This Row],[product_id]],Products!A:C,3,0)</f>
        <v>Electronics</v>
      </c>
      <c r="G9381">
        <v>2</v>
      </c>
      <c r="H9381" s="6">
        <v>0.22183739146174808</v>
      </c>
      <c r="I9381" s="2">
        <f>VLOOKUP($E9381,
Products!$A$1:$F$201,MATCH(Orders!I$1,Products!$A$1:$F$1,0),0)</f>
        <v>12143.737276429891</v>
      </c>
      <c r="J9381" s="2">
        <f>VLOOKUP($E9381,
Products!$A$1:$F$201,MATCH(Orders!J$1,Products!$A$1:$F$1,0),0)</f>
        <v>9077.1957392673976</v>
      </c>
    </row>
    <row r="9382" spans="1:10">
      <c r="A9382">
        <v>9381</v>
      </c>
      <c r="B9382" s="4">
        <v>45767</v>
      </c>
      <c r="C9382" s="10">
        <f>DATE(YEAR(orders[[#This Row],[order_date]]), MONTH(orders[[#This Row],[order_date]]), 1)</f>
        <v>45748</v>
      </c>
      <c r="D9382" t="s">
        <v>1509</v>
      </c>
      <c r="E9382" t="s">
        <v>570</v>
      </c>
      <c r="F9382" t="str">
        <f>VLOOKUP(orders[[#This Row],[product_id]],Products!A:C,3,0)</f>
        <v>Electronics</v>
      </c>
      <c r="G9382">
        <v>3</v>
      </c>
      <c r="H9382" s="6">
        <v>0.21285658734924401</v>
      </c>
      <c r="I9382" s="2">
        <f>VLOOKUP($E9382,
Products!$A$1:$F$201,MATCH(Orders!I$1,Products!$A$1:$F$1,0),0)</f>
        <v>10978.62820425244</v>
      </c>
      <c r="J9382" s="2">
        <f>VLOOKUP($E9382,
Products!$A$1:$F$201,MATCH(Orders!J$1,Products!$A$1:$F$1,0),0)</f>
        <v>7174.697588469895</v>
      </c>
    </row>
    <row r="9383" spans="1:10">
      <c r="A9383">
        <v>9382</v>
      </c>
      <c r="B9383" s="4">
        <v>45105</v>
      </c>
      <c r="C9383" s="10">
        <f>DATE(YEAR(orders[[#This Row],[order_date]]), MONTH(orders[[#This Row],[order_date]]), 1)</f>
        <v>45078</v>
      </c>
      <c r="D9383" t="s">
        <v>833</v>
      </c>
      <c r="E9383" t="s">
        <v>648</v>
      </c>
      <c r="F9383" t="str">
        <f>VLOOKUP(orders[[#This Row],[product_id]],Products!A:C,3,0)</f>
        <v>Electronics</v>
      </c>
      <c r="G9383">
        <v>3</v>
      </c>
      <c r="H9383" s="6">
        <v>0.16560081924992043</v>
      </c>
      <c r="I9383" s="2">
        <f>VLOOKUP($E9383,
Products!$A$1:$F$201,MATCH(Orders!I$1,Products!$A$1:$F$1,0),0)</f>
        <v>11049.50250218974</v>
      </c>
      <c r="J9383" s="2">
        <f>VLOOKUP($E9383,
Products!$A$1:$F$201,MATCH(Orders!J$1,Products!$A$1:$F$1,0),0)</f>
        <v>7252.1207539007246</v>
      </c>
    </row>
    <row r="9384" spans="1:10">
      <c r="A9384">
        <v>9383</v>
      </c>
      <c r="B9384" s="4">
        <v>45461</v>
      </c>
      <c r="C9384" s="10">
        <f>DATE(YEAR(orders[[#This Row],[order_date]]), MONTH(orders[[#This Row],[order_date]]), 1)</f>
        <v>45444</v>
      </c>
      <c r="D9384" t="s">
        <v>1657</v>
      </c>
      <c r="E9384" t="s">
        <v>566</v>
      </c>
      <c r="F9384" t="str">
        <f>VLOOKUP(orders[[#This Row],[product_id]],Products!A:C,3,0)</f>
        <v>Electronics</v>
      </c>
      <c r="G9384">
        <v>3</v>
      </c>
      <c r="H9384" s="6">
        <v>0.15841087663716386</v>
      </c>
      <c r="I9384" s="2">
        <f>VLOOKUP($E9384,
Products!$A$1:$F$201,MATCH(Orders!I$1,Products!$A$1:$F$1,0),0)</f>
        <v>16858.5225334635</v>
      </c>
      <c r="J9384" s="2">
        <f>VLOOKUP($E9384,
Products!$A$1:$F$201,MATCH(Orders!J$1,Products!$A$1:$F$1,0),0)</f>
        <v>11855.743620634101</v>
      </c>
    </row>
    <row r="9385" spans="1:10">
      <c r="A9385">
        <v>9384</v>
      </c>
      <c r="B9385" s="4">
        <v>45533</v>
      </c>
      <c r="C9385" s="10">
        <f>DATE(YEAR(orders[[#This Row],[order_date]]), MONTH(orders[[#This Row],[order_date]]), 1)</f>
        <v>45505</v>
      </c>
      <c r="D9385" t="s">
        <v>2970</v>
      </c>
      <c r="E9385" t="s">
        <v>584</v>
      </c>
      <c r="F9385" t="str">
        <f>VLOOKUP(orders[[#This Row],[product_id]],Products!A:C,3,0)</f>
        <v>Electronics</v>
      </c>
      <c r="G9385">
        <v>1</v>
      </c>
      <c r="H9385" s="6">
        <v>0.13961999212055098</v>
      </c>
      <c r="I9385" s="2">
        <f>VLOOKUP($E9385,
Products!$A$1:$F$201,MATCH(Orders!I$1,Products!$A$1:$F$1,0),0)</f>
        <v>22521.77465591731</v>
      </c>
      <c r="J9385" s="2">
        <f>VLOOKUP($E9385,
Products!$A$1:$F$201,MATCH(Orders!J$1,Products!$A$1:$F$1,0),0)</f>
        <v>15596.91628423841</v>
      </c>
    </row>
    <row r="9386" spans="1:10">
      <c r="A9386">
        <v>9385</v>
      </c>
      <c r="B9386" s="4">
        <v>45598</v>
      </c>
      <c r="C9386" s="10">
        <f>DATE(YEAR(orders[[#This Row],[order_date]]), MONTH(orders[[#This Row],[order_date]]), 1)</f>
        <v>45597</v>
      </c>
      <c r="D9386" t="s">
        <v>3464</v>
      </c>
      <c r="E9386" t="s">
        <v>519</v>
      </c>
      <c r="F9386" t="str">
        <f>VLOOKUP(orders[[#This Row],[product_id]],Products!A:C,3,0)</f>
        <v>Electronics</v>
      </c>
      <c r="G9386">
        <v>1</v>
      </c>
      <c r="H9386" s="6">
        <v>0.24056436778129417</v>
      </c>
      <c r="I9386" s="2">
        <f>VLOOKUP($E9386,
Products!$A$1:$F$201,MATCH(Orders!I$1,Products!$A$1:$F$1,0),0)</f>
        <v>13103.02115426216</v>
      </c>
      <c r="J9386" s="2">
        <f>VLOOKUP($E9386,
Products!$A$1:$F$201,MATCH(Orders!J$1,Products!$A$1:$F$1,0),0)</f>
        <v>8775.5491996797755</v>
      </c>
    </row>
    <row r="9387" spans="1:10">
      <c r="A9387">
        <v>9386</v>
      </c>
      <c r="B9387" s="4">
        <v>45853</v>
      </c>
      <c r="C9387" s="10">
        <f>DATE(YEAR(orders[[#This Row],[order_date]]), MONTH(orders[[#This Row],[order_date]]), 1)</f>
        <v>45839</v>
      </c>
      <c r="D9387" t="s">
        <v>725</v>
      </c>
      <c r="E9387" t="s">
        <v>574</v>
      </c>
      <c r="F9387" t="str">
        <f>VLOOKUP(orders[[#This Row],[product_id]],Products!A:C,3,0)</f>
        <v>Electronics</v>
      </c>
      <c r="G9387">
        <v>1</v>
      </c>
      <c r="H9387" s="6">
        <v>0.22516395352091925</v>
      </c>
      <c r="I9387" s="2">
        <f>VLOOKUP($E9387,
Products!$A$1:$F$201,MATCH(Orders!I$1,Products!$A$1:$F$1,0),0)</f>
        <v>30824.427673567101</v>
      </c>
      <c r="J9387" s="2">
        <f>VLOOKUP($E9387,
Products!$A$1:$F$201,MATCH(Orders!J$1,Products!$A$1:$F$1,0),0)</f>
        <v>20473.07476940487</v>
      </c>
    </row>
    <row r="9388" spans="1:10">
      <c r="A9388">
        <v>9387</v>
      </c>
      <c r="B9388" s="4">
        <v>44943</v>
      </c>
      <c r="C9388" s="10">
        <f>DATE(YEAR(orders[[#This Row],[order_date]]), MONTH(orders[[#This Row],[order_date]]), 1)</f>
        <v>44927</v>
      </c>
      <c r="D9388" t="s">
        <v>4344</v>
      </c>
      <c r="E9388" t="s">
        <v>627</v>
      </c>
      <c r="F9388" t="str">
        <f>VLOOKUP(orders[[#This Row],[product_id]],Products!A:C,3,0)</f>
        <v>Electronics</v>
      </c>
      <c r="G9388">
        <v>1</v>
      </c>
      <c r="H9388" s="6">
        <v>0.12656735244619904</v>
      </c>
      <c r="I9388" s="2">
        <f>VLOOKUP($E9388,
Products!$A$1:$F$201,MATCH(Orders!I$1,Products!$A$1:$F$1,0),0)</f>
        <v>21043.736386381101</v>
      </c>
      <c r="J9388" s="2">
        <f>VLOOKUP($E9388,
Products!$A$1:$F$201,MATCH(Orders!J$1,Products!$A$1:$F$1,0),0)</f>
        <v>14357.858783760659</v>
      </c>
    </row>
    <row r="9389" spans="1:10">
      <c r="A9389">
        <v>9388</v>
      </c>
      <c r="B9389" s="4">
        <v>45752</v>
      </c>
      <c r="C9389" s="10">
        <f>DATE(YEAR(orders[[#This Row],[order_date]]), MONTH(orders[[#This Row],[order_date]]), 1)</f>
        <v>45748</v>
      </c>
      <c r="D9389" t="s">
        <v>2487</v>
      </c>
      <c r="E9389" t="s">
        <v>554</v>
      </c>
      <c r="F9389" t="str">
        <f>VLOOKUP(orders[[#This Row],[product_id]],Products!A:C,3,0)</f>
        <v>Appliances</v>
      </c>
      <c r="G9389">
        <v>2</v>
      </c>
      <c r="H9389" s="6">
        <v>0.10279294308170422</v>
      </c>
      <c r="I9389" s="2">
        <f>VLOOKUP($E9389,
Products!$A$1:$F$201,MATCH(Orders!I$1,Products!$A$1:$F$1,0),0)</f>
        <v>2088.6647814855078</v>
      </c>
      <c r="J9389" s="2">
        <f>VLOOKUP($E9389,
Products!$A$1:$F$201,MATCH(Orders!J$1,Products!$A$1:$F$1,0),0)</f>
        <v>1371.380040542937</v>
      </c>
    </row>
    <row r="9390" spans="1:10">
      <c r="A9390">
        <v>9389</v>
      </c>
      <c r="B9390" s="4">
        <v>45473</v>
      </c>
      <c r="C9390" s="10">
        <f>DATE(YEAR(orders[[#This Row],[order_date]]), MONTH(orders[[#This Row],[order_date]]), 1)</f>
        <v>45444</v>
      </c>
      <c r="D9390" t="s">
        <v>4540</v>
      </c>
      <c r="E9390" t="s">
        <v>639</v>
      </c>
      <c r="F9390" t="str">
        <f>VLOOKUP(orders[[#This Row],[product_id]],Products!A:C,3,0)</f>
        <v>Appliances</v>
      </c>
      <c r="G9390">
        <v>1</v>
      </c>
      <c r="H9390" s="6">
        <v>0.11702147362520449</v>
      </c>
      <c r="I9390" s="2">
        <f>VLOOKUP($E9390,
Products!$A$1:$F$201,MATCH(Orders!I$1,Products!$A$1:$F$1,0),0)</f>
        <v>2320.8560923599921</v>
      </c>
      <c r="J9390" s="2">
        <f>VLOOKUP($E9390,
Products!$A$1:$F$201,MATCH(Orders!J$1,Products!$A$1:$F$1,0),0)</f>
        <v>1750.110004830213</v>
      </c>
    </row>
    <row r="9391" spans="1:10">
      <c r="A9391">
        <v>9390</v>
      </c>
      <c r="B9391" s="4">
        <v>45980</v>
      </c>
      <c r="C9391" s="10">
        <f>DATE(YEAR(orders[[#This Row],[order_date]]), MONTH(orders[[#This Row],[order_date]]), 1)</f>
        <v>45962</v>
      </c>
      <c r="D9391" t="s">
        <v>3837</v>
      </c>
      <c r="E9391" t="s">
        <v>674</v>
      </c>
      <c r="F9391" t="str">
        <f>VLOOKUP(orders[[#This Row],[product_id]],Products!A:C,3,0)</f>
        <v>Appliances</v>
      </c>
      <c r="G9391">
        <v>1</v>
      </c>
      <c r="H9391" s="6">
        <v>0.13708854818168412</v>
      </c>
      <c r="I9391" s="2">
        <f>VLOOKUP($E9391,
Products!$A$1:$F$201,MATCH(Orders!I$1,Products!$A$1:$F$1,0),0)</f>
        <v>6324.5253633508046</v>
      </c>
      <c r="J9391" s="2">
        <f>VLOOKUP($E9391,
Products!$A$1:$F$201,MATCH(Orders!J$1,Products!$A$1:$F$1,0),0)</f>
        <v>4493.055585088201</v>
      </c>
    </row>
    <row r="9392" spans="1:10">
      <c r="A9392">
        <v>9391</v>
      </c>
      <c r="B9392" s="4">
        <v>45363</v>
      </c>
      <c r="C9392" s="10">
        <f>DATE(YEAR(orders[[#This Row],[order_date]]), MONTH(orders[[#This Row],[order_date]]), 1)</f>
        <v>45352</v>
      </c>
      <c r="D9392" t="s">
        <v>1380</v>
      </c>
      <c r="E9392" t="s">
        <v>664</v>
      </c>
      <c r="F9392" t="str">
        <f>VLOOKUP(orders[[#This Row],[product_id]],Products!A:C,3,0)</f>
        <v>Appliances</v>
      </c>
      <c r="G9392">
        <v>2</v>
      </c>
      <c r="H9392" s="6">
        <v>0.10647536232360384</v>
      </c>
      <c r="I9392" s="2">
        <f>VLOOKUP($E9392,
Products!$A$1:$F$201,MATCH(Orders!I$1,Products!$A$1:$F$1,0),0)</f>
        <v>2181.6314584966208</v>
      </c>
      <c r="J9392" s="2">
        <f>VLOOKUP($E9392,
Products!$A$1:$F$201,MATCH(Orders!J$1,Products!$A$1:$F$1,0),0)</f>
        <v>1607.5776178781809</v>
      </c>
    </row>
    <row r="9393" spans="1:10">
      <c r="A9393">
        <v>9392</v>
      </c>
      <c r="B9393" s="4">
        <v>45105</v>
      </c>
      <c r="C9393" s="10">
        <f>DATE(YEAR(orders[[#This Row],[order_date]]), MONTH(orders[[#This Row],[order_date]]), 1)</f>
        <v>45078</v>
      </c>
      <c r="D9393" t="s">
        <v>3467</v>
      </c>
      <c r="E9393" t="s">
        <v>621</v>
      </c>
      <c r="F9393" t="str">
        <f>VLOOKUP(orders[[#This Row],[product_id]],Products!A:C,3,0)</f>
        <v>Electronics</v>
      </c>
      <c r="G9393">
        <v>2</v>
      </c>
      <c r="H9393" s="6">
        <v>0.21867341448851926</v>
      </c>
      <c r="I9393" s="2">
        <f>VLOOKUP($E9393,
Products!$A$1:$F$201,MATCH(Orders!I$1,Products!$A$1:$F$1,0),0)</f>
        <v>11784.05708818019</v>
      </c>
      <c r="J9393" s="2">
        <f>VLOOKUP($E9393,
Products!$A$1:$F$201,MATCH(Orders!J$1,Products!$A$1:$F$1,0),0)</f>
        <v>7779.8525757032758</v>
      </c>
    </row>
    <row r="9394" spans="1:10">
      <c r="A9394">
        <v>9393</v>
      </c>
      <c r="B9394" s="4">
        <v>45542</v>
      </c>
      <c r="C9394" s="10">
        <f>DATE(YEAR(orders[[#This Row],[order_date]]), MONTH(orders[[#This Row],[order_date]]), 1)</f>
        <v>45536</v>
      </c>
      <c r="D9394" t="s">
        <v>1444</v>
      </c>
      <c r="E9394" t="s">
        <v>595</v>
      </c>
      <c r="F9394" t="str">
        <f>VLOOKUP(orders[[#This Row],[product_id]],Products!A:C,3,0)</f>
        <v>Electronics</v>
      </c>
      <c r="G9394">
        <v>2</v>
      </c>
      <c r="H9394" s="6">
        <v>0.10023364419879728</v>
      </c>
      <c r="I9394" s="2">
        <f>VLOOKUP($E9394,
Products!$A$1:$F$201,MATCH(Orders!I$1,Products!$A$1:$F$1,0),0)</f>
        <v>2368.316565735005</v>
      </c>
      <c r="J9394" s="2">
        <f>VLOOKUP($E9394,
Products!$A$1:$F$201,MATCH(Orders!J$1,Products!$A$1:$F$1,0),0)</f>
        <v>1668.7588573553539</v>
      </c>
    </row>
    <row r="9395" spans="1:10">
      <c r="A9395">
        <v>9394</v>
      </c>
      <c r="B9395" s="4">
        <v>45603</v>
      </c>
      <c r="C9395" s="10">
        <f>DATE(YEAR(orders[[#This Row],[order_date]]), MONTH(orders[[#This Row],[order_date]]), 1)</f>
        <v>45597</v>
      </c>
      <c r="D9395" t="s">
        <v>3906</v>
      </c>
      <c r="E9395" t="s">
        <v>697</v>
      </c>
      <c r="F9395" t="str">
        <f>VLOOKUP(orders[[#This Row],[product_id]],Products!A:C,3,0)</f>
        <v>Electronics</v>
      </c>
      <c r="G9395">
        <v>1</v>
      </c>
      <c r="H9395" s="6">
        <v>0.15149131291489817</v>
      </c>
      <c r="I9395" s="2">
        <f>VLOOKUP($E9395,
Products!$A$1:$F$201,MATCH(Orders!I$1,Products!$A$1:$F$1,0),0)</f>
        <v>17528.463836680221</v>
      </c>
      <c r="J9395" s="2">
        <f>VLOOKUP($E9395,
Products!$A$1:$F$201,MATCH(Orders!J$1,Products!$A$1:$F$1,0),0)</f>
        <v>11565.98358924177</v>
      </c>
    </row>
    <row r="9396" spans="1:10">
      <c r="A9396">
        <v>9395</v>
      </c>
      <c r="B9396" s="4">
        <v>45560</v>
      </c>
      <c r="C9396" s="10">
        <f>DATE(YEAR(orders[[#This Row],[order_date]]), MONTH(orders[[#This Row],[order_date]]), 1)</f>
        <v>45536</v>
      </c>
      <c r="D9396" t="s">
        <v>1262</v>
      </c>
      <c r="E9396" t="s">
        <v>594</v>
      </c>
      <c r="F9396" t="str">
        <f>VLOOKUP(orders[[#This Row],[product_id]],Products!A:C,3,0)</f>
        <v>Electronics</v>
      </c>
      <c r="G9396">
        <v>1</v>
      </c>
      <c r="H9396" s="6">
        <v>0.23940246718008182</v>
      </c>
      <c r="I9396" s="2">
        <f>VLOOKUP($E9396,
Products!$A$1:$F$201,MATCH(Orders!I$1,Products!$A$1:$F$1,0),0)</f>
        <v>19992.108086337241</v>
      </c>
      <c r="J9396" s="2">
        <f>VLOOKUP($E9396,
Products!$A$1:$F$201,MATCH(Orders!J$1,Products!$A$1:$F$1,0),0)</f>
        <v>14456.6967044005</v>
      </c>
    </row>
    <row r="9397" spans="1:10">
      <c r="A9397">
        <v>9396</v>
      </c>
      <c r="B9397" s="4">
        <v>45728</v>
      </c>
      <c r="C9397" s="10">
        <f>DATE(YEAR(orders[[#This Row],[order_date]]), MONTH(orders[[#This Row],[order_date]]), 1)</f>
        <v>45717</v>
      </c>
      <c r="D9397" t="s">
        <v>2950</v>
      </c>
      <c r="E9397" t="s">
        <v>684</v>
      </c>
      <c r="F9397" t="str">
        <f>VLOOKUP(orders[[#This Row],[product_id]],Products!A:C,3,0)</f>
        <v>Appliances</v>
      </c>
      <c r="G9397">
        <v>2</v>
      </c>
      <c r="H9397" s="6">
        <v>0.11189396768314358</v>
      </c>
      <c r="I9397" s="2">
        <f>VLOOKUP($E9397,
Products!$A$1:$F$201,MATCH(Orders!I$1,Products!$A$1:$F$1,0),0)</f>
        <v>2147.166688023286</v>
      </c>
      <c r="J9397" s="2">
        <f>VLOOKUP($E9397,
Products!$A$1:$F$201,MATCH(Orders!J$1,Products!$A$1:$F$1,0),0)</f>
        <v>1709.9619584723389</v>
      </c>
    </row>
    <row r="9398" spans="1:10">
      <c r="A9398">
        <v>9397</v>
      </c>
      <c r="B9398" s="4">
        <v>45238</v>
      </c>
      <c r="C9398" s="10">
        <f>DATE(YEAR(orders[[#This Row],[order_date]]), MONTH(orders[[#This Row],[order_date]]), 1)</f>
        <v>45231</v>
      </c>
      <c r="D9398" t="s">
        <v>3689</v>
      </c>
      <c r="E9398" t="s">
        <v>692</v>
      </c>
      <c r="F9398" t="str">
        <f>VLOOKUP(orders[[#This Row],[product_id]],Products!A:C,3,0)</f>
        <v>Electronics</v>
      </c>
      <c r="G9398">
        <v>3</v>
      </c>
      <c r="H9398" s="6">
        <v>0.16019280022283028</v>
      </c>
      <c r="I9398" s="2">
        <f>VLOOKUP($E9398,
Products!$A$1:$F$201,MATCH(Orders!I$1,Products!$A$1:$F$1,0),0)</f>
        <v>18150.337151787651</v>
      </c>
      <c r="J9398" s="2">
        <f>VLOOKUP($E9398,
Products!$A$1:$F$201,MATCH(Orders!J$1,Products!$A$1:$F$1,0),0)</f>
        <v>11965.45000430708</v>
      </c>
    </row>
    <row r="9399" spans="1:10">
      <c r="A9399">
        <v>9398</v>
      </c>
      <c r="B9399" s="4">
        <v>44951</v>
      </c>
      <c r="C9399" s="10">
        <f>DATE(YEAR(orders[[#This Row],[order_date]]), MONTH(orders[[#This Row],[order_date]]), 1)</f>
        <v>44927</v>
      </c>
      <c r="D9399" t="s">
        <v>4269</v>
      </c>
      <c r="E9399" t="s">
        <v>688</v>
      </c>
      <c r="F9399" t="str">
        <f>VLOOKUP(orders[[#This Row],[product_id]],Products!A:C,3,0)</f>
        <v>Appliances</v>
      </c>
      <c r="G9399">
        <v>1</v>
      </c>
      <c r="H9399" s="6">
        <v>0.12189309312053848</v>
      </c>
      <c r="I9399" s="2">
        <f>VLOOKUP($E9399,
Products!$A$1:$F$201,MATCH(Orders!I$1,Products!$A$1:$F$1,0),0)</f>
        <v>5983.6860426434141</v>
      </c>
      <c r="J9399" s="2">
        <f>VLOOKUP($E9399,
Products!$A$1:$F$201,MATCH(Orders!J$1,Products!$A$1:$F$1,0),0)</f>
        <v>3911.563059036529</v>
      </c>
    </row>
    <row r="9400" spans="1:10">
      <c r="A9400">
        <v>9399</v>
      </c>
      <c r="B9400" s="4">
        <v>45297</v>
      </c>
      <c r="C9400" s="10">
        <f>DATE(YEAR(orders[[#This Row],[order_date]]), MONTH(orders[[#This Row],[order_date]]), 1)</f>
        <v>45292</v>
      </c>
      <c r="D9400" t="s">
        <v>3431</v>
      </c>
      <c r="E9400" t="s">
        <v>622</v>
      </c>
      <c r="F9400" t="str">
        <f>VLOOKUP(orders[[#This Row],[product_id]],Products!A:C,3,0)</f>
        <v>Electronics</v>
      </c>
      <c r="G9400">
        <v>1</v>
      </c>
      <c r="H9400" s="6">
        <v>0.23512033887549258</v>
      </c>
      <c r="I9400" s="2">
        <f>VLOOKUP($E9400,
Products!$A$1:$F$201,MATCH(Orders!I$1,Products!$A$1:$F$1,0),0)</f>
        <v>29891.969506397199</v>
      </c>
      <c r="J9400" s="2">
        <f>VLOOKUP($E9400,
Products!$A$1:$F$201,MATCH(Orders!J$1,Products!$A$1:$F$1,0),0)</f>
        <v>20298.690993957589</v>
      </c>
    </row>
    <row r="9401" spans="1:10">
      <c r="A9401">
        <v>9400</v>
      </c>
      <c r="B9401" s="4">
        <v>45451</v>
      </c>
      <c r="C9401" s="10">
        <f>DATE(YEAR(orders[[#This Row],[order_date]]), MONTH(orders[[#This Row],[order_date]]), 1)</f>
        <v>45444</v>
      </c>
      <c r="D9401" t="s">
        <v>1209</v>
      </c>
      <c r="E9401" t="s">
        <v>627</v>
      </c>
      <c r="F9401" t="str">
        <f>VLOOKUP(orders[[#This Row],[product_id]],Products!A:C,3,0)</f>
        <v>Electronics</v>
      </c>
      <c r="G9401">
        <v>1</v>
      </c>
      <c r="H9401" s="6">
        <v>0.10788768488229646</v>
      </c>
      <c r="I9401" s="2">
        <f>VLOOKUP($E9401,
Products!$A$1:$F$201,MATCH(Orders!I$1,Products!$A$1:$F$1,0),0)</f>
        <v>21043.736386381101</v>
      </c>
      <c r="J9401" s="2">
        <f>VLOOKUP($E9401,
Products!$A$1:$F$201,MATCH(Orders!J$1,Products!$A$1:$F$1,0),0)</f>
        <v>14357.858783760659</v>
      </c>
    </row>
    <row r="9402" spans="1:10">
      <c r="A9402">
        <v>9401</v>
      </c>
      <c r="B9402" s="4">
        <v>45156</v>
      </c>
      <c r="C9402" s="10">
        <f>DATE(YEAR(orders[[#This Row],[order_date]]), MONTH(orders[[#This Row],[order_date]]), 1)</f>
        <v>45139</v>
      </c>
      <c r="D9402" t="s">
        <v>1976</v>
      </c>
      <c r="E9402" t="s">
        <v>682</v>
      </c>
      <c r="F9402" t="str">
        <f>VLOOKUP(orders[[#This Row],[product_id]],Products!A:C,3,0)</f>
        <v>Electronics</v>
      </c>
      <c r="G9402">
        <v>1</v>
      </c>
      <c r="H9402" s="6">
        <v>0.11919126689281977</v>
      </c>
      <c r="I9402" s="2">
        <f>VLOOKUP($E9402,
Products!$A$1:$F$201,MATCH(Orders!I$1,Products!$A$1:$F$1,0),0)</f>
        <v>32533.33990892916</v>
      </c>
      <c r="J9402" s="2">
        <f>VLOOKUP($E9402,
Products!$A$1:$F$201,MATCH(Orders!J$1,Products!$A$1:$F$1,0),0)</f>
        <v>22734.712471507952</v>
      </c>
    </row>
    <row r="9403" spans="1:10">
      <c r="A9403">
        <v>9402</v>
      </c>
      <c r="B9403" s="4">
        <v>45304</v>
      </c>
      <c r="C9403" s="10">
        <f>DATE(YEAR(orders[[#This Row],[order_date]]), MONTH(orders[[#This Row],[order_date]]), 1)</f>
        <v>45292</v>
      </c>
      <c r="D9403" t="s">
        <v>1443</v>
      </c>
      <c r="E9403" t="s">
        <v>673</v>
      </c>
      <c r="F9403" t="str">
        <f>VLOOKUP(orders[[#This Row],[product_id]],Products!A:C,3,0)</f>
        <v>Electronics</v>
      </c>
      <c r="G9403">
        <v>1</v>
      </c>
      <c r="H9403" s="6">
        <v>0.15808441666295125</v>
      </c>
      <c r="I9403" s="2">
        <f>VLOOKUP($E9403,
Products!$A$1:$F$201,MATCH(Orders!I$1,Products!$A$1:$F$1,0),0)</f>
        <v>19770.070105413852</v>
      </c>
      <c r="J9403" s="2">
        <f>VLOOKUP($E9403,
Products!$A$1:$F$201,MATCH(Orders!J$1,Products!$A$1:$F$1,0),0)</f>
        <v>14414.291574648811</v>
      </c>
    </row>
    <row r="9404" spans="1:10">
      <c r="A9404">
        <v>9403</v>
      </c>
      <c r="B9404" s="4">
        <v>45814</v>
      </c>
      <c r="C9404" s="10">
        <f>DATE(YEAR(orders[[#This Row],[order_date]]), MONTH(orders[[#This Row],[order_date]]), 1)</f>
        <v>45809</v>
      </c>
      <c r="D9404" t="s">
        <v>1497</v>
      </c>
      <c r="E9404" t="s">
        <v>520</v>
      </c>
      <c r="F9404" t="str">
        <f>VLOOKUP(orders[[#This Row],[product_id]],Products!A:C,3,0)</f>
        <v>Electronics</v>
      </c>
      <c r="G9404">
        <v>3</v>
      </c>
      <c r="H9404" s="6">
        <v>0.23940971493661339</v>
      </c>
      <c r="I9404" s="2">
        <f>VLOOKUP($E9404,
Products!$A$1:$F$201,MATCH(Orders!I$1,Products!$A$1:$F$1,0),0)</f>
        <v>19053.584916305819</v>
      </c>
      <c r="J9404" s="2">
        <f>VLOOKUP($E9404,
Products!$A$1:$F$201,MATCH(Orders!J$1,Products!$A$1:$F$1,0),0)</f>
        <v>13248.74841276826</v>
      </c>
    </row>
    <row r="9405" spans="1:10">
      <c r="A9405">
        <v>9404</v>
      </c>
      <c r="B9405" s="4">
        <v>45388</v>
      </c>
      <c r="C9405" s="10">
        <f>DATE(YEAR(orders[[#This Row],[order_date]]), MONTH(orders[[#This Row],[order_date]]), 1)</f>
        <v>45383</v>
      </c>
      <c r="D9405" t="s">
        <v>4037</v>
      </c>
      <c r="E9405" t="s">
        <v>703</v>
      </c>
      <c r="F9405" t="str">
        <f>VLOOKUP(orders[[#This Row],[product_id]],Products!A:C,3,0)</f>
        <v>Appliances</v>
      </c>
      <c r="G9405">
        <v>3</v>
      </c>
      <c r="H9405" s="6">
        <v>0.13189386667432168</v>
      </c>
      <c r="I9405" s="2">
        <f>VLOOKUP($E9405,
Products!$A$1:$F$201,MATCH(Orders!I$1,Products!$A$1:$F$1,0),0)</f>
        <v>23763.82929975582</v>
      </c>
      <c r="J9405" s="2">
        <f>VLOOKUP($E9405,
Products!$A$1:$F$201,MATCH(Orders!J$1,Products!$A$1:$F$1,0),0)</f>
        <v>17833.36818447417</v>
      </c>
    </row>
    <row r="9406" spans="1:10">
      <c r="A9406">
        <v>9405</v>
      </c>
      <c r="B9406" s="4">
        <v>45291</v>
      </c>
      <c r="C9406" s="10">
        <f>DATE(YEAR(orders[[#This Row],[order_date]]), MONTH(orders[[#This Row],[order_date]]), 1)</f>
        <v>45261</v>
      </c>
      <c r="D9406" t="s">
        <v>2076</v>
      </c>
      <c r="E9406" t="s">
        <v>698</v>
      </c>
      <c r="F9406" t="str">
        <f>VLOOKUP(orders[[#This Row],[product_id]],Products!A:C,3,0)</f>
        <v>Appliances</v>
      </c>
      <c r="G9406">
        <v>2</v>
      </c>
      <c r="H9406" s="6">
        <v>0.13014640002160408</v>
      </c>
      <c r="I9406" s="2">
        <f>VLOOKUP($E9406,
Products!$A$1:$F$201,MATCH(Orders!I$1,Products!$A$1:$F$1,0),0)</f>
        <v>5562.620248272905</v>
      </c>
      <c r="J9406" s="2">
        <f>VLOOKUP($E9406,
Products!$A$1:$F$201,MATCH(Orders!J$1,Products!$A$1:$F$1,0),0)</f>
        <v>4191.9477694447714</v>
      </c>
    </row>
    <row r="9407" spans="1:10">
      <c r="A9407">
        <v>9406</v>
      </c>
      <c r="B9407" s="4">
        <v>45030</v>
      </c>
      <c r="C9407" s="10">
        <f>DATE(YEAR(orders[[#This Row],[order_date]]), MONTH(orders[[#This Row],[order_date]]), 1)</f>
        <v>45017</v>
      </c>
      <c r="D9407" t="s">
        <v>902</v>
      </c>
      <c r="E9407" t="s">
        <v>512</v>
      </c>
      <c r="F9407" t="str">
        <f>VLOOKUP(orders[[#This Row],[product_id]],Products!A:C,3,0)</f>
        <v>Electronics</v>
      </c>
      <c r="G9407">
        <v>1</v>
      </c>
      <c r="H9407" s="6">
        <v>0.17684965993230906</v>
      </c>
      <c r="I9407" s="2">
        <f>VLOOKUP($E9407,
Products!$A$1:$F$201,MATCH(Orders!I$1,Products!$A$1:$F$1,0),0)</f>
        <v>12877.548087294561</v>
      </c>
      <c r="J9407" s="2">
        <f>VLOOKUP($E9407,
Products!$A$1:$F$201,MATCH(Orders!J$1,Products!$A$1:$F$1,0),0)</f>
        <v>9551.9000631411909</v>
      </c>
    </row>
    <row r="9408" spans="1:10">
      <c r="A9408">
        <v>9407</v>
      </c>
      <c r="B9408" s="4">
        <v>45354</v>
      </c>
      <c r="C9408" s="10">
        <f>DATE(YEAR(orders[[#This Row],[order_date]]), MONTH(orders[[#This Row],[order_date]]), 1)</f>
        <v>45352</v>
      </c>
      <c r="D9408" t="s">
        <v>1836</v>
      </c>
      <c r="E9408" t="s">
        <v>695</v>
      </c>
      <c r="F9408" t="str">
        <f>VLOOKUP(orders[[#This Row],[product_id]],Products!A:C,3,0)</f>
        <v>Electronics</v>
      </c>
      <c r="G9408">
        <v>1</v>
      </c>
      <c r="H9408" s="6">
        <v>0.2080389608246957</v>
      </c>
      <c r="I9408" s="2">
        <f>VLOOKUP($E9408,
Products!$A$1:$F$201,MATCH(Orders!I$1,Products!$A$1:$F$1,0),0)</f>
        <v>2716.2219891886762</v>
      </c>
      <c r="J9408" s="2">
        <f>VLOOKUP($E9408,
Products!$A$1:$F$201,MATCH(Orders!J$1,Products!$A$1:$F$1,0),0)</f>
        <v>2045.0534052982539</v>
      </c>
    </row>
    <row r="9409" spans="1:10">
      <c r="A9409">
        <v>9408</v>
      </c>
      <c r="B9409" s="4">
        <v>45395</v>
      </c>
      <c r="C9409" s="10">
        <f>DATE(YEAR(orders[[#This Row],[order_date]]), MONTH(orders[[#This Row],[order_date]]), 1)</f>
        <v>45383</v>
      </c>
      <c r="D9409" t="s">
        <v>3534</v>
      </c>
      <c r="E9409" t="s">
        <v>559</v>
      </c>
      <c r="F9409" t="str">
        <f>VLOOKUP(orders[[#This Row],[product_id]],Products!A:C,3,0)</f>
        <v>Electronics</v>
      </c>
      <c r="G9409">
        <v>3</v>
      </c>
      <c r="H9409" s="6">
        <v>0.14138820551240799</v>
      </c>
      <c r="I9409" s="2">
        <f>VLOOKUP($E9409,
Products!$A$1:$F$201,MATCH(Orders!I$1,Products!$A$1:$F$1,0),0)</f>
        <v>2588.546892391822</v>
      </c>
      <c r="J9409" s="2">
        <f>VLOOKUP($E9409,
Products!$A$1:$F$201,MATCH(Orders!J$1,Products!$A$1:$F$1,0),0)</f>
        <v>1942.6863840762869</v>
      </c>
    </row>
    <row r="9410" spans="1:10">
      <c r="A9410">
        <v>9409</v>
      </c>
      <c r="B9410" s="4">
        <v>45941</v>
      </c>
      <c r="C9410" s="10">
        <f>DATE(YEAR(orders[[#This Row],[order_date]]), MONTH(orders[[#This Row],[order_date]]), 1)</f>
        <v>45931</v>
      </c>
      <c r="D9410" t="s">
        <v>1449</v>
      </c>
      <c r="E9410" t="s">
        <v>685</v>
      </c>
      <c r="F9410" t="str">
        <f>VLOOKUP(orders[[#This Row],[product_id]],Products!A:C,3,0)</f>
        <v>Electronics</v>
      </c>
      <c r="G9410">
        <v>3</v>
      </c>
      <c r="H9410" s="6">
        <v>0.20837866658489676</v>
      </c>
      <c r="I9410" s="2">
        <f>VLOOKUP($E9410,
Products!$A$1:$F$201,MATCH(Orders!I$1,Products!$A$1:$F$1,0),0)</f>
        <v>30011.61348468516</v>
      </c>
      <c r="J9410" s="2">
        <f>VLOOKUP($E9410,
Products!$A$1:$F$201,MATCH(Orders!J$1,Products!$A$1:$F$1,0),0)</f>
        <v>20796.213094008199</v>
      </c>
    </row>
    <row r="9411" spans="1:10">
      <c r="A9411">
        <v>9410</v>
      </c>
      <c r="B9411" s="4">
        <v>45796</v>
      </c>
      <c r="C9411" s="10">
        <f>DATE(YEAR(orders[[#This Row],[order_date]]), MONTH(orders[[#This Row],[order_date]]), 1)</f>
        <v>45778</v>
      </c>
      <c r="D9411" t="s">
        <v>4694</v>
      </c>
      <c r="E9411" t="s">
        <v>684</v>
      </c>
      <c r="F9411" t="str">
        <f>VLOOKUP(orders[[#This Row],[product_id]],Products!A:C,3,0)</f>
        <v>Appliances</v>
      </c>
      <c r="G9411">
        <v>1</v>
      </c>
      <c r="H9411" s="6">
        <v>8.4250561919130398E-2</v>
      </c>
      <c r="I9411" s="2">
        <f>VLOOKUP($E9411,
Products!$A$1:$F$201,MATCH(Orders!I$1,Products!$A$1:$F$1,0),0)</f>
        <v>2147.166688023286</v>
      </c>
      <c r="J9411" s="2">
        <f>VLOOKUP($E9411,
Products!$A$1:$F$201,MATCH(Orders!J$1,Products!$A$1:$F$1,0),0)</f>
        <v>1709.9619584723389</v>
      </c>
    </row>
    <row r="9412" spans="1:10">
      <c r="A9412">
        <v>9411</v>
      </c>
      <c r="B9412" s="4">
        <v>45696</v>
      </c>
      <c r="C9412" s="10">
        <f>DATE(YEAR(orders[[#This Row],[order_date]]), MONTH(orders[[#This Row],[order_date]]), 1)</f>
        <v>45689</v>
      </c>
      <c r="D9412" t="s">
        <v>2342</v>
      </c>
      <c r="E9412" t="s">
        <v>509</v>
      </c>
      <c r="F9412" t="str">
        <f>VLOOKUP(orders[[#This Row],[product_id]],Products!A:C,3,0)</f>
        <v>Appliances</v>
      </c>
      <c r="G9412">
        <v>1</v>
      </c>
      <c r="H9412" s="6">
        <v>8.502546663165847E-2</v>
      </c>
      <c r="I9412" s="2">
        <f>VLOOKUP($E9412,
Products!$A$1:$F$201,MATCH(Orders!I$1,Products!$A$1:$F$1,0),0)</f>
        <v>23898.369282732219</v>
      </c>
      <c r="J9412" s="2">
        <f>VLOOKUP($E9412,
Products!$A$1:$F$201,MATCH(Orders!J$1,Products!$A$1:$F$1,0),0)</f>
        <v>16491.822147524919</v>
      </c>
    </row>
    <row r="9413" spans="1:10">
      <c r="A9413">
        <v>9412</v>
      </c>
      <c r="B9413" s="4">
        <v>45606</v>
      </c>
      <c r="C9413" s="10">
        <f>DATE(YEAR(orders[[#This Row],[order_date]]), MONTH(orders[[#This Row],[order_date]]), 1)</f>
        <v>45597</v>
      </c>
      <c r="D9413" t="s">
        <v>1889</v>
      </c>
      <c r="E9413" t="s">
        <v>506</v>
      </c>
      <c r="F9413" t="str">
        <f>VLOOKUP(orders[[#This Row],[product_id]],Products!A:C,3,0)</f>
        <v>Electronics</v>
      </c>
      <c r="G9413">
        <v>1</v>
      </c>
      <c r="H9413" s="6">
        <v>0.15888342596732324</v>
      </c>
      <c r="I9413" s="2">
        <f>VLOOKUP($E9413,
Products!$A$1:$F$201,MATCH(Orders!I$1,Products!$A$1:$F$1,0),0)</f>
        <v>2354.115904304108</v>
      </c>
      <c r="J9413" s="2">
        <f>VLOOKUP($E9413,
Products!$A$1:$F$201,MATCH(Orders!J$1,Products!$A$1:$F$1,0),0)</f>
        <v>1810.784620830796</v>
      </c>
    </row>
    <row r="9414" spans="1:10">
      <c r="A9414">
        <v>9413</v>
      </c>
      <c r="B9414" s="4">
        <v>45731</v>
      </c>
      <c r="C9414" s="10">
        <f>DATE(YEAR(orders[[#This Row],[order_date]]), MONTH(orders[[#This Row],[order_date]]), 1)</f>
        <v>45717</v>
      </c>
      <c r="D9414" t="s">
        <v>3175</v>
      </c>
      <c r="E9414" t="s">
        <v>610</v>
      </c>
      <c r="F9414" t="str">
        <f>VLOOKUP(orders[[#This Row],[product_id]],Products!A:C,3,0)</f>
        <v>Appliances</v>
      </c>
      <c r="G9414">
        <v>1</v>
      </c>
      <c r="H9414" s="6">
        <v>8.3559757608899443E-2</v>
      </c>
      <c r="I9414" s="2">
        <f>VLOOKUP($E9414,
Products!$A$1:$F$201,MATCH(Orders!I$1,Products!$A$1:$F$1,0),0)</f>
        <v>23456.386855186989</v>
      </c>
      <c r="J9414" s="2">
        <f>VLOOKUP($E9414,
Products!$A$1:$F$201,MATCH(Orders!J$1,Products!$A$1:$F$1,0),0)</f>
        <v>16522.385271144129</v>
      </c>
    </row>
    <row r="9415" spans="1:10">
      <c r="A9415">
        <v>9414</v>
      </c>
      <c r="B9415" s="4">
        <v>45812</v>
      </c>
      <c r="C9415" s="10">
        <f>DATE(YEAR(orders[[#This Row],[order_date]]), MONTH(orders[[#This Row],[order_date]]), 1)</f>
        <v>45809</v>
      </c>
      <c r="D9415" t="s">
        <v>2336</v>
      </c>
      <c r="E9415" t="s">
        <v>571</v>
      </c>
      <c r="F9415" t="str">
        <f>VLOOKUP(orders[[#This Row],[product_id]],Products!A:C,3,0)</f>
        <v>Electronics</v>
      </c>
      <c r="G9415">
        <v>1</v>
      </c>
      <c r="H9415" s="6">
        <v>0.23579423413061806</v>
      </c>
      <c r="I9415" s="2">
        <f>VLOOKUP($E9415,
Products!$A$1:$F$201,MATCH(Orders!I$1,Products!$A$1:$F$1,0),0)</f>
        <v>30022.150567424669</v>
      </c>
      <c r="J9415" s="2">
        <f>VLOOKUP($E9415,
Products!$A$1:$F$201,MATCH(Orders!J$1,Products!$A$1:$F$1,0),0)</f>
        <v>21451.61875289512</v>
      </c>
    </row>
    <row r="9416" spans="1:10">
      <c r="A9416">
        <v>9415</v>
      </c>
      <c r="B9416" s="4">
        <v>45487</v>
      </c>
      <c r="C9416" s="10">
        <f>DATE(YEAR(orders[[#This Row],[order_date]]), MONTH(orders[[#This Row],[order_date]]), 1)</f>
        <v>45474</v>
      </c>
      <c r="D9416" t="s">
        <v>2657</v>
      </c>
      <c r="E9416" t="s">
        <v>668</v>
      </c>
      <c r="F9416" t="str">
        <f>VLOOKUP(orders[[#This Row],[product_id]],Products!A:C,3,0)</f>
        <v>Electronics</v>
      </c>
      <c r="G9416">
        <v>2</v>
      </c>
      <c r="H9416" s="6">
        <v>0.23709269535033856</v>
      </c>
      <c r="I9416" s="2">
        <f>VLOOKUP($E9416,
Products!$A$1:$F$201,MATCH(Orders!I$1,Products!$A$1:$F$1,0),0)</f>
        <v>23702.058773663419</v>
      </c>
      <c r="J9416" s="2">
        <f>VLOOKUP($E9416,
Products!$A$1:$F$201,MATCH(Orders!J$1,Products!$A$1:$F$1,0),0)</f>
        <v>17657.804767621328</v>
      </c>
    </row>
    <row r="9417" spans="1:10">
      <c r="A9417">
        <v>9416</v>
      </c>
      <c r="B9417" s="4">
        <v>45257</v>
      </c>
      <c r="C9417" s="10">
        <f>DATE(YEAR(orders[[#This Row],[order_date]]), MONTH(orders[[#This Row],[order_date]]), 1)</f>
        <v>45231</v>
      </c>
      <c r="D9417" t="s">
        <v>3984</v>
      </c>
      <c r="E9417" t="s">
        <v>586</v>
      </c>
      <c r="F9417" t="str">
        <f>VLOOKUP(orders[[#This Row],[product_id]],Products!A:C,3,0)</f>
        <v>Appliances</v>
      </c>
      <c r="G9417">
        <v>3</v>
      </c>
      <c r="H9417" s="6">
        <v>0.13379652361505379</v>
      </c>
      <c r="I9417" s="2">
        <f>VLOOKUP($E9417,
Products!$A$1:$F$201,MATCH(Orders!I$1,Products!$A$1:$F$1,0),0)</f>
        <v>22928.971424497449</v>
      </c>
      <c r="J9417" s="2">
        <f>VLOOKUP($E9417,
Products!$A$1:$F$201,MATCH(Orders!J$1,Products!$A$1:$F$1,0),0)</f>
        <v>17801.356740692991</v>
      </c>
    </row>
    <row r="9418" spans="1:10">
      <c r="A9418">
        <v>9417</v>
      </c>
      <c r="B9418" s="4">
        <v>45513</v>
      </c>
      <c r="C9418" s="10">
        <f>DATE(YEAR(orders[[#This Row],[order_date]]), MONTH(orders[[#This Row],[order_date]]), 1)</f>
        <v>45505</v>
      </c>
      <c r="D9418" t="s">
        <v>2744</v>
      </c>
      <c r="E9418" t="s">
        <v>643</v>
      </c>
      <c r="F9418" t="str">
        <f>VLOOKUP(orders[[#This Row],[product_id]],Products!A:C,3,0)</f>
        <v>Appliances</v>
      </c>
      <c r="G9418">
        <v>1</v>
      </c>
      <c r="H9418" s="6">
        <v>0.12929807509579602</v>
      </c>
      <c r="I9418" s="2">
        <f>VLOOKUP($E9418,
Products!$A$1:$F$201,MATCH(Orders!I$1,Products!$A$1:$F$1,0),0)</f>
        <v>26269.068564891841</v>
      </c>
      <c r="J9418" s="2">
        <f>VLOOKUP($E9418,
Products!$A$1:$F$201,MATCH(Orders!J$1,Products!$A$1:$F$1,0),0)</f>
        <v>18867.564539756699</v>
      </c>
    </row>
    <row r="9419" spans="1:10">
      <c r="A9419">
        <v>9418</v>
      </c>
      <c r="B9419" s="4">
        <v>45127</v>
      </c>
      <c r="C9419" s="10">
        <f>DATE(YEAR(orders[[#This Row],[order_date]]), MONTH(orders[[#This Row],[order_date]]), 1)</f>
        <v>45108</v>
      </c>
      <c r="D9419" t="s">
        <v>2042</v>
      </c>
      <c r="E9419" t="s">
        <v>700</v>
      </c>
      <c r="F9419" t="str">
        <f>VLOOKUP(orders[[#This Row],[product_id]],Products!A:C,3,0)</f>
        <v>Electronics</v>
      </c>
      <c r="G9419">
        <v>1</v>
      </c>
      <c r="H9419" s="6">
        <v>0.23440908306740488</v>
      </c>
      <c r="I9419" s="2">
        <f>VLOOKUP($E9419,
Products!$A$1:$F$201,MATCH(Orders!I$1,Products!$A$1:$F$1,0),0)</f>
        <v>11070.26215043813</v>
      </c>
      <c r="J9419" s="2">
        <f>VLOOKUP($E9419,
Products!$A$1:$F$201,MATCH(Orders!J$1,Products!$A$1:$F$1,0),0)</f>
        <v>7867.3909748932683</v>
      </c>
    </row>
    <row r="9420" spans="1:10">
      <c r="A9420">
        <v>9419</v>
      </c>
      <c r="B9420" s="4">
        <v>45380</v>
      </c>
      <c r="C9420" s="10">
        <f>DATE(YEAR(orders[[#This Row],[order_date]]), MONTH(orders[[#This Row],[order_date]]), 1)</f>
        <v>45352</v>
      </c>
      <c r="D9420" t="s">
        <v>3185</v>
      </c>
      <c r="E9420" t="s">
        <v>573</v>
      </c>
      <c r="F9420" t="str">
        <f>VLOOKUP(orders[[#This Row],[product_id]],Products!A:C,3,0)</f>
        <v>Electronics</v>
      </c>
      <c r="G9420">
        <v>1</v>
      </c>
      <c r="H9420" s="6">
        <v>0.13184140184442569</v>
      </c>
      <c r="I9420" s="2">
        <f>VLOOKUP($E9420,
Products!$A$1:$F$201,MATCH(Orders!I$1,Products!$A$1:$F$1,0),0)</f>
        <v>30443.851050190449</v>
      </c>
      <c r="J9420" s="2">
        <f>VLOOKUP($E9420,
Products!$A$1:$F$201,MATCH(Orders!J$1,Products!$A$1:$F$1,0),0)</f>
        <v>21165.126268210519</v>
      </c>
    </row>
    <row r="9421" spans="1:10">
      <c r="A9421">
        <v>9420</v>
      </c>
      <c r="B9421" s="4">
        <v>45752</v>
      </c>
      <c r="C9421" s="10">
        <f>DATE(YEAR(orders[[#This Row],[order_date]]), MONTH(orders[[#This Row],[order_date]]), 1)</f>
        <v>45748</v>
      </c>
      <c r="D9421" t="s">
        <v>1631</v>
      </c>
      <c r="E9421" t="s">
        <v>607</v>
      </c>
      <c r="F9421" t="str">
        <f>VLOOKUP(orders[[#This Row],[product_id]],Products!A:C,3,0)</f>
        <v>Appliances</v>
      </c>
      <c r="G9421">
        <v>1</v>
      </c>
      <c r="H9421" s="6">
        <v>0.13569535696398846</v>
      </c>
      <c r="I9421" s="2">
        <f>VLOOKUP($E9421,
Products!$A$1:$F$201,MATCH(Orders!I$1,Products!$A$1:$F$1,0),0)</f>
        <v>6264.400042999192</v>
      </c>
      <c r="J9421" s="2">
        <f>VLOOKUP($E9421,
Products!$A$1:$F$201,MATCH(Orders!J$1,Products!$A$1:$F$1,0),0)</f>
        <v>4980.3849171743304</v>
      </c>
    </row>
    <row r="9422" spans="1:10">
      <c r="A9422">
        <v>9421</v>
      </c>
      <c r="B9422" s="4">
        <v>45037</v>
      </c>
      <c r="C9422" s="10">
        <f>DATE(YEAR(orders[[#This Row],[order_date]]), MONTH(orders[[#This Row],[order_date]]), 1)</f>
        <v>45017</v>
      </c>
      <c r="D9422" t="s">
        <v>940</v>
      </c>
      <c r="E9422" t="s">
        <v>698</v>
      </c>
      <c r="F9422" t="str">
        <f>VLOOKUP(orders[[#This Row],[product_id]],Products!A:C,3,0)</f>
        <v>Appliances</v>
      </c>
      <c r="G9422">
        <v>2</v>
      </c>
      <c r="H9422" s="6">
        <v>8.4743336586091733E-2</v>
      </c>
      <c r="I9422" s="2">
        <f>VLOOKUP($E9422,
Products!$A$1:$F$201,MATCH(Orders!I$1,Products!$A$1:$F$1,0),0)</f>
        <v>5562.620248272905</v>
      </c>
      <c r="J9422" s="2">
        <f>VLOOKUP($E9422,
Products!$A$1:$F$201,MATCH(Orders!J$1,Products!$A$1:$F$1,0),0)</f>
        <v>4191.9477694447714</v>
      </c>
    </row>
    <row r="9423" spans="1:10">
      <c r="A9423">
        <v>9422</v>
      </c>
      <c r="B9423" s="4">
        <v>45790</v>
      </c>
      <c r="C9423" s="10">
        <f>DATE(YEAR(orders[[#This Row],[order_date]]), MONTH(orders[[#This Row],[order_date]]), 1)</f>
        <v>45778</v>
      </c>
      <c r="D9423" t="s">
        <v>3080</v>
      </c>
      <c r="E9423" t="s">
        <v>556</v>
      </c>
      <c r="F9423" t="str">
        <f>VLOOKUP(orders[[#This Row],[product_id]],Products!A:C,3,0)</f>
        <v>Appliances</v>
      </c>
      <c r="G9423">
        <v>2</v>
      </c>
      <c r="H9423" s="6">
        <v>0.10927965424903315</v>
      </c>
      <c r="I9423" s="2">
        <f>VLOOKUP($E9423,
Products!$A$1:$F$201,MATCH(Orders!I$1,Products!$A$1:$F$1,0),0)</f>
        <v>27054.121101651981</v>
      </c>
      <c r="J9423" s="2">
        <f>VLOOKUP($E9423,
Products!$A$1:$F$201,MATCH(Orders!J$1,Products!$A$1:$F$1,0),0)</f>
        <v>19388.930988794411</v>
      </c>
    </row>
    <row r="9424" spans="1:10">
      <c r="A9424">
        <v>9423</v>
      </c>
      <c r="B9424" s="4">
        <v>45834</v>
      </c>
      <c r="C9424" s="10">
        <f>DATE(YEAR(orders[[#This Row],[order_date]]), MONTH(orders[[#This Row],[order_date]]), 1)</f>
        <v>45809</v>
      </c>
      <c r="D9424" t="s">
        <v>3687</v>
      </c>
      <c r="E9424" t="s">
        <v>535</v>
      </c>
      <c r="F9424" t="str">
        <f>VLOOKUP(orders[[#This Row],[product_id]],Products!A:C,3,0)</f>
        <v>Appliances</v>
      </c>
      <c r="G9424">
        <v>1</v>
      </c>
      <c r="H9424" s="6">
        <v>7.5717608433266498E-2</v>
      </c>
      <c r="I9424" s="2">
        <f>VLOOKUP($E9424,
Products!$A$1:$F$201,MATCH(Orders!I$1,Products!$A$1:$F$1,0),0)</f>
        <v>25188.460642954858</v>
      </c>
      <c r="J9424" s="2">
        <f>VLOOKUP($E9424,
Products!$A$1:$F$201,MATCH(Orders!J$1,Products!$A$1:$F$1,0),0)</f>
        <v>18873.341689191599</v>
      </c>
    </row>
    <row r="9425" spans="1:10">
      <c r="A9425">
        <v>9424</v>
      </c>
      <c r="B9425" s="4">
        <v>44959</v>
      </c>
      <c r="C9425" s="10">
        <f>DATE(YEAR(orders[[#This Row],[order_date]]), MONTH(orders[[#This Row],[order_date]]), 1)</f>
        <v>44958</v>
      </c>
      <c r="D9425" t="s">
        <v>1184</v>
      </c>
      <c r="E9425" t="s">
        <v>544</v>
      </c>
      <c r="F9425" t="str">
        <f>VLOOKUP(orders[[#This Row],[product_id]],Products!A:C,3,0)</f>
        <v>Electronics</v>
      </c>
      <c r="G9425">
        <v>1</v>
      </c>
      <c r="H9425" s="6">
        <v>0.16500659963485306</v>
      </c>
      <c r="I9425" s="2">
        <f>VLOOKUP($E9425,
Products!$A$1:$F$201,MATCH(Orders!I$1,Products!$A$1:$F$1,0),0)</f>
        <v>16273.22789477584</v>
      </c>
      <c r="J9425" s="2">
        <f>VLOOKUP($E9425,
Products!$A$1:$F$201,MATCH(Orders!J$1,Products!$A$1:$F$1,0),0)</f>
        <v>12683.607953986329</v>
      </c>
    </row>
    <row r="9426" spans="1:10">
      <c r="A9426">
        <v>9425</v>
      </c>
      <c r="B9426" s="4">
        <v>45481</v>
      </c>
      <c r="C9426" s="10">
        <f>DATE(YEAR(orders[[#This Row],[order_date]]), MONTH(orders[[#This Row],[order_date]]), 1)</f>
        <v>45474</v>
      </c>
      <c r="D9426" t="s">
        <v>3181</v>
      </c>
      <c r="E9426" t="s">
        <v>643</v>
      </c>
      <c r="F9426" t="str">
        <f>VLOOKUP(orders[[#This Row],[product_id]],Products!A:C,3,0)</f>
        <v>Appliances</v>
      </c>
      <c r="G9426">
        <v>2</v>
      </c>
      <c r="H9426" s="6">
        <v>0.1014533497225646</v>
      </c>
      <c r="I9426" s="2">
        <f>VLOOKUP($E9426,
Products!$A$1:$F$201,MATCH(Orders!I$1,Products!$A$1:$F$1,0),0)</f>
        <v>26269.068564891841</v>
      </c>
      <c r="J9426" s="2">
        <f>VLOOKUP($E9426,
Products!$A$1:$F$201,MATCH(Orders!J$1,Products!$A$1:$F$1,0),0)</f>
        <v>18867.564539756699</v>
      </c>
    </row>
    <row r="9427" spans="1:10">
      <c r="A9427">
        <v>9426</v>
      </c>
      <c r="B9427" s="4">
        <v>45033</v>
      </c>
      <c r="C9427" s="10">
        <f>DATE(YEAR(orders[[#This Row],[order_date]]), MONTH(orders[[#This Row],[order_date]]), 1)</f>
        <v>45017</v>
      </c>
      <c r="D9427" t="s">
        <v>1371</v>
      </c>
      <c r="E9427" t="s">
        <v>677</v>
      </c>
      <c r="F9427" t="str">
        <f>VLOOKUP(orders[[#This Row],[product_id]],Products!A:C,3,0)</f>
        <v>Electronics</v>
      </c>
      <c r="G9427">
        <v>1</v>
      </c>
      <c r="H9427" s="6">
        <v>0.19090285882809988</v>
      </c>
      <c r="I9427" s="2">
        <f>VLOOKUP($E9427,
Products!$A$1:$F$201,MATCH(Orders!I$1,Products!$A$1:$F$1,0),0)</f>
        <v>11360.699432756561</v>
      </c>
      <c r="J9427" s="2">
        <f>VLOOKUP($E9427,
Products!$A$1:$F$201,MATCH(Orders!J$1,Products!$A$1:$F$1,0),0)</f>
        <v>8118.8949869342459</v>
      </c>
    </row>
    <row r="9428" spans="1:10">
      <c r="A9428">
        <v>9427</v>
      </c>
      <c r="B9428" s="4">
        <v>45152</v>
      </c>
      <c r="C9428" s="10">
        <f>DATE(YEAR(orders[[#This Row],[order_date]]), MONTH(orders[[#This Row],[order_date]]), 1)</f>
        <v>45139</v>
      </c>
      <c r="D9428" t="s">
        <v>1829</v>
      </c>
      <c r="E9428" t="s">
        <v>665</v>
      </c>
      <c r="F9428" t="str">
        <f>VLOOKUP(orders[[#This Row],[product_id]],Products!A:C,3,0)</f>
        <v>Electronics</v>
      </c>
      <c r="G9428">
        <v>2</v>
      </c>
      <c r="H9428" s="6">
        <v>0.22251730672439757</v>
      </c>
      <c r="I9428" s="2">
        <f>VLOOKUP($E9428,
Products!$A$1:$F$201,MATCH(Orders!I$1,Products!$A$1:$F$1,0),0)</f>
        <v>2381.208040848107</v>
      </c>
      <c r="J9428" s="2">
        <f>VLOOKUP($E9428,
Products!$A$1:$F$201,MATCH(Orders!J$1,Products!$A$1:$F$1,0),0)</f>
        <v>1615.320210979525</v>
      </c>
    </row>
    <row r="9429" spans="1:10">
      <c r="A9429">
        <v>9428</v>
      </c>
      <c r="B9429" s="4">
        <v>45413</v>
      </c>
      <c r="C9429" s="10">
        <f>DATE(YEAR(orders[[#This Row],[order_date]]), MONTH(orders[[#This Row],[order_date]]), 1)</f>
        <v>45413</v>
      </c>
      <c r="D9429" t="s">
        <v>4015</v>
      </c>
      <c r="E9429" t="s">
        <v>677</v>
      </c>
      <c r="F9429" t="str">
        <f>VLOOKUP(orders[[#This Row],[product_id]],Products!A:C,3,0)</f>
        <v>Electronics</v>
      </c>
      <c r="G9429">
        <v>3</v>
      </c>
      <c r="H9429" s="6">
        <v>0.15952069477705902</v>
      </c>
      <c r="I9429" s="2">
        <f>VLOOKUP($E9429,
Products!$A$1:$F$201,MATCH(Orders!I$1,Products!$A$1:$F$1,0),0)</f>
        <v>11360.699432756561</v>
      </c>
      <c r="J9429" s="2">
        <f>VLOOKUP($E9429,
Products!$A$1:$F$201,MATCH(Orders!J$1,Products!$A$1:$F$1,0),0)</f>
        <v>8118.8949869342459</v>
      </c>
    </row>
    <row r="9430" spans="1:10">
      <c r="A9430">
        <v>9429</v>
      </c>
      <c r="B9430" s="4">
        <v>45105</v>
      </c>
      <c r="C9430" s="10">
        <f>DATE(YEAR(orders[[#This Row],[order_date]]), MONTH(orders[[#This Row],[order_date]]), 1)</f>
        <v>45078</v>
      </c>
      <c r="D9430" t="s">
        <v>3884</v>
      </c>
      <c r="E9430" t="s">
        <v>568</v>
      </c>
      <c r="F9430" t="str">
        <f>VLOOKUP(orders[[#This Row],[product_id]],Products!A:C,3,0)</f>
        <v>Electronics</v>
      </c>
      <c r="G9430">
        <v>2</v>
      </c>
      <c r="H9430" s="6">
        <v>0.2115386574824272</v>
      </c>
      <c r="I9430" s="2">
        <f>VLOOKUP($E9430,
Products!$A$1:$F$201,MATCH(Orders!I$1,Products!$A$1:$F$1,0),0)</f>
        <v>21702.72353355262</v>
      </c>
      <c r="J9430" s="2">
        <f>VLOOKUP($E9430,
Products!$A$1:$F$201,MATCH(Orders!J$1,Products!$A$1:$F$1,0),0)</f>
        <v>17244.710704747551</v>
      </c>
    </row>
    <row r="9431" spans="1:10">
      <c r="A9431">
        <v>9430</v>
      </c>
      <c r="B9431" s="4">
        <v>45563</v>
      </c>
      <c r="C9431" s="10">
        <f>DATE(YEAR(orders[[#This Row],[order_date]]), MONTH(orders[[#This Row],[order_date]]), 1)</f>
        <v>45536</v>
      </c>
      <c r="D9431" t="s">
        <v>3611</v>
      </c>
      <c r="E9431" t="s">
        <v>566</v>
      </c>
      <c r="F9431" t="str">
        <f>VLOOKUP(orders[[#This Row],[product_id]],Products!A:C,3,0)</f>
        <v>Electronics</v>
      </c>
      <c r="G9431">
        <v>1</v>
      </c>
      <c r="H9431" s="6">
        <v>0.21892072645595995</v>
      </c>
      <c r="I9431" s="2">
        <f>VLOOKUP($E9431,
Products!$A$1:$F$201,MATCH(Orders!I$1,Products!$A$1:$F$1,0),0)</f>
        <v>16858.5225334635</v>
      </c>
      <c r="J9431" s="2">
        <f>VLOOKUP($E9431,
Products!$A$1:$F$201,MATCH(Orders!J$1,Products!$A$1:$F$1,0),0)</f>
        <v>11855.743620634101</v>
      </c>
    </row>
    <row r="9432" spans="1:10">
      <c r="A9432">
        <v>9431</v>
      </c>
      <c r="B9432" s="4">
        <v>45714</v>
      </c>
      <c r="C9432" s="10">
        <f>DATE(YEAR(orders[[#This Row],[order_date]]), MONTH(orders[[#This Row],[order_date]]), 1)</f>
        <v>45689</v>
      </c>
      <c r="D9432" t="s">
        <v>2093</v>
      </c>
      <c r="E9432" t="s">
        <v>570</v>
      </c>
      <c r="F9432" t="str">
        <f>VLOOKUP(orders[[#This Row],[product_id]],Products!A:C,3,0)</f>
        <v>Electronics</v>
      </c>
      <c r="G9432">
        <v>2</v>
      </c>
      <c r="H9432" s="6">
        <v>0.10947178259798229</v>
      </c>
      <c r="I9432" s="2">
        <f>VLOOKUP($E9432,
Products!$A$1:$F$201,MATCH(Orders!I$1,Products!$A$1:$F$1,0),0)</f>
        <v>10978.62820425244</v>
      </c>
      <c r="J9432" s="2">
        <f>VLOOKUP($E9432,
Products!$A$1:$F$201,MATCH(Orders!J$1,Products!$A$1:$F$1,0),0)</f>
        <v>7174.697588469895</v>
      </c>
    </row>
    <row r="9433" spans="1:10">
      <c r="A9433">
        <v>9432</v>
      </c>
      <c r="B9433" s="4">
        <v>45093</v>
      </c>
      <c r="C9433" s="10">
        <f>DATE(YEAR(orders[[#This Row],[order_date]]), MONTH(orders[[#This Row],[order_date]]), 1)</f>
        <v>45078</v>
      </c>
      <c r="D9433" t="s">
        <v>1347</v>
      </c>
      <c r="E9433" t="s">
        <v>674</v>
      </c>
      <c r="F9433" t="str">
        <f>VLOOKUP(orders[[#This Row],[product_id]],Products!A:C,3,0)</f>
        <v>Appliances</v>
      </c>
      <c r="G9433">
        <v>1</v>
      </c>
      <c r="H9433" s="6">
        <v>8.2927962158115945E-2</v>
      </c>
      <c r="I9433" s="2">
        <f>VLOOKUP($E9433,
Products!$A$1:$F$201,MATCH(Orders!I$1,Products!$A$1:$F$1,0),0)</f>
        <v>6324.5253633508046</v>
      </c>
      <c r="J9433" s="2">
        <f>VLOOKUP($E9433,
Products!$A$1:$F$201,MATCH(Orders!J$1,Products!$A$1:$F$1,0),0)</f>
        <v>4493.055585088201</v>
      </c>
    </row>
    <row r="9434" spans="1:10">
      <c r="A9434">
        <v>9433</v>
      </c>
      <c r="B9434" s="4">
        <v>45589</v>
      </c>
      <c r="C9434" s="10">
        <f>DATE(YEAR(orders[[#This Row],[order_date]]), MONTH(orders[[#This Row],[order_date]]), 1)</f>
        <v>45566</v>
      </c>
      <c r="D9434" t="s">
        <v>3564</v>
      </c>
      <c r="E9434" t="s">
        <v>586</v>
      </c>
      <c r="F9434" t="str">
        <f>VLOOKUP(orders[[#This Row],[product_id]],Products!A:C,3,0)</f>
        <v>Appliances</v>
      </c>
      <c r="G9434">
        <v>1</v>
      </c>
      <c r="H9434" s="6">
        <v>6.2123589132224682E-2</v>
      </c>
      <c r="I9434" s="2">
        <f>VLOOKUP($E9434,
Products!$A$1:$F$201,MATCH(Orders!I$1,Products!$A$1:$F$1,0),0)</f>
        <v>22928.971424497449</v>
      </c>
      <c r="J9434" s="2">
        <f>VLOOKUP($E9434,
Products!$A$1:$F$201,MATCH(Orders!J$1,Products!$A$1:$F$1,0),0)</f>
        <v>17801.356740692991</v>
      </c>
    </row>
    <row r="9435" spans="1:10">
      <c r="A9435">
        <v>9434</v>
      </c>
      <c r="B9435" s="4">
        <v>45226</v>
      </c>
      <c r="C9435" s="10">
        <f>DATE(YEAR(orders[[#This Row],[order_date]]), MONTH(orders[[#This Row],[order_date]]), 1)</f>
        <v>45200</v>
      </c>
      <c r="D9435" t="s">
        <v>2222</v>
      </c>
      <c r="E9435" t="s">
        <v>517</v>
      </c>
      <c r="F9435" t="str">
        <f>VLOOKUP(orders[[#This Row],[product_id]],Products!A:C,3,0)</f>
        <v>Electronics</v>
      </c>
      <c r="G9435">
        <v>1</v>
      </c>
      <c r="H9435" s="6">
        <v>0.205746453375211</v>
      </c>
      <c r="I9435" s="2">
        <f>VLOOKUP($E9435,
Products!$A$1:$F$201,MATCH(Orders!I$1,Products!$A$1:$F$1,0),0)</f>
        <v>30304.143268168769</v>
      </c>
      <c r="J9435" s="2">
        <f>VLOOKUP($E9435,
Products!$A$1:$F$201,MATCH(Orders!J$1,Products!$A$1:$F$1,0),0)</f>
        <v>23998.194785181578</v>
      </c>
    </row>
    <row r="9436" spans="1:10">
      <c r="A9436">
        <v>9435</v>
      </c>
      <c r="B9436" s="4">
        <v>44961</v>
      </c>
      <c r="C9436" s="10">
        <f>DATE(YEAR(orders[[#This Row],[order_date]]), MONTH(orders[[#This Row],[order_date]]), 1)</f>
        <v>44958</v>
      </c>
      <c r="D9436" t="s">
        <v>3820</v>
      </c>
      <c r="E9436" t="s">
        <v>629</v>
      </c>
      <c r="F9436" t="str">
        <f>VLOOKUP(orders[[#This Row],[product_id]],Products!A:C,3,0)</f>
        <v>Electronics</v>
      </c>
      <c r="G9436">
        <v>2</v>
      </c>
      <c r="H9436" s="6">
        <v>0.16276679880441466</v>
      </c>
      <c r="I9436" s="2">
        <f>VLOOKUP($E9436,
Products!$A$1:$F$201,MATCH(Orders!I$1,Products!$A$1:$F$1,0),0)</f>
        <v>12411.13061655427</v>
      </c>
      <c r="J9436" s="2">
        <f>VLOOKUP($E9436,
Products!$A$1:$F$201,MATCH(Orders!J$1,Products!$A$1:$F$1,0),0)</f>
        <v>9821.2729118635452</v>
      </c>
    </row>
    <row r="9437" spans="1:10">
      <c r="A9437">
        <v>9436</v>
      </c>
      <c r="B9437" s="4">
        <v>45333</v>
      </c>
      <c r="C9437" s="10">
        <f>DATE(YEAR(orders[[#This Row],[order_date]]), MONTH(orders[[#This Row],[order_date]]), 1)</f>
        <v>45323</v>
      </c>
      <c r="D9437" t="s">
        <v>1280</v>
      </c>
      <c r="E9437" t="s">
        <v>507</v>
      </c>
      <c r="F9437" t="str">
        <f>VLOOKUP(orders[[#This Row],[product_id]],Products!A:C,3,0)</f>
        <v>Electronics</v>
      </c>
      <c r="G9437">
        <v>1</v>
      </c>
      <c r="H9437" s="6">
        <v>0.12744598955233163</v>
      </c>
      <c r="I9437" s="2">
        <f>VLOOKUP($E9437,
Products!$A$1:$F$201,MATCH(Orders!I$1,Products!$A$1:$F$1,0),0)</f>
        <v>28502.89768049858</v>
      </c>
      <c r="J9437" s="2">
        <f>VLOOKUP($E9437,
Products!$A$1:$F$201,MATCH(Orders!J$1,Products!$A$1:$F$1,0),0)</f>
        <v>20477.83623923226</v>
      </c>
    </row>
    <row r="9438" spans="1:10">
      <c r="A9438">
        <v>9437</v>
      </c>
      <c r="B9438" s="4">
        <v>45240</v>
      </c>
      <c r="C9438" s="10">
        <f>DATE(YEAR(orders[[#This Row],[order_date]]), MONTH(orders[[#This Row],[order_date]]), 1)</f>
        <v>45231</v>
      </c>
      <c r="D9438" t="s">
        <v>3850</v>
      </c>
      <c r="E9438" t="s">
        <v>578</v>
      </c>
      <c r="F9438" t="str">
        <f>VLOOKUP(orders[[#This Row],[product_id]],Products!A:C,3,0)</f>
        <v>Electronics</v>
      </c>
      <c r="G9438">
        <v>3</v>
      </c>
      <c r="H9438" s="6">
        <v>0.11449214234167153</v>
      </c>
      <c r="I9438" s="2">
        <f>VLOOKUP($E9438,
Products!$A$1:$F$201,MATCH(Orders!I$1,Products!$A$1:$F$1,0),0)</f>
        <v>2632.553295816565</v>
      </c>
      <c r="J9438" s="2">
        <f>VLOOKUP($E9438,
Products!$A$1:$F$201,MATCH(Orders!J$1,Products!$A$1:$F$1,0),0)</f>
        <v>1732.316114566717</v>
      </c>
    </row>
    <row r="9439" spans="1:10">
      <c r="A9439">
        <v>9438</v>
      </c>
      <c r="B9439" s="4">
        <v>45742</v>
      </c>
      <c r="C9439" s="10">
        <f>DATE(YEAR(orders[[#This Row],[order_date]]), MONTH(orders[[#This Row],[order_date]]), 1)</f>
        <v>45717</v>
      </c>
      <c r="D9439" t="s">
        <v>2427</v>
      </c>
      <c r="E9439" t="s">
        <v>581</v>
      </c>
      <c r="F9439" t="str">
        <f>VLOOKUP(orders[[#This Row],[product_id]],Products!A:C,3,0)</f>
        <v>Appliances</v>
      </c>
      <c r="G9439">
        <v>1</v>
      </c>
      <c r="H9439" s="6">
        <v>0.14027175752970689</v>
      </c>
      <c r="I9439" s="2">
        <f>VLOOKUP($E9439,
Products!$A$1:$F$201,MATCH(Orders!I$1,Products!$A$1:$F$1,0),0)</f>
        <v>6177.7225527132859</v>
      </c>
      <c r="J9439" s="2">
        <f>VLOOKUP($E9439,
Products!$A$1:$F$201,MATCH(Orders!J$1,Products!$A$1:$F$1,0),0)</f>
        <v>4208.1013641193986</v>
      </c>
    </row>
    <row r="9440" spans="1:10">
      <c r="A9440">
        <v>9439</v>
      </c>
      <c r="B9440" s="4">
        <v>45669</v>
      </c>
      <c r="C9440" s="10">
        <f>DATE(YEAR(orders[[#This Row],[order_date]]), MONTH(orders[[#This Row],[order_date]]), 1)</f>
        <v>45658</v>
      </c>
      <c r="D9440" t="s">
        <v>1724</v>
      </c>
      <c r="E9440" t="s">
        <v>693</v>
      </c>
      <c r="F9440" t="str">
        <f>VLOOKUP(orders[[#This Row],[product_id]],Products!A:C,3,0)</f>
        <v>Appliances</v>
      </c>
      <c r="G9440">
        <v>1</v>
      </c>
      <c r="H9440" s="6">
        <v>0.12967228922968183</v>
      </c>
      <c r="I9440" s="2">
        <f>VLOOKUP($E9440,
Products!$A$1:$F$201,MATCH(Orders!I$1,Products!$A$1:$F$1,0),0)</f>
        <v>2037.67513915007</v>
      </c>
      <c r="J9440" s="2">
        <f>VLOOKUP($E9440,
Products!$A$1:$F$201,MATCH(Orders!J$1,Products!$A$1:$F$1,0),0)</f>
        <v>1374.1566876520769</v>
      </c>
    </row>
    <row r="9441" spans="1:10">
      <c r="A9441">
        <v>9440</v>
      </c>
      <c r="B9441" s="4">
        <v>45653</v>
      </c>
      <c r="C9441" s="10">
        <f>DATE(YEAR(orders[[#This Row],[order_date]]), MONTH(orders[[#This Row],[order_date]]), 1)</f>
        <v>45627</v>
      </c>
      <c r="D9441" t="s">
        <v>4406</v>
      </c>
      <c r="E9441" t="s">
        <v>530</v>
      </c>
      <c r="F9441" t="str">
        <f>VLOOKUP(orders[[#This Row],[product_id]],Products!A:C,3,0)</f>
        <v>Electronics</v>
      </c>
      <c r="G9441">
        <v>2</v>
      </c>
      <c r="H9441" s="6">
        <v>0.15559929494313807</v>
      </c>
      <c r="I9441" s="2">
        <f>VLOOKUP($E9441,
Products!$A$1:$F$201,MATCH(Orders!I$1,Products!$A$1:$F$1,0),0)</f>
        <v>30520.607447067548</v>
      </c>
      <c r="J9441" s="2">
        <f>VLOOKUP($E9441,
Products!$A$1:$F$201,MATCH(Orders!J$1,Products!$A$1:$F$1,0),0)</f>
        <v>22328.317520226748</v>
      </c>
    </row>
    <row r="9442" spans="1:10">
      <c r="A9442">
        <v>9441</v>
      </c>
      <c r="B9442" s="4">
        <v>45752</v>
      </c>
      <c r="C9442" s="10">
        <f>DATE(YEAR(orders[[#This Row],[order_date]]), MONTH(orders[[#This Row],[order_date]]), 1)</f>
        <v>45748</v>
      </c>
      <c r="D9442" t="s">
        <v>2033</v>
      </c>
      <c r="E9442" t="s">
        <v>623</v>
      </c>
      <c r="F9442" t="str">
        <f>VLOOKUP(orders[[#This Row],[product_id]],Products!A:C,3,0)</f>
        <v>Electronics</v>
      </c>
      <c r="G9442">
        <v>3</v>
      </c>
      <c r="H9442" s="6">
        <v>0.12653830196140151</v>
      </c>
      <c r="I9442" s="2">
        <f>VLOOKUP($E9442,
Products!$A$1:$F$201,MATCH(Orders!I$1,Products!$A$1:$F$1,0),0)</f>
        <v>27422.76406600175</v>
      </c>
      <c r="J9442" s="2">
        <f>VLOOKUP($E9442,
Products!$A$1:$F$201,MATCH(Orders!J$1,Products!$A$1:$F$1,0),0)</f>
        <v>18707.390708641691</v>
      </c>
    </row>
    <row r="9443" spans="1:10">
      <c r="A9443">
        <v>9442</v>
      </c>
      <c r="B9443" s="4">
        <v>45495</v>
      </c>
      <c r="C9443" s="10">
        <f>DATE(YEAR(orders[[#This Row],[order_date]]), MONTH(orders[[#This Row],[order_date]]), 1)</f>
        <v>45474</v>
      </c>
      <c r="D9443" t="s">
        <v>3782</v>
      </c>
      <c r="E9443" t="s">
        <v>694</v>
      </c>
      <c r="F9443" t="str">
        <f>VLOOKUP(orders[[#This Row],[product_id]],Products!A:C,3,0)</f>
        <v>Appliances</v>
      </c>
      <c r="G9443">
        <v>2</v>
      </c>
      <c r="H9443" s="6">
        <v>0.10918382334128485</v>
      </c>
      <c r="I9443" s="2">
        <f>VLOOKUP($E9443,
Products!$A$1:$F$201,MATCH(Orders!I$1,Products!$A$1:$F$1,0),0)</f>
        <v>6319.3885218993337</v>
      </c>
      <c r="J9443" s="2">
        <f>VLOOKUP($E9443,
Products!$A$1:$F$201,MATCH(Orders!J$1,Products!$A$1:$F$1,0),0)</f>
        <v>4956.0125433870189</v>
      </c>
    </row>
    <row r="9444" spans="1:10">
      <c r="A9444">
        <v>9443</v>
      </c>
      <c r="B9444" s="4">
        <v>45502</v>
      </c>
      <c r="C9444" s="10">
        <f>DATE(YEAR(orders[[#This Row],[order_date]]), MONTH(orders[[#This Row],[order_date]]), 1)</f>
        <v>45474</v>
      </c>
      <c r="D9444" t="s">
        <v>4365</v>
      </c>
      <c r="E9444" t="s">
        <v>613</v>
      </c>
      <c r="F9444" t="str">
        <f>VLOOKUP(orders[[#This Row],[product_id]],Products!A:C,3,0)</f>
        <v>Appliances</v>
      </c>
      <c r="G9444">
        <v>1</v>
      </c>
      <c r="H9444" s="6">
        <v>6.2138964484639549E-2</v>
      </c>
      <c r="I9444" s="2">
        <f>VLOOKUP($E9444,
Products!$A$1:$F$201,MATCH(Orders!I$1,Products!$A$1:$F$1,0),0)</f>
        <v>6365.2492969652412</v>
      </c>
      <c r="J9444" s="2">
        <f>VLOOKUP($E9444,
Products!$A$1:$F$201,MATCH(Orders!J$1,Products!$A$1:$F$1,0),0)</f>
        <v>4174.927496964433</v>
      </c>
    </row>
    <row r="9445" spans="1:10">
      <c r="A9445">
        <v>9444</v>
      </c>
      <c r="B9445" s="4">
        <v>44988</v>
      </c>
      <c r="C9445" s="10">
        <f>DATE(YEAR(orders[[#This Row],[order_date]]), MONTH(orders[[#This Row],[order_date]]), 1)</f>
        <v>44986</v>
      </c>
      <c r="D9445" t="s">
        <v>3556</v>
      </c>
      <c r="E9445" t="s">
        <v>604</v>
      </c>
      <c r="F9445" t="str">
        <f>VLOOKUP(orders[[#This Row],[product_id]],Products!A:C,3,0)</f>
        <v>Appliances</v>
      </c>
      <c r="G9445">
        <v>1</v>
      </c>
      <c r="H9445" s="6">
        <v>0.10756397399598334</v>
      </c>
      <c r="I9445" s="2">
        <f>VLOOKUP($E9445,
Products!$A$1:$F$201,MATCH(Orders!I$1,Products!$A$1:$F$1,0),0)</f>
        <v>2087.687835040248</v>
      </c>
      <c r="J9445" s="2">
        <f>VLOOKUP($E9445,
Products!$A$1:$F$201,MATCH(Orders!J$1,Products!$A$1:$F$1,0),0)</f>
        <v>1450.1823074928161</v>
      </c>
    </row>
    <row r="9446" spans="1:10">
      <c r="A9446">
        <v>9445</v>
      </c>
      <c r="B9446" s="4">
        <v>45295</v>
      </c>
      <c r="C9446" s="10">
        <f>DATE(YEAR(orders[[#This Row],[order_date]]), MONTH(orders[[#This Row],[order_date]]), 1)</f>
        <v>45292</v>
      </c>
      <c r="D9446" t="s">
        <v>4126</v>
      </c>
      <c r="E9446" t="s">
        <v>527</v>
      </c>
      <c r="F9446" t="str">
        <f>VLOOKUP(orders[[#This Row],[product_id]],Products!A:C,3,0)</f>
        <v>Appliances</v>
      </c>
      <c r="G9446">
        <v>2</v>
      </c>
      <c r="H9446" s="6">
        <v>8.5197755925463858E-2</v>
      </c>
      <c r="I9446" s="2">
        <f>VLOOKUP($E9446,
Products!$A$1:$F$201,MATCH(Orders!I$1,Products!$A$1:$F$1,0),0)</f>
        <v>25833.54427698228</v>
      </c>
      <c r="J9446" s="2">
        <f>VLOOKUP($E9446,
Products!$A$1:$F$201,MATCH(Orders!J$1,Products!$A$1:$F$1,0),0)</f>
        <v>16827.881451334611</v>
      </c>
    </row>
    <row r="9447" spans="1:10">
      <c r="A9447">
        <v>9446</v>
      </c>
      <c r="B9447" s="4">
        <v>45020</v>
      </c>
      <c r="C9447" s="10">
        <f>DATE(YEAR(orders[[#This Row],[order_date]]), MONTH(orders[[#This Row],[order_date]]), 1)</f>
        <v>45017</v>
      </c>
      <c r="D9447" t="s">
        <v>1105</v>
      </c>
      <c r="E9447" t="s">
        <v>561</v>
      </c>
      <c r="F9447" t="str">
        <f>VLOOKUP(orders[[#This Row],[product_id]],Products!A:C,3,0)</f>
        <v>Appliances</v>
      </c>
      <c r="G9447">
        <v>3</v>
      </c>
      <c r="H9447" s="6">
        <v>6.0530435858356511E-2</v>
      </c>
      <c r="I9447" s="2">
        <f>VLOOKUP($E9447,
Products!$A$1:$F$201,MATCH(Orders!I$1,Products!$A$1:$F$1,0),0)</f>
        <v>23155.073093252329</v>
      </c>
      <c r="J9447" s="2">
        <f>VLOOKUP($E9447,
Products!$A$1:$F$201,MATCH(Orders!J$1,Products!$A$1:$F$1,0),0)</f>
        <v>17849.867849807979</v>
      </c>
    </row>
    <row r="9448" spans="1:10">
      <c r="A9448">
        <v>9447</v>
      </c>
      <c r="B9448" s="4">
        <v>45910</v>
      </c>
      <c r="C9448" s="10">
        <f>DATE(YEAR(orders[[#This Row],[order_date]]), MONTH(orders[[#This Row],[order_date]]), 1)</f>
        <v>45901</v>
      </c>
      <c r="D9448" t="s">
        <v>1300</v>
      </c>
      <c r="E9448" t="s">
        <v>654</v>
      </c>
      <c r="F9448" t="str">
        <f>VLOOKUP(orders[[#This Row],[product_id]],Products!A:C,3,0)</f>
        <v>Electronics</v>
      </c>
      <c r="G9448">
        <v>1</v>
      </c>
      <c r="H9448" s="6">
        <v>0.17376332656338869</v>
      </c>
      <c r="I9448" s="2">
        <f>VLOOKUP($E9448,
Products!$A$1:$F$201,MATCH(Orders!I$1,Products!$A$1:$F$1,0),0)</f>
        <v>2480.90324078101</v>
      </c>
      <c r="J9448" s="2">
        <f>VLOOKUP($E9448,
Products!$A$1:$F$201,MATCH(Orders!J$1,Products!$A$1:$F$1,0),0)</f>
        <v>1964.543440578911</v>
      </c>
    </row>
    <row r="9449" spans="1:10">
      <c r="A9449">
        <v>9448</v>
      </c>
      <c r="B9449" s="4">
        <v>45976</v>
      </c>
      <c r="C9449" s="10">
        <f>DATE(YEAR(orders[[#This Row],[order_date]]), MONTH(orders[[#This Row],[order_date]]), 1)</f>
        <v>45962</v>
      </c>
      <c r="D9449" t="s">
        <v>2162</v>
      </c>
      <c r="E9449" t="s">
        <v>560</v>
      </c>
      <c r="F9449" t="str">
        <f>VLOOKUP(orders[[#This Row],[product_id]],Products!A:C,3,0)</f>
        <v>Appliances</v>
      </c>
      <c r="G9449">
        <v>1</v>
      </c>
      <c r="H9449" s="6">
        <v>0.10465536384699604</v>
      </c>
      <c r="I9449" s="2">
        <f>VLOOKUP($E9449,
Products!$A$1:$F$201,MATCH(Orders!I$1,Products!$A$1:$F$1,0),0)</f>
        <v>6334.2190560739964</v>
      </c>
      <c r="J9449" s="2">
        <f>VLOOKUP($E9449,
Products!$A$1:$F$201,MATCH(Orders!J$1,Products!$A$1:$F$1,0),0)</f>
        <v>4117.6239066206717</v>
      </c>
    </row>
    <row r="9450" spans="1:10">
      <c r="A9450">
        <v>9449</v>
      </c>
      <c r="B9450" s="4">
        <v>44976</v>
      </c>
      <c r="C9450" s="10">
        <f>DATE(YEAR(orders[[#This Row],[order_date]]), MONTH(orders[[#This Row],[order_date]]), 1)</f>
        <v>44958</v>
      </c>
      <c r="D9450" t="s">
        <v>2301</v>
      </c>
      <c r="E9450" t="s">
        <v>545</v>
      </c>
      <c r="F9450" t="str">
        <f>VLOOKUP(orders[[#This Row],[product_id]],Products!A:C,3,0)</f>
        <v>Electronics</v>
      </c>
      <c r="G9450">
        <v>1</v>
      </c>
      <c r="H9450" s="6">
        <v>0.11301976956826544</v>
      </c>
      <c r="I9450" s="2">
        <f>VLOOKUP($E9450,
Products!$A$1:$F$201,MATCH(Orders!I$1,Products!$A$1:$F$1,0),0)</f>
        <v>11292.44914297154</v>
      </c>
      <c r="J9450" s="2">
        <f>VLOOKUP($E9450,
Products!$A$1:$F$201,MATCH(Orders!J$1,Products!$A$1:$F$1,0),0)</f>
        <v>7616.0274340726546</v>
      </c>
    </row>
    <row r="9451" spans="1:10">
      <c r="A9451">
        <v>9450</v>
      </c>
      <c r="B9451" s="4">
        <v>45809</v>
      </c>
      <c r="C9451" s="10">
        <f>DATE(YEAR(orders[[#This Row],[order_date]]), MONTH(orders[[#This Row],[order_date]]), 1)</f>
        <v>45809</v>
      </c>
      <c r="D9451" t="s">
        <v>3884</v>
      </c>
      <c r="E9451" t="s">
        <v>684</v>
      </c>
      <c r="F9451" t="str">
        <f>VLOOKUP(orders[[#This Row],[product_id]],Products!A:C,3,0)</f>
        <v>Appliances</v>
      </c>
      <c r="G9451">
        <v>1</v>
      </c>
      <c r="H9451" s="6">
        <v>9.7952339319134912E-2</v>
      </c>
      <c r="I9451" s="2">
        <f>VLOOKUP($E9451,
Products!$A$1:$F$201,MATCH(Orders!I$1,Products!$A$1:$F$1,0),0)</f>
        <v>2147.166688023286</v>
      </c>
      <c r="J9451" s="2">
        <f>VLOOKUP($E9451,
Products!$A$1:$F$201,MATCH(Orders!J$1,Products!$A$1:$F$1,0),0)</f>
        <v>1709.9619584723389</v>
      </c>
    </row>
    <row r="9452" spans="1:10">
      <c r="A9452">
        <v>9451</v>
      </c>
      <c r="B9452" s="4">
        <v>45690</v>
      </c>
      <c r="C9452" s="10">
        <f>DATE(YEAR(orders[[#This Row],[order_date]]), MONTH(orders[[#This Row],[order_date]]), 1)</f>
        <v>45689</v>
      </c>
      <c r="D9452" t="s">
        <v>822</v>
      </c>
      <c r="E9452" t="s">
        <v>655</v>
      </c>
      <c r="F9452" t="str">
        <f>VLOOKUP(orders[[#This Row],[product_id]],Products!A:C,3,0)</f>
        <v>Appliances</v>
      </c>
      <c r="G9452">
        <v>1</v>
      </c>
      <c r="H9452" s="6">
        <v>0.10517165441911538</v>
      </c>
      <c r="I9452" s="2">
        <f>VLOOKUP($E9452,
Products!$A$1:$F$201,MATCH(Orders!I$1,Products!$A$1:$F$1,0),0)</f>
        <v>24072.170529057032</v>
      </c>
      <c r="J9452" s="2">
        <f>VLOOKUP($E9452,
Products!$A$1:$F$201,MATCH(Orders!J$1,Products!$A$1:$F$1,0),0)</f>
        <v>16358.626370717549</v>
      </c>
    </row>
    <row r="9453" spans="1:10">
      <c r="A9453">
        <v>9452</v>
      </c>
      <c r="B9453" s="4">
        <v>44962</v>
      </c>
      <c r="C9453" s="10">
        <f>DATE(YEAR(orders[[#This Row],[order_date]]), MONTH(orders[[#This Row],[order_date]]), 1)</f>
        <v>44958</v>
      </c>
      <c r="D9453" t="s">
        <v>4596</v>
      </c>
      <c r="E9453" t="s">
        <v>661</v>
      </c>
      <c r="F9453" t="str">
        <f>VLOOKUP(orders[[#This Row],[product_id]],Products!A:C,3,0)</f>
        <v>Electronics</v>
      </c>
      <c r="G9453">
        <v>2</v>
      </c>
      <c r="H9453" s="6">
        <v>0.15895702950941293</v>
      </c>
      <c r="I9453" s="2">
        <f>VLOOKUP($E9453,
Products!$A$1:$F$201,MATCH(Orders!I$1,Products!$A$1:$F$1,0),0)</f>
        <v>18760.038541255031</v>
      </c>
      <c r="J9453" s="2">
        <f>VLOOKUP($E9453,
Products!$A$1:$F$201,MATCH(Orders!J$1,Products!$A$1:$F$1,0),0)</f>
        <v>13545.127547708629</v>
      </c>
    </row>
    <row r="9454" spans="1:10">
      <c r="A9454">
        <v>9453</v>
      </c>
      <c r="B9454" s="4">
        <v>45026</v>
      </c>
      <c r="C9454" s="10">
        <f>DATE(YEAR(orders[[#This Row],[order_date]]), MONTH(orders[[#This Row],[order_date]]), 1)</f>
        <v>45017</v>
      </c>
      <c r="D9454" t="s">
        <v>1088</v>
      </c>
      <c r="E9454" t="s">
        <v>626</v>
      </c>
      <c r="F9454" t="str">
        <f>VLOOKUP(orders[[#This Row],[product_id]],Products!A:C,3,0)</f>
        <v>Electronics</v>
      </c>
      <c r="G9454">
        <v>1</v>
      </c>
      <c r="H9454" s="6">
        <v>0.12986852116851832</v>
      </c>
      <c r="I9454" s="2">
        <f>VLOOKUP($E9454,
Products!$A$1:$F$201,MATCH(Orders!I$1,Products!$A$1:$F$1,0),0)</f>
        <v>19602.440815481601</v>
      </c>
      <c r="J9454" s="2">
        <f>VLOOKUP($E9454,
Products!$A$1:$F$201,MATCH(Orders!J$1,Products!$A$1:$F$1,0),0)</f>
        <v>14427.862284038891</v>
      </c>
    </row>
    <row r="9455" spans="1:10">
      <c r="A9455">
        <v>9454</v>
      </c>
      <c r="B9455" s="4">
        <v>45255</v>
      </c>
      <c r="C9455" s="10">
        <f>DATE(YEAR(orders[[#This Row],[order_date]]), MONTH(orders[[#This Row],[order_date]]), 1)</f>
        <v>45231</v>
      </c>
      <c r="D9455" t="s">
        <v>1564</v>
      </c>
      <c r="E9455" t="s">
        <v>509</v>
      </c>
      <c r="F9455" t="str">
        <f>VLOOKUP(orders[[#This Row],[product_id]],Products!A:C,3,0)</f>
        <v>Appliances</v>
      </c>
      <c r="G9455">
        <v>1</v>
      </c>
      <c r="H9455" s="6">
        <v>0.13470500693643797</v>
      </c>
      <c r="I9455" s="2">
        <f>VLOOKUP($E9455,
Products!$A$1:$F$201,MATCH(Orders!I$1,Products!$A$1:$F$1,0),0)</f>
        <v>23898.369282732219</v>
      </c>
      <c r="J9455" s="2">
        <f>VLOOKUP($E9455,
Products!$A$1:$F$201,MATCH(Orders!J$1,Products!$A$1:$F$1,0),0)</f>
        <v>16491.822147524919</v>
      </c>
    </row>
    <row r="9456" spans="1:10">
      <c r="A9456">
        <v>9455</v>
      </c>
      <c r="B9456" s="4">
        <v>45632</v>
      </c>
      <c r="C9456" s="10">
        <f>DATE(YEAR(orders[[#This Row],[order_date]]), MONTH(orders[[#This Row],[order_date]]), 1)</f>
        <v>45627</v>
      </c>
      <c r="D9456" t="s">
        <v>2835</v>
      </c>
      <c r="E9456" t="s">
        <v>531</v>
      </c>
      <c r="F9456" t="str">
        <f>VLOOKUP(orders[[#This Row],[product_id]],Products!A:C,3,0)</f>
        <v>Electronics</v>
      </c>
      <c r="G9456">
        <v>1</v>
      </c>
      <c r="H9456" s="6">
        <v>0.19528294137392882</v>
      </c>
      <c r="I9456" s="2">
        <f>VLOOKUP($E9456,
Products!$A$1:$F$201,MATCH(Orders!I$1,Products!$A$1:$F$1,0),0)</f>
        <v>29674.378925417219</v>
      </c>
      <c r="J9456" s="2">
        <f>VLOOKUP($E9456,
Products!$A$1:$F$201,MATCH(Orders!J$1,Products!$A$1:$F$1,0),0)</f>
        <v>20795.30337605517</v>
      </c>
    </row>
    <row r="9457" spans="1:10">
      <c r="A9457">
        <v>9456</v>
      </c>
      <c r="B9457" s="4">
        <v>45147</v>
      </c>
      <c r="C9457" s="10">
        <f>DATE(YEAR(orders[[#This Row],[order_date]]), MONTH(orders[[#This Row],[order_date]]), 1)</f>
        <v>45139</v>
      </c>
      <c r="D9457" t="s">
        <v>2556</v>
      </c>
      <c r="E9457" t="s">
        <v>617</v>
      </c>
      <c r="F9457" t="str">
        <f>VLOOKUP(orders[[#This Row],[product_id]],Products!A:C,3,0)</f>
        <v>Electronics</v>
      </c>
      <c r="G9457">
        <v>2</v>
      </c>
      <c r="H9457" s="6">
        <v>0.14569755557706521</v>
      </c>
      <c r="I9457" s="2">
        <f>VLOOKUP($E9457,
Products!$A$1:$F$201,MATCH(Orders!I$1,Products!$A$1:$F$1,0),0)</f>
        <v>19466.867434847129</v>
      </c>
      <c r="J9457" s="2">
        <f>VLOOKUP($E9457,
Products!$A$1:$F$201,MATCH(Orders!J$1,Products!$A$1:$F$1,0),0)</f>
        <v>13371.790482684521</v>
      </c>
    </row>
    <row r="9458" spans="1:10">
      <c r="A9458">
        <v>9457</v>
      </c>
      <c r="B9458" s="4">
        <v>45493</v>
      </c>
      <c r="C9458" s="10">
        <f>DATE(YEAR(orders[[#This Row],[order_date]]), MONTH(orders[[#This Row],[order_date]]), 1)</f>
        <v>45474</v>
      </c>
      <c r="D9458" t="s">
        <v>1537</v>
      </c>
      <c r="E9458" t="s">
        <v>618</v>
      </c>
      <c r="F9458" t="str">
        <f>VLOOKUP(orders[[#This Row],[product_id]],Products!A:C,3,0)</f>
        <v>Appliances</v>
      </c>
      <c r="G9458">
        <v>2</v>
      </c>
      <c r="H9458" s="6">
        <v>8.2608047979316146E-2</v>
      </c>
      <c r="I9458" s="2">
        <f>VLOOKUP($E9458,
Products!$A$1:$F$201,MATCH(Orders!I$1,Products!$A$1:$F$1,0),0)</f>
        <v>5546.9777002203573</v>
      </c>
      <c r="J9458" s="2">
        <f>VLOOKUP($E9458,
Products!$A$1:$F$201,MATCH(Orders!J$1,Products!$A$1:$F$1,0),0)</f>
        <v>4048.2565671880161</v>
      </c>
    </row>
    <row r="9459" spans="1:10">
      <c r="A9459">
        <v>9458</v>
      </c>
      <c r="B9459" s="4">
        <v>45922</v>
      </c>
      <c r="C9459" s="10">
        <f>DATE(YEAR(orders[[#This Row],[order_date]]), MONTH(orders[[#This Row],[order_date]]), 1)</f>
        <v>45901</v>
      </c>
      <c r="D9459" t="s">
        <v>1578</v>
      </c>
      <c r="E9459" t="s">
        <v>693</v>
      </c>
      <c r="F9459" t="str">
        <f>VLOOKUP(orders[[#This Row],[product_id]],Products!A:C,3,0)</f>
        <v>Appliances</v>
      </c>
      <c r="G9459">
        <v>1</v>
      </c>
      <c r="H9459" s="6">
        <v>0.12024978628448296</v>
      </c>
      <c r="I9459" s="2">
        <f>VLOOKUP($E9459,
Products!$A$1:$F$201,MATCH(Orders!I$1,Products!$A$1:$F$1,0),0)</f>
        <v>2037.67513915007</v>
      </c>
      <c r="J9459" s="2">
        <f>VLOOKUP($E9459,
Products!$A$1:$F$201,MATCH(Orders!J$1,Products!$A$1:$F$1,0),0)</f>
        <v>1374.1566876520769</v>
      </c>
    </row>
    <row r="9460" spans="1:10">
      <c r="A9460">
        <v>9459</v>
      </c>
      <c r="B9460" s="4">
        <v>45948</v>
      </c>
      <c r="C9460" s="10">
        <f>DATE(YEAR(orders[[#This Row],[order_date]]), MONTH(orders[[#This Row],[order_date]]), 1)</f>
        <v>45931</v>
      </c>
      <c r="D9460" t="s">
        <v>3406</v>
      </c>
      <c r="E9460" t="s">
        <v>528</v>
      </c>
      <c r="F9460" t="str">
        <f>VLOOKUP(orders[[#This Row],[product_id]],Products!A:C,3,0)</f>
        <v>Appliances</v>
      </c>
      <c r="G9460">
        <v>1</v>
      </c>
      <c r="H9460" s="6">
        <v>5.4351518474756562E-2</v>
      </c>
      <c r="I9460" s="2">
        <f>VLOOKUP($E9460,
Products!$A$1:$F$201,MATCH(Orders!I$1,Products!$A$1:$F$1,0),0)</f>
        <v>5741.145946914552</v>
      </c>
      <c r="J9460" s="2">
        <f>VLOOKUP($E9460,
Products!$A$1:$F$201,MATCH(Orders!J$1,Products!$A$1:$F$1,0),0)</f>
        <v>4112.7219202399874</v>
      </c>
    </row>
    <row r="9461" spans="1:10">
      <c r="A9461">
        <v>9460</v>
      </c>
      <c r="B9461" s="4">
        <v>45036</v>
      </c>
      <c r="C9461" s="10">
        <f>DATE(YEAR(orders[[#This Row],[order_date]]), MONTH(orders[[#This Row],[order_date]]), 1)</f>
        <v>45017</v>
      </c>
      <c r="D9461" t="s">
        <v>3487</v>
      </c>
      <c r="E9461" t="s">
        <v>674</v>
      </c>
      <c r="F9461" t="str">
        <f>VLOOKUP(orders[[#This Row],[product_id]],Products!A:C,3,0)</f>
        <v>Appliances</v>
      </c>
      <c r="G9461">
        <v>3</v>
      </c>
      <c r="H9461" s="6">
        <v>0.14292614039278395</v>
      </c>
      <c r="I9461" s="2">
        <f>VLOOKUP($E9461,
Products!$A$1:$F$201,MATCH(Orders!I$1,Products!$A$1:$F$1,0),0)</f>
        <v>6324.5253633508046</v>
      </c>
      <c r="J9461" s="2">
        <f>VLOOKUP($E9461,
Products!$A$1:$F$201,MATCH(Orders!J$1,Products!$A$1:$F$1,0),0)</f>
        <v>4493.055585088201</v>
      </c>
    </row>
    <row r="9462" spans="1:10">
      <c r="A9462">
        <v>9461</v>
      </c>
      <c r="B9462" s="4">
        <v>45075</v>
      </c>
      <c r="C9462" s="10">
        <f>DATE(YEAR(orders[[#This Row],[order_date]]), MONTH(orders[[#This Row],[order_date]]), 1)</f>
        <v>45047</v>
      </c>
      <c r="D9462" t="s">
        <v>4187</v>
      </c>
      <c r="E9462" t="s">
        <v>563</v>
      </c>
      <c r="F9462" t="str">
        <f>VLOOKUP(orders[[#This Row],[product_id]],Products!A:C,3,0)</f>
        <v>Electronics</v>
      </c>
      <c r="G9462">
        <v>1</v>
      </c>
      <c r="H9462" s="6">
        <v>0.10903121293770714</v>
      </c>
      <c r="I9462" s="2">
        <f>VLOOKUP($E9462,
Products!$A$1:$F$201,MATCH(Orders!I$1,Products!$A$1:$F$1,0),0)</f>
        <v>2267.1489506516559</v>
      </c>
      <c r="J9462" s="2">
        <f>VLOOKUP($E9462,
Products!$A$1:$F$201,MATCH(Orders!J$1,Products!$A$1:$F$1,0),0)</f>
        <v>1538.7671398485211</v>
      </c>
    </row>
    <row r="9463" spans="1:10">
      <c r="A9463">
        <v>9462</v>
      </c>
      <c r="B9463" s="4">
        <v>45332</v>
      </c>
      <c r="C9463" s="10">
        <f>DATE(YEAR(orders[[#This Row],[order_date]]), MONTH(orders[[#This Row],[order_date]]), 1)</f>
        <v>45323</v>
      </c>
      <c r="D9463" t="s">
        <v>2823</v>
      </c>
      <c r="E9463" t="s">
        <v>513</v>
      </c>
      <c r="F9463" t="str">
        <f>VLOOKUP(orders[[#This Row],[product_id]],Products!A:C,3,0)</f>
        <v>Electronics</v>
      </c>
      <c r="G9463">
        <v>2</v>
      </c>
      <c r="H9463" s="6">
        <v>0.17767514581727048</v>
      </c>
      <c r="I9463" s="2">
        <f>VLOOKUP($E9463,
Products!$A$1:$F$201,MATCH(Orders!I$1,Products!$A$1:$F$1,0),0)</f>
        <v>2370.6748519187499</v>
      </c>
      <c r="J9463" s="2">
        <f>VLOOKUP($E9463,
Products!$A$1:$F$201,MATCH(Orders!J$1,Products!$A$1:$F$1,0),0)</f>
        <v>1742.1190905744229</v>
      </c>
    </row>
    <row r="9464" spans="1:10">
      <c r="A9464">
        <v>9463</v>
      </c>
      <c r="B9464" s="4">
        <v>45625</v>
      </c>
      <c r="C9464" s="10">
        <f>DATE(YEAR(orders[[#This Row],[order_date]]), MONTH(orders[[#This Row],[order_date]]), 1)</f>
        <v>45597</v>
      </c>
      <c r="D9464" t="s">
        <v>1092</v>
      </c>
      <c r="E9464" t="s">
        <v>621</v>
      </c>
      <c r="F9464" t="str">
        <f>VLOOKUP(orders[[#This Row],[product_id]],Products!A:C,3,0)</f>
        <v>Electronics</v>
      </c>
      <c r="G9464">
        <v>2</v>
      </c>
      <c r="H9464" s="6">
        <v>0.15990460551061331</v>
      </c>
      <c r="I9464" s="2">
        <f>VLOOKUP($E9464,
Products!$A$1:$F$201,MATCH(Orders!I$1,Products!$A$1:$F$1,0),0)</f>
        <v>11784.05708818019</v>
      </c>
      <c r="J9464" s="2">
        <f>VLOOKUP($E9464,
Products!$A$1:$F$201,MATCH(Orders!J$1,Products!$A$1:$F$1,0),0)</f>
        <v>7779.8525757032758</v>
      </c>
    </row>
    <row r="9465" spans="1:10">
      <c r="A9465">
        <v>9464</v>
      </c>
      <c r="B9465" s="4">
        <v>45943</v>
      </c>
      <c r="C9465" s="10">
        <f>DATE(YEAR(orders[[#This Row],[order_date]]), MONTH(orders[[#This Row],[order_date]]), 1)</f>
        <v>45931</v>
      </c>
      <c r="D9465" t="s">
        <v>2712</v>
      </c>
      <c r="E9465" t="s">
        <v>556</v>
      </c>
      <c r="F9465" t="str">
        <f>VLOOKUP(orders[[#This Row],[product_id]],Products!A:C,3,0)</f>
        <v>Appliances</v>
      </c>
      <c r="G9465">
        <v>3</v>
      </c>
      <c r="H9465" s="6">
        <v>0.13425878148787987</v>
      </c>
      <c r="I9465" s="2">
        <f>VLOOKUP($E9465,
Products!$A$1:$F$201,MATCH(Orders!I$1,Products!$A$1:$F$1,0),0)</f>
        <v>27054.121101651981</v>
      </c>
      <c r="J9465" s="2">
        <f>VLOOKUP($E9465,
Products!$A$1:$F$201,MATCH(Orders!J$1,Products!$A$1:$F$1,0),0)</f>
        <v>19388.930988794411</v>
      </c>
    </row>
    <row r="9466" spans="1:10">
      <c r="A9466">
        <v>9465</v>
      </c>
      <c r="B9466" s="4">
        <v>45034</v>
      </c>
      <c r="C9466" s="10">
        <f>DATE(YEAR(orders[[#This Row],[order_date]]), MONTH(orders[[#This Row],[order_date]]), 1)</f>
        <v>45017</v>
      </c>
      <c r="D9466" t="s">
        <v>3277</v>
      </c>
      <c r="E9466" t="s">
        <v>694</v>
      </c>
      <c r="F9466" t="str">
        <f>VLOOKUP(orders[[#This Row],[product_id]],Products!A:C,3,0)</f>
        <v>Appliances</v>
      </c>
      <c r="G9466">
        <v>1</v>
      </c>
      <c r="H9466" s="6">
        <v>0.1267685943384953</v>
      </c>
      <c r="I9466" s="2">
        <f>VLOOKUP($E9466,
Products!$A$1:$F$201,MATCH(Orders!I$1,Products!$A$1:$F$1,0),0)</f>
        <v>6319.3885218993337</v>
      </c>
      <c r="J9466" s="2">
        <f>VLOOKUP($E9466,
Products!$A$1:$F$201,MATCH(Orders!J$1,Products!$A$1:$F$1,0),0)</f>
        <v>4956.0125433870189</v>
      </c>
    </row>
    <row r="9467" spans="1:10">
      <c r="A9467">
        <v>9466</v>
      </c>
      <c r="B9467" s="4">
        <v>45315</v>
      </c>
      <c r="C9467" s="10">
        <f>DATE(YEAR(orders[[#This Row],[order_date]]), MONTH(orders[[#This Row],[order_date]]), 1)</f>
        <v>45292</v>
      </c>
      <c r="D9467" t="s">
        <v>1002</v>
      </c>
      <c r="E9467" t="s">
        <v>506</v>
      </c>
      <c r="F9467" t="str">
        <f>VLOOKUP(orders[[#This Row],[product_id]],Products!A:C,3,0)</f>
        <v>Electronics</v>
      </c>
      <c r="G9467">
        <v>2</v>
      </c>
      <c r="H9467" s="6">
        <v>0.13897574006523358</v>
      </c>
      <c r="I9467" s="2">
        <f>VLOOKUP($E9467,
Products!$A$1:$F$201,MATCH(Orders!I$1,Products!$A$1:$F$1,0),0)</f>
        <v>2354.115904304108</v>
      </c>
      <c r="J9467" s="2">
        <f>VLOOKUP($E9467,
Products!$A$1:$F$201,MATCH(Orders!J$1,Products!$A$1:$F$1,0),0)</f>
        <v>1810.784620830796</v>
      </c>
    </row>
    <row r="9468" spans="1:10">
      <c r="A9468">
        <v>9467</v>
      </c>
      <c r="B9468" s="4">
        <v>45351</v>
      </c>
      <c r="C9468" s="10">
        <f>DATE(YEAR(orders[[#This Row],[order_date]]), MONTH(orders[[#This Row],[order_date]]), 1)</f>
        <v>45323</v>
      </c>
      <c r="D9468" t="s">
        <v>3370</v>
      </c>
      <c r="E9468" t="s">
        <v>625</v>
      </c>
      <c r="F9468" t="str">
        <f>VLOOKUP(orders[[#This Row],[product_id]],Products!A:C,3,0)</f>
        <v>Electronics</v>
      </c>
      <c r="G9468">
        <v>1</v>
      </c>
      <c r="H9468" s="6">
        <v>0.18469159607994781</v>
      </c>
      <c r="I9468" s="2">
        <f>VLOOKUP($E9468,
Products!$A$1:$F$201,MATCH(Orders!I$1,Products!$A$1:$F$1,0),0)</f>
        <v>11578.815958005471</v>
      </c>
      <c r="J9468" s="2">
        <f>VLOOKUP($E9468,
Products!$A$1:$F$201,MATCH(Orders!J$1,Products!$A$1:$F$1,0),0)</f>
        <v>7854.7306959992193</v>
      </c>
    </row>
    <row r="9469" spans="1:10">
      <c r="A9469">
        <v>9468</v>
      </c>
      <c r="B9469" s="4">
        <v>45373</v>
      </c>
      <c r="C9469" s="10">
        <f>DATE(YEAR(orders[[#This Row],[order_date]]), MONTH(orders[[#This Row],[order_date]]), 1)</f>
        <v>45352</v>
      </c>
      <c r="D9469" t="s">
        <v>1424</v>
      </c>
      <c r="E9469" t="s">
        <v>535</v>
      </c>
      <c r="F9469" t="str">
        <f>VLOOKUP(orders[[#This Row],[product_id]],Products!A:C,3,0)</f>
        <v>Appliances</v>
      </c>
      <c r="G9469">
        <v>2</v>
      </c>
      <c r="H9469" s="6">
        <v>6.7551369022461838E-2</v>
      </c>
      <c r="I9469" s="2">
        <f>VLOOKUP($E9469,
Products!$A$1:$F$201,MATCH(Orders!I$1,Products!$A$1:$F$1,0),0)</f>
        <v>25188.460642954858</v>
      </c>
      <c r="J9469" s="2">
        <f>VLOOKUP($E9469,
Products!$A$1:$F$201,MATCH(Orders!J$1,Products!$A$1:$F$1,0),0)</f>
        <v>18873.341689191599</v>
      </c>
    </row>
    <row r="9470" spans="1:10">
      <c r="A9470">
        <v>9469</v>
      </c>
      <c r="B9470" s="4">
        <v>45844</v>
      </c>
      <c r="C9470" s="10">
        <f>DATE(YEAR(orders[[#This Row],[order_date]]), MONTH(orders[[#This Row],[order_date]]), 1)</f>
        <v>45839</v>
      </c>
      <c r="D9470" t="s">
        <v>3842</v>
      </c>
      <c r="E9470" t="s">
        <v>522</v>
      </c>
      <c r="F9470" t="str">
        <f>VLOOKUP(orders[[#This Row],[product_id]],Products!A:C,3,0)</f>
        <v>Appliances</v>
      </c>
      <c r="G9470">
        <v>2</v>
      </c>
      <c r="H9470" s="6">
        <v>9.8819596316154099E-2</v>
      </c>
      <c r="I9470" s="2">
        <f>VLOOKUP($E9470,
Products!$A$1:$F$201,MATCH(Orders!I$1,Products!$A$1:$F$1,0),0)</f>
        <v>24966.707940261898</v>
      </c>
      <c r="J9470" s="2">
        <f>VLOOKUP($E9470,
Products!$A$1:$F$201,MATCH(Orders!J$1,Products!$A$1:$F$1,0),0)</f>
        <v>19868.70644165645</v>
      </c>
    </row>
    <row r="9471" spans="1:10">
      <c r="A9471">
        <v>9470</v>
      </c>
      <c r="B9471" s="4">
        <v>46018</v>
      </c>
      <c r="C9471" s="10">
        <f>DATE(YEAR(orders[[#This Row],[order_date]]), MONTH(orders[[#This Row],[order_date]]), 1)</f>
        <v>45992</v>
      </c>
      <c r="D9471" t="s">
        <v>2304</v>
      </c>
      <c r="E9471" t="s">
        <v>656</v>
      </c>
      <c r="F9471" t="str">
        <f>VLOOKUP(orders[[#This Row],[product_id]],Products!A:C,3,0)</f>
        <v>Electronics</v>
      </c>
      <c r="G9471">
        <v>2</v>
      </c>
      <c r="H9471" s="6">
        <v>0.17907707644443532</v>
      </c>
      <c r="I9471" s="2">
        <f>VLOOKUP($E9471,
Products!$A$1:$F$201,MATCH(Orders!I$1,Products!$A$1:$F$1,0),0)</f>
        <v>30485.811519789549</v>
      </c>
      <c r="J9471" s="2">
        <f>VLOOKUP($E9471,
Products!$A$1:$F$201,MATCH(Orders!J$1,Products!$A$1:$F$1,0),0)</f>
        <v>23818.70129930825</v>
      </c>
    </row>
    <row r="9472" spans="1:10">
      <c r="A9472">
        <v>9471</v>
      </c>
      <c r="B9472" s="4">
        <v>46016</v>
      </c>
      <c r="C9472" s="10">
        <f>DATE(YEAR(orders[[#This Row],[order_date]]), MONTH(orders[[#This Row],[order_date]]), 1)</f>
        <v>45992</v>
      </c>
      <c r="D9472" t="s">
        <v>2931</v>
      </c>
      <c r="E9472" t="s">
        <v>607</v>
      </c>
      <c r="F9472" t="str">
        <f>VLOOKUP(orders[[#This Row],[product_id]],Products!A:C,3,0)</f>
        <v>Appliances</v>
      </c>
      <c r="G9472">
        <v>2</v>
      </c>
      <c r="H9472" s="6">
        <v>0.12144658622978975</v>
      </c>
      <c r="I9472" s="2">
        <f>VLOOKUP($E9472,
Products!$A$1:$F$201,MATCH(Orders!I$1,Products!$A$1:$F$1,0),0)</f>
        <v>6264.400042999192</v>
      </c>
      <c r="J9472" s="2">
        <f>VLOOKUP($E9472,
Products!$A$1:$F$201,MATCH(Orders!J$1,Products!$A$1:$F$1,0),0)</f>
        <v>4980.3849171743304</v>
      </c>
    </row>
    <row r="9473" spans="1:10">
      <c r="A9473">
        <v>9472</v>
      </c>
      <c r="B9473" s="4">
        <v>45582</v>
      </c>
      <c r="C9473" s="10">
        <f>DATE(YEAR(orders[[#This Row],[order_date]]), MONTH(orders[[#This Row],[order_date]]), 1)</f>
        <v>45566</v>
      </c>
      <c r="D9473" t="s">
        <v>2672</v>
      </c>
      <c r="E9473" t="s">
        <v>627</v>
      </c>
      <c r="F9473" t="str">
        <f>VLOOKUP(orders[[#This Row],[product_id]],Products!A:C,3,0)</f>
        <v>Electronics</v>
      </c>
      <c r="G9473">
        <v>3</v>
      </c>
      <c r="H9473" s="6">
        <v>0.21783029634889089</v>
      </c>
      <c r="I9473" s="2">
        <f>VLOOKUP($E9473,
Products!$A$1:$F$201,MATCH(Orders!I$1,Products!$A$1:$F$1,0),0)</f>
        <v>21043.736386381101</v>
      </c>
      <c r="J9473" s="2">
        <f>VLOOKUP($E9473,
Products!$A$1:$F$201,MATCH(Orders!J$1,Products!$A$1:$F$1,0),0)</f>
        <v>14357.858783760659</v>
      </c>
    </row>
    <row r="9474" spans="1:10">
      <c r="A9474">
        <v>9473</v>
      </c>
      <c r="B9474" s="4">
        <v>45247</v>
      </c>
      <c r="C9474" s="10">
        <f>DATE(YEAR(orders[[#This Row],[order_date]]), MONTH(orders[[#This Row],[order_date]]), 1)</f>
        <v>45231</v>
      </c>
      <c r="D9474" t="s">
        <v>3785</v>
      </c>
      <c r="E9474" t="s">
        <v>657</v>
      </c>
      <c r="F9474" t="str">
        <f>VLOOKUP(orders[[#This Row],[product_id]],Products!A:C,3,0)</f>
        <v>Appliances</v>
      </c>
      <c r="G9474">
        <v>1</v>
      </c>
      <c r="H9474" s="6">
        <v>7.0442857399450651E-2</v>
      </c>
      <c r="I9474" s="2">
        <f>VLOOKUP($E9474,
Products!$A$1:$F$201,MATCH(Orders!I$1,Products!$A$1:$F$1,0),0)</f>
        <v>6275.8669412443169</v>
      </c>
      <c r="J9474" s="2">
        <f>VLOOKUP($E9474,
Products!$A$1:$F$201,MATCH(Orders!J$1,Products!$A$1:$F$1,0),0)</f>
        <v>4742.5097602697688</v>
      </c>
    </row>
    <row r="9475" spans="1:10">
      <c r="A9475">
        <v>9474</v>
      </c>
      <c r="B9475" s="4">
        <v>45645</v>
      </c>
      <c r="C9475" s="10">
        <f>DATE(YEAR(orders[[#This Row],[order_date]]), MONTH(orders[[#This Row],[order_date]]), 1)</f>
        <v>45627</v>
      </c>
      <c r="D9475" t="s">
        <v>1888</v>
      </c>
      <c r="E9475" t="s">
        <v>591</v>
      </c>
      <c r="F9475" t="str">
        <f>VLOOKUP(orders[[#This Row],[product_id]],Products!A:C,3,0)</f>
        <v>Appliances</v>
      </c>
      <c r="G9475">
        <v>2</v>
      </c>
      <c r="H9475" s="6">
        <v>7.3923299204860349E-2</v>
      </c>
      <c r="I9475" s="2">
        <f>VLOOKUP($E9475,
Products!$A$1:$F$201,MATCH(Orders!I$1,Products!$A$1:$F$1,0),0)</f>
        <v>5828.0678031706884</v>
      </c>
      <c r="J9475" s="2">
        <f>VLOOKUP($E9475,
Products!$A$1:$F$201,MATCH(Orders!J$1,Products!$A$1:$F$1,0),0)</f>
        <v>3928.741316454903</v>
      </c>
    </row>
    <row r="9476" spans="1:10">
      <c r="A9476">
        <v>9475</v>
      </c>
      <c r="B9476" s="4">
        <v>45654</v>
      </c>
      <c r="C9476" s="10">
        <f>DATE(YEAR(orders[[#This Row],[order_date]]), MONTH(orders[[#This Row],[order_date]]), 1)</f>
        <v>45627</v>
      </c>
      <c r="D9476" t="s">
        <v>716</v>
      </c>
      <c r="E9476" t="s">
        <v>574</v>
      </c>
      <c r="F9476" t="str">
        <f>VLOOKUP(orders[[#This Row],[product_id]],Products!A:C,3,0)</f>
        <v>Electronics</v>
      </c>
      <c r="G9476">
        <v>2</v>
      </c>
      <c r="H9476" s="6">
        <v>0.21658926065722484</v>
      </c>
      <c r="I9476" s="2">
        <f>VLOOKUP($E9476,
Products!$A$1:$F$201,MATCH(Orders!I$1,Products!$A$1:$F$1,0),0)</f>
        <v>30824.427673567101</v>
      </c>
      <c r="J9476" s="2">
        <f>VLOOKUP($E9476,
Products!$A$1:$F$201,MATCH(Orders!J$1,Products!$A$1:$F$1,0),0)</f>
        <v>20473.07476940487</v>
      </c>
    </row>
    <row r="9477" spans="1:10">
      <c r="A9477">
        <v>9476</v>
      </c>
      <c r="B9477" s="4">
        <v>45506</v>
      </c>
      <c r="C9477" s="10">
        <f>DATE(YEAR(orders[[#This Row],[order_date]]), MONTH(orders[[#This Row],[order_date]]), 1)</f>
        <v>45505</v>
      </c>
      <c r="D9477" t="s">
        <v>1490</v>
      </c>
      <c r="E9477" t="s">
        <v>594</v>
      </c>
      <c r="F9477" t="str">
        <f>VLOOKUP(orders[[#This Row],[product_id]],Products!A:C,3,0)</f>
        <v>Electronics</v>
      </c>
      <c r="G9477">
        <v>1</v>
      </c>
      <c r="H9477" s="6">
        <v>0.17761858752788356</v>
      </c>
      <c r="I9477" s="2">
        <f>VLOOKUP($E9477,
Products!$A$1:$F$201,MATCH(Orders!I$1,Products!$A$1:$F$1,0),0)</f>
        <v>19992.108086337241</v>
      </c>
      <c r="J9477" s="2">
        <f>VLOOKUP($E9477,
Products!$A$1:$F$201,MATCH(Orders!J$1,Products!$A$1:$F$1,0),0)</f>
        <v>14456.6967044005</v>
      </c>
    </row>
    <row r="9478" spans="1:10">
      <c r="A9478">
        <v>9477</v>
      </c>
      <c r="B9478" s="4">
        <v>45373</v>
      </c>
      <c r="C9478" s="10">
        <f>DATE(YEAR(orders[[#This Row],[order_date]]), MONTH(orders[[#This Row],[order_date]]), 1)</f>
        <v>45352</v>
      </c>
      <c r="D9478" t="s">
        <v>1116</v>
      </c>
      <c r="E9478" t="s">
        <v>685</v>
      </c>
      <c r="F9478" t="str">
        <f>VLOOKUP(orders[[#This Row],[product_id]],Products!A:C,3,0)</f>
        <v>Electronics</v>
      </c>
      <c r="G9478">
        <v>1</v>
      </c>
      <c r="H9478" s="6">
        <v>0.24613405086565918</v>
      </c>
      <c r="I9478" s="2">
        <f>VLOOKUP($E9478,
Products!$A$1:$F$201,MATCH(Orders!I$1,Products!$A$1:$F$1,0),0)</f>
        <v>30011.61348468516</v>
      </c>
      <c r="J9478" s="2">
        <f>VLOOKUP($E9478,
Products!$A$1:$F$201,MATCH(Orders!J$1,Products!$A$1:$F$1,0),0)</f>
        <v>20796.213094008199</v>
      </c>
    </row>
    <row r="9479" spans="1:10">
      <c r="A9479">
        <v>9478</v>
      </c>
      <c r="B9479" s="4">
        <v>45136</v>
      </c>
      <c r="C9479" s="10">
        <f>DATE(YEAR(orders[[#This Row],[order_date]]), MONTH(orders[[#This Row],[order_date]]), 1)</f>
        <v>45108</v>
      </c>
      <c r="D9479" t="s">
        <v>3645</v>
      </c>
      <c r="E9479" t="s">
        <v>576</v>
      </c>
      <c r="F9479" t="str">
        <f>VLOOKUP(orders[[#This Row],[product_id]],Products!A:C,3,0)</f>
        <v>Electronics</v>
      </c>
      <c r="G9479">
        <v>2</v>
      </c>
      <c r="H9479" s="6">
        <v>0.17901099663512066</v>
      </c>
      <c r="I9479" s="2">
        <f>VLOOKUP($E9479,
Products!$A$1:$F$201,MATCH(Orders!I$1,Products!$A$1:$F$1,0),0)</f>
        <v>12571.90922514794</v>
      </c>
      <c r="J9479" s="2">
        <f>VLOOKUP($E9479,
Products!$A$1:$F$201,MATCH(Orders!J$1,Products!$A$1:$F$1,0),0)</f>
        <v>9314.5536289888332</v>
      </c>
    </row>
    <row r="9480" spans="1:10">
      <c r="A9480">
        <v>9479</v>
      </c>
      <c r="B9480" s="4">
        <v>45775</v>
      </c>
      <c r="C9480" s="10">
        <f>DATE(YEAR(orders[[#This Row],[order_date]]), MONTH(orders[[#This Row],[order_date]]), 1)</f>
        <v>45748</v>
      </c>
      <c r="D9480" t="s">
        <v>3360</v>
      </c>
      <c r="E9480" t="s">
        <v>563</v>
      </c>
      <c r="F9480" t="str">
        <f>VLOOKUP(orders[[#This Row],[product_id]],Products!A:C,3,0)</f>
        <v>Electronics</v>
      </c>
      <c r="G9480">
        <v>1</v>
      </c>
      <c r="H9480" s="6">
        <v>0.14758624478723578</v>
      </c>
      <c r="I9480" s="2">
        <f>VLOOKUP($E9480,
Products!$A$1:$F$201,MATCH(Orders!I$1,Products!$A$1:$F$1,0),0)</f>
        <v>2267.1489506516559</v>
      </c>
      <c r="J9480" s="2">
        <f>VLOOKUP($E9480,
Products!$A$1:$F$201,MATCH(Orders!J$1,Products!$A$1:$F$1,0),0)</f>
        <v>1538.7671398485211</v>
      </c>
    </row>
    <row r="9481" spans="1:10">
      <c r="A9481">
        <v>9480</v>
      </c>
      <c r="B9481" s="4">
        <v>45296</v>
      </c>
      <c r="C9481" s="10">
        <f>DATE(YEAR(orders[[#This Row],[order_date]]), MONTH(orders[[#This Row],[order_date]]), 1)</f>
        <v>45292</v>
      </c>
      <c r="D9481" t="s">
        <v>2908</v>
      </c>
      <c r="E9481" t="s">
        <v>655</v>
      </c>
      <c r="F9481" t="str">
        <f>VLOOKUP(orders[[#This Row],[product_id]],Products!A:C,3,0)</f>
        <v>Appliances</v>
      </c>
      <c r="G9481">
        <v>2</v>
      </c>
      <c r="H9481" s="6">
        <v>0.14879568070841137</v>
      </c>
      <c r="I9481" s="2">
        <f>VLOOKUP($E9481,
Products!$A$1:$F$201,MATCH(Orders!I$1,Products!$A$1:$F$1,0),0)</f>
        <v>24072.170529057032</v>
      </c>
      <c r="J9481" s="2">
        <f>VLOOKUP($E9481,
Products!$A$1:$F$201,MATCH(Orders!J$1,Products!$A$1:$F$1,0),0)</f>
        <v>16358.626370717549</v>
      </c>
    </row>
    <row r="9482" spans="1:10">
      <c r="A9482">
        <v>9481</v>
      </c>
      <c r="B9482" s="4">
        <v>45503</v>
      </c>
      <c r="C9482" s="10">
        <f>DATE(YEAR(orders[[#This Row],[order_date]]), MONTH(orders[[#This Row],[order_date]]), 1)</f>
        <v>45474</v>
      </c>
      <c r="D9482" t="s">
        <v>1935</v>
      </c>
      <c r="E9482" t="s">
        <v>564</v>
      </c>
      <c r="F9482" t="str">
        <f>VLOOKUP(orders[[#This Row],[product_id]],Products!A:C,3,0)</f>
        <v>Electronics</v>
      </c>
      <c r="G9482">
        <v>2</v>
      </c>
      <c r="H9482" s="6">
        <v>0.17349854710825863</v>
      </c>
      <c r="I9482" s="2">
        <f>VLOOKUP($E9482,
Products!$A$1:$F$201,MATCH(Orders!I$1,Products!$A$1:$F$1,0),0)</f>
        <v>21989.290766910399</v>
      </c>
      <c r="J9482" s="2">
        <f>VLOOKUP($E9482,
Products!$A$1:$F$201,MATCH(Orders!J$1,Products!$A$1:$F$1,0),0)</f>
        <v>15566.99865864101</v>
      </c>
    </row>
    <row r="9483" spans="1:10">
      <c r="A9483">
        <v>9482</v>
      </c>
      <c r="B9483" s="4">
        <v>45615</v>
      </c>
      <c r="C9483" s="10">
        <f>DATE(YEAR(orders[[#This Row],[order_date]]), MONTH(orders[[#This Row],[order_date]]), 1)</f>
        <v>45597</v>
      </c>
      <c r="D9483" t="s">
        <v>3892</v>
      </c>
      <c r="E9483" t="s">
        <v>677</v>
      </c>
      <c r="F9483" t="str">
        <f>VLOOKUP(orders[[#This Row],[product_id]],Products!A:C,3,0)</f>
        <v>Electronics</v>
      </c>
      <c r="G9483">
        <v>3</v>
      </c>
      <c r="H9483" s="6">
        <v>0.14252291503562178</v>
      </c>
      <c r="I9483" s="2">
        <f>VLOOKUP($E9483,
Products!$A$1:$F$201,MATCH(Orders!I$1,Products!$A$1:$F$1,0),0)</f>
        <v>11360.699432756561</v>
      </c>
      <c r="J9483" s="2">
        <f>VLOOKUP($E9483,
Products!$A$1:$F$201,MATCH(Orders!J$1,Products!$A$1:$F$1,0),0)</f>
        <v>8118.8949869342459</v>
      </c>
    </row>
    <row r="9484" spans="1:10">
      <c r="A9484">
        <v>9483</v>
      </c>
      <c r="B9484" s="4">
        <v>45716</v>
      </c>
      <c r="C9484" s="10">
        <f>DATE(YEAR(orders[[#This Row],[order_date]]), MONTH(orders[[#This Row],[order_date]]), 1)</f>
        <v>45689</v>
      </c>
      <c r="D9484" t="s">
        <v>4156</v>
      </c>
      <c r="E9484" t="s">
        <v>542</v>
      </c>
      <c r="F9484" t="str">
        <f>VLOOKUP(orders[[#This Row],[product_id]],Products!A:C,3,0)</f>
        <v>Electronics</v>
      </c>
      <c r="G9484">
        <v>1</v>
      </c>
      <c r="H9484" s="6">
        <v>0.12381139717964071</v>
      </c>
      <c r="I9484" s="2">
        <f>VLOOKUP($E9484,
Products!$A$1:$F$201,MATCH(Orders!I$1,Products!$A$1:$F$1,0),0)</f>
        <v>29298.352838526029</v>
      </c>
      <c r="J9484" s="2">
        <f>VLOOKUP($E9484,
Products!$A$1:$F$201,MATCH(Orders!J$1,Products!$A$1:$F$1,0),0)</f>
        <v>19250.751682102291</v>
      </c>
    </row>
    <row r="9485" spans="1:10">
      <c r="A9485">
        <v>9484</v>
      </c>
      <c r="B9485" s="4">
        <v>45918</v>
      </c>
      <c r="C9485" s="10">
        <f>DATE(YEAR(orders[[#This Row],[order_date]]), MONTH(orders[[#This Row],[order_date]]), 1)</f>
        <v>45901</v>
      </c>
      <c r="D9485" t="s">
        <v>1304</v>
      </c>
      <c r="E9485" t="s">
        <v>667</v>
      </c>
      <c r="F9485" t="str">
        <f>VLOOKUP(orders[[#This Row],[product_id]],Products!A:C,3,0)</f>
        <v>Electronics</v>
      </c>
      <c r="G9485">
        <v>2</v>
      </c>
      <c r="H9485" s="6">
        <v>0.16470754074015256</v>
      </c>
      <c r="I9485" s="2">
        <f>VLOOKUP($E9485,
Products!$A$1:$F$201,MATCH(Orders!I$1,Products!$A$1:$F$1,0),0)</f>
        <v>2491.507056421975</v>
      </c>
      <c r="J9485" s="2">
        <f>VLOOKUP($E9485,
Products!$A$1:$F$201,MATCH(Orders!J$1,Products!$A$1:$F$1,0),0)</f>
        <v>1871.4408177277719</v>
      </c>
    </row>
    <row r="9486" spans="1:10">
      <c r="A9486">
        <v>9485</v>
      </c>
      <c r="B9486" s="4">
        <v>45089</v>
      </c>
      <c r="C9486" s="10">
        <f>DATE(YEAR(orders[[#This Row],[order_date]]), MONTH(orders[[#This Row],[order_date]]), 1)</f>
        <v>45078</v>
      </c>
      <c r="D9486" t="s">
        <v>1529</v>
      </c>
      <c r="E9486" t="s">
        <v>605</v>
      </c>
      <c r="F9486" t="str">
        <f>VLOOKUP(orders[[#This Row],[product_id]],Products!A:C,3,0)</f>
        <v>Electronics</v>
      </c>
      <c r="G9486">
        <v>1</v>
      </c>
      <c r="H9486" s="6">
        <v>0.23455603941300049</v>
      </c>
      <c r="I9486" s="2">
        <f>VLOOKUP($E9486,
Products!$A$1:$F$201,MATCH(Orders!I$1,Products!$A$1:$F$1,0),0)</f>
        <v>2690.742909794456</v>
      </c>
      <c r="J9486" s="2">
        <f>VLOOKUP($E9486,
Products!$A$1:$F$201,MATCH(Orders!J$1,Products!$A$1:$F$1,0),0)</f>
        <v>2067.549626292313</v>
      </c>
    </row>
    <row r="9487" spans="1:10">
      <c r="A9487">
        <v>9486</v>
      </c>
      <c r="B9487" s="4">
        <v>45903</v>
      </c>
      <c r="C9487" s="10">
        <f>DATE(YEAR(orders[[#This Row],[order_date]]), MONTH(orders[[#This Row],[order_date]]), 1)</f>
        <v>45901</v>
      </c>
      <c r="D9487" t="s">
        <v>4486</v>
      </c>
      <c r="E9487" t="s">
        <v>618</v>
      </c>
      <c r="F9487" t="str">
        <f>VLOOKUP(orders[[#This Row],[product_id]],Products!A:C,3,0)</f>
        <v>Appliances</v>
      </c>
      <c r="G9487">
        <v>2</v>
      </c>
      <c r="H9487" s="6">
        <v>0.1114435704285313</v>
      </c>
      <c r="I9487" s="2">
        <f>VLOOKUP($E9487,
Products!$A$1:$F$201,MATCH(Orders!I$1,Products!$A$1:$F$1,0),0)</f>
        <v>5546.9777002203573</v>
      </c>
      <c r="J9487" s="2">
        <f>VLOOKUP($E9487,
Products!$A$1:$F$201,MATCH(Orders!J$1,Products!$A$1:$F$1,0),0)</f>
        <v>4048.2565671880161</v>
      </c>
    </row>
    <row r="9488" spans="1:10">
      <c r="A9488">
        <v>9487</v>
      </c>
      <c r="B9488" s="4">
        <v>45276</v>
      </c>
      <c r="C9488" s="10">
        <f>DATE(YEAR(orders[[#This Row],[order_date]]), MONTH(orders[[#This Row],[order_date]]), 1)</f>
        <v>45261</v>
      </c>
      <c r="D9488" t="s">
        <v>3103</v>
      </c>
      <c r="E9488" t="s">
        <v>690</v>
      </c>
      <c r="F9488" t="str">
        <f>VLOOKUP(orders[[#This Row],[product_id]],Products!A:C,3,0)</f>
        <v>Electronics</v>
      </c>
      <c r="G9488">
        <v>2</v>
      </c>
      <c r="H9488" s="6">
        <v>0.15427212440188767</v>
      </c>
      <c r="I9488" s="2">
        <f>VLOOKUP($E9488,
Products!$A$1:$F$201,MATCH(Orders!I$1,Products!$A$1:$F$1,0),0)</f>
        <v>2338.2059552139431</v>
      </c>
      <c r="J9488" s="2">
        <f>VLOOKUP($E9488,
Products!$A$1:$F$201,MATCH(Orders!J$1,Products!$A$1:$F$1,0),0)</f>
        <v>1708.028418793489</v>
      </c>
    </row>
    <row r="9489" spans="1:10">
      <c r="A9489">
        <v>9488</v>
      </c>
      <c r="B9489" s="4">
        <v>45596</v>
      </c>
      <c r="C9489" s="10">
        <f>DATE(YEAR(orders[[#This Row],[order_date]]), MONTH(orders[[#This Row],[order_date]]), 1)</f>
        <v>45566</v>
      </c>
      <c r="D9489" t="s">
        <v>1827</v>
      </c>
      <c r="E9489" t="s">
        <v>690</v>
      </c>
      <c r="F9489" t="str">
        <f>VLOOKUP(orders[[#This Row],[product_id]],Products!A:C,3,0)</f>
        <v>Electronics</v>
      </c>
      <c r="G9489">
        <v>1</v>
      </c>
      <c r="H9489" s="6">
        <v>0.2136595362294717</v>
      </c>
      <c r="I9489" s="2">
        <f>VLOOKUP($E9489,
Products!$A$1:$F$201,MATCH(Orders!I$1,Products!$A$1:$F$1,0),0)</f>
        <v>2338.2059552139431</v>
      </c>
      <c r="J9489" s="2">
        <f>VLOOKUP($E9489,
Products!$A$1:$F$201,MATCH(Orders!J$1,Products!$A$1:$F$1,0),0)</f>
        <v>1708.028418793489</v>
      </c>
    </row>
    <row r="9490" spans="1:10">
      <c r="A9490">
        <v>9489</v>
      </c>
      <c r="B9490" s="4">
        <v>45352</v>
      </c>
      <c r="C9490" s="10">
        <f>DATE(YEAR(orders[[#This Row],[order_date]]), MONTH(orders[[#This Row],[order_date]]), 1)</f>
        <v>45352</v>
      </c>
      <c r="D9490" t="s">
        <v>3696</v>
      </c>
      <c r="E9490" t="s">
        <v>673</v>
      </c>
      <c r="F9490" t="str">
        <f>VLOOKUP(orders[[#This Row],[product_id]],Products!A:C,3,0)</f>
        <v>Electronics</v>
      </c>
      <c r="G9490">
        <v>2</v>
      </c>
      <c r="H9490" s="6">
        <v>0.11234102803670899</v>
      </c>
      <c r="I9490" s="2">
        <f>VLOOKUP($E9490,
Products!$A$1:$F$201,MATCH(Orders!I$1,Products!$A$1:$F$1,0),0)</f>
        <v>19770.070105413852</v>
      </c>
      <c r="J9490" s="2">
        <f>VLOOKUP($E9490,
Products!$A$1:$F$201,MATCH(Orders!J$1,Products!$A$1:$F$1,0),0)</f>
        <v>14414.291574648811</v>
      </c>
    </row>
    <row r="9491" spans="1:10">
      <c r="A9491">
        <v>9490</v>
      </c>
      <c r="B9491" s="4">
        <v>45253</v>
      </c>
      <c r="C9491" s="10">
        <f>DATE(YEAR(orders[[#This Row],[order_date]]), MONTH(orders[[#This Row],[order_date]]), 1)</f>
        <v>45231</v>
      </c>
      <c r="D9491" t="s">
        <v>724</v>
      </c>
      <c r="E9491" t="s">
        <v>525</v>
      </c>
      <c r="F9491" t="str">
        <f>VLOOKUP(orders[[#This Row],[product_id]],Products!A:C,3,0)</f>
        <v>Electronics</v>
      </c>
      <c r="G9491">
        <v>2</v>
      </c>
      <c r="H9491" s="6">
        <v>0.22376046360629884</v>
      </c>
      <c r="I9491" s="2">
        <f>VLOOKUP($E9491,
Products!$A$1:$F$201,MATCH(Orders!I$1,Products!$A$1:$F$1,0),0)</f>
        <v>2441.7405612875209</v>
      </c>
      <c r="J9491" s="2">
        <f>VLOOKUP($E9491,
Products!$A$1:$F$201,MATCH(Orders!J$1,Products!$A$1:$F$1,0),0)</f>
        <v>1934.1373706011941</v>
      </c>
    </row>
    <row r="9492" spans="1:10">
      <c r="A9492">
        <v>9491</v>
      </c>
      <c r="B9492" s="4">
        <v>45181</v>
      </c>
      <c r="C9492" s="10">
        <f>DATE(YEAR(orders[[#This Row],[order_date]]), MONTH(orders[[#This Row],[order_date]]), 1)</f>
        <v>45170</v>
      </c>
      <c r="D9492" t="s">
        <v>1018</v>
      </c>
      <c r="E9492" t="s">
        <v>522</v>
      </c>
      <c r="F9492" t="str">
        <f>VLOOKUP(orders[[#This Row],[product_id]],Products!A:C,3,0)</f>
        <v>Appliances</v>
      </c>
      <c r="G9492">
        <v>1</v>
      </c>
      <c r="H9492" s="6">
        <v>7.9891990757155321E-2</v>
      </c>
      <c r="I9492" s="2">
        <f>VLOOKUP($E9492,
Products!$A$1:$F$201,MATCH(Orders!I$1,Products!$A$1:$F$1,0),0)</f>
        <v>24966.707940261898</v>
      </c>
      <c r="J9492" s="2">
        <f>VLOOKUP($E9492,
Products!$A$1:$F$201,MATCH(Orders!J$1,Products!$A$1:$F$1,0),0)</f>
        <v>19868.70644165645</v>
      </c>
    </row>
    <row r="9493" spans="1:10">
      <c r="A9493">
        <v>9492</v>
      </c>
      <c r="B9493" s="4">
        <v>45284</v>
      </c>
      <c r="C9493" s="10">
        <f>DATE(YEAR(orders[[#This Row],[order_date]]), MONTH(orders[[#This Row],[order_date]]), 1)</f>
        <v>45261</v>
      </c>
      <c r="D9493" t="s">
        <v>3680</v>
      </c>
      <c r="E9493" t="s">
        <v>685</v>
      </c>
      <c r="F9493" t="str">
        <f>VLOOKUP(orders[[#This Row],[product_id]],Products!A:C,3,0)</f>
        <v>Electronics</v>
      </c>
      <c r="G9493">
        <v>1</v>
      </c>
      <c r="H9493" s="6">
        <v>0.18246469830069009</v>
      </c>
      <c r="I9493" s="2">
        <f>VLOOKUP($E9493,
Products!$A$1:$F$201,MATCH(Orders!I$1,Products!$A$1:$F$1,0),0)</f>
        <v>30011.61348468516</v>
      </c>
      <c r="J9493" s="2">
        <f>VLOOKUP($E9493,
Products!$A$1:$F$201,MATCH(Orders!J$1,Products!$A$1:$F$1,0),0)</f>
        <v>20796.213094008199</v>
      </c>
    </row>
    <row r="9494" spans="1:10">
      <c r="A9494">
        <v>9493</v>
      </c>
      <c r="B9494" s="4">
        <v>45370</v>
      </c>
      <c r="C9494" s="10">
        <f>DATE(YEAR(orders[[#This Row],[order_date]]), MONTH(orders[[#This Row],[order_date]]), 1)</f>
        <v>45352</v>
      </c>
      <c r="D9494" t="s">
        <v>3281</v>
      </c>
      <c r="E9494" t="s">
        <v>509</v>
      </c>
      <c r="F9494" t="str">
        <f>VLOOKUP(orders[[#This Row],[product_id]],Products!A:C,3,0)</f>
        <v>Appliances</v>
      </c>
      <c r="G9494">
        <v>2</v>
      </c>
      <c r="H9494" s="6">
        <v>0.13535588816669997</v>
      </c>
      <c r="I9494" s="2">
        <f>VLOOKUP($E9494,
Products!$A$1:$F$201,MATCH(Orders!I$1,Products!$A$1:$F$1,0),0)</f>
        <v>23898.369282732219</v>
      </c>
      <c r="J9494" s="2">
        <f>VLOOKUP($E9494,
Products!$A$1:$F$201,MATCH(Orders!J$1,Products!$A$1:$F$1,0),0)</f>
        <v>16491.822147524919</v>
      </c>
    </row>
    <row r="9495" spans="1:10">
      <c r="A9495">
        <v>9494</v>
      </c>
      <c r="B9495" s="4">
        <v>45039</v>
      </c>
      <c r="C9495" s="10">
        <f>DATE(YEAR(orders[[#This Row],[order_date]]), MONTH(orders[[#This Row],[order_date]]), 1)</f>
        <v>45017</v>
      </c>
      <c r="D9495" t="s">
        <v>3310</v>
      </c>
      <c r="E9495" t="s">
        <v>696</v>
      </c>
      <c r="F9495" t="str">
        <f>VLOOKUP(orders[[#This Row],[product_id]],Products!A:C,3,0)</f>
        <v>Electronics</v>
      </c>
      <c r="G9495">
        <v>3</v>
      </c>
      <c r="H9495" s="6">
        <v>0.11390215596020702</v>
      </c>
      <c r="I9495" s="2">
        <f>VLOOKUP($E9495,
Products!$A$1:$F$201,MATCH(Orders!I$1,Products!$A$1:$F$1,0),0)</f>
        <v>2723.6534496184809</v>
      </c>
      <c r="J9495" s="2">
        <f>VLOOKUP($E9495,
Products!$A$1:$F$201,MATCH(Orders!J$1,Products!$A$1:$F$1,0),0)</f>
        <v>1872.4715951823</v>
      </c>
    </row>
    <row r="9496" spans="1:10">
      <c r="A9496">
        <v>9495</v>
      </c>
      <c r="B9496" s="4">
        <v>45980</v>
      </c>
      <c r="C9496" s="10">
        <f>DATE(YEAR(orders[[#This Row],[order_date]]), MONTH(orders[[#This Row],[order_date]]), 1)</f>
        <v>45962</v>
      </c>
      <c r="D9496" t="s">
        <v>4444</v>
      </c>
      <c r="E9496" t="s">
        <v>555</v>
      </c>
      <c r="F9496" t="str">
        <f>VLOOKUP(orders[[#This Row],[product_id]],Products!A:C,3,0)</f>
        <v>Electronics</v>
      </c>
      <c r="G9496">
        <v>1</v>
      </c>
      <c r="H9496" s="6">
        <v>0.13475781853460109</v>
      </c>
      <c r="I9496" s="2">
        <f>VLOOKUP($E9496,
Products!$A$1:$F$201,MATCH(Orders!I$1,Products!$A$1:$F$1,0),0)</f>
        <v>32397.674936233889</v>
      </c>
      <c r="J9496" s="2">
        <f>VLOOKUP($E9496,
Products!$A$1:$F$201,MATCH(Orders!J$1,Products!$A$1:$F$1,0),0)</f>
        <v>24559.251285382288</v>
      </c>
    </row>
    <row r="9497" spans="1:10">
      <c r="A9497">
        <v>9496</v>
      </c>
      <c r="B9497" s="4">
        <v>45450</v>
      </c>
      <c r="C9497" s="10">
        <f>DATE(YEAR(orders[[#This Row],[order_date]]), MONTH(orders[[#This Row],[order_date]]), 1)</f>
        <v>45444</v>
      </c>
      <c r="D9497" t="s">
        <v>3198</v>
      </c>
      <c r="E9497" t="s">
        <v>587</v>
      </c>
      <c r="F9497" t="str">
        <f>VLOOKUP(orders[[#This Row],[product_id]],Products!A:C,3,0)</f>
        <v>Electronics</v>
      </c>
      <c r="G9497">
        <v>3</v>
      </c>
      <c r="H9497" s="6">
        <v>0.21422427423444682</v>
      </c>
      <c r="I9497" s="2">
        <f>VLOOKUP($E9497,
Products!$A$1:$F$201,MATCH(Orders!I$1,Products!$A$1:$F$1,0),0)</f>
        <v>16527.367619686949</v>
      </c>
      <c r="J9497" s="2">
        <f>VLOOKUP($E9497,
Products!$A$1:$F$201,MATCH(Orders!J$1,Products!$A$1:$F$1,0),0)</f>
        <v>12533.62883070202</v>
      </c>
    </row>
    <row r="9498" spans="1:10">
      <c r="A9498">
        <v>9497</v>
      </c>
      <c r="B9498" s="4">
        <v>45615</v>
      </c>
      <c r="C9498" s="10">
        <f>DATE(YEAR(orders[[#This Row],[order_date]]), MONTH(orders[[#This Row],[order_date]]), 1)</f>
        <v>45597</v>
      </c>
      <c r="D9498" t="s">
        <v>2651</v>
      </c>
      <c r="E9498" t="s">
        <v>555</v>
      </c>
      <c r="F9498" t="str">
        <f>VLOOKUP(orders[[#This Row],[product_id]],Products!A:C,3,0)</f>
        <v>Electronics</v>
      </c>
      <c r="G9498">
        <v>3</v>
      </c>
      <c r="H9498" s="6">
        <v>0.24002422031741716</v>
      </c>
      <c r="I9498" s="2">
        <f>VLOOKUP($E9498,
Products!$A$1:$F$201,MATCH(Orders!I$1,Products!$A$1:$F$1,0),0)</f>
        <v>32397.674936233889</v>
      </c>
      <c r="J9498" s="2">
        <f>VLOOKUP($E9498,
Products!$A$1:$F$201,MATCH(Orders!J$1,Products!$A$1:$F$1,0),0)</f>
        <v>24559.251285382288</v>
      </c>
    </row>
    <row r="9499" spans="1:10">
      <c r="A9499">
        <v>9498</v>
      </c>
      <c r="B9499" s="4">
        <v>45917</v>
      </c>
      <c r="C9499" s="10">
        <f>DATE(YEAR(orders[[#This Row],[order_date]]), MONTH(orders[[#This Row],[order_date]]), 1)</f>
        <v>45901</v>
      </c>
      <c r="D9499" t="s">
        <v>936</v>
      </c>
      <c r="E9499" t="s">
        <v>521</v>
      </c>
      <c r="F9499" t="str">
        <f>VLOOKUP(orders[[#This Row],[product_id]],Products!A:C,3,0)</f>
        <v>Electronics</v>
      </c>
      <c r="G9499">
        <v>1</v>
      </c>
      <c r="H9499" s="6">
        <v>0.21068330703595889</v>
      </c>
      <c r="I9499" s="2">
        <f>VLOOKUP($E9499,
Products!$A$1:$F$201,MATCH(Orders!I$1,Products!$A$1:$F$1,0),0)</f>
        <v>18373.691083837519</v>
      </c>
      <c r="J9499" s="2">
        <f>VLOOKUP($E9499,
Products!$A$1:$F$201,MATCH(Orders!J$1,Products!$A$1:$F$1,0),0)</f>
        <v>14409.80197321412</v>
      </c>
    </row>
    <row r="9500" spans="1:10">
      <c r="A9500">
        <v>9499</v>
      </c>
      <c r="B9500" s="4">
        <v>44972</v>
      </c>
      <c r="C9500" s="10">
        <f>DATE(YEAR(orders[[#This Row],[order_date]]), MONTH(orders[[#This Row],[order_date]]), 1)</f>
        <v>44958</v>
      </c>
      <c r="D9500" t="s">
        <v>4446</v>
      </c>
      <c r="E9500" t="s">
        <v>577</v>
      </c>
      <c r="F9500" t="str">
        <f>VLOOKUP(orders[[#This Row],[product_id]],Products!A:C,3,0)</f>
        <v>Appliances</v>
      </c>
      <c r="G9500">
        <v>1</v>
      </c>
      <c r="H9500" s="6">
        <v>8.4697497112236925E-2</v>
      </c>
      <c r="I9500" s="2">
        <f>VLOOKUP($E9500,
Products!$A$1:$F$201,MATCH(Orders!I$1,Products!$A$1:$F$1,0),0)</f>
        <v>24178.046221204509</v>
      </c>
      <c r="J9500" s="2">
        <f>VLOOKUP($E9500,
Products!$A$1:$F$201,MATCH(Orders!J$1,Products!$A$1:$F$1,0),0)</f>
        <v>17784.08636999697</v>
      </c>
    </row>
    <row r="9501" spans="1:10">
      <c r="A9501">
        <v>9500</v>
      </c>
      <c r="B9501" s="4">
        <v>45683</v>
      </c>
      <c r="C9501" s="10">
        <f>DATE(YEAR(orders[[#This Row],[order_date]]), MONTH(orders[[#This Row],[order_date]]), 1)</f>
        <v>45658</v>
      </c>
      <c r="D9501" t="s">
        <v>3378</v>
      </c>
      <c r="E9501" t="s">
        <v>566</v>
      </c>
      <c r="F9501" t="str">
        <f>VLOOKUP(orders[[#This Row],[product_id]],Products!A:C,3,0)</f>
        <v>Electronics</v>
      </c>
      <c r="G9501">
        <v>2</v>
      </c>
      <c r="H9501" s="6">
        <v>0.24260251702850419</v>
      </c>
      <c r="I9501" s="2">
        <f>VLOOKUP($E9501,
Products!$A$1:$F$201,MATCH(Orders!I$1,Products!$A$1:$F$1,0),0)</f>
        <v>16858.5225334635</v>
      </c>
      <c r="J9501" s="2">
        <f>VLOOKUP($E9501,
Products!$A$1:$F$201,MATCH(Orders!J$1,Products!$A$1:$F$1,0),0)</f>
        <v>11855.743620634101</v>
      </c>
    </row>
    <row r="9502" spans="1:10">
      <c r="A9502">
        <v>9501</v>
      </c>
      <c r="B9502" s="4">
        <v>45985</v>
      </c>
      <c r="C9502" s="10">
        <f>DATE(YEAR(orders[[#This Row],[order_date]]), MONTH(orders[[#This Row],[order_date]]), 1)</f>
        <v>45962</v>
      </c>
      <c r="D9502" t="s">
        <v>3764</v>
      </c>
      <c r="E9502" t="s">
        <v>549</v>
      </c>
      <c r="F9502" t="str">
        <f>VLOOKUP(orders[[#This Row],[product_id]],Products!A:C,3,0)</f>
        <v>Electronics</v>
      </c>
      <c r="G9502">
        <v>1</v>
      </c>
      <c r="H9502" s="6">
        <v>0.22428496909908807</v>
      </c>
      <c r="I9502" s="2">
        <f>VLOOKUP($E9502,
Products!$A$1:$F$201,MATCH(Orders!I$1,Products!$A$1:$F$1,0),0)</f>
        <v>32579.222893763279</v>
      </c>
      <c r="J9502" s="2">
        <f>VLOOKUP($E9502,
Products!$A$1:$F$201,MATCH(Orders!J$1,Products!$A$1:$F$1,0),0)</f>
        <v>22472.912188105081</v>
      </c>
    </row>
    <row r="9503" spans="1:10">
      <c r="A9503">
        <v>9502</v>
      </c>
      <c r="B9503" s="4">
        <v>45490</v>
      </c>
      <c r="C9503" s="10">
        <f>DATE(YEAR(orders[[#This Row],[order_date]]), MONTH(orders[[#This Row],[order_date]]), 1)</f>
        <v>45474</v>
      </c>
      <c r="D9503" t="s">
        <v>3642</v>
      </c>
      <c r="E9503" t="s">
        <v>651</v>
      </c>
      <c r="F9503" t="str">
        <f>VLOOKUP(orders[[#This Row],[product_id]],Products!A:C,3,0)</f>
        <v>Electronics</v>
      </c>
      <c r="G9503">
        <v>1</v>
      </c>
      <c r="H9503" s="6">
        <v>0.19837543987570269</v>
      </c>
      <c r="I9503" s="2">
        <f>VLOOKUP($E9503,
Products!$A$1:$F$201,MATCH(Orders!I$1,Products!$A$1:$F$1,0),0)</f>
        <v>28622.091542973511</v>
      </c>
      <c r="J9503" s="2">
        <f>VLOOKUP($E9503,
Products!$A$1:$F$201,MATCH(Orders!J$1,Products!$A$1:$F$1,0),0)</f>
        <v>19327.527634039769</v>
      </c>
    </row>
    <row r="9504" spans="1:10">
      <c r="A9504">
        <v>9503</v>
      </c>
      <c r="B9504" s="4">
        <v>45087</v>
      </c>
      <c r="C9504" s="10">
        <f>DATE(YEAR(orders[[#This Row],[order_date]]), MONTH(orders[[#This Row],[order_date]]), 1)</f>
        <v>45078</v>
      </c>
      <c r="D9504" t="s">
        <v>3112</v>
      </c>
      <c r="E9504" t="s">
        <v>555</v>
      </c>
      <c r="F9504" t="str">
        <f>VLOOKUP(orders[[#This Row],[product_id]],Products!A:C,3,0)</f>
        <v>Electronics</v>
      </c>
      <c r="G9504">
        <v>2</v>
      </c>
      <c r="H9504" s="6">
        <v>0.10568567055318519</v>
      </c>
      <c r="I9504" s="2">
        <f>VLOOKUP($E9504,
Products!$A$1:$F$201,MATCH(Orders!I$1,Products!$A$1:$F$1,0),0)</f>
        <v>32397.674936233889</v>
      </c>
      <c r="J9504" s="2">
        <f>VLOOKUP($E9504,
Products!$A$1:$F$201,MATCH(Orders!J$1,Products!$A$1:$F$1,0),0)</f>
        <v>24559.251285382288</v>
      </c>
    </row>
    <row r="9505" spans="1:10">
      <c r="A9505">
        <v>9504</v>
      </c>
      <c r="B9505" s="4">
        <v>45766</v>
      </c>
      <c r="C9505" s="10">
        <f>DATE(YEAR(orders[[#This Row],[order_date]]), MONTH(orders[[#This Row],[order_date]]), 1)</f>
        <v>45748</v>
      </c>
      <c r="D9505" t="s">
        <v>4160</v>
      </c>
      <c r="E9505" t="s">
        <v>585</v>
      </c>
      <c r="F9505" t="str">
        <f>VLOOKUP(orders[[#This Row],[product_id]],Products!A:C,3,0)</f>
        <v>Appliances</v>
      </c>
      <c r="G9505">
        <v>3</v>
      </c>
      <c r="H9505" s="6">
        <v>0.13929396307276293</v>
      </c>
      <c r="I9505" s="2">
        <f>VLOOKUP($E9505,
Products!$A$1:$F$201,MATCH(Orders!I$1,Products!$A$1:$F$1,0),0)</f>
        <v>24049.2355837664</v>
      </c>
      <c r="J9505" s="2">
        <f>VLOOKUP($E9505,
Products!$A$1:$F$201,MATCH(Orders!J$1,Products!$A$1:$F$1,0),0)</f>
        <v>19053.338129326308</v>
      </c>
    </row>
    <row r="9506" spans="1:10">
      <c r="A9506">
        <v>9505</v>
      </c>
      <c r="B9506" s="4">
        <v>45464</v>
      </c>
      <c r="C9506" s="10">
        <f>DATE(YEAR(orders[[#This Row],[order_date]]), MONTH(orders[[#This Row],[order_date]]), 1)</f>
        <v>45444</v>
      </c>
      <c r="D9506" t="s">
        <v>4289</v>
      </c>
      <c r="E9506" t="s">
        <v>535</v>
      </c>
      <c r="F9506" t="str">
        <f>VLOOKUP(orders[[#This Row],[product_id]],Products!A:C,3,0)</f>
        <v>Appliances</v>
      </c>
      <c r="G9506">
        <v>3</v>
      </c>
      <c r="H9506" s="6">
        <v>5.6652132110309096E-2</v>
      </c>
      <c r="I9506" s="2">
        <f>VLOOKUP($E9506,
Products!$A$1:$F$201,MATCH(Orders!I$1,Products!$A$1:$F$1,0),0)</f>
        <v>25188.460642954858</v>
      </c>
      <c r="J9506" s="2">
        <f>VLOOKUP($E9506,
Products!$A$1:$F$201,MATCH(Orders!J$1,Products!$A$1:$F$1,0),0)</f>
        <v>18873.341689191599</v>
      </c>
    </row>
    <row r="9507" spans="1:10">
      <c r="A9507">
        <v>9506</v>
      </c>
      <c r="B9507" s="4">
        <v>45151</v>
      </c>
      <c r="C9507" s="10">
        <f>DATE(YEAR(orders[[#This Row],[order_date]]), MONTH(orders[[#This Row],[order_date]]), 1)</f>
        <v>45139</v>
      </c>
      <c r="D9507" t="s">
        <v>749</v>
      </c>
      <c r="E9507" t="s">
        <v>554</v>
      </c>
      <c r="F9507" t="str">
        <f>VLOOKUP(orders[[#This Row],[product_id]],Products!A:C,3,0)</f>
        <v>Appliances</v>
      </c>
      <c r="G9507">
        <v>1</v>
      </c>
      <c r="H9507" s="6">
        <v>0.14487724534943502</v>
      </c>
      <c r="I9507" s="2">
        <f>VLOOKUP($E9507,
Products!$A$1:$F$201,MATCH(Orders!I$1,Products!$A$1:$F$1,0),0)</f>
        <v>2088.6647814855078</v>
      </c>
      <c r="J9507" s="2">
        <f>VLOOKUP($E9507,
Products!$A$1:$F$201,MATCH(Orders!J$1,Products!$A$1:$F$1,0),0)</f>
        <v>1371.380040542937</v>
      </c>
    </row>
    <row r="9508" spans="1:10">
      <c r="A9508">
        <v>9507</v>
      </c>
      <c r="B9508" s="4">
        <v>45021</v>
      </c>
      <c r="C9508" s="10">
        <f>DATE(YEAR(orders[[#This Row],[order_date]]), MONTH(orders[[#This Row],[order_date]]), 1)</f>
        <v>45017</v>
      </c>
      <c r="D9508" t="s">
        <v>4142</v>
      </c>
      <c r="E9508" t="s">
        <v>603</v>
      </c>
      <c r="F9508" t="str">
        <f>VLOOKUP(orders[[#This Row],[product_id]],Products!A:C,3,0)</f>
        <v>Electronics</v>
      </c>
      <c r="G9508">
        <v>1</v>
      </c>
      <c r="H9508" s="6">
        <v>0.15840761709710721</v>
      </c>
      <c r="I9508" s="2">
        <f>VLOOKUP($E9508,
Products!$A$1:$F$201,MATCH(Orders!I$1,Products!$A$1:$F$1,0),0)</f>
        <v>10867.659217073329</v>
      </c>
      <c r="J9508" s="2">
        <f>VLOOKUP($E9508,
Products!$A$1:$F$201,MATCH(Orders!J$1,Products!$A$1:$F$1,0),0)</f>
        <v>8421.8829552397037</v>
      </c>
    </row>
    <row r="9509" spans="1:10">
      <c r="A9509">
        <v>9508</v>
      </c>
      <c r="B9509" s="4">
        <v>45875</v>
      </c>
      <c r="C9509" s="10">
        <f>DATE(YEAR(orders[[#This Row],[order_date]]), MONTH(orders[[#This Row],[order_date]]), 1)</f>
        <v>45870</v>
      </c>
      <c r="D9509" t="s">
        <v>4702</v>
      </c>
      <c r="E9509" t="s">
        <v>654</v>
      </c>
      <c r="F9509" t="str">
        <f>VLOOKUP(orders[[#This Row],[product_id]],Products!A:C,3,0)</f>
        <v>Electronics</v>
      </c>
      <c r="G9509">
        <v>2</v>
      </c>
      <c r="H9509" s="6">
        <v>0.24090621116357999</v>
      </c>
      <c r="I9509" s="2">
        <f>VLOOKUP($E9509,
Products!$A$1:$F$201,MATCH(Orders!I$1,Products!$A$1:$F$1,0),0)</f>
        <v>2480.90324078101</v>
      </c>
      <c r="J9509" s="2">
        <f>VLOOKUP($E9509,
Products!$A$1:$F$201,MATCH(Orders!J$1,Products!$A$1:$F$1,0),0)</f>
        <v>1964.543440578911</v>
      </c>
    </row>
    <row r="9510" spans="1:10">
      <c r="A9510">
        <v>9509</v>
      </c>
      <c r="B9510" s="4">
        <v>45479</v>
      </c>
      <c r="C9510" s="10">
        <f>DATE(YEAR(orders[[#This Row],[order_date]]), MONTH(orders[[#This Row],[order_date]]), 1)</f>
        <v>45474</v>
      </c>
      <c r="D9510" t="s">
        <v>3630</v>
      </c>
      <c r="E9510" t="s">
        <v>655</v>
      </c>
      <c r="F9510" t="str">
        <f>VLOOKUP(orders[[#This Row],[product_id]],Products!A:C,3,0)</f>
        <v>Appliances</v>
      </c>
      <c r="G9510">
        <v>2</v>
      </c>
      <c r="H9510" s="6">
        <v>0.13278175294337319</v>
      </c>
      <c r="I9510" s="2">
        <f>VLOOKUP($E9510,
Products!$A$1:$F$201,MATCH(Orders!I$1,Products!$A$1:$F$1,0),0)</f>
        <v>24072.170529057032</v>
      </c>
      <c r="J9510" s="2">
        <f>VLOOKUP($E9510,
Products!$A$1:$F$201,MATCH(Orders!J$1,Products!$A$1:$F$1,0),0)</f>
        <v>16358.626370717549</v>
      </c>
    </row>
    <row r="9511" spans="1:10">
      <c r="A9511">
        <v>9510</v>
      </c>
      <c r="B9511" s="4">
        <v>45571</v>
      </c>
      <c r="C9511" s="10">
        <f>DATE(YEAR(orders[[#This Row],[order_date]]), MONTH(orders[[#This Row],[order_date]]), 1)</f>
        <v>45566</v>
      </c>
      <c r="D9511" t="s">
        <v>4399</v>
      </c>
      <c r="E9511" t="s">
        <v>680</v>
      </c>
      <c r="F9511" t="str">
        <f>VLOOKUP(orders[[#This Row],[product_id]],Products!A:C,3,0)</f>
        <v>Electronics</v>
      </c>
      <c r="G9511">
        <v>2</v>
      </c>
      <c r="H9511" s="6">
        <v>0.20379023932931706</v>
      </c>
      <c r="I9511" s="2">
        <f>VLOOKUP($E9511,
Products!$A$1:$F$201,MATCH(Orders!I$1,Products!$A$1:$F$1,0),0)</f>
        <v>31627.348891742429</v>
      </c>
      <c r="J9511" s="2">
        <f>VLOOKUP($E9511,
Products!$A$1:$F$201,MATCH(Orders!J$1,Products!$A$1:$F$1,0),0)</f>
        <v>23219.930812036979</v>
      </c>
    </row>
    <row r="9512" spans="1:10">
      <c r="A9512">
        <v>9511</v>
      </c>
      <c r="B9512" s="4">
        <v>44992</v>
      </c>
      <c r="C9512" s="10">
        <f>DATE(YEAR(orders[[#This Row],[order_date]]), MONTH(orders[[#This Row],[order_date]]), 1)</f>
        <v>44986</v>
      </c>
      <c r="D9512" t="s">
        <v>3888</v>
      </c>
      <c r="E9512" t="s">
        <v>530</v>
      </c>
      <c r="F9512" t="str">
        <f>VLOOKUP(orders[[#This Row],[product_id]],Products!A:C,3,0)</f>
        <v>Electronics</v>
      </c>
      <c r="G9512">
        <v>2</v>
      </c>
      <c r="H9512" s="6">
        <v>0.16397724090779378</v>
      </c>
      <c r="I9512" s="2">
        <f>VLOOKUP($E9512,
Products!$A$1:$F$201,MATCH(Orders!I$1,Products!$A$1:$F$1,0),0)</f>
        <v>30520.607447067548</v>
      </c>
      <c r="J9512" s="2">
        <f>VLOOKUP($E9512,
Products!$A$1:$F$201,MATCH(Orders!J$1,Products!$A$1:$F$1,0),0)</f>
        <v>22328.317520226748</v>
      </c>
    </row>
    <row r="9513" spans="1:10">
      <c r="A9513">
        <v>9512</v>
      </c>
      <c r="B9513" s="4">
        <v>45591</v>
      </c>
      <c r="C9513" s="10">
        <f>DATE(YEAR(orders[[#This Row],[order_date]]), MONTH(orders[[#This Row],[order_date]]), 1)</f>
        <v>45566</v>
      </c>
      <c r="D9513" t="s">
        <v>2976</v>
      </c>
      <c r="E9513" t="s">
        <v>561</v>
      </c>
      <c r="F9513" t="str">
        <f>VLOOKUP(orders[[#This Row],[product_id]],Products!A:C,3,0)</f>
        <v>Appliances</v>
      </c>
      <c r="G9513">
        <v>1</v>
      </c>
      <c r="H9513" s="6">
        <v>0.10466172964516457</v>
      </c>
      <c r="I9513" s="2">
        <f>VLOOKUP($E9513,
Products!$A$1:$F$201,MATCH(Orders!I$1,Products!$A$1:$F$1,0),0)</f>
        <v>23155.073093252329</v>
      </c>
      <c r="J9513" s="2">
        <f>VLOOKUP($E9513,
Products!$A$1:$F$201,MATCH(Orders!J$1,Products!$A$1:$F$1,0),0)</f>
        <v>17849.867849807979</v>
      </c>
    </row>
    <row r="9514" spans="1:10">
      <c r="A9514">
        <v>9513</v>
      </c>
      <c r="B9514" s="4">
        <v>45610</v>
      </c>
      <c r="C9514" s="10">
        <f>DATE(YEAR(orders[[#This Row],[order_date]]), MONTH(orders[[#This Row],[order_date]]), 1)</f>
        <v>45597</v>
      </c>
      <c r="D9514" t="s">
        <v>4163</v>
      </c>
      <c r="E9514" t="s">
        <v>697</v>
      </c>
      <c r="F9514" t="str">
        <f>VLOOKUP(orders[[#This Row],[product_id]],Products!A:C,3,0)</f>
        <v>Electronics</v>
      </c>
      <c r="G9514">
        <v>1</v>
      </c>
      <c r="H9514" s="6">
        <v>0.11793674672586277</v>
      </c>
      <c r="I9514" s="2">
        <f>VLOOKUP($E9514,
Products!$A$1:$F$201,MATCH(Orders!I$1,Products!$A$1:$F$1,0),0)</f>
        <v>17528.463836680221</v>
      </c>
      <c r="J9514" s="2">
        <f>VLOOKUP($E9514,
Products!$A$1:$F$201,MATCH(Orders!J$1,Products!$A$1:$F$1,0),0)</f>
        <v>11565.98358924177</v>
      </c>
    </row>
    <row r="9515" spans="1:10">
      <c r="A9515">
        <v>9514</v>
      </c>
      <c r="B9515" s="4">
        <v>45836</v>
      </c>
      <c r="C9515" s="10">
        <f>DATE(YEAR(orders[[#This Row],[order_date]]), MONTH(orders[[#This Row],[order_date]]), 1)</f>
        <v>45809</v>
      </c>
      <c r="D9515" t="s">
        <v>3655</v>
      </c>
      <c r="E9515" t="s">
        <v>661</v>
      </c>
      <c r="F9515" t="str">
        <f>VLOOKUP(orders[[#This Row],[product_id]],Products!A:C,3,0)</f>
        <v>Electronics</v>
      </c>
      <c r="G9515">
        <v>3</v>
      </c>
      <c r="H9515" s="6">
        <v>0.1680243527432784</v>
      </c>
      <c r="I9515" s="2">
        <f>VLOOKUP($E9515,
Products!$A$1:$F$201,MATCH(Orders!I$1,Products!$A$1:$F$1,0),0)</f>
        <v>18760.038541255031</v>
      </c>
      <c r="J9515" s="2">
        <f>VLOOKUP($E9515,
Products!$A$1:$F$201,MATCH(Orders!J$1,Products!$A$1:$F$1,0),0)</f>
        <v>13545.127547708629</v>
      </c>
    </row>
    <row r="9516" spans="1:10">
      <c r="A9516">
        <v>9515</v>
      </c>
      <c r="B9516" s="4">
        <v>45763</v>
      </c>
      <c r="C9516" s="10">
        <f>DATE(YEAR(orders[[#This Row],[order_date]]), MONTH(orders[[#This Row],[order_date]]), 1)</f>
        <v>45748</v>
      </c>
      <c r="D9516" t="s">
        <v>1994</v>
      </c>
      <c r="E9516" t="s">
        <v>666</v>
      </c>
      <c r="F9516" t="str">
        <f>VLOOKUP(orders[[#This Row],[product_id]],Products!A:C,3,0)</f>
        <v>Electronics</v>
      </c>
      <c r="G9516">
        <v>3</v>
      </c>
      <c r="H9516" s="6">
        <v>0.13080140177060492</v>
      </c>
      <c r="I9516" s="2">
        <f>VLOOKUP($E9516,
Products!$A$1:$F$201,MATCH(Orders!I$1,Products!$A$1:$F$1,0),0)</f>
        <v>28450.587044878092</v>
      </c>
      <c r="J9516" s="2">
        <f>VLOOKUP($E9516,
Products!$A$1:$F$201,MATCH(Orders!J$1,Products!$A$1:$F$1,0),0)</f>
        <v>22337.584649075441</v>
      </c>
    </row>
    <row r="9517" spans="1:10">
      <c r="A9517">
        <v>9516</v>
      </c>
      <c r="B9517" s="4">
        <v>45497</v>
      </c>
      <c r="C9517" s="10">
        <f>DATE(YEAR(orders[[#This Row],[order_date]]), MONTH(orders[[#This Row],[order_date]]), 1)</f>
        <v>45474</v>
      </c>
      <c r="D9517" t="s">
        <v>3024</v>
      </c>
      <c r="E9517" t="s">
        <v>699</v>
      </c>
      <c r="F9517" t="str">
        <f>VLOOKUP(orders[[#This Row],[product_id]],Products!A:C,3,0)</f>
        <v>Appliances</v>
      </c>
      <c r="G9517">
        <v>1</v>
      </c>
      <c r="H9517" s="6">
        <v>7.0869206611712574E-2</v>
      </c>
      <c r="I9517" s="2">
        <f>VLOOKUP($E9517,
Products!$A$1:$F$201,MATCH(Orders!I$1,Products!$A$1:$F$1,0),0)</f>
        <v>25091.998133165329</v>
      </c>
      <c r="J9517" s="2">
        <f>VLOOKUP($E9517,
Products!$A$1:$F$201,MATCH(Orders!J$1,Products!$A$1:$F$1,0),0)</f>
        <v>18464.226825266349</v>
      </c>
    </row>
    <row r="9518" spans="1:10">
      <c r="A9518">
        <v>9517</v>
      </c>
      <c r="B9518" s="4">
        <v>45622</v>
      </c>
      <c r="C9518" s="10">
        <f>DATE(YEAR(orders[[#This Row],[order_date]]), MONTH(orders[[#This Row],[order_date]]), 1)</f>
        <v>45597</v>
      </c>
      <c r="D9518" t="s">
        <v>2965</v>
      </c>
      <c r="E9518" t="s">
        <v>509</v>
      </c>
      <c r="F9518" t="str">
        <f>VLOOKUP(orders[[#This Row],[product_id]],Products!A:C,3,0)</f>
        <v>Appliances</v>
      </c>
      <c r="G9518">
        <v>2</v>
      </c>
      <c r="H9518" s="6">
        <v>8.0694417982460978E-2</v>
      </c>
      <c r="I9518" s="2">
        <f>VLOOKUP($E9518,
Products!$A$1:$F$201,MATCH(Orders!I$1,Products!$A$1:$F$1,0),0)</f>
        <v>23898.369282732219</v>
      </c>
      <c r="J9518" s="2">
        <f>VLOOKUP($E9518,
Products!$A$1:$F$201,MATCH(Orders!J$1,Products!$A$1:$F$1,0),0)</f>
        <v>16491.822147524919</v>
      </c>
    </row>
    <row r="9519" spans="1:10">
      <c r="A9519">
        <v>9518</v>
      </c>
      <c r="B9519" s="4">
        <v>45106</v>
      </c>
      <c r="C9519" s="10">
        <f>DATE(YEAR(orders[[#This Row],[order_date]]), MONTH(orders[[#This Row],[order_date]]), 1)</f>
        <v>45078</v>
      </c>
      <c r="D9519" t="s">
        <v>2225</v>
      </c>
      <c r="E9519" t="s">
        <v>517</v>
      </c>
      <c r="F9519" t="str">
        <f>VLOOKUP(orders[[#This Row],[product_id]],Products!A:C,3,0)</f>
        <v>Electronics</v>
      </c>
      <c r="G9519">
        <v>3</v>
      </c>
      <c r="H9519" s="6">
        <v>0.15159940207996561</v>
      </c>
      <c r="I9519" s="2">
        <f>VLOOKUP($E9519,
Products!$A$1:$F$201,MATCH(Orders!I$1,Products!$A$1:$F$1,0),0)</f>
        <v>30304.143268168769</v>
      </c>
      <c r="J9519" s="2">
        <f>VLOOKUP($E9519,
Products!$A$1:$F$201,MATCH(Orders!J$1,Products!$A$1:$F$1,0),0)</f>
        <v>23998.194785181578</v>
      </c>
    </row>
    <row r="9520" spans="1:10">
      <c r="A9520">
        <v>9519</v>
      </c>
      <c r="B9520" s="4">
        <v>45760</v>
      </c>
      <c r="C9520" s="10">
        <f>DATE(YEAR(orders[[#This Row],[order_date]]), MONTH(orders[[#This Row],[order_date]]), 1)</f>
        <v>45748</v>
      </c>
      <c r="D9520" t="s">
        <v>4091</v>
      </c>
      <c r="E9520" t="s">
        <v>650</v>
      </c>
      <c r="F9520" t="str">
        <f>VLOOKUP(orders[[#This Row],[product_id]],Products!A:C,3,0)</f>
        <v>Electronics</v>
      </c>
      <c r="G9520">
        <v>2</v>
      </c>
      <c r="H9520" s="6">
        <v>0.10644701798593258</v>
      </c>
      <c r="I9520" s="2">
        <f>VLOOKUP($E9520,
Products!$A$1:$F$201,MATCH(Orders!I$1,Products!$A$1:$F$1,0),0)</f>
        <v>12936.529609330941</v>
      </c>
      <c r="J9520" s="2">
        <f>VLOOKUP($E9520,
Products!$A$1:$F$201,MATCH(Orders!J$1,Products!$A$1:$F$1,0),0)</f>
        <v>9465.2602677376308</v>
      </c>
    </row>
    <row r="9521" spans="1:10">
      <c r="A9521">
        <v>9520</v>
      </c>
      <c r="B9521" s="4">
        <v>46018</v>
      </c>
      <c r="C9521" s="10">
        <f>DATE(YEAR(orders[[#This Row],[order_date]]), MONTH(orders[[#This Row],[order_date]]), 1)</f>
        <v>45992</v>
      </c>
      <c r="D9521" t="s">
        <v>4547</v>
      </c>
      <c r="E9521" t="s">
        <v>541</v>
      </c>
      <c r="F9521" t="str">
        <f>VLOOKUP(orders[[#This Row],[product_id]],Products!A:C,3,0)</f>
        <v>Appliances</v>
      </c>
      <c r="G9521">
        <v>1</v>
      </c>
      <c r="H9521" s="6">
        <v>0.10633521764903815</v>
      </c>
      <c r="I9521" s="2">
        <f>VLOOKUP($E9521,
Products!$A$1:$F$201,MATCH(Orders!I$1,Products!$A$1:$F$1,0),0)</f>
        <v>2390.3651642386908</v>
      </c>
      <c r="J9521" s="2">
        <f>VLOOKUP($E9521,
Products!$A$1:$F$201,MATCH(Orders!J$1,Products!$A$1:$F$1,0),0)</f>
        <v>1655.7504783617919</v>
      </c>
    </row>
    <row r="9522" spans="1:10">
      <c r="A9522">
        <v>9521</v>
      </c>
      <c r="B9522" s="4">
        <v>45128</v>
      </c>
      <c r="C9522" s="10">
        <f>DATE(YEAR(orders[[#This Row],[order_date]]), MONTH(orders[[#This Row],[order_date]]), 1)</f>
        <v>45108</v>
      </c>
      <c r="D9522" t="s">
        <v>2116</v>
      </c>
      <c r="E9522" t="s">
        <v>521</v>
      </c>
      <c r="F9522" t="str">
        <f>VLOOKUP(orders[[#This Row],[product_id]],Products!A:C,3,0)</f>
        <v>Electronics</v>
      </c>
      <c r="G9522">
        <v>2</v>
      </c>
      <c r="H9522" s="6">
        <v>0.23048635032975118</v>
      </c>
      <c r="I9522" s="2">
        <f>VLOOKUP($E9522,
Products!$A$1:$F$201,MATCH(Orders!I$1,Products!$A$1:$F$1,0),0)</f>
        <v>18373.691083837519</v>
      </c>
      <c r="J9522" s="2">
        <f>VLOOKUP($E9522,
Products!$A$1:$F$201,MATCH(Orders!J$1,Products!$A$1:$F$1,0),0)</f>
        <v>14409.80197321412</v>
      </c>
    </row>
    <row r="9523" spans="1:10">
      <c r="A9523">
        <v>9522</v>
      </c>
      <c r="B9523" s="4">
        <v>45965</v>
      </c>
      <c r="C9523" s="10">
        <f>DATE(YEAR(orders[[#This Row],[order_date]]), MONTH(orders[[#This Row],[order_date]]), 1)</f>
        <v>45962</v>
      </c>
      <c r="D9523" t="s">
        <v>3000</v>
      </c>
      <c r="E9523" t="s">
        <v>656</v>
      </c>
      <c r="F9523" t="str">
        <f>VLOOKUP(orders[[#This Row],[product_id]],Products!A:C,3,0)</f>
        <v>Electronics</v>
      </c>
      <c r="G9523">
        <v>3</v>
      </c>
      <c r="H9523" s="6">
        <v>0.19618962729981768</v>
      </c>
      <c r="I9523" s="2">
        <f>VLOOKUP($E9523,
Products!$A$1:$F$201,MATCH(Orders!I$1,Products!$A$1:$F$1,0),0)</f>
        <v>30485.811519789549</v>
      </c>
      <c r="J9523" s="2">
        <f>VLOOKUP($E9523,
Products!$A$1:$F$201,MATCH(Orders!J$1,Products!$A$1:$F$1,0),0)</f>
        <v>23818.70129930825</v>
      </c>
    </row>
    <row r="9524" spans="1:10">
      <c r="A9524">
        <v>9523</v>
      </c>
      <c r="B9524" s="4">
        <v>45992</v>
      </c>
      <c r="C9524" s="10">
        <f>DATE(YEAR(orders[[#This Row],[order_date]]), MONTH(orders[[#This Row],[order_date]]), 1)</f>
        <v>45992</v>
      </c>
      <c r="D9524" t="s">
        <v>3701</v>
      </c>
      <c r="E9524" t="s">
        <v>705</v>
      </c>
      <c r="F9524" t="str">
        <f>VLOOKUP(orders[[#This Row],[product_id]],Products!A:C,3,0)</f>
        <v>Electronics</v>
      </c>
      <c r="G9524">
        <v>2</v>
      </c>
      <c r="H9524" s="6">
        <v>0.18814985089735614</v>
      </c>
      <c r="I9524" s="2">
        <f>VLOOKUP($E9524,
Products!$A$1:$F$201,MATCH(Orders!I$1,Products!$A$1:$F$1,0),0)</f>
        <v>11719.594724541899</v>
      </c>
      <c r="J9524" s="2">
        <f>VLOOKUP($E9524,
Products!$A$1:$F$201,MATCH(Orders!J$1,Products!$A$1:$F$1,0),0)</f>
        <v>7926.6332911718628</v>
      </c>
    </row>
    <row r="9525" spans="1:10">
      <c r="A9525">
        <v>9524</v>
      </c>
      <c r="B9525" s="4">
        <v>45469</v>
      </c>
      <c r="C9525" s="10">
        <f>DATE(YEAR(orders[[#This Row],[order_date]]), MONTH(orders[[#This Row],[order_date]]), 1)</f>
        <v>45444</v>
      </c>
      <c r="D9525" t="s">
        <v>4344</v>
      </c>
      <c r="E9525" t="s">
        <v>626</v>
      </c>
      <c r="F9525" t="str">
        <f>VLOOKUP(orders[[#This Row],[product_id]],Products!A:C,3,0)</f>
        <v>Electronics</v>
      </c>
      <c r="G9525">
        <v>1</v>
      </c>
      <c r="H9525" s="6">
        <v>0.1770692758454184</v>
      </c>
      <c r="I9525" s="2">
        <f>VLOOKUP($E9525,
Products!$A$1:$F$201,MATCH(Orders!I$1,Products!$A$1:$F$1,0),0)</f>
        <v>19602.440815481601</v>
      </c>
      <c r="J9525" s="2">
        <f>VLOOKUP($E9525,
Products!$A$1:$F$201,MATCH(Orders!J$1,Products!$A$1:$F$1,0),0)</f>
        <v>14427.862284038891</v>
      </c>
    </row>
    <row r="9526" spans="1:10">
      <c r="A9526">
        <v>9525</v>
      </c>
      <c r="B9526" s="4">
        <v>45908</v>
      </c>
      <c r="C9526" s="10">
        <f>DATE(YEAR(orders[[#This Row],[order_date]]), MONTH(orders[[#This Row],[order_date]]), 1)</f>
        <v>45901</v>
      </c>
      <c r="D9526" t="s">
        <v>1526</v>
      </c>
      <c r="E9526" t="s">
        <v>642</v>
      </c>
      <c r="F9526" t="str">
        <f>VLOOKUP(orders[[#This Row],[product_id]],Products!A:C,3,0)</f>
        <v>Appliances</v>
      </c>
      <c r="G9526">
        <v>2</v>
      </c>
      <c r="H9526" s="6">
        <v>7.6062937183879742E-2</v>
      </c>
      <c r="I9526" s="2">
        <f>VLOOKUP($E9526,
Products!$A$1:$F$201,MATCH(Orders!I$1,Products!$A$1:$F$1,0),0)</f>
        <v>2296.7821973225709</v>
      </c>
      <c r="J9526" s="2">
        <f>VLOOKUP($E9526,
Products!$A$1:$F$201,MATCH(Orders!J$1,Products!$A$1:$F$1,0),0)</f>
        <v>1585.16132006212</v>
      </c>
    </row>
    <row r="9527" spans="1:10">
      <c r="A9527">
        <v>9526</v>
      </c>
      <c r="B9527" s="4">
        <v>45700</v>
      </c>
      <c r="C9527" s="10">
        <f>DATE(YEAR(orders[[#This Row],[order_date]]), MONTH(orders[[#This Row],[order_date]]), 1)</f>
        <v>45689</v>
      </c>
      <c r="D9527" t="s">
        <v>4127</v>
      </c>
      <c r="E9527" t="s">
        <v>583</v>
      </c>
      <c r="F9527" t="str">
        <f>VLOOKUP(orders[[#This Row],[product_id]],Products!A:C,3,0)</f>
        <v>Electronics</v>
      </c>
      <c r="G9527">
        <v>1</v>
      </c>
      <c r="H9527" s="6">
        <v>0.21042506042152484</v>
      </c>
      <c r="I9527" s="2">
        <f>VLOOKUP($E9527,
Products!$A$1:$F$201,MATCH(Orders!I$1,Products!$A$1:$F$1,0),0)</f>
        <v>22677.574574249091</v>
      </c>
      <c r="J9527" s="2">
        <f>VLOOKUP($E9527,
Products!$A$1:$F$201,MATCH(Orders!J$1,Products!$A$1:$F$1,0),0)</f>
        <v>16593.91273362303</v>
      </c>
    </row>
    <row r="9528" spans="1:10">
      <c r="A9528">
        <v>9527</v>
      </c>
      <c r="B9528" s="4">
        <v>45620</v>
      </c>
      <c r="C9528" s="10">
        <f>DATE(YEAR(orders[[#This Row],[order_date]]), MONTH(orders[[#This Row],[order_date]]), 1)</f>
        <v>45597</v>
      </c>
      <c r="D9528" t="s">
        <v>2825</v>
      </c>
      <c r="E9528" t="s">
        <v>560</v>
      </c>
      <c r="F9528" t="str">
        <f>VLOOKUP(orders[[#This Row],[product_id]],Products!A:C,3,0)</f>
        <v>Appliances</v>
      </c>
      <c r="G9528">
        <v>2</v>
      </c>
      <c r="H9528" s="6">
        <v>6.6591476591818147E-2</v>
      </c>
      <c r="I9528" s="2">
        <f>VLOOKUP($E9528,
Products!$A$1:$F$201,MATCH(Orders!I$1,Products!$A$1:$F$1,0),0)</f>
        <v>6334.2190560739964</v>
      </c>
      <c r="J9528" s="2">
        <f>VLOOKUP($E9528,
Products!$A$1:$F$201,MATCH(Orders!J$1,Products!$A$1:$F$1,0),0)</f>
        <v>4117.6239066206717</v>
      </c>
    </row>
    <row r="9529" spans="1:10">
      <c r="A9529">
        <v>9528</v>
      </c>
      <c r="B9529" s="4">
        <v>45538</v>
      </c>
      <c r="C9529" s="10">
        <f>DATE(YEAR(orders[[#This Row],[order_date]]), MONTH(orders[[#This Row],[order_date]]), 1)</f>
        <v>45536</v>
      </c>
      <c r="D9529" t="s">
        <v>4073</v>
      </c>
      <c r="E9529" t="s">
        <v>578</v>
      </c>
      <c r="F9529" t="str">
        <f>VLOOKUP(orders[[#This Row],[product_id]],Products!A:C,3,0)</f>
        <v>Electronics</v>
      </c>
      <c r="G9529">
        <v>2</v>
      </c>
      <c r="H9529" s="6">
        <v>0.13666200056489514</v>
      </c>
      <c r="I9529" s="2">
        <f>VLOOKUP($E9529,
Products!$A$1:$F$201,MATCH(Orders!I$1,Products!$A$1:$F$1,0),0)</f>
        <v>2632.553295816565</v>
      </c>
      <c r="J9529" s="2">
        <f>VLOOKUP($E9529,
Products!$A$1:$F$201,MATCH(Orders!J$1,Products!$A$1:$F$1,0),0)</f>
        <v>1732.316114566717</v>
      </c>
    </row>
    <row r="9530" spans="1:10">
      <c r="A9530">
        <v>9529</v>
      </c>
      <c r="B9530" s="4">
        <v>45170</v>
      </c>
      <c r="C9530" s="10">
        <f>DATE(YEAR(orders[[#This Row],[order_date]]), MONTH(orders[[#This Row],[order_date]]), 1)</f>
        <v>45170</v>
      </c>
      <c r="D9530" t="s">
        <v>3990</v>
      </c>
      <c r="E9530" t="s">
        <v>569</v>
      </c>
      <c r="F9530" t="str">
        <f>VLOOKUP(orders[[#This Row],[product_id]],Products!A:C,3,0)</f>
        <v>Electronics</v>
      </c>
      <c r="G9530">
        <v>1</v>
      </c>
      <c r="H9530" s="6">
        <v>0.2177797741084643</v>
      </c>
      <c r="I9530" s="2">
        <f>VLOOKUP($E9530,
Products!$A$1:$F$201,MATCH(Orders!I$1,Products!$A$1:$F$1,0),0)</f>
        <v>30739.034547193129</v>
      </c>
      <c r="J9530" s="2">
        <f>VLOOKUP($E9530,
Products!$A$1:$F$201,MATCH(Orders!J$1,Products!$A$1:$F$1,0),0)</f>
        <v>22938.60345365321</v>
      </c>
    </row>
    <row r="9531" spans="1:10">
      <c r="A9531">
        <v>9530</v>
      </c>
      <c r="B9531" s="4">
        <v>44986</v>
      </c>
      <c r="C9531" s="10">
        <f>DATE(YEAR(orders[[#This Row],[order_date]]), MONTH(orders[[#This Row],[order_date]]), 1)</f>
        <v>44986</v>
      </c>
      <c r="D9531" t="s">
        <v>3048</v>
      </c>
      <c r="E9531" t="s">
        <v>680</v>
      </c>
      <c r="F9531" t="str">
        <f>VLOOKUP(orders[[#This Row],[product_id]],Products!A:C,3,0)</f>
        <v>Electronics</v>
      </c>
      <c r="G9531">
        <v>1</v>
      </c>
      <c r="H9531" s="6">
        <v>0.24867370410718936</v>
      </c>
      <c r="I9531" s="2">
        <f>VLOOKUP($E9531,
Products!$A$1:$F$201,MATCH(Orders!I$1,Products!$A$1:$F$1,0),0)</f>
        <v>31627.348891742429</v>
      </c>
      <c r="J9531" s="2">
        <f>VLOOKUP($E9531,
Products!$A$1:$F$201,MATCH(Orders!J$1,Products!$A$1:$F$1,0),0)</f>
        <v>23219.930812036979</v>
      </c>
    </row>
    <row r="9532" spans="1:10">
      <c r="A9532">
        <v>9531</v>
      </c>
      <c r="B9532" s="4">
        <v>45030</v>
      </c>
      <c r="C9532" s="10">
        <f>DATE(YEAR(orders[[#This Row],[order_date]]), MONTH(orders[[#This Row],[order_date]]), 1)</f>
        <v>45017</v>
      </c>
      <c r="D9532" t="s">
        <v>876</v>
      </c>
      <c r="E9532" t="s">
        <v>595</v>
      </c>
      <c r="F9532" t="str">
        <f>VLOOKUP(orders[[#This Row],[product_id]],Products!A:C,3,0)</f>
        <v>Electronics</v>
      </c>
      <c r="G9532">
        <v>3</v>
      </c>
      <c r="H9532" s="6">
        <v>0.10435260369143275</v>
      </c>
      <c r="I9532" s="2">
        <f>VLOOKUP($E9532,
Products!$A$1:$F$201,MATCH(Orders!I$1,Products!$A$1:$F$1,0),0)</f>
        <v>2368.316565735005</v>
      </c>
      <c r="J9532" s="2">
        <f>VLOOKUP($E9532,
Products!$A$1:$F$201,MATCH(Orders!J$1,Products!$A$1:$F$1,0),0)</f>
        <v>1668.7588573553539</v>
      </c>
    </row>
    <row r="9533" spans="1:10">
      <c r="A9533">
        <v>9532</v>
      </c>
      <c r="B9533" s="4">
        <v>45577</v>
      </c>
      <c r="C9533" s="10">
        <f>DATE(YEAR(orders[[#This Row],[order_date]]), MONTH(orders[[#This Row],[order_date]]), 1)</f>
        <v>45566</v>
      </c>
      <c r="D9533" t="s">
        <v>951</v>
      </c>
      <c r="E9533" t="s">
        <v>700</v>
      </c>
      <c r="F9533" t="str">
        <f>VLOOKUP(orders[[#This Row],[product_id]],Products!A:C,3,0)</f>
        <v>Electronics</v>
      </c>
      <c r="G9533">
        <v>1</v>
      </c>
      <c r="H9533" s="6">
        <v>0.15609747777577326</v>
      </c>
      <c r="I9533" s="2">
        <f>VLOOKUP($E9533,
Products!$A$1:$F$201,MATCH(Orders!I$1,Products!$A$1:$F$1,0),0)</f>
        <v>11070.26215043813</v>
      </c>
      <c r="J9533" s="2">
        <f>VLOOKUP($E9533,
Products!$A$1:$F$201,MATCH(Orders!J$1,Products!$A$1:$F$1,0),0)</f>
        <v>7867.3909748932683</v>
      </c>
    </row>
    <row r="9534" spans="1:10">
      <c r="A9534">
        <v>9533</v>
      </c>
      <c r="B9534" s="4">
        <v>45937</v>
      </c>
      <c r="C9534" s="10">
        <f>DATE(YEAR(orders[[#This Row],[order_date]]), MONTH(orders[[#This Row],[order_date]]), 1)</f>
        <v>45931</v>
      </c>
      <c r="D9534" t="s">
        <v>1870</v>
      </c>
      <c r="E9534" t="s">
        <v>643</v>
      </c>
      <c r="F9534" t="str">
        <f>VLOOKUP(orders[[#This Row],[product_id]],Products!A:C,3,0)</f>
        <v>Appliances</v>
      </c>
      <c r="G9534">
        <v>3</v>
      </c>
      <c r="H9534" s="6">
        <v>0.1180228370998873</v>
      </c>
      <c r="I9534" s="2">
        <f>VLOOKUP($E9534,
Products!$A$1:$F$201,MATCH(Orders!I$1,Products!$A$1:$F$1,0),0)</f>
        <v>26269.068564891841</v>
      </c>
      <c r="J9534" s="2">
        <f>VLOOKUP($E9534,
Products!$A$1:$F$201,MATCH(Orders!J$1,Products!$A$1:$F$1,0),0)</f>
        <v>18867.564539756699</v>
      </c>
    </row>
    <row r="9535" spans="1:10">
      <c r="A9535">
        <v>9534</v>
      </c>
      <c r="B9535" s="4">
        <v>45003</v>
      </c>
      <c r="C9535" s="10">
        <f>DATE(YEAR(orders[[#This Row],[order_date]]), MONTH(orders[[#This Row],[order_date]]), 1)</f>
        <v>44986</v>
      </c>
      <c r="D9535" t="s">
        <v>2345</v>
      </c>
      <c r="E9535" t="s">
        <v>594</v>
      </c>
      <c r="F9535" t="str">
        <f>VLOOKUP(orders[[#This Row],[product_id]],Products!A:C,3,0)</f>
        <v>Electronics</v>
      </c>
      <c r="G9535">
        <v>1</v>
      </c>
      <c r="H9535" s="6">
        <v>0.2232746031945749</v>
      </c>
      <c r="I9535" s="2">
        <f>VLOOKUP($E9535,
Products!$A$1:$F$201,MATCH(Orders!I$1,Products!$A$1:$F$1,0),0)</f>
        <v>19992.108086337241</v>
      </c>
      <c r="J9535" s="2">
        <f>VLOOKUP($E9535,
Products!$A$1:$F$201,MATCH(Orders!J$1,Products!$A$1:$F$1,0),0)</f>
        <v>14456.6967044005</v>
      </c>
    </row>
    <row r="9536" spans="1:10">
      <c r="A9536">
        <v>9535</v>
      </c>
      <c r="B9536" s="4">
        <v>45968</v>
      </c>
      <c r="C9536" s="10">
        <f>DATE(YEAR(orders[[#This Row],[order_date]]), MONTH(orders[[#This Row],[order_date]]), 1)</f>
        <v>45962</v>
      </c>
      <c r="D9536" t="s">
        <v>1322</v>
      </c>
      <c r="E9536" t="s">
        <v>509</v>
      </c>
      <c r="F9536" t="str">
        <f>VLOOKUP(orders[[#This Row],[product_id]],Products!A:C,3,0)</f>
        <v>Appliances</v>
      </c>
      <c r="G9536">
        <v>1</v>
      </c>
      <c r="H9536" s="6">
        <v>5.3606168054556737E-2</v>
      </c>
      <c r="I9536" s="2">
        <f>VLOOKUP($E9536,
Products!$A$1:$F$201,MATCH(Orders!I$1,Products!$A$1:$F$1,0),0)</f>
        <v>23898.369282732219</v>
      </c>
      <c r="J9536" s="2">
        <f>VLOOKUP($E9536,
Products!$A$1:$F$201,MATCH(Orders!J$1,Products!$A$1:$F$1,0),0)</f>
        <v>16491.822147524919</v>
      </c>
    </row>
    <row r="9537" spans="1:10">
      <c r="A9537">
        <v>9536</v>
      </c>
      <c r="B9537" s="4">
        <v>45624</v>
      </c>
      <c r="C9537" s="10">
        <f>DATE(YEAR(orders[[#This Row],[order_date]]), MONTH(orders[[#This Row],[order_date]]), 1)</f>
        <v>45597</v>
      </c>
      <c r="D9537" t="s">
        <v>945</v>
      </c>
      <c r="E9537" t="s">
        <v>535</v>
      </c>
      <c r="F9537" t="str">
        <f>VLOOKUP(orders[[#This Row],[product_id]],Products!A:C,3,0)</f>
        <v>Appliances</v>
      </c>
      <c r="G9537">
        <v>3</v>
      </c>
      <c r="H9537" s="6">
        <v>7.7458087957657823E-2</v>
      </c>
      <c r="I9537" s="2">
        <f>VLOOKUP($E9537,
Products!$A$1:$F$201,MATCH(Orders!I$1,Products!$A$1:$F$1,0),0)</f>
        <v>25188.460642954858</v>
      </c>
      <c r="J9537" s="2">
        <f>VLOOKUP($E9537,
Products!$A$1:$F$201,MATCH(Orders!J$1,Products!$A$1:$F$1,0),0)</f>
        <v>18873.341689191599</v>
      </c>
    </row>
    <row r="9538" spans="1:10">
      <c r="A9538">
        <v>9537</v>
      </c>
      <c r="B9538" s="4">
        <v>45872</v>
      </c>
      <c r="C9538" s="10">
        <f>DATE(YEAR(orders[[#This Row],[order_date]]), MONTH(orders[[#This Row],[order_date]]), 1)</f>
        <v>45870</v>
      </c>
      <c r="D9538" t="s">
        <v>2662</v>
      </c>
      <c r="E9538" t="s">
        <v>644</v>
      </c>
      <c r="F9538" t="str">
        <f>VLOOKUP(orders[[#This Row],[product_id]],Products!A:C,3,0)</f>
        <v>Appliances</v>
      </c>
      <c r="G9538">
        <v>1</v>
      </c>
      <c r="H9538" s="6">
        <v>0.11285955305060774</v>
      </c>
      <c r="I9538" s="2">
        <f>VLOOKUP($E9538,
Products!$A$1:$F$201,MATCH(Orders!I$1,Products!$A$1:$F$1,0),0)</f>
        <v>2076.3860361463489</v>
      </c>
      <c r="J9538" s="2">
        <f>VLOOKUP($E9538,
Products!$A$1:$F$201,MATCH(Orders!J$1,Products!$A$1:$F$1,0),0)</f>
        <v>1496.280632568785</v>
      </c>
    </row>
    <row r="9539" spans="1:10">
      <c r="A9539">
        <v>9538</v>
      </c>
      <c r="B9539" s="4">
        <v>45193</v>
      </c>
      <c r="C9539" s="10">
        <f>DATE(YEAR(orders[[#This Row],[order_date]]), MONTH(orders[[#This Row],[order_date]]), 1)</f>
        <v>45170</v>
      </c>
      <c r="D9539" t="s">
        <v>3064</v>
      </c>
      <c r="E9539" t="s">
        <v>556</v>
      </c>
      <c r="F9539" t="str">
        <f>VLOOKUP(orders[[#This Row],[product_id]],Products!A:C,3,0)</f>
        <v>Appliances</v>
      </c>
      <c r="G9539">
        <v>2</v>
      </c>
      <c r="H9539" s="6">
        <v>5.1520246943630693E-2</v>
      </c>
      <c r="I9539" s="2">
        <f>VLOOKUP($E9539,
Products!$A$1:$F$201,MATCH(Orders!I$1,Products!$A$1:$F$1,0),0)</f>
        <v>27054.121101651981</v>
      </c>
      <c r="J9539" s="2">
        <f>VLOOKUP($E9539,
Products!$A$1:$F$201,MATCH(Orders!J$1,Products!$A$1:$F$1,0),0)</f>
        <v>19388.930988794411</v>
      </c>
    </row>
    <row r="9540" spans="1:10">
      <c r="A9540">
        <v>9539</v>
      </c>
      <c r="B9540" s="4">
        <v>45707</v>
      </c>
      <c r="C9540" s="10">
        <f>DATE(YEAR(orders[[#This Row],[order_date]]), MONTH(orders[[#This Row],[order_date]]), 1)</f>
        <v>45689</v>
      </c>
      <c r="D9540" t="s">
        <v>2145</v>
      </c>
      <c r="E9540" t="s">
        <v>652</v>
      </c>
      <c r="F9540" t="str">
        <f>VLOOKUP(orders[[#This Row],[product_id]],Products!A:C,3,0)</f>
        <v>Appliances</v>
      </c>
      <c r="G9540">
        <v>1</v>
      </c>
      <c r="H9540" s="6">
        <v>5.7535937374014037E-2</v>
      </c>
      <c r="I9540" s="2">
        <f>VLOOKUP($E9540,
Products!$A$1:$F$201,MATCH(Orders!I$1,Products!$A$1:$F$1,0),0)</f>
        <v>6387.3122916387983</v>
      </c>
      <c r="J9540" s="2">
        <f>VLOOKUP($E9540,
Products!$A$1:$F$201,MATCH(Orders!J$1,Products!$A$1:$F$1,0),0)</f>
        <v>4880.3517286187262</v>
      </c>
    </row>
    <row r="9541" spans="1:10">
      <c r="A9541">
        <v>9540</v>
      </c>
      <c r="B9541" s="4">
        <v>45535</v>
      </c>
      <c r="C9541" s="10">
        <f>DATE(YEAR(orders[[#This Row],[order_date]]), MONTH(orders[[#This Row],[order_date]]), 1)</f>
        <v>45505</v>
      </c>
      <c r="D9541" t="s">
        <v>1103</v>
      </c>
      <c r="E9541" t="s">
        <v>646</v>
      </c>
      <c r="F9541" t="str">
        <f>VLOOKUP(orders[[#This Row],[product_id]],Products!A:C,3,0)</f>
        <v>Electronics</v>
      </c>
      <c r="G9541">
        <v>1</v>
      </c>
      <c r="H9541" s="6">
        <v>0.24996787499813269</v>
      </c>
      <c r="I9541" s="2">
        <f>VLOOKUP($E9541,
Products!$A$1:$F$201,MATCH(Orders!I$1,Products!$A$1:$F$1,0),0)</f>
        <v>18424.12750052143</v>
      </c>
      <c r="J9541" s="2">
        <f>VLOOKUP($E9541,
Products!$A$1:$F$201,MATCH(Orders!J$1,Products!$A$1:$F$1,0),0)</f>
        <v>14575.25356690323</v>
      </c>
    </row>
    <row r="9542" spans="1:10">
      <c r="A9542">
        <v>9541</v>
      </c>
      <c r="B9542" s="4">
        <v>45872</v>
      </c>
      <c r="C9542" s="10">
        <f>DATE(YEAR(orders[[#This Row],[order_date]]), MONTH(orders[[#This Row],[order_date]]), 1)</f>
        <v>45870</v>
      </c>
      <c r="D9542" t="s">
        <v>2562</v>
      </c>
      <c r="E9542" t="s">
        <v>690</v>
      </c>
      <c r="F9542" t="str">
        <f>VLOOKUP(orders[[#This Row],[product_id]],Products!A:C,3,0)</f>
        <v>Electronics</v>
      </c>
      <c r="G9542">
        <v>2</v>
      </c>
      <c r="H9542" s="6">
        <v>0.22389387848090544</v>
      </c>
      <c r="I9542" s="2">
        <f>VLOOKUP($E9542,
Products!$A$1:$F$201,MATCH(Orders!I$1,Products!$A$1:$F$1,0),0)</f>
        <v>2338.2059552139431</v>
      </c>
      <c r="J9542" s="2">
        <f>VLOOKUP($E9542,
Products!$A$1:$F$201,MATCH(Orders!J$1,Products!$A$1:$F$1,0),0)</f>
        <v>1708.028418793489</v>
      </c>
    </row>
    <row r="9543" spans="1:10">
      <c r="A9543">
        <v>9542</v>
      </c>
      <c r="B9543" s="4">
        <v>45951</v>
      </c>
      <c r="C9543" s="10">
        <f>DATE(YEAR(orders[[#This Row],[order_date]]), MONTH(orders[[#This Row],[order_date]]), 1)</f>
        <v>45931</v>
      </c>
      <c r="D9543" t="s">
        <v>1628</v>
      </c>
      <c r="E9543" t="s">
        <v>636</v>
      </c>
      <c r="F9543" t="str">
        <f>VLOOKUP(orders[[#This Row],[product_id]],Products!A:C,3,0)</f>
        <v>Appliances</v>
      </c>
      <c r="G9543">
        <v>3</v>
      </c>
      <c r="H9543" s="6">
        <v>0.11318071270577315</v>
      </c>
      <c r="I9543" s="2">
        <f>VLOOKUP($E9543,
Products!$A$1:$F$201,MATCH(Orders!I$1,Products!$A$1:$F$1,0),0)</f>
        <v>2035.5647279372099</v>
      </c>
      <c r="J9543" s="2">
        <f>VLOOKUP($E9543,
Products!$A$1:$F$201,MATCH(Orders!J$1,Products!$A$1:$F$1,0),0)</f>
        <v>1486.048843699655</v>
      </c>
    </row>
    <row r="9544" spans="1:10">
      <c r="A9544">
        <v>9543</v>
      </c>
      <c r="B9544" s="4">
        <v>45977</v>
      </c>
      <c r="C9544" s="10">
        <f>DATE(YEAR(orders[[#This Row],[order_date]]), MONTH(orders[[#This Row],[order_date]]), 1)</f>
        <v>45962</v>
      </c>
      <c r="D9544" t="s">
        <v>1497</v>
      </c>
      <c r="E9544" t="s">
        <v>617</v>
      </c>
      <c r="F9544" t="str">
        <f>VLOOKUP(orders[[#This Row],[product_id]],Products!A:C,3,0)</f>
        <v>Electronics</v>
      </c>
      <c r="G9544">
        <v>1</v>
      </c>
      <c r="H9544" s="6">
        <v>0.15984698156570334</v>
      </c>
      <c r="I9544" s="2">
        <f>VLOOKUP($E9544,
Products!$A$1:$F$201,MATCH(Orders!I$1,Products!$A$1:$F$1,0),0)</f>
        <v>19466.867434847129</v>
      </c>
      <c r="J9544" s="2">
        <f>VLOOKUP($E9544,
Products!$A$1:$F$201,MATCH(Orders!J$1,Products!$A$1:$F$1,0),0)</f>
        <v>13371.790482684521</v>
      </c>
    </row>
    <row r="9545" spans="1:10">
      <c r="A9545">
        <v>9544</v>
      </c>
      <c r="B9545" s="4">
        <v>45474</v>
      </c>
      <c r="C9545" s="10">
        <f>DATE(YEAR(orders[[#This Row],[order_date]]), MONTH(orders[[#This Row],[order_date]]), 1)</f>
        <v>45474</v>
      </c>
      <c r="D9545" t="s">
        <v>2612</v>
      </c>
      <c r="E9545" t="s">
        <v>583</v>
      </c>
      <c r="F9545" t="str">
        <f>VLOOKUP(orders[[#This Row],[product_id]],Products!A:C,3,0)</f>
        <v>Electronics</v>
      </c>
      <c r="G9545">
        <v>2</v>
      </c>
      <c r="H9545" s="6">
        <v>0.22809449851280131</v>
      </c>
      <c r="I9545" s="2">
        <f>VLOOKUP($E9545,
Products!$A$1:$F$201,MATCH(Orders!I$1,Products!$A$1:$F$1,0),0)</f>
        <v>22677.574574249091</v>
      </c>
      <c r="J9545" s="2">
        <f>VLOOKUP($E9545,
Products!$A$1:$F$201,MATCH(Orders!J$1,Products!$A$1:$F$1,0),0)</f>
        <v>16593.91273362303</v>
      </c>
    </row>
    <row r="9546" spans="1:10">
      <c r="A9546">
        <v>9545</v>
      </c>
      <c r="B9546" s="4">
        <v>45086</v>
      </c>
      <c r="C9546" s="10">
        <f>DATE(YEAR(orders[[#This Row],[order_date]]), MONTH(orders[[#This Row],[order_date]]), 1)</f>
        <v>45078</v>
      </c>
      <c r="D9546" t="s">
        <v>2610</v>
      </c>
      <c r="E9546" t="s">
        <v>671</v>
      </c>
      <c r="F9546" t="str">
        <f>VLOOKUP(orders[[#This Row],[product_id]],Products!A:C,3,0)</f>
        <v>Electronics</v>
      </c>
      <c r="G9546">
        <v>3</v>
      </c>
      <c r="H9546" s="6">
        <v>0.23841587184343402</v>
      </c>
      <c r="I9546" s="2">
        <f>VLOOKUP($E9546,
Products!$A$1:$F$201,MATCH(Orders!I$1,Products!$A$1:$F$1,0),0)</f>
        <v>20226.002416343759</v>
      </c>
      <c r="J9546" s="2">
        <f>VLOOKUP($E9546,
Products!$A$1:$F$201,MATCH(Orders!J$1,Products!$A$1:$F$1,0),0)</f>
        <v>13513.884167631189</v>
      </c>
    </row>
    <row r="9547" spans="1:10">
      <c r="A9547">
        <v>9546</v>
      </c>
      <c r="B9547" s="4">
        <v>45863</v>
      </c>
      <c r="C9547" s="10">
        <f>DATE(YEAR(orders[[#This Row],[order_date]]), MONTH(orders[[#This Row],[order_date]]), 1)</f>
        <v>45839</v>
      </c>
      <c r="D9547" t="s">
        <v>2775</v>
      </c>
      <c r="E9547" t="s">
        <v>532</v>
      </c>
      <c r="F9547" t="str">
        <f>VLOOKUP(orders[[#This Row],[product_id]],Products!A:C,3,0)</f>
        <v>Electronics</v>
      </c>
      <c r="G9547">
        <v>2</v>
      </c>
      <c r="H9547" s="6">
        <v>0.20986040241641388</v>
      </c>
      <c r="I9547" s="2">
        <f>VLOOKUP($E9547,
Products!$A$1:$F$201,MATCH(Orders!I$1,Products!$A$1:$F$1,0),0)</f>
        <v>2668.0593077725212</v>
      </c>
      <c r="J9547" s="2">
        <f>VLOOKUP($E9547,
Products!$A$1:$F$201,MATCH(Orders!J$1,Products!$A$1:$F$1,0),0)</f>
        <v>1923.7114222321791</v>
      </c>
    </row>
    <row r="9548" spans="1:10">
      <c r="A9548">
        <v>9547</v>
      </c>
      <c r="B9548" s="4">
        <v>45325</v>
      </c>
      <c r="C9548" s="10">
        <f>DATE(YEAR(orders[[#This Row],[order_date]]), MONTH(orders[[#This Row],[order_date]]), 1)</f>
        <v>45323</v>
      </c>
      <c r="D9548" t="s">
        <v>3855</v>
      </c>
      <c r="E9548" t="s">
        <v>593</v>
      </c>
      <c r="F9548" t="str">
        <f>VLOOKUP(orders[[#This Row],[product_id]],Products!A:C,3,0)</f>
        <v>Electronics</v>
      </c>
      <c r="G9548">
        <v>2</v>
      </c>
      <c r="H9548" s="6">
        <v>0.15971484352594262</v>
      </c>
      <c r="I9548" s="2">
        <f>VLOOKUP($E9548,
Products!$A$1:$F$201,MATCH(Orders!I$1,Products!$A$1:$F$1,0),0)</f>
        <v>2667.7858525453248</v>
      </c>
      <c r="J9548" s="2">
        <f>VLOOKUP($E9548,
Products!$A$1:$F$201,MATCH(Orders!J$1,Products!$A$1:$F$1,0),0)</f>
        <v>1797.4955098065359</v>
      </c>
    </row>
    <row r="9549" spans="1:10">
      <c r="A9549">
        <v>9548</v>
      </c>
      <c r="B9549" s="4">
        <v>45469</v>
      </c>
      <c r="C9549" s="10">
        <f>DATE(YEAR(orders[[#This Row],[order_date]]), MONTH(orders[[#This Row],[order_date]]), 1)</f>
        <v>45444</v>
      </c>
      <c r="D9549" t="s">
        <v>1518</v>
      </c>
      <c r="E9549" t="s">
        <v>643</v>
      </c>
      <c r="F9549" t="str">
        <f>VLOOKUP(orders[[#This Row],[product_id]],Products!A:C,3,0)</f>
        <v>Appliances</v>
      </c>
      <c r="G9549">
        <v>1</v>
      </c>
      <c r="H9549" s="6">
        <v>9.205617603175785E-2</v>
      </c>
      <c r="I9549" s="2">
        <f>VLOOKUP($E9549,
Products!$A$1:$F$201,MATCH(Orders!I$1,Products!$A$1:$F$1,0),0)</f>
        <v>26269.068564891841</v>
      </c>
      <c r="J9549" s="2">
        <f>VLOOKUP($E9549,
Products!$A$1:$F$201,MATCH(Orders!J$1,Products!$A$1:$F$1,0),0)</f>
        <v>18867.564539756699</v>
      </c>
    </row>
    <row r="9550" spans="1:10">
      <c r="A9550">
        <v>9549</v>
      </c>
      <c r="B9550" s="4">
        <v>45053</v>
      </c>
      <c r="C9550" s="10">
        <f>DATE(YEAR(orders[[#This Row],[order_date]]), MONTH(orders[[#This Row],[order_date]]), 1)</f>
        <v>45047</v>
      </c>
      <c r="D9550" t="s">
        <v>1609</v>
      </c>
      <c r="E9550" t="s">
        <v>623</v>
      </c>
      <c r="F9550" t="str">
        <f>VLOOKUP(orders[[#This Row],[product_id]],Products!A:C,3,0)</f>
        <v>Electronics</v>
      </c>
      <c r="G9550">
        <v>3</v>
      </c>
      <c r="H9550" s="6">
        <v>0.11477763483011687</v>
      </c>
      <c r="I9550" s="2">
        <f>VLOOKUP($E9550,
Products!$A$1:$F$201,MATCH(Orders!I$1,Products!$A$1:$F$1,0),0)</f>
        <v>27422.76406600175</v>
      </c>
      <c r="J9550" s="2">
        <f>VLOOKUP($E9550,
Products!$A$1:$F$201,MATCH(Orders!J$1,Products!$A$1:$F$1,0),0)</f>
        <v>18707.390708641691</v>
      </c>
    </row>
    <row r="9551" spans="1:10">
      <c r="A9551">
        <v>9550</v>
      </c>
      <c r="B9551" s="4">
        <v>45935</v>
      </c>
      <c r="C9551" s="10">
        <f>DATE(YEAR(orders[[#This Row],[order_date]]), MONTH(orders[[#This Row],[order_date]]), 1)</f>
        <v>45931</v>
      </c>
      <c r="D9551" t="s">
        <v>4252</v>
      </c>
      <c r="E9551" t="s">
        <v>686</v>
      </c>
      <c r="F9551" t="str">
        <f>VLOOKUP(orders[[#This Row],[product_id]],Products!A:C,3,0)</f>
        <v>Appliances</v>
      </c>
      <c r="G9551">
        <v>1</v>
      </c>
      <c r="H9551" s="6">
        <v>9.3883508418663608E-2</v>
      </c>
      <c r="I9551" s="2">
        <f>VLOOKUP($E9551,
Products!$A$1:$F$201,MATCH(Orders!I$1,Products!$A$1:$F$1,0),0)</f>
        <v>25525.356267188719</v>
      </c>
      <c r="J9551" s="2">
        <f>VLOOKUP($E9551,
Products!$A$1:$F$201,MATCH(Orders!J$1,Products!$A$1:$F$1,0),0)</f>
        <v>18214.15981099859</v>
      </c>
    </row>
    <row r="9552" spans="1:10">
      <c r="A9552">
        <v>9551</v>
      </c>
      <c r="B9552" s="4">
        <v>45874</v>
      </c>
      <c r="C9552" s="10">
        <f>DATE(YEAR(orders[[#This Row],[order_date]]), MONTH(orders[[#This Row],[order_date]]), 1)</f>
        <v>45870</v>
      </c>
      <c r="D9552" t="s">
        <v>2436</v>
      </c>
      <c r="E9552" t="s">
        <v>660</v>
      </c>
      <c r="F9552" t="str">
        <f>VLOOKUP(orders[[#This Row],[product_id]],Products!A:C,3,0)</f>
        <v>Appliances</v>
      </c>
      <c r="G9552">
        <v>2</v>
      </c>
      <c r="H9552" s="6">
        <v>6.4108086021092123E-2</v>
      </c>
      <c r="I9552" s="2">
        <f>VLOOKUP($E9552,
Products!$A$1:$F$201,MATCH(Orders!I$1,Products!$A$1:$F$1,0),0)</f>
        <v>25996.564605776519</v>
      </c>
      <c r="J9552" s="2">
        <f>VLOOKUP($E9552,
Products!$A$1:$F$201,MATCH(Orders!J$1,Products!$A$1:$F$1,0),0)</f>
        <v>20210.769869456319</v>
      </c>
    </row>
    <row r="9553" spans="1:10">
      <c r="A9553">
        <v>9552</v>
      </c>
      <c r="B9553" s="4">
        <v>45136</v>
      </c>
      <c r="C9553" s="10">
        <f>DATE(YEAR(orders[[#This Row],[order_date]]), MONTH(orders[[#This Row],[order_date]]), 1)</f>
        <v>45108</v>
      </c>
      <c r="D9553" t="s">
        <v>1537</v>
      </c>
      <c r="E9553" t="s">
        <v>512</v>
      </c>
      <c r="F9553" t="str">
        <f>VLOOKUP(orders[[#This Row],[product_id]],Products!A:C,3,0)</f>
        <v>Electronics</v>
      </c>
      <c r="G9553">
        <v>2</v>
      </c>
      <c r="H9553" s="6">
        <v>0.10439720285932479</v>
      </c>
      <c r="I9553" s="2">
        <f>VLOOKUP($E9553,
Products!$A$1:$F$201,MATCH(Orders!I$1,Products!$A$1:$F$1,0),0)</f>
        <v>12877.548087294561</v>
      </c>
      <c r="J9553" s="2">
        <f>VLOOKUP($E9553,
Products!$A$1:$F$201,MATCH(Orders!J$1,Products!$A$1:$F$1,0),0)</f>
        <v>9551.9000631411909</v>
      </c>
    </row>
    <row r="9554" spans="1:10">
      <c r="A9554">
        <v>9553</v>
      </c>
      <c r="B9554" s="4">
        <v>45076</v>
      </c>
      <c r="C9554" s="10">
        <f>DATE(YEAR(orders[[#This Row],[order_date]]), MONTH(orders[[#This Row],[order_date]]), 1)</f>
        <v>45047</v>
      </c>
      <c r="D9554" t="s">
        <v>4130</v>
      </c>
      <c r="E9554" t="s">
        <v>620</v>
      </c>
      <c r="F9554" t="str">
        <f>VLOOKUP(orders[[#This Row],[product_id]],Products!A:C,3,0)</f>
        <v>Electronics</v>
      </c>
      <c r="G9554">
        <v>3</v>
      </c>
      <c r="H9554" s="6">
        <v>0.10737934524852649</v>
      </c>
      <c r="I9554" s="2">
        <f>VLOOKUP($E9554,
Products!$A$1:$F$201,MATCH(Orders!I$1,Products!$A$1:$F$1,0),0)</f>
        <v>23669.635851452331</v>
      </c>
      <c r="J9554" s="2">
        <f>VLOOKUP($E9554,
Products!$A$1:$F$201,MATCH(Orders!J$1,Products!$A$1:$F$1,0),0)</f>
        <v>17880.752220874681</v>
      </c>
    </row>
    <row r="9555" spans="1:10">
      <c r="A9555">
        <v>9554</v>
      </c>
      <c r="B9555" s="4">
        <v>44957</v>
      </c>
      <c r="C9555" s="10">
        <f>DATE(YEAR(orders[[#This Row],[order_date]]), MONTH(orders[[#This Row],[order_date]]), 1)</f>
        <v>44927</v>
      </c>
      <c r="D9555" t="s">
        <v>2100</v>
      </c>
      <c r="E9555" t="s">
        <v>597</v>
      </c>
      <c r="F9555" t="str">
        <f>VLOOKUP(orders[[#This Row],[product_id]],Products!A:C,3,0)</f>
        <v>Appliances</v>
      </c>
      <c r="G9555">
        <v>2</v>
      </c>
      <c r="H9555" s="6">
        <v>0.10018682946373172</v>
      </c>
      <c r="I9555" s="2">
        <f>VLOOKUP($E9555,
Products!$A$1:$F$201,MATCH(Orders!I$1,Products!$A$1:$F$1,0),0)</f>
        <v>22545.827750919081</v>
      </c>
      <c r="J9555" s="2">
        <f>VLOOKUP($E9555,
Products!$A$1:$F$201,MATCH(Orders!J$1,Products!$A$1:$F$1,0),0)</f>
        <v>15091.172935360129</v>
      </c>
    </row>
    <row r="9556" spans="1:10">
      <c r="A9556">
        <v>9555</v>
      </c>
      <c r="B9556" s="4">
        <v>45538</v>
      </c>
      <c r="C9556" s="10">
        <f>DATE(YEAR(orders[[#This Row],[order_date]]), MONTH(orders[[#This Row],[order_date]]), 1)</f>
        <v>45536</v>
      </c>
      <c r="D9556" t="s">
        <v>2672</v>
      </c>
      <c r="E9556" t="s">
        <v>595</v>
      </c>
      <c r="F9556" t="str">
        <f>VLOOKUP(orders[[#This Row],[product_id]],Products!A:C,3,0)</f>
        <v>Electronics</v>
      </c>
      <c r="G9556">
        <v>1</v>
      </c>
      <c r="H9556" s="6">
        <v>0.12557865122549572</v>
      </c>
      <c r="I9556" s="2">
        <f>VLOOKUP($E9556,
Products!$A$1:$F$201,MATCH(Orders!I$1,Products!$A$1:$F$1,0),0)</f>
        <v>2368.316565735005</v>
      </c>
      <c r="J9556" s="2">
        <f>VLOOKUP($E9556,
Products!$A$1:$F$201,MATCH(Orders!J$1,Products!$A$1:$F$1,0),0)</f>
        <v>1668.7588573553539</v>
      </c>
    </row>
    <row r="9557" spans="1:10">
      <c r="A9557">
        <v>9556</v>
      </c>
      <c r="B9557" s="4">
        <v>45228</v>
      </c>
      <c r="C9557" s="10">
        <f>DATE(YEAR(orders[[#This Row],[order_date]]), MONTH(orders[[#This Row],[order_date]]), 1)</f>
        <v>45200</v>
      </c>
      <c r="D9557" t="s">
        <v>1750</v>
      </c>
      <c r="E9557" t="s">
        <v>587</v>
      </c>
      <c r="F9557" t="str">
        <f>VLOOKUP(orders[[#This Row],[product_id]],Products!A:C,3,0)</f>
        <v>Electronics</v>
      </c>
      <c r="G9557">
        <v>3</v>
      </c>
      <c r="H9557" s="6">
        <v>0.14405560853889307</v>
      </c>
      <c r="I9557" s="2">
        <f>VLOOKUP($E9557,
Products!$A$1:$F$201,MATCH(Orders!I$1,Products!$A$1:$F$1,0),0)</f>
        <v>16527.367619686949</v>
      </c>
      <c r="J9557" s="2">
        <f>VLOOKUP($E9557,
Products!$A$1:$F$201,MATCH(Orders!J$1,Products!$A$1:$F$1,0),0)</f>
        <v>12533.62883070202</v>
      </c>
    </row>
    <row r="9558" spans="1:10">
      <c r="A9558">
        <v>9557</v>
      </c>
      <c r="B9558" s="4">
        <v>45889</v>
      </c>
      <c r="C9558" s="10">
        <f>DATE(YEAR(orders[[#This Row],[order_date]]), MONTH(orders[[#This Row],[order_date]]), 1)</f>
        <v>45870</v>
      </c>
      <c r="D9558" t="s">
        <v>3260</v>
      </c>
      <c r="E9558" t="s">
        <v>518</v>
      </c>
      <c r="F9558" t="str">
        <f>VLOOKUP(orders[[#This Row],[product_id]],Products!A:C,3,0)</f>
        <v>Electronics</v>
      </c>
      <c r="G9558">
        <v>2</v>
      </c>
      <c r="H9558" s="6">
        <v>0.15982463232769475</v>
      </c>
      <c r="I9558" s="2">
        <f>VLOOKUP($E9558,
Products!$A$1:$F$201,MATCH(Orders!I$1,Products!$A$1:$F$1,0),0)</f>
        <v>23393.890826127132</v>
      </c>
      <c r="J9558" s="2">
        <f>VLOOKUP($E9558,
Products!$A$1:$F$201,MATCH(Orders!J$1,Products!$A$1:$F$1,0),0)</f>
        <v>16064.756531016081</v>
      </c>
    </row>
    <row r="9559" spans="1:10">
      <c r="A9559">
        <v>9558</v>
      </c>
      <c r="B9559" s="4">
        <v>45791</v>
      </c>
      <c r="C9559" s="10">
        <f>DATE(YEAR(orders[[#This Row],[order_date]]), MONTH(orders[[#This Row],[order_date]]), 1)</f>
        <v>45778</v>
      </c>
      <c r="D9559" t="s">
        <v>2913</v>
      </c>
      <c r="E9559" t="s">
        <v>577</v>
      </c>
      <c r="F9559" t="str">
        <f>VLOOKUP(orders[[#This Row],[product_id]],Products!A:C,3,0)</f>
        <v>Appliances</v>
      </c>
      <c r="G9559">
        <v>1</v>
      </c>
      <c r="H9559" s="6">
        <v>0.1386451977687137</v>
      </c>
      <c r="I9559" s="2">
        <f>VLOOKUP($E9559,
Products!$A$1:$F$201,MATCH(Orders!I$1,Products!$A$1:$F$1,0),0)</f>
        <v>24178.046221204509</v>
      </c>
      <c r="J9559" s="2">
        <f>VLOOKUP($E9559,
Products!$A$1:$F$201,MATCH(Orders!J$1,Products!$A$1:$F$1,0),0)</f>
        <v>17784.08636999697</v>
      </c>
    </row>
    <row r="9560" spans="1:10">
      <c r="A9560">
        <v>9559</v>
      </c>
      <c r="B9560" s="4">
        <v>45691</v>
      </c>
      <c r="C9560" s="10">
        <f>DATE(YEAR(orders[[#This Row],[order_date]]), MONTH(orders[[#This Row],[order_date]]), 1)</f>
        <v>45689</v>
      </c>
      <c r="D9560" t="s">
        <v>1449</v>
      </c>
      <c r="E9560" t="s">
        <v>596</v>
      </c>
      <c r="F9560" t="str">
        <f>VLOOKUP(orders[[#This Row],[product_id]],Products!A:C,3,0)</f>
        <v>Electronics</v>
      </c>
      <c r="G9560">
        <v>2</v>
      </c>
      <c r="H9560" s="6">
        <v>0.14253021517635328</v>
      </c>
      <c r="I9560" s="2">
        <f>VLOOKUP($E9560,
Products!$A$1:$F$201,MATCH(Orders!I$1,Products!$A$1:$F$1,0),0)</f>
        <v>12935.39757670891</v>
      </c>
      <c r="J9560" s="2">
        <f>VLOOKUP($E9560,
Products!$A$1:$F$201,MATCH(Orders!J$1,Products!$A$1:$F$1,0),0)</f>
        <v>9648.6160598594815</v>
      </c>
    </row>
    <row r="9561" spans="1:10">
      <c r="A9561">
        <v>9560</v>
      </c>
      <c r="B9561" s="4">
        <v>45609</v>
      </c>
      <c r="C9561" s="10">
        <f>DATE(YEAR(orders[[#This Row],[order_date]]), MONTH(orders[[#This Row],[order_date]]), 1)</f>
        <v>45597</v>
      </c>
      <c r="D9561" t="s">
        <v>4138</v>
      </c>
      <c r="E9561" t="s">
        <v>693</v>
      </c>
      <c r="F9561" t="str">
        <f>VLOOKUP(orders[[#This Row],[product_id]],Products!A:C,3,0)</f>
        <v>Appliances</v>
      </c>
      <c r="G9561">
        <v>3</v>
      </c>
      <c r="H9561" s="6">
        <v>8.5502670822856452E-2</v>
      </c>
      <c r="I9561" s="2">
        <f>VLOOKUP($E9561,
Products!$A$1:$F$201,MATCH(Orders!I$1,Products!$A$1:$F$1,0),0)</f>
        <v>2037.67513915007</v>
      </c>
      <c r="J9561" s="2">
        <f>VLOOKUP($E9561,
Products!$A$1:$F$201,MATCH(Orders!J$1,Products!$A$1:$F$1,0),0)</f>
        <v>1374.1566876520769</v>
      </c>
    </row>
    <row r="9562" spans="1:10">
      <c r="A9562">
        <v>9561</v>
      </c>
      <c r="B9562" s="4">
        <v>45183</v>
      </c>
      <c r="C9562" s="10">
        <f>DATE(YEAR(orders[[#This Row],[order_date]]), MONTH(orders[[#This Row],[order_date]]), 1)</f>
        <v>45170</v>
      </c>
      <c r="D9562" t="s">
        <v>1518</v>
      </c>
      <c r="E9562" t="s">
        <v>647</v>
      </c>
      <c r="F9562" t="str">
        <f>VLOOKUP(orders[[#This Row],[product_id]],Products!A:C,3,0)</f>
        <v>Electronics</v>
      </c>
      <c r="G9562">
        <v>2</v>
      </c>
      <c r="H9562" s="6">
        <v>0.15560259885857808</v>
      </c>
      <c r="I9562" s="2">
        <f>VLOOKUP($E9562,
Products!$A$1:$F$201,MATCH(Orders!I$1,Products!$A$1:$F$1,0),0)</f>
        <v>23187.883920109041</v>
      </c>
      <c r="J9562" s="2">
        <f>VLOOKUP($E9562,
Products!$A$1:$F$201,MATCH(Orders!J$1,Products!$A$1:$F$1,0),0)</f>
        <v>16217.564081273829</v>
      </c>
    </row>
    <row r="9563" spans="1:10">
      <c r="A9563">
        <v>9562</v>
      </c>
      <c r="B9563" s="4">
        <v>45866</v>
      </c>
      <c r="C9563" s="10">
        <f>DATE(YEAR(orders[[#This Row],[order_date]]), MONTH(orders[[#This Row],[order_date]]), 1)</f>
        <v>45839</v>
      </c>
      <c r="D9563" t="s">
        <v>2285</v>
      </c>
      <c r="E9563" t="s">
        <v>610</v>
      </c>
      <c r="F9563" t="str">
        <f>VLOOKUP(orders[[#This Row],[product_id]],Products!A:C,3,0)</f>
        <v>Appliances</v>
      </c>
      <c r="G9563">
        <v>2</v>
      </c>
      <c r="H9563" s="6">
        <v>0.11417657870899957</v>
      </c>
      <c r="I9563" s="2">
        <f>VLOOKUP($E9563,
Products!$A$1:$F$201,MATCH(Orders!I$1,Products!$A$1:$F$1,0),0)</f>
        <v>23456.386855186989</v>
      </c>
      <c r="J9563" s="2">
        <f>VLOOKUP($E9563,
Products!$A$1:$F$201,MATCH(Orders!J$1,Products!$A$1:$F$1,0),0)</f>
        <v>16522.385271144129</v>
      </c>
    </row>
    <row r="9564" spans="1:10">
      <c r="A9564">
        <v>9563</v>
      </c>
      <c r="B9564" s="4">
        <v>46007</v>
      </c>
      <c r="C9564" s="10">
        <f>DATE(YEAR(orders[[#This Row],[order_date]]), MONTH(orders[[#This Row],[order_date]]), 1)</f>
        <v>45992</v>
      </c>
      <c r="D9564" t="s">
        <v>4074</v>
      </c>
      <c r="E9564" t="s">
        <v>549</v>
      </c>
      <c r="F9564" t="str">
        <f>VLOOKUP(orders[[#This Row],[product_id]],Products!A:C,3,0)</f>
        <v>Electronics</v>
      </c>
      <c r="G9564">
        <v>1</v>
      </c>
      <c r="H9564" s="6">
        <v>0.23006902357498762</v>
      </c>
      <c r="I9564" s="2">
        <f>VLOOKUP($E9564,
Products!$A$1:$F$201,MATCH(Orders!I$1,Products!$A$1:$F$1,0),0)</f>
        <v>32579.222893763279</v>
      </c>
      <c r="J9564" s="2">
        <f>VLOOKUP($E9564,
Products!$A$1:$F$201,MATCH(Orders!J$1,Products!$A$1:$F$1,0),0)</f>
        <v>22472.912188105081</v>
      </c>
    </row>
    <row r="9565" spans="1:10">
      <c r="A9565">
        <v>9564</v>
      </c>
      <c r="B9565" s="4">
        <v>44935</v>
      </c>
      <c r="C9565" s="10">
        <f>DATE(YEAR(orders[[#This Row],[order_date]]), MONTH(orders[[#This Row],[order_date]]), 1)</f>
        <v>44927</v>
      </c>
      <c r="D9565" t="s">
        <v>2081</v>
      </c>
      <c r="E9565" t="s">
        <v>703</v>
      </c>
      <c r="F9565" t="str">
        <f>VLOOKUP(orders[[#This Row],[product_id]],Products!A:C,3,0)</f>
        <v>Appliances</v>
      </c>
      <c r="G9565">
        <v>1</v>
      </c>
      <c r="H9565" s="6">
        <v>0.12017633875317159</v>
      </c>
      <c r="I9565" s="2">
        <f>VLOOKUP($E9565,
Products!$A$1:$F$201,MATCH(Orders!I$1,Products!$A$1:$F$1,0),0)</f>
        <v>23763.82929975582</v>
      </c>
      <c r="J9565" s="2">
        <f>VLOOKUP($E9565,
Products!$A$1:$F$201,MATCH(Orders!J$1,Products!$A$1:$F$1,0),0)</f>
        <v>17833.36818447417</v>
      </c>
    </row>
    <row r="9566" spans="1:10">
      <c r="A9566">
        <v>9565</v>
      </c>
      <c r="B9566" s="4">
        <v>45955</v>
      </c>
      <c r="C9566" s="10">
        <f>DATE(YEAR(orders[[#This Row],[order_date]]), MONTH(orders[[#This Row],[order_date]]), 1)</f>
        <v>45931</v>
      </c>
      <c r="D9566" t="s">
        <v>2933</v>
      </c>
      <c r="E9566" t="s">
        <v>589</v>
      </c>
      <c r="F9566" t="str">
        <f>VLOOKUP(orders[[#This Row],[product_id]],Products!A:C,3,0)</f>
        <v>Appliances</v>
      </c>
      <c r="G9566">
        <v>1</v>
      </c>
      <c r="H9566" s="6">
        <v>0.11497903589286609</v>
      </c>
      <c r="I9566" s="2">
        <f>VLOOKUP($E9566,
Products!$A$1:$F$201,MATCH(Orders!I$1,Products!$A$1:$F$1,0),0)</f>
        <v>6227.1351854710047</v>
      </c>
      <c r="J9566" s="2">
        <f>VLOOKUP($E9566,
Products!$A$1:$F$201,MATCH(Orders!J$1,Products!$A$1:$F$1,0),0)</f>
        <v>4146.7707671772396</v>
      </c>
    </row>
    <row r="9567" spans="1:10">
      <c r="A9567">
        <v>9566</v>
      </c>
      <c r="B9567" s="4">
        <v>45773</v>
      </c>
      <c r="C9567" s="10">
        <f>DATE(YEAR(orders[[#This Row],[order_date]]), MONTH(orders[[#This Row],[order_date]]), 1)</f>
        <v>45748</v>
      </c>
      <c r="D9567" t="s">
        <v>4249</v>
      </c>
      <c r="E9567" t="s">
        <v>533</v>
      </c>
      <c r="F9567" t="str">
        <f>VLOOKUP(orders[[#This Row],[product_id]],Products!A:C,3,0)</f>
        <v>Electronics</v>
      </c>
      <c r="G9567">
        <v>1</v>
      </c>
      <c r="H9567" s="6">
        <v>0.18546997742411367</v>
      </c>
      <c r="I9567" s="2">
        <f>VLOOKUP($E9567,
Products!$A$1:$F$201,MATCH(Orders!I$1,Products!$A$1:$F$1,0),0)</f>
        <v>28589.802369332661</v>
      </c>
      <c r="J9567" s="2">
        <f>VLOOKUP($E9567,
Products!$A$1:$F$201,MATCH(Orders!J$1,Products!$A$1:$F$1,0),0)</f>
        <v>21212.93445492295</v>
      </c>
    </row>
    <row r="9568" spans="1:10">
      <c r="A9568">
        <v>9567</v>
      </c>
      <c r="B9568" s="4">
        <v>45703</v>
      </c>
      <c r="C9568" s="10">
        <f>DATE(YEAR(orders[[#This Row],[order_date]]), MONTH(orders[[#This Row],[order_date]]), 1)</f>
        <v>45689</v>
      </c>
      <c r="D9568" t="s">
        <v>4172</v>
      </c>
      <c r="E9568" t="s">
        <v>528</v>
      </c>
      <c r="F9568" t="str">
        <f>VLOOKUP(orders[[#This Row],[product_id]],Products!A:C,3,0)</f>
        <v>Appliances</v>
      </c>
      <c r="G9568">
        <v>2</v>
      </c>
      <c r="H9568" s="6">
        <v>8.3332666409067446E-2</v>
      </c>
      <c r="I9568" s="2">
        <f>VLOOKUP($E9568,
Products!$A$1:$F$201,MATCH(Orders!I$1,Products!$A$1:$F$1,0),0)</f>
        <v>5741.145946914552</v>
      </c>
      <c r="J9568" s="2">
        <f>VLOOKUP($E9568,
Products!$A$1:$F$201,MATCH(Orders!J$1,Products!$A$1:$F$1,0),0)</f>
        <v>4112.7219202399874</v>
      </c>
    </row>
    <row r="9569" spans="1:10">
      <c r="A9569">
        <v>9568</v>
      </c>
      <c r="B9569" s="4">
        <v>45611</v>
      </c>
      <c r="C9569" s="10">
        <f>DATE(YEAR(orders[[#This Row],[order_date]]), MONTH(orders[[#This Row],[order_date]]), 1)</f>
        <v>45597</v>
      </c>
      <c r="D9569" t="s">
        <v>4390</v>
      </c>
      <c r="E9569" t="s">
        <v>517</v>
      </c>
      <c r="F9569" t="str">
        <f>VLOOKUP(orders[[#This Row],[product_id]],Products!A:C,3,0)</f>
        <v>Electronics</v>
      </c>
      <c r="G9569">
        <v>3</v>
      </c>
      <c r="H9569" s="6">
        <v>0.10449374216955666</v>
      </c>
      <c r="I9569" s="2">
        <f>VLOOKUP($E9569,
Products!$A$1:$F$201,MATCH(Orders!I$1,Products!$A$1:$F$1,0),0)</f>
        <v>30304.143268168769</v>
      </c>
      <c r="J9569" s="2">
        <f>VLOOKUP($E9569,
Products!$A$1:$F$201,MATCH(Orders!J$1,Products!$A$1:$F$1,0),0)</f>
        <v>23998.194785181578</v>
      </c>
    </row>
    <row r="9570" spans="1:10">
      <c r="A9570">
        <v>9569</v>
      </c>
      <c r="B9570" s="4">
        <v>45658</v>
      </c>
      <c r="C9570" s="10">
        <f>DATE(YEAR(orders[[#This Row],[order_date]]), MONTH(orders[[#This Row],[order_date]]), 1)</f>
        <v>45658</v>
      </c>
      <c r="D9570" t="s">
        <v>2356</v>
      </c>
      <c r="E9570" t="s">
        <v>657</v>
      </c>
      <c r="F9570" t="str">
        <f>VLOOKUP(orders[[#This Row],[product_id]],Products!A:C,3,0)</f>
        <v>Appliances</v>
      </c>
      <c r="G9570">
        <v>1</v>
      </c>
      <c r="H9570" s="6">
        <v>6.9773627149778208E-2</v>
      </c>
      <c r="I9570" s="2">
        <f>VLOOKUP($E9570,
Products!$A$1:$F$201,MATCH(Orders!I$1,Products!$A$1:$F$1,0),0)</f>
        <v>6275.8669412443169</v>
      </c>
      <c r="J9570" s="2">
        <f>VLOOKUP($E9570,
Products!$A$1:$F$201,MATCH(Orders!J$1,Products!$A$1:$F$1,0),0)</f>
        <v>4742.5097602697688</v>
      </c>
    </row>
    <row r="9571" spans="1:10">
      <c r="A9571">
        <v>9570</v>
      </c>
      <c r="B9571" s="4">
        <v>44950</v>
      </c>
      <c r="C9571" s="10">
        <f>DATE(YEAR(orders[[#This Row],[order_date]]), MONTH(orders[[#This Row],[order_date]]), 1)</f>
        <v>44927</v>
      </c>
      <c r="D9571" t="s">
        <v>2966</v>
      </c>
      <c r="E9571" t="s">
        <v>556</v>
      </c>
      <c r="F9571" t="str">
        <f>VLOOKUP(orders[[#This Row],[product_id]],Products!A:C,3,0)</f>
        <v>Appliances</v>
      </c>
      <c r="G9571">
        <v>2</v>
      </c>
      <c r="H9571" s="6">
        <v>6.8969529373699143E-2</v>
      </c>
      <c r="I9571" s="2">
        <f>VLOOKUP($E9571,
Products!$A$1:$F$201,MATCH(Orders!I$1,Products!$A$1:$F$1,0),0)</f>
        <v>27054.121101651981</v>
      </c>
      <c r="J9571" s="2">
        <f>VLOOKUP($E9571,
Products!$A$1:$F$201,MATCH(Orders!J$1,Products!$A$1:$F$1,0),0)</f>
        <v>19388.930988794411</v>
      </c>
    </row>
    <row r="9572" spans="1:10">
      <c r="A9572">
        <v>9571</v>
      </c>
      <c r="B9572" s="4">
        <v>45419</v>
      </c>
      <c r="C9572" s="10">
        <f>DATE(YEAR(orders[[#This Row],[order_date]]), MONTH(orders[[#This Row],[order_date]]), 1)</f>
        <v>45413</v>
      </c>
      <c r="D9572" t="s">
        <v>1235</v>
      </c>
      <c r="E9572" t="s">
        <v>613</v>
      </c>
      <c r="F9572" t="str">
        <f>VLOOKUP(orders[[#This Row],[product_id]],Products!A:C,3,0)</f>
        <v>Appliances</v>
      </c>
      <c r="G9572">
        <v>3</v>
      </c>
      <c r="H9572" s="6">
        <v>0.12685232407969205</v>
      </c>
      <c r="I9572" s="2">
        <f>VLOOKUP($E9572,
Products!$A$1:$F$201,MATCH(Orders!I$1,Products!$A$1:$F$1,0),0)</f>
        <v>6365.2492969652412</v>
      </c>
      <c r="J9572" s="2">
        <f>VLOOKUP($E9572,
Products!$A$1:$F$201,MATCH(Orders!J$1,Products!$A$1:$F$1,0),0)</f>
        <v>4174.927496964433</v>
      </c>
    </row>
    <row r="9573" spans="1:10">
      <c r="A9573">
        <v>9572</v>
      </c>
      <c r="B9573" s="4">
        <v>45896</v>
      </c>
      <c r="C9573" s="10">
        <f>DATE(YEAR(orders[[#This Row],[order_date]]), MONTH(orders[[#This Row],[order_date]]), 1)</f>
        <v>45870</v>
      </c>
      <c r="D9573" t="s">
        <v>2124</v>
      </c>
      <c r="E9573" t="s">
        <v>655</v>
      </c>
      <c r="F9573" t="str">
        <f>VLOOKUP(orders[[#This Row],[product_id]],Products!A:C,3,0)</f>
        <v>Appliances</v>
      </c>
      <c r="G9573">
        <v>1</v>
      </c>
      <c r="H9573" s="6">
        <v>8.7955923934830135E-2</v>
      </c>
      <c r="I9573" s="2">
        <f>VLOOKUP($E9573,
Products!$A$1:$F$201,MATCH(Orders!I$1,Products!$A$1:$F$1,0),0)</f>
        <v>24072.170529057032</v>
      </c>
      <c r="J9573" s="2">
        <f>VLOOKUP($E9573,
Products!$A$1:$F$201,MATCH(Orders!J$1,Products!$A$1:$F$1,0),0)</f>
        <v>16358.626370717549</v>
      </c>
    </row>
    <row r="9574" spans="1:10">
      <c r="A9574">
        <v>9573</v>
      </c>
      <c r="B9574" s="4">
        <v>45029</v>
      </c>
      <c r="C9574" s="10">
        <f>DATE(YEAR(orders[[#This Row],[order_date]]), MONTH(orders[[#This Row],[order_date]]), 1)</f>
        <v>45017</v>
      </c>
      <c r="D9574" t="s">
        <v>2780</v>
      </c>
      <c r="E9574" t="s">
        <v>567</v>
      </c>
      <c r="F9574" t="str">
        <f>VLOOKUP(orders[[#This Row],[product_id]],Products!A:C,3,0)</f>
        <v>Electronics</v>
      </c>
      <c r="G9574">
        <v>1</v>
      </c>
      <c r="H9574" s="6">
        <v>0.10497385087746799</v>
      </c>
      <c r="I9574" s="2">
        <f>VLOOKUP($E9574,
Products!$A$1:$F$201,MATCH(Orders!I$1,Products!$A$1:$F$1,0),0)</f>
        <v>17514.171240093368</v>
      </c>
      <c r="J9574" s="2">
        <f>VLOOKUP($E9574,
Products!$A$1:$F$201,MATCH(Orders!J$1,Products!$A$1:$F$1,0),0)</f>
        <v>12226.76247250809</v>
      </c>
    </row>
    <row r="9575" spans="1:10">
      <c r="A9575">
        <v>9574</v>
      </c>
      <c r="B9575" s="4">
        <v>46010</v>
      </c>
      <c r="C9575" s="10">
        <f>DATE(YEAR(orders[[#This Row],[order_date]]), MONTH(orders[[#This Row],[order_date]]), 1)</f>
        <v>45992</v>
      </c>
      <c r="D9575" t="s">
        <v>1644</v>
      </c>
      <c r="E9575" t="s">
        <v>531</v>
      </c>
      <c r="F9575" t="str">
        <f>VLOOKUP(orders[[#This Row],[product_id]],Products!A:C,3,0)</f>
        <v>Electronics</v>
      </c>
      <c r="G9575">
        <v>1</v>
      </c>
      <c r="H9575" s="6">
        <v>0.21478225428134681</v>
      </c>
      <c r="I9575" s="2">
        <f>VLOOKUP($E9575,
Products!$A$1:$F$201,MATCH(Orders!I$1,Products!$A$1:$F$1,0),0)</f>
        <v>29674.378925417219</v>
      </c>
      <c r="J9575" s="2">
        <f>VLOOKUP($E9575,
Products!$A$1:$F$201,MATCH(Orders!J$1,Products!$A$1:$F$1,0),0)</f>
        <v>20795.30337605517</v>
      </c>
    </row>
    <row r="9576" spans="1:10">
      <c r="A9576">
        <v>9575</v>
      </c>
      <c r="B9576" s="4">
        <v>45693</v>
      </c>
      <c r="C9576" s="10">
        <f>DATE(YEAR(orders[[#This Row],[order_date]]), MONTH(orders[[#This Row],[order_date]]), 1)</f>
        <v>45689</v>
      </c>
      <c r="D9576" t="s">
        <v>3623</v>
      </c>
      <c r="E9576" t="s">
        <v>563</v>
      </c>
      <c r="F9576" t="str">
        <f>VLOOKUP(orders[[#This Row],[product_id]],Products!A:C,3,0)</f>
        <v>Electronics</v>
      </c>
      <c r="G9576">
        <v>2</v>
      </c>
      <c r="H9576" s="6">
        <v>0.1613369954783358</v>
      </c>
      <c r="I9576" s="2">
        <f>VLOOKUP($E9576,
Products!$A$1:$F$201,MATCH(Orders!I$1,Products!$A$1:$F$1,0),0)</f>
        <v>2267.1489506516559</v>
      </c>
      <c r="J9576" s="2">
        <f>VLOOKUP($E9576,
Products!$A$1:$F$201,MATCH(Orders!J$1,Products!$A$1:$F$1,0),0)</f>
        <v>1538.7671398485211</v>
      </c>
    </row>
    <row r="9577" spans="1:10">
      <c r="A9577">
        <v>9576</v>
      </c>
      <c r="B9577" s="4">
        <v>45949</v>
      </c>
      <c r="C9577" s="10">
        <f>DATE(YEAR(orders[[#This Row],[order_date]]), MONTH(orders[[#This Row],[order_date]]), 1)</f>
        <v>45931</v>
      </c>
      <c r="D9577" t="s">
        <v>4226</v>
      </c>
      <c r="E9577" t="s">
        <v>704</v>
      </c>
      <c r="F9577" t="str">
        <f>VLOOKUP(orders[[#This Row],[product_id]],Products!A:C,3,0)</f>
        <v>Electronics</v>
      </c>
      <c r="G9577">
        <v>3</v>
      </c>
      <c r="H9577" s="6">
        <v>0.18274297034644685</v>
      </c>
      <c r="I9577" s="2">
        <f>VLOOKUP($E9577,
Products!$A$1:$F$201,MATCH(Orders!I$1,Products!$A$1:$F$1,0),0)</f>
        <v>2453.3182634424861</v>
      </c>
      <c r="J9577" s="2">
        <f>VLOOKUP($E9577,
Products!$A$1:$F$201,MATCH(Orders!J$1,Products!$A$1:$F$1,0),0)</f>
        <v>1951.860511286576</v>
      </c>
    </row>
    <row r="9578" spans="1:10">
      <c r="A9578">
        <v>9577</v>
      </c>
      <c r="B9578" s="4">
        <v>45298</v>
      </c>
      <c r="C9578" s="10">
        <f>DATE(YEAR(orders[[#This Row],[order_date]]), MONTH(orders[[#This Row],[order_date]]), 1)</f>
        <v>45292</v>
      </c>
      <c r="D9578" t="s">
        <v>3191</v>
      </c>
      <c r="E9578" t="s">
        <v>648</v>
      </c>
      <c r="F9578" t="str">
        <f>VLOOKUP(orders[[#This Row],[product_id]],Products!A:C,3,0)</f>
        <v>Electronics</v>
      </c>
      <c r="G9578">
        <v>2</v>
      </c>
      <c r="H9578" s="6">
        <v>0.21286569232722283</v>
      </c>
      <c r="I9578" s="2">
        <f>VLOOKUP($E9578,
Products!$A$1:$F$201,MATCH(Orders!I$1,Products!$A$1:$F$1,0),0)</f>
        <v>11049.50250218974</v>
      </c>
      <c r="J9578" s="2">
        <f>VLOOKUP($E9578,
Products!$A$1:$F$201,MATCH(Orders!J$1,Products!$A$1:$F$1,0),0)</f>
        <v>7252.1207539007246</v>
      </c>
    </row>
    <row r="9579" spans="1:10">
      <c r="A9579">
        <v>9578</v>
      </c>
      <c r="B9579" s="4">
        <v>45605</v>
      </c>
      <c r="C9579" s="10">
        <f>DATE(YEAR(orders[[#This Row],[order_date]]), MONTH(orders[[#This Row],[order_date]]), 1)</f>
        <v>45597</v>
      </c>
      <c r="D9579" t="s">
        <v>990</v>
      </c>
      <c r="E9579" t="s">
        <v>573</v>
      </c>
      <c r="F9579" t="str">
        <f>VLOOKUP(orders[[#This Row],[product_id]],Products!A:C,3,0)</f>
        <v>Electronics</v>
      </c>
      <c r="G9579">
        <v>3</v>
      </c>
      <c r="H9579" s="6">
        <v>0.18202154049206601</v>
      </c>
      <c r="I9579" s="2">
        <f>VLOOKUP($E9579,
Products!$A$1:$F$201,MATCH(Orders!I$1,Products!$A$1:$F$1,0),0)</f>
        <v>30443.851050190449</v>
      </c>
      <c r="J9579" s="2">
        <f>VLOOKUP($E9579,
Products!$A$1:$F$201,MATCH(Orders!J$1,Products!$A$1:$F$1,0),0)</f>
        <v>21165.126268210519</v>
      </c>
    </row>
    <row r="9580" spans="1:10">
      <c r="A9580">
        <v>9579</v>
      </c>
      <c r="B9580" s="4">
        <v>45522</v>
      </c>
      <c r="C9580" s="10">
        <f>DATE(YEAR(orders[[#This Row],[order_date]]), MONTH(orders[[#This Row],[order_date]]), 1)</f>
        <v>45505</v>
      </c>
      <c r="D9580" t="s">
        <v>3414</v>
      </c>
      <c r="E9580" t="s">
        <v>511</v>
      </c>
      <c r="F9580" t="str">
        <f>VLOOKUP(orders[[#This Row],[product_id]],Products!A:C,3,0)</f>
        <v>Appliances</v>
      </c>
      <c r="G9580">
        <v>2</v>
      </c>
      <c r="H9580" s="6">
        <v>0.13544450753050247</v>
      </c>
      <c r="I9580" s="2">
        <f>VLOOKUP($E9580,
Products!$A$1:$F$201,MATCH(Orders!I$1,Products!$A$1:$F$1,0),0)</f>
        <v>6005.1161529516376</v>
      </c>
      <c r="J9580" s="2">
        <f>VLOOKUP($E9580,
Products!$A$1:$F$201,MATCH(Orders!J$1,Products!$A$1:$F$1,0),0)</f>
        <v>4036.1471846213158</v>
      </c>
    </row>
    <row r="9581" spans="1:10">
      <c r="A9581">
        <v>9580</v>
      </c>
      <c r="B9581" s="4">
        <v>45128</v>
      </c>
      <c r="C9581" s="10">
        <f>DATE(YEAR(orders[[#This Row],[order_date]]), MONTH(orders[[#This Row],[order_date]]), 1)</f>
        <v>45108</v>
      </c>
      <c r="D9581" t="s">
        <v>2526</v>
      </c>
      <c r="E9581" t="s">
        <v>616</v>
      </c>
      <c r="F9581" t="str">
        <f>VLOOKUP(orders[[#This Row],[product_id]],Products!A:C,3,0)</f>
        <v>Electronics</v>
      </c>
      <c r="G9581">
        <v>2</v>
      </c>
      <c r="H9581" s="6">
        <v>0.20929009546549984</v>
      </c>
      <c r="I9581" s="2">
        <f>VLOOKUP($E9581,
Products!$A$1:$F$201,MATCH(Orders!I$1,Products!$A$1:$F$1,0),0)</f>
        <v>12172.554053901489</v>
      </c>
      <c r="J9581" s="2">
        <f>VLOOKUP($E9581,
Products!$A$1:$F$201,MATCH(Orders!J$1,Products!$A$1:$F$1,0),0)</f>
        <v>9644.7702288148557</v>
      </c>
    </row>
    <row r="9582" spans="1:10">
      <c r="A9582">
        <v>9581</v>
      </c>
      <c r="B9582" s="4">
        <v>45015</v>
      </c>
      <c r="C9582" s="10">
        <f>DATE(YEAR(orders[[#This Row],[order_date]]), MONTH(orders[[#This Row],[order_date]]), 1)</f>
        <v>44986</v>
      </c>
      <c r="D9582" t="s">
        <v>1354</v>
      </c>
      <c r="E9582" t="s">
        <v>635</v>
      </c>
      <c r="F9582" t="str">
        <f>VLOOKUP(orders[[#This Row],[product_id]],Products!A:C,3,0)</f>
        <v>Electronics</v>
      </c>
      <c r="G9582">
        <v>1</v>
      </c>
      <c r="H9582" s="6">
        <v>0.21795124839166757</v>
      </c>
      <c r="I9582" s="2">
        <f>VLOOKUP($E9582,
Products!$A$1:$F$201,MATCH(Orders!I$1,Products!$A$1:$F$1,0),0)</f>
        <v>31014.321091901689</v>
      </c>
      <c r="J9582" s="2">
        <f>VLOOKUP($E9582,
Products!$A$1:$F$201,MATCH(Orders!J$1,Products!$A$1:$F$1,0),0)</f>
        <v>23202.91049209132</v>
      </c>
    </row>
    <row r="9583" spans="1:10">
      <c r="A9583">
        <v>9582</v>
      </c>
      <c r="B9583" s="4">
        <v>45363</v>
      </c>
      <c r="C9583" s="10">
        <f>DATE(YEAR(orders[[#This Row],[order_date]]), MONTH(orders[[#This Row],[order_date]]), 1)</f>
        <v>45352</v>
      </c>
      <c r="D9583" t="s">
        <v>894</v>
      </c>
      <c r="E9583" t="s">
        <v>664</v>
      </c>
      <c r="F9583" t="str">
        <f>VLOOKUP(orders[[#This Row],[product_id]],Products!A:C,3,0)</f>
        <v>Appliances</v>
      </c>
      <c r="G9583">
        <v>1</v>
      </c>
      <c r="H9583" s="6">
        <v>8.4592656234969615E-2</v>
      </c>
      <c r="I9583" s="2">
        <f>VLOOKUP($E9583,
Products!$A$1:$F$201,MATCH(Orders!I$1,Products!$A$1:$F$1,0),0)</f>
        <v>2181.6314584966208</v>
      </c>
      <c r="J9583" s="2">
        <f>VLOOKUP($E9583,
Products!$A$1:$F$201,MATCH(Orders!J$1,Products!$A$1:$F$1,0),0)</f>
        <v>1607.5776178781809</v>
      </c>
    </row>
    <row r="9584" spans="1:10">
      <c r="A9584">
        <v>9583</v>
      </c>
      <c r="B9584" s="4">
        <v>45046</v>
      </c>
      <c r="C9584" s="10">
        <f>DATE(YEAR(orders[[#This Row],[order_date]]), MONTH(orders[[#This Row],[order_date]]), 1)</f>
        <v>45017</v>
      </c>
      <c r="D9584" t="s">
        <v>2431</v>
      </c>
      <c r="E9584" t="s">
        <v>529</v>
      </c>
      <c r="F9584" t="str">
        <f>VLOOKUP(orders[[#This Row],[product_id]],Products!A:C,3,0)</f>
        <v>Electronics</v>
      </c>
      <c r="G9584">
        <v>2</v>
      </c>
      <c r="H9584" s="6">
        <v>0.16585902437854405</v>
      </c>
      <c r="I9584" s="2">
        <f>VLOOKUP($E9584,
Products!$A$1:$F$201,MATCH(Orders!I$1,Products!$A$1:$F$1,0),0)</f>
        <v>18308.801775351771</v>
      </c>
      <c r="J9584" s="2">
        <f>VLOOKUP($E9584,
Products!$A$1:$F$201,MATCH(Orders!J$1,Products!$A$1:$F$1,0),0)</f>
        <v>12027.24184831013</v>
      </c>
    </row>
    <row r="9585" spans="1:10">
      <c r="A9585">
        <v>9584</v>
      </c>
      <c r="B9585" s="4">
        <v>45082</v>
      </c>
      <c r="C9585" s="10">
        <f>DATE(YEAR(orders[[#This Row],[order_date]]), MONTH(orders[[#This Row],[order_date]]), 1)</f>
        <v>45078</v>
      </c>
      <c r="D9585" t="s">
        <v>1928</v>
      </c>
      <c r="E9585" t="s">
        <v>540</v>
      </c>
      <c r="F9585" t="str">
        <f>VLOOKUP(orders[[#This Row],[product_id]],Products!A:C,3,0)</f>
        <v>Electronics</v>
      </c>
      <c r="G9585">
        <v>1</v>
      </c>
      <c r="H9585" s="6">
        <v>0.13778870628682871</v>
      </c>
      <c r="I9585" s="2">
        <f>VLOOKUP($E9585,
Products!$A$1:$F$201,MATCH(Orders!I$1,Products!$A$1:$F$1,0),0)</f>
        <v>27903.66571841111</v>
      </c>
      <c r="J9585" s="2">
        <f>VLOOKUP($E9585,
Products!$A$1:$F$201,MATCH(Orders!J$1,Products!$A$1:$F$1,0),0)</f>
        <v>20363.814715502049</v>
      </c>
    </row>
    <row r="9586" spans="1:10">
      <c r="A9586">
        <v>9585</v>
      </c>
      <c r="B9586" s="4">
        <v>45325</v>
      </c>
      <c r="C9586" s="10">
        <f>DATE(YEAR(orders[[#This Row],[order_date]]), MONTH(orders[[#This Row],[order_date]]), 1)</f>
        <v>45323</v>
      </c>
      <c r="D9586" t="s">
        <v>1831</v>
      </c>
      <c r="E9586" t="s">
        <v>552</v>
      </c>
      <c r="F9586" t="str">
        <f>VLOOKUP(orders[[#This Row],[product_id]],Products!A:C,3,0)</f>
        <v>Electronics</v>
      </c>
      <c r="G9586">
        <v>2</v>
      </c>
      <c r="H9586" s="6">
        <v>0.19662431450044418</v>
      </c>
      <c r="I9586" s="2">
        <f>VLOOKUP($E9586,
Products!$A$1:$F$201,MATCH(Orders!I$1,Products!$A$1:$F$1,0),0)</f>
        <v>20326.88586940234</v>
      </c>
      <c r="J9586" s="2">
        <f>VLOOKUP($E9586,
Products!$A$1:$F$201,MATCH(Orders!J$1,Products!$A$1:$F$1,0),0)</f>
        <v>14896.572579237891</v>
      </c>
    </row>
    <row r="9587" spans="1:10">
      <c r="A9587">
        <v>9586</v>
      </c>
      <c r="B9587" s="4">
        <v>45114</v>
      </c>
      <c r="C9587" s="10">
        <f>DATE(YEAR(orders[[#This Row],[order_date]]), MONTH(orders[[#This Row],[order_date]]), 1)</f>
        <v>45108</v>
      </c>
      <c r="D9587" t="s">
        <v>1184</v>
      </c>
      <c r="E9587" t="s">
        <v>536</v>
      </c>
      <c r="F9587" t="str">
        <f>VLOOKUP(orders[[#This Row],[product_id]],Products!A:C,3,0)</f>
        <v>Appliances</v>
      </c>
      <c r="G9587">
        <v>1</v>
      </c>
      <c r="H9587" s="6">
        <v>9.5147115944358096E-2</v>
      </c>
      <c r="I9587" s="2">
        <f>VLOOKUP($E9587,
Products!$A$1:$F$201,MATCH(Orders!I$1,Products!$A$1:$F$1,0),0)</f>
        <v>25818.123603836499</v>
      </c>
      <c r="J9587" s="2">
        <f>VLOOKUP($E9587,
Products!$A$1:$F$201,MATCH(Orders!J$1,Products!$A$1:$F$1,0),0)</f>
        <v>18462.729442964981</v>
      </c>
    </row>
    <row r="9588" spans="1:10">
      <c r="A9588">
        <v>9587</v>
      </c>
      <c r="B9588" s="4">
        <v>46002</v>
      </c>
      <c r="C9588" s="10">
        <f>DATE(YEAR(orders[[#This Row],[order_date]]), MONTH(orders[[#This Row],[order_date]]), 1)</f>
        <v>45992</v>
      </c>
      <c r="D9588" t="s">
        <v>3356</v>
      </c>
      <c r="E9588" t="s">
        <v>594</v>
      </c>
      <c r="F9588" t="str">
        <f>VLOOKUP(orders[[#This Row],[product_id]],Products!A:C,3,0)</f>
        <v>Electronics</v>
      </c>
      <c r="G9588">
        <v>1</v>
      </c>
      <c r="H9588" s="6">
        <v>0.19839528592338029</v>
      </c>
      <c r="I9588" s="2">
        <f>VLOOKUP($E9588,
Products!$A$1:$F$201,MATCH(Orders!I$1,Products!$A$1:$F$1,0),0)</f>
        <v>19992.108086337241</v>
      </c>
      <c r="J9588" s="2">
        <f>VLOOKUP($E9588,
Products!$A$1:$F$201,MATCH(Orders!J$1,Products!$A$1:$F$1,0),0)</f>
        <v>14456.6967044005</v>
      </c>
    </row>
    <row r="9589" spans="1:10">
      <c r="A9589">
        <v>9588</v>
      </c>
      <c r="B9589" s="4">
        <v>45578</v>
      </c>
      <c r="C9589" s="10">
        <f>DATE(YEAR(orders[[#This Row],[order_date]]), MONTH(orders[[#This Row],[order_date]]), 1)</f>
        <v>45566</v>
      </c>
      <c r="D9589" t="s">
        <v>2749</v>
      </c>
      <c r="E9589" t="s">
        <v>705</v>
      </c>
      <c r="F9589" t="str">
        <f>VLOOKUP(orders[[#This Row],[product_id]],Products!A:C,3,0)</f>
        <v>Electronics</v>
      </c>
      <c r="G9589">
        <v>1</v>
      </c>
      <c r="H9589" s="6">
        <v>0.21569858509751597</v>
      </c>
      <c r="I9589" s="2">
        <f>VLOOKUP($E9589,
Products!$A$1:$F$201,MATCH(Orders!I$1,Products!$A$1:$F$1,0),0)</f>
        <v>11719.594724541899</v>
      </c>
      <c r="J9589" s="2">
        <f>VLOOKUP($E9589,
Products!$A$1:$F$201,MATCH(Orders!J$1,Products!$A$1:$F$1,0),0)</f>
        <v>7926.6332911718628</v>
      </c>
    </row>
    <row r="9590" spans="1:10">
      <c r="A9590">
        <v>9589</v>
      </c>
      <c r="B9590" s="4">
        <v>45513</v>
      </c>
      <c r="C9590" s="10">
        <f>DATE(YEAR(orders[[#This Row],[order_date]]), MONTH(orders[[#This Row],[order_date]]), 1)</f>
        <v>45505</v>
      </c>
      <c r="D9590" t="s">
        <v>3768</v>
      </c>
      <c r="E9590" t="s">
        <v>581</v>
      </c>
      <c r="F9590" t="str">
        <f>VLOOKUP(orders[[#This Row],[product_id]],Products!A:C,3,0)</f>
        <v>Appliances</v>
      </c>
      <c r="G9590">
        <v>1</v>
      </c>
      <c r="H9590" s="6">
        <v>0.1384863099143627</v>
      </c>
      <c r="I9590" s="2">
        <f>VLOOKUP($E9590,
Products!$A$1:$F$201,MATCH(Orders!I$1,Products!$A$1:$F$1,0),0)</f>
        <v>6177.7225527132859</v>
      </c>
      <c r="J9590" s="2">
        <f>VLOOKUP($E9590,
Products!$A$1:$F$201,MATCH(Orders!J$1,Products!$A$1:$F$1,0),0)</f>
        <v>4208.1013641193986</v>
      </c>
    </row>
    <row r="9591" spans="1:10">
      <c r="A9591">
        <v>9590</v>
      </c>
      <c r="B9591" s="4">
        <v>45156</v>
      </c>
      <c r="C9591" s="10">
        <f>DATE(YEAR(orders[[#This Row],[order_date]]), MONTH(orders[[#This Row],[order_date]]), 1)</f>
        <v>45139</v>
      </c>
      <c r="D9591" t="s">
        <v>2731</v>
      </c>
      <c r="E9591" t="s">
        <v>623</v>
      </c>
      <c r="F9591" t="str">
        <f>VLOOKUP(orders[[#This Row],[product_id]],Products!A:C,3,0)</f>
        <v>Electronics</v>
      </c>
      <c r="G9591">
        <v>2</v>
      </c>
      <c r="H9591" s="6">
        <v>0.13392158394977768</v>
      </c>
      <c r="I9591" s="2">
        <f>VLOOKUP($E9591,
Products!$A$1:$F$201,MATCH(Orders!I$1,Products!$A$1:$F$1,0),0)</f>
        <v>27422.76406600175</v>
      </c>
      <c r="J9591" s="2">
        <f>VLOOKUP($E9591,
Products!$A$1:$F$201,MATCH(Orders!J$1,Products!$A$1:$F$1,0),0)</f>
        <v>18707.390708641691</v>
      </c>
    </row>
    <row r="9592" spans="1:10">
      <c r="A9592">
        <v>9591</v>
      </c>
      <c r="B9592" s="4">
        <v>44981</v>
      </c>
      <c r="C9592" s="10">
        <f>DATE(YEAR(orders[[#This Row],[order_date]]), MONTH(orders[[#This Row],[order_date]]), 1)</f>
        <v>44958</v>
      </c>
      <c r="D9592" t="s">
        <v>4001</v>
      </c>
      <c r="E9592" t="s">
        <v>635</v>
      </c>
      <c r="F9592" t="str">
        <f>VLOOKUP(orders[[#This Row],[product_id]],Products!A:C,3,0)</f>
        <v>Electronics</v>
      </c>
      <c r="G9592">
        <v>1</v>
      </c>
      <c r="H9592" s="6">
        <v>0.16031561630082838</v>
      </c>
      <c r="I9592" s="2">
        <f>VLOOKUP($E9592,
Products!$A$1:$F$201,MATCH(Orders!I$1,Products!$A$1:$F$1,0),0)</f>
        <v>31014.321091901689</v>
      </c>
      <c r="J9592" s="2">
        <f>VLOOKUP($E9592,
Products!$A$1:$F$201,MATCH(Orders!J$1,Products!$A$1:$F$1,0),0)</f>
        <v>23202.91049209132</v>
      </c>
    </row>
    <row r="9593" spans="1:10">
      <c r="A9593">
        <v>9592</v>
      </c>
      <c r="B9593" s="4">
        <v>45197</v>
      </c>
      <c r="C9593" s="10">
        <f>DATE(YEAR(orders[[#This Row],[order_date]]), MONTH(orders[[#This Row],[order_date]]), 1)</f>
        <v>45170</v>
      </c>
      <c r="D9593" t="s">
        <v>1222</v>
      </c>
      <c r="E9593" t="s">
        <v>609</v>
      </c>
      <c r="F9593" t="str">
        <f>VLOOKUP(orders[[#This Row],[product_id]],Products!A:C,3,0)</f>
        <v>Appliances</v>
      </c>
      <c r="G9593">
        <v>2</v>
      </c>
      <c r="H9593" s="6">
        <v>0.1225493712679884</v>
      </c>
      <c r="I9593" s="2">
        <f>VLOOKUP($E9593,
Products!$A$1:$F$201,MATCH(Orders!I$1,Products!$A$1:$F$1,0),0)</f>
        <v>2159.5378031052392</v>
      </c>
      <c r="J9593" s="2">
        <f>VLOOKUP($E9593,
Products!$A$1:$F$201,MATCH(Orders!J$1,Products!$A$1:$F$1,0),0)</f>
        <v>1501.9415981313371</v>
      </c>
    </row>
    <row r="9594" spans="1:10">
      <c r="A9594">
        <v>9593</v>
      </c>
      <c r="B9594" s="4">
        <v>46019</v>
      </c>
      <c r="C9594" s="10">
        <f>DATE(YEAR(orders[[#This Row],[order_date]]), MONTH(orders[[#This Row],[order_date]]), 1)</f>
        <v>45992</v>
      </c>
      <c r="D9594" t="s">
        <v>2594</v>
      </c>
      <c r="E9594" t="s">
        <v>564</v>
      </c>
      <c r="F9594" t="str">
        <f>VLOOKUP(orders[[#This Row],[product_id]],Products!A:C,3,0)</f>
        <v>Electronics</v>
      </c>
      <c r="G9594">
        <v>1</v>
      </c>
      <c r="H9594" s="6">
        <v>0.18383494232942815</v>
      </c>
      <c r="I9594" s="2">
        <f>VLOOKUP($E9594,
Products!$A$1:$F$201,MATCH(Orders!I$1,Products!$A$1:$F$1,0),0)</f>
        <v>21989.290766910399</v>
      </c>
      <c r="J9594" s="2">
        <f>VLOOKUP($E9594,
Products!$A$1:$F$201,MATCH(Orders!J$1,Products!$A$1:$F$1,0),0)</f>
        <v>15566.99865864101</v>
      </c>
    </row>
    <row r="9595" spans="1:10">
      <c r="A9595">
        <v>9594</v>
      </c>
      <c r="B9595" s="4">
        <v>45896</v>
      </c>
      <c r="C9595" s="10">
        <f>DATE(YEAR(orders[[#This Row],[order_date]]), MONTH(orders[[#This Row],[order_date]]), 1)</f>
        <v>45870</v>
      </c>
      <c r="D9595" t="s">
        <v>2256</v>
      </c>
      <c r="E9595" t="s">
        <v>601</v>
      </c>
      <c r="F9595" t="str">
        <f>VLOOKUP(orders[[#This Row],[product_id]],Products!A:C,3,0)</f>
        <v>Appliances</v>
      </c>
      <c r="G9595">
        <v>2</v>
      </c>
      <c r="H9595" s="6">
        <v>6.664008441268357E-2</v>
      </c>
      <c r="I9595" s="2">
        <f>VLOOKUP($E9595,
Products!$A$1:$F$201,MATCH(Orders!I$1,Products!$A$1:$F$1,0),0)</f>
        <v>2095.1354013205032</v>
      </c>
      <c r="J9595" s="2">
        <f>VLOOKUP($E9595,
Products!$A$1:$F$201,MATCH(Orders!J$1,Products!$A$1:$F$1,0),0)</f>
        <v>1374.592895200507</v>
      </c>
    </row>
    <row r="9596" spans="1:10">
      <c r="A9596">
        <v>9595</v>
      </c>
      <c r="B9596" s="4">
        <v>45256</v>
      </c>
      <c r="C9596" s="10">
        <f>DATE(YEAR(orders[[#This Row],[order_date]]), MONTH(orders[[#This Row],[order_date]]), 1)</f>
        <v>45231</v>
      </c>
      <c r="D9596" t="s">
        <v>4218</v>
      </c>
      <c r="E9596" t="s">
        <v>568</v>
      </c>
      <c r="F9596" t="str">
        <f>VLOOKUP(orders[[#This Row],[product_id]],Products!A:C,3,0)</f>
        <v>Electronics</v>
      </c>
      <c r="G9596">
        <v>1</v>
      </c>
      <c r="H9596" s="6">
        <v>0.18826116425817915</v>
      </c>
      <c r="I9596" s="2">
        <f>VLOOKUP($E9596,
Products!$A$1:$F$201,MATCH(Orders!I$1,Products!$A$1:$F$1,0),0)</f>
        <v>21702.72353355262</v>
      </c>
      <c r="J9596" s="2">
        <f>VLOOKUP($E9596,
Products!$A$1:$F$201,MATCH(Orders!J$1,Products!$A$1:$F$1,0),0)</f>
        <v>17244.710704747551</v>
      </c>
    </row>
    <row r="9597" spans="1:10">
      <c r="A9597">
        <v>9596</v>
      </c>
      <c r="B9597" s="4">
        <v>45042</v>
      </c>
      <c r="C9597" s="10">
        <f>DATE(YEAR(orders[[#This Row],[order_date]]), MONTH(orders[[#This Row],[order_date]]), 1)</f>
        <v>45017</v>
      </c>
      <c r="D9597" t="s">
        <v>2246</v>
      </c>
      <c r="E9597" t="s">
        <v>650</v>
      </c>
      <c r="F9597" t="str">
        <f>VLOOKUP(orders[[#This Row],[product_id]],Products!A:C,3,0)</f>
        <v>Electronics</v>
      </c>
      <c r="G9597">
        <v>3</v>
      </c>
      <c r="H9597" s="6">
        <v>0.11327819059059507</v>
      </c>
      <c r="I9597" s="2">
        <f>VLOOKUP($E9597,
Products!$A$1:$F$201,MATCH(Orders!I$1,Products!$A$1:$F$1,0),0)</f>
        <v>12936.529609330941</v>
      </c>
      <c r="J9597" s="2">
        <f>VLOOKUP($E9597,
Products!$A$1:$F$201,MATCH(Orders!J$1,Products!$A$1:$F$1,0),0)</f>
        <v>9465.2602677376308</v>
      </c>
    </row>
    <row r="9598" spans="1:10">
      <c r="A9598">
        <v>9597</v>
      </c>
      <c r="B9598" s="4">
        <v>45249</v>
      </c>
      <c r="C9598" s="10">
        <f>DATE(YEAR(orders[[#This Row],[order_date]]), MONTH(orders[[#This Row],[order_date]]), 1)</f>
        <v>45231</v>
      </c>
      <c r="D9598" t="s">
        <v>3669</v>
      </c>
      <c r="E9598" t="s">
        <v>559</v>
      </c>
      <c r="F9598" t="str">
        <f>VLOOKUP(orders[[#This Row],[product_id]],Products!A:C,3,0)</f>
        <v>Electronics</v>
      </c>
      <c r="G9598">
        <v>2</v>
      </c>
      <c r="H9598" s="6">
        <v>0.22098498647302589</v>
      </c>
      <c r="I9598" s="2">
        <f>VLOOKUP($E9598,
Products!$A$1:$F$201,MATCH(Orders!I$1,Products!$A$1:$F$1,0),0)</f>
        <v>2588.546892391822</v>
      </c>
      <c r="J9598" s="2">
        <f>VLOOKUP($E9598,
Products!$A$1:$F$201,MATCH(Orders!J$1,Products!$A$1:$F$1,0),0)</f>
        <v>1942.6863840762869</v>
      </c>
    </row>
    <row r="9599" spans="1:10">
      <c r="A9599">
        <v>9598</v>
      </c>
      <c r="B9599" s="4">
        <v>45489</v>
      </c>
      <c r="C9599" s="10">
        <f>DATE(YEAR(orders[[#This Row],[order_date]]), MONTH(orders[[#This Row],[order_date]]), 1)</f>
        <v>45474</v>
      </c>
      <c r="D9599" t="s">
        <v>2983</v>
      </c>
      <c r="E9599" t="s">
        <v>630</v>
      </c>
      <c r="F9599" t="str">
        <f>VLOOKUP(orders[[#This Row],[product_id]],Products!A:C,3,0)</f>
        <v>Electronics</v>
      </c>
      <c r="G9599">
        <v>2</v>
      </c>
      <c r="H9599" s="6">
        <v>0.24445335427631409</v>
      </c>
      <c r="I9599" s="2">
        <f>VLOOKUP($E9599,
Products!$A$1:$F$201,MATCH(Orders!I$1,Products!$A$1:$F$1,0),0)</f>
        <v>20513.60683859466</v>
      </c>
      <c r="J9599" s="2">
        <f>VLOOKUP($E9599,
Products!$A$1:$F$201,MATCH(Orders!J$1,Products!$A$1:$F$1,0),0)</f>
        <v>14929.268600567289</v>
      </c>
    </row>
    <row r="9600" spans="1:10">
      <c r="A9600">
        <v>9599</v>
      </c>
      <c r="B9600" s="4">
        <v>45155</v>
      </c>
      <c r="C9600" s="10">
        <f>DATE(YEAR(orders[[#This Row],[order_date]]), MONTH(orders[[#This Row],[order_date]]), 1)</f>
        <v>45139</v>
      </c>
      <c r="D9600" t="s">
        <v>3622</v>
      </c>
      <c r="E9600" t="s">
        <v>654</v>
      </c>
      <c r="F9600" t="str">
        <f>VLOOKUP(orders[[#This Row],[product_id]],Products!A:C,3,0)</f>
        <v>Electronics</v>
      </c>
      <c r="G9600">
        <v>1</v>
      </c>
      <c r="H9600" s="6">
        <v>0.14346387805433045</v>
      </c>
      <c r="I9600" s="2">
        <f>VLOOKUP($E9600,
Products!$A$1:$F$201,MATCH(Orders!I$1,Products!$A$1:$F$1,0),0)</f>
        <v>2480.90324078101</v>
      </c>
      <c r="J9600" s="2">
        <f>VLOOKUP($E9600,
Products!$A$1:$F$201,MATCH(Orders!J$1,Products!$A$1:$F$1,0),0)</f>
        <v>1964.543440578911</v>
      </c>
    </row>
    <row r="9601" spans="1:10">
      <c r="A9601">
        <v>9600</v>
      </c>
      <c r="B9601" s="4">
        <v>45286</v>
      </c>
      <c r="C9601" s="10">
        <f>DATE(YEAR(orders[[#This Row],[order_date]]), MONTH(orders[[#This Row],[order_date]]), 1)</f>
        <v>45261</v>
      </c>
      <c r="D9601" t="s">
        <v>4626</v>
      </c>
      <c r="E9601" t="s">
        <v>527</v>
      </c>
      <c r="F9601" t="str">
        <f>VLOOKUP(orders[[#This Row],[product_id]],Products!A:C,3,0)</f>
        <v>Appliances</v>
      </c>
      <c r="G9601">
        <v>1</v>
      </c>
      <c r="H9601" s="6">
        <v>0.11387907011355142</v>
      </c>
      <c r="I9601" s="2">
        <f>VLOOKUP($E9601,
Products!$A$1:$F$201,MATCH(Orders!I$1,Products!$A$1:$F$1,0),0)</f>
        <v>25833.54427698228</v>
      </c>
      <c r="J9601" s="2">
        <f>VLOOKUP($E9601,
Products!$A$1:$F$201,MATCH(Orders!J$1,Products!$A$1:$F$1,0),0)</f>
        <v>16827.881451334611</v>
      </c>
    </row>
    <row r="9602" spans="1:10">
      <c r="A9602">
        <v>9601</v>
      </c>
      <c r="B9602" s="4">
        <v>45955</v>
      </c>
      <c r="C9602" s="10">
        <f>DATE(YEAR(orders[[#This Row],[order_date]]), MONTH(orders[[#This Row],[order_date]]), 1)</f>
        <v>45931</v>
      </c>
      <c r="D9602" t="s">
        <v>1843</v>
      </c>
      <c r="E9602" t="s">
        <v>630</v>
      </c>
      <c r="F9602" t="str">
        <f>VLOOKUP(orders[[#This Row],[product_id]],Products!A:C,3,0)</f>
        <v>Electronics</v>
      </c>
      <c r="G9602">
        <v>1</v>
      </c>
      <c r="H9602" s="6">
        <v>0.22347800833225206</v>
      </c>
      <c r="I9602" s="2">
        <f>VLOOKUP($E9602,
Products!$A$1:$F$201,MATCH(Orders!I$1,Products!$A$1:$F$1,0),0)</f>
        <v>20513.60683859466</v>
      </c>
      <c r="J9602" s="2">
        <f>VLOOKUP($E9602,
Products!$A$1:$F$201,MATCH(Orders!J$1,Products!$A$1:$F$1,0),0)</f>
        <v>14929.268600567289</v>
      </c>
    </row>
    <row r="9603" spans="1:10">
      <c r="A9603">
        <v>9602</v>
      </c>
      <c r="B9603" s="4">
        <v>44954</v>
      </c>
      <c r="C9603" s="10">
        <f>DATE(YEAR(orders[[#This Row],[order_date]]), MONTH(orders[[#This Row],[order_date]]), 1)</f>
        <v>44927</v>
      </c>
      <c r="D9603" t="s">
        <v>2245</v>
      </c>
      <c r="E9603" t="s">
        <v>602</v>
      </c>
      <c r="F9603" t="str">
        <f>VLOOKUP(orders[[#This Row],[product_id]],Products!A:C,3,0)</f>
        <v>Appliances</v>
      </c>
      <c r="G9603">
        <v>2</v>
      </c>
      <c r="H9603" s="6">
        <v>0.12895864866535514</v>
      </c>
      <c r="I9603" s="2">
        <f>VLOOKUP($E9603,
Products!$A$1:$F$201,MATCH(Orders!I$1,Products!$A$1:$F$1,0),0)</f>
        <v>22834.95547197924</v>
      </c>
      <c r="J9603" s="2">
        <f>VLOOKUP($E9603,
Products!$A$1:$F$201,MATCH(Orders!J$1,Products!$A$1:$F$1,0),0)</f>
        <v>17972.460052660601</v>
      </c>
    </row>
    <row r="9604" spans="1:10">
      <c r="A9604">
        <v>9603</v>
      </c>
      <c r="B9604" s="4">
        <v>45795</v>
      </c>
      <c r="C9604" s="10">
        <f>DATE(YEAR(orders[[#This Row],[order_date]]), MONTH(orders[[#This Row],[order_date]]), 1)</f>
        <v>45778</v>
      </c>
      <c r="D9604" t="s">
        <v>3961</v>
      </c>
      <c r="E9604" t="s">
        <v>621</v>
      </c>
      <c r="F9604" t="str">
        <f>VLOOKUP(orders[[#This Row],[product_id]],Products!A:C,3,0)</f>
        <v>Electronics</v>
      </c>
      <c r="G9604">
        <v>3</v>
      </c>
      <c r="H9604" s="6">
        <v>0.12366652014907906</v>
      </c>
      <c r="I9604" s="2">
        <f>VLOOKUP($E9604,
Products!$A$1:$F$201,MATCH(Orders!I$1,Products!$A$1:$F$1,0),0)</f>
        <v>11784.05708818019</v>
      </c>
      <c r="J9604" s="2">
        <f>VLOOKUP($E9604,
Products!$A$1:$F$201,MATCH(Orders!J$1,Products!$A$1:$F$1,0),0)</f>
        <v>7779.8525757032758</v>
      </c>
    </row>
    <row r="9605" spans="1:10">
      <c r="A9605">
        <v>9604</v>
      </c>
      <c r="B9605" s="4">
        <v>44954</v>
      </c>
      <c r="C9605" s="10">
        <f>DATE(YEAR(orders[[#This Row],[order_date]]), MONTH(orders[[#This Row],[order_date]]), 1)</f>
        <v>44927</v>
      </c>
      <c r="D9605" t="s">
        <v>2454</v>
      </c>
      <c r="E9605" t="s">
        <v>688</v>
      </c>
      <c r="F9605" t="str">
        <f>VLOOKUP(orders[[#This Row],[product_id]],Products!A:C,3,0)</f>
        <v>Appliances</v>
      </c>
      <c r="G9605">
        <v>2</v>
      </c>
      <c r="H9605" s="6">
        <v>5.8652809906610058E-2</v>
      </c>
      <c r="I9605" s="2">
        <f>VLOOKUP($E9605,
Products!$A$1:$F$201,MATCH(Orders!I$1,Products!$A$1:$F$1,0),0)</f>
        <v>5983.6860426434141</v>
      </c>
      <c r="J9605" s="2">
        <f>VLOOKUP($E9605,
Products!$A$1:$F$201,MATCH(Orders!J$1,Products!$A$1:$F$1,0),0)</f>
        <v>3911.563059036529</v>
      </c>
    </row>
    <row r="9606" spans="1:10">
      <c r="A9606">
        <v>9605</v>
      </c>
      <c r="B9606" s="4">
        <v>45670</v>
      </c>
      <c r="C9606" s="10">
        <f>DATE(YEAR(orders[[#This Row],[order_date]]), MONTH(orders[[#This Row],[order_date]]), 1)</f>
        <v>45658</v>
      </c>
      <c r="D9606" t="s">
        <v>3512</v>
      </c>
      <c r="E9606" t="s">
        <v>534</v>
      </c>
      <c r="F9606" t="str">
        <f>VLOOKUP(orders[[#This Row],[product_id]],Products!A:C,3,0)</f>
        <v>Appliances</v>
      </c>
      <c r="G9606">
        <v>1</v>
      </c>
      <c r="H9606" s="6">
        <v>5.2583818899946531E-2</v>
      </c>
      <c r="I9606" s="2">
        <f>VLOOKUP($E9606,
Products!$A$1:$F$201,MATCH(Orders!I$1,Products!$A$1:$F$1,0),0)</f>
        <v>24743.162958088669</v>
      </c>
      <c r="J9606" s="2">
        <f>VLOOKUP($E9606,
Products!$A$1:$F$201,MATCH(Orders!J$1,Products!$A$1:$F$1,0),0)</f>
        <v>19307.588986555591</v>
      </c>
    </row>
    <row r="9607" spans="1:10">
      <c r="A9607">
        <v>9606</v>
      </c>
      <c r="B9607" s="4">
        <v>45506</v>
      </c>
      <c r="C9607" s="10">
        <f>DATE(YEAR(orders[[#This Row],[order_date]]), MONTH(orders[[#This Row],[order_date]]), 1)</f>
        <v>45505</v>
      </c>
      <c r="D9607" t="s">
        <v>739</v>
      </c>
      <c r="E9607" t="s">
        <v>654</v>
      </c>
      <c r="F9607" t="str">
        <f>VLOOKUP(orders[[#This Row],[product_id]],Products!A:C,3,0)</f>
        <v>Electronics</v>
      </c>
      <c r="G9607">
        <v>1</v>
      </c>
      <c r="H9607" s="6">
        <v>0.18549292549399393</v>
      </c>
      <c r="I9607" s="2">
        <f>VLOOKUP($E9607,
Products!$A$1:$F$201,MATCH(Orders!I$1,Products!$A$1:$F$1,0),0)</f>
        <v>2480.90324078101</v>
      </c>
      <c r="J9607" s="2">
        <f>VLOOKUP($E9607,
Products!$A$1:$F$201,MATCH(Orders!J$1,Products!$A$1:$F$1,0),0)</f>
        <v>1964.543440578911</v>
      </c>
    </row>
    <row r="9608" spans="1:10">
      <c r="A9608">
        <v>9607</v>
      </c>
      <c r="B9608" s="4">
        <v>45377</v>
      </c>
      <c r="C9608" s="10">
        <f>DATE(YEAR(orders[[#This Row],[order_date]]), MONTH(orders[[#This Row],[order_date]]), 1)</f>
        <v>45352</v>
      </c>
      <c r="D9608" t="s">
        <v>1001</v>
      </c>
      <c r="E9608" t="s">
        <v>507</v>
      </c>
      <c r="F9608" t="str">
        <f>VLOOKUP(orders[[#This Row],[product_id]],Products!A:C,3,0)</f>
        <v>Electronics</v>
      </c>
      <c r="G9608">
        <v>2</v>
      </c>
      <c r="H9608" s="6">
        <v>0.24166560457159494</v>
      </c>
      <c r="I9608" s="2">
        <f>VLOOKUP($E9608,
Products!$A$1:$F$201,MATCH(Orders!I$1,Products!$A$1:$F$1,0),0)</f>
        <v>28502.89768049858</v>
      </c>
      <c r="J9608" s="2">
        <f>VLOOKUP($E9608,
Products!$A$1:$F$201,MATCH(Orders!J$1,Products!$A$1:$F$1,0),0)</f>
        <v>20477.83623923226</v>
      </c>
    </row>
    <row r="9609" spans="1:10">
      <c r="A9609">
        <v>9608</v>
      </c>
      <c r="B9609" s="4">
        <v>45359</v>
      </c>
      <c r="C9609" s="10">
        <f>DATE(YEAR(orders[[#This Row],[order_date]]), MONTH(orders[[#This Row],[order_date]]), 1)</f>
        <v>45352</v>
      </c>
      <c r="D9609" t="s">
        <v>3206</v>
      </c>
      <c r="E9609" t="s">
        <v>547</v>
      </c>
      <c r="F9609" t="str">
        <f>VLOOKUP(orders[[#This Row],[product_id]],Products!A:C,3,0)</f>
        <v>Appliances</v>
      </c>
      <c r="G9609">
        <v>1</v>
      </c>
      <c r="H9609" s="6">
        <v>0.1423747355337763</v>
      </c>
      <c r="I9609" s="2">
        <f>VLOOKUP($E9609,
Products!$A$1:$F$201,MATCH(Orders!I$1,Products!$A$1:$F$1,0),0)</f>
        <v>2366.4310858022332</v>
      </c>
      <c r="J9609" s="2">
        <f>VLOOKUP($E9609,
Products!$A$1:$F$201,MATCH(Orders!J$1,Products!$A$1:$F$1,0),0)</f>
        <v>1841.1055346213741</v>
      </c>
    </row>
    <row r="9610" spans="1:10">
      <c r="A9610">
        <v>9609</v>
      </c>
      <c r="B9610" s="4">
        <v>45300</v>
      </c>
      <c r="C9610" s="10">
        <f>DATE(YEAR(orders[[#This Row],[order_date]]), MONTH(orders[[#This Row],[order_date]]), 1)</f>
        <v>45292</v>
      </c>
      <c r="D9610" t="s">
        <v>4485</v>
      </c>
      <c r="E9610" t="s">
        <v>557</v>
      </c>
      <c r="F9610" t="str">
        <f>VLOOKUP(orders[[#This Row],[product_id]],Products!A:C,3,0)</f>
        <v>Electronics</v>
      </c>
      <c r="G9610">
        <v>2</v>
      </c>
      <c r="H9610" s="6">
        <v>0.22923238413764352</v>
      </c>
      <c r="I9610" s="2">
        <f>VLOOKUP($E9610,
Products!$A$1:$F$201,MATCH(Orders!I$1,Products!$A$1:$F$1,0),0)</f>
        <v>23950.56449224626</v>
      </c>
      <c r="J9610" s="2">
        <f>VLOOKUP($E9610,
Products!$A$1:$F$201,MATCH(Orders!J$1,Products!$A$1:$F$1,0),0)</f>
        <v>16488.618979732779</v>
      </c>
    </row>
    <row r="9611" spans="1:10">
      <c r="A9611">
        <v>9610</v>
      </c>
      <c r="B9611" s="4">
        <v>45361</v>
      </c>
      <c r="C9611" s="10">
        <f>DATE(YEAR(orders[[#This Row],[order_date]]), MONTH(orders[[#This Row],[order_date]]), 1)</f>
        <v>45352</v>
      </c>
      <c r="D9611" t="s">
        <v>4282</v>
      </c>
      <c r="E9611" t="s">
        <v>543</v>
      </c>
      <c r="F9611" t="str">
        <f>VLOOKUP(orders[[#This Row],[product_id]],Products!A:C,3,0)</f>
        <v>Appliances</v>
      </c>
      <c r="G9611">
        <v>1</v>
      </c>
      <c r="H9611" s="6">
        <v>0.10000915146884283</v>
      </c>
      <c r="I9611" s="2">
        <f>VLOOKUP($E9611,
Products!$A$1:$F$201,MATCH(Orders!I$1,Products!$A$1:$F$1,0),0)</f>
        <v>2300.989425669633</v>
      </c>
      <c r="J9611" s="2">
        <f>VLOOKUP($E9611,
Products!$A$1:$F$201,MATCH(Orders!J$1,Products!$A$1:$F$1,0),0)</f>
        <v>1726.390958088811</v>
      </c>
    </row>
    <row r="9612" spans="1:10">
      <c r="A9612">
        <v>9611</v>
      </c>
      <c r="B9612" s="4">
        <v>45144</v>
      </c>
      <c r="C9612" s="10">
        <f>DATE(YEAR(orders[[#This Row],[order_date]]), MONTH(orders[[#This Row],[order_date]]), 1)</f>
        <v>45139</v>
      </c>
      <c r="D9612" t="s">
        <v>2135</v>
      </c>
      <c r="E9612" t="s">
        <v>636</v>
      </c>
      <c r="F9612" t="str">
        <f>VLOOKUP(orders[[#This Row],[product_id]],Products!A:C,3,0)</f>
        <v>Appliances</v>
      </c>
      <c r="G9612">
        <v>2</v>
      </c>
      <c r="H9612" s="6">
        <v>0.147688744982652</v>
      </c>
      <c r="I9612" s="2">
        <f>VLOOKUP($E9612,
Products!$A$1:$F$201,MATCH(Orders!I$1,Products!$A$1:$F$1,0),0)</f>
        <v>2035.5647279372099</v>
      </c>
      <c r="J9612" s="2">
        <f>VLOOKUP($E9612,
Products!$A$1:$F$201,MATCH(Orders!J$1,Products!$A$1:$F$1,0),0)</f>
        <v>1486.048843699655</v>
      </c>
    </row>
    <row r="9613" spans="1:10">
      <c r="A9613">
        <v>9612</v>
      </c>
      <c r="B9613" s="4">
        <v>45874</v>
      </c>
      <c r="C9613" s="10">
        <f>DATE(YEAR(orders[[#This Row],[order_date]]), MONTH(orders[[#This Row],[order_date]]), 1)</f>
        <v>45870</v>
      </c>
      <c r="D9613" t="s">
        <v>1856</v>
      </c>
      <c r="E9613" t="s">
        <v>658</v>
      </c>
      <c r="F9613" t="str">
        <f>VLOOKUP(orders[[#This Row],[product_id]],Products!A:C,3,0)</f>
        <v>Electronics</v>
      </c>
      <c r="G9613">
        <v>2</v>
      </c>
      <c r="H9613" s="6">
        <v>0.22536043994443311</v>
      </c>
      <c r="I9613" s="2">
        <f>VLOOKUP($E9613,
Products!$A$1:$F$201,MATCH(Orders!I$1,Products!$A$1:$F$1,0),0)</f>
        <v>2455.4664524813788</v>
      </c>
      <c r="J9613" s="2">
        <f>VLOOKUP($E9613,
Products!$A$1:$F$201,MATCH(Orders!J$1,Products!$A$1:$F$1,0),0)</f>
        <v>1763.2139459131699</v>
      </c>
    </row>
    <row r="9614" spans="1:10">
      <c r="A9614">
        <v>9613</v>
      </c>
      <c r="B9614" s="4">
        <v>45275</v>
      </c>
      <c r="C9614" s="10">
        <f>DATE(YEAR(orders[[#This Row],[order_date]]), MONTH(orders[[#This Row],[order_date]]), 1)</f>
        <v>45261</v>
      </c>
      <c r="D9614" t="s">
        <v>2895</v>
      </c>
      <c r="E9614" t="s">
        <v>582</v>
      </c>
      <c r="F9614" t="str">
        <f>VLOOKUP(orders[[#This Row],[product_id]],Products!A:C,3,0)</f>
        <v>Electronics</v>
      </c>
      <c r="G9614">
        <v>2</v>
      </c>
      <c r="H9614" s="6">
        <v>0.19770424016707752</v>
      </c>
      <c r="I9614" s="2">
        <f>VLOOKUP($E9614,
Products!$A$1:$F$201,MATCH(Orders!I$1,Products!$A$1:$F$1,0),0)</f>
        <v>16266.090182397211</v>
      </c>
      <c r="J9614" s="2">
        <f>VLOOKUP($E9614,
Products!$A$1:$F$201,MATCH(Orders!J$1,Products!$A$1:$F$1,0),0)</f>
        <v>11802.84602487359</v>
      </c>
    </row>
    <row r="9615" spans="1:10">
      <c r="A9615">
        <v>9614</v>
      </c>
      <c r="B9615" s="4">
        <v>45714</v>
      </c>
      <c r="C9615" s="10">
        <f>DATE(YEAR(orders[[#This Row],[order_date]]), MONTH(orders[[#This Row],[order_date]]), 1)</f>
        <v>45689</v>
      </c>
      <c r="D9615" t="s">
        <v>2693</v>
      </c>
      <c r="E9615" t="s">
        <v>695</v>
      </c>
      <c r="F9615" t="str">
        <f>VLOOKUP(orders[[#This Row],[product_id]],Products!A:C,3,0)</f>
        <v>Electronics</v>
      </c>
      <c r="G9615">
        <v>1</v>
      </c>
      <c r="H9615" s="6">
        <v>0.15941995968059341</v>
      </c>
      <c r="I9615" s="2">
        <f>VLOOKUP($E9615,
Products!$A$1:$F$201,MATCH(Orders!I$1,Products!$A$1:$F$1,0),0)</f>
        <v>2716.2219891886762</v>
      </c>
      <c r="J9615" s="2">
        <f>VLOOKUP($E9615,
Products!$A$1:$F$201,MATCH(Orders!J$1,Products!$A$1:$F$1,0),0)</f>
        <v>2045.0534052982539</v>
      </c>
    </row>
    <row r="9616" spans="1:10">
      <c r="A9616">
        <v>9615</v>
      </c>
      <c r="B9616" s="4">
        <v>44952</v>
      </c>
      <c r="C9616" s="10">
        <f>DATE(YEAR(orders[[#This Row],[order_date]]), MONTH(orders[[#This Row],[order_date]]), 1)</f>
        <v>44927</v>
      </c>
      <c r="D9616" t="s">
        <v>1353</v>
      </c>
      <c r="E9616" t="s">
        <v>648</v>
      </c>
      <c r="F9616" t="str">
        <f>VLOOKUP(orders[[#This Row],[product_id]],Products!A:C,3,0)</f>
        <v>Electronics</v>
      </c>
      <c r="G9616">
        <v>1</v>
      </c>
      <c r="H9616" s="6">
        <v>0.16146337807031919</v>
      </c>
      <c r="I9616" s="2">
        <f>VLOOKUP($E9616,
Products!$A$1:$F$201,MATCH(Orders!I$1,Products!$A$1:$F$1,0),0)</f>
        <v>11049.50250218974</v>
      </c>
      <c r="J9616" s="2">
        <f>VLOOKUP($E9616,
Products!$A$1:$F$201,MATCH(Orders!J$1,Products!$A$1:$F$1,0),0)</f>
        <v>7252.1207539007246</v>
      </c>
    </row>
    <row r="9617" spans="1:10">
      <c r="A9617">
        <v>9616</v>
      </c>
      <c r="B9617" s="4">
        <v>45998</v>
      </c>
      <c r="C9617" s="10">
        <f>DATE(YEAR(orders[[#This Row],[order_date]]), MONTH(orders[[#This Row],[order_date]]), 1)</f>
        <v>45992</v>
      </c>
      <c r="D9617" t="s">
        <v>2881</v>
      </c>
      <c r="E9617" t="s">
        <v>703</v>
      </c>
      <c r="F9617" t="str">
        <f>VLOOKUP(orders[[#This Row],[product_id]],Products!A:C,3,0)</f>
        <v>Appliances</v>
      </c>
      <c r="G9617">
        <v>2</v>
      </c>
      <c r="H9617" s="6">
        <v>6.3409814175675941E-2</v>
      </c>
      <c r="I9617" s="2">
        <f>VLOOKUP($E9617,
Products!$A$1:$F$201,MATCH(Orders!I$1,Products!$A$1:$F$1,0),0)</f>
        <v>23763.82929975582</v>
      </c>
      <c r="J9617" s="2">
        <f>VLOOKUP($E9617,
Products!$A$1:$F$201,MATCH(Orders!J$1,Products!$A$1:$F$1,0),0)</f>
        <v>17833.36818447417</v>
      </c>
    </row>
    <row r="9618" spans="1:10">
      <c r="A9618">
        <v>9617</v>
      </c>
      <c r="B9618" s="4">
        <v>45785</v>
      </c>
      <c r="C9618" s="10">
        <f>DATE(YEAR(orders[[#This Row],[order_date]]), MONTH(orders[[#This Row],[order_date]]), 1)</f>
        <v>45778</v>
      </c>
      <c r="D9618" t="s">
        <v>3588</v>
      </c>
      <c r="E9618" t="s">
        <v>610</v>
      </c>
      <c r="F9618" t="str">
        <f>VLOOKUP(orders[[#This Row],[product_id]],Products!A:C,3,0)</f>
        <v>Appliances</v>
      </c>
      <c r="G9618">
        <v>2</v>
      </c>
      <c r="H9618" s="6">
        <v>0.1237922966536464</v>
      </c>
      <c r="I9618" s="2">
        <f>VLOOKUP($E9618,
Products!$A$1:$F$201,MATCH(Orders!I$1,Products!$A$1:$F$1,0),0)</f>
        <v>23456.386855186989</v>
      </c>
      <c r="J9618" s="2">
        <f>VLOOKUP($E9618,
Products!$A$1:$F$201,MATCH(Orders!J$1,Products!$A$1:$F$1,0),0)</f>
        <v>16522.385271144129</v>
      </c>
    </row>
    <row r="9619" spans="1:10">
      <c r="A9619">
        <v>9618</v>
      </c>
      <c r="B9619" s="4">
        <v>45296</v>
      </c>
      <c r="C9619" s="10">
        <f>DATE(YEAR(orders[[#This Row],[order_date]]), MONTH(orders[[#This Row],[order_date]]), 1)</f>
        <v>45292</v>
      </c>
      <c r="D9619" t="s">
        <v>2415</v>
      </c>
      <c r="E9619" t="s">
        <v>515</v>
      </c>
      <c r="F9619" t="str">
        <f>VLOOKUP(orders[[#This Row],[product_id]],Products!A:C,3,0)</f>
        <v>Appliances</v>
      </c>
      <c r="G9619">
        <v>1</v>
      </c>
      <c r="H9619" s="6">
        <v>9.849224021368487E-2</v>
      </c>
      <c r="I9619" s="2">
        <f>VLOOKUP($E9619,
Products!$A$1:$F$201,MATCH(Orders!I$1,Products!$A$1:$F$1,0),0)</f>
        <v>2136.8180837738519</v>
      </c>
      <c r="J9619" s="2">
        <f>VLOOKUP($E9619,
Products!$A$1:$F$201,MATCH(Orders!J$1,Products!$A$1:$F$1,0),0)</f>
        <v>1689.48738136013</v>
      </c>
    </row>
    <row r="9620" spans="1:10">
      <c r="A9620">
        <v>9619</v>
      </c>
      <c r="B9620" s="4">
        <v>45964</v>
      </c>
      <c r="C9620" s="10">
        <f>DATE(YEAR(orders[[#This Row],[order_date]]), MONTH(orders[[#This Row],[order_date]]), 1)</f>
        <v>45962</v>
      </c>
      <c r="D9620" t="s">
        <v>3678</v>
      </c>
      <c r="E9620" t="s">
        <v>625</v>
      </c>
      <c r="F9620" t="str">
        <f>VLOOKUP(orders[[#This Row],[product_id]],Products!A:C,3,0)</f>
        <v>Electronics</v>
      </c>
      <c r="G9620">
        <v>2</v>
      </c>
      <c r="H9620" s="6">
        <v>0.19498237196170945</v>
      </c>
      <c r="I9620" s="2">
        <f>VLOOKUP($E9620,
Products!$A$1:$F$201,MATCH(Orders!I$1,Products!$A$1:$F$1,0),0)</f>
        <v>11578.815958005471</v>
      </c>
      <c r="J9620" s="2">
        <f>VLOOKUP($E9620,
Products!$A$1:$F$201,MATCH(Orders!J$1,Products!$A$1:$F$1,0),0)</f>
        <v>7854.7306959992193</v>
      </c>
    </row>
    <row r="9621" spans="1:10">
      <c r="A9621">
        <v>9620</v>
      </c>
      <c r="B9621" s="4">
        <v>45810</v>
      </c>
      <c r="C9621" s="10">
        <f>DATE(YEAR(orders[[#This Row],[order_date]]), MONTH(orders[[#This Row],[order_date]]), 1)</f>
        <v>45809</v>
      </c>
      <c r="D9621" t="s">
        <v>3483</v>
      </c>
      <c r="E9621" t="s">
        <v>632</v>
      </c>
      <c r="F9621" t="str">
        <f>VLOOKUP(orders[[#This Row],[product_id]],Products!A:C,3,0)</f>
        <v>Electronics</v>
      </c>
      <c r="G9621">
        <v>1</v>
      </c>
      <c r="H9621" s="6">
        <v>0.21870384619263181</v>
      </c>
      <c r="I9621" s="2">
        <f>VLOOKUP($E9621,
Products!$A$1:$F$201,MATCH(Orders!I$1,Products!$A$1:$F$1,0),0)</f>
        <v>23049.571773693999</v>
      </c>
      <c r="J9621" s="2">
        <f>VLOOKUP($E9621,
Products!$A$1:$F$201,MATCH(Orders!J$1,Products!$A$1:$F$1,0),0)</f>
        <v>15791.461375569639</v>
      </c>
    </row>
    <row r="9622" spans="1:10">
      <c r="A9622">
        <v>9621</v>
      </c>
      <c r="B9622" s="4">
        <v>45205</v>
      </c>
      <c r="C9622" s="10">
        <f>DATE(YEAR(orders[[#This Row],[order_date]]), MONTH(orders[[#This Row],[order_date]]), 1)</f>
        <v>45200</v>
      </c>
      <c r="D9622" t="s">
        <v>4403</v>
      </c>
      <c r="E9622" t="s">
        <v>619</v>
      </c>
      <c r="F9622" t="str">
        <f>VLOOKUP(orders[[#This Row],[product_id]],Products!A:C,3,0)</f>
        <v>Appliances</v>
      </c>
      <c r="G9622">
        <v>1</v>
      </c>
      <c r="H9622" s="6">
        <v>0.14423317268135014</v>
      </c>
      <c r="I9622" s="2">
        <f>VLOOKUP($E9622,
Products!$A$1:$F$201,MATCH(Orders!I$1,Products!$A$1:$F$1,0),0)</f>
        <v>6040.8433358455886</v>
      </c>
      <c r="J9622" s="2">
        <f>VLOOKUP($E9622,
Products!$A$1:$F$201,MATCH(Orders!J$1,Products!$A$1:$F$1,0),0)</f>
        <v>4363.6239115177623</v>
      </c>
    </row>
    <row r="9623" spans="1:10">
      <c r="A9623">
        <v>9622</v>
      </c>
      <c r="B9623" s="4">
        <v>45267</v>
      </c>
      <c r="C9623" s="10">
        <f>DATE(YEAR(orders[[#This Row],[order_date]]), MONTH(orders[[#This Row],[order_date]]), 1)</f>
        <v>45261</v>
      </c>
      <c r="D9623" t="s">
        <v>4664</v>
      </c>
      <c r="E9623" t="s">
        <v>574</v>
      </c>
      <c r="F9623" t="str">
        <f>VLOOKUP(orders[[#This Row],[product_id]],Products!A:C,3,0)</f>
        <v>Electronics</v>
      </c>
      <c r="G9623">
        <v>1</v>
      </c>
      <c r="H9623" s="6">
        <v>0.18803431036516186</v>
      </c>
      <c r="I9623" s="2">
        <f>VLOOKUP($E9623,
Products!$A$1:$F$201,MATCH(Orders!I$1,Products!$A$1:$F$1,0),0)</f>
        <v>30824.427673567101</v>
      </c>
      <c r="J9623" s="2">
        <f>VLOOKUP($E9623,
Products!$A$1:$F$201,MATCH(Orders!J$1,Products!$A$1:$F$1,0),0)</f>
        <v>20473.07476940487</v>
      </c>
    </row>
    <row r="9624" spans="1:10">
      <c r="A9624">
        <v>9623</v>
      </c>
      <c r="B9624" s="4">
        <v>45533</v>
      </c>
      <c r="C9624" s="10">
        <f>DATE(YEAR(orders[[#This Row],[order_date]]), MONTH(orders[[#This Row],[order_date]]), 1)</f>
        <v>45505</v>
      </c>
      <c r="D9624" t="s">
        <v>4127</v>
      </c>
      <c r="E9624" t="s">
        <v>614</v>
      </c>
      <c r="F9624" t="str">
        <f>VLOOKUP(orders[[#This Row],[product_id]],Products!A:C,3,0)</f>
        <v>Electronics</v>
      </c>
      <c r="G9624">
        <v>1</v>
      </c>
      <c r="H9624" s="6">
        <v>0.2124984285336402</v>
      </c>
      <c r="I9624" s="2">
        <f>VLOOKUP($E9624,
Products!$A$1:$F$201,MATCH(Orders!I$1,Products!$A$1:$F$1,0),0)</f>
        <v>27394.979060178921</v>
      </c>
      <c r="J9624" s="2">
        <f>VLOOKUP($E9624,
Products!$A$1:$F$201,MATCH(Orders!J$1,Products!$A$1:$F$1,0),0)</f>
        <v>20497.911427865951</v>
      </c>
    </row>
    <row r="9625" spans="1:10">
      <c r="A9625">
        <v>9624</v>
      </c>
      <c r="B9625" s="4">
        <v>45975</v>
      </c>
      <c r="C9625" s="10">
        <f>DATE(YEAR(orders[[#This Row],[order_date]]), MONTH(orders[[#This Row],[order_date]]), 1)</f>
        <v>45962</v>
      </c>
      <c r="D9625" t="s">
        <v>2253</v>
      </c>
      <c r="E9625" t="s">
        <v>549</v>
      </c>
      <c r="F9625" t="str">
        <f>VLOOKUP(orders[[#This Row],[product_id]],Products!A:C,3,0)</f>
        <v>Electronics</v>
      </c>
      <c r="G9625">
        <v>3</v>
      </c>
      <c r="H9625" s="6">
        <v>0.16526954466934424</v>
      </c>
      <c r="I9625" s="2">
        <f>VLOOKUP($E9625,
Products!$A$1:$F$201,MATCH(Orders!I$1,Products!$A$1:$F$1,0),0)</f>
        <v>32579.222893763279</v>
      </c>
      <c r="J9625" s="2">
        <f>VLOOKUP($E9625,
Products!$A$1:$F$201,MATCH(Orders!J$1,Products!$A$1:$F$1,0),0)</f>
        <v>22472.912188105081</v>
      </c>
    </row>
    <row r="9626" spans="1:10">
      <c r="A9626">
        <v>9625</v>
      </c>
      <c r="B9626" s="4">
        <v>45455</v>
      </c>
      <c r="C9626" s="10">
        <f>DATE(YEAR(orders[[#This Row],[order_date]]), MONTH(orders[[#This Row],[order_date]]), 1)</f>
        <v>45444</v>
      </c>
      <c r="D9626" t="s">
        <v>1168</v>
      </c>
      <c r="E9626" t="s">
        <v>674</v>
      </c>
      <c r="F9626" t="str">
        <f>VLOOKUP(orders[[#This Row],[product_id]],Products!A:C,3,0)</f>
        <v>Appliances</v>
      </c>
      <c r="G9626">
        <v>1</v>
      </c>
      <c r="H9626" s="6">
        <v>0.12760008911916784</v>
      </c>
      <c r="I9626" s="2">
        <f>VLOOKUP($E9626,
Products!$A$1:$F$201,MATCH(Orders!I$1,Products!$A$1:$F$1,0),0)</f>
        <v>6324.5253633508046</v>
      </c>
      <c r="J9626" s="2">
        <f>VLOOKUP($E9626,
Products!$A$1:$F$201,MATCH(Orders!J$1,Products!$A$1:$F$1,0),0)</f>
        <v>4493.055585088201</v>
      </c>
    </row>
    <row r="9627" spans="1:10">
      <c r="A9627">
        <v>9626</v>
      </c>
      <c r="B9627" s="4">
        <v>45352</v>
      </c>
      <c r="C9627" s="10">
        <f>DATE(YEAR(orders[[#This Row],[order_date]]), MONTH(orders[[#This Row],[order_date]]), 1)</f>
        <v>45352</v>
      </c>
      <c r="D9627" t="s">
        <v>4021</v>
      </c>
      <c r="E9627" t="s">
        <v>525</v>
      </c>
      <c r="F9627" t="str">
        <f>VLOOKUP(orders[[#This Row],[product_id]],Products!A:C,3,0)</f>
        <v>Electronics</v>
      </c>
      <c r="G9627">
        <v>1</v>
      </c>
      <c r="H9627" s="6">
        <v>0.18731310248572455</v>
      </c>
      <c r="I9627" s="2">
        <f>VLOOKUP($E9627,
Products!$A$1:$F$201,MATCH(Orders!I$1,Products!$A$1:$F$1,0),0)</f>
        <v>2441.7405612875209</v>
      </c>
      <c r="J9627" s="2">
        <f>VLOOKUP($E9627,
Products!$A$1:$F$201,MATCH(Orders!J$1,Products!$A$1:$F$1,0),0)</f>
        <v>1934.1373706011941</v>
      </c>
    </row>
    <row r="9628" spans="1:10">
      <c r="A9628">
        <v>9627</v>
      </c>
      <c r="B9628" s="4">
        <v>44955</v>
      </c>
      <c r="C9628" s="10">
        <f>DATE(YEAR(orders[[#This Row],[order_date]]), MONTH(orders[[#This Row],[order_date]]), 1)</f>
        <v>44927</v>
      </c>
      <c r="D9628" t="s">
        <v>3317</v>
      </c>
      <c r="E9628" t="s">
        <v>612</v>
      </c>
      <c r="F9628" t="str">
        <f>VLOOKUP(orders[[#This Row],[product_id]],Products!A:C,3,0)</f>
        <v>Electronics</v>
      </c>
      <c r="G9628">
        <v>1</v>
      </c>
      <c r="H9628" s="6">
        <v>0.10951013968535232</v>
      </c>
      <c r="I9628" s="2">
        <f>VLOOKUP($E9628,
Products!$A$1:$F$201,MATCH(Orders!I$1,Products!$A$1:$F$1,0),0)</f>
        <v>2704.041843529928</v>
      </c>
      <c r="J9628" s="2">
        <f>VLOOKUP($E9628,
Products!$A$1:$F$201,MATCH(Orders!J$1,Products!$A$1:$F$1,0),0)</f>
        <v>2158.9135708713038</v>
      </c>
    </row>
    <row r="9629" spans="1:10">
      <c r="A9629">
        <v>9628</v>
      </c>
      <c r="B9629" s="4">
        <v>45882</v>
      </c>
      <c r="C9629" s="10">
        <f>DATE(YEAR(orders[[#This Row],[order_date]]), MONTH(orders[[#This Row],[order_date]]), 1)</f>
        <v>45870</v>
      </c>
      <c r="D9629" t="s">
        <v>1915</v>
      </c>
      <c r="E9629" t="s">
        <v>670</v>
      </c>
      <c r="F9629" t="str">
        <f>VLOOKUP(orders[[#This Row],[product_id]],Products!A:C,3,0)</f>
        <v>Electronics</v>
      </c>
      <c r="G9629">
        <v>2</v>
      </c>
      <c r="H9629" s="6">
        <v>0.22947865433505893</v>
      </c>
      <c r="I9629" s="2">
        <f>VLOOKUP($E9629,
Products!$A$1:$F$201,MATCH(Orders!I$1,Products!$A$1:$F$1,0),0)</f>
        <v>2624.8628733917722</v>
      </c>
      <c r="J9629" s="2">
        <f>VLOOKUP($E9629,
Products!$A$1:$F$201,MATCH(Orders!J$1,Products!$A$1:$F$1,0),0)</f>
        <v>1944.041928611671</v>
      </c>
    </row>
    <row r="9630" spans="1:10">
      <c r="A9630">
        <v>9629</v>
      </c>
      <c r="B9630" s="4">
        <v>45249</v>
      </c>
      <c r="C9630" s="10">
        <f>DATE(YEAR(orders[[#This Row],[order_date]]), MONTH(orders[[#This Row],[order_date]]), 1)</f>
        <v>45231</v>
      </c>
      <c r="D9630" t="s">
        <v>4010</v>
      </c>
      <c r="E9630" t="s">
        <v>672</v>
      </c>
      <c r="F9630" t="str">
        <f>VLOOKUP(orders[[#This Row],[product_id]],Products!A:C,3,0)</f>
        <v>Electronics</v>
      </c>
      <c r="G9630">
        <v>3</v>
      </c>
      <c r="H9630" s="6">
        <v>0.23000173333473445</v>
      </c>
      <c r="I9630" s="2">
        <f>VLOOKUP($E9630,
Products!$A$1:$F$201,MATCH(Orders!I$1,Products!$A$1:$F$1,0),0)</f>
        <v>29856.340212906369</v>
      </c>
      <c r="J9630" s="2">
        <f>VLOOKUP($E9630,
Products!$A$1:$F$201,MATCH(Orders!J$1,Products!$A$1:$F$1,0),0)</f>
        <v>19759.064823078941</v>
      </c>
    </row>
    <row r="9631" spans="1:10">
      <c r="A9631">
        <v>9630</v>
      </c>
      <c r="B9631" s="4">
        <v>45239</v>
      </c>
      <c r="C9631" s="10">
        <f>DATE(YEAR(orders[[#This Row],[order_date]]), MONTH(orders[[#This Row],[order_date]]), 1)</f>
        <v>45231</v>
      </c>
      <c r="D9631" t="s">
        <v>1219</v>
      </c>
      <c r="E9631" t="s">
        <v>624</v>
      </c>
      <c r="F9631" t="str">
        <f>VLOOKUP(orders[[#This Row],[product_id]],Products!A:C,3,0)</f>
        <v>Appliances</v>
      </c>
      <c r="G9631">
        <v>2</v>
      </c>
      <c r="H9631" s="6">
        <v>9.2038406620904803E-2</v>
      </c>
      <c r="I9631" s="2">
        <f>VLOOKUP($E9631,
Products!$A$1:$F$201,MATCH(Orders!I$1,Products!$A$1:$F$1,0),0)</f>
        <v>2102.383201797521</v>
      </c>
      <c r="J9631" s="2">
        <f>VLOOKUP($E9631,
Products!$A$1:$F$201,MATCH(Orders!J$1,Products!$A$1:$F$1,0),0)</f>
        <v>1599.330443274388</v>
      </c>
    </row>
    <row r="9632" spans="1:10">
      <c r="A9632">
        <v>9631</v>
      </c>
      <c r="B9632" s="4">
        <v>45510</v>
      </c>
      <c r="C9632" s="10">
        <f>DATE(YEAR(orders[[#This Row],[order_date]]), MONTH(orders[[#This Row],[order_date]]), 1)</f>
        <v>45505</v>
      </c>
      <c r="D9632" t="s">
        <v>706</v>
      </c>
      <c r="E9632" t="s">
        <v>614</v>
      </c>
      <c r="F9632" t="str">
        <f>VLOOKUP(orders[[#This Row],[product_id]],Products!A:C,3,0)</f>
        <v>Electronics</v>
      </c>
      <c r="G9632">
        <v>1</v>
      </c>
      <c r="H9632" s="6">
        <v>0.2319735301144083</v>
      </c>
      <c r="I9632" s="2">
        <f>VLOOKUP($E9632,
Products!$A$1:$F$201,MATCH(Orders!I$1,Products!$A$1:$F$1,0),0)</f>
        <v>27394.979060178921</v>
      </c>
      <c r="J9632" s="2">
        <f>VLOOKUP($E9632,
Products!$A$1:$F$201,MATCH(Orders!J$1,Products!$A$1:$F$1,0),0)</f>
        <v>20497.911427865951</v>
      </c>
    </row>
    <row r="9633" spans="1:10">
      <c r="A9633">
        <v>9632</v>
      </c>
      <c r="B9633" s="4">
        <v>45688</v>
      </c>
      <c r="C9633" s="10">
        <f>DATE(YEAR(orders[[#This Row],[order_date]]), MONTH(orders[[#This Row],[order_date]]), 1)</f>
        <v>45658</v>
      </c>
      <c r="D9633" t="s">
        <v>1968</v>
      </c>
      <c r="E9633" t="s">
        <v>703</v>
      </c>
      <c r="F9633" t="str">
        <f>VLOOKUP(orders[[#This Row],[product_id]],Products!A:C,3,0)</f>
        <v>Appliances</v>
      </c>
      <c r="G9633">
        <v>2</v>
      </c>
      <c r="H9633" s="6">
        <v>0.14887710037693094</v>
      </c>
      <c r="I9633" s="2">
        <f>VLOOKUP($E9633,
Products!$A$1:$F$201,MATCH(Orders!I$1,Products!$A$1:$F$1,0),0)</f>
        <v>23763.82929975582</v>
      </c>
      <c r="J9633" s="2">
        <f>VLOOKUP($E9633,
Products!$A$1:$F$201,MATCH(Orders!J$1,Products!$A$1:$F$1,0),0)</f>
        <v>17833.36818447417</v>
      </c>
    </row>
    <row r="9634" spans="1:10">
      <c r="A9634">
        <v>9633</v>
      </c>
      <c r="B9634" s="4">
        <v>45221</v>
      </c>
      <c r="C9634" s="10">
        <f>DATE(YEAR(orders[[#This Row],[order_date]]), MONTH(orders[[#This Row],[order_date]]), 1)</f>
        <v>45200</v>
      </c>
      <c r="D9634" t="s">
        <v>1784</v>
      </c>
      <c r="E9634" t="s">
        <v>513</v>
      </c>
      <c r="F9634" t="str">
        <f>VLOOKUP(orders[[#This Row],[product_id]],Products!A:C,3,0)</f>
        <v>Electronics</v>
      </c>
      <c r="G9634">
        <v>1</v>
      </c>
      <c r="H9634" s="6">
        <v>0.17247831336678551</v>
      </c>
      <c r="I9634" s="2">
        <f>VLOOKUP($E9634,
Products!$A$1:$F$201,MATCH(Orders!I$1,Products!$A$1:$F$1,0),0)</f>
        <v>2370.6748519187499</v>
      </c>
      <c r="J9634" s="2">
        <f>VLOOKUP($E9634,
Products!$A$1:$F$201,MATCH(Orders!J$1,Products!$A$1:$F$1,0),0)</f>
        <v>1742.1190905744229</v>
      </c>
    </row>
    <row r="9635" spans="1:10">
      <c r="A9635">
        <v>9634</v>
      </c>
      <c r="B9635" s="4">
        <v>45582</v>
      </c>
      <c r="C9635" s="10">
        <f>DATE(YEAR(orders[[#This Row],[order_date]]), MONTH(orders[[#This Row],[order_date]]), 1)</f>
        <v>45566</v>
      </c>
      <c r="D9635" t="s">
        <v>4272</v>
      </c>
      <c r="E9635" t="s">
        <v>548</v>
      </c>
      <c r="F9635" t="str">
        <f>VLOOKUP(orders[[#This Row],[product_id]],Products!A:C,3,0)</f>
        <v>Appliances</v>
      </c>
      <c r="G9635">
        <v>3</v>
      </c>
      <c r="H9635" s="6">
        <v>0.10398921229121066</v>
      </c>
      <c r="I9635" s="2">
        <f>VLOOKUP($E9635,
Products!$A$1:$F$201,MATCH(Orders!I$1,Products!$A$1:$F$1,0),0)</f>
        <v>2211.9922659782978</v>
      </c>
      <c r="J9635" s="2">
        <f>VLOOKUP($E9635,
Products!$A$1:$F$201,MATCH(Orders!J$1,Products!$A$1:$F$1,0),0)</f>
        <v>1741.1720710333091</v>
      </c>
    </row>
    <row r="9636" spans="1:10">
      <c r="A9636">
        <v>9635</v>
      </c>
      <c r="B9636" s="4">
        <v>45712</v>
      </c>
      <c r="C9636" s="10">
        <f>DATE(YEAR(orders[[#This Row],[order_date]]), MONTH(orders[[#This Row],[order_date]]), 1)</f>
        <v>45689</v>
      </c>
      <c r="D9636" t="s">
        <v>4509</v>
      </c>
      <c r="E9636" t="s">
        <v>643</v>
      </c>
      <c r="F9636" t="str">
        <f>VLOOKUP(orders[[#This Row],[product_id]],Products!A:C,3,0)</f>
        <v>Appliances</v>
      </c>
      <c r="G9636">
        <v>2</v>
      </c>
      <c r="H9636" s="6">
        <v>0.13687219214180021</v>
      </c>
      <c r="I9636" s="2">
        <f>VLOOKUP($E9636,
Products!$A$1:$F$201,MATCH(Orders!I$1,Products!$A$1:$F$1,0),0)</f>
        <v>26269.068564891841</v>
      </c>
      <c r="J9636" s="2">
        <f>VLOOKUP($E9636,
Products!$A$1:$F$201,MATCH(Orders!J$1,Products!$A$1:$F$1,0),0)</f>
        <v>18867.564539756699</v>
      </c>
    </row>
    <row r="9637" spans="1:10">
      <c r="A9637">
        <v>9636</v>
      </c>
      <c r="B9637" s="4">
        <v>45149</v>
      </c>
      <c r="C9637" s="10">
        <f>DATE(YEAR(orders[[#This Row],[order_date]]), MONTH(orders[[#This Row],[order_date]]), 1)</f>
        <v>45139</v>
      </c>
      <c r="D9637" t="s">
        <v>4393</v>
      </c>
      <c r="E9637" t="s">
        <v>546</v>
      </c>
      <c r="F9637" t="str">
        <f>VLOOKUP(orders[[#This Row],[product_id]],Products!A:C,3,0)</f>
        <v>Electronics</v>
      </c>
      <c r="G9637">
        <v>1</v>
      </c>
      <c r="H9637" s="6">
        <v>0.1801627215212315</v>
      </c>
      <c r="I9637" s="2">
        <f>VLOOKUP($E9637,
Products!$A$1:$F$201,MATCH(Orders!I$1,Products!$A$1:$F$1,0),0)</f>
        <v>21943.16319502375</v>
      </c>
      <c r="J9637" s="2">
        <f>VLOOKUP($E9637,
Products!$A$1:$F$201,MATCH(Orders!J$1,Products!$A$1:$F$1,0),0)</f>
        <v>16937.09489743154</v>
      </c>
    </row>
    <row r="9638" spans="1:10">
      <c r="A9638">
        <v>9637</v>
      </c>
      <c r="B9638" s="4">
        <v>45001</v>
      </c>
      <c r="C9638" s="10">
        <f>DATE(YEAR(orders[[#This Row],[order_date]]), MONTH(orders[[#This Row],[order_date]]), 1)</f>
        <v>44986</v>
      </c>
      <c r="D9638" t="s">
        <v>4644</v>
      </c>
      <c r="E9638" t="s">
        <v>637</v>
      </c>
      <c r="F9638" t="str">
        <f>VLOOKUP(orders[[#This Row],[product_id]],Products!A:C,3,0)</f>
        <v>Electronics</v>
      </c>
      <c r="G9638">
        <v>2</v>
      </c>
      <c r="H9638" s="6">
        <v>0.16187774148383705</v>
      </c>
      <c r="I9638" s="2">
        <f>VLOOKUP($E9638,
Products!$A$1:$F$201,MATCH(Orders!I$1,Products!$A$1:$F$1,0),0)</f>
        <v>2722.8882486231741</v>
      </c>
      <c r="J9638" s="2">
        <f>VLOOKUP($E9638,
Products!$A$1:$F$201,MATCH(Orders!J$1,Products!$A$1:$F$1,0),0)</f>
        <v>2155.455197032014</v>
      </c>
    </row>
    <row r="9639" spans="1:10">
      <c r="A9639">
        <v>9638</v>
      </c>
      <c r="B9639" s="4">
        <v>45028</v>
      </c>
      <c r="C9639" s="10">
        <f>DATE(YEAR(orders[[#This Row],[order_date]]), MONTH(orders[[#This Row],[order_date]]), 1)</f>
        <v>45017</v>
      </c>
      <c r="D9639" t="s">
        <v>4195</v>
      </c>
      <c r="E9639" t="s">
        <v>637</v>
      </c>
      <c r="F9639" t="str">
        <f>VLOOKUP(orders[[#This Row],[product_id]],Products!A:C,3,0)</f>
        <v>Electronics</v>
      </c>
      <c r="G9639">
        <v>3</v>
      </c>
      <c r="H9639" s="6">
        <v>0.16303521339560584</v>
      </c>
      <c r="I9639" s="2">
        <f>VLOOKUP($E9639,
Products!$A$1:$F$201,MATCH(Orders!I$1,Products!$A$1:$F$1,0),0)</f>
        <v>2722.8882486231741</v>
      </c>
      <c r="J9639" s="2">
        <f>VLOOKUP($E9639,
Products!$A$1:$F$201,MATCH(Orders!J$1,Products!$A$1:$F$1,0),0)</f>
        <v>2155.455197032014</v>
      </c>
    </row>
    <row r="9640" spans="1:10">
      <c r="A9640">
        <v>9639</v>
      </c>
      <c r="B9640" s="4">
        <v>45811</v>
      </c>
      <c r="C9640" s="10">
        <f>DATE(YEAR(orders[[#This Row],[order_date]]), MONTH(orders[[#This Row],[order_date]]), 1)</f>
        <v>45809</v>
      </c>
      <c r="D9640" t="s">
        <v>2177</v>
      </c>
      <c r="E9640" t="s">
        <v>529</v>
      </c>
      <c r="F9640" t="str">
        <f>VLOOKUP(orders[[#This Row],[product_id]],Products!A:C,3,0)</f>
        <v>Electronics</v>
      </c>
      <c r="G9640">
        <v>3</v>
      </c>
      <c r="H9640" s="6">
        <v>0.13046857804474965</v>
      </c>
      <c r="I9640" s="2">
        <f>VLOOKUP($E9640,
Products!$A$1:$F$201,MATCH(Orders!I$1,Products!$A$1:$F$1,0),0)</f>
        <v>18308.801775351771</v>
      </c>
      <c r="J9640" s="2">
        <f>VLOOKUP($E9640,
Products!$A$1:$F$201,MATCH(Orders!J$1,Products!$A$1:$F$1,0),0)</f>
        <v>12027.24184831013</v>
      </c>
    </row>
    <row r="9641" spans="1:10">
      <c r="A9641">
        <v>9640</v>
      </c>
      <c r="B9641" s="4">
        <v>45099</v>
      </c>
      <c r="C9641" s="10">
        <f>DATE(YEAR(orders[[#This Row],[order_date]]), MONTH(orders[[#This Row],[order_date]]), 1)</f>
        <v>45078</v>
      </c>
      <c r="D9641" t="s">
        <v>4613</v>
      </c>
      <c r="E9641" t="s">
        <v>526</v>
      </c>
      <c r="F9641" t="str">
        <f>VLOOKUP(orders[[#This Row],[product_id]],Products!A:C,3,0)</f>
        <v>Electronics</v>
      </c>
      <c r="G9641">
        <v>3</v>
      </c>
      <c r="H9641" s="6">
        <v>0.20617181471538037</v>
      </c>
      <c r="I9641" s="2">
        <f>VLOOKUP($E9641,
Products!$A$1:$F$201,MATCH(Orders!I$1,Products!$A$1:$F$1,0),0)</f>
        <v>11165.347713400481</v>
      </c>
      <c r="J9641" s="2">
        <f>VLOOKUP($E9641,
Products!$A$1:$F$201,MATCH(Orders!J$1,Products!$A$1:$F$1,0),0)</f>
        <v>7966.5169511049389</v>
      </c>
    </row>
    <row r="9642" spans="1:10">
      <c r="A9642">
        <v>9641</v>
      </c>
      <c r="B9642" s="4">
        <v>45954</v>
      </c>
      <c r="C9642" s="10">
        <f>DATE(YEAR(orders[[#This Row],[order_date]]), MONTH(orders[[#This Row],[order_date]]), 1)</f>
        <v>45931</v>
      </c>
      <c r="D9642" t="s">
        <v>1043</v>
      </c>
      <c r="E9642" t="s">
        <v>643</v>
      </c>
      <c r="F9642" t="str">
        <f>VLOOKUP(orders[[#This Row],[product_id]],Products!A:C,3,0)</f>
        <v>Appliances</v>
      </c>
      <c r="G9642">
        <v>3</v>
      </c>
      <c r="H9642" s="6">
        <v>5.8263200167116468E-2</v>
      </c>
      <c r="I9642" s="2">
        <f>VLOOKUP($E9642,
Products!$A$1:$F$201,MATCH(Orders!I$1,Products!$A$1:$F$1,0),0)</f>
        <v>26269.068564891841</v>
      </c>
      <c r="J9642" s="2">
        <f>VLOOKUP($E9642,
Products!$A$1:$F$201,MATCH(Orders!J$1,Products!$A$1:$F$1,0),0)</f>
        <v>18867.564539756699</v>
      </c>
    </row>
    <row r="9643" spans="1:10">
      <c r="A9643">
        <v>9642</v>
      </c>
      <c r="B9643" s="4">
        <v>45321</v>
      </c>
      <c r="C9643" s="10">
        <f>DATE(YEAR(orders[[#This Row],[order_date]]), MONTH(orders[[#This Row],[order_date]]), 1)</f>
        <v>45292</v>
      </c>
      <c r="D9643" t="s">
        <v>3661</v>
      </c>
      <c r="E9643" t="s">
        <v>551</v>
      </c>
      <c r="F9643" t="str">
        <f>VLOOKUP(orders[[#This Row],[product_id]],Products!A:C,3,0)</f>
        <v>Appliances</v>
      </c>
      <c r="G9643">
        <v>1</v>
      </c>
      <c r="H9643" s="6">
        <v>0.14924508507403539</v>
      </c>
      <c r="I9643" s="2">
        <f>VLOOKUP($E9643,
Products!$A$1:$F$201,MATCH(Orders!I$1,Products!$A$1:$F$1,0),0)</f>
        <v>5988.538916083141</v>
      </c>
      <c r="J9643" s="2">
        <f>VLOOKUP($E9643,
Products!$A$1:$F$201,MATCH(Orders!J$1,Products!$A$1:$F$1,0),0)</f>
        <v>4180.5955033056744</v>
      </c>
    </row>
    <row r="9644" spans="1:10">
      <c r="A9644">
        <v>9643</v>
      </c>
      <c r="B9644" s="4">
        <v>45759</v>
      </c>
      <c r="C9644" s="10">
        <f>DATE(YEAR(orders[[#This Row],[order_date]]), MONTH(orders[[#This Row],[order_date]]), 1)</f>
        <v>45748</v>
      </c>
      <c r="D9644" t="s">
        <v>3571</v>
      </c>
      <c r="E9644" t="s">
        <v>703</v>
      </c>
      <c r="F9644" t="str">
        <f>VLOOKUP(orders[[#This Row],[product_id]],Products!A:C,3,0)</f>
        <v>Appliances</v>
      </c>
      <c r="G9644">
        <v>1</v>
      </c>
      <c r="H9644" s="6">
        <v>0.1080911652578818</v>
      </c>
      <c r="I9644" s="2">
        <f>VLOOKUP($E9644,
Products!$A$1:$F$201,MATCH(Orders!I$1,Products!$A$1:$F$1,0),0)</f>
        <v>23763.82929975582</v>
      </c>
      <c r="J9644" s="2">
        <f>VLOOKUP($E9644,
Products!$A$1:$F$201,MATCH(Orders!J$1,Products!$A$1:$F$1,0),0)</f>
        <v>17833.36818447417</v>
      </c>
    </row>
    <row r="9645" spans="1:10">
      <c r="A9645">
        <v>9644</v>
      </c>
      <c r="B9645" s="4">
        <v>45930</v>
      </c>
      <c r="C9645" s="10">
        <f>DATE(YEAR(orders[[#This Row],[order_date]]), MONTH(orders[[#This Row],[order_date]]), 1)</f>
        <v>45901</v>
      </c>
      <c r="D9645" t="s">
        <v>4054</v>
      </c>
      <c r="E9645" t="s">
        <v>626</v>
      </c>
      <c r="F9645" t="str">
        <f>VLOOKUP(orders[[#This Row],[product_id]],Products!A:C,3,0)</f>
        <v>Electronics</v>
      </c>
      <c r="G9645">
        <v>2</v>
      </c>
      <c r="H9645" s="6">
        <v>0.11706067737175431</v>
      </c>
      <c r="I9645" s="2">
        <f>VLOOKUP($E9645,
Products!$A$1:$F$201,MATCH(Orders!I$1,Products!$A$1:$F$1,0),0)</f>
        <v>19602.440815481601</v>
      </c>
      <c r="J9645" s="2">
        <f>VLOOKUP($E9645,
Products!$A$1:$F$201,MATCH(Orders!J$1,Products!$A$1:$F$1,0),0)</f>
        <v>14427.862284038891</v>
      </c>
    </row>
    <row r="9646" spans="1:10">
      <c r="A9646">
        <v>9645</v>
      </c>
      <c r="B9646" s="4">
        <v>45093</v>
      </c>
      <c r="C9646" s="10">
        <f>DATE(YEAR(orders[[#This Row],[order_date]]), MONTH(orders[[#This Row],[order_date]]), 1)</f>
        <v>45078</v>
      </c>
      <c r="D9646" t="s">
        <v>3787</v>
      </c>
      <c r="E9646" t="s">
        <v>549</v>
      </c>
      <c r="F9646" t="str">
        <f>VLOOKUP(orders[[#This Row],[product_id]],Products!A:C,3,0)</f>
        <v>Electronics</v>
      </c>
      <c r="G9646">
        <v>1</v>
      </c>
      <c r="H9646" s="6">
        <v>0.17738974372855071</v>
      </c>
      <c r="I9646" s="2">
        <f>VLOOKUP($E9646,
Products!$A$1:$F$201,MATCH(Orders!I$1,Products!$A$1:$F$1,0),0)</f>
        <v>32579.222893763279</v>
      </c>
      <c r="J9646" s="2">
        <f>VLOOKUP($E9646,
Products!$A$1:$F$201,MATCH(Orders!J$1,Products!$A$1:$F$1,0),0)</f>
        <v>22472.912188105081</v>
      </c>
    </row>
    <row r="9647" spans="1:10">
      <c r="A9647">
        <v>9646</v>
      </c>
      <c r="B9647" s="4">
        <v>45226</v>
      </c>
      <c r="C9647" s="10">
        <f>DATE(YEAR(orders[[#This Row],[order_date]]), MONTH(orders[[#This Row],[order_date]]), 1)</f>
        <v>45200</v>
      </c>
      <c r="D9647" t="s">
        <v>4118</v>
      </c>
      <c r="E9647" t="s">
        <v>605</v>
      </c>
      <c r="F9647" t="str">
        <f>VLOOKUP(orders[[#This Row],[product_id]],Products!A:C,3,0)</f>
        <v>Electronics</v>
      </c>
      <c r="G9647">
        <v>1</v>
      </c>
      <c r="H9647" s="6">
        <v>0.12279879983972181</v>
      </c>
      <c r="I9647" s="2">
        <f>VLOOKUP($E9647,
Products!$A$1:$F$201,MATCH(Orders!I$1,Products!$A$1:$F$1,0),0)</f>
        <v>2690.742909794456</v>
      </c>
      <c r="J9647" s="2">
        <f>VLOOKUP($E9647,
Products!$A$1:$F$201,MATCH(Orders!J$1,Products!$A$1:$F$1,0),0)</f>
        <v>2067.549626292313</v>
      </c>
    </row>
    <row r="9648" spans="1:10">
      <c r="A9648">
        <v>9647</v>
      </c>
      <c r="B9648" s="4">
        <v>45044</v>
      </c>
      <c r="C9648" s="10">
        <f>DATE(YEAR(orders[[#This Row],[order_date]]), MONTH(orders[[#This Row],[order_date]]), 1)</f>
        <v>45017</v>
      </c>
      <c r="D9648" t="s">
        <v>1833</v>
      </c>
      <c r="E9648" t="s">
        <v>538</v>
      </c>
      <c r="F9648" t="str">
        <f>VLOOKUP(orders[[#This Row],[product_id]],Products!A:C,3,0)</f>
        <v>Electronics</v>
      </c>
      <c r="G9648">
        <v>3</v>
      </c>
      <c r="H9648" s="6">
        <v>0.19159317465818843</v>
      </c>
      <c r="I9648" s="2">
        <f>VLOOKUP($E9648,
Products!$A$1:$F$201,MATCH(Orders!I$1,Products!$A$1:$F$1,0),0)</f>
        <v>29368.843697269542</v>
      </c>
      <c r="J9648" s="2">
        <f>VLOOKUP($E9648,
Products!$A$1:$F$201,MATCH(Orders!J$1,Products!$A$1:$F$1,0),0)</f>
        <v>23079.13344123889</v>
      </c>
    </row>
    <row r="9649" spans="1:10">
      <c r="A9649">
        <v>9648</v>
      </c>
      <c r="B9649" s="4">
        <v>45438</v>
      </c>
      <c r="C9649" s="10">
        <f>DATE(YEAR(orders[[#This Row],[order_date]]), MONTH(orders[[#This Row],[order_date]]), 1)</f>
        <v>45413</v>
      </c>
      <c r="D9649" t="s">
        <v>3098</v>
      </c>
      <c r="E9649" t="s">
        <v>599</v>
      </c>
      <c r="F9649" t="str">
        <f>VLOOKUP(orders[[#This Row],[product_id]],Products!A:C,3,0)</f>
        <v>Electronics</v>
      </c>
      <c r="G9649">
        <v>3</v>
      </c>
      <c r="H9649" s="6">
        <v>0.12941720789150898</v>
      </c>
      <c r="I9649" s="2">
        <f>VLOOKUP($E9649,
Products!$A$1:$F$201,MATCH(Orders!I$1,Products!$A$1:$F$1,0),0)</f>
        <v>24019.70637428105</v>
      </c>
      <c r="J9649" s="2">
        <f>VLOOKUP($E9649,
Products!$A$1:$F$201,MATCH(Orders!J$1,Products!$A$1:$F$1,0),0)</f>
        <v>16602.559277417411</v>
      </c>
    </row>
    <row r="9650" spans="1:10">
      <c r="A9650">
        <v>9649</v>
      </c>
      <c r="B9650" s="4">
        <v>45538</v>
      </c>
      <c r="C9650" s="10">
        <f>DATE(YEAR(orders[[#This Row],[order_date]]), MONTH(orders[[#This Row],[order_date]]), 1)</f>
        <v>45536</v>
      </c>
      <c r="D9650" t="s">
        <v>4147</v>
      </c>
      <c r="E9650" t="s">
        <v>541</v>
      </c>
      <c r="F9650" t="str">
        <f>VLOOKUP(orders[[#This Row],[product_id]],Products!A:C,3,0)</f>
        <v>Appliances</v>
      </c>
      <c r="G9650">
        <v>1</v>
      </c>
      <c r="H9650" s="6">
        <v>6.0492849445475311E-2</v>
      </c>
      <c r="I9650" s="2">
        <f>VLOOKUP($E9650,
Products!$A$1:$F$201,MATCH(Orders!I$1,Products!$A$1:$F$1,0),0)</f>
        <v>2390.3651642386908</v>
      </c>
      <c r="J9650" s="2">
        <f>VLOOKUP($E9650,
Products!$A$1:$F$201,MATCH(Orders!J$1,Products!$A$1:$F$1,0),0)</f>
        <v>1655.7504783617919</v>
      </c>
    </row>
    <row r="9651" spans="1:10">
      <c r="A9651">
        <v>9650</v>
      </c>
      <c r="B9651" s="4">
        <v>45085</v>
      </c>
      <c r="C9651" s="10">
        <f>DATE(YEAR(orders[[#This Row],[order_date]]), MONTH(orders[[#This Row],[order_date]]), 1)</f>
        <v>45078</v>
      </c>
      <c r="D9651" t="s">
        <v>1682</v>
      </c>
      <c r="E9651" t="s">
        <v>658</v>
      </c>
      <c r="F9651" t="str">
        <f>VLOOKUP(orders[[#This Row],[product_id]],Products!A:C,3,0)</f>
        <v>Electronics</v>
      </c>
      <c r="G9651">
        <v>3</v>
      </c>
      <c r="H9651" s="6">
        <v>0.19169609621734504</v>
      </c>
      <c r="I9651" s="2">
        <f>VLOOKUP($E9651,
Products!$A$1:$F$201,MATCH(Orders!I$1,Products!$A$1:$F$1,0),0)</f>
        <v>2455.4664524813788</v>
      </c>
      <c r="J9651" s="2">
        <f>VLOOKUP($E9651,
Products!$A$1:$F$201,MATCH(Orders!J$1,Products!$A$1:$F$1,0),0)</f>
        <v>1763.2139459131699</v>
      </c>
    </row>
    <row r="9652" spans="1:10">
      <c r="A9652">
        <v>9651</v>
      </c>
      <c r="B9652" s="4">
        <v>45988</v>
      </c>
      <c r="C9652" s="10">
        <f>DATE(YEAR(orders[[#This Row],[order_date]]), MONTH(orders[[#This Row],[order_date]]), 1)</f>
        <v>45962</v>
      </c>
      <c r="D9652" t="s">
        <v>1588</v>
      </c>
      <c r="E9652" t="s">
        <v>518</v>
      </c>
      <c r="F9652" t="str">
        <f>VLOOKUP(orders[[#This Row],[product_id]],Products!A:C,3,0)</f>
        <v>Electronics</v>
      </c>
      <c r="G9652">
        <v>1</v>
      </c>
      <c r="H9652" s="6">
        <v>0.16870601086982059</v>
      </c>
      <c r="I9652" s="2">
        <f>VLOOKUP($E9652,
Products!$A$1:$F$201,MATCH(Orders!I$1,Products!$A$1:$F$1,0),0)</f>
        <v>23393.890826127132</v>
      </c>
      <c r="J9652" s="2">
        <f>VLOOKUP($E9652,
Products!$A$1:$F$201,MATCH(Orders!J$1,Products!$A$1:$F$1,0),0)</f>
        <v>16064.756531016081</v>
      </c>
    </row>
    <row r="9653" spans="1:10">
      <c r="A9653">
        <v>9652</v>
      </c>
      <c r="B9653" s="4">
        <v>45389</v>
      </c>
      <c r="C9653" s="10">
        <f>DATE(YEAR(orders[[#This Row],[order_date]]), MONTH(orders[[#This Row],[order_date]]), 1)</f>
        <v>45383</v>
      </c>
      <c r="D9653" t="s">
        <v>2951</v>
      </c>
      <c r="E9653" t="s">
        <v>672</v>
      </c>
      <c r="F9653" t="str">
        <f>VLOOKUP(orders[[#This Row],[product_id]],Products!A:C,3,0)</f>
        <v>Electronics</v>
      </c>
      <c r="G9653">
        <v>2</v>
      </c>
      <c r="H9653" s="6">
        <v>0.14799787812204407</v>
      </c>
      <c r="I9653" s="2">
        <f>VLOOKUP($E9653,
Products!$A$1:$F$201,MATCH(Orders!I$1,Products!$A$1:$F$1,0),0)</f>
        <v>29856.340212906369</v>
      </c>
      <c r="J9653" s="2">
        <f>VLOOKUP($E9653,
Products!$A$1:$F$201,MATCH(Orders!J$1,Products!$A$1:$F$1,0),0)</f>
        <v>19759.064823078941</v>
      </c>
    </row>
    <row r="9654" spans="1:10">
      <c r="A9654">
        <v>9653</v>
      </c>
      <c r="B9654" s="4">
        <v>45030</v>
      </c>
      <c r="C9654" s="10">
        <f>DATE(YEAR(orders[[#This Row],[order_date]]), MONTH(orders[[#This Row],[order_date]]), 1)</f>
        <v>45017</v>
      </c>
      <c r="D9654" t="s">
        <v>1743</v>
      </c>
      <c r="E9654" t="s">
        <v>671</v>
      </c>
      <c r="F9654" t="str">
        <f>VLOOKUP(orders[[#This Row],[product_id]],Products!A:C,3,0)</f>
        <v>Electronics</v>
      </c>
      <c r="G9654">
        <v>3</v>
      </c>
      <c r="H9654" s="6">
        <v>0.21734744758300462</v>
      </c>
      <c r="I9654" s="2">
        <f>VLOOKUP($E9654,
Products!$A$1:$F$201,MATCH(Orders!I$1,Products!$A$1:$F$1,0),0)</f>
        <v>20226.002416343759</v>
      </c>
      <c r="J9654" s="2">
        <f>VLOOKUP($E9654,
Products!$A$1:$F$201,MATCH(Orders!J$1,Products!$A$1:$F$1,0),0)</f>
        <v>13513.884167631189</v>
      </c>
    </row>
    <row r="9655" spans="1:10">
      <c r="A9655">
        <v>9654</v>
      </c>
      <c r="B9655" s="4">
        <v>45908</v>
      </c>
      <c r="C9655" s="10">
        <f>DATE(YEAR(orders[[#This Row],[order_date]]), MONTH(orders[[#This Row],[order_date]]), 1)</f>
        <v>45901</v>
      </c>
      <c r="D9655" t="s">
        <v>2409</v>
      </c>
      <c r="E9655" t="s">
        <v>663</v>
      </c>
      <c r="F9655" t="str">
        <f>VLOOKUP(orders[[#This Row],[product_id]],Products!A:C,3,0)</f>
        <v>Electronics</v>
      </c>
      <c r="G9655">
        <v>2</v>
      </c>
      <c r="H9655" s="6">
        <v>0.22819870343576149</v>
      </c>
      <c r="I9655" s="2">
        <f>VLOOKUP($E9655,
Products!$A$1:$F$201,MATCH(Orders!I$1,Products!$A$1:$F$1,0),0)</f>
        <v>12863.39473364416</v>
      </c>
      <c r="J9655" s="2">
        <f>VLOOKUP($E9655,
Products!$A$1:$F$201,MATCH(Orders!J$1,Products!$A$1:$F$1,0),0)</f>
        <v>9312.9321574947517</v>
      </c>
    </row>
    <row r="9656" spans="1:10">
      <c r="A9656">
        <v>9655</v>
      </c>
      <c r="B9656" s="4">
        <v>45176</v>
      </c>
      <c r="C9656" s="10">
        <f>DATE(YEAR(orders[[#This Row],[order_date]]), MONTH(orders[[#This Row],[order_date]]), 1)</f>
        <v>45170</v>
      </c>
      <c r="D9656" t="s">
        <v>1577</v>
      </c>
      <c r="E9656" t="s">
        <v>519</v>
      </c>
      <c r="F9656" t="str">
        <f>VLOOKUP(orders[[#This Row],[product_id]],Products!A:C,3,0)</f>
        <v>Electronics</v>
      </c>
      <c r="G9656">
        <v>1</v>
      </c>
      <c r="H9656" s="6">
        <v>0.14170777701873882</v>
      </c>
      <c r="I9656" s="2">
        <f>VLOOKUP($E9656,
Products!$A$1:$F$201,MATCH(Orders!I$1,Products!$A$1:$F$1,0),0)</f>
        <v>13103.02115426216</v>
      </c>
      <c r="J9656" s="2">
        <f>VLOOKUP($E9656,
Products!$A$1:$F$201,MATCH(Orders!J$1,Products!$A$1:$F$1,0),0)</f>
        <v>8775.5491996797755</v>
      </c>
    </row>
    <row r="9657" spans="1:10">
      <c r="A9657">
        <v>9656</v>
      </c>
      <c r="B9657" s="4">
        <v>45963</v>
      </c>
      <c r="C9657" s="10">
        <f>DATE(YEAR(orders[[#This Row],[order_date]]), MONTH(orders[[#This Row],[order_date]]), 1)</f>
        <v>45962</v>
      </c>
      <c r="D9657" t="s">
        <v>4115</v>
      </c>
      <c r="E9657" t="s">
        <v>555</v>
      </c>
      <c r="F9657" t="str">
        <f>VLOOKUP(orders[[#This Row],[product_id]],Products!A:C,3,0)</f>
        <v>Electronics</v>
      </c>
      <c r="G9657">
        <v>1</v>
      </c>
      <c r="H9657" s="6">
        <v>0.22200914152502177</v>
      </c>
      <c r="I9657" s="2">
        <f>VLOOKUP($E9657,
Products!$A$1:$F$201,MATCH(Orders!I$1,Products!$A$1:$F$1,0),0)</f>
        <v>32397.674936233889</v>
      </c>
      <c r="J9657" s="2">
        <f>VLOOKUP($E9657,
Products!$A$1:$F$201,MATCH(Orders!J$1,Products!$A$1:$F$1,0),0)</f>
        <v>24559.251285382288</v>
      </c>
    </row>
    <row r="9658" spans="1:10">
      <c r="A9658">
        <v>9657</v>
      </c>
      <c r="B9658" s="4">
        <v>45493</v>
      </c>
      <c r="C9658" s="10">
        <f>DATE(YEAR(orders[[#This Row],[order_date]]), MONTH(orders[[#This Row],[order_date]]), 1)</f>
        <v>45474</v>
      </c>
      <c r="D9658" t="s">
        <v>3295</v>
      </c>
      <c r="E9658" t="s">
        <v>573</v>
      </c>
      <c r="F9658" t="str">
        <f>VLOOKUP(orders[[#This Row],[product_id]],Products!A:C,3,0)</f>
        <v>Electronics</v>
      </c>
      <c r="G9658">
        <v>2</v>
      </c>
      <c r="H9658" s="6">
        <v>0.15874502841419491</v>
      </c>
      <c r="I9658" s="2">
        <f>VLOOKUP($E9658,
Products!$A$1:$F$201,MATCH(Orders!I$1,Products!$A$1:$F$1,0),0)</f>
        <v>30443.851050190449</v>
      </c>
      <c r="J9658" s="2">
        <f>VLOOKUP($E9658,
Products!$A$1:$F$201,MATCH(Orders!J$1,Products!$A$1:$F$1,0),0)</f>
        <v>21165.126268210519</v>
      </c>
    </row>
    <row r="9659" spans="1:10">
      <c r="A9659">
        <v>9658</v>
      </c>
      <c r="B9659" s="4">
        <v>45523</v>
      </c>
      <c r="C9659" s="10">
        <f>DATE(YEAR(orders[[#This Row],[order_date]]), MONTH(orders[[#This Row],[order_date]]), 1)</f>
        <v>45505</v>
      </c>
      <c r="D9659" t="s">
        <v>1162</v>
      </c>
      <c r="E9659" t="s">
        <v>506</v>
      </c>
      <c r="F9659" t="str">
        <f>VLOOKUP(orders[[#This Row],[product_id]],Products!A:C,3,0)</f>
        <v>Electronics</v>
      </c>
      <c r="G9659">
        <v>2</v>
      </c>
      <c r="H9659" s="6">
        <v>0.17314355646413648</v>
      </c>
      <c r="I9659" s="2">
        <f>VLOOKUP($E9659,
Products!$A$1:$F$201,MATCH(Orders!I$1,Products!$A$1:$F$1,0),0)</f>
        <v>2354.115904304108</v>
      </c>
      <c r="J9659" s="2">
        <f>VLOOKUP($E9659,
Products!$A$1:$F$201,MATCH(Orders!J$1,Products!$A$1:$F$1,0),0)</f>
        <v>1810.784620830796</v>
      </c>
    </row>
    <row r="9660" spans="1:10">
      <c r="A9660">
        <v>9659</v>
      </c>
      <c r="B9660" s="4">
        <v>45547</v>
      </c>
      <c r="C9660" s="10">
        <f>DATE(YEAR(orders[[#This Row],[order_date]]), MONTH(orders[[#This Row],[order_date]]), 1)</f>
        <v>45536</v>
      </c>
      <c r="D9660" t="s">
        <v>2255</v>
      </c>
      <c r="E9660" t="s">
        <v>694</v>
      </c>
      <c r="F9660" t="str">
        <f>VLOOKUP(orders[[#This Row],[product_id]],Products!A:C,3,0)</f>
        <v>Appliances</v>
      </c>
      <c r="G9660">
        <v>2</v>
      </c>
      <c r="H9660" s="6">
        <v>0.13884096490656894</v>
      </c>
      <c r="I9660" s="2">
        <f>VLOOKUP($E9660,
Products!$A$1:$F$201,MATCH(Orders!I$1,Products!$A$1:$F$1,0),0)</f>
        <v>6319.3885218993337</v>
      </c>
      <c r="J9660" s="2">
        <f>VLOOKUP($E9660,
Products!$A$1:$F$201,MATCH(Orders!J$1,Products!$A$1:$F$1,0),0)</f>
        <v>4956.0125433870189</v>
      </c>
    </row>
    <row r="9661" spans="1:10">
      <c r="A9661">
        <v>9660</v>
      </c>
      <c r="B9661" s="4">
        <v>45481</v>
      </c>
      <c r="C9661" s="10">
        <f>DATE(YEAR(orders[[#This Row],[order_date]]), MONTH(orders[[#This Row],[order_date]]), 1)</f>
        <v>45474</v>
      </c>
      <c r="D9661" t="s">
        <v>3503</v>
      </c>
      <c r="E9661" t="s">
        <v>508</v>
      </c>
      <c r="F9661" t="str">
        <f>VLOOKUP(orders[[#This Row],[product_id]],Products!A:C,3,0)</f>
        <v>Electronics</v>
      </c>
      <c r="G9661">
        <v>2</v>
      </c>
      <c r="H9661" s="6">
        <v>0.19385859551068194</v>
      </c>
      <c r="I9661" s="2">
        <f>VLOOKUP($E9661,
Products!$A$1:$F$201,MATCH(Orders!I$1,Products!$A$1:$F$1,0),0)</f>
        <v>23345.985707147142</v>
      </c>
      <c r="J9661" s="2">
        <f>VLOOKUP($E9661,
Products!$A$1:$F$201,MATCH(Orders!J$1,Products!$A$1:$F$1,0),0)</f>
        <v>15772.90371323649</v>
      </c>
    </row>
    <row r="9662" spans="1:10">
      <c r="A9662">
        <v>9661</v>
      </c>
      <c r="B9662" s="4">
        <v>44997</v>
      </c>
      <c r="C9662" s="10">
        <f>DATE(YEAR(orders[[#This Row],[order_date]]), MONTH(orders[[#This Row],[order_date]]), 1)</f>
        <v>44986</v>
      </c>
      <c r="D9662" t="s">
        <v>4213</v>
      </c>
      <c r="E9662" t="s">
        <v>683</v>
      </c>
      <c r="F9662" t="str">
        <f>VLOOKUP(orders[[#This Row],[product_id]],Products!A:C,3,0)</f>
        <v>Electronics</v>
      </c>
      <c r="G9662">
        <v>2</v>
      </c>
      <c r="H9662" s="6">
        <v>0.11513902461193831</v>
      </c>
      <c r="I9662" s="2">
        <f>VLOOKUP($E9662,
Products!$A$1:$F$201,MATCH(Orders!I$1,Products!$A$1:$F$1,0),0)</f>
        <v>30555.409096588959</v>
      </c>
      <c r="J9662" s="2">
        <f>VLOOKUP($E9662,
Products!$A$1:$F$201,MATCH(Orders!J$1,Products!$A$1:$F$1,0),0)</f>
        <v>20295.233857550291</v>
      </c>
    </row>
    <row r="9663" spans="1:10">
      <c r="A9663">
        <v>9662</v>
      </c>
      <c r="B9663" s="4">
        <v>45882</v>
      </c>
      <c r="C9663" s="10">
        <f>DATE(YEAR(orders[[#This Row],[order_date]]), MONTH(orders[[#This Row],[order_date]]), 1)</f>
        <v>45870</v>
      </c>
      <c r="D9663" t="s">
        <v>1071</v>
      </c>
      <c r="E9663" t="s">
        <v>694</v>
      </c>
      <c r="F9663" t="str">
        <f>VLOOKUP(orders[[#This Row],[product_id]],Products!A:C,3,0)</f>
        <v>Appliances</v>
      </c>
      <c r="G9663">
        <v>2</v>
      </c>
      <c r="H9663" s="6">
        <v>0.12194929894393922</v>
      </c>
      <c r="I9663" s="2">
        <f>VLOOKUP($E9663,
Products!$A$1:$F$201,MATCH(Orders!I$1,Products!$A$1:$F$1,0),0)</f>
        <v>6319.3885218993337</v>
      </c>
      <c r="J9663" s="2">
        <f>VLOOKUP($E9663,
Products!$A$1:$F$201,MATCH(Orders!J$1,Products!$A$1:$F$1,0),0)</f>
        <v>4956.0125433870189</v>
      </c>
    </row>
    <row r="9664" spans="1:10">
      <c r="A9664">
        <v>9663</v>
      </c>
      <c r="B9664" s="4">
        <v>45899</v>
      </c>
      <c r="C9664" s="10">
        <f>DATE(YEAR(orders[[#This Row],[order_date]]), MONTH(orders[[#This Row],[order_date]]), 1)</f>
        <v>45870</v>
      </c>
      <c r="D9664" t="s">
        <v>3154</v>
      </c>
      <c r="E9664" t="s">
        <v>669</v>
      </c>
      <c r="F9664" t="str">
        <f>VLOOKUP(orders[[#This Row],[product_id]],Products!A:C,3,0)</f>
        <v>Electronics</v>
      </c>
      <c r="G9664">
        <v>1</v>
      </c>
      <c r="H9664" s="6">
        <v>0.24845759341771498</v>
      </c>
      <c r="I9664" s="2">
        <f>VLOOKUP($E9664,
Products!$A$1:$F$201,MATCH(Orders!I$1,Products!$A$1:$F$1,0),0)</f>
        <v>11708.03419603835</v>
      </c>
      <c r="J9664" s="2">
        <f>VLOOKUP($E9664,
Products!$A$1:$F$201,MATCH(Orders!J$1,Products!$A$1:$F$1,0),0)</f>
        <v>7784.9580101998827</v>
      </c>
    </row>
    <row r="9665" spans="1:10">
      <c r="A9665">
        <v>9664</v>
      </c>
      <c r="B9665" s="4">
        <v>45364</v>
      </c>
      <c r="C9665" s="10">
        <f>DATE(YEAR(orders[[#This Row],[order_date]]), MONTH(orders[[#This Row],[order_date]]), 1)</f>
        <v>45352</v>
      </c>
      <c r="D9665" t="s">
        <v>3327</v>
      </c>
      <c r="E9665" t="s">
        <v>637</v>
      </c>
      <c r="F9665" t="str">
        <f>VLOOKUP(orders[[#This Row],[product_id]],Products!A:C,3,0)</f>
        <v>Electronics</v>
      </c>
      <c r="G9665">
        <v>1</v>
      </c>
      <c r="H9665" s="6">
        <v>0.21302012680589869</v>
      </c>
      <c r="I9665" s="2">
        <f>VLOOKUP($E9665,
Products!$A$1:$F$201,MATCH(Orders!I$1,Products!$A$1:$F$1,0),0)</f>
        <v>2722.8882486231741</v>
      </c>
      <c r="J9665" s="2">
        <f>VLOOKUP($E9665,
Products!$A$1:$F$201,MATCH(Orders!J$1,Products!$A$1:$F$1,0),0)</f>
        <v>2155.455197032014</v>
      </c>
    </row>
    <row r="9666" spans="1:10">
      <c r="A9666">
        <v>9665</v>
      </c>
      <c r="B9666" s="4">
        <v>45994</v>
      </c>
      <c r="C9666" s="10">
        <f>DATE(YEAR(orders[[#This Row],[order_date]]), MONTH(orders[[#This Row],[order_date]]), 1)</f>
        <v>45992</v>
      </c>
      <c r="D9666" t="s">
        <v>3235</v>
      </c>
      <c r="E9666" t="s">
        <v>676</v>
      </c>
      <c r="F9666" t="str">
        <f>VLOOKUP(orders[[#This Row],[product_id]],Products!A:C,3,0)</f>
        <v>Electronics</v>
      </c>
      <c r="G9666">
        <v>2</v>
      </c>
      <c r="H9666" s="6">
        <v>0.23425596523750633</v>
      </c>
      <c r="I9666" s="2">
        <f>VLOOKUP($E9666,
Products!$A$1:$F$201,MATCH(Orders!I$1,Products!$A$1:$F$1,0),0)</f>
        <v>30008.64884218746</v>
      </c>
      <c r="J9666" s="2">
        <f>VLOOKUP($E9666,
Products!$A$1:$F$201,MATCH(Orders!J$1,Products!$A$1:$F$1,0),0)</f>
        <v>19907.2372539471</v>
      </c>
    </row>
    <row r="9667" spans="1:10">
      <c r="A9667">
        <v>9666</v>
      </c>
      <c r="B9667" s="4">
        <v>45964</v>
      </c>
      <c r="C9667" s="10">
        <f>DATE(YEAR(orders[[#This Row],[order_date]]), MONTH(orders[[#This Row],[order_date]]), 1)</f>
        <v>45962</v>
      </c>
      <c r="D9667" t="s">
        <v>2863</v>
      </c>
      <c r="E9667" t="s">
        <v>519</v>
      </c>
      <c r="F9667" t="str">
        <f>VLOOKUP(orders[[#This Row],[product_id]],Products!A:C,3,0)</f>
        <v>Electronics</v>
      </c>
      <c r="G9667">
        <v>1</v>
      </c>
      <c r="H9667" s="6">
        <v>0.16962958189814198</v>
      </c>
      <c r="I9667" s="2">
        <f>VLOOKUP($E9667,
Products!$A$1:$F$201,MATCH(Orders!I$1,Products!$A$1:$F$1,0),0)</f>
        <v>13103.02115426216</v>
      </c>
      <c r="J9667" s="2">
        <f>VLOOKUP($E9667,
Products!$A$1:$F$201,MATCH(Orders!J$1,Products!$A$1:$F$1,0),0)</f>
        <v>8775.5491996797755</v>
      </c>
    </row>
    <row r="9668" spans="1:10">
      <c r="A9668">
        <v>9667</v>
      </c>
      <c r="B9668" s="4">
        <v>45240</v>
      </c>
      <c r="C9668" s="10">
        <f>DATE(YEAR(orders[[#This Row],[order_date]]), MONTH(orders[[#This Row],[order_date]]), 1)</f>
        <v>45231</v>
      </c>
      <c r="D9668" t="s">
        <v>3772</v>
      </c>
      <c r="E9668" t="s">
        <v>594</v>
      </c>
      <c r="F9668" t="str">
        <f>VLOOKUP(orders[[#This Row],[product_id]],Products!A:C,3,0)</f>
        <v>Electronics</v>
      </c>
      <c r="G9668">
        <v>1</v>
      </c>
      <c r="H9668" s="6">
        <v>0.12131587071888179</v>
      </c>
      <c r="I9668" s="2">
        <f>VLOOKUP($E9668,
Products!$A$1:$F$201,MATCH(Orders!I$1,Products!$A$1:$F$1,0),0)</f>
        <v>19992.108086337241</v>
      </c>
      <c r="J9668" s="2">
        <f>VLOOKUP($E9668,
Products!$A$1:$F$201,MATCH(Orders!J$1,Products!$A$1:$F$1,0),0)</f>
        <v>14456.6967044005</v>
      </c>
    </row>
    <row r="9669" spans="1:10">
      <c r="A9669">
        <v>9668</v>
      </c>
      <c r="B9669" s="4">
        <v>45411</v>
      </c>
      <c r="C9669" s="10">
        <f>DATE(YEAR(orders[[#This Row],[order_date]]), MONTH(orders[[#This Row],[order_date]]), 1)</f>
        <v>45383</v>
      </c>
      <c r="D9669" t="s">
        <v>3159</v>
      </c>
      <c r="E9669" t="s">
        <v>608</v>
      </c>
      <c r="F9669" t="str">
        <f>VLOOKUP(orders[[#This Row],[product_id]],Products!A:C,3,0)</f>
        <v>Electronics</v>
      </c>
      <c r="G9669">
        <v>2</v>
      </c>
      <c r="H9669" s="6">
        <v>0.14326934843733821</v>
      </c>
      <c r="I9669" s="2">
        <f>VLOOKUP($E9669,
Products!$A$1:$F$201,MATCH(Orders!I$1,Products!$A$1:$F$1,0),0)</f>
        <v>32509.710212279751</v>
      </c>
      <c r="J9669" s="2">
        <f>VLOOKUP($E9669,
Products!$A$1:$F$201,MATCH(Orders!J$1,Products!$A$1:$F$1,0),0)</f>
        <v>23699.228985408761</v>
      </c>
    </row>
    <row r="9670" spans="1:10">
      <c r="A9670">
        <v>9669</v>
      </c>
      <c r="B9670" s="4">
        <v>45095</v>
      </c>
      <c r="C9670" s="10">
        <f>DATE(YEAR(orders[[#This Row],[order_date]]), MONTH(orders[[#This Row],[order_date]]), 1)</f>
        <v>45078</v>
      </c>
      <c r="D9670" t="s">
        <v>3062</v>
      </c>
      <c r="E9670" t="s">
        <v>630</v>
      </c>
      <c r="F9670" t="str">
        <f>VLOOKUP(orders[[#This Row],[product_id]],Products!A:C,3,0)</f>
        <v>Electronics</v>
      </c>
      <c r="G9670">
        <v>1</v>
      </c>
      <c r="H9670" s="6">
        <v>0.10735459723526951</v>
      </c>
      <c r="I9670" s="2">
        <f>VLOOKUP($E9670,
Products!$A$1:$F$201,MATCH(Orders!I$1,Products!$A$1:$F$1,0),0)</f>
        <v>20513.60683859466</v>
      </c>
      <c r="J9670" s="2">
        <f>VLOOKUP($E9670,
Products!$A$1:$F$201,MATCH(Orders!J$1,Products!$A$1:$F$1,0),0)</f>
        <v>14929.268600567289</v>
      </c>
    </row>
    <row r="9671" spans="1:10">
      <c r="A9671">
        <v>9670</v>
      </c>
      <c r="B9671" s="4">
        <v>45814</v>
      </c>
      <c r="C9671" s="10">
        <f>DATE(YEAR(orders[[#This Row],[order_date]]), MONTH(orders[[#This Row],[order_date]]), 1)</f>
        <v>45809</v>
      </c>
      <c r="D9671" t="s">
        <v>865</v>
      </c>
      <c r="E9671" t="s">
        <v>572</v>
      </c>
      <c r="F9671" t="str">
        <f>VLOOKUP(orders[[#This Row],[product_id]],Products!A:C,3,0)</f>
        <v>Electronics</v>
      </c>
      <c r="G9671">
        <v>1</v>
      </c>
      <c r="H9671" s="6">
        <v>0.17527169991980654</v>
      </c>
      <c r="I9671" s="2">
        <f>VLOOKUP($E9671,
Products!$A$1:$F$201,MATCH(Orders!I$1,Products!$A$1:$F$1,0),0)</f>
        <v>28095.750781518611</v>
      </c>
      <c r="J9671" s="2">
        <f>VLOOKUP($E9671,
Products!$A$1:$F$201,MATCH(Orders!J$1,Products!$A$1:$F$1,0),0)</f>
        <v>21949.841961937182</v>
      </c>
    </row>
    <row r="9672" spans="1:10">
      <c r="A9672">
        <v>9671</v>
      </c>
      <c r="B9672" s="4">
        <v>45729</v>
      </c>
      <c r="C9672" s="10">
        <f>DATE(YEAR(orders[[#This Row],[order_date]]), MONTH(orders[[#This Row],[order_date]]), 1)</f>
        <v>45717</v>
      </c>
      <c r="D9672" t="s">
        <v>1549</v>
      </c>
      <c r="E9672" t="s">
        <v>512</v>
      </c>
      <c r="F9672" t="str">
        <f>VLOOKUP(orders[[#This Row],[product_id]],Products!A:C,3,0)</f>
        <v>Electronics</v>
      </c>
      <c r="G9672">
        <v>1</v>
      </c>
      <c r="H9672" s="6">
        <v>0.19744985479873201</v>
      </c>
      <c r="I9672" s="2">
        <f>VLOOKUP($E9672,
Products!$A$1:$F$201,MATCH(Orders!I$1,Products!$A$1:$F$1,0),0)</f>
        <v>12877.548087294561</v>
      </c>
      <c r="J9672" s="2">
        <f>VLOOKUP($E9672,
Products!$A$1:$F$201,MATCH(Orders!J$1,Products!$A$1:$F$1,0),0)</f>
        <v>9551.9000631411909</v>
      </c>
    </row>
    <row r="9673" spans="1:10">
      <c r="A9673">
        <v>9672</v>
      </c>
      <c r="B9673" s="4">
        <v>45172</v>
      </c>
      <c r="C9673" s="10">
        <f>DATE(YEAR(orders[[#This Row],[order_date]]), MONTH(orders[[#This Row],[order_date]]), 1)</f>
        <v>45170</v>
      </c>
      <c r="D9673" t="s">
        <v>2808</v>
      </c>
      <c r="E9673" t="s">
        <v>513</v>
      </c>
      <c r="F9673" t="str">
        <f>VLOOKUP(orders[[#This Row],[product_id]],Products!A:C,3,0)</f>
        <v>Electronics</v>
      </c>
      <c r="G9673">
        <v>1</v>
      </c>
      <c r="H9673" s="6">
        <v>0.16367069473317139</v>
      </c>
      <c r="I9673" s="2">
        <f>VLOOKUP($E9673,
Products!$A$1:$F$201,MATCH(Orders!I$1,Products!$A$1:$F$1,0),0)</f>
        <v>2370.6748519187499</v>
      </c>
      <c r="J9673" s="2">
        <f>VLOOKUP($E9673,
Products!$A$1:$F$201,MATCH(Orders!J$1,Products!$A$1:$F$1,0),0)</f>
        <v>1742.1190905744229</v>
      </c>
    </row>
    <row r="9674" spans="1:10">
      <c r="A9674">
        <v>9673</v>
      </c>
      <c r="B9674" s="4">
        <v>45192</v>
      </c>
      <c r="C9674" s="10">
        <f>DATE(YEAR(orders[[#This Row],[order_date]]), MONTH(orders[[#This Row],[order_date]]), 1)</f>
        <v>45170</v>
      </c>
      <c r="D9674" t="s">
        <v>3514</v>
      </c>
      <c r="E9674" t="s">
        <v>549</v>
      </c>
      <c r="F9674" t="str">
        <f>VLOOKUP(orders[[#This Row],[product_id]],Products!A:C,3,0)</f>
        <v>Electronics</v>
      </c>
      <c r="G9674">
        <v>1</v>
      </c>
      <c r="H9674" s="6">
        <v>0.18448076614959882</v>
      </c>
      <c r="I9674" s="2">
        <f>VLOOKUP($E9674,
Products!$A$1:$F$201,MATCH(Orders!I$1,Products!$A$1:$F$1,0),0)</f>
        <v>32579.222893763279</v>
      </c>
      <c r="J9674" s="2">
        <f>VLOOKUP($E9674,
Products!$A$1:$F$201,MATCH(Orders!J$1,Products!$A$1:$F$1,0),0)</f>
        <v>22472.912188105081</v>
      </c>
    </row>
    <row r="9675" spans="1:10">
      <c r="A9675">
        <v>9674</v>
      </c>
      <c r="B9675" s="4">
        <v>45775</v>
      </c>
      <c r="C9675" s="10">
        <f>DATE(YEAR(orders[[#This Row],[order_date]]), MONTH(orders[[#This Row],[order_date]]), 1)</f>
        <v>45748</v>
      </c>
      <c r="D9675" t="s">
        <v>2705</v>
      </c>
      <c r="E9675" t="s">
        <v>697</v>
      </c>
      <c r="F9675" t="str">
        <f>VLOOKUP(orders[[#This Row],[product_id]],Products!A:C,3,0)</f>
        <v>Electronics</v>
      </c>
      <c r="G9675">
        <v>3</v>
      </c>
      <c r="H9675" s="6">
        <v>0.14810539156132221</v>
      </c>
      <c r="I9675" s="2">
        <f>VLOOKUP($E9675,
Products!$A$1:$F$201,MATCH(Orders!I$1,Products!$A$1:$F$1,0),0)</f>
        <v>17528.463836680221</v>
      </c>
      <c r="J9675" s="2">
        <f>VLOOKUP($E9675,
Products!$A$1:$F$201,MATCH(Orders!J$1,Products!$A$1:$F$1,0),0)</f>
        <v>11565.98358924177</v>
      </c>
    </row>
    <row r="9676" spans="1:10">
      <c r="A9676">
        <v>9675</v>
      </c>
      <c r="B9676" s="4">
        <v>45169</v>
      </c>
      <c r="C9676" s="10">
        <f>DATE(YEAR(orders[[#This Row],[order_date]]), MONTH(orders[[#This Row],[order_date]]), 1)</f>
        <v>45139</v>
      </c>
      <c r="D9676" t="s">
        <v>3009</v>
      </c>
      <c r="E9676" t="s">
        <v>640</v>
      </c>
      <c r="F9676" t="str">
        <f>VLOOKUP(orders[[#This Row],[product_id]],Products!A:C,3,0)</f>
        <v>Electronics</v>
      </c>
      <c r="G9676">
        <v>2</v>
      </c>
      <c r="H9676" s="6">
        <v>0.11287878279973912</v>
      </c>
      <c r="I9676" s="2">
        <f>VLOOKUP($E9676,
Products!$A$1:$F$201,MATCH(Orders!I$1,Products!$A$1:$F$1,0),0)</f>
        <v>28588.897930669911</v>
      </c>
      <c r="J9676" s="2">
        <f>VLOOKUP($E9676,
Products!$A$1:$F$201,MATCH(Orders!J$1,Products!$A$1:$F$1,0),0)</f>
        <v>20681.16336734363</v>
      </c>
    </row>
    <row r="9677" spans="1:10">
      <c r="A9677">
        <v>9676</v>
      </c>
      <c r="B9677" s="4">
        <v>45456</v>
      </c>
      <c r="C9677" s="10">
        <f>DATE(YEAR(orders[[#This Row],[order_date]]), MONTH(orders[[#This Row],[order_date]]), 1)</f>
        <v>45444</v>
      </c>
      <c r="D9677" t="s">
        <v>3287</v>
      </c>
      <c r="E9677" t="s">
        <v>553</v>
      </c>
      <c r="F9677" t="str">
        <f>VLOOKUP(orders[[#This Row],[product_id]],Products!A:C,3,0)</f>
        <v>Electronics</v>
      </c>
      <c r="G9677">
        <v>3</v>
      </c>
      <c r="H9677" s="6">
        <v>0.16479983080471511</v>
      </c>
      <c r="I9677" s="2">
        <f>VLOOKUP($E9677,
Products!$A$1:$F$201,MATCH(Orders!I$1,Products!$A$1:$F$1,0),0)</f>
        <v>19089.562478947992</v>
      </c>
      <c r="J9677" s="2">
        <f>VLOOKUP($E9677,
Products!$A$1:$F$201,MATCH(Orders!J$1,Products!$A$1:$F$1,0),0)</f>
        <v>12552.840439332171</v>
      </c>
    </row>
    <row r="9678" spans="1:10">
      <c r="A9678">
        <v>9677</v>
      </c>
      <c r="B9678" s="4">
        <v>45773</v>
      </c>
      <c r="C9678" s="10">
        <f>DATE(YEAR(orders[[#This Row],[order_date]]), MONTH(orders[[#This Row],[order_date]]), 1)</f>
        <v>45748</v>
      </c>
      <c r="D9678" t="s">
        <v>3175</v>
      </c>
      <c r="E9678" t="s">
        <v>567</v>
      </c>
      <c r="F9678" t="str">
        <f>VLOOKUP(orders[[#This Row],[product_id]],Products!A:C,3,0)</f>
        <v>Electronics</v>
      </c>
      <c r="G9678">
        <v>3</v>
      </c>
      <c r="H9678" s="6">
        <v>0.18216962460068942</v>
      </c>
      <c r="I9678" s="2">
        <f>VLOOKUP($E9678,
Products!$A$1:$F$201,MATCH(Orders!I$1,Products!$A$1:$F$1,0),0)</f>
        <v>17514.171240093368</v>
      </c>
      <c r="J9678" s="2">
        <f>VLOOKUP($E9678,
Products!$A$1:$F$201,MATCH(Orders!J$1,Products!$A$1:$F$1,0),0)</f>
        <v>12226.76247250809</v>
      </c>
    </row>
    <row r="9679" spans="1:10">
      <c r="A9679">
        <v>9678</v>
      </c>
      <c r="B9679" s="4">
        <v>45930</v>
      </c>
      <c r="C9679" s="10">
        <f>DATE(YEAR(orders[[#This Row],[order_date]]), MONTH(orders[[#This Row],[order_date]]), 1)</f>
        <v>45901</v>
      </c>
      <c r="D9679" t="s">
        <v>3699</v>
      </c>
      <c r="E9679" t="s">
        <v>530</v>
      </c>
      <c r="F9679" t="str">
        <f>VLOOKUP(orders[[#This Row],[product_id]],Products!A:C,3,0)</f>
        <v>Electronics</v>
      </c>
      <c r="G9679">
        <v>1</v>
      </c>
      <c r="H9679" s="6">
        <v>0.2473951415644407</v>
      </c>
      <c r="I9679" s="2">
        <f>VLOOKUP($E9679,
Products!$A$1:$F$201,MATCH(Orders!I$1,Products!$A$1:$F$1,0),0)</f>
        <v>30520.607447067548</v>
      </c>
      <c r="J9679" s="2">
        <f>VLOOKUP($E9679,
Products!$A$1:$F$201,MATCH(Orders!J$1,Products!$A$1:$F$1,0),0)</f>
        <v>22328.317520226748</v>
      </c>
    </row>
    <row r="9680" spans="1:10">
      <c r="A9680">
        <v>9679</v>
      </c>
      <c r="B9680" s="4">
        <v>45268</v>
      </c>
      <c r="C9680" s="10">
        <f>DATE(YEAR(orders[[#This Row],[order_date]]), MONTH(orders[[#This Row],[order_date]]), 1)</f>
        <v>45261</v>
      </c>
      <c r="D9680" t="s">
        <v>2344</v>
      </c>
      <c r="E9680" t="s">
        <v>623</v>
      </c>
      <c r="F9680" t="str">
        <f>VLOOKUP(orders[[#This Row],[product_id]],Products!A:C,3,0)</f>
        <v>Electronics</v>
      </c>
      <c r="G9680">
        <v>2</v>
      </c>
      <c r="H9680" s="6">
        <v>0.15209097777166916</v>
      </c>
      <c r="I9680" s="2">
        <f>VLOOKUP($E9680,
Products!$A$1:$F$201,MATCH(Orders!I$1,Products!$A$1:$F$1,0),0)</f>
        <v>27422.76406600175</v>
      </c>
      <c r="J9680" s="2">
        <f>VLOOKUP($E9680,
Products!$A$1:$F$201,MATCH(Orders!J$1,Products!$A$1:$F$1,0),0)</f>
        <v>18707.390708641691</v>
      </c>
    </row>
    <row r="9681" spans="1:10">
      <c r="A9681">
        <v>9680</v>
      </c>
      <c r="B9681" s="4">
        <v>45686</v>
      </c>
      <c r="C9681" s="10">
        <f>DATE(YEAR(orders[[#This Row],[order_date]]), MONTH(orders[[#This Row],[order_date]]), 1)</f>
        <v>45658</v>
      </c>
      <c r="D9681" t="s">
        <v>3715</v>
      </c>
      <c r="E9681" t="s">
        <v>701</v>
      </c>
      <c r="F9681" t="str">
        <f>VLOOKUP(orders[[#This Row],[product_id]],Products!A:C,3,0)</f>
        <v>Electronics</v>
      </c>
      <c r="G9681">
        <v>2</v>
      </c>
      <c r="H9681" s="6">
        <v>0.20166539555996532</v>
      </c>
      <c r="I9681" s="2">
        <f>VLOOKUP($E9681,
Products!$A$1:$F$201,MATCH(Orders!I$1,Products!$A$1:$F$1,0),0)</f>
        <v>19562.35470664543</v>
      </c>
      <c r="J9681" s="2">
        <f>VLOOKUP($E9681,
Products!$A$1:$F$201,MATCH(Orders!J$1,Products!$A$1:$F$1,0),0)</f>
        <v>13782.49498098754</v>
      </c>
    </row>
    <row r="9682" spans="1:10">
      <c r="A9682">
        <v>9681</v>
      </c>
      <c r="B9682" s="4">
        <v>45724</v>
      </c>
      <c r="C9682" s="10">
        <f>DATE(YEAR(orders[[#This Row],[order_date]]), MONTH(orders[[#This Row],[order_date]]), 1)</f>
        <v>45717</v>
      </c>
      <c r="D9682" t="s">
        <v>3566</v>
      </c>
      <c r="E9682" t="s">
        <v>697</v>
      </c>
      <c r="F9682" t="str">
        <f>VLOOKUP(orders[[#This Row],[product_id]],Products!A:C,3,0)</f>
        <v>Electronics</v>
      </c>
      <c r="G9682">
        <v>1</v>
      </c>
      <c r="H9682" s="6">
        <v>0.22339379174835997</v>
      </c>
      <c r="I9682" s="2">
        <f>VLOOKUP($E9682,
Products!$A$1:$F$201,MATCH(Orders!I$1,Products!$A$1:$F$1,0),0)</f>
        <v>17528.463836680221</v>
      </c>
      <c r="J9682" s="2">
        <f>VLOOKUP($E9682,
Products!$A$1:$F$201,MATCH(Orders!J$1,Products!$A$1:$F$1,0),0)</f>
        <v>11565.98358924177</v>
      </c>
    </row>
    <row r="9683" spans="1:10">
      <c r="A9683">
        <v>9682</v>
      </c>
      <c r="B9683" s="4">
        <v>45458</v>
      </c>
      <c r="C9683" s="10">
        <f>DATE(YEAR(orders[[#This Row],[order_date]]), MONTH(orders[[#This Row],[order_date]]), 1)</f>
        <v>45444</v>
      </c>
      <c r="D9683" t="s">
        <v>3640</v>
      </c>
      <c r="E9683" t="s">
        <v>618</v>
      </c>
      <c r="F9683" t="str">
        <f>VLOOKUP(orders[[#This Row],[product_id]],Products!A:C,3,0)</f>
        <v>Appliances</v>
      </c>
      <c r="G9683">
        <v>3</v>
      </c>
      <c r="H9683" s="6">
        <v>0.11824096570172703</v>
      </c>
      <c r="I9683" s="2">
        <f>VLOOKUP($E9683,
Products!$A$1:$F$201,MATCH(Orders!I$1,Products!$A$1:$F$1,0),0)</f>
        <v>5546.9777002203573</v>
      </c>
      <c r="J9683" s="2">
        <f>VLOOKUP($E9683,
Products!$A$1:$F$201,MATCH(Orders!J$1,Products!$A$1:$F$1,0),0)</f>
        <v>4048.2565671880161</v>
      </c>
    </row>
    <row r="9684" spans="1:10">
      <c r="A9684">
        <v>9683</v>
      </c>
      <c r="B9684" s="4">
        <v>45790</v>
      </c>
      <c r="C9684" s="10">
        <f>DATE(YEAR(orders[[#This Row],[order_date]]), MONTH(orders[[#This Row],[order_date]]), 1)</f>
        <v>45778</v>
      </c>
      <c r="D9684" t="s">
        <v>3017</v>
      </c>
      <c r="E9684" t="s">
        <v>651</v>
      </c>
      <c r="F9684" t="str">
        <f>VLOOKUP(orders[[#This Row],[product_id]],Products!A:C,3,0)</f>
        <v>Electronics</v>
      </c>
      <c r="G9684">
        <v>3</v>
      </c>
      <c r="H9684" s="6">
        <v>0.23948971920430595</v>
      </c>
      <c r="I9684" s="2">
        <f>VLOOKUP($E9684,
Products!$A$1:$F$201,MATCH(Orders!I$1,Products!$A$1:$F$1,0),0)</f>
        <v>28622.091542973511</v>
      </c>
      <c r="J9684" s="2">
        <f>VLOOKUP($E9684,
Products!$A$1:$F$201,MATCH(Orders!J$1,Products!$A$1:$F$1,0),0)</f>
        <v>19327.527634039769</v>
      </c>
    </row>
    <row r="9685" spans="1:10">
      <c r="A9685">
        <v>9684</v>
      </c>
      <c r="B9685" s="4">
        <v>44968</v>
      </c>
      <c r="C9685" s="10">
        <f>DATE(YEAR(orders[[#This Row],[order_date]]), MONTH(orders[[#This Row],[order_date]]), 1)</f>
        <v>44958</v>
      </c>
      <c r="D9685" t="s">
        <v>3501</v>
      </c>
      <c r="E9685" t="s">
        <v>627</v>
      </c>
      <c r="F9685" t="str">
        <f>VLOOKUP(orders[[#This Row],[product_id]],Products!A:C,3,0)</f>
        <v>Electronics</v>
      </c>
      <c r="G9685">
        <v>1</v>
      </c>
      <c r="H9685" s="6">
        <v>0.15082492679646328</v>
      </c>
      <c r="I9685" s="2">
        <f>VLOOKUP($E9685,
Products!$A$1:$F$201,MATCH(Orders!I$1,Products!$A$1:$F$1,0),0)</f>
        <v>21043.736386381101</v>
      </c>
      <c r="J9685" s="2">
        <f>VLOOKUP($E9685,
Products!$A$1:$F$201,MATCH(Orders!J$1,Products!$A$1:$F$1,0),0)</f>
        <v>14357.858783760659</v>
      </c>
    </row>
    <row r="9686" spans="1:10">
      <c r="A9686">
        <v>9685</v>
      </c>
      <c r="B9686" s="4">
        <v>45525</v>
      </c>
      <c r="C9686" s="10">
        <f>DATE(YEAR(orders[[#This Row],[order_date]]), MONTH(orders[[#This Row],[order_date]]), 1)</f>
        <v>45505</v>
      </c>
      <c r="D9686" t="s">
        <v>3586</v>
      </c>
      <c r="E9686" t="s">
        <v>509</v>
      </c>
      <c r="F9686" t="str">
        <f>VLOOKUP(orders[[#This Row],[product_id]],Products!A:C,3,0)</f>
        <v>Appliances</v>
      </c>
      <c r="G9686">
        <v>2</v>
      </c>
      <c r="H9686" s="6">
        <v>0.11360545014097317</v>
      </c>
      <c r="I9686" s="2">
        <f>VLOOKUP($E9686,
Products!$A$1:$F$201,MATCH(Orders!I$1,Products!$A$1:$F$1,0),0)</f>
        <v>23898.369282732219</v>
      </c>
      <c r="J9686" s="2">
        <f>VLOOKUP($E9686,
Products!$A$1:$F$201,MATCH(Orders!J$1,Products!$A$1:$F$1,0),0)</f>
        <v>16491.822147524919</v>
      </c>
    </row>
    <row r="9687" spans="1:10">
      <c r="A9687">
        <v>9686</v>
      </c>
      <c r="B9687" s="4">
        <v>45232</v>
      </c>
      <c r="C9687" s="10">
        <f>DATE(YEAR(orders[[#This Row],[order_date]]), MONTH(orders[[#This Row],[order_date]]), 1)</f>
        <v>45231</v>
      </c>
      <c r="D9687" t="s">
        <v>938</v>
      </c>
      <c r="E9687" t="s">
        <v>650</v>
      </c>
      <c r="F9687" t="str">
        <f>VLOOKUP(orders[[#This Row],[product_id]],Products!A:C,3,0)</f>
        <v>Electronics</v>
      </c>
      <c r="G9687">
        <v>3</v>
      </c>
      <c r="H9687" s="6">
        <v>0.10032366014637233</v>
      </c>
      <c r="I9687" s="2">
        <f>VLOOKUP($E9687,
Products!$A$1:$F$201,MATCH(Orders!I$1,Products!$A$1:$F$1,0),0)</f>
        <v>12936.529609330941</v>
      </c>
      <c r="J9687" s="2">
        <f>VLOOKUP($E9687,
Products!$A$1:$F$201,MATCH(Orders!J$1,Products!$A$1:$F$1,0),0)</f>
        <v>9465.2602677376308</v>
      </c>
    </row>
    <row r="9688" spans="1:10">
      <c r="A9688">
        <v>9687</v>
      </c>
      <c r="B9688" s="4">
        <v>45735</v>
      </c>
      <c r="C9688" s="10">
        <f>DATE(YEAR(orders[[#This Row],[order_date]]), MONTH(orders[[#This Row],[order_date]]), 1)</f>
        <v>45717</v>
      </c>
      <c r="D9688" t="s">
        <v>3433</v>
      </c>
      <c r="E9688" t="s">
        <v>552</v>
      </c>
      <c r="F9688" t="str">
        <f>VLOOKUP(orders[[#This Row],[product_id]],Products!A:C,3,0)</f>
        <v>Electronics</v>
      </c>
      <c r="G9688">
        <v>1</v>
      </c>
      <c r="H9688" s="6">
        <v>0.19512580655408673</v>
      </c>
      <c r="I9688" s="2">
        <f>VLOOKUP($E9688,
Products!$A$1:$F$201,MATCH(Orders!I$1,Products!$A$1:$F$1,0),0)</f>
        <v>20326.88586940234</v>
      </c>
      <c r="J9688" s="2">
        <f>VLOOKUP($E9688,
Products!$A$1:$F$201,MATCH(Orders!J$1,Products!$A$1:$F$1,0),0)</f>
        <v>14896.572579237891</v>
      </c>
    </row>
    <row r="9689" spans="1:10">
      <c r="A9689">
        <v>9688</v>
      </c>
      <c r="B9689" s="4">
        <v>45788</v>
      </c>
      <c r="C9689" s="10">
        <f>DATE(YEAR(orders[[#This Row],[order_date]]), MONTH(orders[[#This Row],[order_date]]), 1)</f>
        <v>45778</v>
      </c>
      <c r="D9689" t="s">
        <v>938</v>
      </c>
      <c r="E9689" t="s">
        <v>623</v>
      </c>
      <c r="F9689" t="str">
        <f>VLOOKUP(orders[[#This Row],[product_id]],Products!A:C,3,0)</f>
        <v>Electronics</v>
      </c>
      <c r="G9689">
        <v>2</v>
      </c>
      <c r="H9689" s="6">
        <v>0.21848891620040012</v>
      </c>
      <c r="I9689" s="2">
        <f>VLOOKUP($E9689,
Products!$A$1:$F$201,MATCH(Orders!I$1,Products!$A$1:$F$1,0),0)</f>
        <v>27422.76406600175</v>
      </c>
      <c r="J9689" s="2">
        <f>VLOOKUP($E9689,
Products!$A$1:$F$201,MATCH(Orders!J$1,Products!$A$1:$F$1,0),0)</f>
        <v>18707.390708641691</v>
      </c>
    </row>
    <row r="9690" spans="1:10">
      <c r="A9690">
        <v>9689</v>
      </c>
      <c r="B9690" s="4">
        <v>45605</v>
      </c>
      <c r="C9690" s="10">
        <f>DATE(YEAR(orders[[#This Row],[order_date]]), MONTH(orders[[#This Row],[order_date]]), 1)</f>
        <v>45597</v>
      </c>
      <c r="D9690" t="s">
        <v>4294</v>
      </c>
      <c r="E9690" t="s">
        <v>550</v>
      </c>
      <c r="F9690" t="str">
        <f>VLOOKUP(orders[[#This Row],[product_id]],Products!A:C,3,0)</f>
        <v>Electronics</v>
      </c>
      <c r="G9690">
        <v>2</v>
      </c>
      <c r="H9690" s="6">
        <v>0.14200906113712053</v>
      </c>
      <c r="I9690" s="2">
        <f>VLOOKUP($E9690,
Products!$A$1:$F$201,MATCH(Orders!I$1,Products!$A$1:$F$1,0),0)</f>
        <v>21928.70634496431</v>
      </c>
      <c r="J9690" s="2">
        <f>VLOOKUP($E9690,
Products!$A$1:$F$201,MATCH(Orders!J$1,Products!$A$1:$F$1,0),0)</f>
        <v>17227.037321653719</v>
      </c>
    </row>
    <row r="9691" spans="1:10">
      <c r="A9691">
        <v>9690</v>
      </c>
      <c r="B9691" s="4">
        <v>45657</v>
      </c>
      <c r="C9691" s="10">
        <f>DATE(YEAR(orders[[#This Row],[order_date]]), MONTH(orders[[#This Row],[order_date]]), 1)</f>
        <v>45627</v>
      </c>
      <c r="D9691" t="s">
        <v>3822</v>
      </c>
      <c r="E9691" t="s">
        <v>594</v>
      </c>
      <c r="F9691" t="str">
        <f>VLOOKUP(orders[[#This Row],[product_id]],Products!A:C,3,0)</f>
        <v>Electronics</v>
      </c>
      <c r="G9691">
        <v>2</v>
      </c>
      <c r="H9691" s="6">
        <v>0.11755763773637067</v>
      </c>
      <c r="I9691" s="2">
        <f>VLOOKUP($E9691,
Products!$A$1:$F$201,MATCH(Orders!I$1,Products!$A$1:$F$1,0),0)</f>
        <v>19992.108086337241</v>
      </c>
      <c r="J9691" s="2">
        <f>VLOOKUP($E9691,
Products!$A$1:$F$201,MATCH(Orders!J$1,Products!$A$1:$F$1,0),0)</f>
        <v>14456.6967044005</v>
      </c>
    </row>
    <row r="9692" spans="1:10">
      <c r="A9692">
        <v>9691</v>
      </c>
      <c r="B9692" s="4">
        <v>45367</v>
      </c>
      <c r="C9692" s="10">
        <f>DATE(YEAR(orders[[#This Row],[order_date]]), MONTH(orders[[#This Row],[order_date]]), 1)</f>
        <v>45352</v>
      </c>
      <c r="D9692" t="s">
        <v>1263</v>
      </c>
      <c r="E9692" t="s">
        <v>691</v>
      </c>
      <c r="F9692" t="str">
        <f>VLOOKUP(orders[[#This Row],[product_id]],Products!A:C,3,0)</f>
        <v>Appliances</v>
      </c>
      <c r="G9692">
        <v>2</v>
      </c>
      <c r="H9692" s="6">
        <v>8.7401515840307642E-2</v>
      </c>
      <c r="I9692" s="2">
        <f>VLOOKUP($E9692,
Products!$A$1:$F$201,MATCH(Orders!I$1,Products!$A$1:$F$1,0),0)</f>
        <v>2337.6024778940591</v>
      </c>
      <c r="J9692" s="2">
        <f>VLOOKUP($E9692,
Products!$A$1:$F$201,MATCH(Orders!J$1,Products!$A$1:$F$1,0),0)</f>
        <v>1616.9957885138581</v>
      </c>
    </row>
    <row r="9693" spans="1:10">
      <c r="A9693">
        <v>9692</v>
      </c>
      <c r="B9693" s="4">
        <v>45859</v>
      </c>
      <c r="C9693" s="10">
        <f>DATE(YEAR(orders[[#This Row],[order_date]]), MONTH(orders[[#This Row],[order_date]]), 1)</f>
        <v>45839</v>
      </c>
      <c r="D9693" t="s">
        <v>4453</v>
      </c>
      <c r="E9693" t="s">
        <v>508</v>
      </c>
      <c r="F9693" t="str">
        <f>VLOOKUP(orders[[#This Row],[product_id]],Products!A:C,3,0)</f>
        <v>Electronics</v>
      </c>
      <c r="G9693">
        <v>1</v>
      </c>
      <c r="H9693" s="6">
        <v>0.11116086647845061</v>
      </c>
      <c r="I9693" s="2">
        <f>VLOOKUP($E9693,
Products!$A$1:$F$201,MATCH(Orders!I$1,Products!$A$1:$F$1,0),0)</f>
        <v>23345.985707147142</v>
      </c>
      <c r="J9693" s="2">
        <f>VLOOKUP($E9693,
Products!$A$1:$F$201,MATCH(Orders!J$1,Products!$A$1:$F$1,0),0)</f>
        <v>15772.90371323649</v>
      </c>
    </row>
    <row r="9694" spans="1:10">
      <c r="A9694">
        <v>9693</v>
      </c>
      <c r="B9694" s="4">
        <v>45829</v>
      </c>
      <c r="C9694" s="10">
        <f>DATE(YEAR(orders[[#This Row],[order_date]]), MONTH(orders[[#This Row],[order_date]]), 1)</f>
        <v>45809</v>
      </c>
      <c r="D9694" t="s">
        <v>3666</v>
      </c>
      <c r="E9694" t="s">
        <v>645</v>
      </c>
      <c r="F9694" t="str">
        <f>VLOOKUP(orders[[#This Row],[product_id]],Products!A:C,3,0)</f>
        <v>Electronics</v>
      </c>
      <c r="G9694">
        <v>3</v>
      </c>
      <c r="H9694" s="6">
        <v>0.18145513777749522</v>
      </c>
      <c r="I9694" s="2">
        <f>VLOOKUP($E9694,
Products!$A$1:$F$201,MATCH(Orders!I$1,Products!$A$1:$F$1,0),0)</f>
        <v>29658.239859810968</v>
      </c>
      <c r="J9694" s="2">
        <f>VLOOKUP($E9694,
Products!$A$1:$F$201,MATCH(Orders!J$1,Products!$A$1:$F$1,0),0)</f>
        <v>22421.521919652871</v>
      </c>
    </row>
    <row r="9695" spans="1:10">
      <c r="A9695">
        <v>9694</v>
      </c>
      <c r="B9695" s="4">
        <v>45059</v>
      </c>
      <c r="C9695" s="10">
        <f>DATE(YEAR(orders[[#This Row],[order_date]]), MONTH(orders[[#This Row],[order_date]]), 1)</f>
        <v>45047</v>
      </c>
      <c r="D9695" t="s">
        <v>3434</v>
      </c>
      <c r="E9695" t="s">
        <v>650</v>
      </c>
      <c r="F9695" t="str">
        <f>VLOOKUP(orders[[#This Row],[product_id]],Products!A:C,3,0)</f>
        <v>Electronics</v>
      </c>
      <c r="G9695">
        <v>3</v>
      </c>
      <c r="H9695" s="6">
        <v>0.22587510624892579</v>
      </c>
      <c r="I9695" s="2">
        <f>VLOOKUP($E9695,
Products!$A$1:$F$201,MATCH(Orders!I$1,Products!$A$1:$F$1,0),0)</f>
        <v>12936.529609330941</v>
      </c>
      <c r="J9695" s="2">
        <f>VLOOKUP($E9695,
Products!$A$1:$F$201,MATCH(Orders!J$1,Products!$A$1:$F$1,0),0)</f>
        <v>9465.2602677376308</v>
      </c>
    </row>
    <row r="9696" spans="1:10">
      <c r="A9696">
        <v>9695</v>
      </c>
      <c r="B9696" s="4">
        <v>45645</v>
      </c>
      <c r="C9696" s="10">
        <f>DATE(YEAR(orders[[#This Row],[order_date]]), MONTH(orders[[#This Row],[order_date]]), 1)</f>
        <v>45627</v>
      </c>
      <c r="D9696" t="s">
        <v>2655</v>
      </c>
      <c r="E9696" t="s">
        <v>623</v>
      </c>
      <c r="F9696" t="str">
        <f>VLOOKUP(orders[[#This Row],[product_id]],Products!A:C,3,0)</f>
        <v>Electronics</v>
      </c>
      <c r="G9696">
        <v>2</v>
      </c>
      <c r="H9696" s="6">
        <v>0.10946963598471739</v>
      </c>
      <c r="I9696" s="2">
        <f>VLOOKUP($E9696,
Products!$A$1:$F$201,MATCH(Orders!I$1,Products!$A$1:$F$1,0),0)</f>
        <v>27422.76406600175</v>
      </c>
      <c r="J9696" s="2">
        <f>VLOOKUP($E9696,
Products!$A$1:$F$201,MATCH(Orders!J$1,Products!$A$1:$F$1,0),0)</f>
        <v>18707.390708641691</v>
      </c>
    </row>
    <row r="9697" spans="1:10">
      <c r="A9697">
        <v>9696</v>
      </c>
      <c r="B9697" s="4">
        <v>44977</v>
      </c>
      <c r="C9697" s="10">
        <f>DATE(YEAR(orders[[#This Row],[order_date]]), MONTH(orders[[#This Row],[order_date]]), 1)</f>
        <v>44958</v>
      </c>
      <c r="D9697" t="s">
        <v>2165</v>
      </c>
      <c r="E9697" t="s">
        <v>527</v>
      </c>
      <c r="F9697" t="str">
        <f>VLOOKUP(orders[[#This Row],[product_id]],Products!A:C,3,0)</f>
        <v>Appliances</v>
      </c>
      <c r="G9697">
        <v>2</v>
      </c>
      <c r="H9697" s="6">
        <v>9.7029272217726337E-2</v>
      </c>
      <c r="I9697" s="2">
        <f>VLOOKUP($E9697,
Products!$A$1:$F$201,MATCH(Orders!I$1,Products!$A$1:$F$1,0),0)</f>
        <v>25833.54427698228</v>
      </c>
      <c r="J9697" s="2">
        <f>VLOOKUP($E9697,
Products!$A$1:$F$201,MATCH(Orders!J$1,Products!$A$1:$F$1,0),0)</f>
        <v>16827.881451334611</v>
      </c>
    </row>
    <row r="9698" spans="1:10">
      <c r="A9698">
        <v>9697</v>
      </c>
      <c r="B9698" s="4">
        <v>45544</v>
      </c>
      <c r="C9698" s="10">
        <f>DATE(YEAR(orders[[#This Row],[order_date]]), MONTH(orders[[#This Row],[order_date]]), 1)</f>
        <v>45536</v>
      </c>
      <c r="D9698" t="s">
        <v>1040</v>
      </c>
      <c r="E9698" t="s">
        <v>544</v>
      </c>
      <c r="F9698" t="str">
        <f>VLOOKUP(orders[[#This Row],[product_id]],Products!A:C,3,0)</f>
        <v>Electronics</v>
      </c>
      <c r="G9698">
        <v>1</v>
      </c>
      <c r="H9698" s="6">
        <v>0.10076550335329693</v>
      </c>
      <c r="I9698" s="2">
        <f>VLOOKUP($E9698,
Products!$A$1:$F$201,MATCH(Orders!I$1,Products!$A$1:$F$1,0),0)</f>
        <v>16273.22789477584</v>
      </c>
      <c r="J9698" s="2">
        <f>VLOOKUP($E9698,
Products!$A$1:$F$201,MATCH(Orders!J$1,Products!$A$1:$F$1,0),0)</f>
        <v>12683.607953986329</v>
      </c>
    </row>
    <row r="9699" spans="1:10">
      <c r="A9699">
        <v>9698</v>
      </c>
      <c r="B9699" s="4">
        <v>45318</v>
      </c>
      <c r="C9699" s="10">
        <f>DATE(YEAR(orders[[#This Row],[order_date]]), MONTH(orders[[#This Row],[order_date]]), 1)</f>
        <v>45292</v>
      </c>
      <c r="D9699" t="s">
        <v>3157</v>
      </c>
      <c r="E9699" t="s">
        <v>544</v>
      </c>
      <c r="F9699" t="str">
        <f>VLOOKUP(orders[[#This Row],[product_id]],Products!A:C,3,0)</f>
        <v>Electronics</v>
      </c>
      <c r="G9699">
        <v>1</v>
      </c>
      <c r="H9699" s="6">
        <v>0.14234176618048938</v>
      </c>
      <c r="I9699" s="2">
        <f>VLOOKUP($E9699,
Products!$A$1:$F$201,MATCH(Orders!I$1,Products!$A$1:$F$1,0),0)</f>
        <v>16273.22789477584</v>
      </c>
      <c r="J9699" s="2">
        <f>VLOOKUP($E9699,
Products!$A$1:$F$201,MATCH(Orders!J$1,Products!$A$1:$F$1,0),0)</f>
        <v>12683.607953986329</v>
      </c>
    </row>
    <row r="9700" spans="1:10">
      <c r="A9700">
        <v>9699</v>
      </c>
      <c r="B9700" s="4">
        <v>45622</v>
      </c>
      <c r="C9700" s="10">
        <f>DATE(YEAR(orders[[#This Row],[order_date]]), MONTH(orders[[#This Row],[order_date]]), 1)</f>
        <v>45597</v>
      </c>
      <c r="D9700" t="s">
        <v>3941</v>
      </c>
      <c r="E9700" t="s">
        <v>612</v>
      </c>
      <c r="F9700" t="str">
        <f>VLOOKUP(orders[[#This Row],[product_id]],Products!A:C,3,0)</f>
        <v>Electronics</v>
      </c>
      <c r="G9700">
        <v>3</v>
      </c>
      <c r="H9700" s="6">
        <v>0.23818664944396162</v>
      </c>
      <c r="I9700" s="2">
        <f>VLOOKUP($E9700,
Products!$A$1:$F$201,MATCH(Orders!I$1,Products!$A$1:$F$1,0),0)</f>
        <v>2704.041843529928</v>
      </c>
      <c r="J9700" s="2">
        <f>VLOOKUP($E9700,
Products!$A$1:$F$201,MATCH(Orders!J$1,Products!$A$1:$F$1,0),0)</f>
        <v>2158.9135708713038</v>
      </c>
    </row>
    <row r="9701" spans="1:10">
      <c r="A9701">
        <v>9700</v>
      </c>
      <c r="B9701" s="4">
        <v>45449</v>
      </c>
      <c r="C9701" s="10">
        <f>DATE(YEAR(orders[[#This Row],[order_date]]), MONTH(orders[[#This Row],[order_date]]), 1)</f>
        <v>45444</v>
      </c>
      <c r="D9701" t="s">
        <v>961</v>
      </c>
      <c r="E9701" t="s">
        <v>605</v>
      </c>
      <c r="F9701" t="str">
        <f>VLOOKUP(orders[[#This Row],[product_id]],Products!A:C,3,0)</f>
        <v>Electronics</v>
      </c>
      <c r="G9701">
        <v>3</v>
      </c>
      <c r="H9701" s="6">
        <v>0.14144296925630082</v>
      </c>
      <c r="I9701" s="2">
        <f>VLOOKUP($E9701,
Products!$A$1:$F$201,MATCH(Orders!I$1,Products!$A$1:$F$1,0),0)</f>
        <v>2690.742909794456</v>
      </c>
      <c r="J9701" s="2">
        <f>VLOOKUP($E9701,
Products!$A$1:$F$201,MATCH(Orders!J$1,Products!$A$1:$F$1,0),0)</f>
        <v>2067.549626292313</v>
      </c>
    </row>
    <row r="9702" spans="1:10">
      <c r="A9702">
        <v>9701</v>
      </c>
      <c r="B9702" s="4">
        <v>45434</v>
      </c>
      <c r="C9702" s="10">
        <f>DATE(YEAR(orders[[#This Row],[order_date]]), MONTH(orders[[#This Row],[order_date]]), 1)</f>
        <v>45413</v>
      </c>
      <c r="D9702" t="s">
        <v>1795</v>
      </c>
      <c r="E9702" t="s">
        <v>521</v>
      </c>
      <c r="F9702" t="str">
        <f>VLOOKUP(orders[[#This Row],[product_id]],Products!A:C,3,0)</f>
        <v>Electronics</v>
      </c>
      <c r="G9702">
        <v>1</v>
      </c>
      <c r="H9702" s="6">
        <v>0.16612230966944627</v>
      </c>
      <c r="I9702" s="2">
        <f>VLOOKUP($E9702,
Products!$A$1:$F$201,MATCH(Orders!I$1,Products!$A$1:$F$1,0),0)</f>
        <v>18373.691083837519</v>
      </c>
      <c r="J9702" s="2">
        <f>VLOOKUP($E9702,
Products!$A$1:$F$201,MATCH(Orders!J$1,Products!$A$1:$F$1,0),0)</f>
        <v>14409.80197321412</v>
      </c>
    </row>
    <row r="9703" spans="1:10">
      <c r="A9703">
        <v>9702</v>
      </c>
      <c r="B9703" s="4">
        <v>45280</v>
      </c>
      <c r="C9703" s="10">
        <f>DATE(YEAR(orders[[#This Row],[order_date]]), MONTH(orders[[#This Row],[order_date]]), 1)</f>
        <v>45261</v>
      </c>
      <c r="D9703" t="s">
        <v>3773</v>
      </c>
      <c r="E9703" t="s">
        <v>684</v>
      </c>
      <c r="F9703" t="str">
        <f>VLOOKUP(orders[[#This Row],[product_id]],Products!A:C,3,0)</f>
        <v>Appliances</v>
      </c>
      <c r="G9703">
        <v>1</v>
      </c>
      <c r="H9703" s="6">
        <v>0.13787937455035132</v>
      </c>
      <c r="I9703" s="2">
        <f>VLOOKUP($E9703,
Products!$A$1:$F$201,MATCH(Orders!I$1,Products!$A$1:$F$1,0),0)</f>
        <v>2147.166688023286</v>
      </c>
      <c r="J9703" s="2">
        <f>VLOOKUP($E9703,
Products!$A$1:$F$201,MATCH(Orders!J$1,Products!$A$1:$F$1,0),0)</f>
        <v>1709.9619584723389</v>
      </c>
    </row>
    <row r="9704" spans="1:10">
      <c r="A9704">
        <v>9703</v>
      </c>
      <c r="B9704" s="4">
        <v>45793</v>
      </c>
      <c r="C9704" s="10">
        <f>DATE(YEAR(orders[[#This Row],[order_date]]), MONTH(orders[[#This Row],[order_date]]), 1)</f>
        <v>45778</v>
      </c>
      <c r="D9704" t="s">
        <v>3694</v>
      </c>
      <c r="E9704" t="s">
        <v>623</v>
      </c>
      <c r="F9704" t="str">
        <f>VLOOKUP(orders[[#This Row],[product_id]],Products!A:C,3,0)</f>
        <v>Electronics</v>
      </c>
      <c r="G9704">
        <v>2</v>
      </c>
      <c r="H9704" s="6">
        <v>0.11744275639933935</v>
      </c>
      <c r="I9704" s="2">
        <f>VLOOKUP($E9704,
Products!$A$1:$F$201,MATCH(Orders!I$1,Products!$A$1:$F$1,0),0)</f>
        <v>27422.76406600175</v>
      </c>
      <c r="J9704" s="2">
        <f>VLOOKUP($E9704,
Products!$A$1:$F$201,MATCH(Orders!J$1,Products!$A$1:$F$1,0),0)</f>
        <v>18707.390708641691</v>
      </c>
    </row>
    <row r="9705" spans="1:10">
      <c r="A9705">
        <v>9704</v>
      </c>
      <c r="B9705" s="4">
        <v>45899</v>
      </c>
      <c r="C9705" s="10">
        <f>DATE(YEAR(orders[[#This Row],[order_date]]), MONTH(orders[[#This Row],[order_date]]), 1)</f>
        <v>45870</v>
      </c>
      <c r="D9705" t="s">
        <v>1477</v>
      </c>
      <c r="E9705" t="s">
        <v>534</v>
      </c>
      <c r="F9705" t="str">
        <f>VLOOKUP(orders[[#This Row],[product_id]],Products!A:C,3,0)</f>
        <v>Appliances</v>
      </c>
      <c r="G9705">
        <v>1</v>
      </c>
      <c r="H9705" s="6">
        <v>9.350785119586523E-2</v>
      </c>
      <c r="I9705" s="2">
        <f>VLOOKUP($E9705,
Products!$A$1:$F$201,MATCH(Orders!I$1,Products!$A$1:$F$1,0),0)</f>
        <v>24743.162958088669</v>
      </c>
      <c r="J9705" s="2">
        <f>VLOOKUP($E9705,
Products!$A$1:$F$201,MATCH(Orders!J$1,Products!$A$1:$F$1,0),0)</f>
        <v>19307.588986555591</v>
      </c>
    </row>
    <row r="9706" spans="1:10">
      <c r="A9706">
        <v>9705</v>
      </c>
      <c r="B9706" s="4">
        <v>45882</v>
      </c>
      <c r="C9706" s="10">
        <f>DATE(YEAR(orders[[#This Row],[order_date]]), MONTH(orders[[#This Row],[order_date]]), 1)</f>
        <v>45870</v>
      </c>
      <c r="D9706" t="s">
        <v>1651</v>
      </c>
      <c r="E9706" t="s">
        <v>576</v>
      </c>
      <c r="F9706" t="str">
        <f>VLOOKUP(orders[[#This Row],[product_id]],Products!A:C,3,0)</f>
        <v>Electronics</v>
      </c>
      <c r="G9706">
        <v>2</v>
      </c>
      <c r="H9706" s="6">
        <v>0.13156474250477548</v>
      </c>
      <c r="I9706" s="2">
        <f>VLOOKUP($E9706,
Products!$A$1:$F$201,MATCH(Orders!I$1,Products!$A$1:$F$1,0),0)</f>
        <v>12571.90922514794</v>
      </c>
      <c r="J9706" s="2">
        <f>VLOOKUP($E9706,
Products!$A$1:$F$201,MATCH(Orders!J$1,Products!$A$1:$F$1,0),0)</f>
        <v>9314.5536289888332</v>
      </c>
    </row>
    <row r="9707" spans="1:10">
      <c r="A9707">
        <v>9706</v>
      </c>
      <c r="B9707" s="4">
        <v>45022</v>
      </c>
      <c r="C9707" s="10">
        <f>DATE(YEAR(orders[[#This Row],[order_date]]), MONTH(orders[[#This Row],[order_date]]), 1)</f>
        <v>45017</v>
      </c>
      <c r="D9707" t="s">
        <v>1817</v>
      </c>
      <c r="E9707" t="s">
        <v>674</v>
      </c>
      <c r="F9707" t="str">
        <f>VLOOKUP(orders[[#This Row],[product_id]],Products!A:C,3,0)</f>
        <v>Appliances</v>
      </c>
      <c r="G9707">
        <v>2</v>
      </c>
      <c r="H9707" s="6">
        <v>0.13119482527624679</v>
      </c>
      <c r="I9707" s="2">
        <f>VLOOKUP($E9707,
Products!$A$1:$F$201,MATCH(Orders!I$1,Products!$A$1:$F$1,0),0)</f>
        <v>6324.5253633508046</v>
      </c>
      <c r="J9707" s="2">
        <f>VLOOKUP($E9707,
Products!$A$1:$F$201,MATCH(Orders!J$1,Products!$A$1:$F$1,0),0)</f>
        <v>4493.055585088201</v>
      </c>
    </row>
    <row r="9708" spans="1:10">
      <c r="A9708">
        <v>9707</v>
      </c>
      <c r="B9708" s="4">
        <v>45032</v>
      </c>
      <c r="C9708" s="10">
        <f>DATE(YEAR(orders[[#This Row],[order_date]]), MONTH(orders[[#This Row],[order_date]]), 1)</f>
        <v>45017</v>
      </c>
      <c r="D9708" t="s">
        <v>4017</v>
      </c>
      <c r="E9708" t="s">
        <v>690</v>
      </c>
      <c r="F9708" t="str">
        <f>VLOOKUP(orders[[#This Row],[product_id]],Products!A:C,3,0)</f>
        <v>Electronics</v>
      </c>
      <c r="G9708">
        <v>1</v>
      </c>
      <c r="H9708" s="6">
        <v>0.21873180113135238</v>
      </c>
      <c r="I9708" s="2">
        <f>VLOOKUP($E9708,
Products!$A$1:$F$201,MATCH(Orders!I$1,Products!$A$1:$F$1,0),0)</f>
        <v>2338.2059552139431</v>
      </c>
      <c r="J9708" s="2">
        <f>VLOOKUP($E9708,
Products!$A$1:$F$201,MATCH(Orders!J$1,Products!$A$1:$F$1,0),0)</f>
        <v>1708.028418793489</v>
      </c>
    </row>
    <row r="9709" spans="1:10">
      <c r="A9709">
        <v>9708</v>
      </c>
      <c r="B9709" s="4">
        <v>45604</v>
      </c>
      <c r="C9709" s="10">
        <f>DATE(YEAR(orders[[#This Row],[order_date]]), MONTH(orders[[#This Row],[order_date]]), 1)</f>
        <v>45597</v>
      </c>
      <c r="D9709" t="s">
        <v>1016</v>
      </c>
      <c r="E9709" t="s">
        <v>661</v>
      </c>
      <c r="F9709" t="str">
        <f>VLOOKUP(orders[[#This Row],[product_id]],Products!A:C,3,0)</f>
        <v>Electronics</v>
      </c>
      <c r="G9709">
        <v>3</v>
      </c>
      <c r="H9709" s="6">
        <v>0.17158688984502055</v>
      </c>
      <c r="I9709" s="2">
        <f>VLOOKUP($E9709,
Products!$A$1:$F$201,MATCH(Orders!I$1,Products!$A$1:$F$1,0),0)</f>
        <v>18760.038541255031</v>
      </c>
      <c r="J9709" s="2">
        <f>VLOOKUP($E9709,
Products!$A$1:$F$201,MATCH(Orders!J$1,Products!$A$1:$F$1,0),0)</f>
        <v>13545.127547708629</v>
      </c>
    </row>
    <row r="9710" spans="1:10">
      <c r="A9710">
        <v>9709</v>
      </c>
      <c r="B9710" s="4">
        <v>45439</v>
      </c>
      <c r="C9710" s="10">
        <f>DATE(YEAR(orders[[#This Row],[order_date]]), MONTH(orders[[#This Row],[order_date]]), 1)</f>
        <v>45413</v>
      </c>
      <c r="D9710" t="s">
        <v>2300</v>
      </c>
      <c r="E9710" t="s">
        <v>582</v>
      </c>
      <c r="F9710" t="str">
        <f>VLOOKUP(orders[[#This Row],[product_id]],Products!A:C,3,0)</f>
        <v>Electronics</v>
      </c>
      <c r="G9710">
        <v>3</v>
      </c>
      <c r="H9710" s="6">
        <v>0.180965429737104</v>
      </c>
      <c r="I9710" s="2">
        <f>VLOOKUP($E9710,
Products!$A$1:$F$201,MATCH(Orders!I$1,Products!$A$1:$F$1,0),0)</f>
        <v>16266.090182397211</v>
      </c>
      <c r="J9710" s="2">
        <f>VLOOKUP($E9710,
Products!$A$1:$F$201,MATCH(Orders!J$1,Products!$A$1:$F$1,0),0)</f>
        <v>11802.84602487359</v>
      </c>
    </row>
    <row r="9711" spans="1:10">
      <c r="A9711">
        <v>9710</v>
      </c>
      <c r="B9711" s="4">
        <v>45782</v>
      </c>
      <c r="C9711" s="10">
        <f>DATE(YEAR(orders[[#This Row],[order_date]]), MONTH(orders[[#This Row],[order_date]]), 1)</f>
        <v>45778</v>
      </c>
      <c r="D9711" t="s">
        <v>3435</v>
      </c>
      <c r="E9711" t="s">
        <v>654</v>
      </c>
      <c r="F9711" t="str">
        <f>VLOOKUP(orders[[#This Row],[product_id]],Products!A:C,3,0)</f>
        <v>Electronics</v>
      </c>
      <c r="G9711">
        <v>3</v>
      </c>
      <c r="H9711" s="6">
        <v>0.15619714369755447</v>
      </c>
      <c r="I9711" s="2">
        <f>VLOOKUP($E9711,
Products!$A$1:$F$201,MATCH(Orders!I$1,Products!$A$1:$F$1,0),0)</f>
        <v>2480.90324078101</v>
      </c>
      <c r="J9711" s="2">
        <f>VLOOKUP($E9711,
Products!$A$1:$F$201,MATCH(Orders!J$1,Products!$A$1:$F$1,0),0)</f>
        <v>1964.543440578911</v>
      </c>
    </row>
    <row r="9712" spans="1:10">
      <c r="A9712">
        <v>9711</v>
      </c>
      <c r="B9712" s="4">
        <v>45716</v>
      </c>
      <c r="C9712" s="10">
        <f>DATE(YEAR(orders[[#This Row],[order_date]]), MONTH(orders[[#This Row],[order_date]]), 1)</f>
        <v>45689</v>
      </c>
      <c r="D9712" t="s">
        <v>1987</v>
      </c>
      <c r="E9712" t="s">
        <v>637</v>
      </c>
      <c r="F9712" t="str">
        <f>VLOOKUP(orders[[#This Row],[product_id]],Products!A:C,3,0)</f>
        <v>Electronics</v>
      </c>
      <c r="G9712">
        <v>2</v>
      </c>
      <c r="H9712" s="6">
        <v>0.13161208513834782</v>
      </c>
      <c r="I9712" s="2">
        <f>VLOOKUP($E9712,
Products!$A$1:$F$201,MATCH(Orders!I$1,Products!$A$1:$F$1,0),0)</f>
        <v>2722.8882486231741</v>
      </c>
      <c r="J9712" s="2">
        <f>VLOOKUP($E9712,
Products!$A$1:$F$201,MATCH(Orders!J$1,Products!$A$1:$F$1,0),0)</f>
        <v>2155.455197032014</v>
      </c>
    </row>
    <row r="9713" spans="1:10">
      <c r="A9713">
        <v>9712</v>
      </c>
      <c r="B9713" s="4">
        <v>45441</v>
      </c>
      <c r="C9713" s="10">
        <f>DATE(YEAR(orders[[#This Row],[order_date]]), MONTH(orders[[#This Row],[order_date]]), 1)</f>
        <v>45413</v>
      </c>
      <c r="D9713" t="s">
        <v>2287</v>
      </c>
      <c r="E9713" t="s">
        <v>631</v>
      </c>
      <c r="F9713" t="str">
        <f>VLOOKUP(orders[[#This Row],[product_id]],Products!A:C,3,0)</f>
        <v>Appliances</v>
      </c>
      <c r="G9713">
        <v>3</v>
      </c>
      <c r="H9713" s="6">
        <v>9.8134984113378385E-2</v>
      </c>
      <c r="I9713" s="2">
        <f>VLOOKUP($E9713,
Products!$A$1:$F$201,MATCH(Orders!I$1,Products!$A$1:$F$1,0),0)</f>
        <v>5983.7308645702497</v>
      </c>
      <c r="J9713" s="2">
        <f>VLOOKUP($E9713,
Products!$A$1:$F$201,MATCH(Orders!J$1,Products!$A$1:$F$1,0),0)</f>
        <v>4205.6432936163774</v>
      </c>
    </row>
    <row r="9714" spans="1:10">
      <c r="A9714">
        <v>9713</v>
      </c>
      <c r="B9714" s="4">
        <v>45824</v>
      </c>
      <c r="C9714" s="10">
        <f>DATE(YEAR(orders[[#This Row],[order_date]]), MONTH(orders[[#This Row],[order_date]]), 1)</f>
        <v>45809</v>
      </c>
      <c r="D9714" t="s">
        <v>4291</v>
      </c>
      <c r="E9714" t="s">
        <v>604</v>
      </c>
      <c r="F9714" t="str">
        <f>VLOOKUP(orders[[#This Row],[product_id]],Products!A:C,3,0)</f>
        <v>Appliances</v>
      </c>
      <c r="G9714">
        <v>3</v>
      </c>
      <c r="H9714" s="6">
        <v>0.11446954025195986</v>
      </c>
      <c r="I9714" s="2">
        <f>VLOOKUP($E9714,
Products!$A$1:$F$201,MATCH(Orders!I$1,Products!$A$1:$F$1,0),0)</f>
        <v>2087.687835040248</v>
      </c>
      <c r="J9714" s="2">
        <f>VLOOKUP($E9714,
Products!$A$1:$F$201,MATCH(Orders!J$1,Products!$A$1:$F$1,0),0)</f>
        <v>1450.1823074928161</v>
      </c>
    </row>
    <row r="9715" spans="1:10">
      <c r="A9715">
        <v>9714</v>
      </c>
      <c r="B9715" s="4">
        <v>46011</v>
      </c>
      <c r="C9715" s="10">
        <f>DATE(YEAR(orders[[#This Row],[order_date]]), MONTH(orders[[#This Row],[order_date]]), 1)</f>
        <v>45992</v>
      </c>
      <c r="D9715" t="s">
        <v>4211</v>
      </c>
      <c r="E9715" t="s">
        <v>621</v>
      </c>
      <c r="F9715" t="str">
        <f>VLOOKUP(orders[[#This Row],[product_id]],Products!A:C,3,0)</f>
        <v>Electronics</v>
      </c>
      <c r="G9715">
        <v>2</v>
      </c>
      <c r="H9715" s="6">
        <v>0.12777135995974029</v>
      </c>
      <c r="I9715" s="2">
        <f>VLOOKUP($E9715,
Products!$A$1:$F$201,MATCH(Orders!I$1,Products!$A$1:$F$1,0),0)</f>
        <v>11784.05708818019</v>
      </c>
      <c r="J9715" s="2">
        <f>VLOOKUP($E9715,
Products!$A$1:$F$201,MATCH(Orders!J$1,Products!$A$1:$F$1,0),0)</f>
        <v>7779.8525757032758</v>
      </c>
    </row>
    <row r="9716" spans="1:10">
      <c r="A9716">
        <v>9715</v>
      </c>
      <c r="B9716" s="4">
        <v>45934</v>
      </c>
      <c r="C9716" s="10">
        <f>DATE(YEAR(orders[[#This Row],[order_date]]), MONTH(orders[[#This Row],[order_date]]), 1)</f>
        <v>45931</v>
      </c>
      <c r="D9716" t="s">
        <v>2882</v>
      </c>
      <c r="E9716" t="s">
        <v>520</v>
      </c>
      <c r="F9716" t="str">
        <f>VLOOKUP(orders[[#This Row],[product_id]],Products!A:C,3,0)</f>
        <v>Electronics</v>
      </c>
      <c r="G9716">
        <v>1</v>
      </c>
      <c r="H9716" s="6">
        <v>0.22752621194607836</v>
      </c>
      <c r="I9716" s="2">
        <f>VLOOKUP($E9716,
Products!$A$1:$F$201,MATCH(Orders!I$1,Products!$A$1:$F$1,0),0)</f>
        <v>19053.584916305819</v>
      </c>
      <c r="J9716" s="2">
        <f>VLOOKUP($E9716,
Products!$A$1:$F$201,MATCH(Orders!J$1,Products!$A$1:$F$1,0),0)</f>
        <v>13248.74841276826</v>
      </c>
    </row>
    <row r="9717" spans="1:10">
      <c r="A9717">
        <v>9716</v>
      </c>
      <c r="B9717" s="4">
        <v>45663</v>
      </c>
      <c r="C9717" s="10">
        <f>DATE(YEAR(orders[[#This Row],[order_date]]), MONTH(orders[[#This Row],[order_date]]), 1)</f>
        <v>45658</v>
      </c>
      <c r="D9717" t="s">
        <v>3534</v>
      </c>
      <c r="E9717" t="s">
        <v>686</v>
      </c>
      <c r="F9717" t="str">
        <f>VLOOKUP(orders[[#This Row],[product_id]],Products!A:C,3,0)</f>
        <v>Appliances</v>
      </c>
      <c r="G9717">
        <v>1</v>
      </c>
      <c r="H9717" s="6">
        <v>6.7786321252023274E-2</v>
      </c>
      <c r="I9717" s="2">
        <f>VLOOKUP($E9717,
Products!$A$1:$F$201,MATCH(Orders!I$1,Products!$A$1:$F$1,0),0)</f>
        <v>25525.356267188719</v>
      </c>
      <c r="J9717" s="2">
        <f>VLOOKUP($E9717,
Products!$A$1:$F$201,MATCH(Orders!J$1,Products!$A$1:$F$1,0),0)</f>
        <v>18214.15981099859</v>
      </c>
    </row>
    <row r="9718" spans="1:10">
      <c r="A9718">
        <v>9717</v>
      </c>
      <c r="B9718" s="4">
        <v>45228</v>
      </c>
      <c r="C9718" s="10">
        <f>DATE(YEAR(orders[[#This Row],[order_date]]), MONTH(orders[[#This Row],[order_date]]), 1)</f>
        <v>45200</v>
      </c>
      <c r="D9718" t="s">
        <v>3079</v>
      </c>
      <c r="E9718" t="s">
        <v>595</v>
      </c>
      <c r="F9718" t="str">
        <f>VLOOKUP(orders[[#This Row],[product_id]],Products!A:C,3,0)</f>
        <v>Electronics</v>
      </c>
      <c r="G9718">
        <v>3</v>
      </c>
      <c r="H9718" s="6">
        <v>0.1532227596809384</v>
      </c>
      <c r="I9718" s="2">
        <f>VLOOKUP($E9718,
Products!$A$1:$F$201,MATCH(Orders!I$1,Products!$A$1:$F$1,0),0)</f>
        <v>2368.316565735005</v>
      </c>
      <c r="J9718" s="2">
        <f>VLOOKUP($E9718,
Products!$A$1:$F$201,MATCH(Orders!J$1,Products!$A$1:$F$1,0),0)</f>
        <v>1668.7588573553539</v>
      </c>
    </row>
    <row r="9719" spans="1:10">
      <c r="A9719">
        <v>9718</v>
      </c>
      <c r="B9719" s="4">
        <v>45572</v>
      </c>
      <c r="C9719" s="10">
        <f>DATE(YEAR(orders[[#This Row],[order_date]]), MONTH(orders[[#This Row],[order_date]]), 1)</f>
        <v>45566</v>
      </c>
      <c r="D9719" t="s">
        <v>1495</v>
      </c>
      <c r="E9719" t="s">
        <v>679</v>
      </c>
      <c r="F9719" t="str">
        <f>VLOOKUP(orders[[#This Row],[product_id]],Products!A:C,3,0)</f>
        <v>Appliances</v>
      </c>
      <c r="G9719">
        <v>1</v>
      </c>
      <c r="H9719" s="6">
        <v>0.10255834267645135</v>
      </c>
      <c r="I9719" s="2">
        <f>VLOOKUP($E9719,
Products!$A$1:$F$201,MATCH(Orders!I$1,Products!$A$1:$F$1,0),0)</f>
        <v>6336.1008284819591</v>
      </c>
      <c r="J9719" s="2">
        <f>VLOOKUP($E9719,
Products!$A$1:$F$201,MATCH(Orders!J$1,Products!$A$1:$F$1,0),0)</f>
        <v>5056.6203893460352</v>
      </c>
    </row>
    <row r="9720" spans="1:10">
      <c r="A9720">
        <v>9719</v>
      </c>
      <c r="B9720" s="4">
        <v>45991</v>
      </c>
      <c r="C9720" s="10">
        <f>DATE(YEAR(orders[[#This Row],[order_date]]), MONTH(orders[[#This Row],[order_date]]), 1)</f>
        <v>45962</v>
      </c>
      <c r="D9720" t="s">
        <v>2770</v>
      </c>
      <c r="E9720" t="s">
        <v>640</v>
      </c>
      <c r="F9720" t="str">
        <f>VLOOKUP(orders[[#This Row],[product_id]],Products!A:C,3,0)</f>
        <v>Electronics</v>
      </c>
      <c r="G9720">
        <v>1</v>
      </c>
      <c r="H9720" s="6">
        <v>0.17671195343910967</v>
      </c>
      <c r="I9720" s="2">
        <f>VLOOKUP($E9720,
Products!$A$1:$F$201,MATCH(Orders!I$1,Products!$A$1:$F$1,0),0)</f>
        <v>28588.897930669911</v>
      </c>
      <c r="J9720" s="2">
        <f>VLOOKUP($E9720,
Products!$A$1:$F$201,MATCH(Orders!J$1,Products!$A$1:$F$1,0),0)</f>
        <v>20681.16336734363</v>
      </c>
    </row>
    <row r="9721" spans="1:10">
      <c r="A9721">
        <v>9720</v>
      </c>
      <c r="B9721" s="4">
        <v>45157</v>
      </c>
      <c r="C9721" s="10">
        <f>DATE(YEAR(orders[[#This Row],[order_date]]), MONTH(orders[[#This Row],[order_date]]), 1)</f>
        <v>45139</v>
      </c>
      <c r="D9721" t="s">
        <v>3452</v>
      </c>
      <c r="E9721" t="s">
        <v>651</v>
      </c>
      <c r="F9721" t="str">
        <f>VLOOKUP(orders[[#This Row],[product_id]],Products!A:C,3,0)</f>
        <v>Electronics</v>
      </c>
      <c r="G9721">
        <v>2</v>
      </c>
      <c r="H9721" s="6">
        <v>0.19987305929095897</v>
      </c>
      <c r="I9721" s="2">
        <f>VLOOKUP($E9721,
Products!$A$1:$F$201,MATCH(Orders!I$1,Products!$A$1:$F$1,0),0)</f>
        <v>28622.091542973511</v>
      </c>
      <c r="J9721" s="2">
        <f>VLOOKUP($E9721,
Products!$A$1:$F$201,MATCH(Orders!J$1,Products!$A$1:$F$1,0),0)</f>
        <v>19327.527634039769</v>
      </c>
    </row>
    <row r="9722" spans="1:10">
      <c r="A9722">
        <v>9721</v>
      </c>
      <c r="B9722" s="4">
        <v>45664</v>
      </c>
      <c r="C9722" s="10">
        <f>DATE(YEAR(orders[[#This Row],[order_date]]), MONTH(orders[[#This Row],[order_date]]), 1)</f>
        <v>45658</v>
      </c>
      <c r="D9722" t="s">
        <v>3762</v>
      </c>
      <c r="E9722" t="s">
        <v>594</v>
      </c>
      <c r="F9722" t="str">
        <f>VLOOKUP(orders[[#This Row],[product_id]],Products!A:C,3,0)</f>
        <v>Electronics</v>
      </c>
      <c r="G9722">
        <v>1</v>
      </c>
      <c r="H9722" s="6">
        <v>0.12914746103061089</v>
      </c>
      <c r="I9722" s="2">
        <f>VLOOKUP($E9722,
Products!$A$1:$F$201,MATCH(Orders!I$1,Products!$A$1:$F$1,0),0)</f>
        <v>19992.108086337241</v>
      </c>
      <c r="J9722" s="2">
        <f>VLOOKUP($E9722,
Products!$A$1:$F$201,MATCH(Orders!J$1,Products!$A$1:$F$1,0),0)</f>
        <v>14456.6967044005</v>
      </c>
    </row>
    <row r="9723" spans="1:10">
      <c r="A9723">
        <v>9722</v>
      </c>
      <c r="B9723" s="4">
        <v>45923</v>
      </c>
      <c r="C9723" s="10">
        <f>DATE(YEAR(orders[[#This Row],[order_date]]), MONTH(orders[[#This Row],[order_date]]), 1)</f>
        <v>45901</v>
      </c>
      <c r="D9723" t="s">
        <v>1047</v>
      </c>
      <c r="E9723" t="s">
        <v>654</v>
      </c>
      <c r="F9723" t="str">
        <f>VLOOKUP(orders[[#This Row],[product_id]],Products!A:C,3,0)</f>
        <v>Electronics</v>
      </c>
      <c r="G9723">
        <v>1</v>
      </c>
      <c r="H9723" s="6">
        <v>0.17860833615603047</v>
      </c>
      <c r="I9723" s="2">
        <f>VLOOKUP($E9723,
Products!$A$1:$F$201,MATCH(Orders!I$1,Products!$A$1:$F$1,0),0)</f>
        <v>2480.90324078101</v>
      </c>
      <c r="J9723" s="2">
        <f>VLOOKUP($E9723,
Products!$A$1:$F$201,MATCH(Orders!J$1,Products!$A$1:$F$1,0),0)</f>
        <v>1964.543440578911</v>
      </c>
    </row>
    <row r="9724" spans="1:10">
      <c r="A9724">
        <v>9723</v>
      </c>
      <c r="B9724" s="4">
        <v>45223</v>
      </c>
      <c r="C9724" s="10">
        <f>DATE(YEAR(orders[[#This Row],[order_date]]), MONTH(orders[[#This Row],[order_date]]), 1)</f>
        <v>45200</v>
      </c>
      <c r="D9724" t="s">
        <v>1708</v>
      </c>
      <c r="E9724" t="s">
        <v>621</v>
      </c>
      <c r="F9724" t="str">
        <f>VLOOKUP(orders[[#This Row],[product_id]],Products!A:C,3,0)</f>
        <v>Electronics</v>
      </c>
      <c r="G9724">
        <v>1</v>
      </c>
      <c r="H9724" s="6">
        <v>0.21516273903180444</v>
      </c>
      <c r="I9724" s="2">
        <f>VLOOKUP($E9724,
Products!$A$1:$F$201,MATCH(Orders!I$1,Products!$A$1:$F$1,0),0)</f>
        <v>11784.05708818019</v>
      </c>
      <c r="J9724" s="2">
        <f>VLOOKUP($E9724,
Products!$A$1:$F$201,MATCH(Orders!J$1,Products!$A$1:$F$1,0),0)</f>
        <v>7779.8525757032758</v>
      </c>
    </row>
    <row r="9725" spans="1:10">
      <c r="A9725">
        <v>9724</v>
      </c>
      <c r="B9725" s="4">
        <v>45381</v>
      </c>
      <c r="C9725" s="10">
        <f>DATE(YEAR(orders[[#This Row],[order_date]]), MONTH(orders[[#This Row],[order_date]]), 1)</f>
        <v>45352</v>
      </c>
      <c r="D9725" t="s">
        <v>1543</v>
      </c>
      <c r="E9725" t="s">
        <v>641</v>
      </c>
      <c r="F9725" t="str">
        <f>VLOOKUP(orders[[#This Row],[product_id]],Products!A:C,3,0)</f>
        <v>Appliances</v>
      </c>
      <c r="G9725">
        <v>1</v>
      </c>
      <c r="H9725" s="6">
        <v>8.7425758137720119E-2</v>
      </c>
      <c r="I9725" s="2">
        <f>VLOOKUP($E9725,
Products!$A$1:$F$201,MATCH(Orders!I$1,Products!$A$1:$F$1,0),0)</f>
        <v>27167.965718506261</v>
      </c>
      <c r="J9725" s="2">
        <f>VLOOKUP($E9725,
Products!$A$1:$F$201,MATCH(Orders!J$1,Products!$A$1:$F$1,0),0)</f>
        <v>19748.025676381669</v>
      </c>
    </row>
    <row r="9726" spans="1:10">
      <c r="A9726">
        <v>9725</v>
      </c>
      <c r="B9726" s="4">
        <v>46007</v>
      </c>
      <c r="C9726" s="10">
        <f>DATE(YEAR(orders[[#This Row],[order_date]]), MONTH(orders[[#This Row],[order_date]]), 1)</f>
        <v>45992</v>
      </c>
      <c r="D9726" t="s">
        <v>1333</v>
      </c>
      <c r="E9726" t="s">
        <v>692</v>
      </c>
      <c r="F9726" t="str">
        <f>VLOOKUP(orders[[#This Row],[product_id]],Products!A:C,3,0)</f>
        <v>Electronics</v>
      </c>
      <c r="G9726">
        <v>2</v>
      </c>
      <c r="H9726" s="6">
        <v>0.24578413958335882</v>
      </c>
      <c r="I9726" s="2">
        <f>VLOOKUP($E9726,
Products!$A$1:$F$201,MATCH(Orders!I$1,Products!$A$1:$F$1,0),0)</f>
        <v>18150.337151787651</v>
      </c>
      <c r="J9726" s="2">
        <f>VLOOKUP($E9726,
Products!$A$1:$F$201,MATCH(Orders!J$1,Products!$A$1:$F$1,0),0)</f>
        <v>11965.45000430708</v>
      </c>
    </row>
    <row r="9727" spans="1:10">
      <c r="A9727">
        <v>9726</v>
      </c>
      <c r="B9727" s="4">
        <v>45868</v>
      </c>
      <c r="C9727" s="10">
        <f>DATE(YEAR(orders[[#This Row],[order_date]]), MONTH(orders[[#This Row],[order_date]]), 1)</f>
        <v>45839</v>
      </c>
      <c r="D9727" t="s">
        <v>3524</v>
      </c>
      <c r="E9727" t="s">
        <v>525</v>
      </c>
      <c r="F9727" t="str">
        <f>VLOOKUP(orders[[#This Row],[product_id]],Products!A:C,3,0)</f>
        <v>Electronics</v>
      </c>
      <c r="G9727">
        <v>1</v>
      </c>
      <c r="H9727" s="6">
        <v>0.18669059572800478</v>
      </c>
      <c r="I9727" s="2">
        <f>VLOOKUP($E9727,
Products!$A$1:$F$201,MATCH(Orders!I$1,Products!$A$1:$F$1,0),0)</f>
        <v>2441.7405612875209</v>
      </c>
      <c r="J9727" s="2">
        <f>VLOOKUP($E9727,
Products!$A$1:$F$201,MATCH(Orders!J$1,Products!$A$1:$F$1,0),0)</f>
        <v>1934.1373706011941</v>
      </c>
    </row>
    <row r="9728" spans="1:10">
      <c r="A9728">
        <v>9727</v>
      </c>
      <c r="B9728" s="4">
        <v>45166</v>
      </c>
      <c r="C9728" s="10">
        <f>DATE(YEAR(orders[[#This Row],[order_date]]), MONTH(orders[[#This Row],[order_date]]), 1)</f>
        <v>45139</v>
      </c>
      <c r="D9728" t="s">
        <v>3631</v>
      </c>
      <c r="E9728" t="s">
        <v>587</v>
      </c>
      <c r="F9728" t="str">
        <f>VLOOKUP(orders[[#This Row],[product_id]],Products!A:C,3,0)</f>
        <v>Electronics</v>
      </c>
      <c r="G9728">
        <v>1</v>
      </c>
      <c r="H9728" s="6">
        <v>0.20122381715758031</v>
      </c>
      <c r="I9728" s="2">
        <f>VLOOKUP($E9728,
Products!$A$1:$F$201,MATCH(Orders!I$1,Products!$A$1:$F$1,0),0)</f>
        <v>16527.367619686949</v>
      </c>
      <c r="J9728" s="2">
        <f>VLOOKUP($E9728,
Products!$A$1:$F$201,MATCH(Orders!J$1,Products!$A$1:$F$1,0),0)</f>
        <v>12533.62883070202</v>
      </c>
    </row>
    <row r="9729" spans="1:10">
      <c r="A9729">
        <v>9728</v>
      </c>
      <c r="B9729" s="4">
        <v>46013</v>
      </c>
      <c r="C9729" s="10">
        <f>DATE(YEAR(orders[[#This Row],[order_date]]), MONTH(orders[[#This Row],[order_date]]), 1)</f>
        <v>45992</v>
      </c>
      <c r="D9729" t="s">
        <v>1978</v>
      </c>
      <c r="E9729" t="s">
        <v>622</v>
      </c>
      <c r="F9729" t="str">
        <f>VLOOKUP(orders[[#This Row],[product_id]],Products!A:C,3,0)</f>
        <v>Electronics</v>
      </c>
      <c r="G9729">
        <v>2</v>
      </c>
      <c r="H9729" s="6">
        <v>0.1688630787248645</v>
      </c>
      <c r="I9729" s="2">
        <f>VLOOKUP($E9729,
Products!$A$1:$F$201,MATCH(Orders!I$1,Products!$A$1:$F$1,0),0)</f>
        <v>29891.969506397199</v>
      </c>
      <c r="J9729" s="2">
        <f>VLOOKUP($E9729,
Products!$A$1:$F$201,MATCH(Orders!J$1,Products!$A$1:$F$1,0),0)</f>
        <v>20298.690993957589</v>
      </c>
    </row>
    <row r="9730" spans="1:10">
      <c r="A9730">
        <v>9729</v>
      </c>
      <c r="B9730" s="4">
        <v>45477</v>
      </c>
      <c r="C9730" s="10">
        <f>DATE(YEAR(orders[[#This Row],[order_date]]), MONTH(orders[[#This Row],[order_date]]), 1)</f>
        <v>45474</v>
      </c>
      <c r="D9730" t="s">
        <v>1415</v>
      </c>
      <c r="E9730" t="s">
        <v>572</v>
      </c>
      <c r="F9730" t="str">
        <f>VLOOKUP(orders[[#This Row],[product_id]],Products!A:C,3,0)</f>
        <v>Electronics</v>
      </c>
      <c r="G9730">
        <v>1</v>
      </c>
      <c r="H9730" s="6">
        <v>0.22867764061412021</v>
      </c>
      <c r="I9730" s="2">
        <f>VLOOKUP($E9730,
Products!$A$1:$F$201,MATCH(Orders!I$1,Products!$A$1:$F$1,0),0)</f>
        <v>28095.750781518611</v>
      </c>
      <c r="J9730" s="2">
        <f>VLOOKUP($E9730,
Products!$A$1:$F$201,MATCH(Orders!J$1,Products!$A$1:$F$1,0),0)</f>
        <v>21949.841961937182</v>
      </c>
    </row>
    <row r="9731" spans="1:10">
      <c r="A9731">
        <v>9730</v>
      </c>
      <c r="B9731" s="4">
        <v>45064</v>
      </c>
      <c r="C9731" s="10">
        <f>DATE(YEAR(orders[[#This Row],[order_date]]), MONTH(orders[[#This Row],[order_date]]), 1)</f>
        <v>45047</v>
      </c>
      <c r="D9731" t="s">
        <v>3602</v>
      </c>
      <c r="E9731" t="s">
        <v>688</v>
      </c>
      <c r="F9731" t="str">
        <f>VLOOKUP(orders[[#This Row],[product_id]],Products!A:C,3,0)</f>
        <v>Appliances</v>
      </c>
      <c r="G9731">
        <v>3</v>
      </c>
      <c r="H9731" s="6">
        <v>0.11572632572381544</v>
      </c>
      <c r="I9731" s="2">
        <f>VLOOKUP($E9731,
Products!$A$1:$F$201,MATCH(Orders!I$1,Products!$A$1:$F$1,0),0)</f>
        <v>5983.6860426434141</v>
      </c>
      <c r="J9731" s="2">
        <f>VLOOKUP($E9731,
Products!$A$1:$F$201,MATCH(Orders!J$1,Products!$A$1:$F$1,0),0)</f>
        <v>3911.563059036529</v>
      </c>
    </row>
    <row r="9732" spans="1:10">
      <c r="A9732">
        <v>9731</v>
      </c>
      <c r="B9732" s="4">
        <v>45380</v>
      </c>
      <c r="C9732" s="10">
        <f>DATE(YEAR(orders[[#This Row],[order_date]]), MONTH(orders[[#This Row],[order_date]]), 1)</f>
        <v>45352</v>
      </c>
      <c r="D9732" t="s">
        <v>1444</v>
      </c>
      <c r="E9732" t="s">
        <v>567</v>
      </c>
      <c r="F9732" t="str">
        <f>VLOOKUP(orders[[#This Row],[product_id]],Products!A:C,3,0)</f>
        <v>Electronics</v>
      </c>
      <c r="G9732">
        <v>1</v>
      </c>
      <c r="H9732" s="6">
        <v>0.2413422788926361</v>
      </c>
      <c r="I9732" s="2">
        <f>VLOOKUP($E9732,
Products!$A$1:$F$201,MATCH(Orders!I$1,Products!$A$1:$F$1,0),0)</f>
        <v>17514.171240093368</v>
      </c>
      <c r="J9732" s="2">
        <f>VLOOKUP($E9732,
Products!$A$1:$F$201,MATCH(Orders!J$1,Products!$A$1:$F$1,0),0)</f>
        <v>12226.76247250809</v>
      </c>
    </row>
    <row r="9733" spans="1:10">
      <c r="A9733">
        <v>9732</v>
      </c>
      <c r="B9733" s="4">
        <v>45369</v>
      </c>
      <c r="C9733" s="10">
        <f>DATE(YEAR(orders[[#This Row],[order_date]]), MONTH(orders[[#This Row],[order_date]]), 1)</f>
        <v>45352</v>
      </c>
      <c r="D9733" t="s">
        <v>2930</v>
      </c>
      <c r="E9733" t="s">
        <v>523</v>
      </c>
      <c r="F9733" t="str">
        <f>VLOOKUP(orders[[#This Row],[product_id]],Products!A:C,3,0)</f>
        <v>Electronics</v>
      </c>
      <c r="G9733">
        <v>1</v>
      </c>
      <c r="H9733" s="6">
        <v>0.14612369416613247</v>
      </c>
      <c r="I9733" s="2">
        <f>VLOOKUP($E9733,
Products!$A$1:$F$201,MATCH(Orders!I$1,Products!$A$1:$F$1,0),0)</f>
        <v>27240.414518089601</v>
      </c>
      <c r="J9733" s="2">
        <f>VLOOKUP($E9733,
Products!$A$1:$F$201,MATCH(Orders!J$1,Products!$A$1:$F$1,0),0)</f>
        <v>21217.524617692769</v>
      </c>
    </row>
    <row r="9734" spans="1:10">
      <c r="A9734">
        <v>9733</v>
      </c>
      <c r="B9734" s="4">
        <v>44953</v>
      </c>
      <c r="C9734" s="10">
        <f>DATE(YEAR(orders[[#This Row],[order_date]]), MONTH(orders[[#This Row],[order_date]]), 1)</f>
        <v>44927</v>
      </c>
      <c r="D9734" t="s">
        <v>2484</v>
      </c>
      <c r="E9734" t="s">
        <v>596</v>
      </c>
      <c r="F9734" t="str">
        <f>VLOOKUP(orders[[#This Row],[product_id]],Products!A:C,3,0)</f>
        <v>Electronics</v>
      </c>
      <c r="G9734">
        <v>2</v>
      </c>
      <c r="H9734" s="6">
        <v>0.22987271804880477</v>
      </c>
      <c r="I9734" s="2">
        <f>VLOOKUP($E9734,
Products!$A$1:$F$201,MATCH(Orders!I$1,Products!$A$1:$F$1,0),0)</f>
        <v>12935.39757670891</v>
      </c>
      <c r="J9734" s="2">
        <f>VLOOKUP($E9734,
Products!$A$1:$F$201,MATCH(Orders!J$1,Products!$A$1:$F$1,0),0)</f>
        <v>9648.6160598594815</v>
      </c>
    </row>
    <row r="9735" spans="1:10">
      <c r="A9735">
        <v>9734</v>
      </c>
      <c r="B9735" s="4">
        <v>45383</v>
      </c>
      <c r="C9735" s="10">
        <f>DATE(YEAR(orders[[#This Row],[order_date]]), MONTH(orders[[#This Row],[order_date]]), 1)</f>
        <v>45383</v>
      </c>
      <c r="D9735" t="s">
        <v>1651</v>
      </c>
      <c r="E9735" t="s">
        <v>615</v>
      </c>
      <c r="F9735" t="str">
        <f>VLOOKUP(orders[[#This Row],[product_id]],Products!A:C,3,0)</f>
        <v>Electronics</v>
      </c>
      <c r="G9735">
        <v>3</v>
      </c>
      <c r="H9735" s="6">
        <v>0.19590299351033791</v>
      </c>
      <c r="I9735" s="2">
        <f>VLOOKUP($E9735,
Products!$A$1:$F$201,MATCH(Orders!I$1,Products!$A$1:$F$1,0),0)</f>
        <v>31155.43680046549</v>
      </c>
      <c r="J9735" s="2">
        <f>VLOOKUP($E9735,
Products!$A$1:$F$201,MATCH(Orders!J$1,Products!$A$1:$F$1,0),0)</f>
        <v>22320.078602545669</v>
      </c>
    </row>
    <row r="9736" spans="1:10">
      <c r="A9736">
        <v>9735</v>
      </c>
      <c r="B9736" s="4">
        <v>45621</v>
      </c>
      <c r="C9736" s="10">
        <f>DATE(YEAR(orders[[#This Row],[order_date]]), MONTH(orders[[#This Row],[order_date]]), 1)</f>
        <v>45597</v>
      </c>
      <c r="D9736" t="s">
        <v>3110</v>
      </c>
      <c r="E9736" t="s">
        <v>561</v>
      </c>
      <c r="F9736" t="str">
        <f>VLOOKUP(orders[[#This Row],[product_id]],Products!A:C,3,0)</f>
        <v>Appliances</v>
      </c>
      <c r="G9736">
        <v>3</v>
      </c>
      <c r="H9736" s="6">
        <v>0.14807813329681013</v>
      </c>
      <c r="I9736" s="2">
        <f>VLOOKUP($E9736,
Products!$A$1:$F$201,MATCH(Orders!I$1,Products!$A$1:$F$1,0),0)</f>
        <v>23155.073093252329</v>
      </c>
      <c r="J9736" s="2">
        <f>VLOOKUP($E9736,
Products!$A$1:$F$201,MATCH(Orders!J$1,Products!$A$1:$F$1,0),0)</f>
        <v>17849.867849807979</v>
      </c>
    </row>
    <row r="9737" spans="1:10">
      <c r="A9737">
        <v>9736</v>
      </c>
      <c r="B9737" s="4">
        <v>45636</v>
      </c>
      <c r="C9737" s="10">
        <f>DATE(YEAR(orders[[#This Row],[order_date]]), MONTH(orders[[#This Row],[order_date]]), 1)</f>
        <v>45627</v>
      </c>
      <c r="D9737" t="s">
        <v>1200</v>
      </c>
      <c r="E9737" t="s">
        <v>590</v>
      </c>
      <c r="F9737" t="str">
        <f>VLOOKUP(orders[[#This Row],[product_id]],Products!A:C,3,0)</f>
        <v>Appliances</v>
      </c>
      <c r="G9737">
        <v>1</v>
      </c>
      <c r="H9737" s="6">
        <v>9.2036782390825231E-2</v>
      </c>
      <c r="I9737" s="2">
        <f>VLOOKUP($E9737,
Products!$A$1:$F$201,MATCH(Orders!I$1,Products!$A$1:$F$1,0),0)</f>
        <v>2035.9251500591261</v>
      </c>
      <c r="J9737" s="2">
        <f>VLOOKUP($E9737,
Products!$A$1:$F$201,MATCH(Orders!J$1,Products!$A$1:$F$1,0),0)</f>
        <v>1473.8412378673991</v>
      </c>
    </row>
    <row r="9738" spans="1:10">
      <c r="A9738">
        <v>9737</v>
      </c>
      <c r="B9738" s="4">
        <v>45775</v>
      </c>
      <c r="C9738" s="10">
        <f>DATE(YEAR(orders[[#This Row],[order_date]]), MONTH(orders[[#This Row],[order_date]]), 1)</f>
        <v>45748</v>
      </c>
      <c r="D9738" t="s">
        <v>740</v>
      </c>
      <c r="E9738" t="s">
        <v>655</v>
      </c>
      <c r="F9738" t="str">
        <f>VLOOKUP(orders[[#This Row],[product_id]],Products!A:C,3,0)</f>
        <v>Appliances</v>
      </c>
      <c r="G9738">
        <v>3</v>
      </c>
      <c r="H9738" s="6">
        <v>7.1262788618471906E-2</v>
      </c>
      <c r="I9738" s="2">
        <f>VLOOKUP($E9738,
Products!$A$1:$F$201,MATCH(Orders!I$1,Products!$A$1:$F$1,0),0)</f>
        <v>24072.170529057032</v>
      </c>
      <c r="J9738" s="2">
        <f>VLOOKUP($E9738,
Products!$A$1:$F$201,MATCH(Orders!J$1,Products!$A$1:$F$1,0),0)</f>
        <v>16358.626370717549</v>
      </c>
    </row>
    <row r="9739" spans="1:10">
      <c r="A9739">
        <v>9738</v>
      </c>
      <c r="B9739" s="4">
        <v>45875</v>
      </c>
      <c r="C9739" s="10">
        <f>DATE(YEAR(orders[[#This Row],[order_date]]), MONTH(orders[[#This Row],[order_date]]), 1)</f>
        <v>45870</v>
      </c>
      <c r="D9739" t="s">
        <v>2136</v>
      </c>
      <c r="E9739" t="s">
        <v>513</v>
      </c>
      <c r="F9739" t="str">
        <f>VLOOKUP(orders[[#This Row],[product_id]],Products!A:C,3,0)</f>
        <v>Electronics</v>
      </c>
      <c r="G9739">
        <v>2</v>
      </c>
      <c r="H9739" s="6">
        <v>0.22706192692950908</v>
      </c>
      <c r="I9739" s="2">
        <f>VLOOKUP($E9739,
Products!$A$1:$F$201,MATCH(Orders!I$1,Products!$A$1:$F$1,0),0)</f>
        <v>2370.6748519187499</v>
      </c>
      <c r="J9739" s="2">
        <f>VLOOKUP($E9739,
Products!$A$1:$F$201,MATCH(Orders!J$1,Products!$A$1:$F$1,0),0)</f>
        <v>1742.1190905744229</v>
      </c>
    </row>
    <row r="9740" spans="1:10">
      <c r="A9740">
        <v>9739</v>
      </c>
      <c r="B9740" s="4">
        <v>45033</v>
      </c>
      <c r="C9740" s="10">
        <f>DATE(YEAR(orders[[#This Row],[order_date]]), MONTH(orders[[#This Row],[order_date]]), 1)</f>
        <v>45017</v>
      </c>
      <c r="D9740" t="s">
        <v>2697</v>
      </c>
      <c r="E9740" t="s">
        <v>644</v>
      </c>
      <c r="F9740" t="str">
        <f>VLOOKUP(orders[[#This Row],[product_id]],Products!A:C,3,0)</f>
        <v>Appliances</v>
      </c>
      <c r="G9740">
        <v>1</v>
      </c>
      <c r="H9740" s="6">
        <v>0.10127692844163311</v>
      </c>
      <c r="I9740" s="2">
        <f>VLOOKUP($E9740,
Products!$A$1:$F$201,MATCH(Orders!I$1,Products!$A$1:$F$1,0),0)</f>
        <v>2076.3860361463489</v>
      </c>
      <c r="J9740" s="2">
        <f>VLOOKUP($E9740,
Products!$A$1:$F$201,MATCH(Orders!J$1,Products!$A$1:$F$1,0),0)</f>
        <v>1496.280632568785</v>
      </c>
    </row>
    <row r="9741" spans="1:10">
      <c r="A9741">
        <v>9740</v>
      </c>
      <c r="B9741" s="4">
        <v>45370</v>
      </c>
      <c r="C9741" s="10">
        <f>DATE(YEAR(orders[[#This Row],[order_date]]), MONTH(orders[[#This Row],[order_date]]), 1)</f>
        <v>45352</v>
      </c>
      <c r="D9741" t="s">
        <v>4424</v>
      </c>
      <c r="E9741" t="s">
        <v>612</v>
      </c>
      <c r="F9741" t="str">
        <f>VLOOKUP(orders[[#This Row],[product_id]],Products!A:C,3,0)</f>
        <v>Electronics</v>
      </c>
      <c r="G9741">
        <v>2</v>
      </c>
      <c r="H9741" s="6">
        <v>0.20689768589884916</v>
      </c>
      <c r="I9741" s="2">
        <f>VLOOKUP($E9741,
Products!$A$1:$F$201,MATCH(Orders!I$1,Products!$A$1:$F$1,0),0)</f>
        <v>2704.041843529928</v>
      </c>
      <c r="J9741" s="2">
        <f>VLOOKUP($E9741,
Products!$A$1:$F$201,MATCH(Orders!J$1,Products!$A$1:$F$1,0),0)</f>
        <v>2158.9135708713038</v>
      </c>
    </row>
    <row r="9742" spans="1:10">
      <c r="A9742">
        <v>9741</v>
      </c>
      <c r="B9742" s="4">
        <v>44962</v>
      </c>
      <c r="C9742" s="10">
        <f>DATE(YEAR(orders[[#This Row],[order_date]]), MONTH(orders[[#This Row],[order_date]]), 1)</f>
        <v>44958</v>
      </c>
      <c r="D9742" t="s">
        <v>1523</v>
      </c>
      <c r="E9742" t="s">
        <v>517</v>
      </c>
      <c r="F9742" t="str">
        <f>VLOOKUP(orders[[#This Row],[product_id]],Products!A:C,3,0)</f>
        <v>Electronics</v>
      </c>
      <c r="G9742">
        <v>1</v>
      </c>
      <c r="H9742" s="6">
        <v>0.24882835106975329</v>
      </c>
      <c r="I9742" s="2">
        <f>VLOOKUP($E9742,
Products!$A$1:$F$201,MATCH(Orders!I$1,Products!$A$1:$F$1,0),0)</f>
        <v>30304.143268168769</v>
      </c>
      <c r="J9742" s="2">
        <f>VLOOKUP($E9742,
Products!$A$1:$F$201,MATCH(Orders!J$1,Products!$A$1:$F$1,0),0)</f>
        <v>23998.194785181578</v>
      </c>
    </row>
    <row r="9743" spans="1:10">
      <c r="A9743">
        <v>9742</v>
      </c>
      <c r="B9743" s="4">
        <v>45523</v>
      </c>
      <c r="C9743" s="10">
        <f>DATE(YEAR(orders[[#This Row],[order_date]]), MONTH(orders[[#This Row],[order_date]]), 1)</f>
        <v>45505</v>
      </c>
      <c r="D9743" t="s">
        <v>715</v>
      </c>
      <c r="E9743" t="s">
        <v>681</v>
      </c>
      <c r="F9743" t="str">
        <f>VLOOKUP(orders[[#This Row],[product_id]],Products!A:C,3,0)</f>
        <v>Appliances</v>
      </c>
      <c r="G9743">
        <v>1</v>
      </c>
      <c r="H9743" s="6">
        <v>6.0133702564140371E-2</v>
      </c>
      <c r="I9743" s="2">
        <f>VLOOKUP($E9743,
Products!$A$1:$F$201,MATCH(Orders!I$1,Products!$A$1:$F$1,0),0)</f>
        <v>2080.3641662770501</v>
      </c>
      <c r="J9743" s="2">
        <f>VLOOKUP($E9743,
Products!$A$1:$F$201,MATCH(Orders!J$1,Products!$A$1:$F$1,0),0)</f>
        <v>1566.754559891986</v>
      </c>
    </row>
    <row r="9744" spans="1:10">
      <c r="A9744">
        <v>9743</v>
      </c>
      <c r="B9744" s="4">
        <v>45081</v>
      </c>
      <c r="C9744" s="10">
        <f>DATE(YEAR(orders[[#This Row],[order_date]]), MONTH(orders[[#This Row],[order_date]]), 1)</f>
        <v>45078</v>
      </c>
      <c r="D9744" t="s">
        <v>1691</v>
      </c>
      <c r="E9744" t="s">
        <v>608</v>
      </c>
      <c r="F9744" t="str">
        <f>VLOOKUP(orders[[#This Row],[product_id]],Products!A:C,3,0)</f>
        <v>Electronics</v>
      </c>
      <c r="G9744">
        <v>3</v>
      </c>
      <c r="H9744" s="6">
        <v>0.16263192234391519</v>
      </c>
      <c r="I9744" s="2">
        <f>VLOOKUP($E9744,
Products!$A$1:$F$201,MATCH(Orders!I$1,Products!$A$1:$F$1,0),0)</f>
        <v>32509.710212279751</v>
      </c>
      <c r="J9744" s="2">
        <f>VLOOKUP($E9744,
Products!$A$1:$F$201,MATCH(Orders!J$1,Products!$A$1:$F$1,0),0)</f>
        <v>23699.228985408761</v>
      </c>
    </row>
    <row r="9745" spans="1:10">
      <c r="A9745">
        <v>9744</v>
      </c>
      <c r="B9745" s="4">
        <v>45722</v>
      </c>
      <c r="C9745" s="10">
        <f>DATE(YEAR(orders[[#This Row],[order_date]]), MONTH(orders[[#This Row],[order_date]]), 1)</f>
        <v>45717</v>
      </c>
      <c r="D9745" t="s">
        <v>4472</v>
      </c>
      <c r="E9745" t="s">
        <v>568</v>
      </c>
      <c r="F9745" t="str">
        <f>VLOOKUP(orders[[#This Row],[product_id]],Products!A:C,3,0)</f>
        <v>Electronics</v>
      </c>
      <c r="G9745">
        <v>2</v>
      </c>
      <c r="H9745" s="6">
        <v>0.12476890265932182</v>
      </c>
      <c r="I9745" s="2">
        <f>VLOOKUP($E9745,
Products!$A$1:$F$201,MATCH(Orders!I$1,Products!$A$1:$F$1,0),0)</f>
        <v>21702.72353355262</v>
      </c>
      <c r="J9745" s="2">
        <f>VLOOKUP($E9745,
Products!$A$1:$F$201,MATCH(Orders!J$1,Products!$A$1:$F$1,0),0)</f>
        <v>17244.710704747551</v>
      </c>
    </row>
    <row r="9746" spans="1:10">
      <c r="A9746">
        <v>9745</v>
      </c>
      <c r="B9746" s="4">
        <v>45198</v>
      </c>
      <c r="C9746" s="10">
        <f>DATE(YEAR(orders[[#This Row],[order_date]]), MONTH(orders[[#This Row],[order_date]]), 1)</f>
        <v>45170</v>
      </c>
      <c r="D9746" t="s">
        <v>2443</v>
      </c>
      <c r="E9746" t="s">
        <v>532</v>
      </c>
      <c r="F9746" t="str">
        <f>VLOOKUP(orders[[#This Row],[product_id]],Products!A:C,3,0)</f>
        <v>Electronics</v>
      </c>
      <c r="G9746">
        <v>1</v>
      </c>
      <c r="H9746" s="6">
        <v>0.12314194030203027</v>
      </c>
      <c r="I9746" s="2">
        <f>VLOOKUP($E9746,
Products!$A$1:$F$201,MATCH(Orders!I$1,Products!$A$1:$F$1,0),0)</f>
        <v>2668.0593077725212</v>
      </c>
      <c r="J9746" s="2">
        <f>VLOOKUP($E9746,
Products!$A$1:$F$201,MATCH(Orders!J$1,Products!$A$1:$F$1,0),0)</f>
        <v>1923.7114222321791</v>
      </c>
    </row>
    <row r="9747" spans="1:10">
      <c r="A9747">
        <v>9746</v>
      </c>
      <c r="B9747" s="4">
        <v>45907</v>
      </c>
      <c r="C9747" s="10">
        <f>DATE(YEAR(orders[[#This Row],[order_date]]), MONTH(orders[[#This Row],[order_date]]), 1)</f>
        <v>45901</v>
      </c>
      <c r="D9747" t="s">
        <v>3284</v>
      </c>
      <c r="E9747" t="s">
        <v>540</v>
      </c>
      <c r="F9747" t="str">
        <f>VLOOKUP(orders[[#This Row],[product_id]],Products!A:C,3,0)</f>
        <v>Electronics</v>
      </c>
      <c r="G9747">
        <v>2</v>
      </c>
      <c r="H9747" s="6">
        <v>0.19495646396059838</v>
      </c>
      <c r="I9747" s="2">
        <f>VLOOKUP($E9747,
Products!$A$1:$F$201,MATCH(Orders!I$1,Products!$A$1:$F$1,0),0)</f>
        <v>27903.66571841111</v>
      </c>
      <c r="J9747" s="2">
        <f>VLOOKUP($E9747,
Products!$A$1:$F$201,MATCH(Orders!J$1,Products!$A$1:$F$1,0),0)</f>
        <v>20363.814715502049</v>
      </c>
    </row>
    <row r="9748" spans="1:10">
      <c r="A9748">
        <v>9747</v>
      </c>
      <c r="B9748" s="4">
        <v>45048</v>
      </c>
      <c r="C9748" s="10">
        <f>DATE(YEAR(orders[[#This Row],[order_date]]), MONTH(orders[[#This Row],[order_date]]), 1)</f>
        <v>45047</v>
      </c>
      <c r="D9748" t="s">
        <v>2264</v>
      </c>
      <c r="E9748" t="s">
        <v>635</v>
      </c>
      <c r="F9748" t="str">
        <f>VLOOKUP(orders[[#This Row],[product_id]],Products!A:C,3,0)</f>
        <v>Electronics</v>
      </c>
      <c r="G9748">
        <v>1</v>
      </c>
      <c r="H9748" s="6">
        <v>0.12870634788914673</v>
      </c>
      <c r="I9748" s="2">
        <f>VLOOKUP($E9748,
Products!$A$1:$F$201,MATCH(Orders!I$1,Products!$A$1:$F$1,0),0)</f>
        <v>31014.321091901689</v>
      </c>
      <c r="J9748" s="2">
        <f>VLOOKUP($E9748,
Products!$A$1:$F$201,MATCH(Orders!J$1,Products!$A$1:$F$1,0),0)</f>
        <v>23202.91049209132</v>
      </c>
    </row>
    <row r="9749" spans="1:10">
      <c r="A9749">
        <v>9748</v>
      </c>
      <c r="B9749" s="4">
        <v>45076</v>
      </c>
      <c r="C9749" s="10">
        <f>DATE(YEAR(orders[[#This Row],[order_date]]), MONTH(orders[[#This Row],[order_date]]), 1)</f>
        <v>45047</v>
      </c>
      <c r="D9749" t="s">
        <v>2848</v>
      </c>
      <c r="E9749" t="s">
        <v>641</v>
      </c>
      <c r="F9749" t="str">
        <f>VLOOKUP(orders[[#This Row],[product_id]],Products!A:C,3,0)</f>
        <v>Appliances</v>
      </c>
      <c r="G9749">
        <v>3</v>
      </c>
      <c r="H9749" s="6">
        <v>7.3726167824026814E-2</v>
      </c>
      <c r="I9749" s="2">
        <f>VLOOKUP($E9749,
Products!$A$1:$F$201,MATCH(Orders!I$1,Products!$A$1:$F$1,0),0)</f>
        <v>27167.965718506261</v>
      </c>
      <c r="J9749" s="2">
        <f>VLOOKUP($E9749,
Products!$A$1:$F$201,MATCH(Orders!J$1,Products!$A$1:$F$1,0),0)</f>
        <v>19748.025676381669</v>
      </c>
    </row>
    <row r="9750" spans="1:10">
      <c r="A9750">
        <v>9749</v>
      </c>
      <c r="B9750" s="4">
        <v>45633</v>
      </c>
      <c r="C9750" s="10">
        <f>DATE(YEAR(orders[[#This Row],[order_date]]), MONTH(orders[[#This Row],[order_date]]), 1)</f>
        <v>45627</v>
      </c>
      <c r="D9750" t="s">
        <v>3329</v>
      </c>
      <c r="E9750" t="s">
        <v>525</v>
      </c>
      <c r="F9750" t="str">
        <f>VLOOKUP(orders[[#This Row],[product_id]],Products!A:C,3,0)</f>
        <v>Electronics</v>
      </c>
      <c r="G9750">
        <v>2</v>
      </c>
      <c r="H9750" s="6">
        <v>0.24669082766204303</v>
      </c>
      <c r="I9750" s="2">
        <f>VLOOKUP($E9750,
Products!$A$1:$F$201,MATCH(Orders!I$1,Products!$A$1:$F$1,0),0)</f>
        <v>2441.7405612875209</v>
      </c>
      <c r="J9750" s="2">
        <f>VLOOKUP($E9750,
Products!$A$1:$F$201,MATCH(Orders!J$1,Products!$A$1:$F$1,0),0)</f>
        <v>1934.1373706011941</v>
      </c>
    </row>
    <row r="9751" spans="1:10">
      <c r="A9751">
        <v>9750</v>
      </c>
      <c r="B9751" s="4">
        <v>45921</v>
      </c>
      <c r="C9751" s="10">
        <f>DATE(YEAR(orders[[#This Row],[order_date]]), MONTH(orders[[#This Row],[order_date]]), 1)</f>
        <v>45901</v>
      </c>
      <c r="D9751" t="s">
        <v>1155</v>
      </c>
      <c r="E9751" t="s">
        <v>513</v>
      </c>
      <c r="F9751" t="str">
        <f>VLOOKUP(orders[[#This Row],[product_id]],Products!A:C,3,0)</f>
        <v>Electronics</v>
      </c>
      <c r="G9751">
        <v>1</v>
      </c>
      <c r="H9751" s="6">
        <v>0.14996995463643828</v>
      </c>
      <c r="I9751" s="2">
        <f>VLOOKUP($E9751,
Products!$A$1:$F$201,MATCH(Orders!I$1,Products!$A$1:$F$1,0),0)</f>
        <v>2370.6748519187499</v>
      </c>
      <c r="J9751" s="2">
        <f>VLOOKUP($E9751,
Products!$A$1:$F$201,MATCH(Orders!J$1,Products!$A$1:$F$1,0),0)</f>
        <v>1742.1190905744229</v>
      </c>
    </row>
    <row r="9752" spans="1:10">
      <c r="A9752">
        <v>9751</v>
      </c>
      <c r="B9752" s="4">
        <v>45079</v>
      </c>
      <c r="C9752" s="10">
        <f>DATE(YEAR(orders[[#This Row],[order_date]]), MONTH(orders[[#This Row],[order_date]]), 1)</f>
        <v>45078</v>
      </c>
      <c r="D9752" t="s">
        <v>1949</v>
      </c>
      <c r="E9752" t="s">
        <v>696</v>
      </c>
      <c r="F9752" t="str">
        <f>VLOOKUP(orders[[#This Row],[product_id]],Products!A:C,3,0)</f>
        <v>Electronics</v>
      </c>
      <c r="G9752">
        <v>2</v>
      </c>
      <c r="H9752" s="6">
        <v>0.23104444513238195</v>
      </c>
      <c r="I9752" s="2">
        <f>VLOOKUP($E9752,
Products!$A$1:$F$201,MATCH(Orders!I$1,Products!$A$1:$F$1,0),0)</f>
        <v>2723.6534496184809</v>
      </c>
      <c r="J9752" s="2">
        <f>VLOOKUP($E9752,
Products!$A$1:$F$201,MATCH(Orders!J$1,Products!$A$1:$F$1,0),0)</f>
        <v>1872.4715951823</v>
      </c>
    </row>
    <row r="9753" spans="1:10">
      <c r="A9753">
        <v>9752</v>
      </c>
      <c r="B9753" s="4">
        <v>45967</v>
      </c>
      <c r="C9753" s="10">
        <f>DATE(YEAR(orders[[#This Row],[order_date]]), MONTH(orders[[#This Row],[order_date]]), 1)</f>
        <v>45962</v>
      </c>
      <c r="D9753" t="s">
        <v>3771</v>
      </c>
      <c r="E9753" t="s">
        <v>573</v>
      </c>
      <c r="F9753" t="str">
        <f>VLOOKUP(orders[[#This Row],[product_id]],Products!A:C,3,0)</f>
        <v>Electronics</v>
      </c>
      <c r="G9753">
        <v>3</v>
      </c>
      <c r="H9753" s="6">
        <v>0.15945475027661782</v>
      </c>
      <c r="I9753" s="2">
        <f>VLOOKUP($E9753,
Products!$A$1:$F$201,MATCH(Orders!I$1,Products!$A$1:$F$1,0),0)</f>
        <v>30443.851050190449</v>
      </c>
      <c r="J9753" s="2">
        <f>VLOOKUP($E9753,
Products!$A$1:$F$201,MATCH(Orders!J$1,Products!$A$1:$F$1,0),0)</f>
        <v>21165.126268210519</v>
      </c>
    </row>
    <row r="9754" spans="1:10">
      <c r="A9754">
        <v>9753</v>
      </c>
      <c r="B9754" s="4">
        <v>45477</v>
      </c>
      <c r="C9754" s="10">
        <f>DATE(YEAR(orders[[#This Row],[order_date]]), MONTH(orders[[#This Row],[order_date]]), 1)</f>
        <v>45474</v>
      </c>
      <c r="D9754" t="s">
        <v>2849</v>
      </c>
      <c r="E9754" t="s">
        <v>664</v>
      </c>
      <c r="F9754" t="str">
        <f>VLOOKUP(orders[[#This Row],[product_id]],Products!A:C,3,0)</f>
        <v>Appliances</v>
      </c>
      <c r="G9754">
        <v>1</v>
      </c>
      <c r="H9754" s="6">
        <v>0.10583364073742688</v>
      </c>
      <c r="I9754" s="2">
        <f>VLOOKUP($E9754,
Products!$A$1:$F$201,MATCH(Orders!I$1,Products!$A$1:$F$1,0),0)</f>
        <v>2181.6314584966208</v>
      </c>
      <c r="J9754" s="2">
        <f>VLOOKUP($E9754,
Products!$A$1:$F$201,MATCH(Orders!J$1,Products!$A$1:$F$1,0),0)</f>
        <v>1607.5776178781809</v>
      </c>
    </row>
    <row r="9755" spans="1:10">
      <c r="A9755">
        <v>9754</v>
      </c>
      <c r="B9755" s="4">
        <v>45771</v>
      </c>
      <c r="C9755" s="10">
        <f>DATE(YEAR(orders[[#This Row],[order_date]]), MONTH(orders[[#This Row],[order_date]]), 1)</f>
        <v>45748</v>
      </c>
      <c r="D9755" t="s">
        <v>1570</v>
      </c>
      <c r="E9755" t="s">
        <v>665</v>
      </c>
      <c r="F9755" t="str">
        <f>VLOOKUP(orders[[#This Row],[product_id]],Products!A:C,3,0)</f>
        <v>Electronics</v>
      </c>
      <c r="G9755">
        <v>3</v>
      </c>
      <c r="H9755" s="6">
        <v>0.15043764643333984</v>
      </c>
      <c r="I9755" s="2">
        <f>VLOOKUP($E9755,
Products!$A$1:$F$201,MATCH(Orders!I$1,Products!$A$1:$F$1,0),0)</f>
        <v>2381.208040848107</v>
      </c>
      <c r="J9755" s="2">
        <f>VLOOKUP($E9755,
Products!$A$1:$F$201,MATCH(Orders!J$1,Products!$A$1:$F$1,0),0)</f>
        <v>1615.320210979525</v>
      </c>
    </row>
    <row r="9756" spans="1:10">
      <c r="A9756">
        <v>9755</v>
      </c>
      <c r="B9756" s="4">
        <v>45206</v>
      </c>
      <c r="C9756" s="10">
        <f>DATE(YEAR(orders[[#This Row],[order_date]]), MONTH(orders[[#This Row],[order_date]]), 1)</f>
        <v>45200</v>
      </c>
      <c r="D9756" t="s">
        <v>2506</v>
      </c>
      <c r="E9756" t="s">
        <v>646</v>
      </c>
      <c r="F9756" t="str">
        <f>VLOOKUP(orders[[#This Row],[product_id]],Products!A:C,3,0)</f>
        <v>Electronics</v>
      </c>
      <c r="G9756">
        <v>2</v>
      </c>
      <c r="H9756" s="6">
        <v>0.11915299652251483</v>
      </c>
      <c r="I9756" s="2">
        <f>VLOOKUP($E9756,
Products!$A$1:$F$201,MATCH(Orders!I$1,Products!$A$1:$F$1,0),0)</f>
        <v>18424.12750052143</v>
      </c>
      <c r="J9756" s="2">
        <f>VLOOKUP($E9756,
Products!$A$1:$F$201,MATCH(Orders!J$1,Products!$A$1:$F$1,0),0)</f>
        <v>14575.25356690323</v>
      </c>
    </row>
    <row r="9757" spans="1:10">
      <c r="A9757">
        <v>9756</v>
      </c>
      <c r="B9757" s="4">
        <v>45348</v>
      </c>
      <c r="C9757" s="10">
        <f>DATE(YEAR(orders[[#This Row],[order_date]]), MONTH(orders[[#This Row],[order_date]]), 1)</f>
        <v>45323</v>
      </c>
      <c r="D9757" t="s">
        <v>4158</v>
      </c>
      <c r="E9757" t="s">
        <v>591</v>
      </c>
      <c r="F9757" t="str">
        <f>VLOOKUP(orders[[#This Row],[product_id]],Products!A:C,3,0)</f>
        <v>Appliances</v>
      </c>
      <c r="G9757">
        <v>1</v>
      </c>
      <c r="H9757" s="6">
        <v>0.1490099342234035</v>
      </c>
      <c r="I9757" s="2">
        <f>VLOOKUP($E9757,
Products!$A$1:$F$201,MATCH(Orders!I$1,Products!$A$1:$F$1,0),0)</f>
        <v>5828.0678031706884</v>
      </c>
      <c r="J9757" s="2">
        <f>VLOOKUP($E9757,
Products!$A$1:$F$201,MATCH(Orders!J$1,Products!$A$1:$F$1,0),0)</f>
        <v>3928.741316454903</v>
      </c>
    </row>
    <row r="9758" spans="1:10">
      <c r="A9758">
        <v>9757</v>
      </c>
      <c r="B9758" s="4">
        <v>45919</v>
      </c>
      <c r="C9758" s="10">
        <f>DATE(YEAR(orders[[#This Row],[order_date]]), MONTH(orders[[#This Row],[order_date]]), 1)</f>
        <v>45901</v>
      </c>
      <c r="D9758" t="s">
        <v>3422</v>
      </c>
      <c r="E9758" t="s">
        <v>531</v>
      </c>
      <c r="F9758" t="str">
        <f>VLOOKUP(orders[[#This Row],[product_id]],Products!A:C,3,0)</f>
        <v>Electronics</v>
      </c>
      <c r="G9758">
        <v>1</v>
      </c>
      <c r="H9758" s="6">
        <v>0.17635314333462238</v>
      </c>
      <c r="I9758" s="2">
        <f>VLOOKUP($E9758,
Products!$A$1:$F$201,MATCH(Orders!I$1,Products!$A$1:$F$1,0),0)</f>
        <v>29674.378925417219</v>
      </c>
      <c r="J9758" s="2">
        <f>VLOOKUP($E9758,
Products!$A$1:$F$201,MATCH(Orders!J$1,Products!$A$1:$F$1,0),0)</f>
        <v>20795.30337605517</v>
      </c>
    </row>
    <row r="9759" spans="1:10">
      <c r="A9759">
        <v>9758</v>
      </c>
      <c r="B9759" s="4">
        <v>45730</v>
      </c>
      <c r="C9759" s="10">
        <f>DATE(YEAR(orders[[#This Row],[order_date]]), MONTH(orders[[#This Row],[order_date]]), 1)</f>
        <v>45717</v>
      </c>
      <c r="D9759" t="s">
        <v>912</v>
      </c>
      <c r="E9759" t="s">
        <v>586</v>
      </c>
      <c r="F9759" t="str">
        <f>VLOOKUP(orders[[#This Row],[product_id]],Products!A:C,3,0)</f>
        <v>Appliances</v>
      </c>
      <c r="G9759">
        <v>1</v>
      </c>
      <c r="H9759" s="6">
        <v>0.12310364681183537</v>
      </c>
      <c r="I9759" s="2">
        <f>VLOOKUP($E9759,
Products!$A$1:$F$201,MATCH(Orders!I$1,Products!$A$1:$F$1,0),0)</f>
        <v>22928.971424497449</v>
      </c>
      <c r="J9759" s="2">
        <f>VLOOKUP($E9759,
Products!$A$1:$F$201,MATCH(Orders!J$1,Products!$A$1:$F$1,0),0)</f>
        <v>17801.356740692991</v>
      </c>
    </row>
    <row r="9760" spans="1:10">
      <c r="A9760">
        <v>9759</v>
      </c>
      <c r="B9760" s="4">
        <v>45281</v>
      </c>
      <c r="C9760" s="10">
        <f>DATE(YEAR(orders[[#This Row],[order_date]]), MONTH(orders[[#This Row],[order_date]]), 1)</f>
        <v>45261</v>
      </c>
      <c r="D9760" t="s">
        <v>2515</v>
      </c>
      <c r="E9760" t="s">
        <v>662</v>
      </c>
      <c r="F9760" t="str">
        <f>VLOOKUP(orders[[#This Row],[product_id]],Products!A:C,3,0)</f>
        <v>Electronics</v>
      </c>
      <c r="G9760">
        <v>2</v>
      </c>
      <c r="H9760" s="6">
        <v>0.14546386696090219</v>
      </c>
      <c r="I9760" s="2">
        <f>VLOOKUP($E9760,
Products!$A$1:$F$201,MATCH(Orders!I$1,Products!$A$1:$F$1,0),0)</f>
        <v>20028.650831777191</v>
      </c>
      <c r="J9760" s="2">
        <f>VLOOKUP($E9760,
Products!$A$1:$F$201,MATCH(Orders!J$1,Products!$A$1:$F$1,0),0)</f>
        <v>14139.84905320309</v>
      </c>
    </row>
    <row r="9761" spans="1:10">
      <c r="A9761">
        <v>9760</v>
      </c>
      <c r="B9761" s="4">
        <v>45304</v>
      </c>
      <c r="C9761" s="10">
        <f>DATE(YEAR(orders[[#This Row],[order_date]]), MONTH(orders[[#This Row],[order_date]]), 1)</f>
        <v>45292</v>
      </c>
      <c r="D9761" t="s">
        <v>1555</v>
      </c>
      <c r="E9761" t="s">
        <v>625</v>
      </c>
      <c r="F9761" t="str">
        <f>VLOOKUP(orders[[#This Row],[product_id]],Products!A:C,3,0)</f>
        <v>Electronics</v>
      </c>
      <c r="G9761">
        <v>2</v>
      </c>
      <c r="H9761" s="6">
        <v>0.19801981552481263</v>
      </c>
      <c r="I9761" s="2">
        <f>VLOOKUP($E9761,
Products!$A$1:$F$201,MATCH(Orders!I$1,Products!$A$1:$F$1,0),0)</f>
        <v>11578.815958005471</v>
      </c>
      <c r="J9761" s="2">
        <f>VLOOKUP($E9761,
Products!$A$1:$F$201,MATCH(Orders!J$1,Products!$A$1:$F$1,0),0)</f>
        <v>7854.7306959992193</v>
      </c>
    </row>
    <row r="9762" spans="1:10">
      <c r="A9762">
        <v>9761</v>
      </c>
      <c r="B9762" s="4">
        <v>45006</v>
      </c>
      <c r="C9762" s="10">
        <f>DATE(YEAR(orders[[#This Row],[order_date]]), MONTH(orders[[#This Row],[order_date]]), 1)</f>
        <v>44986</v>
      </c>
      <c r="D9762" t="s">
        <v>951</v>
      </c>
      <c r="E9762" t="s">
        <v>523</v>
      </c>
      <c r="F9762" t="str">
        <f>VLOOKUP(orders[[#This Row],[product_id]],Products!A:C,3,0)</f>
        <v>Electronics</v>
      </c>
      <c r="G9762">
        <v>1</v>
      </c>
      <c r="H9762" s="6">
        <v>0.12468973252020128</v>
      </c>
      <c r="I9762" s="2">
        <f>VLOOKUP($E9762,
Products!$A$1:$F$201,MATCH(Orders!I$1,Products!$A$1:$F$1,0),0)</f>
        <v>27240.414518089601</v>
      </c>
      <c r="J9762" s="2">
        <f>VLOOKUP($E9762,
Products!$A$1:$F$201,MATCH(Orders!J$1,Products!$A$1:$F$1,0),0)</f>
        <v>21217.524617692769</v>
      </c>
    </row>
    <row r="9763" spans="1:10">
      <c r="A9763">
        <v>9762</v>
      </c>
      <c r="B9763" s="4">
        <v>45914</v>
      </c>
      <c r="C9763" s="10">
        <f>DATE(YEAR(orders[[#This Row],[order_date]]), MONTH(orders[[#This Row],[order_date]]), 1)</f>
        <v>45901</v>
      </c>
      <c r="D9763" t="s">
        <v>2440</v>
      </c>
      <c r="E9763" t="s">
        <v>574</v>
      </c>
      <c r="F9763" t="str">
        <f>VLOOKUP(orders[[#This Row],[product_id]],Products!A:C,3,0)</f>
        <v>Electronics</v>
      </c>
      <c r="G9763">
        <v>1</v>
      </c>
      <c r="H9763" s="6">
        <v>0.1978709893527173</v>
      </c>
      <c r="I9763" s="2">
        <f>VLOOKUP($E9763,
Products!$A$1:$F$201,MATCH(Orders!I$1,Products!$A$1:$F$1,0),0)</f>
        <v>30824.427673567101</v>
      </c>
      <c r="J9763" s="2">
        <f>VLOOKUP($E9763,
Products!$A$1:$F$201,MATCH(Orders!J$1,Products!$A$1:$F$1,0),0)</f>
        <v>20473.07476940487</v>
      </c>
    </row>
    <row r="9764" spans="1:10">
      <c r="A9764">
        <v>9763</v>
      </c>
      <c r="B9764" s="4">
        <v>45159</v>
      </c>
      <c r="C9764" s="10">
        <f>DATE(YEAR(orders[[#This Row],[order_date]]), MONTH(orders[[#This Row],[order_date]]), 1)</f>
        <v>45139</v>
      </c>
      <c r="D9764" t="s">
        <v>2703</v>
      </c>
      <c r="E9764" t="s">
        <v>645</v>
      </c>
      <c r="F9764" t="str">
        <f>VLOOKUP(orders[[#This Row],[product_id]],Products!A:C,3,0)</f>
        <v>Electronics</v>
      </c>
      <c r="G9764">
        <v>2</v>
      </c>
      <c r="H9764" s="6">
        <v>0.11217068226992226</v>
      </c>
      <c r="I9764" s="2">
        <f>VLOOKUP($E9764,
Products!$A$1:$F$201,MATCH(Orders!I$1,Products!$A$1:$F$1,0),0)</f>
        <v>29658.239859810968</v>
      </c>
      <c r="J9764" s="2">
        <f>VLOOKUP($E9764,
Products!$A$1:$F$201,MATCH(Orders!J$1,Products!$A$1:$F$1,0),0)</f>
        <v>22421.521919652871</v>
      </c>
    </row>
    <row r="9765" spans="1:10">
      <c r="A9765">
        <v>9764</v>
      </c>
      <c r="B9765" s="4">
        <v>45080</v>
      </c>
      <c r="C9765" s="10">
        <f>DATE(YEAR(orders[[#This Row],[order_date]]), MONTH(orders[[#This Row],[order_date]]), 1)</f>
        <v>45078</v>
      </c>
      <c r="D9765" t="s">
        <v>4574</v>
      </c>
      <c r="E9765" t="s">
        <v>635</v>
      </c>
      <c r="F9765" t="str">
        <f>VLOOKUP(orders[[#This Row],[product_id]],Products!A:C,3,0)</f>
        <v>Electronics</v>
      </c>
      <c r="G9765">
        <v>3</v>
      </c>
      <c r="H9765" s="6">
        <v>0.16004101197718609</v>
      </c>
      <c r="I9765" s="2">
        <f>VLOOKUP($E9765,
Products!$A$1:$F$201,MATCH(Orders!I$1,Products!$A$1:$F$1,0),0)</f>
        <v>31014.321091901689</v>
      </c>
      <c r="J9765" s="2">
        <f>VLOOKUP($E9765,
Products!$A$1:$F$201,MATCH(Orders!J$1,Products!$A$1:$F$1,0),0)</f>
        <v>23202.91049209132</v>
      </c>
    </row>
    <row r="9766" spans="1:10">
      <c r="A9766">
        <v>9765</v>
      </c>
      <c r="B9766" s="4">
        <v>45833</v>
      </c>
      <c r="C9766" s="10">
        <f>DATE(YEAR(orders[[#This Row],[order_date]]), MONTH(orders[[#This Row],[order_date]]), 1)</f>
        <v>45809</v>
      </c>
      <c r="D9766" t="s">
        <v>4287</v>
      </c>
      <c r="E9766" t="s">
        <v>675</v>
      </c>
      <c r="F9766" t="str">
        <f>VLOOKUP(orders[[#This Row],[product_id]],Products!A:C,3,0)</f>
        <v>Appliances</v>
      </c>
      <c r="G9766">
        <v>1</v>
      </c>
      <c r="H9766" s="6">
        <v>0.14759872521865661</v>
      </c>
      <c r="I9766" s="2">
        <f>VLOOKUP($E9766,
Products!$A$1:$F$201,MATCH(Orders!I$1,Products!$A$1:$F$1,0),0)</f>
        <v>23552.642442203069</v>
      </c>
      <c r="J9766" s="2">
        <f>VLOOKUP($E9766,
Products!$A$1:$F$201,MATCH(Orders!J$1,Products!$A$1:$F$1,0),0)</f>
        <v>17389.42325132497</v>
      </c>
    </row>
    <row r="9767" spans="1:10">
      <c r="A9767">
        <v>9766</v>
      </c>
      <c r="B9767" s="4">
        <v>45981</v>
      </c>
      <c r="C9767" s="10">
        <f>DATE(YEAR(orders[[#This Row],[order_date]]), MONTH(orders[[#This Row],[order_date]]), 1)</f>
        <v>45962</v>
      </c>
      <c r="D9767" t="s">
        <v>3637</v>
      </c>
      <c r="E9767" t="s">
        <v>640</v>
      </c>
      <c r="F9767" t="str">
        <f>VLOOKUP(orders[[#This Row],[product_id]],Products!A:C,3,0)</f>
        <v>Electronics</v>
      </c>
      <c r="G9767">
        <v>1</v>
      </c>
      <c r="H9767" s="6">
        <v>0.22829771248363265</v>
      </c>
      <c r="I9767" s="2">
        <f>VLOOKUP($E9767,
Products!$A$1:$F$201,MATCH(Orders!I$1,Products!$A$1:$F$1,0),0)</f>
        <v>28588.897930669911</v>
      </c>
      <c r="J9767" s="2">
        <f>VLOOKUP($E9767,
Products!$A$1:$F$201,MATCH(Orders!J$1,Products!$A$1:$F$1,0),0)</f>
        <v>20681.16336734363</v>
      </c>
    </row>
    <row r="9768" spans="1:10">
      <c r="A9768">
        <v>9767</v>
      </c>
      <c r="B9768" s="4">
        <v>45297</v>
      </c>
      <c r="C9768" s="10">
        <f>DATE(YEAR(orders[[#This Row],[order_date]]), MONTH(orders[[#This Row],[order_date]]), 1)</f>
        <v>45292</v>
      </c>
      <c r="D9768" t="s">
        <v>2836</v>
      </c>
      <c r="E9768" t="s">
        <v>552</v>
      </c>
      <c r="F9768" t="str">
        <f>VLOOKUP(orders[[#This Row],[product_id]],Products!A:C,3,0)</f>
        <v>Electronics</v>
      </c>
      <c r="G9768">
        <v>2</v>
      </c>
      <c r="H9768" s="6">
        <v>0.22186231717808128</v>
      </c>
      <c r="I9768" s="2">
        <f>VLOOKUP($E9768,
Products!$A$1:$F$201,MATCH(Orders!I$1,Products!$A$1:$F$1,0),0)</f>
        <v>20326.88586940234</v>
      </c>
      <c r="J9768" s="2">
        <f>VLOOKUP($E9768,
Products!$A$1:$F$201,MATCH(Orders!J$1,Products!$A$1:$F$1,0),0)</f>
        <v>14896.572579237891</v>
      </c>
    </row>
    <row r="9769" spans="1:10">
      <c r="A9769">
        <v>9768</v>
      </c>
      <c r="B9769" s="4">
        <v>45249</v>
      </c>
      <c r="C9769" s="10">
        <f>DATE(YEAR(orders[[#This Row],[order_date]]), MONTH(orders[[#This Row],[order_date]]), 1)</f>
        <v>45231</v>
      </c>
      <c r="D9769" t="s">
        <v>1022</v>
      </c>
      <c r="E9769" t="s">
        <v>628</v>
      </c>
      <c r="F9769" t="str">
        <f>VLOOKUP(orders[[#This Row],[product_id]],Products!A:C,3,0)</f>
        <v>Electronics</v>
      </c>
      <c r="G9769">
        <v>3</v>
      </c>
      <c r="H9769" s="6">
        <v>0.17904256574093519</v>
      </c>
      <c r="I9769" s="2">
        <f>VLOOKUP($E9769,
Products!$A$1:$F$201,MATCH(Orders!I$1,Products!$A$1:$F$1,0),0)</f>
        <v>2480.4343676348258</v>
      </c>
      <c r="J9769" s="2">
        <f>VLOOKUP($E9769,
Products!$A$1:$F$201,MATCH(Orders!J$1,Products!$A$1:$F$1,0),0)</f>
        <v>1932.862959692628</v>
      </c>
    </row>
    <row r="9770" spans="1:10">
      <c r="A9770">
        <v>9769</v>
      </c>
      <c r="B9770" s="4">
        <v>45258</v>
      </c>
      <c r="C9770" s="10">
        <f>DATE(YEAR(orders[[#This Row],[order_date]]), MONTH(orders[[#This Row],[order_date]]), 1)</f>
        <v>45231</v>
      </c>
      <c r="D9770" t="s">
        <v>3398</v>
      </c>
      <c r="E9770" t="s">
        <v>559</v>
      </c>
      <c r="F9770" t="str">
        <f>VLOOKUP(orders[[#This Row],[product_id]],Products!A:C,3,0)</f>
        <v>Electronics</v>
      </c>
      <c r="G9770">
        <v>1</v>
      </c>
      <c r="H9770" s="6">
        <v>0.23250496321659814</v>
      </c>
      <c r="I9770" s="2">
        <f>VLOOKUP($E9770,
Products!$A$1:$F$201,MATCH(Orders!I$1,Products!$A$1:$F$1,0),0)</f>
        <v>2588.546892391822</v>
      </c>
      <c r="J9770" s="2">
        <f>VLOOKUP($E9770,
Products!$A$1:$F$201,MATCH(Orders!J$1,Products!$A$1:$F$1,0),0)</f>
        <v>1942.6863840762869</v>
      </c>
    </row>
    <row r="9771" spans="1:10">
      <c r="A9771">
        <v>9770</v>
      </c>
      <c r="B9771" s="4">
        <v>45169</v>
      </c>
      <c r="C9771" s="10">
        <f>DATE(YEAR(orders[[#This Row],[order_date]]), MONTH(orders[[#This Row],[order_date]]), 1)</f>
        <v>45139</v>
      </c>
      <c r="D9771" t="s">
        <v>3882</v>
      </c>
      <c r="E9771" t="s">
        <v>520</v>
      </c>
      <c r="F9771" t="str">
        <f>VLOOKUP(orders[[#This Row],[product_id]],Products!A:C,3,0)</f>
        <v>Electronics</v>
      </c>
      <c r="G9771">
        <v>2</v>
      </c>
      <c r="H9771" s="6">
        <v>0.17588553622431663</v>
      </c>
      <c r="I9771" s="2">
        <f>VLOOKUP($E9771,
Products!$A$1:$F$201,MATCH(Orders!I$1,Products!$A$1:$F$1,0),0)</f>
        <v>19053.584916305819</v>
      </c>
      <c r="J9771" s="2">
        <f>VLOOKUP($E9771,
Products!$A$1:$F$201,MATCH(Orders!J$1,Products!$A$1:$F$1,0),0)</f>
        <v>13248.74841276826</v>
      </c>
    </row>
    <row r="9772" spans="1:10">
      <c r="A9772">
        <v>9771</v>
      </c>
      <c r="B9772" s="4">
        <v>45356</v>
      </c>
      <c r="C9772" s="10">
        <f>DATE(YEAR(orders[[#This Row],[order_date]]), MONTH(orders[[#This Row],[order_date]]), 1)</f>
        <v>45352</v>
      </c>
      <c r="D9772" t="s">
        <v>3123</v>
      </c>
      <c r="E9772" t="s">
        <v>691</v>
      </c>
      <c r="F9772" t="str">
        <f>VLOOKUP(orders[[#This Row],[product_id]],Products!A:C,3,0)</f>
        <v>Appliances</v>
      </c>
      <c r="G9772">
        <v>2</v>
      </c>
      <c r="H9772" s="6">
        <v>0.10130251068750454</v>
      </c>
      <c r="I9772" s="2">
        <f>VLOOKUP($E9772,
Products!$A$1:$F$201,MATCH(Orders!I$1,Products!$A$1:$F$1,0),0)</f>
        <v>2337.6024778940591</v>
      </c>
      <c r="J9772" s="2">
        <f>VLOOKUP($E9772,
Products!$A$1:$F$201,MATCH(Orders!J$1,Products!$A$1:$F$1,0),0)</f>
        <v>1616.9957885138581</v>
      </c>
    </row>
    <row r="9773" spans="1:10">
      <c r="A9773">
        <v>9772</v>
      </c>
      <c r="B9773" s="4">
        <v>45735</v>
      </c>
      <c r="C9773" s="10">
        <f>DATE(YEAR(orders[[#This Row],[order_date]]), MONTH(orders[[#This Row],[order_date]]), 1)</f>
        <v>45717</v>
      </c>
      <c r="D9773" t="s">
        <v>3502</v>
      </c>
      <c r="E9773" t="s">
        <v>666</v>
      </c>
      <c r="F9773" t="str">
        <f>VLOOKUP(orders[[#This Row],[product_id]],Products!A:C,3,0)</f>
        <v>Electronics</v>
      </c>
      <c r="G9773">
        <v>2</v>
      </c>
      <c r="H9773" s="6">
        <v>0.2080830525803081</v>
      </c>
      <c r="I9773" s="2">
        <f>VLOOKUP($E9773,
Products!$A$1:$F$201,MATCH(Orders!I$1,Products!$A$1:$F$1,0),0)</f>
        <v>28450.587044878092</v>
      </c>
      <c r="J9773" s="2">
        <f>VLOOKUP($E9773,
Products!$A$1:$F$201,MATCH(Orders!J$1,Products!$A$1:$F$1,0),0)</f>
        <v>22337.584649075441</v>
      </c>
    </row>
    <row r="9774" spans="1:10">
      <c r="A9774">
        <v>9773</v>
      </c>
      <c r="B9774" s="4">
        <v>45302</v>
      </c>
      <c r="C9774" s="10">
        <f>DATE(YEAR(orders[[#This Row],[order_date]]), MONTH(orders[[#This Row],[order_date]]), 1)</f>
        <v>45292</v>
      </c>
      <c r="D9774" t="s">
        <v>4358</v>
      </c>
      <c r="E9774" t="s">
        <v>700</v>
      </c>
      <c r="F9774" t="str">
        <f>VLOOKUP(orders[[#This Row],[product_id]],Products!A:C,3,0)</f>
        <v>Electronics</v>
      </c>
      <c r="G9774">
        <v>1</v>
      </c>
      <c r="H9774" s="6">
        <v>0.23166750390807136</v>
      </c>
      <c r="I9774" s="2">
        <f>VLOOKUP($E9774,
Products!$A$1:$F$201,MATCH(Orders!I$1,Products!$A$1:$F$1,0),0)</f>
        <v>11070.26215043813</v>
      </c>
      <c r="J9774" s="2">
        <f>VLOOKUP($E9774,
Products!$A$1:$F$201,MATCH(Orders!J$1,Products!$A$1:$F$1,0),0)</f>
        <v>7867.3909748932683</v>
      </c>
    </row>
    <row r="9775" spans="1:10">
      <c r="A9775">
        <v>9774</v>
      </c>
      <c r="B9775" s="4">
        <v>45007</v>
      </c>
      <c r="C9775" s="10">
        <f>DATE(YEAR(orders[[#This Row],[order_date]]), MONTH(orders[[#This Row],[order_date]]), 1)</f>
        <v>44986</v>
      </c>
      <c r="D9775" t="s">
        <v>2425</v>
      </c>
      <c r="E9775" t="s">
        <v>696</v>
      </c>
      <c r="F9775" t="str">
        <f>VLOOKUP(orders[[#This Row],[product_id]],Products!A:C,3,0)</f>
        <v>Electronics</v>
      </c>
      <c r="G9775">
        <v>2</v>
      </c>
      <c r="H9775" s="6">
        <v>0.19040785092268045</v>
      </c>
      <c r="I9775" s="2">
        <f>VLOOKUP($E9775,
Products!$A$1:$F$201,MATCH(Orders!I$1,Products!$A$1:$F$1,0),0)</f>
        <v>2723.6534496184809</v>
      </c>
      <c r="J9775" s="2">
        <f>VLOOKUP($E9775,
Products!$A$1:$F$201,MATCH(Orders!J$1,Products!$A$1:$F$1,0),0)</f>
        <v>1872.4715951823</v>
      </c>
    </row>
    <row r="9776" spans="1:10">
      <c r="A9776">
        <v>9775</v>
      </c>
      <c r="B9776" s="4">
        <v>45346</v>
      </c>
      <c r="C9776" s="10">
        <f>DATE(YEAR(orders[[#This Row],[order_date]]), MONTH(orders[[#This Row],[order_date]]), 1)</f>
        <v>45323</v>
      </c>
      <c r="D9776" t="s">
        <v>3383</v>
      </c>
      <c r="E9776" t="s">
        <v>681</v>
      </c>
      <c r="F9776" t="str">
        <f>VLOOKUP(orders[[#This Row],[product_id]],Products!A:C,3,0)</f>
        <v>Appliances</v>
      </c>
      <c r="G9776">
        <v>1</v>
      </c>
      <c r="H9776" s="6">
        <v>0.11864749643410687</v>
      </c>
      <c r="I9776" s="2">
        <f>VLOOKUP($E9776,
Products!$A$1:$F$201,MATCH(Orders!I$1,Products!$A$1:$F$1,0),0)</f>
        <v>2080.3641662770501</v>
      </c>
      <c r="J9776" s="2">
        <f>VLOOKUP($E9776,
Products!$A$1:$F$201,MATCH(Orders!J$1,Products!$A$1:$F$1,0),0)</f>
        <v>1566.754559891986</v>
      </c>
    </row>
    <row r="9777" spans="1:10">
      <c r="A9777">
        <v>9776</v>
      </c>
      <c r="B9777" s="4">
        <v>45393</v>
      </c>
      <c r="C9777" s="10">
        <f>DATE(YEAR(orders[[#This Row],[order_date]]), MONTH(orders[[#This Row],[order_date]]), 1)</f>
        <v>45383</v>
      </c>
      <c r="D9777" t="s">
        <v>2933</v>
      </c>
      <c r="E9777" t="s">
        <v>571</v>
      </c>
      <c r="F9777" t="str">
        <f>VLOOKUP(orders[[#This Row],[product_id]],Products!A:C,3,0)</f>
        <v>Electronics</v>
      </c>
      <c r="G9777">
        <v>3</v>
      </c>
      <c r="H9777" s="6">
        <v>0.13488796072659387</v>
      </c>
      <c r="I9777" s="2">
        <f>VLOOKUP($E9777,
Products!$A$1:$F$201,MATCH(Orders!I$1,Products!$A$1:$F$1,0),0)</f>
        <v>30022.150567424669</v>
      </c>
      <c r="J9777" s="2">
        <f>VLOOKUP($E9777,
Products!$A$1:$F$201,MATCH(Orders!J$1,Products!$A$1:$F$1,0),0)</f>
        <v>21451.61875289512</v>
      </c>
    </row>
    <row r="9778" spans="1:10">
      <c r="A9778">
        <v>9777</v>
      </c>
      <c r="B9778" s="4">
        <v>46007</v>
      </c>
      <c r="C9778" s="10">
        <f>DATE(YEAR(orders[[#This Row],[order_date]]), MONTH(orders[[#This Row],[order_date]]), 1)</f>
        <v>45992</v>
      </c>
      <c r="D9778" t="s">
        <v>2512</v>
      </c>
      <c r="E9778" t="s">
        <v>586</v>
      </c>
      <c r="F9778" t="str">
        <f>VLOOKUP(orders[[#This Row],[product_id]],Products!A:C,3,0)</f>
        <v>Appliances</v>
      </c>
      <c r="G9778">
        <v>2</v>
      </c>
      <c r="H9778" s="6">
        <v>8.2837121859321683E-2</v>
      </c>
      <c r="I9778" s="2">
        <f>VLOOKUP($E9778,
Products!$A$1:$F$201,MATCH(Orders!I$1,Products!$A$1:$F$1,0),0)</f>
        <v>22928.971424497449</v>
      </c>
      <c r="J9778" s="2">
        <f>VLOOKUP($E9778,
Products!$A$1:$F$201,MATCH(Orders!J$1,Products!$A$1:$F$1,0),0)</f>
        <v>17801.356740692991</v>
      </c>
    </row>
    <row r="9779" spans="1:10">
      <c r="A9779">
        <v>9778</v>
      </c>
      <c r="B9779" s="4">
        <v>45755</v>
      </c>
      <c r="C9779" s="10">
        <f>DATE(YEAR(orders[[#This Row],[order_date]]), MONTH(orders[[#This Row],[order_date]]), 1)</f>
        <v>45748</v>
      </c>
      <c r="D9779" t="s">
        <v>3355</v>
      </c>
      <c r="E9779" t="s">
        <v>698</v>
      </c>
      <c r="F9779" t="str">
        <f>VLOOKUP(orders[[#This Row],[product_id]],Products!A:C,3,0)</f>
        <v>Appliances</v>
      </c>
      <c r="G9779">
        <v>1</v>
      </c>
      <c r="H9779" s="6">
        <v>7.5478817762251363E-2</v>
      </c>
      <c r="I9779" s="2">
        <f>VLOOKUP($E9779,
Products!$A$1:$F$201,MATCH(Orders!I$1,Products!$A$1:$F$1,0),0)</f>
        <v>5562.620248272905</v>
      </c>
      <c r="J9779" s="2">
        <f>VLOOKUP($E9779,
Products!$A$1:$F$201,MATCH(Orders!J$1,Products!$A$1:$F$1,0),0)</f>
        <v>4191.9477694447714</v>
      </c>
    </row>
    <row r="9780" spans="1:10">
      <c r="A9780">
        <v>9779</v>
      </c>
      <c r="B9780" s="4">
        <v>45730</v>
      </c>
      <c r="C9780" s="10">
        <f>DATE(YEAR(orders[[#This Row],[order_date]]), MONTH(orders[[#This Row],[order_date]]), 1)</f>
        <v>45717</v>
      </c>
      <c r="D9780" t="s">
        <v>1305</v>
      </c>
      <c r="E9780" t="s">
        <v>541</v>
      </c>
      <c r="F9780" t="str">
        <f>VLOOKUP(orders[[#This Row],[product_id]],Products!A:C,3,0)</f>
        <v>Appliances</v>
      </c>
      <c r="G9780">
        <v>1</v>
      </c>
      <c r="H9780" s="6">
        <v>0.13037756936156555</v>
      </c>
      <c r="I9780" s="2">
        <f>VLOOKUP($E9780,
Products!$A$1:$F$201,MATCH(Orders!I$1,Products!$A$1:$F$1,0),0)</f>
        <v>2390.3651642386908</v>
      </c>
      <c r="J9780" s="2">
        <f>VLOOKUP($E9780,
Products!$A$1:$F$201,MATCH(Orders!J$1,Products!$A$1:$F$1,0),0)</f>
        <v>1655.7504783617919</v>
      </c>
    </row>
    <row r="9781" spans="1:10">
      <c r="A9781">
        <v>9780</v>
      </c>
      <c r="B9781" s="4">
        <v>46004</v>
      </c>
      <c r="C9781" s="10">
        <f>DATE(YEAR(orders[[#This Row],[order_date]]), MONTH(orders[[#This Row],[order_date]]), 1)</f>
        <v>45992</v>
      </c>
      <c r="D9781" t="s">
        <v>1812</v>
      </c>
      <c r="E9781" t="s">
        <v>522</v>
      </c>
      <c r="F9781" t="str">
        <f>VLOOKUP(orders[[#This Row],[product_id]],Products!A:C,3,0)</f>
        <v>Appliances</v>
      </c>
      <c r="G9781">
        <v>2</v>
      </c>
      <c r="H9781" s="6">
        <v>0.10105016672748947</v>
      </c>
      <c r="I9781" s="2">
        <f>VLOOKUP($E9781,
Products!$A$1:$F$201,MATCH(Orders!I$1,Products!$A$1:$F$1,0),0)</f>
        <v>24966.707940261898</v>
      </c>
      <c r="J9781" s="2">
        <f>VLOOKUP($E9781,
Products!$A$1:$F$201,MATCH(Orders!J$1,Products!$A$1:$F$1,0),0)</f>
        <v>19868.70644165645</v>
      </c>
    </row>
    <row r="9782" spans="1:10">
      <c r="A9782">
        <v>9781</v>
      </c>
      <c r="B9782" s="4">
        <v>45904</v>
      </c>
      <c r="C9782" s="10">
        <f>DATE(YEAR(orders[[#This Row],[order_date]]), MONTH(orders[[#This Row],[order_date]]), 1)</f>
        <v>45901</v>
      </c>
      <c r="D9782" t="s">
        <v>2261</v>
      </c>
      <c r="E9782" t="s">
        <v>507</v>
      </c>
      <c r="F9782" t="str">
        <f>VLOOKUP(orders[[#This Row],[product_id]],Products!A:C,3,0)</f>
        <v>Electronics</v>
      </c>
      <c r="G9782">
        <v>1</v>
      </c>
      <c r="H9782" s="6">
        <v>0.22023760778171497</v>
      </c>
      <c r="I9782" s="2">
        <f>VLOOKUP($E9782,
Products!$A$1:$F$201,MATCH(Orders!I$1,Products!$A$1:$F$1,0),0)</f>
        <v>28502.89768049858</v>
      </c>
      <c r="J9782" s="2">
        <f>VLOOKUP($E9782,
Products!$A$1:$F$201,MATCH(Orders!J$1,Products!$A$1:$F$1,0),0)</f>
        <v>20477.83623923226</v>
      </c>
    </row>
    <row r="9783" spans="1:10">
      <c r="A9783">
        <v>9782</v>
      </c>
      <c r="B9783" s="4">
        <v>44930</v>
      </c>
      <c r="C9783" s="10">
        <f>DATE(YEAR(orders[[#This Row],[order_date]]), MONTH(orders[[#This Row],[order_date]]), 1)</f>
        <v>44927</v>
      </c>
      <c r="D9783" t="s">
        <v>4396</v>
      </c>
      <c r="E9783" t="s">
        <v>538</v>
      </c>
      <c r="F9783" t="str">
        <f>VLOOKUP(orders[[#This Row],[product_id]],Products!A:C,3,0)</f>
        <v>Electronics</v>
      </c>
      <c r="G9783">
        <v>1</v>
      </c>
      <c r="H9783" s="6">
        <v>0.14172399985863154</v>
      </c>
      <c r="I9783" s="2">
        <f>VLOOKUP($E9783,
Products!$A$1:$F$201,MATCH(Orders!I$1,Products!$A$1:$F$1,0),0)</f>
        <v>29368.843697269542</v>
      </c>
      <c r="J9783" s="2">
        <f>VLOOKUP($E9783,
Products!$A$1:$F$201,MATCH(Orders!J$1,Products!$A$1:$F$1,0),0)</f>
        <v>23079.13344123889</v>
      </c>
    </row>
    <row r="9784" spans="1:10">
      <c r="A9784">
        <v>9783</v>
      </c>
      <c r="B9784" s="4">
        <v>45529</v>
      </c>
      <c r="C9784" s="10">
        <f>DATE(YEAR(orders[[#This Row],[order_date]]), MONTH(orders[[#This Row],[order_date]]), 1)</f>
        <v>45505</v>
      </c>
      <c r="D9784" t="s">
        <v>1546</v>
      </c>
      <c r="E9784" t="s">
        <v>598</v>
      </c>
      <c r="F9784" t="str">
        <f>VLOOKUP(orders[[#This Row],[product_id]],Products!A:C,3,0)</f>
        <v>Appliances</v>
      </c>
      <c r="G9784">
        <v>1</v>
      </c>
      <c r="H9784" s="6">
        <v>8.9801282008960259E-2</v>
      </c>
      <c r="I9784" s="2">
        <f>VLOOKUP($E9784,
Products!$A$1:$F$201,MATCH(Orders!I$1,Products!$A$1:$F$1,0),0)</f>
        <v>5641.6789233526652</v>
      </c>
      <c r="J9784" s="2">
        <f>VLOOKUP($E9784,
Products!$A$1:$F$201,MATCH(Orders!J$1,Products!$A$1:$F$1,0),0)</f>
        <v>4031.2473685481059</v>
      </c>
    </row>
    <row r="9785" spans="1:10">
      <c r="A9785">
        <v>9784</v>
      </c>
      <c r="B9785" s="4">
        <v>45246</v>
      </c>
      <c r="C9785" s="10">
        <f>DATE(YEAR(orders[[#This Row],[order_date]]), MONTH(orders[[#This Row],[order_date]]), 1)</f>
        <v>45231</v>
      </c>
      <c r="D9785" t="s">
        <v>4278</v>
      </c>
      <c r="E9785" t="s">
        <v>629</v>
      </c>
      <c r="F9785" t="str">
        <f>VLOOKUP(orders[[#This Row],[product_id]],Products!A:C,3,0)</f>
        <v>Electronics</v>
      </c>
      <c r="G9785">
        <v>3</v>
      </c>
      <c r="H9785" s="6">
        <v>0.11209051318374036</v>
      </c>
      <c r="I9785" s="2">
        <f>VLOOKUP($E9785,
Products!$A$1:$F$201,MATCH(Orders!I$1,Products!$A$1:$F$1,0),0)</f>
        <v>12411.13061655427</v>
      </c>
      <c r="J9785" s="2">
        <f>VLOOKUP($E9785,
Products!$A$1:$F$201,MATCH(Orders!J$1,Products!$A$1:$F$1,0),0)</f>
        <v>9821.2729118635452</v>
      </c>
    </row>
    <row r="9786" spans="1:10">
      <c r="A9786">
        <v>9785</v>
      </c>
      <c r="B9786" s="4">
        <v>45427</v>
      </c>
      <c r="C9786" s="10">
        <f>DATE(YEAR(orders[[#This Row],[order_date]]), MONTH(orders[[#This Row],[order_date]]), 1)</f>
        <v>45413</v>
      </c>
      <c r="D9786" t="s">
        <v>1053</v>
      </c>
      <c r="E9786" t="s">
        <v>639</v>
      </c>
      <c r="F9786" t="str">
        <f>VLOOKUP(orders[[#This Row],[product_id]],Products!A:C,3,0)</f>
        <v>Appliances</v>
      </c>
      <c r="G9786">
        <v>2</v>
      </c>
      <c r="H9786" s="6">
        <v>0.11387608256712434</v>
      </c>
      <c r="I9786" s="2">
        <f>VLOOKUP($E9786,
Products!$A$1:$F$201,MATCH(Orders!I$1,Products!$A$1:$F$1,0),0)</f>
        <v>2320.8560923599921</v>
      </c>
      <c r="J9786" s="2">
        <f>VLOOKUP($E9786,
Products!$A$1:$F$201,MATCH(Orders!J$1,Products!$A$1:$F$1,0),0)</f>
        <v>1750.110004830213</v>
      </c>
    </row>
    <row r="9787" spans="1:10">
      <c r="A9787">
        <v>9786</v>
      </c>
      <c r="B9787" s="4">
        <v>45497</v>
      </c>
      <c r="C9787" s="10">
        <f>DATE(YEAR(orders[[#This Row],[order_date]]), MONTH(orders[[#This Row],[order_date]]), 1)</f>
        <v>45474</v>
      </c>
      <c r="D9787" t="s">
        <v>2001</v>
      </c>
      <c r="E9787" t="s">
        <v>676</v>
      </c>
      <c r="F9787" t="str">
        <f>VLOOKUP(orders[[#This Row],[product_id]],Products!A:C,3,0)</f>
        <v>Electronics</v>
      </c>
      <c r="G9787">
        <v>2</v>
      </c>
      <c r="H9787" s="6">
        <v>0.22622944590747299</v>
      </c>
      <c r="I9787" s="2">
        <f>VLOOKUP($E9787,
Products!$A$1:$F$201,MATCH(Orders!I$1,Products!$A$1:$F$1,0),0)</f>
        <v>30008.64884218746</v>
      </c>
      <c r="J9787" s="2">
        <f>VLOOKUP($E9787,
Products!$A$1:$F$201,MATCH(Orders!J$1,Products!$A$1:$F$1,0),0)</f>
        <v>19907.2372539471</v>
      </c>
    </row>
    <row r="9788" spans="1:10">
      <c r="A9788">
        <v>9787</v>
      </c>
      <c r="B9788" s="4">
        <v>45111</v>
      </c>
      <c r="C9788" s="10">
        <f>DATE(YEAR(orders[[#This Row],[order_date]]), MONTH(orders[[#This Row],[order_date]]), 1)</f>
        <v>45108</v>
      </c>
      <c r="D9788" t="s">
        <v>1036</v>
      </c>
      <c r="E9788" t="s">
        <v>605</v>
      </c>
      <c r="F9788" t="str">
        <f>VLOOKUP(orders[[#This Row],[product_id]],Products!A:C,3,0)</f>
        <v>Electronics</v>
      </c>
      <c r="G9788">
        <v>1</v>
      </c>
      <c r="H9788" s="6">
        <v>0.22285295180646081</v>
      </c>
      <c r="I9788" s="2">
        <f>VLOOKUP($E9788,
Products!$A$1:$F$201,MATCH(Orders!I$1,Products!$A$1:$F$1,0),0)</f>
        <v>2690.742909794456</v>
      </c>
      <c r="J9788" s="2">
        <f>VLOOKUP($E9788,
Products!$A$1:$F$201,MATCH(Orders!J$1,Products!$A$1:$F$1,0),0)</f>
        <v>2067.549626292313</v>
      </c>
    </row>
    <row r="9789" spans="1:10">
      <c r="A9789">
        <v>9788</v>
      </c>
      <c r="B9789" s="4">
        <v>45482</v>
      </c>
      <c r="C9789" s="10">
        <f>DATE(YEAR(orders[[#This Row],[order_date]]), MONTH(orders[[#This Row],[order_date]]), 1)</f>
        <v>45474</v>
      </c>
      <c r="D9789" t="s">
        <v>1315</v>
      </c>
      <c r="E9789" t="s">
        <v>593</v>
      </c>
      <c r="F9789" t="str">
        <f>VLOOKUP(orders[[#This Row],[product_id]],Products!A:C,3,0)</f>
        <v>Electronics</v>
      </c>
      <c r="G9789">
        <v>1</v>
      </c>
      <c r="H9789" s="6">
        <v>0.20692440492302264</v>
      </c>
      <c r="I9789" s="2">
        <f>VLOOKUP($E9789,
Products!$A$1:$F$201,MATCH(Orders!I$1,Products!$A$1:$F$1,0),0)</f>
        <v>2667.7858525453248</v>
      </c>
      <c r="J9789" s="2">
        <f>VLOOKUP($E9789,
Products!$A$1:$F$201,MATCH(Orders!J$1,Products!$A$1:$F$1,0),0)</f>
        <v>1797.4955098065359</v>
      </c>
    </row>
    <row r="9790" spans="1:10">
      <c r="A9790">
        <v>9789</v>
      </c>
      <c r="B9790" s="4">
        <v>45819</v>
      </c>
      <c r="C9790" s="10">
        <f>DATE(YEAR(orders[[#This Row],[order_date]]), MONTH(orders[[#This Row],[order_date]]), 1)</f>
        <v>45809</v>
      </c>
      <c r="D9790" t="s">
        <v>2650</v>
      </c>
      <c r="E9790" t="s">
        <v>516</v>
      </c>
      <c r="F9790" t="str">
        <f>VLOOKUP(orders[[#This Row],[product_id]],Products!A:C,3,0)</f>
        <v>Electronics</v>
      </c>
      <c r="G9790">
        <v>3</v>
      </c>
      <c r="H9790" s="6">
        <v>0.22761609190773968</v>
      </c>
      <c r="I9790" s="2">
        <f>VLOOKUP($E9790,
Products!$A$1:$F$201,MATCH(Orders!I$1,Products!$A$1:$F$1,0),0)</f>
        <v>12594.36437895595</v>
      </c>
      <c r="J9790" s="2">
        <f>VLOOKUP($E9790,
Products!$A$1:$F$201,MATCH(Orders!J$1,Products!$A$1:$F$1,0),0)</f>
        <v>9909.7267986522402</v>
      </c>
    </row>
    <row r="9791" spans="1:10">
      <c r="A9791">
        <v>9790</v>
      </c>
      <c r="B9791" s="4">
        <v>44981</v>
      </c>
      <c r="C9791" s="10">
        <f>DATE(YEAR(orders[[#This Row],[order_date]]), MONTH(orders[[#This Row],[order_date]]), 1)</f>
        <v>44958</v>
      </c>
      <c r="D9791" t="s">
        <v>1449</v>
      </c>
      <c r="E9791" t="s">
        <v>510</v>
      </c>
      <c r="F9791" t="str">
        <f>VLOOKUP(orders[[#This Row],[product_id]],Products!A:C,3,0)</f>
        <v>Appliances</v>
      </c>
      <c r="G9791">
        <v>2</v>
      </c>
      <c r="H9791" s="6">
        <v>9.7318751990768337E-2</v>
      </c>
      <c r="I9791" s="2">
        <f>VLOOKUP($E9791,
Products!$A$1:$F$201,MATCH(Orders!I$1,Products!$A$1:$F$1,0),0)</f>
        <v>23457.606610250739</v>
      </c>
      <c r="J9791" s="2">
        <f>VLOOKUP($E9791,
Products!$A$1:$F$201,MATCH(Orders!J$1,Products!$A$1:$F$1,0),0)</f>
        <v>17038.831523124281</v>
      </c>
    </row>
    <row r="9792" spans="1:10">
      <c r="A9792">
        <v>9791</v>
      </c>
      <c r="B9792" s="4">
        <v>45789</v>
      </c>
      <c r="C9792" s="10">
        <f>DATE(YEAR(orders[[#This Row],[order_date]]), MONTH(orders[[#This Row],[order_date]]), 1)</f>
        <v>45778</v>
      </c>
      <c r="D9792" t="s">
        <v>4664</v>
      </c>
      <c r="E9792" t="s">
        <v>535</v>
      </c>
      <c r="F9792" t="str">
        <f>VLOOKUP(orders[[#This Row],[product_id]],Products!A:C,3,0)</f>
        <v>Appliances</v>
      </c>
      <c r="G9792">
        <v>2</v>
      </c>
      <c r="H9792" s="6">
        <v>0.12520137870680326</v>
      </c>
      <c r="I9792" s="2">
        <f>VLOOKUP($E9792,
Products!$A$1:$F$201,MATCH(Orders!I$1,Products!$A$1:$F$1,0),0)</f>
        <v>25188.460642954858</v>
      </c>
      <c r="J9792" s="2">
        <f>VLOOKUP($E9792,
Products!$A$1:$F$201,MATCH(Orders!J$1,Products!$A$1:$F$1,0),0)</f>
        <v>18873.341689191599</v>
      </c>
    </row>
    <row r="9793" spans="1:10">
      <c r="A9793">
        <v>9792</v>
      </c>
      <c r="B9793" s="4">
        <v>45003</v>
      </c>
      <c r="C9793" s="10">
        <f>DATE(YEAR(orders[[#This Row],[order_date]]), MONTH(orders[[#This Row],[order_date]]), 1)</f>
        <v>44986</v>
      </c>
      <c r="D9793" t="s">
        <v>1274</v>
      </c>
      <c r="E9793" t="s">
        <v>643</v>
      </c>
      <c r="F9793" t="str">
        <f>VLOOKUP(orders[[#This Row],[product_id]],Products!A:C,3,0)</f>
        <v>Appliances</v>
      </c>
      <c r="G9793">
        <v>2</v>
      </c>
      <c r="H9793" s="6">
        <v>0.10223240284922747</v>
      </c>
      <c r="I9793" s="2">
        <f>VLOOKUP($E9793,
Products!$A$1:$F$201,MATCH(Orders!I$1,Products!$A$1:$F$1,0),0)</f>
        <v>26269.068564891841</v>
      </c>
      <c r="J9793" s="2">
        <f>VLOOKUP($E9793,
Products!$A$1:$F$201,MATCH(Orders!J$1,Products!$A$1:$F$1,0),0)</f>
        <v>18867.564539756699</v>
      </c>
    </row>
    <row r="9794" spans="1:10">
      <c r="A9794">
        <v>9793</v>
      </c>
      <c r="B9794" s="4">
        <v>45222</v>
      </c>
      <c r="C9794" s="10">
        <f>DATE(YEAR(orders[[#This Row],[order_date]]), MONTH(orders[[#This Row],[order_date]]), 1)</f>
        <v>45200</v>
      </c>
      <c r="D9794" t="s">
        <v>2390</v>
      </c>
      <c r="E9794" t="s">
        <v>596</v>
      </c>
      <c r="F9794" t="str">
        <f>VLOOKUP(orders[[#This Row],[product_id]],Products!A:C,3,0)</f>
        <v>Electronics</v>
      </c>
      <c r="G9794">
        <v>3</v>
      </c>
      <c r="H9794" s="6">
        <v>0.193635589357015</v>
      </c>
      <c r="I9794" s="2">
        <f>VLOOKUP($E9794,
Products!$A$1:$F$201,MATCH(Orders!I$1,Products!$A$1:$F$1,0),0)</f>
        <v>12935.39757670891</v>
      </c>
      <c r="J9794" s="2">
        <f>VLOOKUP($E9794,
Products!$A$1:$F$201,MATCH(Orders!J$1,Products!$A$1:$F$1,0),0)</f>
        <v>9648.6160598594815</v>
      </c>
    </row>
    <row r="9795" spans="1:10">
      <c r="A9795">
        <v>9794</v>
      </c>
      <c r="B9795" s="4">
        <v>45672</v>
      </c>
      <c r="C9795" s="10">
        <f>DATE(YEAR(orders[[#This Row],[order_date]]), MONTH(orders[[#This Row],[order_date]]), 1)</f>
        <v>45658</v>
      </c>
      <c r="D9795" t="s">
        <v>3142</v>
      </c>
      <c r="E9795" t="s">
        <v>596</v>
      </c>
      <c r="F9795" t="str">
        <f>VLOOKUP(orders[[#This Row],[product_id]],Products!A:C,3,0)</f>
        <v>Electronics</v>
      </c>
      <c r="G9795">
        <v>1</v>
      </c>
      <c r="H9795" s="6">
        <v>0.23797722348656286</v>
      </c>
      <c r="I9795" s="2">
        <f>VLOOKUP($E9795,
Products!$A$1:$F$201,MATCH(Orders!I$1,Products!$A$1:$F$1,0),0)</f>
        <v>12935.39757670891</v>
      </c>
      <c r="J9795" s="2">
        <f>VLOOKUP($E9795,
Products!$A$1:$F$201,MATCH(Orders!J$1,Products!$A$1:$F$1,0),0)</f>
        <v>9648.6160598594815</v>
      </c>
    </row>
    <row r="9796" spans="1:10">
      <c r="A9796">
        <v>9795</v>
      </c>
      <c r="B9796" s="4">
        <v>45826</v>
      </c>
      <c r="C9796" s="10">
        <f>DATE(YEAR(orders[[#This Row],[order_date]]), MONTH(orders[[#This Row],[order_date]]), 1)</f>
        <v>45809</v>
      </c>
      <c r="D9796" t="s">
        <v>1676</v>
      </c>
      <c r="E9796" t="s">
        <v>657</v>
      </c>
      <c r="F9796" t="str">
        <f>VLOOKUP(orders[[#This Row],[product_id]],Products!A:C,3,0)</f>
        <v>Appliances</v>
      </c>
      <c r="G9796">
        <v>1</v>
      </c>
      <c r="H9796" s="6">
        <v>5.20485859655965E-2</v>
      </c>
      <c r="I9796" s="2">
        <f>VLOOKUP($E9796,
Products!$A$1:$F$201,MATCH(Orders!I$1,Products!$A$1:$F$1,0),0)</f>
        <v>6275.8669412443169</v>
      </c>
      <c r="J9796" s="2">
        <f>VLOOKUP($E9796,
Products!$A$1:$F$201,MATCH(Orders!J$1,Products!$A$1:$F$1,0),0)</f>
        <v>4742.5097602697688</v>
      </c>
    </row>
    <row r="9797" spans="1:10">
      <c r="A9797">
        <v>9796</v>
      </c>
      <c r="B9797" s="4">
        <v>44969</v>
      </c>
      <c r="C9797" s="10">
        <f>DATE(YEAR(orders[[#This Row],[order_date]]), MONTH(orders[[#This Row],[order_date]]), 1)</f>
        <v>44958</v>
      </c>
      <c r="D9797" t="s">
        <v>1452</v>
      </c>
      <c r="E9797" t="s">
        <v>692</v>
      </c>
      <c r="F9797" t="str">
        <f>VLOOKUP(orders[[#This Row],[product_id]],Products!A:C,3,0)</f>
        <v>Electronics</v>
      </c>
      <c r="G9797">
        <v>2</v>
      </c>
      <c r="H9797" s="6">
        <v>0.19797097816698664</v>
      </c>
      <c r="I9797" s="2">
        <f>VLOOKUP($E9797,
Products!$A$1:$F$201,MATCH(Orders!I$1,Products!$A$1:$F$1,0),0)</f>
        <v>18150.337151787651</v>
      </c>
      <c r="J9797" s="2">
        <f>VLOOKUP($E9797,
Products!$A$1:$F$201,MATCH(Orders!J$1,Products!$A$1:$F$1,0),0)</f>
        <v>11965.45000430708</v>
      </c>
    </row>
    <row r="9798" spans="1:10">
      <c r="A9798">
        <v>9797</v>
      </c>
      <c r="B9798" s="4">
        <v>45153</v>
      </c>
      <c r="C9798" s="10">
        <f>DATE(YEAR(orders[[#This Row],[order_date]]), MONTH(orders[[#This Row],[order_date]]), 1)</f>
        <v>45139</v>
      </c>
      <c r="D9798" t="s">
        <v>2890</v>
      </c>
      <c r="E9798" t="s">
        <v>627</v>
      </c>
      <c r="F9798" t="str">
        <f>VLOOKUP(orders[[#This Row],[product_id]],Products!A:C,3,0)</f>
        <v>Electronics</v>
      </c>
      <c r="G9798">
        <v>1</v>
      </c>
      <c r="H9798" s="6">
        <v>0.1942711087488132</v>
      </c>
      <c r="I9798" s="2">
        <f>VLOOKUP($E9798,
Products!$A$1:$F$201,MATCH(Orders!I$1,Products!$A$1:$F$1,0),0)</f>
        <v>21043.736386381101</v>
      </c>
      <c r="J9798" s="2">
        <f>VLOOKUP($E9798,
Products!$A$1:$F$201,MATCH(Orders!J$1,Products!$A$1:$F$1,0),0)</f>
        <v>14357.858783760659</v>
      </c>
    </row>
    <row r="9799" spans="1:10">
      <c r="A9799">
        <v>9798</v>
      </c>
      <c r="B9799" s="4">
        <v>46013</v>
      </c>
      <c r="C9799" s="10">
        <f>DATE(YEAR(orders[[#This Row],[order_date]]), MONTH(orders[[#This Row],[order_date]]), 1)</f>
        <v>45992</v>
      </c>
      <c r="D9799" t="s">
        <v>4556</v>
      </c>
      <c r="E9799" t="s">
        <v>623</v>
      </c>
      <c r="F9799" t="str">
        <f>VLOOKUP(orders[[#This Row],[product_id]],Products!A:C,3,0)</f>
        <v>Electronics</v>
      </c>
      <c r="G9799">
        <v>2</v>
      </c>
      <c r="H9799" s="6">
        <v>0.15399195317569964</v>
      </c>
      <c r="I9799" s="2">
        <f>VLOOKUP($E9799,
Products!$A$1:$F$201,MATCH(Orders!I$1,Products!$A$1:$F$1,0),0)</f>
        <v>27422.76406600175</v>
      </c>
      <c r="J9799" s="2">
        <f>VLOOKUP($E9799,
Products!$A$1:$F$201,MATCH(Orders!J$1,Products!$A$1:$F$1,0),0)</f>
        <v>18707.390708641691</v>
      </c>
    </row>
    <row r="9800" spans="1:10">
      <c r="A9800">
        <v>9799</v>
      </c>
      <c r="B9800" s="4">
        <v>45097</v>
      </c>
      <c r="C9800" s="10">
        <f>DATE(YEAR(orders[[#This Row],[order_date]]), MONTH(orders[[#This Row],[order_date]]), 1)</f>
        <v>45078</v>
      </c>
      <c r="D9800" t="s">
        <v>2470</v>
      </c>
      <c r="E9800" t="s">
        <v>700</v>
      </c>
      <c r="F9800" t="str">
        <f>VLOOKUP(orders[[#This Row],[product_id]],Products!A:C,3,0)</f>
        <v>Electronics</v>
      </c>
      <c r="G9800">
        <v>3</v>
      </c>
      <c r="H9800" s="6">
        <v>0.1223665692457326</v>
      </c>
      <c r="I9800" s="2">
        <f>VLOOKUP($E9800,
Products!$A$1:$F$201,MATCH(Orders!I$1,Products!$A$1:$F$1,0),0)</f>
        <v>11070.26215043813</v>
      </c>
      <c r="J9800" s="2">
        <f>VLOOKUP($E9800,
Products!$A$1:$F$201,MATCH(Orders!J$1,Products!$A$1:$F$1,0),0)</f>
        <v>7867.3909748932683</v>
      </c>
    </row>
    <row r="9801" spans="1:10">
      <c r="A9801">
        <v>9800</v>
      </c>
      <c r="B9801" s="4">
        <v>45889</v>
      </c>
      <c r="C9801" s="10">
        <f>DATE(YEAR(orders[[#This Row],[order_date]]), MONTH(orders[[#This Row],[order_date]]), 1)</f>
        <v>45870</v>
      </c>
      <c r="D9801" t="s">
        <v>2090</v>
      </c>
      <c r="E9801" t="s">
        <v>566</v>
      </c>
      <c r="F9801" t="str">
        <f>VLOOKUP(orders[[#This Row],[product_id]],Products!A:C,3,0)</f>
        <v>Electronics</v>
      </c>
      <c r="G9801">
        <v>2</v>
      </c>
      <c r="H9801" s="6">
        <v>0.20299080143038736</v>
      </c>
      <c r="I9801" s="2">
        <f>VLOOKUP($E9801,
Products!$A$1:$F$201,MATCH(Orders!I$1,Products!$A$1:$F$1,0),0)</f>
        <v>16858.5225334635</v>
      </c>
      <c r="J9801" s="2">
        <f>VLOOKUP($E9801,
Products!$A$1:$F$201,MATCH(Orders!J$1,Products!$A$1:$F$1,0),0)</f>
        <v>11855.743620634101</v>
      </c>
    </row>
    <row r="9802" spans="1:10">
      <c r="A9802">
        <v>9801</v>
      </c>
      <c r="B9802" s="4">
        <v>45688</v>
      </c>
      <c r="C9802" s="10">
        <f>DATE(YEAR(orders[[#This Row],[order_date]]), MONTH(orders[[#This Row],[order_date]]), 1)</f>
        <v>45658</v>
      </c>
      <c r="D9802" t="s">
        <v>4610</v>
      </c>
      <c r="E9802" t="s">
        <v>607</v>
      </c>
      <c r="F9802" t="str">
        <f>VLOOKUP(orders[[#This Row],[product_id]],Products!A:C,3,0)</f>
        <v>Appliances</v>
      </c>
      <c r="G9802">
        <v>1</v>
      </c>
      <c r="H9802" s="6">
        <v>0.11513313247068648</v>
      </c>
      <c r="I9802" s="2">
        <f>VLOOKUP($E9802,
Products!$A$1:$F$201,MATCH(Orders!I$1,Products!$A$1:$F$1,0),0)</f>
        <v>6264.400042999192</v>
      </c>
      <c r="J9802" s="2">
        <f>VLOOKUP($E9802,
Products!$A$1:$F$201,MATCH(Orders!J$1,Products!$A$1:$F$1,0),0)</f>
        <v>4980.3849171743304</v>
      </c>
    </row>
    <row r="9803" spans="1:10">
      <c r="A9803">
        <v>9802</v>
      </c>
      <c r="B9803" s="4">
        <v>45776</v>
      </c>
      <c r="C9803" s="10">
        <f>DATE(YEAR(orders[[#This Row],[order_date]]), MONTH(orders[[#This Row],[order_date]]), 1)</f>
        <v>45748</v>
      </c>
      <c r="D9803" t="s">
        <v>3035</v>
      </c>
      <c r="E9803" t="s">
        <v>531</v>
      </c>
      <c r="F9803" t="str">
        <f>VLOOKUP(orders[[#This Row],[product_id]],Products!A:C,3,0)</f>
        <v>Electronics</v>
      </c>
      <c r="G9803">
        <v>3</v>
      </c>
      <c r="H9803" s="6">
        <v>0.18169355277441673</v>
      </c>
      <c r="I9803" s="2">
        <f>VLOOKUP($E9803,
Products!$A$1:$F$201,MATCH(Orders!I$1,Products!$A$1:$F$1,0),0)</f>
        <v>29674.378925417219</v>
      </c>
      <c r="J9803" s="2">
        <f>VLOOKUP($E9803,
Products!$A$1:$F$201,MATCH(Orders!J$1,Products!$A$1:$F$1,0),0)</f>
        <v>20795.30337605517</v>
      </c>
    </row>
    <row r="9804" spans="1:10">
      <c r="A9804">
        <v>9803</v>
      </c>
      <c r="B9804" s="4">
        <v>45233</v>
      </c>
      <c r="C9804" s="10">
        <f>DATE(YEAR(orders[[#This Row],[order_date]]), MONTH(orders[[#This Row],[order_date]]), 1)</f>
        <v>45231</v>
      </c>
      <c r="D9804" t="s">
        <v>1931</v>
      </c>
      <c r="E9804" t="s">
        <v>614</v>
      </c>
      <c r="F9804" t="str">
        <f>VLOOKUP(orders[[#This Row],[product_id]],Products!A:C,3,0)</f>
        <v>Electronics</v>
      </c>
      <c r="G9804">
        <v>1</v>
      </c>
      <c r="H9804" s="6">
        <v>0.10763030676252479</v>
      </c>
      <c r="I9804" s="2">
        <f>VLOOKUP($E9804,
Products!$A$1:$F$201,MATCH(Orders!I$1,Products!$A$1:$F$1,0),0)</f>
        <v>27394.979060178921</v>
      </c>
      <c r="J9804" s="2">
        <f>VLOOKUP($E9804,
Products!$A$1:$F$201,MATCH(Orders!J$1,Products!$A$1:$F$1,0),0)</f>
        <v>20497.911427865951</v>
      </c>
    </row>
    <row r="9805" spans="1:10">
      <c r="A9805">
        <v>9804</v>
      </c>
      <c r="B9805" s="4">
        <v>45494</v>
      </c>
      <c r="C9805" s="10">
        <f>DATE(YEAR(orders[[#This Row],[order_date]]), MONTH(orders[[#This Row],[order_date]]), 1)</f>
        <v>45474</v>
      </c>
      <c r="D9805" t="s">
        <v>1724</v>
      </c>
      <c r="E9805" t="s">
        <v>617</v>
      </c>
      <c r="F9805" t="str">
        <f>VLOOKUP(orders[[#This Row],[product_id]],Products!A:C,3,0)</f>
        <v>Electronics</v>
      </c>
      <c r="G9805">
        <v>2</v>
      </c>
      <c r="H9805" s="6">
        <v>0.12173761433017177</v>
      </c>
      <c r="I9805" s="2">
        <f>VLOOKUP($E9805,
Products!$A$1:$F$201,MATCH(Orders!I$1,Products!$A$1:$F$1,0),0)</f>
        <v>19466.867434847129</v>
      </c>
      <c r="J9805" s="2">
        <f>VLOOKUP($E9805,
Products!$A$1:$F$201,MATCH(Orders!J$1,Products!$A$1:$F$1,0),0)</f>
        <v>13371.790482684521</v>
      </c>
    </row>
    <row r="9806" spans="1:10">
      <c r="A9806">
        <v>9805</v>
      </c>
      <c r="B9806" s="4">
        <v>45918</v>
      </c>
      <c r="C9806" s="10">
        <f>DATE(YEAR(orders[[#This Row],[order_date]]), MONTH(orders[[#This Row],[order_date]]), 1)</f>
        <v>45901</v>
      </c>
      <c r="D9806" t="s">
        <v>3497</v>
      </c>
      <c r="E9806" t="s">
        <v>544</v>
      </c>
      <c r="F9806" t="str">
        <f>VLOOKUP(orders[[#This Row],[product_id]],Products!A:C,3,0)</f>
        <v>Electronics</v>
      </c>
      <c r="G9806">
        <v>2</v>
      </c>
      <c r="H9806" s="6">
        <v>0.1152939670071427</v>
      </c>
      <c r="I9806" s="2">
        <f>VLOOKUP($E9806,
Products!$A$1:$F$201,MATCH(Orders!I$1,Products!$A$1:$F$1,0),0)</f>
        <v>16273.22789477584</v>
      </c>
      <c r="J9806" s="2">
        <f>VLOOKUP($E9806,
Products!$A$1:$F$201,MATCH(Orders!J$1,Products!$A$1:$F$1,0),0)</f>
        <v>12683.607953986329</v>
      </c>
    </row>
    <row r="9807" spans="1:10">
      <c r="A9807">
        <v>9806</v>
      </c>
      <c r="B9807" s="4">
        <v>44960</v>
      </c>
      <c r="C9807" s="10">
        <f>DATE(YEAR(orders[[#This Row],[order_date]]), MONTH(orders[[#This Row],[order_date]]), 1)</f>
        <v>44958</v>
      </c>
      <c r="D9807" t="s">
        <v>3284</v>
      </c>
      <c r="E9807" t="s">
        <v>508</v>
      </c>
      <c r="F9807" t="str">
        <f>VLOOKUP(orders[[#This Row],[product_id]],Products!A:C,3,0)</f>
        <v>Electronics</v>
      </c>
      <c r="G9807">
        <v>2</v>
      </c>
      <c r="H9807" s="6">
        <v>0.19867484107043049</v>
      </c>
      <c r="I9807" s="2">
        <f>VLOOKUP($E9807,
Products!$A$1:$F$201,MATCH(Orders!I$1,Products!$A$1:$F$1,0),0)</f>
        <v>23345.985707147142</v>
      </c>
      <c r="J9807" s="2">
        <f>VLOOKUP($E9807,
Products!$A$1:$F$201,MATCH(Orders!J$1,Products!$A$1:$F$1,0),0)</f>
        <v>15772.90371323649</v>
      </c>
    </row>
    <row r="9808" spans="1:10">
      <c r="A9808">
        <v>9807</v>
      </c>
      <c r="B9808" s="4">
        <v>45753</v>
      </c>
      <c r="C9808" s="10">
        <f>DATE(YEAR(orders[[#This Row],[order_date]]), MONTH(orders[[#This Row],[order_date]]), 1)</f>
        <v>45748</v>
      </c>
      <c r="D9808" t="s">
        <v>721</v>
      </c>
      <c r="E9808" t="s">
        <v>543</v>
      </c>
      <c r="F9808" t="str">
        <f>VLOOKUP(orders[[#This Row],[product_id]],Products!A:C,3,0)</f>
        <v>Appliances</v>
      </c>
      <c r="G9808">
        <v>1</v>
      </c>
      <c r="H9808" s="6">
        <v>7.2112456558426435E-2</v>
      </c>
      <c r="I9808" s="2">
        <f>VLOOKUP($E9808,
Products!$A$1:$F$201,MATCH(Orders!I$1,Products!$A$1:$F$1,0),0)</f>
        <v>2300.989425669633</v>
      </c>
      <c r="J9808" s="2">
        <f>VLOOKUP($E9808,
Products!$A$1:$F$201,MATCH(Orders!J$1,Products!$A$1:$F$1,0),0)</f>
        <v>1726.390958088811</v>
      </c>
    </row>
    <row r="9809" spans="1:10">
      <c r="A9809">
        <v>9808</v>
      </c>
      <c r="B9809" s="4">
        <v>45056</v>
      </c>
      <c r="C9809" s="10">
        <f>DATE(YEAR(orders[[#This Row],[order_date]]), MONTH(orders[[#This Row],[order_date]]), 1)</f>
        <v>45047</v>
      </c>
      <c r="D9809" t="s">
        <v>3758</v>
      </c>
      <c r="E9809" t="s">
        <v>547</v>
      </c>
      <c r="F9809" t="str">
        <f>VLOOKUP(orders[[#This Row],[product_id]],Products!A:C,3,0)</f>
        <v>Appliances</v>
      </c>
      <c r="G9809">
        <v>2</v>
      </c>
      <c r="H9809" s="6">
        <v>8.4764775616526733E-2</v>
      </c>
      <c r="I9809" s="2">
        <f>VLOOKUP($E9809,
Products!$A$1:$F$201,MATCH(Orders!I$1,Products!$A$1:$F$1,0),0)</f>
        <v>2366.4310858022332</v>
      </c>
      <c r="J9809" s="2">
        <f>VLOOKUP($E9809,
Products!$A$1:$F$201,MATCH(Orders!J$1,Products!$A$1:$F$1,0),0)</f>
        <v>1841.1055346213741</v>
      </c>
    </row>
    <row r="9810" spans="1:10">
      <c r="A9810">
        <v>9809</v>
      </c>
      <c r="B9810" s="4">
        <v>45581</v>
      </c>
      <c r="C9810" s="10">
        <f>DATE(YEAR(orders[[#This Row],[order_date]]), MONTH(orders[[#This Row],[order_date]]), 1)</f>
        <v>45566</v>
      </c>
      <c r="D9810" t="s">
        <v>1273</v>
      </c>
      <c r="E9810" t="s">
        <v>553</v>
      </c>
      <c r="F9810" t="str">
        <f>VLOOKUP(orders[[#This Row],[product_id]],Products!A:C,3,0)</f>
        <v>Electronics</v>
      </c>
      <c r="G9810">
        <v>3</v>
      </c>
      <c r="H9810" s="6">
        <v>0.18151123179597101</v>
      </c>
      <c r="I9810" s="2">
        <f>VLOOKUP($E9810,
Products!$A$1:$F$201,MATCH(Orders!I$1,Products!$A$1:$F$1,0),0)</f>
        <v>19089.562478947992</v>
      </c>
      <c r="J9810" s="2">
        <f>VLOOKUP($E9810,
Products!$A$1:$F$201,MATCH(Orders!J$1,Products!$A$1:$F$1,0),0)</f>
        <v>12552.840439332171</v>
      </c>
    </row>
    <row r="9811" spans="1:10">
      <c r="A9811">
        <v>9810</v>
      </c>
      <c r="B9811" s="4">
        <v>45556</v>
      </c>
      <c r="C9811" s="10">
        <f>DATE(YEAR(orders[[#This Row],[order_date]]), MONTH(orders[[#This Row],[order_date]]), 1)</f>
        <v>45536</v>
      </c>
      <c r="D9811" t="s">
        <v>4646</v>
      </c>
      <c r="E9811" t="s">
        <v>518</v>
      </c>
      <c r="F9811" t="str">
        <f>VLOOKUP(orders[[#This Row],[product_id]],Products!A:C,3,0)</f>
        <v>Electronics</v>
      </c>
      <c r="G9811">
        <v>2</v>
      </c>
      <c r="H9811" s="6">
        <v>0.14139332463267709</v>
      </c>
      <c r="I9811" s="2">
        <f>VLOOKUP($E9811,
Products!$A$1:$F$201,MATCH(Orders!I$1,Products!$A$1:$F$1,0),0)</f>
        <v>23393.890826127132</v>
      </c>
      <c r="J9811" s="2">
        <f>VLOOKUP($E9811,
Products!$A$1:$F$201,MATCH(Orders!J$1,Products!$A$1:$F$1,0),0)</f>
        <v>16064.756531016081</v>
      </c>
    </row>
    <row r="9812" spans="1:10">
      <c r="A9812">
        <v>9811</v>
      </c>
      <c r="B9812" s="4">
        <v>45967</v>
      </c>
      <c r="C9812" s="10">
        <f>DATE(YEAR(orders[[#This Row],[order_date]]), MONTH(orders[[#This Row],[order_date]]), 1)</f>
        <v>45962</v>
      </c>
      <c r="D9812" t="s">
        <v>3891</v>
      </c>
      <c r="E9812" t="s">
        <v>594</v>
      </c>
      <c r="F9812" t="str">
        <f>VLOOKUP(orders[[#This Row],[product_id]],Products!A:C,3,0)</f>
        <v>Electronics</v>
      </c>
      <c r="G9812">
        <v>1</v>
      </c>
      <c r="H9812" s="6">
        <v>0.22070909085448046</v>
      </c>
      <c r="I9812" s="2">
        <f>VLOOKUP($E9812,
Products!$A$1:$F$201,MATCH(Orders!I$1,Products!$A$1:$F$1,0),0)</f>
        <v>19992.108086337241</v>
      </c>
      <c r="J9812" s="2">
        <f>VLOOKUP($E9812,
Products!$A$1:$F$201,MATCH(Orders!J$1,Products!$A$1:$F$1,0),0)</f>
        <v>14456.6967044005</v>
      </c>
    </row>
    <row r="9813" spans="1:10">
      <c r="A9813">
        <v>9812</v>
      </c>
      <c r="B9813" s="4">
        <v>45520</v>
      </c>
      <c r="C9813" s="10">
        <f>DATE(YEAR(orders[[#This Row],[order_date]]), MONTH(orders[[#This Row],[order_date]]), 1)</f>
        <v>45505</v>
      </c>
      <c r="D9813" t="s">
        <v>2730</v>
      </c>
      <c r="E9813" t="s">
        <v>593</v>
      </c>
      <c r="F9813" t="str">
        <f>VLOOKUP(orders[[#This Row],[product_id]],Products!A:C,3,0)</f>
        <v>Electronics</v>
      </c>
      <c r="G9813">
        <v>2</v>
      </c>
      <c r="H9813" s="6">
        <v>0.14928109751389196</v>
      </c>
      <c r="I9813" s="2">
        <f>VLOOKUP($E9813,
Products!$A$1:$F$201,MATCH(Orders!I$1,Products!$A$1:$F$1,0),0)</f>
        <v>2667.7858525453248</v>
      </c>
      <c r="J9813" s="2">
        <f>VLOOKUP($E9813,
Products!$A$1:$F$201,MATCH(Orders!J$1,Products!$A$1:$F$1,0),0)</f>
        <v>1797.4955098065359</v>
      </c>
    </row>
    <row r="9814" spans="1:10">
      <c r="A9814">
        <v>9813</v>
      </c>
      <c r="B9814" s="4">
        <v>45964</v>
      </c>
      <c r="C9814" s="10">
        <f>DATE(YEAR(orders[[#This Row],[order_date]]), MONTH(orders[[#This Row],[order_date]]), 1)</f>
        <v>45962</v>
      </c>
      <c r="D9814" t="s">
        <v>3845</v>
      </c>
      <c r="E9814" t="s">
        <v>561</v>
      </c>
      <c r="F9814" t="str">
        <f>VLOOKUP(orders[[#This Row],[product_id]],Products!A:C,3,0)</f>
        <v>Appliances</v>
      </c>
      <c r="G9814">
        <v>1</v>
      </c>
      <c r="H9814" s="6">
        <v>7.5579117930315798E-2</v>
      </c>
      <c r="I9814" s="2">
        <f>VLOOKUP($E9814,
Products!$A$1:$F$201,MATCH(Orders!I$1,Products!$A$1:$F$1,0),0)</f>
        <v>23155.073093252329</v>
      </c>
      <c r="J9814" s="2">
        <f>VLOOKUP($E9814,
Products!$A$1:$F$201,MATCH(Orders!J$1,Products!$A$1:$F$1,0),0)</f>
        <v>17849.867849807979</v>
      </c>
    </row>
    <row r="9815" spans="1:10">
      <c r="A9815">
        <v>9814</v>
      </c>
      <c r="B9815" s="4">
        <v>45007</v>
      </c>
      <c r="C9815" s="10">
        <f>DATE(YEAR(orders[[#This Row],[order_date]]), MONTH(orders[[#This Row],[order_date]]), 1)</f>
        <v>44986</v>
      </c>
      <c r="D9815" t="s">
        <v>2319</v>
      </c>
      <c r="E9815" t="s">
        <v>692</v>
      </c>
      <c r="F9815" t="str">
        <f>VLOOKUP(orders[[#This Row],[product_id]],Products!A:C,3,0)</f>
        <v>Electronics</v>
      </c>
      <c r="G9815">
        <v>2</v>
      </c>
      <c r="H9815" s="6">
        <v>0.15863121306903233</v>
      </c>
      <c r="I9815" s="2">
        <f>VLOOKUP($E9815,
Products!$A$1:$F$201,MATCH(Orders!I$1,Products!$A$1:$F$1,0),0)</f>
        <v>18150.337151787651</v>
      </c>
      <c r="J9815" s="2">
        <f>VLOOKUP($E9815,
Products!$A$1:$F$201,MATCH(Orders!J$1,Products!$A$1:$F$1,0),0)</f>
        <v>11965.45000430708</v>
      </c>
    </row>
    <row r="9816" spans="1:10">
      <c r="A9816">
        <v>9815</v>
      </c>
      <c r="B9816" s="4">
        <v>45130</v>
      </c>
      <c r="C9816" s="10">
        <f>DATE(YEAR(orders[[#This Row],[order_date]]), MONTH(orders[[#This Row],[order_date]]), 1)</f>
        <v>45108</v>
      </c>
      <c r="D9816" t="s">
        <v>2783</v>
      </c>
      <c r="E9816" t="s">
        <v>568</v>
      </c>
      <c r="F9816" t="str">
        <f>VLOOKUP(orders[[#This Row],[product_id]],Products!A:C,3,0)</f>
        <v>Electronics</v>
      </c>
      <c r="G9816">
        <v>2</v>
      </c>
      <c r="H9816" s="6">
        <v>0.1108250306133942</v>
      </c>
      <c r="I9816" s="2">
        <f>VLOOKUP($E9816,
Products!$A$1:$F$201,MATCH(Orders!I$1,Products!$A$1:$F$1,0),0)</f>
        <v>21702.72353355262</v>
      </c>
      <c r="J9816" s="2">
        <f>VLOOKUP($E9816,
Products!$A$1:$F$201,MATCH(Orders!J$1,Products!$A$1:$F$1,0),0)</f>
        <v>17244.710704747551</v>
      </c>
    </row>
    <row r="9817" spans="1:10">
      <c r="A9817">
        <v>9816</v>
      </c>
      <c r="B9817" s="4">
        <v>44949</v>
      </c>
      <c r="C9817" s="10">
        <f>DATE(YEAR(orders[[#This Row],[order_date]]), MONTH(orders[[#This Row],[order_date]]), 1)</f>
        <v>44927</v>
      </c>
      <c r="D9817" t="s">
        <v>2248</v>
      </c>
      <c r="E9817" t="s">
        <v>585</v>
      </c>
      <c r="F9817" t="str">
        <f>VLOOKUP(orders[[#This Row],[product_id]],Products!A:C,3,0)</f>
        <v>Appliances</v>
      </c>
      <c r="G9817">
        <v>1</v>
      </c>
      <c r="H9817" s="6">
        <v>9.2565935921168255E-2</v>
      </c>
      <c r="I9817" s="2">
        <f>VLOOKUP($E9817,
Products!$A$1:$F$201,MATCH(Orders!I$1,Products!$A$1:$F$1,0),0)</f>
        <v>24049.2355837664</v>
      </c>
      <c r="J9817" s="2">
        <f>VLOOKUP($E9817,
Products!$A$1:$F$201,MATCH(Orders!J$1,Products!$A$1:$F$1,0),0)</f>
        <v>19053.338129326308</v>
      </c>
    </row>
    <row r="9818" spans="1:10">
      <c r="A9818">
        <v>9817</v>
      </c>
      <c r="B9818" s="4">
        <v>45540</v>
      </c>
      <c r="C9818" s="10">
        <f>DATE(YEAR(orders[[#This Row],[order_date]]), MONTH(orders[[#This Row],[order_date]]), 1)</f>
        <v>45536</v>
      </c>
      <c r="D9818" t="s">
        <v>2637</v>
      </c>
      <c r="E9818" t="s">
        <v>548</v>
      </c>
      <c r="F9818" t="str">
        <f>VLOOKUP(orders[[#This Row],[product_id]],Products!A:C,3,0)</f>
        <v>Appliances</v>
      </c>
      <c r="G9818">
        <v>1</v>
      </c>
      <c r="H9818" s="6">
        <v>7.0664804033963829E-2</v>
      </c>
      <c r="I9818" s="2">
        <f>VLOOKUP($E9818,
Products!$A$1:$F$201,MATCH(Orders!I$1,Products!$A$1:$F$1,0),0)</f>
        <v>2211.9922659782978</v>
      </c>
      <c r="J9818" s="2">
        <f>VLOOKUP($E9818,
Products!$A$1:$F$201,MATCH(Orders!J$1,Products!$A$1:$F$1,0),0)</f>
        <v>1741.1720710333091</v>
      </c>
    </row>
    <row r="9819" spans="1:10">
      <c r="A9819">
        <v>9818</v>
      </c>
      <c r="B9819" s="4">
        <v>45070</v>
      </c>
      <c r="C9819" s="10">
        <f>DATE(YEAR(orders[[#This Row],[order_date]]), MONTH(orders[[#This Row],[order_date]]), 1)</f>
        <v>45047</v>
      </c>
      <c r="D9819" t="s">
        <v>3417</v>
      </c>
      <c r="E9819" t="s">
        <v>580</v>
      </c>
      <c r="F9819" t="str">
        <f>VLOOKUP(orders[[#This Row],[product_id]],Products!A:C,3,0)</f>
        <v>Electronics</v>
      </c>
      <c r="G9819">
        <v>1</v>
      </c>
      <c r="H9819" s="6">
        <v>0.1285807136986365</v>
      </c>
      <c r="I9819" s="2">
        <f>VLOOKUP($E9819,
Products!$A$1:$F$201,MATCH(Orders!I$1,Products!$A$1:$F$1,0),0)</f>
        <v>29905.106989935579</v>
      </c>
      <c r="J9819" s="2">
        <f>VLOOKUP($E9819,
Products!$A$1:$F$201,MATCH(Orders!J$1,Products!$A$1:$F$1,0),0)</f>
        <v>22230.930488499071</v>
      </c>
    </row>
    <row r="9820" spans="1:10">
      <c r="A9820">
        <v>9819</v>
      </c>
      <c r="B9820" s="4">
        <v>45030</v>
      </c>
      <c r="C9820" s="10">
        <f>DATE(YEAR(orders[[#This Row],[order_date]]), MONTH(orders[[#This Row],[order_date]]), 1)</f>
        <v>45017</v>
      </c>
      <c r="D9820" t="s">
        <v>3752</v>
      </c>
      <c r="E9820" t="s">
        <v>562</v>
      </c>
      <c r="F9820" t="str">
        <f>VLOOKUP(orders[[#This Row],[product_id]],Products!A:C,3,0)</f>
        <v>Electronics</v>
      </c>
      <c r="G9820">
        <v>3</v>
      </c>
      <c r="H9820" s="6">
        <v>0.11573906179392858</v>
      </c>
      <c r="I9820" s="2">
        <f>VLOOKUP($E9820,
Products!$A$1:$F$201,MATCH(Orders!I$1,Products!$A$1:$F$1,0),0)</f>
        <v>2550.478597498749</v>
      </c>
      <c r="J9820" s="2">
        <f>VLOOKUP($E9820,
Products!$A$1:$F$201,MATCH(Orders!J$1,Products!$A$1:$F$1,0),0)</f>
        <v>1688.129752018375</v>
      </c>
    </row>
    <row r="9821" spans="1:10">
      <c r="A9821">
        <v>9820</v>
      </c>
      <c r="B9821" s="4">
        <v>45250</v>
      </c>
      <c r="C9821" s="10">
        <f>DATE(YEAR(orders[[#This Row],[order_date]]), MONTH(orders[[#This Row],[order_date]]), 1)</f>
        <v>45231</v>
      </c>
      <c r="D9821" t="s">
        <v>3628</v>
      </c>
      <c r="E9821" t="s">
        <v>654</v>
      </c>
      <c r="F9821" t="str">
        <f>VLOOKUP(orders[[#This Row],[product_id]],Products!A:C,3,0)</f>
        <v>Electronics</v>
      </c>
      <c r="G9821">
        <v>3</v>
      </c>
      <c r="H9821" s="6">
        <v>0.14367347913487732</v>
      </c>
      <c r="I9821" s="2">
        <f>VLOOKUP($E9821,
Products!$A$1:$F$201,MATCH(Orders!I$1,Products!$A$1:$F$1,0),0)</f>
        <v>2480.90324078101</v>
      </c>
      <c r="J9821" s="2">
        <f>VLOOKUP($E9821,
Products!$A$1:$F$201,MATCH(Orders!J$1,Products!$A$1:$F$1,0),0)</f>
        <v>1964.543440578911</v>
      </c>
    </row>
    <row r="9822" spans="1:10">
      <c r="A9822">
        <v>9821</v>
      </c>
      <c r="B9822" s="4">
        <v>45502</v>
      </c>
      <c r="C9822" s="10">
        <f>DATE(YEAR(orders[[#This Row],[order_date]]), MONTH(orders[[#This Row],[order_date]]), 1)</f>
        <v>45474</v>
      </c>
      <c r="D9822" t="s">
        <v>2775</v>
      </c>
      <c r="E9822" t="s">
        <v>687</v>
      </c>
      <c r="F9822" t="str">
        <f>VLOOKUP(orders[[#This Row],[product_id]],Products!A:C,3,0)</f>
        <v>Electronics</v>
      </c>
      <c r="G9822">
        <v>1</v>
      </c>
      <c r="H9822" s="6">
        <v>0.23168897152122472</v>
      </c>
      <c r="I9822" s="2">
        <f>VLOOKUP($E9822,
Products!$A$1:$F$201,MATCH(Orders!I$1,Products!$A$1:$F$1,0),0)</f>
        <v>12143.737276429891</v>
      </c>
      <c r="J9822" s="2">
        <f>VLOOKUP($E9822,
Products!$A$1:$F$201,MATCH(Orders!J$1,Products!$A$1:$F$1,0),0)</f>
        <v>9077.1957392673976</v>
      </c>
    </row>
    <row r="9823" spans="1:10">
      <c r="A9823">
        <v>9822</v>
      </c>
      <c r="B9823" s="4">
        <v>45200</v>
      </c>
      <c r="C9823" s="10">
        <f>DATE(YEAR(orders[[#This Row],[order_date]]), MONTH(orders[[#This Row],[order_date]]), 1)</f>
        <v>45200</v>
      </c>
      <c r="D9823" t="s">
        <v>2160</v>
      </c>
      <c r="E9823" t="s">
        <v>686</v>
      </c>
      <c r="F9823" t="str">
        <f>VLOOKUP(orders[[#This Row],[product_id]],Products!A:C,3,0)</f>
        <v>Appliances</v>
      </c>
      <c r="G9823">
        <v>3</v>
      </c>
      <c r="H9823" s="6">
        <v>5.023893313156496E-2</v>
      </c>
      <c r="I9823" s="2">
        <f>VLOOKUP($E9823,
Products!$A$1:$F$201,MATCH(Orders!I$1,Products!$A$1:$F$1,0),0)</f>
        <v>25525.356267188719</v>
      </c>
      <c r="J9823" s="2">
        <f>VLOOKUP($E9823,
Products!$A$1:$F$201,MATCH(Orders!J$1,Products!$A$1:$F$1,0),0)</f>
        <v>18214.15981099859</v>
      </c>
    </row>
    <row r="9824" spans="1:10">
      <c r="A9824">
        <v>9823</v>
      </c>
      <c r="B9824" s="4">
        <v>45378</v>
      </c>
      <c r="C9824" s="10">
        <f>DATE(YEAR(orders[[#This Row],[order_date]]), MONTH(orders[[#This Row],[order_date]]), 1)</f>
        <v>45352</v>
      </c>
      <c r="D9824" t="s">
        <v>3807</v>
      </c>
      <c r="E9824" t="s">
        <v>678</v>
      </c>
      <c r="F9824" t="str">
        <f>VLOOKUP(orders[[#This Row],[product_id]],Products!A:C,3,0)</f>
        <v>Appliances</v>
      </c>
      <c r="G9824">
        <v>2</v>
      </c>
      <c r="H9824" s="6">
        <v>8.5742494336396635E-2</v>
      </c>
      <c r="I9824" s="2">
        <f>VLOOKUP($E9824,
Products!$A$1:$F$201,MATCH(Orders!I$1,Products!$A$1:$F$1,0),0)</f>
        <v>24547.80463631255</v>
      </c>
      <c r="J9824" s="2">
        <f>VLOOKUP($E9824,
Products!$A$1:$F$201,MATCH(Orders!J$1,Products!$A$1:$F$1,0),0)</f>
        <v>16599.667533695861</v>
      </c>
    </row>
    <row r="9825" spans="1:10">
      <c r="A9825">
        <v>9824</v>
      </c>
      <c r="B9825" s="4">
        <v>45807</v>
      </c>
      <c r="C9825" s="10">
        <f>DATE(YEAR(orders[[#This Row],[order_date]]), MONTH(orders[[#This Row],[order_date]]), 1)</f>
        <v>45778</v>
      </c>
      <c r="D9825" t="s">
        <v>3709</v>
      </c>
      <c r="E9825" t="s">
        <v>669</v>
      </c>
      <c r="F9825" t="str">
        <f>VLOOKUP(orders[[#This Row],[product_id]],Products!A:C,3,0)</f>
        <v>Electronics</v>
      </c>
      <c r="G9825">
        <v>3</v>
      </c>
      <c r="H9825" s="6">
        <v>0.14651164359545185</v>
      </c>
      <c r="I9825" s="2">
        <f>VLOOKUP($E9825,
Products!$A$1:$F$201,MATCH(Orders!I$1,Products!$A$1:$F$1,0),0)</f>
        <v>11708.03419603835</v>
      </c>
      <c r="J9825" s="2">
        <f>VLOOKUP($E9825,
Products!$A$1:$F$201,MATCH(Orders!J$1,Products!$A$1:$F$1,0),0)</f>
        <v>7784.9580101998827</v>
      </c>
    </row>
    <row r="9826" spans="1:10">
      <c r="A9826">
        <v>9825</v>
      </c>
      <c r="B9826" s="4">
        <v>45051</v>
      </c>
      <c r="C9826" s="10">
        <f>DATE(YEAR(orders[[#This Row],[order_date]]), MONTH(orders[[#This Row],[order_date]]), 1)</f>
        <v>45047</v>
      </c>
      <c r="D9826" t="s">
        <v>2408</v>
      </c>
      <c r="E9826" t="s">
        <v>568</v>
      </c>
      <c r="F9826" t="str">
        <f>VLOOKUP(orders[[#This Row],[product_id]],Products!A:C,3,0)</f>
        <v>Electronics</v>
      </c>
      <c r="G9826">
        <v>1</v>
      </c>
      <c r="H9826" s="6">
        <v>0.24834624979981579</v>
      </c>
      <c r="I9826" s="2">
        <f>VLOOKUP($E9826,
Products!$A$1:$F$201,MATCH(Orders!I$1,Products!$A$1:$F$1,0),0)</f>
        <v>21702.72353355262</v>
      </c>
      <c r="J9826" s="2">
        <f>VLOOKUP($E9826,
Products!$A$1:$F$201,MATCH(Orders!J$1,Products!$A$1:$F$1,0),0)</f>
        <v>17244.710704747551</v>
      </c>
    </row>
    <row r="9827" spans="1:10">
      <c r="A9827">
        <v>9826</v>
      </c>
      <c r="B9827" s="4">
        <v>45243</v>
      </c>
      <c r="C9827" s="10">
        <f>DATE(YEAR(orders[[#This Row],[order_date]]), MONTH(orders[[#This Row],[order_date]]), 1)</f>
        <v>45231</v>
      </c>
      <c r="D9827" t="s">
        <v>3413</v>
      </c>
      <c r="E9827" t="s">
        <v>631</v>
      </c>
      <c r="F9827" t="str">
        <f>VLOOKUP(orders[[#This Row],[product_id]],Products!A:C,3,0)</f>
        <v>Appliances</v>
      </c>
      <c r="G9827">
        <v>1</v>
      </c>
      <c r="H9827" s="6">
        <v>0.13795406556262049</v>
      </c>
      <c r="I9827" s="2">
        <f>VLOOKUP($E9827,
Products!$A$1:$F$201,MATCH(Orders!I$1,Products!$A$1:$F$1,0),0)</f>
        <v>5983.7308645702497</v>
      </c>
      <c r="J9827" s="2">
        <f>VLOOKUP($E9827,
Products!$A$1:$F$201,MATCH(Orders!J$1,Products!$A$1:$F$1,0),0)</f>
        <v>4205.6432936163774</v>
      </c>
    </row>
    <row r="9828" spans="1:10">
      <c r="A9828">
        <v>9827</v>
      </c>
      <c r="B9828" s="4">
        <v>45033</v>
      </c>
      <c r="C9828" s="10">
        <f>DATE(YEAR(orders[[#This Row],[order_date]]), MONTH(orders[[#This Row],[order_date]]), 1)</f>
        <v>45017</v>
      </c>
      <c r="D9828" t="s">
        <v>2139</v>
      </c>
      <c r="E9828" t="s">
        <v>630</v>
      </c>
      <c r="F9828" t="str">
        <f>VLOOKUP(orders[[#This Row],[product_id]],Products!A:C,3,0)</f>
        <v>Electronics</v>
      </c>
      <c r="G9828">
        <v>3</v>
      </c>
      <c r="H9828" s="6">
        <v>0.1724159657130114</v>
      </c>
      <c r="I9828" s="2">
        <f>VLOOKUP($E9828,
Products!$A$1:$F$201,MATCH(Orders!I$1,Products!$A$1:$F$1,0),0)</f>
        <v>20513.60683859466</v>
      </c>
      <c r="J9828" s="2">
        <f>VLOOKUP($E9828,
Products!$A$1:$F$201,MATCH(Orders!J$1,Products!$A$1:$F$1,0),0)</f>
        <v>14929.268600567289</v>
      </c>
    </row>
    <row r="9829" spans="1:10">
      <c r="A9829">
        <v>9828</v>
      </c>
      <c r="B9829" s="4">
        <v>45833</v>
      </c>
      <c r="C9829" s="10">
        <f>DATE(YEAR(orders[[#This Row],[order_date]]), MONTH(orders[[#This Row],[order_date]]), 1)</f>
        <v>45809</v>
      </c>
      <c r="D9829" t="s">
        <v>3826</v>
      </c>
      <c r="E9829" t="s">
        <v>506</v>
      </c>
      <c r="F9829" t="str">
        <f>VLOOKUP(orders[[#This Row],[product_id]],Products!A:C,3,0)</f>
        <v>Electronics</v>
      </c>
      <c r="G9829">
        <v>3</v>
      </c>
      <c r="H9829" s="6">
        <v>0.2177236327784714</v>
      </c>
      <c r="I9829" s="2">
        <f>VLOOKUP($E9829,
Products!$A$1:$F$201,MATCH(Orders!I$1,Products!$A$1:$F$1,0),0)</f>
        <v>2354.115904304108</v>
      </c>
      <c r="J9829" s="2">
        <f>VLOOKUP($E9829,
Products!$A$1:$F$201,MATCH(Orders!J$1,Products!$A$1:$F$1,0),0)</f>
        <v>1810.784620830796</v>
      </c>
    </row>
    <row r="9830" spans="1:10">
      <c r="A9830">
        <v>9829</v>
      </c>
      <c r="B9830" s="4">
        <v>45356</v>
      </c>
      <c r="C9830" s="10">
        <f>DATE(YEAR(orders[[#This Row],[order_date]]), MONTH(orders[[#This Row],[order_date]]), 1)</f>
        <v>45352</v>
      </c>
      <c r="D9830" t="s">
        <v>1030</v>
      </c>
      <c r="E9830" t="s">
        <v>597</v>
      </c>
      <c r="F9830" t="str">
        <f>VLOOKUP(orders[[#This Row],[product_id]],Products!A:C,3,0)</f>
        <v>Appliances</v>
      </c>
      <c r="G9830">
        <v>2</v>
      </c>
      <c r="H9830" s="6">
        <v>8.5586345345929432E-2</v>
      </c>
      <c r="I9830" s="2">
        <f>VLOOKUP($E9830,
Products!$A$1:$F$201,MATCH(Orders!I$1,Products!$A$1:$F$1,0),0)</f>
        <v>22545.827750919081</v>
      </c>
      <c r="J9830" s="2">
        <f>VLOOKUP($E9830,
Products!$A$1:$F$201,MATCH(Orders!J$1,Products!$A$1:$F$1,0),0)</f>
        <v>15091.172935360129</v>
      </c>
    </row>
    <row r="9831" spans="1:10">
      <c r="A9831">
        <v>9830</v>
      </c>
      <c r="B9831" s="4">
        <v>45630</v>
      </c>
      <c r="C9831" s="10">
        <f>DATE(YEAR(orders[[#This Row],[order_date]]), MONTH(orders[[#This Row],[order_date]]), 1)</f>
        <v>45627</v>
      </c>
      <c r="D9831" t="s">
        <v>4265</v>
      </c>
      <c r="E9831" t="s">
        <v>700</v>
      </c>
      <c r="F9831" t="str">
        <f>VLOOKUP(orders[[#This Row],[product_id]],Products!A:C,3,0)</f>
        <v>Electronics</v>
      </c>
      <c r="G9831">
        <v>1</v>
      </c>
      <c r="H9831" s="6">
        <v>0.15614445046647685</v>
      </c>
      <c r="I9831" s="2">
        <f>VLOOKUP($E9831,
Products!$A$1:$F$201,MATCH(Orders!I$1,Products!$A$1:$F$1,0),0)</f>
        <v>11070.26215043813</v>
      </c>
      <c r="J9831" s="2">
        <f>VLOOKUP($E9831,
Products!$A$1:$F$201,MATCH(Orders!J$1,Products!$A$1:$F$1,0),0)</f>
        <v>7867.3909748932683</v>
      </c>
    </row>
    <row r="9832" spans="1:10">
      <c r="A9832">
        <v>9831</v>
      </c>
      <c r="B9832" s="4">
        <v>45898</v>
      </c>
      <c r="C9832" s="10">
        <f>DATE(YEAR(orders[[#This Row],[order_date]]), MONTH(orders[[#This Row],[order_date]]), 1)</f>
        <v>45870</v>
      </c>
      <c r="D9832" t="s">
        <v>2027</v>
      </c>
      <c r="E9832" t="s">
        <v>624</v>
      </c>
      <c r="F9832" t="str">
        <f>VLOOKUP(orders[[#This Row],[product_id]],Products!A:C,3,0)</f>
        <v>Appliances</v>
      </c>
      <c r="G9832">
        <v>1</v>
      </c>
      <c r="H9832" s="6">
        <v>6.2419638764141278E-2</v>
      </c>
      <c r="I9832" s="2">
        <f>VLOOKUP($E9832,
Products!$A$1:$F$201,MATCH(Orders!I$1,Products!$A$1:$F$1,0),0)</f>
        <v>2102.383201797521</v>
      </c>
      <c r="J9832" s="2">
        <f>VLOOKUP($E9832,
Products!$A$1:$F$201,MATCH(Orders!J$1,Products!$A$1:$F$1,0),0)</f>
        <v>1599.330443274388</v>
      </c>
    </row>
    <row r="9833" spans="1:10">
      <c r="A9833">
        <v>9832</v>
      </c>
      <c r="B9833" s="4">
        <v>45288</v>
      </c>
      <c r="C9833" s="10">
        <f>DATE(YEAR(orders[[#This Row],[order_date]]), MONTH(orders[[#This Row],[order_date]]), 1)</f>
        <v>45261</v>
      </c>
      <c r="D9833" t="s">
        <v>4551</v>
      </c>
      <c r="E9833" t="s">
        <v>666</v>
      </c>
      <c r="F9833" t="str">
        <f>VLOOKUP(orders[[#This Row],[product_id]],Products!A:C,3,0)</f>
        <v>Electronics</v>
      </c>
      <c r="G9833">
        <v>1</v>
      </c>
      <c r="H9833" s="6">
        <v>0.14294924718371224</v>
      </c>
      <c r="I9833" s="2">
        <f>VLOOKUP($E9833,
Products!$A$1:$F$201,MATCH(Orders!I$1,Products!$A$1:$F$1,0),0)</f>
        <v>28450.587044878092</v>
      </c>
      <c r="J9833" s="2">
        <f>VLOOKUP($E9833,
Products!$A$1:$F$201,MATCH(Orders!J$1,Products!$A$1:$F$1,0),0)</f>
        <v>22337.584649075441</v>
      </c>
    </row>
    <row r="9834" spans="1:10">
      <c r="A9834">
        <v>9833</v>
      </c>
      <c r="B9834" s="4">
        <v>45722</v>
      </c>
      <c r="C9834" s="10">
        <f>DATE(YEAR(orders[[#This Row],[order_date]]), MONTH(orders[[#This Row],[order_date]]), 1)</f>
        <v>45717</v>
      </c>
      <c r="D9834" t="s">
        <v>2934</v>
      </c>
      <c r="E9834" t="s">
        <v>537</v>
      </c>
      <c r="F9834" t="str">
        <f>VLOOKUP(orders[[#This Row],[product_id]],Products!A:C,3,0)</f>
        <v>Electronics</v>
      </c>
      <c r="G9834">
        <v>1</v>
      </c>
      <c r="H9834" s="6">
        <v>0.13370466131439873</v>
      </c>
      <c r="I9834" s="2">
        <f>VLOOKUP($E9834,
Products!$A$1:$F$201,MATCH(Orders!I$1,Products!$A$1:$F$1,0),0)</f>
        <v>31703.831103033539</v>
      </c>
      <c r="J9834" s="2">
        <f>VLOOKUP($E9834,
Products!$A$1:$F$201,MATCH(Orders!J$1,Products!$A$1:$F$1,0),0)</f>
        <v>24504.340558054781</v>
      </c>
    </row>
    <row r="9835" spans="1:10">
      <c r="A9835">
        <v>9834</v>
      </c>
      <c r="B9835" s="4">
        <v>45358</v>
      </c>
      <c r="C9835" s="10">
        <f>DATE(YEAR(orders[[#This Row],[order_date]]), MONTH(orders[[#This Row],[order_date]]), 1)</f>
        <v>45352</v>
      </c>
      <c r="D9835" t="s">
        <v>4579</v>
      </c>
      <c r="E9835" t="s">
        <v>691</v>
      </c>
      <c r="F9835" t="str">
        <f>VLOOKUP(orders[[#This Row],[product_id]],Products!A:C,3,0)</f>
        <v>Appliances</v>
      </c>
      <c r="G9835">
        <v>1</v>
      </c>
      <c r="H9835" s="6">
        <v>0.14299693945445466</v>
      </c>
      <c r="I9835" s="2">
        <f>VLOOKUP($E9835,
Products!$A$1:$F$201,MATCH(Orders!I$1,Products!$A$1:$F$1,0),0)</f>
        <v>2337.6024778940591</v>
      </c>
      <c r="J9835" s="2">
        <f>VLOOKUP($E9835,
Products!$A$1:$F$201,MATCH(Orders!J$1,Products!$A$1:$F$1,0),0)</f>
        <v>1616.9957885138581</v>
      </c>
    </row>
    <row r="9836" spans="1:10">
      <c r="A9836">
        <v>9835</v>
      </c>
      <c r="B9836" s="4">
        <v>45601</v>
      </c>
      <c r="C9836" s="10">
        <f>DATE(YEAR(orders[[#This Row],[order_date]]), MONTH(orders[[#This Row],[order_date]]), 1)</f>
        <v>45597</v>
      </c>
      <c r="D9836" t="s">
        <v>827</v>
      </c>
      <c r="E9836" t="s">
        <v>631</v>
      </c>
      <c r="F9836" t="str">
        <f>VLOOKUP(orders[[#This Row],[product_id]],Products!A:C,3,0)</f>
        <v>Appliances</v>
      </c>
      <c r="G9836">
        <v>3</v>
      </c>
      <c r="H9836" s="6">
        <v>5.4692187991118371E-2</v>
      </c>
      <c r="I9836" s="2">
        <f>VLOOKUP($E9836,
Products!$A$1:$F$201,MATCH(Orders!I$1,Products!$A$1:$F$1,0),0)</f>
        <v>5983.7308645702497</v>
      </c>
      <c r="J9836" s="2">
        <f>VLOOKUP($E9836,
Products!$A$1:$F$201,MATCH(Orders!J$1,Products!$A$1:$F$1,0),0)</f>
        <v>4205.6432936163774</v>
      </c>
    </row>
    <row r="9837" spans="1:10">
      <c r="A9837">
        <v>9836</v>
      </c>
      <c r="B9837" s="4">
        <v>45785</v>
      </c>
      <c r="C9837" s="10">
        <f>DATE(YEAR(orders[[#This Row],[order_date]]), MONTH(orders[[#This Row],[order_date]]), 1)</f>
        <v>45778</v>
      </c>
      <c r="D9837" t="s">
        <v>2877</v>
      </c>
      <c r="E9837" t="s">
        <v>531</v>
      </c>
      <c r="F9837" t="str">
        <f>VLOOKUP(orders[[#This Row],[product_id]],Products!A:C,3,0)</f>
        <v>Electronics</v>
      </c>
      <c r="G9837">
        <v>3</v>
      </c>
      <c r="H9837" s="6">
        <v>0.10889169210431592</v>
      </c>
      <c r="I9837" s="2">
        <f>VLOOKUP($E9837,
Products!$A$1:$F$201,MATCH(Orders!I$1,Products!$A$1:$F$1,0),0)</f>
        <v>29674.378925417219</v>
      </c>
      <c r="J9837" s="2">
        <f>VLOOKUP($E9837,
Products!$A$1:$F$201,MATCH(Orders!J$1,Products!$A$1:$F$1,0),0)</f>
        <v>20795.30337605517</v>
      </c>
    </row>
    <row r="9838" spans="1:10">
      <c r="A9838">
        <v>9837</v>
      </c>
      <c r="B9838" s="4">
        <v>45940</v>
      </c>
      <c r="C9838" s="10">
        <f>DATE(YEAR(orders[[#This Row],[order_date]]), MONTH(orders[[#This Row],[order_date]]), 1)</f>
        <v>45931</v>
      </c>
      <c r="D9838" t="s">
        <v>2182</v>
      </c>
      <c r="E9838" t="s">
        <v>566</v>
      </c>
      <c r="F9838" t="str">
        <f>VLOOKUP(orders[[#This Row],[product_id]],Products!A:C,3,0)</f>
        <v>Electronics</v>
      </c>
      <c r="G9838">
        <v>1</v>
      </c>
      <c r="H9838" s="6">
        <v>0.21266335723569724</v>
      </c>
      <c r="I9838" s="2">
        <f>VLOOKUP($E9838,
Products!$A$1:$F$201,MATCH(Orders!I$1,Products!$A$1:$F$1,0),0)</f>
        <v>16858.5225334635</v>
      </c>
      <c r="J9838" s="2">
        <f>VLOOKUP($E9838,
Products!$A$1:$F$201,MATCH(Orders!J$1,Products!$A$1:$F$1,0),0)</f>
        <v>11855.743620634101</v>
      </c>
    </row>
    <row r="9839" spans="1:10">
      <c r="A9839">
        <v>9838</v>
      </c>
      <c r="B9839" s="4">
        <v>45502</v>
      </c>
      <c r="C9839" s="10">
        <f>DATE(YEAR(orders[[#This Row],[order_date]]), MONTH(orders[[#This Row],[order_date]]), 1)</f>
        <v>45474</v>
      </c>
      <c r="D9839" t="s">
        <v>971</v>
      </c>
      <c r="E9839" t="s">
        <v>617</v>
      </c>
      <c r="F9839" t="str">
        <f>VLOOKUP(orders[[#This Row],[product_id]],Products!A:C,3,0)</f>
        <v>Electronics</v>
      </c>
      <c r="G9839">
        <v>1</v>
      </c>
      <c r="H9839" s="6">
        <v>0.13649037313747267</v>
      </c>
      <c r="I9839" s="2">
        <f>VLOOKUP($E9839,
Products!$A$1:$F$201,MATCH(Orders!I$1,Products!$A$1:$F$1,0),0)</f>
        <v>19466.867434847129</v>
      </c>
      <c r="J9839" s="2">
        <f>VLOOKUP($E9839,
Products!$A$1:$F$201,MATCH(Orders!J$1,Products!$A$1:$F$1,0),0)</f>
        <v>13371.790482684521</v>
      </c>
    </row>
    <row r="9840" spans="1:10">
      <c r="A9840">
        <v>9839</v>
      </c>
      <c r="B9840" s="4">
        <v>46015</v>
      </c>
      <c r="C9840" s="10">
        <f>DATE(YEAR(orders[[#This Row],[order_date]]), MONTH(orders[[#This Row],[order_date]]), 1)</f>
        <v>45992</v>
      </c>
      <c r="D9840" t="s">
        <v>733</v>
      </c>
      <c r="E9840" t="s">
        <v>650</v>
      </c>
      <c r="F9840" t="str">
        <f>VLOOKUP(orders[[#This Row],[product_id]],Products!A:C,3,0)</f>
        <v>Electronics</v>
      </c>
      <c r="G9840">
        <v>1</v>
      </c>
      <c r="H9840" s="6">
        <v>0.16752792792564761</v>
      </c>
      <c r="I9840" s="2">
        <f>VLOOKUP($E9840,
Products!$A$1:$F$201,MATCH(Orders!I$1,Products!$A$1:$F$1,0),0)</f>
        <v>12936.529609330941</v>
      </c>
      <c r="J9840" s="2">
        <f>VLOOKUP($E9840,
Products!$A$1:$F$201,MATCH(Orders!J$1,Products!$A$1:$F$1,0),0)</f>
        <v>9465.2602677376308</v>
      </c>
    </row>
    <row r="9841" spans="1:10">
      <c r="A9841">
        <v>9840</v>
      </c>
      <c r="B9841" s="4">
        <v>45819</v>
      </c>
      <c r="C9841" s="10">
        <f>DATE(YEAR(orders[[#This Row],[order_date]]), MONTH(orders[[#This Row],[order_date]]), 1)</f>
        <v>45809</v>
      </c>
      <c r="D9841" t="s">
        <v>1988</v>
      </c>
      <c r="E9841" t="s">
        <v>574</v>
      </c>
      <c r="F9841" t="str">
        <f>VLOOKUP(orders[[#This Row],[product_id]],Products!A:C,3,0)</f>
        <v>Electronics</v>
      </c>
      <c r="G9841">
        <v>2</v>
      </c>
      <c r="H9841" s="6">
        <v>0.11673355424813309</v>
      </c>
      <c r="I9841" s="2">
        <f>VLOOKUP($E9841,
Products!$A$1:$F$201,MATCH(Orders!I$1,Products!$A$1:$F$1,0),0)</f>
        <v>30824.427673567101</v>
      </c>
      <c r="J9841" s="2">
        <f>VLOOKUP($E9841,
Products!$A$1:$F$201,MATCH(Orders!J$1,Products!$A$1:$F$1,0),0)</f>
        <v>20473.07476940487</v>
      </c>
    </row>
    <row r="9842" spans="1:10">
      <c r="A9842">
        <v>9841</v>
      </c>
      <c r="B9842" s="4">
        <v>45196</v>
      </c>
      <c r="C9842" s="10">
        <f>DATE(YEAR(orders[[#This Row],[order_date]]), MONTH(orders[[#This Row],[order_date]]), 1)</f>
        <v>45170</v>
      </c>
      <c r="D9842" t="s">
        <v>2830</v>
      </c>
      <c r="E9842" t="s">
        <v>534</v>
      </c>
      <c r="F9842" t="str">
        <f>VLOOKUP(orders[[#This Row],[product_id]],Products!A:C,3,0)</f>
        <v>Appliances</v>
      </c>
      <c r="G9842">
        <v>2</v>
      </c>
      <c r="H9842" s="6">
        <v>0.1309169731245316</v>
      </c>
      <c r="I9842" s="2">
        <f>VLOOKUP($E9842,
Products!$A$1:$F$201,MATCH(Orders!I$1,Products!$A$1:$F$1,0),0)</f>
        <v>24743.162958088669</v>
      </c>
      <c r="J9842" s="2">
        <f>VLOOKUP($E9842,
Products!$A$1:$F$201,MATCH(Orders!J$1,Products!$A$1:$F$1,0),0)</f>
        <v>19307.588986555591</v>
      </c>
    </row>
    <row r="9843" spans="1:10">
      <c r="A9843">
        <v>9842</v>
      </c>
      <c r="B9843" s="4">
        <v>45364</v>
      </c>
      <c r="C9843" s="10">
        <f>DATE(YEAR(orders[[#This Row],[order_date]]), MONTH(orders[[#This Row],[order_date]]), 1)</f>
        <v>45352</v>
      </c>
      <c r="D9843" t="s">
        <v>1137</v>
      </c>
      <c r="E9843" t="s">
        <v>568</v>
      </c>
      <c r="F9843" t="str">
        <f>VLOOKUP(orders[[#This Row],[product_id]],Products!A:C,3,0)</f>
        <v>Electronics</v>
      </c>
      <c r="G9843">
        <v>2</v>
      </c>
      <c r="H9843" s="6">
        <v>0.16906679911981398</v>
      </c>
      <c r="I9843" s="2">
        <f>VLOOKUP($E9843,
Products!$A$1:$F$201,MATCH(Orders!I$1,Products!$A$1:$F$1,0),0)</f>
        <v>21702.72353355262</v>
      </c>
      <c r="J9843" s="2">
        <f>VLOOKUP($E9843,
Products!$A$1:$F$201,MATCH(Orders!J$1,Products!$A$1:$F$1,0),0)</f>
        <v>17244.710704747551</v>
      </c>
    </row>
    <row r="9844" spans="1:10">
      <c r="A9844">
        <v>9843</v>
      </c>
      <c r="B9844" s="4">
        <v>45969</v>
      </c>
      <c r="C9844" s="10">
        <f>DATE(YEAR(orders[[#This Row],[order_date]]), MONTH(orders[[#This Row],[order_date]]), 1)</f>
        <v>45962</v>
      </c>
      <c r="D9844" t="s">
        <v>1584</v>
      </c>
      <c r="E9844" t="s">
        <v>639</v>
      </c>
      <c r="F9844" t="str">
        <f>VLOOKUP(orders[[#This Row],[product_id]],Products!A:C,3,0)</f>
        <v>Appliances</v>
      </c>
      <c r="G9844">
        <v>3</v>
      </c>
      <c r="H9844" s="6">
        <v>7.0280100751158384E-2</v>
      </c>
      <c r="I9844" s="2">
        <f>VLOOKUP($E9844,
Products!$A$1:$F$201,MATCH(Orders!I$1,Products!$A$1:$F$1,0),0)</f>
        <v>2320.8560923599921</v>
      </c>
      <c r="J9844" s="2">
        <f>VLOOKUP($E9844,
Products!$A$1:$F$201,MATCH(Orders!J$1,Products!$A$1:$F$1,0),0)</f>
        <v>1750.110004830213</v>
      </c>
    </row>
    <row r="9845" spans="1:10">
      <c r="A9845">
        <v>9844</v>
      </c>
      <c r="B9845" s="4">
        <v>45151</v>
      </c>
      <c r="C9845" s="10">
        <f>DATE(YEAR(orders[[#This Row],[order_date]]), MONTH(orders[[#This Row],[order_date]]), 1)</f>
        <v>45139</v>
      </c>
      <c r="D9845" t="s">
        <v>4483</v>
      </c>
      <c r="E9845" t="s">
        <v>610</v>
      </c>
      <c r="F9845" t="str">
        <f>VLOOKUP(orders[[#This Row],[product_id]],Products!A:C,3,0)</f>
        <v>Appliances</v>
      </c>
      <c r="G9845">
        <v>2</v>
      </c>
      <c r="H9845" s="6">
        <v>7.3529440431214732E-2</v>
      </c>
      <c r="I9845" s="2">
        <f>VLOOKUP($E9845,
Products!$A$1:$F$201,MATCH(Orders!I$1,Products!$A$1:$F$1,0),0)</f>
        <v>23456.386855186989</v>
      </c>
      <c r="J9845" s="2">
        <f>VLOOKUP($E9845,
Products!$A$1:$F$201,MATCH(Orders!J$1,Products!$A$1:$F$1,0),0)</f>
        <v>16522.385271144129</v>
      </c>
    </row>
    <row r="9846" spans="1:10">
      <c r="A9846">
        <v>9845</v>
      </c>
      <c r="B9846" s="4">
        <v>45916</v>
      </c>
      <c r="C9846" s="10">
        <f>DATE(YEAR(orders[[#This Row],[order_date]]), MONTH(orders[[#This Row],[order_date]]), 1)</f>
        <v>45901</v>
      </c>
      <c r="D9846" t="s">
        <v>3647</v>
      </c>
      <c r="E9846" t="s">
        <v>692</v>
      </c>
      <c r="F9846" t="str">
        <f>VLOOKUP(orders[[#This Row],[product_id]],Products!A:C,3,0)</f>
        <v>Electronics</v>
      </c>
      <c r="G9846">
        <v>1</v>
      </c>
      <c r="H9846" s="6">
        <v>0.24486762768273218</v>
      </c>
      <c r="I9846" s="2">
        <f>VLOOKUP($E9846,
Products!$A$1:$F$201,MATCH(Orders!I$1,Products!$A$1:$F$1,0),0)</f>
        <v>18150.337151787651</v>
      </c>
      <c r="J9846" s="2">
        <f>VLOOKUP($E9846,
Products!$A$1:$F$201,MATCH(Orders!J$1,Products!$A$1:$F$1,0),0)</f>
        <v>11965.45000430708</v>
      </c>
    </row>
    <row r="9847" spans="1:10">
      <c r="A9847">
        <v>9846</v>
      </c>
      <c r="B9847" s="4">
        <v>45386</v>
      </c>
      <c r="C9847" s="10">
        <f>DATE(YEAR(orders[[#This Row],[order_date]]), MONTH(orders[[#This Row],[order_date]]), 1)</f>
        <v>45383</v>
      </c>
      <c r="D9847" t="s">
        <v>1764</v>
      </c>
      <c r="E9847" t="s">
        <v>620</v>
      </c>
      <c r="F9847" t="str">
        <f>VLOOKUP(orders[[#This Row],[product_id]],Products!A:C,3,0)</f>
        <v>Electronics</v>
      </c>
      <c r="G9847">
        <v>2</v>
      </c>
      <c r="H9847" s="6">
        <v>0.16110830871806664</v>
      </c>
      <c r="I9847" s="2">
        <f>VLOOKUP($E9847,
Products!$A$1:$F$201,MATCH(Orders!I$1,Products!$A$1:$F$1,0),0)</f>
        <v>23669.635851452331</v>
      </c>
      <c r="J9847" s="2">
        <f>VLOOKUP($E9847,
Products!$A$1:$F$201,MATCH(Orders!J$1,Products!$A$1:$F$1,0),0)</f>
        <v>17880.752220874681</v>
      </c>
    </row>
    <row r="9848" spans="1:10">
      <c r="A9848">
        <v>9847</v>
      </c>
      <c r="B9848" s="4">
        <v>45320</v>
      </c>
      <c r="C9848" s="10">
        <f>DATE(YEAR(orders[[#This Row],[order_date]]), MONTH(orders[[#This Row],[order_date]]), 1)</f>
        <v>45292</v>
      </c>
      <c r="D9848" t="s">
        <v>1141</v>
      </c>
      <c r="E9848" t="s">
        <v>526</v>
      </c>
      <c r="F9848" t="str">
        <f>VLOOKUP(orders[[#This Row],[product_id]],Products!A:C,3,0)</f>
        <v>Electronics</v>
      </c>
      <c r="G9848">
        <v>1</v>
      </c>
      <c r="H9848" s="6">
        <v>0.19039890691882019</v>
      </c>
      <c r="I9848" s="2">
        <f>VLOOKUP($E9848,
Products!$A$1:$F$201,MATCH(Orders!I$1,Products!$A$1:$F$1,0),0)</f>
        <v>11165.347713400481</v>
      </c>
      <c r="J9848" s="2">
        <f>VLOOKUP($E9848,
Products!$A$1:$F$201,MATCH(Orders!J$1,Products!$A$1:$F$1,0),0)</f>
        <v>7966.5169511049389</v>
      </c>
    </row>
    <row r="9849" spans="1:10">
      <c r="A9849">
        <v>9848</v>
      </c>
      <c r="B9849" s="4">
        <v>45838</v>
      </c>
      <c r="C9849" s="10">
        <f>DATE(YEAR(orders[[#This Row],[order_date]]), MONTH(orders[[#This Row],[order_date]]), 1)</f>
        <v>45809</v>
      </c>
      <c r="D9849" t="s">
        <v>3891</v>
      </c>
      <c r="E9849" t="s">
        <v>678</v>
      </c>
      <c r="F9849" t="str">
        <f>VLOOKUP(orders[[#This Row],[product_id]],Products!A:C,3,0)</f>
        <v>Appliances</v>
      </c>
      <c r="G9849">
        <v>3</v>
      </c>
      <c r="H9849" s="6">
        <v>9.6793312825152647E-2</v>
      </c>
      <c r="I9849" s="2">
        <f>VLOOKUP($E9849,
Products!$A$1:$F$201,MATCH(Orders!I$1,Products!$A$1:$F$1,0),0)</f>
        <v>24547.80463631255</v>
      </c>
      <c r="J9849" s="2">
        <f>VLOOKUP($E9849,
Products!$A$1:$F$201,MATCH(Orders!J$1,Products!$A$1:$F$1,0),0)</f>
        <v>16599.667533695861</v>
      </c>
    </row>
    <row r="9850" spans="1:10">
      <c r="A9850">
        <v>9849</v>
      </c>
      <c r="B9850" s="4">
        <v>44941</v>
      </c>
      <c r="C9850" s="10">
        <f>DATE(YEAR(orders[[#This Row],[order_date]]), MONTH(orders[[#This Row],[order_date]]), 1)</f>
        <v>44927</v>
      </c>
      <c r="D9850" t="s">
        <v>1791</v>
      </c>
      <c r="E9850" t="s">
        <v>678</v>
      </c>
      <c r="F9850" t="str">
        <f>VLOOKUP(orders[[#This Row],[product_id]],Products!A:C,3,0)</f>
        <v>Appliances</v>
      </c>
      <c r="G9850">
        <v>2</v>
      </c>
      <c r="H9850" s="6">
        <v>0.13408490285648741</v>
      </c>
      <c r="I9850" s="2">
        <f>VLOOKUP($E9850,
Products!$A$1:$F$201,MATCH(Orders!I$1,Products!$A$1:$F$1,0),0)</f>
        <v>24547.80463631255</v>
      </c>
      <c r="J9850" s="2">
        <f>VLOOKUP($E9850,
Products!$A$1:$F$201,MATCH(Orders!J$1,Products!$A$1:$F$1,0),0)</f>
        <v>16599.667533695861</v>
      </c>
    </row>
    <row r="9851" spans="1:10">
      <c r="A9851">
        <v>9850</v>
      </c>
      <c r="B9851" s="4">
        <v>45486</v>
      </c>
      <c r="C9851" s="10">
        <f>DATE(YEAR(orders[[#This Row],[order_date]]), MONTH(orders[[#This Row],[order_date]]), 1)</f>
        <v>45474</v>
      </c>
      <c r="D9851" t="s">
        <v>2805</v>
      </c>
      <c r="E9851" t="s">
        <v>592</v>
      </c>
      <c r="F9851" t="str">
        <f>VLOOKUP(orders[[#This Row],[product_id]],Products!A:C,3,0)</f>
        <v>Electronics</v>
      </c>
      <c r="G9851">
        <v>2</v>
      </c>
      <c r="H9851" s="6">
        <v>0.22087907176394628</v>
      </c>
      <c r="I9851" s="2">
        <f>VLOOKUP($E9851,
Products!$A$1:$F$201,MATCH(Orders!I$1,Products!$A$1:$F$1,0),0)</f>
        <v>12221.95918536383</v>
      </c>
      <c r="J9851" s="2">
        <f>VLOOKUP($E9851,
Products!$A$1:$F$201,MATCH(Orders!J$1,Products!$A$1:$F$1,0),0)</f>
        <v>9737.7215556427309</v>
      </c>
    </row>
    <row r="9852" spans="1:10">
      <c r="A9852">
        <v>9851</v>
      </c>
      <c r="B9852" s="4">
        <v>45930</v>
      </c>
      <c r="C9852" s="10">
        <f>DATE(YEAR(orders[[#This Row],[order_date]]), MONTH(orders[[#This Row],[order_date]]), 1)</f>
        <v>45901</v>
      </c>
      <c r="D9852" t="s">
        <v>2869</v>
      </c>
      <c r="E9852" t="s">
        <v>540</v>
      </c>
      <c r="F9852" t="str">
        <f>VLOOKUP(orders[[#This Row],[product_id]],Products!A:C,3,0)</f>
        <v>Electronics</v>
      </c>
      <c r="G9852">
        <v>2</v>
      </c>
      <c r="H9852" s="6">
        <v>0.17836097415387889</v>
      </c>
      <c r="I9852" s="2">
        <f>VLOOKUP($E9852,
Products!$A$1:$F$201,MATCH(Orders!I$1,Products!$A$1:$F$1,0),0)</f>
        <v>27903.66571841111</v>
      </c>
      <c r="J9852" s="2">
        <f>VLOOKUP($E9852,
Products!$A$1:$F$201,MATCH(Orders!J$1,Products!$A$1:$F$1,0),0)</f>
        <v>20363.814715502049</v>
      </c>
    </row>
    <row r="9853" spans="1:10">
      <c r="A9853">
        <v>9852</v>
      </c>
      <c r="B9853" s="4">
        <v>45340</v>
      </c>
      <c r="C9853" s="10">
        <f>DATE(YEAR(orders[[#This Row],[order_date]]), MONTH(orders[[#This Row],[order_date]]), 1)</f>
        <v>45323</v>
      </c>
      <c r="D9853" t="s">
        <v>2800</v>
      </c>
      <c r="E9853" t="s">
        <v>557</v>
      </c>
      <c r="F9853" t="str">
        <f>VLOOKUP(orders[[#This Row],[product_id]],Products!A:C,3,0)</f>
        <v>Electronics</v>
      </c>
      <c r="G9853">
        <v>2</v>
      </c>
      <c r="H9853" s="6">
        <v>0.12750659805904169</v>
      </c>
      <c r="I9853" s="2">
        <f>VLOOKUP($E9853,
Products!$A$1:$F$201,MATCH(Orders!I$1,Products!$A$1:$F$1,0),0)</f>
        <v>23950.56449224626</v>
      </c>
      <c r="J9853" s="2">
        <f>VLOOKUP($E9853,
Products!$A$1:$F$201,MATCH(Orders!J$1,Products!$A$1:$F$1,0),0)</f>
        <v>16488.618979732779</v>
      </c>
    </row>
    <row r="9854" spans="1:10">
      <c r="A9854">
        <v>9853</v>
      </c>
      <c r="B9854" s="4">
        <v>45925</v>
      </c>
      <c r="C9854" s="10">
        <f>DATE(YEAR(orders[[#This Row],[order_date]]), MONTH(orders[[#This Row],[order_date]]), 1)</f>
        <v>45901</v>
      </c>
      <c r="D9854" t="s">
        <v>3191</v>
      </c>
      <c r="E9854" t="s">
        <v>551</v>
      </c>
      <c r="F9854" t="str">
        <f>VLOOKUP(orders[[#This Row],[product_id]],Products!A:C,3,0)</f>
        <v>Appliances</v>
      </c>
      <c r="G9854">
        <v>1</v>
      </c>
      <c r="H9854" s="6">
        <v>0.12875260740633307</v>
      </c>
      <c r="I9854" s="2">
        <f>VLOOKUP($E9854,
Products!$A$1:$F$201,MATCH(Orders!I$1,Products!$A$1:$F$1,0),0)</f>
        <v>5988.538916083141</v>
      </c>
      <c r="J9854" s="2">
        <f>VLOOKUP($E9854,
Products!$A$1:$F$201,MATCH(Orders!J$1,Products!$A$1:$F$1,0),0)</f>
        <v>4180.5955033056744</v>
      </c>
    </row>
    <row r="9855" spans="1:10">
      <c r="A9855">
        <v>9854</v>
      </c>
      <c r="B9855" s="4">
        <v>45041</v>
      </c>
      <c r="C9855" s="10">
        <f>DATE(YEAR(orders[[#This Row],[order_date]]), MONTH(orders[[#This Row],[order_date]]), 1)</f>
        <v>45017</v>
      </c>
      <c r="D9855" t="s">
        <v>4189</v>
      </c>
      <c r="E9855" t="s">
        <v>699</v>
      </c>
      <c r="F9855" t="str">
        <f>VLOOKUP(orders[[#This Row],[product_id]],Products!A:C,3,0)</f>
        <v>Appliances</v>
      </c>
      <c r="G9855">
        <v>3</v>
      </c>
      <c r="H9855" s="6">
        <v>0.11988071458887856</v>
      </c>
      <c r="I9855" s="2">
        <f>VLOOKUP($E9855,
Products!$A$1:$F$201,MATCH(Orders!I$1,Products!$A$1:$F$1,0),0)</f>
        <v>25091.998133165329</v>
      </c>
      <c r="J9855" s="2">
        <f>VLOOKUP($E9855,
Products!$A$1:$F$201,MATCH(Orders!J$1,Products!$A$1:$F$1,0),0)</f>
        <v>18464.226825266349</v>
      </c>
    </row>
    <row r="9856" spans="1:10">
      <c r="A9856">
        <v>9855</v>
      </c>
      <c r="B9856" s="4">
        <v>45902</v>
      </c>
      <c r="C9856" s="10">
        <f>DATE(YEAR(orders[[#This Row],[order_date]]), MONTH(orders[[#This Row],[order_date]]), 1)</f>
        <v>45901</v>
      </c>
      <c r="D9856" t="s">
        <v>806</v>
      </c>
      <c r="E9856" t="s">
        <v>562</v>
      </c>
      <c r="F9856" t="str">
        <f>VLOOKUP(orders[[#This Row],[product_id]],Products!A:C,3,0)</f>
        <v>Electronics</v>
      </c>
      <c r="G9856">
        <v>2</v>
      </c>
      <c r="H9856" s="6">
        <v>0.24917676259791147</v>
      </c>
      <c r="I9856" s="2">
        <f>VLOOKUP($E9856,
Products!$A$1:$F$201,MATCH(Orders!I$1,Products!$A$1:$F$1,0),0)</f>
        <v>2550.478597498749</v>
      </c>
      <c r="J9856" s="2">
        <f>VLOOKUP($E9856,
Products!$A$1:$F$201,MATCH(Orders!J$1,Products!$A$1:$F$1,0),0)</f>
        <v>1688.129752018375</v>
      </c>
    </row>
    <row r="9857" spans="1:10">
      <c r="A9857">
        <v>9856</v>
      </c>
      <c r="B9857" s="4">
        <v>44962</v>
      </c>
      <c r="C9857" s="10">
        <f>DATE(YEAR(orders[[#This Row],[order_date]]), MONTH(orders[[#This Row],[order_date]]), 1)</f>
        <v>44958</v>
      </c>
      <c r="D9857" t="s">
        <v>2008</v>
      </c>
      <c r="E9857" t="s">
        <v>547</v>
      </c>
      <c r="F9857" t="str">
        <f>VLOOKUP(orders[[#This Row],[product_id]],Products!A:C,3,0)</f>
        <v>Appliances</v>
      </c>
      <c r="G9857">
        <v>2</v>
      </c>
      <c r="H9857" s="6">
        <v>0.13993435176995234</v>
      </c>
      <c r="I9857" s="2">
        <f>VLOOKUP($E9857,
Products!$A$1:$F$201,MATCH(Orders!I$1,Products!$A$1:$F$1,0),0)</f>
        <v>2366.4310858022332</v>
      </c>
      <c r="J9857" s="2">
        <f>VLOOKUP($E9857,
Products!$A$1:$F$201,MATCH(Orders!J$1,Products!$A$1:$F$1,0),0)</f>
        <v>1841.1055346213741</v>
      </c>
    </row>
    <row r="9858" spans="1:10">
      <c r="A9858">
        <v>9857</v>
      </c>
      <c r="B9858" s="4">
        <v>45168</v>
      </c>
      <c r="C9858" s="10">
        <f>DATE(YEAR(orders[[#This Row],[order_date]]), MONTH(orders[[#This Row],[order_date]]), 1)</f>
        <v>45139</v>
      </c>
      <c r="D9858" t="s">
        <v>2860</v>
      </c>
      <c r="E9858" t="s">
        <v>582</v>
      </c>
      <c r="F9858" t="str">
        <f>VLOOKUP(orders[[#This Row],[product_id]],Products!A:C,3,0)</f>
        <v>Electronics</v>
      </c>
      <c r="G9858">
        <v>1</v>
      </c>
      <c r="H9858" s="6">
        <v>0.16333488688481204</v>
      </c>
      <c r="I9858" s="2">
        <f>VLOOKUP($E9858,
Products!$A$1:$F$201,MATCH(Orders!I$1,Products!$A$1:$F$1,0),0)</f>
        <v>16266.090182397211</v>
      </c>
      <c r="J9858" s="2">
        <f>VLOOKUP($E9858,
Products!$A$1:$F$201,MATCH(Orders!J$1,Products!$A$1:$F$1,0),0)</f>
        <v>11802.84602487359</v>
      </c>
    </row>
    <row r="9859" spans="1:10">
      <c r="A9859">
        <v>9858</v>
      </c>
      <c r="B9859" s="4">
        <v>44989</v>
      </c>
      <c r="C9859" s="10">
        <f>DATE(YEAR(orders[[#This Row],[order_date]]), MONTH(orders[[#This Row],[order_date]]), 1)</f>
        <v>44986</v>
      </c>
      <c r="D9859" t="s">
        <v>1688</v>
      </c>
      <c r="E9859" t="s">
        <v>603</v>
      </c>
      <c r="F9859" t="str">
        <f>VLOOKUP(orders[[#This Row],[product_id]],Products!A:C,3,0)</f>
        <v>Electronics</v>
      </c>
      <c r="G9859">
        <v>2</v>
      </c>
      <c r="H9859" s="6">
        <v>0.1253586418922403</v>
      </c>
      <c r="I9859" s="2">
        <f>VLOOKUP($E9859,
Products!$A$1:$F$201,MATCH(Orders!I$1,Products!$A$1:$F$1,0),0)</f>
        <v>10867.659217073329</v>
      </c>
      <c r="J9859" s="2">
        <f>VLOOKUP($E9859,
Products!$A$1:$F$201,MATCH(Orders!J$1,Products!$A$1:$F$1,0),0)</f>
        <v>8421.8829552397037</v>
      </c>
    </row>
    <row r="9860" spans="1:10">
      <c r="A9860">
        <v>9859</v>
      </c>
      <c r="B9860" s="4">
        <v>45592</v>
      </c>
      <c r="C9860" s="10">
        <f>DATE(YEAR(orders[[#This Row],[order_date]]), MONTH(orders[[#This Row],[order_date]]), 1)</f>
        <v>45566</v>
      </c>
      <c r="D9860" t="s">
        <v>3812</v>
      </c>
      <c r="E9860" t="s">
        <v>521</v>
      </c>
      <c r="F9860" t="str">
        <f>VLOOKUP(orders[[#This Row],[product_id]],Products!A:C,3,0)</f>
        <v>Electronics</v>
      </c>
      <c r="G9860">
        <v>2</v>
      </c>
      <c r="H9860" s="6">
        <v>0.13586627687432581</v>
      </c>
      <c r="I9860" s="2">
        <f>VLOOKUP($E9860,
Products!$A$1:$F$201,MATCH(Orders!I$1,Products!$A$1:$F$1,0),0)</f>
        <v>18373.691083837519</v>
      </c>
      <c r="J9860" s="2">
        <f>VLOOKUP($E9860,
Products!$A$1:$F$201,MATCH(Orders!J$1,Products!$A$1:$F$1,0),0)</f>
        <v>14409.80197321412</v>
      </c>
    </row>
    <row r="9861" spans="1:10">
      <c r="A9861">
        <v>9860</v>
      </c>
      <c r="B9861" s="4">
        <v>45435</v>
      </c>
      <c r="C9861" s="10">
        <f>DATE(YEAR(orders[[#This Row],[order_date]]), MONTH(orders[[#This Row],[order_date]]), 1)</f>
        <v>45413</v>
      </c>
      <c r="D9861" t="s">
        <v>3754</v>
      </c>
      <c r="E9861" t="s">
        <v>638</v>
      </c>
      <c r="F9861" t="str">
        <f>VLOOKUP(orders[[#This Row],[product_id]],Products!A:C,3,0)</f>
        <v>Electronics</v>
      </c>
      <c r="G9861">
        <v>2</v>
      </c>
      <c r="H9861" s="6">
        <v>0.20673801447050355</v>
      </c>
      <c r="I9861" s="2">
        <f>VLOOKUP($E9861,
Products!$A$1:$F$201,MATCH(Orders!I$1,Products!$A$1:$F$1,0),0)</f>
        <v>11118.17778596276</v>
      </c>
      <c r="J9861" s="2">
        <f>VLOOKUP($E9861,
Products!$A$1:$F$201,MATCH(Orders!J$1,Products!$A$1:$F$1,0),0)</f>
        <v>7887.697719413397</v>
      </c>
    </row>
    <row r="9862" spans="1:10">
      <c r="A9862">
        <v>9861</v>
      </c>
      <c r="B9862" s="4">
        <v>45114</v>
      </c>
      <c r="C9862" s="10">
        <f>DATE(YEAR(orders[[#This Row],[order_date]]), MONTH(orders[[#This Row],[order_date]]), 1)</f>
        <v>45108</v>
      </c>
      <c r="D9862" t="s">
        <v>3112</v>
      </c>
      <c r="E9862" t="s">
        <v>506</v>
      </c>
      <c r="F9862" t="str">
        <f>VLOOKUP(orders[[#This Row],[product_id]],Products!A:C,3,0)</f>
        <v>Electronics</v>
      </c>
      <c r="G9862">
        <v>1</v>
      </c>
      <c r="H9862" s="6">
        <v>0.18023751473928631</v>
      </c>
      <c r="I9862" s="2">
        <f>VLOOKUP($E9862,
Products!$A$1:$F$201,MATCH(Orders!I$1,Products!$A$1:$F$1,0),0)</f>
        <v>2354.115904304108</v>
      </c>
      <c r="J9862" s="2">
        <f>VLOOKUP($E9862,
Products!$A$1:$F$201,MATCH(Orders!J$1,Products!$A$1:$F$1,0),0)</f>
        <v>1810.784620830796</v>
      </c>
    </row>
    <row r="9863" spans="1:10">
      <c r="A9863">
        <v>9862</v>
      </c>
      <c r="B9863" s="4">
        <v>45661</v>
      </c>
      <c r="C9863" s="10">
        <f>DATE(YEAR(orders[[#This Row],[order_date]]), MONTH(orders[[#This Row],[order_date]]), 1)</f>
        <v>45658</v>
      </c>
      <c r="D9863" t="s">
        <v>1592</v>
      </c>
      <c r="E9863" t="s">
        <v>655</v>
      </c>
      <c r="F9863" t="str">
        <f>VLOOKUP(orders[[#This Row],[product_id]],Products!A:C,3,0)</f>
        <v>Appliances</v>
      </c>
      <c r="G9863">
        <v>1</v>
      </c>
      <c r="H9863" s="6">
        <v>0.11141080928962067</v>
      </c>
      <c r="I9863" s="2">
        <f>VLOOKUP($E9863,
Products!$A$1:$F$201,MATCH(Orders!I$1,Products!$A$1:$F$1,0),0)</f>
        <v>24072.170529057032</v>
      </c>
      <c r="J9863" s="2">
        <f>VLOOKUP($E9863,
Products!$A$1:$F$201,MATCH(Orders!J$1,Products!$A$1:$F$1,0),0)</f>
        <v>16358.626370717549</v>
      </c>
    </row>
    <row r="9864" spans="1:10">
      <c r="A9864">
        <v>9863</v>
      </c>
      <c r="B9864" s="4">
        <v>45019</v>
      </c>
      <c r="C9864" s="10">
        <f>DATE(YEAR(orders[[#This Row],[order_date]]), MONTH(orders[[#This Row],[order_date]]), 1)</f>
        <v>45017</v>
      </c>
      <c r="D9864" t="s">
        <v>1505</v>
      </c>
      <c r="E9864" t="s">
        <v>553</v>
      </c>
      <c r="F9864" t="str">
        <f>VLOOKUP(orders[[#This Row],[product_id]],Products!A:C,3,0)</f>
        <v>Electronics</v>
      </c>
      <c r="G9864">
        <v>3</v>
      </c>
      <c r="H9864" s="6">
        <v>0.14455211688113748</v>
      </c>
      <c r="I9864" s="2">
        <f>VLOOKUP($E9864,
Products!$A$1:$F$201,MATCH(Orders!I$1,Products!$A$1:$F$1,0),0)</f>
        <v>19089.562478947992</v>
      </c>
      <c r="J9864" s="2">
        <f>VLOOKUP($E9864,
Products!$A$1:$F$201,MATCH(Orders!J$1,Products!$A$1:$F$1,0),0)</f>
        <v>12552.840439332171</v>
      </c>
    </row>
    <row r="9865" spans="1:10">
      <c r="A9865">
        <v>9864</v>
      </c>
      <c r="B9865" s="4">
        <v>44931</v>
      </c>
      <c r="C9865" s="10">
        <f>DATE(YEAR(orders[[#This Row],[order_date]]), MONTH(orders[[#This Row],[order_date]]), 1)</f>
        <v>44927</v>
      </c>
      <c r="D9865" t="s">
        <v>1731</v>
      </c>
      <c r="E9865" t="s">
        <v>627</v>
      </c>
      <c r="F9865" t="str">
        <f>VLOOKUP(orders[[#This Row],[product_id]],Products!A:C,3,0)</f>
        <v>Electronics</v>
      </c>
      <c r="G9865">
        <v>2</v>
      </c>
      <c r="H9865" s="6">
        <v>0.13011092468217611</v>
      </c>
      <c r="I9865" s="2">
        <f>VLOOKUP($E9865,
Products!$A$1:$F$201,MATCH(Orders!I$1,Products!$A$1:$F$1,0),0)</f>
        <v>21043.736386381101</v>
      </c>
      <c r="J9865" s="2">
        <f>VLOOKUP($E9865,
Products!$A$1:$F$201,MATCH(Orders!J$1,Products!$A$1:$F$1,0),0)</f>
        <v>14357.858783760659</v>
      </c>
    </row>
    <row r="9866" spans="1:10">
      <c r="A9866">
        <v>9865</v>
      </c>
      <c r="B9866" s="4">
        <v>44951</v>
      </c>
      <c r="C9866" s="10">
        <f>DATE(YEAR(orders[[#This Row],[order_date]]), MONTH(orders[[#This Row],[order_date]]), 1)</f>
        <v>44927</v>
      </c>
      <c r="D9866" t="s">
        <v>4528</v>
      </c>
      <c r="E9866" t="s">
        <v>531</v>
      </c>
      <c r="F9866" t="str">
        <f>VLOOKUP(orders[[#This Row],[product_id]],Products!A:C,3,0)</f>
        <v>Electronics</v>
      </c>
      <c r="G9866">
        <v>2</v>
      </c>
      <c r="H9866" s="6">
        <v>0.10508476042034488</v>
      </c>
      <c r="I9866" s="2">
        <f>VLOOKUP($E9866,
Products!$A$1:$F$201,MATCH(Orders!I$1,Products!$A$1:$F$1,0),0)</f>
        <v>29674.378925417219</v>
      </c>
      <c r="J9866" s="2">
        <f>VLOOKUP($E9866,
Products!$A$1:$F$201,MATCH(Orders!J$1,Products!$A$1:$F$1,0),0)</f>
        <v>20795.30337605517</v>
      </c>
    </row>
    <row r="9867" spans="1:10">
      <c r="A9867">
        <v>9866</v>
      </c>
      <c r="B9867" s="4">
        <v>45434</v>
      </c>
      <c r="C9867" s="10">
        <f>DATE(YEAR(orders[[#This Row],[order_date]]), MONTH(orders[[#This Row],[order_date]]), 1)</f>
        <v>45413</v>
      </c>
      <c r="D9867" t="s">
        <v>2221</v>
      </c>
      <c r="E9867" t="s">
        <v>539</v>
      </c>
      <c r="F9867" t="str">
        <f>VLOOKUP(orders[[#This Row],[product_id]],Products!A:C,3,0)</f>
        <v>Appliances</v>
      </c>
      <c r="G9867">
        <v>3</v>
      </c>
      <c r="H9867" s="6">
        <v>7.7565168824955746E-2</v>
      </c>
      <c r="I9867" s="2">
        <f>VLOOKUP($E9867,
Products!$A$1:$F$201,MATCH(Orders!I$1,Products!$A$1:$F$1,0),0)</f>
        <v>25730.234720482978</v>
      </c>
      <c r="J9867" s="2">
        <f>VLOOKUP($E9867,
Products!$A$1:$F$201,MATCH(Orders!J$1,Products!$A$1:$F$1,0),0)</f>
        <v>17186.87037527658</v>
      </c>
    </row>
    <row r="9868" spans="1:10">
      <c r="A9868">
        <v>9867</v>
      </c>
      <c r="B9868" s="4">
        <v>45024</v>
      </c>
      <c r="C9868" s="10">
        <f>DATE(YEAR(orders[[#This Row],[order_date]]), MONTH(orders[[#This Row],[order_date]]), 1)</f>
        <v>45017</v>
      </c>
      <c r="D9868" t="s">
        <v>2609</v>
      </c>
      <c r="E9868" t="s">
        <v>619</v>
      </c>
      <c r="F9868" t="str">
        <f>VLOOKUP(orders[[#This Row],[product_id]],Products!A:C,3,0)</f>
        <v>Appliances</v>
      </c>
      <c r="G9868">
        <v>2</v>
      </c>
      <c r="H9868" s="6">
        <v>8.0182513114652493E-2</v>
      </c>
      <c r="I9868" s="2">
        <f>VLOOKUP($E9868,
Products!$A$1:$F$201,MATCH(Orders!I$1,Products!$A$1:$F$1,0),0)</f>
        <v>6040.8433358455886</v>
      </c>
      <c r="J9868" s="2">
        <f>VLOOKUP($E9868,
Products!$A$1:$F$201,MATCH(Orders!J$1,Products!$A$1:$F$1,0),0)</f>
        <v>4363.6239115177623</v>
      </c>
    </row>
    <row r="9869" spans="1:10">
      <c r="A9869">
        <v>9868</v>
      </c>
      <c r="B9869" s="4">
        <v>45588</v>
      </c>
      <c r="C9869" s="10">
        <f>DATE(YEAR(orders[[#This Row],[order_date]]), MONTH(orders[[#This Row],[order_date]]), 1)</f>
        <v>45566</v>
      </c>
      <c r="D9869" t="s">
        <v>2619</v>
      </c>
      <c r="E9869" t="s">
        <v>563</v>
      </c>
      <c r="F9869" t="str">
        <f>VLOOKUP(orders[[#This Row],[product_id]],Products!A:C,3,0)</f>
        <v>Electronics</v>
      </c>
      <c r="G9869">
        <v>1</v>
      </c>
      <c r="H9869" s="6">
        <v>0.239181461740366</v>
      </c>
      <c r="I9869" s="2">
        <f>VLOOKUP($E9869,
Products!$A$1:$F$201,MATCH(Orders!I$1,Products!$A$1:$F$1,0),0)</f>
        <v>2267.1489506516559</v>
      </c>
      <c r="J9869" s="2">
        <f>VLOOKUP($E9869,
Products!$A$1:$F$201,MATCH(Orders!J$1,Products!$A$1:$F$1,0),0)</f>
        <v>1538.7671398485211</v>
      </c>
    </row>
    <row r="9870" spans="1:10">
      <c r="A9870">
        <v>9869</v>
      </c>
      <c r="B9870" s="4">
        <v>45610</v>
      </c>
      <c r="C9870" s="10">
        <f>DATE(YEAR(orders[[#This Row],[order_date]]), MONTH(orders[[#This Row],[order_date]]), 1)</f>
        <v>45597</v>
      </c>
      <c r="D9870" t="s">
        <v>2001</v>
      </c>
      <c r="E9870" t="s">
        <v>640</v>
      </c>
      <c r="F9870" t="str">
        <f>VLOOKUP(orders[[#This Row],[product_id]],Products!A:C,3,0)</f>
        <v>Electronics</v>
      </c>
      <c r="G9870">
        <v>1</v>
      </c>
      <c r="H9870" s="6">
        <v>0.16188277041050506</v>
      </c>
      <c r="I9870" s="2">
        <f>VLOOKUP($E9870,
Products!$A$1:$F$201,MATCH(Orders!I$1,Products!$A$1:$F$1,0),0)</f>
        <v>28588.897930669911</v>
      </c>
      <c r="J9870" s="2">
        <f>VLOOKUP($E9870,
Products!$A$1:$F$201,MATCH(Orders!J$1,Products!$A$1:$F$1,0),0)</f>
        <v>20681.16336734363</v>
      </c>
    </row>
    <row r="9871" spans="1:10">
      <c r="A9871">
        <v>9870</v>
      </c>
      <c r="B9871" s="4">
        <v>44953</v>
      </c>
      <c r="C9871" s="10">
        <f>DATE(YEAR(orders[[#This Row],[order_date]]), MONTH(orders[[#This Row],[order_date]]), 1)</f>
        <v>44927</v>
      </c>
      <c r="D9871" t="s">
        <v>1873</v>
      </c>
      <c r="E9871" t="s">
        <v>530</v>
      </c>
      <c r="F9871" t="str">
        <f>VLOOKUP(orders[[#This Row],[product_id]],Products!A:C,3,0)</f>
        <v>Electronics</v>
      </c>
      <c r="G9871">
        <v>1</v>
      </c>
      <c r="H9871" s="6">
        <v>0.23040727522202897</v>
      </c>
      <c r="I9871" s="2">
        <f>VLOOKUP($E9871,
Products!$A$1:$F$201,MATCH(Orders!I$1,Products!$A$1:$F$1,0),0)</f>
        <v>30520.607447067548</v>
      </c>
      <c r="J9871" s="2">
        <f>VLOOKUP($E9871,
Products!$A$1:$F$201,MATCH(Orders!J$1,Products!$A$1:$F$1,0),0)</f>
        <v>22328.317520226748</v>
      </c>
    </row>
    <row r="9872" spans="1:10">
      <c r="A9872">
        <v>9871</v>
      </c>
      <c r="B9872" s="4">
        <v>44981</v>
      </c>
      <c r="C9872" s="10">
        <f>DATE(YEAR(orders[[#This Row],[order_date]]), MONTH(orders[[#This Row],[order_date]]), 1)</f>
        <v>44958</v>
      </c>
      <c r="D9872" t="s">
        <v>1140</v>
      </c>
      <c r="E9872" t="s">
        <v>690</v>
      </c>
      <c r="F9872" t="str">
        <f>VLOOKUP(orders[[#This Row],[product_id]],Products!A:C,3,0)</f>
        <v>Electronics</v>
      </c>
      <c r="G9872">
        <v>2</v>
      </c>
      <c r="H9872" s="6">
        <v>0.13843733452059501</v>
      </c>
      <c r="I9872" s="2">
        <f>VLOOKUP($E9872,
Products!$A$1:$F$201,MATCH(Orders!I$1,Products!$A$1:$F$1,0),0)</f>
        <v>2338.2059552139431</v>
      </c>
      <c r="J9872" s="2">
        <f>VLOOKUP($E9872,
Products!$A$1:$F$201,MATCH(Orders!J$1,Products!$A$1:$F$1,0),0)</f>
        <v>1708.028418793489</v>
      </c>
    </row>
    <row r="9873" spans="1:10">
      <c r="A9873">
        <v>9872</v>
      </c>
      <c r="B9873" s="4">
        <v>46002</v>
      </c>
      <c r="C9873" s="10">
        <f>DATE(YEAR(orders[[#This Row],[order_date]]), MONTH(orders[[#This Row],[order_date]]), 1)</f>
        <v>45992</v>
      </c>
      <c r="D9873" t="s">
        <v>2180</v>
      </c>
      <c r="E9873" t="s">
        <v>645</v>
      </c>
      <c r="F9873" t="str">
        <f>VLOOKUP(orders[[#This Row],[product_id]],Products!A:C,3,0)</f>
        <v>Electronics</v>
      </c>
      <c r="G9873">
        <v>1</v>
      </c>
      <c r="H9873" s="6">
        <v>0.17647507150592445</v>
      </c>
      <c r="I9873" s="2">
        <f>VLOOKUP($E9873,
Products!$A$1:$F$201,MATCH(Orders!I$1,Products!$A$1:$F$1,0),0)</f>
        <v>29658.239859810968</v>
      </c>
      <c r="J9873" s="2">
        <f>VLOOKUP($E9873,
Products!$A$1:$F$201,MATCH(Orders!J$1,Products!$A$1:$F$1,0),0)</f>
        <v>22421.521919652871</v>
      </c>
    </row>
    <row r="9874" spans="1:10">
      <c r="A9874">
        <v>9873</v>
      </c>
      <c r="B9874" s="4">
        <v>45707</v>
      </c>
      <c r="C9874" s="10">
        <f>DATE(YEAR(orders[[#This Row],[order_date]]), MONTH(orders[[#This Row],[order_date]]), 1)</f>
        <v>45689</v>
      </c>
      <c r="D9874" t="s">
        <v>3357</v>
      </c>
      <c r="E9874" t="s">
        <v>664</v>
      </c>
      <c r="F9874" t="str">
        <f>VLOOKUP(orders[[#This Row],[product_id]],Products!A:C,3,0)</f>
        <v>Appliances</v>
      </c>
      <c r="G9874">
        <v>2</v>
      </c>
      <c r="H9874" s="6">
        <v>9.9551644781316034E-2</v>
      </c>
      <c r="I9874" s="2">
        <f>VLOOKUP($E9874,
Products!$A$1:$F$201,MATCH(Orders!I$1,Products!$A$1:$F$1,0),0)</f>
        <v>2181.6314584966208</v>
      </c>
      <c r="J9874" s="2">
        <f>VLOOKUP($E9874,
Products!$A$1:$F$201,MATCH(Orders!J$1,Products!$A$1:$F$1,0),0)</f>
        <v>1607.5776178781809</v>
      </c>
    </row>
    <row r="9875" spans="1:10">
      <c r="A9875">
        <v>9874</v>
      </c>
      <c r="B9875" s="4">
        <v>45224</v>
      </c>
      <c r="C9875" s="10">
        <f>DATE(YEAR(orders[[#This Row],[order_date]]), MONTH(orders[[#This Row],[order_date]]), 1)</f>
        <v>45200</v>
      </c>
      <c r="D9875" t="s">
        <v>4510</v>
      </c>
      <c r="E9875" t="s">
        <v>532</v>
      </c>
      <c r="F9875" t="str">
        <f>VLOOKUP(orders[[#This Row],[product_id]],Products!A:C,3,0)</f>
        <v>Electronics</v>
      </c>
      <c r="G9875">
        <v>3</v>
      </c>
      <c r="H9875" s="6">
        <v>0.21555118046212735</v>
      </c>
      <c r="I9875" s="2">
        <f>VLOOKUP($E9875,
Products!$A$1:$F$201,MATCH(Orders!I$1,Products!$A$1:$F$1,0),0)</f>
        <v>2668.0593077725212</v>
      </c>
      <c r="J9875" s="2">
        <f>VLOOKUP($E9875,
Products!$A$1:$F$201,MATCH(Orders!J$1,Products!$A$1:$F$1,0),0)</f>
        <v>1923.7114222321791</v>
      </c>
    </row>
    <row r="9876" spans="1:10">
      <c r="A9876">
        <v>9875</v>
      </c>
      <c r="B9876" s="4">
        <v>45968</v>
      </c>
      <c r="C9876" s="10">
        <f>DATE(YEAR(orders[[#This Row],[order_date]]), MONTH(orders[[#This Row],[order_date]]), 1)</f>
        <v>45962</v>
      </c>
      <c r="D9876" t="s">
        <v>3319</v>
      </c>
      <c r="E9876" t="s">
        <v>591</v>
      </c>
      <c r="F9876" t="str">
        <f>VLOOKUP(orders[[#This Row],[product_id]],Products!A:C,3,0)</f>
        <v>Appliances</v>
      </c>
      <c r="G9876">
        <v>1</v>
      </c>
      <c r="H9876" s="6">
        <v>0.11688779592258437</v>
      </c>
      <c r="I9876" s="2">
        <f>VLOOKUP($E9876,
Products!$A$1:$F$201,MATCH(Orders!I$1,Products!$A$1:$F$1,0),0)</f>
        <v>5828.0678031706884</v>
      </c>
      <c r="J9876" s="2">
        <f>VLOOKUP($E9876,
Products!$A$1:$F$201,MATCH(Orders!J$1,Products!$A$1:$F$1,0),0)</f>
        <v>3928.741316454903</v>
      </c>
    </row>
    <row r="9877" spans="1:10">
      <c r="A9877">
        <v>9876</v>
      </c>
      <c r="B9877" s="4">
        <v>45744</v>
      </c>
      <c r="C9877" s="10">
        <f>DATE(YEAR(orders[[#This Row],[order_date]]), MONTH(orders[[#This Row],[order_date]]), 1)</f>
        <v>45717</v>
      </c>
      <c r="D9877" t="s">
        <v>1621</v>
      </c>
      <c r="E9877" t="s">
        <v>667</v>
      </c>
      <c r="F9877" t="str">
        <f>VLOOKUP(orders[[#This Row],[product_id]],Products!A:C,3,0)</f>
        <v>Electronics</v>
      </c>
      <c r="G9877">
        <v>2</v>
      </c>
      <c r="H9877" s="6">
        <v>0.18044099005909395</v>
      </c>
      <c r="I9877" s="2">
        <f>VLOOKUP($E9877,
Products!$A$1:$F$201,MATCH(Orders!I$1,Products!$A$1:$F$1,0),0)</f>
        <v>2491.507056421975</v>
      </c>
      <c r="J9877" s="2">
        <f>VLOOKUP($E9877,
Products!$A$1:$F$201,MATCH(Orders!J$1,Products!$A$1:$F$1,0),0)</f>
        <v>1871.4408177277719</v>
      </c>
    </row>
    <row r="9878" spans="1:10">
      <c r="A9878">
        <v>9877</v>
      </c>
      <c r="B9878" s="4">
        <v>45781</v>
      </c>
      <c r="C9878" s="10">
        <f>DATE(YEAR(orders[[#This Row],[order_date]]), MONTH(orders[[#This Row],[order_date]]), 1)</f>
        <v>45778</v>
      </c>
      <c r="D9878" t="s">
        <v>2981</v>
      </c>
      <c r="E9878" t="s">
        <v>623</v>
      </c>
      <c r="F9878" t="str">
        <f>VLOOKUP(orders[[#This Row],[product_id]],Products!A:C,3,0)</f>
        <v>Electronics</v>
      </c>
      <c r="G9878">
        <v>3</v>
      </c>
      <c r="H9878" s="6">
        <v>0.22891820769383411</v>
      </c>
      <c r="I9878" s="2">
        <f>VLOOKUP($E9878,
Products!$A$1:$F$201,MATCH(Orders!I$1,Products!$A$1:$F$1,0),0)</f>
        <v>27422.76406600175</v>
      </c>
      <c r="J9878" s="2">
        <f>VLOOKUP($E9878,
Products!$A$1:$F$201,MATCH(Orders!J$1,Products!$A$1:$F$1,0),0)</f>
        <v>18707.390708641691</v>
      </c>
    </row>
    <row r="9879" spans="1:10">
      <c r="A9879">
        <v>9878</v>
      </c>
      <c r="B9879" s="4">
        <v>45485</v>
      </c>
      <c r="C9879" s="10">
        <f>DATE(YEAR(orders[[#This Row],[order_date]]), MONTH(orders[[#This Row],[order_date]]), 1)</f>
        <v>45474</v>
      </c>
      <c r="D9879" t="s">
        <v>1250</v>
      </c>
      <c r="E9879" t="s">
        <v>586</v>
      </c>
      <c r="F9879" t="str">
        <f>VLOOKUP(orders[[#This Row],[product_id]],Products!A:C,3,0)</f>
        <v>Appliances</v>
      </c>
      <c r="G9879">
        <v>2</v>
      </c>
      <c r="H9879" s="6">
        <v>5.7361709587844152E-2</v>
      </c>
      <c r="I9879" s="2">
        <f>VLOOKUP($E9879,
Products!$A$1:$F$201,MATCH(Orders!I$1,Products!$A$1:$F$1,0),0)</f>
        <v>22928.971424497449</v>
      </c>
      <c r="J9879" s="2">
        <f>VLOOKUP($E9879,
Products!$A$1:$F$201,MATCH(Orders!J$1,Products!$A$1:$F$1,0),0)</f>
        <v>17801.356740692991</v>
      </c>
    </row>
    <row r="9880" spans="1:10">
      <c r="A9880">
        <v>9879</v>
      </c>
      <c r="B9880" s="4">
        <v>45429</v>
      </c>
      <c r="C9880" s="10">
        <f>DATE(YEAR(orders[[#This Row],[order_date]]), MONTH(orders[[#This Row],[order_date]]), 1)</f>
        <v>45413</v>
      </c>
      <c r="D9880" t="s">
        <v>1943</v>
      </c>
      <c r="E9880" t="s">
        <v>580</v>
      </c>
      <c r="F9880" t="str">
        <f>VLOOKUP(orders[[#This Row],[product_id]],Products!A:C,3,0)</f>
        <v>Electronics</v>
      </c>
      <c r="G9880">
        <v>1</v>
      </c>
      <c r="H9880" s="6">
        <v>0.24493976906570428</v>
      </c>
      <c r="I9880" s="2">
        <f>VLOOKUP($E9880,
Products!$A$1:$F$201,MATCH(Orders!I$1,Products!$A$1:$F$1,0),0)</f>
        <v>29905.106989935579</v>
      </c>
      <c r="J9880" s="2">
        <f>VLOOKUP($E9880,
Products!$A$1:$F$201,MATCH(Orders!J$1,Products!$A$1:$F$1,0),0)</f>
        <v>22230.930488499071</v>
      </c>
    </row>
    <row r="9881" spans="1:10">
      <c r="A9881">
        <v>9880</v>
      </c>
      <c r="B9881" s="4">
        <v>45129</v>
      </c>
      <c r="C9881" s="10">
        <f>DATE(YEAR(orders[[#This Row],[order_date]]), MONTH(orders[[#This Row],[order_date]]), 1)</f>
        <v>45108</v>
      </c>
      <c r="D9881" t="s">
        <v>1353</v>
      </c>
      <c r="E9881" t="s">
        <v>598</v>
      </c>
      <c r="F9881" t="str">
        <f>VLOOKUP(orders[[#This Row],[product_id]],Products!A:C,3,0)</f>
        <v>Appliances</v>
      </c>
      <c r="G9881">
        <v>2</v>
      </c>
      <c r="H9881" s="6">
        <v>6.0383620661197422E-2</v>
      </c>
      <c r="I9881" s="2">
        <f>VLOOKUP($E9881,
Products!$A$1:$F$201,MATCH(Orders!I$1,Products!$A$1:$F$1,0),0)</f>
        <v>5641.6789233526652</v>
      </c>
      <c r="J9881" s="2">
        <f>VLOOKUP($E9881,
Products!$A$1:$F$201,MATCH(Orders!J$1,Products!$A$1:$F$1,0),0)</f>
        <v>4031.2473685481059</v>
      </c>
    </row>
    <row r="9882" spans="1:10">
      <c r="A9882">
        <v>9881</v>
      </c>
      <c r="B9882" s="4">
        <v>45872</v>
      </c>
      <c r="C9882" s="10">
        <f>DATE(YEAR(orders[[#This Row],[order_date]]), MONTH(orders[[#This Row],[order_date]]), 1)</f>
        <v>45870</v>
      </c>
      <c r="D9882" t="s">
        <v>3001</v>
      </c>
      <c r="E9882" t="s">
        <v>539</v>
      </c>
      <c r="F9882" t="str">
        <f>VLOOKUP(orders[[#This Row],[product_id]],Products!A:C,3,0)</f>
        <v>Appliances</v>
      </c>
      <c r="G9882">
        <v>2</v>
      </c>
      <c r="H9882" s="6">
        <v>5.5352390503698674E-2</v>
      </c>
      <c r="I9882" s="2">
        <f>VLOOKUP($E9882,
Products!$A$1:$F$201,MATCH(Orders!I$1,Products!$A$1:$F$1,0),0)</f>
        <v>25730.234720482978</v>
      </c>
      <c r="J9882" s="2">
        <f>VLOOKUP($E9882,
Products!$A$1:$F$201,MATCH(Orders!J$1,Products!$A$1:$F$1,0),0)</f>
        <v>17186.87037527658</v>
      </c>
    </row>
    <row r="9883" spans="1:10">
      <c r="A9883">
        <v>9882</v>
      </c>
      <c r="B9883" s="4">
        <v>45166</v>
      </c>
      <c r="C9883" s="10">
        <f>DATE(YEAR(orders[[#This Row],[order_date]]), MONTH(orders[[#This Row],[order_date]]), 1)</f>
        <v>45139</v>
      </c>
      <c r="D9883" t="s">
        <v>2137</v>
      </c>
      <c r="E9883" t="s">
        <v>620</v>
      </c>
      <c r="F9883" t="str">
        <f>VLOOKUP(orders[[#This Row],[product_id]],Products!A:C,3,0)</f>
        <v>Electronics</v>
      </c>
      <c r="G9883">
        <v>2</v>
      </c>
      <c r="H9883" s="6">
        <v>0.19230080380474951</v>
      </c>
      <c r="I9883" s="2">
        <f>VLOOKUP($E9883,
Products!$A$1:$F$201,MATCH(Orders!I$1,Products!$A$1:$F$1,0),0)</f>
        <v>23669.635851452331</v>
      </c>
      <c r="J9883" s="2">
        <f>VLOOKUP($E9883,
Products!$A$1:$F$201,MATCH(Orders!J$1,Products!$A$1:$F$1,0),0)</f>
        <v>17880.752220874681</v>
      </c>
    </row>
    <row r="9884" spans="1:10">
      <c r="A9884">
        <v>9883</v>
      </c>
      <c r="B9884" s="4">
        <v>45416</v>
      </c>
      <c r="C9884" s="10">
        <f>DATE(YEAR(orders[[#This Row],[order_date]]), MONTH(orders[[#This Row],[order_date]]), 1)</f>
        <v>45413</v>
      </c>
      <c r="D9884" t="s">
        <v>1782</v>
      </c>
      <c r="E9884" t="s">
        <v>670</v>
      </c>
      <c r="F9884" t="str">
        <f>VLOOKUP(orders[[#This Row],[product_id]],Products!A:C,3,0)</f>
        <v>Electronics</v>
      </c>
      <c r="G9884">
        <v>1</v>
      </c>
      <c r="H9884" s="6">
        <v>0.16799734739292926</v>
      </c>
      <c r="I9884" s="2">
        <f>VLOOKUP($E9884,
Products!$A$1:$F$201,MATCH(Orders!I$1,Products!$A$1:$F$1,0),0)</f>
        <v>2624.8628733917722</v>
      </c>
      <c r="J9884" s="2">
        <f>VLOOKUP($E9884,
Products!$A$1:$F$201,MATCH(Orders!J$1,Products!$A$1:$F$1,0),0)</f>
        <v>1944.041928611671</v>
      </c>
    </row>
    <row r="9885" spans="1:10">
      <c r="A9885">
        <v>9884</v>
      </c>
      <c r="B9885" s="4">
        <v>45963</v>
      </c>
      <c r="C9885" s="10">
        <f>DATE(YEAR(orders[[#This Row],[order_date]]), MONTH(orders[[#This Row],[order_date]]), 1)</f>
        <v>45962</v>
      </c>
      <c r="D9885" t="s">
        <v>2305</v>
      </c>
      <c r="E9885" t="s">
        <v>691</v>
      </c>
      <c r="F9885" t="str">
        <f>VLOOKUP(orders[[#This Row],[product_id]],Products!A:C,3,0)</f>
        <v>Appliances</v>
      </c>
      <c r="G9885">
        <v>3</v>
      </c>
      <c r="H9885" s="6">
        <v>5.9384205817460588E-2</v>
      </c>
      <c r="I9885" s="2">
        <f>VLOOKUP($E9885,
Products!$A$1:$F$201,MATCH(Orders!I$1,Products!$A$1:$F$1,0),0)</f>
        <v>2337.6024778940591</v>
      </c>
      <c r="J9885" s="2">
        <f>VLOOKUP($E9885,
Products!$A$1:$F$201,MATCH(Orders!J$1,Products!$A$1:$F$1,0),0)</f>
        <v>1616.9957885138581</v>
      </c>
    </row>
    <row r="9886" spans="1:10">
      <c r="A9886">
        <v>9885</v>
      </c>
      <c r="B9886" s="4">
        <v>45575</v>
      </c>
      <c r="C9886" s="10">
        <f>DATE(YEAR(orders[[#This Row],[order_date]]), MONTH(orders[[#This Row],[order_date]]), 1)</f>
        <v>45566</v>
      </c>
      <c r="D9886" t="s">
        <v>3067</v>
      </c>
      <c r="E9886" t="s">
        <v>618</v>
      </c>
      <c r="F9886" t="str">
        <f>VLOOKUP(orders[[#This Row],[product_id]],Products!A:C,3,0)</f>
        <v>Appliances</v>
      </c>
      <c r="G9886">
        <v>2</v>
      </c>
      <c r="H9886" s="6">
        <v>8.5985562909519614E-2</v>
      </c>
      <c r="I9886" s="2">
        <f>VLOOKUP($E9886,
Products!$A$1:$F$201,MATCH(Orders!I$1,Products!$A$1:$F$1,0),0)</f>
        <v>5546.9777002203573</v>
      </c>
      <c r="J9886" s="2">
        <f>VLOOKUP($E9886,
Products!$A$1:$F$201,MATCH(Orders!J$1,Products!$A$1:$F$1,0),0)</f>
        <v>4048.2565671880161</v>
      </c>
    </row>
    <row r="9887" spans="1:10">
      <c r="A9887">
        <v>9886</v>
      </c>
      <c r="B9887" s="4">
        <v>45611</v>
      </c>
      <c r="C9887" s="10">
        <f>DATE(YEAR(orders[[#This Row],[order_date]]), MONTH(orders[[#This Row],[order_date]]), 1)</f>
        <v>45597</v>
      </c>
      <c r="D9887" t="s">
        <v>4151</v>
      </c>
      <c r="E9887" t="s">
        <v>617</v>
      </c>
      <c r="F9887" t="str">
        <f>VLOOKUP(orders[[#This Row],[product_id]],Products!A:C,3,0)</f>
        <v>Electronics</v>
      </c>
      <c r="G9887">
        <v>2</v>
      </c>
      <c r="H9887" s="6">
        <v>0.22478269884177501</v>
      </c>
      <c r="I9887" s="2">
        <f>VLOOKUP($E9887,
Products!$A$1:$F$201,MATCH(Orders!I$1,Products!$A$1:$F$1,0),0)</f>
        <v>19466.867434847129</v>
      </c>
      <c r="J9887" s="2">
        <f>VLOOKUP($E9887,
Products!$A$1:$F$201,MATCH(Orders!J$1,Products!$A$1:$F$1,0),0)</f>
        <v>13371.790482684521</v>
      </c>
    </row>
    <row r="9888" spans="1:10">
      <c r="A9888">
        <v>9887</v>
      </c>
      <c r="B9888" s="4">
        <v>45169</v>
      </c>
      <c r="C9888" s="10">
        <f>DATE(YEAR(orders[[#This Row],[order_date]]), MONTH(orders[[#This Row],[order_date]]), 1)</f>
        <v>45139</v>
      </c>
      <c r="D9888" t="s">
        <v>742</v>
      </c>
      <c r="E9888" t="s">
        <v>565</v>
      </c>
      <c r="F9888" t="str">
        <f>VLOOKUP(orders[[#This Row],[product_id]],Products!A:C,3,0)</f>
        <v>Electronics</v>
      </c>
      <c r="G9888">
        <v>1</v>
      </c>
      <c r="H9888" s="6">
        <v>0.1800232698107686</v>
      </c>
      <c r="I9888" s="2">
        <f>VLOOKUP($E9888,
Products!$A$1:$F$201,MATCH(Orders!I$1,Products!$A$1:$F$1,0),0)</f>
        <v>2327.4213408101141</v>
      </c>
      <c r="J9888" s="2">
        <f>VLOOKUP($E9888,
Products!$A$1:$F$201,MATCH(Orders!J$1,Products!$A$1:$F$1,0),0)</f>
        <v>1682.0944582406071</v>
      </c>
    </row>
    <row r="9889" spans="1:10">
      <c r="A9889">
        <v>9888</v>
      </c>
      <c r="B9889" s="4">
        <v>45433</v>
      </c>
      <c r="C9889" s="10">
        <f>DATE(YEAR(orders[[#This Row],[order_date]]), MONTH(orders[[#This Row],[order_date]]), 1)</f>
        <v>45413</v>
      </c>
      <c r="D9889" t="s">
        <v>1429</v>
      </c>
      <c r="E9889" t="s">
        <v>531</v>
      </c>
      <c r="F9889" t="str">
        <f>VLOOKUP(orders[[#This Row],[product_id]],Products!A:C,3,0)</f>
        <v>Electronics</v>
      </c>
      <c r="G9889">
        <v>1</v>
      </c>
      <c r="H9889" s="6">
        <v>0.1911103182396349</v>
      </c>
      <c r="I9889" s="2">
        <f>VLOOKUP($E9889,
Products!$A$1:$F$201,MATCH(Orders!I$1,Products!$A$1:$F$1,0),0)</f>
        <v>29674.378925417219</v>
      </c>
      <c r="J9889" s="2">
        <f>VLOOKUP($E9889,
Products!$A$1:$F$201,MATCH(Orders!J$1,Products!$A$1:$F$1,0),0)</f>
        <v>20795.30337605517</v>
      </c>
    </row>
    <row r="9890" spans="1:10">
      <c r="A9890">
        <v>9889</v>
      </c>
      <c r="B9890" s="4">
        <v>45993</v>
      </c>
      <c r="C9890" s="10">
        <f>DATE(YEAR(orders[[#This Row],[order_date]]), MONTH(orders[[#This Row],[order_date]]), 1)</f>
        <v>45992</v>
      </c>
      <c r="D9890" t="s">
        <v>2253</v>
      </c>
      <c r="E9890" t="s">
        <v>631</v>
      </c>
      <c r="F9890" t="str">
        <f>VLOOKUP(orders[[#This Row],[product_id]],Products!A:C,3,0)</f>
        <v>Appliances</v>
      </c>
      <c r="G9890">
        <v>1</v>
      </c>
      <c r="H9890" s="6">
        <v>0.13246585081111051</v>
      </c>
      <c r="I9890" s="2">
        <f>VLOOKUP($E9890,
Products!$A$1:$F$201,MATCH(Orders!I$1,Products!$A$1:$F$1,0),0)</f>
        <v>5983.7308645702497</v>
      </c>
      <c r="J9890" s="2">
        <f>VLOOKUP($E9890,
Products!$A$1:$F$201,MATCH(Orders!J$1,Products!$A$1:$F$1,0),0)</f>
        <v>4205.6432936163774</v>
      </c>
    </row>
    <row r="9891" spans="1:10">
      <c r="A9891">
        <v>9890</v>
      </c>
      <c r="B9891" s="4">
        <v>45539</v>
      </c>
      <c r="C9891" s="10">
        <f>DATE(YEAR(orders[[#This Row],[order_date]]), MONTH(orders[[#This Row],[order_date]]), 1)</f>
        <v>45536</v>
      </c>
      <c r="D9891" t="s">
        <v>1685</v>
      </c>
      <c r="E9891" t="s">
        <v>678</v>
      </c>
      <c r="F9891" t="str">
        <f>VLOOKUP(orders[[#This Row],[product_id]],Products!A:C,3,0)</f>
        <v>Appliances</v>
      </c>
      <c r="G9891">
        <v>2</v>
      </c>
      <c r="H9891" s="6">
        <v>8.5360790141711163E-2</v>
      </c>
      <c r="I9891" s="2">
        <f>VLOOKUP($E9891,
Products!$A$1:$F$201,MATCH(Orders!I$1,Products!$A$1:$F$1,0),0)</f>
        <v>24547.80463631255</v>
      </c>
      <c r="J9891" s="2">
        <f>VLOOKUP($E9891,
Products!$A$1:$F$201,MATCH(Orders!J$1,Products!$A$1:$F$1,0),0)</f>
        <v>16599.667533695861</v>
      </c>
    </row>
    <row r="9892" spans="1:10">
      <c r="A9892">
        <v>9891</v>
      </c>
      <c r="B9892" s="4">
        <v>45088</v>
      </c>
      <c r="C9892" s="10">
        <f>DATE(YEAR(orders[[#This Row],[order_date]]), MONTH(orders[[#This Row],[order_date]]), 1)</f>
        <v>45078</v>
      </c>
      <c r="D9892" t="s">
        <v>789</v>
      </c>
      <c r="E9892" t="s">
        <v>550</v>
      </c>
      <c r="F9892" t="str">
        <f>VLOOKUP(orders[[#This Row],[product_id]],Products!A:C,3,0)</f>
        <v>Electronics</v>
      </c>
      <c r="G9892">
        <v>3</v>
      </c>
      <c r="H9892" s="6">
        <v>0.15096893000683398</v>
      </c>
      <c r="I9892" s="2">
        <f>VLOOKUP($E9892,
Products!$A$1:$F$201,MATCH(Orders!I$1,Products!$A$1:$F$1,0),0)</f>
        <v>21928.70634496431</v>
      </c>
      <c r="J9892" s="2">
        <f>VLOOKUP($E9892,
Products!$A$1:$F$201,MATCH(Orders!J$1,Products!$A$1:$F$1,0),0)</f>
        <v>17227.037321653719</v>
      </c>
    </row>
    <row r="9893" spans="1:10">
      <c r="A9893">
        <v>9892</v>
      </c>
      <c r="B9893" s="4">
        <v>45582</v>
      </c>
      <c r="C9893" s="10">
        <f>DATE(YEAR(orders[[#This Row],[order_date]]), MONTH(orders[[#This Row],[order_date]]), 1)</f>
        <v>45566</v>
      </c>
      <c r="D9893" t="s">
        <v>3653</v>
      </c>
      <c r="E9893" t="s">
        <v>537</v>
      </c>
      <c r="F9893" t="str">
        <f>VLOOKUP(orders[[#This Row],[product_id]],Products!A:C,3,0)</f>
        <v>Electronics</v>
      </c>
      <c r="G9893">
        <v>3</v>
      </c>
      <c r="H9893" s="6">
        <v>0.16980534568533229</v>
      </c>
      <c r="I9893" s="2">
        <f>VLOOKUP($E9893,
Products!$A$1:$F$201,MATCH(Orders!I$1,Products!$A$1:$F$1,0),0)</f>
        <v>31703.831103033539</v>
      </c>
      <c r="J9893" s="2">
        <f>VLOOKUP($E9893,
Products!$A$1:$F$201,MATCH(Orders!J$1,Products!$A$1:$F$1,0),0)</f>
        <v>24504.340558054781</v>
      </c>
    </row>
    <row r="9894" spans="1:10">
      <c r="A9894">
        <v>9893</v>
      </c>
      <c r="B9894" s="4">
        <v>45885</v>
      </c>
      <c r="C9894" s="10">
        <f>DATE(YEAR(orders[[#This Row],[order_date]]), MONTH(orders[[#This Row],[order_date]]), 1)</f>
        <v>45870</v>
      </c>
      <c r="D9894" t="s">
        <v>1823</v>
      </c>
      <c r="E9894" t="s">
        <v>702</v>
      </c>
      <c r="F9894" t="str">
        <f>VLOOKUP(orders[[#This Row],[product_id]],Products!A:C,3,0)</f>
        <v>Electronics</v>
      </c>
      <c r="G9894">
        <v>2</v>
      </c>
      <c r="H9894" s="6">
        <v>0.10658914542292362</v>
      </c>
      <c r="I9894" s="2">
        <f>VLOOKUP($E9894,
Products!$A$1:$F$201,MATCH(Orders!I$1,Products!$A$1:$F$1,0),0)</f>
        <v>11240.591105652349</v>
      </c>
      <c r="J9894" s="2">
        <f>VLOOKUP($E9894,
Products!$A$1:$F$201,MATCH(Orders!J$1,Products!$A$1:$F$1,0),0)</f>
        <v>7671.9523119121068</v>
      </c>
    </row>
    <row r="9895" spans="1:10">
      <c r="A9895">
        <v>9894</v>
      </c>
      <c r="B9895" s="4">
        <v>45547</v>
      </c>
      <c r="C9895" s="10">
        <f>DATE(YEAR(orders[[#This Row],[order_date]]), MONTH(orders[[#This Row],[order_date]]), 1)</f>
        <v>45536</v>
      </c>
      <c r="D9895" t="s">
        <v>4192</v>
      </c>
      <c r="E9895" t="s">
        <v>576</v>
      </c>
      <c r="F9895" t="str">
        <f>VLOOKUP(orders[[#This Row],[product_id]],Products!A:C,3,0)</f>
        <v>Electronics</v>
      </c>
      <c r="G9895">
        <v>2</v>
      </c>
      <c r="H9895" s="6">
        <v>0.23325852481769666</v>
      </c>
      <c r="I9895" s="2">
        <f>VLOOKUP($E9895,
Products!$A$1:$F$201,MATCH(Orders!I$1,Products!$A$1:$F$1,0),0)</f>
        <v>12571.90922514794</v>
      </c>
      <c r="J9895" s="2">
        <f>VLOOKUP($E9895,
Products!$A$1:$F$201,MATCH(Orders!J$1,Products!$A$1:$F$1,0),0)</f>
        <v>9314.5536289888332</v>
      </c>
    </row>
    <row r="9896" spans="1:10">
      <c r="A9896">
        <v>9895</v>
      </c>
      <c r="B9896" s="4">
        <v>45037</v>
      </c>
      <c r="C9896" s="10">
        <f>DATE(YEAR(orders[[#This Row],[order_date]]), MONTH(orders[[#This Row],[order_date]]), 1)</f>
        <v>45017</v>
      </c>
      <c r="D9896" t="s">
        <v>2071</v>
      </c>
      <c r="E9896" t="s">
        <v>528</v>
      </c>
      <c r="F9896" t="str">
        <f>VLOOKUP(orders[[#This Row],[product_id]],Products!A:C,3,0)</f>
        <v>Appliances</v>
      </c>
      <c r="G9896">
        <v>1</v>
      </c>
      <c r="H9896" s="6">
        <v>8.4143480146088315E-2</v>
      </c>
      <c r="I9896" s="2">
        <f>VLOOKUP($E9896,
Products!$A$1:$F$201,MATCH(Orders!I$1,Products!$A$1:$F$1,0),0)</f>
        <v>5741.145946914552</v>
      </c>
      <c r="J9896" s="2">
        <f>VLOOKUP($E9896,
Products!$A$1:$F$201,MATCH(Orders!J$1,Products!$A$1:$F$1,0),0)</f>
        <v>4112.7219202399874</v>
      </c>
    </row>
    <row r="9897" spans="1:10">
      <c r="A9897">
        <v>9896</v>
      </c>
      <c r="B9897" s="4">
        <v>45860</v>
      </c>
      <c r="C9897" s="10">
        <f>DATE(YEAR(orders[[#This Row],[order_date]]), MONTH(orders[[#This Row],[order_date]]), 1)</f>
        <v>45839</v>
      </c>
      <c r="D9897" t="s">
        <v>1424</v>
      </c>
      <c r="E9897" t="s">
        <v>698</v>
      </c>
      <c r="F9897" t="str">
        <f>VLOOKUP(orders[[#This Row],[product_id]],Products!A:C,3,0)</f>
        <v>Appliances</v>
      </c>
      <c r="G9897">
        <v>1</v>
      </c>
      <c r="H9897" s="6">
        <v>9.5183560331013259E-2</v>
      </c>
      <c r="I9897" s="2">
        <f>VLOOKUP($E9897,
Products!$A$1:$F$201,MATCH(Orders!I$1,Products!$A$1:$F$1,0),0)</f>
        <v>5562.620248272905</v>
      </c>
      <c r="J9897" s="2">
        <f>VLOOKUP($E9897,
Products!$A$1:$F$201,MATCH(Orders!J$1,Products!$A$1:$F$1,0),0)</f>
        <v>4191.9477694447714</v>
      </c>
    </row>
    <row r="9898" spans="1:10">
      <c r="A9898">
        <v>9897</v>
      </c>
      <c r="B9898" s="4">
        <v>45676</v>
      </c>
      <c r="C9898" s="10">
        <f>DATE(YEAR(orders[[#This Row],[order_date]]), MONTH(orders[[#This Row],[order_date]]), 1)</f>
        <v>45658</v>
      </c>
      <c r="D9898" t="s">
        <v>1255</v>
      </c>
      <c r="E9898" t="s">
        <v>672</v>
      </c>
      <c r="F9898" t="str">
        <f>VLOOKUP(orders[[#This Row],[product_id]],Products!A:C,3,0)</f>
        <v>Electronics</v>
      </c>
      <c r="G9898">
        <v>2</v>
      </c>
      <c r="H9898" s="6">
        <v>0.14740788618484124</v>
      </c>
      <c r="I9898" s="2">
        <f>VLOOKUP($E9898,
Products!$A$1:$F$201,MATCH(Orders!I$1,Products!$A$1:$F$1,0),0)</f>
        <v>29856.340212906369</v>
      </c>
      <c r="J9898" s="2">
        <f>VLOOKUP($E9898,
Products!$A$1:$F$201,MATCH(Orders!J$1,Products!$A$1:$F$1,0),0)</f>
        <v>19759.064823078941</v>
      </c>
    </row>
    <row r="9899" spans="1:10">
      <c r="A9899">
        <v>9898</v>
      </c>
      <c r="B9899" s="4">
        <v>45635</v>
      </c>
      <c r="C9899" s="10">
        <f>DATE(YEAR(orders[[#This Row],[order_date]]), MONTH(orders[[#This Row],[order_date]]), 1)</f>
        <v>45627</v>
      </c>
      <c r="D9899" t="s">
        <v>4198</v>
      </c>
      <c r="E9899" t="s">
        <v>700</v>
      </c>
      <c r="F9899" t="str">
        <f>VLOOKUP(orders[[#This Row],[product_id]],Products!A:C,3,0)</f>
        <v>Electronics</v>
      </c>
      <c r="G9899">
        <v>1</v>
      </c>
      <c r="H9899" s="6">
        <v>0.15779752785085258</v>
      </c>
      <c r="I9899" s="2">
        <f>VLOOKUP($E9899,
Products!$A$1:$F$201,MATCH(Orders!I$1,Products!$A$1:$F$1,0),0)</f>
        <v>11070.26215043813</v>
      </c>
      <c r="J9899" s="2">
        <f>VLOOKUP($E9899,
Products!$A$1:$F$201,MATCH(Orders!J$1,Products!$A$1:$F$1,0),0)</f>
        <v>7867.3909748932683</v>
      </c>
    </row>
    <row r="9900" spans="1:10">
      <c r="A9900">
        <v>9899</v>
      </c>
      <c r="B9900" s="4">
        <v>45199</v>
      </c>
      <c r="C9900" s="10">
        <f>DATE(YEAR(orders[[#This Row],[order_date]]), MONTH(orders[[#This Row],[order_date]]), 1)</f>
        <v>45170</v>
      </c>
      <c r="D9900" t="s">
        <v>2077</v>
      </c>
      <c r="E9900" t="s">
        <v>678</v>
      </c>
      <c r="F9900" t="str">
        <f>VLOOKUP(orders[[#This Row],[product_id]],Products!A:C,3,0)</f>
        <v>Appliances</v>
      </c>
      <c r="G9900">
        <v>1</v>
      </c>
      <c r="H9900" s="6">
        <v>9.7337013855220464E-2</v>
      </c>
      <c r="I9900" s="2">
        <f>VLOOKUP($E9900,
Products!$A$1:$F$201,MATCH(Orders!I$1,Products!$A$1:$F$1,0),0)</f>
        <v>24547.80463631255</v>
      </c>
      <c r="J9900" s="2">
        <f>VLOOKUP($E9900,
Products!$A$1:$F$201,MATCH(Orders!J$1,Products!$A$1:$F$1,0),0)</f>
        <v>16599.667533695861</v>
      </c>
    </row>
    <row r="9901" spans="1:10">
      <c r="A9901">
        <v>9900</v>
      </c>
      <c r="B9901" s="4">
        <v>45733</v>
      </c>
      <c r="C9901" s="10">
        <f>DATE(YEAR(orders[[#This Row],[order_date]]), MONTH(orders[[#This Row],[order_date]]), 1)</f>
        <v>45717</v>
      </c>
      <c r="D9901" t="s">
        <v>3468</v>
      </c>
      <c r="E9901" t="s">
        <v>700</v>
      </c>
      <c r="F9901" t="str">
        <f>VLOOKUP(orders[[#This Row],[product_id]],Products!A:C,3,0)</f>
        <v>Electronics</v>
      </c>
      <c r="G9901">
        <v>2</v>
      </c>
      <c r="H9901" s="6">
        <v>0.14294376939731027</v>
      </c>
      <c r="I9901" s="2">
        <f>VLOOKUP($E9901,
Products!$A$1:$F$201,MATCH(Orders!I$1,Products!$A$1:$F$1,0),0)</f>
        <v>11070.26215043813</v>
      </c>
      <c r="J9901" s="2">
        <f>VLOOKUP($E9901,
Products!$A$1:$F$201,MATCH(Orders!J$1,Products!$A$1:$F$1,0),0)</f>
        <v>7867.3909748932683</v>
      </c>
    </row>
    <row r="9902" spans="1:10">
      <c r="A9902">
        <v>9901</v>
      </c>
      <c r="B9902" s="4">
        <v>44967</v>
      </c>
      <c r="C9902" s="10">
        <f>DATE(YEAR(orders[[#This Row],[order_date]]), MONTH(orders[[#This Row],[order_date]]), 1)</f>
        <v>44958</v>
      </c>
      <c r="D9902" t="s">
        <v>4559</v>
      </c>
      <c r="E9902" t="s">
        <v>568</v>
      </c>
      <c r="F9902" t="str">
        <f>VLOOKUP(orders[[#This Row],[product_id]],Products!A:C,3,0)</f>
        <v>Electronics</v>
      </c>
      <c r="G9902">
        <v>2</v>
      </c>
      <c r="H9902" s="6">
        <v>0.19133773664766626</v>
      </c>
      <c r="I9902" s="2">
        <f>VLOOKUP($E9902,
Products!$A$1:$F$201,MATCH(Orders!I$1,Products!$A$1:$F$1,0),0)</f>
        <v>21702.72353355262</v>
      </c>
      <c r="J9902" s="2">
        <f>VLOOKUP($E9902,
Products!$A$1:$F$201,MATCH(Orders!J$1,Products!$A$1:$F$1,0),0)</f>
        <v>17244.710704747551</v>
      </c>
    </row>
    <row r="9903" spans="1:10">
      <c r="A9903">
        <v>9902</v>
      </c>
      <c r="B9903" s="4">
        <v>45486</v>
      </c>
      <c r="C9903" s="10">
        <f>DATE(YEAR(orders[[#This Row],[order_date]]), MONTH(orders[[#This Row],[order_date]]), 1)</f>
        <v>45474</v>
      </c>
      <c r="D9903" t="s">
        <v>1292</v>
      </c>
      <c r="E9903" t="s">
        <v>575</v>
      </c>
      <c r="F9903" t="str">
        <f>VLOOKUP(orders[[#This Row],[product_id]],Products!A:C,3,0)</f>
        <v>Appliances</v>
      </c>
      <c r="G9903">
        <v>1</v>
      </c>
      <c r="H9903" s="6">
        <v>8.7124249714196536E-2</v>
      </c>
      <c r="I9903" s="2">
        <f>VLOOKUP($E9903,
Products!$A$1:$F$201,MATCH(Orders!I$1,Products!$A$1:$F$1,0),0)</f>
        <v>25283.54628276427</v>
      </c>
      <c r="J9903" s="2">
        <f>VLOOKUP($E9903,
Products!$A$1:$F$201,MATCH(Orders!J$1,Products!$A$1:$F$1,0),0)</f>
        <v>19310.503554692368</v>
      </c>
    </row>
    <row r="9904" spans="1:10">
      <c r="A9904">
        <v>9903</v>
      </c>
      <c r="B9904" s="4">
        <v>45392</v>
      </c>
      <c r="C9904" s="10">
        <f>DATE(YEAR(orders[[#This Row],[order_date]]), MONTH(orders[[#This Row],[order_date]]), 1)</f>
        <v>45383</v>
      </c>
      <c r="D9904" t="s">
        <v>3905</v>
      </c>
      <c r="E9904" t="s">
        <v>559</v>
      </c>
      <c r="F9904" t="str">
        <f>VLOOKUP(orders[[#This Row],[product_id]],Products!A:C,3,0)</f>
        <v>Electronics</v>
      </c>
      <c r="G9904">
        <v>1</v>
      </c>
      <c r="H9904" s="6">
        <v>0.16156554908439924</v>
      </c>
      <c r="I9904" s="2">
        <f>VLOOKUP($E9904,
Products!$A$1:$F$201,MATCH(Orders!I$1,Products!$A$1:$F$1,0),0)</f>
        <v>2588.546892391822</v>
      </c>
      <c r="J9904" s="2">
        <f>VLOOKUP($E9904,
Products!$A$1:$F$201,MATCH(Orders!J$1,Products!$A$1:$F$1,0),0)</f>
        <v>1942.6863840762869</v>
      </c>
    </row>
    <row r="9905" spans="1:10">
      <c r="A9905">
        <v>9904</v>
      </c>
      <c r="B9905" s="4">
        <v>45416</v>
      </c>
      <c r="C9905" s="10">
        <f>DATE(YEAR(orders[[#This Row],[order_date]]), MONTH(orders[[#This Row],[order_date]]), 1)</f>
        <v>45413</v>
      </c>
      <c r="D9905" t="s">
        <v>2570</v>
      </c>
      <c r="E9905" t="s">
        <v>532</v>
      </c>
      <c r="F9905" t="str">
        <f>VLOOKUP(orders[[#This Row],[product_id]],Products!A:C,3,0)</f>
        <v>Electronics</v>
      </c>
      <c r="G9905">
        <v>3</v>
      </c>
      <c r="H9905" s="6">
        <v>0.1880567891444509</v>
      </c>
      <c r="I9905" s="2">
        <f>VLOOKUP($E9905,
Products!$A$1:$F$201,MATCH(Orders!I$1,Products!$A$1:$F$1,0),0)</f>
        <v>2668.0593077725212</v>
      </c>
      <c r="J9905" s="2">
        <f>VLOOKUP($E9905,
Products!$A$1:$F$201,MATCH(Orders!J$1,Products!$A$1:$F$1,0),0)</f>
        <v>1923.7114222321791</v>
      </c>
    </row>
    <row r="9906" spans="1:10">
      <c r="A9906">
        <v>9905</v>
      </c>
      <c r="B9906" s="4">
        <v>45043</v>
      </c>
      <c r="C9906" s="10">
        <f>DATE(YEAR(orders[[#This Row],[order_date]]), MONTH(orders[[#This Row],[order_date]]), 1)</f>
        <v>45017</v>
      </c>
      <c r="D9906" t="s">
        <v>857</v>
      </c>
      <c r="E9906" t="s">
        <v>598</v>
      </c>
      <c r="F9906" t="str">
        <f>VLOOKUP(orders[[#This Row],[product_id]],Products!A:C,3,0)</f>
        <v>Appliances</v>
      </c>
      <c r="G9906">
        <v>3</v>
      </c>
      <c r="H9906" s="6">
        <v>0.10266979171792048</v>
      </c>
      <c r="I9906" s="2">
        <f>VLOOKUP($E9906,
Products!$A$1:$F$201,MATCH(Orders!I$1,Products!$A$1:$F$1,0),0)</f>
        <v>5641.6789233526652</v>
      </c>
      <c r="J9906" s="2">
        <f>VLOOKUP($E9906,
Products!$A$1:$F$201,MATCH(Orders!J$1,Products!$A$1:$F$1,0),0)</f>
        <v>4031.2473685481059</v>
      </c>
    </row>
    <row r="9907" spans="1:10">
      <c r="A9907">
        <v>9906</v>
      </c>
      <c r="B9907" s="4">
        <v>45360</v>
      </c>
      <c r="C9907" s="10">
        <f>DATE(YEAR(orders[[#This Row],[order_date]]), MONTH(orders[[#This Row],[order_date]]), 1)</f>
        <v>45352</v>
      </c>
      <c r="D9907" t="s">
        <v>4299</v>
      </c>
      <c r="E9907" t="s">
        <v>584</v>
      </c>
      <c r="F9907" t="str">
        <f>VLOOKUP(orders[[#This Row],[product_id]],Products!A:C,3,0)</f>
        <v>Electronics</v>
      </c>
      <c r="G9907">
        <v>2</v>
      </c>
      <c r="H9907" s="6">
        <v>0.15108733889698028</v>
      </c>
      <c r="I9907" s="2">
        <f>VLOOKUP($E9907,
Products!$A$1:$F$201,MATCH(Orders!I$1,Products!$A$1:$F$1,0),0)</f>
        <v>22521.77465591731</v>
      </c>
      <c r="J9907" s="2">
        <f>VLOOKUP($E9907,
Products!$A$1:$F$201,MATCH(Orders!J$1,Products!$A$1:$F$1,0),0)</f>
        <v>15596.91628423841</v>
      </c>
    </row>
    <row r="9908" spans="1:10">
      <c r="A9908">
        <v>9907</v>
      </c>
      <c r="B9908" s="4">
        <v>45969</v>
      </c>
      <c r="C9908" s="10">
        <f>DATE(YEAR(orders[[#This Row],[order_date]]), MONTH(orders[[#This Row],[order_date]]), 1)</f>
        <v>45962</v>
      </c>
      <c r="D9908" t="s">
        <v>1767</v>
      </c>
      <c r="E9908" t="s">
        <v>541</v>
      </c>
      <c r="F9908" t="str">
        <f>VLOOKUP(orders[[#This Row],[product_id]],Products!A:C,3,0)</f>
        <v>Appliances</v>
      </c>
      <c r="G9908">
        <v>1</v>
      </c>
      <c r="H9908" s="6">
        <v>0.14223349849908129</v>
      </c>
      <c r="I9908" s="2">
        <f>VLOOKUP($E9908,
Products!$A$1:$F$201,MATCH(Orders!I$1,Products!$A$1:$F$1,0),0)</f>
        <v>2390.3651642386908</v>
      </c>
      <c r="J9908" s="2">
        <f>VLOOKUP($E9908,
Products!$A$1:$F$201,MATCH(Orders!J$1,Products!$A$1:$F$1,0),0)</f>
        <v>1655.7504783617919</v>
      </c>
    </row>
    <row r="9909" spans="1:10">
      <c r="A9909">
        <v>9908</v>
      </c>
      <c r="B9909" s="4">
        <v>45920</v>
      </c>
      <c r="C9909" s="10">
        <f>DATE(YEAR(orders[[#This Row],[order_date]]), MONTH(orders[[#This Row],[order_date]]), 1)</f>
        <v>45901</v>
      </c>
      <c r="D9909" t="s">
        <v>4204</v>
      </c>
      <c r="E9909" t="s">
        <v>638</v>
      </c>
      <c r="F9909" t="str">
        <f>VLOOKUP(orders[[#This Row],[product_id]],Products!A:C,3,0)</f>
        <v>Electronics</v>
      </c>
      <c r="G9909">
        <v>1</v>
      </c>
      <c r="H9909" s="6">
        <v>0.2132678614829934</v>
      </c>
      <c r="I9909" s="2">
        <f>VLOOKUP($E9909,
Products!$A$1:$F$201,MATCH(Orders!I$1,Products!$A$1:$F$1,0),0)</f>
        <v>11118.17778596276</v>
      </c>
      <c r="J9909" s="2">
        <f>VLOOKUP($E9909,
Products!$A$1:$F$201,MATCH(Orders!J$1,Products!$A$1:$F$1,0),0)</f>
        <v>7887.697719413397</v>
      </c>
    </row>
    <row r="9910" spans="1:10">
      <c r="A9910">
        <v>9909</v>
      </c>
      <c r="B9910" s="4">
        <v>45122</v>
      </c>
      <c r="C9910" s="10">
        <f>DATE(YEAR(orders[[#This Row],[order_date]]), MONTH(orders[[#This Row],[order_date]]), 1)</f>
        <v>45108</v>
      </c>
      <c r="D9910" t="s">
        <v>3882</v>
      </c>
      <c r="E9910" t="s">
        <v>700</v>
      </c>
      <c r="F9910" t="str">
        <f>VLOOKUP(orders[[#This Row],[product_id]],Products!A:C,3,0)</f>
        <v>Electronics</v>
      </c>
      <c r="G9910">
        <v>2</v>
      </c>
      <c r="H9910" s="6">
        <v>0.23927436983912498</v>
      </c>
      <c r="I9910" s="2">
        <f>VLOOKUP($E9910,
Products!$A$1:$F$201,MATCH(Orders!I$1,Products!$A$1:$F$1,0),0)</f>
        <v>11070.26215043813</v>
      </c>
      <c r="J9910" s="2">
        <f>VLOOKUP($E9910,
Products!$A$1:$F$201,MATCH(Orders!J$1,Products!$A$1:$F$1,0),0)</f>
        <v>7867.3909748932683</v>
      </c>
    </row>
    <row r="9911" spans="1:10">
      <c r="A9911">
        <v>9910</v>
      </c>
      <c r="B9911" s="4">
        <v>45545</v>
      </c>
      <c r="C9911" s="10">
        <f>DATE(YEAR(orders[[#This Row],[order_date]]), MONTH(orders[[#This Row],[order_date]]), 1)</f>
        <v>45536</v>
      </c>
      <c r="D9911" t="s">
        <v>2918</v>
      </c>
      <c r="E9911" t="s">
        <v>684</v>
      </c>
      <c r="F9911" t="str">
        <f>VLOOKUP(orders[[#This Row],[product_id]],Products!A:C,3,0)</f>
        <v>Appliances</v>
      </c>
      <c r="G9911">
        <v>2</v>
      </c>
      <c r="H9911" s="6">
        <v>0.12891174287675897</v>
      </c>
      <c r="I9911" s="2">
        <f>VLOOKUP($E9911,
Products!$A$1:$F$201,MATCH(Orders!I$1,Products!$A$1:$F$1,0),0)</f>
        <v>2147.166688023286</v>
      </c>
      <c r="J9911" s="2">
        <f>VLOOKUP($E9911,
Products!$A$1:$F$201,MATCH(Orders!J$1,Products!$A$1:$F$1,0),0)</f>
        <v>1709.9619584723389</v>
      </c>
    </row>
    <row r="9912" spans="1:10">
      <c r="A9912">
        <v>9911</v>
      </c>
      <c r="B9912" s="4">
        <v>45351</v>
      </c>
      <c r="C9912" s="10">
        <f>DATE(YEAR(orders[[#This Row],[order_date]]), MONTH(orders[[#This Row],[order_date]]), 1)</f>
        <v>45323</v>
      </c>
      <c r="D9912" t="s">
        <v>3691</v>
      </c>
      <c r="E9912" t="s">
        <v>537</v>
      </c>
      <c r="F9912" t="str">
        <f>VLOOKUP(orders[[#This Row],[product_id]],Products!A:C,3,0)</f>
        <v>Electronics</v>
      </c>
      <c r="G9912">
        <v>2</v>
      </c>
      <c r="H9912" s="6">
        <v>0.21232418183542198</v>
      </c>
      <c r="I9912" s="2">
        <f>VLOOKUP($E9912,
Products!$A$1:$F$201,MATCH(Orders!I$1,Products!$A$1:$F$1,0),0)</f>
        <v>31703.831103033539</v>
      </c>
      <c r="J9912" s="2">
        <f>VLOOKUP($E9912,
Products!$A$1:$F$201,MATCH(Orders!J$1,Products!$A$1:$F$1,0),0)</f>
        <v>24504.340558054781</v>
      </c>
    </row>
    <row r="9913" spans="1:10">
      <c r="A9913">
        <v>9912</v>
      </c>
      <c r="B9913" s="4">
        <v>44960</v>
      </c>
      <c r="C9913" s="10">
        <f>DATE(YEAR(orders[[#This Row],[order_date]]), MONTH(orders[[#This Row],[order_date]]), 1)</f>
        <v>44958</v>
      </c>
      <c r="D9913" t="s">
        <v>2273</v>
      </c>
      <c r="E9913" t="s">
        <v>654</v>
      </c>
      <c r="F9913" t="str">
        <f>VLOOKUP(orders[[#This Row],[product_id]],Products!A:C,3,0)</f>
        <v>Electronics</v>
      </c>
      <c r="G9913">
        <v>2</v>
      </c>
      <c r="H9913" s="6">
        <v>0.19547719235004518</v>
      </c>
      <c r="I9913" s="2">
        <f>VLOOKUP($E9913,
Products!$A$1:$F$201,MATCH(Orders!I$1,Products!$A$1:$F$1,0),0)</f>
        <v>2480.90324078101</v>
      </c>
      <c r="J9913" s="2">
        <f>VLOOKUP($E9913,
Products!$A$1:$F$201,MATCH(Orders!J$1,Products!$A$1:$F$1,0),0)</f>
        <v>1964.543440578911</v>
      </c>
    </row>
    <row r="9914" spans="1:10">
      <c r="A9914">
        <v>9913</v>
      </c>
      <c r="B9914" s="4">
        <v>45221</v>
      </c>
      <c r="C9914" s="10">
        <f>DATE(YEAR(orders[[#This Row],[order_date]]), MONTH(orders[[#This Row],[order_date]]), 1)</f>
        <v>45200</v>
      </c>
      <c r="D9914" t="s">
        <v>917</v>
      </c>
      <c r="E9914" t="s">
        <v>522</v>
      </c>
      <c r="F9914" t="str">
        <f>VLOOKUP(orders[[#This Row],[product_id]],Products!A:C,3,0)</f>
        <v>Appliances</v>
      </c>
      <c r="G9914">
        <v>3</v>
      </c>
      <c r="H9914" s="6">
        <v>5.7023804262586825E-2</v>
      </c>
      <c r="I9914" s="2">
        <f>VLOOKUP($E9914,
Products!$A$1:$F$201,MATCH(Orders!I$1,Products!$A$1:$F$1,0),0)</f>
        <v>24966.707940261898</v>
      </c>
      <c r="J9914" s="2">
        <f>VLOOKUP($E9914,
Products!$A$1:$F$201,MATCH(Orders!J$1,Products!$A$1:$F$1,0),0)</f>
        <v>19868.70644165645</v>
      </c>
    </row>
    <row r="9915" spans="1:10">
      <c r="A9915">
        <v>9914</v>
      </c>
      <c r="B9915" s="4">
        <v>45933</v>
      </c>
      <c r="C9915" s="10">
        <f>DATE(YEAR(orders[[#This Row],[order_date]]), MONTH(orders[[#This Row],[order_date]]), 1)</f>
        <v>45931</v>
      </c>
      <c r="D9915" t="s">
        <v>3279</v>
      </c>
      <c r="E9915" t="s">
        <v>659</v>
      </c>
      <c r="F9915" t="str">
        <f>VLOOKUP(orders[[#This Row],[product_id]],Products!A:C,3,0)</f>
        <v>Appliances</v>
      </c>
      <c r="G9915">
        <v>1</v>
      </c>
      <c r="H9915" s="6">
        <v>9.1919643567324114E-2</v>
      </c>
      <c r="I9915" s="2">
        <f>VLOOKUP($E9915,
Products!$A$1:$F$201,MATCH(Orders!I$1,Products!$A$1:$F$1,0),0)</f>
        <v>25646.095965041459</v>
      </c>
      <c r="J9915" s="2">
        <f>VLOOKUP($E9915,
Products!$A$1:$F$201,MATCH(Orders!J$1,Products!$A$1:$F$1,0),0)</f>
        <v>18749.646593308222</v>
      </c>
    </row>
    <row r="9916" spans="1:10">
      <c r="A9916">
        <v>9915</v>
      </c>
      <c r="B9916" s="4">
        <v>45265</v>
      </c>
      <c r="C9916" s="10">
        <f>DATE(YEAR(orders[[#This Row],[order_date]]), MONTH(orders[[#This Row],[order_date]]), 1)</f>
        <v>45261</v>
      </c>
      <c r="D9916" t="s">
        <v>1447</v>
      </c>
      <c r="E9916" t="s">
        <v>527</v>
      </c>
      <c r="F9916" t="str">
        <f>VLOOKUP(orders[[#This Row],[product_id]],Products!A:C,3,0)</f>
        <v>Appliances</v>
      </c>
      <c r="G9916">
        <v>1</v>
      </c>
      <c r="H9916" s="6">
        <v>8.1338432600292693E-2</v>
      </c>
      <c r="I9916" s="2">
        <f>VLOOKUP($E9916,
Products!$A$1:$F$201,MATCH(Orders!I$1,Products!$A$1:$F$1,0),0)</f>
        <v>25833.54427698228</v>
      </c>
      <c r="J9916" s="2">
        <f>VLOOKUP($E9916,
Products!$A$1:$F$201,MATCH(Orders!J$1,Products!$A$1:$F$1,0),0)</f>
        <v>16827.881451334611</v>
      </c>
    </row>
    <row r="9917" spans="1:10">
      <c r="A9917">
        <v>9916</v>
      </c>
      <c r="B9917" s="4">
        <v>45544</v>
      </c>
      <c r="C9917" s="10">
        <f>DATE(YEAR(orders[[#This Row],[order_date]]), MONTH(orders[[#This Row],[order_date]]), 1)</f>
        <v>45536</v>
      </c>
      <c r="D9917" t="s">
        <v>2885</v>
      </c>
      <c r="E9917" t="s">
        <v>546</v>
      </c>
      <c r="F9917" t="str">
        <f>VLOOKUP(orders[[#This Row],[product_id]],Products!A:C,3,0)</f>
        <v>Electronics</v>
      </c>
      <c r="G9917">
        <v>2</v>
      </c>
      <c r="H9917" s="6">
        <v>0.16600295807972082</v>
      </c>
      <c r="I9917" s="2">
        <f>VLOOKUP($E9917,
Products!$A$1:$F$201,MATCH(Orders!I$1,Products!$A$1:$F$1,0),0)</f>
        <v>21943.16319502375</v>
      </c>
      <c r="J9917" s="2">
        <f>VLOOKUP($E9917,
Products!$A$1:$F$201,MATCH(Orders!J$1,Products!$A$1:$F$1,0),0)</f>
        <v>16937.09489743154</v>
      </c>
    </row>
    <row r="9918" spans="1:10">
      <c r="A9918">
        <v>9917</v>
      </c>
      <c r="B9918" s="4">
        <v>45106</v>
      </c>
      <c r="C9918" s="10">
        <f>DATE(YEAR(orders[[#This Row],[order_date]]), MONTH(orders[[#This Row],[order_date]]), 1)</f>
        <v>45078</v>
      </c>
      <c r="D9918" t="s">
        <v>3929</v>
      </c>
      <c r="E9918" t="s">
        <v>564</v>
      </c>
      <c r="F9918" t="str">
        <f>VLOOKUP(orders[[#This Row],[product_id]],Products!A:C,3,0)</f>
        <v>Electronics</v>
      </c>
      <c r="G9918">
        <v>3</v>
      </c>
      <c r="H9918" s="6">
        <v>0.20645474114903417</v>
      </c>
      <c r="I9918" s="2">
        <f>VLOOKUP($E9918,
Products!$A$1:$F$201,MATCH(Orders!I$1,Products!$A$1:$F$1,0),0)</f>
        <v>21989.290766910399</v>
      </c>
      <c r="J9918" s="2">
        <f>VLOOKUP($E9918,
Products!$A$1:$F$201,MATCH(Orders!J$1,Products!$A$1:$F$1,0),0)</f>
        <v>15566.99865864101</v>
      </c>
    </row>
    <row r="9919" spans="1:10">
      <c r="A9919">
        <v>9918</v>
      </c>
      <c r="B9919" s="4">
        <v>45548</v>
      </c>
      <c r="C9919" s="10">
        <f>DATE(YEAR(orders[[#This Row],[order_date]]), MONTH(orders[[#This Row],[order_date]]), 1)</f>
        <v>45536</v>
      </c>
      <c r="D9919" t="s">
        <v>801</v>
      </c>
      <c r="E9919" t="s">
        <v>580</v>
      </c>
      <c r="F9919" t="str">
        <f>VLOOKUP(orders[[#This Row],[product_id]],Products!A:C,3,0)</f>
        <v>Electronics</v>
      </c>
      <c r="G9919">
        <v>2</v>
      </c>
      <c r="H9919" s="6">
        <v>0.20123419060247155</v>
      </c>
      <c r="I9919" s="2">
        <f>VLOOKUP($E9919,
Products!$A$1:$F$201,MATCH(Orders!I$1,Products!$A$1:$F$1,0),0)</f>
        <v>29905.106989935579</v>
      </c>
      <c r="J9919" s="2">
        <f>VLOOKUP($E9919,
Products!$A$1:$F$201,MATCH(Orders!J$1,Products!$A$1:$F$1,0),0)</f>
        <v>22230.930488499071</v>
      </c>
    </row>
    <row r="9920" spans="1:10">
      <c r="A9920">
        <v>9919</v>
      </c>
      <c r="B9920" s="4">
        <v>45545</v>
      </c>
      <c r="C9920" s="10">
        <f>DATE(YEAR(orders[[#This Row],[order_date]]), MONTH(orders[[#This Row],[order_date]]), 1)</f>
        <v>45536</v>
      </c>
      <c r="D9920" t="s">
        <v>2232</v>
      </c>
      <c r="E9920" t="s">
        <v>627</v>
      </c>
      <c r="F9920" t="str">
        <f>VLOOKUP(orders[[#This Row],[product_id]],Products!A:C,3,0)</f>
        <v>Electronics</v>
      </c>
      <c r="G9920">
        <v>1</v>
      </c>
      <c r="H9920" s="6">
        <v>0.16017972940306702</v>
      </c>
      <c r="I9920" s="2">
        <f>VLOOKUP($E9920,
Products!$A$1:$F$201,MATCH(Orders!I$1,Products!$A$1:$F$1,0),0)</f>
        <v>21043.736386381101</v>
      </c>
      <c r="J9920" s="2">
        <f>VLOOKUP($E9920,
Products!$A$1:$F$201,MATCH(Orders!J$1,Products!$A$1:$F$1,0),0)</f>
        <v>14357.858783760659</v>
      </c>
    </row>
    <row r="9921" spans="1:10">
      <c r="A9921">
        <v>9920</v>
      </c>
      <c r="B9921" s="4">
        <v>45569</v>
      </c>
      <c r="C9921" s="10">
        <f>DATE(YEAR(orders[[#This Row],[order_date]]), MONTH(orders[[#This Row],[order_date]]), 1)</f>
        <v>45566</v>
      </c>
      <c r="D9921" t="s">
        <v>3766</v>
      </c>
      <c r="E9921" t="s">
        <v>515</v>
      </c>
      <c r="F9921" t="str">
        <f>VLOOKUP(orders[[#This Row],[product_id]],Products!A:C,3,0)</f>
        <v>Appliances</v>
      </c>
      <c r="G9921">
        <v>3</v>
      </c>
      <c r="H9921" s="6">
        <v>0.1435249303604848</v>
      </c>
      <c r="I9921" s="2">
        <f>VLOOKUP($E9921,
Products!$A$1:$F$201,MATCH(Orders!I$1,Products!$A$1:$F$1,0),0)</f>
        <v>2136.8180837738519</v>
      </c>
      <c r="J9921" s="2">
        <f>VLOOKUP($E9921,
Products!$A$1:$F$201,MATCH(Orders!J$1,Products!$A$1:$F$1,0),0)</f>
        <v>1689.48738136013</v>
      </c>
    </row>
    <row r="9922" spans="1:10">
      <c r="A9922">
        <v>9921</v>
      </c>
      <c r="B9922" s="4">
        <v>44949</v>
      </c>
      <c r="C9922" s="10">
        <f>DATE(YEAR(orders[[#This Row],[order_date]]), MONTH(orders[[#This Row],[order_date]]), 1)</f>
        <v>44927</v>
      </c>
      <c r="D9922" t="s">
        <v>1227</v>
      </c>
      <c r="E9922" t="s">
        <v>592</v>
      </c>
      <c r="F9922" t="str">
        <f>VLOOKUP(orders[[#This Row],[product_id]],Products!A:C,3,0)</f>
        <v>Electronics</v>
      </c>
      <c r="G9922">
        <v>1</v>
      </c>
      <c r="H9922" s="6">
        <v>0.17262126047078558</v>
      </c>
      <c r="I9922" s="2">
        <f>VLOOKUP($E9922,
Products!$A$1:$F$201,MATCH(Orders!I$1,Products!$A$1:$F$1,0),0)</f>
        <v>12221.95918536383</v>
      </c>
      <c r="J9922" s="2">
        <f>VLOOKUP($E9922,
Products!$A$1:$F$201,MATCH(Orders!J$1,Products!$A$1:$F$1,0),0)</f>
        <v>9737.7215556427309</v>
      </c>
    </row>
    <row r="9923" spans="1:10">
      <c r="A9923">
        <v>9922</v>
      </c>
      <c r="B9923" s="4">
        <v>45545</v>
      </c>
      <c r="C9923" s="10">
        <f>DATE(YEAR(orders[[#This Row],[order_date]]), MONTH(orders[[#This Row],[order_date]]), 1)</f>
        <v>45536</v>
      </c>
      <c r="D9923" t="s">
        <v>3127</v>
      </c>
      <c r="E9923" t="s">
        <v>510</v>
      </c>
      <c r="F9923" t="str">
        <f>VLOOKUP(orders[[#This Row],[product_id]],Products!A:C,3,0)</f>
        <v>Appliances</v>
      </c>
      <c r="G9923">
        <v>1</v>
      </c>
      <c r="H9923" s="6">
        <v>8.9841220164339403E-2</v>
      </c>
      <c r="I9923" s="2">
        <f>VLOOKUP($E9923,
Products!$A$1:$F$201,MATCH(Orders!I$1,Products!$A$1:$F$1,0),0)</f>
        <v>23457.606610250739</v>
      </c>
      <c r="J9923" s="2">
        <f>VLOOKUP($E9923,
Products!$A$1:$F$201,MATCH(Orders!J$1,Products!$A$1:$F$1,0),0)</f>
        <v>17038.831523124281</v>
      </c>
    </row>
    <row r="9924" spans="1:10">
      <c r="A9924">
        <v>9923</v>
      </c>
      <c r="B9924" s="4">
        <v>45178</v>
      </c>
      <c r="C9924" s="10">
        <f>DATE(YEAR(orders[[#This Row],[order_date]]), MONTH(orders[[#This Row],[order_date]]), 1)</f>
        <v>45170</v>
      </c>
      <c r="D9924" t="s">
        <v>4652</v>
      </c>
      <c r="E9924" t="s">
        <v>560</v>
      </c>
      <c r="F9924" t="str">
        <f>VLOOKUP(orders[[#This Row],[product_id]],Products!A:C,3,0)</f>
        <v>Appliances</v>
      </c>
      <c r="G9924">
        <v>2</v>
      </c>
      <c r="H9924" s="6">
        <v>0.12994024878421964</v>
      </c>
      <c r="I9924" s="2">
        <f>VLOOKUP($E9924,
Products!$A$1:$F$201,MATCH(Orders!I$1,Products!$A$1:$F$1,0),0)</f>
        <v>6334.2190560739964</v>
      </c>
      <c r="J9924" s="2">
        <f>VLOOKUP($E9924,
Products!$A$1:$F$201,MATCH(Orders!J$1,Products!$A$1:$F$1,0),0)</f>
        <v>4117.6239066206717</v>
      </c>
    </row>
    <row r="9925" spans="1:10">
      <c r="A9925">
        <v>9924</v>
      </c>
      <c r="B9925" s="4">
        <v>45228</v>
      </c>
      <c r="C9925" s="10">
        <f>DATE(YEAR(orders[[#This Row],[order_date]]), MONTH(orders[[#This Row],[order_date]]), 1)</f>
        <v>45200</v>
      </c>
      <c r="D9925" t="s">
        <v>1745</v>
      </c>
      <c r="E9925" t="s">
        <v>531</v>
      </c>
      <c r="F9925" t="str">
        <f>VLOOKUP(orders[[#This Row],[product_id]],Products!A:C,3,0)</f>
        <v>Electronics</v>
      </c>
      <c r="G9925">
        <v>2</v>
      </c>
      <c r="H9925" s="6">
        <v>0.14901895709811647</v>
      </c>
      <c r="I9925" s="2">
        <f>VLOOKUP($E9925,
Products!$A$1:$F$201,MATCH(Orders!I$1,Products!$A$1:$F$1,0),0)</f>
        <v>29674.378925417219</v>
      </c>
      <c r="J9925" s="2">
        <f>VLOOKUP($E9925,
Products!$A$1:$F$201,MATCH(Orders!J$1,Products!$A$1:$F$1,0),0)</f>
        <v>20795.30337605517</v>
      </c>
    </row>
    <row r="9926" spans="1:10">
      <c r="A9926">
        <v>9925</v>
      </c>
      <c r="B9926" s="4">
        <v>46020</v>
      </c>
      <c r="C9926" s="10">
        <f>DATE(YEAR(orders[[#This Row],[order_date]]), MONTH(orders[[#This Row],[order_date]]), 1)</f>
        <v>45992</v>
      </c>
      <c r="D9926" t="s">
        <v>2408</v>
      </c>
      <c r="E9926" t="s">
        <v>509</v>
      </c>
      <c r="F9926" t="str">
        <f>VLOOKUP(orders[[#This Row],[product_id]],Products!A:C,3,0)</f>
        <v>Appliances</v>
      </c>
      <c r="G9926">
        <v>2</v>
      </c>
      <c r="H9926" s="6">
        <v>9.1744962765481733E-2</v>
      </c>
      <c r="I9926" s="2">
        <f>VLOOKUP($E9926,
Products!$A$1:$F$201,MATCH(Orders!I$1,Products!$A$1:$F$1,0),0)</f>
        <v>23898.369282732219</v>
      </c>
      <c r="J9926" s="2">
        <f>VLOOKUP($E9926,
Products!$A$1:$F$201,MATCH(Orders!J$1,Products!$A$1:$F$1,0),0)</f>
        <v>16491.822147524919</v>
      </c>
    </row>
    <row r="9927" spans="1:10">
      <c r="A9927">
        <v>9926</v>
      </c>
      <c r="B9927" s="4">
        <v>45089</v>
      </c>
      <c r="C9927" s="10">
        <f>DATE(YEAR(orders[[#This Row],[order_date]]), MONTH(orders[[#This Row],[order_date]]), 1)</f>
        <v>45078</v>
      </c>
      <c r="D9927" t="s">
        <v>3361</v>
      </c>
      <c r="E9927" t="s">
        <v>612</v>
      </c>
      <c r="F9927" t="str">
        <f>VLOOKUP(orders[[#This Row],[product_id]],Products!A:C,3,0)</f>
        <v>Electronics</v>
      </c>
      <c r="G9927">
        <v>3</v>
      </c>
      <c r="H9927" s="6">
        <v>0.17459295897964586</v>
      </c>
      <c r="I9927" s="2">
        <f>VLOOKUP($E9927,
Products!$A$1:$F$201,MATCH(Orders!I$1,Products!$A$1:$F$1,0),0)</f>
        <v>2704.041843529928</v>
      </c>
      <c r="J9927" s="2">
        <f>VLOOKUP($E9927,
Products!$A$1:$F$201,MATCH(Orders!J$1,Products!$A$1:$F$1,0),0)</f>
        <v>2158.9135708713038</v>
      </c>
    </row>
    <row r="9928" spans="1:10">
      <c r="A9928">
        <v>9927</v>
      </c>
      <c r="B9928" s="4">
        <v>46013</v>
      </c>
      <c r="C9928" s="10">
        <f>DATE(YEAR(orders[[#This Row],[order_date]]), MONTH(orders[[#This Row],[order_date]]), 1)</f>
        <v>45992</v>
      </c>
      <c r="D9928" t="s">
        <v>723</v>
      </c>
      <c r="E9928" t="s">
        <v>532</v>
      </c>
      <c r="F9928" t="str">
        <f>VLOOKUP(orders[[#This Row],[product_id]],Products!A:C,3,0)</f>
        <v>Electronics</v>
      </c>
      <c r="G9928">
        <v>2</v>
      </c>
      <c r="H9928" s="6">
        <v>0.15597479365907743</v>
      </c>
      <c r="I9928" s="2">
        <f>VLOOKUP($E9928,
Products!$A$1:$F$201,MATCH(Orders!I$1,Products!$A$1:$F$1,0),0)</f>
        <v>2668.0593077725212</v>
      </c>
      <c r="J9928" s="2">
        <f>VLOOKUP($E9928,
Products!$A$1:$F$201,MATCH(Orders!J$1,Products!$A$1:$F$1,0),0)</f>
        <v>1923.7114222321791</v>
      </c>
    </row>
    <row r="9929" spans="1:10">
      <c r="A9929">
        <v>9928</v>
      </c>
      <c r="B9929" s="4">
        <v>45538</v>
      </c>
      <c r="C9929" s="10">
        <f>DATE(YEAR(orders[[#This Row],[order_date]]), MONTH(orders[[#This Row],[order_date]]), 1)</f>
        <v>45536</v>
      </c>
      <c r="D9929" t="s">
        <v>4186</v>
      </c>
      <c r="E9929" t="s">
        <v>631</v>
      </c>
      <c r="F9929" t="str">
        <f>VLOOKUP(orders[[#This Row],[product_id]],Products!A:C,3,0)</f>
        <v>Appliances</v>
      </c>
      <c r="G9929">
        <v>1</v>
      </c>
      <c r="H9929" s="6">
        <v>0.11238807613856457</v>
      </c>
      <c r="I9929" s="2">
        <f>VLOOKUP($E9929,
Products!$A$1:$F$201,MATCH(Orders!I$1,Products!$A$1:$F$1,0),0)</f>
        <v>5983.7308645702497</v>
      </c>
      <c r="J9929" s="2">
        <f>VLOOKUP($E9929,
Products!$A$1:$F$201,MATCH(Orders!J$1,Products!$A$1:$F$1,0),0)</f>
        <v>4205.6432936163774</v>
      </c>
    </row>
    <row r="9930" spans="1:10">
      <c r="A9930">
        <v>9929</v>
      </c>
      <c r="B9930" s="4">
        <v>45998</v>
      </c>
      <c r="C9930" s="10">
        <f>DATE(YEAR(orders[[#This Row],[order_date]]), MONTH(orders[[#This Row],[order_date]]), 1)</f>
        <v>45992</v>
      </c>
      <c r="D9930" t="s">
        <v>3784</v>
      </c>
      <c r="E9930" t="s">
        <v>691</v>
      </c>
      <c r="F9930" t="str">
        <f>VLOOKUP(orders[[#This Row],[product_id]],Products!A:C,3,0)</f>
        <v>Appliances</v>
      </c>
      <c r="G9930">
        <v>1</v>
      </c>
      <c r="H9930" s="6">
        <v>9.3925294003709789E-2</v>
      </c>
      <c r="I9930" s="2">
        <f>VLOOKUP($E9930,
Products!$A$1:$F$201,MATCH(Orders!I$1,Products!$A$1:$F$1,0),0)</f>
        <v>2337.6024778940591</v>
      </c>
      <c r="J9930" s="2">
        <f>VLOOKUP($E9930,
Products!$A$1:$F$201,MATCH(Orders!J$1,Products!$A$1:$F$1,0),0)</f>
        <v>1616.9957885138581</v>
      </c>
    </row>
    <row r="9931" spans="1:10">
      <c r="A9931">
        <v>9930</v>
      </c>
      <c r="B9931" s="4">
        <v>45371</v>
      </c>
      <c r="C9931" s="10">
        <f>DATE(YEAR(orders[[#This Row],[order_date]]), MONTH(orders[[#This Row],[order_date]]), 1)</f>
        <v>45352</v>
      </c>
      <c r="D9931" t="s">
        <v>2425</v>
      </c>
      <c r="E9931" t="s">
        <v>508</v>
      </c>
      <c r="F9931" t="str">
        <f>VLOOKUP(orders[[#This Row],[product_id]],Products!A:C,3,0)</f>
        <v>Electronics</v>
      </c>
      <c r="G9931">
        <v>2</v>
      </c>
      <c r="H9931" s="6">
        <v>0.17419782788417384</v>
      </c>
      <c r="I9931" s="2">
        <f>VLOOKUP($E9931,
Products!$A$1:$F$201,MATCH(Orders!I$1,Products!$A$1:$F$1,0),0)</f>
        <v>23345.985707147142</v>
      </c>
      <c r="J9931" s="2">
        <f>VLOOKUP($E9931,
Products!$A$1:$F$201,MATCH(Orders!J$1,Products!$A$1:$F$1,0),0)</f>
        <v>15772.90371323649</v>
      </c>
    </row>
    <row r="9932" spans="1:10">
      <c r="A9932">
        <v>9931</v>
      </c>
      <c r="B9932" s="4">
        <v>45000</v>
      </c>
      <c r="C9932" s="10">
        <f>DATE(YEAR(orders[[#This Row],[order_date]]), MONTH(orders[[#This Row],[order_date]]), 1)</f>
        <v>44986</v>
      </c>
      <c r="D9932" t="s">
        <v>4671</v>
      </c>
      <c r="E9932" t="s">
        <v>555</v>
      </c>
      <c r="F9932" t="str">
        <f>VLOOKUP(orders[[#This Row],[product_id]],Products!A:C,3,0)</f>
        <v>Electronics</v>
      </c>
      <c r="G9932">
        <v>2</v>
      </c>
      <c r="H9932" s="6">
        <v>0.16319319242526495</v>
      </c>
      <c r="I9932" s="2">
        <f>VLOOKUP($E9932,
Products!$A$1:$F$201,MATCH(Orders!I$1,Products!$A$1:$F$1,0),0)</f>
        <v>32397.674936233889</v>
      </c>
      <c r="J9932" s="2">
        <f>VLOOKUP($E9932,
Products!$A$1:$F$201,MATCH(Orders!J$1,Products!$A$1:$F$1,0),0)</f>
        <v>24559.251285382288</v>
      </c>
    </row>
    <row r="9933" spans="1:10">
      <c r="A9933">
        <v>9932</v>
      </c>
      <c r="B9933" s="4">
        <v>45752</v>
      </c>
      <c r="C9933" s="10">
        <f>DATE(YEAR(orders[[#This Row],[order_date]]), MONTH(orders[[#This Row],[order_date]]), 1)</f>
        <v>45748</v>
      </c>
      <c r="D9933" t="s">
        <v>4022</v>
      </c>
      <c r="E9933" t="s">
        <v>630</v>
      </c>
      <c r="F9933" t="str">
        <f>VLOOKUP(orders[[#This Row],[product_id]],Products!A:C,3,0)</f>
        <v>Electronics</v>
      </c>
      <c r="G9933">
        <v>3</v>
      </c>
      <c r="H9933" s="6">
        <v>0.22283453299883746</v>
      </c>
      <c r="I9933" s="2">
        <f>VLOOKUP($E9933,
Products!$A$1:$F$201,MATCH(Orders!I$1,Products!$A$1:$F$1,0),0)</f>
        <v>20513.60683859466</v>
      </c>
      <c r="J9933" s="2">
        <f>VLOOKUP($E9933,
Products!$A$1:$F$201,MATCH(Orders!J$1,Products!$A$1:$F$1,0),0)</f>
        <v>14929.268600567289</v>
      </c>
    </row>
    <row r="9934" spans="1:10">
      <c r="A9934">
        <v>9933</v>
      </c>
      <c r="B9934" s="4">
        <v>45468</v>
      </c>
      <c r="C9934" s="10">
        <f>DATE(YEAR(orders[[#This Row],[order_date]]), MONTH(orders[[#This Row],[order_date]]), 1)</f>
        <v>45444</v>
      </c>
      <c r="D9934" t="s">
        <v>4660</v>
      </c>
      <c r="E9934" t="s">
        <v>531</v>
      </c>
      <c r="F9934" t="str">
        <f>VLOOKUP(orders[[#This Row],[product_id]],Products!A:C,3,0)</f>
        <v>Electronics</v>
      </c>
      <c r="G9934">
        <v>3</v>
      </c>
      <c r="H9934" s="6">
        <v>0.12593872116839219</v>
      </c>
      <c r="I9934" s="2">
        <f>VLOOKUP($E9934,
Products!$A$1:$F$201,MATCH(Orders!I$1,Products!$A$1:$F$1,0),0)</f>
        <v>29674.378925417219</v>
      </c>
      <c r="J9934" s="2">
        <f>VLOOKUP($E9934,
Products!$A$1:$F$201,MATCH(Orders!J$1,Products!$A$1:$F$1,0),0)</f>
        <v>20795.30337605517</v>
      </c>
    </row>
    <row r="9935" spans="1:10">
      <c r="A9935">
        <v>9934</v>
      </c>
      <c r="B9935" s="4">
        <v>45083</v>
      </c>
      <c r="C9935" s="10">
        <f>DATE(YEAR(orders[[#This Row],[order_date]]), MONTH(orders[[#This Row],[order_date]]), 1)</f>
        <v>45078</v>
      </c>
      <c r="D9935" t="s">
        <v>1683</v>
      </c>
      <c r="E9935" t="s">
        <v>651</v>
      </c>
      <c r="F9935" t="str">
        <f>VLOOKUP(orders[[#This Row],[product_id]],Products!A:C,3,0)</f>
        <v>Electronics</v>
      </c>
      <c r="G9935">
        <v>3</v>
      </c>
      <c r="H9935" s="6">
        <v>0.19962307755956601</v>
      </c>
      <c r="I9935" s="2">
        <f>VLOOKUP($E9935,
Products!$A$1:$F$201,MATCH(Orders!I$1,Products!$A$1:$F$1,0),0)</f>
        <v>28622.091542973511</v>
      </c>
      <c r="J9935" s="2">
        <f>VLOOKUP($E9935,
Products!$A$1:$F$201,MATCH(Orders!J$1,Products!$A$1:$F$1,0),0)</f>
        <v>19327.527634039769</v>
      </c>
    </row>
    <row r="9936" spans="1:10">
      <c r="A9936">
        <v>9935</v>
      </c>
      <c r="B9936" s="4">
        <v>45182</v>
      </c>
      <c r="C9936" s="10">
        <f>DATE(YEAR(orders[[#This Row],[order_date]]), MONTH(orders[[#This Row],[order_date]]), 1)</f>
        <v>45170</v>
      </c>
      <c r="D9936" t="s">
        <v>1584</v>
      </c>
      <c r="E9936" t="s">
        <v>640</v>
      </c>
      <c r="F9936" t="str">
        <f>VLOOKUP(orders[[#This Row],[product_id]],Products!A:C,3,0)</f>
        <v>Electronics</v>
      </c>
      <c r="G9936">
        <v>1</v>
      </c>
      <c r="H9936" s="6">
        <v>0.10315227985183469</v>
      </c>
      <c r="I9936" s="2">
        <f>VLOOKUP($E9936,
Products!$A$1:$F$201,MATCH(Orders!I$1,Products!$A$1:$F$1,0),0)</f>
        <v>28588.897930669911</v>
      </c>
      <c r="J9936" s="2">
        <f>VLOOKUP($E9936,
Products!$A$1:$F$201,MATCH(Orders!J$1,Products!$A$1:$F$1,0),0)</f>
        <v>20681.16336734363</v>
      </c>
    </row>
    <row r="9937" spans="1:10">
      <c r="A9937">
        <v>9936</v>
      </c>
      <c r="B9937" s="4">
        <v>45989</v>
      </c>
      <c r="C9937" s="10">
        <f>DATE(YEAR(orders[[#This Row],[order_date]]), MONTH(orders[[#This Row],[order_date]]), 1)</f>
        <v>45962</v>
      </c>
      <c r="D9937" t="s">
        <v>1299</v>
      </c>
      <c r="E9937" t="s">
        <v>622</v>
      </c>
      <c r="F9937" t="str">
        <f>VLOOKUP(orders[[#This Row],[product_id]],Products!A:C,3,0)</f>
        <v>Electronics</v>
      </c>
      <c r="G9937">
        <v>1</v>
      </c>
      <c r="H9937" s="6">
        <v>0.10104419514256496</v>
      </c>
      <c r="I9937" s="2">
        <f>VLOOKUP($E9937,
Products!$A$1:$F$201,MATCH(Orders!I$1,Products!$A$1:$F$1,0),0)</f>
        <v>29891.969506397199</v>
      </c>
      <c r="J9937" s="2">
        <f>VLOOKUP($E9937,
Products!$A$1:$F$201,MATCH(Orders!J$1,Products!$A$1:$F$1,0),0)</f>
        <v>20298.690993957589</v>
      </c>
    </row>
    <row r="9938" spans="1:10">
      <c r="A9938">
        <v>9937</v>
      </c>
      <c r="B9938" s="4">
        <v>46005</v>
      </c>
      <c r="C9938" s="10">
        <f>DATE(YEAR(orders[[#This Row],[order_date]]), MONTH(orders[[#This Row],[order_date]]), 1)</f>
        <v>45992</v>
      </c>
      <c r="D9938" t="s">
        <v>1348</v>
      </c>
      <c r="E9938" t="s">
        <v>550</v>
      </c>
      <c r="F9938" t="str">
        <f>VLOOKUP(orders[[#This Row],[product_id]],Products!A:C,3,0)</f>
        <v>Electronics</v>
      </c>
      <c r="G9938">
        <v>1</v>
      </c>
      <c r="H9938" s="6">
        <v>0.23976744990282542</v>
      </c>
      <c r="I9938" s="2">
        <f>VLOOKUP($E9938,
Products!$A$1:$F$201,MATCH(Orders!I$1,Products!$A$1:$F$1,0),0)</f>
        <v>21928.70634496431</v>
      </c>
      <c r="J9938" s="2">
        <f>VLOOKUP($E9938,
Products!$A$1:$F$201,MATCH(Orders!J$1,Products!$A$1:$F$1,0),0)</f>
        <v>17227.037321653719</v>
      </c>
    </row>
    <row r="9939" spans="1:10">
      <c r="A9939">
        <v>9938</v>
      </c>
      <c r="B9939" s="4">
        <v>45978</v>
      </c>
      <c r="C9939" s="10">
        <f>DATE(YEAR(orders[[#This Row],[order_date]]), MONTH(orders[[#This Row],[order_date]]), 1)</f>
        <v>45962</v>
      </c>
      <c r="D9939" t="s">
        <v>2882</v>
      </c>
      <c r="E9939" t="s">
        <v>646</v>
      </c>
      <c r="F9939" t="str">
        <f>VLOOKUP(orders[[#This Row],[product_id]],Products!A:C,3,0)</f>
        <v>Electronics</v>
      </c>
      <c r="G9939">
        <v>1</v>
      </c>
      <c r="H9939" s="6">
        <v>0.17709820993735828</v>
      </c>
      <c r="I9939" s="2">
        <f>VLOOKUP($E9939,
Products!$A$1:$F$201,MATCH(Orders!I$1,Products!$A$1:$F$1,0),0)</f>
        <v>18424.12750052143</v>
      </c>
      <c r="J9939" s="2">
        <f>VLOOKUP($E9939,
Products!$A$1:$F$201,MATCH(Orders!J$1,Products!$A$1:$F$1,0),0)</f>
        <v>14575.25356690323</v>
      </c>
    </row>
    <row r="9940" spans="1:10">
      <c r="A9940">
        <v>9939</v>
      </c>
      <c r="B9940" s="4">
        <v>45863</v>
      </c>
      <c r="C9940" s="10">
        <f>DATE(YEAR(orders[[#This Row],[order_date]]), MONTH(orders[[#This Row],[order_date]]), 1)</f>
        <v>45839</v>
      </c>
      <c r="D9940" t="s">
        <v>1506</v>
      </c>
      <c r="E9940" t="s">
        <v>511</v>
      </c>
      <c r="F9940" t="str">
        <f>VLOOKUP(orders[[#This Row],[product_id]],Products!A:C,3,0)</f>
        <v>Appliances</v>
      </c>
      <c r="G9940">
        <v>2</v>
      </c>
      <c r="H9940" s="6">
        <v>0.14867322750471204</v>
      </c>
      <c r="I9940" s="2">
        <f>VLOOKUP($E9940,
Products!$A$1:$F$201,MATCH(Orders!I$1,Products!$A$1:$F$1,0),0)</f>
        <v>6005.1161529516376</v>
      </c>
      <c r="J9940" s="2">
        <f>VLOOKUP($E9940,
Products!$A$1:$F$201,MATCH(Orders!J$1,Products!$A$1:$F$1,0),0)</f>
        <v>4036.1471846213158</v>
      </c>
    </row>
    <row r="9941" spans="1:10">
      <c r="A9941">
        <v>9940</v>
      </c>
      <c r="B9941" s="4">
        <v>45044</v>
      </c>
      <c r="C9941" s="10">
        <f>DATE(YEAR(orders[[#This Row],[order_date]]), MONTH(orders[[#This Row],[order_date]]), 1)</f>
        <v>45017</v>
      </c>
      <c r="D9941" t="s">
        <v>1160</v>
      </c>
      <c r="E9941" t="s">
        <v>668</v>
      </c>
      <c r="F9941" t="str">
        <f>VLOOKUP(orders[[#This Row],[product_id]],Products!A:C,3,0)</f>
        <v>Electronics</v>
      </c>
      <c r="G9941">
        <v>3</v>
      </c>
      <c r="H9941" s="6">
        <v>0.21920444617409196</v>
      </c>
      <c r="I9941" s="2">
        <f>VLOOKUP($E9941,
Products!$A$1:$F$201,MATCH(Orders!I$1,Products!$A$1:$F$1,0),0)</f>
        <v>23702.058773663419</v>
      </c>
      <c r="J9941" s="2">
        <f>VLOOKUP($E9941,
Products!$A$1:$F$201,MATCH(Orders!J$1,Products!$A$1:$F$1,0),0)</f>
        <v>17657.804767621328</v>
      </c>
    </row>
    <row r="9942" spans="1:10">
      <c r="A9942">
        <v>9941</v>
      </c>
      <c r="B9942" s="4">
        <v>45296</v>
      </c>
      <c r="C9942" s="10">
        <f>DATE(YEAR(orders[[#This Row],[order_date]]), MONTH(orders[[#This Row],[order_date]]), 1)</f>
        <v>45292</v>
      </c>
      <c r="D9942" t="s">
        <v>2315</v>
      </c>
      <c r="E9942" t="s">
        <v>558</v>
      </c>
      <c r="F9942" t="str">
        <f>VLOOKUP(orders[[#This Row],[product_id]],Products!A:C,3,0)</f>
        <v>Electronics</v>
      </c>
      <c r="G9942">
        <v>2</v>
      </c>
      <c r="H9942" s="6">
        <v>0.24772418372013558</v>
      </c>
      <c r="I9942" s="2">
        <f>VLOOKUP($E9942,
Products!$A$1:$F$201,MATCH(Orders!I$1,Products!$A$1:$F$1,0),0)</f>
        <v>30121.382934618541</v>
      </c>
      <c r="J9942" s="2">
        <f>VLOOKUP($E9942,
Products!$A$1:$F$201,MATCH(Orders!J$1,Products!$A$1:$F$1,0),0)</f>
        <v>20439.226581954921</v>
      </c>
    </row>
    <row r="9943" spans="1:10">
      <c r="A9943">
        <v>9942</v>
      </c>
      <c r="B9943" s="4">
        <v>45135</v>
      </c>
      <c r="C9943" s="10">
        <f>DATE(YEAR(orders[[#This Row],[order_date]]), MONTH(orders[[#This Row],[order_date]]), 1)</f>
        <v>45108</v>
      </c>
      <c r="D9943" t="s">
        <v>1581</v>
      </c>
      <c r="E9943" t="s">
        <v>701</v>
      </c>
      <c r="F9943" t="str">
        <f>VLOOKUP(orders[[#This Row],[product_id]],Products!A:C,3,0)</f>
        <v>Electronics</v>
      </c>
      <c r="G9943">
        <v>1</v>
      </c>
      <c r="H9943" s="6">
        <v>0.10516218680469748</v>
      </c>
      <c r="I9943" s="2">
        <f>VLOOKUP($E9943,
Products!$A$1:$F$201,MATCH(Orders!I$1,Products!$A$1:$F$1,0),0)</f>
        <v>19562.35470664543</v>
      </c>
      <c r="J9943" s="2">
        <f>VLOOKUP($E9943,
Products!$A$1:$F$201,MATCH(Orders!J$1,Products!$A$1:$F$1,0),0)</f>
        <v>13782.49498098754</v>
      </c>
    </row>
    <row r="9944" spans="1:10">
      <c r="A9944">
        <v>9943</v>
      </c>
      <c r="B9944" s="4">
        <v>45513</v>
      </c>
      <c r="C9944" s="10">
        <f>DATE(YEAR(orders[[#This Row],[order_date]]), MONTH(orders[[#This Row],[order_date]]), 1)</f>
        <v>45505</v>
      </c>
      <c r="D9944" t="s">
        <v>3324</v>
      </c>
      <c r="E9944" t="s">
        <v>675</v>
      </c>
      <c r="F9944" t="str">
        <f>VLOOKUP(orders[[#This Row],[product_id]],Products!A:C,3,0)</f>
        <v>Appliances</v>
      </c>
      <c r="G9944">
        <v>1</v>
      </c>
      <c r="H9944" s="6">
        <v>0.10850672090281825</v>
      </c>
      <c r="I9944" s="2">
        <f>VLOOKUP($E9944,
Products!$A$1:$F$201,MATCH(Orders!I$1,Products!$A$1:$F$1,0),0)</f>
        <v>23552.642442203069</v>
      </c>
      <c r="J9944" s="2">
        <f>VLOOKUP($E9944,
Products!$A$1:$F$201,MATCH(Orders!J$1,Products!$A$1:$F$1,0),0)</f>
        <v>17389.42325132497</v>
      </c>
    </row>
    <row r="9945" spans="1:10">
      <c r="A9945">
        <v>9944</v>
      </c>
      <c r="B9945" s="4">
        <v>45775</v>
      </c>
      <c r="C9945" s="10">
        <f>DATE(YEAR(orders[[#This Row],[order_date]]), MONTH(orders[[#This Row],[order_date]]), 1)</f>
        <v>45748</v>
      </c>
      <c r="D9945" t="s">
        <v>1801</v>
      </c>
      <c r="E9945" t="s">
        <v>509</v>
      </c>
      <c r="F9945" t="str">
        <f>VLOOKUP(orders[[#This Row],[product_id]],Products!A:C,3,0)</f>
        <v>Appliances</v>
      </c>
      <c r="G9945">
        <v>3</v>
      </c>
      <c r="H9945" s="6">
        <v>5.9165124752744137E-2</v>
      </c>
      <c r="I9945" s="2">
        <f>VLOOKUP($E9945,
Products!$A$1:$F$201,MATCH(Orders!I$1,Products!$A$1:$F$1,0),0)</f>
        <v>23898.369282732219</v>
      </c>
      <c r="J9945" s="2">
        <f>VLOOKUP($E9945,
Products!$A$1:$F$201,MATCH(Orders!J$1,Products!$A$1:$F$1,0),0)</f>
        <v>16491.822147524919</v>
      </c>
    </row>
    <row r="9946" spans="1:10">
      <c r="A9946">
        <v>9945</v>
      </c>
      <c r="B9946" s="4">
        <v>45242</v>
      </c>
      <c r="C9946" s="10">
        <f>DATE(YEAR(orders[[#This Row],[order_date]]), MONTH(orders[[#This Row],[order_date]]), 1)</f>
        <v>45231</v>
      </c>
      <c r="D9946" t="s">
        <v>1719</v>
      </c>
      <c r="E9946" t="s">
        <v>565</v>
      </c>
      <c r="F9946" t="str">
        <f>VLOOKUP(orders[[#This Row],[product_id]],Products!A:C,3,0)</f>
        <v>Electronics</v>
      </c>
      <c r="G9946">
        <v>1</v>
      </c>
      <c r="H9946" s="6">
        <v>0.18350781292197732</v>
      </c>
      <c r="I9946" s="2">
        <f>VLOOKUP($E9946,
Products!$A$1:$F$201,MATCH(Orders!I$1,Products!$A$1:$F$1,0),0)</f>
        <v>2327.4213408101141</v>
      </c>
      <c r="J9946" s="2">
        <f>VLOOKUP($E9946,
Products!$A$1:$F$201,MATCH(Orders!J$1,Products!$A$1:$F$1,0),0)</f>
        <v>1682.0944582406071</v>
      </c>
    </row>
    <row r="9947" spans="1:10">
      <c r="A9947">
        <v>9946</v>
      </c>
      <c r="B9947" s="4">
        <v>45370</v>
      </c>
      <c r="C9947" s="10">
        <f>DATE(YEAR(orders[[#This Row],[order_date]]), MONTH(orders[[#This Row],[order_date]]), 1)</f>
        <v>45352</v>
      </c>
      <c r="D9947" t="s">
        <v>3937</v>
      </c>
      <c r="E9947" t="s">
        <v>678</v>
      </c>
      <c r="F9947" t="str">
        <f>VLOOKUP(orders[[#This Row],[product_id]],Products!A:C,3,0)</f>
        <v>Appliances</v>
      </c>
      <c r="G9947">
        <v>2</v>
      </c>
      <c r="H9947" s="6">
        <v>0.14809919069594277</v>
      </c>
      <c r="I9947" s="2">
        <f>VLOOKUP($E9947,
Products!$A$1:$F$201,MATCH(Orders!I$1,Products!$A$1:$F$1,0),0)</f>
        <v>24547.80463631255</v>
      </c>
      <c r="J9947" s="2">
        <f>VLOOKUP($E9947,
Products!$A$1:$F$201,MATCH(Orders!J$1,Products!$A$1:$F$1,0),0)</f>
        <v>16599.667533695861</v>
      </c>
    </row>
    <row r="9948" spans="1:10">
      <c r="A9948">
        <v>9947</v>
      </c>
      <c r="B9948" s="4">
        <v>45554</v>
      </c>
      <c r="C9948" s="10">
        <f>DATE(YEAR(orders[[#This Row],[order_date]]), MONTH(orders[[#This Row],[order_date]]), 1)</f>
        <v>45536</v>
      </c>
      <c r="D9948" t="s">
        <v>1816</v>
      </c>
      <c r="E9948" t="s">
        <v>577</v>
      </c>
      <c r="F9948" t="str">
        <f>VLOOKUP(orders[[#This Row],[product_id]],Products!A:C,3,0)</f>
        <v>Appliances</v>
      </c>
      <c r="G9948">
        <v>2</v>
      </c>
      <c r="H9948" s="6">
        <v>0.14229540999812862</v>
      </c>
      <c r="I9948" s="2">
        <f>VLOOKUP($E9948,
Products!$A$1:$F$201,MATCH(Orders!I$1,Products!$A$1:$F$1,0),0)</f>
        <v>24178.046221204509</v>
      </c>
      <c r="J9948" s="2">
        <f>VLOOKUP($E9948,
Products!$A$1:$F$201,MATCH(Orders!J$1,Products!$A$1:$F$1,0),0)</f>
        <v>17784.08636999697</v>
      </c>
    </row>
    <row r="9949" spans="1:10">
      <c r="A9949">
        <v>9948</v>
      </c>
      <c r="B9949" s="4">
        <v>45371</v>
      </c>
      <c r="C9949" s="10">
        <f>DATE(YEAR(orders[[#This Row],[order_date]]), MONTH(orders[[#This Row],[order_date]]), 1)</f>
        <v>45352</v>
      </c>
      <c r="D9949" t="s">
        <v>3154</v>
      </c>
      <c r="E9949" t="s">
        <v>580</v>
      </c>
      <c r="F9949" t="str">
        <f>VLOOKUP(orders[[#This Row],[product_id]],Products!A:C,3,0)</f>
        <v>Electronics</v>
      </c>
      <c r="G9949">
        <v>2</v>
      </c>
      <c r="H9949" s="6">
        <v>0.17058792004044221</v>
      </c>
      <c r="I9949" s="2">
        <f>VLOOKUP($E9949,
Products!$A$1:$F$201,MATCH(Orders!I$1,Products!$A$1:$F$1,0),0)</f>
        <v>29905.106989935579</v>
      </c>
      <c r="J9949" s="2">
        <f>VLOOKUP($E9949,
Products!$A$1:$F$201,MATCH(Orders!J$1,Products!$A$1:$F$1,0),0)</f>
        <v>22230.930488499071</v>
      </c>
    </row>
    <row r="9950" spans="1:10">
      <c r="A9950">
        <v>9949</v>
      </c>
      <c r="B9950" s="4">
        <v>45496</v>
      </c>
      <c r="C9950" s="10">
        <f>DATE(YEAR(orders[[#This Row],[order_date]]), MONTH(orders[[#This Row],[order_date]]), 1)</f>
        <v>45474</v>
      </c>
      <c r="D9950" t="s">
        <v>1167</v>
      </c>
      <c r="E9950" t="s">
        <v>571</v>
      </c>
      <c r="F9950" t="str">
        <f>VLOOKUP(orders[[#This Row],[product_id]],Products!A:C,3,0)</f>
        <v>Electronics</v>
      </c>
      <c r="G9950">
        <v>2</v>
      </c>
      <c r="H9950" s="6">
        <v>0.12420196186897817</v>
      </c>
      <c r="I9950" s="2">
        <f>VLOOKUP($E9950,
Products!$A$1:$F$201,MATCH(Orders!I$1,Products!$A$1:$F$1,0),0)</f>
        <v>30022.150567424669</v>
      </c>
      <c r="J9950" s="2">
        <f>VLOOKUP($E9950,
Products!$A$1:$F$201,MATCH(Orders!J$1,Products!$A$1:$F$1,0),0)</f>
        <v>21451.61875289512</v>
      </c>
    </row>
    <row r="9951" spans="1:10">
      <c r="A9951">
        <v>9950</v>
      </c>
      <c r="B9951" s="4">
        <v>45508</v>
      </c>
      <c r="C9951" s="10">
        <f>DATE(YEAR(orders[[#This Row],[order_date]]), MONTH(orders[[#This Row],[order_date]]), 1)</f>
        <v>45505</v>
      </c>
      <c r="D9951" t="s">
        <v>4306</v>
      </c>
      <c r="E9951" t="s">
        <v>527</v>
      </c>
      <c r="F9951" t="str">
        <f>VLOOKUP(orders[[#This Row],[product_id]],Products!A:C,3,0)</f>
        <v>Appliances</v>
      </c>
      <c r="G9951">
        <v>1</v>
      </c>
      <c r="H9951" s="6">
        <v>0.12066907918544986</v>
      </c>
      <c r="I9951" s="2">
        <f>VLOOKUP($E9951,
Products!$A$1:$F$201,MATCH(Orders!I$1,Products!$A$1:$F$1,0),0)</f>
        <v>25833.54427698228</v>
      </c>
      <c r="J9951" s="2">
        <f>VLOOKUP($E9951,
Products!$A$1:$F$201,MATCH(Orders!J$1,Products!$A$1:$F$1,0),0)</f>
        <v>16827.881451334611</v>
      </c>
    </row>
    <row r="9952" spans="1:10">
      <c r="A9952">
        <v>9951</v>
      </c>
      <c r="B9952" s="4">
        <v>45531</v>
      </c>
      <c r="C9952" s="10">
        <f>DATE(YEAR(orders[[#This Row],[order_date]]), MONTH(orders[[#This Row],[order_date]]), 1)</f>
        <v>45505</v>
      </c>
      <c r="D9952" t="s">
        <v>2842</v>
      </c>
      <c r="E9952" t="s">
        <v>645</v>
      </c>
      <c r="F9952" t="str">
        <f>VLOOKUP(orders[[#This Row],[product_id]],Products!A:C,3,0)</f>
        <v>Electronics</v>
      </c>
      <c r="G9952">
        <v>2</v>
      </c>
      <c r="H9952" s="6">
        <v>0.2180717746761531</v>
      </c>
      <c r="I9952" s="2">
        <f>VLOOKUP($E9952,
Products!$A$1:$F$201,MATCH(Orders!I$1,Products!$A$1:$F$1,0),0)</f>
        <v>29658.239859810968</v>
      </c>
      <c r="J9952" s="2">
        <f>VLOOKUP($E9952,
Products!$A$1:$F$201,MATCH(Orders!J$1,Products!$A$1:$F$1,0),0)</f>
        <v>22421.521919652871</v>
      </c>
    </row>
    <row r="9953" spans="1:10">
      <c r="A9953">
        <v>9952</v>
      </c>
      <c r="B9953" s="4">
        <v>45667</v>
      </c>
      <c r="C9953" s="10">
        <f>DATE(YEAR(orders[[#This Row],[order_date]]), MONTH(orders[[#This Row],[order_date]]), 1)</f>
        <v>45658</v>
      </c>
      <c r="D9953" t="s">
        <v>4438</v>
      </c>
      <c r="E9953" t="s">
        <v>556</v>
      </c>
      <c r="F9953" t="str">
        <f>VLOOKUP(orders[[#This Row],[product_id]],Products!A:C,3,0)</f>
        <v>Appliances</v>
      </c>
      <c r="G9953">
        <v>2</v>
      </c>
      <c r="H9953" s="6">
        <v>0.13522283670773597</v>
      </c>
      <c r="I9953" s="2">
        <f>VLOOKUP($E9953,
Products!$A$1:$F$201,MATCH(Orders!I$1,Products!$A$1:$F$1,0),0)</f>
        <v>27054.121101651981</v>
      </c>
      <c r="J9953" s="2">
        <f>VLOOKUP($E9953,
Products!$A$1:$F$201,MATCH(Orders!J$1,Products!$A$1:$F$1,0),0)</f>
        <v>19388.930988794411</v>
      </c>
    </row>
    <row r="9954" spans="1:10">
      <c r="A9954">
        <v>9953</v>
      </c>
      <c r="B9954" s="4">
        <v>45834</v>
      </c>
      <c r="C9954" s="10">
        <f>DATE(YEAR(orders[[#This Row],[order_date]]), MONTH(orders[[#This Row],[order_date]]), 1)</f>
        <v>45809</v>
      </c>
      <c r="D9954" t="s">
        <v>3576</v>
      </c>
      <c r="E9954" t="s">
        <v>650</v>
      </c>
      <c r="F9954" t="str">
        <f>VLOOKUP(orders[[#This Row],[product_id]],Products!A:C,3,0)</f>
        <v>Electronics</v>
      </c>
      <c r="G9954">
        <v>3</v>
      </c>
      <c r="H9954" s="6">
        <v>0.20685506449399804</v>
      </c>
      <c r="I9954" s="2">
        <f>VLOOKUP($E9954,
Products!$A$1:$F$201,MATCH(Orders!I$1,Products!$A$1:$F$1,0),0)</f>
        <v>12936.529609330941</v>
      </c>
      <c r="J9954" s="2">
        <f>VLOOKUP($E9954,
Products!$A$1:$F$201,MATCH(Orders!J$1,Products!$A$1:$F$1,0),0)</f>
        <v>9465.2602677376308</v>
      </c>
    </row>
    <row r="9955" spans="1:10">
      <c r="A9955">
        <v>9954</v>
      </c>
      <c r="B9955" s="4">
        <v>45575</v>
      </c>
      <c r="C9955" s="10">
        <f>DATE(YEAR(orders[[#This Row],[order_date]]), MONTH(orders[[#This Row],[order_date]]), 1)</f>
        <v>45566</v>
      </c>
      <c r="D9955" t="s">
        <v>2759</v>
      </c>
      <c r="E9955" t="s">
        <v>669</v>
      </c>
      <c r="F9955" t="str">
        <f>VLOOKUP(orders[[#This Row],[product_id]],Products!A:C,3,0)</f>
        <v>Electronics</v>
      </c>
      <c r="G9955">
        <v>3</v>
      </c>
      <c r="H9955" s="6">
        <v>0.13710158111283519</v>
      </c>
      <c r="I9955" s="2">
        <f>VLOOKUP($E9955,
Products!$A$1:$F$201,MATCH(Orders!I$1,Products!$A$1:$F$1,0),0)</f>
        <v>11708.03419603835</v>
      </c>
      <c r="J9955" s="2">
        <f>VLOOKUP($E9955,
Products!$A$1:$F$201,MATCH(Orders!J$1,Products!$A$1:$F$1,0),0)</f>
        <v>7784.9580101998827</v>
      </c>
    </row>
    <row r="9956" spans="1:10">
      <c r="A9956">
        <v>9955</v>
      </c>
      <c r="B9956" s="4">
        <v>45231</v>
      </c>
      <c r="C9956" s="10">
        <f>DATE(YEAR(orders[[#This Row],[order_date]]), MONTH(orders[[#This Row],[order_date]]), 1)</f>
        <v>45231</v>
      </c>
      <c r="D9956" t="s">
        <v>4373</v>
      </c>
      <c r="E9956" t="s">
        <v>598</v>
      </c>
      <c r="F9956" t="str">
        <f>VLOOKUP(orders[[#This Row],[product_id]],Products!A:C,3,0)</f>
        <v>Appliances</v>
      </c>
      <c r="G9956">
        <v>3</v>
      </c>
      <c r="H9956" s="6">
        <v>0.13674770882001866</v>
      </c>
      <c r="I9956" s="2">
        <f>VLOOKUP($E9956,
Products!$A$1:$F$201,MATCH(Orders!I$1,Products!$A$1:$F$1,0),0)</f>
        <v>5641.6789233526652</v>
      </c>
      <c r="J9956" s="2">
        <f>VLOOKUP($E9956,
Products!$A$1:$F$201,MATCH(Orders!J$1,Products!$A$1:$F$1,0),0)</f>
        <v>4031.2473685481059</v>
      </c>
    </row>
    <row r="9957" spans="1:10">
      <c r="A9957">
        <v>9956</v>
      </c>
      <c r="B9957" s="4">
        <v>45265</v>
      </c>
      <c r="C9957" s="10">
        <f>DATE(YEAR(orders[[#This Row],[order_date]]), MONTH(orders[[#This Row],[order_date]]), 1)</f>
        <v>45261</v>
      </c>
      <c r="D9957" t="s">
        <v>1650</v>
      </c>
      <c r="E9957" t="s">
        <v>554</v>
      </c>
      <c r="F9957" t="str">
        <f>VLOOKUP(orders[[#This Row],[product_id]],Products!A:C,3,0)</f>
        <v>Appliances</v>
      </c>
      <c r="G9957">
        <v>1</v>
      </c>
      <c r="H9957" s="6">
        <v>6.7018892280283918E-2</v>
      </c>
      <c r="I9957" s="2">
        <f>VLOOKUP($E9957,
Products!$A$1:$F$201,MATCH(Orders!I$1,Products!$A$1:$F$1,0),0)</f>
        <v>2088.6647814855078</v>
      </c>
      <c r="J9957" s="2">
        <f>VLOOKUP($E9957,
Products!$A$1:$F$201,MATCH(Orders!J$1,Products!$A$1:$F$1,0),0)</f>
        <v>1371.380040542937</v>
      </c>
    </row>
    <row r="9958" spans="1:10">
      <c r="A9958">
        <v>9957</v>
      </c>
      <c r="B9958" s="4">
        <v>45455</v>
      </c>
      <c r="C9958" s="10">
        <f>DATE(YEAR(orders[[#This Row],[order_date]]), MONTH(orders[[#This Row],[order_date]]), 1)</f>
        <v>45444</v>
      </c>
      <c r="D9958" t="s">
        <v>789</v>
      </c>
      <c r="E9958" t="s">
        <v>521</v>
      </c>
      <c r="F9958" t="str">
        <f>VLOOKUP(orders[[#This Row],[product_id]],Products!A:C,3,0)</f>
        <v>Electronics</v>
      </c>
      <c r="G9958">
        <v>3</v>
      </c>
      <c r="H9958" s="6">
        <v>0.1682498081574548</v>
      </c>
      <c r="I9958" s="2">
        <f>VLOOKUP($E9958,
Products!$A$1:$F$201,MATCH(Orders!I$1,Products!$A$1:$F$1,0),0)</f>
        <v>18373.691083837519</v>
      </c>
      <c r="J9958" s="2">
        <f>VLOOKUP($E9958,
Products!$A$1:$F$201,MATCH(Orders!J$1,Products!$A$1:$F$1,0),0)</f>
        <v>14409.80197321412</v>
      </c>
    </row>
    <row r="9959" spans="1:10">
      <c r="A9959">
        <v>9958</v>
      </c>
      <c r="B9959" s="4">
        <v>44980</v>
      </c>
      <c r="C9959" s="10">
        <f>DATE(YEAR(orders[[#This Row],[order_date]]), MONTH(orders[[#This Row],[order_date]]), 1)</f>
        <v>44958</v>
      </c>
      <c r="D9959" t="s">
        <v>4027</v>
      </c>
      <c r="E9959" t="s">
        <v>549</v>
      </c>
      <c r="F9959" t="str">
        <f>VLOOKUP(orders[[#This Row],[product_id]],Products!A:C,3,0)</f>
        <v>Electronics</v>
      </c>
      <c r="G9959">
        <v>2</v>
      </c>
      <c r="H9959" s="6">
        <v>0.19190543679901159</v>
      </c>
      <c r="I9959" s="2">
        <f>VLOOKUP($E9959,
Products!$A$1:$F$201,MATCH(Orders!I$1,Products!$A$1:$F$1,0),0)</f>
        <v>32579.222893763279</v>
      </c>
      <c r="J9959" s="2">
        <f>VLOOKUP($E9959,
Products!$A$1:$F$201,MATCH(Orders!J$1,Products!$A$1:$F$1,0),0)</f>
        <v>22472.912188105081</v>
      </c>
    </row>
    <row r="9960" spans="1:10">
      <c r="A9960">
        <v>9959</v>
      </c>
      <c r="B9960" s="4">
        <v>45610</v>
      </c>
      <c r="C9960" s="10">
        <f>DATE(YEAR(orders[[#This Row],[order_date]]), MONTH(orders[[#This Row],[order_date]]), 1)</f>
        <v>45597</v>
      </c>
      <c r="D9960" t="s">
        <v>4443</v>
      </c>
      <c r="E9960" t="s">
        <v>612</v>
      </c>
      <c r="F9960" t="str">
        <f>VLOOKUP(orders[[#This Row],[product_id]],Products!A:C,3,0)</f>
        <v>Electronics</v>
      </c>
      <c r="G9960">
        <v>1</v>
      </c>
      <c r="H9960" s="6">
        <v>0.18449788459957253</v>
      </c>
      <c r="I9960" s="2">
        <f>VLOOKUP($E9960,
Products!$A$1:$F$201,MATCH(Orders!I$1,Products!$A$1:$F$1,0),0)</f>
        <v>2704.041843529928</v>
      </c>
      <c r="J9960" s="2">
        <f>VLOOKUP($E9960,
Products!$A$1:$F$201,MATCH(Orders!J$1,Products!$A$1:$F$1,0),0)</f>
        <v>2158.9135708713038</v>
      </c>
    </row>
    <row r="9961" spans="1:10">
      <c r="A9961">
        <v>9960</v>
      </c>
      <c r="B9961" s="4">
        <v>45345</v>
      </c>
      <c r="C9961" s="10">
        <f>DATE(YEAR(orders[[#This Row],[order_date]]), MONTH(orders[[#This Row],[order_date]]), 1)</f>
        <v>45323</v>
      </c>
      <c r="D9961" t="s">
        <v>2145</v>
      </c>
      <c r="E9961" t="s">
        <v>655</v>
      </c>
      <c r="F9961" t="str">
        <f>VLOOKUP(orders[[#This Row],[product_id]],Products!A:C,3,0)</f>
        <v>Appliances</v>
      </c>
      <c r="G9961">
        <v>2</v>
      </c>
      <c r="H9961" s="6">
        <v>0.1311364920828208</v>
      </c>
      <c r="I9961" s="2">
        <f>VLOOKUP($E9961,
Products!$A$1:$F$201,MATCH(Orders!I$1,Products!$A$1:$F$1,0),0)</f>
        <v>24072.170529057032</v>
      </c>
      <c r="J9961" s="2">
        <f>VLOOKUP($E9961,
Products!$A$1:$F$201,MATCH(Orders!J$1,Products!$A$1:$F$1,0),0)</f>
        <v>16358.626370717549</v>
      </c>
    </row>
    <row r="9962" spans="1:10">
      <c r="A9962">
        <v>9961</v>
      </c>
      <c r="B9962" s="4">
        <v>45231</v>
      </c>
      <c r="C9962" s="10">
        <f>DATE(YEAR(orders[[#This Row],[order_date]]), MONTH(orders[[#This Row],[order_date]]), 1)</f>
        <v>45231</v>
      </c>
      <c r="D9962" t="s">
        <v>3849</v>
      </c>
      <c r="E9962" t="s">
        <v>599</v>
      </c>
      <c r="F9962" t="str">
        <f>VLOOKUP(orders[[#This Row],[product_id]],Products!A:C,3,0)</f>
        <v>Electronics</v>
      </c>
      <c r="G9962">
        <v>2</v>
      </c>
      <c r="H9962" s="6">
        <v>0.15545423169694197</v>
      </c>
      <c r="I9962" s="2">
        <f>VLOOKUP($E9962,
Products!$A$1:$F$201,MATCH(Orders!I$1,Products!$A$1:$F$1,0),0)</f>
        <v>24019.70637428105</v>
      </c>
      <c r="J9962" s="2">
        <f>VLOOKUP($E9962,
Products!$A$1:$F$201,MATCH(Orders!J$1,Products!$A$1:$F$1,0),0)</f>
        <v>16602.559277417411</v>
      </c>
    </row>
    <row r="9963" spans="1:10">
      <c r="A9963">
        <v>9962</v>
      </c>
      <c r="B9963" s="4">
        <v>45011</v>
      </c>
      <c r="C9963" s="10">
        <f>DATE(YEAR(orders[[#This Row],[order_date]]), MONTH(orders[[#This Row],[order_date]]), 1)</f>
        <v>44986</v>
      </c>
      <c r="D9963" t="s">
        <v>3374</v>
      </c>
      <c r="E9963" t="s">
        <v>513</v>
      </c>
      <c r="F9963" t="str">
        <f>VLOOKUP(orders[[#This Row],[product_id]],Products!A:C,3,0)</f>
        <v>Electronics</v>
      </c>
      <c r="G9963">
        <v>2</v>
      </c>
      <c r="H9963" s="6">
        <v>0.14130997328834929</v>
      </c>
      <c r="I9963" s="2">
        <f>VLOOKUP($E9963,
Products!$A$1:$F$201,MATCH(Orders!I$1,Products!$A$1:$F$1,0),0)</f>
        <v>2370.6748519187499</v>
      </c>
      <c r="J9963" s="2">
        <f>VLOOKUP($E9963,
Products!$A$1:$F$201,MATCH(Orders!J$1,Products!$A$1:$F$1,0),0)</f>
        <v>1742.1190905744229</v>
      </c>
    </row>
    <row r="9964" spans="1:10">
      <c r="A9964">
        <v>9963</v>
      </c>
      <c r="B9964" s="4">
        <v>45178</v>
      </c>
      <c r="C9964" s="10">
        <f>DATE(YEAR(orders[[#This Row],[order_date]]), MONTH(orders[[#This Row],[order_date]]), 1)</f>
        <v>45170</v>
      </c>
      <c r="D9964" t="s">
        <v>1841</v>
      </c>
      <c r="E9964" t="s">
        <v>615</v>
      </c>
      <c r="F9964" t="str">
        <f>VLOOKUP(orders[[#This Row],[product_id]],Products!A:C,3,0)</f>
        <v>Electronics</v>
      </c>
      <c r="G9964">
        <v>2</v>
      </c>
      <c r="H9964" s="6">
        <v>0.21506567354240685</v>
      </c>
      <c r="I9964" s="2">
        <f>VLOOKUP($E9964,
Products!$A$1:$F$201,MATCH(Orders!I$1,Products!$A$1:$F$1,0),0)</f>
        <v>31155.43680046549</v>
      </c>
      <c r="J9964" s="2">
        <f>VLOOKUP($E9964,
Products!$A$1:$F$201,MATCH(Orders!J$1,Products!$A$1:$F$1,0),0)</f>
        <v>22320.078602545669</v>
      </c>
    </row>
    <row r="9965" spans="1:10">
      <c r="A9965">
        <v>9964</v>
      </c>
      <c r="B9965" s="4">
        <v>45052</v>
      </c>
      <c r="C9965" s="10">
        <f>DATE(YEAR(orders[[#This Row],[order_date]]), MONTH(orders[[#This Row],[order_date]]), 1)</f>
        <v>45047</v>
      </c>
      <c r="D9965" t="s">
        <v>2925</v>
      </c>
      <c r="E9965" t="s">
        <v>523</v>
      </c>
      <c r="F9965" t="str">
        <f>VLOOKUP(orders[[#This Row],[product_id]],Products!A:C,3,0)</f>
        <v>Electronics</v>
      </c>
      <c r="G9965">
        <v>3</v>
      </c>
      <c r="H9965" s="6">
        <v>0.21739573735441498</v>
      </c>
      <c r="I9965" s="2">
        <f>VLOOKUP($E9965,
Products!$A$1:$F$201,MATCH(Orders!I$1,Products!$A$1:$F$1,0),0)</f>
        <v>27240.414518089601</v>
      </c>
      <c r="J9965" s="2">
        <f>VLOOKUP($E9965,
Products!$A$1:$F$201,MATCH(Orders!J$1,Products!$A$1:$F$1,0),0)</f>
        <v>21217.524617692769</v>
      </c>
    </row>
    <row r="9966" spans="1:10">
      <c r="A9966">
        <v>9965</v>
      </c>
      <c r="B9966" s="4">
        <v>45536</v>
      </c>
      <c r="C9966" s="10">
        <f>DATE(YEAR(orders[[#This Row],[order_date]]), MONTH(orders[[#This Row],[order_date]]), 1)</f>
        <v>45536</v>
      </c>
      <c r="D9966" t="s">
        <v>1404</v>
      </c>
      <c r="E9966" t="s">
        <v>585</v>
      </c>
      <c r="F9966" t="str">
        <f>VLOOKUP(orders[[#This Row],[product_id]],Products!A:C,3,0)</f>
        <v>Appliances</v>
      </c>
      <c r="G9966">
        <v>2</v>
      </c>
      <c r="H9966" s="6">
        <v>7.8694185243770906E-2</v>
      </c>
      <c r="I9966" s="2">
        <f>VLOOKUP($E9966,
Products!$A$1:$F$201,MATCH(Orders!I$1,Products!$A$1:$F$1,0),0)</f>
        <v>24049.2355837664</v>
      </c>
      <c r="J9966" s="2">
        <f>VLOOKUP($E9966,
Products!$A$1:$F$201,MATCH(Orders!J$1,Products!$A$1:$F$1,0),0)</f>
        <v>19053.338129326308</v>
      </c>
    </row>
    <row r="9967" spans="1:10">
      <c r="A9967">
        <v>9966</v>
      </c>
      <c r="B9967" s="4">
        <v>45230</v>
      </c>
      <c r="C9967" s="10">
        <f>DATE(YEAR(orders[[#This Row],[order_date]]), MONTH(orders[[#This Row],[order_date]]), 1)</f>
        <v>45200</v>
      </c>
      <c r="D9967" t="s">
        <v>2526</v>
      </c>
      <c r="E9967" t="s">
        <v>623</v>
      </c>
      <c r="F9967" t="str">
        <f>VLOOKUP(orders[[#This Row],[product_id]],Products!A:C,3,0)</f>
        <v>Electronics</v>
      </c>
      <c r="G9967">
        <v>3</v>
      </c>
      <c r="H9967" s="6">
        <v>0.15738420786512866</v>
      </c>
      <c r="I9967" s="2">
        <f>VLOOKUP($E9967,
Products!$A$1:$F$201,MATCH(Orders!I$1,Products!$A$1:$F$1,0),0)</f>
        <v>27422.76406600175</v>
      </c>
      <c r="J9967" s="2">
        <f>VLOOKUP($E9967,
Products!$A$1:$F$201,MATCH(Orders!J$1,Products!$A$1:$F$1,0),0)</f>
        <v>18707.390708641691</v>
      </c>
    </row>
    <row r="9968" spans="1:10">
      <c r="A9968">
        <v>9967</v>
      </c>
      <c r="B9968" s="4">
        <v>45978</v>
      </c>
      <c r="C9968" s="10">
        <f>DATE(YEAR(orders[[#This Row],[order_date]]), MONTH(orders[[#This Row],[order_date]]), 1)</f>
        <v>45962</v>
      </c>
      <c r="D9968" t="s">
        <v>3026</v>
      </c>
      <c r="E9968" t="s">
        <v>577</v>
      </c>
      <c r="F9968" t="str">
        <f>VLOOKUP(orders[[#This Row],[product_id]],Products!A:C,3,0)</f>
        <v>Appliances</v>
      </c>
      <c r="G9968">
        <v>1</v>
      </c>
      <c r="H9968" s="6">
        <v>6.8885218630251557E-2</v>
      </c>
      <c r="I9968" s="2">
        <f>VLOOKUP($E9968,
Products!$A$1:$F$201,MATCH(Orders!I$1,Products!$A$1:$F$1,0),0)</f>
        <v>24178.046221204509</v>
      </c>
      <c r="J9968" s="2">
        <f>VLOOKUP($E9968,
Products!$A$1:$F$201,MATCH(Orders!J$1,Products!$A$1:$F$1,0),0)</f>
        <v>17784.08636999697</v>
      </c>
    </row>
    <row r="9969" spans="1:10">
      <c r="A9969">
        <v>9968</v>
      </c>
      <c r="B9969" s="4">
        <v>45774</v>
      </c>
      <c r="C9969" s="10">
        <f>DATE(YEAR(orders[[#This Row],[order_date]]), MONTH(orders[[#This Row],[order_date]]), 1)</f>
        <v>45748</v>
      </c>
      <c r="D9969" t="s">
        <v>1235</v>
      </c>
      <c r="E9969" t="s">
        <v>599</v>
      </c>
      <c r="F9969" t="str">
        <f>VLOOKUP(orders[[#This Row],[product_id]],Products!A:C,3,0)</f>
        <v>Electronics</v>
      </c>
      <c r="G9969">
        <v>3</v>
      </c>
      <c r="H9969" s="6">
        <v>0.18365989150434442</v>
      </c>
      <c r="I9969" s="2">
        <f>VLOOKUP($E9969,
Products!$A$1:$F$201,MATCH(Orders!I$1,Products!$A$1:$F$1,0),0)</f>
        <v>24019.70637428105</v>
      </c>
      <c r="J9969" s="2">
        <f>VLOOKUP($E9969,
Products!$A$1:$F$201,MATCH(Orders!J$1,Products!$A$1:$F$1,0),0)</f>
        <v>16602.559277417411</v>
      </c>
    </row>
    <row r="9970" spans="1:10">
      <c r="A9970">
        <v>9969</v>
      </c>
      <c r="B9970" s="4">
        <v>46002</v>
      </c>
      <c r="C9970" s="10">
        <f>DATE(YEAR(orders[[#This Row],[order_date]]), MONTH(orders[[#This Row],[order_date]]), 1)</f>
        <v>45992</v>
      </c>
      <c r="D9970" t="s">
        <v>4457</v>
      </c>
      <c r="E9970" t="s">
        <v>543</v>
      </c>
      <c r="F9970" t="str">
        <f>VLOOKUP(orders[[#This Row],[product_id]],Products!A:C,3,0)</f>
        <v>Appliances</v>
      </c>
      <c r="G9970">
        <v>2</v>
      </c>
      <c r="H9970" s="6">
        <v>0.10792965722896651</v>
      </c>
      <c r="I9970" s="2">
        <f>VLOOKUP($E9970,
Products!$A$1:$F$201,MATCH(Orders!I$1,Products!$A$1:$F$1,0),0)</f>
        <v>2300.989425669633</v>
      </c>
      <c r="J9970" s="2">
        <f>VLOOKUP($E9970,
Products!$A$1:$F$201,MATCH(Orders!J$1,Products!$A$1:$F$1,0),0)</f>
        <v>1726.390958088811</v>
      </c>
    </row>
    <row r="9971" spans="1:10">
      <c r="A9971">
        <v>9970</v>
      </c>
      <c r="B9971" s="4">
        <v>45581</v>
      </c>
      <c r="C9971" s="10">
        <f>DATE(YEAR(orders[[#This Row],[order_date]]), MONTH(orders[[#This Row],[order_date]]), 1)</f>
        <v>45566</v>
      </c>
      <c r="D9971" t="s">
        <v>1024</v>
      </c>
      <c r="E9971" t="s">
        <v>662</v>
      </c>
      <c r="F9971" t="str">
        <f>VLOOKUP(orders[[#This Row],[product_id]],Products!A:C,3,0)</f>
        <v>Electronics</v>
      </c>
      <c r="G9971">
        <v>2</v>
      </c>
      <c r="H9971" s="6">
        <v>0.14590223897476093</v>
      </c>
      <c r="I9971" s="2">
        <f>VLOOKUP($E9971,
Products!$A$1:$F$201,MATCH(Orders!I$1,Products!$A$1:$F$1,0),0)</f>
        <v>20028.650831777191</v>
      </c>
      <c r="J9971" s="2">
        <f>VLOOKUP($E9971,
Products!$A$1:$F$201,MATCH(Orders!J$1,Products!$A$1:$F$1,0),0)</f>
        <v>14139.84905320309</v>
      </c>
    </row>
    <row r="9972" spans="1:10">
      <c r="A9972">
        <v>9971</v>
      </c>
      <c r="B9972" s="4">
        <v>45570</v>
      </c>
      <c r="C9972" s="10">
        <f>DATE(YEAR(orders[[#This Row],[order_date]]), MONTH(orders[[#This Row],[order_date]]), 1)</f>
        <v>45566</v>
      </c>
      <c r="D9972" t="s">
        <v>3859</v>
      </c>
      <c r="E9972" t="s">
        <v>586</v>
      </c>
      <c r="F9972" t="str">
        <f>VLOOKUP(orders[[#This Row],[product_id]],Products!A:C,3,0)</f>
        <v>Appliances</v>
      </c>
      <c r="G9972">
        <v>1</v>
      </c>
      <c r="H9972" s="6">
        <v>8.6179181936126004E-2</v>
      </c>
      <c r="I9972" s="2">
        <f>VLOOKUP($E9972,
Products!$A$1:$F$201,MATCH(Orders!I$1,Products!$A$1:$F$1,0),0)</f>
        <v>22928.971424497449</v>
      </c>
      <c r="J9972" s="2">
        <f>VLOOKUP($E9972,
Products!$A$1:$F$201,MATCH(Orders!J$1,Products!$A$1:$F$1,0),0)</f>
        <v>17801.356740692991</v>
      </c>
    </row>
    <row r="9973" spans="1:10">
      <c r="A9973">
        <v>9972</v>
      </c>
      <c r="B9973" s="4">
        <v>45784</v>
      </c>
      <c r="C9973" s="10">
        <f>DATE(YEAR(orders[[#This Row],[order_date]]), MONTH(orders[[#This Row],[order_date]]), 1)</f>
        <v>45778</v>
      </c>
      <c r="D9973" t="s">
        <v>1804</v>
      </c>
      <c r="E9973" t="s">
        <v>612</v>
      </c>
      <c r="F9973" t="str">
        <f>VLOOKUP(orders[[#This Row],[product_id]],Products!A:C,3,0)</f>
        <v>Electronics</v>
      </c>
      <c r="G9973">
        <v>3</v>
      </c>
      <c r="H9973" s="6">
        <v>0.14751127746823714</v>
      </c>
      <c r="I9973" s="2">
        <f>VLOOKUP($E9973,
Products!$A$1:$F$201,MATCH(Orders!I$1,Products!$A$1:$F$1,0),0)</f>
        <v>2704.041843529928</v>
      </c>
      <c r="J9973" s="2">
        <f>VLOOKUP($E9973,
Products!$A$1:$F$201,MATCH(Orders!J$1,Products!$A$1:$F$1,0),0)</f>
        <v>2158.9135708713038</v>
      </c>
    </row>
    <row r="9974" spans="1:10">
      <c r="A9974">
        <v>9973</v>
      </c>
      <c r="B9974" s="4">
        <v>45437</v>
      </c>
      <c r="C9974" s="10">
        <f>DATE(YEAR(orders[[#This Row],[order_date]]), MONTH(orders[[#This Row],[order_date]]), 1)</f>
        <v>45413</v>
      </c>
      <c r="D9974" t="s">
        <v>3182</v>
      </c>
      <c r="E9974" t="s">
        <v>635</v>
      </c>
      <c r="F9974" t="str">
        <f>VLOOKUP(orders[[#This Row],[product_id]],Products!A:C,3,0)</f>
        <v>Electronics</v>
      </c>
      <c r="G9974">
        <v>3</v>
      </c>
      <c r="H9974" s="6">
        <v>0.16280844318245632</v>
      </c>
      <c r="I9974" s="2">
        <f>VLOOKUP($E9974,
Products!$A$1:$F$201,MATCH(Orders!I$1,Products!$A$1:$F$1,0),0)</f>
        <v>31014.321091901689</v>
      </c>
      <c r="J9974" s="2">
        <f>VLOOKUP($E9974,
Products!$A$1:$F$201,MATCH(Orders!J$1,Products!$A$1:$F$1,0),0)</f>
        <v>23202.91049209132</v>
      </c>
    </row>
    <row r="9975" spans="1:10">
      <c r="A9975">
        <v>9974</v>
      </c>
      <c r="B9975" s="4">
        <v>45133</v>
      </c>
      <c r="C9975" s="10">
        <f>DATE(YEAR(orders[[#This Row],[order_date]]), MONTH(orders[[#This Row],[order_date]]), 1)</f>
        <v>45108</v>
      </c>
      <c r="D9975" t="s">
        <v>4237</v>
      </c>
      <c r="E9975" t="s">
        <v>692</v>
      </c>
      <c r="F9975" t="str">
        <f>VLOOKUP(orders[[#This Row],[product_id]],Products!A:C,3,0)</f>
        <v>Electronics</v>
      </c>
      <c r="G9975">
        <v>2</v>
      </c>
      <c r="H9975" s="6">
        <v>0.11986333817417415</v>
      </c>
      <c r="I9975" s="2">
        <f>VLOOKUP($E9975,
Products!$A$1:$F$201,MATCH(Orders!I$1,Products!$A$1:$F$1,0),0)</f>
        <v>18150.337151787651</v>
      </c>
      <c r="J9975" s="2">
        <f>VLOOKUP($E9975,
Products!$A$1:$F$201,MATCH(Orders!J$1,Products!$A$1:$F$1,0),0)</f>
        <v>11965.45000430708</v>
      </c>
    </row>
    <row r="9976" spans="1:10">
      <c r="A9976">
        <v>9975</v>
      </c>
      <c r="B9976" s="4">
        <v>45500</v>
      </c>
      <c r="C9976" s="10">
        <f>DATE(YEAR(orders[[#This Row],[order_date]]), MONTH(orders[[#This Row],[order_date]]), 1)</f>
        <v>45474</v>
      </c>
      <c r="D9976" t="s">
        <v>3600</v>
      </c>
      <c r="E9976" t="s">
        <v>547</v>
      </c>
      <c r="F9976" t="str">
        <f>VLOOKUP(orders[[#This Row],[product_id]],Products!A:C,3,0)</f>
        <v>Appliances</v>
      </c>
      <c r="G9976">
        <v>1</v>
      </c>
      <c r="H9976" s="6">
        <v>0.10717404851619478</v>
      </c>
      <c r="I9976" s="2">
        <f>VLOOKUP($E9976,
Products!$A$1:$F$201,MATCH(Orders!I$1,Products!$A$1:$F$1,0),0)</f>
        <v>2366.4310858022332</v>
      </c>
      <c r="J9976" s="2">
        <f>VLOOKUP($E9976,
Products!$A$1:$F$201,MATCH(Orders!J$1,Products!$A$1:$F$1,0),0)</f>
        <v>1841.1055346213741</v>
      </c>
    </row>
    <row r="9977" spans="1:10">
      <c r="A9977">
        <v>9976</v>
      </c>
      <c r="B9977" s="4">
        <v>45801</v>
      </c>
      <c r="C9977" s="10">
        <f>DATE(YEAR(orders[[#This Row],[order_date]]), MONTH(orders[[#This Row],[order_date]]), 1)</f>
        <v>45778</v>
      </c>
      <c r="D9977" t="s">
        <v>4123</v>
      </c>
      <c r="E9977" t="s">
        <v>623</v>
      </c>
      <c r="F9977" t="str">
        <f>VLOOKUP(orders[[#This Row],[product_id]],Products!A:C,3,0)</f>
        <v>Electronics</v>
      </c>
      <c r="G9977">
        <v>3</v>
      </c>
      <c r="H9977" s="6">
        <v>0.19664100916382277</v>
      </c>
      <c r="I9977" s="2">
        <f>VLOOKUP($E9977,
Products!$A$1:$F$201,MATCH(Orders!I$1,Products!$A$1:$F$1,0),0)</f>
        <v>27422.76406600175</v>
      </c>
      <c r="J9977" s="2">
        <f>VLOOKUP($E9977,
Products!$A$1:$F$201,MATCH(Orders!J$1,Products!$A$1:$F$1,0),0)</f>
        <v>18707.390708641691</v>
      </c>
    </row>
    <row r="9978" spans="1:10">
      <c r="A9978">
        <v>9977</v>
      </c>
      <c r="B9978" s="4">
        <v>45437</v>
      </c>
      <c r="C9978" s="10">
        <f>DATE(YEAR(orders[[#This Row],[order_date]]), MONTH(orders[[#This Row],[order_date]]), 1)</f>
        <v>45413</v>
      </c>
      <c r="D9978" t="s">
        <v>954</v>
      </c>
      <c r="E9978" t="s">
        <v>526</v>
      </c>
      <c r="F9978" t="str">
        <f>VLOOKUP(orders[[#This Row],[product_id]],Products!A:C,3,0)</f>
        <v>Electronics</v>
      </c>
      <c r="G9978">
        <v>1</v>
      </c>
      <c r="H9978" s="6">
        <v>0.13529269654423864</v>
      </c>
      <c r="I9978" s="2">
        <f>VLOOKUP($E9978,
Products!$A$1:$F$201,MATCH(Orders!I$1,Products!$A$1:$F$1,0),0)</f>
        <v>11165.347713400481</v>
      </c>
      <c r="J9978" s="2">
        <f>VLOOKUP($E9978,
Products!$A$1:$F$201,MATCH(Orders!J$1,Products!$A$1:$F$1,0),0)</f>
        <v>7966.5169511049389</v>
      </c>
    </row>
    <row r="9979" spans="1:10">
      <c r="A9979">
        <v>9978</v>
      </c>
      <c r="B9979" s="4">
        <v>45127</v>
      </c>
      <c r="C9979" s="10">
        <f>DATE(YEAR(orders[[#This Row],[order_date]]), MONTH(orders[[#This Row],[order_date]]), 1)</f>
        <v>45108</v>
      </c>
      <c r="D9979" t="s">
        <v>4420</v>
      </c>
      <c r="E9979" t="s">
        <v>635</v>
      </c>
      <c r="F9979" t="str">
        <f>VLOOKUP(orders[[#This Row],[product_id]],Products!A:C,3,0)</f>
        <v>Electronics</v>
      </c>
      <c r="G9979">
        <v>1</v>
      </c>
      <c r="H9979" s="6">
        <v>0.22775768584676362</v>
      </c>
      <c r="I9979" s="2">
        <f>VLOOKUP($E9979,
Products!$A$1:$F$201,MATCH(Orders!I$1,Products!$A$1:$F$1,0),0)</f>
        <v>31014.321091901689</v>
      </c>
      <c r="J9979" s="2">
        <f>VLOOKUP($E9979,
Products!$A$1:$F$201,MATCH(Orders!J$1,Products!$A$1:$F$1,0),0)</f>
        <v>23202.91049209132</v>
      </c>
    </row>
    <row r="9980" spans="1:10">
      <c r="A9980">
        <v>9979</v>
      </c>
      <c r="B9980" s="4">
        <v>45749</v>
      </c>
      <c r="C9980" s="10">
        <f>DATE(YEAR(orders[[#This Row],[order_date]]), MONTH(orders[[#This Row],[order_date]]), 1)</f>
        <v>45748</v>
      </c>
      <c r="D9980" t="s">
        <v>1092</v>
      </c>
      <c r="E9980" t="s">
        <v>510</v>
      </c>
      <c r="F9980" t="str">
        <f>VLOOKUP(orders[[#This Row],[product_id]],Products!A:C,3,0)</f>
        <v>Appliances</v>
      </c>
      <c r="G9980">
        <v>3</v>
      </c>
      <c r="H9980" s="6">
        <v>0.11818000216563304</v>
      </c>
      <c r="I9980" s="2">
        <f>VLOOKUP($E9980,
Products!$A$1:$F$201,MATCH(Orders!I$1,Products!$A$1:$F$1,0),0)</f>
        <v>23457.606610250739</v>
      </c>
      <c r="J9980" s="2">
        <f>VLOOKUP($E9980,
Products!$A$1:$F$201,MATCH(Orders!J$1,Products!$A$1:$F$1,0),0)</f>
        <v>17038.831523124281</v>
      </c>
    </row>
    <row r="9981" spans="1:10">
      <c r="A9981">
        <v>9980</v>
      </c>
      <c r="B9981" s="4">
        <v>45997</v>
      </c>
      <c r="C9981" s="10">
        <f>DATE(YEAR(orders[[#This Row],[order_date]]), MONTH(orders[[#This Row],[order_date]]), 1)</f>
        <v>45992</v>
      </c>
      <c r="D9981" t="s">
        <v>2663</v>
      </c>
      <c r="E9981" t="s">
        <v>522</v>
      </c>
      <c r="F9981" t="str">
        <f>VLOOKUP(orders[[#This Row],[product_id]],Products!A:C,3,0)</f>
        <v>Appliances</v>
      </c>
      <c r="G9981">
        <v>2</v>
      </c>
      <c r="H9981" s="6">
        <v>8.7047719915659905E-2</v>
      </c>
      <c r="I9981" s="2">
        <f>VLOOKUP($E9981,
Products!$A$1:$F$201,MATCH(Orders!I$1,Products!$A$1:$F$1,0),0)</f>
        <v>24966.707940261898</v>
      </c>
      <c r="J9981" s="2">
        <f>VLOOKUP($E9981,
Products!$A$1:$F$201,MATCH(Orders!J$1,Products!$A$1:$F$1,0),0)</f>
        <v>19868.70644165645</v>
      </c>
    </row>
    <row r="9982" spans="1:10">
      <c r="A9982">
        <v>9981</v>
      </c>
      <c r="B9982" s="4">
        <v>45946</v>
      </c>
      <c r="C9982" s="10">
        <f>DATE(YEAR(orders[[#This Row],[order_date]]), MONTH(orders[[#This Row],[order_date]]), 1)</f>
        <v>45931</v>
      </c>
      <c r="D9982" t="s">
        <v>2596</v>
      </c>
      <c r="E9982" t="s">
        <v>529</v>
      </c>
      <c r="F9982" t="str">
        <f>VLOOKUP(orders[[#This Row],[product_id]],Products!A:C,3,0)</f>
        <v>Electronics</v>
      </c>
      <c r="G9982">
        <v>1</v>
      </c>
      <c r="H9982" s="6">
        <v>0.24847666471131444</v>
      </c>
      <c r="I9982" s="2">
        <f>VLOOKUP($E9982,
Products!$A$1:$F$201,MATCH(Orders!I$1,Products!$A$1:$F$1,0),0)</f>
        <v>18308.801775351771</v>
      </c>
      <c r="J9982" s="2">
        <f>VLOOKUP($E9982,
Products!$A$1:$F$201,MATCH(Orders!J$1,Products!$A$1:$F$1,0),0)</f>
        <v>12027.24184831013</v>
      </c>
    </row>
    <row r="9983" spans="1:10">
      <c r="A9983">
        <v>9982</v>
      </c>
      <c r="B9983" s="4">
        <v>45063</v>
      </c>
      <c r="C9983" s="10">
        <f>DATE(YEAR(orders[[#This Row],[order_date]]), MONTH(orders[[#This Row],[order_date]]), 1)</f>
        <v>45047</v>
      </c>
      <c r="D9983" t="s">
        <v>4490</v>
      </c>
      <c r="E9983" t="s">
        <v>641</v>
      </c>
      <c r="F9983" t="str">
        <f>VLOOKUP(orders[[#This Row],[product_id]],Products!A:C,3,0)</f>
        <v>Appliances</v>
      </c>
      <c r="G9983">
        <v>3</v>
      </c>
      <c r="H9983" s="6">
        <v>0.14300935791768776</v>
      </c>
      <c r="I9983" s="2">
        <f>VLOOKUP($E9983,
Products!$A$1:$F$201,MATCH(Orders!I$1,Products!$A$1:$F$1,0),0)</f>
        <v>27167.965718506261</v>
      </c>
      <c r="J9983" s="2">
        <f>VLOOKUP($E9983,
Products!$A$1:$F$201,MATCH(Orders!J$1,Products!$A$1:$F$1,0),0)</f>
        <v>19748.025676381669</v>
      </c>
    </row>
    <row r="9984" spans="1:10">
      <c r="A9984">
        <v>9983</v>
      </c>
      <c r="B9984" s="4">
        <v>45056</v>
      </c>
      <c r="C9984" s="10">
        <f>DATE(YEAR(orders[[#This Row],[order_date]]), MONTH(orders[[#This Row],[order_date]]), 1)</f>
        <v>45047</v>
      </c>
      <c r="D9984" t="s">
        <v>1068</v>
      </c>
      <c r="E9984" t="s">
        <v>663</v>
      </c>
      <c r="F9984" t="str">
        <f>VLOOKUP(orders[[#This Row],[product_id]],Products!A:C,3,0)</f>
        <v>Electronics</v>
      </c>
      <c r="G9984">
        <v>1</v>
      </c>
      <c r="H9984" s="6">
        <v>0.11493233556249333</v>
      </c>
      <c r="I9984" s="2">
        <f>VLOOKUP($E9984,
Products!$A$1:$F$201,MATCH(Orders!I$1,Products!$A$1:$F$1,0),0)</f>
        <v>12863.39473364416</v>
      </c>
      <c r="J9984" s="2">
        <f>VLOOKUP($E9984,
Products!$A$1:$F$201,MATCH(Orders!J$1,Products!$A$1:$F$1,0),0)</f>
        <v>9312.9321574947517</v>
      </c>
    </row>
    <row r="9985" spans="1:10">
      <c r="A9985">
        <v>9984</v>
      </c>
      <c r="B9985" s="4">
        <v>45944</v>
      </c>
      <c r="C9985" s="10">
        <f>DATE(YEAR(orders[[#This Row],[order_date]]), MONTH(orders[[#This Row],[order_date]]), 1)</f>
        <v>45931</v>
      </c>
      <c r="D9985" t="s">
        <v>4073</v>
      </c>
      <c r="E9985" t="s">
        <v>683</v>
      </c>
      <c r="F9985" t="str">
        <f>VLOOKUP(orders[[#This Row],[product_id]],Products!A:C,3,0)</f>
        <v>Electronics</v>
      </c>
      <c r="G9985">
        <v>3</v>
      </c>
      <c r="H9985" s="6">
        <v>0.21001889757220488</v>
      </c>
      <c r="I9985" s="2">
        <f>VLOOKUP($E9985,
Products!$A$1:$F$201,MATCH(Orders!I$1,Products!$A$1:$F$1,0),0)</f>
        <v>30555.409096588959</v>
      </c>
      <c r="J9985" s="2">
        <f>VLOOKUP($E9985,
Products!$A$1:$F$201,MATCH(Orders!J$1,Products!$A$1:$F$1,0),0)</f>
        <v>20295.233857550291</v>
      </c>
    </row>
    <row r="9986" spans="1:10">
      <c r="A9986">
        <v>9985</v>
      </c>
      <c r="B9986" s="4">
        <v>45358</v>
      </c>
      <c r="C9986" s="10">
        <f>DATE(YEAR(orders[[#This Row],[order_date]]), MONTH(orders[[#This Row],[order_date]]), 1)</f>
        <v>45352</v>
      </c>
      <c r="D9986" t="s">
        <v>2821</v>
      </c>
      <c r="E9986" t="s">
        <v>655</v>
      </c>
      <c r="F9986" t="str">
        <f>VLOOKUP(orders[[#This Row],[product_id]],Products!A:C,3,0)</f>
        <v>Appliances</v>
      </c>
      <c r="G9986">
        <v>1</v>
      </c>
      <c r="H9986" s="6">
        <v>6.0637240760572954E-2</v>
      </c>
      <c r="I9986" s="2">
        <f>VLOOKUP($E9986,
Products!$A$1:$F$201,MATCH(Orders!I$1,Products!$A$1:$F$1,0),0)</f>
        <v>24072.170529057032</v>
      </c>
      <c r="J9986" s="2">
        <f>VLOOKUP($E9986,
Products!$A$1:$F$201,MATCH(Orders!J$1,Products!$A$1:$F$1,0),0)</f>
        <v>16358.626370717549</v>
      </c>
    </row>
    <row r="9987" spans="1:10">
      <c r="A9987">
        <v>9986</v>
      </c>
      <c r="B9987" s="4">
        <v>46019</v>
      </c>
      <c r="C9987" s="10">
        <f>DATE(YEAR(orders[[#This Row],[order_date]]), MONTH(orders[[#This Row],[order_date]]), 1)</f>
        <v>45992</v>
      </c>
      <c r="D9987" t="s">
        <v>3191</v>
      </c>
      <c r="E9987" t="s">
        <v>564</v>
      </c>
      <c r="F9987" t="str">
        <f>VLOOKUP(orders[[#This Row],[product_id]],Products!A:C,3,0)</f>
        <v>Electronics</v>
      </c>
      <c r="G9987">
        <v>1</v>
      </c>
      <c r="H9987" s="6">
        <v>0.10884480201615375</v>
      </c>
      <c r="I9987" s="2">
        <f>VLOOKUP($E9987,
Products!$A$1:$F$201,MATCH(Orders!I$1,Products!$A$1:$F$1,0),0)</f>
        <v>21989.290766910399</v>
      </c>
      <c r="J9987" s="2">
        <f>VLOOKUP($E9987,
Products!$A$1:$F$201,MATCH(Orders!J$1,Products!$A$1:$F$1,0),0)</f>
        <v>15566.99865864101</v>
      </c>
    </row>
    <row r="9988" spans="1:10">
      <c r="A9988">
        <v>9987</v>
      </c>
      <c r="B9988" s="4">
        <v>45466</v>
      </c>
      <c r="C9988" s="10">
        <f>DATE(YEAR(orders[[#This Row],[order_date]]), MONTH(orders[[#This Row],[order_date]]), 1)</f>
        <v>45444</v>
      </c>
      <c r="D9988" t="s">
        <v>3769</v>
      </c>
      <c r="E9988" t="s">
        <v>657</v>
      </c>
      <c r="F9988" t="str">
        <f>VLOOKUP(orders[[#This Row],[product_id]],Products!A:C,3,0)</f>
        <v>Appliances</v>
      </c>
      <c r="G9988">
        <v>3</v>
      </c>
      <c r="H9988" s="6">
        <v>0.11929454108506425</v>
      </c>
      <c r="I9988" s="2">
        <f>VLOOKUP($E9988,
Products!$A$1:$F$201,MATCH(Orders!I$1,Products!$A$1:$F$1,0),0)</f>
        <v>6275.8669412443169</v>
      </c>
      <c r="J9988" s="2">
        <f>VLOOKUP($E9988,
Products!$A$1:$F$201,MATCH(Orders!J$1,Products!$A$1:$F$1,0),0)</f>
        <v>4742.5097602697688</v>
      </c>
    </row>
    <row r="9989" spans="1:10">
      <c r="A9989">
        <v>9988</v>
      </c>
      <c r="B9989" s="4">
        <v>45261</v>
      </c>
      <c r="C9989" s="10">
        <f>DATE(YEAR(orders[[#This Row],[order_date]]), MONTH(orders[[#This Row],[order_date]]), 1)</f>
        <v>45261</v>
      </c>
      <c r="D9989" t="s">
        <v>2261</v>
      </c>
      <c r="E9989" t="s">
        <v>531</v>
      </c>
      <c r="F9989" t="str">
        <f>VLOOKUP(orders[[#This Row],[product_id]],Products!A:C,3,0)</f>
        <v>Electronics</v>
      </c>
      <c r="G9989">
        <v>1</v>
      </c>
      <c r="H9989" s="6">
        <v>0.21639138652704648</v>
      </c>
      <c r="I9989" s="2">
        <f>VLOOKUP($E9989,
Products!$A$1:$F$201,MATCH(Orders!I$1,Products!$A$1:$F$1,0),0)</f>
        <v>29674.378925417219</v>
      </c>
      <c r="J9989" s="2">
        <f>VLOOKUP($E9989,
Products!$A$1:$F$201,MATCH(Orders!J$1,Products!$A$1:$F$1,0),0)</f>
        <v>20795.30337605517</v>
      </c>
    </row>
    <row r="9990" spans="1:10">
      <c r="A9990">
        <v>9989</v>
      </c>
      <c r="B9990" s="4">
        <v>45452</v>
      </c>
      <c r="C9990" s="10">
        <f>DATE(YEAR(orders[[#This Row],[order_date]]), MONTH(orders[[#This Row],[order_date]]), 1)</f>
        <v>45444</v>
      </c>
      <c r="D9990" t="s">
        <v>2512</v>
      </c>
      <c r="E9990" t="s">
        <v>566</v>
      </c>
      <c r="F9990" t="str">
        <f>VLOOKUP(orders[[#This Row],[product_id]],Products!A:C,3,0)</f>
        <v>Electronics</v>
      </c>
      <c r="G9990">
        <v>3</v>
      </c>
      <c r="H9990" s="6">
        <v>0.23943952731647644</v>
      </c>
      <c r="I9990" s="2">
        <f>VLOOKUP($E9990,
Products!$A$1:$F$201,MATCH(Orders!I$1,Products!$A$1:$F$1,0),0)</f>
        <v>16858.5225334635</v>
      </c>
      <c r="J9990" s="2">
        <f>VLOOKUP($E9990,
Products!$A$1:$F$201,MATCH(Orders!J$1,Products!$A$1:$F$1,0),0)</f>
        <v>11855.743620634101</v>
      </c>
    </row>
    <row r="9991" spans="1:10">
      <c r="A9991">
        <v>9990</v>
      </c>
      <c r="B9991" s="4">
        <v>45484</v>
      </c>
      <c r="C9991" s="10">
        <f>DATE(YEAR(orders[[#This Row],[order_date]]), MONTH(orders[[#This Row],[order_date]]), 1)</f>
        <v>45474</v>
      </c>
      <c r="D9991" t="s">
        <v>4382</v>
      </c>
      <c r="E9991" t="s">
        <v>641</v>
      </c>
      <c r="F9991" t="str">
        <f>VLOOKUP(orders[[#This Row],[product_id]],Products!A:C,3,0)</f>
        <v>Appliances</v>
      </c>
      <c r="G9991">
        <v>1</v>
      </c>
      <c r="H9991" s="6">
        <v>0.13517464053256012</v>
      </c>
      <c r="I9991" s="2">
        <f>VLOOKUP($E9991,
Products!$A$1:$F$201,MATCH(Orders!I$1,Products!$A$1:$F$1,0),0)</f>
        <v>27167.965718506261</v>
      </c>
      <c r="J9991" s="2">
        <f>VLOOKUP($E9991,
Products!$A$1:$F$201,MATCH(Orders!J$1,Products!$A$1:$F$1,0),0)</f>
        <v>19748.025676381669</v>
      </c>
    </row>
    <row r="9992" spans="1:10">
      <c r="A9992">
        <v>9991</v>
      </c>
      <c r="B9992" s="4">
        <v>45835</v>
      </c>
      <c r="C9992" s="10">
        <f>DATE(YEAR(orders[[#This Row],[order_date]]), MONTH(orders[[#This Row],[order_date]]), 1)</f>
        <v>45809</v>
      </c>
      <c r="D9992" t="s">
        <v>3910</v>
      </c>
      <c r="E9992" t="s">
        <v>517</v>
      </c>
      <c r="F9992" t="str">
        <f>VLOOKUP(orders[[#This Row],[product_id]],Products!A:C,3,0)</f>
        <v>Electronics</v>
      </c>
      <c r="G9992">
        <v>1</v>
      </c>
      <c r="H9992" s="6">
        <v>0.19012152724514744</v>
      </c>
      <c r="I9992" s="2">
        <f>VLOOKUP($E9992,
Products!$A$1:$F$201,MATCH(Orders!I$1,Products!$A$1:$F$1,0),0)</f>
        <v>30304.143268168769</v>
      </c>
      <c r="J9992" s="2">
        <f>VLOOKUP($E9992,
Products!$A$1:$F$201,MATCH(Orders!J$1,Products!$A$1:$F$1,0),0)</f>
        <v>23998.194785181578</v>
      </c>
    </row>
    <row r="9993" spans="1:10">
      <c r="A9993">
        <v>9992</v>
      </c>
      <c r="B9993" s="4">
        <v>45966</v>
      </c>
      <c r="C9993" s="10">
        <f>DATE(YEAR(orders[[#This Row],[order_date]]), MONTH(orders[[#This Row],[order_date]]), 1)</f>
        <v>45962</v>
      </c>
      <c r="D9993" t="s">
        <v>4072</v>
      </c>
      <c r="E9993" t="s">
        <v>519</v>
      </c>
      <c r="F9993" t="str">
        <f>VLOOKUP(orders[[#This Row],[product_id]],Products!A:C,3,0)</f>
        <v>Electronics</v>
      </c>
      <c r="G9993">
        <v>3</v>
      </c>
      <c r="H9993" s="6">
        <v>0.13291336754807639</v>
      </c>
      <c r="I9993" s="2">
        <f>VLOOKUP($E9993,
Products!$A$1:$F$201,MATCH(Orders!I$1,Products!$A$1:$F$1,0),0)</f>
        <v>13103.02115426216</v>
      </c>
      <c r="J9993" s="2">
        <f>VLOOKUP($E9993,
Products!$A$1:$F$201,MATCH(Orders!J$1,Products!$A$1:$F$1,0),0)</f>
        <v>8775.5491996797755</v>
      </c>
    </row>
    <row r="9994" spans="1:10">
      <c r="A9994">
        <v>9993</v>
      </c>
      <c r="B9994" s="4">
        <v>45436</v>
      </c>
      <c r="C9994" s="10">
        <f>DATE(YEAR(orders[[#This Row],[order_date]]), MONTH(orders[[#This Row],[order_date]]), 1)</f>
        <v>45413</v>
      </c>
      <c r="D9994" t="s">
        <v>1001</v>
      </c>
      <c r="E9994" t="s">
        <v>535</v>
      </c>
      <c r="F9994" t="str">
        <f>VLOOKUP(orders[[#This Row],[product_id]],Products!A:C,3,0)</f>
        <v>Appliances</v>
      </c>
      <c r="G9994">
        <v>2</v>
      </c>
      <c r="H9994" s="6">
        <v>8.5645368749573972E-2</v>
      </c>
      <c r="I9994" s="2">
        <f>VLOOKUP($E9994,
Products!$A$1:$F$201,MATCH(Orders!I$1,Products!$A$1:$F$1,0),0)</f>
        <v>25188.460642954858</v>
      </c>
      <c r="J9994" s="2">
        <f>VLOOKUP($E9994,
Products!$A$1:$F$201,MATCH(Orders!J$1,Products!$A$1:$F$1,0),0)</f>
        <v>18873.341689191599</v>
      </c>
    </row>
    <row r="9995" spans="1:10">
      <c r="A9995">
        <v>9994</v>
      </c>
      <c r="B9995" s="4">
        <v>45135</v>
      </c>
      <c r="C9995" s="10">
        <f>DATE(YEAR(orders[[#This Row],[order_date]]), MONTH(orders[[#This Row],[order_date]]), 1)</f>
        <v>45108</v>
      </c>
      <c r="D9995" t="s">
        <v>3400</v>
      </c>
      <c r="E9995" t="s">
        <v>688</v>
      </c>
      <c r="F9995" t="str">
        <f>VLOOKUP(orders[[#This Row],[product_id]],Products!A:C,3,0)</f>
        <v>Appliances</v>
      </c>
      <c r="G9995">
        <v>1</v>
      </c>
      <c r="H9995" s="6">
        <v>0.10050828130252552</v>
      </c>
      <c r="I9995" s="2">
        <f>VLOOKUP($E9995,
Products!$A$1:$F$201,MATCH(Orders!I$1,Products!$A$1:$F$1,0),0)</f>
        <v>5983.6860426434141</v>
      </c>
      <c r="J9995" s="2">
        <f>VLOOKUP($E9995,
Products!$A$1:$F$201,MATCH(Orders!J$1,Products!$A$1:$F$1,0),0)</f>
        <v>3911.563059036529</v>
      </c>
    </row>
    <row r="9996" spans="1:10">
      <c r="A9996">
        <v>9995</v>
      </c>
      <c r="B9996" s="4">
        <v>44984</v>
      </c>
      <c r="C9996" s="10">
        <f>DATE(YEAR(orders[[#This Row],[order_date]]), MONTH(orders[[#This Row],[order_date]]), 1)</f>
        <v>44958</v>
      </c>
      <c r="D9996" t="s">
        <v>2697</v>
      </c>
      <c r="E9996" t="s">
        <v>604</v>
      </c>
      <c r="F9996" t="str">
        <f>VLOOKUP(orders[[#This Row],[product_id]],Products!A:C,3,0)</f>
        <v>Appliances</v>
      </c>
      <c r="G9996">
        <v>2</v>
      </c>
      <c r="H9996" s="6">
        <v>0.12312904050381857</v>
      </c>
      <c r="I9996" s="2">
        <f>VLOOKUP($E9996,
Products!$A$1:$F$201,MATCH(Orders!I$1,Products!$A$1:$F$1,0),0)</f>
        <v>2087.687835040248</v>
      </c>
      <c r="J9996" s="2">
        <f>VLOOKUP($E9996,
Products!$A$1:$F$201,MATCH(Orders!J$1,Products!$A$1:$F$1,0),0)</f>
        <v>1450.1823074928161</v>
      </c>
    </row>
    <row r="9997" spans="1:10">
      <c r="A9997">
        <v>9996</v>
      </c>
      <c r="B9997" s="4">
        <v>45742</v>
      </c>
      <c r="C9997" s="10">
        <f>DATE(YEAR(orders[[#This Row],[order_date]]), MONTH(orders[[#This Row],[order_date]]), 1)</f>
        <v>45717</v>
      </c>
      <c r="D9997" t="s">
        <v>4641</v>
      </c>
      <c r="E9997" t="s">
        <v>694</v>
      </c>
      <c r="F9997" t="str">
        <f>VLOOKUP(orders[[#This Row],[product_id]],Products!A:C,3,0)</f>
        <v>Appliances</v>
      </c>
      <c r="G9997">
        <v>1</v>
      </c>
      <c r="H9997" s="6">
        <v>6.5188269177060457E-2</v>
      </c>
      <c r="I9997" s="2">
        <f>VLOOKUP($E9997,
Products!$A$1:$F$201,MATCH(Orders!I$1,Products!$A$1:$F$1,0),0)</f>
        <v>6319.3885218993337</v>
      </c>
      <c r="J9997" s="2">
        <f>VLOOKUP($E9997,
Products!$A$1:$F$201,MATCH(Orders!J$1,Products!$A$1:$F$1,0),0)</f>
        <v>4956.0125433870189</v>
      </c>
    </row>
    <row r="9998" spans="1:10">
      <c r="A9998">
        <v>9997</v>
      </c>
      <c r="B9998" s="4">
        <v>45964</v>
      </c>
      <c r="C9998" s="10">
        <f>DATE(YEAR(orders[[#This Row],[order_date]]), MONTH(orders[[#This Row],[order_date]]), 1)</f>
        <v>45962</v>
      </c>
      <c r="D9998" t="s">
        <v>4645</v>
      </c>
      <c r="E9998" t="s">
        <v>567</v>
      </c>
      <c r="F9998" t="str">
        <f>VLOOKUP(orders[[#This Row],[product_id]],Products!A:C,3,0)</f>
        <v>Electronics</v>
      </c>
      <c r="G9998">
        <v>1</v>
      </c>
      <c r="H9998" s="6">
        <v>0.14552729701336484</v>
      </c>
      <c r="I9998" s="2">
        <f>VLOOKUP($E9998,
Products!$A$1:$F$201,MATCH(Orders!I$1,Products!$A$1:$F$1,0),0)</f>
        <v>17514.171240093368</v>
      </c>
      <c r="J9998" s="2">
        <f>VLOOKUP($E9998,
Products!$A$1:$F$201,MATCH(Orders!J$1,Products!$A$1:$F$1,0),0)</f>
        <v>12226.76247250809</v>
      </c>
    </row>
    <row r="9999" spans="1:10">
      <c r="A9999">
        <v>9998</v>
      </c>
      <c r="B9999" s="4">
        <v>45303</v>
      </c>
      <c r="C9999" s="10">
        <f>DATE(YEAR(orders[[#This Row],[order_date]]), MONTH(orders[[#This Row],[order_date]]), 1)</f>
        <v>45292</v>
      </c>
      <c r="D9999" t="s">
        <v>2786</v>
      </c>
      <c r="E9999" t="s">
        <v>536</v>
      </c>
      <c r="F9999" t="str">
        <f>VLOOKUP(orders[[#This Row],[product_id]],Products!A:C,3,0)</f>
        <v>Appliances</v>
      </c>
      <c r="G9999">
        <v>1</v>
      </c>
      <c r="H9999" s="6">
        <v>5.7336079984528006E-2</v>
      </c>
      <c r="I9999" s="2">
        <f>VLOOKUP($E9999,
Products!$A$1:$F$201,MATCH(Orders!I$1,Products!$A$1:$F$1,0),0)</f>
        <v>25818.123603836499</v>
      </c>
      <c r="J9999" s="2">
        <f>VLOOKUP($E9999,
Products!$A$1:$F$201,MATCH(Orders!J$1,Products!$A$1:$F$1,0),0)</f>
        <v>18462.729442964981</v>
      </c>
    </row>
    <row r="10000" spans="1:10">
      <c r="A10000">
        <v>9999</v>
      </c>
      <c r="B10000" s="4">
        <v>45169</v>
      </c>
      <c r="C10000" s="10">
        <f>DATE(YEAR(orders[[#This Row],[order_date]]), MONTH(orders[[#This Row],[order_date]]), 1)</f>
        <v>45139</v>
      </c>
      <c r="D10000" t="s">
        <v>2103</v>
      </c>
      <c r="E10000" t="s">
        <v>532</v>
      </c>
      <c r="F10000" t="str">
        <f>VLOOKUP(orders[[#This Row],[product_id]],Products!A:C,3,0)</f>
        <v>Electronics</v>
      </c>
      <c r="G10000">
        <v>1</v>
      </c>
      <c r="H10000" s="6">
        <v>0.17377424806462732</v>
      </c>
      <c r="I10000" s="2">
        <f>VLOOKUP($E10000,
Products!$A$1:$F$201,MATCH(Orders!I$1,Products!$A$1:$F$1,0),0)</f>
        <v>2668.0593077725212</v>
      </c>
      <c r="J10000" s="2">
        <f>VLOOKUP($E10000,
Products!$A$1:$F$201,MATCH(Orders!J$1,Products!$A$1:$F$1,0),0)</f>
        <v>1923.7114222321791</v>
      </c>
    </row>
    <row r="10001" spans="1:10">
      <c r="A10001">
        <v>10000</v>
      </c>
      <c r="B10001" s="4">
        <v>45919</v>
      </c>
      <c r="C10001" s="10">
        <f>DATE(YEAR(orders[[#This Row],[order_date]]), MONTH(orders[[#This Row],[order_date]]), 1)</f>
        <v>45901</v>
      </c>
      <c r="D10001" t="s">
        <v>4582</v>
      </c>
      <c r="E10001" t="s">
        <v>506</v>
      </c>
      <c r="F10001" t="str">
        <f>VLOOKUP(orders[[#This Row],[product_id]],Products!A:C,3,0)</f>
        <v>Electronics</v>
      </c>
      <c r="G10001">
        <v>1</v>
      </c>
      <c r="H10001" s="6">
        <v>0.14450435485272312</v>
      </c>
      <c r="I10001" s="2">
        <f>VLOOKUP($E10001,
Products!$A$1:$F$201,MATCH(Orders!I$1,Products!$A$1:$F$1,0),0)</f>
        <v>2354.115904304108</v>
      </c>
      <c r="J10001" s="2">
        <f>VLOOKUP($E10001,
Products!$A$1:$F$201,MATCH(Orders!J$1,Products!$A$1:$F$1,0),0)</f>
        <v>1810.784620830796</v>
      </c>
    </row>
    <row r="10002" spans="1:10">
      <c r="A10002">
        <v>10001</v>
      </c>
      <c r="B10002" s="4">
        <v>45817</v>
      </c>
      <c r="C10002" s="10">
        <f>DATE(YEAR(orders[[#This Row],[order_date]]), MONTH(orders[[#This Row],[order_date]]), 1)</f>
        <v>45809</v>
      </c>
      <c r="D10002" t="s">
        <v>737</v>
      </c>
      <c r="E10002" t="s">
        <v>546</v>
      </c>
      <c r="F10002" t="str">
        <f>VLOOKUP(orders[[#This Row],[product_id]],Products!A:C,3,0)</f>
        <v>Electronics</v>
      </c>
      <c r="G10002">
        <v>3</v>
      </c>
      <c r="H10002" s="6">
        <v>0.18854635024870012</v>
      </c>
      <c r="I10002" s="2">
        <f>VLOOKUP($E10002,
Products!$A$1:$F$201,MATCH(Orders!I$1,Products!$A$1:$F$1,0),0)</f>
        <v>21943.16319502375</v>
      </c>
      <c r="J10002" s="2">
        <f>VLOOKUP($E10002,
Products!$A$1:$F$201,MATCH(Orders!J$1,Products!$A$1:$F$1,0),0)</f>
        <v>16937.09489743154</v>
      </c>
    </row>
    <row r="10003" spans="1:10">
      <c r="A10003">
        <v>10002</v>
      </c>
      <c r="B10003" s="4">
        <v>45341</v>
      </c>
      <c r="C10003" s="10">
        <f>DATE(YEAR(orders[[#This Row],[order_date]]), MONTH(orders[[#This Row],[order_date]]), 1)</f>
        <v>45323</v>
      </c>
      <c r="D10003" t="s">
        <v>1260</v>
      </c>
      <c r="E10003" t="s">
        <v>647</v>
      </c>
      <c r="F10003" t="str">
        <f>VLOOKUP(orders[[#This Row],[product_id]],Products!A:C,3,0)</f>
        <v>Electronics</v>
      </c>
      <c r="G10003">
        <v>2</v>
      </c>
      <c r="H10003" s="6">
        <v>0.16846686025594138</v>
      </c>
      <c r="I10003" s="2">
        <f>VLOOKUP($E10003,
Products!$A$1:$F$201,MATCH(Orders!I$1,Products!$A$1:$F$1,0),0)</f>
        <v>23187.883920109041</v>
      </c>
      <c r="J10003" s="2">
        <f>VLOOKUP($E10003,
Products!$A$1:$F$201,MATCH(Orders!J$1,Products!$A$1:$F$1,0),0)</f>
        <v>16217.564081273829</v>
      </c>
    </row>
    <row r="10004" spans="1:10">
      <c r="A10004">
        <v>10003</v>
      </c>
      <c r="B10004" s="4">
        <v>45320</v>
      </c>
      <c r="C10004" s="10">
        <f>DATE(YEAR(orders[[#This Row],[order_date]]), MONTH(orders[[#This Row],[order_date]]), 1)</f>
        <v>45292</v>
      </c>
      <c r="D10004" t="s">
        <v>4581</v>
      </c>
      <c r="E10004" t="s">
        <v>579</v>
      </c>
      <c r="F10004" t="str">
        <f>VLOOKUP(orders[[#This Row],[product_id]],Products!A:C,3,0)</f>
        <v>Appliances</v>
      </c>
      <c r="G10004">
        <v>2</v>
      </c>
      <c r="H10004" s="6">
        <v>0.12701288944359349</v>
      </c>
      <c r="I10004" s="2">
        <f>VLOOKUP($E10004,
Products!$A$1:$F$201,MATCH(Orders!I$1,Products!$A$1:$F$1,0),0)</f>
        <v>5919.3204980498322</v>
      </c>
      <c r="J10004" s="2">
        <f>VLOOKUP($E10004,
Products!$A$1:$F$201,MATCH(Orders!J$1,Products!$A$1:$F$1,0),0)</f>
        <v>3972.3071240281379</v>
      </c>
    </row>
    <row r="10005" spans="1:10">
      <c r="A10005">
        <v>10004</v>
      </c>
      <c r="B10005" s="4">
        <v>45655</v>
      </c>
      <c r="C10005" s="10">
        <f>DATE(YEAR(orders[[#This Row],[order_date]]), MONTH(orders[[#This Row],[order_date]]), 1)</f>
        <v>45627</v>
      </c>
      <c r="D10005" t="s">
        <v>4643</v>
      </c>
      <c r="E10005" t="s">
        <v>683</v>
      </c>
      <c r="F10005" t="str">
        <f>VLOOKUP(orders[[#This Row],[product_id]],Products!A:C,3,0)</f>
        <v>Electronics</v>
      </c>
      <c r="G10005">
        <v>1</v>
      </c>
      <c r="H10005" s="6">
        <v>0.11544109878711374</v>
      </c>
      <c r="I10005" s="2">
        <f>VLOOKUP($E10005,
Products!$A$1:$F$201,MATCH(Orders!I$1,Products!$A$1:$F$1,0),0)</f>
        <v>30555.409096588959</v>
      </c>
      <c r="J10005" s="2">
        <f>VLOOKUP($E10005,
Products!$A$1:$F$201,MATCH(Orders!J$1,Products!$A$1:$F$1,0),0)</f>
        <v>20295.233857550291</v>
      </c>
    </row>
    <row r="10006" spans="1:10">
      <c r="A10006">
        <v>10005</v>
      </c>
      <c r="B10006" s="4">
        <v>45284</v>
      </c>
      <c r="C10006" s="10">
        <f>DATE(YEAR(orders[[#This Row],[order_date]]), MONTH(orders[[#This Row],[order_date]]), 1)</f>
        <v>45261</v>
      </c>
      <c r="D10006" t="s">
        <v>1010</v>
      </c>
      <c r="E10006" t="s">
        <v>547</v>
      </c>
      <c r="F10006" t="str">
        <f>VLOOKUP(orders[[#This Row],[product_id]],Products!A:C,3,0)</f>
        <v>Appliances</v>
      </c>
      <c r="G10006">
        <v>2</v>
      </c>
      <c r="H10006" s="6">
        <v>0.11637566868195512</v>
      </c>
      <c r="I10006" s="2">
        <f>VLOOKUP($E10006,
Products!$A$1:$F$201,MATCH(Orders!I$1,Products!$A$1:$F$1,0),0)</f>
        <v>2366.4310858022332</v>
      </c>
      <c r="J10006" s="2">
        <f>VLOOKUP($E10006,
Products!$A$1:$F$201,MATCH(Orders!J$1,Products!$A$1:$F$1,0),0)</f>
        <v>1841.1055346213741</v>
      </c>
    </row>
    <row r="10007" spans="1:10">
      <c r="A10007">
        <v>10006</v>
      </c>
      <c r="B10007" s="4">
        <v>45600</v>
      </c>
      <c r="C10007" s="10">
        <f>DATE(YEAR(orders[[#This Row],[order_date]]), MONTH(orders[[#This Row],[order_date]]), 1)</f>
        <v>45597</v>
      </c>
      <c r="D10007" t="s">
        <v>1498</v>
      </c>
      <c r="E10007" t="s">
        <v>704</v>
      </c>
      <c r="F10007" t="str">
        <f>VLOOKUP(orders[[#This Row],[product_id]],Products!A:C,3,0)</f>
        <v>Electronics</v>
      </c>
      <c r="G10007">
        <v>1</v>
      </c>
      <c r="H10007" s="6">
        <v>0.19496858892201915</v>
      </c>
      <c r="I10007" s="2">
        <f>VLOOKUP($E10007,
Products!$A$1:$F$201,MATCH(Orders!I$1,Products!$A$1:$F$1,0),0)</f>
        <v>2453.3182634424861</v>
      </c>
      <c r="J10007" s="2">
        <f>VLOOKUP($E10007,
Products!$A$1:$F$201,MATCH(Orders!J$1,Products!$A$1:$F$1,0),0)</f>
        <v>1951.860511286576</v>
      </c>
    </row>
    <row r="10008" spans="1:10">
      <c r="A10008">
        <v>10007</v>
      </c>
      <c r="B10008" s="4">
        <v>44944</v>
      </c>
      <c r="C10008" s="10">
        <f>DATE(YEAR(orders[[#This Row],[order_date]]), MONTH(orders[[#This Row],[order_date]]), 1)</f>
        <v>44927</v>
      </c>
      <c r="D10008" t="s">
        <v>1837</v>
      </c>
      <c r="E10008" t="s">
        <v>545</v>
      </c>
      <c r="F10008" t="str">
        <f>VLOOKUP(orders[[#This Row],[product_id]],Products!A:C,3,0)</f>
        <v>Electronics</v>
      </c>
      <c r="G10008">
        <v>2</v>
      </c>
      <c r="H10008" s="6">
        <v>0.10493959149132531</v>
      </c>
      <c r="I10008" s="2">
        <f>VLOOKUP($E10008,
Products!$A$1:$F$201,MATCH(Orders!I$1,Products!$A$1:$F$1,0),0)</f>
        <v>11292.44914297154</v>
      </c>
      <c r="J10008" s="2">
        <f>VLOOKUP($E10008,
Products!$A$1:$F$201,MATCH(Orders!J$1,Products!$A$1:$F$1,0),0)</f>
        <v>7616.0274340726546</v>
      </c>
    </row>
    <row r="10009" spans="1:10">
      <c r="A10009">
        <v>10008</v>
      </c>
      <c r="B10009" s="4">
        <v>45654</v>
      </c>
      <c r="C10009" s="10">
        <f>DATE(YEAR(orders[[#This Row],[order_date]]), MONTH(orders[[#This Row],[order_date]]), 1)</f>
        <v>45627</v>
      </c>
      <c r="D10009" t="s">
        <v>801</v>
      </c>
      <c r="E10009" t="s">
        <v>519</v>
      </c>
      <c r="F10009" t="str">
        <f>VLOOKUP(orders[[#This Row],[product_id]],Products!A:C,3,0)</f>
        <v>Electronics</v>
      </c>
      <c r="G10009">
        <v>2</v>
      </c>
      <c r="H10009" s="6">
        <v>0.24840492598466565</v>
      </c>
      <c r="I10009" s="2">
        <f>VLOOKUP($E10009,
Products!$A$1:$F$201,MATCH(Orders!I$1,Products!$A$1:$F$1,0),0)</f>
        <v>13103.02115426216</v>
      </c>
      <c r="J10009" s="2">
        <f>VLOOKUP($E10009,
Products!$A$1:$F$201,MATCH(Orders!J$1,Products!$A$1:$F$1,0),0)</f>
        <v>8775.5491996797755</v>
      </c>
    </row>
    <row r="10010" spans="1:10">
      <c r="A10010">
        <v>10009</v>
      </c>
      <c r="B10010" s="4">
        <v>45487</v>
      </c>
      <c r="C10010" s="10">
        <f>DATE(YEAR(orders[[#This Row],[order_date]]), MONTH(orders[[#This Row],[order_date]]), 1)</f>
        <v>45474</v>
      </c>
      <c r="D10010" t="s">
        <v>1795</v>
      </c>
      <c r="E10010" t="s">
        <v>605</v>
      </c>
      <c r="F10010" t="str">
        <f>VLOOKUP(orders[[#This Row],[product_id]],Products!A:C,3,0)</f>
        <v>Electronics</v>
      </c>
      <c r="G10010">
        <v>1</v>
      </c>
      <c r="H10010" s="6">
        <v>0.19637327597394408</v>
      </c>
      <c r="I10010" s="2">
        <f>VLOOKUP($E10010,
Products!$A$1:$F$201,MATCH(Orders!I$1,Products!$A$1:$F$1,0),0)</f>
        <v>2690.742909794456</v>
      </c>
      <c r="J10010" s="2">
        <f>VLOOKUP($E10010,
Products!$A$1:$F$201,MATCH(Orders!J$1,Products!$A$1:$F$1,0),0)</f>
        <v>2067.549626292313</v>
      </c>
    </row>
    <row r="10011" spans="1:10">
      <c r="A10011">
        <v>10010</v>
      </c>
      <c r="B10011" s="4">
        <v>46008</v>
      </c>
      <c r="C10011" s="10">
        <f>DATE(YEAR(orders[[#This Row],[order_date]]), MONTH(orders[[#This Row],[order_date]]), 1)</f>
        <v>45992</v>
      </c>
      <c r="D10011" t="s">
        <v>3274</v>
      </c>
      <c r="E10011" t="s">
        <v>596</v>
      </c>
      <c r="F10011" t="str">
        <f>VLOOKUP(orders[[#This Row],[product_id]],Products!A:C,3,0)</f>
        <v>Electronics</v>
      </c>
      <c r="G10011">
        <v>2</v>
      </c>
      <c r="H10011" s="6">
        <v>0.13107714625276998</v>
      </c>
      <c r="I10011" s="2">
        <f>VLOOKUP($E10011,
Products!$A$1:$F$201,MATCH(Orders!I$1,Products!$A$1:$F$1,0),0)</f>
        <v>12935.39757670891</v>
      </c>
      <c r="J10011" s="2">
        <f>VLOOKUP($E10011,
Products!$A$1:$F$201,MATCH(Orders!J$1,Products!$A$1:$F$1,0),0)</f>
        <v>9648.6160598594815</v>
      </c>
    </row>
    <row r="10012" spans="1:10">
      <c r="A10012">
        <v>10011</v>
      </c>
      <c r="B10012" s="4">
        <v>45081</v>
      </c>
      <c r="C10012" s="10">
        <f>DATE(YEAR(orders[[#This Row],[order_date]]), MONTH(orders[[#This Row],[order_date]]), 1)</f>
        <v>45078</v>
      </c>
      <c r="D10012" t="s">
        <v>935</v>
      </c>
      <c r="E10012" t="s">
        <v>644</v>
      </c>
      <c r="F10012" t="str">
        <f>VLOOKUP(orders[[#This Row],[product_id]],Products!A:C,3,0)</f>
        <v>Appliances</v>
      </c>
      <c r="G10012">
        <v>1</v>
      </c>
      <c r="H10012" s="6">
        <v>0.10795680383982346</v>
      </c>
      <c r="I10012" s="2">
        <f>VLOOKUP($E10012,
Products!$A$1:$F$201,MATCH(Orders!I$1,Products!$A$1:$F$1,0),0)</f>
        <v>2076.3860361463489</v>
      </c>
      <c r="J10012" s="2">
        <f>VLOOKUP($E10012,
Products!$A$1:$F$201,MATCH(Orders!J$1,Products!$A$1:$F$1,0),0)</f>
        <v>1496.280632568785</v>
      </c>
    </row>
    <row r="10013" spans="1:10">
      <c r="A10013">
        <v>10012</v>
      </c>
      <c r="B10013" s="4">
        <v>45413</v>
      </c>
      <c r="C10013" s="10">
        <f>DATE(YEAR(orders[[#This Row],[order_date]]), MONTH(orders[[#This Row],[order_date]]), 1)</f>
        <v>45413</v>
      </c>
      <c r="D10013" t="s">
        <v>3486</v>
      </c>
      <c r="E10013" t="s">
        <v>696</v>
      </c>
      <c r="F10013" t="str">
        <f>VLOOKUP(orders[[#This Row],[product_id]],Products!A:C,3,0)</f>
        <v>Electronics</v>
      </c>
      <c r="G10013">
        <v>1</v>
      </c>
      <c r="H10013" s="6">
        <v>0.23231663341334163</v>
      </c>
      <c r="I10013" s="2">
        <f>VLOOKUP($E10013,
Products!$A$1:$F$201,MATCH(Orders!I$1,Products!$A$1:$F$1,0),0)</f>
        <v>2723.6534496184809</v>
      </c>
      <c r="J10013" s="2">
        <f>VLOOKUP($E10013,
Products!$A$1:$F$201,MATCH(Orders!J$1,Products!$A$1:$F$1,0),0)</f>
        <v>1872.4715951823</v>
      </c>
    </row>
    <row r="10014" spans="1:10">
      <c r="A10014">
        <v>10013</v>
      </c>
      <c r="B10014" s="4">
        <v>45077</v>
      </c>
      <c r="C10014" s="10">
        <f>DATE(YEAR(orders[[#This Row],[order_date]]), MONTH(orders[[#This Row],[order_date]]), 1)</f>
        <v>45047</v>
      </c>
      <c r="D10014" t="s">
        <v>1063</v>
      </c>
      <c r="E10014" t="s">
        <v>611</v>
      </c>
      <c r="F10014" t="str">
        <f>VLOOKUP(orders[[#This Row],[product_id]],Products!A:C,3,0)</f>
        <v>Electronics</v>
      </c>
      <c r="G10014">
        <v>1</v>
      </c>
      <c r="H10014" s="6">
        <v>0.18605303141450522</v>
      </c>
      <c r="I10014" s="2">
        <f>VLOOKUP($E10014,
Products!$A$1:$F$201,MATCH(Orders!I$1,Products!$A$1:$F$1,0),0)</f>
        <v>12041.08303405661</v>
      </c>
      <c r="J10014" s="2">
        <f>VLOOKUP($E10014,
Products!$A$1:$F$201,MATCH(Orders!J$1,Products!$A$1:$F$1,0),0)</f>
        <v>7946.6428283753548</v>
      </c>
    </row>
    <row r="10015" spans="1:10">
      <c r="A10015">
        <v>10014</v>
      </c>
      <c r="B10015" s="4">
        <v>45294</v>
      </c>
      <c r="C10015" s="10">
        <f>DATE(YEAR(orders[[#This Row],[order_date]]), MONTH(orders[[#This Row],[order_date]]), 1)</f>
        <v>45292</v>
      </c>
      <c r="D10015" t="s">
        <v>1107</v>
      </c>
      <c r="E10015" t="s">
        <v>554</v>
      </c>
      <c r="F10015" t="str">
        <f>VLOOKUP(orders[[#This Row],[product_id]],Products!A:C,3,0)</f>
        <v>Appliances</v>
      </c>
      <c r="G10015">
        <v>1</v>
      </c>
      <c r="H10015" s="6">
        <v>0.13588585517209731</v>
      </c>
      <c r="I10015" s="2">
        <f>VLOOKUP($E10015,
Products!$A$1:$F$201,MATCH(Orders!I$1,Products!$A$1:$F$1,0),0)</f>
        <v>2088.6647814855078</v>
      </c>
      <c r="J10015" s="2">
        <f>VLOOKUP($E10015,
Products!$A$1:$F$201,MATCH(Orders!J$1,Products!$A$1:$F$1,0),0)</f>
        <v>1371.380040542937</v>
      </c>
    </row>
    <row r="10016" spans="1:10">
      <c r="A10016">
        <v>10015</v>
      </c>
      <c r="B10016" s="4">
        <v>45997</v>
      </c>
      <c r="C10016" s="10">
        <f>DATE(YEAR(orders[[#This Row],[order_date]]), MONTH(orders[[#This Row],[order_date]]), 1)</f>
        <v>45992</v>
      </c>
      <c r="D10016" t="s">
        <v>1495</v>
      </c>
      <c r="E10016" t="s">
        <v>670</v>
      </c>
      <c r="F10016" t="str">
        <f>VLOOKUP(orders[[#This Row],[product_id]],Products!A:C,3,0)</f>
        <v>Electronics</v>
      </c>
      <c r="G10016">
        <v>2</v>
      </c>
      <c r="H10016" s="6">
        <v>0.10437497622341844</v>
      </c>
      <c r="I10016" s="2">
        <f>VLOOKUP($E10016,
Products!$A$1:$F$201,MATCH(Orders!I$1,Products!$A$1:$F$1,0),0)</f>
        <v>2624.8628733917722</v>
      </c>
      <c r="J10016" s="2">
        <f>VLOOKUP($E10016,
Products!$A$1:$F$201,MATCH(Orders!J$1,Products!$A$1:$F$1,0),0)</f>
        <v>1944.041928611671</v>
      </c>
    </row>
    <row r="10017" spans="1:10">
      <c r="A10017">
        <v>10016</v>
      </c>
      <c r="B10017" s="4">
        <v>45133</v>
      </c>
      <c r="C10017" s="10">
        <f>DATE(YEAR(orders[[#This Row],[order_date]]), MONTH(orders[[#This Row],[order_date]]), 1)</f>
        <v>45108</v>
      </c>
      <c r="D10017" t="s">
        <v>804</v>
      </c>
      <c r="E10017" t="s">
        <v>611</v>
      </c>
      <c r="F10017" t="str">
        <f>VLOOKUP(orders[[#This Row],[product_id]],Products!A:C,3,0)</f>
        <v>Electronics</v>
      </c>
      <c r="G10017">
        <v>1</v>
      </c>
      <c r="H10017" s="6">
        <v>0.24177476326390004</v>
      </c>
      <c r="I10017" s="2">
        <f>VLOOKUP($E10017,
Products!$A$1:$F$201,MATCH(Orders!I$1,Products!$A$1:$F$1,0),0)</f>
        <v>12041.08303405661</v>
      </c>
      <c r="J10017" s="2">
        <f>VLOOKUP($E10017,
Products!$A$1:$F$201,MATCH(Orders!J$1,Products!$A$1:$F$1,0),0)</f>
        <v>7946.6428283753548</v>
      </c>
    </row>
    <row r="10018" spans="1:10">
      <c r="A10018">
        <v>10017</v>
      </c>
      <c r="B10018" s="4">
        <v>45376</v>
      </c>
      <c r="C10018" s="10">
        <f>DATE(YEAR(orders[[#This Row],[order_date]]), MONTH(orders[[#This Row],[order_date]]), 1)</f>
        <v>45352</v>
      </c>
      <c r="D10018" t="s">
        <v>976</v>
      </c>
      <c r="E10018" t="s">
        <v>643</v>
      </c>
      <c r="F10018" t="str">
        <f>VLOOKUP(orders[[#This Row],[product_id]],Products!A:C,3,0)</f>
        <v>Appliances</v>
      </c>
      <c r="G10018">
        <v>1</v>
      </c>
      <c r="H10018" s="6">
        <v>0.10063318360412085</v>
      </c>
      <c r="I10018" s="2">
        <f>VLOOKUP($E10018,
Products!$A$1:$F$201,MATCH(Orders!I$1,Products!$A$1:$F$1,0),0)</f>
        <v>26269.068564891841</v>
      </c>
      <c r="J10018" s="2">
        <f>VLOOKUP($E10018,
Products!$A$1:$F$201,MATCH(Orders!J$1,Products!$A$1:$F$1,0),0)</f>
        <v>18867.564539756699</v>
      </c>
    </row>
    <row r="10019" spans="1:10">
      <c r="A10019">
        <v>10018</v>
      </c>
      <c r="B10019" s="4">
        <v>45850</v>
      </c>
      <c r="C10019" s="10">
        <f>DATE(YEAR(orders[[#This Row],[order_date]]), MONTH(orders[[#This Row],[order_date]]), 1)</f>
        <v>45839</v>
      </c>
      <c r="D10019" t="s">
        <v>2504</v>
      </c>
      <c r="E10019" t="s">
        <v>687</v>
      </c>
      <c r="F10019" t="str">
        <f>VLOOKUP(orders[[#This Row],[product_id]],Products!A:C,3,0)</f>
        <v>Electronics</v>
      </c>
      <c r="G10019">
        <v>1</v>
      </c>
      <c r="H10019" s="6">
        <v>0.19635882642390487</v>
      </c>
      <c r="I10019" s="2">
        <f>VLOOKUP($E10019,
Products!$A$1:$F$201,MATCH(Orders!I$1,Products!$A$1:$F$1,0),0)</f>
        <v>12143.737276429891</v>
      </c>
      <c r="J10019" s="2">
        <f>VLOOKUP($E10019,
Products!$A$1:$F$201,MATCH(Orders!J$1,Products!$A$1:$F$1,0),0)</f>
        <v>9077.1957392673976</v>
      </c>
    </row>
    <row r="10020" spans="1:10">
      <c r="A10020">
        <v>10019</v>
      </c>
      <c r="B10020" s="4">
        <v>45623</v>
      </c>
      <c r="C10020" s="10">
        <f>DATE(YEAR(orders[[#This Row],[order_date]]), MONTH(orders[[#This Row],[order_date]]), 1)</f>
        <v>45597</v>
      </c>
      <c r="D10020" t="s">
        <v>4686</v>
      </c>
      <c r="E10020" t="s">
        <v>512</v>
      </c>
      <c r="F10020" t="str">
        <f>VLOOKUP(orders[[#This Row],[product_id]],Products!A:C,3,0)</f>
        <v>Electronics</v>
      </c>
      <c r="G10020">
        <v>1</v>
      </c>
      <c r="H10020" s="6">
        <v>0.1518845036913323</v>
      </c>
      <c r="I10020" s="2">
        <f>VLOOKUP($E10020,
Products!$A$1:$F$201,MATCH(Orders!I$1,Products!$A$1:$F$1,0),0)</f>
        <v>12877.548087294561</v>
      </c>
      <c r="J10020" s="2">
        <f>VLOOKUP($E10020,
Products!$A$1:$F$201,MATCH(Orders!J$1,Products!$A$1:$F$1,0),0)</f>
        <v>9551.9000631411909</v>
      </c>
    </row>
    <row r="10021" spans="1:10">
      <c r="A10021">
        <v>10020</v>
      </c>
      <c r="B10021" s="4">
        <v>45496</v>
      </c>
      <c r="C10021" s="10">
        <f>DATE(YEAR(orders[[#This Row],[order_date]]), MONTH(orders[[#This Row],[order_date]]), 1)</f>
        <v>45474</v>
      </c>
      <c r="D10021" t="s">
        <v>1067</v>
      </c>
      <c r="E10021" t="s">
        <v>586</v>
      </c>
      <c r="F10021" t="str">
        <f>VLOOKUP(orders[[#This Row],[product_id]],Products!A:C,3,0)</f>
        <v>Appliances</v>
      </c>
      <c r="G10021">
        <v>2</v>
      </c>
      <c r="H10021" s="6">
        <v>6.5288362582222134E-2</v>
      </c>
      <c r="I10021" s="2">
        <f>VLOOKUP($E10021,
Products!$A$1:$F$201,MATCH(Orders!I$1,Products!$A$1:$F$1,0),0)</f>
        <v>22928.971424497449</v>
      </c>
      <c r="J10021" s="2">
        <f>VLOOKUP($E10021,
Products!$A$1:$F$201,MATCH(Orders!J$1,Products!$A$1:$F$1,0),0)</f>
        <v>17801.356740692991</v>
      </c>
    </row>
    <row r="10022" spans="1:10">
      <c r="A10022">
        <v>10021</v>
      </c>
      <c r="B10022" s="4">
        <v>45069</v>
      </c>
      <c r="C10022" s="10">
        <f>DATE(YEAR(orders[[#This Row],[order_date]]), MONTH(orders[[#This Row],[order_date]]), 1)</f>
        <v>45047</v>
      </c>
      <c r="D10022" t="s">
        <v>1893</v>
      </c>
      <c r="E10022" t="s">
        <v>645</v>
      </c>
      <c r="F10022" t="str">
        <f>VLOOKUP(orders[[#This Row],[product_id]],Products!A:C,3,0)</f>
        <v>Electronics</v>
      </c>
      <c r="G10022">
        <v>1</v>
      </c>
      <c r="H10022" s="6">
        <v>0.23939316808955272</v>
      </c>
      <c r="I10022" s="2">
        <f>VLOOKUP($E10022,
Products!$A$1:$F$201,MATCH(Orders!I$1,Products!$A$1:$F$1,0),0)</f>
        <v>29658.239859810968</v>
      </c>
      <c r="J10022" s="2">
        <f>VLOOKUP($E10022,
Products!$A$1:$F$201,MATCH(Orders!J$1,Products!$A$1:$F$1,0),0)</f>
        <v>22421.521919652871</v>
      </c>
    </row>
    <row r="10023" spans="1:10">
      <c r="A10023">
        <v>10022</v>
      </c>
      <c r="B10023" s="4">
        <v>45997</v>
      </c>
      <c r="C10023" s="10">
        <f>DATE(YEAR(orders[[#This Row],[order_date]]), MONTH(orders[[#This Row],[order_date]]), 1)</f>
        <v>45992</v>
      </c>
      <c r="D10023" t="s">
        <v>3281</v>
      </c>
      <c r="E10023" t="s">
        <v>606</v>
      </c>
      <c r="F10023" t="str">
        <f>VLOOKUP(orders[[#This Row],[product_id]],Products!A:C,3,0)</f>
        <v>Appliances</v>
      </c>
      <c r="G10023">
        <v>2</v>
      </c>
      <c r="H10023" s="6">
        <v>6.1770631517018421E-2</v>
      </c>
      <c r="I10023" s="2">
        <f>VLOOKUP($E10023,
Products!$A$1:$F$201,MATCH(Orders!I$1,Products!$A$1:$F$1,0),0)</f>
        <v>2163.0020078909042</v>
      </c>
      <c r="J10023" s="2">
        <f>VLOOKUP($E10023,
Products!$A$1:$F$201,MATCH(Orders!J$1,Products!$A$1:$F$1,0),0)</f>
        <v>1416.078554182008</v>
      </c>
    </row>
    <row r="10024" spans="1:10">
      <c r="A10024">
        <v>10023</v>
      </c>
      <c r="B10024" s="4">
        <v>45117</v>
      </c>
      <c r="C10024" s="10">
        <f>DATE(YEAR(orders[[#This Row],[order_date]]), MONTH(orders[[#This Row],[order_date]]), 1)</f>
        <v>45108</v>
      </c>
      <c r="D10024" t="s">
        <v>3946</v>
      </c>
      <c r="E10024" t="s">
        <v>560</v>
      </c>
      <c r="F10024" t="str">
        <f>VLOOKUP(orders[[#This Row],[product_id]],Products!A:C,3,0)</f>
        <v>Appliances</v>
      </c>
      <c r="G10024">
        <v>2</v>
      </c>
      <c r="H10024" s="6">
        <v>0.13292956756722618</v>
      </c>
      <c r="I10024" s="2">
        <f>VLOOKUP($E10024,
Products!$A$1:$F$201,MATCH(Orders!I$1,Products!$A$1:$F$1,0),0)</f>
        <v>6334.2190560739964</v>
      </c>
      <c r="J10024" s="2">
        <f>VLOOKUP($E10024,
Products!$A$1:$F$201,MATCH(Orders!J$1,Products!$A$1:$F$1,0),0)</f>
        <v>4117.6239066206717</v>
      </c>
    </row>
    <row r="10025" spans="1:10">
      <c r="A10025">
        <v>10024</v>
      </c>
      <c r="B10025" s="4">
        <v>45066</v>
      </c>
      <c r="C10025" s="10">
        <f>DATE(YEAR(orders[[#This Row],[order_date]]), MONTH(orders[[#This Row],[order_date]]), 1)</f>
        <v>45047</v>
      </c>
      <c r="D10025" t="s">
        <v>3798</v>
      </c>
      <c r="E10025" t="s">
        <v>669</v>
      </c>
      <c r="F10025" t="str">
        <f>VLOOKUP(orders[[#This Row],[product_id]],Products!A:C,3,0)</f>
        <v>Electronics</v>
      </c>
      <c r="G10025">
        <v>2</v>
      </c>
      <c r="H10025" s="6">
        <v>0.149551578914287</v>
      </c>
      <c r="I10025" s="2">
        <f>VLOOKUP($E10025,
Products!$A$1:$F$201,MATCH(Orders!I$1,Products!$A$1:$F$1,0),0)</f>
        <v>11708.03419603835</v>
      </c>
      <c r="J10025" s="2">
        <f>VLOOKUP($E10025,
Products!$A$1:$F$201,MATCH(Orders!J$1,Products!$A$1:$F$1,0),0)</f>
        <v>7784.9580101998827</v>
      </c>
    </row>
    <row r="10026" spans="1:10">
      <c r="A10026">
        <v>10025</v>
      </c>
      <c r="B10026" s="4">
        <v>45541</v>
      </c>
      <c r="C10026" s="10">
        <f>DATE(YEAR(orders[[#This Row],[order_date]]), MONTH(orders[[#This Row],[order_date]]), 1)</f>
        <v>45536</v>
      </c>
      <c r="D10026" t="s">
        <v>1245</v>
      </c>
      <c r="E10026" t="s">
        <v>512</v>
      </c>
      <c r="F10026" t="str">
        <f>VLOOKUP(orders[[#This Row],[product_id]],Products!A:C,3,0)</f>
        <v>Electronics</v>
      </c>
      <c r="G10026">
        <v>2</v>
      </c>
      <c r="H10026" s="6">
        <v>0.21117451719579014</v>
      </c>
      <c r="I10026" s="2">
        <f>VLOOKUP($E10026,
Products!$A$1:$F$201,MATCH(Orders!I$1,Products!$A$1:$F$1,0),0)</f>
        <v>12877.548087294561</v>
      </c>
      <c r="J10026" s="2">
        <f>VLOOKUP($E10026,
Products!$A$1:$F$201,MATCH(Orders!J$1,Products!$A$1:$F$1,0),0)</f>
        <v>9551.9000631411909</v>
      </c>
    </row>
    <row r="10027" spans="1:10">
      <c r="A10027">
        <v>10026</v>
      </c>
      <c r="B10027" s="4">
        <v>45851</v>
      </c>
      <c r="C10027" s="10">
        <f>DATE(YEAR(orders[[#This Row],[order_date]]), MONTH(orders[[#This Row],[order_date]]), 1)</f>
        <v>45839</v>
      </c>
      <c r="D10027" t="s">
        <v>2571</v>
      </c>
      <c r="E10027" t="s">
        <v>657</v>
      </c>
      <c r="F10027" t="str">
        <f>VLOOKUP(orders[[#This Row],[product_id]],Products!A:C,3,0)</f>
        <v>Appliances</v>
      </c>
      <c r="G10027">
        <v>1</v>
      </c>
      <c r="H10027" s="6">
        <v>5.7780065032434116E-2</v>
      </c>
      <c r="I10027" s="2">
        <f>VLOOKUP($E10027,
Products!$A$1:$F$201,MATCH(Orders!I$1,Products!$A$1:$F$1,0),0)</f>
        <v>6275.8669412443169</v>
      </c>
      <c r="J10027" s="2">
        <f>VLOOKUP($E10027,
Products!$A$1:$F$201,MATCH(Orders!J$1,Products!$A$1:$F$1,0),0)</f>
        <v>4742.5097602697688</v>
      </c>
    </row>
    <row r="10028" spans="1:10">
      <c r="A10028">
        <v>10027</v>
      </c>
      <c r="B10028" s="4">
        <v>45999</v>
      </c>
      <c r="C10028" s="10">
        <f>DATE(YEAR(orders[[#This Row],[order_date]]), MONTH(orders[[#This Row],[order_date]]), 1)</f>
        <v>45992</v>
      </c>
      <c r="D10028" t="s">
        <v>3348</v>
      </c>
      <c r="E10028" t="s">
        <v>539</v>
      </c>
      <c r="F10028" t="str">
        <f>VLOOKUP(orders[[#This Row],[product_id]],Products!A:C,3,0)</f>
        <v>Appliances</v>
      </c>
      <c r="G10028">
        <v>1</v>
      </c>
      <c r="H10028" s="6">
        <v>5.933913998788972E-2</v>
      </c>
      <c r="I10028" s="2">
        <f>VLOOKUP($E10028,
Products!$A$1:$F$201,MATCH(Orders!I$1,Products!$A$1:$F$1,0),0)</f>
        <v>25730.234720482978</v>
      </c>
      <c r="J10028" s="2">
        <f>VLOOKUP($E10028,
Products!$A$1:$F$201,MATCH(Orders!J$1,Products!$A$1:$F$1,0),0)</f>
        <v>17186.87037527658</v>
      </c>
    </row>
    <row r="10029" spans="1:10">
      <c r="A10029">
        <v>10028</v>
      </c>
      <c r="B10029" s="4">
        <v>45550</v>
      </c>
      <c r="C10029" s="10">
        <f>DATE(YEAR(orders[[#This Row],[order_date]]), MONTH(orders[[#This Row],[order_date]]), 1)</f>
        <v>45536</v>
      </c>
      <c r="D10029" t="s">
        <v>4562</v>
      </c>
      <c r="E10029" t="s">
        <v>631</v>
      </c>
      <c r="F10029" t="str">
        <f>VLOOKUP(orders[[#This Row],[product_id]],Products!A:C,3,0)</f>
        <v>Appliances</v>
      </c>
      <c r="G10029">
        <v>1</v>
      </c>
      <c r="H10029" s="6">
        <v>7.358953969792642E-2</v>
      </c>
      <c r="I10029" s="2">
        <f>VLOOKUP($E10029,
Products!$A$1:$F$201,MATCH(Orders!I$1,Products!$A$1:$F$1,0),0)</f>
        <v>5983.7308645702497</v>
      </c>
      <c r="J10029" s="2">
        <f>VLOOKUP($E10029,
Products!$A$1:$F$201,MATCH(Orders!J$1,Products!$A$1:$F$1,0),0)</f>
        <v>4205.6432936163774</v>
      </c>
    </row>
    <row r="10030" spans="1:10">
      <c r="A10030">
        <v>10029</v>
      </c>
      <c r="B10030" s="4">
        <v>45013</v>
      </c>
      <c r="C10030" s="10">
        <f>DATE(YEAR(orders[[#This Row],[order_date]]), MONTH(orders[[#This Row],[order_date]]), 1)</f>
        <v>44986</v>
      </c>
      <c r="D10030" t="s">
        <v>1538</v>
      </c>
      <c r="E10030" t="s">
        <v>698</v>
      </c>
      <c r="F10030" t="str">
        <f>VLOOKUP(orders[[#This Row],[product_id]],Products!A:C,3,0)</f>
        <v>Appliances</v>
      </c>
      <c r="G10030">
        <v>2</v>
      </c>
      <c r="H10030" s="6">
        <v>0.12797386271712921</v>
      </c>
      <c r="I10030" s="2">
        <f>VLOOKUP($E10030,
Products!$A$1:$F$201,MATCH(Orders!I$1,Products!$A$1:$F$1,0),0)</f>
        <v>5562.620248272905</v>
      </c>
      <c r="J10030" s="2">
        <f>VLOOKUP($E10030,
Products!$A$1:$F$201,MATCH(Orders!J$1,Products!$A$1:$F$1,0),0)</f>
        <v>4191.9477694447714</v>
      </c>
    </row>
    <row r="10031" spans="1:10">
      <c r="A10031">
        <v>10030</v>
      </c>
      <c r="B10031" s="4">
        <v>45208</v>
      </c>
      <c r="C10031" s="10">
        <f>DATE(YEAR(orders[[#This Row],[order_date]]), MONTH(orders[[#This Row],[order_date]]), 1)</f>
        <v>45200</v>
      </c>
      <c r="D10031" t="s">
        <v>3150</v>
      </c>
      <c r="E10031" t="s">
        <v>534</v>
      </c>
      <c r="F10031" t="str">
        <f>VLOOKUP(orders[[#This Row],[product_id]],Products!A:C,3,0)</f>
        <v>Appliances</v>
      </c>
      <c r="G10031">
        <v>1</v>
      </c>
      <c r="H10031" s="6">
        <v>9.8583192623018859E-2</v>
      </c>
      <c r="I10031" s="2">
        <f>VLOOKUP($E10031,
Products!$A$1:$F$201,MATCH(Orders!I$1,Products!$A$1:$F$1,0),0)</f>
        <v>24743.162958088669</v>
      </c>
      <c r="J10031" s="2">
        <f>VLOOKUP($E10031,
Products!$A$1:$F$201,MATCH(Orders!J$1,Products!$A$1:$F$1,0),0)</f>
        <v>19307.588986555591</v>
      </c>
    </row>
    <row r="10032" spans="1:10">
      <c r="A10032">
        <v>10031</v>
      </c>
      <c r="B10032" s="4">
        <v>45690</v>
      </c>
      <c r="C10032" s="10">
        <f>DATE(YEAR(orders[[#This Row],[order_date]]), MONTH(orders[[#This Row],[order_date]]), 1)</f>
        <v>45689</v>
      </c>
      <c r="D10032" t="s">
        <v>1765</v>
      </c>
      <c r="E10032" t="s">
        <v>531</v>
      </c>
      <c r="F10032" t="str">
        <f>VLOOKUP(orders[[#This Row],[product_id]],Products!A:C,3,0)</f>
        <v>Electronics</v>
      </c>
      <c r="G10032">
        <v>2</v>
      </c>
      <c r="H10032" s="6">
        <v>0.13501529417245145</v>
      </c>
      <c r="I10032" s="2">
        <f>VLOOKUP($E10032,
Products!$A$1:$F$201,MATCH(Orders!I$1,Products!$A$1:$F$1,0),0)</f>
        <v>29674.378925417219</v>
      </c>
      <c r="J10032" s="2">
        <f>VLOOKUP($E10032,
Products!$A$1:$F$201,MATCH(Orders!J$1,Products!$A$1:$F$1,0),0)</f>
        <v>20795.30337605517</v>
      </c>
    </row>
    <row r="10033" spans="1:10">
      <c r="A10033">
        <v>10032</v>
      </c>
      <c r="B10033" s="4">
        <v>45379</v>
      </c>
      <c r="C10033" s="10">
        <f>DATE(YEAR(orders[[#This Row],[order_date]]), MONTH(orders[[#This Row],[order_date]]), 1)</f>
        <v>45352</v>
      </c>
      <c r="D10033" t="s">
        <v>3248</v>
      </c>
      <c r="E10033" t="s">
        <v>579</v>
      </c>
      <c r="F10033" t="str">
        <f>VLOOKUP(orders[[#This Row],[product_id]],Products!A:C,3,0)</f>
        <v>Appliances</v>
      </c>
      <c r="G10033">
        <v>1</v>
      </c>
      <c r="H10033" s="6">
        <v>0.13494623247096821</v>
      </c>
      <c r="I10033" s="2">
        <f>VLOOKUP($E10033,
Products!$A$1:$F$201,MATCH(Orders!I$1,Products!$A$1:$F$1,0),0)</f>
        <v>5919.3204980498322</v>
      </c>
      <c r="J10033" s="2">
        <f>VLOOKUP($E10033,
Products!$A$1:$F$201,MATCH(Orders!J$1,Products!$A$1:$F$1,0),0)</f>
        <v>3972.3071240281379</v>
      </c>
    </row>
    <row r="10034" spans="1:10">
      <c r="A10034">
        <v>10033</v>
      </c>
      <c r="B10034" s="4">
        <v>44973</v>
      </c>
      <c r="C10034" s="10">
        <f>DATE(YEAR(orders[[#This Row],[order_date]]), MONTH(orders[[#This Row],[order_date]]), 1)</f>
        <v>44958</v>
      </c>
      <c r="D10034" t="s">
        <v>1019</v>
      </c>
      <c r="E10034" t="s">
        <v>698</v>
      </c>
      <c r="F10034" t="str">
        <f>VLOOKUP(orders[[#This Row],[product_id]],Products!A:C,3,0)</f>
        <v>Appliances</v>
      </c>
      <c r="G10034">
        <v>1</v>
      </c>
      <c r="H10034" s="6">
        <v>6.9190414377019255E-2</v>
      </c>
      <c r="I10034" s="2">
        <f>VLOOKUP($E10034,
Products!$A$1:$F$201,MATCH(Orders!I$1,Products!$A$1:$F$1,0),0)</f>
        <v>5562.620248272905</v>
      </c>
      <c r="J10034" s="2">
        <f>VLOOKUP($E10034,
Products!$A$1:$F$201,MATCH(Orders!J$1,Products!$A$1:$F$1,0),0)</f>
        <v>4191.9477694447714</v>
      </c>
    </row>
    <row r="10035" spans="1:10">
      <c r="A10035">
        <v>10034</v>
      </c>
      <c r="B10035" s="4">
        <v>45864</v>
      </c>
      <c r="C10035" s="10">
        <f>DATE(YEAR(orders[[#This Row],[order_date]]), MONTH(orders[[#This Row],[order_date]]), 1)</f>
        <v>45839</v>
      </c>
      <c r="D10035" t="s">
        <v>3243</v>
      </c>
      <c r="E10035" t="s">
        <v>550</v>
      </c>
      <c r="F10035" t="str">
        <f>VLOOKUP(orders[[#This Row],[product_id]],Products!A:C,3,0)</f>
        <v>Electronics</v>
      </c>
      <c r="G10035">
        <v>1</v>
      </c>
      <c r="H10035" s="6">
        <v>0.19164149192800181</v>
      </c>
      <c r="I10035" s="2">
        <f>VLOOKUP($E10035,
Products!$A$1:$F$201,MATCH(Orders!I$1,Products!$A$1:$F$1,0),0)</f>
        <v>21928.70634496431</v>
      </c>
      <c r="J10035" s="2">
        <f>VLOOKUP($E10035,
Products!$A$1:$F$201,MATCH(Orders!J$1,Products!$A$1:$F$1,0),0)</f>
        <v>17227.037321653719</v>
      </c>
    </row>
    <row r="10036" spans="1:10">
      <c r="A10036">
        <v>10035</v>
      </c>
      <c r="B10036" s="4">
        <v>44957</v>
      </c>
      <c r="C10036" s="10">
        <f>DATE(YEAR(orders[[#This Row],[order_date]]), MONTH(orders[[#This Row],[order_date]]), 1)</f>
        <v>44927</v>
      </c>
      <c r="D10036" t="s">
        <v>2005</v>
      </c>
      <c r="E10036" t="s">
        <v>522</v>
      </c>
      <c r="F10036" t="str">
        <f>VLOOKUP(orders[[#This Row],[product_id]],Products!A:C,3,0)</f>
        <v>Appliances</v>
      </c>
      <c r="G10036">
        <v>2</v>
      </c>
      <c r="H10036" s="6">
        <v>0.1276732201789261</v>
      </c>
      <c r="I10036" s="2">
        <f>VLOOKUP($E10036,
Products!$A$1:$F$201,MATCH(Orders!I$1,Products!$A$1:$F$1,0),0)</f>
        <v>24966.707940261898</v>
      </c>
      <c r="J10036" s="2">
        <f>VLOOKUP($E10036,
Products!$A$1:$F$201,MATCH(Orders!J$1,Products!$A$1:$F$1,0),0)</f>
        <v>19868.70644165645</v>
      </c>
    </row>
    <row r="10037" spans="1:10">
      <c r="A10037">
        <v>10036</v>
      </c>
      <c r="B10037" s="4">
        <v>45460</v>
      </c>
      <c r="C10037" s="10">
        <f>DATE(YEAR(orders[[#This Row],[order_date]]), MONTH(orders[[#This Row],[order_date]]), 1)</f>
        <v>45444</v>
      </c>
      <c r="D10037" t="s">
        <v>938</v>
      </c>
      <c r="E10037" t="s">
        <v>669</v>
      </c>
      <c r="F10037" t="str">
        <f>VLOOKUP(orders[[#This Row],[product_id]],Products!A:C,3,0)</f>
        <v>Electronics</v>
      </c>
      <c r="G10037">
        <v>2</v>
      </c>
      <c r="H10037" s="6">
        <v>0.13743724805181029</v>
      </c>
      <c r="I10037" s="2">
        <f>VLOOKUP($E10037,
Products!$A$1:$F$201,MATCH(Orders!I$1,Products!$A$1:$F$1,0),0)</f>
        <v>11708.03419603835</v>
      </c>
      <c r="J10037" s="2">
        <f>VLOOKUP($E10037,
Products!$A$1:$F$201,MATCH(Orders!J$1,Products!$A$1:$F$1,0),0)</f>
        <v>7784.9580101998827</v>
      </c>
    </row>
    <row r="10038" spans="1:10">
      <c r="A10038">
        <v>10037</v>
      </c>
      <c r="B10038" s="4">
        <v>44943</v>
      </c>
      <c r="C10038" s="10">
        <f>DATE(YEAR(orders[[#This Row],[order_date]]), MONTH(orders[[#This Row],[order_date]]), 1)</f>
        <v>44927</v>
      </c>
      <c r="D10038" t="s">
        <v>2345</v>
      </c>
      <c r="E10038" t="s">
        <v>568</v>
      </c>
      <c r="F10038" t="str">
        <f>VLOOKUP(orders[[#This Row],[product_id]],Products!A:C,3,0)</f>
        <v>Electronics</v>
      </c>
      <c r="G10038">
        <v>2</v>
      </c>
      <c r="H10038" s="6">
        <v>0.16506292375985468</v>
      </c>
      <c r="I10038" s="2">
        <f>VLOOKUP($E10038,
Products!$A$1:$F$201,MATCH(Orders!I$1,Products!$A$1:$F$1,0),0)</f>
        <v>21702.72353355262</v>
      </c>
      <c r="J10038" s="2">
        <f>VLOOKUP($E10038,
Products!$A$1:$F$201,MATCH(Orders!J$1,Products!$A$1:$F$1,0),0)</f>
        <v>17244.710704747551</v>
      </c>
    </row>
    <row r="10039" spans="1:10">
      <c r="A10039">
        <v>10038</v>
      </c>
      <c r="B10039" s="4">
        <v>45318</v>
      </c>
      <c r="C10039" s="10">
        <f>DATE(YEAR(orders[[#This Row],[order_date]]), MONTH(orders[[#This Row],[order_date]]), 1)</f>
        <v>45292</v>
      </c>
      <c r="D10039" t="s">
        <v>4213</v>
      </c>
      <c r="E10039" t="s">
        <v>656</v>
      </c>
      <c r="F10039" t="str">
        <f>VLOOKUP(orders[[#This Row],[product_id]],Products!A:C,3,0)</f>
        <v>Electronics</v>
      </c>
      <c r="G10039">
        <v>1</v>
      </c>
      <c r="H10039" s="6">
        <v>0.19300945937359842</v>
      </c>
      <c r="I10039" s="2">
        <f>VLOOKUP($E10039,
Products!$A$1:$F$201,MATCH(Orders!I$1,Products!$A$1:$F$1,0),0)</f>
        <v>30485.811519789549</v>
      </c>
      <c r="J10039" s="2">
        <f>VLOOKUP($E10039,
Products!$A$1:$F$201,MATCH(Orders!J$1,Products!$A$1:$F$1,0),0)</f>
        <v>23818.70129930825</v>
      </c>
    </row>
    <row r="10040" spans="1:10">
      <c r="A10040">
        <v>10039</v>
      </c>
      <c r="B10040" s="4">
        <v>45933</v>
      </c>
      <c r="C10040" s="10">
        <f>DATE(YEAR(orders[[#This Row],[order_date]]), MONTH(orders[[#This Row],[order_date]]), 1)</f>
        <v>45931</v>
      </c>
      <c r="D10040" t="s">
        <v>1735</v>
      </c>
      <c r="E10040" t="s">
        <v>598</v>
      </c>
      <c r="F10040" t="str">
        <f>VLOOKUP(orders[[#This Row],[product_id]],Products!A:C,3,0)</f>
        <v>Appliances</v>
      </c>
      <c r="G10040">
        <v>2</v>
      </c>
      <c r="H10040" s="6">
        <v>0.14150397618260499</v>
      </c>
      <c r="I10040" s="2">
        <f>VLOOKUP($E10040,
Products!$A$1:$F$201,MATCH(Orders!I$1,Products!$A$1:$F$1,0),0)</f>
        <v>5641.6789233526652</v>
      </c>
      <c r="J10040" s="2">
        <f>VLOOKUP($E10040,
Products!$A$1:$F$201,MATCH(Orders!J$1,Products!$A$1:$F$1,0),0)</f>
        <v>4031.2473685481059</v>
      </c>
    </row>
    <row r="10041" spans="1:10">
      <c r="A10041">
        <v>10040</v>
      </c>
      <c r="B10041" s="4">
        <v>45280</v>
      </c>
      <c r="C10041" s="10">
        <f>DATE(YEAR(orders[[#This Row],[order_date]]), MONTH(orders[[#This Row],[order_date]]), 1)</f>
        <v>45261</v>
      </c>
      <c r="D10041" t="s">
        <v>4312</v>
      </c>
      <c r="E10041" t="s">
        <v>571</v>
      </c>
      <c r="F10041" t="str">
        <f>VLOOKUP(orders[[#This Row],[product_id]],Products!A:C,3,0)</f>
        <v>Electronics</v>
      </c>
      <c r="G10041">
        <v>1</v>
      </c>
      <c r="H10041" s="6">
        <v>0.15410721459175192</v>
      </c>
      <c r="I10041" s="2">
        <f>VLOOKUP($E10041,
Products!$A$1:$F$201,MATCH(Orders!I$1,Products!$A$1:$F$1,0),0)</f>
        <v>30022.150567424669</v>
      </c>
      <c r="J10041" s="2">
        <f>VLOOKUP($E10041,
Products!$A$1:$F$201,MATCH(Orders!J$1,Products!$A$1:$F$1,0),0)</f>
        <v>21451.61875289512</v>
      </c>
    </row>
    <row r="10042" spans="1:10">
      <c r="A10042">
        <v>10041</v>
      </c>
      <c r="B10042" s="4">
        <v>45231</v>
      </c>
      <c r="C10042" s="10">
        <f>DATE(YEAR(orders[[#This Row],[order_date]]), MONTH(orders[[#This Row],[order_date]]), 1)</f>
        <v>45231</v>
      </c>
      <c r="D10042" t="s">
        <v>4459</v>
      </c>
      <c r="E10042" t="s">
        <v>597</v>
      </c>
      <c r="F10042" t="str">
        <f>VLOOKUP(orders[[#This Row],[product_id]],Products!A:C,3,0)</f>
        <v>Appliances</v>
      </c>
      <c r="G10042">
        <v>1</v>
      </c>
      <c r="H10042" s="6">
        <v>7.1309424420421236E-2</v>
      </c>
      <c r="I10042" s="2">
        <f>VLOOKUP($E10042,
Products!$A$1:$F$201,MATCH(Orders!I$1,Products!$A$1:$F$1,0),0)</f>
        <v>22545.827750919081</v>
      </c>
      <c r="J10042" s="2">
        <f>VLOOKUP($E10042,
Products!$A$1:$F$201,MATCH(Orders!J$1,Products!$A$1:$F$1,0),0)</f>
        <v>15091.172935360129</v>
      </c>
    </row>
    <row r="10043" spans="1:10">
      <c r="A10043">
        <v>10042</v>
      </c>
      <c r="B10043" s="4">
        <v>45435</v>
      </c>
      <c r="C10043" s="10">
        <f>DATE(YEAR(orders[[#This Row],[order_date]]), MONTH(orders[[#This Row],[order_date]]), 1)</f>
        <v>45413</v>
      </c>
      <c r="D10043" t="s">
        <v>3417</v>
      </c>
      <c r="E10043" t="s">
        <v>622</v>
      </c>
      <c r="F10043" t="str">
        <f>VLOOKUP(orders[[#This Row],[product_id]],Products!A:C,3,0)</f>
        <v>Electronics</v>
      </c>
      <c r="G10043">
        <v>3</v>
      </c>
      <c r="H10043" s="6">
        <v>0.19697720705243477</v>
      </c>
      <c r="I10043" s="2">
        <f>VLOOKUP($E10043,
Products!$A$1:$F$201,MATCH(Orders!I$1,Products!$A$1:$F$1,0),0)</f>
        <v>29891.969506397199</v>
      </c>
      <c r="J10043" s="2">
        <f>VLOOKUP($E10043,
Products!$A$1:$F$201,MATCH(Orders!J$1,Products!$A$1:$F$1,0),0)</f>
        <v>20298.690993957589</v>
      </c>
    </row>
    <row r="10044" spans="1:10">
      <c r="A10044">
        <v>10043</v>
      </c>
      <c r="B10044" s="4">
        <v>45638</v>
      </c>
      <c r="C10044" s="10">
        <f>DATE(YEAR(orders[[#This Row],[order_date]]), MONTH(orders[[#This Row],[order_date]]), 1)</f>
        <v>45627</v>
      </c>
      <c r="D10044" t="s">
        <v>949</v>
      </c>
      <c r="E10044" t="s">
        <v>547</v>
      </c>
      <c r="F10044" t="str">
        <f>VLOOKUP(orders[[#This Row],[product_id]],Products!A:C,3,0)</f>
        <v>Appliances</v>
      </c>
      <c r="G10044">
        <v>1</v>
      </c>
      <c r="H10044" s="6">
        <v>0.10244963458034169</v>
      </c>
      <c r="I10044" s="2">
        <f>VLOOKUP($E10044,
Products!$A$1:$F$201,MATCH(Orders!I$1,Products!$A$1:$F$1,0),0)</f>
        <v>2366.4310858022332</v>
      </c>
      <c r="J10044" s="2">
        <f>VLOOKUP($E10044,
Products!$A$1:$F$201,MATCH(Orders!J$1,Products!$A$1:$F$1,0),0)</f>
        <v>1841.1055346213741</v>
      </c>
    </row>
    <row r="10045" spans="1:10">
      <c r="A10045">
        <v>10044</v>
      </c>
      <c r="B10045" s="4">
        <v>45611</v>
      </c>
      <c r="C10045" s="10">
        <f>DATE(YEAR(orders[[#This Row],[order_date]]), MONTH(orders[[#This Row],[order_date]]), 1)</f>
        <v>45597</v>
      </c>
      <c r="D10045" t="s">
        <v>2994</v>
      </c>
      <c r="E10045" t="s">
        <v>576</v>
      </c>
      <c r="F10045" t="str">
        <f>VLOOKUP(orders[[#This Row],[product_id]],Products!A:C,3,0)</f>
        <v>Electronics</v>
      </c>
      <c r="G10045">
        <v>1</v>
      </c>
      <c r="H10045" s="6">
        <v>0.14491195946243096</v>
      </c>
      <c r="I10045" s="2">
        <f>VLOOKUP($E10045,
Products!$A$1:$F$201,MATCH(Orders!I$1,Products!$A$1:$F$1,0),0)</f>
        <v>12571.90922514794</v>
      </c>
      <c r="J10045" s="2">
        <f>VLOOKUP($E10045,
Products!$A$1:$F$201,MATCH(Orders!J$1,Products!$A$1:$F$1,0),0)</f>
        <v>9314.5536289888332</v>
      </c>
    </row>
    <row r="10046" spans="1:10">
      <c r="A10046">
        <v>10045</v>
      </c>
      <c r="B10046" s="4">
        <v>45712</v>
      </c>
      <c r="C10046" s="10">
        <f>DATE(YEAR(orders[[#This Row],[order_date]]), MONTH(orders[[#This Row],[order_date]]), 1)</f>
        <v>45689</v>
      </c>
      <c r="D10046" t="s">
        <v>4550</v>
      </c>
      <c r="E10046" t="s">
        <v>580</v>
      </c>
      <c r="F10046" t="str">
        <f>VLOOKUP(orders[[#This Row],[product_id]],Products!A:C,3,0)</f>
        <v>Electronics</v>
      </c>
      <c r="G10046">
        <v>1</v>
      </c>
      <c r="H10046" s="6">
        <v>0.10624472940589351</v>
      </c>
      <c r="I10046" s="2">
        <f>VLOOKUP($E10046,
Products!$A$1:$F$201,MATCH(Orders!I$1,Products!$A$1:$F$1,0),0)</f>
        <v>29905.106989935579</v>
      </c>
      <c r="J10046" s="2">
        <f>VLOOKUP($E10046,
Products!$A$1:$F$201,MATCH(Orders!J$1,Products!$A$1:$F$1,0),0)</f>
        <v>22230.930488499071</v>
      </c>
    </row>
    <row r="10047" spans="1:10">
      <c r="A10047">
        <v>10046</v>
      </c>
      <c r="B10047" s="4">
        <v>45783</v>
      </c>
      <c r="C10047" s="10">
        <f>DATE(YEAR(orders[[#This Row],[order_date]]), MONTH(orders[[#This Row],[order_date]]), 1)</f>
        <v>45778</v>
      </c>
      <c r="D10047" t="s">
        <v>4705</v>
      </c>
      <c r="E10047" t="s">
        <v>576</v>
      </c>
      <c r="F10047" t="str">
        <f>VLOOKUP(orders[[#This Row],[product_id]],Products!A:C,3,0)</f>
        <v>Electronics</v>
      </c>
      <c r="G10047">
        <v>3</v>
      </c>
      <c r="H10047" s="6">
        <v>0.12742190847689772</v>
      </c>
      <c r="I10047" s="2">
        <f>VLOOKUP($E10047,
Products!$A$1:$F$201,MATCH(Orders!I$1,Products!$A$1:$F$1,0),0)</f>
        <v>12571.90922514794</v>
      </c>
      <c r="J10047" s="2">
        <f>VLOOKUP($E10047,
Products!$A$1:$F$201,MATCH(Orders!J$1,Products!$A$1:$F$1,0),0)</f>
        <v>9314.5536289888332</v>
      </c>
    </row>
    <row r="10048" spans="1:10">
      <c r="A10048">
        <v>10047</v>
      </c>
      <c r="B10048" s="4">
        <v>45103</v>
      </c>
      <c r="C10048" s="10">
        <f>DATE(YEAR(orders[[#This Row],[order_date]]), MONTH(orders[[#This Row],[order_date]]), 1)</f>
        <v>45078</v>
      </c>
      <c r="D10048" t="s">
        <v>3311</v>
      </c>
      <c r="E10048" t="s">
        <v>548</v>
      </c>
      <c r="F10048" t="str">
        <f>VLOOKUP(orders[[#This Row],[product_id]],Products!A:C,3,0)</f>
        <v>Appliances</v>
      </c>
      <c r="G10048">
        <v>3</v>
      </c>
      <c r="H10048" s="6">
        <v>5.7198813612205759E-2</v>
      </c>
      <c r="I10048" s="2">
        <f>VLOOKUP($E10048,
Products!$A$1:$F$201,MATCH(Orders!I$1,Products!$A$1:$F$1,0),0)</f>
        <v>2211.9922659782978</v>
      </c>
      <c r="J10048" s="2">
        <f>VLOOKUP($E10048,
Products!$A$1:$F$201,MATCH(Orders!J$1,Products!$A$1:$F$1,0),0)</f>
        <v>1741.1720710333091</v>
      </c>
    </row>
    <row r="10049" spans="1:10">
      <c r="A10049">
        <v>10048</v>
      </c>
      <c r="B10049" s="4">
        <v>45227</v>
      </c>
      <c r="C10049" s="10">
        <f>DATE(YEAR(orders[[#This Row],[order_date]]), MONTH(orders[[#This Row],[order_date]]), 1)</f>
        <v>45200</v>
      </c>
      <c r="D10049" t="s">
        <v>4050</v>
      </c>
      <c r="E10049" t="s">
        <v>560</v>
      </c>
      <c r="F10049" t="str">
        <f>VLOOKUP(orders[[#This Row],[product_id]],Products!A:C,3,0)</f>
        <v>Appliances</v>
      </c>
      <c r="G10049">
        <v>2</v>
      </c>
      <c r="H10049" s="6">
        <v>0.119255427277281</v>
      </c>
      <c r="I10049" s="2">
        <f>VLOOKUP($E10049,
Products!$A$1:$F$201,MATCH(Orders!I$1,Products!$A$1:$F$1,0),0)</f>
        <v>6334.2190560739964</v>
      </c>
      <c r="J10049" s="2">
        <f>VLOOKUP($E10049,
Products!$A$1:$F$201,MATCH(Orders!J$1,Products!$A$1:$F$1,0),0)</f>
        <v>4117.6239066206717</v>
      </c>
    </row>
    <row r="10050" spans="1:10">
      <c r="A10050">
        <v>10049</v>
      </c>
      <c r="B10050" s="4">
        <v>45371</v>
      </c>
      <c r="C10050" s="10">
        <f>DATE(YEAR(orders[[#This Row],[order_date]]), MONTH(orders[[#This Row],[order_date]]), 1)</f>
        <v>45352</v>
      </c>
      <c r="D10050" t="s">
        <v>2828</v>
      </c>
      <c r="E10050" t="s">
        <v>561</v>
      </c>
      <c r="F10050" t="str">
        <f>VLOOKUP(orders[[#This Row],[product_id]],Products!A:C,3,0)</f>
        <v>Appliances</v>
      </c>
      <c r="G10050">
        <v>2</v>
      </c>
      <c r="H10050" s="6">
        <v>0.10224886747129042</v>
      </c>
      <c r="I10050" s="2">
        <f>VLOOKUP($E10050,
Products!$A$1:$F$201,MATCH(Orders!I$1,Products!$A$1:$F$1,0),0)</f>
        <v>23155.073093252329</v>
      </c>
      <c r="J10050" s="2">
        <f>VLOOKUP($E10050,
Products!$A$1:$F$201,MATCH(Orders!J$1,Products!$A$1:$F$1,0),0)</f>
        <v>17849.867849807979</v>
      </c>
    </row>
    <row r="10051" spans="1:10">
      <c r="A10051">
        <v>10050</v>
      </c>
      <c r="B10051" s="4">
        <v>44947</v>
      </c>
      <c r="C10051" s="10">
        <f>DATE(YEAR(orders[[#This Row],[order_date]]), MONTH(orders[[#This Row],[order_date]]), 1)</f>
        <v>44927</v>
      </c>
      <c r="D10051" t="s">
        <v>3036</v>
      </c>
      <c r="E10051" t="s">
        <v>584</v>
      </c>
      <c r="F10051" t="str">
        <f>VLOOKUP(orders[[#This Row],[product_id]],Products!A:C,3,0)</f>
        <v>Electronics</v>
      </c>
      <c r="G10051">
        <v>1</v>
      </c>
      <c r="H10051" s="6">
        <v>0.17235009493268999</v>
      </c>
      <c r="I10051" s="2">
        <f>VLOOKUP($E10051,
Products!$A$1:$F$201,MATCH(Orders!I$1,Products!$A$1:$F$1,0),0)</f>
        <v>22521.77465591731</v>
      </c>
      <c r="J10051" s="2">
        <f>VLOOKUP($E10051,
Products!$A$1:$F$201,MATCH(Orders!J$1,Products!$A$1:$F$1,0),0)</f>
        <v>15596.91628423841</v>
      </c>
    </row>
    <row r="10052" spans="1:10">
      <c r="A10052">
        <v>10051</v>
      </c>
      <c r="B10052" s="4">
        <v>45942</v>
      </c>
      <c r="C10052" s="10">
        <f>DATE(YEAR(orders[[#This Row],[order_date]]), MONTH(orders[[#This Row],[order_date]]), 1)</f>
        <v>45931</v>
      </c>
      <c r="D10052" t="s">
        <v>4485</v>
      </c>
      <c r="E10052" t="s">
        <v>664</v>
      </c>
      <c r="F10052" t="str">
        <f>VLOOKUP(orders[[#This Row],[product_id]],Products!A:C,3,0)</f>
        <v>Appliances</v>
      </c>
      <c r="G10052">
        <v>1</v>
      </c>
      <c r="H10052" s="6">
        <v>8.417553720395457E-2</v>
      </c>
      <c r="I10052" s="2">
        <f>VLOOKUP($E10052,
Products!$A$1:$F$201,MATCH(Orders!I$1,Products!$A$1:$F$1,0),0)</f>
        <v>2181.6314584966208</v>
      </c>
      <c r="J10052" s="2">
        <f>VLOOKUP($E10052,
Products!$A$1:$F$201,MATCH(Orders!J$1,Products!$A$1:$F$1,0),0)</f>
        <v>1607.5776178781809</v>
      </c>
    </row>
    <row r="10053" spans="1:10">
      <c r="A10053">
        <v>10052</v>
      </c>
      <c r="B10053" s="4">
        <v>45637</v>
      </c>
      <c r="C10053" s="10">
        <f>DATE(YEAR(orders[[#This Row],[order_date]]), MONTH(orders[[#This Row],[order_date]]), 1)</f>
        <v>45627</v>
      </c>
      <c r="D10053" t="s">
        <v>2264</v>
      </c>
      <c r="E10053" t="s">
        <v>588</v>
      </c>
      <c r="F10053" t="str">
        <f>VLOOKUP(orders[[#This Row],[product_id]],Products!A:C,3,0)</f>
        <v>Electronics</v>
      </c>
      <c r="G10053">
        <v>2</v>
      </c>
      <c r="H10053" s="6">
        <v>0.23193477262779302</v>
      </c>
      <c r="I10053" s="2">
        <f>VLOOKUP($E10053,
Products!$A$1:$F$201,MATCH(Orders!I$1,Products!$A$1:$F$1,0),0)</f>
        <v>32539.342481911372</v>
      </c>
      <c r="J10053" s="2">
        <f>VLOOKUP($E10053,
Products!$A$1:$F$201,MATCH(Orders!J$1,Products!$A$1:$F$1,0),0)</f>
        <v>21531.252982830021</v>
      </c>
    </row>
    <row r="10054" spans="1:10">
      <c r="A10054">
        <v>10053</v>
      </c>
      <c r="B10054" s="4">
        <v>45627</v>
      </c>
      <c r="C10054" s="10">
        <f>DATE(YEAR(orders[[#This Row],[order_date]]), MONTH(orders[[#This Row],[order_date]]), 1)</f>
        <v>45627</v>
      </c>
      <c r="D10054" t="s">
        <v>792</v>
      </c>
      <c r="E10054" t="s">
        <v>689</v>
      </c>
      <c r="F10054" t="str">
        <f>VLOOKUP(orders[[#This Row],[product_id]],Products!A:C,3,0)</f>
        <v>Electronics</v>
      </c>
      <c r="G10054">
        <v>1</v>
      </c>
      <c r="H10054" s="6">
        <v>0.13675417459875025</v>
      </c>
      <c r="I10054" s="2">
        <f>VLOOKUP($E10054,
Products!$A$1:$F$201,MATCH(Orders!I$1,Products!$A$1:$F$1,0),0)</f>
        <v>22021.70433799336</v>
      </c>
      <c r="J10054" s="2">
        <f>VLOOKUP($E10054,
Products!$A$1:$F$201,MATCH(Orders!J$1,Products!$A$1:$F$1,0),0)</f>
        <v>16990.60087110737</v>
      </c>
    </row>
    <row r="10055" spans="1:10">
      <c r="A10055">
        <v>10054</v>
      </c>
      <c r="B10055" s="4">
        <v>45078</v>
      </c>
      <c r="C10055" s="10">
        <f>DATE(YEAR(orders[[#This Row],[order_date]]), MONTH(orders[[#This Row],[order_date]]), 1)</f>
        <v>45078</v>
      </c>
      <c r="D10055" t="s">
        <v>1586</v>
      </c>
      <c r="E10055" t="s">
        <v>626</v>
      </c>
      <c r="F10055" t="str">
        <f>VLOOKUP(orders[[#This Row],[product_id]],Products!A:C,3,0)</f>
        <v>Electronics</v>
      </c>
      <c r="G10055">
        <v>3</v>
      </c>
      <c r="H10055" s="6">
        <v>0.12788696521337137</v>
      </c>
      <c r="I10055" s="2">
        <f>VLOOKUP($E10055,
Products!$A$1:$F$201,MATCH(Orders!I$1,Products!$A$1:$F$1,0),0)</f>
        <v>19602.440815481601</v>
      </c>
      <c r="J10055" s="2">
        <f>VLOOKUP($E10055,
Products!$A$1:$F$201,MATCH(Orders!J$1,Products!$A$1:$F$1,0),0)</f>
        <v>14427.862284038891</v>
      </c>
    </row>
    <row r="10056" spans="1:10">
      <c r="A10056">
        <v>10055</v>
      </c>
      <c r="B10056" s="4">
        <v>45785</v>
      </c>
      <c r="C10056" s="10">
        <f>DATE(YEAR(orders[[#This Row],[order_date]]), MONTH(orders[[#This Row],[order_date]]), 1)</f>
        <v>45778</v>
      </c>
      <c r="D10056" t="s">
        <v>4410</v>
      </c>
      <c r="E10056" t="s">
        <v>681</v>
      </c>
      <c r="F10056" t="str">
        <f>VLOOKUP(orders[[#This Row],[product_id]],Products!A:C,3,0)</f>
        <v>Appliances</v>
      </c>
      <c r="G10056">
        <v>2</v>
      </c>
      <c r="H10056" s="6">
        <v>5.3952092532367026E-2</v>
      </c>
      <c r="I10056" s="2">
        <f>VLOOKUP($E10056,
Products!$A$1:$F$201,MATCH(Orders!I$1,Products!$A$1:$F$1,0),0)</f>
        <v>2080.3641662770501</v>
      </c>
      <c r="J10056" s="2">
        <f>VLOOKUP($E10056,
Products!$A$1:$F$201,MATCH(Orders!J$1,Products!$A$1:$F$1,0),0)</f>
        <v>1566.754559891986</v>
      </c>
    </row>
    <row r="10057" spans="1:10">
      <c r="A10057">
        <v>10056</v>
      </c>
      <c r="B10057" s="4">
        <v>45022</v>
      </c>
      <c r="C10057" s="10">
        <f>DATE(YEAR(orders[[#This Row],[order_date]]), MONTH(orders[[#This Row],[order_date]]), 1)</f>
        <v>45017</v>
      </c>
      <c r="D10057" t="s">
        <v>3683</v>
      </c>
      <c r="E10057" t="s">
        <v>685</v>
      </c>
      <c r="F10057" t="str">
        <f>VLOOKUP(orders[[#This Row],[product_id]],Products!A:C,3,0)</f>
        <v>Electronics</v>
      </c>
      <c r="G10057">
        <v>3</v>
      </c>
      <c r="H10057" s="6">
        <v>0.15406435919746439</v>
      </c>
      <c r="I10057" s="2">
        <f>VLOOKUP($E10057,
Products!$A$1:$F$201,MATCH(Orders!I$1,Products!$A$1:$F$1,0),0)</f>
        <v>30011.61348468516</v>
      </c>
      <c r="J10057" s="2">
        <f>VLOOKUP($E10057,
Products!$A$1:$F$201,MATCH(Orders!J$1,Products!$A$1:$F$1,0),0)</f>
        <v>20796.213094008199</v>
      </c>
    </row>
    <row r="10058" spans="1:10">
      <c r="A10058">
        <v>10057</v>
      </c>
      <c r="B10058" s="4">
        <v>45804</v>
      </c>
      <c r="C10058" s="10">
        <f>DATE(YEAR(orders[[#This Row],[order_date]]), MONTH(orders[[#This Row],[order_date]]), 1)</f>
        <v>45778</v>
      </c>
      <c r="D10058" t="s">
        <v>1878</v>
      </c>
      <c r="E10058" t="s">
        <v>577</v>
      </c>
      <c r="F10058" t="str">
        <f>VLOOKUP(orders[[#This Row],[product_id]],Products!A:C,3,0)</f>
        <v>Appliances</v>
      </c>
      <c r="G10058">
        <v>3</v>
      </c>
      <c r="H10058" s="6">
        <v>5.07417619869844E-2</v>
      </c>
      <c r="I10058" s="2">
        <f>VLOOKUP($E10058,
Products!$A$1:$F$201,MATCH(Orders!I$1,Products!$A$1:$F$1,0),0)</f>
        <v>24178.046221204509</v>
      </c>
      <c r="J10058" s="2">
        <f>VLOOKUP($E10058,
Products!$A$1:$F$201,MATCH(Orders!J$1,Products!$A$1:$F$1,0),0)</f>
        <v>17784.08636999697</v>
      </c>
    </row>
    <row r="10059" spans="1:10">
      <c r="A10059">
        <v>10058</v>
      </c>
      <c r="B10059" s="4">
        <v>45566</v>
      </c>
      <c r="C10059" s="10">
        <f>DATE(YEAR(orders[[#This Row],[order_date]]), MONTH(orders[[#This Row],[order_date]]), 1)</f>
        <v>45566</v>
      </c>
      <c r="D10059" t="s">
        <v>3927</v>
      </c>
      <c r="E10059" t="s">
        <v>506</v>
      </c>
      <c r="F10059" t="str">
        <f>VLOOKUP(orders[[#This Row],[product_id]],Products!A:C,3,0)</f>
        <v>Electronics</v>
      </c>
      <c r="G10059">
        <v>3</v>
      </c>
      <c r="H10059" s="6">
        <v>0.20077884262303861</v>
      </c>
      <c r="I10059" s="2">
        <f>VLOOKUP($E10059,
Products!$A$1:$F$201,MATCH(Orders!I$1,Products!$A$1:$F$1,0),0)</f>
        <v>2354.115904304108</v>
      </c>
      <c r="J10059" s="2">
        <f>VLOOKUP($E10059,
Products!$A$1:$F$201,MATCH(Orders!J$1,Products!$A$1:$F$1,0),0)</f>
        <v>1810.784620830796</v>
      </c>
    </row>
    <row r="10060" spans="1:10">
      <c r="A10060">
        <v>10059</v>
      </c>
      <c r="B10060" s="4">
        <v>45326</v>
      </c>
      <c r="C10060" s="10">
        <f>DATE(YEAR(orders[[#This Row],[order_date]]), MONTH(orders[[#This Row],[order_date]]), 1)</f>
        <v>45323</v>
      </c>
      <c r="D10060" t="s">
        <v>4354</v>
      </c>
      <c r="E10060" t="s">
        <v>635</v>
      </c>
      <c r="F10060" t="str">
        <f>VLOOKUP(orders[[#This Row],[product_id]],Products!A:C,3,0)</f>
        <v>Electronics</v>
      </c>
      <c r="G10060">
        <v>1</v>
      </c>
      <c r="H10060" s="6">
        <v>0.13164434545904333</v>
      </c>
      <c r="I10060" s="2">
        <f>VLOOKUP($E10060,
Products!$A$1:$F$201,MATCH(Orders!I$1,Products!$A$1:$F$1,0),0)</f>
        <v>31014.321091901689</v>
      </c>
      <c r="J10060" s="2">
        <f>VLOOKUP($E10060,
Products!$A$1:$F$201,MATCH(Orders!J$1,Products!$A$1:$F$1,0),0)</f>
        <v>23202.91049209132</v>
      </c>
    </row>
    <row r="10061" spans="1:10">
      <c r="A10061">
        <v>10060</v>
      </c>
      <c r="B10061" s="4">
        <v>45172</v>
      </c>
      <c r="C10061" s="10">
        <f>DATE(YEAR(orders[[#This Row],[order_date]]), MONTH(orders[[#This Row],[order_date]]), 1)</f>
        <v>45170</v>
      </c>
      <c r="D10061" t="s">
        <v>865</v>
      </c>
      <c r="E10061" t="s">
        <v>598</v>
      </c>
      <c r="F10061" t="str">
        <f>VLOOKUP(orders[[#This Row],[product_id]],Products!A:C,3,0)</f>
        <v>Appliances</v>
      </c>
      <c r="G10061">
        <v>2</v>
      </c>
      <c r="H10061" s="6">
        <v>9.8763153233271964E-2</v>
      </c>
      <c r="I10061" s="2">
        <f>VLOOKUP($E10061,
Products!$A$1:$F$201,MATCH(Orders!I$1,Products!$A$1:$F$1,0),0)</f>
        <v>5641.6789233526652</v>
      </c>
      <c r="J10061" s="2">
        <f>VLOOKUP($E10061,
Products!$A$1:$F$201,MATCH(Orders!J$1,Products!$A$1:$F$1,0),0)</f>
        <v>4031.2473685481059</v>
      </c>
    </row>
    <row r="10062" spans="1:10">
      <c r="A10062">
        <v>10061</v>
      </c>
      <c r="B10062" s="4">
        <v>45038</v>
      </c>
      <c r="C10062" s="10">
        <f>DATE(YEAR(orders[[#This Row],[order_date]]), MONTH(orders[[#This Row],[order_date]]), 1)</f>
        <v>45017</v>
      </c>
      <c r="D10062" t="s">
        <v>3199</v>
      </c>
      <c r="E10062" t="s">
        <v>547</v>
      </c>
      <c r="F10062" t="str">
        <f>VLOOKUP(orders[[#This Row],[product_id]],Products!A:C,3,0)</f>
        <v>Appliances</v>
      </c>
      <c r="G10062">
        <v>3</v>
      </c>
      <c r="H10062" s="6">
        <v>0.12053453336460455</v>
      </c>
      <c r="I10062" s="2">
        <f>VLOOKUP($E10062,
Products!$A$1:$F$201,MATCH(Orders!I$1,Products!$A$1:$F$1,0),0)</f>
        <v>2366.4310858022332</v>
      </c>
      <c r="J10062" s="2">
        <f>VLOOKUP($E10062,
Products!$A$1:$F$201,MATCH(Orders!J$1,Products!$A$1:$F$1,0),0)</f>
        <v>1841.1055346213741</v>
      </c>
    </row>
    <row r="10063" spans="1:10">
      <c r="A10063">
        <v>10062</v>
      </c>
      <c r="B10063" s="4">
        <v>45720</v>
      </c>
      <c r="C10063" s="10">
        <f>DATE(YEAR(orders[[#This Row],[order_date]]), MONTH(orders[[#This Row],[order_date]]), 1)</f>
        <v>45717</v>
      </c>
      <c r="D10063" t="s">
        <v>4573</v>
      </c>
      <c r="E10063" t="s">
        <v>579</v>
      </c>
      <c r="F10063" t="str">
        <f>VLOOKUP(orders[[#This Row],[product_id]],Products!A:C,3,0)</f>
        <v>Appliances</v>
      </c>
      <c r="G10063">
        <v>1</v>
      </c>
      <c r="H10063" s="6">
        <v>6.0506945031612788E-2</v>
      </c>
      <c r="I10063" s="2">
        <f>VLOOKUP($E10063,
Products!$A$1:$F$201,MATCH(Orders!I$1,Products!$A$1:$F$1,0),0)</f>
        <v>5919.3204980498322</v>
      </c>
      <c r="J10063" s="2">
        <f>VLOOKUP($E10063,
Products!$A$1:$F$201,MATCH(Orders!J$1,Products!$A$1:$F$1,0),0)</f>
        <v>3972.3071240281379</v>
      </c>
    </row>
    <row r="10064" spans="1:10">
      <c r="A10064">
        <v>10063</v>
      </c>
      <c r="B10064" s="4">
        <v>45953</v>
      </c>
      <c r="C10064" s="10">
        <f>DATE(YEAR(orders[[#This Row],[order_date]]), MONTH(orders[[#This Row],[order_date]]), 1)</f>
        <v>45931</v>
      </c>
      <c r="D10064" t="s">
        <v>2835</v>
      </c>
      <c r="E10064" t="s">
        <v>514</v>
      </c>
      <c r="F10064" t="str">
        <f>VLOOKUP(orders[[#This Row],[product_id]],Products!A:C,3,0)</f>
        <v>Electronics</v>
      </c>
      <c r="G10064">
        <v>1</v>
      </c>
      <c r="H10064" s="6">
        <v>0.22193834970233825</v>
      </c>
      <c r="I10064" s="2">
        <f>VLOOKUP($E10064,
Products!$A$1:$F$201,MATCH(Orders!I$1,Products!$A$1:$F$1,0),0)</f>
        <v>16482.730474054071</v>
      </c>
      <c r="J10064" s="2">
        <f>VLOOKUP($E10064,
Products!$A$1:$F$201,MATCH(Orders!J$1,Products!$A$1:$F$1,0),0)</f>
        <v>12480.81165565178</v>
      </c>
    </row>
    <row r="10065" spans="1:10">
      <c r="A10065">
        <v>10064</v>
      </c>
      <c r="B10065" s="4">
        <v>45042</v>
      </c>
      <c r="C10065" s="10">
        <f>DATE(YEAR(orders[[#This Row],[order_date]]), MONTH(orders[[#This Row],[order_date]]), 1)</f>
        <v>45017</v>
      </c>
      <c r="D10065" t="s">
        <v>3784</v>
      </c>
      <c r="E10065" t="s">
        <v>619</v>
      </c>
      <c r="F10065" t="str">
        <f>VLOOKUP(orders[[#This Row],[product_id]],Products!A:C,3,0)</f>
        <v>Appliances</v>
      </c>
      <c r="G10065">
        <v>2</v>
      </c>
      <c r="H10065" s="6">
        <v>0.12837611520204184</v>
      </c>
      <c r="I10065" s="2">
        <f>VLOOKUP($E10065,
Products!$A$1:$F$201,MATCH(Orders!I$1,Products!$A$1:$F$1,0),0)</f>
        <v>6040.8433358455886</v>
      </c>
      <c r="J10065" s="2">
        <f>VLOOKUP($E10065,
Products!$A$1:$F$201,MATCH(Orders!J$1,Products!$A$1:$F$1,0),0)</f>
        <v>4363.6239115177623</v>
      </c>
    </row>
    <row r="10066" spans="1:10">
      <c r="A10066">
        <v>10065</v>
      </c>
      <c r="B10066" s="4">
        <v>45860</v>
      </c>
      <c r="C10066" s="10">
        <f>DATE(YEAR(orders[[#This Row],[order_date]]), MONTH(orders[[#This Row],[order_date]]), 1)</f>
        <v>45839</v>
      </c>
      <c r="D10066" t="s">
        <v>2935</v>
      </c>
      <c r="E10066" t="s">
        <v>536</v>
      </c>
      <c r="F10066" t="str">
        <f>VLOOKUP(orders[[#This Row],[product_id]],Products!A:C,3,0)</f>
        <v>Appliances</v>
      </c>
      <c r="G10066">
        <v>2</v>
      </c>
      <c r="H10066" s="6">
        <v>5.5134138399913692E-2</v>
      </c>
      <c r="I10066" s="2">
        <f>VLOOKUP($E10066,
Products!$A$1:$F$201,MATCH(Orders!I$1,Products!$A$1:$F$1,0),0)</f>
        <v>25818.123603836499</v>
      </c>
      <c r="J10066" s="2">
        <f>VLOOKUP($E10066,
Products!$A$1:$F$201,MATCH(Orders!J$1,Products!$A$1:$F$1,0),0)</f>
        <v>18462.729442964981</v>
      </c>
    </row>
    <row r="10067" spans="1:10">
      <c r="A10067">
        <v>10066</v>
      </c>
      <c r="B10067" s="4">
        <v>45218</v>
      </c>
      <c r="C10067" s="10">
        <f>DATE(YEAR(orders[[#This Row],[order_date]]), MONTH(orders[[#This Row],[order_date]]), 1)</f>
        <v>45200</v>
      </c>
      <c r="D10067" t="s">
        <v>3623</v>
      </c>
      <c r="E10067" t="s">
        <v>601</v>
      </c>
      <c r="F10067" t="str">
        <f>VLOOKUP(orders[[#This Row],[product_id]],Products!A:C,3,0)</f>
        <v>Appliances</v>
      </c>
      <c r="G10067">
        <v>1</v>
      </c>
      <c r="H10067" s="6">
        <v>9.9726251519740045E-2</v>
      </c>
      <c r="I10067" s="2">
        <f>VLOOKUP($E10067,
Products!$A$1:$F$201,MATCH(Orders!I$1,Products!$A$1:$F$1,0),0)</f>
        <v>2095.1354013205032</v>
      </c>
      <c r="J10067" s="2">
        <f>VLOOKUP($E10067,
Products!$A$1:$F$201,MATCH(Orders!J$1,Products!$A$1:$F$1,0),0)</f>
        <v>1374.592895200507</v>
      </c>
    </row>
    <row r="10068" spans="1:10">
      <c r="A10068">
        <v>10067</v>
      </c>
      <c r="B10068" s="4">
        <v>45268</v>
      </c>
      <c r="C10068" s="10">
        <f>DATE(YEAR(orders[[#This Row],[order_date]]), MONTH(orders[[#This Row],[order_date]]), 1)</f>
        <v>45261</v>
      </c>
      <c r="D10068" t="s">
        <v>3719</v>
      </c>
      <c r="E10068" t="s">
        <v>507</v>
      </c>
      <c r="F10068" t="str">
        <f>VLOOKUP(orders[[#This Row],[product_id]],Products!A:C,3,0)</f>
        <v>Electronics</v>
      </c>
      <c r="G10068">
        <v>2</v>
      </c>
      <c r="H10068" s="6">
        <v>0.2210477008557184</v>
      </c>
      <c r="I10068" s="2">
        <f>VLOOKUP($E10068,
Products!$A$1:$F$201,MATCH(Orders!I$1,Products!$A$1:$F$1,0),0)</f>
        <v>28502.89768049858</v>
      </c>
      <c r="J10068" s="2">
        <f>VLOOKUP($E10068,
Products!$A$1:$F$201,MATCH(Orders!J$1,Products!$A$1:$F$1,0),0)</f>
        <v>20477.83623923226</v>
      </c>
    </row>
    <row r="10069" spans="1:10">
      <c r="A10069">
        <v>10068</v>
      </c>
      <c r="B10069" s="4">
        <v>45941</v>
      </c>
      <c r="C10069" s="10">
        <f>DATE(YEAR(orders[[#This Row],[order_date]]), MONTH(orders[[#This Row],[order_date]]), 1)</f>
        <v>45931</v>
      </c>
      <c r="D10069" t="s">
        <v>2255</v>
      </c>
      <c r="E10069" t="s">
        <v>529</v>
      </c>
      <c r="F10069" t="str">
        <f>VLOOKUP(orders[[#This Row],[product_id]],Products!A:C,3,0)</f>
        <v>Electronics</v>
      </c>
      <c r="G10069">
        <v>1</v>
      </c>
      <c r="H10069" s="6">
        <v>0.19407277677688062</v>
      </c>
      <c r="I10069" s="2">
        <f>VLOOKUP($E10069,
Products!$A$1:$F$201,MATCH(Orders!I$1,Products!$A$1:$F$1,0),0)</f>
        <v>18308.801775351771</v>
      </c>
      <c r="J10069" s="2">
        <f>VLOOKUP($E10069,
Products!$A$1:$F$201,MATCH(Orders!J$1,Products!$A$1:$F$1,0),0)</f>
        <v>12027.24184831013</v>
      </c>
    </row>
    <row r="10070" spans="1:10">
      <c r="A10070">
        <v>10069</v>
      </c>
      <c r="B10070" s="4">
        <v>45511</v>
      </c>
      <c r="C10070" s="10">
        <f>DATE(YEAR(orders[[#This Row],[order_date]]), MONTH(orders[[#This Row],[order_date]]), 1)</f>
        <v>45505</v>
      </c>
      <c r="D10070" t="s">
        <v>1183</v>
      </c>
      <c r="E10070" t="s">
        <v>676</v>
      </c>
      <c r="F10070" t="str">
        <f>VLOOKUP(orders[[#This Row],[product_id]],Products!A:C,3,0)</f>
        <v>Electronics</v>
      </c>
      <c r="G10070">
        <v>2</v>
      </c>
      <c r="H10070" s="6">
        <v>0.14835589644213643</v>
      </c>
      <c r="I10070" s="2">
        <f>VLOOKUP($E10070,
Products!$A$1:$F$201,MATCH(Orders!I$1,Products!$A$1:$F$1,0),0)</f>
        <v>30008.64884218746</v>
      </c>
      <c r="J10070" s="2">
        <f>VLOOKUP($E10070,
Products!$A$1:$F$201,MATCH(Orders!J$1,Products!$A$1:$F$1,0),0)</f>
        <v>19907.2372539471</v>
      </c>
    </row>
    <row r="10071" spans="1:10">
      <c r="A10071">
        <v>10070</v>
      </c>
      <c r="B10071" s="4">
        <v>44953</v>
      </c>
      <c r="C10071" s="10">
        <f>DATE(YEAR(orders[[#This Row],[order_date]]), MONTH(orders[[#This Row],[order_date]]), 1)</f>
        <v>44927</v>
      </c>
      <c r="D10071" t="s">
        <v>2936</v>
      </c>
      <c r="E10071" t="s">
        <v>703</v>
      </c>
      <c r="F10071" t="str">
        <f>VLOOKUP(orders[[#This Row],[product_id]],Products!A:C,3,0)</f>
        <v>Appliances</v>
      </c>
      <c r="G10071">
        <v>2</v>
      </c>
      <c r="H10071" s="6">
        <v>0.11566654369244452</v>
      </c>
      <c r="I10071" s="2">
        <f>VLOOKUP($E10071,
Products!$A$1:$F$201,MATCH(Orders!I$1,Products!$A$1:$F$1,0),0)</f>
        <v>23763.82929975582</v>
      </c>
      <c r="J10071" s="2">
        <f>VLOOKUP($E10071,
Products!$A$1:$F$201,MATCH(Orders!J$1,Products!$A$1:$F$1,0),0)</f>
        <v>17833.36818447417</v>
      </c>
    </row>
    <row r="10072" spans="1:10">
      <c r="A10072">
        <v>10071</v>
      </c>
      <c r="B10072" s="4">
        <v>45381</v>
      </c>
      <c r="C10072" s="10">
        <f>DATE(YEAR(orders[[#This Row],[order_date]]), MONTH(orders[[#This Row],[order_date]]), 1)</f>
        <v>45352</v>
      </c>
      <c r="D10072" t="s">
        <v>4091</v>
      </c>
      <c r="E10072" t="s">
        <v>705</v>
      </c>
      <c r="F10072" t="str">
        <f>VLOOKUP(orders[[#This Row],[product_id]],Products!A:C,3,0)</f>
        <v>Electronics</v>
      </c>
      <c r="G10072">
        <v>2</v>
      </c>
      <c r="H10072" s="6">
        <v>0.2010427882003486</v>
      </c>
      <c r="I10072" s="2">
        <f>VLOOKUP($E10072,
Products!$A$1:$F$201,MATCH(Orders!I$1,Products!$A$1:$F$1,0),0)</f>
        <v>11719.594724541899</v>
      </c>
      <c r="J10072" s="2">
        <f>VLOOKUP($E10072,
Products!$A$1:$F$201,MATCH(Orders!J$1,Products!$A$1:$F$1,0),0)</f>
        <v>7926.6332911718628</v>
      </c>
    </row>
    <row r="10073" spans="1:10">
      <c r="A10073">
        <v>10072</v>
      </c>
      <c r="B10073" s="4">
        <v>45844</v>
      </c>
      <c r="C10073" s="10">
        <f>DATE(YEAR(orders[[#This Row],[order_date]]), MONTH(orders[[#This Row],[order_date]]), 1)</f>
        <v>45839</v>
      </c>
      <c r="D10073" t="s">
        <v>2285</v>
      </c>
      <c r="E10073" t="s">
        <v>548</v>
      </c>
      <c r="F10073" t="str">
        <f>VLOOKUP(orders[[#This Row],[product_id]],Products!A:C,3,0)</f>
        <v>Appliances</v>
      </c>
      <c r="G10073">
        <v>1</v>
      </c>
      <c r="H10073" s="6">
        <v>9.1288745944458544E-2</v>
      </c>
      <c r="I10073" s="2">
        <f>VLOOKUP($E10073,
Products!$A$1:$F$201,MATCH(Orders!I$1,Products!$A$1:$F$1,0),0)</f>
        <v>2211.9922659782978</v>
      </c>
      <c r="J10073" s="2">
        <f>VLOOKUP($E10073,
Products!$A$1:$F$201,MATCH(Orders!J$1,Products!$A$1:$F$1,0),0)</f>
        <v>1741.1720710333091</v>
      </c>
    </row>
    <row r="10074" spans="1:10">
      <c r="A10074">
        <v>10073</v>
      </c>
      <c r="B10074" s="4">
        <v>45506</v>
      </c>
      <c r="C10074" s="10">
        <f>DATE(YEAR(orders[[#This Row],[order_date]]), MONTH(orders[[#This Row],[order_date]]), 1)</f>
        <v>45505</v>
      </c>
      <c r="D10074" t="s">
        <v>2927</v>
      </c>
      <c r="E10074" t="s">
        <v>556</v>
      </c>
      <c r="F10074" t="str">
        <f>VLOOKUP(orders[[#This Row],[product_id]],Products!A:C,3,0)</f>
        <v>Appliances</v>
      </c>
      <c r="G10074">
        <v>2</v>
      </c>
      <c r="H10074" s="6">
        <v>0.12269369193432465</v>
      </c>
      <c r="I10074" s="2">
        <f>VLOOKUP($E10074,
Products!$A$1:$F$201,MATCH(Orders!I$1,Products!$A$1:$F$1,0),0)</f>
        <v>27054.121101651981</v>
      </c>
      <c r="J10074" s="2">
        <f>VLOOKUP($E10074,
Products!$A$1:$F$201,MATCH(Orders!J$1,Products!$A$1:$F$1,0),0)</f>
        <v>19388.930988794411</v>
      </c>
    </row>
    <row r="10075" spans="1:10">
      <c r="A10075">
        <v>10074</v>
      </c>
      <c r="B10075" s="4">
        <v>44940</v>
      </c>
      <c r="C10075" s="10">
        <f>DATE(YEAR(orders[[#This Row],[order_date]]), MONTH(orders[[#This Row],[order_date]]), 1)</f>
        <v>44927</v>
      </c>
      <c r="D10075" t="s">
        <v>2767</v>
      </c>
      <c r="E10075" t="s">
        <v>679</v>
      </c>
      <c r="F10075" t="str">
        <f>VLOOKUP(orders[[#This Row],[product_id]],Products!A:C,3,0)</f>
        <v>Appliances</v>
      </c>
      <c r="G10075">
        <v>2</v>
      </c>
      <c r="H10075" s="6">
        <v>7.8383380164578145E-2</v>
      </c>
      <c r="I10075" s="2">
        <f>VLOOKUP($E10075,
Products!$A$1:$F$201,MATCH(Orders!I$1,Products!$A$1:$F$1,0),0)</f>
        <v>6336.1008284819591</v>
      </c>
      <c r="J10075" s="2">
        <f>VLOOKUP($E10075,
Products!$A$1:$F$201,MATCH(Orders!J$1,Products!$A$1:$F$1,0),0)</f>
        <v>5056.6203893460352</v>
      </c>
    </row>
    <row r="10076" spans="1:10">
      <c r="A10076">
        <v>10075</v>
      </c>
      <c r="B10076" s="4">
        <v>45024</v>
      </c>
      <c r="C10076" s="10">
        <f>DATE(YEAR(orders[[#This Row],[order_date]]), MONTH(orders[[#This Row],[order_date]]), 1)</f>
        <v>45017</v>
      </c>
      <c r="D10076" t="s">
        <v>4077</v>
      </c>
      <c r="E10076" t="s">
        <v>580</v>
      </c>
      <c r="F10076" t="str">
        <f>VLOOKUP(orders[[#This Row],[product_id]],Products!A:C,3,0)</f>
        <v>Electronics</v>
      </c>
      <c r="G10076">
        <v>3</v>
      </c>
      <c r="H10076" s="6">
        <v>0.21402096980137864</v>
      </c>
      <c r="I10076" s="2">
        <f>VLOOKUP($E10076,
Products!$A$1:$F$201,MATCH(Orders!I$1,Products!$A$1:$F$1,0),0)</f>
        <v>29905.106989935579</v>
      </c>
      <c r="J10076" s="2">
        <f>VLOOKUP($E10076,
Products!$A$1:$F$201,MATCH(Orders!J$1,Products!$A$1:$F$1,0),0)</f>
        <v>22230.930488499071</v>
      </c>
    </row>
    <row r="10077" spans="1:10">
      <c r="A10077">
        <v>10076</v>
      </c>
      <c r="B10077" s="4">
        <v>45205</v>
      </c>
      <c r="C10077" s="10">
        <f>DATE(YEAR(orders[[#This Row],[order_date]]), MONTH(orders[[#This Row],[order_date]]), 1)</f>
        <v>45200</v>
      </c>
      <c r="D10077" t="s">
        <v>2666</v>
      </c>
      <c r="E10077" t="s">
        <v>604</v>
      </c>
      <c r="F10077" t="str">
        <f>VLOOKUP(orders[[#This Row],[product_id]],Products!A:C,3,0)</f>
        <v>Appliances</v>
      </c>
      <c r="G10077">
        <v>1</v>
      </c>
      <c r="H10077" s="6">
        <v>0.13613625333718571</v>
      </c>
      <c r="I10077" s="2">
        <f>VLOOKUP($E10077,
Products!$A$1:$F$201,MATCH(Orders!I$1,Products!$A$1:$F$1,0),0)</f>
        <v>2087.687835040248</v>
      </c>
      <c r="J10077" s="2">
        <f>VLOOKUP($E10077,
Products!$A$1:$F$201,MATCH(Orders!J$1,Products!$A$1:$F$1,0),0)</f>
        <v>1450.1823074928161</v>
      </c>
    </row>
    <row r="10078" spans="1:10">
      <c r="A10078">
        <v>10077</v>
      </c>
      <c r="B10078" s="4">
        <v>45416</v>
      </c>
      <c r="C10078" s="10">
        <f>DATE(YEAR(orders[[#This Row],[order_date]]), MONTH(orders[[#This Row],[order_date]]), 1)</f>
        <v>45413</v>
      </c>
      <c r="D10078" t="s">
        <v>2826</v>
      </c>
      <c r="E10078" t="s">
        <v>506</v>
      </c>
      <c r="F10078" t="str">
        <f>VLOOKUP(orders[[#This Row],[product_id]],Products!A:C,3,0)</f>
        <v>Electronics</v>
      </c>
      <c r="G10078">
        <v>1</v>
      </c>
      <c r="H10078" s="6">
        <v>0.16784220321420412</v>
      </c>
      <c r="I10078" s="2">
        <f>VLOOKUP($E10078,
Products!$A$1:$F$201,MATCH(Orders!I$1,Products!$A$1:$F$1,0),0)</f>
        <v>2354.115904304108</v>
      </c>
      <c r="J10078" s="2">
        <f>VLOOKUP($E10078,
Products!$A$1:$F$201,MATCH(Orders!J$1,Products!$A$1:$F$1,0),0)</f>
        <v>1810.784620830796</v>
      </c>
    </row>
    <row r="10079" spans="1:10">
      <c r="A10079">
        <v>10078</v>
      </c>
      <c r="B10079" s="4">
        <v>45911</v>
      </c>
      <c r="C10079" s="10">
        <f>DATE(YEAR(orders[[#This Row],[order_date]]), MONTH(orders[[#This Row],[order_date]]), 1)</f>
        <v>45901</v>
      </c>
      <c r="D10079" t="s">
        <v>4512</v>
      </c>
      <c r="E10079" t="s">
        <v>629</v>
      </c>
      <c r="F10079" t="str">
        <f>VLOOKUP(orders[[#This Row],[product_id]],Products!A:C,3,0)</f>
        <v>Electronics</v>
      </c>
      <c r="G10079">
        <v>1</v>
      </c>
      <c r="H10079" s="6">
        <v>0.17044216722515629</v>
      </c>
      <c r="I10079" s="2">
        <f>VLOOKUP($E10079,
Products!$A$1:$F$201,MATCH(Orders!I$1,Products!$A$1:$F$1,0),0)</f>
        <v>12411.13061655427</v>
      </c>
      <c r="J10079" s="2">
        <f>VLOOKUP($E10079,
Products!$A$1:$F$201,MATCH(Orders!J$1,Products!$A$1:$F$1,0),0)</f>
        <v>9821.2729118635452</v>
      </c>
    </row>
    <row r="10080" spans="1:10">
      <c r="A10080">
        <v>10079</v>
      </c>
      <c r="B10080" s="4">
        <v>45887</v>
      </c>
      <c r="C10080" s="10">
        <f>DATE(YEAR(orders[[#This Row],[order_date]]), MONTH(orders[[#This Row],[order_date]]), 1)</f>
        <v>45870</v>
      </c>
      <c r="D10080" t="s">
        <v>3267</v>
      </c>
      <c r="E10080" t="s">
        <v>622</v>
      </c>
      <c r="F10080" t="str">
        <f>VLOOKUP(orders[[#This Row],[product_id]],Products!A:C,3,0)</f>
        <v>Electronics</v>
      </c>
      <c r="G10080">
        <v>2</v>
      </c>
      <c r="H10080" s="6">
        <v>0.15446874449045028</v>
      </c>
      <c r="I10080" s="2">
        <f>VLOOKUP($E10080,
Products!$A$1:$F$201,MATCH(Orders!I$1,Products!$A$1:$F$1,0),0)</f>
        <v>29891.969506397199</v>
      </c>
      <c r="J10080" s="2">
        <f>VLOOKUP($E10080,
Products!$A$1:$F$201,MATCH(Orders!J$1,Products!$A$1:$F$1,0),0)</f>
        <v>20298.690993957589</v>
      </c>
    </row>
    <row r="10081" spans="1:10">
      <c r="A10081">
        <v>10080</v>
      </c>
      <c r="B10081" s="4">
        <v>45550</v>
      </c>
      <c r="C10081" s="10">
        <f>DATE(YEAR(orders[[#This Row],[order_date]]), MONTH(orders[[#This Row],[order_date]]), 1)</f>
        <v>45536</v>
      </c>
      <c r="D10081" t="s">
        <v>2451</v>
      </c>
      <c r="E10081" t="s">
        <v>592</v>
      </c>
      <c r="F10081" t="str">
        <f>VLOOKUP(orders[[#This Row],[product_id]],Products!A:C,3,0)</f>
        <v>Electronics</v>
      </c>
      <c r="G10081">
        <v>2</v>
      </c>
      <c r="H10081" s="6">
        <v>0.20991315394608132</v>
      </c>
      <c r="I10081" s="2">
        <f>VLOOKUP($E10081,
Products!$A$1:$F$201,MATCH(Orders!I$1,Products!$A$1:$F$1,0),0)</f>
        <v>12221.95918536383</v>
      </c>
      <c r="J10081" s="2">
        <f>VLOOKUP($E10081,
Products!$A$1:$F$201,MATCH(Orders!J$1,Products!$A$1:$F$1,0),0)</f>
        <v>9737.7215556427309</v>
      </c>
    </row>
    <row r="10082" spans="1:10">
      <c r="A10082">
        <v>10081</v>
      </c>
      <c r="B10082" s="4">
        <v>45133</v>
      </c>
      <c r="C10082" s="10">
        <f>DATE(YEAR(orders[[#This Row],[order_date]]), MONTH(orders[[#This Row],[order_date]]), 1)</f>
        <v>45108</v>
      </c>
      <c r="D10082" t="s">
        <v>4550</v>
      </c>
      <c r="E10082" t="s">
        <v>700</v>
      </c>
      <c r="F10082" t="str">
        <f>VLOOKUP(orders[[#This Row],[product_id]],Products!A:C,3,0)</f>
        <v>Electronics</v>
      </c>
      <c r="G10082">
        <v>1</v>
      </c>
      <c r="H10082" s="6">
        <v>0.2269232621470105</v>
      </c>
      <c r="I10082" s="2">
        <f>VLOOKUP($E10082,
Products!$A$1:$F$201,MATCH(Orders!I$1,Products!$A$1:$F$1,0),0)</f>
        <v>11070.26215043813</v>
      </c>
      <c r="J10082" s="2">
        <f>VLOOKUP($E10082,
Products!$A$1:$F$201,MATCH(Orders!J$1,Products!$A$1:$F$1,0),0)</f>
        <v>7867.3909748932683</v>
      </c>
    </row>
    <row r="10083" spans="1:10">
      <c r="A10083">
        <v>10082</v>
      </c>
      <c r="B10083" s="4">
        <v>45523</v>
      </c>
      <c r="C10083" s="10">
        <f>DATE(YEAR(orders[[#This Row],[order_date]]), MONTH(orders[[#This Row],[order_date]]), 1)</f>
        <v>45505</v>
      </c>
      <c r="D10083" t="s">
        <v>1307</v>
      </c>
      <c r="E10083" t="s">
        <v>634</v>
      </c>
      <c r="F10083" t="str">
        <f>VLOOKUP(orders[[#This Row],[product_id]],Products!A:C,3,0)</f>
        <v>Appliances</v>
      </c>
      <c r="G10083">
        <v>2</v>
      </c>
      <c r="H10083" s="6">
        <v>0.12656012215510171</v>
      </c>
      <c r="I10083" s="2">
        <f>VLOOKUP($E10083,
Products!$A$1:$F$201,MATCH(Orders!I$1,Products!$A$1:$F$1,0),0)</f>
        <v>25631.29637331214</v>
      </c>
      <c r="J10083" s="2">
        <f>VLOOKUP($E10083,
Products!$A$1:$F$201,MATCH(Orders!J$1,Products!$A$1:$F$1,0),0)</f>
        <v>17692.643397044121</v>
      </c>
    </row>
    <row r="10084" spans="1:10">
      <c r="A10084">
        <v>10083</v>
      </c>
      <c r="B10084" s="4">
        <v>45621</v>
      </c>
      <c r="C10084" s="10">
        <f>DATE(YEAR(orders[[#This Row],[order_date]]), MONTH(orders[[#This Row],[order_date]]), 1)</f>
        <v>45597</v>
      </c>
      <c r="D10084" t="s">
        <v>3096</v>
      </c>
      <c r="E10084" t="s">
        <v>623</v>
      </c>
      <c r="F10084" t="str">
        <f>VLOOKUP(orders[[#This Row],[product_id]],Products!A:C,3,0)</f>
        <v>Electronics</v>
      </c>
      <c r="G10084">
        <v>1</v>
      </c>
      <c r="H10084" s="6">
        <v>0.11817189515252539</v>
      </c>
      <c r="I10084" s="2">
        <f>VLOOKUP($E10084,
Products!$A$1:$F$201,MATCH(Orders!I$1,Products!$A$1:$F$1,0),0)</f>
        <v>27422.76406600175</v>
      </c>
      <c r="J10084" s="2">
        <f>VLOOKUP($E10084,
Products!$A$1:$F$201,MATCH(Orders!J$1,Products!$A$1:$F$1,0),0)</f>
        <v>18707.390708641691</v>
      </c>
    </row>
    <row r="10085" spans="1:10">
      <c r="A10085">
        <v>10084</v>
      </c>
      <c r="B10085" s="4">
        <v>45176</v>
      </c>
      <c r="C10085" s="10">
        <f>DATE(YEAR(orders[[#This Row],[order_date]]), MONTH(orders[[#This Row],[order_date]]), 1)</f>
        <v>45170</v>
      </c>
      <c r="D10085" t="s">
        <v>2125</v>
      </c>
      <c r="E10085" t="s">
        <v>568</v>
      </c>
      <c r="F10085" t="str">
        <f>VLOOKUP(orders[[#This Row],[product_id]],Products!A:C,3,0)</f>
        <v>Electronics</v>
      </c>
      <c r="G10085">
        <v>1</v>
      </c>
      <c r="H10085" s="6">
        <v>0.21420537347825716</v>
      </c>
      <c r="I10085" s="2">
        <f>VLOOKUP($E10085,
Products!$A$1:$F$201,MATCH(Orders!I$1,Products!$A$1:$F$1,0),0)</f>
        <v>21702.72353355262</v>
      </c>
      <c r="J10085" s="2">
        <f>VLOOKUP($E10085,
Products!$A$1:$F$201,MATCH(Orders!J$1,Products!$A$1:$F$1,0),0)</f>
        <v>17244.710704747551</v>
      </c>
    </row>
    <row r="10086" spans="1:10">
      <c r="A10086">
        <v>10085</v>
      </c>
      <c r="B10086" s="4">
        <v>45666</v>
      </c>
      <c r="C10086" s="10">
        <f>DATE(YEAR(orders[[#This Row],[order_date]]), MONTH(orders[[#This Row],[order_date]]), 1)</f>
        <v>45658</v>
      </c>
      <c r="D10086" t="s">
        <v>4623</v>
      </c>
      <c r="E10086" t="s">
        <v>581</v>
      </c>
      <c r="F10086" t="str">
        <f>VLOOKUP(orders[[#This Row],[product_id]],Products!A:C,3,0)</f>
        <v>Appliances</v>
      </c>
      <c r="G10086">
        <v>1</v>
      </c>
      <c r="H10086" s="6">
        <v>0.14603116153278456</v>
      </c>
      <c r="I10086" s="2">
        <f>VLOOKUP($E10086,
Products!$A$1:$F$201,MATCH(Orders!I$1,Products!$A$1:$F$1,0),0)</f>
        <v>6177.7225527132859</v>
      </c>
      <c r="J10086" s="2">
        <f>VLOOKUP($E10086,
Products!$A$1:$F$201,MATCH(Orders!J$1,Products!$A$1:$F$1,0),0)</f>
        <v>4208.1013641193986</v>
      </c>
    </row>
    <row r="10087" spans="1:10">
      <c r="A10087">
        <v>10086</v>
      </c>
      <c r="B10087" s="4">
        <v>45232</v>
      </c>
      <c r="C10087" s="10">
        <f>DATE(YEAR(orders[[#This Row],[order_date]]), MONTH(orders[[#This Row],[order_date]]), 1)</f>
        <v>45231</v>
      </c>
      <c r="D10087" t="s">
        <v>4541</v>
      </c>
      <c r="E10087" t="s">
        <v>695</v>
      </c>
      <c r="F10087" t="str">
        <f>VLOOKUP(orders[[#This Row],[product_id]],Products!A:C,3,0)</f>
        <v>Electronics</v>
      </c>
      <c r="G10087">
        <v>1</v>
      </c>
      <c r="H10087" s="6">
        <v>0.10182525622017118</v>
      </c>
      <c r="I10087" s="2">
        <f>VLOOKUP($E10087,
Products!$A$1:$F$201,MATCH(Orders!I$1,Products!$A$1:$F$1,0),0)</f>
        <v>2716.2219891886762</v>
      </c>
      <c r="J10087" s="2">
        <f>VLOOKUP($E10087,
Products!$A$1:$F$201,MATCH(Orders!J$1,Products!$A$1:$F$1,0),0)</f>
        <v>2045.0534052982539</v>
      </c>
    </row>
    <row r="10088" spans="1:10">
      <c r="A10088">
        <v>10087</v>
      </c>
      <c r="B10088" s="4">
        <v>45989</v>
      </c>
      <c r="C10088" s="10">
        <f>DATE(YEAR(orders[[#This Row],[order_date]]), MONTH(orders[[#This Row],[order_date]]), 1)</f>
        <v>45962</v>
      </c>
      <c r="D10088" t="s">
        <v>2624</v>
      </c>
      <c r="E10088" t="s">
        <v>694</v>
      </c>
      <c r="F10088" t="str">
        <f>VLOOKUP(orders[[#This Row],[product_id]],Products!A:C,3,0)</f>
        <v>Appliances</v>
      </c>
      <c r="G10088">
        <v>1</v>
      </c>
      <c r="H10088" s="6">
        <v>0.11600172982870721</v>
      </c>
      <c r="I10088" s="2">
        <f>VLOOKUP($E10088,
Products!$A$1:$F$201,MATCH(Orders!I$1,Products!$A$1:$F$1,0),0)</f>
        <v>6319.3885218993337</v>
      </c>
      <c r="J10088" s="2">
        <f>VLOOKUP($E10088,
Products!$A$1:$F$201,MATCH(Orders!J$1,Products!$A$1:$F$1,0),0)</f>
        <v>4956.0125433870189</v>
      </c>
    </row>
    <row r="10089" spans="1:10">
      <c r="A10089">
        <v>10088</v>
      </c>
      <c r="B10089" s="4">
        <v>45924</v>
      </c>
      <c r="C10089" s="10">
        <f>DATE(YEAR(orders[[#This Row],[order_date]]), MONTH(orders[[#This Row],[order_date]]), 1)</f>
        <v>45901</v>
      </c>
      <c r="D10089" t="s">
        <v>1038</v>
      </c>
      <c r="E10089" t="s">
        <v>673</v>
      </c>
      <c r="F10089" t="str">
        <f>VLOOKUP(orders[[#This Row],[product_id]],Products!A:C,3,0)</f>
        <v>Electronics</v>
      </c>
      <c r="G10089">
        <v>1</v>
      </c>
      <c r="H10089" s="6">
        <v>0.14393019270178428</v>
      </c>
      <c r="I10089" s="2">
        <f>VLOOKUP($E10089,
Products!$A$1:$F$201,MATCH(Orders!I$1,Products!$A$1:$F$1,0),0)</f>
        <v>19770.070105413852</v>
      </c>
      <c r="J10089" s="2">
        <f>VLOOKUP($E10089,
Products!$A$1:$F$201,MATCH(Orders!J$1,Products!$A$1:$F$1,0),0)</f>
        <v>14414.291574648811</v>
      </c>
    </row>
    <row r="10090" spans="1:10">
      <c r="A10090">
        <v>10089</v>
      </c>
      <c r="B10090" s="4">
        <v>45644</v>
      </c>
      <c r="C10090" s="10">
        <f>DATE(YEAR(orders[[#This Row],[order_date]]), MONTH(orders[[#This Row],[order_date]]), 1)</f>
        <v>45627</v>
      </c>
      <c r="D10090" t="s">
        <v>1060</v>
      </c>
      <c r="E10090" t="s">
        <v>600</v>
      </c>
      <c r="F10090" t="str">
        <f>VLOOKUP(orders[[#This Row],[product_id]],Products!A:C,3,0)</f>
        <v>Electronics</v>
      </c>
      <c r="G10090">
        <v>1</v>
      </c>
      <c r="H10090" s="6">
        <v>0.22146900126189598</v>
      </c>
      <c r="I10090" s="2">
        <f>VLOOKUP($E10090,
Products!$A$1:$F$201,MATCH(Orders!I$1,Products!$A$1:$F$1,0),0)</f>
        <v>2556.7009232610858</v>
      </c>
      <c r="J10090" s="2">
        <f>VLOOKUP($E10090,
Products!$A$1:$F$201,MATCH(Orders!J$1,Products!$A$1:$F$1,0),0)</f>
        <v>2002.3128715328869</v>
      </c>
    </row>
    <row r="10091" spans="1:10">
      <c r="A10091">
        <v>10090</v>
      </c>
      <c r="B10091" s="4">
        <v>45109</v>
      </c>
      <c r="C10091" s="10">
        <f>DATE(YEAR(orders[[#This Row],[order_date]]), MONTH(orders[[#This Row],[order_date]]), 1)</f>
        <v>45108</v>
      </c>
      <c r="D10091" t="s">
        <v>4336</v>
      </c>
      <c r="E10091" t="s">
        <v>662</v>
      </c>
      <c r="F10091" t="str">
        <f>VLOOKUP(orders[[#This Row],[product_id]],Products!A:C,3,0)</f>
        <v>Electronics</v>
      </c>
      <c r="G10091">
        <v>2</v>
      </c>
      <c r="H10091" s="6">
        <v>0.21135946877078657</v>
      </c>
      <c r="I10091" s="2">
        <f>VLOOKUP($E10091,
Products!$A$1:$F$201,MATCH(Orders!I$1,Products!$A$1:$F$1,0),0)</f>
        <v>20028.650831777191</v>
      </c>
      <c r="J10091" s="2">
        <f>VLOOKUP($E10091,
Products!$A$1:$F$201,MATCH(Orders!J$1,Products!$A$1:$F$1,0),0)</f>
        <v>14139.84905320309</v>
      </c>
    </row>
    <row r="10092" spans="1:10">
      <c r="A10092">
        <v>10091</v>
      </c>
      <c r="B10092" s="4">
        <v>45571</v>
      </c>
      <c r="C10092" s="10">
        <f>DATE(YEAR(orders[[#This Row],[order_date]]), MONTH(orders[[#This Row],[order_date]]), 1)</f>
        <v>45566</v>
      </c>
      <c r="D10092" t="s">
        <v>1552</v>
      </c>
      <c r="E10092" t="s">
        <v>540</v>
      </c>
      <c r="F10092" t="str">
        <f>VLOOKUP(orders[[#This Row],[product_id]],Products!A:C,3,0)</f>
        <v>Electronics</v>
      </c>
      <c r="G10092">
        <v>3</v>
      </c>
      <c r="H10092" s="6">
        <v>0.11270263550325169</v>
      </c>
      <c r="I10092" s="2">
        <f>VLOOKUP($E10092,
Products!$A$1:$F$201,MATCH(Orders!I$1,Products!$A$1:$F$1,0),0)</f>
        <v>27903.66571841111</v>
      </c>
      <c r="J10092" s="2">
        <f>VLOOKUP($E10092,
Products!$A$1:$F$201,MATCH(Orders!J$1,Products!$A$1:$F$1,0),0)</f>
        <v>20363.814715502049</v>
      </c>
    </row>
    <row r="10093" spans="1:10">
      <c r="A10093">
        <v>10092</v>
      </c>
      <c r="B10093" s="4">
        <v>44956</v>
      </c>
      <c r="C10093" s="10">
        <f>DATE(YEAR(orders[[#This Row],[order_date]]), MONTH(orders[[#This Row],[order_date]]), 1)</f>
        <v>44927</v>
      </c>
      <c r="D10093" t="s">
        <v>868</v>
      </c>
      <c r="E10093" t="s">
        <v>597</v>
      </c>
      <c r="F10093" t="str">
        <f>VLOOKUP(orders[[#This Row],[product_id]],Products!A:C,3,0)</f>
        <v>Appliances</v>
      </c>
      <c r="G10093">
        <v>1</v>
      </c>
      <c r="H10093" s="6">
        <v>6.9643927796618224E-2</v>
      </c>
      <c r="I10093" s="2">
        <f>VLOOKUP($E10093,
Products!$A$1:$F$201,MATCH(Orders!I$1,Products!$A$1:$F$1,0),0)</f>
        <v>22545.827750919081</v>
      </c>
      <c r="J10093" s="2">
        <f>VLOOKUP($E10093,
Products!$A$1:$F$201,MATCH(Orders!J$1,Products!$A$1:$F$1,0),0)</f>
        <v>15091.172935360129</v>
      </c>
    </row>
    <row r="10094" spans="1:10">
      <c r="A10094">
        <v>10093</v>
      </c>
      <c r="B10094" s="4">
        <v>45693</v>
      </c>
      <c r="C10094" s="10">
        <f>DATE(YEAR(orders[[#This Row],[order_date]]), MONTH(orders[[#This Row],[order_date]]), 1)</f>
        <v>45689</v>
      </c>
      <c r="D10094" t="s">
        <v>821</v>
      </c>
      <c r="E10094" t="s">
        <v>590</v>
      </c>
      <c r="F10094" t="str">
        <f>VLOOKUP(orders[[#This Row],[product_id]],Products!A:C,3,0)</f>
        <v>Appliances</v>
      </c>
      <c r="G10094">
        <v>2</v>
      </c>
      <c r="H10094" s="6">
        <v>6.5891420416955948E-2</v>
      </c>
      <c r="I10094" s="2">
        <f>VLOOKUP($E10094,
Products!$A$1:$F$201,MATCH(Orders!I$1,Products!$A$1:$F$1,0),0)</f>
        <v>2035.9251500591261</v>
      </c>
      <c r="J10094" s="2">
        <f>VLOOKUP($E10094,
Products!$A$1:$F$201,MATCH(Orders!J$1,Products!$A$1:$F$1,0),0)</f>
        <v>1473.8412378673991</v>
      </c>
    </row>
    <row r="10095" spans="1:10">
      <c r="A10095">
        <v>10094</v>
      </c>
      <c r="B10095" s="4">
        <v>45541</v>
      </c>
      <c r="C10095" s="10">
        <f>DATE(YEAR(orders[[#This Row],[order_date]]), MONTH(orders[[#This Row],[order_date]]), 1)</f>
        <v>45536</v>
      </c>
      <c r="D10095" t="s">
        <v>4180</v>
      </c>
      <c r="E10095" t="s">
        <v>644</v>
      </c>
      <c r="F10095" t="str">
        <f>VLOOKUP(orders[[#This Row],[product_id]],Products!A:C,3,0)</f>
        <v>Appliances</v>
      </c>
      <c r="G10095">
        <v>1</v>
      </c>
      <c r="H10095" s="6">
        <v>9.430327337560597E-2</v>
      </c>
      <c r="I10095" s="2">
        <f>VLOOKUP($E10095,
Products!$A$1:$F$201,MATCH(Orders!I$1,Products!$A$1:$F$1,0),0)</f>
        <v>2076.3860361463489</v>
      </c>
      <c r="J10095" s="2">
        <f>VLOOKUP($E10095,
Products!$A$1:$F$201,MATCH(Orders!J$1,Products!$A$1:$F$1,0),0)</f>
        <v>1496.280632568785</v>
      </c>
    </row>
    <row r="10096" spans="1:10">
      <c r="A10096">
        <v>10095</v>
      </c>
      <c r="B10096" s="4">
        <v>45931</v>
      </c>
      <c r="C10096" s="10">
        <f>DATE(YEAR(orders[[#This Row],[order_date]]), MONTH(orders[[#This Row],[order_date]]), 1)</f>
        <v>45931</v>
      </c>
      <c r="D10096" t="s">
        <v>1808</v>
      </c>
      <c r="E10096" t="s">
        <v>644</v>
      </c>
      <c r="F10096" t="str">
        <f>VLOOKUP(orders[[#This Row],[product_id]],Products!A:C,3,0)</f>
        <v>Appliances</v>
      </c>
      <c r="G10096">
        <v>3</v>
      </c>
      <c r="H10096" s="6">
        <v>0.1047926523354175</v>
      </c>
      <c r="I10096" s="2">
        <f>VLOOKUP($E10096,
Products!$A$1:$F$201,MATCH(Orders!I$1,Products!$A$1:$F$1,0),0)</f>
        <v>2076.3860361463489</v>
      </c>
      <c r="J10096" s="2">
        <f>VLOOKUP($E10096,
Products!$A$1:$F$201,MATCH(Orders!J$1,Products!$A$1:$F$1,0),0)</f>
        <v>1496.280632568785</v>
      </c>
    </row>
    <row r="10097" spans="1:10">
      <c r="A10097">
        <v>10096</v>
      </c>
      <c r="B10097" s="4">
        <v>45000</v>
      </c>
      <c r="C10097" s="10">
        <f>DATE(YEAR(orders[[#This Row],[order_date]]), MONTH(orders[[#This Row],[order_date]]), 1)</f>
        <v>44986</v>
      </c>
      <c r="D10097" t="s">
        <v>2176</v>
      </c>
      <c r="E10097" t="s">
        <v>696</v>
      </c>
      <c r="F10097" t="str">
        <f>VLOOKUP(orders[[#This Row],[product_id]],Products!A:C,3,0)</f>
        <v>Electronics</v>
      </c>
      <c r="G10097">
        <v>1</v>
      </c>
      <c r="H10097" s="6">
        <v>0.20183551621701509</v>
      </c>
      <c r="I10097" s="2">
        <f>VLOOKUP($E10097,
Products!$A$1:$F$201,MATCH(Orders!I$1,Products!$A$1:$F$1,0),0)</f>
        <v>2723.6534496184809</v>
      </c>
      <c r="J10097" s="2">
        <f>VLOOKUP($E10097,
Products!$A$1:$F$201,MATCH(Orders!J$1,Products!$A$1:$F$1,0),0)</f>
        <v>1872.4715951823</v>
      </c>
    </row>
    <row r="10098" spans="1:10">
      <c r="A10098">
        <v>10097</v>
      </c>
      <c r="B10098" s="4">
        <v>46005</v>
      </c>
      <c r="C10098" s="10">
        <f>DATE(YEAR(orders[[#This Row],[order_date]]), MONTH(orders[[#This Row],[order_date]]), 1)</f>
        <v>45992</v>
      </c>
      <c r="D10098" t="s">
        <v>2612</v>
      </c>
      <c r="E10098" t="s">
        <v>702</v>
      </c>
      <c r="F10098" t="str">
        <f>VLOOKUP(orders[[#This Row],[product_id]],Products!A:C,3,0)</f>
        <v>Electronics</v>
      </c>
      <c r="G10098">
        <v>2</v>
      </c>
      <c r="H10098" s="6">
        <v>0.23660944295559341</v>
      </c>
      <c r="I10098" s="2">
        <f>VLOOKUP($E10098,
Products!$A$1:$F$201,MATCH(Orders!I$1,Products!$A$1:$F$1,0),0)</f>
        <v>11240.591105652349</v>
      </c>
      <c r="J10098" s="2">
        <f>VLOOKUP($E10098,
Products!$A$1:$F$201,MATCH(Orders!J$1,Products!$A$1:$F$1,0),0)</f>
        <v>7671.9523119121068</v>
      </c>
    </row>
    <row r="10099" spans="1:10">
      <c r="A10099">
        <v>10098</v>
      </c>
      <c r="B10099" s="4">
        <v>45888</v>
      </c>
      <c r="C10099" s="10">
        <f>DATE(YEAR(orders[[#This Row],[order_date]]), MONTH(orders[[#This Row],[order_date]]), 1)</f>
        <v>45870</v>
      </c>
      <c r="D10099" t="s">
        <v>3785</v>
      </c>
      <c r="E10099" t="s">
        <v>561</v>
      </c>
      <c r="F10099" t="str">
        <f>VLOOKUP(orders[[#This Row],[product_id]],Products!A:C,3,0)</f>
        <v>Appliances</v>
      </c>
      <c r="G10099">
        <v>1</v>
      </c>
      <c r="H10099" s="6">
        <v>0.12552065753776318</v>
      </c>
      <c r="I10099" s="2">
        <f>VLOOKUP($E10099,
Products!$A$1:$F$201,MATCH(Orders!I$1,Products!$A$1:$F$1,0),0)</f>
        <v>23155.073093252329</v>
      </c>
      <c r="J10099" s="2">
        <f>VLOOKUP($E10099,
Products!$A$1:$F$201,MATCH(Orders!J$1,Products!$A$1:$F$1,0),0)</f>
        <v>17849.867849807979</v>
      </c>
    </row>
    <row r="10100" spans="1:10">
      <c r="A10100">
        <v>10099</v>
      </c>
      <c r="B10100" s="4">
        <v>44950</v>
      </c>
      <c r="C10100" s="10">
        <f>DATE(YEAR(orders[[#This Row],[order_date]]), MONTH(orders[[#This Row],[order_date]]), 1)</f>
        <v>44927</v>
      </c>
      <c r="D10100" t="s">
        <v>1752</v>
      </c>
      <c r="E10100" t="s">
        <v>512</v>
      </c>
      <c r="F10100" t="str">
        <f>VLOOKUP(orders[[#This Row],[product_id]],Products!A:C,3,0)</f>
        <v>Electronics</v>
      </c>
      <c r="G10100">
        <v>2</v>
      </c>
      <c r="H10100" s="6">
        <v>0.19838869811875257</v>
      </c>
      <c r="I10100" s="2">
        <f>VLOOKUP($E10100,
Products!$A$1:$F$201,MATCH(Orders!I$1,Products!$A$1:$F$1,0),0)</f>
        <v>12877.548087294561</v>
      </c>
      <c r="J10100" s="2">
        <f>VLOOKUP($E10100,
Products!$A$1:$F$201,MATCH(Orders!J$1,Products!$A$1:$F$1,0),0)</f>
        <v>9551.9000631411909</v>
      </c>
    </row>
    <row r="10101" spans="1:10">
      <c r="A10101">
        <v>10100</v>
      </c>
      <c r="B10101" s="4">
        <v>45972</v>
      </c>
      <c r="C10101" s="10">
        <f>DATE(YEAR(orders[[#This Row],[order_date]]), MONTH(orders[[#This Row],[order_date]]), 1)</f>
        <v>45962</v>
      </c>
      <c r="D10101" t="s">
        <v>4558</v>
      </c>
      <c r="E10101" t="s">
        <v>556</v>
      </c>
      <c r="F10101" t="str">
        <f>VLOOKUP(orders[[#This Row],[product_id]],Products!A:C,3,0)</f>
        <v>Appliances</v>
      </c>
      <c r="G10101">
        <v>1</v>
      </c>
      <c r="H10101" s="6">
        <v>0.11345184670636296</v>
      </c>
      <c r="I10101" s="2">
        <f>VLOOKUP($E10101,
Products!$A$1:$F$201,MATCH(Orders!I$1,Products!$A$1:$F$1,0),0)</f>
        <v>27054.121101651981</v>
      </c>
      <c r="J10101" s="2">
        <f>VLOOKUP($E10101,
Products!$A$1:$F$201,MATCH(Orders!J$1,Products!$A$1:$F$1,0),0)</f>
        <v>19388.930988794411</v>
      </c>
    </row>
    <row r="10102" spans="1:10">
      <c r="A10102">
        <v>10101</v>
      </c>
      <c r="B10102" s="4">
        <v>45354</v>
      </c>
      <c r="C10102" s="10">
        <f>DATE(YEAR(orders[[#This Row],[order_date]]), MONTH(orders[[#This Row],[order_date]]), 1)</f>
        <v>45352</v>
      </c>
      <c r="D10102" t="s">
        <v>3544</v>
      </c>
      <c r="E10102" t="s">
        <v>544</v>
      </c>
      <c r="F10102" t="str">
        <f>VLOOKUP(orders[[#This Row],[product_id]],Products!A:C,3,0)</f>
        <v>Electronics</v>
      </c>
      <c r="G10102">
        <v>1</v>
      </c>
      <c r="H10102" s="6">
        <v>0.1812523009615622</v>
      </c>
      <c r="I10102" s="2">
        <f>VLOOKUP($E10102,
Products!$A$1:$F$201,MATCH(Orders!I$1,Products!$A$1:$F$1,0),0)</f>
        <v>16273.22789477584</v>
      </c>
      <c r="J10102" s="2">
        <f>VLOOKUP($E10102,
Products!$A$1:$F$201,MATCH(Orders!J$1,Products!$A$1:$F$1,0),0)</f>
        <v>12683.607953986329</v>
      </c>
    </row>
    <row r="10103" spans="1:10">
      <c r="A10103">
        <v>10102</v>
      </c>
      <c r="B10103" s="4">
        <v>45982</v>
      </c>
      <c r="C10103" s="10">
        <f>DATE(YEAR(orders[[#This Row],[order_date]]), MONTH(orders[[#This Row],[order_date]]), 1)</f>
        <v>45962</v>
      </c>
      <c r="D10103" t="s">
        <v>1248</v>
      </c>
      <c r="E10103" t="s">
        <v>547</v>
      </c>
      <c r="F10103" t="str">
        <f>VLOOKUP(orders[[#This Row],[product_id]],Products!A:C,3,0)</f>
        <v>Appliances</v>
      </c>
      <c r="G10103">
        <v>2</v>
      </c>
      <c r="H10103" s="6">
        <v>8.179828314517712E-2</v>
      </c>
      <c r="I10103" s="2">
        <f>VLOOKUP($E10103,
Products!$A$1:$F$201,MATCH(Orders!I$1,Products!$A$1:$F$1,0),0)</f>
        <v>2366.4310858022332</v>
      </c>
      <c r="J10103" s="2">
        <f>VLOOKUP($E10103,
Products!$A$1:$F$201,MATCH(Orders!J$1,Products!$A$1:$F$1,0),0)</f>
        <v>1841.1055346213741</v>
      </c>
    </row>
    <row r="10104" spans="1:10">
      <c r="A10104">
        <v>10103</v>
      </c>
      <c r="B10104" s="4">
        <v>45789</v>
      </c>
      <c r="C10104" s="10">
        <f>DATE(YEAR(orders[[#This Row],[order_date]]), MONTH(orders[[#This Row],[order_date]]), 1)</f>
        <v>45778</v>
      </c>
      <c r="D10104" t="s">
        <v>1119</v>
      </c>
      <c r="E10104" t="s">
        <v>577</v>
      </c>
      <c r="F10104" t="str">
        <f>VLOOKUP(orders[[#This Row],[product_id]],Products!A:C,3,0)</f>
        <v>Appliances</v>
      </c>
      <c r="G10104">
        <v>1</v>
      </c>
      <c r="H10104" s="6">
        <v>0.12589396066794181</v>
      </c>
      <c r="I10104" s="2">
        <f>VLOOKUP($E10104,
Products!$A$1:$F$201,MATCH(Orders!I$1,Products!$A$1:$F$1,0),0)</f>
        <v>24178.046221204509</v>
      </c>
      <c r="J10104" s="2">
        <f>VLOOKUP($E10104,
Products!$A$1:$F$201,MATCH(Orders!J$1,Products!$A$1:$F$1,0),0)</f>
        <v>17784.08636999697</v>
      </c>
    </row>
    <row r="10105" spans="1:10">
      <c r="A10105">
        <v>10104</v>
      </c>
      <c r="B10105" s="4">
        <v>45265</v>
      </c>
      <c r="C10105" s="10">
        <f>DATE(YEAR(orders[[#This Row],[order_date]]), MONTH(orders[[#This Row],[order_date]]), 1)</f>
        <v>45261</v>
      </c>
      <c r="D10105" t="s">
        <v>1387</v>
      </c>
      <c r="E10105" t="s">
        <v>558</v>
      </c>
      <c r="F10105" t="str">
        <f>VLOOKUP(orders[[#This Row],[product_id]],Products!A:C,3,0)</f>
        <v>Electronics</v>
      </c>
      <c r="G10105">
        <v>1</v>
      </c>
      <c r="H10105" s="6">
        <v>0.21319207069405841</v>
      </c>
      <c r="I10105" s="2">
        <f>VLOOKUP($E10105,
Products!$A$1:$F$201,MATCH(Orders!I$1,Products!$A$1:$F$1,0),0)</f>
        <v>30121.382934618541</v>
      </c>
      <c r="J10105" s="2">
        <f>VLOOKUP($E10105,
Products!$A$1:$F$201,MATCH(Orders!J$1,Products!$A$1:$F$1,0),0)</f>
        <v>20439.226581954921</v>
      </c>
    </row>
    <row r="10106" spans="1:10">
      <c r="A10106">
        <v>10105</v>
      </c>
      <c r="B10106" s="4">
        <v>45438</v>
      </c>
      <c r="C10106" s="10">
        <f>DATE(YEAR(orders[[#This Row],[order_date]]), MONTH(orders[[#This Row],[order_date]]), 1)</f>
        <v>45413</v>
      </c>
      <c r="D10106" t="s">
        <v>1347</v>
      </c>
      <c r="E10106" t="s">
        <v>596</v>
      </c>
      <c r="F10106" t="str">
        <f>VLOOKUP(orders[[#This Row],[product_id]],Products!A:C,3,0)</f>
        <v>Electronics</v>
      </c>
      <c r="G10106">
        <v>1</v>
      </c>
      <c r="H10106" s="6">
        <v>0.20800133772807863</v>
      </c>
      <c r="I10106" s="2">
        <f>VLOOKUP($E10106,
Products!$A$1:$F$201,MATCH(Orders!I$1,Products!$A$1:$F$1,0),0)</f>
        <v>12935.39757670891</v>
      </c>
      <c r="J10106" s="2">
        <f>VLOOKUP($E10106,
Products!$A$1:$F$201,MATCH(Orders!J$1,Products!$A$1:$F$1,0),0)</f>
        <v>9648.6160598594815</v>
      </c>
    </row>
    <row r="10107" spans="1:10">
      <c r="A10107">
        <v>10106</v>
      </c>
      <c r="B10107" s="4">
        <v>46020</v>
      </c>
      <c r="C10107" s="10">
        <f>DATE(YEAR(orders[[#This Row],[order_date]]), MONTH(orders[[#This Row],[order_date]]), 1)</f>
        <v>45992</v>
      </c>
      <c r="D10107" t="s">
        <v>4684</v>
      </c>
      <c r="E10107" t="s">
        <v>654</v>
      </c>
      <c r="F10107" t="str">
        <f>VLOOKUP(orders[[#This Row],[product_id]],Products!A:C,3,0)</f>
        <v>Electronics</v>
      </c>
      <c r="G10107">
        <v>2</v>
      </c>
      <c r="H10107" s="6">
        <v>0.21226140195383911</v>
      </c>
      <c r="I10107" s="2">
        <f>VLOOKUP($E10107,
Products!$A$1:$F$201,MATCH(Orders!I$1,Products!$A$1:$F$1,0),0)</f>
        <v>2480.90324078101</v>
      </c>
      <c r="J10107" s="2">
        <f>VLOOKUP($E10107,
Products!$A$1:$F$201,MATCH(Orders!J$1,Products!$A$1:$F$1,0),0)</f>
        <v>1964.543440578911</v>
      </c>
    </row>
    <row r="10108" spans="1:10">
      <c r="A10108">
        <v>10107</v>
      </c>
      <c r="B10108" s="4">
        <v>45598</v>
      </c>
      <c r="C10108" s="10">
        <f>DATE(YEAR(orders[[#This Row],[order_date]]), MONTH(orders[[#This Row],[order_date]]), 1)</f>
        <v>45597</v>
      </c>
      <c r="D10108" t="s">
        <v>2138</v>
      </c>
      <c r="E10108" t="s">
        <v>535</v>
      </c>
      <c r="F10108" t="str">
        <f>VLOOKUP(orders[[#This Row],[product_id]],Products!A:C,3,0)</f>
        <v>Appliances</v>
      </c>
      <c r="G10108">
        <v>2</v>
      </c>
      <c r="H10108" s="6">
        <v>0.14984639408902065</v>
      </c>
      <c r="I10108" s="2">
        <f>VLOOKUP($E10108,
Products!$A$1:$F$201,MATCH(Orders!I$1,Products!$A$1:$F$1,0),0)</f>
        <v>25188.460642954858</v>
      </c>
      <c r="J10108" s="2">
        <f>VLOOKUP($E10108,
Products!$A$1:$F$201,MATCH(Orders!J$1,Products!$A$1:$F$1,0),0)</f>
        <v>18873.341689191599</v>
      </c>
    </row>
    <row r="10109" spans="1:10">
      <c r="A10109">
        <v>10108</v>
      </c>
      <c r="B10109" s="4">
        <v>45803</v>
      </c>
      <c r="C10109" s="10">
        <f>DATE(YEAR(orders[[#This Row],[order_date]]), MONTH(orders[[#This Row],[order_date]]), 1)</f>
        <v>45778</v>
      </c>
      <c r="D10109" t="s">
        <v>1374</v>
      </c>
      <c r="E10109" t="s">
        <v>628</v>
      </c>
      <c r="F10109" t="str">
        <f>VLOOKUP(orders[[#This Row],[product_id]],Products!A:C,3,0)</f>
        <v>Electronics</v>
      </c>
      <c r="G10109">
        <v>3</v>
      </c>
      <c r="H10109" s="6">
        <v>0.23806851777191218</v>
      </c>
      <c r="I10109" s="2">
        <f>VLOOKUP($E10109,
Products!$A$1:$F$201,MATCH(Orders!I$1,Products!$A$1:$F$1,0),0)</f>
        <v>2480.4343676348258</v>
      </c>
      <c r="J10109" s="2">
        <f>VLOOKUP($E10109,
Products!$A$1:$F$201,MATCH(Orders!J$1,Products!$A$1:$F$1,0),0)</f>
        <v>1932.862959692628</v>
      </c>
    </row>
    <row r="10110" spans="1:10">
      <c r="A10110">
        <v>10109</v>
      </c>
      <c r="B10110" s="4">
        <v>45497</v>
      </c>
      <c r="C10110" s="10">
        <f>DATE(YEAR(orders[[#This Row],[order_date]]), MONTH(orders[[#This Row],[order_date]]), 1)</f>
        <v>45474</v>
      </c>
      <c r="D10110" t="s">
        <v>2775</v>
      </c>
      <c r="E10110" t="s">
        <v>634</v>
      </c>
      <c r="F10110" t="str">
        <f>VLOOKUP(orders[[#This Row],[product_id]],Products!A:C,3,0)</f>
        <v>Appliances</v>
      </c>
      <c r="G10110">
        <v>2</v>
      </c>
      <c r="H10110" s="6">
        <v>0.1186764007444906</v>
      </c>
      <c r="I10110" s="2">
        <f>VLOOKUP($E10110,
Products!$A$1:$F$201,MATCH(Orders!I$1,Products!$A$1:$F$1,0),0)</f>
        <v>25631.29637331214</v>
      </c>
      <c r="J10110" s="2">
        <f>VLOOKUP($E10110,
Products!$A$1:$F$201,MATCH(Orders!J$1,Products!$A$1:$F$1,0),0)</f>
        <v>17692.643397044121</v>
      </c>
    </row>
    <row r="10111" spans="1:10">
      <c r="A10111">
        <v>10110</v>
      </c>
      <c r="B10111" s="4">
        <v>45690</v>
      </c>
      <c r="C10111" s="10">
        <f>DATE(YEAR(orders[[#This Row],[order_date]]), MONTH(orders[[#This Row],[order_date]]), 1)</f>
        <v>45689</v>
      </c>
      <c r="D10111" t="s">
        <v>4415</v>
      </c>
      <c r="E10111" t="s">
        <v>529</v>
      </c>
      <c r="F10111" t="str">
        <f>VLOOKUP(orders[[#This Row],[product_id]],Products!A:C,3,0)</f>
        <v>Electronics</v>
      </c>
      <c r="G10111">
        <v>2</v>
      </c>
      <c r="H10111" s="6">
        <v>0.22831559657975956</v>
      </c>
      <c r="I10111" s="2">
        <f>VLOOKUP($E10111,
Products!$A$1:$F$201,MATCH(Orders!I$1,Products!$A$1:$F$1,0),0)</f>
        <v>18308.801775351771</v>
      </c>
      <c r="J10111" s="2">
        <f>VLOOKUP($E10111,
Products!$A$1:$F$201,MATCH(Orders!J$1,Products!$A$1:$F$1,0),0)</f>
        <v>12027.24184831013</v>
      </c>
    </row>
    <row r="10112" spans="1:10">
      <c r="A10112">
        <v>10111</v>
      </c>
      <c r="B10112" s="4">
        <v>45639</v>
      </c>
      <c r="C10112" s="10">
        <f>DATE(YEAR(orders[[#This Row],[order_date]]), MONTH(orders[[#This Row],[order_date]]), 1)</f>
        <v>45627</v>
      </c>
      <c r="D10112" t="s">
        <v>4180</v>
      </c>
      <c r="E10112" t="s">
        <v>630</v>
      </c>
      <c r="F10112" t="str">
        <f>VLOOKUP(orders[[#This Row],[product_id]],Products!A:C,3,0)</f>
        <v>Electronics</v>
      </c>
      <c r="G10112">
        <v>1</v>
      </c>
      <c r="H10112" s="6">
        <v>0.18605650532500273</v>
      </c>
      <c r="I10112" s="2">
        <f>VLOOKUP($E10112,
Products!$A$1:$F$201,MATCH(Orders!I$1,Products!$A$1:$F$1,0),0)</f>
        <v>20513.60683859466</v>
      </c>
      <c r="J10112" s="2">
        <f>VLOOKUP($E10112,
Products!$A$1:$F$201,MATCH(Orders!J$1,Products!$A$1:$F$1,0),0)</f>
        <v>14929.268600567289</v>
      </c>
    </row>
    <row r="10113" spans="1:10">
      <c r="A10113">
        <v>10112</v>
      </c>
      <c r="B10113" s="4">
        <v>45515</v>
      </c>
      <c r="C10113" s="10">
        <f>DATE(YEAR(orders[[#This Row],[order_date]]), MONTH(orders[[#This Row],[order_date]]), 1)</f>
        <v>45505</v>
      </c>
      <c r="D10113" t="s">
        <v>1674</v>
      </c>
      <c r="E10113" t="s">
        <v>639</v>
      </c>
      <c r="F10113" t="str">
        <f>VLOOKUP(orders[[#This Row],[product_id]],Products!A:C,3,0)</f>
        <v>Appliances</v>
      </c>
      <c r="G10113">
        <v>1</v>
      </c>
      <c r="H10113" s="6">
        <v>7.7566205243231767E-2</v>
      </c>
      <c r="I10113" s="2">
        <f>VLOOKUP($E10113,
Products!$A$1:$F$201,MATCH(Orders!I$1,Products!$A$1:$F$1,0),0)</f>
        <v>2320.8560923599921</v>
      </c>
      <c r="J10113" s="2">
        <f>VLOOKUP($E10113,
Products!$A$1:$F$201,MATCH(Orders!J$1,Products!$A$1:$F$1,0),0)</f>
        <v>1750.110004830213</v>
      </c>
    </row>
    <row r="10114" spans="1:10">
      <c r="A10114">
        <v>10113</v>
      </c>
      <c r="B10114" s="4">
        <v>45693</v>
      </c>
      <c r="C10114" s="10">
        <f>DATE(YEAR(orders[[#This Row],[order_date]]), MONTH(orders[[#This Row],[order_date]]), 1)</f>
        <v>45689</v>
      </c>
      <c r="D10114" t="s">
        <v>2410</v>
      </c>
      <c r="E10114" t="s">
        <v>511</v>
      </c>
      <c r="F10114" t="str">
        <f>VLOOKUP(orders[[#This Row],[product_id]],Products!A:C,3,0)</f>
        <v>Appliances</v>
      </c>
      <c r="G10114">
        <v>2</v>
      </c>
      <c r="H10114" s="6">
        <v>0.10071495448139266</v>
      </c>
      <c r="I10114" s="2">
        <f>VLOOKUP($E10114,
Products!$A$1:$F$201,MATCH(Orders!I$1,Products!$A$1:$F$1,0),0)</f>
        <v>6005.1161529516376</v>
      </c>
      <c r="J10114" s="2">
        <f>VLOOKUP($E10114,
Products!$A$1:$F$201,MATCH(Orders!J$1,Products!$A$1:$F$1,0),0)</f>
        <v>4036.1471846213158</v>
      </c>
    </row>
    <row r="10115" spans="1:10">
      <c r="A10115">
        <v>10114</v>
      </c>
      <c r="B10115" s="4">
        <v>45745</v>
      </c>
      <c r="C10115" s="10">
        <f>DATE(YEAR(orders[[#This Row],[order_date]]), MONTH(orders[[#This Row],[order_date]]), 1)</f>
        <v>45717</v>
      </c>
      <c r="D10115" t="s">
        <v>4455</v>
      </c>
      <c r="E10115" t="s">
        <v>632</v>
      </c>
      <c r="F10115" t="str">
        <f>VLOOKUP(orders[[#This Row],[product_id]],Products!A:C,3,0)</f>
        <v>Electronics</v>
      </c>
      <c r="G10115">
        <v>2</v>
      </c>
      <c r="H10115" s="6">
        <v>0.23054506401132879</v>
      </c>
      <c r="I10115" s="2">
        <f>VLOOKUP($E10115,
Products!$A$1:$F$201,MATCH(Orders!I$1,Products!$A$1:$F$1,0),0)</f>
        <v>23049.571773693999</v>
      </c>
      <c r="J10115" s="2">
        <f>VLOOKUP($E10115,
Products!$A$1:$F$201,MATCH(Orders!J$1,Products!$A$1:$F$1,0),0)</f>
        <v>15791.461375569639</v>
      </c>
    </row>
    <row r="10116" spans="1:10">
      <c r="A10116">
        <v>10115</v>
      </c>
      <c r="B10116" s="4">
        <v>45004</v>
      </c>
      <c r="C10116" s="10">
        <f>DATE(YEAR(orders[[#This Row],[order_date]]), MONTH(orders[[#This Row],[order_date]]), 1)</f>
        <v>44986</v>
      </c>
      <c r="D10116" t="s">
        <v>1886</v>
      </c>
      <c r="E10116" t="s">
        <v>622</v>
      </c>
      <c r="F10116" t="str">
        <f>VLOOKUP(orders[[#This Row],[product_id]],Products!A:C,3,0)</f>
        <v>Electronics</v>
      </c>
      <c r="G10116">
        <v>2</v>
      </c>
      <c r="H10116" s="6">
        <v>0.21660399454824619</v>
      </c>
      <c r="I10116" s="2">
        <f>VLOOKUP($E10116,
Products!$A$1:$F$201,MATCH(Orders!I$1,Products!$A$1:$F$1,0),0)</f>
        <v>29891.969506397199</v>
      </c>
      <c r="J10116" s="2">
        <f>VLOOKUP($E10116,
Products!$A$1:$F$201,MATCH(Orders!J$1,Products!$A$1:$F$1,0),0)</f>
        <v>20298.690993957589</v>
      </c>
    </row>
    <row r="10117" spans="1:10">
      <c r="A10117">
        <v>10116</v>
      </c>
      <c r="B10117" s="4">
        <v>44936</v>
      </c>
      <c r="C10117" s="10">
        <f>DATE(YEAR(orders[[#This Row],[order_date]]), MONTH(orders[[#This Row],[order_date]]), 1)</f>
        <v>44927</v>
      </c>
      <c r="D10117" t="s">
        <v>3083</v>
      </c>
      <c r="E10117" t="s">
        <v>702</v>
      </c>
      <c r="F10117" t="str">
        <f>VLOOKUP(orders[[#This Row],[product_id]],Products!A:C,3,0)</f>
        <v>Electronics</v>
      </c>
      <c r="G10117">
        <v>1</v>
      </c>
      <c r="H10117" s="6">
        <v>0.20282741170555957</v>
      </c>
      <c r="I10117" s="2">
        <f>VLOOKUP($E10117,
Products!$A$1:$F$201,MATCH(Orders!I$1,Products!$A$1:$F$1,0),0)</f>
        <v>11240.591105652349</v>
      </c>
      <c r="J10117" s="2">
        <f>VLOOKUP($E10117,
Products!$A$1:$F$201,MATCH(Orders!J$1,Products!$A$1:$F$1,0),0)</f>
        <v>7671.9523119121068</v>
      </c>
    </row>
    <row r="10118" spans="1:10">
      <c r="A10118">
        <v>10117</v>
      </c>
      <c r="B10118" s="4">
        <v>45562</v>
      </c>
      <c r="C10118" s="10">
        <f>DATE(YEAR(orders[[#This Row],[order_date]]), MONTH(orders[[#This Row],[order_date]]), 1)</f>
        <v>45536</v>
      </c>
      <c r="D10118" t="s">
        <v>1751</v>
      </c>
      <c r="E10118" t="s">
        <v>695</v>
      </c>
      <c r="F10118" t="str">
        <f>VLOOKUP(orders[[#This Row],[product_id]],Products!A:C,3,0)</f>
        <v>Electronics</v>
      </c>
      <c r="G10118">
        <v>1</v>
      </c>
      <c r="H10118" s="6">
        <v>0.15377609107890414</v>
      </c>
      <c r="I10118" s="2">
        <f>VLOOKUP($E10118,
Products!$A$1:$F$201,MATCH(Orders!I$1,Products!$A$1:$F$1,0),0)</f>
        <v>2716.2219891886762</v>
      </c>
      <c r="J10118" s="2">
        <f>VLOOKUP($E10118,
Products!$A$1:$F$201,MATCH(Orders!J$1,Products!$A$1:$F$1,0),0)</f>
        <v>2045.0534052982539</v>
      </c>
    </row>
    <row r="10119" spans="1:10">
      <c r="A10119">
        <v>10118</v>
      </c>
      <c r="B10119" s="4">
        <v>45518</v>
      </c>
      <c r="C10119" s="10">
        <f>DATE(YEAR(orders[[#This Row],[order_date]]), MONTH(orders[[#This Row],[order_date]]), 1)</f>
        <v>45505</v>
      </c>
      <c r="D10119" t="s">
        <v>2201</v>
      </c>
      <c r="E10119" t="s">
        <v>540</v>
      </c>
      <c r="F10119" t="str">
        <f>VLOOKUP(orders[[#This Row],[product_id]],Products!A:C,3,0)</f>
        <v>Electronics</v>
      </c>
      <c r="G10119">
        <v>2</v>
      </c>
      <c r="H10119" s="6">
        <v>0.18221889021001092</v>
      </c>
      <c r="I10119" s="2">
        <f>VLOOKUP($E10119,
Products!$A$1:$F$201,MATCH(Orders!I$1,Products!$A$1:$F$1,0),0)</f>
        <v>27903.66571841111</v>
      </c>
      <c r="J10119" s="2">
        <f>VLOOKUP($E10119,
Products!$A$1:$F$201,MATCH(Orders!J$1,Products!$A$1:$F$1,0),0)</f>
        <v>20363.814715502049</v>
      </c>
    </row>
    <row r="10120" spans="1:10">
      <c r="A10120">
        <v>10119</v>
      </c>
      <c r="B10120" s="4">
        <v>45644</v>
      </c>
      <c r="C10120" s="10">
        <f>DATE(YEAR(orders[[#This Row],[order_date]]), MONTH(orders[[#This Row],[order_date]]), 1)</f>
        <v>45627</v>
      </c>
      <c r="D10120" t="s">
        <v>1993</v>
      </c>
      <c r="E10120" t="s">
        <v>633</v>
      </c>
      <c r="F10120" t="str">
        <f>VLOOKUP(orders[[#This Row],[product_id]],Products!A:C,3,0)</f>
        <v>Appliances</v>
      </c>
      <c r="G10120">
        <v>2</v>
      </c>
      <c r="H10120" s="6">
        <v>0.13642236688851</v>
      </c>
      <c r="I10120" s="2">
        <f>VLOOKUP($E10120,
Products!$A$1:$F$201,MATCH(Orders!I$1,Products!$A$1:$F$1,0),0)</f>
        <v>2361.4162937319088</v>
      </c>
      <c r="J10120" s="2">
        <f>VLOOKUP($E10120,
Products!$A$1:$F$201,MATCH(Orders!J$1,Products!$A$1:$F$1,0),0)</f>
        <v>1552.5536411429621</v>
      </c>
    </row>
    <row r="10121" spans="1:10">
      <c r="A10121">
        <v>10120</v>
      </c>
      <c r="B10121" s="4">
        <v>45491</v>
      </c>
      <c r="C10121" s="10">
        <f>DATE(YEAR(orders[[#This Row],[order_date]]), MONTH(orders[[#This Row],[order_date]]), 1)</f>
        <v>45474</v>
      </c>
      <c r="D10121" t="s">
        <v>4080</v>
      </c>
      <c r="E10121" t="s">
        <v>584</v>
      </c>
      <c r="F10121" t="str">
        <f>VLOOKUP(orders[[#This Row],[product_id]],Products!A:C,3,0)</f>
        <v>Electronics</v>
      </c>
      <c r="G10121">
        <v>2</v>
      </c>
      <c r="H10121" s="6">
        <v>0.1624250333682688</v>
      </c>
      <c r="I10121" s="2">
        <f>VLOOKUP($E10121,
Products!$A$1:$F$201,MATCH(Orders!I$1,Products!$A$1:$F$1,0),0)</f>
        <v>22521.77465591731</v>
      </c>
      <c r="J10121" s="2">
        <f>VLOOKUP($E10121,
Products!$A$1:$F$201,MATCH(Orders!J$1,Products!$A$1:$F$1,0),0)</f>
        <v>15596.91628423841</v>
      </c>
    </row>
    <row r="10122" spans="1:10">
      <c r="A10122">
        <v>10121</v>
      </c>
      <c r="B10122" s="4">
        <v>45336</v>
      </c>
      <c r="C10122" s="10">
        <f>DATE(YEAR(orders[[#This Row],[order_date]]), MONTH(orders[[#This Row],[order_date]]), 1)</f>
        <v>45323</v>
      </c>
      <c r="D10122" t="s">
        <v>3655</v>
      </c>
      <c r="E10122" t="s">
        <v>540</v>
      </c>
      <c r="F10122" t="str">
        <f>VLOOKUP(orders[[#This Row],[product_id]],Products!A:C,3,0)</f>
        <v>Electronics</v>
      </c>
      <c r="G10122">
        <v>1</v>
      </c>
      <c r="H10122" s="6">
        <v>0.11678429755019146</v>
      </c>
      <c r="I10122" s="2">
        <f>VLOOKUP($E10122,
Products!$A$1:$F$201,MATCH(Orders!I$1,Products!$A$1:$F$1,0),0)</f>
        <v>27903.66571841111</v>
      </c>
      <c r="J10122" s="2">
        <f>VLOOKUP($E10122,
Products!$A$1:$F$201,MATCH(Orders!J$1,Products!$A$1:$F$1,0),0)</f>
        <v>20363.814715502049</v>
      </c>
    </row>
    <row r="10123" spans="1:10">
      <c r="A10123">
        <v>10122</v>
      </c>
      <c r="B10123" s="4">
        <v>45284</v>
      </c>
      <c r="C10123" s="10">
        <f>DATE(YEAR(orders[[#This Row],[order_date]]), MONTH(orders[[#This Row],[order_date]]), 1)</f>
        <v>45261</v>
      </c>
      <c r="D10123" t="s">
        <v>2504</v>
      </c>
      <c r="E10123" t="s">
        <v>553</v>
      </c>
      <c r="F10123" t="str">
        <f>VLOOKUP(orders[[#This Row],[product_id]],Products!A:C,3,0)</f>
        <v>Electronics</v>
      </c>
      <c r="G10123">
        <v>2</v>
      </c>
      <c r="H10123" s="6">
        <v>0.20929604879138022</v>
      </c>
      <c r="I10123" s="2">
        <f>VLOOKUP($E10123,
Products!$A$1:$F$201,MATCH(Orders!I$1,Products!$A$1:$F$1,0),0)</f>
        <v>19089.562478947992</v>
      </c>
      <c r="J10123" s="2">
        <f>VLOOKUP($E10123,
Products!$A$1:$F$201,MATCH(Orders!J$1,Products!$A$1:$F$1,0),0)</f>
        <v>12552.840439332171</v>
      </c>
    </row>
    <row r="10124" spans="1:10">
      <c r="A10124">
        <v>10123</v>
      </c>
      <c r="B10124" s="4">
        <v>45024</v>
      </c>
      <c r="C10124" s="10">
        <f>DATE(YEAR(orders[[#This Row],[order_date]]), MONTH(orders[[#This Row],[order_date]]), 1)</f>
        <v>45017</v>
      </c>
      <c r="D10124" t="s">
        <v>1429</v>
      </c>
      <c r="E10124" t="s">
        <v>619</v>
      </c>
      <c r="F10124" t="str">
        <f>VLOOKUP(orders[[#This Row],[product_id]],Products!A:C,3,0)</f>
        <v>Appliances</v>
      </c>
      <c r="G10124">
        <v>3</v>
      </c>
      <c r="H10124" s="6">
        <v>0.13405137135872783</v>
      </c>
      <c r="I10124" s="2">
        <f>VLOOKUP($E10124,
Products!$A$1:$F$201,MATCH(Orders!I$1,Products!$A$1:$F$1,0),0)</f>
        <v>6040.8433358455886</v>
      </c>
      <c r="J10124" s="2">
        <f>VLOOKUP($E10124,
Products!$A$1:$F$201,MATCH(Orders!J$1,Products!$A$1:$F$1,0),0)</f>
        <v>4363.6239115177623</v>
      </c>
    </row>
    <row r="10125" spans="1:10">
      <c r="A10125">
        <v>10124</v>
      </c>
      <c r="B10125" s="4">
        <v>45933</v>
      </c>
      <c r="C10125" s="10">
        <f>DATE(YEAR(orders[[#This Row],[order_date]]), MONTH(orders[[#This Row],[order_date]]), 1)</f>
        <v>45931</v>
      </c>
      <c r="D10125" t="s">
        <v>4242</v>
      </c>
      <c r="E10125" t="s">
        <v>610</v>
      </c>
      <c r="F10125" t="str">
        <f>VLOOKUP(orders[[#This Row],[product_id]],Products!A:C,3,0)</f>
        <v>Appliances</v>
      </c>
      <c r="G10125">
        <v>1</v>
      </c>
      <c r="H10125" s="6">
        <v>6.8844788840225948E-2</v>
      </c>
      <c r="I10125" s="2">
        <f>VLOOKUP($E10125,
Products!$A$1:$F$201,MATCH(Orders!I$1,Products!$A$1:$F$1,0),0)</f>
        <v>23456.386855186989</v>
      </c>
      <c r="J10125" s="2">
        <f>VLOOKUP($E10125,
Products!$A$1:$F$201,MATCH(Orders!J$1,Products!$A$1:$F$1,0),0)</f>
        <v>16522.385271144129</v>
      </c>
    </row>
    <row r="10126" spans="1:10">
      <c r="A10126">
        <v>10125</v>
      </c>
      <c r="B10126" s="4">
        <v>45167</v>
      </c>
      <c r="C10126" s="10">
        <f>DATE(YEAR(orders[[#This Row],[order_date]]), MONTH(orders[[#This Row],[order_date]]), 1)</f>
        <v>45139</v>
      </c>
      <c r="D10126" t="s">
        <v>3941</v>
      </c>
      <c r="E10126" t="s">
        <v>577</v>
      </c>
      <c r="F10126" t="str">
        <f>VLOOKUP(orders[[#This Row],[product_id]],Products!A:C,3,0)</f>
        <v>Appliances</v>
      </c>
      <c r="G10126">
        <v>2</v>
      </c>
      <c r="H10126" s="6">
        <v>0.11300147973097426</v>
      </c>
      <c r="I10126" s="2">
        <f>VLOOKUP($E10126,
Products!$A$1:$F$201,MATCH(Orders!I$1,Products!$A$1:$F$1,0),0)</f>
        <v>24178.046221204509</v>
      </c>
      <c r="J10126" s="2">
        <f>VLOOKUP($E10126,
Products!$A$1:$F$201,MATCH(Orders!J$1,Products!$A$1:$F$1,0),0)</f>
        <v>17784.08636999697</v>
      </c>
    </row>
    <row r="10127" spans="1:10">
      <c r="A10127">
        <v>10126</v>
      </c>
      <c r="B10127" s="4">
        <v>45483</v>
      </c>
      <c r="C10127" s="10">
        <f>DATE(YEAR(orders[[#This Row],[order_date]]), MONTH(orders[[#This Row],[order_date]]), 1)</f>
        <v>45474</v>
      </c>
      <c r="D10127" t="s">
        <v>1865</v>
      </c>
      <c r="E10127" t="s">
        <v>548</v>
      </c>
      <c r="F10127" t="str">
        <f>VLOOKUP(orders[[#This Row],[product_id]],Products!A:C,3,0)</f>
        <v>Appliances</v>
      </c>
      <c r="G10127">
        <v>2</v>
      </c>
      <c r="H10127" s="6">
        <v>5.6417466697066827E-2</v>
      </c>
      <c r="I10127" s="2">
        <f>VLOOKUP($E10127,
Products!$A$1:$F$201,MATCH(Orders!I$1,Products!$A$1:$F$1,0),0)</f>
        <v>2211.9922659782978</v>
      </c>
      <c r="J10127" s="2">
        <f>VLOOKUP($E10127,
Products!$A$1:$F$201,MATCH(Orders!J$1,Products!$A$1:$F$1,0),0)</f>
        <v>1741.1720710333091</v>
      </c>
    </row>
    <row r="10128" spans="1:10">
      <c r="A10128">
        <v>10127</v>
      </c>
      <c r="B10128" s="4">
        <v>45637</v>
      </c>
      <c r="C10128" s="10">
        <f>DATE(YEAR(orders[[#This Row],[order_date]]), MONTH(orders[[#This Row],[order_date]]), 1)</f>
        <v>45627</v>
      </c>
      <c r="D10128" t="s">
        <v>957</v>
      </c>
      <c r="E10128" t="s">
        <v>540</v>
      </c>
      <c r="F10128" t="str">
        <f>VLOOKUP(orders[[#This Row],[product_id]],Products!A:C,3,0)</f>
        <v>Electronics</v>
      </c>
      <c r="G10128">
        <v>2</v>
      </c>
      <c r="H10128" s="6">
        <v>0.18787477791998553</v>
      </c>
      <c r="I10128" s="2">
        <f>VLOOKUP($E10128,
Products!$A$1:$F$201,MATCH(Orders!I$1,Products!$A$1:$F$1,0),0)</f>
        <v>27903.66571841111</v>
      </c>
      <c r="J10128" s="2">
        <f>VLOOKUP($E10128,
Products!$A$1:$F$201,MATCH(Orders!J$1,Products!$A$1:$F$1,0),0)</f>
        <v>20363.814715502049</v>
      </c>
    </row>
    <row r="10129" spans="1:10">
      <c r="A10129">
        <v>10128</v>
      </c>
      <c r="B10129" s="4">
        <v>45082</v>
      </c>
      <c r="C10129" s="10">
        <f>DATE(YEAR(orders[[#This Row],[order_date]]), MONTH(orders[[#This Row],[order_date]]), 1)</f>
        <v>45078</v>
      </c>
      <c r="D10129" t="s">
        <v>910</v>
      </c>
      <c r="E10129" t="s">
        <v>638</v>
      </c>
      <c r="F10129" t="str">
        <f>VLOOKUP(orders[[#This Row],[product_id]],Products!A:C,3,0)</f>
        <v>Electronics</v>
      </c>
      <c r="G10129">
        <v>1</v>
      </c>
      <c r="H10129" s="6">
        <v>0.18824667497604364</v>
      </c>
      <c r="I10129" s="2">
        <f>VLOOKUP($E10129,
Products!$A$1:$F$201,MATCH(Orders!I$1,Products!$A$1:$F$1,0),0)</f>
        <v>11118.17778596276</v>
      </c>
      <c r="J10129" s="2">
        <f>VLOOKUP($E10129,
Products!$A$1:$F$201,MATCH(Orders!J$1,Products!$A$1:$F$1,0),0)</f>
        <v>7887.697719413397</v>
      </c>
    </row>
    <row r="10130" spans="1:10">
      <c r="A10130">
        <v>10129</v>
      </c>
      <c r="B10130" s="4">
        <v>45278</v>
      </c>
      <c r="C10130" s="10">
        <f>DATE(YEAR(orders[[#This Row],[order_date]]), MONTH(orders[[#This Row],[order_date]]), 1)</f>
        <v>45261</v>
      </c>
      <c r="D10130" t="s">
        <v>2585</v>
      </c>
      <c r="E10130" t="s">
        <v>536</v>
      </c>
      <c r="F10130" t="str">
        <f>VLOOKUP(orders[[#This Row],[product_id]],Products!A:C,3,0)</f>
        <v>Appliances</v>
      </c>
      <c r="G10130">
        <v>1</v>
      </c>
      <c r="H10130" s="6">
        <v>5.630114807351843E-2</v>
      </c>
      <c r="I10130" s="2">
        <f>VLOOKUP($E10130,
Products!$A$1:$F$201,MATCH(Orders!I$1,Products!$A$1:$F$1,0),0)</f>
        <v>25818.123603836499</v>
      </c>
      <c r="J10130" s="2">
        <f>VLOOKUP($E10130,
Products!$A$1:$F$201,MATCH(Orders!J$1,Products!$A$1:$F$1,0),0)</f>
        <v>18462.729442964981</v>
      </c>
    </row>
    <row r="10131" spans="1:10">
      <c r="A10131">
        <v>10130</v>
      </c>
      <c r="B10131" s="4">
        <v>44970</v>
      </c>
      <c r="C10131" s="10">
        <f>DATE(YEAR(orders[[#This Row],[order_date]]), MONTH(orders[[#This Row],[order_date]]), 1)</f>
        <v>44958</v>
      </c>
      <c r="D10131" t="s">
        <v>4079</v>
      </c>
      <c r="E10131" t="s">
        <v>611</v>
      </c>
      <c r="F10131" t="str">
        <f>VLOOKUP(orders[[#This Row],[product_id]],Products!A:C,3,0)</f>
        <v>Electronics</v>
      </c>
      <c r="G10131">
        <v>1</v>
      </c>
      <c r="H10131" s="6">
        <v>0.1327388903040834</v>
      </c>
      <c r="I10131" s="2">
        <f>VLOOKUP($E10131,
Products!$A$1:$F$201,MATCH(Orders!I$1,Products!$A$1:$F$1,0),0)</f>
        <v>12041.08303405661</v>
      </c>
      <c r="J10131" s="2">
        <f>VLOOKUP($E10131,
Products!$A$1:$F$201,MATCH(Orders!J$1,Products!$A$1:$F$1,0),0)</f>
        <v>7946.6428283753548</v>
      </c>
    </row>
    <row r="10132" spans="1:10">
      <c r="A10132">
        <v>10131</v>
      </c>
      <c r="B10132" s="4">
        <v>45518</v>
      </c>
      <c r="C10132" s="10">
        <f>DATE(YEAR(orders[[#This Row],[order_date]]), MONTH(orders[[#This Row],[order_date]]), 1)</f>
        <v>45505</v>
      </c>
      <c r="D10132" t="s">
        <v>4019</v>
      </c>
      <c r="E10132" t="s">
        <v>664</v>
      </c>
      <c r="F10132" t="str">
        <f>VLOOKUP(orders[[#This Row],[product_id]],Products!A:C,3,0)</f>
        <v>Appliances</v>
      </c>
      <c r="G10132">
        <v>1</v>
      </c>
      <c r="H10132" s="6">
        <v>6.2334084645860294E-2</v>
      </c>
      <c r="I10132" s="2">
        <f>VLOOKUP($E10132,
Products!$A$1:$F$201,MATCH(Orders!I$1,Products!$A$1:$F$1,0),0)</f>
        <v>2181.6314584966208</v>
      </c>
      <c r="J10132" s="2">
        <f>VLOOKUP($E10132,
Products!$A$1:$F$201,MATCH(Orders!J$1,Products!$A$1:$F$1,0),0)</f>
        <v>1607.5776178781809</v>
      </c>
    </row>
    <row r="10133" spans="1:10">
      <c r="A10133">
        <v>10132</v>
      </c>
      <c r="B10133" s="4">
        <v>45064</v>
      </c>
      <c r="C10133" s="10">
        <f>DATE(YEAR(orders[[#This Row],[order_date]]), MONTH(orders[[#This Row],[order_date]]), 1)</f>
        <v>45047</v>
      </c>
      <c r="D10133" t="s">
        <v>3585</v>
      </c>
      <c r="E10133" t="s">
        <v>606</v>
      </c>
      <c r="F10133" t="str">
        <f>VLOOKUP(orders[[#This Row],[product_id]],Products!A:C,3,0)</f>
        <v>Appliances</v>
      </c>
      <c r="G10133">
        <v>3</v>
      </c>
      <c r="H10133" s="6">
        <v>6.7583540283383037E-2</v>
      </c>
      <c r="I10133" s="2">
        <f>VLOOKUP($E10133,
Products!$A$1:$F$201,MATCH(Orders!I$1,Products!$A$1:$F$1,0),0)</f>
        <v>2163.0020078909042</v>
      </c>
      <c r="J10133" s="2">
        <f>VLOOKUP($E10133,
Products!$A$1:$F$201,MATCH(Orders!J$1,Products!$A$1:$F$1,0),0)</f>
        <v>1416.078554182008</v>
      </c>
    </row>
    <row r="10134" spans="1:10">
      <c r="A10134">
        <v>10133</v>
      </c>
      <c r="B10134" s="4">
        <v>45362</v>
      </c>
      <c r="C10134" s="10">
        <f>DATE(YEAR(orders[[#This Row],[order_date]]), MONTH(orders[[#This Row],[order_date]]), 1)</f>
        <v>45352</v>
      </c>
      <c r="D10134" t="s">
        <v>4704</v>
      </c>
      <c r="E10134" t="s">
        <v>513</v>
      </c>
      <c r="F10134" t="str">
        <f>VLOOKUP(orders[[#This Row],[product_id]],Products!A:C,3,0)</f>
        <v>Electronics</v>
      </c>
      <c r="G10134">
        <v>1</v>
      </c>
      <c r="H10134" s="6">
        <v>0.20851868386755137</v>
      </c>
      <c r="I10134" s="2">
        <f>VLOOKUP($E10134,
Products!$A$1:$F$201,MATCH(Orders!I$1,Products!$A$1:$F$1,0),0)</f>
        <v>2370.6748519187499</v>
      </c>
      <c r="J10134" s="2">
        <f>VLOOKUP($E10134,
Products!$A$1:$F$201,MATCH(Orders!J$1,Products!$A$1:$F$1,0),0)</f>
        <v>1742.1190905744229</v>
      </c>
    </row>
    <row r="10135" spans="1:10">
      <c r="A10135">
        <v>10134</v>
      </c>
      <c r="B10135" s="4">
        <v>45680</v>
      </c>
      <c r="C10135" s="10">
        <f>DATE(YEAR(orders[[#This Row],[order_date]]), MONTH(orders[[#This Row],[order_date]]), 1)</f>
        <v>45658</v>
      </c>
      <c r="D10135" t="s">
        <v>1496</v>
      </c>
      <c r="E10135" t="s">
        <v>511</v>
      </c>
      <c r="F10135" t="str">
        <f>VLOOKUP(orders[[#This Row],[product_id]],Products!A:C,3,0)</f>
        <v>Appliances</v>
      </c>
      <c r="G10135">
        <v>1</v>
      </c>
      <c r="H10135" s="6">
        <v>6.2470065598250087E-2</v>
      </c>
      <c r="I10135" s="2">
        <f>VLOOKUP($E10135,
Products!$A$1:$F$201,MATCH(Orders!I$1,Products!$A$1:$F$1,0),0)</f>
        <v>6005.1161529516376</v>
      </c>
      <c r="J10135" s="2">
        <f>VLOOKUP($E10135,
Products!$A$1:$F$201,MATCH(Orders!J$1,Products!$A$1:$F$1,0),0)</f>
        <v>4036.1471846213158</v>
      </c>
    </row>
    <row r="10136" spans="1:10">
      <c r="A10136">
        <v>10135</v>
      </c>
      <c r="B10136" s="4">
        <v>45069</v>
      </c>
      <c r="C10136" s="10">
        <f>DATE(YEAR(orders[[#This Row],[order_date]]), MONTH(orders[[#This Row],[order_date]]), 1)</f>
        <v>45047</v>
      </c>
      <c r="D10136" t="s">
        <v>1790</v>
      </c>
      <c r="E10136" t="s">
        <v>592</v>
      </c>
      <c r="F10136" t="str">
        <f>VLOOKUP(orders[[#This Row],[product_id]],Products!A:C,3,0)</f>
        <v>Electronics</v>
      </c>
      <c r="G10136">
        <v>2</v>
      </c>
      <c r="H10136" s="6">
        <v>0.13344055361869139</v>
      </c>
      <c r="I10136" s="2">
        <f>VLOOKUP($E10136,
Products!$A$1:$F$201,MATCH(Orders!I$1,Products!$A$1:$F$1,0),0)</f>
        <v>12221.95918536383</v>
      </c>
      <c r="J10136" s="2">
        <f>VLOOKUP($E10136,
Products!$A$1:$F$201,MATCH(Orders!J$1,Products!$A$1:$F$1,0),0)</f>
        <v>9737.7215556427309</v>
      </c>
    </row>
    <row r="10137" spans="1:10">
      <c r="A10137">
        <v>10136</v>
      </c>
      <c r="B10137" s="4">
        <v>45950</v>
      </c>
      <c r="C10137" s="10">
        <f>DATE(YEAR(orders[[#This Row],[order_date]]), MONTH(orders[[#This Row],[order_date]]), 1)</f>
        <v>45931</v>
      </c>
      <c r="D10137" t="s">
        <v>1170</v>
      </c>
      <c r="E10137" t="s">
        <v>686</v>
      </c>
      <c r="F10137" t="str">
        <f>VLOOKUP(orders[[#This Row],[product_id]],Products!A:C,3,0)</f>
        <v>Appliances</v>
      </c>
      <c r="G10137">
        <v>1</v>
      </c>
      <c r="H10137" s="6">
        <v>7.9481358801165303E-2</v>
      </c>
      <c r="I10137" s="2">
        <f>VLOOKUP($E10137,
Products!$A$1:$F$201,MATCH(Orders!I$1,Products!$A$1:$F$1,0),0)</f>
        <v>25525.356267188719</v>
      </c>
      <c r="J10137" s="2">
        <f>VLOOKUP($E10137,
Products!$A$1:$F$201,MATCH(Orders!J$1,Products!$A$1:$F$1,0),0)</f>
        <v>18214.15981099859</v>
      </c>
    </row>
    <row r="10138" spans="1:10">
      <c r="A10138">
        <v>10137</v>
      </c>
      <c r="B10138" s="4">
        <v>45188</v>
      </c>
      <c r="C10138" s="10">
        <f>DATE(YEAR(orders[[#This Row],[order_date]]), MONTH(orders[[#This Row],[order_date]]), 1)</f>
        <v>45170</v>
      </c>
      <c r="D10138" t="s">
        <v>2547</v>
      </c>
      <c r="E10138" t="s">
        <v>585</v>
      </c>
      <c r="F10138" t="str">
        <f>VLOOKUP(orders[[#This Row],[product_id]],Products!A:C,3,0)</f>
        <v>Appliances</v>
      </c>
      <c r="G10138">
        <v>2</v>
      </c>
      <c r="H10138" s="6">
        <v>7.4836474270927156E-2</v>
      </c>
      <c r="I10138" s="2">
        <f>VLOOKUP($E10138,
Products!$A$1:$F$201,MATCH(Orders!I$1,Products!$A$1:$F$1,0),0)</f>
        <v>24049.2355837664</v>
      </c>
      <c r="J10138" s="2">
        <f>VLOOKUP($E10138,
Products!$A$1:$F$201,MATCH(Orders!J$1,Products!$A$1:$F$1,0),0)</f>
        <v>19053.338129326308</v>
      </c>
    </row>
    <row r="10139" spans="1:10">
      <c r="A10139">
        <v>10138</v>
      </c>
      <c r="B10139" s="4">
        <v>45438</v>
      </c>
      <c r="C10139" s="10">
        <f>DATE(YEAR(orders[[#This Row],[order_date]]), MONTH(orders[[#This Row],[order_date]]), 1)</f>
        <v>45413</v>
      </c>
      <c r="D10139" t="s">
        <v>2031</v>
      </c>
      <c r="E10139" t="s">
        <v>549</v>
      </c>
      <c r="F10139" t="str">
        <f>VLOOKUP(orders[[#This Row],[product_id]],Products!A:C,3,0)</f>
        <v>Electronics</v>
      </c>
      <c r="G10139">
        <v>2</v>
      </c>
      <c r="H10139" s="6">
        <v>0.13776003849555205</v>
      </c>
      <c r="I10139" s="2">
        <f>VLOOKUP($E10139,
Products!$A$1:$F$201,MATCH(Orders!I$1,Products!$A$1:$F$1,0),0)</f>
        <v>32579.222893763279</v>
      </c>
      <c r="J10139" s="2">
        <f>VLOOKUP($E10139,
Products!$A$1:$F$201,MATCH(Orders!J$1,Products!$A$1:$F$1,0),0)</f>
        <v>22472.912188105081</v>
      </c>
    </row>
    <row r="10140" spans="1:10">
      <c r="A10140">
        <v>10139</v>
      </c>
      <c r="B10140" s="4">
        <v>45599</v>
      </c>
      <c r="C10140" s="10">
        <f>DATE(YEAR(orders[[#This Row],[order_date]]), MONTH(orders[[#This Row],[order_date]]), 1)</f>
        <v>45597</v>
      </c>
      <c r="D10140" t="s">
        <v>2201</v>
      </c>
      <c r="E10140" t="s">
        <v>682</v>
      </c>
      <c r="F10140" t="str">
        <f>VLOOKUP(orders[[#This Row],[product_id]],Products!A:C,3,0)</f>
        <v>Electronics</v>
      </c>
      <c r="G10140">
        <v>1</v>
      </c>
      <c r="H10140" s="6">
        <v>0.13035212529273901</v>
      </c>
      <c r="I10140" s="2">
        <f>VLOOKUP($E10140,
Products!$A$1:$F$201,MATCH(Orders!I$1,Products!$A$1:$F$1,0),0)</f>
        <v>32533.33990892916</v>
      </c>
      <c r="J10140" s="2">
        <f>VLOOKUP($E10140,
Products!$A$1:$F$201,MATCH(Orders!J$1,Products!$A$1:$F$1,0),0)</f>
        <v>22734.712471507952</v>
      </c>
    </row>
    <row r="10141" spans="1:10">
      <c r="A10141">
        <v>10140</v>
      </c>
      <c r="B10141" s="4">
        <v>44988</v>
      </c>
      <c r="C10141" s="10">
        <f>DATE(YEAR(orders[[#This Row],[order_date]]), MONTH(orders[[#This Row],[order_date]]), 1)</f>
        <v>44986</v>
      </c>
      <c r="D10141" t="s">
        <v>4588</v>
      </c>
      <c r="E10141" t="s">
        <v>641</v>
      </c>
      <c r="F10141" t="str">
        <f>VLOOKUP(orders[[#This Row],[product_id]],Products!A:C,3,0)</f>
        <v>Appliances</v>
      </c>
      <c r="G10141">
        <v>1</v>
      </c>
      <c r="H10141" s="6">
        <v>0.10746222334973267</v>
      </c>
      <c r="I10141" s="2">
        <f>VLOOKUP($E10141,
Products!$A$1:$F$201,MATCH(Orders!I$1,Products!$A$1:$F$1,0),0)</f>
        <v>27167.965718506261</v>
      </c>
      <c r="J10141" s="2">
        <f>VLOOKUP($E10141,
Products!$A$1:$F$201,MATCH(Orders!J$1,Products!$A$1:$F$1,0),0)</f>
        <v>19748.025676381669</v>
      </c>
    </row>
    <row r="10142" spans="1:10">
      <c r="A10142">
        <v>10141</v>
      </c>
      <c r="B10142" s="4">
        <v>44957</v>
      </c>
      <c r="C10142" s="10">
        <f>DATE(YEAR(orders[[#This Row],[order_date]]), MONTH(orders[[#This Row],[order_date]]), 1)</f>
        <v>44927</v>
      </c>
      <c r="D10142" t="s">
        <v>1099</v>
      </c>
      <c r="E10142" t="s">
        <v>569</v>
      </c>
      <c r="F10142" t="str">
        <f>VLOOKUP(orders[[#This Row],[product_id]],Products!A:C,3,0)</f>
        <v>Electronics</v>
      </c>
      <c r="G10142">
        <v>1</v>
      </c>
      <c r="H10142" s="6">
        <v>0.19199952395833844</v>
      </c>
      <c r="I10142" s="2">
        <f>VLOOKUP($E10142,
Products!$A$1:$F$201,MATCH(Orders!I$1,Products!$A$1:$F$1,0),0)</f>
        <v>30739.034547193129</v>
      </c>
      <c r="J10142" s="2">
        <f>VLOOKUP($E10142,
Products!$A$1:$F$201,MATCH(Orders!J$1,Products!$A$1:$F$1,0),0)</f>
        <v>22938.60345365321</v>
      </c>
    </row>
    <row r="10143" spans="1:10">
      <c r="A10143">
        <v>10142</v>
      </c>
      <c r="B10143" s="4">
        <v>45875</v>
      </c>
      <c r="C10143" s="10">
        <f>DATE(YEAR(orders[[#This Row],[order_date]]), MONTH(orders[[#This Row],[order_date]]), 1)</f>
        <v>45870</v>
      </c>
      <c r="D10143" t="s">
        <v>2336</v>
      </c>
      <c r="E10143" t="s">
        <v>637</v>
      </c>
      <c r="F10143" t="str">
        <f>VLOOKUP(orders[[#This Row],[product_id]],Products!A:C,3,0)</f>
        <v>Electronics</v>
      </c>
      <c r="G10143">
        <v>1</v>
      </c>
      <c r="H10143" s="6">
        <v>0.23587820775412402</v>
      </c>
      <c r="I10143" s="2">
        <f>VLOOKUP($E10143,
Products!$A$1:$F$201,MATCH(Orders!I$1,Products!$A$1:$F$1,0),0)</f>
        <v>2722.8882486231741</v>
      </c>
      <c r="J10143" s="2">
        <f>VLOOKUP($E10143,
Products!$A$1:$F$201,MATCH(Orders!J$1,Products!$A$1:$F$1,0),0)</f>
        <v>2155.455197032014</v>
      </c>
    </row>
    <row r="10144" spans="1:10">
      <c r="A10144">
        <v>10143</v>
      </c>
      <c r="B10144" s="4">
        <v>45728</v>
      </c>
      <c r="C10144" s="10">
        <f>DATE(YEAR(orders[[#This Row],[order_date]]), MONTH(orders[[#This Row],[order_date]]), 1)</f>
        <v>45717</v>
      </c>
      <c r="D10144" t="s">
        <v>2734</v>
      </c>
      <c r="E10144" t="s">
        <v>537</v>
      </c>
      <c r="F10144" t="str">
        <f>VLOOKUP(orders[[#This Row],[product_id]],Products!A:C,3,0)</f>
        <v>Electronics</v>
      </c>
      <c r="G10144">
        <v>2</v>
      </c>
      <c r="H10144" s="6">
        <v>0.15416985360902707</v>
      </c>
      <c r="I10144" s="2">
        <f>VLOOKUP($E10144,
Products!$A$1:$F$201,MATCH(Orders!I$1,Products!$A$1:$F$1,0),0)</f>
        <v>31703.831103033539</v>
      </c>
      <c r="J10144" s="2">
        <f>VLOOKUP($E10144,
Products!$A$1:$F$201,MATCH(Orders!J$1,Products!$A$1:$F$1,0),0)</f>
        <v>24504.340558054781</v>
      </c>
    </row>
    <row r="10145" spans="1:10">
      <c r="A10145">
        <v>10144</v>
      </c>
      <c r="B10145" s="4">
        <v>45192</v>
      </c>
      <c r="C10145" s="10">
        <f>DATE(YEAR(orders[[#This Row],[order_date]]), MONTH(orders[[#This Row],[order_date]]), 1)</f>
        <v>45170</v>
      </c>
      <c r="D10145" t="s">
        <v>3774</v>
      </c>
      <c r="E10145" t="s">
        <v>558</v>
      </c>
      <c r="F10145" t="str">
        <f>VLOOKUP(orders[[#This Row],[product_id]],Products!A:C,3,0)</f>
        <v>Electronics</v>
      </c>
      <c r="G10145">
        <v>1</v>
      </c>
      <c r="H10145" s="6">
        <v>0.11822631144558696</v>
      </c>
      <c r="I10145" s="2">
        <f>VLOOKUP($E10145,
Products!$A$1:$F$201,MATCH(Orders!I$1,Products!$A$1:$F$1,0),0)</f>
        <v>30121.382934618541</v>
      </c>
      <c r="J10145" s="2">
        <f>VLOOKUP($E10145,
Products!$A$1:$F$201,MATCH(Orders!J$1,Products!$A$1:$F$1,0),0)</f>
        <v>20439.226581954921</v>
      </c>
    </row>
    <row r="10146" spans="1:10">
      <c r="A10146">
        <v>10145</v>
      </c>
      <c r="B10146" s="4">
        <v>45234</v>
      </c>
      <c r="C10146" s="10">
        <f>DATE(YEAR(orders[[#This Row],[order_date]]), MONTH(orders[[#This Row],[order_date]]), 1)</f>
        <v>45231</v>
      </c>
      <c r="D10146" t="s">
        <v>3413</v>
      </c>
      <c r="E10146" t="s">
        <v>618</v>
      </c>
      <c r="F10146" t="str">
        <f>VLOOKUP(orders[[#This Row],[product_id]],Products!A:C,3,0)</f>
        <v>Appliances</v>
      </c>
      <c r="G10146">
        <v>1</v>
      </c>
      <c r="H10146" s="6">
        <v>0.12012848005023147</v>
      </c>
      <c r="I10146" s="2">
        <f>VLOOKUP($E10146,
Products!$A$1:$F$201,MATCH(Orders!I$1,Products!$A$1:$F$1,0),0)</f>
        <v>5546.9777002203573</v>
      </c>
      <c r="J10146" s="2">
        <f>VLOOKUP($E10146,
Products!$A$1:$F$201,MATCH(Orders!J$1,Products!$A$1:$F$1,0),0)</f>
        <v>4048.2565671880161</v>
      </c>
    </row>
    <row r="10147" spans="1:10">
      <c r="A10147">
        <v>10146</v>
      </c>
      <c r="B10147" s="4">
        <v>45385</v>
      </c>
      <c r="C10147" s="10">
        <f>DATE(YEAR(orders[[#This Row],[order_date]]), MONTH(orders[[#This Row],[order_date]]), 1)</f>
        <v>45383</v>
      </c>
      <c r="D10147" t="s">
        <v>1617</v>
      </c>
      <c r="E10147" t="s">
        <v>700</v>
      </c>
      <c r="F10147" t="str">
        <f>VLOOKUP(orders[[#This Row],[product_id]],Products!A:C,3,0)</f>
        <v>Electronics</v>
      </c>
      <c r="G10147">
        <v>3</v>
      </c>
      <c r="H10147" s="6">
        <v>0.2400533336266259</v>
      </c>
      <c r="I10147" s="2">
        <f>VLOOKUP($E10147,
Products!$A$1:$F$201,MATCH(Orders!I$1,Products!$A$1:$F$1,0),0)</f>
        <v>11070.26215043813</v>
      </c>
      <c r="J10147" s="2">
        <f>VLOOKUP($E10147,
Products!$A$1:$F$201,MATCH(Orders!J$1,Products!$A$1:$F$1,0),0)</f>
        <v>7867.3909748932683</v>
      </c>
    </row>
    <row r="10148" spans="1:10">
      <c r="A10148">
        <v>10147</v>
      </c>
      <c r="B10148" s="4">
        <v>45260</v>
      </c>
      <c r="C10148" s="10">
        <f>DATE(YEAR(orders[[#This Row],[order_date]]), MONTH(orders[[#This Row],[order_date]]), 1)</f>
        <v>45231</v>
      </c>
      <c r="D10148" t="s">
        <v>1988</v>
      </c>
      <c r="E10148" t="s">
        <v>568</v>
      </c>
      <c r="F10148" t="str">
        <f>VLOOKUP(orders[[#This Row],[product_id]],Products!A:C,3,0)</f>
        <v>Electronics</v>
      </c>
      <c r="G10148">
        <v>1</v>
      </c>
      <c r="H10148" s="6">
        <v>0.17931021394543742</v>
      </c>
      <c r="I10148" s="2">
        <f>VLOOKUP($E10148,
Products!$A$1:$F$201,MATCH(Orders!I$1,Products!$A$1:$F$1,0),0)</f>
        <v>21702.72353355262</v>
      </c>
      <c r="J10148" s="2">
        <f>VLOOKUP($E10148,
Products!$A$1:$F$201,MATCH(Orders!J$1,Products!$A$1:$F$1,0),0)</f>
        <v>17244.710704747551</v>
      </c>
    </row>
    <row r="10149" spans="1:10">
      <c r="A10149">
        <v>10148</v>
      </c>
      <c r="B10149" s="4">
        <v>45441</v>
      </c>
      <c r="C10149" s="10">
        <f>DATE(YEAR(orders[[#This Row],[order_date]]), MONTH(orders[[#This Row],[order_date]]), 1)</f>
        <v>45413</v>
      </c>
      <c r="D10149" t="s">
        <v>4319</v>
      </c>
      <c r="E10149" t="s">
        <v>619</v>
      </c>
      <c r="F10149" t="str">
        <f>VLOOKUP(orders[[#This Row],[product_id]],Products!A:C,3,0)</f>
        <v>Appliances</v>
      </c>
      <c r="G10149">
        <v>3</v>
      </c>
      <c r="H10149" s="6">
        <v>7.6413171859784024E-2</v>
      </c>
      <c r="I10149" s="2">
        <f>VLOOKUP($E10149,
Products!$A$1:$F$201,MATCH(Orders!I$1,Products!$A$1:$F$1,0),0)</f>
        <v>6040.8433358455886</v>
      </c>
      <c r="J10149" s="2">
        <f>VLOOKUP($E10149,
Products!$A$1:$F$201,MATCH(Orders!J$1,Products!$A$1:$F$1,0),0)</f>
        <v>4363.6239115177623</v>
      </c>
    </row>
    <row r="10150" spans="1:10">
      <c r="A10150">
        <v>10149</v>
      </c>
      <c r="B10150" s="4">
        <v>45367</v>
      </c>
      <c r="C10150" s="10">
        <f>DATE(YEAR(orders[[#This Row],[order_date]]), MONTH(orders[[#This Row],[order_date]]), 1)</f>
        <v>45352</v>
      </c>
      <c r="D10150" t="s">
        <v>3283</v>
      </c>
      <c r="E10150" t="s">
        <v>693</v>
      </c>
      <c r="F10150" t="str">
        <f>VLOOKUP(orders[[#This Row],[product_id]],Products!A:C,3,0)</f>
        <v>Appliances</v>
      </c>
      <c r="G10150">
        <v>2</v>
      </c>
      <c r="H10150" s="6">
        <v>0.12608486753544204</v>
      </c>
      <c r="I10150" s="2">
        <f>VLOOKUP($E10150,
Products!$A$1:$F$201,MATCH(Orders!I$1,Products!$A$1:$F$1,0),0)</f>
        <v>2037.67513915007</v>
      </c>
      <c r="J10150" s="2">
        <f>VLOOKUP($E10150,
Products!$A$1:$F$201,MATCH(Orders!J$1,Products!$A$1:$F$1,0),0)</f>
        <v>1374.1566876520769</v>
      </c>
    </row>
    <row r="10151" spans="1:10">
      <c r="A10151">
        <v>10150</v>
      </c>
      <c r="B10151" s="4">
        <v>45599</v>
      </c>
      <c r="C10151" s="10">
        <f>DATE(YEAR(orders[[#This Row],[order_date]]), MONTH(orders[[#This Row],[order_date]]), 1)</f>
        <v>45597</v>
      </c>
      <c r="D10151" t="s">
        <v>1916</v>
      </c>
      <c r="E10151" t="s">
        <v>582</v>
      </c>
      <c r="F10151" t="str">
        <f>VLOOKUP(orders[[#This Row],[product_id]],Products!A:C,3,0)</f>
        <v>Electronics</v>
      </c>
      <c r="G10151">
        <v>3</v>
      </c>
      <c r="H10151" s="6">
        <v>0.17606689547923868</v>
      </c>
      <c r="I10151" s="2">
        <f>VLOOKUP($E10151,
Products!$A$1:$F$201,MATCH(Orders!I$1,Products!$A$1:$F$1,0),0)</f>
        <v>16266.090182397211</v>
      </c>
      <c r="J10151" s="2">
        <f>VLOOKUP($E10151,
Products!$A$1:$F$201,MATCH(Orders!J$1,Products!$A$1:$F$1,0),0)</f>
        <v>11802.84602487359</v>
      </c>
    </row>
    <row r="10152" spans="1:10">
      <c r="A10152">
        <v>10151</v>
      </c>
      <c r="B10152" s="4">
        <v>45317</v>
      </c>
      <c r="C10152" s="10">
        <f>DATE(YEAR(orders[[#This Row],[order_date]]), MONTH(orders[[#This Row],[order_date]]), 1)</f>
        <v>45292</v>
      </c>
      <c r="D10152" t="s">
        <v>1941</v>
      </c>
      <c r="E10152" t="s">
        <v>666</v>
      </c>
      <c r="F10152" t="str">
        <f>VLOOKUP(orders[[#This Row],[product_id]],Products!A:C,3,0)</f>
        <v>Electronics</v>
      </c>
      <c r="G10152">
        <v>2</v>
      </c>
      <c r="H10152" s="6">
        <v>0.17208977067070497</v>
      </c>
      <c r="I10152" s="2">
        <f>VLOOKUP($E10152,
Products!$A$1:$F$201,MATCH(Orders!I$1,Products!$A$1:$F$1,0),0)</f>
        <v>28450.587044878092</v>
      </c>
      <c r="J10152" s="2">
        <f>VLOOKUP($E10152,
Products!$A$1:$F$201,MATCH(Orders!J$1,Products!$A$1:$F$1,0),0)</f>
        <v>22337.584649075441</v>
      </c>
    </row>
    <row r="10153" spans="1:10">
      <c r="A10153">
        <v>10152</v>
      </c>
      <c r="B10153" s="4">
        <v>45861</v>
      </c>
      <c r="C10153" s="10">
        <f>DATE(YEAR(orders[[#This Row],[order_date]]), MONTH(orders[[#This Row],[order_date]]), 1)</f>
        <v>45839</v>
      </c>
      <c r="D10153" t="s">
        <v>1764</v>
      </c>
      <c r="E10153" t="s">
        <v>527</v>
      </c>
      <c r="F10153" t="str">
        <f>VLOOKUP(orders[[#This Row],[product_id]],Products!A:C,3,0)</f>
        <v>Appliances</v>
      </c>
      <c r="G10153">
        <v>2</v>
      </c>
      <c r="H10153" s="6">
        <v>9.8183391825950803E-2</v>
      </c>
      <c r="I10153" s="2">
        <f>VLOOKUP($E10153,
Products!$A$1:$F$201,MATCH(Orders!I$1,Products!$A$1:$F$1,0),0)</f>
        <v>25833.54427698228</v>
      </c>
      <c r="J10153" s="2">
        <f>VLOOKUP($E10153,
Products!$A$1:$F$201,MATCH(Orders!J$1,Products!$A$1:$F$1,0),0)</f>
        <v>16827.881451334611</v>
      </c>
    </row>
    <row r="10154" spans="1:10">
      <c r="A10154">
        <v>10153</v>
      </c>
      <c r="B10154" s="4">
        <v>45486</v>
      </c>
      <c r="C10154" s="10">
        <f>DATE(YEAR(orders[[#This Row],[order_date]]), MONTH(orders[[#This Row],[order_date]]), 1)</f>
        <v>45474</v>
      </c>
      <c r="D10154" t="s">
        <v>1876</v>
      </c>
      <c r="E10154" t="s">
        <v>632</v>
      </c>
      <c r="F10154" t="str">
        <f>VLOOKUP(orders[[#This Row],[product_id]],Products!A:C,3,0)</f>
        <v>Electronics</v>
      </c>
      <c r="G10154">
        <v>2</v>
      </c>
      <c r="H10154" s="6">
        <v>0.17116890668236923</v>
      </c>
      <c r="I10154" s="2">
        <f>VLOOKUP($E10154,
Products!$A$1:$F$201,MATCH(Orders!I$1,Products!$A$1:$F$1,0),0)</f>
        <v>23049.571773693999</v>
      </c>
      <c r="J10154" s="2">
        <f>VLOOKUP($E10154,
Products!$A$1:$F$201,MATCH(Orders!J$1,Products!$A$1:$F$1,0),0)</f>
        <v>15791.461375569639</v>
      </c>
    </row>
    <row r="10155" spans="1:10">
      <c r="A10155">
        <v>10154</v>
      </c>
      <c r="B10155" s="4">
        <v>45180</v>
      </c>
      <c r="C10155" s="10">
        <f>DATE(YEAR(orders[[#This Row],[order_date]]), MONTH(orders[[#This Row],[order_date]]), 1)</f>
        <v>45170</v>
      </c>
      <c r="D10155" t="s">
        <v>4059</v>
      </c>
      <c r="E10155" t="s">
        <v>536</v>
      </c>
      <c r="F10155" t="str">
        <f>VLOOKUP(orders[[#This Row],[product_id]],Products!A:C,3,0)</f>
        <v>Appliances</v>
      </c>
      <c r="G10155">
        <v>1</v>
      </c>
      <c r="H10155" s="6">
        <v>7.1437027272033507E-2</v>
      </c>
      <c r="I10155" s="2">
        <f>VLOOKUP($E10155,
Products!$A$1:$F$201,MATCH(Orders!I$1,Products!$A$1:$F$1,0),0)</f>
        <v>25818.123603836499</v>
      </c>
      <c r="J10155" s="2">
        <f>VLOOKUP($E10155,
Products!$A$1:$F$201,MATCH(Orders!J$1,Products!$A$1:$F$1,0),0)</f>
        <v>18462.729442964981</v>
      </c>
    </row>
    <row r="10156" spans="1:10">
      <c r="A10156">
        <v>10155</v>
      </c>
      <c r="B10156" s="4">
        <v>45954</v>
      </c>
      <c r="C10156" s="10">
        <f>DATE(YEAR(orders[[#This Row],[order_date]]), MONTH(orders[[#This Row],[order_date]]), 1)</f>
        <v>45931</v>
      </c>
      <c r="D10156" t="s">
        <v>4324</v>
      </c>
      <c r="E10156" t="s">
        <v>529</v>
      </c>
      <c r="F10156" t="str">
        <f>VLOOKUP(orders[[#This Row],[product_id]],Products!A:C,3,0)</f>
        <v>Electronics</v>
      </c>
      <c r="G10156">
        <v>3</v>
      </c>
      <c r="H10156" s="6">
        <v>0.18724928272561034</v>
      </c>
      <c r="I10156" s="2">
        <f>VLOOKUP($E10156,
Products!$A$1:$F$201,MATCH(Orders!I$1,Products!$A$1:$F$1,0),0)</f>
        <v>18308.801775351771</v>
      </c>
      <c r="J10156" s="2">
        <f>VLOOKUP($E10156,
Products!$A$1:$F$201,MATCH(Orders!J$1,Products!$A$1:$F$1,0),0)</f>
        <v>12027.24184831013</v>
      </c>
    </row>
    <row r="10157" spans="1:10">
      <c r="A10157">
        <v>10156</v>
      </c>
      <c r="B10157" s="4">
        <v>45045</v>
      </c>
      <c r="C10157" s="10">
        <f>DATE(YEAR(orders[[#This Row],[order_date]]), MONTH(orders[[#This Row],[order_date]]), 1)</f>
        <v>45017</v>
      </c>
      <c r="D10157" t="s">
        <v>4365</v>
      </c>
      <c r="E10157" t="s">
        <v>508</v>
      </c>
      <c r="F10157" t="str">
        <f>VLOOKUP(orders[[#This Row],[product_id]],Products!A:C,3,0)</f>
        <v>Electronics</v>
      </c>
      <c r="G10157">
        <v>1</v>
      </c>
      <c r="H10157" s="6">
        <v>0.2465845765611698</v>
      </c>
      <c r="I10157" s="2">
        <f>VLOOKUP($E10157,
Products!$A$1:$F$201,MATCH(Orders!I$1,Products!$A$1:$F$1,0),0)</f>
        <v>23345.985707147142</v>
      </c>
      <c r="J10157" s="2">
        <f>VLOOKUP($E10157,
Products!$A$1:$F$201,MATCH(Orders!J$1,Products!$A$1:$F$1,0),0)</f>
        <v>15772.90371323649</v>
      </c>
    </row>
    <row r="10158" spans="1:10">
      <c r="A10158">
        <v>10157</v>
      </c>
      <c r="B10158" s="4">
        <v>45922</v>
      </c>
      <c r="C10158" s="10">
        <f>DATE(YEAR(orders[[#This Row],[order_date]]), MONTH(orders[[#This Row],[order_date]]), 1)</f>
        <v>45901</v>
      </c>
      <c r="D10158" t="s">
        <v>4361</v>
      </c>
      <c r="E10158" t="s">
        <v>538</v>
      </c>
      <c r="F10158" t="str">
        <f>VLOOKUP(orders[[#This Row],[product_id]],Products!A:C,3,0)</f>
        <v>Electronics</v>
      </c>
      <c r="G10158">
        <v>2</v>
      </c>
      <c r="H10158" s="6">
        <v>0.24457432080200692</v>
      </c>
      <c r="I10158" s="2">
        <f>VLOOKUP($E10158,
Products!$A$1:$F$201,MATCH(Orders!I$1,Products!$A$1:$F$1,0),0)</f>
        <v>29368.843697269542</v>
      </c>
      <c r="J10158" s="2">
        <f>VLOOKUP($E10158,
Products!$A$1:$F$201,MATCH(Orders!J$1,Products!$A$1:$F$1,0),0)</f>
        <v>23079.13344123889</v>
      </c>
    </row>
    <row r="10159" spans="1:10">
      <c r="A10159">
        <v>10158</v>
      </c>
      <c r="B10159" s="4">
        <v>45396</v>
      </c>
      <c r="C10159" s="10">
        <f>DATE(YEAR(orders[[#This Row],[order_date]]), MONTH(orders[[#This Row],[order_date]]), 1)</f>
        <v>45383</v>
      </c>
      <c r="D10159" t="s">
        <v>1978</v>
      </c>
      <c r="E10159" t="s">
        <v>659</v>
      </c>
      <c r="F10159" t="str">
        <f>VLOOKUP(orders[[#This Row],[product_id]],Products!A:C,3,0)</f>
        <v>Appliances</v>
      </c>
      <c r="G10159">
        <v>2</v>
      </c>
      <c r="H10159" s="6">
        <v>8.8208747369722437E-2</v>
      </c>
      <c r="I10159" s="2">
        <f>VLOOKUP($E10159,
Products!$A$1:$F$201,MATCH(Orders!I$1,Products!$A$1:$F$1,0),0)</f>
        <v>25646.095965041459</v>
      </c>
      <c r="J10159" s="2">
        <f>VLOOKUP($E10159,
Products!$A$1:$F$201,MATCH(Orders!J$1,Products!$A$1:$F$1,0),0)</f>
        <v>18749.646593308222</v>
      </c>
    </row>
    <row r="10160" spans="1:10">
      <c r="A10160">
        <v>10159</v>
      </c>
      <c r="B10160" s="4">
        <v>45711</v>
      </c>
      <c r="C10160" s="10">
        <f>DATE(YEAR(orders[[#This Row],[order_date]]), MONTH(orders[[#This Row],[order_date]]), 1)</f>
        <v>45689</v>
      </c>
      <c r="D10160" t="s">
        <v>762</v>
      </c>
      <c r="E10160" t="s">
        <v>556</v>
      </c>
      <c r="F10160" t="str">
        <f>VLOOKUP(orders[[#This Row],[product_id]],Products!A:C,3,0)</f>
        <v>Appliances</v>
      </c>
      <c r="G10160">
        <v>2</v>
      </c>
      <c r="H10160" s="6">
        <v>0.14208315936625571</v>
      </c>
      <c r="I10160" s="2">
        <f>VLOOKUP($E10160,
Products!$A$1:$F$201,MATCH(Orders!I$1,Products!$A$1:$F$1,0),0)</f>
        <v>27054.121101651981</v>
      </c>
      <c r="J10160" s="2">
        <f>VLOOKUP($E10160,
Products!$A$1:$F$201,MATCH(Orders!J$1,Products!$A$1:$F$1,0),0)</f>
        <v>19388.930988794411</v>
      </c>
    </row>
    <row r="10161" spans="1:10">
      <c r="A10161">
        <v>10160</v>
      </c>
      <c r="B10161" s="4">
        <v>46020</v>
      </c>
      <c r="C10161" s="10">
        <f>DATE(YEAR(orders[[#This Row],[order_date]]), MONTH(orders[[#This Row],[order_date]]), 1)</f>
        <v>45992</v>
      </c>
      <c r="D10161" t="s">
        <v>2598</v>
      </c>
      <c r="E10161" t="s">
        <v>535</v>
      </c>
      <c r="F10161" t="str">
        <f>VLOOKUP(orders[[#This Row],[product_id]],Products!A:C,3,0)</f>
        <v>Appliances</v>
      </c>
      <c r="G10161">
        <v>1</v>
      </c>
      <c r="H10161" s="6">
        <v>0.12439029301603419</v>
      </c>
      <c r="I10161" s="2">
        <f>VLOOKUP($E10161,
Products!$A$1:$F$201,MATCH(Orders!I$1,Products!$A$1:$F$1,0),0)</f>
        <v>25188.460642954858</v>
      </c>
      <c r="J10161" s="2">
        <f>VLOOKUP($E10161,
Products!$A$1:$F$201,MATCH(Orders!J$1,Products!$A$1:$F$1,0),0)</f>
        <v>18873.341689191599</v>
      </c>
    </row>
    <row r="10162" spans="1:10">
      <c r="A10162">
        <v>10161</v>
      </c>
      <c r="B10162" s="4">
        <v>45620</v>
      </c>
      <c r="C10162" s="10">
        <f>DATE(YEAR(orders[[#This Row],[order_date]]), MONTH(orders[[#This Row],[order_date]]), 1)</f>
        <v>45597</v>
      </c>
      <c r="D10162" t="s">
        <v>4082</v>
      </c>
      <c r="E10162" t="s">
        <v>668</v>
      </c>
      <c r="F10162" t="str">
        <f>VLOOKUP(orders[[#This Row],[product_id]],Products!A:C,3,0)</f>
        <v>Electronics</v>
      </c>
      <c r="G10162">
        <v>3</v>
      </c>
      <c r="H10162" s="6">
        <v>0.1629075081707147</v>
      </c>
      <c r="I10162" s="2">
        <f>VLOOKUP($E10162,
Products!$A$1:$F$201,MATCH(Orders!I$1,Products!$A$1:$F$1,0),0)</f>
        <v>23702.058773663419</v>
      </c>
      <c r="J10162" s="2">
        <f>VLOOKUP($E10162,
Products!$A$1:$F$201,MATCH(Orders!J$1,Products!$A$1:$F$1,0),0)</f>
        <v>17657.804767621328</v>
      </c>
    </row>
    <row r="10163" spans="1:10">
      <c r="A10163">
        <v>10162</v>
      </c>
      <c r="B10163" s="4">
        <v>45791</v>
      </c>
      <c r="C10163" s="10">
        <f>DATE(YEAR(orders[[#This Row],[order_date]]), MONTH(orders[[#This Row],[order_date]]), 1)</f>
        <v>45778</v>
      </c>
      <c r="D10163" t="s">
        <v>3275</v>
      </c>
      <c r="E10163" t="s">
        <v>530</v>
      </c>
      <c r="F10163" t="str">
        <f>VLOOKUP(orders[[#This Row],[product_id]],Products!A:C,3,0)</f>
        <v>Electronics</v>
      </c>
      <c r="G10163">
        <v>2</v>
      </c>
      <c r="H10163" s="6">
        <v>0.19602149172082822</v>
      </c>
      <c r="I10163" s="2">
        <f>VLOOKUP($E10163,
Products!$A$1:$F$201,MATCH(Orders!I$1,Products!$A$1:$F$1,0),0)</f>
        <v>30520.607447067548</v>
      </c>
      <c r="J10163" s="2">
        <f>VLOOKUP($E10163,
Products!$A$1:$F$201,MATCH(Orders!J$1,Products!$A$1:$F$1,0),0)</f>
        <v>22328.317520226748</v>
      </c>
    </row>
    <row r="10164" spans="1:10">
      <c r="A10164">
        <v>10163</v>
      </c>
      <c r="B10164" s="4">
        <v>45702</v>
      </c>
      <c r="C10164" s="10">
        <f>DATE(YEAR(orders[[#This Row],[order_date]]), MONTH(orders[[#This Row],[order_date]]), 1)</f>
        <v>45689</v>
      </c>
      <c r="D10164" t="s">
        <v>2454</v>
      </c>
      <c r="E10164" t="s">
        <v>533</v>
      </c>
      <c r="F10164" t="str">
        <f>VLOOKUP(orders[[#This Row],[product_id]],Products!A:C,3,0)</f>
        <v>Electronics</v>
      </c>
      <c r="G10164">
        <v>1</v>
      </c>
      <c r="H10164" s="6">
        <v>0.12691413368747587</v>
      </c>
      <c r="I10164" s="2">
        <f>VLOOKUP($E10164,
Products!$A$1:$F$201,MATCH(Orders!I$1,Products!$A$1:$F$1,0),0)</f>
        <v>28589.802369332661</v>
      </c>
      <c r="J10164" s="2">
        <f>VLOOKUP($E10164,
Products!$A$1:$F$201,MATCH(Orders!J$1,Products!$A$1:$F$1,0),0)</f>
        <v>21212.93445492295</v>
      </c>
    </row>
    <row r="10165" spans="1:10">
      <c r="A10165">
        <v>10164</v>
      </c>
      <c r="B10165" s="4">
        <v>45107</v>
      </c>
      <c r="C10165" s="10">
        <f>DATE(YEAR(orders[[#This Row],[order_date]]), MONTH(orders[[#This Row],[order_date]]), 1)</f>
        <v>45078</v>
      </c>
      <c r="D10165" t="s">
        <v>1066</v>
      </c>
      <c r="E10165" t="s">
        <v>602</v>
      </c>
      <c r="F10165" t="str">
        <f>VLOOKUP(orders[[#This Row],[product_id]],Products!A:C,3,0)</f>
        <v>Appliances</v>
      </c>
      <c r="G10165">
        <v>1</v>
      </c>
      <c r="H10165" s="6">
        <v>0.13888443986201979</v>
      </c>
      <c r="I10165" s="2">
        <f>VLOOKUP($E10165,
Products!$A$1:$F$201,MATCH(Orders!I$1,Products!$A$1:$F$1,0),0)</f>
        <v>22834.95547197924</v>
      </c>
      <c r="J10165" s="2">
        <f>VLOOKUP($E10165,
Products!$A$1:$F$201,MATCH(Orders!J$1,Products!$A$1:$F$1,0),0)</f>
        <v>17972.460052660601</v>
      </c>
    </row>
    <row r="10166" spans="1:10">
      <c r="A10166">
        <v>10165</v>
      </c>
      <c r="B10166" s="4">
        <v>45955</v>
      </c>
      <c r="C10166" s="10">
        <f>DATE(YEAR(orders[[#This Row],[order_date]]), MONTH(orders[[#This Row],[order_date]]), 1)</f>
        <v>45931</v>
      </c>
      <c r="D10166" t="s">
        <v>4014</v>
      </c>
      <c r="E10166" t="s">
        <v>592</v>
      </c>
      <c r="F10166" t="str">
        <f>VLOOKUP(orders[[#This Row],[product_id]],Products!A:C,3,0)</f>
        <v>Electronics</v>
      </c>
      <c r="G10166">
        <v>2</v>
      </c>
      <c r="H10166" s="6">
        <v>0.14141595253155387</v>
      </c>
      <c r="I10166" s="2">
        <f>VLOOKUP($E10166,
Products!$A$1:$F$201,MATCH(Orders!I$1,Products!$A$1:$F$1,0),0)</f>
        <v>12221.95918536383</v>
      </c>
      <c r="J10166" s="2">
        <f>VLOOKUP($E10166,
Products!$A$1:$F$201,MATCH(Orders!J$1,Products!$A$1:$F$1,0),0)</f>
        <v>9737.7215556427309</v>
      </c>
    </row>
    <row r="10167" spans="1:10">
      <c r="A10167">
        <v>10166</v>
      </c>
      <c r="B10167" s="4">
        <v>44973</v>
      </c>
      <c r="C10167" s="10">
        <f>DATE(YEAR(orders[[#This Row],[order_date]]), MONTH(orders[[#This Row],[order_date]]), 1)</f>
        <v>44958</v>
      </c>
      <c r="D10167" t="s">
        <v>2987</v>
      </c>
      <c r="E10167" t="s">
        <v>531</v>
      </c>
      <c r="F10167" t="str">
        <f>VLOOKUP(orders[[#This Row],[product_id]],Products!A:C,3,0)</f>
        <v>Electronics</v>
      </c>
      <c r="G10167">
        <v>1</v>
      </c>
      <c r="H10167" s="6">
        <v>0.21576289822584652</v>
      </c>
      <c r="I10167" s="2">
        <f>VLOOKUP($E10167,
Products!$A$1:$F$201,MATCH(Orders!I$1,Products!$A$1:$F$1,0),0)</f>
        <v>29674.378925417219</v>
      </c>
      <c r="J10167" s="2">
        <f>VLOOKUP($E10167,
Products!$A$1:$F$201,MATCH(Orders!J$1,Products!$A$1:$F$1,0),0)</f>
        <v>20795.30337605517</v>
      </c>
    </row>
    <row r="10168" spans="1:10">
      <c r="A10168">
        <v>10167</v>
      </c>
      <c r="B10168" s="4">
        <v>45560</v>
      </c>
      <c r="C10168" s="10">
        <f>DATE(YEAR(orders[[#This Row],[order_date]]), MONTH(orders[[#This Row],[order_date]]), 1)</f>
        <v>45536</v>
      </c>
      <c r="D10168" t="s">
        <v>2654</v>
      </c>
      <c r="E10168" t="s">
        <v>625</v>
      </c>
      <c r="F10168" t="str">
        <f>VLOOKUP(orders[[#This Row],[product_id]],Products!A:C,3,0)</f>
        <v>Electronics</v>
      </c>
      <c r="G10168">
        <v>2</v>
      </c>
      <c r="H10168" s="6">
        <v>0.16210595339001527</v>
      </c>
      <c r="I10168" s="2">
        <f>VLOOKUP($E10168,
Products!$A$1:$F$201,MATCH(Orders!I$1,Products!$A$1:$F$1,0),0)</f>
        <v>11578.815958005471</v>
      </c>
      <c r="J10168" s="2">
        <f>VLOOKUP($E10168,
Products!$A$1:$F$201,MATCH(Orders!J$1,Products!$A$1:$F$1,0),0)</f>
        <v>7854.7306959992193</v>
      </c>
    </row>
    <row r="10169" spans="1:10">
      <c r="A10169">
        <v>10168</v>
      </c>
      <c r="B10169" s="4">
        <v>45515</v>
      </c>
      <c r="C10169" s="10">
        <f>DATE(YEAR(orders[[#This Row],[order_date]]), MONTH(orders[[#This Row],[order_date]]), 1)</f>
        <v>45505</v>
      </c>
      <c r="D10169" t="s">
        <v>928</v>
      </c>
      <c r="E10169" t="s">
        <v>641</v>
      </c>
      <c r="F10169" t="str">
        <f>VLOOKUP(orders[[#This Row],[product_id]],Products!A:C,3,0)</f>
        <v>Appliances</v>
      </c>
      <c r="G10169">
        <v>1</v>
      </c>
      <c r="H10169" s="6">
        <v>0.11637345367549411</v>
      </c>
      <c r="I10169" s="2">
        <f>VLOOKUP($E10169,
Products!$A$1:$F$201,MATCH(Orders!I$1,Products!$A$1:$F$1,0),0)</f>
        <v>27167.965718506261</v>
      </c>
      <c r="J10169" s="2">
        <f>VLOOKUP($E10169,
Products!$A$1:$F$201,MATCH(Orders!J$1,Products!$A$1:$F$1,0),0)</f>
        <v>19748.025676381669</v>
      </c>
    </row>
    <row r="10170" spans="1:10">
      <c r="A10170">
        <v>10169</v>
      </c>
      <c r="B10170" s="4">
        <v>45236</v>
      </c>
      <c r="C10170" s="10">
        <f>DATE(YEAR(orders[[#This Row],[order_date]]), MONTH(orders[[#This Row],[order_date]]), 1)</f>
        <v>45231</v>
      </c>
      <c r="D10170" t="s">
        <v>2345</v>
      </c>
      <c r="E10170" t="s">
        <v>606</v>
      </c>
      <c r="F10170" t="str">
        <f>VLOOKUP(orders[[#This Row],[product_id]],Products!A:C,3,0)</f>
        <v>Appliances</v>
      </c>
      <c r="G10170">
        <v>3</v>
      </c>
      <c r="H10170" s="6">
        <v>0.10646776986793031</v>
      </c>
      <c r="I10170" s="2">
        <f>VLOOKUP($E10170,
Products!$A$1:$F$201,MATCH(Orders!I$1,Products!$A$1:$F$1,0),0)</f>
        <v>2163.0020078909042</v>
      </c>
      <c r="J10170" s="2">
        <f>VLOOKUP($E10170,
Products!$A$1:$F$201,MATCH(Orders!J$1,Products!$A$1:$F$1,0),0)</f>
        <v>1416.078554182008</v>
      </c>
    </row>
    <row r="10171" spans="1:10">
      <c r="A10171">
        <v>10170</v>
      </c>
      <c r="B10171" s="4">
        <v>45200</v>
      </c>
      <c r="C10171" s="10">
        <f>DATE(YEAR(orders[[#This Row],[order_date]]), MONTH(orders[[#This Row],[order_date]]), 1)</f>
        <v>45200</v>
      </c>
      <c r="D10171" t="s">
        <v>1032</v>
      </c>
      <c r="E10171" t="s">
        <v>602</v>
      </c>
      <c r="F10171" t="str">
        <f>VLOOKUP(orders[[#This Row],[product_id]],Products!A:C,3,0)</f>
        <v>Appliances</v>
      </c>
      <c r="G10171">
        <v>3</v>
      </c>
      <c r="H10171" s="6">
        <v>0.1238554345684561</v>
      </c>
      <c r="I10171" s="2">
        <f>VLOOKUP($E10171,
Products!$A$1:$F$201,MATCH(Orders!I$1,Products!$A$1:$F$1,0),0)</f>
        <v>22834.95547197924</v>
      </c>
      <c r="J10171" s="2">
        <f>VLOOKUP($E10171,
Products!$A$1:$F$201,MATCH(Orders!J$1,Products!$A$1:$F$1,0),0)</f>
        <v>17972.460052660601</v>
      </c>
    </row>
    <row r="10172" spans="1:10">
      <c r="A10172">
        <v>10171</v>
      </c>
      <c r="B10172" s="4">
        <v>45766</v>
      </c>
      <c r="C10172" s="10">
        <f>DATE(YEAR(orders[[#This Row],[order_date]]), MONTH(orders[[#This Row],[order_date]]), 1)</f>
        <v>45748</v>
      </c>
      <c r="D10172" t="s">
        <v>1827</v>
      </c>
      <c r="E10172" t="s">
        <v>520</v>
      </c>
      <c r="F10172" t="str">
        <f>VLOOKUP(orders[[#This Row],[product_id]],Products!A:C,3,0)</f>
        <v>Electronics</v>
      </c>
      <c r="G10172">
        <v>1</v>
      </c>
      <c r="H10172" s="6">
        <v>0.20710328357279428</v>
      </c>
      <c r="I10172" s="2">
        <f>VLOOKUP($E10172,
Products!$A$1:$F$201,MATCH(Orders!I$1,Products!$A$1:$F$1,0),0)</f>
        <v>19053.584916305819</v>
      </c>
      <c r="J10172" s="2">
        <f>VLOOKUP($E10172,
Products!$A$1:$F$201,MATCH(Orders!J$1,Products!$A$1:$F$1,0),0)</f>
        <v>13248.74841276826</v>
      </c>
    </row>
    <row r="10173" spans="1:10">
      <c r="A10173">
        <v>10172</v>
      </c>
      <c r="B10173" s="4">
        <v>45385</v>
      </c>
      <c r="C10173" s="10">
        <f>DATE(YEAR(orders[[#This Row],[order_date]]), MONTH(orders[[#This Row],[order_date]]), 1)</f>
        <v>45383</v>
      </c>
      <c r="D10173" t="s">
        <v>1955</v>
      </c>
      <c r="E10173" t="s">
        <v>554</v>
      </c>
      <c r="F10173" t="str">
        <f>VLOOKUP(orders[[#This Row],[product_id]],Products!A:C,3,0)</f>
        <v>Appliances</v>
      </c>
      <c r="G10173">
        <v>2</v>
      </c>
      <c r="H10173" s="6">
        <v>0.14301481149481074</v>
      </c>
      <c r="I10173" s="2">
        <f>VLOOKUP($E10173,
Products!$A$1:$F$201,MATCH(Orders!I$1,Products!$A$1:$F$1,0),0)</f>
        <v>2088.6647814855078</v>
      </c>
      <c r="J10173" s="2">
        <f>VLOOKUP($E10173,
Products!$A$1:$F$201,MATCH(Orders!J$1,Products!$A$1:$F$1,0),0)</f>
        <v>1371.380040542937</v>
      </c>
    </row>
    <row r="10174" spans="1:10">
      <c r="A10174">
        <v>10173</v>
      </c>
      <c r="B10174" s="4">
        <v>45659</v>
      </c>
      <c r="C10174" s="10">
        <f>DATE(YEAR(orders[[#This Row],[order_date]]), MONTH(orders[[#This Row],[order_date]]), 1)</f>
        <v>45658</v>
      </c>
      <c r="D10174" t="s">
        <v>2463</v>
      </c>
      <c r="E10174" t="s">
        <v>616</v>
      </c>
      <c r="F10174" t="str">
        <f>VLOOKUP(orders[[#This Row],[product_id]],Products!A:C,3,0)</f>
        <v>Electronics</v>
      </c>
      <c r="G10174">
        <v>2</v>
      </c>
      <c r="H10174" s="6">
        <v>0.12053181226414407</v>
      </c>
      <c r="I10174" s="2">
        <f>VLOOKUP($E10174,
Products!$A$1:$F$201,MATCH(Orders!I$1,Products!$A$1:$F$1,0),0)</f>
        <v>12172.554053901489</v>
      </c>
      <c r="J10174" s="2">
        <f>VLOOKUP($E10174,
Products!$A$1:$F$201,MATCH(Orders!J$1,Products!$A$1:$F$1,0),0)</f>
        <v>9644.7702288148557</v>
      </c>
    </row>
    <row r="10175" spans="1:10">
      <c r="A10175">
        <v>10174</v>
      </c>
      <c r="B10175" s="4">
        <v>45287</v>
      </c>
      <c r="C10175" s="10">
        <f>DATE(YEAR(orders[[#This Row],[order_date]]), MONTH(orders[[#This Row],[order_date]]), 1)</f>
        <v>45261</v>
      </c>
      <c r="D10175" t="s">
        <v>1541</v>
      </c>
      <c r="E10175" t="s">
        <v>513</v>
      </c>
      <c r="F10175" t="str">
        <f>VLOOKUP(orders[[#This Row],[product_id]],Products!A:C,3,0)</f>
        <v>Electronics</v>
      </c>
      <c r="G10175">
        <v>2</v>
      </c>
      <c r="H10175" s="6">
        <v>0.17185401855942206</v>
      </c>
      <c r="I10175" s="2">
        <f>VLOOKUP($E10175,
Products!$A$1:$F$201,MATCH(Orders!I$1,Products!$A$1:$F$1,0),0)</f>
        <v>2370.6748519187499</v>
      </c>
      <c r="J10175" s="2">
        <f>VLOOKUP($E10175,
Products!$A$1:$F$201,MATCH(Orders!J$1,Products!$A$1:$F$1,0),0)</f>
        <v>1742.1190905744229</v>
      </c>
    </row>
    <row r="10176" spans="1:10">
      <c r="A10176">
        <v>10175</v>
      </c>
      <c r="B10176" s="4">
        <v>45944</v>
      </c>
      <c r="C10176" s="10">
        <f>DATE(YEAR(orders[[#This Row],[order_date]]), MONTH(orders[[#This Row],[order_date]]), 1)</f>
        <v>45931</v>
      </c>
      <c r="D10176" t="s">
        <v>3242</v>
      </c>
      <c r="E10176" t="s">
        <v>688</v>
      </c>
      <c r="F10176" t="str">
        <f>VLOOKUP(orders[[#This Row],[product_id]],Products!A:C,3,0)</f>
        <v>Appliances</v>
      </c>
      <c r="G10176">
        <v>3</v>
      </c>
      <c r="H10176" s="6">
        <v>0.14468005069623449</v>
      </c>
      <c r="I10176" s="2">
        <f>VLOOKUP($E10176,
Products!$A$1:$F$201,MATCH(Orders!I$1,Products!$A$1:$F$1,0),0)</f>
        <v>5983.6860426434141</v>
      </c>
      <c r="J10176" s="2">
        <f>VLOOKUP($E10176,
Products!$A$1:$F$201,MATCH(Orders!J$1,Products!$A$1:$F$1,0),0)</f>
        <v>3911.563059036529</v>
      </c>
    </row>
    <row r="10177" spans="1:10">
      <c r="A10177">
        <v>10176</v>
      </c>
      <c r="B10177" s="4">
        <v>46019</v>
      </c>
      <c r="C10177" s="10">
        <f>DATE(YEAR(orders[[#This Row],[order_date]]), MONTH(orders[[#This Row],[order_date]]), 1)</f>
        <v>45992</v>
      </c>
      <c r="D10177" t="s">
        <v>3231</v>
      </c>
      <c r="E10177" t="s">
        <v>590</v>
      </c>
      <c r="F10177" t="str">
        <f>VLOOKUP(orders[[#This Row],[product_id]],Products!A:C,3,0)</f>
        <v>Appliances</v>
      </c>
      <c r="G10177">
        <v>1</v>
      </c>
      <c r="H10177" s="6">
        <v>0.1295823670100732</v>
      </c>
      <c r="I10177" s="2">
        <f>VLOOKUP($E10177,
Products!$A$1:$F$201,MATCH(Orders!I$1,Products!$A$1:$F$1,0),0)</f>
        <v>2035.9251500591261</v>
      </c>
      <c r="J10177" s="2">
        <f>VLOOKUP($E10177,
Products!$A$1:$F$201,MATCH(Orders!J$1,Products!$A$1:$F$1,0),0)</f>
        <v>1473.8412378673991</v>
      </c>
    </row>
    <row r="10178" spans="1:10">
      <c r="A10178">
        <v>10177</v>
      </c>
      <c r="B10178" s="4">
        <v>45588</v>
      </c>
      <c r="C10178" s="10">
        <f>DATE(YEAR(orders[[#This Row],[order_date]]), MONTH(orders[[#This Row],[order_date]]), 1)</f>
        <v>45566</v>
      </c>
      <c r="D10178" t="s">
        <v>1690</v>
      </c>
      <c r="E10178" t="s">
        <v>633</v>
      </c>
      <c r="F10178" t="str">
        <f>VLOOKUP(orders[[#This Row],[product_id]],Products!A:C,3,0)</f>
        <v>Appliances</v>
      </c>
      <c r="G10178">
        <v>1</v>
      </c>
      <c r="H10178" s="6">
        <v>0.14410419751200085</v>
      </c>
      <c r="I10178" s="2">
        <f>VLOOKUP($E10178,
Products!$A$1:$F$201,MATCH(Orders!I$1,Products!$A$1:$F$1,0),0)</f>
        <v>2361.4162937319088</v>
      </c>
      <c r="J10178" s="2">
        <f>VLOOKUP($E10178,
Products!$A$1:$F$201,MATCH(Orders!J$1,Products!$A$1:$F$1,0),0)</f>
        <v>1552.5536411429621</v>
      </c>
    </row>
    <row r="10179" spans="1:10">
      <c r="A10179">
        <v>10178</v>
      </c>
      <c r="B10179" s="4">
        <v>45625</v>
      </c>
      <c r="C10179" s="10">
        <f>DATE(YEAR(orders[[#This Row],[order_date]]), MONTH(orders[[#This Row],[order_date]]), 1)</f>
        <v>45597</v>
      </c>
      <c r="D10179" t="s">
        <v>2063</v>
      </c>
      <c r="E10179" t="s">
        <v>691</v>
      </c>
      <c r="F10179" t="str">
        <f>VLOOKUP(orders[[#This Row],[product_id]],Products!A:C,3,0)</f>
        <v>Appliances</v>
      </c>
      <c r="G10179">
        <v>1</v>
      </c>
      <c r="H10179" s="6">
        <v>0.14174779635693768</v>
      </c>
      <c r="I10179" s="2">
        <f>VLOOKUP($E10179,
Products!$A$1:$F$201,MATCH(Orders!I$1,Products!$A$1:$F$1,0),0)</f>
        <v>2337.6024778940591</v>
      </c>
      <c r="J10179" s="2">
        <f>VLOOKUP($E10179,
Products!$A$1:$F$201,MATCH(Orders!J$1,Products!$A$1:$F$1,0),0)</f>
        <v>1616.9957885138581</v>
      </c>
    </row>
    <row r="10180" spans="1:10">
      <c r="A10180">
        <v>10179</v>
      </c>
      <c r="B10180" s="4">
        <v>45811</v>
      </c>
      <c r="C10180" s="10">
        <f>DATE(YEAR(orders[[#This Row],[order_date]]), MONTH(orders[[#This Row],[order_date]]), 1)</f>
        <v>45809</v>
      </c>
      <c r="D10180" t="s">
        <v>1497</v>
      </c>
      <c r="E10180" t="s">
        <v>636</v>
      </c>
      <c r="F10180" t="str">
        <f>VLOOKUP(orders[[#This Row],[product_id]],Products!A:C,3,0)</f>
        <v>Appliances</v>
      </c>
      <c r="G10180">
        <v>1</v>
      </c>
      <c r="H10180" s="6">
        <v>7.0088657973838134E-2</v>
      </c>
      <c r="I10180" s="2">
        <f>VLOOKUP($E10180,
Products!$A$1:$F$201,MATCH(Orders!I$1,Products!$A$1:$F$1,0),0)</f>
        <v>2035.5647279372099</v>
      </c>
      <c r="J10180" s="2">
        <f>VLOOKUP($E10180,
Products!$A$1:$F$201,MATCH(Orders!J$1,Products!$A$1:$F$1,0),0)</f>
        <v>1486.048843699655</v>
      </c>
    </row>
    <row r="10181" spans="1:10">
      <c r="A10181">
        <v>10180</v>
      </c>
      <c r="B10181" s="4">
        <v>45684</v>
      </c>
      <c r="C10181" s="10">
        <f>DATE(YEAR(orders[[#This Row],[order_date]]), MONTH(orders[[#This Row],[order_date]]), 1)</f>
        <v>45658</v>
      </c>
      <c r="D10181" t="s">
        <v>4332</v>
      </c>
      <c r="E10181" t="s">
        <v>642</v>
      </c>
      <c r="F10181" t="str">
        <f>VLOOKUP(orders[[#This Row],[product_id]],Products!A:C,3,0)</f>
        <v>Appliances</v>
      </c>
      <c r="G10181">
        <v>1</v>
      </c>
      <c r="H10181" s="6">
        <v>7.6001982340114752E-2</v>
      </c>
      <c r="I10181" s="2">
        <f>VLOOKUP($E10181,
Products!$A$1:$F$201,MATCH(Orders!I$1,Products!$A$1:$F$1,0),0)</f>
        <v>2296.7821973225709</v>
      </c>
      <c r="J10181" s="2">
        <f>VLOOKUP($E10181,
Products!$A$1:$F$201,MATCH(Orders!J$1,Products!$A$1:$F$1,0),0)</f>
        <v>1585.16132006212</v>
      </c>
    </row>
    <row r="10182" spans="1:10">
      <c r="A10182">
        <v>10181</v>
      </c>
      <c r="B10182" s="4">
        <v>45982</v>
      </c>
      <c r="C10182" s="10">
        <f>DATE(YEAR(orders[[#This Row],[order_date]]), MONTH(orders[[#This Row],[order_date]]), 1)</f>
        <v>45962</v>
      </c>
      <c r="D10182" t="s">
        <v>2592</v>
      </c>
      <c r="E10182" t="s">
        <v>519</v>
      </c>
      <c r="F10182" t="str">
        <f>VLOOKUP(orders[[#This Row],[product_id]],Products!A:C,3,0)</f>
        <v>Electronics</v>
      </c>
      <c r="G10182">
        <v>1</v>
      </c>
      <c r="H10182" s="6">
        <v>0.13158110482323232</v>
      </c>
      <c r="I10182" s="2">
        <f>VLOOKUP($E10182,
Products!$A$1:$F$201,MATCH(Orders!I$1,Products!$A$1:$F$1,0),0)</f>
        <v>13103.02115426216</v>
      </c>
      <c r="J10182" s="2">
        <f>VLOOKUP($E10182,
Products!$A$1:$F$201,MATCH(Orders!J$1,Products!$A$1:$F$1,0),0)</f>
        <v>8775.5491996797755</v>
      </c>
    </row>
    <row r="10183" spans="1:10">
      <c r="A10183">
        <v>10182</v>
      </c>
      <c r="B10183" s="4">
        <v>45547</v>
      </c>
      <c r="C10183" s="10">
        <f>DATE(YEAR(orders[[#This Row],[order_date]]), MONTH(orders[[#This Row],[order_date]]), 1)</f>
        <v>45536</v>
      </c>
      <c r="D10183" t="s">
        <v>3265</v>
      </c>
      <c r="E10183" t="s">
        <v>596</v>
      </c>
      <c r="F10183" t="str">
        <f>VLOOKUP(orders[[#This Row],[product_id]],Products!A:C,3,0)</f>
        <v>Electronics</v>
      </c>
      <c r="G10183">
        <v>1</v>
      </c>
      <c r="H10183" s="6">
        <v>0.13253400135816942</v>
      </c>
      <c r="I10183" s="2">
        <f>VLOOKUP($E10183,
Products!$A$1:$F$201,MATCH(Orders!I$1,Products!$A$1:$F$1,0),0)</f>
        <v>12935.39757670891</v>
      </c>
      <c r="J10183" s="2">
        <f>VLOOKUP($E10183,
Products!$A$1:$F$201,MATCH(Orders!J$1,Products!$A$1:$F$1,0),0)</f>
        <v>9648.6160598594815</v>
      </c>
    </row>
    <row r="10184" spans="1:10">
      <c r="A10184">
        <v>10183</v>
      </c>
      <c r="B10184" s="4">
        <v>45108</v>
      </c>
      <c r="C10184" s="10">
        <f>DATE(YEAR(orders[[#This Row],[order_date]]), MONTH(orders[[#This Row],[order_date]]), 1)</f>
        <v>45108</v>
      </c>
      <c r="D10184" t="s">
        <v>3766</v>
      </c>
      <c r="E10184" t="s">
        <v>653</v>
      </c>
      <c r="F10184" t="str">
        <f>VLOOKUP(orders[[#This Row],[product_id]],Products!A:C,3,0)</f>
        <v>Electronics</v>
      </c>
      <c r="G10184">
        <v>2</v>
      </c>
      <c r="H10184" s="6">
        <v>0.11136049886892099</v>
      </c>
      <c r="I10184" s="2">
        <f>VLOOKUP($E10184,
Products!$A$1:$F$201,MATCH(Orders!I$1,Products!$A$1:$F$1,0),0)</f>
        <v>18065.96612294337</v>
      </c>
      <c r="J10184" s="2">
        <f>VLOOKUP($E10184,
Products!$A$1:$F$201,MATCH(Orders!J$1,Products!$A$1:$F$1,0),0)</f>
        <v>14411.932365903909</v>
      </c>
    </row>
    <row r="10185" spans="1:10">
      <c r="A10185">
        <v>10184</v>
      </c>
      <c r="B10185" s="4">
        <v>45612</v>
      </c>
      <c r="C10185" s="10">
        <f>DATE(YEAR(orders[[#This Row],[order_date]]), MONTH(orders[[#This Row],[order_date]]), 1)</f>
        <v>45597</v>
      </c>
      <c r="D10185" t="s">
        <v>1087</v>
      </c>
      <c r="E10185" t="s">
        <v>509</v>
      </c>
      <c r="F10185" t="str">
        <f>VLOOKUP(orders[[#This Row],[product_id]],Products!A:C,3,0)</f>
        <v>Appliances</v>
      </c>
      <c r="G10185">
        <v>3</v>
      </c>
      <c r="H10185" s="6">
        <v>8.6262231630851227E-2</v>
      </c>
      <c r="I10185" s="2">
        <f>VLOOKUP($E10185,
Products!$A$1:$F$201,MATCH(Orders!I$1,Products!$A$1:$F$1,0),0)</f>
        <v>23898.369282732219</v>
      </c>
      <c r="J10185" s="2">
        <f>VLOOKUP($E10185,
Products!$A$1:$F$201,MATCH(Orders!J$1,Products!$A$1:$F$1,0),0)</f>
        <v>16491.822147524919</v>
      </c>
    </row>
    <row r="10186" spans="1:10">
      <c r="A10186">
        <v>10185</v>
      </c>
      <c r="B10186" s="4">
        <v>45607</v>
      </c>
      <c r="C10186" s="10">
        <f>DATE(YEAR(orders[[#This Row],[order_date]]), MONTH(orders[[#This Row],[order_date]]), 1)</f>
        <v>45597</v>
      </c>
      <c r="D10186" t="s">
        <v>2152</v>
      </c>
      <c r="E10186" t="s">
        <v>657</v>
      </c>
      <c r="F10186" t="str">
        <f>VLOOKUP(orders[[#This Row],[product_id]],Products!A:C,3,0)</f>
        <v>Appliances</v>
      </c>
      <c r="G10186">
        <v>1</v>
      </c>
      <c r="H10186" s="6">
        <v>8.4396308105121207E-2</v>
      </c>
      <c r="I10186" s="2">
        <f>VLOOKUP($E10186,
Products!$A$1:$F$201,MATCH(Orders!I$1,Products!$A$1:$F$1,0),0)</f>
        <v>6275.8669412443169</v>
      </c>
      <c r="J10186" s="2">
        <f>VLOOKUP($E10186,
Products!$A$1:$F$201,MATCH(Orders!J$1,Products!$A$1:$F$1,0),0)</f>
        <v>4742.5097602697688</v>
      </c>
    </row>
    <row r="10187" spans="1:10">
      <c r="A10187">
        <v>10186</v>
      </c>
      <c r="B10187" s="4">
        <v>45174</v>
      </c>
      <c r="C10187" s="10">
        <f>DATE(YEAR(orders[[#This Row],[order_date]]), MONTH(orders[[#This Row],[order_date]]), 1)</f>
        <v>45170</v>
      </c>
      <c r="D10187" t="s">
        <v>2077</v>
      </c>
      <c r="E10187" t="s">
        <v>581</v>
      </c>
      <c r="F10187" t="str">
        <f>VLOOKUP(orders[[#This Row],[product_id]],Products!A:C,3,0)</f>
        <v>Appliances</v>
      </c>
      <c r="G10187">
        <v>1</v>
      </c>
      <c r="H10187" s="6">
        <v>8.4893744502925111E-2</v>
      </c>
      <c r="I10187" s="2">
        <f>VLOOKUP($E10187,
Products!$A$1:$F$201,MATCH(Orders!I$1,Products!$A$1:$F$1,0),0)</f>
        <v>6177.7225527132859</v>
      </c>
      <c r="J10187" s="2">
        <f>VLOOKUP($E10187,
Products!$A$1:$F$201,MATCH(Orders!J$1,Products!$A$1:$F$1,0),0)</f>
        <v>4208.1013641193986</v>
      </c>
    </row>
    <row r="10188" spans="1:10">
      <c r="A10188">
        <v>10187</v>
      </c>
      <c r="B10188" s="4">
        <v>45546</v>
      </c>
      <c r="C10188" s="10">
        <f>DATE(YEAR(orders[[#This Row],[order_date]]), MONTH(orders[[#This Row],[order_date]]), 1)</f>
        <v>45536</v>
      </c>
      <c r="D10188" t="s">
        <v>3930</v>
      </c>
      <c r="E10188" t="s">
        <v>533</v>
      </c>
      <c r="F10188" t="str">
        <f>VLOOKUP(orders[[#This Row],[product_id]],Products!A:C,3,0)</f>
        <v>Electronics</v>
      </c>
      <c r="G10188">
        <v>1</v>
      </c>
      <c r="H10188" s="6">
        <v>0.21439637535147729</v>
      </c>
      <c r="I10188" s="2">
        <f>VLOOKUP($E10188,
Products!$A$1:$F$201,MATCH(Orders!I$1,Products!$A$1:$F$1,0),0)</f>
        <v>28589.802369332661</v>
      </c>
      <c r="J10188" s="2">
        <f>VLOOKUP($E10188,
Products!$A$1:$F$201,MATCH(Orders!J$1,Products!$A$1:$F$1,0),0)</f>
        <v>21212.93445492295</v>
      </c>
    </row>
    <row r="10189" spans="1:10">
      <c r="A10189">
        <v>10188</v>
      </c>
      <c r="B10189" s="4">
        <v>44956</v>
      </c>
      <c r="C10189" s="10">
        <f>DATE(YEAR(orders[[#This Row],[order_date]]), MONTH(orders[[#This Row],[order_date]]), 1)</f>
        <v>44927</v>
      </c>
      <c r="D10189" t="s">
        <v>2580</v>
      </c>
      <c r="E10189" t="s">
        <v>604</v>
      </c>
      <c r="F10189" t="str">
        <f>VLOOKUP(orders[[#This Row],[product_id]],Products!A:C,3,0)</f>
        <v>Appliances</v>
      </c>
      <c r="G10189">
        <v>2</v>
      </c>
      <c r="H10189" s="6">
        <v>6.8597420359657893E-2</v>
      </c>
      <c r="I10189" s="2">
        <f>VLOOKUP($E10189,
Products!$A$1:$F$201,MATCH(Orders!I$1,Products!$A$1:$F$1,0),0)</f>
        <v>2087.687835040248</v>
      </c>
      <c r="J10189" s="2">
        <f>VLOOKUP($E10189,
Products!$A$1:$F$201,MATCH(Orders!J$1,Products!$A$1:$F$1,0),0)</f>
        <v>1450.1823074928161</v>
      </c>
    </row>
    <row r="10190" spans="1:10">
      <c r="A10190">
        <v>10189</v>
      </c>
      <c r="B10190" s="4">
        <v>45799</v>
      </c>
      <c r="C10190" s="10">
        <f>DATE(YEAR(orders[[#This Row],[order_date]]), MONTH(orders[[#This Row],[order_date]]), 1)</f>
        <v>45778</v>
      </c>
      <c r="D10190" t="s">
        <v>3205</v>
      </c>
      <c r="E10190" t="s">
        <v>664</v>
      </c>
      <c r="F10190" t="str">
        <f>VLOOKUP(orders[[#This Row],[product_id]],Products!A:C,3,0)</f>
        <v>Appliances</v>
      </c>
      <c r="G10190">
        <v>3</v>
      </c>
      <c r="H10190" s="6">
        <v>7.9590283679866355E-2</v>
      </c>
      <c r="I10190" s="2">
        <f>VLOOKUP($E10190,
Products!$A$1:$F$201,MATCH(Orders!I$1,Products!$A$1:$F$1,0),0)</f>
        <v>2181.6314584966208</v>
      </c>
      <c r="J10190" s="2">
        <f>VLOOKUP($E10190,
Products!$A$1:$F$201,MATCH(Orders!J$1,Products!$A$1:$F$1,0),0)</f>
        <v>1607.5776178781809</v>
      </c>
    </row>
    <row r="10191" spans="1:10">
      <c r="A10191">
        <v>10190</v>
      </c>
      <c r="B10191" s="4">
        <v>45874</v>
      </c>
      <c r="C10191" s="10">
        <f>DATE(YEAR(orders[[#This Row],[order_date]]), MONTH(orders[[#This Row],[order_date]]), 1)</f>
        <v>45870</v>
      </c>
      <c r="D10191" t="s">
        <v>4067</v>
      </c>
      <c r="E10191" t="s">
        <v>572</v>
      </c>
      <c r="F10191" t="str">
        <f>VLOOKUP(orders[[#This Row],[product_id]],Products!A:C,3,0)</f>
        <v>Electronics</v>
      </c>
      <c r="G10191">
        <v>1</v>
      </c>
      <c r="H10191" s="6">
        <v>0.12846355408214202</v>
      </c>
      <c r="I10191" s="2">
        <f>VLOOKUP($E10191,
Products!$A$1:$F$201,MATCH(Orders!I$1,Products!$A$1:$F$1,0),0)</f>
        <v>28095.750781518611</v>
      </c>
      <c r="J10191" s="2">
        <f>VLOOKUP($E10191,
Products!$A$1:$F$201,MATCH(Orders!J$1,Products!$A$1:$F$1,0),0)</f>
        <v>21949.841961937182</v>
      </c>
    </row>
    <row r="10192" spans="1:10">
      <c r="A10192">
        <v>10191</v>
      </c>
      <c r="B10192" s="4">
        <v>45911</v>
      </c>
      <c r="C10192" s="10">
        <f>DATE(YEAR(orders[[#This Row],[order_date]]), MONTH(orders[[#This Row],[order_date]]), 1)</f>
        <v>45901</v>
      </c>
      <c r="D10192" t="s">
        <v>4513</v>
      </c>
      <c r="E10192" t="s">
        <v>697</v>
      </c>
      <c r="F10192" t="str">
        <f>VLOOKUP(orders[[#This Row],[product_id]],Products!A:C,3,0)</f>
        <v>Electronics</v>
      </c>
      <c r="G10192">
        <v>2</v>
      </c>
      <c r="H10192" s="6">
        <v>0.19863235206693478</v>
      </c>
      <c r="I10192" s="2">
        <f>VLOOKUP($E10192,
Products!$A$1:$F$201,MATCH(Orders!I$1,Products!$A$1:$F$1,0),0)</f>
        <v>17528.463836680221</v>
      </c>
      <c r="J10192" s="2">
        <f>VLOOKUP($E10192,
Products!$A$1:$F$201,MATCH(Orders!J$1,Products!$A$1:$F$1,0),0)</f>
        <v>11565.98358924177</v>
      </c>
    </row>
    <row r="10193" spans="1:10">
      <c r="A10193">
        <v>10192</v>
      </c>
      <c r="B10193" s="4">
        <v>45243</v>
      </c>
      <c r="C10193" s="10">
        <f>DATE(YEAR(orders[[#This Row],[order_date]]), MONTH(orders[[#This Row],[order_date]]), 1)</f>
        <v>45231</v>
      </c>
      <c r="D10193" t="s">
        <v>2714</v>
      </c>
      <c r="E10193" t="s">
        <v>622</v>
      </c>
      <c r="F10193" t="str">
        <f>VLOOKUP(orders[[#This Row],[product_id]],Products!A:C,3,0)</f>
        <v>Electronics</v>
      </c>
      <c r="G10193">
        <v>1</v>
      </c>
      <c r="H10193" s="6">
        <v>0.21910098625647156</v>
      </c>
      <c r="I10193" s="2">
        <f>VLOOKUP($E10193,
Products!$A$1:$F$201,MATCH(Orders!I$1,Products!$A$1:$F$1,0),0)</f>
        <v>29891.969506397199</v>
      </c>
      <c r="J10193" s="2">
        <f>VLOOKUP($E10193,
Products!$A$1:$F$201,MATCH(Orders!J$1,Products!$A$1:$F$1,0),0)</f>
        <v>20298.690993957589</v>
      </c>
    </row>
    <row r="10194" spans="1:10">
      <c r="A10194">
        <v>10193</v>
      </c>
      <c r="B10194" s="4">
        <v>45663</v>
      </c>
      <c r="C10194" s="10">
        <f>DATE(YEAR(orders[[#This Row],[order_date]]), MONTH(orders[[#This Row],[order_date]]), 1)</f>
        <v>45658</v>
      </c>
      <c r="D10194" t="s">
        <v>1848</v>
      </c>
      <c r="E10194" t="s">
        <v>522</v>
      </c>
      <c r="F10194" t="str">
        <f>VLOOKUP(orders[[#This Row],[product_id]],Products!A:C,3,0)</f>
        <v>Appliances</v>
      </c>
      <c r="G10194">
        <v>2</v>
      </c>
      <c r="H10194" s="6">
        <v>0.11941582394978444</v>
      </c>
      <c r="I10194" s="2">
        <f>VLOOKUP($E10194,
Products!$A$1:$F$201,MATCH(Orders!I$1,Products!$A$1:$F$1,0),0)</f>
        <v>24966.707940261898</v>
      </c>
      <c r="J10194" s="2">
        <f>VLOOKUP($E10194,
Products!$A$1:$F$201,MATCH(Orders!J$1,Products!$A$1:$F$1,0),0)</f>
        <v>19868.70644165645</v>
      </c>
    </row>
    <row r="10195" spans="1:10">
      <c r="A10195">
        <v>10194</v>
      </c>
      <c r="B10195" s="4">
        <v>45094</v>
      </c>
      <c r="C10195" s="10">
        <f>DATE(YEAR(orders[[#This Row],[order_date]]), MONTH(orders[[#This Row],[order_date]]), 1)</f>
        <v>45078</v>
      </c>
      <c r="D10195" t="s">
        <v>919</v>
      </c>
      <c r="E10195" t="s">
        <v>639</v>
      </c>
      <c r="F10195" t="str">
        <f>VLOOKUP(orders[[#This Row],[product_id]],Products!A:C,3,0)</f>
        <v>Appliances</v>
      </c>
      <c r="G10195">
        <v>2</v>
      </c>
      <c r="H10195" s="6">
        <v>0.13506223028298758</v>
      </c>
      <c r="I10195" s="2">
        <f>VLOOKUP($E10195,
Products!$A$1:$F$201,MATCH(Orders!I$1,Products!$A$1:$F$1,0),0)</f>
        <v>2320.8560923599921</v>
      </c>
      <c r="J10195" s="2">
        <f>VLOOKUP($E10195,
Products!$A$1:$F$201,MATCH(Orders!J$1,Products!$A$1:$F$1,0),0)</f>
        <v>1750.110004830213</v>
      </c>
    </row>
    <row r="10196" spans="1:10">
      <c r="A10196">
        <v>10195</v>
      </c>
      <c r="B10196" s="4">
        <v>45669</v>
      </c>
      <c r="C10196" s="10">
        <f>DATE(YEAR(orders[[#This Row],[order_date]]), MONTH(orders[[#This Row],[order_date]]), 1)</f>
        <v>45658</v>
      </c>
      <c r="D10196" t="s">
        <v>1270</v>
      </c>
      <c r="E10196" t="s">
        <v>612</v>
      </c>
      <c r="F10196" t="str">
        <f>VLOOKUP(orders[[#This Row],[product_id]],Products!A:C,3,0)</f>
        <v>Electronics</v>
      </c>
      <c r="G10196">
        <v>2</v>
      </c>
      <c r="H10196" s="6">
        <v>0.10013158659059163</v>
      </c>
      <c r="I10196" s="2">
        <f>VLOOKUP($E10196,
Products!$A$1:$F$201,MATCH(Orders!I$1,Products!$A$1:$F$1,0),0)</f>
        <v>2704.041843529928</v>
      </c>
      <c r="J10196" s="2">
        <f>VLOOKUP($E10196,
Products!$A$1:$F$201,MATCH(Orders!J$1,Products!$A$1:$F$1,0),0)</f>
        <v>2158.9135708713038</v>
      </c>
    </row>
    <row r="10197" spans="1:10">
      <c r="A10197">
        <v>10196</v>
      </c>
      <c r="B10197" s="4">
        <v>45052</v>
      </c>
      <c r="C10197" s="10">
        <f>DATE(YEAR(orders[[#This Row],[order_date]]), MONTH(orders[[#This Row],[order_date]]), 1)</f>
        <v>45047</v>
      </c>
      <c r="D10197" t="s">
        <v>1437</v>
      </c>
      <c r="E10197" t="s">
        <v>693</v>
      </c>
      <c r="F10197" t="str">
        <f>VLOOKUP(orders[[#This Row],[product_id]],Products!A:C,3,0)</f>
        <v>Appliances</v>
      </c>
      <c r="G10197">
        <v>2</v>
      </c>
      <c r="H10197" s="6">
        <v>0.1255548517447746</v>
      </c>
      <c r="I10197" s="2">
        <f>VLOOKUP($E10197,
Products!$A$1:$F$201,MATCH(Orders!I$1,Products!$A$1:$F$1,0),0)</f>
        <v>2037.67513915007</v>
      </c>
      <c r="J10197" s="2">
        <f>VLOOKUP($E10197,
Products!$A$1:$F$201,MATCH(Orders!J$1,Products!$A$1:$F$1,0),0)</f>
        <v>1374.1566876520769</v>
      </c>
    </row>
    <row r="10198" spans="1:10">
      <c r="A10198">
        <v>10197</v>
      </c>
      <c r="B10198" s="4">
        <v>45499</v>
      </c>
      <c r="C10198" s="10">
        <f>DATE(YEAR(orders[[#This Row],[order_date]]), MONTH(orders[[#This Row],[order_date]]), 1)</f>
        <v>45474</v>
      </c>
      <c r="D10198" t="s">
        <v>1144</v>
      </c>
      <c r="E10198" t="s">
        <v>586</v>
      </c>
      <c r="F10198" t="str">
        <f>VLOOKUP(orders[[#This Row],[product_id]],Products!A:C,3,0)</f>
        <v>Appliances</v>
      </c>
      <c r="G10198">
        <v>2</v>
      </c>
      <c r="H10198" s="6">
        <v>0.14758664648971143</v>
      </c>
      <c r="I10198" s="2">
        <f>VLOOKUP($E10198,
Products!$A$1:$F$201,MATCH(Orders!I$1,Products!$A$1:$F$1,0),0)</f>
        <v>22928.971424497449</v>
      </c>
      <c r="J10198" s="2">
        <f>VLOOKUP($E10198,
Products!$A$1:$F$201,MATCH(Orders!J$1,Products!$A$1:$F$1,0),0)</f>
        <v>17801.356740692991</v>
      </c>
    </row>
    <row r="10199" spans="1:10">
      <c r="A10199">
        <v>10198</v>
      </c>
      <c r="B10199" s="4">
        <v>45046</v>
      </c>
      <c r="C10199" s="10">
        <f>DATE(YEAR(orders[[#This Row],[order_date]]), MONTH(orders[[#This Row],[order_date]]), 1)</f>
        <v>45017</v>
      </c>
      <c r="D10199" t="s">
        <v>3508</v>
      </c>
      <c r="E10199" t="s">
        <v>516</v>
      </c>
      <c r="F10199" t="str">
        <f>VLOOKUP(orders[[#This Row],[product_id]],Products!A:C,3,0)</f>
        <v>Electronics</v>
      </c>
      <c r="G10199">
        <v>3</v>
      </c>
      <c r="H10199" s="6">
        <v>0.11148187324795553</v>
      </c>
      <c r="I10199" s="2">
        <f>VLOOKUP($E10199,
Products!$A$1:$F$201,MATCH(Orders!I$1,Products!$A$1:$F$1,0),0)</f>
        <v>12594.36437895595</v>
      </c>
      <c r="J10199" s="2">
        <f>VLOOKUP($E10199,
Products!$A$1:$F$201,MATCH(Orders!J$1,Products!$A$1:$F$1,0),0)</f>
        <v>9909.7267986522402</v>
      </c>
    </row>
    <row r="10200" spans="1:10">
      <c r="A10200">
        <v>10199</v>
      </c>
      <c r="B10200" s="4">
        <v>45935</v>
      </c>
      <c r="C10200" s="10">
        <f>DATE(YEAR(orders[[#This Row],[order_date]]), MONTH(orders[[#This Row],[order_date]]), 1)</f>
        <v>45931</v>
      </c>
      <c r="D10200" t="s">
        <v>2294</v>
      </c>
      <c r="E10200" t="s">
        <v>671</v>
      </c>
      <c r="F10200" t="str">
        <f>VLOOKUP(orders[[#This Row],[product_id]],Products!A:C,3,0)</f>
        <v>Electronics</v>
      </c>
      <c r="G10200">
        <v>1</v>
      </c>
      <c r="H10200" s="6">
        <v>0.1725842768207782</v>
      </c>
      <c r="I10200" s="2">
        <f>VLOOKUP($E10200,
Products!$A$1:$F$201,MATCH(Orders!I$1,Products!$A$1:$F$1,0),0)</f>
        <v>20226.002416343759</v>
      </c>
      <c r="J10200" s="2">
        <f>VLOOKUP($E10200,
Products!$A$1:$F$201,MATCH(Orders!J$1,Products!$A$1:$F$1,0),0)</f>
        <v>13513.884167631189</v>
      </c>
    </row>
    <row r="10201" spans="1:10">
      <c r="A10201">
        <v>10200</v>
      </c>
      <c r="B10201" s="4">
        <v>45486</v>
      </c>
      <c r="C10201" s="10">
        <f>DATE(YEAR(orders[[#This Row],[order_date]]), MONTH(orders[[#This Row],[order_date]]), 1)</f>
        <v>45474</v>
      </c>
      <c r="D10201" t="s">
        <v>4691</v>
      </c>
      <c r="E10201" t="s">
        <v>606</v>
      </c>
      <c r="F10201" t="str">
        <f>VLOOKUP(orders[[#This Row],[product_id]],Products!A:C,3,0)</f>
        <v>Appliances</v>
      </c>
      <c r="G10201">
        <v>1</v>
      </c>
      <c r="H10201" s="6">
        <v>0.11400359273842954</v>
      </c>
      <c r="I10201" s="2">
        <f>VLOOKUP($E10201,
Products!$A$1:$F$201,MATCH(Orders!I$1,Products!$A$1:$F$1,0),0)</f>
        <v>2163.0020078909042</v>
      </c>
      <c r="J10201" s="2">
        <f>VLOOKUP($E10201,
Products!$A$1:$F$201,MATCH(Orders!J$1,Products!$A$1:$F$1,0),0)</f>
        <v>1416.078554182008</v>
      </c>
    </row>
    <row r="10202" spans="1:10">
      <c r="A10202">
        <v>10201</v>
      </c>
      <c r="B10202" s="4">
        <v>46009</v>
      </c>
      <c r="C10202" s="10">
        <f>DATE(YEAR(orders[[#This Row],[order_date]]), MONTH(orders[[#This Row],[order_date]]), 1)</f>
        <v>45992</v>
      </c>
      <c r="D10202" t="s">
        <v>1334</v>
      </c>
      <c r="E10202" t="s">
        <v>667</v>
      </c>
      <c r="F10202" t="str">
        <f>VLOOKUP(orders[[#This Row],[product_id]],Products!A:C,3,0)</f>
        <v>Electronics</v>
      </c>
      <c r="G10202">
        <v>1</v>
      </c>
      <c r="H10202" s="6">
        <v>0.10695534628855875</v>
      </c>
      <c r="I10202" s="2">
        <f>VLOOKUP($E10202,
Products!$A$1:$F$201,MATCH(Orders!I$1,Products!$A$1:$F$1,0),0)</f>
        <v>2491.507056421975</v>
      </c>
      <c r="J10202" s="2">
        <f>VLOOKUP($E10202,
Products!$A$1:$F$201,MATCH(Orders!J$1,Products!$A$1:$F$1,0),0)</f>
        <v>1871.4408177277719</v>
      </c>
    </row>
    <row r="10203" spans="1:10">
      <c r="A10203">
        <v>10202</v>
      </c>
      <c r="B10203" s="4">
        <v>45623</v>
      </c>
      <c r="C10203" s="10">
        <f>DATE(YEAR(orders[[#This Row],[order_date]]), MONTH(orders[[#This Row],[order_date]]), 1)</f>
        <v>45597</v>
      </c>
      <c r="D10203" t="s">
        <v>1608</v>
      </c>
      <c r="E10203" t="s">
        <v>680</v>
      </c>
      <c r="F10203" t="str">
        <f>VLOOKUP(orders[[#This Row],[product_id]],Products!A:C,3,0)</f>
        <v>Electronics</v>
      </c>
      <c r="G10203">
        <v>3</v>
      </c>
      <c r="H10203" s="6">
        <v>0.12068363195404869</v>
      </c>
      <c r="I10203" s="2">
        <f>VLOOKUP($E10203,
Products!$A$1:$F$201,MATCH(Orders!I$1,Products!$A$1:$F$1,0),0)</f>
        <v>31627.348891742429</v>
      </c>
      <c r="J10203" s="2">
        <f>VLOOKUP($E10203,
Products!$A$1:$F$201,MATCH(Orders!J$1,Products!$A$1:$F$1,0),0)</f>
        <v>23219.930812036979</v>
      </c>
    </row>
    <row r="10204" spans="1:10">
      <c r="A10204">
        <v>10203</v>
      </c>
      <c r="B10204" s="4">
        <v>45149</v>
      </c>
      <c r="C10204" s="10">
        <f>DATE(YEAR(orders[[#This Row],[order_date]]), MONTH(orders[[#This Row],[order_date]]), 1)</f>
        <v>45139</v>
      </c>
      <c r="D10204" t="s">
        <v>2176</v>
      </c>
      <c r="E10204" t="s">
        <v>665</v>
      </c>
      <c r="F10204" t="str">
        <f>VLOOKUP(orders[[#This Row],[product_id]],Products!A:C,3,0)</f>
        <v>Electronics</v>
      </c>
      <c r="G10204">
        <v>1</v>
      </c>
      <c r="H10204" s="6">
        <v>0.23984464616396395</v>
      </c>
      <c r="I10204" s="2">
        <f>VLOOKUP($E10204,
Products!$A$1:$F$201,MATCH(Orders!I$1,Products!$A$1:$F$1,0),0)</f>
        <v>2381.208040848107</v>
      </c>
      <c r="J10204" s="2">
        <f>VLOOKUP($E10204,
Products!$A$1:$F$201,MATCH(Orders!J$1,Products!$A$1:$F$1,0),0)</f>
        <v>1615.320210979525</v>
      </c>
    </row>
    <row r="10205" spans="1:10">
      <c r="A10205">
        <v>10204</v>
      </c>
      <c r="B10205" s="4">
        <v>45961</v>
      </c>
      <c r="C10205" s="10">
        <f>DATE(YEAR(orders[[#This Row],[order_date]]), MONTH(orders[[#This Row],[order_date]]), 1)</f>
        <v>45931</v>
      </c>
      <c r="D10205" t="s">
        <v>4620</v>
      </c>
      <c r="E10205" t="s">
        <v>612</v>
      </c>
      <c r="F10205" t="str">
        <f>VLOOKUP(orders[[#This Row],[product_id]],Products!A:C,3,0)</f>
        <v>Electronics</v>
      </c>
      <c r="G10205">
        <v>1</v>
      </c>
      <c r="H10205" s="6">
        <v>0.13346686955438217</v>
      </c>
      <c r="I10205" s="2">
        <f>VLOOKUP($E10205,
Products!$A$1:$F$201,MATCH(Orders!I$1,Products!$A$1:$F$1,0),0)</f>
        <v>2704.041843529928</v>
      </c>
      <c r="J10205" s="2">
        <f>VLOOKUP($E10205,
Products!$A$1:$F$201,MATCH(Orders!J$1,Products!$A$1:$F$1,0),0)</f>
        <v>2158.9135708713038</v>
      </c>
    </row>
    <row r="10206" spans="1:10">
      <c r="A10206">
        <v>10205</v>
      </c>
      <c r="B10206" s="4">
        <v>45719</v>
      </c>
      <c r="C10206" s="10">
        <f>DATE(YEAR(orders[[#This Row],[order_date]]), MONTH(orders[[#This Row],[order_date]]), 1)</f>
        <v>45717</v>
      </c>
      <c r="D10206" t="s">
        <v>3819</v>
      </c>
      <c r="E10206" t="s">
        <v>625</v>
      </c>
      <c r="F10206" t="str">
        <f>VLOOKUP(orders[[#This Row],[product_id]],Products!A:C,3,0)</f>
        <v>Electronics</v>
      </c>
      <c r="G10206">
        <v>1</v>
      </c>
      <c r="H10206" s="6">
        <v>0.21399856505075898</v>
      </c>
      <c r="I10206" s="2">
        <f>VLOOKUP($E10206,
Products!$A$1:$F$201,MATCH(Orders!I$1,Products!$A$1:$F$1,0),0)</f>
        <v>11578.815958005471</v>
      </c>
      <c r="J10206" s="2">
        <f>VLOOKUP($E10206,
Products!$A$1:$F$201,MATCH(Orders!J$1,Products!$A$1:$F$1,0),0)</f>
        <v>7854.7306959992193</v>
      </c>
    </row>
    <row r="10207" spans="1:10">
      <c r="A10207">
        <v>10206</v>
      </c>
      <c r="B10207" s="4">
        <v>45740</v>
      </c>
      <c r="C10207" s="10">
        <f>DATE(YEAR(orders[[#This Row],[order_date]]), MONTH(orders[[#This Row],[order_date]]), 1)</f>
        <v>45717</v>
      </c>
      <c r="D10207" t="s">
        <v>1100</v>
      </c>
      <c r="E10207" t="s">
        <v>690</v>
      </c>
      <c r="F10207" t="str">
        <f>VLOOKUP(orders[[#This Row],[product_id]],Products!A:C,3,0)</f>
        <v>Electronics</v>
      </c>
      <c r="G10207">
        <v>1</v>
      </c>
      <c r="H10207" s="6">
        <v>0.2121583853183755</v>
      </c>
      <c r="I10207" s="2">
        <f>VLOOKUP($E10207,
Products!$A$1:$F$201,MATCH(Orders!I$1,Products!$A$1:$F$1,0),0)</f>
        <v>2338.2059552139431</v>
      </c>
      <c r="J10207" s="2">
        <f>VLOOKUP($E10207,
Products!$A$1:$F$201,MATCH(Orders!J$1,Products!$A$1:$F$1,0),0)</f>
        <v>1708.028418793489</v>
      </c>
    </row>
    <row r="10208" spans="1:10">
      <c r="A10208">
        <v>10207</v>
      </c>
      <c r="B10208" s="4">
        <v>45236</v>
      </c>
      <c r="C10208" s="10">
        <f>DATE(YEAR(orders[[#This Row],[order_date]]), MONTH(orders[[#This Row],[order_date]]), 1)</f>
        <v>45231</v>
      </c>
      <c r="D10208" t="s">
        <v>952</v>
      </c>
      <c r="E10208" t="s">
        <v>679</v>
      </c>
      <c r="F10208" t="str">
        <f>VLOOKUP(orders[[#This Row],[product_id]],Products!A:C,3,0)</f>
        <v>Appliances</v>
      </c>
      <c r="G10208">
        <v>3</v>
      </c>
      <c r="H10208" s="6">
        <v>0.13284037340700861</v>
      </c>
      <c r="I10208" s="2">
        <f>VLOOKUP($E10208,
Products!$A$1:$F$201,MATCH(Orders!I$1,Products!$A$1:$F$1,0),0)</f>
        <v>6336.1008284819591</v>
      </c>
      <c r="J10208" s="2">
        <f>VLOOKUP($E10208,
Products!$A$1:$F$201,MATCH(Orders!J$1,Products!$A$1:$F$1,0),0)</f>
        <v>5056.6203893460352</v>
      </c>
    </row>
    <row r="10209" spans="1:10">
      <c r="A10209">
        <v>10208</v>
      </c>
      <c r="B10209" s="4">
        <v>45938</v>
      </c>
      <c r="C10209" s="10">
        <f>DATE(YEAR(orders[[#This Row],[order_date]]), MONTH(orders[[#This Row],[order_date]]), 1)</f>
        <v>45931</v>
      </c>
      <c r="D10209" t="s">
        <v>3658</v>
      </c>
      <c r="E10209" t="s">
        <v>668</v>
      </c>
      <c r="F10209" t="str">
        <f>VLOOKUP(orders[[#This Row],[product_id]],Products!A:C,3,0)</f>
        <v>Electronics</v>
      </c>
      <c r="G10209">
        <v>1</v>
      </c>
      <c r="H10209" s="6">
        <v>0.13061734550418103</v>
      </c>
      <c r="I10209" s="2">
        <f>VLOOKUP($E10209,
Products!$A$1:$F$201,MATCH(Orders!I$1,Products!$A$1:$F$1,0),0)</f>
        <v>23702.058773663419</v>
      </c>
      <c r="J10209" s="2">
        <f>VLOOKUP($E10209,
Products!$A$1:$F$201,MATCH(Orders!J$1,Products!$A$1:$F$1,0),0)</f>
        <v>17657.804767621328</v>
      </c>
    </row>
    <row r="10210" spans="1:10">
      <c r="A10210">
        <v>10209</v>
      </c>
      <c r="B10210" s="4">
        <v>45675</v>
      </c>
      <c r="C10210" s="10">
        <f>DATE(YEAR(orders[[#This Row],[order_date]]), MONTH(orders[[#This Row],[order_date]]), 1)</f>
        <v>45658</v>
      </c>
      <c r="D10210" t="s">
        <v>4068</v>
      </c>
      <c r="E10210" t="s">
        <v>655</v>
      </c>
      <c r="F10210" t="str">
        <f>VLOOKUP(orders[[#This Row],[product_id]],Products!A:C,3,0)</f>
        <v>Appliances</v>
      </c>
      <c r="G10210">
        <v>1</v>
      </c>
      <c r="H10210" s="6">
        <v>5.9914829793144449E-2</v>
      </c>
      <c r="I10210" s="2">
        <f>VLOOKUP($E10210,
Products!$A$1:$F$201,MATCH(Orders!I$1,Products!$A$1:$F$1,0),0)</f>
        <v>24072.170529057032</v>
      </c>
      <c r="J10210" s="2">
        <f>VLOOKUP($E10210,
Products!$A$1:$F$201,MATCH(Orders!J$1,Products!$A$1:$F$1,0),0)</f>
        <v>16358.626370717549</v>
      </c>
    </row>
    <row r="10211" spans="1:10">
      <c r="A10211">
        <v>10210</v>
      </c>
      <c r="B10211" s="4">
        <v>45984</v>
      </c>
      <c r="C10211" s="10">
        <f>DATE(YEAR(orders[[#This Row],[order_date]]), MONTH(orders[[#This Row],[order_date]]), 1)</f>
        <v>45962</v>
      </c>
      <c r="D10211" t="s">
        <v>3001</v>
      </c>
      <c r="E10211" t="s">
        <v>649</v>
      </c>
      <c r="F10211" t="str">
        <f>VLOOKUP(orders[[#This Row],[product_id]],Products!A:C,3,0)</f>
        <v>Electronics</v>
      </c>
      <c r="G10211">
        <v>3</v>
      </c>
      <c r="H10211" s="6">
        <v>0.18488480261309895</v>
      </c>
      <c r="I10211" s="2">
        <f>VLOOKUP($E10211,
Products!$A$1:$F$201,MATCH(Orders!I$1,Products!$A$1:$F$1,0),0)</f>
        <v>13109.676759490871</v>
      </c>
      <c r="J10211" s="2">
        <f>VLOOKUP($E10211,
Products!$A$1:$F$201,MATCH(Orders!J$1,Products!$A$1:$F$1,0),0)</f>
        <v>9497.2301945627187</v>
      </c>
    </row>
    <row r="10212" spans="1:10">
      <c r="A10212">
        <v>10211</v>
      </c>
      <c r="B10212" s="4">
        <v>45945</v>
      </c>
      <c r="C10212" s="10">
        <f>DATE(YEAR(orders[[#This Row],[order_date]]), MONTH(orders[[#This Row],[order_date]]), 1)</f>
        <v>45931</v>
      </c>
      <c r="D10212" t="s">
        <v>2342</v>
      </c>
      <c r="E10212" t="s">
        <v>611</v>
      </c>
      <c r="F10212" t="str">
        <f>VLOOKUP(orders[[#This Row],[product_id]],Products!A:C,3,0)</f>
        <v>Electronics</v>
      </c>
      <c r="G10212">
        <v>1</v>
      </c>
      <c r="H10212" s="6">
        <v>0.15717356940793456</v>
      </c>
      <c r="I10212" s="2">
        <f>VLOOKUP($E10212,
Products!$A$1:$F$201,MATCH(Orders!I$1,Products!$A$1:$F$1,0),0)</f>
        <v>12041.08303405661</v>
      </c>
      <c r="J10212" s="2">
        <f>VLOOKUP($E10212,
Products!$A$1:$F$201,MATCH(Orders!J$1,Products!$A$1:$F$1,0),0)</f>
        <v>7946.6428283753548</v>
      </c>
    </row>
    <row r="10213" spans="1:10">
      <c r="A10213">
        <v>10212</v>
      </c>
      <c r="B10213" s="4">
        <v>45407</v>
      </c>
      <c r="C10213" s="10">
        <f>DATE(YEAR(orders[[#This Row],[order_date]]), MONTH(orders[[#This Row],[order_date]]), 1)</f>
        <v>45383</v>
      </c>
      <c r="D10213" t="s">
        <v>3352</v>
      </c>
      <c r="E10213" t="s">
        <v>623</v>
      </c>
      <c r="F10213" t="str">
        <f>VLOOKUP(orders[[#This Row],[product_id]],Products!A:C,3,0)</f>
        <v>Electronics</v>
      </c>
      <c r="G10213">
        <v>2</v>
      </c>
      <c r="H10213" s="6">
        <v>0.17433472382629275</v>
      </c>
      <c r="I10213" s="2">
        <f>VLOOKUP($E10213,
Products!$A$1:$F$201,MATCH(Orders!I$1,Products!$A$1:$F$1,0),0)</f>
        <v>27422.76406600175</v>
      </c>
      <c r="J10213" s="2">
        <f>VLOOKUP($E10213,
Products!$A$1:$F$201,MATCH(Orders!J$1,Products!$A$1:$F$1,0),0)</f>
        <v>18707.390708641691</v>
      </c>
    </row>
    <row r="10214" spans="1:10">
      <c r="A10214">
        <v>10213</v>
      </c>
      <c r="B10214" s="4">
        <v>45500</v>
      </c>
      <c r="C10214" s="10">
        <f>DATE(YEAR(orders[[#This Row],[order_date]]), MONTH(orders[[#This Row],[order_date]]), 1)</f>
        <v>45474</v>
      </c>
      <c r="D10214" t="s">
        <v>3618</v>
      </c>
      <c r="E10214" t="s">
        <v>581</v>
      </c>
      <c r="F10214" t="str">
        <f>VLOOKUP(orders[[#This Row],[product_id]],Products!A:C,3,0)</f>
        <v>Appliances</v>
      </c>
      <c r="G10214">
        <v>1</v>
      </c>
      <c r="H10214" s="6">
        <v>6.9436591938172851E-2</v>
      </c>
      <c r="I10214" s="2">
        <f>VLOOKUP($E10214,
Products!$A$1:$F$201,MATCH(Orders!I$1,Products!$A$1:$F$1,0),0)</f>
        <v>6177.7225527132859</v>
      </c>
      <c r="J10214" s="2">
        <f>VLOOKUP($E10214,
Products!$A$1:$F$201,MATCH(Orders!J$1,Products!$A$1:$F$1,0),0)</f>
        <v>4208.1013641193986</v>
      </c>
    </row>
    <row r="10215" spans="1:10">
      <c r="A10215">
        <v>10214</v>
      </c>
      <c r="B10215" s="4">
        <v>45751</v>
      </c>
      <c r="C10215" s="10">
        <f>DATE(YEAR(orders[[#This Row],[order_date]]), MONTH(orders[[#This Row],[order_date]]), 1)</f>
        <v>45748</v>
      </c>
      <c r="D10215" t="s">
        <v>2178</v>
      </c>
      <c r="E10215" t="s">
        <v>510</v>
      </c>
      <c r="F10215" t="str">
        <f>VLOOKUP(orders[[#This Row],[product_id]],Products!A:C,3,0)</f>
        <v>Appliances</v>
      </c>
      <c r="G10215">
        <v>2</v>
      </c>
      <c r="H10215" s="6">
        <v>0.14274623390336616</v>
      </c>
      <c r="I10215" s="2">
        <f>VLOOKUP($E10215,
Products!$A$1:$F$201,MATCH(Orders!I$1,Products!$A$1:$F$1,0),0)</f>
        <v>23457.606610250739</v>
      </c>
      <c r="J10215" s="2">
        <f>VLOOKUP($E10215,
Products!$A$1:$F$201,MATCH(Orders!J$1,Products!$A$1:$F$1,0),0)</f>
        <v>17038.831523124281</v>
      </c>
    </row>
    <row r="10216" spans="1:10">
      <c r="A10216">
        <v>10215</v>
      </c>
      <c r="B10216" s="4">
        <v>45554</v>
      </c>
      <c r="C10216" s="10">
        <f>DATE(YEAR(orders[[#This Row],[order_date]]), MONTH(orders[[#This Row],[order_date]]), 1)</f>
        <v>45536</v>
      </c>
      <c r="D10216" t="s">
        <v>2837</v>
      </c>
      <c r="E10216" t="s">
        <v>531</v>
      </c>
      <c r="F10216" t="str">
        <f>VLOOKUP(orders[[#This Row],[product_id]],Products!A:C,3,0)</f>
        <v>Electronics</v>
      </c>
      <c r="G10216">
        <v>1</v>
      </c>
      <c r="H10216" s="6">
        <v>0.24928440856647158</v>
      </c>
      <c r="I10216" s="2">
        <f>VLOOKUP($E10216,
Products!$A$1:$F$201,MATCH(Orders!I$1,Products!$A$1:$F$1,0),0)</f>
        <v>29674.378925417219</v>
      </c>
      <c r="J10216" s="2">
        <f>VLOOKUP($E10216,
Products!$A$1:$F$201,MATCH(Orders!J$1,Products!$A$1:$F$1,0),0)</f>
        <v>20795.30337605517</v>
      </c>
    </row>
    <row r="10217" spans="1:10">
      <c r="A10217">
        <v>10216</v>
      </c>
      <c r="B10217" s="4">
        <v>45770</v>
      </c>
      <c r="C10217" s="10">
        <f>DATE(YEAR(orders[[#This Row],[order_date]]), MONTH(orders[[#This Row],[order_date]]), 1)</f>
        <v>45748</v>
      </c>
      <c r="D10217" t="s">
        <v>3526</v>
      </c>
      <c r="E10217" t="s">
        <v>582</v>
      </c>
      <c r="F10217" t="str">
        <f>VLOOKUP(orders[[#This Row],[product_id]],Products!A:C,3,0)</f>
        <v>Electronics</v>
      </c>
      <c r="G10217">
        <v>2</v>
      </c>
      <c r="H10217" s="6">
        <v>0.19987501381975353</v>
      </c>
      <c r="I10217" s="2">
        <f>VLOOKUP($E10217,
Products!$A$1:$F$201,MATCH(Orders!I$1,Products!$A$1:$F$1,0),0)</f>
        <v>16266.090182397211</v>
      </c>
      <c r="J10217" s="2">
        <f>VLOOKUP($E10217,
Products!$A$1:$F$201,MATCH(Orders!J$1,Products!$A$1:$F$1,0),0)</f>
        <v>11802.84602487359</v>
      </c>
    </row>
    <row r="10218" spans="1:10">
      <c r="A10218">
        <v>10217</v>
      </c>
      <c r="B10218" s="4">
        <v>45915</v>
      </c>
      <c r="C10218" s="10">
        <f>DATE(YEAR(orders[[#This Row],[order_date]]), MONTH(orders[[#This Row],[order_date]]), 1)</f>
        <v>45901</v>
      </c>
      <c r="D10218" t="s">
        <v>1950</v>
      </c>
      <c r="E10218" t="s">
        <v>657</v>
      </c>
      <c r="F10218" t="str">
        <f>VLOOKUP(orders[[#This Row],[product_id]],Products!A:C,3,0)</f>
        <v>Appliances</v>
      </c>
      <c r="G10218">
        <v>1</v>
      </c>
      <c r="H10218" s="6">
        <v>0.12017303857153905</v>
      </c>
      <c r="I10218" s="2">
        <f>VLOOKUP($E10218,
Products!$A$1:$F$201,MATCH(Orders!I$1,Products!$A$1:$F$1,0),0)</f>
        <v>6275.8669412443169</v>
      </c>
      <c r="J10218" s="2">
        <f>VLOOKUP($E10218,
Products!$A$1:$F$201,MATCH(Orders!J$1,Products!$A$1:$F$1,0),0)</f>
        <v>4742.5097602697688</v>
      </c>
    </row>
    <row r="10219" spans="1:10">
      <c r="A10219">
        <v>10218</v>
      </c>
      <c r="B10219" s="4">
        <v>45345</v>
      </c>
      <c r="C10219" s="10">
        <f>DATE(YEAR(orders[[#This Row],[order_date]]), MONTH(orders[[#This Row],[order_date]]), 1)</f>
        <v>45323</v>
      </c>
      <c r="D10219" t="s">
        <v>4443</v>
      </c>
      <c r="E10219" t="s">
        <v>572</v>
      </c>
      <c r="F10219" t="str">
        <f>VLOOKUP(orders[[#This Row],[product_id]],Products!A:C,3,0)</f>
        <v>Electronics</v>
      </c>
      <c r="G10219">
        <v>2</v>
      </c>
      <c r="H10219" s="6">
        <v>0.17492787568549012</v>
      </c>
      <c r="I10219" s="2">
        <f>VLOOKUP($E10219,
Products!$A$1:$F$201,MATCH(Orders!I$1,Products!$A$1:$F$1,0),0)</f>
        <v>28095.750781518611</v>
      </c>
      <c r="J10219" s="2">
        <f>VLOOKUP($E10219,
Products!$A$1:$F$201,MATCH(Orders!J$1,Products!$A$1:$F$1,0),0)</f>
        <v>21949.841961937182</v>
      </c>
    </row>
    <row r="10220" spans="1:10">
      <c r="A10220">
        <v>10219</v>
      </c>
      <c r="B10220" s="4">
        <v>44956</v>
      </c>
      <c r="C10220" s="10">
        <f>DATE(YEAR(orders[[#This Row],[order_date]]), MONTH(orders[[#This Row],[order_date]]), 1)</f>
        <v>44927</v>
      </c>
      <c r="D10220" t="s">
        <v>2804</v>
      </c>
      <c r="E10220" t="s">
        <v>537</v>
      </c>
      <c r="F10220" t="str">
        <f>VLOOKUP(orders[[#This Row],[product_id]],Products!A:C,3,0)</f>
        <v>Electronics</v>
      </c>
      <c r="G10220">
        <v>2</v>
      </c>
      <c r="H10220" s="6">
        <v>0.22201260084704766</v>
      </c>
      <c r="I10220" s="2">
        <f>VLOOKUP($E10220,
Products!$A$1:$F$201,MATCH(Orders!I$1,Products!$A$1:$F$1,0),0)</f>
        <v>31703.831103033539</v>
      </c>
      <c r="J10220" s="2">
        <f>VLOOKUP($E10220,
Products!$A$1:$F$201,MATCH(Orders!J$1,Products!$A$1:$F$1,0),0)</f>
        <v>24504.340558054781</v>
      </c>
    </row>
    <row r="10221" spans="1:10">
      <c r="A10221">
        <v>10220</v>
      </c>
      <c r="B10221" s="4">
        <v>45224</v>
      </c>
      <c r="C10221" s="10">
        <f>DATE(YEAR(orders[[#This Row],[order_date]]), MONTH(orders[[#This Row],[order_date]]), 1)</f>
        <v>45200</v>
      </c>
      <c r="D10221" t="s">
        <v>3303</v>
      </c>
      <c r="E10221" t="s">
        <v>656</v>
      </c>
      <c r="F10221" t="str">
        <f>VLOOKUP(orders[[#This Row],[product_id]],Products!A:C,3,0)</f>
        <v>Electronics</v>
      </c>
      <c r="G10221">
        <v>1</v>
      </c>
      <c r="H10221" s="6">
        <v>0.13274535917710537</v>
      </c>
      <c r="I10221" s="2">
        <f>VLOOKUP($E10221,
Products!$A$1:$F$201,MATCH(Orders!I$1,Products!$A$1:$F$1,0),0)</f>
        <v>30485.811519789549</v>
      </c>
      <c r="J10221" s="2">
        <f>VLOOKUP($E10221,
Products!$A$1:$F$201,MATCH(Orders!J$1,Products!$A$1:$F$1,0),0)</f>
        <v>23818.70129930825</v>
      </c>
    </row>
    <row r="10222" spans="1:10">
      <c r="A10222">
        <v>10221</v>
      </c>
      <c r="B10222" s="4">
        <v>46011</v>
      </c>
      <c r="C10222" s="10">
        <f>DATE(YEAR(orders[[#This Row],[order_date]]), MONTH(orders[[#This Row],[order_date]]), 1)</f>
        <v>45992</v>
      </c>
      <c r="D10222" t="s">
        <v>3524</v>
      </c>
      <c r="E10222" t="s">
        <v>682</v>
      </c>
      <c r="F10222" t="str">
        <f>VLOOKUP(orders[[#This Row],[product_id]],Products!A:C,3,0)</f>
        <v>Electronics</v>
      </c>
      <c r="G10222">
        <v>1</v>
      </c>
      <c r="H10222" s="6">
        <v>0.20941317488679101</v>
      </c>
      <c r="I10222" s="2">
        <f>VLOOKUP($E10222,
Products!$A$1:$F$201,MATCH(Orders!I$1,Products!$A$1:$F$1,0),0)</f>
        <v>32533.33990892916</v>
      </c>
      <c r="J10222" s="2">
        <f>VLOOKUP($E10222,
Products!$A$1:$F$201,MATCH(Orders!J$1,Products!$A$1:$F$1,0),0)</f>
        <v>22734.712471507952</v>
      </c>
    </row>
    <row r="10223" spans="1:10">
      <c r="A10223">
        <v>10222</v>
      </c>
      <c r="B10223" s="4">
        <v>45384</v>
      </c>
      <c r="C10223" s="10">
        <f>DATE(YEAR(orders[[#This Row],[order_date]]), MONTH(orders[[#This Row],[order_date]]), 1)</f>
        <v>45383</v>
      </c>
      <c r="D10223" t="s">
        <v>1686</v>
      </c>
      <c r="E10223" t="s">
        <v>624</v>
      </c>
      <c r="F10223" t="str">
        <f>VLOOKUP(orders[[#This Row],[product_id]],Products!A:C,3,0)</f>
        <v>Appliances</v>
      </c>
      <c r="G10223">
        <v>3</v>
      </c>
      <c r="H10223" s="6">
        <v>7.2262436839982402E-2</v>
      </c>
      <c r="I10223" s="2">
        <f>VLOOKUP($E10223,
Products!$A$1:$F$201,MATCH(Orders!I$1,Products!$A$1:$F$1,0),0)</f>
        <v>2102.383201797521</v>
      </c>
      <c r="J10223" s="2">
        <f>VLOOKUP($E10223,
Products!$A$1:$F$201,MATCH(Orders!J$1,Products!$A$1:$F$1,0),0)</f>
        <v>1599.330443274388</v>
      </c>
    </row>
    <row r="10224" spans="1:10">
      <c r="A10224">
        <v>10223</v>
      </c>
      <c r="B10224" s="4">
        <v>45230</v>
      </c>
      <c r="C10224" s="10">
        <f>DATE(YEAR(orders[[#This Row],[order_date]]), MONTH(orders[[#This Row],[order_date]]), 1)</f>
        <v>45200</v>
      </c>
      <c r="D10224" t="s">
        <v>1916</v>
      </c>
      <c r="E10224" t="s">
        <v>695</v>
      </c>
      <c r="F10224" t="str">
        <f>VLOOKUP(orders[[#This Row],[product_id]],Products!A:C,3,0)</f>
        <v>Electronics</v>
      </c>
      <c r="G10224">
        <v>1</v>
      </c>
      <c r="H10224" s="6">
        <v>0.24139411381315293</v>
      </c>
      <c r="I10224" s="2">
        <f>VLOOKUP($E10224,
Products!$A$1:$F$201,MATCH(Orders!I$1,Products!$A$1:$F$1,0),0)</f>
        <v>2716.2219891886762</v>
      </c>
      <c r="J10224" s="2">
        <f>VLOOKUP($E10224,
Products!$A$1:$F$201,MATCH(Orders!J$1,Products!$A$1:$F$1,0),0)</f>
        <v>2045.0534052982539</v>
      </c>
    </row>
    <row r="10225" spans="1:10">
      <c r="A10225">
        <v>10224</v>
      </c>
      <c r="B10225" s="4">
        <v>45884</v>
      </c>
      <c r="C10225" s="10">
        <f>DATE(YEAR(orders[[#This Row],[order_date]]), MONTH(orders[[#This Row],[order_date]]), 1)</f>
        <v>45870</v>
      </c>
      <c r="D10225" t="s">
        <v>2254</v>
      </c>
      <c r="E10225" t="s">
        <v>607</v>
      </c>
      <c r="F10225" t="str">
        <f>VLOOKUP(orders[[#This Row],[product_id]],Products!A:C,3,0)</f>
        <v>Appliances</v>
      </c>
      <c r="G10225">
        <v>2</v>
      </c>
      <c r="H10225" s="6">
        <v>0.13497381939151951</v>
      </c>
      <c r="I10225" s="2">
        <f>VLOOKUP($E10225,
Products!$A$1:$F$201,MATCH(Orders!I$1,Products!$A$1:$F$1,0),0)</f>
        <v>6264.400042999192</v>
      </c>
      <c r="J10225" s="2">
        <f>VLOOKUP($E10225,
Products!$A$1:$F$201,MATCH(Orders!J$1,Products!$A$1:$F$1,0),0)</f>
        <v>4980.3849171743304</v>
      </c>
    </row>
    <row r="10226" spans="1:10">
      <c r="A10226">
        <v>10225</v>
      </c>
      <c r="B10226" s="4">
        <v>45266</v>
      </c>
      <c r="C10226" s="10">
        <f>DATE(YEAR(orders[[#This Row],[order_date]]), MONTH(orders[[#This Row],[order_date]]), 1)</f>
        <v>45261</v>
      </c>
      <c r="D10226" t="s">
        <v>4000</v>
      </c>
      <c r="E10226" t="s">
        <v>614</v>
      </c>
      <c r="F10226" t="str">
        <f>VLOOKUP(orders[[#This Row],[product_id]],Products!A:C,3,0)</f>
        <v>Electronics</v>
      </c>
      <c r="G10226">
        <v>2</v>
      </c>
      <c r="H10226" s="6">
        <v>0.1243855668775877</v>
      </c>
      <c r="I10226" s="2">
        <f>VLOOKUP($E10226,
Products!$A$1:$F$201,MATCH(Orders!I$1,Products!$A$1:$F$1,0),0)</f>
        <v>27394.979060178921</v>
      </c>
      <c r="J10226" s="2">
        <f>VLOOKUP($E10226,
Products!$A$1:$F$201,MATCH(Orders!J$1,Products!$A$1:$F$1,0),0)</f>
        <v>20497.911427865951</v>
      </c>
    </row>
    <row r="10227" spans="1:10">
      <c r="A10227">
        <v>10226</v>
      </c>
      <c r="B10227" s="4">
        <v>45374</v>
      </c>
      <c r="C10227" s="10">
        <f>DATE(YEAR(orders[[#This Row],[order_date]]), MONTH(orders[[#This Row],[order_date]]), 1)</f>
        <v>45352</v>
      </c>
      <c r="D10227" t="s">
        <v>3218</v>
      </c>
      <c r="E10227" t="s">
        <v>584</v>
      </c>
      <c r="F10227" t="str">
        <f>VLOOKUP(orders[[#This Row],[product_id]],Products!A:C,3,0)</f>
        <v>Electronics</v>
      </c>
      <c r="G10227">
        <v>1</v>
      </c>
      <c r="H10227" s="6">
        <v>0.23114430721081064</v>
      </c>
      <c r="I10227" s="2">
        <f>VLOOKUP($E10227,
Products!$A$1:$F$201,MATCH(Orders!I$1,Products!$A$1:$F$1,0),0)</f>
        <v>22521.77465591731</v>
      </c>
      <c r="J10227" s="2">
        <f>VLOOKUP($E10227,
Products!$A$1:$F$201,MATCH(Orders!J$1,Products!$A$1:$F$1,0),0)</f>
        <v>15596.91628423841</v>
      </c>
    </row>
    <row r="10228" spans="1:10">
      <c r="A10228">
        <v>10227</v>
      </c>
      <c r="B10228" s="4">
        <v>45807</v>
      </c>
      <c r="C10228" s="10">
        <f>DATE(YEAR(orders[[#This Row],[order_date]]), MONTH(orders[[#This Row],[order_date]]), 1)</f>
        <v>45778</v>
      </c>
      <c r="D10228" t="s">
        <v>1124</v>
      </c>
      <c r="E10228" t="s">
        <v>571</v>
      </c>
      <c r="F10228" t="str">
        <f>VLOOKUP(orders[[#This Row],[product_id]],Products!A:C,3,0)</f>
        <v>Electronics</v>
      </c>
      <c r="G10228">
        <v>3</v>
      </c>
      <c r="H10228" s="6">
        <v>0.11227310290213965</v>
      </c>
      <c r="I10228" s="2">
        <f>VLOOKUP($E10228,
Products!$A$1:$F$201,MATCH(Orders!I$1,Products!$A$1:$F$1,0),0)</f>
        <v>30022.150567424669</v>
      </c>
      <c r="J10228" s="2">
        <f>VLOOKUP($E10228,
Products!$A$1:$F$201,MATCH(Orders!J$1,Products!$A$1:$F$1,0),0)</f>
        <v>21451.61875289512</v>
      </c>
    </row>
    <row r="10229" spans="1:10">
      <c r="A10229">
        <v>10228</v>
      </c>
      <c r="B10229" s="4">
        <v>45466</v>
      </c>
      <c r="C10229" s="10">
        <f>DATE(YEAR(orders[[#This Row],[order_date]]), MONTH(orders[[#This Row],[order_date]]), 1)</f>
        <v>45444</v>
      </c>
      <c r="D10229" t="s">
        <v>2840</v>
      </c>
      <c r="E10229" t="s">
        <v>644</v>
      </c>
      <c r="F10229" t="str">
        <f>VLOOKUP(orders[[#This Row],[product_id]],Products!A:C,3,0)</f>
        <v>Appliances</v>
      </c>
      <c r="G10229">
        <v>3</v>
      </c>
      <c r="H10229" s="6">
        <v>0.13311750730433622</v>
      </c>
      <c r="I10229" s="2">
        <f>VLOOKUP($E10229,
Products!$A$1:$F$201,MATCH(Orders!I$1,Products!$A$1:$F$1,0),0)</f>
        <v>2076.3860361463489</v>
      </c>
      <c r="J10229" s="2">
        <f>VLOOKUP($E10229,
Products!$A$1:$F$201,MATCH(Orders!J$1,Products!$A$1:$F$1,0),0)</f>
        <v>1496.280632568785</v>
      </c>
    </row>
    <row r="10230" spans="1:10">
      <c r="A10230">
        <v>10229</v>
      </c>
      <c r="B10230" s="4">
        <v>45411</v>
      </c>
      <c r="C10230" s="10">
        <f>DATE(YEAR(orders[[#This Row],[order_date]]), MONTH(orders[[#This Row],[order_date]]), 1)</f>
        <v>45383</v>
      </c>
      <c r="D10230" t="s">
        <v>964</v>
      </c>
      <c r="E10230" t="s">
        <v>585</v>
      </c>
      <c r="F10230" t="str">
        <f>VLOOKUP(orders[[#This Row],[product_id]],Products!A:C,3,0)</f>
        <v>Appliances</v>
      </c>
      <c r="G10230">
        <v>1</v>
      </c>
      <c r="H10230" s="6">
        <v>8.4701652695148982E-2</v>
      </c>
      <c r="I10230" s="2">
        <f>VLOOKUP($E10230,
Products!$A$1:$F$201,MATCH(Orders!I$1,Products!$A$1:$F$1,0),0)</f>
        <v>24049.2355837664</v>
      </c>
      <c r="J10230" s="2">
        <f>VLOOKUP($E10230,
Products!$A$1:$F$201,MATCH(Orders!J$1,Products!$A$1:$F$1,0),0)</f>
        <v>19053.338129326308</v>
      </c>
    </row>
    <row r="10231" spans="1:10">
      <c r="A10231">
        <v>10230</v>
      </c>
      <c r="B10231" s="4">
        <v>45003</v>
      </c>
      <c r="C10231" s="10">
        <f>DATE(YEAR(orders[[#This Row],[order_date]]), MONTH(orders[[#This Row],[order_date]]), 1)</f>
        <v>44986</v>
      </c>
      <c r="D10231" t="s">
        <v>3958</v>
      </c>
      <c r="E10231" t="s">
        <v>651</v>
      </c>
      <c r="F10231" t="str">
        <f>VLOOKUP(orders[[#This Row],[product_id]],Products!A:C,3,0)</f>
        <v>Electronics</v>
      </c>
      <c r="G10231">
        <v>1</v>
      </c>
      <c r="H10231" s="6">
        <v>0.24061099761560403</v>
      </c>
      <c r="I10231" s="2">
        <f>VLOOKUP($E10231,
Products!$A$1:$F$201,MATCH(Orders!I$1,Products!$A$1:$F$1,0),0)</f>
        <v>28622.091542973511</v>
      </c>
      <c r="J10231" s="2">
        <f>VLOOKUP($E10231,
Products!$A$1:$F$201,MATCH(Orders!J$1,Products!$A$1:$F$1,0),0)</f>
        <v>19327.527634039769</v>
      </c>
    </row>
    <row r="10232" spans="1:10">
      <c r="A10232">
        <v>10231</v>
      </c>
      <c r="B10232" s="4">
        <v>45441</v>
      </c>
      <c r="C10232" s="10">
        <f>DATE(YEAR(orders[[#This Row],[order_date]]), MONTH(orders[[#This Row],[order_date]]), 1)</f>
        <v>45413</v>
      </c>
      <c r="D10232" t="s">
        <v>3064</v>
      </c>
      <c r="E10232" t="s">
        <v>515</v>
      </c>
      <c r="F10232" t="str">
        <f>VLOOKUP(orders[[#This Row],[product_id]],Products!A:C,3,0)</f>
        <v>Appliances</v>
      </c>
      <c r="G10232">
        <v>2</v>
      </c>
      <c r="H10232" s="6">
        <v>0.1207004947957452</v>
      </c>
      <c r="I10232" s="2">
        <f>VLOOKUP($E10232,
Products!$A$1:$F$201,MATCH(Orders!I$1,Products!$A$1:$F$1,0),0)</f>
        <v>2136.8180837738519</v>
      </c>
      <c r="J10232" s="2">
        <f>VLOOKUP($E10232,
Products!$A$1:$F$201,MATCH(Orders!J$1,Products!$A$1:$F$1,0),0)</f>
        <v>1689.48738136013</v>
      </c>
    </row>
    <row r="10233" spans="1:10">
      <c r="A10233">
        <v>10232</v>
      </c>
      <c r="B10233" s="4">
        <v>45870</v>
      </c>
      <c r="C10233" s="10">
        <f>DATE(YEAR(orders[[#This Row],[order_date]]), MONTH(orders[[#This Row],[order_date]]), 1)</f>
        <v>45870</v>
      </c>
      <c r="D10233" t="s">
        <v>2926</v>
      </c>
      <c r="E10233" t="s">
        <v>582</v>
      </c>
      <c r="F10233" t="str">
        <f>VLOOKUP(orders[[#This Row],[product_id]],Products!A:C,3,0)</f>
        <v>Electronics</v>
      </c>
      <c r="G10233">
        <v>1</v>
      </c>
      <c r="H10233" s="6">
        <v>0.22457640152230135</v>
      </c>
      <c r="I10233" s="2">
        <f>VLOOKUP($E10233,
Products!$A$1:$F$201,MATCH(Orders!I$1,Products!$A$1:$F$1,0),0)</f>
        <v>16266.090182397211</v>
      </c>
      <c r="J10233" s="2">
        <f>VLOOKUP($E10233,
Products!$A$1:$F$201,MATCH(Orders!J$1,Products!$A$1:$F$1,0),0)</f>
        <v>11802.84602487359</v>
      </c>
    </row>
    <row r="10234" spans="1:10">
      <c r="A10234">
        <v>10233</v>
      </c>
      <c r="B10234" s="4">
        <v>45585</v>
      </c>
      <c r="C10234" s="10">
        <f>DATE(YEAR(orders[[#This Row],[order_date]]), MONTH(orders[[#This Row],[order_date]]), 1)</f>
        <v>45566</v>
      </c>
      <c r="D10234" t="s">
        <v>4099</v>
      </c>
      <c r="E10234" t="s">
        <v>565</v>
      </c>
      <c r="F10234" t="str">
        <f>VLOOKUP(orders[[#This Row],[product_id]],Products!A:C,3,0)</f>
        <v>Electronics</v>
      </c>
      <c r="G10234">
        <v>1</v>
      </c>
      <c r="H10234" s="6">
        <v>0.12951243280044866</v>
      </c>
      <c r="I10234" s="2">
        <f>VLOOKUP($E10234,
Products!$A$1:$F$201,MATCH(Orders!I$1,Products!$A$1:$F$1,0),0)</f>
        <v>2327.4213408101141</v>
      </c>
      <c r="J10234" s="2">
        <f>VLOOKUP($E10234,
Products!$A$1:$F$201,MATCH(Orders!J$1,Products!$A$1:$F$1,0),0)</f>
        <v>1682.0944582406071</v>
      </c>
    </row>
    <row r="10235" spans="1:10">
      <c r="A10235">
        <v>10234</v>
      </c>
      <c r="B10235" s="4">
        <v>45018</v>
      </c>
      <c r="C10235" s="10">
        <f>DATE(YEAR(orders[[#This Row],[order_date]]), MONTH(orders[[#This Row],[order_date]]), 1)</f>
        <v>45017</v>
      </c>
      <c r="D10235" t="s">
        <v>4484</v>
      </c>
      <c r="E10235" t="s">
        <v>513</v>
      </c>
      <c r="F10235" t="str">
        <f>VLOOKUP(orders[[#This Row],[product_id]],Products!A:C,3,0)</f>
        <v>Electronics</v>
      </c>
      <c r="G10235">
        <v>1</v>
      </c>
      <c r="H10235" s="6">
        <v>0.10526538457942558</v>
      </c>
      <c r="I10235" s="2">
        <f>VLOOKUP($E10235,
Products!$A$1:$F$201,MATCH(Orders!I$1,Products!$A$1:$F$1,0),0)</f>
        <v>2370.6748519187499</v>
      </c>
      <c r="J10235" s="2">
        <f>VLOOKUP($E10235,
Products!$A$1:$F$201,MATCH(Orders!J$1,Products!$A$1:$F$1,0),0)</f>
        <v>1742.1190905744229</v>
      </c>
    </row>
    <row r="10236" spans="1:10">
      <c r="A10236">
        <v>10235</v>
      </c>
      <c r="B10236" s="4">
        <v>45392</v>
      </c>
      <c r="C10236" s="10">
        <f>DATE(YEAR(orders[[#This Row],[order_date]]), MONTH(orders[[#This Row],[order_date]]), 1)</f>
        <v>45383</v>
      </c>
      <c r="D10236" t="s">
        <v>4117</v>
      </c>
      <c r="E10236" t="s">
        <v>704</v>
      </c>
      <c r="F10236" t="str">
        <f>VLOOKUP(orders[[#This Row],[product_id]],Products!A:C,3,0)</f>
        <v>Electronics</v>
      </c>
      <c r="G10236">
        <v>2</v>
      </c>
      <c r="H10236" s="6">
        <v>0.10431382010783269</v>
      </c>
      <c r="I10236" s="2">
        <f>VLOOKUP($E10236,
Products!$A$1:$F$201,MATCH(Orders!I$1,Products!$A$1:$F$1,0),0)</f>
        <v>2453.3182634424861</v>
      </c>
      <c r="J10236" s="2">
        <f>VLOOKUP($E10236,
Products!$A$1:$F$201,MATCH(Orders!J$1,Products!$A$1:$F$1,0),0)</f>
        <v>1951.860511286576</v>
      </c>
    </row>
    <row r="10237" spans="1:10">
      <c r="A10237">
        <v>10236</v>
      </c>
      <c r="B10237" s="4">
        <v>45392</v>
      </c>
      <c r="C10237" s="10">
        <f>DATE(YEAR(orders[[#This Row],[order_date]]), MONTH(orders[[#This Row],[order_date]]), 1)</f>
        <v>45383</v>
      </c>
      <c r="D10237" t="s">
        <v>2225</v>
      </c>
      <c r="E10237" t="s">
        <v>553</v>
      </c>
      <c r="F10237" t="str">
        <f>VLOOKUP(orders[[#This Row],[product_id]],Products!A:C,3,0)</f>
        <v>Electronics</v>
      </c>
      <c r="G10237">
        <v>1</v>
      </c>
      <c r="H10237" s="6">
        <v>0.19872535078703704</v>
      </c>
      <c r="I10237" s="2">
        <f>VLOOKUP($E10237,
Products!$A$1:$F$201,MATCH(Orders!I$1,Products!$A$1:$F$1,0),0)</f>
        <v>19089.562478947992</v>
      </c>
      <c r="J10237" s="2">
        <f>VLOOKUP($E10237,
Products!$A$1:$F$201,MATCH(Orders!J$1,Products!$A$1:$F$1,0),0)</f>
        <v>12552.840439332171</v>
      </c>
    </row>
    <row r="10238" spans="1:10">
      <c r="A10238">
        <v>10237</v>
      </c>
      <c r="B10238" s="4">
        <v>45990</v>
      </c>
      <c r="C10238" s="10">
        <f>DATE(YEAR(orders[[#This Row],[order_date]]), MONTH(orders[[#This Row],[order_date]]), 1)</f>
        <v>45962</v>
      </c>
      <c r="D10238" t="s">
        <v>1974</v>
      </c>
      <c r="E10238" t="s">
        <v>586</v>
      </c>
      <c r="F10238" t="str">
        <f>VLOOKUP(orders[[#This Row],[product_id]],Products!A:C,3,0)</f>
        <v>Appliances</v>
      </c>
      <c r="G10238">
        <v>1</v>
      </c>
      <c r="H10238" s="6">
        <v>0.11353845542406658</v>
      </c>
      <c r="I10238" s="2">
        <f>VLOOKUP($E10238,
Products!$A$1:$F$201,MATCH(Orders!I$1,Products!$A$1:$F$1,0),0)</f>
        <v>22928.971424497449</v>
      </c>
      <c r="J10238" s="2">
        <f>VLOOKUP($E10238,
Products!$A$1:$F$201,MATCH(Orders!J$1,Products!$A$1:$F$1,0),0)</f>
        <v>17801.356740692991</v>
      </c>
    </row>
    <row r="10239" spans="1:10">
      <c r="A10239">
        <v>10238</v>
      </c>
      <c r="B10239" s="4">
        <v>45616</v>
      </c>
      <c r="C10239" s="10">
        <f>DATE(YEAR(orders[[#This Row],[order_date]]), MONTH(orders[[#This Row],[order_date]]), 1)</f>
        <v>45597</v>
      </c>
      <c r="D10239" t="s">
        <v>1645</v>
      </c>
      <c r="E10239" t="s">
        <v>546</v>
      </c>
      <c r="F10239" t="str">
        <f>VLOOKUP(orders[[#This Row],[product_id]],Products!A:C,3,0)</f>
        <v>Electronics</v>
      </c>
      <c r="G10239">
        <v>1</v>
      </c>
      <c r="H10239" s="6">
        <v>0.10754876035990972</v>
      </c>
      <c r="I10239" s="2">
        <f>VLOOKUP($E10239,
Products!$A$1:$F$201,MATCH(Orders!I$1,Products!$A$1:$F$1,0),0)</f>
        <v>21943.16319502375</v>
      </c>
      <c r="J10239" s="2">
        <f>VLOOKUP($E10239,
Products!$A$1:$F$201,MATCH(Orders!J$1,Products!$A$1:$F$1,0),0)</f>
        <v>16937.09489743154</v>
      </c>
    </row>
    <row r="10240" spans="1:10">
      <c r="A10240">
        <v>10239</v>
      </c>
      <c r="B10240" s="4">
        <v>45873</v>
      </c>
      <c r="C10240" s="10">
        <f>DATE(YEAR(orders[[#This Row],[order_date]]), MONTH(orders[[#This Row],[order_date]]), 1)</f>
        <v>45870</v>
      </c>
      <c r="D10240" t="s">
        <v>3258</v>
      </c>
      <c r="E10240" t="s">
        <v>628</v>
      </c>
      <c r="F10240" t="str">
        <f>VLOOKUP(orders[[#This Row],[product_id]],Products!A:C,3,0)</f>
        <v>Electronics</v>
      </c>
      <c r="G10240">
        <v>1</v>
      </c>
      <c r="H10240" s="6">
        <v>0.24651327524664435</v>
      </c>
      <c r="I10240" s="2">
        <f>VLOOKUP($E10240,
Products!$A$1:$F$201,MATCH(Orders!I$1,Products!$A$1:$F$1,0),0)</f>
        <v>2480.4343676348258</v>
      </c>
      <c r="J10240" s="2">
        <f>VLOOKUP($E10240,
Products!$A$1:$F$201,MATCH(Orders!J$1,Products!$A$1:$F$1,0),0)</f>
        <v>1932.862959692628</v>
      </c>
    </row>
    <row r="10241" spans="1:10">
      <c r="A10241">
        <v>10240</v>
      </c>
      <c r="B10241" s="4">
        <v>45480</v>
      </c>
      <c r="C10241" s="10">
        <f>DATE(YEAR(orders[[#This Row],[order_date]]), MONTH(orders[[#This Row],[order_date]]), 1)</f>
        <v>45474</v>
      </c>
      <c r="D10241" t="s">
        <v>3082</v>
      </c>
      <c r="E10241" t="s">
        <v>513</v>
      </c>
      <c r="F10241" t="str">
        <f>VLOOKUP(orders[[#This Row],[product_id]],Products!A:C,3,0)</f>
        <v>Electronics</v>
      </c>
      <c r="G10241">
        <v>2</v>
      </c>
      <c r="H10241" s="6">
        <v>0.13630085110088916</v>
      </c>
      <c r="I10241" s="2">
        <f>VLOOKUP($E10241,
Products!$A$1:$F$201,MATCH(Orders!I$1,Products!$A$1:$F$1,0),0)</f>
        <v>2370.6748519187499</v>
      </c>
      <c r="J10241" s="2">
        <f>VLOOKUP($E10241,
Products!$A$1:$F$201,MATCH(Orders!J$1,Products!$A$1:$F$1,0),0)</f>
        <v>1742.1190905744229</v>
      </c>
    </row>
    <row r="10242" spans="1:10">
      <c r="A10242">
        <v>10241</v>
      </c>
      <c r="B10242" s="4">
        <v>46016</v>
      </c>
      <c r="C10242" s="10">
        <f>DATE(YEAR(orders[[#This Row],[order_date]]), MONTH(orders[[#This Row],[order_date]]), 1)</f>
        <v>45992</v>
      </c>
      <c r="D10242" t="s">
        <v>4657</v>
      </c>
      <c r="E10242" t="s">
        <v>598</v>
      </c>
      <c r="F10242" t="str">
        <f>VLOOKUP(orders[[#This Row],[product_id]],Products!A:C,3,0)</f>
        <v>Appliances</v>
      </c>
      <c r="G10242">
        <v>2</v>
      </c>
      <c r="H10242" s="6">
        <v>6.3170025242806987E-2</v>
      </c>
      <c r="I10242" s="2">
        <f>VLOOKUP($E10242,
Products!$A$1:$F$201,MATCH(Orders!I$1,Products!$A$1:$F$1,0),0)</f>
        <v>5641.6789233526652</v>
      </c>
      <c r="J10242" s="2">
        <f>VLOOKUP($E10242,
Products!$A$1:$F$201,MATCH(Orders!J$1,Products!$A$1:$F$1,0),0)</f>
        <v>4031.2473685481059</v>
      </c>
    </row>
    <row r="10243" spans="1:10">
      <c r="A10243">
        <v>10242</v>
      </c>
      <c r="B10243" s="4">
        <v>45035</v>
      </c>
      <c r="C10243" s="10">
        <f>DATE(YEAR(orders[[#This Row],[order_date]]), MONTH(orders[[#This Row],[order_date]]), 1)</f>
        <v>45017</v>
      </c>
      <c r="D10243" t="s">
        <v>901</v>
      </c>
      <c r="E10243" t="s">
        <v>670</v>
      </c>
      <c r="F10243" t="str">
        <f>VLOOKUP(orders[[#This Row],[product_id]],Products!A:C,3,0)</f>
        <v>Electronics</v>
      </c>
      <c r="G10243">
        <v>3</v>
      </c>
      <c r="H10243" s="6">
        <v>0.19196177386677832</v>
      </c>
      <c r="I10243" s="2">
        <f>VLOOKUP($E10243,
Products!$A$1:$F$201,MATCH(Orders!I$1,Products!$A$1:$F$1,0),0)</f>
        <v>2624.8628733917722</v>
      </c>
      <c r="J10243" s="2">
        <f>VLOOKUP($E10243,
Products!$A$1:$F$201,MATCH(Orders!J$1,Products!$A$1:$F$1,0),0)</f>
        <v>1944.041928611671</v>
      </c>
    </row>
    <row r="10244" spans="1:10">
      <c r="A10244">
        <v>10243</v>
      </c>
      <c r="B10244" s="4">
        <v>45018</v>
      </c>
      <c r="C10244" s="10">
        <f>DATE(YEAR(orders[[#This Row],[order_date]]), MONTH(orders[[#This Row],[order_date]]), 1)</f>
        <v>45017</v>
      </c>
      <c r="D10244" t="s">
        <v>767</v>
      </c>
      <c r="E10244" t="s">
        <v>596</v>
      </c>
      <c r="F10244" t="str">
        <f>VLOOKUP(orders[[#This Row],[product_id]],Products!A:C,3,0)</f>
        <v>Electronics</v>
      </c>
      <c r="G10244">
        <v>2</v>
      </c>
      <c r="H10244" s="6">
        <v>0.12166846752617724</v>
      </c>
      <c r="I10244" s="2">
        <f>VLOOKUP($E10244,
Products!$A$1:$F$201,MATCH(Orders!I$1,Products!$A$1:$F$1,0),0)</f>
        <v>12935.39757670891</v>
      </c>
      <c r="J10244" s="2">
        <f>VLOOKUP($E10244,
Products!$A$1:$F$201,MATCH(Orders!J$1,Products!$A$1:$F$1,0),0)</f>
        <v>9648.6160598594815</v>
      </c>
    </row>
    <row r="10245" spans="1:10">
      <c r="A10245">
        <v>10244</v>
      </c>
      <c r="B10245" s="4">
        <v>45929</v>
      </c>
      <c r="C10245" s="10">
        <f>DATE(YEAR(orders[[#This Row],[order_date]]), MONTH(orders[[#This Row],[order_date]]), 1)</f>
        <v>45901</v>
      </c>
      <c r="D10245" t="s">
        <v>3802</v>
      </c>
      <c r="E10245" t="s">
        <v>670</v>
      </c>
      <c r="F10245" t="str">
        <f>VLOOKUP(orders[[#This Row],[product_id]],Products!A:C,3,0)</f>
        <v>Electronics</v>
      </c>
      <c r="G10245">
        <v>1</v>
      </c>
      <c r="H10245" s="6">
        <v>0.15357373677929045</v>
      </c>
      <c r="I10245" s="2">
        <f>VLOOKUP($E10245,
Products!$A$1:$F$201,MATCH(Orders!I$1,Products!$A$1:$F$1,0),0)</f>
        <v>2624.8628733917722</v>
      </c>
      <c r="J10245" s="2">
        <f>VLOOKUP($E10245,
Products!$A$1:$F$201,MATCH(Orders!J$1,Products!$A$1:$F$1,0),0)</f>
        <v>1944.041928611671</v>
      </c>
    </row>
    <row r="10246" spans="1:10">
      <c r="A10246">
        <v>10245</v>
      </c>
      <c r="B10246" s="4">
        <v>45294</v>
      </c>
      <c r="C10246" s="10">
        <f>DATE(YEAR(orders[[#This Row],[order_date]]), MONTH(orders[[#This Row],[order_date]]), 1)</f>
        <v>45292</v>
      </c>
      <c r="D10246" t="s">
        <v>4341</v>
      </c>
      <c r="E10246" t="s">
        <v>569</v>
      </c>
      <c r="F10246" t="str">
        <f>VLOOKUP(orders[[#This Row],[product_id]],Products!A:C,3,0)</f>
        <v>Electronics</v>
      </c>
      <c r="G10246">
        <v>2</v>
      </c>
      <c r="H10246" s="6">
        <v>0.1971559969034028</v>
      </c>
      <c r="I10246" s="2">
        <f>VLOOKUP($E10246,
Products!$A$1:$F$201,MATCH(Orders!I$1,Products!$A$1:$F$1,0),0)</f>
        <v>30739.034547193129</v>
      </c>
      <c r="J10246" s="2">
        <f>VLOOKUP($E10246,
Products!$A$1:$F$201,MATCH(Orders!J$1,Products!$A$1:$F$1,0),0)</f>
        <v>22938.60345365321</v>
      </c>
    </row>
    <row r="10247" spans="1:10">
      <c r="A10247">
        <v>10246</v>
      </c>
      <c r="B10247" s="4">
        <v>45746</v>
      </c>
      <c r="C10247" s="10">
        <f>DATE(YEAR(orders[[#This Row],[order_date]]), MONTH(orders[[#This Row],[order_date]]), 1)</f>
        <v>45717</v>
      </c>
      <c r="D10247" t="s">
        <v>1267</v>
      </c>
      <c r="E10247" t="s">
        <v>692</v>
      </c>
      <c r="F10247" t="str">
        <f>VLOOKUP(orders[[#This Row],[product_id]],Products!A:C,3,0)</f>
        <v>Electronics</v>
      </c>
      <c r="G10247">
        <v>2</v>
      </c>
      <c r="H10247" s="6">
        <v>0.19596412839359761</v>
      </c>
      <c r="I10247" s="2">
        <f>VLOOKUP($E10247,
Products!$A$1:$F$201,MATCH(Orders!I$1,Products!$A$1:$F$1,0),0)</f>
        <v>18150.337151787651</v>
      </c>
      <c r="J10247" s="2">
        <f>VLOOKUP($E10247,
Products!$A$1:$F$201,MATCH(Orders!J$1,Products!$A$1:$F$1,0),0)</f>
        <v>11965.45000430708</v>
      </c>
    </row>
    <row r="10248" spans="1:10">
      <c r="A10248">
        <v>10247</v>
      </c>
      <c r="B10248" s="4">
        <v>45349</v>
      </c>
      <c r="C10248" s="10">
        <f>DATE(YEAR(orders[[#This Row],[order_date]]), MONTH(orders[[#This Row],[order_date]]), 1)</f>
        <v>45323</v>
      </c>
      <c r="D10248" t="s">
        <v>4155</v>
      </c>
      <c r="E10248" t="s">
        <v>632</v>
      </c>
      <c r="F10248" t="str">
        <f>VLOOKUP(orders[[#This Row],[product_id]],Products!A:C,3,0)</f>
        <v>Electronics</v>
      </c>
      <c r="G10248">
        <v>2</v>
      </c>
      <c r="H10248" s="6">
        <v>0.22630854278834248</v>
      </c>
      <c r="I10248" s="2">
        <f>VLOOKUP($E10248,
Products!$A$1:$F$201,MATCH(Orders!I$1,Products!$A$1:$F$1,0),0)</f>
        <v>23049.571773693999</v>
      </c>
      <c r="J10248" s="2">
        <f>VLOOKUP($E10248,
Products!$A$1:$F$201,MATCH(Orders!J$1,Products!$A$1:$F$1,0),0)</f>
        <v>15791.461375569639</v>
      </c>
    </row>
    <row r="10249" spans="1:10">
      <c r="A10249">
        <v>10248</v>
      </c>
      <c r="B10249" s="4">
        <v>45498</v>
      </c>
      <c r="C10249" s="10">
        <f>DATE(YEAR(orders[[#This Row],[order_date]]), MONTH(orders[[#This Row],[order_date]]), 1)</f>
        <v>45474</v>
      </c>
      <c r="D10249" t="s">
        <v>3650</v>
      </c>
      <c r="E10249" t="s">
        <v>593</v>
      </c>
      <c r="F10249" t="str">
        <f>VLOOKUP(orders[[#This Row],[product_id]],Products!A:C,3,0)</f>
        <v>Electronics</v>
      </c>
      <c r="G10249">
        <v>2</v>
      </c>
      <c r="H10249" s="6">
        <v>0.16561299310379846</v>
      </c>
      <c r="I10249" s="2">
        <f>VLOOKUP($E10249,
Products!$A$1:$F$201,MATCH(Orders!I$1,Products!$A$1:$F$1,0),0)</f>
        <v>2667.7858525453248</v>
      </c>
      <c r="J10249" s="2">
        <f>VLOOKUP($E10249,
Products!$A$1:$F$201,MATCH(Orders!J$1,Products!$A$1:$F$1,0),0)</f>
        <v>1797.4955098065359</v>
      </c>
    </row>
    <row r="10250" spans="1:10">
      <c r="A10250">
        <v>10249</v>
      </c>
      <c r="B10250" s="4">
        <v>45788</v>
      </c>
      <c r="C10250" s="10">
        <f>DATE(YEAR(orders[[#This Row],[order_date]]), MONTH(orders[[#This Row],[order_date]]), 1)</f>
        <v>45778</v>
      </c>
      <c r="D10250" t="s">
        <v>4072</v>
      </c>
      <c r="E10250" t="s">
        <v>550</v>
      </c>
      <c r="F10250" t="str">
        <f>VLOOKUP(orders[[#This Row],[product_id]],Products!A:C,3,0)</f>
        <v>Electronics</v>
      </c>
      <c r="G10250">
        <v>3</v>
      </c>
      <c r="H10250" s="6">
        <v>0.23347417700462617</v>
      </c>
      <c r="I10250" s="2">
        <f>VLOOKUP($E10250,
Products!$A$1:$F$201,MATCH(Orders!I$1,Products!$A$1:$F$1,0),0)</f>
        <v>21928.70634496431</v>
      </c>
      <c r="J10250" s="2">
        <f>VLOOKUP($E10250,
Products!$A$1:$F$201,MATCH(Orders!J$1,Products!$A$1:$F$1,0),0)</f>
        <v>17227.037321653719</v>
      </c>
    </row>
    <row r="10251" spans="1:10">
      <c r="A10251">
        <v>10250</v>
      </c>
      <c r="B10251" s="4">
        <v>45361</v>
      </c>
      <c r="C10251" s="10">
        <f>DATE(YEAR(orders[[#This Row],[order_date]]), MONTH(orders[[#This Row],[order_date]]), 1)</f>
        <v>45352</v>
      </c>
      <c r="D10251" t="s">
        <v>3829</v>
      </c>
      <c r="E10251" t="s">
        <v>649</v>
      </c>
      <c r="F10251" t="str">
        <f>VLOOKUP(orders[[#This Row],[product_id]],Products!A:C,3,0)</f>
        <v>Electronics</v>
      </c>
      <c r="G10251">
        <v>2</v>
      </c>
      <c r="H10251" s="6">
        <v>0.20232878725096892</v>
      </c>
      <c r="I10251" s="2">
        <f>VLOOKUP($E10251,
Products!$A$1:$F$201,MATCH(Orders!I$1,Products!$A$1:$F$1,0),0)</f>
        <v>13109.676759490871</v>
      </c>
      <c r="J10251" s="2">
        <f>VLOOKUP($E10251,
Products!$A$1:$F$201,MATCH(Orders!J$1,Products!$A$1:$F$1,0),0)</f>
        <v>9497.2301945627187</v>
      </c>
    </row>
    <row r="10252" spans="1:10">
      <c r="A10252">
        <v>10251</v>
      </c>
      <c r="B10252" s="4">
        <v>45138</v>
      </c>
      <c r="C10252" s="10">
        <f>DATE(YEAR(orders[[#This Row],[order_date]]), MONTH(orders[[#This Row],[order_date]]), 1)</f>
        <v>45108</v>
      </c>
      <c r="D10252" t="s">
        <v>3597</v>
      </c>
      <c r="E10252" t="s">
        <v>531</v>
      </c>
      <c r="F10252" t="str">
        <f>VLOOKUP(orders[[#This Row],[product_id]],Products!A:C,3,0)</f>
        <v>Electronics</v>
      </c>
      <c r="G10252">
        <v>1</v>
      </c>
      <c r="H10252" s="6">
        <v>0.18431590476575072</v>
      </c>
      <c r="I10252" s="2">
        <f>VLOOKUP($E10252,
Products!$A$1:$F$201,MATCH(Orders!I$1,Products!$A$1:$F$1,0),0)</f>
        <v>29674.378925417219</v>
      </c>
      <c r="J10252" s="2">
        <f>VLOOKUP($E10252,
Products!$A$1:$F$201,MATCH(Orders!J$1,Products!$A$1:$F$1,0),0)</f>
        <v>20795.30337605517</v>
      </c>
    </row>
    <row r="10253" spans="1:10">
      <c r="A10253">
        <v>10252</v>
      </c>
      <c r="B10253" s="4">
        <v>45452</v>
      </c>
      <c r="C10253" s="10">
        <f>DATE(YEAR(orders[[#This Row],[order_date]]), MONTH(orders[[#This Row],[order_date]]), 1)</f>
        <v>45444</v>
      </c>
      <c r="D10253" t="s">
        <v>745</v>
      </c>
      <c r="E10253" t="s">
        <v>664</v>
      </c>
      <c r="F10253" t="str">
        <f>VLOOKUP(orders[[#This Row],[product_id]],Products!A:C,3,0)</f>
        <v>Appliances</v>
      </c>
      <c r="G10253">
        <v>3</v>
      </c>
      <c r="H10253" s="6">
        <v>0.13104718744002725</v>
      </c>
      <c r="I10253" s="2">
        <f>VLOOKUP($E10253,
Products!$A$1:$F$201,MATCH(Orders!I$1,Products!$A$1:$F$1,0),0)</f>
        <v>2181.6314584966208</v>
      </c>
      <c r="J10253" s="2">
        <f>VLOOKUP($E10253,
Products!$A$1:$F$201,MATCH(Orders!J$1,Products!$A$1:$F$1,0),0)</f>
        <v>1607.5776178781809</v>
      </c>
    </row>
    <row r="10254" spans="1:10">
      <c r="A10254">
        <v>10253</v>
      </c>
      <c r="B10254" s="4">
        <v>45394</v>
      </c>
      <c r="C10254" s="10">
        <f>DATE(YEAR(orders[[#This Row],[order_date]]), MONTH(orders[[#This Row],[order_date]]), 1)</f>
        <v>45383</v>
      </c>
      <c r="D10254" t="s">
        <v>2473</v>
      </c>
      <c r="E10254" t="s">
        <v>660</v>
      </c>
      <c r="F10254" t="str">
        <f>VLOOKUP(orders[[#This Row],[product_id]],Products!A:C,3,0)</f>
        <v>Appliances</v>
      </c>
      <c r="G10254">
        <v>3</v>
      </c>
      <c r="H10254" s="6">
        <v>9.6127444961633543E-2</v>
      </c>
      <c r="I10254" s="2">
        <f>VLOOKUP($E10254,
Products!$A$1:$F$201,MATCH(Orders!I$1,Products!$A$1:$F$1,0),0)</f>
        <v>25996.564605776519</v>
      </c>
      <c r="J10254" s="2">
        <f>VLOOKUP($E10254,
Products!$A$1:$F$201,MATCH(Orders!J$1,Products!$A$1:$F$1,0),0)</f>
        <v>20210.769869456319</v>
      </c>
    </row>
    <row r="10255" spans="1:10">
      <c r="A10255">
        <v>10254</v>
      </c>
      <c r="B10255" s="4">
        <v>45718</v>
      </c>
      <c r="C10255" s="10">
        <f>DATE(YEAR(orders[[#This Row],[order_date]]), MONTH(orders[[#This Row],[order_date]]), 1)</f>
        <v>45717</v>
      </c>
      <c r="D10255" t="s">
        <v>4349</v>
      </c>
      <c r="E10255" t="s">
        <v>676</v>
      </c>
      <c r="F10255" t="str">
        <f>VLOOKUP(orders[[#This Row],[product_id]],Products!A:C,3,0)</f>
        <v>Electronics</v>
      </c>
      <c r="G10255">
        <v>1</v>
      </c>
      <c r="H10255" s="6">
        <v>0.18920078774150267</v>
      </c>
      <c r="I10255" s="2">
        <f>VLOOKUP($E10255,
Products!$A$1:$F$201,MATCH(Orders!I$1,Products!$A$1:$F$1,0),0)</f>
        <v>30008.64884218746</v>
      </c>
      <c r="J10255" s="2">
        <f>VLOOKUP($E10255,
Products!$A$1:$F$201,MATCH(Orders!J$1,Products!$A$1:$F$1,0),0)</f>
        <v>19907.2372539471</v>
      </c>
    </row>
    <row r="10256" spans="1:10">
      <c r="A10256">
        <v>10255</v>
      </c>
      <c r="B10256" s="4">
        <v>45801</v>
      </c>
      <c r="C10256" s="10">
        <f>DATE(YEAR(orders[[#This Row],[order_date]]), MONTH(orders[[#This Row],[order_date]]), 1)</f>
        <v>45778</v>
      </c>
      <c r="D10256" t="s">
        <v>3481</v>
      </c>
      <c r="E10256" t="s">
        <v>520</v>
      </c>
      <c r="F10256" t="str">
        <f>VLOOKUP(orders[[#This Row],[product_id]],Products!A:C,3,0)</f>
        <v>Electronics</v>
      </c>
      <c r="G10256">
        <v>1</v>
      </c>
      <c r="H10256" s="6">
        <v>0.21382065463772537</v>
      </c>
      <c r="I10256" s="2">
        <f>VLOOKUP($E10256,
Products!$A$1:$F$201,MATCH(Orders!I$1,Products!$A$1:$F$1,0),0)</f>
        <v>19053.584916305819</v>
      </c>
      <c r="J10256" s="2">
        <f>VLOOKUP($E10256,
Products!$A$1:$F$201,MATCH(Orders!J$1,Products!$A$1:$F$1,0),0)</f>
        <v>13248.74841276826</v>
      </c>
    </row>
    <row r="10257" spans="1:10">
      <c r="A10257">
        <v>10256</v>
      </c>
      <c r="B10257" s="4">
        <v>45136</v>
      </c>
      <c r="C10257" s="10">
        <f>DATE(YEAR(orders[[#This Row],[order_date]]), MONTH(orders[[#This Row],[order_date]]), 1)</f>
        <v>45108</v>
      </c>
      <c r="D10257" t="s">
        <v>2743</v>
      </c>
      <c r="E10257" t="s">
        <v>563</v>
      </c>
      <c r="F10257" t="str">
        <f>VLOOKUP(orders[[#This Row],[product_id]],Products!A:C,3,0)</f>
        <v>Electronics</v>
      </c>
      <c r="G10257">
        <v>2</v>
      </c>
      <c r="H10257" s="6">
        <v>0.20787121193097591</v>
      </c>
      <c r="I10257" s="2">
        <f>VLOOKUP($E10257,
Products!$A$1:$F$201,MATCH(Orders!I$1,Products!$A$1:$F$1,0),0)</f>
        <v>2267.1489506516559</v>
      </c>
      <c r="J10257" s="2">
        <f>VLOOKUP($E10257,
Products!$A$1:$F$201,MATCH(Orders!J$1,Products!$A$1:$F$1,0),0)</f>
        <v>1538.7671398485211</v>
      </c>
    </row>
    <row r="10258" spans="1:10">
      <c r="A10258">
        <v>10257</v>
      </c>
      <c r="B10258" s="4">
        <v>45182</v>
      </c>
      <c r="C10258" s="10">
        <f>DATE(YEAR(orders[[#This Row],[order_date]]), MONTH(orders[[#This Row],[order_date]]), 1)</f>
        <v>45170</v>
      </c>
      <c r="D10258" t="s">
        <v>3210</v>
      </c>
      <c r="E10258" t="s">
        <v>682</v>
      </c>
      <c r="F10258" t="str">
        <f>VLOOKUP(orders[[#This Row],[product_id]],Products!A:C,3,0)</f>
        <v>Electronics</v>
      </c>
      <c r="G10258">
        <v>1</v>
      </c>
      <c r="H10258" s="6">
        <v>0.17949709486781718</v>
      </c>
      <c r="I10258" s="2">
        <f>VLOOKUP($E10258,
Products!$A$1:$F$201,MATCH(Orders!I$1,Products!$A$1:$F$1,0),0)</f>
        <v>32533.33990892916</v>
      </c>
      <c r="J10258" s="2">
        <f>VLOOKUP($E10258,
Products!$A$1:$F$201,MATCH(Orders!J$1,Products!$A$1:$F$1,0),0)</f>
        <v>22734.712471507952</v>
      </c>
    </row>
    <row r="10259" spans="1:10">
      <c r="A10259">
        <v>10258</v>
      </c>
      <c r="B10259" s="4">
        <v>44999</v>
      </c>
      <c r="C10259" s="10">
        <f>DATE(YEAR(orders[[#This Row],[order_date]]), MONTH(orders[[#This Row],[order_date]]), 1)</f>
        <v>44986</v>
      </c>
      <c r="D10259" t="s">
        <v>3631</v>
      </c>
      <c r="E10259" t="s">
        <v>584</v>
      </c>
      <c r="F10259" t="str">
        <f>VLOOKUP(orders[[#This Row],[product_id]],Products!A:C,3,0)</f>
        <v>Electronics</v>
      </c>
      <c r="G10259">
        <v>2</v>
      </c>
      <c r="H10259" s="6">
        <v>0.18892427728301048</v>
      </c>
      <c r="I10259" s="2">
        <f>VLOOKUP($E10259,
Products!$A$1:$F$201,MATCH(Orders!I$1,Products!$A$1:$F$1,0),0)</f>
        <v>22521.77465591731</v>
      </c>
      <c r="J10259" s="2">
        <f>VLOOKUP($E10259,
Products!$A$1:$F$201,MATCH(Orders!J$1,Products!$A$1:$F$1,0),0)</f>
        <v>15596.91628423841</v>
      </c>
    </row>
    <row r="10260" spans="1:10">
      <c r="A10260">
        <v>10259</v>
      </c>
      <c r="B10260" s="4">
        <v>45073</v>
      </c>
      <c r="C10260" s="10">
        <f>DATE(YEAR(orders[[#This Row],[order_date]]), MONTH(orders[[#This Row],[order_date]]), 1)</f>
        <v>45047</v>
      </c>
      <c r="D10260" t="s">
        <v>2581</v>
      </c>
      <c r="E10260" t="s">
        <v>530</v>
      </c>
      <c r="F10260" t="str">
        <f>VLOOKUP(orders[[#This Row],[product_id]],Products!A:C,3,0)</f>
        <v>Electronics</v>
      </c>
      <c r="G10260">
        <v>3</v>
      </c>
      <c r="H10260" s="6">
        <v>0.21585142687910822</v>
      </c>
      <c r="I10260" s="2">
        <f>VLOOKUP($E10260,
Products!$A$1:$F$201,MATCH(Orders!I$1,Products!$A$1:$F$1,0),0)</f>
        <v>30520.607447067548</v>
      </c>
      <c r="J10260" s="2">
        <f>VLOOKUP($E10260,
Products!$A$1:$F$201,MATCH(Orders!J$1,Products!$A$1:$F$1,0),0)</f>
        <v>22328.317520226748</v>
      </c>
    </row>
    <row r="10261" spans="1:10">
      <c r="A10261">
        <v>10260</v>
      </c>
      <c r="B10261" s="4">
        <v>45243</v>
      </c>
      <c r="C10261" s="10">
        <f>DATE(YEAR(orders[[#This Row],[order_date]]), MONTH(orders[[#This Row],[order_date]]), 1)</f>
        <v>45231</v>
      </c>
      <c r="D10261" t="s">
        <v>4486</v>
      </c>
      <c r="E10261" t="s">
        <v>573</v>
      </c>
      <c r="F10261" t="str">
        <f>VLOOKUP(orders[[#This Row],[product_id]],Products!A:C,3,0)</f>
        <v>Electronics</v>
      </c>
      <c r="G10261">
        <v>1</v>
      </c>
      <c r="H10261" s="6">
        <v>0.1527158963015264</v>
      </c>
      <c r="I10261" s="2">
        <f>VLOOKUP($E10261,
Products!$A$1:$F$201,MATCH(Orders!I$1,Products!$A$1:$F$1,0),0)</f>
        <v>30443.851050190449</v>
      </c>
      <c r="J10261" s="2">
        <f>VLOOKUP($E10261,
Products!$A$1:$F$201,MATCH(Orders!J$1,Products!$A$1:$F$1,0),0)</f>
        <v>21165.126268210519</v>
      </c>
    </row>
    <row r="10262" spans="1:10">
      <c r="A10262">
        <v>10261</v>
      </c>
      <c r="B10262" s="4">
        <v>45532</v>
      </c>
      <c r="C10262" s="10">
        <f>DATE(YEAR(orders[[#This Row],[order_date]]), MONTH(orders[[#This Row],[order_date]]), 1)</f>
        <v>45505</v>
      </c>
      <c r="D10262" t="s">
        <v>1493</v>
      </c>
      <c r="E10262" t="s">
        <v>541</v>
      </c>
      <c r="F10262" t="str">
        <f>VLOOKUP(orders[[#This Row],[product_id]],Products!A:C,3,0)</f>
        <v>Appliances</v>
      </c>
      <c r="G10262">
        <v>1</v>
      </c>
      <c r="H10262" s="6">
        <v>0.12294355874852203</v>
      </c>
      <c r="I10262" s="2">
        <f>VLOOKUP($E10262,
Products!$A$1:$F$201,MATCH(Orders!I$1,Products!$A$1:$F$1,0),0)</f>
        <v>2390.3651642386908</v>
      </c>
      <c r="J10262" s="2">
        <f>VLOOKUP($E10262,
Products!$A$1:$F$201,MATCH(Orders!J$1,Products!$A$1:$F$1,0),0)</f>
        <v>1655.7504783617919</v>
      </c>
    </row>
    <row r="10263" spans="1:10">
      <c r="A10263">
        <v>10262</v>
      </c>
      <c r="B10263" s="4">
        <v>45501</v>
      </c>
      <c r="C10263" s="10">
        <f>DATE(YEAR(orders[[#This Row],[order_date]]), MONTH(orders[[#This Row],[order_date]]), 1)</f>
        <v>45474</v>
      </c>
      <c r="D10263" t="s">
        <v>2582</v>
      </c>
      <c r="E10263" t="s">
        <v>622</v>
      </c>
      <c r="F10263" t="str">
        <f>VLOOKUP(orders[[#This Row],[product_id]],Products!A:C,3,0)</f>
        <v>Electronics</v>
      </c>
      <c r="G10263">
        <v>1</v>
      </c>
      <c r="H10263" s="6">
        <v>0.23114502370013856</v>
      </c>
      <c r="I10263" s="2">
        <f>VLOOKUP($E10263,
Products!$A$1:$F$201,MATCH(Orders!I$1,Products!$A$1:$F$1,0),0)</f>
        <v>29891.969506397199</v>
      </c>
      <c r="J10263" s="2">
        <f>VLOOKUP($E10263,
Products!$A$1:$F$201,MATCH(Orders!J$1,Products!$A$1:$F$1,0),0)</f>
        <v>20298.690993957589</v>
      </c>
    </row>
    <row r="10264" spans="1:10">
      <c r="A10264">
        <v>10263</v>
      </c>
      <c r="B10264" s="4">
        <v>45473</v>
      </c>
      <c r="C10264" s="10">
        <f>DATE(YEAR(orders[[#This Row],[order_date]]), MONTH(orders[[#This Row],[order_date]]), 1)</f>
        <v>45444</v>
      </c>
      <c r="D10264" t="s">
        <v>707</v>
      </c>
      <c r="E10264" t="s">
        <v>585</v>
      </c>
      <c r="F10264" t="str">
        <f>VLOOKUP(orders[[#This Row],[product_id]],Products!A:C,3,0)</f>
        <v>Appliances</v>
      </c>
      <c r="G10264">
        <v>3</v>
      </c>
      <c r="H10264" s="6">
        <v>0.10425889246804849</v>
      </c>
      <c r="I10264" s="2">
        <f>VLOOKUP($E10264,
Products!$A$1:$F$201,MATCH(Orders!I$1,Products!$A$1:$F$1,0),0)</f>
        <v>24049.2355837664</v>
      </c>
      <c r="J10264" s="2">
        <f>VLOOKUP($E10264,
Products!$A$1:$F$201,MATCH(Orders!J$1,Products!$A$1:$F$1,0),0)</f>
        <v>19053.338129326308</v>
      </c>
    </row>
    <row r="10265" spans="1:10">
      <c r="A10265">
        <v>10264</v>
      </c>
      <c r="B10265" s="4">
        <v>45761</v>
      </c>
      <c r="C10265" s="10">
        <f>DATE(YEAR(orders[[#This Row],[order_date]]), MONTH(orders[[#This Row],[order_date]]), 1)</f>
        <v>45748</v>
      </c>
      <c r="D10265" t="s">
        <v>2198</v>
      </c>
      <c r="E10265" t="s">
        <v>680</v>
      </c>
      <c r="F10265" t="str">
        <f>VLOOKUP(orders[[#This Row],[product_id]],Products!A:C,3,0)</f>
        <v>Electronics</v>
      </c>
      <c r="G10265">
        <v>3</v>
      </c>
      <c r="H10265" s="6">
        <v>0.16439569493469333</v>
      </c>
      <c r="I10265" s="2">
        <f>VLOOKUP($E10265,
Products!$A$1:$F$201,MATCH(Orders!I$1,Products!$A$1:$F$1,0),0)</f>
        <v>31627.348891742429</v>
      </c>
      <c r="J10265" s="2">
        <f>VLOOKUP($E10265,
Products!$A$1:$F$201,MATCH(Orders!J$1,Products!$A$1:$F$1,0),0)</f>
        <v>23219.930812036979</v>
      </c>
    </row>
    <row r="10266" spans="1:10">
      <c r="A10266">
        <v>10265</v>
      </c>
      <c r="B10266" s="4">
        <v>45238</v>
      </c>
      <c r="C10266" s="10">
        <f>DATE(YEAR(orders[[#This Row],[order_date]]), MONTH(orders[[#This Row],[order_date]]), 1)</f>
        <v>45231</v>
      </c>
      <c r="D10266" t="s">
        <v>1835</v>
      </c>
      <c r="E10266" t="s">
        <v>564</v>
      </c>
      <c r="F10266" t="str">
        <f>VLOOKUP(orders[[#This Row],[product_id]],Products!A:C,3,0)</f>
        <v>Electronics</v>
      </c>
      <c r="G10266">
        <v>1</v>
      </c>
      <c r="H10266" s="6">
        <v>0.24854644280861948</v>
      </c>
      <c r="I10266" s="2">
        <f>VLOOKUP($E10266,
Products!$A$1:$F$201,MATCH(Orders!I$1,Products!$A$1:$F$1,0),0)</f>
        <v>21989.290766910399</v>
      </c>
      <c r="J10266" s="2">
        <f>VLOOKUP($E10266,
Products!$A$1:$F$201,MATCH(Orders!J$1,Products!$A$1:$F$1,0),0)</f>
        <v>15566.99865864101</v>
      </c>
    </row>
    <row r="10267" spans="1:10">
      <c r="A10267">
        <v>10266</v>
      </c>
      <c r="B10267" s="4">
        <v>45734</v>
      </c>
      <c r="C10267" s="10">
        <f>DATE(YEAR(orders[[#This Row],[order_date]]), MONTH(orders[[#This Row],[order_date]]), 1)</f>
        <v>45717</v>
      </c>
      <c r="D10267" t="s">
        <v>2969</v>
      </c>
      <c r="E10267" t="s">
        <v>685</v>
      </c>
      <c r="F10267" t="str">
        <f>VLOOKUP(orders[[#This Row],[product_id]],Products!A:C,3,0)</f>
        <v>Electronics</v>
      </c>
      <c r="G10267">
        <v>2</v>
      </c>
      <c r="H10267" s="6">
        <v>0.14840421699662323</v>
      </c>
      <c r="I10267" s="2">
        <f>VLOOKUP($E10267,
Products!$A$1:$F$201,MATCH(Orders!I$1,Products!$A$1:$F$1,0),0)</f>
        <v>30011.61348468516</v>
      </c>
      <c r="J10267" s="2">
        <f>VLOOKUP($E10267,
Products!$A$1:$F$201,MATCH(Orders!J$1,Products!$A$1:$F$1,0),0)</f>
        <v>20796.213094008199</v>
      </c>
    </row>
    <row r="10268" spans="1:10">
      <c r="A10268">
        <v>10267</v>
      </c>
      <c r="B10268" s="4">
        <v>45691</v>
      </c>
      <c r="C10268" s="10">
        <f>DATE(YEAR(orders[[#This Row],[order_date]]), MONTH(orders[[#This Row],[order_date]]), 1)</f>
        <v>45689</v>
      </c>
      <c r="D10268" t="s">
        <v>1482</v>
      </c>
      <c r="E10268" t="s">
        <v>545</v>
      </c>
      <c r="F10268" t="str">
        <f>VLOOKUP(orders[[#This Row],[product_id]],Products!A:C,3,0)</f>
        <v>Electronics</v>
      </c>
      <c r="G10268">
        <v>2</v>
      </c>
      <c r="H10268" s="6">
        <v>0.10998632663960542</v>
      </c>
      <c r="I10268" s="2">
        <f>VLOOKUP($E10268,
Products!$A$1:$F$201,MATCH(Orders!I$1,Products!$A$1:$F$1,0),0)</f>
        <v>11292.44914297154</v>
      </c>
      <c r="J10268" s="2">
        <f>VLOOKUP($E10268,
Products!$A$1:$F$201,MATCH(Orders!J$1,Products!$A$1:$F$1,0),0)</f>
        <v>7616.0274340726546</v>
      </c>
    </row>
    <row r="10269" spans="1:10">
      <c r="A10269">
        <v>10268</v>
      </c>
      <c r="B10269" s="4">
        <v>45060</v>
      </c>
      <c r="C10269" s="10">
        <f>DATE(YEAR(orders[[#This Row],[order_date]]), MONTH(orders[[#This Row],[order_date]]), 1)</f>
        <v>45047</v>
      </c>
      <c r="D10269" t="s">
        <v>3432</v>
      </c>
      <c r="E10269" t="s">
        <v>676</v>
      </c>
      <c r="F10269" t="str">
        <f>VLOOKUP(orders[[#This Row],[product_id]],Products!A:C,3,0)</f>
        <v>Electronics</v>
      </c>
      <c r="G10269">
        <v>2</v>
      </c>
      <c r="H10269" s="6">
        <v>0.18586891496956245</v>
      </c>
      <c r="I10269" s="2">
        <f>VLOOKUP($E10269,
Products!$A$1:$F$201,MATCH(Orders!I$1,Products!$A$1:$F$1,0),0)</f>
        <v>30008.64884218746</v>
      </c>
      <c r="J10269" s="2">
        <f>VLOOKUP($E10269,
Products!$A$1:$F$201,MATCH(Orders!J$1,Products!$A$1:$F$1,0),0)</f>
        <v>19907.2372539471</v>
      </c>
    </row>
    <row r="10270" spans="1:10">
      <c r="A10270">
        <v>10269</v>
      </c>
      <c r="B10270" s="4">
        <v>45874</v>
      </c>
      <c r="C10270" s="10">
        <f>DATE(YEAR(orders[[#This Row],[order_date]]), MONTH(orders[[#This Row],[order_date]]), 1)</f>
        <v>45870</v>
      </c>
      <c r="D10270" t="s">
        <v>2488</v>
      </c>
      <c r="E10270" t="s">
        <v>622</v>
      </c>
      <c r="F10270" t="str">
        <f>VLOOKUP(orders[[#This Row],[product_id]],Products!A:C,3,0)</f>
        <v>Electronics</v>
      </c>
      <c r="G10270">
        <v>1</v>
      </c>
      <c r="H10270" s="6">
        <v>0.23023006224220763</v>
      </c>
      <c r="I10270" s="2">
        <f>VLOOKUP($E10270,
Products!$A$1:$F$201,MATCH(Orders!I$1,Products!$A$1:$F$1,0),0)</f>
        <v>29891.969506397199</v>
      </c>
      <c r="J10270" s="2">
        <f>VLOOKUP($E10270,
Products!$A$1:$F$201,MATCH(Orders!J$1,Products!$A$1:$F$1,0),0)</f>
        <v>20298.690993957589</v>
      </c>
    </row>
    <row r="10271" spans="1:10">
      <c r="A10271">
        <v>10270</v>
      </c>
      <c r="B10271" s="4">
        <v>45362</v>
      </c>
      <c r="C10271" s="10">
        <f>DATE(YEAR(orders[[#This Row],[order_date]]), MONTH(orders[[#This Row],[order_date]]), 1)</f>
        <v>45352</v>
      </c>
      <c r="D10271" t="s">
        <v>1119</v>
      </c>
      <c r="E10271" t="s">
        <v>689</v>
      </c>
      <c r="F10271" t="str">
        <f>VLOOKUP(orders[[#This Row],[product_id]],Products!A:C,3,0)</f>
        <v>Electronics</v>
      </c>
      <c r="G10271">
        <v>2</v>
      </c>
      <c r="H10271" s="6">
        <v>0.19262223917345189</v>
      </c>
      <c r="I10271" s="2">
        <f>VLOOKUP($E10271,
Products!$A$1:$F$201,MATCH(Orders!I$1,Products!$A$1:$F$1,0),0)</f>
        <v>22021.70433799336</v>
      </c>
      <c r="J10271" s="2">
        <f>VLOOKUP($E10271,
Products!$A$1:$F$201,MATCH(Orders!J$1,Products!$A$1:$F$1,0),0)</f>
        <v>16990.60087110737</v>
      </c>
    </row>
    <row r="10272" spans="1:10">
      <c r="A10272">
        <v>10271</v>
      </c>
      <c r="B10272" s="4">
        <v>45284</v>
      </c>
      <c r="C10272" s="10">
        <f>DATE(YEAR(orders[[#This Row],[order_date]]), MONTH(orders[[#This Row],[order_date]]), 1)</f>
        <v>45261</v>
      </c>
      <c r="D10272" t="s">
        <v>915</v>
      </c>
      <c r="E10272" t="s">
        <v>586</v>
      </c>
      <c r="F10272" t="str">
        <f>VLOOKUP(orders[[#This Row],[product_id]],Products!A:C,3,0)</f>
        <v>Appliances</v>
      </c>
      <c r="G10272">
        <v>2</v>
      </c>
      <c r="H10272" s="6">
        <v>9.7861999932654223E-2</v>
      </c>
      <c r="I10272" s="2">
        <f>VLOOKUP($E10272,
Products!$A$1:$F$201,MATCH(Orders!I$1,Products!$A$1:$F$1,0),0)</f>
        <v>22928.971424497449</v>
      </c>
      <c r="J10272" s="2">
        <f>VLOOKUP($E10272,
Products!$A$1:$F$201,MATCH(Orders!J$1,Products!$A$1:$F$1,0),0)</f>
        <v>17801.356740692991</v>
      </c>
    </row>
    <row r="10273" spans="1:10">
      <c r="A10273">
        <v>10272</v>
      </c>
      <c r="B10273" s="4">
        <v>45856</v>
      </c>
      <c r="C10273" s="10">
        <f>DATE(YEAR(orders[[#This Row],[order_date]]), MONTH(orders[[#This Row],[order_date]]), 1)</f>
        <v>45839</v>
      </c>
      <c r="D10273" t="s">
        <v>3835</v>
      </c>
      <c r="E10273" t="s">
        <v>636</v>
      </c>
      <c r="F10273" t="str">
        <f>VLOOKUP(orders[[#This Row],[product_id]],Products!A:C,3,0)</f>
        <v>Appliances</v>
      </c>
      <c r="G10273">
        <v>1</v>
      </c>
      <c r="H10273" s="6">
        <v>7.2014413488364293E-2</v>
      </c>
      <c r="I10273" s="2">
        <f>VLOOKUP($E10273,
Products!$A$1:$F$201,MATCH(Orders!I$1,Products!$A$1:$F$1,0),0)</f>
        <v>2035.5647279372099</v>
      </c>
      <c r="J10273" s="2">
        <f>VLOOKUP($E10273,
Products!$A$1:$F$201,MATCH(Orders!J$1,Products!$A$1:$F$1,0),0)</f>
        <v>1486.048843699655</v>
      </c>
    </row>
    <row r="10274" spans="1:10">
      <c r="A10274">
        <v>10273</v>
      </c>
      <c r="B10274" s="4">
        <v>45809</v>
      </c>
      <c r="C10274" s="10">
        <f>DATE(YEAR(orders[[#This Row],[order_date]]), MONTH(orders[[#This Row],[order_date]]), 1)</f>
        <v>45809</v>
      </c>
      <c r="D10274" t="s">
        <v>2669</v>
      </c>
      <c r="E10274" t="s">
        <v>576</v>
      </c>
      <c r="F10274" t="str">
        <f>VLOOKUP(orders[[#This Row],[product_id]],Products!A:C,3,0)</f>
        <v>Electronics</v>
      </c>
      <c r="G10274">
        <v>1</v>
      </c>
      <c r="H10274" s="6">
        <v>0.20865247696450273</v>
      </c>
      <c r="I10274" s="2">
        <f>VLOOKUP($E10274,
Products!$A$1:$F$201,MATCH(Orders!I$1,Products!$A$1:$F$1,0),0)</f>
        <v>12571.90922514794</v>
      </c>
      <c r="J10274" s="2">
        <f>VLOOKUP($E10274,
Products!$A$1:$F$201,MATCH(Orders!J$1,Products!$A$1:$F$1,0),0)</f>
        <v>9314.5536289888332</v>
      </c>
    </row>
    <row r="10275" spans="1:10">
      <c r="A10275">
        <v>10274</v>
      </c>
      <c r="B10275" s="4">
        <v>45178</v>
      </c>
      <c r="C10275" s="10">
        <f>DATE(YEAR(orders[[#This Row],[order_date]]), MONTH(orders[[#This Row],[order_date]]), 1)</f>
        <v>45170</v>
      </c>
      <c r="D10275" t="s">
        <v>2796</v>
      </c>
      <c r="E10275" t="s">
        <v>645</v>
      </c>
      <c r="F10275" t="str">
        <f>VLOOKUP(orders[[#This Row],[product_id]],Products!A:C,3,0)</f>
        <v>Electronics</v>
      </c>
      <c r="G10275">
        <v>1</v>
      </c>
      <c r="H10275" s="6">
        <v>0.2268013891517186</v>
      </c>
      <c r="I10275" s="2">
        <f>VLOOKUP($E10275,
Products!$A$1:$F$201,MATCH(Orders!I$1,Products!$A$1:$F$1,0),0)</f>
        <v>29658.239859810968</v>
      </c>
      <c r="J10275" s="2">
        <f>VLOOKUP($E10275,
Products!$A$1:$F$201,MATCH(Orders!J$1,Products!$A$1:$F$1,0),0)</f>
        <v>22421.521919652871</v>
      </c>
    </row>
    <row r="10276" spans="1:10">
      <c r="A10276">
        <v>10275</v>
      </c>
      <c r="B10276" s="4">
        <v>45061</v>
      </c>
      <c r="C10276" s="10">
        <f>DATE(YEAR(orders[[#This Row],[order_date]]), MONTH(orders[[#This Row],[order_date]]), 1)</f>
        <v>45047</v>
      </c>
      <c r="D10276" t="s">
        <v>2891</v>
      </c>
      <c r="E10276" t="s">
        <v>698</v>
      </c>
      <c r="F10276" t="str">
        <f>VLOOKUP(orders[[#This Row],[product_id]],Products!A:C,3,0)</f>
        <v>Appliances</v>
      </c>
      <c r="G10276">
        <v>2</v>
      </c>
      <c r="H10276" s="6">
        <v>0.11913090781376823</v>
      </c>
      <c r="I10276" s="2">
        <f>VLOOKUP($E10276,
Products!$A$1:$F$201,MATCH(Orders!I$1,Products!$A$1:$F$1,0),0)</f>
        <v>5562.620248272905</v>
      </c>
      <c r="J10276" s="2">
        <f>VLOOKUP($E10276,
Products!$A$1:$F$201,MATCH(Orders!J$1,Products!$A$1:$F$1,0),0)</f>
        <v>4191.9477694447714</v>
      </c>
    </row>
    <row r="10277" spans="1:10">
      <c r="A10277">
        <v>10276</v>
      </c>
      <c r="B10277" s="4">
        <v>45449</v>
      </c>
      <c r="C10277" s="10">
        <f>DATE(YEAR(orders[[#This Row],[order_date]]), MONTH(orders[[#This Row],[order_date]]), 1)</f>
        <v>45444</v>
      </c>
      <c r="D10277" t="s">
        <v>2350</v>
      </c>
      <c r="E10277" t="s">
        <v>676</v>
      </c>
      <c r="F10277" t="str">
        <f>VLOOKUP(orders[[#This Row],[product_id]],Products!A:C,3,0)</f>
        <v>Electronics</v>
      </c>
      <c r="G10277">
        <v>1</v>
      </c>
      <c r="H10277" s="6">
        <v>0.17051950678986305</v>
      </c>
      <c r="I10277" s="2">
        <f>VLOOKUP($E10277,
Products!$A$1:$F$201,MATCH(Orders!I$1,Products!$A$1:$F$1,0),0)</f>
        <v>30008.64884218746</v>
      </c>
      <c r="J10277" s="2">
        <f>VLOOKUP($E10277,
Products!$A$1:$F$201,MATCH(Orders!J$1,Products!$A$1:$F$1,0),0)</f>
        <v>19907.2372539471</v>
      </c>
    </row>
    <row r="10278" spans="1:10">
      <c r="A10278">
        <v>10277</v>
      </c>
      <c r="B10278" s="4">
        <v>45730</v>
      </c>
      <c r="C10278" s="10">
        <f>DATE(YEAR(orders[[#This Row],[order_date]]), MONTH(orders[[#This Row],[order_date]]), 1)</f>
        <v>45717</v>
      </c>
      <c r="D10278" t="s">
        <v>4266</v>
      </c>
      <c r="E10278" t="s">
        <v>606</v>
      </c>
      <c r="F10278" t="str">
        <f>VLOOKUP(orders[[#This Row],[product_id]],Products!A:C,3,0)</f>
        <v>Appliances</v>
      </c>
      <c r="G10278">
        <v>2</v>
      </c>
      <c r="H10278" s="6">
        <v>7.6423877276556612E-2</v>
      </c>
      <c r="I10278" s="2">
        <f>VLOOKUP($E10278,
Products!$A$1:$F$201,MATCH(Orders!I$1,Products!$A$1:$F$1,0),0)</f>
        <v>2163.0020078909042</v>
      </c>
      <c r="J10278" s="2">
        <f>VLOOKUP($E10278,
Products!$A$1:$F$201,MATCH(Orders!J$1,Products!$A$1:$F$1,0),0)</f>
        <v>1416.078554182008</v>
      </c>
    </row>
    <row r="10279" spans="1:10">
      <c r="A10279">
        <v>10278</v>
      </c>
      <c r="B10279" s="4">
        <v>45586</v>
      </c>
      <c r="C10279" s="10">
        <f>DATE(YEAR(orders[[#This Row],[order_date]]), MONTH(orders[[#This Row],[order_date]]), 1)</f>
        <v>45566</v>
      </c>
      <c r="D10279" t="s">
        <v>2289</v>
      </c>
      <c r="E10279" t="s">
        <v>575</v>
      </c>
      <c r="F10279" t="str">
        <f>VLOOKUP(orders[[#This Row],[product_id]],Products!A:C,3,0)</f>
        <v>Appliances</v>
      </c>
      <c r="G10279">
        <v>1</v>
      </c>
      <c r="H10279" s="6">
        <v>0.13632304430132997</v>
      </c>
      <c r="I10279" s="2">
        <f>VLOOKUP($E10279,
Products!$A$1:$F$201,MATCH(Orders!I$1,Products!$A$1:$F$1,0),0)</f>
        <v>25283.54628276427</v>
      </c>
      <c r="J10279" s="2">
        <f>VLOOKUP($E10279,
Products!$A$1:$F$201,MATCH(Orders!J$1,Products!$A$1:$F$1,0),0)</f>
        <v>19310.503554692368</v>
      </c>
    </row>
    <row r="10280" spans="1:10">
      <c r="A10280">
        <v>10279</v>
      </c>
      <c r="B10280" s="4">
        <v>45245</v>
      </c>
      <c r="C10280" s="10">
        <f>DATE(YEAR(orders[[#This Row],[order_date]]), MONTH(orders[[#This Row],[order_date]]), 1)</f>
        <v>45231</v>
      </c>
      <c r="D10280" t="s">
        <v>3391</v>
      </c>
      <c r="E10280" t="s">
        <v>679</v>
      </c>
      <c r="F10280" t="str">
        <f>VLOOKUP(orders[[#This Row],[product_id]],Products!A:C,3,0)</f>
        <v>Appliances</v>
      </c>
      <c r="G10280">
        <v>2</v>
      </c>
      <c r="H10280" s="6">
        <v>0.14598331450820815</v>
      </c>
      <c r="I10280" s="2">
        <f>VLOOKUP($E10280,
Products!$A$1:$F$201,MATCH(Orders!I$1,Products!$A$1:$F$1,0),0)</f>
        <v>6336.1008284819591</v>
      </c>
      <c r="J10280" s="2">
        <f>VLOOKUP($E10280,
Products!$A$1:$F$201,MATCH(Orders!J$1,Products!$A$1:$F$1,0),0)</f>
        <v>5056.6203893460352</v>
      </c>
    </row>
    <row r="10281" spans="1:10">
      <c r="A10281">
        <v>10280</v>
      </c>
      <c r="B10281" s="4">
        <v>45006</v>
      </c>
      <c r="C10281" s="10">
        <f>DATE(YEAR(orders[[#This Row],[order_date]]), MONTH(orders[[#This Row],[order_date]]), 1)</f>
        <v>44986</v>
      </c>
      <c r="D10281" t="s">
        <v>3222</v>
      </c>
      <c r="E10281" t="s">
        <v>693</v>
      </c>
      <c r="F10281" t="str">
        <f>VLOOKUP(orders[[#This Row],[product_id]],Products!A:C,3,0)</f>
        <v>Appliances</v>
      </c>
      <c r="G10281">
        <v>2</v>
      </c>
      <c r="H10281" s="6">
        <v>0.12911528189411928</v>
      </c>
      <c r="I10281" s="2">
        <f>VLOOKUP($E10281,
Products!$A$1:$F$201,MATCH(Orders!I$1,Products!$A$1:$F$1,0),0)</f>
        <v>2037.67513915007</v>
      </c>
      <c r="J10281" s="2">
        <f>VLOOKUP($E10281,
Products!$A$1:$F$201,MATCH(Orders!J$1,Products!$A$1:$F$1,0),0)</f>
        <v>1374.1566876520769</v>
      </c>
    </row>
    <row r="10282" spans="1:10">
      <c r="A10282">
        <v>10281</v>
      </c>
      <c r="B10282" s="4">
        <v>45980</v>
      </c>
      <c r="C10282" s="10">
        <f>DATE(YEAR(orders[[#This Row],[order_date]]), MONTH(orders[[#This Row],[order_date]]), 1)</f>
        <v>45962</v>
      </c>
      <c r="D10282" t="s">
        <v>1431</v>
      </c>
      <c r="E10282" t="s">
        <v>694</v>
      </c>
      <c r="F10282" t="str">
        <f>VLOOKUP(orders[[#This Row],[product_id]],Products!A:C,3,0)</f>
        <v>Appliances</v>
      </c>
      <c r="G10282">
        <v>3</v>
      </c>
      <c r="H10282" s="6">
        <v>0.1069955841967201</v>
      </c>
      <c r="I10282" s="2">
        <f>VLOOKUP($E10282,
Products!$A$1:$F$201,MATCH(Orders!I$1,Products!$A$1:$F$1,0),0)</f>
        <v>6319.3885218993337</v>
      </c>
      <c r="J10282" s="2">
        <f>VLOOKUP($E10282,
Products!$A$1:$F$201,MATCH(Orders!J$1,Products!$A$1:$F$1,0),0)</f>
        <v>4956.0125433870189</v>
      </c>
    </row>
    <row r="10283" spans="1:10">
      <c r="A10283">
        <v>10282</v>
      </c>
      <c r="B10283" s="4">
        <v>45340</v>
      </c>
      <c r="C10283" s="10">
        <f>DATE(YEAR(orders[[#This Row],[order_date]]), MONTH(orders[[#This Row],[order_date]]), 1)</f>
        <v>45323</v>
      </c>
      <c r="D10283" t="s">
        <v>4690</v>
      </c>
      <c r="E10283" t="s">
        <v>682</v>
      </c>
      <c r="F10283" t="str">
        <f>VLOOKUP(orders[[#This Row],[product_id]],Products!A:C,3,0)</f>
        <v>Electronics</v>
      </c>
      <c r="G10283">
        <v>2</v>
      </c>
      <c r="H10283" s="6">
        <v>0.15164597344786998</v>
      </c>
      <c r="I10283" s="2">
        <f>VLOOKUP($E10283,
Products!$A$1:$F$201,MATCH(Orders!I$1,Products!$A$1:$F$1,0),0)</f>
        <v>32533.33990892916</v>
      </c>
      <c r="J10283" s="2">
        <f>VLOOKUP($E10283,
Products!$A$1:$F$201,MATCH(Orders!J$1,Products!$A$1:$F$1,0),0)</f>
        <v>22734.712471507952</v>
      </c>
    </row>
    <row r="10284" spans="1:10">
      <c r="A10284">
        <v>10283</v>
      </c>
      <c r="B10284" s="4">
        <v>45294</v>
      </c>
      <c r="C10284" s="10">
        <f>DATE(YEAR(orders[[#This Row],[order_date]]), MONTH(orders[[#This Row],[order_date]]), 1)</f>
        <v>45292</v>
      </c>
      <c r="D10284" t="s">
        <v>4417</v>
      </c>
      <c r="E10284" t="s">
        <v>530</v>
      </c>
      <c r="F10284" t="str">
        <f>VLOOKUP(orders[[#This Row],[product_id]],Products!A:C,3,0)</f>
        <v>Electronics</v>
      </c>
      <c r="G10284">
        <v>1</v>
      </c>
      <c r="H10284" s="6">
        <v>0.11461501892014613</v>
      </c>
      <c r="I10284" s="2">
        <f>VLOOKUP($E10284,
Products!$A$1:$F$201,MATCH(Orders!I$1,Products!$A$1:$F$1,0),0)</f>
        <v>30520.607447067548</v>
      </c>
      <c r="J10284" s="2">
        <f>VLOOKUP($E10284,
Products!$A$1:$F$201,MATCH(Orders!J$1,Products!$A$1:$F$1,0),0)</f>
        <v>22328.317520226748</v>
      </c>
    </row>
    <row r="10285" spans="1:10">
      <c r="A10285">
        <v>10284</v>
      </c>
      <c r="B10285" s="4">
        <v>45933</v>
      </c>
      <c r="C10285" s="10">
        <f>DATE(YEAR(orders[[#This Row],[order_date]]), MONTH(orders[[#This Row],[order_date]]), 1)</f>
        <v>45931</v>
      </c>
      <c r="D10285" t="s">
        <v>2118</v>
      </c>
      <c r="E10285" t="s">
        <v>594</v>
      </c>
      <c r="F10285" t="str">
        <f>VLOOKUP(orders[[#This Row],[product_id]],Products!A:C,3,0)</f>
        <v>Electronics</v>
      </c>
      <c r="G10285">
        <v>3</v>
      </c>
      <c r="H10285" s="6">
        <v>0.16874025084122024</v>
      </c>
      <c r="I10285" s="2">
        <f>VLOOKUP($E10285,
Products!$A$1:$F$201,MATCH(Orders!I$1,Products!$A$1:$F$1,0),0)</f>
        <v>19992.108086337241</v>
      </c>
      <c r="J10285" s="2">
        <f>VLOOKUP($E10285,
Products!$A$1:$F$201,MATCH(Orders!J$1,Products!$A$1:$F$1,0),0)</f>
        <v>14456.6967044005</v>
      </c>
    </row>
    <row r="10286" spans="1:10">
      <c r="A10286">
        <v>10285</v>
      </c>
      <c r="B10286" s="4">
        <v>45919</v>
      </c>
      <c r="C10286" s="10">
        <f>DATE(YEAR(orders[[#This Row],[order_date]]), MONTH(orders[[#This Row],[order_date]]), 1)</f>
        <v>45901</v>
      </c>
      <c r="D10286" t="s">
        <v>1927</v>
      </c>
      <c r="E10286" t="s">
        <v>636</v>
      </c>
      <c r="F10286" t="str">
        <f>VLOOKUP(orders[[#This Row],[product_id]],Products!A:C,3,0)</f>
        <v>Appliances</v>
      </c>
      <c r="G10286">
        <v>2</v>
      </c>
      <c r="H10286" s="6">
        <v>0.13269536276241273</v>
      </c>
      <c r="I10286" s="2">
        <f>VLOOKUP($E10286,
Products!$A$1:$F$201,MATCH(Orders!I$1,Products!$A$1:$F$1,0),0)</f>
        <v>2035.5647279372099</v>
      </c>
      <c r="J10286" s="2">
        <f>VLOOKUP($E10286,
Products!$A$1:$F$201,MATCH(Orders!J$1,Products!$A$1:$F$1,0),0)</f>
        <v>1486.048843699655</v>
      </c>
    </row>
    <row r="10287" spans="1:10">
      <c r="A10287">
        <v>10286</v>
      </c>
      <c r="B10287" s="4">
        <v>45522</v>
      </c>
      <c r="C10287" s="10">
        <f>DATE(YEAR(orders[[#This Row],[order_date]]), MONTH(orders[[#This Row],[order_date]]), 1)</f>
        <v>45505</v>
      </c>
      <c r="D10287" t="s">
        <v>2955</v>
      </c>
      <c r="E10287" t="s">
        <v>701</v>
      </c>
      <c r="F10287" t="str">
        <f>VLOOKUP(orders[[#This Row],[product_id]],Products!A:C,3,0)</f>
        <v>Electronics</v>
      </c>
      <c r="G10287">
        <v>1</v>
      </c>
      <c r="H10287" s="6">
        <v>0.20757777174035988</v>
      </c>
      <c r="I10287" s="2">
        <f>VLOOKUP($E10287,
Products!$A$1:$F$201,MATCH(Orders!I$1,Products!$A$1:$F$1,0),0)</f>
        <v>19562.35470664543</v>
      </c>
      <c r="J10287" s="2">
        <f>VLOOKUP($E10287,
Products!$A$1:$F$201,MATCH(Orders!J$1,Products!$A$1:$F$1,0),0)</f>
        <v>13782.49498098754</v>
      </c>
    </row>
    <row r="10288" spans="1:10">
      <c r="A10288">
        <v>10287</v>
      </c>
      <c r="B10288" s="4">
        <v>45944</v>
      </c>
      <c r="C10288" s="10">
        <f>DATE(YEAR(orders[[#This Row],[order_date]]), MONTH(orders[[#This Row],[order_date]]), 1)</f>
        <v>45931</v>
      </c>
      <c r="D10288" t="s">
        <v>2945</v>
      </c>
      <c r="E10288" t="s">
        <v>568</v>
      </c>
      <c r="F10288" t="str">
        <f>VLOOKUP(orders[[#This Row],[product_id]],Products!A:C,3,0)</f>
        <v>Electronics</v>
      </c>
      <c r="G10288">
        <v>3</v>
      </c>
      <c r="H10288" s="6">
        <v>0.17448808490842793</v>
      </c>
      <c r="I10288" s="2">
        <f>VLOOKUP($E10288,
Products!$A$1:$F$201,MATCH(Orders!I$1,Products!$A$1:$F$1,0),0)</f>
        <v>21702.72353355262</v>
      </c>
      <c r="J10288" s="2">
        <f>VLOOKUP($E10288,
Products!$A$1:$F$201,MATCH(Orders!J$1,Products!$A$1:$F$1,0),0)</f>
        <v>17244.710704747551</v>
      </c>
    </row>
    <row r="10289" spans="1:10">
      <c r="A10289">
        <v>10288</v>
      </c>
      <c r="B10289" s="4">
        <v>45627</v>
      </c>
      <c r="C10289" s="10">
        <f>DATE(YEAR(orders[[#This Row],[order_date]]), MONTH(orders[[#This Row],[order_date]]), 1)</f>
        <v>45627</v>
      </c>
      <c r="D10289" t="s">
        <v>812</v>
      </c>
      <c r="E10289" t="s">
        <v>535</v>
      </c>
      <c r="F10289" t="str">
        <f>VLOOKUP(orders[[#This Row],[product_id]],Products!A:C,3,0)</f>
        <v>Appliances</v>
      </c>
      <c r="G10289">
        <v>1</v>
      </c>
      <c r="H10289" s="6">
        <v>7.069507046267462E-2</v>
      </c>
      <c r="I10289" s="2">
        <f>VLOOKUP($E10289,
Products!$A$1:$F$201,MATCH(Orders!I$1,Products!$A$1:$F$1,0),0)</f>
        <v>25188.460642954858</v>
      </c>
      <c r="J10289" s="2">
        <f>VLOOKUP($E10289,
Products!$A$1:$F$201,MATCH(Orders!J$1,Products!$A$1:$F$1,0),0)</f>
        <v>18873.341689191599</v>
      </c>
    </row>
    <row r="10290" spans="1:10">
      <c r="A10290">
        <v>10289</v>
      </c>
      <c r="B10290" s="4">
        <v>45971</v>
      </c>
      <c r="C10290" s="10">
        <f>DATE(YEAR(orders[[#This Row],[order_date]]), MONTH(orders[[#This Row],[order_date]]), 1)</f>
        <v>45962</v>
      </c>
      <c r="D10290" t="s">
        <v>4483</v>
      </c>
      <c r="E10290" t="s">
        <v>598</v>
      </c>
      <c r="F10290" t="str">
        <f>VLOOKUP(orders[[#This Row],[product_id]],Products!A:C,3,0)</f>
        <v>Appliances</v>
      </c>
      <c r="G10290">
        <v>1</v>
      </c>
      <c r="H10290" s="6">
        <v>6.9424369114441442E-2</v>
      </c>
      <c r="I10290" s="2">
        <f>VLOOKUP($E10290,
Products!$A$1:$F$201,MATCH(Orders!I$1,Products!$A$1:$F$1,0),0)</f>
        <v>5641.6789233526652</v>
      </c>
      <c r="J10290" s="2">
        <f>VLOOKUP($E10290,
Products!$A$1:$F$201,MATCH(Orders!J$1,Products!$A$1:$F$1,0),0)</f>
        <v>4031.2473685481059</v>
      </c>
    </row>
    <row r="10291" spans="1:10">
      <c r="A10291">
        <v>10290</v>
      </c>
      <c r="B10291" s="4">
        <v>45475</v>
      </c>
      <c r="C10291" s="10">
        <f>DATE(YEAR(orders[[#This Row],[order_date]]), MONTH(orders[[#This Row],[order_date]]), 1)</f>
        <v>45474</v>
      </c>
      <c r="D10291" t="s">
        <v>1032</v>
      </c>
      <c r="E10291" t="s">
        <v>637</v>
      </c>
      <c r="F10291" t="str">
        <f>VLOOKUP(orders[[#This Row],[product_id]],Products!A:C,3,0)</f>
        <v>Electronics</v>
      </c>
      <c r="G10291">
        <v>1</v>
      </c>
      <c r="H10291" s="6">
        <v>0.21029140666699586</v>
      </c>
      <c r="I10291" s="2">
        <f>VLOOKUP($E10291,
Products!$A$1:$F$201,MATCH(Orders!I$1,Products!$A$1:$F$1,0),0)</f>
        <v>2722.8882486231741</v>
      </c>
      <c r="J10291" s="2">
        <f>VLOOKUP($E10291,
Products!$A$1:$F$201,MATCH(Orders!J$1,Products!$A$1:$F$1,0),0)</f>
        <v>2155.455197032014</v>
      </c>
    </row>
    <row r="10292" spans="1:10">
      <c r="A10292">
        <v>10291</v>
      </c>
      <c r="B10292" s="4">
        <v>45172</v>
      </c>
      <c r="C10292" s="10">
        <f>DATE(YEAR(orders[[#This Row],[order_date]]), MONTH(orders[[#This Row],[order_date]]), 1)</f>
        <v>45170</v>
      </c>
      <c r="D10292" t="s">
        <v>3503</v>
      </c>
      <c r="E10292" t="s">
        <v>583</v>
      </c>
      <c r="F10292" t="str">
        <f>VLOOKUP(orders[[#This Row],[product_id]],Products!A:C,3,0)</f>
        <v>Electronics</v>
      </c>
      <c r="G10292">
        <v>2</v>
      </c>
      <c r="H10292" s="6">
        <v>0.11286017345550931</v>
      </c>
      <c r="I10292" s="2">
        <f>VLOOKUP($E10292,
Products!$A$1:$F$201,MATCH(Orders!I$1,Products!$A$1:$F$1,0),0)</f>
        <v>22677.574574249091</v>
      </c>
      <c r="J10292" s="2">
        <f>VLOOKUP($E10292,
Products!$A$1:$F$201,MATCH(Orders!J$1,Products!$A$1:$F$1,0),0)</f>
        <v>16593.91273362303</v>
      </c>
    </row>
    <row r="10293" spans="1:10">
      <c r="A10293">
        <v>10292</v>
      </c>
      <c r="B10293" s="4">
        <v>45209</v>
      </c>
      <c r="C10293" s="10">
        <f>DATE(YEAR(orders[[#This Row],[order_date]]), MONTH(orders[[#This Row],[order_date]]), 1)</f>
        <v>45200</v>
      </c>
      <c r="D10293" t="s">
        <v>1349</v>
      </c>
      <c r="E10293" t="s">
        <v>590</v>
      </c>
      <c r="F10293" t="str">
        <f>VLOOKUP(orders[[#This Row],[product_id]],Products!A:C,3,0)</f>
        <v>Appliances</v>
      </c>
      <c r="G10293">
        <v>3</v>
      </c>
      <c r="H10293" s="6">
        <v>9.139006575361075E-2</v>
      </c>
      <c r="I10293" s="2">
        <f>VLOOKUP($E10293,
Products!$A$1:$F$201,MATCH(Orders!I$1,Products!$A$1:$F$1,0),0)</f>
        <v>2035.9251500591261</v>
      </c>
      <c r="J10293" s="2">
        <f>VLOOKUP($E10293,
Products!$A$1:$F$201,MATCH(Orders!J$1,Products!$A$1:$F$1,0),0)</f>
        <v>1473.8412378673991</v>
      </c>
    </row>
    <row r="10294" spans="1:10">
      <c r="A10294">
        <v>10293</v>
      </c>
      <c r="B10294" s="4">
        <v>45540</v>
      </c>
      <c r="C10294" s="10">
        <f>DATE(YEAR(orders[[#This Row],[order_date]]), MONTH(orders[[#This Row],[order_date]]), 1)</f>
        <v>45536</v>
      </c>
      <c r="D10294" t="s">
        <v>1062</v>
      </c>
      <c r="E10294" t="s">
        <v>576</v>
      </c>
      <c r="F10294" t="str">
        <f>VLOOKUP(orders[[#This Row],[product_id]],Products!A:C,3,0)</f>
        <v>Electronics</v>
      </c>
      <c r="G10294">
        <v>2</v>
      </c>
      <c r="H10294" s="6">
        <v>0.231658529173458</v>
      </c>
      <c r="I10294" s="2">
        <f>VLOOKUP($E10294,
Products!$A$1:$F$201,MATCH(Orders!I$1,Products!$A$1:$F$1,0),0)</f>
        <v>12571.90922514794</v>
      </c>
      <c r="J10294" s="2">
        <f>VLOOKUP($E10294,
Products!$A$1:$F$201,MATCH(Orders!J$1,Products!$A$1:$F$1,0),0)</f>
        <v>9314.5536289888332</v>
      </c>
    </row>
    <row r="10295" spans="1:10">
      <c r="A10295">
        <v>10294</v>
      </c>
      <c r="B10295" s="4">
        <v>45857</v>
      </c>
      <c r="C10295" s="10">
        <f>DATE(YEAR(orders[[#This Row],[order_date]]), MONTH(orders[[#This Row],[order_date]]), 1)</f>
        <v>45839</v>
      </c>
      <c r="D10295" t="s">
        <v>3348</v>
      </c>
      <c r="E10295" t="s">
        <v>654</v>
      </c>
      <c r="F10295" t="str">
        <f>VLOOKUP(orders[[#This Row],[product_id]],Products!A:C,3,0)</f>
        <v>Electronics</v>
      </c>
      <c r="G10295">
        <v>2</v>
      </c>
      <c r="H10295" s="6">
        <v>0.14404834260585545</v>
      </c>
      <c r="I10295" s="2">
        <f>VLOOKUP($E10295,
Products!$A$1:$F$201,MATCH(Orders!I$1,Products!$A$1:$F$1,0),0)</f>
        <v>2480.90324078101</v>
      </c>
      <c r="J10295" s="2">
        <f>VLOOKUP($E10295,
Products!$A$1:$F$201,MATCH(Orders!J$1,Products!$A$1:$F$1,0),0)</f>
        <v>1964.543440578911</v>
      </c>
    </row>
    <row r="10296" spans="1:10">
      <c r="A10296">
        <v>10295</v>
      </c>
      <c r="B10296" s="4">
        <v>45732</v>
      </c>
      <c r="C10296" s="10">
        <f>DATE(YEAR(orders[[#This Row],[order_date]]), MONTH(orders[[#This Row],[order_date]]), 1)</f>
        <v>45717</v>
      </c>
      <c r="D10296" t="s">
        <v>3254</v>
      </c>
      <c r="E10296" t="s">
        <v>576</v>
      </c>
      <c r="F10296" t="str">
        <f>VLOOKUP(orders[[#This Row],[product_id]],Products!A:C,3,0)</f>
        <v>Electronics</v>
      </c>
      <c r="G10296">
        <v>2</v>
      </c>
      <c r="H10296" s="6">
        <v>0.13089101826382588</v>
      </c>
      <c r="I10296" s="2">
        <f>VLOOKUP($E10296,
Products!$A$1:$F$201,MATCH(Orders!I$1,Products!$A$1:$F$1,0),0)</f>
        <v>12571.90922514794</v>
      </c>
      <c r="J10296" s="2">
        <f>VLOOKUP($E10296,
Products!$A$1:$F$201,MATCH(Orders!J$1,Products!$A$1:$F$1,0),0)</f>
        <v>9314.5536289888332</v>
      </c>
    </row>
    <row r="10297" spans="1:10">
      <c r="A10297">
        <v>10296</v>
      </c>
      <c r="B10297" s="4">
        <v>45158</v>
      </c>
      <c r="C10297" s="10">
        <f>DATE(YEAR(orders[[#This Row],[order_date]]), MONTH(orders[[#This Row],[order_date]]), 1)</f>
        <v>45139</v>
      </c>
      <c r="D10297" t="s">
        <v>2013</v>
      </c>
      <c r="E10297" t="s">
        <v>634</v>
      </c>
      <c r="F10297" t="str">
        <f>VLOOKUP(orders[[#This Row],[product_id]],Products!A:C,3,0)</f>
        <v>Appliances</v>
      </c>
      <c r="G10297">
        <v>1</v>
      </c>
      <c r="H10297" s="6">
        <v>0.10075768163989579</v>
      </c>
      <c r="I10297" s="2">
        <f>VLOOKUP($E10297,
Products!$A$1:$F$201,MATCH(Orders!I$1,Products!$A$1:$F$1,0),0)</f>
        <v>25631.29637331214</v>
      </c>
      <c r="J10297" s="2">
        <f>VLOOKUP($E10297,
Products!$A$1:$F$201,MATCH(Orders!J$1,Products!$A$1:$F$1,0),0)</f>
        <v>17692.643397044121</v>
      </c>
    </row>
    <row r="10298" spans="1:10">
      <c r="A10298">
        <v>10297</v>
      </c>
      <c r="B10298" s="4">
        <v>45242</v>
      </c>
      <c r="C10298" s="10">
        <f>DATE(YEAR(orders[[#This Row],[order_date]]), MONTH(orders[[#This Row],[order_date]]), 1)</f>
        <v>45231</v>
      </c>
      <c r="D10298" t="s">
        <v>3221</v>
      </c>
      <c r="E10298" t="s">
        <v>693</v>
      </c>
      <c r="F10298" t="str">
        <f>VLOOKUP(orders[[#This Row],[product_id]],Products!A:C,3,0)</f>
        <v>Appliances</v>
      </c>
      <c r="G10298">
        <v>1</v>
      </c>
      <c r="H10298" s="6">
        <v>0.10471737908575673</v>
      </c>
      <c r="I10298" s="2">
        <f>VLOOKUP($E10298,
Products!$A$1:$F$201,MATCH(Orders!I$1,Products!$A$1:$F$1,0),0)</f>
        <v>2037.67513915007</v>
      </c>
      <c r="J10298" s="2">
        <f>VLOOKUP($E10298,
Products!$A$1:$F$201,MATCH(Orders!J$1,Products!$A$1:$F$1,0),0)</f>
        <v>1374.1566876520769</v>
      </c>
    </row>
    <row r="10299" spans="1:10">
      <c r="A10299">
        <v>10298</v>
      </c>
      <c r="B10299" s="4">
        <v>45764</v>
      </c>
      <c r="C10299" s="10">
        <f>DATE(YEAR(orders[[#This Row],[order_date]]), MONTH(orders[[#This Row],[order_date]]), 1)</f>
        <v>45748</v>
      </c>
      <c r="D10299" t="s">
        <v>1213</v>
      </c>
      <c r="E10299" t="s">
        <v>539</v>
      </c>
      <c r="F10299" t="str">
        <f>VLOOKUP(orders[[#This Row],[product_id]],Products!A:C,3,0)</f>
        <v>Appliances</v>
      </c>
      <c r="G10299">
        <v>3</v>
      </c>
      <c r="H10299" s="6">
        <v>0.11142313175445134</v>
      </c>
      <c r="I10299" s="2">
        <f>VLOOKUP($E10299,
Products!$A$1:$F$201,MATCH(Orders!I$1,Products!$A$1:$F$1,0),0)</f>
        <v>25730.234720482978</v>
      </c>
      <c r="J10299" s="2">
        <f>VLOOKUP($E10299,
Products!$A$1:$F$201,MATCH(Orders!J$1,Products!$A$1:$F$1,0),0)</f>
        <v>17186.87037527658</v>
      </c>
    </row>
    <row r="10300" spans="1:10">
      <c r="A10300">
        <v>10299</v>
      </c>
      <c r="B10300" s="4">
        <v>45337</v>
      </c>
      <c r="C10300" s="10">
        <f>DATE(YEAR(orders[[#This Row],[order_date]]), MONTH(orders[[#This Row],[order_date]]), 1)</f>
        <v>45323</v>
      </c>
      <c r="D10300" t="s">
        <v>4511</v>
      </c>
      <c r="E10300" t="s">
        <v>592</v>
      </c>
      <c r="F10300" t="str">
        <f>VLOOKUP(orders[[#This Row],[product_id]],Products!A:C,3,0)</f>
        <v>Electronics</v>
      </c>
      <c r="G10300">
        <v>2</v>
      </c>
      <c r="H10300" s="6">
        <v>0.17454689282179062</v>
      </c>
      <c r="I10300" s="2">
        <f>VLOOKUP($E10300,
Products!$A$1:$F$201,MATCH(Orders!I$1,Products!$A$1:$F$1,0),0)</f>
        <v>12221.95918536383</v>
      </c>
      <c r="J10300" s="2">
        <f>VLOOKUP($E10300,
Products!$A$1:$F$201,MATCH(Orders!J$1,Products!$A$1:$F$1,0),0)</f>
        <v>9737.7215556427309</v>
      </c>
    </row>
    <row r="10301" spans="1:10">
      <c r="A10301">
        <v>10300</v>
      </c>
      <c r="B10301" s="4">
        <v>45171</v>
      </c>
      <c r="C10301" s="10">
        <f>DATE(YEAR(orders[[#This Row],[order_date]]), MONTH(orders[[#This Row],[order_date]]), 1)</f>
        <v>45170</v>
      </c>
      <c r="D10301" t="s">
        <v>2859</v>
      </c>
      <c r="E10301" t="s">
        <v>636</v>
      </c>
      <c r="F10301" t="str">
        <f>VLOOKUP(orders[[#This Row],[product_id]],Products!A:C,3,0)</f>
        <v>Appliances</v>
      </c>
      <c r="G10301">
        <v>2</v>
      </c>
      <c r="H10301" s="6">
        <v>0.1373795665458328</v>
      </c>
      <c r="I10301" s="2">
        <f>VLOOKUP($E10301,
Products!$A$1:$F$201,MATCH(Orders!I$1,Products!$A$1:$F$1,0),0)</f>
        <v>2035.5647279372099</v>
      </c>
      <c r="J10301" s="2">
        <f>VLOOKUP($E10301,
Products!$A$1:$F$201,MATCH(Orders!J$1,Products!$A$1:$F$1,0),0)</f>
        <v>1486.048843699655</v>
      </c>
    </row>
    <row r="10302" spans="1:10">
      <c r="A10302">
        <v>10301</v>
      </c>
      <c r="B10302" s="4">
        <v>45313</v>
      </c>
      <c r="C10302" s="10">
        <f>DATE(YEAR(orders[[#This Row],[order_date]]), MONTH(orders[[#This Row],[order_date]]), 1)</f>
        <v>45292</v>
      </c>
      <c r="D10302" t="s">
        <v>4071</v>
      </c>
      <c r="E10302" t="s">
        <v>523</v>
      </c>
      <c r="F10302" t="str">
        <f>VLOOKUP(orders[[#This Row],[product_id]],Products!A:C,3,0)</f>
        <v>Electronics</v>
      </c>
      <c r="G10302">
        <v>2</v>
      </c>
      <c r="H10302" s="6">
        <v>0.21807010301018726</v>
      </c>
      <c r="I10302" s="2">
        <f>VLOOKUP($E10302,
Products!$A$1:$F$201,MATCH(Orders!I$1,Products!$A$1:$F$1,0),0)</f>
        <v>27240.414518089601</v>
      </c>
      <c r="J10302" s="2">
        <f>VLOOKUP($E10302,
Products!$A$1:$F$201,MATCH(Orders!J$1,Products!$A$1:$F$1,0),0)</f>
        <v>21217.524617692769</v>
      </c>
    </row>
    <row r="10303" spans="1:10">
      <c r="A10303">
        <v>10302</v>
      </c>
      <c r="B10303" s="4">
        <v>45615</v>
      </c>
      <c r="C10303" s="10">
        <f>DATE(YEAR(orders[[#This Row],[order_date]]), MONTH(orders[[#This Row],[order_date]]), 1)</f>
        <v>45597</v>
      </c>
      <c r="D10303" t="s">
        <v>1795</v>
      </c>
      <c r="E10303" t="s">
        <v>548</v>
      </c>
      <c r="F10303" t="str">
        <f>VLOOKUP(orders[[#This Row],[product_id]],Products!A:C,3,0)</f>
        <v>Appliances</v>
      </c>
      <c r="G10303">
        <v>1</v>
      </c>
      <c r="H10303" s="6">
        <v>0.11281685014826737</v>
      </c>
      <c r="I10303" s="2">
        <f>VLOOKUP($E10303,
Products!$A$1:$F$201,MATCH(Orders!I$1,Products!$A$1:$F$1,0),0)</f>
        <v>2211.9922659782978</v>
      </c>
      <c r="J10303" s="2">
        <f>VLOOKUP($E10303,
Products!$A$1:$F$201,MATCH(Orders!J$1,Products!$A$1:$F$1,0),0)</f>
        <v>1741.1720710333091</v>
      </c>
    </row>
    <row r="10304" spans="1:10">
      <c r="A10304">
        <v>10303</v>
      </c>
      <c r="B10304" s="4">
        <v>45284</v>
      </c>
      <c r="C10304" s="10">
        <f>DATE(YEAR(orders[[#This Row],[order_date]]), MONTH(orders[[#This Row],[order_date]]), 1)</f>
        <v>45261</v>
      </c>
      <c r="D10304" t="s">
        <v>900</v>
      </c>
      <c r="E10304" t="s">
        <v>581</v>
      </c>
      <c r="F10304" t="str">
        <f>VLOOKUP(orders[[#This Row],[product_id]],Products!A:C,3,0)</f>
        <v>Appliances</v>
      </c>
      <c r="G10304">
        <v>2</v>
      </c>
      <c r="H10304" s="6">
        <v>7.2718545737003648E-2</v>
      </c>
      <c r="I10304" s="2">
        <f>VLOOKUP($E10304,
Products!$A$1:$F$201,MATCH(Orders!I$1,Products!$A$1:$F$1,0),0)</f>
        <v>6177.7225527132859</v>
      </c>
      <c r="J10304" s="2">
        <f>VLOOKUP($E10304,
Products!$A$1:$F$201,MATCH(Orders!J$1,Products!$A$1:$F$1,0),0)</f>
        <v>4208.1013641193986</v>
      </c>
    </row>
    <row r="10305" spans="1:10">
      <c r="A10305">
        <v>10304</v>
      </c>
      <c r="B10305" s="4">
        <v>45948</v>
      </c>
      <c r="C10305" s="10">
        <f>DATE(YEAR(orders[[#This Row],[order_date]]), MONTH(orders[[#This Row],[order_date]]), 1)</f>
        <v>45931</v>
      </c>
      <c r="D10305" t="s">
        <v>1917</v>
      </c>
      <c r="E10305" t="s">
        <v>583</v>
      </c>
      <c r="F10305" t="str">
        <f>VLOOKUP(orders[[#This Row],[product_id]],Products!A:C,3,0)</f>
        <v>Electronics</v>
      </c>
      <c r="G10305">
        <v>3</v>
      </c>
      <c r="H10305" s="6">
        <v>0.12814671415375087</v>
      </c>
      <c r="I10305" s="2">
        <f>VLOOKUP($E10305,
Products!$A$1:$F$201,MATCH(Orders!I$1,Products!$A$1:$F$1,0),0)</f>
        <v>22677.574574249091</v>
      </c>
      <c r="J10305" s="2">
        <f>VLOOKUP($E10305,
Products!$A$1:$F$201,MATCH(Orders!J$1,Products!$A$1:$F$1,0),0)</f>
        <v>16593.91273362303</v>
      </c>
    </row>
    <row r="10306" spans="1:10">
      <c r="A10306">
        <v>10305</v>
      </c>
      <c r="B10306" s="4">
        <v>45540</v>
      </c>
      <c r="C10306" s="10">
        <f>DATE(YEAR(orders[[#This Row],[order_date]]), MONTH(orders[[#This Row],[order_date]]), 1)</f>
        <v>45536</v>
      </c>
      <c r="D10306" t="s">
        <v>752</v>
      </c>
      <c r="E10306" t="s">
        <v>546</v>
      </c>
      <c r="F10306" t="str">
        <f>VLOOKUP(orders[[#This Row],[product_id]],Products!A:C,3,0)</f>
        <v>Electronics</v>
      </c>
      <c r="G10306">
        <v>2</v>
      </c>
      <c r="H10306" s="6">
        <v>0.11004088054850683</v>
      </c>
      <c r="I10306" s="2">
        <f>VLOOKUP($E10306,
Products!$A$1:$F$201,MATCH(Orders!I$1,Products!$A$1:$F$1,0),0)</f>
        <v>21943.16319502375</v>
      </c>
      <c r="J10306" s="2">
        <f>VLOOKUP($E10306,
Products!$A$1:$F$201,MATCH(Orders!J$1,Products!$A$1:$F$1,0),0)</f>
        <v>16937.09489743154</v>
      </c>
    </row>
    <row r="10307" spans="1:10">
      <c r="A10307">
        <v>10306</v>
      </c>
      <c r="B10307" s="4">
        <v>45724</v>
      </c>
      <c r="C10307" s="10">
        <f>DATE(YEAR(orders[[#This Row],[order_date]]), MONTH(orders[[#This Row],[order_date]]), 1)</f>
        <v>45717</v>
      </c>
      <c r="D10307" t="s">
        <v>2091</v>
      </c>
      <c r="E10307" t="s">
        <v>611</v>
      </c>
      <c r="F10307" t="str">
        <f>VLOOKUP(orders[[#This Row],[product_id]],Products!A:C,3,0)</f>
        <v>Electronics</v>
      </c>
      <c r="G10307">
        <v>2</v>
      </c>
      <c r="H10307" s="6">
        <v>0.11629601723028998</v>
      </c>
      <c r="I10307" s="2">
        <f>VLOOKUP($E10307,
Products!$A$1:$F$201,MATCH(Orders!I$1,Products!$A$1:$F$1,0),0)</f>
        <v>12041.08303405661</v>
      </c>
      <c r="J10307" s="2">
        <f>VLOOKUP($E10307,
Products!$A$1:$F$201,MATCH(Orders!J$1,Products!$A$1:$F$1,0),0)</f>
        <v>7946.6428283753548</v>
      </c>
    </row>
    <row r="10308" spans="1:10">
      <c r="A10308">
        <v>10307</v>
      </c>
      <c r="B10308" s="4">
        <v>44948</v>
      </c>
      <c r="C10308" s="10">
        <f>DATE(YEAR(orders[[#This Row],[order_date]]), MONTH(orders[[#This Row],[order_date]]), 1)</f>
        <v>44927</v>
      </c>
      <c r="D10308" t="s">
        <v>3762</v>
      </c>
      <c r="E10308" t="s">
        <v>614</v>
      </c>
      <c r="F10308" t="str">
        <f>VLOOKUP(orders[[#This Row],[product_id]],Products!A:C,3,0)</f>
        <v>Electronics</v>
      </c>
      <c r="G10308">
        <v>2</v>
      </c>
      <c r="H10308" s="6">
        <v>0.23622157132460078</v>
      </c>
      <c r="I10308" s="2">
        <f>VLOOKUP($E10308,
Products!$A$1:$F$201,MATCH(Orders!I$1,Products!$A$1:$F$1,0),0)</f>
        <v>27394.979060178921</v>
      </c>
      <c r="J10308" s="2">
        <f>VLOOKUP($E10308,
Products!$A$1:$F$201,MATCH(Orders!J$1,Products!$A$1:$F$1,0),0)</f>
        <v>20497.911427865951</v>
      </c>
    </row>
    <row r="10309" spans="1:10">
      <c r="A10309">
        <v>10308</v>
      </c>
      <c r="B10309" s="4">
        <v>44945</v>
      </c>
      <c r="C10309" s="10">
        <f>DATE(YEAR(orders[[#This Row],[order_date]]), MONTH(orders[[#This Row],[order_date]]), 1)</f>
        <v>44927</v>
      </c>
      <c r="D10309" t="s">
        <v>4648</v>
      </c>
      <c r="E10309" t="s">
        <v>529</v>
      </c>
      <c r="F10309" t="str">
        <f>VLOOKUP(orders[[#This Row],[product_id]],Products!A:C,3,0)</f>
        <v>Electronics</v>
      </c>
      <c r="G10309">
        <v>1</v>
      </c>
      <c r="H10309" s="6">
        <v>0.14651259175307013</v>
      </c>
      <c r="I10309" s="2">
        <f>VLOOKUP($E10309,
Products!$A$1:$F$201,MATCH(Orders!I$1,Products!$A$1:$F$1,0),0)</f>
        <v>18308.801775351771</v>
      </c>
      <c r="J10309" s="2">
        <f>VLOOKUP($E10309,
Products!$A$1:$F$201,MATCH(Orders!J$1,Products!$A$1:$F$1,0),0)</f>
        <v>12027.24184831013</v>
      </c>
    </row>
    <row r="10310" spans="1:10">
      <c r="A10310">
        <v>10309</v>
      </c>
      <c r="B10310" s="4">
        <v>45202</v>
      </c>
      <c r="C10310" s="10">
        <f>DATE(YEAR(orders[[#This Row],[order_date]]), MONTH(orders[[#This Row],[order_date]]), 1)</f>
        <v>45200</v>
      </c>
      <c r="D10310" t="s">
        <v>3290</v>
      </c>
      <c r="E10310" t="s">
        <v>529</v>
      </c>
      <c r="F10310" t="str">
        <f>VLOOKUP(orders[[#This Row],[product_id]],Products!A:C,3,0)</f>
        <v>Electronics</v>
      </c>
      <c r="G10310">
        <v>1</v>
      </c>
      <c r="H10310" s="6">
        <v>0.15883344173374378</v>
      </c>
      <c r="I10310" s="2">
        <f>VLOOKUP($E10310,
Products!$A$1:$F$201,MATCH(Orders!I$1,Products!$A$1:$F$1,0),0)</f>
        <v>18308.801775351771</v>
      </c>
      <c r="J10310" s="2">
        <f>VLOOKUP($E10310,
Products!$A$1:$F$201,MATCH(Orders!J$1,Products!$A$1:$F$1,0),0)</f>
        <v>12027.24184831013</v>
      </c>
    </row>
    <row r="10311" spans="1:10">
      <c r="A10311">
        <v>10310</v>
      </c>
      <c r="B10311" s="4">
        <v>45585</v>
      </c>
      <c r="C10311" s="10">
        <f>DATE(YEAR(orders[[#This Row],[order_date]]), MONTH(orders[[#This Row],[order_date]]), 1)</f>
        <v>45566</v>
      </c>
      <c r="D10311" t="s">
        <v>2307</v>
      </c>
      <c r="E10311" t="s">
        <v>508</v>
      </c>
      <c r="F10311" t="str">
        <f>VLOOKUP(orders[[#This Row],[product_id]],Products!A:C,3,0)</f>
        <v>Electronics</v>
      </c>
      <c r="G10311">
        <v>1</v>
      </c>
      <c r="H10311" s="6">
        <v>0.1728549846051084</v>
      </c>
      <c r="I10311" s="2">
        <f>VLOOKUP($E10311,
Products!$A$1:$F$201,MATCH(Orders!I$1,Products!$A$1:$F$1,0),0)</f>
        <v>23345.985707147142</v>
      </c>
      <c r="J10311" s="2">
        <f>VLOOKUP($E10311,
Products!$A$1:$F$201,MATCH(Orders!J$1,Products!$A$1:$F$1,0),0)</f>
        <v>15772.90371323649</v>
      </c>
    </row>
    <row r="10312" spans="1:10">
      <c r="A10312">
        <v>10311</v>
      </c>
      <c r="B10312" s="4">
        <v>45824</v>
      </c>
      <c r="C10312" s="10">
        <f>DATE(YEAR(orders[[#This Row],[order_date]]), MONTH(orders[[#This Row],[order_date]]), 1)</f>
        <v>45809</v>
      </c>
      <c r="D10312" t="s">
        <v>2216</v>
      </c>
      <c r="E10312" t="s">
        <v>692</v>
      </c>
      <c r="F10312" t="str">
        <f>VLOOKUP(orders[[#This Row],[product_id]],Products!A:C,3,0)</f>
        <v>Electronics</v>
      </c>
      <c r="G10312">
        <v>3</v>
      </c>
      <c r="H10312" s="6">
        <v>0.21173931744962016</v>
      </c>
      <c r="I10312" s="2">
        <f>VLOOKUP($E10312,
Products!$A$1:$F$201,MATCH(Orders!I$1,Products!$A$1:$F$1,0),0)</f>
        <v>18150.337151787651</v>
      </c>
      <c r="J10312" s="2">
        <f>VLOOKUP($E10312,
Products!$A$1:$F$201,MATCH(Orders!J$1,Products!$A$1:$F$1,0),0)</f>
        <v>11965.45000430708</v>
      </c>
    </row>
    <row r="10313" spans="1:10">
      <c r="A10313">
        <v>10312</v>
      </c>
      <c r="B10313" s="4">
        <v>45478</v>
      </c>
      <c r="C10313" s="10">
        <f>DATE(YEAR(orders[[#This Row],[order_date]]), MONTH(orders[[#This Row],[order_date]]), 1)</f>
        <v>45474</v>
      </c>
      <c r="D10313" t="s">
        <v>1552</v>
      </c>
      <c r="E10313" t="s">
        <v>691</v>
      </c>
      <c r="F10313" t="str">
        <f>VLOOKUP(orders[[#This Row],[product_id]],Products!A:C,3,0)</f>
        <v>Appliances</v>
      </c>
      <c r="G10313">
        <v>2</v>
      </c>
      <c r="H10313" s="6">
        <v>8.7681717459784911E-2</v>
      </c>
      <c r="I10313" s="2">
        <f>VLOOKUP($E10313,
Products!$A$1:$F$201,MATCH(Orders!I$1,Products!$A$1:$F$1,0),0)</f>
        <v>2337.6024778940591</v>
      </c>
      <c r="J10313" s="2">
        <f>VLOOKUP($E10313,
Products!$A$1:$F$201,MATCH(Orders!J$1,Products!$A$1:$F$1,0),0)</f>
        <v>1616.9957885138581</v>
      </c>
    </row>
    <row r="10314" spans="1:10">
      <c r="A10314">
        <v>10313</v>
      </c>
      <c r="B10314" s="4">
        <v>45605</v>
      </c>
      <c r="C10314" s="10">
        <f>DATE(YEAR(orders[[#This Row],[order_date]]), MONTH(orders[[#This Row],[order_date]]), 1)</f>
        <v>45597</v>
      </c>
      <c r="D10314" t="s">
        <v>2308</v>
      </c>
      <c r="E10314" t="s">
        <v>578</v>
      </c>
      <c r="F10314" t="str">
        <f>VLOOKUP(orders[[#This Row],[product_id]],Products!A:C,3,0)</f>
        <v>Electronics</v>
      </c>
      <c r="G10314">
        <v>1</v>
      </c>
      <c r="H10314" s="6">
        <v>0.24456105068152098</v>
      </c>
      <c r="I10314" s="2">
        <f>VLOOKUP($E10314,
Products!$A$1:$F$201,MATCH(Orders!I$1,Products!$A$1:$F$1,0),0)</f>
        <v>2632.553295816565</v>
      </c>
      <c r="J10314" s="2">
        <f>VLOOKUP($E10314,
Products!$A$1:$F$201,MATCH(Orders!J$1,Products!$A$1:$F$1,0),0)</f>
        <v>1732.316114566717</v>
      </c>
    </row>
    <row r="10315" spans="1:10">
      <c r="A10315">
        <v>10314</v>
      </c>
      <c r="B10315" s="4">
        <v>45529</v>
      </c>
      <c r="C10315" s="10">
        <f>DATE(YEAR(orders[[#This Row],[order_date]]), MONTH(orders[[#This Row],[order_date]]), 1)</f>
        <v>45505</v>
      </c>
      <c r="D10315" t="s">
        <v>1414</v>
      </c>
      <c r="E10315" t="s">
        <v>529</v>
      </c>
      <c r="F10315" t="str">
        <f>VLOOKUP(orders[[#This Row],[product_id]],Products!A:C,3,0)</f>
        <v>Electronics</v>
      </c>
      <c r="G10315">
        <v>1</v>
      </c>
      <c r="H10315" s="6">
        <v>0.1316017306628853</v>
      </c>
      <c r="I10315" s="2">
        <f>VLOOKUP($E10315,
Products!$A$1:$F$201,MATCH(Orders!I$1,Products!$A$1:$F$1,0),0)</f>
        <v>18308.801775351771</v>
      </c>
      <c r="J10315" s="2">
        <f>VLOOKUP($E10315,
Products!$A$1:$F$201,MATCH(Orders!J$1,Products!$A$1:$F$1,0),0)</f>
        <v>12027.24184831013</v>
      </c>
    </row>
    <row r="10316" spans="1:10">
      <c r="A10316">
        <v>10315</v>
      </c>
      <c r="B10316" s="4">
        <v>46022</v>
      </c>
      <c r="C10316" s="10">
        <f>DATE(YEAR(orders[[#This Row],[order_date]]), MONTH(orders[[#This Row],[order_date]]), 1)</f>
        <v>45992</v>
      </c>
      <c r="D10316" t="s">
        <v>4023</v>
      </c>
      <c r="E10316" t="s">
        <v>699</v>
      </c>
      <c r="F10316" t="str">
        <f>VLOOKUP(orders[[#This Row],[product_id]],Products!A:C,3,0)</f>
        <v>Appliances</v>
      </c>
      <c r="G10316">
        <v>2</v>
      </c>
      <c r="H10316" s="6">
        <v>5.1481551733921001E-2</v>
      </c>
      <c r="I10316" s="2">
        <f>VLOOKUP($E10316,
Products!$A$1:$F$201,MATCH(Orders!I$1,Products!$A$1:$F$1,0),0)</f>
        <v>25091.998133165329</v>
      </c>
      <c r="J10316" s="2">
        <f>VLOOKUP($E10316,
Products!$A$1:$F$201,MATCH(Orders!J$1,Products!$A$1:$F$1,0),0)</f>
        <v>18464.226825266349</v>
      </c>
    </row>
    <row r="10317" spans="1:10">
      <c r="A10317">
        <v>10316</v>
      </c>
      <c r="B10317" s="4">
        <v>45291</v>
      </c>
      <c r="C10317" s="10">
        <f>DATE(YEAR(orders[[#This Row],[order_date]]), MONTH(orders[[#This Row],[order_date]]), 1)</f>
        <v>45261</v>
      </c>
      <c r="D10317" t="s">
        <v>1513</v>
      </c>
      <c r="E10317" t="s">
        <v>624</v>
      </c>
      <c r="F10317" t="str">
        <f>VLOOKUP(orders[[#This Row],[product_id]],Products!A:C,3,0)</f>
        <v>Appliances</v>
      </c>
      <c r="G10317">
        <v>2</v>
      </c>
      <c r="H10317" s="6">
        <v>0.14254537409915172</v>
      </c>
      <c r="I10317" s="2">
        <f>VLOOKUP($E10317,
Products!$A$1:$F$201,MATCH(Orders!I$1,Products!$A$1:$F$1,0),0)</f>
        <v>2102.383201797521</v>
      </c>
      <c r="J10317" s="2">
        <f>VLOOKUP($E10317,
Products!$A$1:$F$201,MATCH(Orders!J$1,Products!$A$1:$F$1,0),0)</f>
        <v>1599.330443274388</v>
      </c>
    </row>
    <row r="10318" spans="1:10">
      <c r="A10318">
        <v>10317</v>
      </c>
      <c r="B10318" s="4">
        <v>45721</v>
      </c>
      <c r="C10318" s="10">
        <f>DATE(YEAR(orders[[#This Row],[order_date]]), MONTH(orders[[#This Row],[order_date]]), 1)</f>
        <v>45717</v>
      </c>
      <c r="D10318" t="s">
        <v>3365</v>
      </c>
      <c r="E10318" t="s">
        <v>545</v>
      </c>
      <c r="F10318" t="str">
        <f>VLOOKUP(orders[[#This Row],[product_id]],Products!A:C,3,0)</f>
        <v>Electronics</v>
      </c>
      <c r="G10318">
        <v>1</v>
      </c>
      <c r="H10318" s="6">
        <v>0.16678844209559854</v>
      </c>
      <c r="I10318" s="2">
        <f>VLOOKUP($E10318,
Products!$A$1:$F$201,MATCH(Orders!I$1,Products!$A$1:$F$1,0),0)</f>
        <v>11292.44914297154</v>
      </c>
      <c r="J10318" s="2">
        <f>VLOOKUP($E10318,
Products!$A$1:$F$201,MATCH(Orders!J$1,Products!$A$1:$F$1,0),0)</f>
        <v>7616.0274340726546</v>
      </c>
    </row>
    <row r="10319" spans="1:10">
      <c r="A10319">
        <v>10318</v>
      </c>
      <c r="B10319" s="4">
        <v>45578</v>
      </c>
      <c r="C10319" s="10">
        <f>DATE(YEAR(orders[[#This Row],[order_date]]), MONTH(orders[[#This Row],[order_date]]), 1)</f>
        <v>45566</v>
      </c>
      <c r="D10319" t="s">
        <v>3955</v>
      </c>
      <c r="E10319" t="s">
        <v>576</v>
      </c>
      <c r="F10319" t="str">
        <f>VLOOKUP(orders[[#This Row],[product_id]],Products!A:C,3,0)</f>
        <v>Electronics</v>
      </c>
      <c r="G10319">
        <v>1</v>
      </c>
      <c r="H10319" s="6">
        <v>0.2211104097410701</v>
      </c>
      <c r="I10319" s="2">
        <f>VLOOKUP($E10319,
Products!$A$1:$F$201,MATCH(Orders!I$1,Products!$A$1:$F$1,0),0)</f>
        <v>12571.90922514794</v>
      </c>
      <c r="J10319" s="2">
        <f>VLOOKUP($E10319,
Products!$A$1:$F$201,MATCH(Orders!J$1,Products!$A$1:$F$1,0),0)</f>
        <v>9314.5536289888332</v>
      </c>
    </row>
    <row r="10320" spans="1:10">
      <c r="A10320">
        <v>10319</v>
      </c>
      <c r="B10320" s="4">
        <v>45516</v>
      </c>
      <c r="C10320" s="10">
        <f>DATE(YEAR(orders[[#This Row],[order_date]]), MONTH(orders[[#This Row],[order_date]]), 1)</f>
        <v>45505</v>
      </c>
      <c r="D10320" t="s">
        <v>820</v>
      </c>
      <c r="E10320" t="s">
        <v>642</v>
      </c>
      <c r="F10320" t="str">
        <f>VLOOKUP(orders[[#This Row],[product_id]],Products!A:C,3,0)</f>
        <v>Appliances</v>
      </c>
      <c r="G10320">
        <v>1</v>
      </c>
      <c r="H10320" s="6">
        <v>0.14805931550515253</v>
      </c>
      <c r="I10320" s="2">
        <f>VLOOKUP($E10320,
Products!$A$1:$F$201,MATCH(Orders!I$1,Products!$A$1:$F$1,0),0)</f>
        <v>2296.7821973225709</v>
      </c>
      <c r="J10320" s="2">
        <f>VLOOKUP($E10320,
Products!$A$1:$F$201,MATCH(Orders!J$1,Products!$A$1:$F$1,0),0)</f>
        <v>1585.16132006212</v>
      </c>
    </row>
    <row r="10321" spans="1:10">
      <c r="A10321">
        <v>10320</v>
      </c>
      <c r="B10321" s="4">
        <v>45125</v>
      </c>
      <c r="C10321" s="10">
        <f>DATE(YEAR(orders[[#This Row],[order_date]]), MONTH(orders[[#This Row],[order_date]]), 1)</f>
        <v>45108</v>
      </c>
      <c r="D10321" t="s">
        <v>3433</v>
      </c>
      <c r="E10321" t="s">
        <v>614</v>
      </c>
      <c r="F10321" t="str">
        <f>VLOOKUP(orders[[#This Row],[product_id]],Products!A:C,3,0)</f>
        <v>Electronics</v>
      </c>
      <c r="G10321">
        <v>1</v>
      </c>
      <c r="H10321" s="6">
        <v>0.21743838485566253</v>
      </c>
      <c r="I10321" s="2">
        <f>VLOOKUP($E10321,
Products!$A$1:$F$201,MATCH(Orders!I$1,Products!$A$1:$F$1,0),0)</f>
        <v>27394.979060178921</v>
      </c>
      <c r="J10321" s="2">
        <f>VLOOKUP($E10321,
Products!$A$1:$F$201,MATCH(Orders!J$1,Products!$A$1:$F$1,0),0)</f>
        <v>20497.911427865951</v>
      </c>
    </row>
    <row r="10322" spans="1:10">
      <c r="A10322">
        <v>10321</v>
      </c>
      <c r="B10322" s="4">
        <v>44943</v>
      </c>
      <c r="C10322" s="10">
        <f>DATE(YEAR(orders[[#This Row],[order_date]]), MONTH(orders[[#This Row],[order_date]]), 1)</f>
        <v>44927</v>
      </c>
      <c r="D10322" t="s">
        <v>1336</v>
      </c>
      <c r="E10322" t="s">
        <v>608</v>
      </c>
      <c r="F10322" t="str">
        <f>VLOOKUP(orders[[#This Row],[product_id]],Products!A:C,3,0)</f>
        <v>Electronics</v>
      </c>
      <c r="G10322">
        <v>2</v>
      </c>
      <c r="H10322" s="6">
        <v>0.13060605499941338</v>
      </c>
      <c r="I10322" s="2">
        <f>VLOOKUP($E10322,
Products!$A$1:$F$201,MATCH(Orders!I$1,Products!$A$1:$F$1,0),0)</f>
        <v>32509.710212279751</v>
      </c>
      <c r="J10322" s="2">
        <f>VLOOKUP($E10322,
Products!$A$1:$F$201,MATCH(Orders!J$1,Products!$A$1:$F$1,0),0)</f>
        <v>23699.228985408761</v>
      </c>
    </row>
    <row r="10323" spans="1:10">
      <c r="A10323">
        <v>10322</v>
      </c>
      <c r="B10323" s="4">
        <v>45144</v>
      </c>
      <c r="C10323" s="10">
        <f>DATE(YEAR(orders[[#This Row],[order_date]]), MONTH(orders[[#This Row],[order_date]]), 1)</f>
        <v>45139</v>
      </c>
      <c r="D10323" t="s">
        <v>3942</v>
      </c>
      <c r="E10323" t="s">
        <v>693</v>
      </c>
      <c r="F10323" t="str">
        <f>VLOOKUP(orders[[#This Row],[product_id]],Products!A:C,3,0)</f>
        <v>Appliances</v>
      </c>
      <c r="G10323">
        <v>1</v>
      </c>
      <c r="H10323" s="6">
        <v>9.8450433116476055E-2</v>
      </c>
      <c r="I10323" s="2">
        <f>VLOOKUP($E10323,
Products!$A$1:$F$201,MATCH(Orders!I$1,Products!$A$1:$F$1,0),0)</f>
        <v>2037.67513915007</v>
      </c>
      <c r="J10323" s="2">
        <f>VLOOKUP($E10323,
Products!$A$1:$F$201,MATCH(Orders!J$1,Products!$A$1:$F$1,0),0)</f>
        <v>1374.1566876520769</v>
      </c>
    </row>
    <row r="10324" spans="1:10">
      <c r="A10324">
        <v>10323</v>
      </c>
      <c r="B10324" s="4">
        <v>45667</v>
      </c>
      <c r="C10324" s="10">
        <f>DATE(YEAR(orders[[#This Row],[order_date]]), MONTH(orders[[#This Row],[order_date]]), 1)</f>
        <v>45658</v>
      </c>
      <c r="D10324" t="s">
        <v>2972</v>
      </c>
      <c r="E10324" t="s">
        <v>672</v>
      </c>
      <c r="F10324" t="str">
        <f>VLOOKUP(orders[[#This Row],[product_id]],Products!A:C,3,0)</f>
        <v>Electronics</v>
      </c>
      <c r="G10324">
        <v>1</v>
      </c>
      <c r="H10324" s="6">
        <v>0.21985012071782775</v>
      </c>
      <c r="I10324" s="2">
        <f>VLOOKUP($E10324,
Products!$A$1:$F$201,MATCH(Orders!I$1,Products!$A$1:$F$1,0),0)</f>
        <v>29856.340212906369</v>
      </c>
      <c r="J10324" s="2">
        <f>VLOOKUP($E10324,
Products!$A$1:$F$201,MATCH(Orders!J$1,Products!$A$1:$F$1,0),0)</f>
        <v>19759.064823078941</v>
      </c>
    </row>
    <row r="10325" spans="1:10">
      <c r="A10325">
        <v>10324</v>
      </c>
      <c r="B10325" s="4">
        <v>45576</v>
      </c>
      <c r="C10325" s="10">
        <f>DATE(YEAR(orders[[#This Row],[order_date]]), MONTH(orders[[#This Row],[order_date]]), 1)</f>
        <v>45566</v>
      </c>
      <c r="D10325" t="s">
        <v>902</v>
      </c>
      <c r="E10325" t="s">
        <v>538</v>
      </c>
      <c r="F10325" t="str">
        <f>VLOOKUP(orders[[#This Row],[product_id]],Products!A:C,3,0)</f>
        <v>Electronics</v>
      </c>
      <c r="G10325">
        <v>3</v>
      </c>
      <c r="H10325" s="6">
        <v>0.2280675422240995</v>
      </c>
      <c r="I10325" s="2">
        <f>VLOOKUP($E10325,
Products!$A$1:$F$201,MATCH(Orders!I$1,Products!$A$1:$F$1,0),0)</f>
        <v>29368.843697269542</v>
      </c>
      <c r="J10325" s="2">
        <f>VLOOKUP($E10325,
Products!$A$1:$F$201,MATCH(Orders!J$1,Products!$A$1:$F$1,0),0)</f>
        <v>23079.13344123889</v>
      </c>
    </row>
    <row r="10326" spans="1:10">
      <c r="A10326">
        <v>10325</v>
      </c>
      <c r="B10326" s="4">
        <v>45073</v>
      </c>
      <c r="C10326" s="10">
        <f>DATE(YEAR(orders[[#This Row],[order_date]]), MONTH(orders[[#This Row],[order_date]]), 1)</f>
        <v>45047</v>
      </c>
      <c r="D10326" t="s">
        <v>1106</v>
      </c>
      <c r="E10326" t="s">
        <v>667</v>
      </c>
      <c r="F10326" t="str">
        <f>VLOOKUP(orders[[#This Row],[product_id]],Products!A:C,3,0)</f>
        <v>Electronics</v>
      </c>
      <c r="G10326">
        <v>1</v>
      </c>
      <c r="H10326" s="6">
        <v>0.17654375044463169</v>
      </c>
      <c r="I10326" s="2">
        <f>VLOOKUP($E10326,
Products!$A$1:$F$201,MATCH(Orders!I$1,Products!$A$1:$F$1,0),0)</f>
        <v>2491.507056421975</v>
      </c>
      <c r="J10326" s="2">
        <f>VLOOKUP($E10326,
Products!$A$1:$F$201,MATCH(Orders!J$1,Products!$A$1:$F$1,0),0)</f>
        <v>1871.4408177277719</v>
      </c>
    </row>
    <row r="10327" spans="1:10">
      <c r="A10327">
        <v>10326</v>
      </c>
      <c r="B10327" s="4">
        <v>45596</v>
      </c>
      <c r="C10327" s="10">
        <f>DATE(YEAR(orders[[#This Row],[order_date]]), MONTH(orders[[#This Row],[order_date]]), 1)</f>
        <v>45566</v>
      </c>
      <c r="D10327" t="s">
        <v>4607</v>
      </c>
      <c r="E10327" t="s">
        <v>567</v>
      </c>
      <c r="F10327" t="str">
        <f>VLOOKUP(orders[[#This Row],[product_id]],Products!A:C,3,0)</f>
        <v>Electronics</v>
      </c>
      <c r="G10327">
        <v>2</v>
      </c>
      <c r="H10327" s="6">
        <v>0.14930737881640463</v>
      </c>
      <c r="I10327" s="2">
        <f>VLOOKUP($E10327,
Products!$A$1:$F$201,MATCH(Orders!I$1,Products!$A$1:$F$1,0),0)</f>
        <v>17514.171240093368</v>
      </c>
      <c r="J10327" s="2">
        <f>VLOOKUP($E10327,
Products!$A$1:$F$201,MATCH(Orders!J$1,Products!$A$1:$F$1,0),0)</f>
        <v>12226.76247250809</v>
      </c>
    </row>
    <row r="10328" spans="1:10">
      <c r="A10328">
        <v>10327</v>
      </c>
      <c r="B10328" s="4">
        <v>45591</v>
      </c>
      <c r="C10328" s="10">
        <f>DATE(YEAR(orders[[#This Row],[order_date]]), MONTH(orders[[#This Row],[order_date]]), 1)</f>
        <v>45566</v>
      </c>
      <c r="D10328" t="s">
        <v>3502</v>
      </c>
      <c r="E10328" t="s">
        <v>590</v>
      </c>
      <c r="F10328" t="str">
        <f>VLOOKUP(orders[[#This Row],[product_id]],Products!A:C,3,0)</f>
        <v>Appliances</v>
      </c>
      <c r="G10328">
        <v>1</v>
      </c>
      <c r="H10328" s="6">
        <v>6.9899426310376447E-2</v>
      </c>
      <c r="I10328" s="2">
        <f>VLOOKUP($E10328,
Products!$A$1:$F$201,MATCH(Orders!I$1,Products!$A$1:$F$1,0),0)</f>
        <v>2035.9251500591261</v>
      </c>
      <c r="J10328" s="2">
        <f>VLOOKUP($E10328,
Products!$A$1:$F$201,MATCH(Orders!J$1,Products!$A$1:$F$1,0),0)</f>
        <v>1473.8412378673991</v>
      </c>
    </row>
    <row r="10329" spans="1:10">
      <c r="A10329">
        <v>10328</v>
      </c>
      <c r="B10329" s="4">
        <v>45782</v>
      </c>
      <c r="C10329" s="10">
        <f>DATE(YEAR(orders[[#This Row],[order_date]]), MONTH(orders[[#This Row],[order_date]]), 1)</f>
        <v>45778</v>
      </c>
      <c r="D10329" t="s">
        <v>3434</v>
      </c>
      <c r="E10329" t="s">
        <v>566</v>
      </c>
      <c r="F10329" t="str">
        <f>VLOOKUP(orders[[#This Row],[product_id]],Products!A:C,3,0)</f>
        <v>Electronics</v>
      </c>
      <c r="G10329">
        <v>2</v>
      </c>
      <c r="H10329" s="6">
        <v>0.14813753666982379</v>
      </c>
      <c r="I10329" s="2">
        <f>VLOOKUP($E10329,
Products!$A$1:$F$201,MATCH(Orders!I$1,Products!$A$1:$F$1,0),0)</f>
        <v>16858.5225334635</v>
      </c>
      <c r="J10329" s="2">
        <f>VLOOKUP($E10329,
Products!$A$1:$F$201,MATCH(Orders!J$1,Products!$A$1:$F$1,0),0)</f>
        <v>11855.743620634101</v>
      </c>
    </row>
    <row r="10330" spans="1:10">
      <c r="A10330">
        <v>10329</v>
      </c>
      <c r="B10330" s="4">
        <v>45256</v>
      </c>
      <c r="C10330" s="10">
        <f>DATE(YEAR(orders[[#This Row],[order_date]]), MONTH(orders[[#This Row],[order_date]]), 1)</f>
        <v>45231</v>
      </c>
      <c r="D10330" t="s">
        <v>2745</v>
      </c>
      <c r="E10330" t="s">
        <v>598</v>
      </c>
      <c r="F10330" t="str">
        <f>VLOOKUP(orders[[#This Row],[product_id]],Products!A:C,3,0)</f>
        <v>Appliances</v>
      </c>
      <c r="G10330">
        <v>3</v>
      </c>
      <c r="H10330" s="6">
        <v>7.5061579910272E-2</v>
      </c>
      <c r="I10330" s="2">
        <f>VLOOKUP($E10330,
Products!$A$1:$F$201,MATCH(Orders!I$1,Products!$A$1:$F$1,0),0)</f>
        <v>5641.6789233526652</v>
      </c>
      <c r="J10330" s="2">
        <f>VLOOKUP($E10330,
Products!$A$1:$F$201,MATCH(Orders!J$1,Products!$A$1:$F$1,0),0)</f>
        <v>4031.2473685481059</v>
      </c>
    </row>
    <row r="10331" spans="1:10">
      <c r="A10331">
        <v>10330</v>
      </c>
      <c r="B10331" s="4">
        <v>45821</v>
      </c>
      <c r="C10331" s="10">
        <f>DATE(YEAR(orders[[#This Row],[order_date]]), MONTH(orders[[#This Row],[order_date]]), 1)</f>
        <v>45809</v>
      </c>
      <c r="D10331" t="s">
        <v>781</v>
      </c>
      <c r="E10331" t="s">
        <v>532</v>
      </c>
      <c r="F10331" t="str">
        <f>VLOOKUP(orders[[#This Row],[product_id]],Products!A:C,3,0)</f>
        <v>Electronics</v>
      </c>
      <c r="G10331">
        <v>2</v>
      </c>
      <c r="H10331" s="6">
        <v>0.22520301488411626</v>
      </c>
      <c r="I10331" s="2">
        <f>VLOOKUP($E10331,
Products!$A$1:$F$201,MATCH(Orders!I$1,Products!$A$1:$F$1,0),0)</f>
        <v>2668.0593077725212</v>
      </c>
      <c r="J10331" s="2">
        <f>VLOOKUP($E10331,
Products!$A$1:$F$201,MATCH(Orders!J$1,Products!$A$1:$F$1,0),0)</f>
        <v>1923.7114222321791</v>
      </c>
    </row>
    <row r="10332" spans="1:10">
      <c r="A10332">
        <v>10331</v>
      </c>
      <c r="B10332" s="4">
        <v>45027</v>
      </c>
      <c r="C10332" s="10">
        <f>DATE(YEAR(orders[[#This Row],[order_date]]), MONTH(orders[[#This Row],[order_date]]), 1)</f>
        <v>45017</v>
      </c>
      <c r="D10332" t="s">
        <v>2155</v>
      </c>
      <c r="E10332" t="s">
        <v>631</v>
      </c>
      <c r="F10332" t="str">
        <f>VLOOKUP(orders[[#This Row],[product_id]],Products!A:C,3,0)</f>
        <v>Appliances</v>
      </c>
      <c r="G10332">
        <v>3</v>
      </c>
      <c r="H10332" s="6">
        <v>0.13066039973420798</v>
      </c>
      <c r="I10332" s="2">
        <f>VLOOKUP($E10332,
Products!$A$1:$F$201,MATCH(Orders!I$1,Products!$A$1:$F$1,0),0)</f>
        <v>5983.7308645702497</v>
      </c>
      <c r="J10332" s="2">
        <f>VLOOKUP($E10332,
Products!$A$1:$F$201,MATCH(Orders!J$1,Products!$A$1:$F$1,0),0)</f>
        <v>4205.6432936163774</v>
      </c>
    </row>
    <row r="10333" spans="1:10">
      <c r="A10333">
        <v>10332</v>
      </c>
      <c r="B10333" s="4">
        <v>45253</v>
      </c>
      <c r="C10333" s="10">
        <f>DATE(YEAR(orders[[#This Row],[order_date]]), MONTH(orders[[#This Row],[order_date]]), 1)</f>
        <v>45231</v>
      </c>
      <c r="D10333" t="s">
        <v>992</v>
      </c>
      <c r="E10333" t="s">
        <v>650</v>
      </c>
      <c r="F10333" t="str">
        <f>VLOOKUP(orders[[#This Row],[product_id]],Products!A:C,3,0)</f>
        <v>Electronics</v>
      </c>
      <c r="G10333">
        <v>3</v>
      </c>
      <c r="H10333" s="6">
        <v>0.18562500190169068</v>
      </c>
      <c r="I10333" s="2">
        <f>VLOOKUP($E10333,
Products!$A$1:$F$201,MATCH(Orders!I$1,Products!$A$1:$F$1,0),0)</f>
        <v>12936.529609330941</v>
      </c>
      <c r="J10333" s="2">
        <f>VLOOKUP($E10333,
Products!$A$1:$F$201,MATCH(Orders!J$1,Products!$A$1:$F$1,0),0)</f>
        <v>9465.2602677376308</v>
      </c>
    </row>
    <row r="10334" spans="1:10">
      <c r="A10334">
        <v>10333</v>
      </c>
      <c r="B10334" s="4">
        <v>45253</v>
      </c>
      <c r="C10334" s="10">
        <f>DATE(YEAR(orders[[#This Row],[order_date]]), MONTH(orders[[#This Row],[order_date]]), 1)</f>
        <v>45231</v>
      </c>
      <c r="D10334" t="s">
        <v>2274</v>
      </c>
      <c r="E10334" t="s">
        <v>565</v>
      </c>
      <c r="F10334" t="str">
        <f>VLOOKUP(orders[[#This Row],[product_id]],Products!A:C,3,0)</f>
        <v>Electronics</v>
      </c>
      <c r="G10334">
        <v>1</v>
      </c>
      <c r="H10334" s="6">
        <v>0.23776528568195693</v>
      </c>
      <c r="I10334" s="2">
        <f>VLOOKUP($E10334,
Products!$A$1:$F$201,MATCH(Orders!I$1,Products!$A$1:$F$1,0),0)</f>
        <v>2327.4213408101141</v>
      </c>
      <c r="J10334" s="2">
        <f>VLOOKUP($E10334,
Products!$A$1:$F$201,MATCH(Orders!J$1,Products!$A$1:$F$1,0),0)</f>
        <v>1682.0944582406071</v>
      </c>
    </row>
    <row r="10335" spans="1:10">
      <c r="A10335">
        <v>10334</v>
      </c>
      <c r="B10335" s="4">
        <v>44936</v>
      </c>
      <c r="C10335" s="10">
        <f>DATE(YEAR(orders[[#This Row],[order_date]]), MONTH(orders[[#This Row],[order_date]]), 1)</f>
        <v>44927</v>
      </c>
      <c r="D10335" t="s">
        <v>2028</v>
      </c>
      <c r="E10335" t="s">
        <v>675</v>
      </c>
      <c r="F10335" t="str">
        <f>VLOOKUP(orders[[#This Row],[product_id]],Products!A:C,3,0)</f>
        <v>Appliances</v>
      </c>
      <c r="G10335">
        <v>2</v>
      </c>
      <c r="H10335" s="6">
        <v>0.14315251497889359</v>
      </c>
      <c r="I10335" s="2">
        <f>VLOOKUP($E10335,
Products!$A$1:$F$201,MATCH(Orders!I$1,Products!$A$1:$F$1,0),0)</f>
        <v>23552.642442203069</v>
      </c>
      <c r="J10335" s="2">
        <f>VLOOKUP($E10335,
Products!$A$1:$F$201,MATCH(Orders!J$1,Products!$A$1:$F$1,0),0)</f>
        <v>17389.42325132497</v>
      </c>
    </row>
    <row r="10336" spans="1:10">
      <c r="A10336">
        <v>10335</v>
      </c>
      <c r="B10336" s="4">
        <v>45279</v>
      </c>
      <c r="C10336" s="10">
        <f>DATE(YEAR(orders[[#This Row],[order_date]]), MONTH(orders[[#This Row],[order_date]]), 1)</f>
        <v>45261</v>
      </c>
      <c r="D10336" t="s">
        <v>1566</v>
      </c>
      <c r="E10336" t="s">
        <v>552</v>
      </c>
      <c r="F10336" t="str">
        <f>VLOOKUP(orders[[#This Row],[product_id]],Products!A:C,3,0)</f>
        <v>Electronics</v>
      </c>
      <c r="G10336">
        <v>2</v>
      </c>
      <c r="H10336" s="6">
        <v>0.1835775545735239</v>
      </c>
      <c r="I10336" s="2">
        <f>VLOOKUP($E10336,
Products!$A$1:$F$201,MATCH(Orders!I$1,Products!$A$1:$F$1,0),0)</f>
        <v>20326.88586940234</v>
      </c>
      <c r="J10336" s="2">
        <f>VLOOKUP($E10336,
Products!$A$1:$F$201,MATCH(Orders!J$1,Products!$A$1:$F$1,0),0)</f>
        <v>14896.572579237891</v>
      </c>
    </row>
    <row r="10337" spans="1:10">
      <c r="A10337">
        <v>10336</v>
      </c>
      <c r="B10337" s="4">
        <v>45109</v>
      </c>
      <c r="C10337" s="10">
        <f>DATE(YEAR(orders[[#This Row],[order_date]]), MONTH(orders[[#This Row],[order_date]]), 1)</f>
        <v>45108</v>
      </c>
      <c r="D10337" t="s">
        <v>1447</v>
      </c>
      <c r="E10337" t="s">
        <v>617</v>
      </c>
      <c r="F10337" t="str">
        <f>VLOOKUP(orders[[#This Row],[product_id]],Products!A:C,3,0)</f>
        <v>Electronics</v>
      </c>
      <c r="G10337">
        <v>2</v>
      </c>
      <c r="H10337" s="6">
        <v>0.18381462821257971</v>
      </c>
      <c r="I10337" s="2">
        <f>VLOOKUP($E10337,
Products!$A$1:$F$201,MATCH(Orders!I$1,Products!$A$1:$F$1,0),0)</f>
        <v>19466.867434847129</v>
      </c>
      <c r="J10337" s="2">
        <f>VLOOKUP($E10337,
Products!$A$1:$F$201,MATCH(Orders!J$1,Products!$A$1:$F$1,0),0)</f>
        <v>13371.790482684521</v>
      </c>
    </row>
    <row r="10338" spans="1:10">
      <c r="A10338">
        <v>10337</v>
      </c>
      <c r="B10338" s="4">
        <v>45381</v>
      </c>
      <c r="C10338" s="10">
        <f>DATE(YEAR(orders[[#This Row],[order_date]]), MONTH(orders[[#This Row],[order_date]]), 1)</f>
        <v>45352</v>
      </c>
      <c r="D10338" t="s">
        <v>2436</v>
      </c>
      <c r="E10338" t="s">
        <v>592</v>
      </c>
      <c r="F10338" t="str">
        <f>VLOOKUP(orders[[#This Row],[product_id]],Products!A:C,3,0)</f>
        <v>Electronics</v>
      </c>
      <c r="G10338">
        <v>1</v>
      </c>
      <c r="H10338" s="6">
        <v>0.22928402537588574</v>
      </c>
      <c r="I10338" s="2">
        <f>VLOOKUP($E10338,
Products!$A$1:$F$201,MATCH(Orders!I$1,Products!$A$1:$F$1,0),0)</f>
        <v>12221.95918536383</v>
      </c>
      <c r="J10338" s="2">
        <f>VLOOKUP($E10338,
Products!$A$1:$F$201,MATCH(Orders!J$1,Products!$A$1:$F$1,0),0)</f>
        <v>9737.7215556427309</v>
      </c>
    </row>
    <row r="10339" spans="1:10">
      <c r="A10339">
        <v>10338</v>
      </c>
      <c r="B10339" s="4">
        <v>44932</v>
      </c>
      <c r="C10339" s="10">
        <f>DATE(YEAR(orders[[#This Row],[order_date]]), MONTH(orders[[#This Row],[order_date]]), 1)</f>
        <v>44927</v>
      </c>
      <c r="D10339" t="s">
        <v>3047</v>
      </c>
      <c r="E10339" t="s">
        <v>686</v>
      </c>
      <c r="F10339" t="str">
        <f>VLOOKUP(orders[[#This Row],[product_id]],Products!A:C,3,0)</f>
        <v>Appliances</v>
      </c>
      <c r="G10339">
        <v>2</v>
      </c>
      <c r="H10339" s="6">
        <v>7.9484101172290988E-2</v>
      </c>
      <c r="I10339" s="2">
        <f>VLOOKUP($E10339,
Products!$A$1:$F$201,MATCH(Orders!I$1,Products!$A$1:$F$1,0),0)</f>
        <v>25525.356267188719</v>
      </c>
      <c r="J10339" s="2">
        <f>VLOOKUP($E10339,
Products!$A$1:$F$201,MATCH(Orders!J$1,Products!$A$1:$F$1,0),0)</f>
        <v>18214.15981099859</v>
      </c>
    </row>
    <row r="10340" spans="1:10">
      <c r="A10340">
        <v>10339</v>
      </c>
      <c r="B10340" s="4">
        <v>45137</v>
      </c>
      <c r="C10340" s="10">
        <f>DATE(YEAR(orders[[#This Row],[order_date]]), MONTH(orders[[#This Row],[order_date]]), 1)</f>
        <v>45108</v>
      </c>
      <c r="D10340" t="s">
        <v>1514</v>
      </c>
      <c r="E10340" t="s">
        <v>614</v>
      </c>
      <c r="F10340" t="str">
        <f>VLOOKUP(orders[[#This Row],[product_id]],Products!A:C,3,0)</f>
        <v>Electronics</v>
      </c>
      <c r="G10340">
        <v>1</v>
      </c>
      <c r="H10340" s="6">
        <v>0.16018227246534494</v>
      </c>
      <c r="I10340" s="2">
        <f>VLOOKUP($E10340,
Products!$A$1:$F$201,MATCH(Orders!I$1,Products!$A$1:$F$1,0),0)</f>
        <v>27394.979060178921</v>
      </c>
      <c r="J10340" s="2">
        <f>VLOOKUP($E10340,
Products!$A$1:$F$201,MATCH(Orders!J$1,Products!$A$1:$F$1,0),0)</f>
        <v>20497.911427865951</v>
      </c>
    </row>
    <row r="10341" spans="1:10">
      <c r="A10341">
        <v>10340</v>
      </c>
      <c r="B10341" s="4">
        <v>44977</v>
      </c>
      <c r="C10341" s="10">
        <f>DATE(YEAR(orders[[#This Row],[order_date]]), MONTH(orders[[#This Row],[order_date]]), 1)</f>
        <v>44958</v>
      </c>
      <c r="D10341" t="s">
        <v>3639</v>
      </c>
      <c r="E10341" t="s">
        <v>654</v>
      </c>
      <c r="F10341" t="str">
        <f>VLOOKUP(orders[[#This Row],[product_id]],Products!A:C,3,0)</f>
        <v>Electronics</v>
      </c>
      <c r="G10341">
        <v>2</v>
      </c>
      <c r="H10341" s="6">
        <v>0.17789488632416889</v>
      </c>
      <c r="I10341" s="2">
        <f>VLOOKUP($E10341,
Products!$A$1:$F$201,MATCH(Orders!I$1,Products!$A$1:$F$1,0),0)</f>
        <v>2480.90324078101</v>
      </c>
      <c r="J10341" s="2">
        <f>VLOOKUP($E10341,
Products!$A$1:$F$201,MATCH(Orders!J$1,Products!$A$1:$F$1,0),0)</f>
        <v>1964.543440578911</v>
      </c>
    </row>
    <row r="10342" spans="1:10">
      <c r="A10342">
        <v>10341</v>
      </c>
      <c r="B10342" s="4">
        <v>45936</v>
      </c>
      <c r="C10342" s="10">
        <f>DATE(YEAR(orders[[#This Row],[order_date]]), MONTH(orders[[#This Row],[order_date]]), 1)</f>
        <v>45931</v>
      </c>
      <c r="D10342" t="s">
        <v>4224</v>
      </c>
      <c r="E10342" t="s">
        <v>641</v>
      </c>
      <c r="F10342" t="str">
        <f>VLOOKUP(orders[[#This Row],[product_id]],Products!A:C,3,0)</f>
        <v>Appliances</v>
      </c>
      <c r="G10342">
        <v>2</v>
      </c>
      <c r="H10342" s="6">
        <v>0.10370025599969364</v>
      </c>
      <c r="I10342" s="2">
        <f>VLOOKUP($E10342,
Products!$A$1:$F$201,MATCH(Orders!I$1,Products!$A$1:$F$1,0),0)</f>
        <v>27167.965718506261</v>
      </c>
      <c r="J10342" s="2">
        <f>VLOOKUP($E10342,
Products!$A$1:$F$201,MATCH(Orders!J$1,Products!$A$1:$F$1,0),0)</f>
        <v>19748.025676381669</v>
      </c>
    </row>
    <row r="10343" spans="1:10">
      <c r="A10343">
        <v>10342</v>
      </c>
      <c r="B10343" s="4">
        <v>45303</v>
      </c>
      <c r="C10343" s="10">
        <f>DATE(YEAR(orders[[#This Row],[order_date]]), MONTH(orders[[#This Row],[order_date]]), 1)</f>
        <v>45292</v>
      </c>
      <c r="D10343" t="s">
        <v>2665</v>
      </c>
      <c r="E10343" t="s">
        <v>578</v>
      </c>
      <c r="F10343" t="str">
        <f>VLOOKUP(orders[[#This Row],[product_id]],Products!A:C,3,0)</f>
        <v>Electronics</v>
      </c>
      <c r="G10343">
        <v>2</v>
      </c>
      <c r="H10343" s="6">
        <v>0.17059863544403386</v>
      </c>
      <c r="I10343" s="2">
        <f>VLOOKUP($E10343,
Products!$A$1:$F$201,MATCH(Orders!I$1,Products!$A$1:$F$1,0),0)</f>
        <v>2632.553295816565</v>
      </c>
      <c r="J10343" s="2">
        <f>VLOOKUP($E10343,
Products!$A$1:$F$201,MATCH(Orders!J$1,Products!$A$1:$F$1,0),0)</f>
        <v>1732.316114566717</v>
      </c>
    </row>
    <row r="10344" spans="1:10">
      <c r="A10344">
        <v>10343</v>
      </c>
      <c r="B10344" s="4">
        <v>45566</v>
      </c>
      <c r="C10344" s="10">
        <f>DATE(YEAR(orders[[#This Row],[order_date]]), MONTH(orders[[#This Row],[order_date]]), 1)</f>
        <v>45566</v>
      </c>
      <c r="D10344" t="s">
        <v>1119</v>
      </c>
      <c r="E10344" t="s">
        <v>627</v>
      </c>
      <c r="F10344" t="str">
        <f>VLOOKUP(orders[[#This Row],[product_id]],Products!A:C,3,0)</f>
        <v>Electronics</v>
      </c>
      <c r="G10344">
        <v>3</v>
      </c>
      <c r="H10344" s="6">
        <v>0.16541232362072675</v>
      </c>
      <c r="I10344" s="2">
        <f>VLOOKUP($E10344,
Products!$A$1:$F$201,MATCH(Orders!I$1,Products!$A$1:$F$1,0),0)</f>
        <v>21043.736386381101</v>
      </c>
      <c r="J10344" s="2">
        <f>VLOOKUP($E10344,
Products!$A$1:$F$201,MATCH(Orders!J$1,Products!$A$1:$F$1,0),0)</f>
        <v>14357.858783760659</v>
      </c>
    </row>
    <row r="10345" spans="1:10">
      <c r="A10345">
        <v>10344</v>
      </c>
      <c r="B10345" s="4">
        <v>45696</v>
      </c>
      <c r="C10345" s="10">
        <f>DATE(YEAR(orders[[#This Row],[order_date]]), MONTH(orders[[#This Row],[order_date]]), 1)</f>
        <v>45689</v>
      </c>
      <c r="D10345" t="s">
        <v>1136</v>
      </c>
      <c r="E10345" t="s">
        <v>602</v>
      </c>
      <c r="F10345" t="str">
        <f>VLOOKUP(orders[[#This Row],[product_id]],Products!A:C,3,0)</f>
        <v>Appliances</v>
      </c>
      <c r="G10345">
        <v>2</v>
      </c>
      <c r="H10345" s="6">
        <v>8.7571223970802664E-2</v>
      </c>
      <c r="I10345" s="2">
        <f>VLOOKUP($E10345,
Products!$A$1:$F$201,MATCH(Orders!I$1,Products!$A$1:$F$1,0),0)</f>
        <v>22834.95547197924</v>
      </c>
      <c r="J10345" s="2">
        <f>VLOOKUP($E10345,
Products!$A$1:$F$201,MATCH(Orders!J$1,Products!$A$1:$F$1,0),0)</f>
        <v>17972.460052660601</v>
      </c>
    </row>
    <row r="10346" spans="1:10">
      <c r="A10346">
        <v>10345</v>
      </c>
      <c r="B10346" s="4">
        <v>46001</v>
      </c>
      <c r="C10346" s="10">
        <f>DATE(YEAR(orders[[#This Row],[order_date]]), MONTH(orders[[#This Row],[order_date]]), 1)</f>
        <v>45992</v>
      </c>
      <c r="D10346" t="s">
        <v>2519</v>
      </c>
      <c r="E10346" t="s">
        <v>691</v>
      </c>
      <c r="F10346" t="str">
        <f>VLOOKUP(orders[[#This Row],[product_id]],Products!A:C,3,0)</f>
        <v>Appliances</v>
      </c>
      <c r="G10346">
        <v>2</v>
      </c>
      <c r="H10346" s="6">
        <v>5.3905658122642877E-2</v>
      </c>
      <c r="I10346" s="2">
        <f>VLOOKUP($E10346,
Products!$A$1:$F$201,MATCH(Orders!I$1,Products!$A$1:$F$1,0),0)</f>
        <v>2337.6024778940591</v>
      </c>
      <c r="J10346" s="2">
        <f>VLOOKUP($E10346,
Products!$A$1:$F$201,MATCH(Orders!J$1,Products!$A$1:$F$1,0),0)</f>
        <v>1616.9957885138581</v>
      </c>
    </row>
    <row r="10347" spans="1:10">
      <c r="A10347">
        <v>10346</v>
      </c>
      <c r="B10347" s="4">
        <v>45080</v>
      </c>
      <c r="C10347" s="10">
        <f>DATE(YEAR(orders[[#This Row],[order_date]]), MONTH(orders[[#This Row],[order_date]]), 1)</f>
        <v>45078</v>
      </c>
      <c r="D10347" t="s">
        <v>1959</v>
      </c>
      <c r="E10347" t="s">
        <v>573</v>
      </c>
      <c r="F10347" t="str">
        <f>VLOOKUP(orders[[#This Row],[product_id]],Products!A:C,3,0)</f>
        <v>Electronics</v>
      </c>
      <c r="G10347">
        <v>2</v>
      </c>
      <c r="H10347" s="6">
        <v>0.16465508886296568</v>
      </c>
      <c r="I10347" s="2">
        <f>VLOOKUP($E10347,
Products!$A$1:$F$201,MATCH(Orders!I$1,Products!$A$1:$F$1,0),0)</f>
        <v>30443.851050190449</v>
      </c>
      <c r="J10347" s="2">
        <f>VLOOKUP($E10347,
Products!$A$1:$F$201,MATCH(Orders!J$1,Products!$A$1:$F$1,0),0)</f>
        <v>21165.126268210519</v>
      </c>
    </row>
    <row r="10348" spans="1:10">
      <c r="A10348">
        <v>10347</v>
      </c>
      <c r="B10348" s="4">
        <v>45508</v>
      </c>
      <c r="C10348" s="10">
        <f>DATE(YEAR(orders[[#This Row],[order_date]]), MONTH(orders[[#This Row],[order_date]]), 1)</f>
        <v>45505</v>
      </c>
      <c r="D10348" t="s">
        <v>3873</v>
      </c>
      <c r="E10348" t="s">
        <v>568</v>
      </c>
      <c r="F10348" t="str">
        <f>VLOOKUP(orders[[#This Row],[product_id]],Products!A:C,3,0)</f>
        <v>Electronics</v>
      </c>
      <c r="G10348">
        <v>1</v>
      </c>
      <c r="H10348" s="6">
        <v>0.14590979768526949</v>
      </c>
      <c r="I10348" s="2">
        <f>VLOOKUP($E10348,
Products!$A$1:$F$201,MATCH(Orders!I$1,Products!$A$1:$F$1,0),0)</f>
        <v>21702.72353355262</v>
      </c>
      <c r="J10348" s="2">
        <f>VLOOKUP($E10348,
Products!$A$1:$F$201,MATCH(Orders!J$1,Products!$A$1:$F$1,0),0)</f>
        <v>17244.710704747551</v>
      </c>
    </row>
    <row r="10349" spans="1:10">
      <c r="A10349">
        <v>10348</v>
      </c>
      <c r="B10349" s="4">
        <v>45714</v>
      </c>
      <c r="C10349" s="10">
        <f>DATE(YEAR(orders[[#This Row],[order_date]]), MONTH(orders[[#This Row],[order_date]]), 1)</f>
        <v>45689</v>
      </c>
      <c r="D10349" t="s">
        <v>2624</v>
      </c>
      <c r="E10349" t="s">
        <v>692</v>
      </c>
      <c r="F10349" t="str">
        <f>VLOOKUP(orders[[#This Row],[product_id]],Products!A:C,3,0)</f>
        <v>Electronics</v>
      </c>
      <c r="G10349">
        <v>1</v>
      </c>
      <c r="H10349" s="6">
        <v>0.11955590586846349</v>
      </c>
      <c r="I10349" s="2">
        <f>VLOOKUP($E10349,
Products!$A$1:$F$201,MATCH(Orders!I$1,Products!$A$1:$F$1,0),0)</f>
        <v>18150.337151787651</v>
      </c>
      <c r="J10349" s="2">
        <f>VLOOKUP($E10349,
Products!$A$1:$F$201,MATCH(Orders!J$1,Products!$A$1:$F$1,0),0)</f>
        <v>11965.45000430708</v>
      </c>
    </row>
    <row r="10350" spans="1:10">
      <c r="A10350">
        <v>10349</v>
      </c>
      <c r="B10350" s="4">
        <v>45717</v>
      </c>
      <c r="C10350" s="10">
        <f>DATE(YEAR(orders[[#This Row],[order_date]]), MONTH(orders[[#This Row],[order_date]]), 1)</f>
        <v>45717</v>
      </c>
      <c r="D10350" t="s">
        <v>4216</v>
      </c>
      <c r="E10350" t="s">
        <v>587</v>
      </c>
      <c r="F10350" t="str">
        <f>VLOOKUP(orders[[#This Row],[product_id]],Products!A:C,3,0)</f>
        <v>Electronics</v>
      </c>
      <c r="G10350">
        <v>2</v>
      </c>
      <c r="H10350" s="6">
        <v>0.11346210982602439</v>
      </c>
      <c r="I10350" s="2">
        <f>VLOOKUP($E10350,
Products!$A$1:$F$201,MATCH(Orders!I$1,Products!$A$1:$F$1,0),0)</f>
        <v>16527.367619686949</v>
      </c>
      <c r="J10350" s="2">
        <f>VLOOKUP($E10350,
Products!$A$1:$F$201,MATCH(Orders!J$1,Products!$A$1:$F$1,0),0)</f>
        <v>12533.62883070202</v>
      </c>
    </row>
    <row r="10351" spans="1:10">
      <c r="A10351">
        <v>10350</v>
      </c>
      <c r="B10351" s="4">
        <v>45060</v>
      </c>
      <c r="C10351" s="10">
        <f>DATE(YEAR(orders[[#This Row],[order_date]]), MONTH(orders[[#This Row],[order_date]]), 1)</f>
        <v>45047</v>
      </c>
      <c r="D10351" t="s">
        <v>2924</v>
      </c>
      <c r="E10351" t="s">
        <v>535</v>
      </c>
      <c r="F10351" t="str">
        <f>VLOOKUP(orders[[#This Row],[product_id]],Products!A:C,3,0)</f>
        <v>Appliances</v>
      </c>
      <c r="G10351">
        <v>1</v>
      </c>
      <c r="H10351" s="6">
        <v>0.1381168166373459</v>
      </c>
      <c r="I10351" s="2">
        <f>VLOOKUP($E10351,
Products!$A$1:$F$201,MATCH(Orders!I$1,Products!$A$1:$F$1,0),0)</f>
        <v>25188.460642954858</v>
      </c>
      <c r="J10351" s="2">
        <f>VLOOKUP($E10351,
Products!$A$1:$F$201,MATCH(Orders!J$1,Products!$A$1:$F$1,0),0)</f>
        <v>18873.341689191599</v>
      </c>
    </row>
    <row r="10352" spans="1:10">
      <c r="A10352">
        <v>10351</v>
      </c>
      <c r="B10352" s="4">
        <v>45146</v>
      </c>
      <c r="C10352" s="10">
        <f>DATE(YEAR(orders[[#This Row],[order_date]]), MONTH(orders[[#This Row],[order_date]]), 1)</f>
        <v>45139</v>
      </c>
      <c r="D10352" t="s">
        <v>2046</v>
      </c>
      <c r="E10352" t="s">
        <v>530</v>
      </c>
      <c r="F10352" t="str">
        <f>VLOOKUP(orders[[#This Row],[product_id]],Products!A:C,3,0)</f>
        <v>Electronics</v>
      </c>
      <c r="G10352">
        <v>2</v>
      </c>
      <c r="H10352" s="6">
        <v>0.24927305307388242</v>
      </c>
      <c r="I10352" s="2">
        <f>VLOOKUP($E10352,
Products!$A$1:$F$201,MATCH(Orders!I$1,Products!$A$1:$F$1,0),0)</f>
        <v>30520.607447067548</v>
      </c>
      <c r="J10352" s="2">
        <f>VLOOKUP($E10352,
Products!$A$1:$F$201,MATCH(Orders!J$1,Products!$A$1:$F$1,0),0)</f>
        <v>22328.317520226748</v>
      </c>
    </row>
    <row r="10353" spans="1:10">
      <c r="A10353">
        <v>10352</v>
      </c>
      <c r="B10353" s="4">
        <v>45089</v>
      </c>
      <c r="C10353" s="10">
        <f>DATE(YEAR(orders[[#This Row],[order_date]]), MONTH(orders[[#This Row],[order_date]]), 1)</f>
        <v>45078</v>
      </c>
      <c r="D10353" t="s">
        <v>4619</v>
      </c>
      <c r="E10353" t="s">
        <v>626</v>
      </c>
      <c r="F10353" t="str">
        <f>VLOOKUP(orders[[#This Row],[product_id]],Products!A:C,3,0)</f>
        <v>Electronics</v>
      </c>
      <c r="G10353">
        <v>1</v>
      </c>
      <c r="H10353" s="6">
        <v>0.23468863103857171</v>
      </c>
      <c r="I10353" s="2">
        <f>VLOOKUP($E10353,
Products!$A$1:$F$201,MATCH(Orders!I$1,Products!$A$1:$F$1,0),0)</f>
        <v>19602.440815481601</v>
      </c>
      <c r="J10353" s="2">
        <f>VLOOKUP($E10353,
Products!$A$1:$F$201,MATCH(Orders!J$1,Products!$A$1:$F$1,0),0)</f>
        <v>14427.862284038891</v>
      </c>
    </row>
    <row r="10354" spans="1:10">
      <c r="A10354">
        <v>10353</v>
      </c>
      <c r="B10354" s="4">
        <v>45897</v>
      </c>
      <c r="C10354" s="10">
        <f>DATE(YEAR(orders[[#This Row],[order_date]]), MONTH(orders[[#This Row],[order_date]]), 1)</f>
        <v>45870</v>
      </c>
      <c r="D10354" t="s">
        <v>1249</v>
      </c>
      <c r="E10354" t="s">
        <v>602</v>
      </c>
      <c r="F10354" t="str">
        <f>VLOOKUP(orders[[#This Row],[product_id]],Products!A:C,3,0)</f>
        <v>Appliances</v>
      </c>
      <c r="G10354">
        <v>2</v>
      </c>
      <c r="H10354" s="6">
        <v>0.12925030677733057</v>
      </c>
      <c r="I10354" s="2">
        <f>VLOOKUP($E10354,
Products!$A$1:$F$201,MATCH(Orders!I$1,Products!$A$1:$F$1,0),0)</f>
        <v>22834.95547197924</v>
      </c>
      <c r="J10354" s="2">
        <f>VLOOKUP($E10354,
Products!$A$1:$F$201,MATCH(Orders!J$1,Products!$A$1:$F$1,0),0)</f>
        <v>17972.460052660601</v>
      </c>
    </row>
    <row r="10355" spans="1:10">
      <c r="A10355">
        <v>10354</v>
      </c>
      <c r="B10355" s="4">
        <v>45574</v>
      </c>
      <c r="C10355" s="10">
        <f>DATE(YEAR(orders[[#This Row],[order_date]]), MONTH(orders[[#This Row],[order_date]]), 1)</f>
        <v>45566</v>
      </c>
      <c r="D10355" t="s">
        <v>2220</v>
      </c>
      <c r="E10355" t="s">
        <v>604</v>
      </c>
      <c r="F10355" t="str">
        <f>VLOOKUP(orders[[#This Row],[product_id]],Products!A:C,3,0)</f>
        <v>Appliances</v>
      </c>
      <c r="G10355">
        <v>1</v>
      </c>
      <c r="H10355" s="6">
        <v>9.4343606689743856E-2</v>
      </c>
      <c r="I10355" s="2">
        <f>VLOOKUP($E10355,
Products!$A$1:$F$201,MATCH(Orders!I$1,Products!$A$1:$F$1,0),0)</f>
        <v>2087.687835040248</v>
      </c>
      <c r="J10355" s="2">
        <f>VLOOKUP($E10355,
Products!$A$1:$F$201,MATCH(Orders!J$1,Products!$A$1:$F$1,0),0)</f>
        <v>1450.1823074928161</v>
      </c>
    </row>
    <row r="10356" spans="1:10">
      <c r="A10356">
        <v>10355</v>
      </c>
      <c r="B10356" s="4">
        <v>45495</v>
      </c>
      <c r="C10356" s="10">
        <f>DATE(YEAR(orders[[#This Row],[order_date]]), MONTH(orders[[#This Row],[order_date]]), 1)</f>
        <v>45474</v>
      </c>
      <c r="D10356" t="s">
        <v>2117</v>
      </c>
      <c r="E10356" t="s">
        <v>611</v>
      </c>
      <c r="F10356" t="str">
        <f>VLOOKUP(orders[[#This Row],[product_id]],Products!A:C,3,0)</f>
        <v>Electronics</v>
      </c>
      <c r="G10356">
        <v>1</v>
      </c>
      <c r="H10356" s="6">
        <v>0.22514253845209842</v>
      </c>
      <c r="I10356" s="2">
        <f>VLOOKUP($E10356,
Products!$A$1:$F$201,MATCH(Orders!I$1,Products!$A$1:$F$1,0),0)</f>
        <v>12041.08303405661</v>
      </c>
      <c r="J10356" s="2">
        <f>VLOOKUP($E10356,
Products!$A$1:$F$201,MATCH(Orders!J$1,Products!$A$1:$F$1,0),0)</f>
        <v>7946.6428283753548</v>
      </c>
    </row>
    <row r="10357" spans="1:10">
      <c r="A10357">
        <v>10356</v>
      </c>
      <c r="B10357" s="4">
        <v>45872</v>
      </c>
      <c r="C10357" s="10">
        <f>DATE(YEAR(orders[[#This Row],[order_date]]), MONTH(orders[[#This Row],[order_date]]), 1)</f>
        <v>45870</v>
      </c>
      <c r="D10357" t="s">
        <v>3742</v>
      </c>
      <c r="E10357" t="s">
        <v>561</v>
      </c>
      <c r="F10357" t="str">
        <f>VLOOKUP(orders[[#This Row],[product_id]],Products!A:C,3,0)</f>
        <v>Appliances</v>
      </c>
      <c r="G10357">
        <v>1</v>
      </c>
      <c r="H10357" s="6">
        <v>0.1498496673288903</v>
      </c>
      <c r="I10357" s="2">
        <f>VLOOKUP($E10357,
Products!$A$1:$F$201,MATCH(Orders!I$1,Products!$A$1:$F$1,0),0)</f>
        <v>23155.073093252329</v>
      </c>
      <c r="J10357" s="2">
        <f>VLOOKUP($E10357,
Products!$A$1:$F$201,MATCH(Orders!J$1,Products!$A$1:$F$1,0),0)</f>
        <v>17849.867849807979</v>
      </c>
    </row>
    <row r="10358" spans="1:10">
      <c r="A10358">
        <v>10357</v>
      </c>
      <c r="B10358" s="4">
        <v>45615</v>
      </c>
      <c r="C10358" s="10">
        <f>DATE(YEAR(orders[[#This Row],[order_date]]), MONTH(orders[[#This Row],[order_date]]), 1)</f>
        <v>45597</v>
      </c>
      <c r="D10358" t="s">
        <v>4334</v>
      </c>
      <c r="E10358" t="s">
        <v>667</v>
      </c>
      <c r="F10358" t="str">
        <f>VLOOKUP(orders[[#This Row],[product_id]],Products!A:C,3,0)</f>
        <v>Electronics</v>
      </c>
      <c r="G10358">
        <v>1</v>
      </c>
      <c r="H10358" s="6">
        <v>0.18790635121553043</v>
      </c>
      <c r="I10358" s="2">
        <f>VLOOKUP($E10358,
Products!$A$1:$F$201,MATCH(Orders!I$1,Products!$A$1:$F$1,0),0)</f>
        <v>2491.507056421975</v>
      </c>
      <c r="J10358" s="2">
        <f>VLOOKUP($E10358,
Products!$A$1:$F$201,MATCH(Orders!J$1,Products!$A$1:$F$1,0),0)</f>
        <v>1871.4408177277719</v>
      </c>
    </row>
    <row r="10359" spans="1:10">
      <c r="A10359">
        <v>10358</v>
      </c>
      <c r="B10359" s="4">
        <v>45041</v>
      </c>
      <c r="C10359" s="10">
        <f>DATE(YEAR(orders[[#This Row],[order_date]]), MONTH(orders[[#This Row],[order_date]]), 1)</f>
        <v>45017</v>
      </c>
      <c r="D10359" t="s">
        <v>777</v>
      </c>
      <c r="E10359" t="s">
        <v>683</v>
      </c>
      <c r="F10359" t="str">
        <f>VLOOKUP(orders[[#This Row],[product_id]],Products!A:C,3,0)</f>
        <v>Electronics</v>
      </c>
      <c r="G10359">
        <v>3</v>
      </c>
      <c r="H10359" s="6">
        <v>0.24352327634729662</v>
      </c>
      <c r="I10359" s="2">
        <f>VLOOKUP($E10359,
Products!$A$1:$F$201,MATCH(Orders!I$1,Products!$A$1:$F$1,0),0)</f>
        <v>30555.409096588959</v>
      </c>
      <c r="J10359" s="2">
        <f>VLOOKUP($E10359,
Products!$A$1:$F$201,MATCH(Orders!J$1,Products!$A$1:$F$1,0),0)</f>
        <v>20295.233857550291</v>
      </c>
    </row>
    <row r="10360" spans="1:10">
      <c r="A10360">
        <v>10359</v>
      </c>
      <c r="B10360" s="4">
        <v>45049</v>
      </c>
      <c r="C10360" s="10">
        <f>DATE(YEAR(orders[[#This Row],[order_date]]), MONTH(orders[[#This Row],[order_date]]), 1)</f>
        <v>45047</v>
      </c>
      <c r="D10360" t="s">
        <v>1728</v>
      </c>
      <c r="E10360" t="s">
        <v>635</v>
      </c>
      <c r="F10360" t="str">
        <f>VLOOKUP(orders[[#This Row],[product_id]],Products!A:C,3,0)</f>
        <v>Electronics</v>
      </c>
      <c r="G10360">
        <v>3</v>
      </c>
      <c r="H10360" s="6">
        <v>0.14201020189831084</v>
      </c>
      <c r="I10360" s="2">
        <f>VLOOKUP($E10360,
Products!$A$1:$F$201,MATCH(Orders!I$1,Products!$A$1:$F$1,0),0)</f>
        <v>31014.321091901689</v>
      </c>
      <c r="J10360" s="2">
        <f>VLOOKUP($E10360,
Products!$A$1:$F$201,MATCH(Orders!J$1,Products!$A$1:$F$1,0),0)</f>
        <v>23202.91049209132</v>
      </c>
    </row>
    <row r="10361" spans="1:10">
      <c r="A10361">
        <v>10360</v>
      </c>
      <c r="B10361" s="4">
        <v>45730</v>
      </c>
      <c r="C10361" s="10">
        <f>DATE(YEAR(orders[[#This Row],[order_date]]), MONTH(orders[[#This Row],[order_date]]), 1)</f>
        <v>45717</v>
      </c>
      <c r="D10361" t="s">
        <v>1237</v>
      </c>
      <c r="E10361" t="s">
        <v>558</v>
      </c>
      <c r="F10361" t="str">
        <f>VLOOKUP(orders[[#This Row],[product_id]],Products!A:C,3,0)</f>
        <v>Electronics</v>
      </c>
      <c r="G10361">
        <v>2</v>
      </c>
      <c r="H10361" s="6">
        <v>0.19943290827779103</v>
      </c>
      <c r="I10361" s="2">
        <f>VLOOKUP($E10361,
Products!$A$1:$F$201,MATCH(Orders!I$1,Products!$A$1:$F$1,0),0)</f>
        <v>30121.382934618541</v>
      </c>
      <c r="J10361" s="2">
        <f>VLOOKUP($E10361,
Products!$A$1:$F$201,MATCH(Orders!J$1,Products!$A$1:$F$1,0),0)</f>
        <v>20439.226581954921</v>
      </c>
    </row>
    <row r="10362" spans="1:10">
      <c r="A10362">
        <v>10361</v>
      </c>
      <c r="B10362" s="4">
        <v>45765</v>
      </c>
      <c r="C10362" s="10">
        <f>DATE(YEAR(orders[[#This Row],[order_date]]), MONTH(orders[[#This Row],[order_date]]), 1)</f>
        <v>45748</v>
      </c>
      <c r="D10362" t="s">
        <v>2992</v>
      </c>
      <c r="E10362" t="s">
        <v>631</v>
      </c>
      <c r="F10362" t="str">
        <f>VLOOKUP(orders[[#This Row],[product_id]],Products!A:C,3,0)</f>
        <v>Appliances</v>
      </c>
      <c r="G10362">
        <v>2</v>
      </c>
      <c r="H10362" s="6">
        <v>6.5734072755334258E-2</v>
      </c>
      <c r="I10362" s="2">
        <f>VLOOKUP($E10362,
Products!$A$1:$F$201,MATCH(Orders!I$1,Products!$A$1:$F$1,0),0)</f>
        <v>5983.7308645702497</v>
      </c>
      <c r="J10362" s="2">
        <f>VLOOKUP($E10362,
Products!$A$1:$F$201,MATCH(Orders!J$1,Products!$A$1:$F$1,0),0)</f>
        <v>4205.6432936163774</v>
      </c>
    </row>
    <row r="10363" spans="1:10">
      <c r="A10363">
        <v>10362</v>
      </c>
      <c r="B10363" s="4">
        <v>46019</v>
      </c>
      <c r="C10363" s="10">
        <f>DATE(YEAR(orders[[#This Row],[order_date]]), MONTH(orders[[#This Row],[order_date]]), 1)</f>
        <v>45992</v>
      </c>
      <c r="D10363" t="s">
        <v>3464</v>
      </c>
      <c r="E10363" t="s">
        <v>546</v>
      </c>
      <c r="F10363" t="str">
        <f>VLOOKUP(orders[[#This Row],[product_id]],Products!A:C,3,0)</f>
        <v>Electronics</v>
      </c>
      <c r="G10363">
        <v>2</v>
      </c>
      <c r="H10363" s="6">
        <v>0.16790058786216908</v>
      </c>
      <c r="I10363" s="2">
        <f>VLOOKUP($E10363,
Products!$A$1:$F$201,MATCH(Orders!I$1,Products!$A$1:$F$1,0),0)</f>
        <v>21943.16319502375</v>
      </c>
      <c r="J10363" s="2">
        <f>VLOOKUP($E10363,
Products!$A$1:$F$201,MATCH(Orders!J$1,Products!$A$1:$F$1,0),0)</f>
        <v>16937.09489743154</v>
      </c>
    </row>
    <row r="10364" spans="1:10">
      <c r="A10364">
        <v>10363</v>
      </c>
      <c r="B10364" s="4">
        <v>45752</v>
      </c>
      <c r="C10364" s="10">
        <f>DATE(YEAR(orders[[#This Row],[order_date]]), MONTH(orders[[#This Row],[order_date]]), 1)</f>
        <v>45748</v>
      </c>
      <c r="D10364" t="s">
        <v>1282</v>
      </c>
      <c r="E10364" t="s">
        <v>528</v>
      </c>
      <c r="F10364" t="str">
        <f>VLOOKUP(orders[[#This Row],[product_id]],Products!A:C,3,0)</f>
        <v>Appliances</v>
      </c>
      <c r="G10364">
        <v>3</v>
      </c>
      <c r="H10364" s="6">
        <v>9.8247516880575203E-2</v>
      </c>
      <c r="I10364" s="2">
        <f>VLOOKUP($E10364,
Products!$A$1:$F$201,MATCH(Orders!I$1,Products!$A$1:$F$1,0),0)</f>
        <v>5741.145946914552</v>
      </c>
      <c r="J10364" s="2">
        <f>VLOOKUP($E10364,
Products!$A$1:$F$201,MATCH(Orders!J$1,Products!$A$1:$F$1,0),0)</f>
        <v>4112.7219202399874</v>
      </c>
    </row>
    <row r="10365" spans="1:10">
      <c r="A10365">
        <v>10364</v>
      </c>
      <c r="B10365" s="4">
        <v>44989</v>
      </c>
      <c r="C10365" s="10">
        <f>DATE(YEAR(orders[[#This Row],[order_date]]), MONTH(orders[[#This Row],[order_date]]), 1)</f>
        <v>44986</v>
      </c>
      <c r="D10365" t="s">
        <v>4477</v>
      </c>
      <c r="E10365" t="s">
        <v>694</v>
      </c>
      <c r="F10365" t="str">
        <f>VLOOKUP(orders[[#This Row],[product_id]],Products!A:C,3,0)</f>
        <v>Appliances</v>
      </c>
      <c r="G10365">
        <v>1</v>
      </c>
      <c r="H10365" s="6">
        <v>0.14997020624950538</v>
      </c>
      <c r="I10365" s="2">
        <f>VLOOKUP($E10365,
Products!$A$1:$F$201,MATCH(Orders!I$1,Products!$A$1:$F$1,0),0)</f>
        <v>6319.3885218993337</v>
      </c>
      <c r="J10365" s="2">
        <f>VLOOKUP($E10365,
Products!$A$1:$F$201,MATCH(Orders!J$1,Products!$A$1:$F$1,0),0)</f>
        <v>4956.0125433870189</v>
      </c>
    </row>
    <row r="10366" spans="1:10">
      <c r="A10366">
        <v>10365</v>
      </c>
      <c r="B10366" s="4">
        <v>45659</v>
      </c>
      <c r="C10366" s="10">
        <f>DATE(YEAR(orders[[#This Row],[order_date]]), MONTH(orders[[#This Row],[order_date]]), 1)</f>
        <v>45658</v>
      </c>
      <c r="D10366" t="s">
        <v>1818</v>
      </c>
      <c r="E10366" t="s">
        <v>536</v>
      </c>
      <c r="F10366" t="str">
        <f>VLOOKUP(orders[[#This Row],[product_id]],Products!A:C,3,0)</f>
        <v>Appliances</v>
      </c>
      <c r="G10366">
        <v>1</v>
      </c>
      <c r="H10366" s="6">
        <v>5.1946455156048114E-2</v>
      </c>
      <c r="I10366" s="2">
        <f>VLOOKUP($E10366,
Products!$A$1:$F$201,MATCH(Orders!I$1,Products!$A$1:$F$1,0),0)</f>
        <v>25818.123603836499</v>
      </c>
      <c r="J10366" s="2">
        <f>VLOOKUP($E10366,
Products!$A$1:$F$201,MATCH(Orders!J$1,Products!$A$1:$F$1,0),0)</f>
        <v>18462.729442964981</v>
      </c>
    </row>
    <row r="10367" spans="1:10">
      <c r="A10367">
        <v>10366</v>
      </c>
      <c r="B10367" s="4">
        <v>45966</v>
      </c>
      <c r="C10367" s="10">
        <f>DATE(YEAR(orders[[#This Row],[order_date]]), MONTH(orders[[#This Row],[order_date]]), 1)</f>
        <v>45962</v>
      </c>
      <c r="D10367" t="s">
        <v>2651</v>
      </c>
      <c r="E10367" t="s">
        <v>699</v>
      </c>
      <c r="F10367" t="str">
        <f>VLOOKUP(orders[[#This Row],[product_id]],Products!A:C,3,0)</f>
        <v>Appliances</v>
      </c>
      <c r="G10367">
        <v>1</v>
      </c>
      <c r="H10367" s="6">
        <v>0.11558824389383635</v>
      </c>
      <c r="I10367" s="2">
        <f>VLOOKUP($E10367,
Products!$A$1:$F$201,MATCH(Orders!I$1,Products!$A$1:$F$1,0),0)</f>
        <v>25091.998133165329</v>
      </c>
      <c r="J10367" s="2">
        <f>VLOOKUP($E10367,
Products!$A$1:$F$201,MATCH(Orders!J$1,Products!$A$1:$F$1,0),0)</f>
        <v>18464.226825266349</v>
      </c>
    </row>
    <row r="10368" spans="1:10">
      <c r="A10368">
        <v>10367</v>
      </c>
      <c r="B10368" s="4">
        <v>45516</v>
      </c>
      <c r="C10368" s="10">
        <f>DATE(YEAR(orders[[#This Row],[order_date]]), MONTH(orders[[#This Row],[order_date]]), 1)</f>
        <v>45505</v>
      </c>
      <c r="D10368" t="s">
        <v>1418</v>
      </c>
      <c r="E10368" t="s">
        <v>507</v>
      </c>
      <c r="F10368" t="str">
        <f>VLOOKUP(orders[[#This Row],[product_id]],Products!A:C,3,0)</f>
        <v>Electronics</v>
      </c>
      <c r="G10368">
        <v>1</v>
      </c>
      <c r="H10368" s="6">
        <v>0.21921209801328193</v>
      </c>
      <c r="I10368" s="2">
        <f>VLOOKUP($E10368,
Products!$A$1:$F$201,MATCH(Orders!I$1,Products!$A$1:$F$1,0),0)</f>
        <v>28502.89768049858</v>
      </c>
      <c r="J10368" s="2">
        <f>VLOOKUP($E10368,
Products!$A$1:$F$201,MATCH(Orders!J$1,Products!$A$1:$F$1,0),0)</f>
        <v>20477.83623923226</v>
      </c>
    </row>
    <row r="10369" spans="1:10">
      <c r="A10369">
        <v>10368</v>
      </c>
      <c r="B10369" s="4">
        <v>45874</v>
      </c>
      <c r="C10369" s="10">
        <f>DATE(YEAR(orders[[#This Row],[order_date]]), MONTH(orders[[#This Row],[order_date]]), 1)</f>
        <v>45870</v>
      </c>
      <c r="D10369" t="s">
        <v>2264</v>
      </c>
      <c r="E10369" t="s">
        <v>702</v>
      </c>
      <c r="F10369" t="str">
        <f>VLOOKUP(orders[[#This Row],[product_id]],Products!A:C,3,0)</f>
        <v>Electronics</v>
      </c>
      <c r="G10369">
        <v>2</v>
      </c>
      <c r="H10369" s="6">
        <v>0.19916123440112249</v>
      </c>
      <c r="I10369" s="2">
        <f>VLOOKUP($E10369,
Products!$A$1:$F$201,MATCH(Orders!I$1,Products!$A$1:$F$1,0),0)</f>
        <v>11240.591105652349</v>
      </c>
      <c r="J10369" s="2">
        <f>VLOOKUP($E10369,
Products!$A$1:$F$201,MATCH(Orders!J$1,Products!$A$1:$F$1,0),0)</f>
        <v>7671.9523119121068</v>
      </c>
    </row>
    <row r="10370" spans="1:10">
      <c r="A10370">
        <v>10369</v>
      </c>
      <c r="B10370" s="4">
        <v>45143</v>
      </c>
      <c r="C10370" s="10">
        <f>DATE(YEAR(orders[[#This Row],[order_date]]), MONTH(orders[[#This Row],[order_date]]), 1)</f>
        <v>45139</v>
      </c>
      <c r="D10370" t="s">
        <v>4585</v>
      </c>
      <c r="E10370" t="s">
        <v>565</v>
      </c>
      <c r="F10370" t="str">
        <f>VLOOKUP(orders[[#This Row],[product_id]],Products!A:C,3,0)</f>
        <v>Electronics</v>
      </c>
      <c r="G10370">
        <v>1</v>
      </c>
      <c r="H10370" s="6">
        <v>0.24607491130104156</v>
      </c>
      <c r="I10370" s="2">
        <f>VLOOKUP($E10370,
Products!$A$1:$F$201,MATCH(Orders!I$1,Products!$A$1:$F$1,0),0)</f>
        <v>2327.4213408101141</v>
      </c>
      <c r="J10370" s="2">
        <f>VLOOKUP($E10370,
Products!$A$1:$F$201,MATCH(Orders!J$1,Products!$A$1:$F$1,0),0)</f>
        <v>1682.0944582406071</v>
      </c>
    </row>
    <row r="10371" spans="1:10">
      <c r="A10371">
        <v>10370</v>
      </c>
      <c r="B10371" s="4">
        <v>45405</v>
      </c>
      <c r="C10371" s="10">
        <f>DATE(YEAR(orders[[#This Row],[order_date]]), MONTH(orders[[#This Row],[order_date]]), 1)</f>
        <v>45383</v>
      </c>
      <c r="D10371" t="s">
        <v>1347</v>
      </c>
      <c r="E10371" t="s">
        <v>583</v>
      </c>
      <c r="F10371" t="str">
        <f>VLOOKUP(orders[[#This Row],[product_id]],Products!A:C,3,0)</f>
        <v>Electronics</v>
      </c>
      <c r="G10371">
        <v>3</v>
      </c>
      <c r="H10371" s="6">
        <v>0.13684649813435468</v>
      </c>
      <c r="I10371" s="2">
        <f>VLOOKUP($E10371,
Products!$A$1:$F$201,MATCH(Orders!I$1,Products!$A$1:$F$1,0),0)</f>
        <v>22677.574574249091</v>
      </c>
      <c r="J10371" s="2">
        <f>VLOOKUP($E10371,
Products!$A$1:$F$201,MATCH(Orders!J$1,Products!$A$1:$F$1,0),0)</f>
        <v>16593.91273362303</v>
      </c>
    </row>
    <row r="10372" spans="1:10">
      <c r="A10372">
        <v>10371</v>
      </c>
      <c r="B10372" s="4">
        <v>45903</v>
      </c>
      <c r="C10372" s="10">
        <f>DATE(YEAR(orders[[#This Row],[order_date]]), MONTH(orders[[#This Row],[order_date]]), 1)</f>
        <v>45901</v>
      </c>
      <c r="D10372" t="s">
        <v>3931</v>
      </c>
      <c r="E10372" t="s">
        <v>528</v>
      </c>
      <c r="F10372" t="str">
        <f>VLOOKUP(orders[[#This Row],[product_id]],Products!A:C,3,0)</f>
        <v>Appliances</v>
      </c>
      <c r="G10372">
        <v>1</v>
      </c>
      <c r="H10372" s="6">
        <v>0.10651706221275438</v>
      </c>
      <c r="I10372" s="2">
        <f>VLOOKUP($E10372,
Products!$A$1:$F$201,MATCH(Orders!I$1,Products!$A$1:$F$1,0),0)</f>
        <v>5741.145946914552</v>
      </c>
      <c r="J10372" s="2">
        <f>VLOOKUP($E10372,
Products!$A$1:$F$201,MATCH(Orders!J$1,Products!$A$1:$F$1,0),0)</f>
        <v>4112.7219202399874</v>
      </c>
    </row>
    <row r="10373" spans="1:10">
      <c r="A10373">
        <v>10372</v>
      </c>
      <c r="B10373" s="4">
        <v>45163</v>
      </c>
      <c r="C10373" s="10">
        <f>DATE(YEAR(orders[[#This Row],[order_date]]), MONTH(orders[[#This Row],[order_date]]), 1)</f>
        <v>45139</v>
      </c>
      <c r="D10373" t="s">
        <v>3343</v>
      </c>
      <c r="E10373" t="s">
        <v>690</v>
      </c>
      <c r="F10373" t="str">
        <f>VLOOKUP(orders[[#This Row],[product_id]],Products!A:C,3,0)</f>
        <v>Electronics</v>
      </c>
      <c r="G10373">
        <v>1</v>
      </c>
      <c r="H10373" s="6">
        <v>0.15138101894348013</v>
      </c>
      <c r="I10373" s="2">
        <f>VLOOKUP($E10373,
Products!$A$1:$F$201,MATCH(Orders!I$1,Products!$A$1:$F$1,0),0)</f>
        <v>2338.2059552139431</v>
      </c>
      <c r="J10373" s="2">
        <f>VLOOKUP($E10373,
Products!$A$1:$F$201,MATCH(Orders!J$1,Products!$A$1:$F$1,0),0)</f>
        <v>1708.028418793489</v>
      </c>
    </row>
    <row r="10374" spans="1:10">
      <c r="A10374">
        <v>10373</v>
      </c>
      <c r="B10374" s="4">
        <v>45402</v>
      </c>
      <c r="C10374" s="10">
        <f>DATE(YEAR(orders[[#This Row],[order_date]]), MONTH(orders[[#This Row],[order_date]]), 1)</f>
        <v>45383</v>
      </c>
      <c r="D10374" t="s">
        <v>2943</v>
      </c>
      <c r="E10374" t="s">
        <v>540</v>
      </c>
      <c r="F10374" t="str">
        <f>VLOOKUP(orders[[#This Row],[product_id]],Products!A:C,3,0)</f>
        <v>Electronics</v>
      </c>
      <c r="G10374">
        <v>1</v>
      </c>
      <c r="H10374" s="6">
        <v>0.1764610445698952</v>
      </c>
      <c r="I10374" s="2">
        <f>VLOOKUP($E10374,
Products!$A$1:$F$201,MATCH(Orders!I$1,Products!$A$1:$F$1,0),0)</f>
        <v>27903.66571841111</v>
      </c>
      <c r="J10374" s="2">
        <f>VLOOKUP($E10374,
Products!$A$1:$F$201,MATCH(Orders!J$1,Products!$A$1:$F$1,0),0)</f>
        <v>20363.814715502049</v>
      </c>
    </row>
    <row r="10375" spans="1:10">
      <c r="A10375">
        <v>10374</v>
      </c>
      <c r="B10375" s="4">
        <v>45524</v>
      </c>
      <c r="C10375" s="10">
        <f>DATE(YEAR(orders[[#This Row],[order_date]]), MONTH(orders[[#This Row],[order_date]]), 1)</f>
        <v>45505</v>
      </c>
      <c r="D10375" t="s">
        <v>1517</v>
      </c>
      <c r="E10375" t="s">
        <v>506</v>
      </c>
      <c r="F10375" t="str">
        <f>VLOOKUP(orders[[#This Row],[product_id]],Products!A:C,3,0)</f>
        <v>Electronics</v>
      </c>
      <c r="G10375">
        <v>1</v>
      </c>
      <c r="H10375" s="6">
        <v>0.13074972198150445</v>
      </c>
      <c r="I10375" s="2">
        <f>VLOOKUP($E10375,
Products!$A$1:$F$201,MATCH(Orders!I$1,Products!$A$1:$F$1,0),0)</f>
        <v>2354.115904304108</v>
      </c>
      <c r="J10375" s="2">
        <f>VLOOKUP($E10375,
Products!$A$1:$F$201,MATCH(Orders!J$1,Products!$A$1:$F$1,0),0)</f>
        <v>1810.784620830796</v>
      </c>
    </row>
    <row r="10376" spans="1:10">
      <c r="A10376">
        <v>10375</v>
      </c>
      <c r="B10376" s="4">
        <v>45055</v>
      </c>
      <c r="C10376" s="10">
        <f>DATE(YEAR(orders[[#This Row],[order_date]]), MONTH(orders[[#This Row],[order_date]]), 1)</f>
        <v>45047</v>
      </c>
      <c r="D10376" t="s">
        <v>4192</v>
      </c>
      <c r="E10376" t="s">
        <v>610</v>
      </c>
      <c r="F10376" t="str">
        <f>VLOOKUP(orders[[#This Row],[product_id]],Products!A:C,3,0)</f>
        <v>Appliances</v>
      </c>
      <c r="G10376">
        <v>3</v>
      </c>
      <c r="H10376" s="6">
        <v>5.3359596303578082E-2</v>
      </c>
      <c r="I10376" s="2">
        <f>VLOOKUP($E10376,
Products!$A$1:$F$201,MATCH(Orders!I$1,Products!$A$1:$F$1,0),0)</f>
        <v>23456.386855186989</v>
      </c>
      <c r="J10376" s="2">
        <f>VLOOKUP($E10376,
Products!$A$1:$F$201,MATCH(Orders!J$1,Products!$A$1:$F$1,0),0)</f>
        <v>16522.385271144129</v>
      </c>
    </row>
    <row r="10377" spans="1:10">
      <c r="A10377">
        <v>10376</v>
      </c>
      <c r="B10377" s="4">
        <v>45436</v>
      </c>
      <c r="C10377" s="10">
        <f>DATE(YEAR(orders[[#This Row],[order_date]]), MONTH(orders[[#This Row],[order_date]]), 1)</f>
        <v>45413</v>
      </c>
      <c r="D10377" t="s">
        <v>3931</v>
      </c>
      <c r="E10377" t="s">
        <v>681</v>
      </c>
      <c r="F10377" t="str">
        <f>VLOOKUP(orders[[#This Row],[product_id]],Products!A:C,3,0)</f>
        <v>Appliances</v>
      </c>
      <c r="G10377">
        <v>2</v>
      </c>
      <c r="H10377" s="6">
        <v>0.13034737109766545</v>
      </c>
      <c r="I10377" s="2">
        <f>VLOOKUP($E10377,
Products!$A$1:$F$201,MATCH(Orders!I$1,Products!$A$1:$F$1,0),0)</f>
        <v>2080.3641662770501</v>
      </c>
      <c r="J10377" s="2">
        <f>VLOOKUP($E10377,
Products!$A$1:$F$201,MATCH(Orders!J$1,Products!$A$1:$F$1,0),0)</f>
        <v>1566.754559891986</v>
      </c>
    </row>
    <row r="10378" spans="1:10">
      <c r="A10378">
        <v>10377</v>
      </c>
      <c r="B10378" s="4">
        <v>45091</v>
      </c>
      <c r="C10378" s="10">
        <f>DATE(YEAR(orders[[#This Row],[order_date]]), MONTH(orders[[#This Row],[order_date]]), 1)</f>
        <v>45078</v>
      </c>
      <c r="D10378" t="s">
        <v>1720</v>
      </c>
      <c r="E10378" t="s">
        <v>554</v>
      </c>
      <c r="F10378" t="str">
        <f>VLOOKUP(orders[[#This Row],[product_id]],Products!A:C,3,0)</f>
        <v>Appliances</v>
      </c>
      <c r="G10378">
        <v>1</v>
      </c>
      <c r="H10378" s="6">
        <v>0.12772753309425733</v>
      </c>
      <c r="I10378" s="2">
        <f>VLOOKUP($E10378,
Products!$A$1:$F$201,MATCH(Orders!I$1,Products!$A$1:$F$1,0),0)</f>
        <v>2088.6647814855078</v>
      </c>
      <c r="J10378" s="2">
        <f>VLOOKUP($E10378,
Products!$A$1:$F$201,MATCH(Orders!J$1,Products!$A$1:$F$1,0),0)</f>
        <v>1371.380040542937</v>
      </c>
    </row>
    <row r="10379" spans="1:10">
      <c r="A10379">
        <v>10378</v>
      </c>
      <c r="B10379" s="4">
        <v>45203</v>
      </c>
      <c r="C10379" s="10">
        <f>DATE(YEAR(orders[[#This Row],[order_date]]), MONTH(orders[[#This Row],[order_date]]), 1)</f>
        <v>45200</v>
      </c>
      <c r="D10379" t="s">
        <v>3378</v>
      </c>
      <c r="E10379" t="s">
        <v>673</v>
      </c>
      <c r="F10379" t="str">
        <f>VLOOKUP(orders[[#This Row],[product_id]],Products!A:C,3,0)</f>
        <v>Electronics</v>
      </c>
      <c r="G10379">
        <v>3</v>
      </c>
      <c r="H10379" s="6">
        <v>0.21370451954929429</v>
      </c>
      <c r="I10379" s="2">
        <f>VLOOKUP($E10379,
Products!$A$1:$F$201,MATCH(Orders!I$1,Products!$A$1:$F$1,0),0)</f>
        <v>19770.070105413852</v>
      </c>
      <c r="J10379" s="2">
        <f>VLOOKUP($E10379,
Products!$A$1:$F$201,MATCH(Orders!J$1,Products!$A$1:$F$1,0),0)</f>
        <v>14414.291574648811</v>
      </c>
    </row>
    <row r="10380" spans="1:10">
      <c r="A10380">
        <v>10379</v>
      </c>
      <c r="B10380" s="4">
        <v>45183</v>
      </c>
      <c r="C10380" s="10">
        <f>DATE(YEAR(orders[[#This Row],[order_date]]), MONTH(orders[[#This Row],[order_date]]), 1)</f>
        <v>45170</v>
      </c>
      <c r="D10380" t="s">
        <v>2068</v>
      </c>
      <c r="E10380" t="s">
        <v>567</v>
      </c>
      <c r="F10380" t="str">
        <f>VLOOKUP(orders[[#This Row],[product_id]],Products!A:C,3,0)</f>
        <v>Electronics</v>
      </c>
      <c r="G10380">
        <v>1</v>
      </c>
      <c r="H10380" s="6">
        <v>0.24095687669989357</v>
      </c>
      <c r="I10380" s="2">
        <f>VLOOKUP($E10380,
Products!$A$1:$F$201,MATCH(Orders!I$1,Products!$A$1:$F$1,0),0)</f>
        <v>17514.171240093368</v>
      </c>
      <c r="J10380" s="2">
        <f>VLOOKUP($E10380,
Products!$A$1:$F$201,MATCH(Orders!J$1,Products!$A$1:$F$1,0),0)</f>
        <v>12226.76247250809</v>
      </c>
    </row>
    <row r="10381" spans="1:10">
      <c r="A10381">
        <v>10380</v>
      </c>
      <c r="B10381" s="4">
        <v>45918</v>
      </c>
      <c r="C10381" s="10">
        <f>DATE(YEAR(orders[[#This Row],[order_date]]), MONTH(orders[[#This Row],[order_date]]), 1)</f>
        <v>45901</v>
      </c>
      <c r="D10381" t="s">
        <v>2727</v>
      </c>
      <c r="E10381" t="s">
        <v>520</v>
      </c>
      <c r="F10381" t="str">
        <f>VLOOKUP(orders[[#This Row],[product_id]],Products!A:C,3,0)</f>
        <v>Electronics</v>
      </c>
      <c r="G10381">
        <v>2</v>
      </c>
      <c r="H10381" s="6">
        <v>0.14023712659518045</v>
      </c>
      <c r="I10381" s="2">
        <f>VLOOKUP($E10381,
Products!$A$1:$F$201,MATCH(Orders!I$1,Products!$A$1:$F$1,0),0)</f>
        <v>19053.584916305819</v>
      </c>
      <c r="J10381" s="2">
        <f>VLOOKUP($E10381,
Products!$A$1:$F$201,MATCH(Orders!J$1,Products!$A$1:$F$1,0),0)</f>
        <v>13248.74841276826</v>
      </c>
    </row>
    <row r="10382" spans="1:10">
      <c r="A10382">
        <v>10381</v>
      </c>
      <c r="B10382" s="4">
        <v>45496</v>
      </c>
      <c r="C10382" s="10">
        <f>DATE(YEAR(orders[[#This Row],[order_date]]), MONTH(orders[[#This Row],[order_date]]), 1)</f>
        <v>45474</v>
      </c>
      <c r="D10382" t="s">
        <v>3382</v>
      </c>
      <c r="E10382" t="s">
        <v>663</v>
      </c>
      <c r="F10382" t="str">
        <f>VLOOKUP(orders[[#This Row],[product_id]],Products!A:C,3,0)</f>
        <v>Electronics</v>
      </c>
      <c r="G10382">
        <v>2</v>
      </c>
      <c r="H10382" s="6">
        <v>0.21643353544288552</v>
      </c>
      <c r="I10382" s="2">
        <f>VLOOKUP($E10382,
Products!$A$1:$F$201,MATCH(Orders!I$1,Products!$A$1:$F$1,0),0)</f>
        <v>12863.39473364416</v>
      </c>
      <c r="J10382" s="2">
        <f>VLOOKUP($E10382,
Products!$A$1:$F$201,MATCH(Orders!J$1,Products!$A$1:$F$1,0),0)</f>
        <v>9312.9321574947517</v>
      </c>
    </row>
    <row r="10383" spans="1:10">
      <c r="A10383">
        <v>10382</v>
      </c>
      <c r="B10383" s="4">
        <v>45067</v>
      </c>
      <c r="C10383" s="10">
        <f>DATE(YEAR(orders[[#This Row],[order_date]]), MONTH(orders[[#This Row],[order_date]]), 1)</f>
        <v>45047</v>
      </c>
      <c r="D10383" t="s">
        <v>2246</v>
      </c>
      <c r="E10383" t="s">
        <v>526</v>
      </c>
      <c r="F10383" t="str">
        <f>VLOOKUP(orders[[#This Row],[product_id]],Products!A:C,3,0)</f>
        <v>Electronics</v>
      </c>
      <c r="G10383">
        <v>3</v>
      </c>
      <c r="H10383" s="6">
        <v>0.16269026097173897</v>
      </c>
      <c r="I10383" s="2">
        <f>VLOOKUP($E10383,
Products!$A$1:$F$201,MATCH(Orders!I$1,Products!$A$1:$F$1,0),0)</f>
        <v>11165.347713400481</v>
      </c>
      <c r="J10383" s="2">
        <f>VLOOKUP($E10383,
Products!$A$1:$F$201,MATCH(Orders!J$1,Products!$A$1:$F$1,0),0)</f>
        <v>7966.5169511049389</v>
      </c>
    </row>
    <row r="10384" spans="1:10">
      <c r="A10384">
        <v>10383</v>
      </c>
      <c r="B10384" s="4">
        <v>45612</v>
      </c>
      <c r="C10384" s="10">
        <f>DATE(YEAR(orders[[#This Row],[order_date]]), MONTH(orders[[#This Row],[order_date]]), 1)</f>
        <v>45597</v>
      </c>
      <c r="D10384" t="s">
        <v>3642</v>
      </c>
      <c r="E10384" t="s">
        <v>641</v>
      </c>
      <c r="F10384" t="str">
        <f>VLOOKUP(orders[[#This Row],[product_id]],Products!A:C,3,0)</f>
        <v>Appliances</v>
      </c>
      <c r="G10384">
        <v>1</v>
      </c>
      <c r="H10384" s="6">
        <v>8.0391002500134312E-2</v>
      </c>
      <c r="I10384" s="2">
        <f>VLOOKUP($E10384,
Products!$A$1:$F$201,MATCH(Orders!I$1,Products!$A$1:$F$1,0),0)</f>
        <v>27167.965718506261</v>
      </c>
      <c r="J10384" s="2">
        <f>VLOOKUP($E10384,
Products!$A$1:$F$201,MATCH(Orders!J$1,Products!$A$1:$F$1,0),0)</f>
        <v>19748.025676381669</v>
      </c>
    </row>
    <row r="10385" spans="1:10">
      <c r="A10385">
        <v>10384</v>
      </c>
      <c r="B10385" s="4">
        <v>45613</v>
      </c>
      <c r="C10385" s="10">
        <f>DATE(YEAR(orders[[#This Row],[order_date]]), MONTH(orders[[#This Row],[order_date]]), 1)</f>
        <v>45597</v>
      </c>
      <c r="D10385" t="s">
        <v>2567</v>
      </c>
      <c r="E10385" t="s">
        <v>640</v>
      </c>
      <c r="F10385" t="str">
        <f>VLOOKUP(orders[[#This Row],[product_id]],Products!A:C,3,0)</f>
        <v>Electronics</v>
      </c>
      <c r="G10385">
        <v>3</v>
      </c>
      <c r="H10385" s="6">
        <v>0.21145236219528335</v>
      </c>
      <c r="I10385" s="2">
        <f>VLOOKUP($E10385,
Products!$A$1:$F$201,MATCH(Orders!I$1,Products!$A$1:$F$1,0),0)</f>
        <v>28588.897930669911</v>
      </c>
      <c r="J10385" s="2">
        <f>VLOOKUP($E10385,
Products!$A$1:$F$201,MATCH(Orders!J$1,Products!$A$1:$F$1,0),0)</f>
        <v>20681.16336734363</v>
      </c>
    </row>
    <row r="10386" spans="1:10">
      <c r="A10386">
        <v>10385</v>
      </c>
      <c r="B10386" s="4">
        <v>45642</v>
      </c>
      <c r="C10386" s="10">
        <f>DATE(YEAR(orders[[#This Row],[order_date]]), MONTH(orders[[#This Row],[order_date]]), 1)</f>
        <v>45627</v>
      </c>
      <c r="D10386" t="s">
        <v>3812</v>
      </c>
      <c r="E10386" t="s">
        <v>610</v>
      </c>
      <c r="F10386" t="str">
        <f>VLOOKUP(orders[[#This Row],[product_id]],Products!A:C,3,0)</f>
        <v>Appliances</v>
      </c>
      <c r="G10386">
        <v>1</v>
      </c>
      <c r="H10386" s="6">
        <v>0.1286485432999542</v>
      </c>
      <c r="I10386" s="2">
        <f>VLOOKUP($E10386,
Products!$A$1:$F$201,MATCH(Orders!I$1,Products!$A$1:$F$1,0),0)</f>
        <v>23456.386855186989</v>
      </c>
      <c r="J10386" s="2">
        <f>VLOOKUP($E10386,
Products!$A$1:$F$201,MATCH(Orders!J$1,Products!$A$1:$F$1,0),0)</f>
        <v>16522.385271144129</v>
      </c>
    </row>
    <row r="10387" spans="1:10">
      <c r="A10387">
        <v>10386</v>
      </c>
      <c r="B10387" s="4">
        <v>45949</v>
      </c>
      <c r="C10387" s="10">
        <f>DATE(YEAR(orders[[#This Row],[order_date]]), MONTH(orders[[#This Row],[order_date]]), 1)</f>
        <v>45931</v>
      </c>
      <c r="D10387" t="s">
        <v>1489</v>
      </c>
      <c r="E10387" t="s">
        <v>539</v>
      </c>
      <c r="F10387" t="str">
        <f>VLOOKUP(orders[[#This Row],[product_id]],Products!A:C,3,0)</f>
        <v>Appliances</v>
      </c>
      <c r="G10387">
        <v>2</v>
      </c>
      <c r="H10387" s="6">
        <v>0.11941360167826427</v>
      </c>
      <c r="I10387" s="2">
        <f>VLOOKUP($E10387,
Products!$A$1:$F$201,MATCH(Orders!I$1,Products!$A$1:$F$1,0),0)</f>
        <v>25730.234720482978</v>
      </c>
      <c r="J10387" s="2">
        <f>VLOOKUP($E10387,
Products!$A$1:$F$201,MATCH(Orders!J$1,Products!$A$1:$F$1,0),0)</f>
        <v>17186.87037527658</v>
      </c>
    </row>
    <row r="10388" spans="1:10">
      <c r="A10388">
        <v>10387</v>
      </c>
      <c r="B10388" s="4">
        <v>46001</v>
      </c>
      <c r="C10388" s="10">
        <f>DATE(YEAR(orders[[#This Row],[order_date]]), MONTH(orders[[#This Row],[order_date]]), 1)</f>
        <v>45992</v>
      </c>
      <c r="D10388" t="s">
        <v>1376</v>
      </c>
      <c r="E10388" t="s">
        <v>626</v>
      </c>
      <c r="F10388" t="str">
        <f>VLOOKUP(orders[[#This Row],[product_id]],Products!A:C,3,0)</f>
        <v>Electronics</v>
      </c>
      <c r="G10388">
        <v>2</v>
      </c>
      <c r="H10388" s="6">
        <v>0.11576670585877989</v>
      </c>
      <c r="I10388" s="2">
        <f>VLOOKUP($E10388,
Products!$A$1:$F$201,MATCH(Orders!I$1,Products!$A$1:$F$1,0),0)</f>
        <v>19602.440815481601</v>
      </c>
      <c r="J10388" s="2">
        <f>VLOOKUP($E10388,
Products!$A$1:$F$201,MATCH(Orders!J$1,Products!$A$1:$F$1,0),0)</f>
        <v>14427.862284038891</v>
      </c>
    </row>
    <row r="10389" spans="1:10">
      <c r="A10389">
        <v>10388</v>
      </c>
      <c r="B10389" s="4">
        <v>45104</v>
      </c>
      <c r="C10389" s="10">
        <f>DATE(YEAR(orders[[#This Row],[order_date]]), MONTH(orders[[#This Row],[order_date]]), 1)</f>
        <v>45078</v>
      </c>
      <c r="D10389" t="s">
        <v>3475</v>
      </c>
      <c r="E10389" t="s">
        <v>697</v>
      </c>
      <c r="F10389" t="str">
        <f>VLOOKUP(orders[[#This Row],[product_id]],Products!A:C,3,0)</f>
        <v>Electronics</v>
      </c>
      <c r="G10389">
        <v>1</v>
      </c>
      <c r="H10389" s="6">
        <v>0.24800861276291589</v>
      </c>
      <c r="I10389" s="2">
        <f>VLOOKUP($E10389,
Products!$A$1:$F$201,MATCH(Orders!I$1,Products!$A$1:$F$1,0),0)</f>
        <v>17528.463836680221</v>
      </c>
      <c r="J10389" s="2">
        <f>VLOOKUP($E10389,
Products!$A$1:$F$201,MATCH(Orders!J$1,Products!$A$1:$F$1,0),0)</f>
        <v>11565.98358924177</v>
      </c>
    </row>
    <row r="10390" spans="1:10">
      <c r="A10390">
        <v>10389</v>
      </c>
      <c r="B10390" s="4">
        <v>45848</v>
      </c>
      <c r="C10390" s="10">
        <f>DATE(YEAR(orders[[#This Row],[order_date]]), MONTH(orders[[#This Row],[order_date]]), 1)</f>
        <v>45839</v>
      </c>
      <c r="D10390" t="s">
        <v>3279</v>
      </c>
      <c r="E10390" t="s">
        <v>675</v>
      </c>
      <c r="F10390" t="str">
        <f>VLOOKUP(orders[[#This Row],[product_id]],Products!A:C,3,0)</f>
        <v>Appliances</v>
      </c>
      <c r="G10390">
        <v>2</v>
      </c>
      <c r="H10390" s="6">
        <v>6.9732303032677259E-2</v>
      </c>
      <c r="I10390" s="2">
        <f>VLOOKUP($E10390,
Products!$A$1:$F$201,MATCH(Orders!I$1,Products!$A$1:$F$1,0),0)</f>
        <v>23552.642442203069</v>
      </c>
      <c r="J10390" s="2">
        <f>VLOOKUP($E10390,
Products!$A$1:$F$201,MATCH(Orders!J$1,Products!$A$1:$F$1,0),0)</f>
        <v>17389.42325132497</v>
      </c>
    </row>
    <row r="10391" spans="1:10">
      <c r="A10391">
        <v>10390</v>
      </c>
      <c r="B10391" s="4">
        <v>45469</v>
      </c>
      <c r="C10391" s="10">
        <f>DATE(YEAR(orders[[#This Row],[order_date]]), MONTH(orders[[#This Row],[order_date]]), 1)</f>
        <v>45444</v>
      </c>
      <c r="D10391" t="s">
        <v>3290</v>
      </c>
      <c r="E10391" t="s">
        <v>686</v>
      </c>
      <c r="F10391" t="str">
        <f>VLOOKUP(orders[[#This Row],[product_id]],Products!A:C,3,0)</f>
        <v>Appliances</v>
      </c>
      <c r="G10391">
        <v>1</v>
      </c>
      <c r="H10391" s="6">
        <v>0.11399723355635961</v>
      </c>
      <c r="I10391" s="2">
        <f>VLOOKUP($E10391,
Products!$A$1:$F$201,MATCH(Orders!I$1,Products!$A$1:$F$1,0),0)</f>
        <v>25525.356267188719</v>
      </c>
      <c r="J10391" s="2">
        <f>VLOOKUP($E10391,
Products!$A$1:$F$201,MATCH(Orders!J$1,Products!$A$1:$F$1,0),0)</f>
        <v>18214.15981099859</v>
      </c>
    </row>
    <row r="10392" spans="1:10">
      <c r="A10392">
        <v>10391</v>
      </c>
      <c r="B10392" s="4">
        <v>45889</v>
      </c>
      <c r="C10392" s="10">
        <f>DATE(YEAR(orders[[#This Row],[order_date]]), MONTH(orders[[#This Row],[order_date]]), 1)</f>
        <v>45870</v>
      </c>
      <c r="D10392" t="s">
        <v>1552</v>
      </c>
      <c r="E10392" t="s">
        <v>601</v>
      </c>
      <c r="F10392" t="str">
        <f>VLOOKUP(orders[[#This Row],[product_id]],Products!A:C,3,0)</f>
        <v>Appliances</v>
      </c>
      <c r="G10392">
        <v>2</v>
      </c>
      <c r="H10392" s="6">
        <v>5.8805268586625693E-2</v>
      </c>
      <c r="I10392" s="2">
        <f>VLOOKUP($E10392,
Products!$A$1:$F$201,MATCH(Orders!I$1,Products!$A$1:$F$1,0),0)</f>
        <v>2095.1354013205032</v>
      </c>
      <c r="J10392" s="2">
        <f>VLOOKUP($E10392,
Products!$A$1:$F$201,MATCH(Orders!J$1,Products!$A$1:$F$1,0),0)</f>
        <v>1374.592895200507</v>
      </c>
    </row>
    <row r="10393" spans="1:10">
      <c r="A10393">
        <v>10392</v>
      </c>
      <c r="B10393" s="4">
        <v>45290</v>
      </c>
      <c r="C10393" s="10">
        <f>DATE(YEAR(orders[[#This Row],[order_date]]), MONTH(orders[[#This Row],[order_date]]), 1)</f>
        <v>45261</v>
      </c>
      <c r="D10393" t="s">
        <v>1947</v>
      </c>
      <c r="E10393" t="s">
        <v>703</v>
      </c>
      <c r="F10393" t="str">
        <f>VLOOKUP(orders[[#This Row],[product_id]],Products!A:C,3,0)</f>
        <v>Appliances</v>
      </c>
      <c r="G10393">
        <v>1</v>
      </c>
      <c r="H10393" s="6">
        <v>0.11730138122262319</v>
      </c>
      <c r="I10393" s="2">
        <f>VLOOKUP($E10393,
Products!$A$1:$F$201,MATCH(Orders!I$1,Products!$A$1:$F$1,0),0)</f>
        <v>23763.82929975582</v>
      </c>
      <c r="J10393" s="2">
        <f>VLOOKUP($E10393,
Products!$A$1:$F$201,MATCH(Orders!J$1,Products!$A$1:$F$1,0),0)</f>
        <v>17833.36818447417</v>
      </c>
    </row>
    <row r="10394" spans="1:10">
      <c r="A10394">
        <v>10393</v>
      </c>
      <c r="B10394" s="4">
        <v>46005</v>
      </c>
      <c r="C10394" s="10">
        <f>DATE(YEAR(orders[[#This Row],[order_date]]), MONTH(orders[[#This Row],[order_date]]), 1)</f>
        <v>45992</v>
      </c>
      <c r="D10394" t="s">
        <v>1983</v>
      </c>
      <c r="E10394" t="s">
        <v>515</v>
      </c>
      <c r="F10394" t="str">
        <f>VLOOKUP(orders[[#This Row],[product_id]],Products!A:C,3,0)</f>
        <v>Appliances</v>
      </c>
      <c r="G10394">
        <v>1</v>
      </c>
      <c r="H10394" s="6">
        <v>0.12253265824930679</v>
      </c>
      <c r="I10394" s="2">
        <f>VLOOKUP($E10394,
Products!$A$1:$F$201,MATCH(Orders!I$1,Products!$A$1:$F$1,0),0)</f>
        <v>2136.8180837738519</v>
      </c>
      <c r="J10394" s="2">
        <f>VLOOKUP($E10394,
Products!$A$1:$F$201,MATCH(Orders!J$1,Products!$A$1:$F$1,0),0)</f>
        <v>1689.48738136013</v>
      </c>
    </row>
    <row r="10395" spans="1:10">
      <c r="A10395">
        <v>10394</v>
      </c>
      <c r="B10395" s="4">
        <v>45994</v>
      </c>
      <c r="C10395" s="10">
        <f>DATE(YEAR(orders[[#This Row],[order_date]]), MONTH(orders[[#This Row],[order_date]]), 1)</f>
        <v>45992</v>
      </c>
      <c r="D10395" t="s">
        <v>3749</v>
      </c>
      <c r="E10395" t="s">
        <v>595</v>
      </c>
      <c r="F10395" t="str">
        <f>VLOOKUP(orders[[#This Row],[product_id]],Products!A:C,3,0)</f>
        <v>Electronics</v>
      </c>
      <c r="G10395">
        <v>2</v>
      </c>
      <c r="H10395" s="6">
        <v>0.2427504871256842</v>
      </c>
      <c r="I10395" s="2">
        <f>VLOOKUP($E10395,
Products!$A$1:$F$201,MATCH(Orders!I$1,Products!$A$1:$F$1,0),0)</f>
        <v>2368.316565735005</v>
      </c>
      <c r="J10395" s="2">
        <f>VLOOKUP($E10395,
Products!$A$1:$F$201,MATCH(Orders!J$1,Products!$A$1:$F$1,0),0)</f>
        <v>1668.7588573553539</v>
      </c>
    </row>
    <row r="10396" spans="1:10">
      <c r="A10396">
        <v>10395</v>
      </c>
      <c r="B10396" s="4">
        <v>45519</v>
      </c>
      <c r="C10396" s="10">
        <f>DATE(YEAR(orders[[#This Row],[order_date]]), MONTH(orders[[#This Row],[order_date]]), 1)</f>
        <v>45505</v>
      </c>
      <c r="D10396" t="s">
        <v>3980</v>
      </c>
      <c r="E10396" t="s">
        <v>563</v>
      </c>
      <c r="F10396" t="str">
        <f>VLOOKUP(orders[[#This Row],[product_id]],Products!A:C,3,0)</f>
        <v>Electronics</v>
      </c>
      <c r="G10396">
        <v>2</v>
      </c>
      <c r="H10396" s="6">
        <v>0.19715069884205252</v>
      </c>
      <c r="I10396" s="2">
        <f>VLOOKUP($E10396,
Products!$A$1:$F$201,MATCH(Orders!I$1,Products!$A$1:$F$1,0),0)</f>
        <v>2267.1489506516559</v>
      </c>
      <c r="J10396" s="2">
        <f>VLOOKUP($E10396,
Products!$A$1:$F$201,MATCH(Orders!J$1,Products!$A$1:$F$1,0),0)</f>
        <v>1538.7671398485211</v>
      </c>
    </row>
    <row r="10397" spans="1:10">
      <c r="A10397">
        <v>10396</v>
      </c>
      <c r="B10397" s="4">
        <v>45468</v>
      </c>
      <c r="C10397" s="10">
        <f>DATE(YEAR(orders[[#This Row],[order_date]]), MONTH(orders[[#This Row],[order_date]]), 1)</f>
        <v>45444</v>
      </c>
      <c r="D10397" t="s">
        <v>3878</v>
      </c>
      <c r="E10397" t="s">
        <v>614</v>
      </c>
      <c r="F10397" t="str">
        <f>VLOOKUP(orders[[#This Row],[product_id]],Products!A:C,3,0)</f>
        <v>Electronics</v>
      </c>
      <c r="G10397">
        <v>2</v>
      </c>
      <c r="H10397" s="6">
        <v>0.15108900032037356</v>
      </c>
      <c r="I10397" s="2">
        <f>VLOOKUP($E10397,
Products!$A$1:$F$201,MATCH(Orders!I$1,Products!$A$1:$F$1,0),0)</f>
        <v>27394.979060178921</v>
      </c>
      <c r="J10397" s="2">
        <f>VLOOKUP($E10397,
Products!$A$1:$F$201,MATCH(Orders!J$1,Products!$A$1:$F$1,0),0)</f>
        <v>20497.911427865951</v>
      </c>
    </row>
    <row r="10398" spans="1:10">
      <c r="A10398">
        <v>10397</v>
      </c>
      <c r="B10398" s="4">
        <v>45248</v>
      </c>
      <c r="C10398" s="10">
        <f>DATE(YEAR(orders[[#This Row],[order_date]]), MONTH(orders[[#This Row],[order_date]]), 1)</f>
        <v>45231</v>
      </c>
      <c r="D10398" t="s">
        <v>2090</v>
      </c>
      <c r="E10398" t="s">
        <v>604</v>
      </c>
      <c r="F10398" t="str">
        <f>VLOOKUP(orders[[#This Row],[product_id]],Products!A:C,3,0)</f>
        <v>Appliances</v>
      </c>
      <c r="G10398">
        <v>3</v>
      </c>
      <c r="H10398" s="6">
        <v>5.4428635398840332E-2</v>
      </c>
      <c r="I10398" s="2">
        <f>VLOOKUP($E10398,
Products!$A$1:$F$201,MATCH(Orders!I$1,Products!$A$1:$F$1,0),0)</f>
        <v>2087.687835040248</v>
      </c>
      <c r="J10398" s="2">
        <f>VLOOKUP($E10398,
Products!$A$1:$F$201,MATCH(Orders!J$1,Products!$A$1:$F$1,0),0)</f>
        <v>1450.1823074928161</v>
      </c>
    </row>
    <row r="10399" spans="1:10">
      <c r="A10399">
        <v>10398</v>
      </c>
      <c r="B10399" s="4">
        <v>45574</v>
      </c>
      <c r="C10399" s="10">
        <f>DATE(YEAR(orders[[#This Row],[order_date]]), MONTH(orders[[#This Row],[order_date]]), 1)</f>
        <v>45566</v>
      </c>
      <c r="D10399" t="s">
        <v>2470</v>
      </c>
      <c r="E10399" t="s">
        <v>614</v>
      </c>
      <c r="F10399" t="str">
        <f>VLOOKUP(orders[[#This Row],[product_id]],Products!A:C,3,0)</f>
        <v>Electronics</v>
      </c>
      <c r="G10399">
        <v>1</v>
      </c>
      <c r="H10399" s="6">
        <v>0.14218517894988894</v>
      </c>
      <c r="I10399" s="2">
        <f>VLOOKUP($E10399,
Products!$A$1:$F$201,MATCH(Orders!I$1,Products!$A$1:$F$1,0),0)</f>
        <v>27394.979060178921</v>
      </c>
      <c r="J10399" s="2">
        <f>VLOOKUP($E10399,
Products!$A$1:$F$201,MATCH(Orders!J$1,Products!$A$1:$F$1,0),0)</f>
        <v>20497.911427865951</v>
      </c>
    </row>
    <row r="10400" spans="1:10">
      <c r="A10400">
        <v>10399</v>
      </c>
      <c r="B10400" s="4">
        <v>44940</v>
      </c>
      <c r="C10400" s="10">
        <f>DATE(YEAR(orders[[#This Row],[order_date]]), MONTH(orders[[#This Row],[order_date]]), 1)</f>
        <v>44927</v>
      </c>
      <c r="D10400" t="s">
        <v>4488</v>
      </c>
      <c r="E10400" t="s">
        <v>637</v>
      </c>
      <c r="F10400" t="str">
        <f>VLOOKUP(orders[[#This Row],[product_id]],Products!A:C,3,0)</f>
        <v>Electronics</v>
      </c>
      <c r="G10400">
        <v>2</v>
      </c>
      <c r="H10400" s="6">
        <v>0.14362690066246722</v>
      </c>
      <c r="I10400" s="2">
        <f>VLOOKUP($E10400,
Products!$A$1:$F$201,MATCH(Orders!I$1,Products!$A$1:$F$1,0),0)</f>
        <v>2722.8882486231741</v>
      </c>
      <c r="J10400" s="2">
        <f>VLOOKUP($E10400,
Products!$A$1:$F$201,MATCH(Orders!J$1,Products!$A$1:$F$1,0),0)</f>
        <v>2155.455197032014</v>
      </c>
    </row>
    <row r="10401" spans="1:10">
      <c r="A10401">
        <v>10400</v>
      </c>
      <c r="B10401" s="4">
        <v>45544</v>
      </c>
      <c r="C10401" s="10">
        <f>DATE(YEAR(orders[[#This Row],[order_date]]), MONTH(orders[[#This Row],[order_date]]), 1)</f>
        <v>45536</v>
      </c>
      <c r="D10401" t="s">
        <v>3667</v>
      </c>
      <c r="E10401" t="s">
        <v>594</v>
      </c>
      <c r="F10401" t="str">
        <f>VLOOKUP(orders[[#This Row],[product_id]],Products!A:C,3,0)</f>
        <v>Electronics</v>
      </c>
      <c r="G10401">
        <v>1</v>
      </c>
      <c r="H10401" s="6">
        <v>0.10424213349587856</v>
      </c>
      <c r="I10401" s="2">
        <f>VLOOKUP($E10401,
Products!$A$1:$F$201,MATCH(Orders!I$1,Products!$A$1:$F$1,0),0)</f>
        <v>19992.108086337241</v>
      </c>
      <c r="J10401" s="2">
        <f>VLOOKUP($E10401,
Products!$A$1:$F$201,MATCH(Orders!J$1,Products!$A$1:$F$1,0),0)</f>
        <v>14456.6967044005</v>
      </c>
    </row>
    <row r="10402" spans="1:10">
      <c r="A10402">
        <v>10401</v>
      </c>
      <c r="B10402" s="4">
        <v>45285</v>
      </c>
      <c r="C10402" s="10">
        <f>DATE(YEAR(orders[[#This Row],[order_date]]), MONTH(orders[[#This Row],[order_date]]), 1)</f>
        <v>45261</v>
      </c>
      <c r="D10402" t="s">
        <v>883</v>
      </c>
      <c r="E10402" t="s">
        <v>641</v>
      </c>
      <c r="F10402" t="str">
        <f>VLOOKUP(orders[[#This Row],[product_id]],Products!A:C,3,0)</f>
        <v>Appliances</v>
      </c>
      <c r="G10402">
        <v>1</v>
      </c>
      <c r="H10402" s="6">
        <v>6.4993088488668874E-2</v>
      </c>
      <c r="I10402" s="2">
        <f>VLOOKUP($E10402,
Products!$A$1:$F$201,MATCH(Orders!I$1,Products!$A$1:$F$1,0),0)</f>
        <v>27167.965718506261</v>
      </c>
      <c r="J10402" s="2">
        <f>VLOOKUP($E10402,
Products!$A$1:$F$201,MATCH(Orders!J$1,Products!$A$1:$F$1,0),0)</f>
        <v>19748.025676381669</v>
      </c>
    </row>
    <row r="10403" spans="1:10">
      <c r="A10403">
        <v>10402</v>
      </c>
      <c r="B10403" s="4">
        <v>45120</v>
      </c>
      <c r="C10403" s="10">
        <f>DATE(YEAR(orders[[#This Row],[order_date]]), MONTH(orders[[#This Row],[order_date]]), 1)</f>
        <v>45108</v>
      </c>
      <c r="D10403" t="s">
        <v>981</v>
      </c>
      <c r="E10403" t="s">
        <v>517</v>
      </c>
      <c r="F10403" t="str">
        <f>VLOOKUP(orders[[#This Row],[product_id]],Products!A:C,3,0)</f>
        <v>Electronics</v>
      </c>
      <c r="G10403">
        <v>2</v>
      </c>
      <c r="H10403" s="6">
        <v>0.13921512192794405</v>
      </c>
      <c r="I10403" s="2">
        <f>VLOOKUP($E10403,
Products!$A$1:$F$201,MATCH(Orders!I$1,Products!$A$1:$F$1,0),0)</f>
        <v>30304.143268168769</v>
      </c>
      <c r="J10403" s="2">
        <f>VLOOKUP($E10403,
Products!$A$1:$F$201,MATCH(Orders!J$1,Products!$A$1:$F$1,0),0)</f>
        <v>23998.194785181578</v>
      </c>
    </row>
    <row r="10404" spans="1:10">
      <c r="A10404">
        <v>10403</v>
      </c>
      <c r="B10404" s="4">
        <v>45289</v>
      </c>
      <c r="C10404" s="10">
        <f>DATE(YEAR(orders[[#This Row],[order_date]]), MONTH(orders[[#This Row],[order_date]]), 1)</f>
        <v>45261</v>
      </c>
      <c r="D10404" t="s">
        <v>3065</v>
      </c>
      <c r="E10404" t="s">
        <v>623</v>
      </c>
      <c r="F10404" t="str">
        <f>VLOOKUP(orders[[#This Row],[product_id]],Products!A:C,3,0)</f>
        <v>Electronics</v>
      </c>
      <c r="G10404">
        <v>1</v>
      </c>
      <c r="H10404" s="6">
        <v>0.14462838211546705</v>
      </c>
      <c r="I10404" s="2">
        <f>VLOOKUP($E10404,
Products!$A$1:$F$201,MATCH(Orders!I$1,Products!$A$1:$F$1,0),0)</f>
        <v>27422.76406600175</v>
      </c>
      <c r="J10404" s="2">
        <f>VLOOKUP($E10404,
Products!$A$1:$F$201,MATCH(Orders!J$1,Products!$A$1:$F$1,0),0)</f>
        <v>18707.390708641691</v>
      </c>
    </row>
    <row r="10405" spans="1:10">
      <c r="A10405">
        <v>10404</v>
      </c>
      <c r="B10405" s="4">
        <v>45990</v>
      </c>
      <c r="C10405" s="10">
        <f>DATE(YEAR(orders[[#This Row],[order_date]]), MONTH(orders[[#This Row],[order_date]]), 1)</f>
        <v>45962</v>
      </c>
      <c r="D10405" t="s">
        <v>2371</v>
      </c>
      <c r="E10405" t="s">
        <v>593</v>
      </c>
      <c r="F10405" t="str">
        <f>VLOOKUP(orders[[#This Row],[product_id]],Products!A:C,3,0)</f>
        <v>Electronics</v>
      </c>
      <c r="G10405">
        <v>1</v>
      </c>
      <c r="H10405" s="6">
        <v>0.15529357410930394</v>
      </c>
      <c r="I10405" s="2">
        <f>VLOOKUP($E10405,
Products!$A$1:$F$201,MATCH(Orders!I$1,Products!$A$1:$F$1,0),0)</f>
        <v>2667.7858525453248</v>
      </c>
      <c r="J10405" s="2">
        <f>VLOOKUP($E10405,
Products!$A$1:$F$201,MATCH(Orders!J$1,Products!$A$1:$F$1,0),0)</f>
        <v>1797.4955098065359</v>
      </c>
    </row>
    <row r="10406" spans="1:10">
      <c r="A10406">
        <v>10405</v>
      </c>
      <c r="B10406" s="4">
        <v>45694</v>
      </c>
      <c r="C10406" s="10">
        <f>DATE(YEAR(orders[[#This Row],[order_date]]), MONTH(orders[[#This Row],[order_date]]), 1)</f>
        <v>45689</v>
      </c>
      <c r="D10406" t="s">
        <v>4187</v>
      </c>
      <c r="E10406" t="s">
        <v>593</v>
      </c>
      <c r="F10406" t="str">
        <f>VLOOKUP(orders[[#This Row],[product_id]],Products!A:C,3,0)</f>
        <v>Electronics</v>
      </c>
      <c r="G10406">
        <v>2</v>
      </c>
      <c r="H10406" s="6">
        <v>0.186501101475328</v>
      </c>
      <c r="I10406" s="2">
        <f>VLOOKUP($E10406,
Products!$A$1:$F$201,MATCH(Orders!I$1,Products!$A$1:$F$1,0),0)</f>
        <v>2667.7858525453248</v>
      </c>
      <c r="J10406" s="2">
        <f>VLOOKUP($E10406,
Products!$A$1:$F$201,MATCH(Orders!J$1,Products!$A$1:$F$1,0),0)</f>
        <v>1797.4955098065359</v>
      </c>
    </row>
    <row r="10407" spans="1:10">
      <c r="A10407">
        <v>10406</v>
      </c>
      <c r="B10407" s="4">
        <v>45323</v>
      </c>
      <c r="C10407" s="10">
        <f>DATE(YEAR(orders[[#This Row],[order_date]]), MONTH(orders[[#This Row],[order_date]]), 1)</f>
        <v>45323</v>
      </c>
      <c r="D10407" t="s">
        <v>1496</v>
      </c>
      <c r="E10407" t="s">
        <v>658</v>
      </c>
      <c r="F10407" t="str">
        <f>VLOOKUP(orders[[#This Row],[product_id]],Products!A:C,3,0)</f>
        <v>Electronics</v>
      </c>
      <c r="G10407">
        <v>2</v>
      </c>
      <c r="H10407" s="6">
        <v>0.13245955760108946</v>
      </c>
      <c r="I10407" s="2">
        <f>VLOOKUP($E10407,
Products!$A$1:$F$201,MATCH(Orders!I$1,Products!$A$1:$F$1,0),0)</f>
        <v>2455.4664524813788</v>
      </c>
      <c r="J10407" s="2">
        <f>VLOOKUP($E10407,
Products!$A$1:$F$201,MATCH(Orders!J$1,Products!$A$1:$F$1,0),0)</f>
        <v>1763.2139459131699</v>
      </c>
    </row>
    <row r="10408" spans="1:10">
      <c r="A10408">
        <v>10407</v>
      </c>
      <c r="B10408" s="4">
        <v>45033</v>
      </c>
      <c r="C10408" s="10">
        <f>DATE(YEAR(orders[[#This Row],[order_date]]), MONTH(orders[[#This Row],[order_date]]), 1)</f>
        <v>45017</v>
      </c>
      <c r="D10408" t="s">
        <v>4065</v>
      </c>
      <c r="E10408" t="s">
        <v>660</v>
      </c>
      <c r="F10408" t="str">
        <f>VLOOKUP(orders[[#This Row],[product_id]],Products!A:C,3,0)</f>
        <v>Appliances</v>
      </c>
      <c r="G10408">
        <v>1</v>
      </c>
      <c r="H10408" s="6">
        <v>0.12814231612971599</v>
      </c>
      <c r="I10408" s="2">
        <f>VLOOKUP($E10408,
Products!$A$1:$F$201,MATCH(Orders!I$1,Products!$A$1:$F$1,0),0)</f>
        <v>25996.564605776519</v>
      </c>
      <c r="J10408" s="2">
        <f>VLOOKUP($E10408,
Products!$A$1:$F$201,MATCH(Orders!J$1,Products!$A$1:$F$1,0),0)</f>
        <v>20210.769869456319</v>
      </c>
    </row>
    <row r="10409" spans="1:10">
      <c r="A10409">
        <v>10408</v>
      </c>
      <c r="B10409" s="4">
        <v>45967</v>
      </c>
      <c r="C10409" s="10">
        <f>DATE(YEAR(orders[[#This Row],[order_date]]), MONTH(orders[[#This Row],[order_date]]), 1)</f>
        <v>45962</v>
      </c>
      <c r="D10409" t="s">
        <v>2382</v>
      </c>
      <c r="E10409" t="s">
        <v>635</v>
      </c>
      <c r="F10409" t="str">
        <f>VLOOKUP(orders[[#This Row],[product_id]],Products!A:C,3,0)</f>
        <v>Electronics</v>
      </c>
      <c r="G10409">
        <v>3</v>
      </c>
      <c r="H10409" s="6">
        <v>0.11999725295631598</v>
      </c>
      <c r="I10409" s="2">
        <f>VLOOKUP($E10409,
Products!$A$1:$F$201,MATCH(Orders!I$1,Products!$A$1:$F$1,0),0)</f>
        <v>31014.321091901689</v>
      </c>
      <c r="J10409" s="2">
        <f>VLOOKUP($E10409,
Products!$A$1:$F$201,MATCH(Orders!J$1,Products!$A$1:$F$1,0),0)</f>
        <v>23202.91049209132</v>
      </c>
    </row>
    <row r="10410" spans="1:10">
      <c r="A10410">
        <v>10409</v>
      </c>
      <c r="B10410" s="4">
        <v>45453</v>
      </c>
      <c r="C10410" s="10">
        <f>DATE(YEAR(orders[[#This Row],[order_date]]), MONTH(orders[[#This Row],[order_date]]), 1)</f>
        <v>45444</v>
      </c>
      <c r="D10410" t="s">
        <v>4302</v>
      </c>
      <c r="E10410" t="s">
        <v>578</v>
      </c>
      <c r="F10410" t="str">
        <f>VLOOKUP(orders[[#This Row],[product_id]],Products!A:C,3,0)</f>
        <v>Electronics</v>
      </c>
      <c r="G10410">
        <v>2</v>
      </c>
      <c r="H10410" s="6">
        <v>0.23963617412893498</v>
      </c>
      <c r="I10410" s="2">
        <f>VLOOKUP($E10410,
Products!$A$1:$F$201,MATCH(Orders!I$1,Products!$A$1:$F$1,0),0)</f>
        <v>2632.553295816565</v>
      </c>
      <c r="J10410" s="2">
        <f>VLOOKUP($E10410,
Products!$A$1:$F$201,MATCH(Orders!J$1,Products!$A$1:$F$1,0),0)</f>
        <v>1732.316114566717</v>
      </c>
    </row>
    <row r="10411" spans="1:10">
      <c r="A10411">
        <v>10410</v>
      </c>
      <c r="B10411" s="4">
        <v>45937</v>
      </c>
      <c r="C10411" s="10">
        <f>DATE(YEAR(orders[[#This Row],[order_date]]), MONTH(orders[[#This Row],[order_date]]), 1)</f>
        <v>45931</v>
      </c>
      <c r="D10411" t="s">
        <v>2130</v>
      </c>
      <c r="E10411" t="s">
        <v>688</v>
      </c>
      <c r="F10411" t="str">
        <f>VLOOKUP(orders[[#This Row],[product_id]],Products!A:C,3,0)</f>
        <v>Appliances</v>
      </c>
      <c r="G10411">
        <v>1</v>
      </c>
      <c r="H10411" s="6">
        <v>8.0841474060076607E-2</v>
      </c>
      <c r="I10411" s="2">
        <f>VLOOKUP($E10411,
Products!$A$1:$F$201,MATCH(Orders!I$1,Products!$A$1:$F$1,0),0)</f>
        <v>5983.6860426434141</v>
      </c>
      <c r="J10411" s="2">
        <f>VLOOKUP($E10411,
Products!$A$1:$F$201,MATCH(Orders!J$1,Products!$A$1:$F$1,0),0)</f>
        <v>3911.563059036529</v>
      </c>
    </row>
    <row r="10412" spans="1:10">
      <c r="A10412">
        <v>10411</v>
      </c>
      <c r="B10412" s="4">
        <v>45710</v>
      </c>
      <c r="C10412" s="10">
        <f>DATE(YEAR(orders[[#This Row],[order_date]]), MONTH(orders[[#This Row],[order_date]]), 1)</f>
        <v>45689</v>
      </c>
      <c r="D10412" t="s">
        <v>1946</v>
      </c>
      <c r="E10412" t="s">
        <v>691</v>
      </c>
      <c r="F10412" t="str">
        <f>VLOOKUP(orders[[#This Row],[product_id]],Products!A:C,3,0)</f>
        <v>Appliances</v>
      </c>
      <c r="G10412">
        <v>2</v>
      </c>
      <c r="H10412" s="6">
        <v>0.12528006911758258</v>
      </c>
      <c r="I10412" s="2">
        <f>VLOOKUP($E10412,
Products!$A$1:$F$201,MATCH(Orders!I$1,Products!$A$1:$F$1,0),0)</f>
        <v>2337.6024778940591</v>
      </c>
      <c r="J10412" s="2">
        <f>VLOOKUP($E10412,
Products!$A$1:$F$201,MATCH(Orders!J$1,Products!$A$1:$F$1,0),0)</f>
        <v>1616.9957885138581</v>
      </c>
    </row>
    <row r="10413" spans="1:10">
      <c r="A10413">
        <v>10412</v>
      </c>
      <c r="B10413" s="4">
        <v>45451</v>
      </c>
      <c r="C10413" s="10">
        <f>DATE(YEAR(orders[[#This Row],[order_date]]), MONTH(orders[[#This Row],[order_date]]), 1)</f>
        <v>45444</v>
      </c>
      <c r="D10413" t="s">
        <v>3451</v>
      </c>
      <c r="E10413" t="s">
        <v>666</v>
      </c>
      <c r="F10413" t="str">
        <f>VLOOKUP(orders[[#This Row],[product_id]],Products!A:C,3,0)</f>
        <v>Electronics</v>
      </c>
      <c r="G10413">
        <v>3</v>
      </c>
      <c r="H10413" s="6">
        <v>0.18208001561310247</v>
      </c>
      <c r="I10413" s="2">
        <f>VLOOKUP($E10413,
Products!$A$1:$F$201,MATCH(Orders!I$1,Products!$A$1:$F$1,0),0)</f>
        <v>28450.587044878092</v>
      </c>
      <c r="J10413" s="2">
        <f>VLOOKUP($E10413,
Products!$A$1:$F$201,MATCH(Orders!J$1,Products!$A$1:$F$1,0),0)</f>
        <v>22337.584649075441</v>
      </c>
    </row>
    <row r="10414" spans="1:10">
      <c r="A10414">
        <v>10413</v>
      </c>
      <c r="B10414" s="4">
        <v>45993</v>
      </c>
      <c r="C10414" s="10">
        <f>DATE(YEAR(orders[[#This Row],[order_date]]), MONTH(orders[[#This Row],[order_date]]), 1)</f>
        <v>45992</v>
      </c>
      <c r="D10414" t="s">
        <v>4247</v>
      </c>
      <c r="E10414" t="s">
        <v>588</v>
      </c>
      <c r="F10414" t="str">
        <f>VLOOKUP(orders[[#This Row],[product_id]],Products!A:C,3,0)</f>
        <v>Electronics</v>
      </c>
      <c r="G10414">
        <v>2</v>
      </c>
      <c r="H10414" s="6">
        <v>0.20650678493996691</v>
      </c>
      <c r="I10414" s="2">
        <f>VLOOKUP($E10414,
Products!$A$1:$F$201,MATCH(Orders!I$1,Products!$A$1:$F$1,0),0)</f>
        <v>32539.342481911372</v>
      </c>
      <c r="J10414" s="2">
        <f>VLOOKUP($E10414,
Products!$A$1:$F$201,MATCH(Orders!J$1,Products!$A$1:$F$1,0),0)</f>
        <v>21531.252982830021</v>
      </c>
    </row>
    <row r="10415" spans="1:10">
      <c r="A10415">
        <v>10414</v>
      </c>
      <c r="B10415" s="4">
        <v>45552</v>
      </c>
      <c r="C10415" s="10">
        <f>DATE(YEAR(orders[[#This Row],[order_date]]), MONTH(orders[[#This Row],[order_date]]), 1)</f>
        <v>45536</v>
      </c>
      <c r="D10415" t="s">
        <v>732</v>
      </c>
      <c r="E10415" t="s">
        <v>682</v>
      </c>
      <c r="F10415" t="str">
        <f>VLOOKUP(orders[[#This Row],[product_id]],Products!A:C,3,0)</f>
        <v>Electronics</v>
      </c>
      <c r="G10415">
        <v>1</v>
      </c>
      <c r="H10415" s="6">
        <v>0.14475150762825587</v>
      </c>
      <c r="I10415" s="2">
        <f>VLOOKUP($E10415,
Products!$A$1:$F$201,MATCH(Orders!I$1,Products!$A$1:$F$1,0),0)</f>
        <v>32533.33990892916</v>
      </c>
      <c r="J10415" s="2">
        <f>VLOOKUP($E10415,
Products!$A$1:$F$201,MATCH(Orders!J$1,Products!$A$1:$F$1,0),0)</f>
        <v>22734.712471507952</v>
      </c>
    </row>
    <row r="10416" spans="1:10">
      <c r="A10416">
        <v>10415</v>
      </c>
      <c r="B10416" s="4">
        <v>45276</v>
      </c>
      <c r="C10416" s="10">
        <f>DATE(YEAR(orders[[#This Row],[order_date]]), MONTH(orders[[#This Row],[order_date]]), 1)</f>
        <v>45261</v>
      </c>
      <c r="D10416" t="s">
        <v>3666</v>
      </c>
      <c r="E10416" t="s">
        <v>510</v>
      </c>
      <c r="F10416" t="str">
        <f>VLOOKUP(orders[[#This Row],[product_id]],Products!A:C,3,0)</f>
        <v>Appliances</v>
      </c>
      <c r="G10416">
        <v>2</v>
      </c>
      <c r="H10416" s="6">
        <v>0.14846420855562187</v>
      </c>
      <c r="I10416" s="2">
        <f>VLOOKUP($E10416,
Products!$A$1:$F$201,MATCH(Orders!I$1,Products!$A$1:$F$1,0),0)</f>
        <v>23457.606610250739</v>
      </c>
      <c r="J10416" s="2">
        <f>VLOOKUP($E10416,
Products!$A$1:$F$201,MATCH(Orders!J$1,Products!$A$1:$F$1,0),0)</f>
        <v>17038.831523124281</v>
      </c>
    </row>
    <row r="10417" spans="1:10">
      <c r="A10417">
        <v>10416</v>
      </c>
      <c r="B10417" s="4">
        <v>45980</v>
      </c>
      <c r="C10417" s="10">
        <f>DATE(YEAR(orders[[#This Row],[order_date]]), MONTH(orders[[#This Row],[order_date]]), 1)</f>
        <v>45962</v>
      </c>
      <c r="D10417" t="s">
        <v>4507</v>
      </c>
      <c r="E10417" t="s">
        <v>552</v>
      </c>
      <c r="F10417" t="str">
        <f>VLOOKUP(orders[[#This Row],[product_id]],Products!A:C,3,0)</f>
        <v>Electronics</v>
      </c>
      <c r="G10417">
        <v>1</v>
      </c>
      <c r="H10417" s="6">
        <v>0.24209414229099965</v>
      </c>
      <c r="I10417" s="2">
        <f>VLOOKUP($E10417,
Products!$A$1:$F$201,MATCH(Orders!I$1,Products!$A$1:$F$1,0),0)</f>
        <v>20326.88586940234</v>
      </c>
      <c r="J10417" s="2">
        <f>VLOOKUP($E10417,
Products!$A$1:$F$201,MATCH(Orders!J$1,Products!$A$1:$F$1,0),0)</f>
        <v>14896.572579237891</v>
      </c>
    </row>
    <row r="10418" spans="1:10">
      <c r="A10418">
        <v>10417</v>
      </c>
      <c r="B10418" s="4">
        <v>45932</v>
      </c>
      <c r="C10418" s="10">
        <f>DATE(YEAR(orders[[#This Row],[order_date]]), MONTH(orders[[#This Row],[order_date]]), 1)</f>
        <v>45931</v>
      </c>
      <c r="D10418" t="s">
        <v>3175</v>
      </c>
      <c r="E10418" t="s">
        <v>529</v>
      </c>
      <c r="F10418" t="str">
        <f>VLOOKUP(orders[[#This Row],[product_id]],Products!A:C,3,0)</f>
        <v>Electronics</v>
      </c>
      <c r="G10418">
        <v>3</v>
      </c>
      <c r="H10418" s="6">
        <v>0.16615050531389675</v>
      </c>
      <c r="I10418" s="2">
        <f>VLOOKUP($E10418,
Products!$A$1:$F$201,MATCH(Orders!I$1,Products!$A$1:$F$1,0),0)</f>
        <v>18308.801775351771</v>
      </c>
      <c r="J10418" s="2">
        <f>VLOOKUP($E10418,
Products!$A$1:$F$201,MATCH(Orders!J$1,Products!$A$1:$F$1,0),0)</f>
        <v>12027.24184831013</v>
      </c>
    </row>
    <row r="10419" spans="1:10">
      <c r="A10419">
        <v>10418</v>
      </c>
      <c r="B10419" s="4">
        <v>45468</v>
      </c>
      <c r="C10419" s="10">
        <f>DATE(YEAR(orders[[#This Row],[order_date]]), MONTH(orders[[#This Row],[order_date]]), 1)</f>
        <v>45444</v>
      </c>
      <c r="D10419" t="s">
        <v>3791</v>
      </c>
      <c r="E10419" t="s">
        <v>626</v>
      </c>
      <c r="F10419" t="str">
        <f>VLOOKUP(orders[[#This Row],[product_id]],Products!A:C,3,0)</f>
        <v>Electronics</v>
      </c>
      <c r="G10419">
        <v>1</v>
      </c>
      <c r="H10419" s="6">
        <v>0.17207704039264193</v>
      </c>
      <c r="I10419" s="2">
        <f>VLOOKUP($E10419,
Products!$A$1:$F$201,MATCH(Orders!I$1,Products!$A$1:$F$1,0),0)</f>
        <v>19602.440815481601</v>
      </c>
      <c r="J10419" s="2">
        <f>VLOOKUP($E10419,
Products!$A$1:$F$201,MATCH(Orders!J$1,Products!$A$1:$F$1,0),0)</f>
        <v>14427.862284038891</v>
      </c>
    </row>
    <row r="10420" spans="1:10">
      <c r="A10420">
        <v>10419</v>
      </c>
      <c r="B10420" s="4">
        <v>45888</v>
      </c>
      <c r="C10420" s="10">
        <f>DATE(YEAR(orders[[#This Row],[order_date]]), MONTH(orders[[#This Row],[order_date]]), 1)</f>
        <v>45870</v>
      </c>
      <c r="D10420" t="s">
        <v>3254</v>
      </c>
      <c r="E10420" t="s">
        <v>600</v>
      </c>
      <c r="F10420" t="str">
        <f>VLOOKUP(orders[[#This Row],[product_id]],Products!A:C,3,0)</f>
        <v>Electronics</v>
      </c>
      <c r="G10420">
        <v>1</v>
      </c>
      <c r="H10420" s="6">
        <v>0.24785065559867586</v>
      </c>
      <c r="I10420" s="2">
        <f>VLOOKUP($E10420,
Products!$A$1:$F$201,MATCH(Orders!I$1,Products!$A$1:$F$1,0),0)</f>
        <v>2556.7009232610858</v>
      </c>
      <c r="J10420" s="2">
        <f>VLOOKUP($E10420,
Products!$A$1:$F$201,MATCH(Orders!J$1,Products!$A$1:$F$1,0),0)</f>
        <v>2002.3128715328869</v>
      </c>
    </row>
    <row r="10421" spans="1:10">
      <c r="A10421">
        <v>10420</v>
      </c>
      <c r="B10421" s="4">
        <v>45020</v>
      </c>
      <c r="C10421" s="10">
        <f>DATE(YEAR(orders[[#This Row],[order_date]]), MONTH(orders[[#This Row],[order_date]]), 1)</f>
        <v>45017</v>
      </c>
      <c r="D10421" t="s">
        <v>4431</v>
      </c>
      <c r="E10421" t="s">
        <v>677</v>
      </c>
      <c r="F10421" t="str">
        <f>VLOOKUP(orders[[#This Row],[product_id]],Products!A:C,3,0)</f>
        <v>Electronics</v>
      </c>
      <c r="G10421">
        <v>3</v>
      </c>
      <c r="H10421" s="6">
        <v>0.1504103402066726</v>
      </c>
      <c r="I10421" s="2">
        <f>VLOOKUP($E10421,
Products!$A$1:$F$201,MATCH(Orders!I$1,Products!$A$1:$F$1,0),0)</f>
        <v>11360.699432756561</v>
      </c>
      <c r="J10421" s="2">
        <f>VLOOKUP($E10421,
Products!$A$1:$F$201,MATCH(Orders!J$1,Products!$A$1:$F$1,0),0)</f>
        <v>8118.8949869342459</v>
      </c>
    </row>
    <row r="10422" spans="1:10">
      <c r="A10422">
        <v>10421</v>
      </c>
      <c r="B10422" s="4">
        <v>45825</v>
      </c>
      <c r="C10422" s="10">
        <f>DATE(YEAR(orders[[#This Row],[order_date]]), MONTH(orders[[#This Row],[order_date]]), 1)</f>
        <v>45809</v>
      </c>
      <c r="D10422" t="s">
        <v>3661</v>
      </c>
      <c r="E10422" t="s">
        <v>701</v>
      </c>
      <c r="F10422" t="str">
        <f>VLOOKUP(orders[[#This Row],[product_id]],Products!A:C,3,0)</f>
        <v>Electronics</v>
      </c>
      <c r="G10422">
        <v>2</v>
      </c>
      <c r="H10422" s="6">
        <v>0.11502884155533608</v>
      </c>
      <c r="I10422" s="2">
        <f>VLOOKUP($E10422,
Products!$A$1:$F$201,MATCH(Orders!I$1,Products!$A$1:$F$1,0),0)</f>
        <v>19562.35470664543</v>
      </c>
      <c r="J10422" s="2">
        <f>VLOOKUP($E10422,
Products!$A$1:$F$201,MATCH(Orders!J$1,Products!$A$1:$F$1,0),0)</f>
        <v>13782.49498098754</v>
      </c>
    </row>
    <row r="10423" spans="1:10">
      <c r="A10423">
        <v>10422</v>
      </c>
      <c r="B10423" s="4">
        <v>45015</v>
      </c>
      <c r="C10423" s="10">
        <f>DATE(YEAR(orders[[#This Row],[order_date]]), MONTH(orders[[#This Row],[order_date]]), 1)</f>
        <v>44986</v>
      </c>
      <c r="D10423" t="s">
        <v>3078</v>
      </c>
      <c r="E10423" t="s">
        <v>647</v>
      </c>
      <c r="F10423" t="str">
        <f>VLOOKUP(orders[[#This Row],[product_id]],Products!A:C,3,0)</f>
        <v>Electronics</v>
      </c>
      <c r="G10423">
        <v>1</v>
      </c>
      <c r="H10423" s="6">
        <v>0.18803699445031102</v>
      </c>
      <c r="I10423" s="2">
        <f>VLOOKUP($E10423,
Products!$A$1:$F$201,MATCH(Orders!I$1,Products!$A$1:$F$1,0),0)</f>
        <v>23187.883920109041</v>
      </c>
      <c r="J10423" s="2">
        <f>VLOOKUP($E10423,
Products!$A$1:$F$201,MATCH(Orders!J$1,Products!$A$1:$F$1,0),0)</f>
        <v>16217.564081273829</v>
      </c>
    </row>
    <row r="10424" spans="1:10">
      <c r="A10424">
        <v>10423</v>
      </c>
      <c r="B10424" s="4">
        <v>45429</v>
      </c>
      <c r="C10424" s="10">
        <f>DATE(YEAR(orders[[#This Row],[order_date]]), MONTH(orders[[#This Row],[order_date]]), 1)</f>
        <v>45413</v>
      </c>
      <c r="D10424" t="s">
        <v>2053</v>
      </c>
      <c r="E10424" t="s">
        <v>669</v>
      </c>
      <c r="F10424" t="str">
        <f>VLOOKUP(orders[[#This Row],[product_id]],Products!A:C,3,0)</f>
        <v>Electronics</v>
      </c>
      <c r="G10424">
        <v>1</v>
      </c>
      <c r="H10424" s="6">
        <v>0.18322119359079581</v>
      </c>
      <c r="I10424" s="2">
        <f>VLOOKUP($E10424,
Products!$A$1:$F$201,MATCH(Orders!I$1,Products!$A$1:$F$1,0),0)</f>
        <v>11708.03419603835</v>
      </c>
      <c r="J10424" s="2">
        <f>VLOOKUP($E10424,
Products!$A$1:$F$201,MATCH(Orders!J$1,Products!$A$1:$F$1,0),0)</f>
        <v>7784.9580101998827</v>
      </c>
    </row>
    <row r="10425" spans="1:10">
      <c r="A10425">
        <v>10424</v>
      </c>
      <c r="B10425" s="4">
        <v>45693</v>
      </c>
      <c r="C10425" s="10">
        <f>DATE(YEAR(orders[[#This Row],[order_date]]), MONTH(orders[[#This Row],[order_date]]), 1)</f>
        <v>45689</v>
      </c>
      <c r="D10425" t="s">
        <v>2296</v>
      </c>
      <c r="E10425" t="s">
        <v>556</v>
      </c>
      <c r="F10425" t="str">
        <f>VLOOKUP(orders[[#This Row],[product_id]],Products!A:C,3,0)</f>
        <v>Appliances</v>
      </c>
      <c r="G10425">
        <v>2</v>
      </c>
      <c r="H10425" s="6">
        <v>0.11124700701573419</v>
      </c>
      <c r="I10425" s="2">
        <f>VLOOKUP($E10425,
Products!$A$1:$F$201,MATCH(Orders!I$1,Products!$A$1:$F$1,0),0)</f>
        <v>27054.121101651981</v>
      </c>
      <c r="J10425" s="2">
        <f>VLOOKUP($E10425,
Products!$A$1:$F$201,MATCH(Orders!J$1,Products!$A$1:$F$1,0),0)</f>
        <v>19388.930988794411</v>
      </c>
    </row>
    <row r="10426" spans="1:10">
      <c r="A10426">
        <v>10425</v>
      </c>
      <c r="B10426" s="4">
        <v>45140</v>
      </c>
      <c r="C10426" s="10">
        <f>DATE(YEAR(orders[[#This Row],[order_date]]), MONTH(orders[[#This Row],[order_date]]), 1)</f>
        <v>45139</v>
      </c>
      <c r="D10426" t="s">
        <v>2432</v>
      </c>
      <c r="E10426" t="s">
        <v>639</v>
      </c>
      <c r="F10426" t="str">
        <f>VLOOKUP(orders[[#This Row],[product_id]],Products!A:C,3,0)</f>
        <v>Appliances</v>
      </c>
      <c r="G10426">
        <v>1</v>
      </c>
      <c r="H10426" s="6">
        <v>8.4089660122592544E-2</v>
      </c>
      <c r="I10426" s="2">
        <f>VLOOKUP($E10426,
Products!$A$1:$F$201,MATCH(Orders!I$1,Products!$A$1:$F$1,0),0)</f>
        <v>2320.8560923599921</v>
      </c>
      <c r="J10426" s="2">
        <f>VLOOKUP($E10426,
Products!$A$1:$F$201,MATCH(Orders!J$1,Products!$A$1:$F$1,0),0)</f>
        <v>1750.110004830213</v>
      </c>
    </row>
    <row r="10427" spans="1:10">
      <c r="A10427">
        <v>10426</v>
      </c>
      <c r="B10427" s="4">
        <v>45452</v>
      </c>
      <c r="C10427" s="10">
        <f>DATE(YEAR(orders[[#This Row],[order_date]]), MONTH(orders[[#This Row],[order_date]]), 1)</f>
        <v>45444</v>
      </c>
      <c r="D10427" t="s">
        <v>990</v>
      </c>
      <c r="E10427" t="s">
        <v>650</v>
      </c>
      <c r="F10427" t="str">
        <f>VLOOKUP(orders[[#This Row],[product_id]],Products!A:C,3,0)</f>
        <v>Electronics</v>
      </c>
      <c r="G10427">
        <v>3</v>
      </c>
      <c r="H10427" s="6">
        <v>0.14615125208203222</v>
      </c>
      <c r="I10427" s="2">
        <f>VLOOKUP($E10427,
Products!$A$1:$F$201,MATCH(Orders!I$1,Products!$A$1:$F$1,0),0)</f>
        <v>12936.529609330941</v>
      </c>
      <c r="J10427" s="2">
        <f>VLOOKUP($E10427,
Products!$A$1:$F$201,MATCH(Orders!J$1,Products!$A$1:$F$1,0),0)</f>
        <v>9465.2602677376308</v>
      </c>
    </row>
    <row r="10428" spans="1:10">
      <c r="A10428">
        <v>10427</v>
      </c>
      <c r="B10428" s="4">
        <v>45118</v>
      </c>
      <c r="C10428" s="10">
        <f>DATE(YEAR(orders[[#This Row],[order_date]]), MONTH(orders[[#This Row],[order_date]]), 1)</f>
        <v>45108</v>
      </c>
      <c r="D10428" t="s">
        <v>1818</v>
      </c>
      <c r="E10428" t="s">
        <v>587</v>
      </c>
      <c r="F10428" t="str">
        <f>VLOOKUP(orders[[#This Row],[product_id]],Products!A:C,3,0)</f>
        <v>Electronics</v>
      </c>
      <c r="G10428">
        <v>1</v>
      </c>
      <c r="H10428" s="6">
        <v>0.20826970629610761</v>
      </c>
      <c r="I10428" s="2">
        <f>VLOOKUP($E10428,
Products!$A$1:$F$201,MATCH(Orders!I$1,Products!$A$1:$F$1,0),0)</f>
        <v>16527.367619686949</v>
      </c>
      <c r="J10428" s="2">
        <f>VLOOKUP($E10428,
Products!$A$1:$F$201,MATCH(Orders!J$1,Products!$A$1:$F$1,0),0)</f>
        <v>12533.62883070202</v>
      </c>
    </row>
    <row r="10429" spans="1:10">
      <c r="A10429">
        <v>10428</v>
      </c>
      <c r="B10429" s="4">
        <v>45620</v>
      </c>
      <c r="C10429" s="10">
        <f>DATE(YEAR(orders[[#This Row],[order_date]]), MONTH(orders[[#This Row],[order_date]]), 1)</f>
        <v>45597</v>
      </c>
      <c r="D10429" t="s">
        <v>1774</v>
      </c>
      <c r="E10429" t="s">
        <v>577</v>
      </c>
      <c r="F10429" t="str">
        <f>VLOOKUP(orders[[#This Row],[product_id]],Products!A:C,3,0)</f>
        <v>Appliances</v>
      </c>
      <c r="G10429">
        <v>1</v>
      </c>
      <c r="H10429" s="6">
        <v>6.3087396973468546E-2</v>
      </c>
      <c r="I10429" s="2">
        <f>VLOOKUP($E10429,
Products!$A$1:$F$201,MATCH(Orders!I$1,Products!$A$1:$F$1,0),0)</f>
        <v>24178.046221204509</v>
      </c>
      <c r="J10429" s="2">
        <f>VLOOKUP($E10429,
Products!$A$1:$F$201,MATCH(Orders!J$1,Products!$A$1:$F$1,0),0)</f>
        <v>17784.08636999697</v>
      </c>
    </row>
    <row r="10430" spans="1:10">
      <c r="A10430">
        <v>10429</v>
      </c>
      <c r="B10430" s="4">
        <v>45568</v>
      </c>
      <c r="C10430" s="10">
        <f>DATE(YEAR(orders[[#This Row],[order_date]]), MONTH(orders[[#This Row],[order_date]]), 1)</f>
        <v>45566</v>
      </c>
      <c r="D10430" t="s">
        <v>4421</v>
      </c>
      <c r="E10430" t="s">
        <v>556</v>
      </c>
      <c r="F10430" t="str">
        <f>VLOOKUP(orders[[#This Row],[product_id]],Products!A:C,3,0)</f>
        <v>Appliances</v>
      </c>
      <c r="G10430">
        <v>3</v>
      </c>
      <c r="H10430" s="6">
        <v>6.4624658356636638E-2</v>
      </c>
      <c r="I10430" s="2">
        <f>VLOOKUP($E10430,
Products!$A$1:$F$201,MATCH(Orders!I$1,Products!$A$1:$F$1,0),0)</f>
        <v>27054.121101651981</v>
      </c>
      <c r="J10430" s="2">
        <f>VLOOKUP($E10430,
Products!$A$1:$F$201,MATCH(Orders!J$1,Products!$A$1:$F$1,0),0)</f>
        <v>19388.930988794411</v>
      </c>
    </row>
    <row r="10431" spans="1:10">
      <c r="A10431">
        <v>10430</v>
      </c>
      <c r="B10431" s="4">
        <v>45481</v>
      </c>
      <c r="C10431" s="10">
        <f>DATE(YEAR(orders[[#This Row],[order_date]]), MONTH(orders[[#This Row],[order_date]]), 1)</f>
        <v>45474</v>
      </c>
      <c r="D10431" t="s">
        <v>3251</v>
      </c>
      <c r="E10431" t="s">
        <v>557</v>
      </c>
      <c r="F10431" t="str">
        <f>VLOOKUP(orders[[#This Row],[product_id]],Products!A:C,3,0)</f>
        <v>Electronics</v>
      </c>
      <c r="G10431">
        <v>1</v>
      </c>
      <c r="H10431" s="6">
        <v>0.12464173865156454</v>
      </c>
      <c r="I10431" s="2">
        <f>VLOOKUP($E10431,
Products!$A$1:$F$201,MATCH(Orders!I$1,Products!$A$1:$F$1,0),0)</f>
        <v>23950.56449224626</v>
      </c>
      <c r="J10431" s="2">
        <f>VLOOKUP($E10431,
Products!$A$1:$F$201,MATCH(Orders!J$1,Products!$A$1:$F$1,0),0)</f>
        <v>16488.618979732779</v>
      </c>
    </row>
    <row r="10432" spans="1:10">
      <c r="A10432">
        <v>10431</v>
      </c>
      <c r="B10432" s="4">
        <v>45313</v>
      </c>
      <c r="C10432" s="10">
        <f>DATE(YEAR(orders[[#This Row],[order_date]]), MONTH(orders[[#This Row],[order_date]]), 1)</f>
        <v>45292</v>
      </c>
      <c r="D10432" t="s">
        <v>1617</v>
      </c>
      <c r="E10432" t="s">
        <v>517</v>
      </c>
      <c r="F10432" t="str">
        <f>VLOOKUP(orders[[#This Row],[product_id]],Products!A:C,3,0)</f>
        <v>Electronics</v>
      </c>
      <c r="G10432">
        <v>1</v>
      </c>
      <c r="H10432" s="6">
        <v>0.17512852790577177</v>
      </c>
      <c r="I10432" s="2">
        <f>VLOOKUP($E10432,
Products!$A$1:$F$201,MATCH(Orders!I$1,Products!$A$1:$F$1,0),0)</f>
        <v>30304.143268168769</v>
      </c>
      <c r="J10432" s="2">
        <f>VLOOKUP($E10432,
Products!$A$1:$F$201,MATCH(Orders!J$1,Products!$A$1:$F$1,0),0)</f>
        <v>23998.194785181578</v>
      </c>
    </row>
    <row r="10433" spans="1:10">
      <c r="A10433">
        <v>10432</v>
      </c>
      <c r="B10433" s="4">
        <v>45607</v>
      </c>
      <c r="C10433" s="10">
        <f>DATE(YEAR(orders[[#This Row],[order_date]]), MONTH(orders[[#This Row],[order_date]]), 1)</f>
        <v>45597</v>
      </c>
      <c r="D10433" t="s">
        <v>4275</v>
      </c>
      <c r="E10433" t="s">
        <v>586</v>
      </c>
      <c r="F10433" t="str">
        <f>VLOOKUP(orders[[#This Row],[product_id]],Products!A:C,3,0)</f>
        <v>Appliances</v>
      </c>
      <c r="G10433">
        <v>1</v>
      </c>
      <c r="H10433" s="6">
        <v>0.1228288852499945</v>
      </c>
      <c r="I10433" s="2">
        <f>VLOOKUP($E10433,
Products!$A$1:$F$201,MATCH(Orders!I$1,Products!$A$1:$F$1,0),0)</f>
        <v>22928.971424497449</v>
      </c>
      <c r="J10433" s="2">
        <f>VLOOKUP($E10433,
Products!$A$1:$F$201,MATCH(Orders!J$1,Products!$A$1:$F$1,0),0)</f>
        <v>17801.356740692991</v>
      </c>
    </row>
    <row r="10434" spans="1:10">
      <c r="A10434">
        <v>10433</v>
      </c>
      <c r="B10434" s="4">
        <v>45702</v>
      </c>
      <c r="C10434" s="10">
        <f>DATE(YEAR(orders[[#This Row],[order_date]]), MONTH(orders[[#This Row],[order_date]]), 1)</f>
        <v>45689</v>
      </c>
      <c r="D10434" t="s">
        <v>4355</v>
      </c>
      <c r="E10434" t="s">
        <v>600</v>
      </c>
      <c r="F10434" t="str">
        <f>VLOOKUP(orders[[#This Row],[product_id]],Products!A:C,3,0)</f>
        <v>Electronics</v>
      </c>
      <c r="G10434">
        <v>2</v>
      </c>
      <c r="H10434" s="6">
        <v>0.18417680211081694</v>
      </c>
      <c r="I10434" s="2">
        <f>VLOOKUP($E10434,
Products!$A$1:$F$201,MATCH(Orders!I$1,Products!$A$1:$F$1,0),0)</f>
        <v>2556.7009232610858</v>
      </c>
      <c r="J10434" s="2">
        <f>VLOOKUP($E10434,
Products!$A$1:$F$201,MATCH(Orders!J$1,Products!$A$1:$F$1,0),0)</f>
        <v>2002.3128715328869</v>
      </c>
    </row>
    <row r="10435" spans="1:10">
      <c r="A10435">
        <v>10434</v>
      </c>
      <c r="B10435" s="4">
        <v>45129</v>
      </c>
      <c r="C10435" s="10">
        <f>DATE(YEAR(orders[[#This Row],[order_date]]), MONTH(orders[[#This Row],[order_date]]), 1)</f>
        <v>45108</v>
      </c>
      <c r="D10435" t="s">
        <v>2520</v>
      </c>
      <c r="E10435" t="s">
        <v>620</v>
      </c>
      <c r="F10435" t="str">
        <f>VLOOKUP(orders[[#This Row],[product_id]],Products!A:C,3,0)</f>
        <v>Electronics</v>
      </c>
      <c r="G10435">
        <v>2</v>
      </c>
      <c r="H10435" s="6">
        <v>0.12534603483635579</v>
      </c>
      <c r="I10435" s="2">
        <f>VLOOKUP($E10435,
Products!$A$1:$F$201,MATCH(Orders!I$1,Products!$A$1:$F$1,0),0)</f>
        <v>23669.635851452331</v>
      </c>
      <c r="J10435" s="2">
        <f>VLOOKUP($E10435,
Products!$A$1:$F$201,MATCH(Orders!J$1,Products!$A$1:$F$1,0),0)</f>
        <v>17880.752220874681</v>
      </c>
    </row>
    <row r="10436" spans="1:10">
      <c r="A10436">
        <v>10435</v>
      </c>
      <c r="B10436" s="4">
        <v>45936</v>
      </c>
      <c r="C10436" s="10">
        <f>DATE(YEAR(orders[[#This Row],[order_date]]), MONTH(orders[[#This Row],[order_date]]), 1)</f>
        <v>45931</v>
      </c>
      <c r="D10436" t="s">
        <v>4613</v>
      </c>
      <c r="E10436" t="s">
        <v>634</v>
      </c>
      <c r="F10436" t="str">
        <f>VLOOKUP(orders[[#This Row],[product_id]],Products!A:C,3,0)</f>
        <v>Appliances</v>
      </c>
      <c r="G10436">
        <v>2</v>
      </c>
      <c r="H10436" s="6">
        <v>0.11546528731498425</v>
      </c>
      <c r="I10436" s="2">
        <f>VLOOKUP($E10436,
Products!$A$1:$F$201,MATCH(Orders!I$1,Products!$A$1:$F$1,0),0)</f>
        <v>25631.29637331214</v>
      </c>
      <c r="J10436" s="2">
        <f>VLOOKUP($E10436,
Products!$A$1:$F$201,MATCH(Orders!J$1,Products!$A$1:$F$1,0),0)</f>
        <v>17692.643397044121</v>
      </c>
    </row>
    <row r="10437" spans="1:10">
      <c r="A10437">
        <v>10436</v>
      </c>
      <c r="B10437" s="4">
        <v>45373</v>
      </c>
      <c r="C10437" s="10">
        <f>DATE(YEAR(orders[[#This Row],[order_date]]), MONTH(orders[[#This Row],[order_date]]), 1)</f>
        <v>45352</v>
      </c>
      <c r="D10437" t="s">
        <v>4437</v>
      </c>
      <c r="E10437" t="s">
        <v>516</v>
      </c>
      <c r="F10437" t="str">
        <f>VLOOKUP(orders[[#This Row],[product_id]],Products!A:C,3,0)</f>
        <v>Electronics</v>
      </c>
      <c r="G10437">
        <v>1</v>
      </c>
      <c r="H10437" s="6">
        <v>0.18314937781649424</v>
      </c>
      <c r="I10437" s="2">
        <f>VLOOKUP($E10437,
Products!$A$1:$F$201,MATCH(Orders!I$1,Products!$A$1:$F$1,0),0)</f>
        <v>12594.36437895595</v>
      </c>
      <c r="J10437" s="2">
        <f>VLOOKUP($E10437,
Products!$A$1:$F$201,MATCH(Orders!J$1,Products!$A$1:$F$1,0),0)</f>
        <v>9909.7267986522402</v>
      </c>
    </row>
    <row r="10438" spans="1:10">
      <c r="A10438">
        <v>10437</v>
      </c>
      <c r="B10438" s="4">
        <v>45826</v>
      </c>
      <c r="C10438" s="10">
        <f>DATE(YEAR(orders[[#This Row],[order_date]]), MONTH(orders[[#This Row],[order_date]]), 1)</f>
        <v>45809</v>
      </c>
      <c r="D10438" t="s">
        <v>2898</v>
      </c>
      <c r="E10438" t="s">
        <v>521</v>
      </c>
      <c r="F10438" t="str">
        <f>VLOOKUP(orders[[#This Row],[product_id]],Products!A:C,3,0)</f>
        <v>Electronics</v>
      </c>
      <c r="G10438">
        <v>3</v>
      </c>
      <c r="H10438" s="6">
        <v>0.17940615841925098</v>
      </c>
      <c r="I10438" s="2">
        <f>VLOOKUP($E10438,
Products!$A$1:$F$201,MATCH(Orders!I$1,Products!$A$1:$F$1,0),0)</f>
        <v>18373.691083837519</v>
      </c>
      <c r="J10438" s="2">
        <f>VLOOKUP($E10438,
Products!$A$1:$F$201,MATCH(Orders!J$1,Products!$A$1:$F$1,0),0)</f>
        <v>14409.80197321412</v>
      </c>
    </row>
    <row r="10439" spans="1:10">
      <c r="A10439">
        <v>10438</v>
      </c>
      <c r="B10439" s="4">
        <v>46018</v>
      </c>
      <c r="C10439" s="10">
        <f>DATE(YEAR(orders[[#This Row],[order_date]]), MONTH(orders[[#This Row],[order_date]]), 1)</f>
        <v>45992</v>
      </c>
      <c r="D10439" t="s">
        <v>3701</v>
      </c>
      <c r="E10439" t="s">
        <v>606</v>
      </c>
      <c r="F10439" t="str">
        <f>VLOOKUP(orders[[#This Row],[product_id]],Products!A:C,3,0)</f>
        <v>Appliances</v>
      </c>
      <c r="G10439">
        <v>1</v>
      </c>
      <c r="H10439" s="6">
        <v>0.11152555527917335</v>
      </c>
      <c r="I10439" s="2">
        <f>VLOOKUP($E10439,
Products!$A$1:$F$201,MATCH(Orders!I$1,Products!$A$1:$F$1,0),0)</f>
        <v>2163.0020078909042</v>
      </c>
      <c r="J10439" s="2">
        <f>VLOOKUP($E10439,
Products!$A$1:$F$201,MATCH(Orders!J$1,Products!$A$1:$F$1,0),0)</f>
        <v>1416.078554182008</v>
      </c>
    </row>
    <row r="10440" spans="1:10">
      <c r="A10440">
        <v>10439</v>
      </c>
      <c r="B10440" s="4">
        <v>45704</v>
      </c>
      <c r="C10440" s="10">
        <f>DATE(YEAR(orders[[#This Row],[order_date]]), MONTH(orders[[#This Row],[order_date]]), 1)</f>
        <v>45689</v>
      </c>
      <c r="D10440" t="s">
        <v>4295</v>
      </c>
      <c r="E10440" t="s">
        <v>618</v>
      </c>
      <c r="F10440" t="str">
        <f>VLOOKUP(orders[[#This Row],[product_id]],Products!A:C,3,0)</f>
        <v>Appliances</v>
      </c>
      <c r="G10440">
        <v>1</v>
      </c>
      <c r="H10440" s="6">
        <v>0.12444073823707251</v>
      </c>
      <c r="I10440" s="2">
        <f>VLOOKUP($E10440,
Products!$A$1:$F$201,MATCH(Orders!I$1,Products!$A$1:$F$1,0),0)</f>
        <v>5546.9777002203573</v>
      </c>
      <c r="J10440" s="2">
        <f>VLOOKUP($E10440,
Products!$A$1:$F$201,MATCH(Orders!J$1,Products!$A$1:$F$1,0),0)</f>
        <v>4048.2565671880161</v>
      </c>
    </row>
    <row r="10441" spans="1:10">
      <c r="A10441">
        <v>10440</v>
      </c>
      <c r="B10441" s="4">
        <v>45104</v>
      </c>
      <c r="C10441" s="10">
        <f>DATE(YEAR(orders[[#This Row],[order_date]]), MONTH(orders[[#This Row],[order_date]]), 1)</f>
        <v>45078</v>
      </c>
      <c r="D10441" t="s">
        <v>787</v>
      </c>
      <c r="E10441" t="s">
        <v>597</v>
      </c>
      <c r="F10441" t="str">
        <f>VLOOKUP(orders[[#This Row],[product_id]],Products!A:C,3,0)</f>
        <v>Appliances</v>
      </c>
      <c r="G10441">
        <v>1</v>
      </c>
      <c r="H10441" s="6">
        <v>5.7958838967299885E-2</v>
      </c>
      <c r="I10441" s="2">
        <f>VLOOKUP($E10441,
Products!$A$1:$F$201,MATCH(Orders!I$1,Products!$A$1:$F$1,0),0)</f>
        <v>22545.827750919081</v>
      </c>
      <c r="J10441" s="2">
        <f>VLOOKUP($E10441,
Products!$A$1:$F$201,MATCH(Orders!J$1,Products!$A$1:$F$1,0),0)</f>
        <v>15091.172935360129</v>
      </c>
    </row>
    <row r="10442" spans="1:10">
      <c r="A10442">
        <v>10441</v>
      </c>
      <c r="B10442" s="4">
        <v>45755</v>
      </c>
      <c r="C10442" s="10">
        <f>DATE(YEAR(orders[[#This Row],[order_date]]), MONTH(orders[[#This Row],[order_date]]), 1)</f>
        <v>45748</v>
      </c>
      <c r="D10442" t="s">
        <v>1685</v>
      </c>
      <c r="E10442" t="s">
        <v>514</v>
      </c>
      <c r="F10442" t="str">
        <f>VLOOKUP(orders[[#This Row],[product_id]],Products!A:C,3,0)</f>
        <v>Electronics</v>
      </c>
      <c r="G10442">
        <v>3</v>
      </c>
      <c r="H10442" s="6">
        <v>0.10700229569222611</v>
      </c>
      <c r="I10442" s="2">
        <f>VLOOKUP($E10442,
Products!$A$1:$F$201,MATCH(Orders!I$1,Products!$A$1:$F$1,0),0)</f>
        <v>16482.730474054071</v>
      </c>
      <c r="J10442" s="2">
        <f>VLOOKUP($E10442,
Products!$A$1:$F$201,MATCH(Orders!J$1,Products!$A$1:$F$1,0),0)</f>
        <v>12480.81165565178</v>
      </c>
    </row>
    <row r="10443" spans="1:10">
      <c r="A10443">
        <v>10442</v>
      </c>
      <c r="B10443" s="4">
        <v>45485</v>
      </c>
      <c r="C10443" s="10">
        <f>DATE(YEAR(orders[[#This Row],[order_date]]), MONTH(orders[[#This Row],[order_date]]), 1)</f>
        <v>45474</v>
      </c>
      <c r="D10443" t="s">
        <v>4412</v>
      </c>
      <c r="E10443" t="s">
        <v>624</v>
      </c>
      <c r="F10443" t="str">
        <f>VLOOKUP(orders[[#This Row],[product_id]],Products!A:C,3,0)</f>
        <v>Appliances</v>
      </c>
      <c r="G10443">
        <v>2</v>
      </c>
      <c r="H10443" s="6">
        <v>5.7384876314103668E-2</v>
      </c>
      <c r="I10443" s="2">
        <f>VLOOKUP($E10443,
Products!$A$1:$F$201,MATCH(Orders!I$1,Products!$A$1:$F$1,0),0)</f>
        <v>2102.383201797521</v>
      </c>
      <c r="J10443" s="2">
        <f>VLOOKUP($E10443,
Products!$A$1:$F$201,MATCH(Orders!J$1,Products!$A$1:$F$1,0),0)</f>
        <v>1599.330443274388</v>
      </c>
    </row>
    <row r="10444" spans="1:10">
      <c r="A10444">
        <v>10443</v>
      </c>
      <c r="B10444" s="4">
        <v>45953</v>
      </c>
      <c r="C10444" s="10">
        <f>DATE(YEAR(orders[[#This Row],[order_date]]), MONTH(orders[[#This Row],[order_date]]), 1)</f>
        <v>45931</v>
      </c>
      <c r="D10444" t="s">
        <v>1896</v>
      </c>
      <c r="E10444" t="s">
        <v>628</v>
      </c>
      <c r="F10444" t="str">
        <f>VLOOKUP(orders[[#This Row],[product_id]],Products!A:C,3,0)</f>
        <v>Electronics</v>
      </c>
      <c r="G10444">
        <v>3</v>
      </c>
      <c r="H10444" s="6">
        <v>0.11564641140126486</v>
      </c>
      <c r="I10444" s="2">
        <f>VLOOKUP($E10444,
Products!$A$1:$F$201,MATCH(Orders!I$1,Products!$A$1:$F$1,0),0)</f>
        <v>2480.4343676348258</v>
      </c>
      <c r="J10444" s="2">
        <f>VLOOKUP($E10444,
Products!$A$1:$F$201,MATCH(Orders!J$1,Products!$A$1:$F$1,0),0)</f>
        <v>1932.862959692628</v>
      </c>
    </row>
    <row r="10445" spans="1:10">
      <c r="A10445">
        <v>10444</v>
      </c>
      <c r="B10445" s="4">
        <v>45029</v>
      </c>
      <c r="C10445" s="10">
        <f>DATE(YEAR(orders[[#This Row],[order_date]]), MONTH(orders[[#This Row],[order_date]]), 1)</f>
        <v>45017</v>
      </c>
      <c r="D10445" t="s">
        <v>2478</v>
      </c>
      <c r="E10445" t="s">
        <v>513</v>
      </c>
      <c r="F10445" t="str">
        <f>VLOOKUP(orders[[#This Row],[product_id]],Products!A:C,3,0)</f>
        <v>Electronics</v>
      </c>
      <c r="G10445">
        <v>2</v>
      </c>
      <c r="H10445" s="6">
        <v>0.21703524613827307</v>
      </c>
      <c r="I10445" s="2">
        <f>VLOOKUP($E10445,
Products!$A$1:$F$201,MATCH(Orders!I$1,Products!$A$1:$F$1,0),0)</f>
        <v>2370.6748519187499</v>
      </c>
      <c r="J10445" s="2">
        <f>VLOOKUP($E10445,
Products!$A$1:$F$201,MATCH(Orders!J$1,Products!$A$1:$F$1,0),0)</f>
        <v>1742.1190905744229</v>
      </c>
    </row>
    <row r="10446" spans="1:10">
      <c r="A10446">
        <v>10445</v>
      </c>
      <c r="B10446" s="4">
        <v>45042</v>
      </c>
      <c r="C10446" s="10">
        <f>DATE(YEAR(orders[[#This Row],[order_date]]), MONTH(orders[[#This Row],[order_date]]), 1)</f>
        <v>45017</v>
      </c>
      <c r="D10446" t="s">
        <v>3882</v>
      </c>
      <c r="E10446" t="s">
        <v>530</v>
      </c>
      <c r="F10446" t="str">
        <f>VLOOKUP(orders[[#This Row],[product_id]],Products!A:C,3,0)</f>
        <v>Electronics</v>
      </c>
      <c r="G10446">
        <v>3</v>
      </c>
      <c r="H10446" s="6">
        <v>0.23152684664796674</v>
      </c>
      <c r="I10446" s="2">
        <f>VLOOKUP($E10446,
Products!$A$1:$F$201,MATCH(Orders!I$1,Products!$A$1:$F$1,0),0)</f>
        <v>30520.607447067548</v>
      </c>
      <c r="J10446" s="2">
        <f>VLOOKUP($E10446,
Products!$A$1:$F$201,MATCH(Orders!J$1,Products!$A$1:$F$1,0),0)</f>
        <v>22328.317520226748</v>
      </c>
    </row>
    <row r="10447" spans="1:10">
      <c r="A10447">
        <v>10446</v>
      </c>
      <c r="B10447" s="4">
        <v>45785</v>
      </c>
      <c r="C10447" s="10">
        <f>DATE(YEAR(orders[[#This Row],[order_date]]), MONTH(orders[[#This Row],[order_date]]), 1)</f>
        <v>45778</v>
      </c>
      <c r="D10447" t="s">
        <v>2531</v>
      </c>
      <c r="E10447" t="s">
        <v>673</v>
      </c>
      <c r="F10447" t="str">
        <f>VLOOKUP(orders[[#This Row],[product_id]],Products!A:C,3,0)</f>
        <v>Electronics</v>
      </c>
      <c r="G10447">
        <v>3</v>
      </c>
      <c r="H10447" s="6">
        <v>0.14732016550626345</v>
      </c>
      <c r="I10447" s="2">
        <f>VLOOKUP($E10447,
Products!$A$1:$F$201,MATCH(Orders!I$1,Products!$A$1:$F$1,0),0)</f>
        <v>19770.070105413852</v>
      </c>
      <c r="J10447" s="2">
        <f>VLOOKUP($E10447,
Products!$A$1:$F$201,MATCH(Orders!J$1,Products!$A$1:$F$1,0),0)</f>
        <v>14414.291574648811</v>
      </c>
    </row>
    <row r="10448" spans="1:10">
      <c r="A10448">
        <v>10447</v>
      </c>
      <c r="B10448" s="4">
        <v>45390</v>
      </c>
      <c r="C10448" s="10">
        <f>DATE(YEAR(orders[[#This Row],[order_date]]), MONTH(orders[[#This Row],[order_date]]), 1)</f>
        <v>45383</v>
      </c>
      <c r="D10448" t="s">
        <v>3241</v>
      </c>
      <c r="E10448" t="s">
        <v>700</v>
      </c>
      <c r="F10448" t="str">
        <f>VLOOKUP(orders[[#This Row],[product_id]],Products!A:C,3,0)</f>
        <v>Electronics</v>
      </c>
      <c r="G10448">
        <v>1</v>
      </c>
      <c r="H10448" s="6">
        <v>0.23171989652462535</v>
      </c>
      <c r="I10448" s="2">
        <f>VLOOKUP($E10448,
Products!$A$1:$F$201,MATCH(Orders!I$1,Products!$A$1:$F$1,0),0)</f>
        <v>11070.26215043813</v>
      </c>
      <c r="J10448" s="2">
        <f>VLOOKUP($E10448,
Products!$A$1:$F$201,MATCH(Orders!J$1,Products!$A$1:$F$1,0),0)</f>
        <v>7867.3909748932683</v>
      </c>
    </row>
    <row r="10449" spans="1:10">
      <c r="A10449">
        <v>10448</v>
      </c>
      <c r="B10449" s="4">
        <v>45030</v>
      </c>
      <c r="C10449" s="10">
        <f>DATE(YEAR(orders[[#This Row],[order_date]]), MONTH(orders[[#This Row],[order_date]]), 1)</f>
        <v>45017</v>
      </c>
      <c r="D10449" t="s">
        <v>2479</v>
      </c>
      <c r="E10449" t="s">
        <v>624</v>
      </c>
      <c r="F10449" t="str">
        <f>VLOOKUP(orders[[#This Row],[product_id]],Products!A:C,3,0)</f>
        <v>Appliances</v>
      </c>
      <c r="G10449">
        <v>3</v>
      </c>
      <c r="H10449" s="6">
        <v>6.1661768680337799E-2</v>
      </c>
      <c r="I10449" s="2">
        <f>VLOOKUP($E10449,
Products!$A$1:$F$201,MATCH(Orders!I$1,Products!$A$1:$F$1,0),0)</f>
        <v>2102.383201797521</v>
      </c>
      <c r="J10449" s="2">
        <f>VLOOKUP($E10449,
Products!$A$1:$F$201,MATCH(Orders!J$1,Products!$A$1:$F$1,0),0)</f>
        <v>1599.330443274388</v>
      </c>
    </row>
    <row r="10450" spans="1:10">
      <c r="A10450">
        <v>10449</v>
      </c>
      <c r="B10450" s="4">
        <v>45185</v>
      </c>
      <c r="C10450" s="10">
        <f>DATE(YEAR(orders[[#This Row],[order_date]]), MONTH(orders[[#This Row],[order_date]]), 1)</f>
        <v>45170</v>
      </c>
      <c r="D10450" t="s">
        <v>2039</v>
      </c>
      <c r="E10450" t="s">
        <v>656</v>
      </c>
      <c r="F10450" t="str">
        <f>VLOOKUP(orders[[#This Row],[product_id]],Products!A:C,3,0)</f>
        <v>Electronics</v>
      </c>
      <c r="G10450">
        <v>2</v>
      </c>
      <c r="H10450" s="6">
        <v>0.18573640384558437</v>
      </c>
      <c r="I10450" s="2">
        <f>VLOOKUP($E10450,
Products!$A$1:$F$201,MATCH(Orders!I$1,Products!$A$1:$F$1,0),0)</f>
        <v>30485.811519789549</v>
      </c>
      <c r="J10450" s="2">
        <f>VLOOKUP($E10450,
Products!$A$1:$F$201,MATCH(Orders!J$1,Products!$A$1:$F$1,0),0)</f>
        <v>23818.70129930825</v>
      </c>
    </row>
    <row r="10451" spans="1:10">
      <c r="A10451">
        <v>10450</v>
      </c>
      <c r="B10451" s="4">
        <v>45855</v>
      </c>
      <c r="C10451" s="10">
        <f>DATE(YEAR(orders[[#This Row],[order_date]]), MONTH(orders[[#This Row],[order_date]]), 1)</f>
        <v>45839</v>
      </c>
      <c r="D10451" t="s">
        <v>2713</v>
      </c>
      <c r="E10451" t="s">
        <v>695</v>
      </c>
      <c r="F10451" t="str">
        <f>VLOOKUP(orders[[#This Row],[product_id]],Products!A:C,3,0)</f>
        <v>Electronics</v>
      </c>
      <c r="G10451">
        <v>2</v>
      </c>
      <c r="H10451" s="6">
        <v>0.16164731813070563</v>
      </c>
      <c r="I10451" s="2">
        <f>VLOOKUP($E10451,
Products!$A$1:$F$201,MATCH(Orders!I$1,Products!$A$1:$F$1,0),0)</f>
        <v>2716.2219891886762</v>
      </c>
      <c r="J10451" s="2">
        <f>VLOOKUP($E10451,
Products!$A$1:$F$201,MATCH(Orders!J$1,Products!$A$1:$F$1,0),0)</f>
        <v>2045.0534052982539</v>
      </c>
    </row>
    <row r="10452" spans="1:10">
      <c r="A10452">
        <v>10451</v>
      </c>
      <c r="B10452" s="4">
        <v>45736</v>
      </c>
      <c r="C10452" s="10">
        <f>DATE(YEAR(orders[[#This Row],[order_date]]), MONTH(orders[[#This Row],[order_date]]), 1)</f>
        <v>45717</v>
      </c>
      <c r="D10452" t="s">
        <v>787</v>
      </c>
      <c r="E10452" t="s">
        <v>528</v>
      </c>
      <c r="F10452" t="str">
        <f>VLOOKUP(orders[[#This Row],[product_id]],Products!A:C,3,0)</f>
        <v>Appliances</v>
      </c>
      <c r="G10452">
        <v>2</v>
      </c>
      <c r="H10452" s="6">
        <v>0.11872020086273978</v>
      </c>
      <c r="I10452" s="2">
        <f>VLOOKUP($E10452,
Products!$A$1:$F$201,MATCH(Orders!I$1,Products!$A$1:$F$1,0),0)</f>
        <v>5741.145946914552</v>
      </c>
      <c r="J10452" s="2">
        <f>VLOOKUP($E10452,
Products!$A$1:$F$201,MATCH(Orders!J$1,Products!$A$1:$F$1,0),0)</f>
        <v>4112.7219202399874</v>
      </c>
    </row>
    <row r="10453" spans="1:10">
      <c r="A10453">
        <v>10452</v>
      </c>
      <c r="B10453" s="4">
        <v>45568</v>
      </c>
      <c r="C10453" s="10">
        <f>DATE(YEAR(orders[[#This Row],[order_date]]), MONTH(orders[[#This Row],[order_date]]), 1)</f>
        <v>45566</v>
      </c>
      <c r="D10453" t="s">
        <v>799</v>
      </c>
      <c r="E10453" t="s">
        <v>549</v>
      </c>
      <c r="F10453" t="str">
        <f>VLOOKUP(orders[[#This Row],[product_id]],Products!A:C,3,0)</f>
        <v>Electronics</v>
      </c>
      <c r="G10453">
        <v>3</v>
      </c>
      <c r="H10453" s="6">
        <v>0.23624064612480469</v>
      </c>
      <c r="I10453" s="2">
        <f>VLOOKUP($E10453,
Products!$A$1:$F$201,MATCH(Orders!I$1,Products!$A$1:$F$1,0),0)</f>
        <v>32579.222893763279</v>
      </c>
      <c r="J10453" s="2">
        <f>VLOOKUP($E10453,
Products!$A$1:$F$201,MATCH(Orders!J$1,Products!$A$1:$F$1,0),0)</f>
        <v>22472.912188105081</v>
      </c>
    </row>
    <row r="10454" spans="1:10">
      <c r="A10454">
        <v>10453</v>
      </c>
      <c r="B10454" s="4">
        <v>45733</v>
      </c>
      <c r="C10454" s="10">
        <f>DATE(YEAR(orders[[#This Row],[order_date]]), MONTH(orders[[#This Row],[order_date]]), 1)</f>
        <v>45717</v>
      </c>
      <c r="D10454" t="s">
        <v>2050</v>
      </c>
      <c r="E10454" t="s">
        <v>561</v>
      </c>
      <c r="F10454" t="str">
        <f>VLOOKUP(orders[[#This Row],[product_id]],Products!A:C,3,0)</f>
        <v>Appliances</v>
      </c>
      <c r="G10454">
        <v>2</v>
      </c>
      <c r="H10454" s="6">
        <v>0.12422418138849339</v>
      </c>
      <c r="I10454" s="2">
        <f>VLOOKUP($E10454,
Products!$A$1:$F$201,MATCH(Orders!I$1,Products!$A$1:$F$1,0),0)</f>
        <v>23155.073093252329</v>
      </c>
      <c r="J10454" s="2">
        <f>VLOOKUP($E10454,
Products!$A$1:$F$201,MATCH(Orders!J$1,Products!$A$1:$F$1,0),0)</f>
        <v>17849.867849807979</v>
      </c>
    </row>
    <row r="10455" spans="1:10">
      <c r="A10455">
        <v>10454</v>
      </c>
      <c r="B10455" s="4">
        <v>45949</v>
      </c>
      <c r="C10455" s="10">
        <f>DATE(YEAR(orders[[#This Row],[order_date]]), MONTH(orders[[#This Row],[order_date]]), 1)</f>
        <v>45931</v>
      </c>
      <c r="D10455" t="s">
        <v>1048</v>
      </c>
      <c r="E10455" t="s">
        <v>701</v>
      </c>
      <c r="F10455" t="str">
        <f>VLOOKUP(orders[[#This Row],[product_id]],Products!A:C,3,0)</f>
        <v>Electronics</v>
      </c>
      <c r="G10455">
        <v>1</v>
      </c>
      <c r="H10455" s="6">
        <v>0.16688021707790673</v>
      </c>
      <c r="I10455" s="2">
        <f>VLOOKUP($E10455,
Products!$A$1:$F$201,MATCH(Orders!I$1,Products!$A$1:$F$1,0),0)</f>
        <v>19562.35470664543</v>
      </c>
      <c r="J10455" s="2">
        <f>VLOOKUP($E10455,
Products!$A$1:$F$201,MATCH(Orders!J$1,Products!$A$1:$F$1,0),0)</f>
        <v>13782.49498098754</v>
      </c>
    </row>
    <row r="10456" spans="1:10">
      <c r="A10456">
        <v>10455</v>
      </c>
      <c r="B10456" s="4">
        <v>45486</v>
      </c>
      <c r="C10456" s="10">
        <f>DATE(YEAR(orders[[#This Row],[order_date]]), MONTH(orders[[#This Row],[order_date]]), 1)</f>
        <v>45474</v>
      </c>
      <c r="D10456" t="s">
        <v>3550</v>
      </c>
      <c r="E10456" t="s">
        <v>628</v>
      </c>
      <c r="F10456" t="str">
        <f>VLOOKUP(orders[[#This Row],[product_id]],Products!A:C,3,0)</f>
        <v>Electronics</v>
      </c>
      <c r="G10456">
        <v>1</v>
      </c>
      <c r="H10456" s="6">
        <v>0.17715445557989151</v>
      </c>
      <c r="I10456" s="2">
        <f>VLOOKUP($E10456,
Products!$A$1:$F$201,MATCH(Orders!I$1,Products!$A$1:$F$1,0),0)</f>
        <v>2480.4343676348258</v>
      </c>
      <c r="J10456" s="2">
        <f>VLOOKUP($E10456,
Products!$A$1:$F$201,MATCH(Orders!J$1,Products!$A$1:$F$1,0),0)</f>
        <v>1932.862959692628</v>
      </c>
    </row>
    <row r="10457" spans="1:10">
      <c r="A10457">
        <v>10456</v>
      </c>
      <c r="B10457" s="4">
        <v>44953</v>
      </c>
      <c r="C10457" s="10">
        <f>DATE(YEAR(orders[[#This Row],[order_date]]), MONTH(orders[[#This Row],[order_date]]), 1)</f>
        <v>44927</v>
      </c>
      <c r="D10457" t="s">
        <v>4586</v>
      </c>
      <c r="E10457" t="s">
        <v>528</v>
      </c>
      <c r="F10457" t="str">
        <f>VLOOKUP(orders[[#This Row],[product_id]],Products!A:C,3,0)</f>
        <v>Appliances</v>
      </c>
      <c r="G10457">
        <v>1</v>
      </c>
      <c r="H10457" s="6">
        <v>0.11842757635614577</v>
      </c>
      <c r="I10457" s="2">
        <f>VLOOKUP($E10457,
Products!$A$1:$F$201,MATCH(Orders!I$1,Products!$A$1:$F$1,0),0)</f>
        <v>5741.145946914552</v>
      </c>
      <c r="J10457" s="2">
        <f>VLOOKUP($E10457,
Products!$A$1:$F$201,MATCH(Orders!J$1,Products!$A$1:$F$1,0),0)</f>
        <v>4112.7219202399874</v>
      </c>
    </row>
    <row r="10458" spans="1:10">
      <c r="A10458">
        <v>10457</v>
      </c>
      <c r="B10458" s="4">
        <v>45434</v>
      </c>
      <c r="C10458" s="10">
        <f>DATE(YEAR(orders[[#This Row],[order_date]]), MONTH(orders[[#This Row],[order_date]]), 1)</f>
        <v>45413</v>
      </c>
      <c r="D10458" t="s">
        <v>3114</v>
      </c>
      <c r="E10458" t="s">
        <v>514</v>
      </c>
      <c r="F10458" t="str">
        <f>VLOOKUP(orders[[#This Row],[product_id]],Products!A:C,3,0)</f>
        <v>Electronics</v>
      </c>
      <c r="G10458">
        <v>3</v>
      </c>
      <c r="H10458" s="6">
        <v>0.14884325974966403</v>
      </c>
      <c r="I10458" s="2">
        <f>VLOOKUP($E10458,
Products!$A$1:$F$201,MATCH(Orders!I$1,Products!$A$1:$F$1,0),0)</f>
        <v>16482.730474054071</v>
      </c>
      <c r="J10458" s="2">
        <f>VLOOKUP($E10458,
Products!$A$1:$F$201,MATCH(Orders!J$1,Products!$A$1:$F$1,0),0)</f>
        <v>12480.81165565178</v>
      </c>
    </row>
    <row r="10459" spans="1:10">
      <c r="A10459">
        <v>10458</v>
      </c>
      <c r="B10459" s="4">
        <v>45453</v>
      </c>
      <c r="C10459" s="10">
        <f>DATE(YEAR(orders[[#This Row],[order_date]]), MONTH(orders[[#This Row],[order_date]]), 1)</f>
        <v>45444</v>
      </c>
      <c r="D10459" t="s">
        <v>2560</v>
      </c>
      <c r="E10459" t="s">
        <v>509</v>
      </c>
      <c r="F10459" t="str">
        <f>VLOOKUP(orders[[#This Row],[product_id]],Products!A:C,3,0)</f>
        <v>Appliances</v>
      </c>
      <c r="G10459">
        <v>3</v>
      </c>
      <c r="H10459" s="6">
        <v>5.5868247084319714E-2</v>
      </c>
      <c r="I10459" s="2">
        <f>VLOOKUP($E10459,
Products!$A$1:$F$201,MATCH(Orders!I$1,Products!$A$1:$F$1,0),0)</f>
        <v>23898.369282732219</v>
      </c>
      <c r="J10459" s="2">
        <f>VLOOKUP($E10459,
Products!$A$1:$F$201,MATCH(Orders!J$1,Products!$A$1:$F$1,0),0)</f>
        <v>16491.822147524919</v>
      </c>
    </row>
    <row r="10460" spans="1:10">
      <c r="A10460">
        <v>10459</v>
      </c>
      <c r="B10460" s="4">
        <v>45701</v>
      </c>
      <c r="C10460" s="10">
        <f>DATE(YEAR(orders[[#This Row],[order_date]]), MONTH(orders[[#This Row],[order_date]]), 1)</f>
        <v>45689</v>
      </c>
      <c r="D10460" t="s">
        <v>4705</v>
      </c>
      <c r="E10460" t="s">
        <v>667</v>
      </c>
      <c r="F10460" t="str">
        <f>VLOOKUP(orders[[#This Row],[product_id]],Products!A:C,3,0)</f>
        <v>Electronics</v>
      </c>
      <c r="G10460">
        <v>1</v>
      </c>
      <c r="H10460" s="6">
        <v>0.13038694759569647</v>
      </c>
      <c r="I10460" s="2">
        <f>VLOOKUP($E10460,
Products!$A$1:$F$201,MATCH(Orders!I$1,Products!$A$1:$F$1,0),0)</f>
        <v>2491.507056421975</v>
      </c>
      <c r="J10460" s="2">
        <f>VLOOKUP($E10460,
Products!$A$1:$F$201,MATCH(Orders!J$1,Products!$A$1:$F$1,0),0)</f>
        <v>1871.4408177277719</v>
      </c>
    </row>
    <row r="10461" spans="1:10">
      <c r="A10461">
        <v>10460</v>
      </c>
      <c r="B10461" s="4">
        <v>45879</v>
      </c>
      <c r="C10461" s="10">
        <f>DATE(YEAR(orders[[#This Row],[order_date]]), MONTH(orders[[#This Row],[order_date]]), 1)</f>
        <v>45870</v>
      </c>
      <c r="D10461" t="s">
        <v>1795</v>
      </c>
      <c r="E10461" t="s">
        <v>667</v>
      </c>
      <c r="F10461" t="str">
        <f>VLOOKUP(orders[[#This Row],[product_id]],Products!A:C,3,0)</f>
        <v>Electronics</v>
      </c>
      <c r="G10461">
        <v>1</v>
      </c>
      <c r="H10461" s="6">
        <v>0.18648151077975894</v>
      </c>
      <c r="I10461" s="2">
        <f>VLOOKUP($E10461,
Products!$A$1:$F$201,MATCH(Orders!I$1,Products!$A$1:$F$1,0),0)</f>
        <v>2491.507056421975</v>
      </c>
      <c r="J10461" s="2">
        <f>VLOOKUP($E10461,
Products!$A$1:$F$201,MATCH(Orders!J$1,Products!$A$1:$F$1,0),0)</f>
        <v>1871.4408177277719</v>
      </c>
    </row>
    <row r="10462" spans="1:10">
      <c r="A10462">
        <v>10461</v>
      </c>
      <c r="B10462" s="4">
        <v>45224</v>
      </c>
      <c r="C10462" s="10">
        <f>DATE(YEAR(orders[[#This Row],[order_date]]), MONTH(orders[[#This Row],[order_date]]), 1)</f>
        <v>45200</v>
      </c>
      <c r="D10462" t="s">
        <v>1329</v>
      </c>
      <c r="E10462" t="s">
        <v>626</v>
      </c>
      <c r="F10462" t="str">
        <f>VLOOKUP(orders[[#This Row],[product_id]],Products!A:C,3,0)</f>
        <v>Electronics</v>
      </c>
      <c r="G10462">
        <v>3</v>
      </c>
      <c r="H10462" s="6">
        <v>0.20279243304880254</v>
      </c>
      <c r="I10462" s="2">
        <f>VLOOKUP($E10462,
Products!$A$1:$F$201,MATCH(Orders!I$1,Products!$A$1:$F$1,0),0)</f>
        <v>19602.440815481601</v>
      </c>
      <c r="J10462" s="2">
        <f>VLOOKUP($E10462,
Products!$A$1:$F$201,MATCH(Orders!J$1,Products!$A$1:$F$1,0),0)</f>
        <v>14427.862284038891</v>
      </c>
    </row>
    <row r="10463" spans="1:10">
      <c r="A10463">
        <v>10462</v>
      </c>
      <c r="B10463" s="4">
        <v>45703</v>
      </c>
      <c r="C10463" s="10">
        <f>DATE(YEAR(orders[[#This Row],[order_date]]), MONTH(orders[[#This Row],[order_date]]), 1)</f>
        <v>45689</v>
      </c>
      <c r="D10463" t="s">
        <v>1573</v>
      </c>
      <c r="E10463" t="s">
        <v>603</v>
      </c>
      <c r="F10463" t="str">
        <f>VLOOKUP(orders[[#This Row],[product_id]],Products!A:C,3,0)</f>
        <v>Electronics</v>
      </c>
      <c r="G10463">
        <v>2</v>
      </c>
      <c r="H10463" s="6">
        <v>0.19749423101417427</v>
      </c>
      <c r="I10463" s="2">
        <f>VLOOKUP($E10463,
Products!$A$1:$F$201,MATCH(Orders!I$1,Products!$A$1:$F$1,0),0)</f>
        <v>10867.659217073329</v>
      </c>
      <c r="J10463" s="2">
        <f>VLOOKUP($E10463,
Products!$A$1:$F$201,MATCH(Orders!J$1,Products!$A$1:$F$1,0),0)</f>
        <v>8421.8829552397037</v>
      </c>
    </row>
    <row r="10464" spans="1:10">
      <c r="A10464">
        <v>10463</v>
      </c>
      <c r="B10464" s="4">
        <v>45287</v>
      </c>
      <c r="C10464" s="10">
        <f>DATE(YEAR(orders[[#This Row],[order_date]]), MONTH(orders[[#This Row],[order_date]]), 1)</f>
        <v>45261</v>
      </c>
      <c r="D10464" t="s">
        <v>3182</v>
      </c>
      <c r="E10464" t="s">
        <v>675</v>
      </c>
      <c r="F10464" t="str">
        <f>VLOOKUP(orders[[#This Row],[product_id]],Products!A:C,3,0)</f>
        <v>Appliances</v>
      </c>
      <c r="G10464">
        <v>2</v>
      </c>
      <c r="H10464" s="6">
        <v>7.8669516787632496E-2</v>
      </c>
      <c r="I10464" s="2">
        <f>VLOOKUP($E10464,
Products!$A$1:$F$201,MATCH(Orders!I$1,Products!$A$1:$F$1,0),0)</f>
        <v>23552.642442203069</v>
      </c>
      <c r="J10464" s="2">
        <f>VLOOKUP($E10464,
Products!$A$1:$F$201,MATCH(Orders!J$1,Products!$A$1:$F$1,0),0)</f>
        <v>17389.42325132497</v>
      </c>
    </row>
    <row r="10465" spans="1:10">
      <c r="A10465">
        <v>10464</v>
      </c>
      <c r="B10465" s="4">
        <v>45430</v>
      </c>
      <c r="C10465" s="10">
        <f>DATE(YEAR(orders[[#This Row],[order_date]]), MONTH(orders[[#This Row],[order_date]]), 1)</f>
        <v>45413</v>
      </c>
      <c r="D10465" t="s">
        <v>4178</v>
      </c>
      <c r="E10465" t="s">
        <v>636</v>
      </c>
      <c r="F10465" t="str">
        <f>VLOOKUP(orders[[#This Row],[product_id]],Products!A:C,3,0)</f>
        <v>Appliances</v>
      </c>
      <c r="G10465">
        <v>3</v>
      </c>
      <c r="H10465" s="6">
        <v>0.10122661810029622</v>
      </c>
      <c r="I10465" s="2">
        <f>VLOOKUP($E10465,
Products!$A$1:$F$201,MATCH(Orders!I$1,Products!$A$1:$F$1,0),0)</f>
        <v>2035.5647279372099</v>
      </c>
      <c r="J10465" s="2">
        <f>VLOOKUP($E10465,
Products!$A$1:$F$201,MATCH(Orders!J$1,Products!$A$1:$F$1,0),0)</f>
        <v>1486.048843699655</v>
      </c>
    </row>
    <row r="10466" spans="1:10">
      <c r="A10466">
        <v>10465</v>
      </c>
      <c r="B10466" s="4">
        <v>45514</v>
      </c>
      <c r="C10466" s="10">
        <f>DATE(YEAR(orders[[#This Row],[order_date]]), MONTH(orders[[#This Row],[order_date]]), 1)</f>
        <v>45505</v>
      </c>
      <c r="D10466" t="s">
        <v>876</v>
      </c>
      <c r="E10466" t="s">
        <v>588</v>
      </c>
      <c r="F10466" t="str">
        <f>VLOOKUP(orders[[#This Row],[product_id]],Products!A:C,3,0)</f>
        <v>Electronics</v>
      </c>
      <c r="G10466">
        <v>2</v>
      </c>
      <c r="H10466" s="6">
        <v>0.14792831178674923</v>
      </c>
      <c r="I10466" s="2">
        <f>VLOOKUP($E10466,
Products!$A$1:$F$201,MATCH(Orders!I$1,Products!$A$1:$F$1,0),0)</f>
        <v>32539.342481911372</v>
      </c>
      <c r="J10466" s="2">
        <f>VLOOKUP($E10466,
Products!$A$1:$F$201,MATCH(Orders!J$1,Products!$A$1:$F$1,0),0)</f>
        <v>21531.252982830021</v>
      </c>
    </row>
    <row r="10467" spans="1:10">
      <c r="A10467">
        <v>10466</v>
      </c>
      <c r="B10467" s="4">
        <v>44956</v>
      </c>
      <c r="C10467" s="10">
        <f>DATE(YEAR(orders[[#This Row],[order_date]]), MONTH(orders[[#This Row],[order_date]]), 1)</f>
        <v>44927</v>
      </c>
      <c r="D10467" t="s">
        <v>2488</v>
      </c>
      <c r="E10467" t="s">
        <v>539</v>
      </c>
      <c r="F10467" t="str">
        <f>VLOOKUP(orders[[#This Row],[product_id]],Products!A:C,3,0)</f>
        <v>Appliances</v>
      </c>
      <c r="G10467">
        <v>2</v>
      </c>
      <c r="H10467" s="6">
        <v>7.7095293593293923E-2</v>
      </c>
      <c r="I10467" s="2">
        <f>VLOOKUP($E10467,
Products!$A$1:$F$201,MATCH(Orders!I$1,Products!$A$1:$F$1,0),0)</f>
        <v>25730.234720482978</v>
      </c>
      <c r="J10467" s="2">
        <f>VLOOKUP($E10467,
Products!$A$1:$F$201,MATCH(Orders!J$1,Products!$A$1:$F$1,0),0)</f>
        <v>17186.87037527658</v>
      </c>
    </row>
    <row r="10468" spans="1:10">
      <c r="A10468">
        <v>10467</v>
      </c>
      <c r="B10468" s="4">
        <v>45052</v>
      </c>
      <c r="C10468" s="10">
        <f>DATE(YEAR(orders[[#This Row],[order_date]]), MONTH(orders[[#This Row],[order_date]]), 1)</f>
        <v>45047</v>
      </c>
      <c r="D10468" t="s">
        <v>1283</v>
      </c>
      <c r="E10468" t="s">
        <v>610</v>
      </c>
      <c r="F10468" t="str">
        <f>VLOOKUP(orders[[#This Row],[product_id]],Products!A:C,3,0)</f>
        <v>Appliances</v>
      </c>
      <c r="G10468">
        <v>1</v>
      </c>
      <c r="H10468" s="6">
        <v>8.6196139775589584E-2</v>
      </c>
      <c r="I10468" s="2">
        <f>VLOOKUP($E10468,
Products!$A$1:$F$201,MATCH(Orders!I$1,Products!$A$1:$F$1,0),0)</f>
        <v>23456.386855186989</v>
      </c>
      <c r="J10468" s="2">
        <f>VLOOKUP($E10468,
Products!$A$1:$F$201,MATCH(Orders!J$1,Products!$A$1:$F$1,0),0)</f>
        <v>16522.385271144129</v>
      </c>
    </row>
    <row r="10469" spans="1:10">
      <c r="A10469">
        <v>10468</v>
      </c>
      <c r="B10469" s="4">
        <v>45522</v>
      </c>
      <c r="C10469" s="10">
        <f>DATE(YEAR(orders[[#This Row],[order_date]]), MONTH(orders[[#This Row],[order_date]]), 1)</f>
        <v>45505</v>
      </c>
      <c r="D10469" t="s">
        <v>773</v>
      </c>
      <c r="E10469" t="s">
        <v>612</v>
      </c>
      <c r="F10469" t="str">
        <f>VLOOKUP(orders[[#This Row],[product_id]],Products!A:C,3,0)</f>
        <v>Electronics</v>
      </c>
      <c r="G10469">
        <v>1</v>
      </c>
      <c r="H10469" s="6">
        <v>0.19054438866500381</v>
      </c>
      <c r="I10469" s="2">
        <f>VLOOKUP($E10469,
Products!$A$1:$F$201,MATCH(Orders!I$1,Products!$A$1:$F$1,0),0)</f>
        <v>2704.041843529928</v>
      </c>
      <c r="J10469" s="2">
        <f>VLOOKUP($E10469,
Products!$A$1:$F$201,MATCH(Orders!J$1,Products!$A$1:$F$1,0),0)</f>
        <v>2158.9135708713038</v>
      </c>
    </row>
    <row r="10470" spans="1:10">
      <c r="A10470">
        <v>10469</v>
      </c>
      <c r="B10470" s="4">
        <v>45189</v>
      </c>
      <c r="C10470" s="10">
        <f>DATE(YEAR(orders[[#This Row],[order_date]]), MONTH(orders[[#This Row],[order_date]]), 1)</f>
        <v>45170</v>
      </c>
      <c r="D10470" t="s">
        <v>2221</v>
      </c>
      <c r="E10470" t="s">
        <v>548</v>
      </c>
      <c r="F10470" t="str">
        <f>VLOOKUP(orders[[#This Row],[product_id]],Products!A:C,3,0)</f>
        <v>Appliances</v>
      </c>
      <c r="G10470">
        <v>2</v>
      </c>
      <c r="H10470" s="6">
        <v>6.3049497118525782E-2</v>
      </c>
      <c r="I10470" s="2">
        <f>VLOOKUP($E10470,
Products!$A$1:$F$201,MATCH(Orders!I$1,Products!$A$1:$F$1,0),0)</f>
        <v>2211.9922659782978</v>
      </c>
      <c r="J10470" s="2">
        <f>VLOOKUP($E10470,
Products!$A$1:$F$201,MATCH(Orders!J$1,Products!$A$1:$F$1,0),0)</f>
        <v>1741.1720710333091</v>
      </c>
    </row>
    <row r="10471" spans="1:10">
      <c r="A10471">
        <v>10470</v>
      </c>
      <c r="B10471" s="4">
        <v>45862</v>
      </c>
      <c r="C10471" s="10">
        <f>DATE(YEAR(orders[[#This Row],[order_date]]), MONTH(orders[[#This Row],[order_date]]), 1)</f>
        <v>45839</v>
      </c>
      <c r="D10471" t="s">
        <v>1763</v>
      </c>
      <c r="E10471" t="s">
        <v>700</v>
      </c>
      <c r="F10471" t="str">
        <f>VLOOKUP(orders[[#This Row],[product_id]],Products!A:C,3,0)</f>
        <v>Electronics</v>
      </c>
      <c r="G10471">
        <v>1</v>
      </c>
      <c r="H10471" s="6">
        <v>0.13256686969620846</v>
      </c>
      <c r="I10471" s="2">
        <f>VLOOKUP($E10471,
Products!$A$1:$F$201,MATCH(Orders!I$1,Products!$A$1:$F$1,0),0)</f>
        <v>11070.26215043813</v>
      </c>
      <c r="J10471" s="2">
        <f>VLOOKUP($E10471,
Products!$A$1:$F$201,MATCH(Orders!J$1,Products!$A$1:$F$1,0),0)</f>
        <v>7867.3909748932683</v>
      </c>
    </row>
    <row r="10472" spans="1:10">
      <c r="A10472">
        <v>10471</v>
      </c>
      <c r="B10472" s="4">
        <v>45798</v>
      </c>
      <c r="C10472" s="10">
        <f>DATE(YEAR(orders[[#This Row],[order_date]]), MONTH(orders[[#This Row],[order_date]]), 1)</f>
        <v>45778</v>
      </c>
      <c r="D10472" t="s">
        <v>706</v>
      </c>
      <c r="E10472" t="s">
        <v>670</v>
      </c>
      <c r="F10472" t="str">
        <f>VLOOKUP(orders[[#This Row],[product_id]],Products!A:C,3,0)</f>
        <v>Electronics</v>
      </c>
      <c r="G10472">
        <v>1</v>
      </c>
      <c r="H10472" s="6">
        <v>0.14622859117361278</v>
      </c>
      <c r="I10472" s="2">
        <f>VLOOKUP($E10472,
Products!$A$1:$F$201,MATCH(Orders!I$1,Products!$A$1:$F$1,0),0)</f>
        <v>2624.8628733917722</v>
      </c>
      <c r="J10472" s="2">
        <f>VLOOKUP($E10472,
Products!$A$1:$F$201,MATCH(Orders!J$1,Products!$A$1:$F$1,0),0)</f>
        <v>1944.041928611671</v>
      </c>
    </row>
    <row r="10473" spans="1:10">
      <c r="A10473">
        <v>10472</v>
      </c>
      <c r="B10473" s="4">
        <v>44928</v>
      </c>
      <c r="C10473" s="10">
        <f>DATE(YEAR(orders[[#This Row],[order_date]]), MONTH(orders[[#This Row],[order_date]]), 1)</f>
        <v>44927</v>
      </c>
      <c r="D10473" t="s">
        <v>2904</v>
      </c>
      <c r="E10473" t="s">
        <v>517</v>
      </c>
      <c r="F10473" t="str">
        <f>VLOOKUP(orders[[#This Row],[product_id]],Products!A:C,3,0)</f>
        <v>Electronics</v>
      </c>
      <c r="G10473">
        <v>2</v>
      </c>
      <c r="H10473" s="6">
        <v>0.14192019757633256</v>
      </c>
      <c r="I10473" s="2">
        <f>VLOOKUP($E10473,
Products!$A$1:$F$201,MATCH(Orders!I$1,Products!$A$1:$F$1,0),0)</f>
        <v>30304.143268168769</v>
      </c>
      <c r="J10473" s="2">
        <f>VLOOKUP($E10473,
Products!$A$1:$F$201,MATCH(Orders!J$1,Products!$A$1:$F$1,0),0)</f>
        <v>23998.194785181578</v>
      </c>
    </row>
    <row r="10474" spans="1:10">
      <c r="A10474">
        <v>10473</v>
      </c>
      <c r="B10474" s="4">
        <v>45320</v>
      </c>
      <c r="C10474" s="10">
        <f>DATE(YEAR(orders[[#This Row],[order_date]]), MONTH(orders[[#This Row],[order_date]]), 1)</f>
        <v>45292</v>
      </c>
      <c r="D10474" t="s">
        <v>1607</v>
      </c>
      <c r="E10474" t="s">
        <v>521</v>
      </c>
      <c r="F10474" t="str">
        <f>VLOOKUP(orders[[#This Row],[product_id]],Products!A:C,3,0)</f>
        <v>Electronics</v>
      </c>
      <c r="G10474">
        <v>1</v>
      </c>
      <c r="H10474" s="6">
        <v>0.23663672041512862</v>
      </c>
      <c r="I10474" s="2">
        <f>VLOOKUP($E10474,
Products!$A$1:$F$201,MATCH(Orders!I$1,Products!$A$1:$F$1,0),0)</f>
        <v>18373.691083837519</v>
      </c>
      <c r="J10474" s="2">
        <f>VLOOKUP($E10474,
Products!$A$1:$F$201,MATCH(Orders!J$1,Products!$A$1:$F$1,0),0)</f>
        <v>14409.80197321412</v>
      </c>
    </row>
    <row r="10475" spans="1:10">
      <c r="A10475">
        <v>10474</v>
      </c>
      <c r="B10475" s="4">
        <v>45232</v>
      </c>
      <c r="C10475" s="10">
        <f>DATE(YEAR(orders[[#This Row],[order_date]]), MONTH(orders[[#This Row],[order_date]]), 1)</f>
        <v>45231</v>
      </c>
      <c r="D10475" t="s">
        <v>2513</v>
      </c>
      <c r="E10475" t="s">
        <v>567</v>
      </c>
      <c r="F10475" t="str">
        <f>VLOOKUP(orders[[#This Row],[product_id]],Products!A:C,3,0)</f>
        <v>Electronics</v>
      </c>
      <c r="G10475">
        <v>3</v>
      </c>
      <c r="H10475" s="6">
        <v>0.17829314466894636</v>
      </c>
      <c r="I10475" s="2">
        <f>VLOOKUP($E10475,
Products!$A$1:$F$201,MATCH(Orders!I$1,Products!$A$1:$F$1,0),0)</f>
        <v>17514.171240093368</v>
      </c>
      <c r="J10475" s="2">
        <f>VLOOKUP($E10475,
Products!$A$1:$F$201,MATCH(Orders!J$1,Products!$A$1:$F$1,0),0)</f>
        <v>12226.76247250809</v>
      </c>
    </row>
    <row r="10476" spans="1:10">
      <c r="A10476">
        <v>10475</v>
      </c>
      <c r="B10476" s="4">
        <v>45456</v>
      </c>
      <c r="C10476" s="10">
        <f>DATE(YEAR(orders[[#This Row],[order_date]]), MONTH(orders[[#This Row],[order_date]]), 1)</f>
        <v>45444</v>
      </c>
      <c r="D10476" t="s">
        <v>3011</v>
      </c>
      <c r="E10476" t="s">
        <v>522</v>
      </c>
      <c r="F10476" t="str">
        <f>VLOOKUP(orders[[#This Row],[product_id]],Products!A:C,3,0)</f>
        <v>Appliances</v>
      </c>
      <c r="G10476">
        <v>3</v>
      </c>
      <c r="H10476" s="6">
        <v>0.12496401237460353</v>
      </c>
      <c r="I10476" s="2">
        <f>VLOOKUP($E10476,
Products!$A$1:$F$201,MATCH(Orders!I$1,Products!$A$1:$F$1,0),0)</f>
        <v>24966.707940261898</v>
      </c>
      <c r="J10476" s="2">
        <f>VLOOKUP($E10476,
Products!$A$1:$F$201,MATCH(Orders!J$1,Products!$A$1:$F$1,0),0)</f>
        <v>19868.70644165645</v>
      </c>
    </row>
    <row r="10477" spans="1:10">
      <c r="A10477">
        <v>10476</v>
      </c>
      <c r="B10477" s="4">
        <v>45454</v>
      </c>
      <c r="C10477" s="10">
        <f>DATE(YEAR(orders[[#This Row],[order_date]]), MONTH(orders[[#This Row],[order_date]]), 1)</f>
        <v>45444</v>
      </c>
      <c r="D10477" t="s">
        <v>1455</v>
      </c>
      <c r="E10477" t="s">
        <v>520</v>
      </c>
      <c r="F10477" t="str">
        <f>VLOOKUP(orders[[#This Row],[product_id]],Products!A:C,3,0)</f>
        <v>Electronics</v>
      </c>
      <c r="G10477">
        <v>2</v>
      </c>
      <c r="H10477" s="6">
        <v>0.24021017672549252</v>
      </c>
      <c r="I10477" s="2">
        <f>VLOOKUP($E10477,
Products!$A$1:$F$201,MATCH(Orders!I$1,Products!$A$1:$F$1,0),0)</f>
        <v>19053.584916305819</v>
      </c>
      <c r="J10477" s="2">
        <f>VLOOKUP($E10477,
Products!$A$1:$F$201,MATCH(Orders!J$1,Products!$A$1:$F$1,0),0)</f>
        <v>13248.74841276826</v>
      </c>
    </row>
    <row r="10478" spans="1:10">
      <c r="A10478">
        <v>10477</v>
      </c>
      <c r="B10478" s="4">
        <v>45891</v>
      </c>
      <c r="C10478" s="10">
        <f>DATE(YEAR(orders[[#This Row],[order_date]]), MONTH(orders[[#This Row],[order_date]]), 1)</f>
        <v>45870</v>
      </c>
      <c r="D10478" t="s">
        <v>3381</v>
      </c>
      <c r="E10478" t="s">
        <v>531</v>
      </c>
      <c r="F10478" t="str">
        <f>VLOOKUP(orders[[#This Row],[product_id]],Products!A:C,3,0)</f>
        <v>Electronics</v>
      </c>
      <c r="G10478">
        <v>1</v>
      </c>
      <c r="H10478" s="6">
        <v>0.1273327407962549</v>
      </c>
      <c r="I10478" s="2">
        <f>VLOOKUP($E10478,
Products!$A$1:$F$201,MATCH(Orders!I$1,Products!$A$1:$F$1,0),0)</f>
        <v>29674.378925417219</v>
      </c>
      <c r="J10478" s="2">
        <f>VLOOKUP($E10478,
Products!$A$1:$F$201,MATCH(Orders!J$1,Products!$A$1:$F$1,0),0)</f>
        <v>20795.30337605517</v>
      </c>
    </row>
    <row r="10479" spans="1:10">
      <c r="A10479">
        <v>10478</v>
      </c>
      <c r="B10479" s="4">
        <v>45597</v>
      </c>
      <c r="C10479" s="10">
        <f>DATE(YEAR(orders[[#This Row],[order_date]]), MONTH(orders[[#This Row],[order_date]]), 1)</f>
        <v>45597</v>
      </c>
      <c r="D10479" t="s">
        <v>4365</v>
      </c>
      <c r="E10479" t="s">
        <v>550</v>
      </c>
      <c r="F10479" t="str">
        <f>VLOOKUP(orders[[#This Row],[product_id]],Products!A:C,3,0)</f>
        <v>Electronics</v>
      </c>
      <c r="G10479">
        <v>1</v>
      </c>
      <c r="H10479" s="6">
        <v>0.24053402499100249</v>
      </c>
      <c r="I10479" s="2">
        <f>VLOOKUP($E10479,
Products!$A$1:$F$201,MATCH(Orders!I$1,Products!$A$1:$F$1,0),0)</f>
        <v>21928.70634496431</v>
      </c>
      <c r="J10479" s="2">
        <f>VLOOKUP($E10479,
Products!$A$1:$F$201,MATCH(Orders!J$1,Products!$A$1:$F$1,0),0)</f>
        <v>17227.037321653719</v>
      </c>
    </row>
    <row r="10480" spans="1:10">
      <c r="A10480">
        <v>10479</v>
      </c>
      <c r="B10480" s="4">
        <v>45278</v>
      </c>
      <c r="C10480" s="10">
        <f>DATE(YEAR(orders[[#This Row],[order_date]]), MONTH(orders[[#This Row],[order_date]]), 1)</f>
        <v>45261</v>
      </c>
      <c r="D10480" t="s">
        <v>1500</v>
      </c>
      <c r="E10480" t="s">
        <v>635</v>
      </c>
      <c r="F10480" t="str">
        <f>VLOOKUP(orders[[#This Row],[product_id]],Products!A:C,3,0)</f>
        <v>Electronics</v>
      </c>
      <c r="G10480">
        <v>2</v>
      </c>
      <c r="H10480" s="6">
        <v>0.18094560198080084</v>
      </c>
      <c r="I10480" s="2">
        <f>VLOOKUP($E10480,
Products!$A$1:$F$201,MATCH(Orders!I$1,Products!$A$1:$F$1,0),0)</f>
        <v>31014.321091901689</v>
      </c>
      <c r="J10480" s="2">
        <f>VLOOKUP($E10480,
Products!$A$1:$F$201,MATCH(Orders!J$1,Products!$A$1:$F$1,0),0)</f>
        <v>23202.91049209132</v>
      </c>
    </row>
    <row r="10481" spans="1:10">
      <c r="A10481">
        <v>10480</v>
      </c>
      <c r="B10481" s="4">
        <v>45736</v>
      </c>
      <c r="C10481" s="10">
        <f>DATE(YEAR(orders[[#This Row],[order_date]]), MONTH(orders[[#This Row],[order_date]]), 1)</f>
        <v>45717</v>
      </c>
      <c r="D10481" t="s">
        <v>2772</v>
      </c>
      <c r="E10481" t="s">
        <v>650</v>
      </c>
      <c r="F10481" t="str">
        <f>VLOOKUP(orders[[#This Row],[product_id]],Products!A:C,3,0)</f>
        <v>Electronics</v>
      </c>
      <c r="G10481">
        <v>2</v>
      </c>
      <c r="H10481" s="6">
        <v>0.22843220625943703</v>
      </c>
      <c r="I10481" s="2">
        <f>VLOOKUP($E10481,
Products!$A$1:$F$201,MATCH(Orders!I$1,Products!$A$1:$F$1,0),0)</f>
        <v>12936.529609330941</v>
      </c>
      <c r="J10481" s="2">
        <f>VLOOKUP($E10481,
Products!$A$1:$F$201,MATCH(Orders!J$1,Products!$A$1:$F$1,0),0)</f>
        <v>9465.2602677376308</v>
      </c>
    </row>
    <row r="10482" spans="1:10">
      <c r="A10482">
        <v>10481</v>
      </c>
      <c r="B10482" s="4">
        <v>45135</v>
      </c>
      <c r="C10482" s="10">
        <f>DATE(YEAR(orders[[#This Row],[order_date]]), MONTH(orders[[#This Row],[order_date]]), 1)</f>
        <v>45108</v>
      </c>
      <c r="D10482" t="s">
        <v>2525</v>
      </c>
      <c r="E10482" t="s">
        <v>570</v>
      </c>
      <c r="F10482" t="str">
        <f>VLOOKUP(orders[[#This Row],[product_id]],Products!A:C,3,0)</f>
        <v>Electronics</v>
      </c>
      <c r="G10482">
        <v>2</v>
      </c>
      <c r="H10482" s="6">
        <v>0.12519915734714454</v>
      </c>
      <c r="I10482" s="2">
        <f>VLOOKUP($E10482,
Products!$A$1:$F$201,MATCH(Orders!I$1,Products!$A$1:$F$1,0),0)</f>
        <v>10978.62820425244</v>
      </c>
      <c r="J10482" s="2">
        <f>VLOOKUP($E10482,
Products!$A$1:$F$201,MATCH(Orders!J$1,Products!$A$1:$F$1,0),0)</f>
        <v>7174.697588469895</v>
      </c>
    </row>
    <row r="10483" spans="1:10">
      <c r="A10483">
        <v>10482</v>
      </c>
      <c r="B10483" s="4">
        <v>45884</v>
      </c>
      <c r="C10483" s="10">
        <f>DATE(YEAR(orders[[#This Row],[order_date]]), MONTH(orders[[#This Row],[order_date]]), 1)</f>
        <v>45870</v>
      </c>
      <c r="D10483" t="s">
        <v>2788</v>
      </c>
      <c r="E10483" t="s">
        <v>599</v>
      </c>
      <c r="F10483" t="str">
        <f>VLOOKUP(orders[[#This Row],[product_id]],Products!A:C,3,0)</f>
        <v>Electronics</v>
      </c>
      <c r="G10483">
        <v>2</v>
      </c>
      <c r="H10483" s="6">
        <v>0.14094031572446017</v>
      </c>
      <c r="I10483" s="2">
        <f>VLOOKUP($E10483,
Products!$A$1:$F$201,MATCH(Orders!I$1,Products!$A$1:$F$1,0),0)</f>
        <v>24019.70637428105</v>
      </c>
      <c r="J10483" s="2">
        <f>VLOOKUP($E10483,
Products!$A$1:$F$201,MATCH(Orders!J$1,Products!$A$1:$F$1,0),0)</f>
        <v>16602.559277417411</v>
      </c>
    </row>
    <row r="10484" spans="1:10">
      <c r="A10484">
        <v>10483</v>
      </c>
      <c r="B10484" s="4">
        <v>45131</v>
      </c>
      <c r="C10484" s="10">
        <f>DATE(YEAR(orders[[#This Row],[order_date]]), MONTH(orders[[#This Row],[order_date]]), 1)</f>
        <v>45108</v>
      </c>
      <c r="D10484" t="s">
        <v>1076</v>
      </c>
      <c r="E10484" t="s">
        <v>535</v>
      </c>
      <c r="F10484" t="str">
        <f>VLOOKUP(orders[[#This Row],[product_id]],Products!A:C,3,0)</f>
        <v>Appliances</v>
      </c>
      <c r="G10484">
        <v>1</v>
      </c>
      <c r="H10484" s="6">
        <v>0.14383292617023513</v>
      </c>
      <c r="I10484" s="2">
        <f>VLOOKUP($E10484,
Products!$A$1:$F$201,MATCH(Orders!I$1,Products!$A$1:$F$1,0),0)</f>
        <v>25188.460642954858</v>
      </c>
      <c r="J10484" s="2">
        <f>VLOOKUP($E10484,
Products!$A$1:$F$201,MATCH(Orders!J$1,Products!$A$1:$F$1,0),0)</f>
        <v>18873.341689191599</v>
      </c>
    </row>
    <row r="10485" spans="1:10">
      <c r="A10485">
        <v>10484</v>
      </c>
      <c r="B10485" s="4">
        <v>45551</v>
      </c>
      <c r="C10485" s="10">
        <f>DATE(YEAR(orders[[#This Row],[order_date]]), MONTH(orders[[#This Row],[order_date]]), 1)</f>
        <v>45536</v>
      </c>
      <c r="D10485" t="s">
        <v>3244</v>
      </c>
      <c r="E10485" t="s">
        <v>573</v>
      </c>
      <c r="F10485" t="str">
        <f>VLOOKUP(orders[[#This Row],[product_id]],Products!A:C,3,0)</f>
        <v>Electronics</v>
      </c>
      <c r="G10485">
        <v>1</v>
      </c>
      <c r="H10485" s="6">
        <v>0.19801338503665714</v>
      </c>
      <c r="I10485" s="2">
        <f>VLOOKUP($E10485,
Products!$A$1:$F$201,MATCH(Orders!I$1,Products!$A$1:$F$1,0),0)</f>
        <v>30443.851050190449</v>
      </c>
      <c r="J10485" s="2">
        <f>VLOOKUP($E10485,
Products!$A$1:$F$201,MATCH(Orders!J$1,Products!$A$1:$F$1,0),0)</f>
        <v>21165.126268210519</v>
      </c>
    </row>
    <row r="10486" spans="1:10">
      <c r="A10486">
        <v>10485</v>
      </c>
      <c r="B10486" s="4">
        <v>45647</v>
      </c>
      <c r="C10486" s="10">
        <f>DATE(YEAR(orders[[#This Row],[order_date]]), MONTH(orders[[#This Row],[order_date]]), 1)</f>
        <v>45627</v>
      </c>
      <c r="D10486" t="s">
        <v>4613</v>
      </c>
      <c r="E10486" t="s">
        <v>611</v>
      </c>
      <c r="F10486" t="str">
        <f>VLOOKUP(orders[[#This Row],[product_id]],Products!A:C,3,0)</f>
        <v>Electronics</v>
      </c>
      <c r="G10486">
        <v>1</v>
      </c>
      <c r="H10486" s="6">
        <v>0.12111452066855198</v>
      </c>
      <c r="I10486" s="2">
        <f>VLOOKUP($E10486,
Products!$A$1:$F$201,MATCH(Orders!I$1,Products!$A$1:$F$1,0),0)</f>
        <v>12041.08303405661</v>
      </c>
      <c r="J10486" s="2">
        <f>VLOOKUP($E10486,
Products!$A$1:$F$201,MATCH(Orders!J$1,Products!$A$1:$F$1,0),0)</f>
        <v>7946.6428283753548</v>
      </c>
    </row>
    <row r="10487" spans="1:10">
      <c r="A10487">
        <v>10486</v>
      </c>
      <c r="B10487" s="4">
        <v>45562</v>
      </c>
      <c r="C10487" s="10">
        <f>DATE(YEAR(orders[[#This Row],[order_date]]), MONTH(orders[[#This Row],[order_date]]), 1)</f>
        <v>45536</v>
      </c>
      <c r="D10487" t="s">
        <v>3570</v>
      </c>
      <c r="E10487" t="s">
        <v>549</v>
      </c>
      <c r="F10487" t="str">
        <f>VLOOKUP(orders[[#This Row],[product_id]],Products!A:C,3,0)</f>
        <v>Electronics</v>
      </c>
      <c r="G10487">
        <v>2</v>
      </c>
      <c r="H10487" s="6">
        <v>0.21887845585675661</v>
      </c>
      <c r="I10487" s="2">
        <f>VLOOKUP($E10487,
Products!$A$1:$F$201,MATCH(Orders!I$1,Products!$A$1:$F$1,0),0)</f>
        <v>32579.222893763279</v>
      </c>
      <c r="J10487" s="2">
        <f>VLOOKUP($E10487,
Products!$A$1:$F$201,MATCH(Orders!J$1,Products!$A$1:$F$1,0),0)</f>
        <v>22472.912188105081</v>
      </c>
    </row>
    <row r="10488" spans="1:10">
      <c r="A10488">
        <v>10487</v>
      </c>
      <c r="B10488" s="4">
        <v>45965</v>
      </c>
      <c r="C10488" s="10">
        <f>DATE(YEAR(orders[[#This Row],[order_date]]), MONTH(orders[[#This Row],[order_date]]), 1)</f>
        <v>45962</v>
      </c>
      <c r="D10488" t="s">
        <v>4018</v>
      </c>
      <c r="E10488" t="s">
        <v>601</v>
      </c>
      <c r="F10488" t="str">
        <f>VLOOKUP(orders[[#This Row],[product_id]],Products!A:C,3,0)</f>
        <v>Appliances</v>
      </c>
      <c r="G10488">
        <v>3</v>
      </c>
      <c r="H10488" s="6">
        <v>5.4107879262544893E-2</v>
      </c>
      <c r="I10488" s="2">
        <f>VLOOKUP($E10488,
Products!$A$1:$F$201,MATCH(Orders!I$1,Products!$A$1:$F$1,0),0)</f>
        <v>2095.1354013205032</v>
      </c>
      <c r="J10488" s="2">
        <f>VLOOKUP($E10488,
Products!$A$1:$F$201,MATCH(Orders!J$1,Products!$A$1:$F$1,0),0)</f>
        <v>1374.592895200507</v>
      </c>
    </row>
    <row r="10489" spans="1:10">
      <c r="A10489">
        <v>10488</v>
      </c>
      <c r="B10489" s="4">
        <v>45784</v>
      </c>
      <c r="C10489" s="10">
        <f>DATE(YEAR(orders[[#This Row],[order_date]]), MONTH(orders[[#This Row],[order_date]]), 1)</f>
        <v>45778</v>
      </c>
      <c r="D10489" t="s">
        <v>2760</v>
      </c>
      <c r="E10489" t="s">
        <v>565</v>
      </c>
      <c r="F10489" t="str">
        <f>VLOOKUP(orders[[#This Row],[product_id]],Products!A:C,3,0)</f>
        <v>Electronics</v>
      </c>
      <c r="G10489">
        <v>2</v>
      </c>
      <c r="H10489" s="6">
        <v>0.13832046409265314</v>
      </c>
      <c r="I10489" s="2">
        <f>VLOOKUP($E10489,
Products!$A$1:$F$201,MATCH(Orders!I$1,Products!$A$1:$F$1,0),0)</f>
        <v>2327.4213408101141</v>
      </c>
      <c r="J10489" s="2">
        <f>VLOOKUP($E10489,
Products!$A$1:$F$201,MATCH(Orders!J$1,Products!$A$1:$F$1,0),0)</f>
        <v>1682.0944582406071</v>
      </c>
    </row>
    <row r="10490" spans="1:10">
      <c r="A10490">
        <v>10489</v>
      </c>
      <c r="B10490" s="4">
        <v>45402</v>
      </c>
      <c r="C10490" s="10">
        <f>DATE(YEAR(orders[[#This Row],[order_date]]), MONTH(orders[[#This Row],[order_date]]), 1)</f>
        <v>45383</v>
      </c>
      <c r="D10490" t="s">
        <v>3302</v>
      </c>
      <c r="E10490" t="s">
        <v>506</v>
      </c>
      <c r="F10490" t="str">
        <f>VLOOKUP(orders[[#This Row],[product_id]],Products!A:C,3,0)</f>
        <v>Electronics</v>
      </c>
      <c r="G10490">
        <v>3</v>
      </c>
      <c r="H10490" s="6">
        <v>0.14216802128905101</v>
      </c>
      <c r="I10490" s="2">
        <f>VLOOKUP($E10490,
Products!$A$1:$F$201,MATCH(Orders!I$1,Products!$A$1:$F$1,0),0)</f>
        <v>2354.115904304108</v>
      </c>
      <c r="J10490" s="2">
        <f>VLOOKUP($E10490,
Products!$A$1:$F$201,MATCH(Orders!J$1,Products!$A$1:$F$1,0),0)</f>
        <v>1810.784620830796</v>
      </c>
    </row>
    <row r="10491" spans="1:10">
      <c r="A10491">
        <v>10490</v>
      </c>
      <c r="B10491" s="4">
        <v>45224</v>
      </c>
      <c r="C10491" s="10">
        <f>DATE(YEAR(orders[[#This Row],[order_date]]), MONTH(orders[[#This Row],[order_date]]), 1)</f>
        <v>45200</v>
      </c>
      <c r="D10491" t="s">
        <v>1076</v>
      </c>
      <c r="E10491" t="s">
        <v>524</v>
      </c>
      <c r="F10491" t="str">
        <f>VLOOKUP(orders[[#This Row],[product_id]],Products!A:C,3,0)</f>
        <v>Electronics</v>
      </c>
      <c r="G10491">
        <v>2</v>
      </c>
      <c r="H10491" s="6">
        <v>0.21195836443542299</v>
      </c>
      <c r="I10491" s="2">
        <f>VLOOKUP($E10491,
Products!$A$1:$F$201,MATCH(Orders!I$1,Products!$A$1:$F$1,0),0)</f>
        <v>13162.372749153699</v>
      </c>
      <c r="J10491" s="2">
        <f>VLOOKUP($E10491,
Products!$A$1:$F$201,MATCH(Orders!J$1,Products!$A$1:$F$1,0),0)</f>
        <v>8772.7564251238819</v>
      </c>
    </row>
    <row r="10492" spans="1:10">
      <c r="A10492">
        <v>10491</v>
      </c>
      <c r="B10492" s="4">
        <v>45483</v>
      </c>
      <c r="C10492" s="10">
        <f>DATE(YEAR(orders[[#This Row],[order_date]]), MONTH(orders[[#This Row],[order_date]]), 1)</f>
        <v>45474</v>
      </c>
      <c r="D10492" t="s">
        <v>2394</v>
      </c>
      <c r="E10492" t="s">
        <v>538</v>
      </c>
      <c r="F10492" t="str">
        <f>VLOOKUP(orders[[#This Row],[product_id]],Products!A:C,3,0)</f>
        <v>Electronics</v>
      </c>
      <c r="G10492">
        <v>1</v>
      </c>
      <c r="H10492" s="6">
        <v>0.23863247978849014</v>
      </c>
      <c r="I10492" s="2">
        <f>VLOOKUP($E10492,
Products!$A$1:$F$201,MATCH(Orders!I$1,Products!$A$1:$F$1,0),0)</f>
        <v>29368.843697269542</v>
      </c>
      <c r="J10492" s="2">
        <f>VLOOKUP($E10492,
Products!$A$1:$F$201,MATCH(Orders!J$1,Products!$A$1:$F$1,0),0)</f>
        <v>23079.13344123889</v>
      </c>
    </row>
    <row r="10493" spans="1:10">
      <c r="A10493">
        <v>10492</v>
      </c>
      <c r="B10493" s="4">
        <v>45033</v>
      </c>
      <c r="C10493" s="10">
        <f>DATE(YEAR(orders[[#This Row],[order_date]]), MONTH(orders[[#This Row],[order_date]]), 1)</f>
        <v>45017</v>
      </c>
      <c r="D10493" t="s">
        <v>1462</v>
      </c>
      <c r="E10493" t="s">
        <v>669</v>
      </c>
      <c r="F10493" t="str">
        <f>VLOOKUP(orders[[#This Row],[product_id]],Products!A:C,3,0)</f>
        <v>Electronics</v>
      </c>
      <c r="G10493">
        <v>1</v>
      </c>
      <c r="H10493" s="6">
        <v>0.2361267445678841</v>
      </c>
      <c r="I10493" s="2">
        <f>VLOOKUP($E10493,
Products!$A$1:$F$201,MATCH(Orders!I$1,Products!$A$1:$F$1,0),0)</f>
        <v>11708.03419603835</v>
      </c>
      <c r="J10493" s="2">
        <f>VLOOKUP($E10493,
Products!$A$1:$F$201,MATCH(Orders!J$1,Products!$A$1:$F$1,0),0)</f>
        <v>7784.9580101998827</v>
      </c>
    </row>
    <row r="10494" spans="1:10">
      <c r="A10494">
        <v>10493</v>
      </c>
      <c r="B10494" s="4">
        <v>45054</v>
      </c>
      <c r="C10494" s="10">
        <f>DATE(YEAR(orders[[#This Row],[order_date]]), MONTH(orders[[#This Row],[order_date]]), 1)</f>
        <v>45047</v>
      </c>
      <c r="D10494" t="s">
        <v>4027</v>
      </c>
      <c r="E10494" t="s">
        <v>596</v>
      </c>
      <c r="F10494" t="str">
        <f>VLOOKUP(orders[[#This Row],[product_id]],Products!A:C,3,0)</f>
        <v>Electronics</v>
      </c>
      <c r="G10494">
        <v>3</v>
      </c>
      <c r="H10494" s="6">
        <v>0.11518805854225841</v>
      </c>
      <c r="I10494" s="2">
        <f>VLOOKUP($E10494,
Products!$A$1:$F$201,MATCH(Orders!I$1,Products!$A$1:$F$1,0),0)</f>
        <v>12935.39757670891</v>
      </c>
      <c r="J10494" s="2">
        <f>VLOOKUP($E10494,
Products!$A$1:$F$201,MATCH(Orders!J$1,Products!$A$1:$F$1,0),0)</f>
        <v>9648.6160598594815</v>
      </c>
    </row>
    <row r="10495" spans="1:10">
      <c r="A10495">
        <v>10494</v>
      </c>
      <c r="B10495" s="4">
        <v>45385</v>
      </c>
      <c r="C10495" s="10">
        <f>DATE(YEAR(orders[[#This Row],[order_date]]), MONTH(orders[[#This Row],[order_date]]), 1)</f>
        <v>45383</v>
      </c>
      <c r="D10495" t="s">
        <v>1844</v>
      </c>
      <c r="E10495" t="s">
        <v>529</v>
      </c>
      <c r="F10495" t="str">
        <f>VLOOKUP(orders[[#This Row],[product_id]],Products!A:C,3,0)</f>
        <v>Electronics</v>
      </c>
      <c r="G10495">
        <v>3</v>
      </c>
      <c r="H10495" s="6">
        <v>0.13936557389035592</v>
      </c>
      <c r="I10495" s="2">
        <f>VLOOKUP($E10495,
Products!$A$1:$F$201,MATCH(Orders!I$1,Products!$A$1:$F$1,0),0)</f>
        <v>18308.801775351771</v>
      </c>
      <c r="J10495" s="2">
        <f>VLOOKUP($E10495,
Products!$A$1:$F$201,MATCH(Orders!J$1,Products!$A$1:$F$1,0),0)</f>
        <v>12027.24184831013</v>
      </c>
    </row>
    <row r="10496" spans="1:10">
      <c r="A10496">
        <v>10495</v>
      </c>
      <c r="B10496" s="4">
        <v>44964</v>
      </c>
      <c r="C10496" s="10">
        <f>DATE(YEAR(orders[[#This Row],[order_date]]), MONTH(orders[[#This Row],[order_date]]), 1)</f>
        <v>44958</v>
      </c>
      <c r="D10496" t="s">
        <v>4330</v>
      </c>
      <c r="E10496" t="s">
        <v>588</v>
      </c>
      <c r="F10496" t="str">
        <f>VLOOKUP(orders[[#This Row],[product_id]],Products!A:C,3,0)</f>
        <v>Electronics</v>
      </c>
      <c r="G10496">
        <v>1</v>
      </c>
      <c r="H10496" s="6">
        <v>0.20082735241600813</v>
      </c>
      <c r="I10496" s="2">
        <f>VLOOKUP($E10496,
Products!$A$1:$F$201,MATCH(Orders!I$1,Products!$A$1:$F$1,0),0)</f>
        <v>32539.342481911372</v>
      </c>
      <c r="J10496" s="2">
        <f>VLOOKUP($E10496,
Products!$A$1:$F$201,MATCH(Orders!J$1,Products!$A$1:$F$1,0),0)</f>
        <v>21531.252982830021</v>
      </c>
    </row>
    <row r="10497" spans="1:10">
      <c r="A10497">
        <v>10496</v>
      </c>
      <c r="B10497" s="4">
        <v>45124</v>
      </c>
      <c r="C10497" s="10">
        <f>DATE(YEAR(orders[[#This Row],[order_date]]), MONTH(orders[[#This Row],[order_date]]), 1)</f>
        <v>45108</v>
      </c>
      <c r="D10497" t="s">
        <v>2066</v>
      </c>
      <c r="E10497" t="s">
        <v>630</v>
      </c>
      <c r="F10497" t="str">
        <f>VLOOKUP(orders[[#This Row],[product_id]],Products!A:C,3,0)</f>
        <v>Electronics</v>
      </c>
      <c r="G10497">
        <v>2</v>
      </c>
      <c r="H10497" s="6">
        <v>0.19278252874378113</v>
      </c>
      <c r="I10497" s="2">
        <f>VLOOKUP($E10497,
Products!$A$1:$F$201,MATCH(Orders!I$1,Products!$A$1:$F$1,0),0)</f>
        <v>20513.60683859466</v>
      </c>
      <c r="J10497" s="2">
        <f>VLOOKUP($E10497,
Products!$A$1:$F$201,MATCH(Orders!J$1,Products!$A$1:$F$1,0),0)</f>
        <v>14929.268600567289</v>
      </c>
    </row>
    <row r="10498" spans="1:10">
      <c r="A10498">
        <v>10497</v>
      </c>
      <c r="B10498" s="4">
        <v>45283</v>
      </c>
      <c r="C10498" s="10">
        <f>DATE(YEAR(orders[[#This Row],[order_date]]), MONTH(orders[[#This Row],[order_date]]), 1)</f>
        <v>45261</v>
      </c>
      <c r="D10498" t="s">
        <v>3327</v>
      </c>
      <c r="E10498" t="s">
        <v>658</v>
      </c>
      <c r="F10498" t="str">
        <f>VLOOKUP(orders[[#This Row],[product_id]],Products!A:C,3,0)</f>
        <v>Electronics</v>
      </c>
      <c r="G10498">
        <v>1</v>
      </c>
      <c r="H10498" s="6">
        <v>0.15250462885435812</v>
      </c>
      <c r="I10498" s="2">
        <f>VLOOKUP($E10498,
Products!$A$1:$F$201,MATCH(Orders!I$1,Products!$A$1:$F$1,0),0)</f>
        <v>2455.4664524813788</v>
      </c>
      <c r="J10498" s="2">
        <f>VLOOKUP($E10498,
Products!$A$1:$F$201,MATCH(Orders!J$1,Products!$A$1:$F$1,0),0)</f>
        <v>1763.2139459131699</v>
      </c>
    </row>
    <row r="10499" spans="1:10">
      <c r="A10499">
        <v>10498</v>
      </c>
      <c r="B10499" s="4">
        <v>44933</v>
      </c>
      <c r="C10499" s="10">
        <f>DATE(YEAR(orders[[#This Row],[order_date]]), MONTH(orders[[#This Row],[order_date]]), 1)</f>
        <v>44927</v>
      </c>
      <c r="D10499" t="s">
        <v>3434</v>
      </c>
      <c r="E10499" t="s">
        <v>644</v>
      </c>
      <c r="F10499" t="str">
        <f>VLOOKUP(orders[[#This Row],[product_id]],Products!A:C,3,0)</f>
        <v>Appliances</v>
      </c>
      <c r="G10499">
        <v>1</v>
      </c>
      <c r="H10499" s="6">
        <v>8.4415901931853402E-2</v>
      </c>
      <c r="I10499" s="2">
        <f>VLOOKUP($E10499,
Products!$A$1:$F$201,MATCH(Orders!I$1,Products!$A$1:$F$1,0),0)</f>
        <v>2076.3860361463489</v>
      </c>
      <c r="J10499" s="2">
        <f>VLOOKUP($E10499,
Products!$A$1:$F$201,MATCH(Orders!J$1,Products!$A$1:$F$1,0),0)</f>
        <v>1496.280632568785</v>
      </c>
    </row>
    <row r="10500" spans="1:10">
      <c r="A10500">
        <v>10499</v>
      </c>
      <c r="B10500" s="4">
        <v>45445</v>
      </c>
      <c r="C10500" s="10">
        <f>DATE(YEAR(orders[[#This Row],[order_date]]), MONTH(orders[[#This Row],[order_date]]), 1)</f>
        <v>45444</v>
      </c>
      <c r="D10500" t="s">
        <v>1871</v>
      </c>
      <c r="E10500" t="s">
        <v>514</v>
      </c>
      <c r="F10500" t="str">
        <f>VLOOKUP(orders[[#This Row],[product_id]],Products!A:C,3,0)</f>
        <v>Electronics</v>
      </c>
      <c r="G10500">
        <v>1</v>
      </c>
      <c r="H10500" s="6">
        <v>0.11956999497761335</v>
      </c>
      <c r="I10500" s="2">
        <f>VLOOKUP($E10500,
Products!$A$1:$F$201,MATCH(Orders!I$1,Products!$A$1:$F$1,0),0)</f>
        <v>16482.730474054071</v>
      </c>
      <c r="J10500" s="2">
        <f>VLOOKUP($E10500,
Products!$A$1:$F$201,MATCH(Orders!J$1,Products!$A$1:$F$1,0),0)</f>
        <v>12480.81165565178</v>
      </c>
    </row>
    <row r="10501" spans="1:10">
      <c r="A10501">
        <v>10500</v>
      </c>
      <c r="B10501" s="4">
        <v>45120</v>
      </c>
      <c r="C10501" s="10">
        <f>DATE(YEAR(orders[[#This Row],[order_date]]), MONTH(orders[[#This Row],[order_date]]), 1)</f>
        <v>45108</v>
      </c>
      <c r="D10501" t="s">
        <v>2214</v>
      </c>
      <c r="E10501" t="s">
        <v>511</v>
      </c>
      <c r="F10501" t="str">
        <f>VLOOKUP(orders[[#This Row],[product_id]],Products!A:C,3,0)</f>
        <v>Appliances</v>
      </c>
      <c r="G10501">
        <v>2</v>
      </c>
      <c r="H10501" s="6">
        <v>9.0665190502999551E-2</v>
      </c>
      <c r="I10501" s="2">
        <f>VLOOKUP($E10501,
Products!$A$1:$F$201,MATCH(Orders!I$1,Products!$A$1:$F$1,0),0)</f>
        <v>6005.1161529516376</v>
      </c>
      <c r="J10501" s="2">
        <f>VLOOKUP($E10501,
Products!$A$1:$F$201,MATCH(Orders!J$1,Products!$A$1:$F$1,0),0)</f>
        <v>4036.1471846213158</v>
      </c>
    </row>
    <row r="10502" spans="1:10">
      <c r="A10502">
        <v>10501</v>
      </c>
      <c r="B10502" s="4">
        <v>45242</v>
      </c>
      <c r="C10502" s="10">
        <f>DATE(YEAR(orders[[#This Row],[order_date]]), MONTH(orders[[#This Row],[order_date]]), 1)</f>
        <v>45231</v>
      </c>
      <c r="D10502" t="s">
        <v>2167</v>
      </c>
      <c r="E10502" t="s">
        <v>563</v>
      </c>
      <c r="F10502" t="str">
        <f>VLOOKUP(orders[[#This Row],[product_id]],Products!A:C,3,0)</f>
        <v>Electronics</v>
      </c>
      <c r="G10502">
        <v>1</v>
      </c>
      <c r="H10502" s="6">
        <v>0.1409611838287651</v>
      </c>
      <c r="I10502" s="2">
        <f>VLOOKUP($E10502,
Products!$A$1:$F$201,MATCH(Orders!I$1,Products!$A$1:$F$1,0),0)</f>
        <v>2267.1489506516559</v>
      </c>
      <c r="J10502" s="2">
        <f>VLOOKUP($E10502,
Products!$A$1:$F$201,MATCH(Orders!J$1,Products!$A$1:$F$1,0),0)</f>
        <v>1538.7671398485211</v>
      </c>
    </row>
    <row r="10503" spans="1:10">
      <c r="A10503">
        <v>10502</v>
      </c>
      <c r="B10503" s="4">
        <v>45951</v>
      </c>
      <c r="C10503" s="10">
        <f>DATE(YEAR(orders[[#This Row],[order_date]]), MONTH(orders[[#This Row],[order_date]]), 1)</f>
        <v>45931</v>
      </c>
      <c r="D10503" t="s">
        <v>4547</v>
      </c>
      <c r="E10503" t="s">
        <v>605</v>
      </c>
      <c r="F10503" t="str">
        <f>VLOOKUP(orders[[#This Row],[product_id]],Products!A:C,3,0)</f>
        <v>Electronics</v>
      </c>
      <c r="G10503">
        <v>1</v>
      </c>
      <c r="H10503" s="6">
        <v>0.1790769375424307</v>
      </c>
      <c r="I10503" s="2">
        <f>VLOOKUP($E10503,
Products!$A$1:$F$201,MATCH(Orders!I$1,Products!$A$1:$F$1,0),0)</f>
        <v>2690.742909794456</v>
      </c>
      <c r="J10503" s="2">
        <f>VLOOKUP($E10503,
Products!$A$1:$F$201,MATCH(Orders!J$1,Products!$A$1:$F$1,0),0)</f>
        <v>2067.549626292313</v>
      </c>
    </row>
    <row r="10504" spans="1:10">
      <c r="A10504">
        <v>10503</v>
      </c>
      <c r="B10504" s="4">
        <v>46012</v>
      </c>
      <c r="C10504" s="10">
        <f>DATE(YEAR(orders[[#This Row],[order_date]]), MONTH(orders[[#This Row],[order_date]]), 1)</f>
        <v>45992</v>
      </c>
      <c r="D10504" t="s">
        <v>2841</v>
      </c>
      <c r="E10504" t="s">
        <v>627</v>
      </c>
      <c r="F10504" t="str">
        <f>VLOOKUP(orders[[#This Row],[product_id]],Products!A:C,3,0)</f>
        <v>Electronics</v>
      </c>
      <c r="G10504">
        <v>1</v>
      </c>
      <c r="H10504" s="6">
        <v>0.15812306041589944</v>
      </c>
      <c r="I10504" s="2">
        <f>VLOOKUP($E10504,
Products!$A$1:$F$201,MATCH(Orders!I$1,Products!$A$1:$F$1,0),0)</f>
        <v>21043.736386381101</v>
      </c>
      <c r="J10504" s="2">
        <f>VLOOKUP($E10504,
Products!$A$1:$F$201,MATCH(Orders!J$1,Products!$A$1:$F$1,0),0)</f>
        <v>14357.858783760659</v>
      </c>
    </row>
    <row r="10505" spans="1:10">
      <c r="A10505">
        <v>10504</v>
      </c>
      <c r="B10505" s="4">
        <v>45269</v>
      </c>
      <c r="C10505" s="10">
        <f>DATE(YEAR(orders[[#This Row],[order_date]]), MONTH(orders[[#This Row],[order_date]]), 1)</f>
        <v>45261</v>
      </c>
      <c r="D10505" t="s">
        <v>1168</v>
      </c>
      <c r="E10505" t="s">
        <v>606</v>
      </c>
      <c r="F10505" t="str">
        <f>VLOOKUP(orders[[#This Row],[product_id]],Products!A:C,3,0)</f>
        <v>Appliances</v>
      </c>
      <c r="G10505">
        <v>1</v>
      </c>
      <c r="H10505" s="6">
        <v>0.10355052800824627</v>
      </c>
      <c r="I10505" s="2">
        <f>VLOOKUP($E10505,
Products!$A$1:$F$201,MATCH(Orders!I$1,Products!$A$1:$F$1,0),0)</f>
        <v>2163.0020078909042</v>
      </c>
      <c r="J10505" s="2">
        <f>VLOOKUP($E10505,
Products!$A$1:$F$201,MATCH(Orders!J$1,Products!$A$1:$F$1,0),0)</f>
        <v>1416.078554182008</v>
      </c>
    </row>
    <row r="10506" spans="1:10">
      <c r="A10506">
        <v>10505</v>
      </c>
      <c r="B10506" s="4">
        <v>45527</v>
      </c>
      <c r="C10506" s="10">
        <f>DATE(YEAR(orders[[#This Row],[order_date]]), MONTH(orders[[#This Row],[order_date]]), 1)</f>
        <v>45505</v>
      </c>
      <c r="D10506" t="s">
        <v>3825</v>
      </c>
      <c r="E10506" t="s">
        <v>662</v>
      </c>
      <c r="F10506" t="str">
        <f>VLOOKUP(orders[[#This Row],[product_id]],Products!A:C,3,0)</f>
        <v>Electronics</v>
      </c>
      <c r="G10506">
        <v>2</v>
      </c>
      <c r="H10506" s="6">
        <v>0.17300391469716081</v>
      </c>
      <c r="I10506" s="2">
        <f>VLOOKUP($E10506,
Products!$A$1:$F$201,MATCH(Orders!I$1,Products!$A$1:$F$1,0),0)</f>
        <v>20028.650831777191</v>
      </c>
      <c r="J10506" s="2">
        <f>VLOOKUP($E10506,
Products!$A$1:$F$201,MATCH(Orders!J$1,Products!$A$1:$F$1,0),0)</f>
        <v>14139.84905320309</v>
      </c>
    </row>
    <row r="10507" spans="1:10">
      <c r="A10507">
        <v>10506</v>
      </c>
      <c r="B10507" s="4">
        <v>45968</v>
      </c>
      <c r="C10507" s="10">
        <f>DATE(YEAR(orders[[#This Row],[order_date]]), MONTH(orders[[#This Row],[order_date]]), 1)</f>
        <v>45962</v>
      </c>
      <c r="D10507" t="s">
        <v>1186</v>
      </c>
      <c r="E10507" t="s">
        <v>516</v>
      </c>
      <c r="F10507" t="str">
        <f>VLOOKUP(orders[[#This Row],[product_id]],Products!A:C,3,0)</f>
        <v>Electronics</v>
      </c>
      <c r="G10507">
        <v>1</v>
      </c>
      <c r="H10507" s="6">
        <v>0.24641418229772297</v>
      </c>
      <c r="I10507" s="2">
        <f>VLOOKUP($E10507,
Products!$A$1:$F$201,MATCH(Orders!I$1,Products!$A$1:$F$1,0),0)</f>
        <v>12594.36437895595</v>
      </c>
      <c r="J10507" s="2">
        <f>VLOOKUP($E10507,
Products!$A$1:$F$201,MATCH(Orders!J$1,Products!$A$1:$F$1,0),0)</f>
        <v>9909.7267986522402</v>
      </c>
    </row>
    <row r="10508" spans="1:10">
      <c r="A10508">
        <v>10507</v>
      </c>
      <c r="B10508" s="4">
        <v>45546</v>
      </c>
      <c r="C10508" s="10">
        <f>DATE(YEAR(orders[[#This Row],[order_date]]), MONTH(orders[[#This Row],[order_date]]), 1)</f>
        <v>45536</v>
      </c>
      <c r="D10508" t="s">
        <v>1528</v>
      </c>
      <c r="E10508" t="s">
        <v>656</v>
      </c>
      <c r="F10508" t="str">
        <f>VLOOKUP(orders[[#This Row],[product_id]],Products!A:C,3,0)</f>
        <v>Electronics</v>
      </c>
      <c r="G10508">
        <v>1</v>
      </c>
      <c r="H10508" s="6">
        <v>0.1382531672894465</v>
      </c>
      <c r="I10508" s="2">
        <f>VLOOKUP($E10508,
Products!$A$1:$F$201,MATCH(Orders!I$1,Products!$A$1:$F$1,0),0)</f>
        <v>30485.811519789549</v>
      </c>
      <c r="J10508" s="2">
        <f>VLOOKUP($E10508,
Products!$A$1:$F$201,MATCH(Orders!J$1,Products!$A$1:$F$1,0),0)</f>
        <v>23818.70129930825</v>
      </c>
    </row>
    <row r="10509" spans="1:10">
      <c r="A10509">
        <v>10508</v>
      </c>
      <c r="B10509" s="4">
        <v>45748</v>
      </c>
      <c r="C10509" s="10">
        <f>DATE(YEAR(orders[[#This Row],[order_date]]), MONTH(orders[[#This Row],[order_date]]), 1)</f>
        <v>45748</v>
      </c>
      <c r="D10509" t="s">
        <v>1229</v>
      </c>
      <c r="E10509" t="s">
        <v>659</v>
      </c>
      <c r="F10509" t="str">
        <f>VLOOKUP(orders[[#This Row],[product_id]],Products!A:C,3,0)</f>
        <v>Appliances</v>
      </c>
      <c r="G10509">
        <v>1</v>
      </c>
      <c r="H10509" s="6">
        <v>6.3975819252821226E-2</v>
      </c>
      <c r="I10509" s="2">
        <f>VLOOKUP($E10509,
Products!$A$1:$F$201,MATCH(Orders!I$1,Products!$A$1:$F$1,0),0)</f>
        <v>25646.095965041459</v>
      </c>
      <c r="J10509" s="2">
        <f>VLOOKUP($E10509,
Products!$A$1:$F$201,MATCH(Orders!J$1,Products!$A$1:$F$1,0),0)</f>
        <v>18749.646593308222</v>
      </c>
    </row>
    <row r="10510" spans="1:10">
      <c r="A10510">
        <v>10509</v>
      </c>
      <c r="B10510" s="4">
        <v>45161</v>
      </c>
      <c r="C10510" s="10">
        <f>DATE(YEAR(orders[[#This Row],[order_date]]), MONTH(orders[[#This Row],[order_date]]), 1)</f>
        <v>45139</v>
      </c>
      <c r="D10510" t="s">
        <v>2964</v>
      </c>
      <c r="E10510" t="s">
        <v>506</v>
      </c>
      <c r="F10510" t="str">
        <f>VLOOKUP(orders[[#This Row],[product_id]],Products!A:C,3,0)</f>
        <v>Electronics</v>
      </c>
      <c r="G10510">
        <v>2</v>
      </c>
      <c r="H10510" s="6">
        <v>0.2075577498570266</v>
      </c>
      <c r="I10510" s="2">
        <f>VLOOKUP($E10510,
Products!$A$1:$F$201,MATCH(Orders!I$1,Products!$A$1:$F$1,0),0)</f>
        <v>2354.115904304108</v>
      </c>
      <c r="J10510" s="2">
        <f>VLOOKUP($E10510,
Products!$A$1:$F$201,MATCH(Orders!J$1,Products!$A$1:$F$1,0),0)</f>
        <v>1810.784620830796</v>
      </c>
    </row>
    <row r="10511" spans="1:10">
      <c r="A10511">
        <v>10510</v>
      </c>
      <c r="B10511" s="4">
        <v>46019</v>
      </c>
      <c r="C10511" s="10">
        <f>DATE(YEAR(orders[[#This Row],[order_date]]), MONTH(orders[[#This Row],[order_date]]), 1)</f>
        <v>45992</v>
      </c>
      <c r="D10511" t="s">
        <v>949</v>
      </c>
      <c r="E10511" t="s">
        <v>586</v>
      </c>
      <c r="F10511" t="str">
        <f>VLOOKUP(orders[[#This Row],[product_id]],Products!A:C,3,0)</f>
        <v>Appliances</v>
      </c>
      <c r="G10511">
        <v>2</v>
      </c>
      <c r="H10511" s="6">
        <v>5.06751907221877E-2</v>
      </c>
      <c r="I10511" s="2">
        <f>VLOOKUP($E10511,
Products!$A$1:$F$201,MATCH(Orders!I$1,Products!$A$1:$F$1,0),0)</f>
        <v>22928.971424497449</v>
      </c>
      <c r="J10511" s="2">
        <f>VLOOKUP($E10511,
Products!$A$1:$F$201,MATCH(Orders!J$1,Products!$A$1:$F$1,0),0)</f>
        <v>17801.356740692991</v>
      </c>
    </row>
    <row r="10512" spans="1:10">
      <c r="A10512">
        <v>10511</v>
      </c>
      <c r="B10512" s="4">
        <v>45373</v>
      </c>
      <c r="C10512" s="10">
        <f>DATE(YEAR(orders[[#This Row],[order_date]]), MONTH(orders[[#This Row],[order_date]]), 1)</f>
        <v>45352</v>
      </c>
      <c r="D10512" t="s">
        <v>944</v>
      </c>
      <c r="E10512" t="s">
        <v>680</v>
      </c>
      <c r="F10512" t="str">
        <f>VLOOKUP(orders[[#This Row],[product_id]],Products!A:C,3,0)</f>
        <v>Electronics</v>
      </c>
      <c r="G10512">
        <v>1</v>
      </c>
      <c r="H10512" s="6">
        <v>0.20404112978577485</v>
      </c>
      <c r="I10512" s="2">
        <f>VLOOKUP($E10512,
Products!$A$1:$F$201,MATCH(Orders!I$1,Products!$A$1:$F$1,0),0)</f>
        <v>31627.348891742429</v>
      </c>
      <c r="J10512" s="2">
        <f>VLOOKUP($E10512,
Products!$A$1:$F$201,MATCH(Orders!J$1,Products!$A$1:$F$1,0),0)</f>
        <v>23219.930812036979</v>
      </c>
    </row>
    <row r="10513" spans="1:10">
      <c r="A10513">
        <v>10512</v>
      </c>
      <c r="B10513" s="4">
        <v>45536</v>
      </c>
      <c r="C10513" s="10">
        <f>DATE(YEAR(orders[[#This Row],[order_date]]), MONTH(orders[[#This Row],[order_date]]), 1)</f>
        <v>45536</v>
      </c>
      <c r="D10513" t="s">
        <v>1926</v>
      </c>
      <c r="E10513" t="s">
        <v>615</v>
      </c>
      <c r="F10513" t="str">
        <f>VLOOKUP(orders[[#This Row],[product_id]],Products!A:C,3,0)</f>
        <v>Electronics</v>
      </c>
      <c r="G10513">
        <v>1</v>
      </c>
      <c r="H10513" s="6">
        <v>0.20235376702873914</v>
      </c>
      <c r="I10513" s="2">
        <f>VLOOKUP($E10513,
Products!$A$1:$F$201,MATCH(Orders!I$1,Products!$A$1:$F$1,0),0)</f>
        <v>31155.43680046549</v>
      </c>
      <c r="J10513" s="2">
        <f>VLOOKUP($E10513,
Products!$A$1:$F$201,MATCH(Orders!J$1,Products!$A$1:$F$1,0),0)</f>
        <v>22320.078602545669</v>
      </c>
    </row>
    <row r="10514" spans="1:10">
      <c r="A10514">
        <v>10513</v>
      </c>
      <c r="B10514" s="4">
        <v>44934</v>
      </c>
      <c r="C10514" s="10">
        <f>DATE(YEAR(orders[[#This Row],[order_date]]), MONTH(orders[[#This Row],[order_date]]), 1)</f>
        <v>44927</v>
      </c>
      <c r="D10514" t="s">
        <v>1474</v>
      </c>
      <c r="E10514" t="s">
        <v>674</v>
      </c>
      <c r="F10514" t="str">
        <f>VLOOKUP(orders[[#This Row],[product_id]],Products!A:C,3,0)</f>
        <v>Appliances</v>
      </c>
      <c r="G10514">
        <v>1</v>
      </c>
      <c r="H10514" s="6">
        <v>5.8752234935007475E-2</v>
      </c>
      <c r="I10514" s="2">
        <f>VLOOKUP($E10514,
Products!$A$1:$F$201,MATCH(Orders!I$1,Products!$A$1:$F$1,0),0)</f>
        <v>6324.5253633508046</v>
      </c>
      <c r="J10514" s="2">
        <f>VLOOKUP($E10514,
Products!$A$1:$F$201,MATCH(Orders!J$1,Products!$A$1:$F$1,0),0)</f>
        <v>4493.055585088201</v>
      </c>
    </row>
    <row r="10515" spans="1:10">
      <c r="A10515">
        <v>10514</v>
      </c>
      <c r="B10515" s="4">
        <v>45388</v>
      </c>
      <c r="C10515" s="10">
        <f>DATE(YEAR(orders[[#This Row],[order_date]]), MONTH(orders[[#This Row],[order_date]]), 1)</f>
        <v>45383</v>
      </c>
      <c r="D10515" t="s">
        <v>940</v>
      </c>
      <c r="E10515" t="s">
        <v>656</v>
      </c>
      <c r="F10515" t="str">
        <f>VLOOKUP(orders[[#This Row],[product_id]],Products!A:C,3,0)</f>
        <v>Electronics</v>
      </c>
      <c r="G10515">
        <v>2</v>
      </c>
      <c r="H10515" s="6">
        <v>0.24775771493230503</v>
      </c>
      <c r="I10515" s="2">
        <f>VLOOKUP($E10515,
Products!$A$1:$F$201,MATCH(Orders!I$1,Products!$A$1:$F$1,0),0)</f>
        <v>30485.811519789549</v>
      </c>
      <c r="J10515" s="2">
        <f>VLOOKUP($E10515,
Products!$A$1:$F$201,MATCH(Orders!J$1,Products!$A$1:$F$1,0),0)</f>
        <v>23818.70129930825</v>
      </c>
    </row>
    <row r="10516" spans="1:10">
      <c r="A10516">
        <v>10515</v>
      </c>
      <c r="B10516" s="4">
        <v>45926</v>
      </c>
      <c r="C10516" s="10">
        <f>DATE(YEAR(orders[[#This Row],[order_date]]), MONTH(orders[[#This Row],[order_date]]), 1)</f>
        <v>45901</v>
      </c>
      <c r="D10516" t="s">
        <v>2940</v>
      </c>
      <c r="E10516" t="s">
        <v>605</v>
      </c>
      <c r="F10516" t="str">
        <f>VLOOKUP(orders[[#This Row],[product_id]],Products!A:C,3,0)</f>
        <v>Electronics</v>
      </c>
      <c r="G10516">
        <v>2</v>
      </c>
      <c r="H10516" s="6">
        <v>0.13421386290211831</v>
      </c>
      <c r="I10516" s="2">
        <f>VLOOKUP($E10516,
Products!$A$1:$F$201,MATCH(Orders!I$1,Products!$A$1:$F$1,0),0)</f>
        <v>2690.742909794456</v>
      </c>
      <c r="J10516" s="2">
        <f>VLOOKUP($E10516,
Products!$A$1:$F$201,MATCH(Orders!J$1,Products!$A$1:$F$1,0),0)</f>
        <v>2067.549626292313</v>
      </c>
    </row>
    <row r="10517" spans="1:10">
      <c r="A10517">
        <v>10516</v>
      </c>
      <c r="B10517" s="4">
        <v>45060</v>
      </c>
      <c r="C10517" s="10">
        <f>DATE(YEAR(orders[[#This Row],[order_date]]), MONTH(orders[[#This Row],[order_date]]), 1)</f>
        <v>45047</v>
      </c>
      <c r="D10517" t="s">
        <v>3466</v>
      </c>
      <c r="E10517" t="s">
        <v>610</v>
      </c>
      <c r="F10517" t="str">
        <f>VLOOKUP(orders[[#This Row],[product_id]],Products!A:C,3,0)</f>
        <v>Appliances</v>
      </c>
      <c r="G10517">
        <v>2</v>
      </c>
      <c r="H10517" s="6">
        <v>0.11918353057780491</v>
      </c>
      <c r="I10517" s="2">
        <f>VLOOKUP($E10517,
Products!$A$1:$F$201,MATCH(Orders!I$1,Products!$A$1:$F$1,0),0)</f>
        <v>23456.386855186989</v>
      </c>
      <c r="J10517" s="2">
        <f>VLOOKUP($E10517,
Products!$A$1:$F$201,MATCH(Orders!J$1,Products!$A$1:$F$1,0),0)</f>
        <v>16522.385271144129</v>
      </c>
    </row>
    <row r="10518" spans="1:10">
      <c r="A10518">
        <v>10517</v>
      </c>
      <c r="B10518" s="4">
        <v>45311</v>
      </c>
      <c r="C10518" s="10">
        <f>DATE(YEAR(orders[[#This Row],[order_date]]), MONTH(orders[[#This Row],[order_date]]), 1)</f>
        <v>45292</v>
      </c>
      <c r="D10518" t="s">
        <v>4392</v>
      </c>
      <c r="E10518" t="s">
        <v>638</v>
      </c>
      <c r="F10518" t="str">
        <f>VLOOKUP(orders[[#This Row],[product_id]],Products!A:C,3,0)</f>
        <v>Electronics</v>
      </c>
      <c r="G10518">
        <v>2</v>
      </c>
      <c r="H10518" s="6">
        <v>0.20169582130906852</v>
      </c>
      <c r="I10518" s="2">
        <f>VLOOKUP($E10518,
Products!$A$1:$F$201,MATCH(Orders!I$1,Products!$A$1:$F$1,0),0)</f>
        <v>11118.17778596276</v>
      </c>
      <c r="J10518" s="2">
        <f>VLOOKUP($E10518,
Products!$A$1:$F$201,MATCH(Orders!J$1,Products!$A$1:$F$1,0),0)</f>
        <v>7887.697719413397</v>
      </c>
    </row>
    <row r="10519" spans="1:10">
      <c r="A10519">
        <v>10518</v>
      </c>
      <c r="B10519" s="4">
        <v>44982</v>
      </c>
      <c r="C10519" s="10">
        <f>DATE(YEAR(orders[[#This Row],[order_date]]), MONTH(orders[[#This Row],[order_date]]), 1)</f>
        <v>44958</v>
      </c>
      <c r="D10519" t="s">
        <v>4067</v>
      </c>
      <c r="E10519" t="s">
        <v>604</v>
      </c>
      <c r="F10519" t="str">
        <f>VLOOKUP(orders[[#This Row],[product_id]],Products!A:C,3,0)</f>
        <v>Appliances</v>
      </c>
      <c r="G10519">
        <v>1</v>
      </c>
      <c r="H10519" s="6">
        <v>0.14923687093956434</v>
      </c>
      <c r="I10519" s="2">
        <f>VLOOKUP($E10519,
Products!$A$1:$F$201,MATCH(Orders!I$1,Products!$A$1:$F$1,0),0)</f>
        <v>2087.687835040248</v>
      </c>
      <c r="J10519" s="2">
        <f>VLOOKUP($E10519,
Products!$A$1:$F$201,MATCH(Orders!J$1,Products!$A$1:$F$1,0),0)</f>
        <v>1450.1823074928161</v>
      </c>
    </row>
    <row r="10520" spans="1:10">
      <c r="A10520">
        <v>10519</v>
      </c>
      <c r="B10520" s="4">
        <v>45919</v>
      </c>
      <c r="C10520" s="10">
        <f>DATE(YEAR(orders[[#This Row],[order_date]]), MONTH(orders[[#This Row],[order_date]]), 1)</f>
        <v>45901</v>
      </c>
      <c r="D10520" t="s">
        <v>3998</v>
      </c>
      <c r="E10520" t="s">
        <v>683</v>
      </c>
      <c r="F10520" t="str">
        <f>VLOOKUP(orders[[#This Row],[product_id]],Products!A:C,3,0)</f>
        <v>Electronics</v>
      </c>
      <c r="G10520">
        <v>2</v>
      </c>
      <c r="H10520" s="6">
        <v>0.20190762232958337</v>
      </c>
      <c r="I10520" s="2">
        <f>VLOOKUP($E10520,
Products!$A$1:$F$201,MATCH(Orders!I$1,Products!$A$1:$F$1,0),0)</f>
        <v>30555.409096588959</v>
      </c>
      <c r="J10520" s="2">
        <f>VLOOKUP($E10520,
Products!$A$1:$F$201,MATCH(Orders!J$1,Products!$A$1:$F$1,0),0)</f>
        <v>20295.233857550291</v>
      </c>
    </row>
    <row r="10521" spans="1:10">
      <c r="A10521">
        <v>10520</v>
      </c>
      <c r="B10521" s="4">
        <v>45064</v>
      </c>
      <c r="C10521" s="10">
        <f>DATE(YEAR(orders[[#This Row],[order_date]]), MONTH(orders[[#This Row],[order_date]]), 1)</f>
        <v>45047</v>
      </c>
      <c r="D10521" t="s">
        <v>1202</v>
      </c>
      <c r="E10521" t="s">
        <v>514</v>
      </c>
      <c r="F10521" t="str">
        <f>VLOOKUP(orders[[#This Row],[product_id]],Products!A:C,3,0)</f>
        <v>Electronics</v>
      </c>
      <c r="G10521">
        <v>3</v>
      </c>
      <c r="H10521" s="6">
        <v>0.14795283284559196</v>
      </c>
      <c r="I10521" s="2">
        <f>VLOOKUP($E10521,
Products!$A$1:$F$201,MATCH(Orders!I$1,Products!$A$1:$F$1,0),0)</f>
        <v>16482.730474054071</v>
      </c>
      <c r="J10521" s="2">
        <f>VLOOKUP($E10521,
Products!$A$1:$F$201,MATCH(Orders!J$1,Products!$A$1:$F$1,0),0)</f>
        <v>12480.81165565178</v>
      </c>
    </row>
    <row r="10522" spans="1:10">
      <c r="A10522">
        <v>10521</v>
      </c>
      <c r="B10522" s="4">
        <v>45461</v>
      </c>
      <c r="C10522" s="10">
        <f>DATE(YEAR(orders[[#This Row],[order_date]]), MONTH(orders[[#This Row],[order_date]]), 1)</f>
        <v>45444</v>
      </c>
      <c r="D10522" t="s">
        <v>2225</v>
      </c>
      <c r="E10522" t="s">
        <v>637</v>
      </c>
      <c r="F10522" t="str">
        <f>VLOOKUP(orders[[#This Row],[product_id]],Products!A:C,3,0)</f>
        <v>Electronics</v>
      </c>
      <c r="G10522">
        <v>3</v>
      </c>
      <c r="H10522" s="6">
        <v>0.10650333035639756</v>
      </c>
      <c r="I10522" s="2">
        <f>VLOOKUP($E10522,
Products!$A$1:$F$201,MATCH(Orders!I$1,Products!$A$1:$F$1,0),0)</f>
        <v>2722.8882486231741</v>
      </c>
      <c r="J10522" s="2">
        <f>VLOOKUP($E10522,
Products!$A$1:$F$201,MATCH(Orders!J$1,Products!$A$1:$F$1,0),0)</f>
        <v>2155.455197032014</v>
      </c>
    </row>
    <row r="10523" spans="1:10">
      <c r="A10523">
        <v>10522</v>
      </c>
      <c r="B10523" s="4">
        <v>45070</v>
      </c>
      <c r="C10523" s="10">
        <f>DATE(YEAR(orders[[#This Row],[order_date]]), MONTH(orders[[#This Row],[order_date]]), 1)</f>
        <v>45047</v>
      </c>
      <c r="D10523" t="s">
        <v>2609</v>
      </c>
      <c r="E10523" t="s">
        <v>704</v>
      </c>
      <c r="F10523" t="str">
        <f>VLOOKUP(orders[[#This Row],[product_id]],Products!A:C,3,0)</f>
        <v>Electronics</v>
      </c>
      <c r="G10523">
        <v>3</v>
      </c>
      <c r="H10523" s="6">
        <v>0.21546463873447846</v>
      </c>
      <c r="I10523" s="2">
        <f>VLOOKUP($E10523,
Products!$A$1:$F$201,MATCH(Orders!I$1,Products!$A$1:$F$1,0),0)</f>
        <v>2453.3182634424861</v>
      </c>
      <c r="J10523" s="2">
        <f>VLOOKUP($E10523,
Products!$A$1:$F$201,MATCH(Orders!J$1,Products!$A$1:$F$1,0),0)</f>
        <v>1951.860511286576</v>
      </c>
    </row>
    <row r="10524" spans="1:10">
      <c r="A10524">
        <v>10523</v>
      </c>
      <c r="B10524" s="4">
        <v>45795</v>
      </c>
      <c r="C10524" s="10">
        <f>DATE(YEAR(orders[[#This Row],[order_date]]), MONTH(orders[[#This Row],[order_date]]), 1)</f>
        <v>45778</v>
      </c>
      <c r="D10524" t="s">
        <v>4079</v>
      </c>
      <c r="E10524" t="s">
        <v>698</v>
      </c>
      <c r="F10524" t="str">
        <f>VLOOKUP(orders[[#This Row],[product_id]],Products!A:C,3,0)</f>
        <v>Appliances</v>
      </c>
      <c r="G10524">
        <v>3</v>
      </c>
      <c r="H10524" s="6">
        <v>0.14293803360868784</v>
      </c>
      <c r="I10524" s="2">
        <f>VLOOKUP($E10524,
Products!$A$1:$F$201,MATCH(Orders!I$1,Products!$A$1:$F$1,0),0)</f>
        <v>5562.620248272905</v>
      </c>
      <c r="J10524" s="2">
        <f>VLOOKUP($E10524,
Products!$A$1:$F$201,MATCH(Orders!J$1,Products!$A$1:$F$1,0),0)</f>
        <v>4191.9477694447714</v>
      </c>
    </row>
    <row r="10525" spans="1:10">
      <c r="A10525">
        <v>10524</v>
      </c>
      <c r="B10525" s="4">
        <v>45582</v>
      </c>
      <c r="C10525" s="10">
        <f>DATE(YEAR(orders[[#This Row],[order_date]]), MONTH(orders[[#This Row],[order_date]]), 1)</f>
        <v>45566</v>
      </c>
      <c r="D10525" t="s">
        <v>2940</v>
      </c>
      <c r="E10525" t="s">
        <v>562</v>
      </c>
      <c r="F10525" t="str">
        <f>VLOOKUP(orders[[#This Row],[product_id]],Products!A:C,3,0)</f>
        <v>Electronics</v>
      </c>
      <c r="G10525">
        <v>2</v>
      </c>
      <c r="H10525" s="6">
        <v>0.1336200195266164</v>
      </c>
      <c r="I10525" s="2">
        <f>VLOOKUP($E10525,
Products!$A$1:$F$201,MATCH(Orders!I$1,Products!$A$1:$F$1,0),0)</f>
        <v>2550.478597498749</v>
      </c>
      <c r="J10525" s="2">
        <f>VLOOKUP($E10525,
Products!$A$1:$F$201,MATCH(Orders!J$1,Products!$A$1:$F$1,0),0)</f>
        <v>1688.129752018375</v>
      </c>
    </row>
    <row r="10526" spans="1:10">
      <c r="A10526">
        <v>10525</v>
      </c>
      <c r="B10526" s="4">
        <v>44982</v>
      </c>
      <c r="C10526" s="10">
        <f>DATE(YEAR(orders[[#This Row],[order_date]]), MONTH(orders[[#This Row],[order_date]]), 1)</f>
        <v>44958</v>
      </c>
      <c r="D10526" t="s">
        <v>4227</v>
      </c>
      <c r="E10526" t="s">
        <v>629</v>
      </c>
      <c r="F10526" t="str">
        <f>VLOOKUP(orders[[#This Row],[product_id]],Products!A:C,3,0)</f>
        <v>Electronics</v>
      </c>
      <c r="G10526">
        <v>1</v>
      </c>
      <c r="H10526" s="6">
        <v>0.15046090946051519</v>
      </c>
      <c r="I10526" s="2">
        <f>VLOOKUP($E10526,
Products!$A$1:$F$201,MATCH(Orders!I$1,Products!$A$1:$F$1,0),0)</f>
        <v>12411.13061655427</v>
      </c>
      <c r="J10526" s="2">
        <f>VLOOKUP($E10526,
Products!$A$1:$F$201,MATCH(Orders!J$1,Products!$A$1:$F$1,0),0)</f>
        <v>9821.2729118635452</v>
      </c>
    </row>
    <row r="10527" spans="1:10">
      <c r="A10527">
        <v>10526</v>
      </c>
      <c r="B10527" s="4">
        <v>45546</v>
      </c>
      <c r="C10527" s="10">
        <f>DATE(YEAR(orders[[#This Row],[order_date]]), MONTH(orders[[#This Row],[order_date]]), 1)</f>
        <v>45536</v>
      </c>
      <c r="D10527" t="s">
        <v>4692</v>
      </c>
      <c r="E10527" t="s">
        <v>658</v>
      </c>
      <c r="F10527" t="str">
        <f>VLOOKUP(orders[[#This Row],[product_id]],Products!A:C,3,0)</f>
        <v>Electronics</v>
      </c>
      <c r="G10527">
        <v>2</v>
      </c>
      <c r="H10527" s="6">
        <v>0.11991204347444975</v>
      </c>
      <c r="I10527" s="2">
        <f>VLOOKUP($E10527,
Products!$A$1:$F$201,MATCH(Orders!I$1,Products!$A$1:$F$1,0),0)</f>
        <v>2455.4664524813788</v>
      </c>
      <c r="J10527" s="2">
        <f>VLOOKUP($E10527,
Products!$A$1:$F$201,MATCH(Orders!J$1,Products!$A$1:$F$1,0),0)</f>
        <v>1763.2139459131699</v>
      </c>
    </row>
    <row r="10528" spans="1:10">
      <c r="A10528">
        <v>10527</v>
      </c>
      <c r="B10528" s="4">
        <v>45956</v>
      </c>
      <c r="C10528" s="10">
        <f>DATE(YEAR(orders[[#This Row],[order_date]]), MONTH(orders[[#This Row],[order_date]]), 1)</f>
        <v>45931</v>
      </c>
      <c r="D10528" t="s">
        <v>4189</v>
      </c>
      <c r="E10528" t="s">
        <v>691</v>
      </c>
      <c r="F10528" t="str">
        <f>VLOOKUP(orders[[#This Row],[product_id]],Products!A:C,3,0)</f>
        <v>Appliances</v>
      </c>
      <c r="G10528">
        <v>3</v>
      </c>
      <c r="H10528" s="6">
        <v>0.14246505546430191</v>
      </c>
      <c r="I10528" s="2">
        <f>VLOOKUP($E10528,
Products!$A$1:$F$201,MATCH(Orders!I$1,Products!$A$1:$F$1,0),0)</f>
        <v>2337.6024778940591</v>
      </c>
      <c r="J10528" s="2">
        <f>VLOOKUP($E10528,
Products!$A$1:$F$201,MATCH(Orders!J$1,Products!$A$1:$F$1,0),0)</f>
        <v>1616.9957885138581</v>
      </c>
    </row>
    <row r="10529" spans="1:10">
      <c r="A10529">
        <v>10528</v>
      </c>
      <c r="B10529" s="4">
        <v>45468</v>
      </c>
      <c r="C10529" s="10">
        <f>DATE(YEAR(orders[[#This Row],[order_date]]), MONTH(orders[[#This Row],[order_date]]), 1)</f>
        <v>45444</v>
      </c>
      <c r="D10529" t="s">
        <v>2340</v>
      </c>
      <c r="E10529" t="s">
        <v>511</v>
      </c>
      <c r="F10529" t="str">
        <f>VLOOKUP(orders[[#This Row],[product_id]],Products!A:C,3,0)</f>
        <v>Appliances</v>
      </c>
      <c r="G10529">
        <v>1</v>
      </c>
      <c r="H10529" s="6">
        <v>0.10734846480582165</v>
      </c>
      <c r="I10529" s="2">
        <f>VLOOKUP($E10529,
Products!$A$1:$F$201,MATCH(Orders!I$1,Products!$A$1:$F$1,0),0)</f>
        <v>6005.1161529516376</v>
      </c>
      <c r="J10529" s="2">
        <f>VLOOKUP($E10529,
Products!$A$1:$F$201,MATCH(Orders!J$1,Products!$A$1:$F$1,0),0)</f>
        <v>4036.1471846213158</v>
      </c>
    </row>
    <row r="10530" spans="1:10">
      <c r="A10530">
        <v>10529</v>
      </c>
      <c r="B10530" s="4">
        <v>45373</v>
      </c>
      <c r="C10530" s="10">
        <f>DATE(YEAR(orders[[#This Row],[order_date]]), MONTH(orders[[#This Row],[order_date]]), 1)</f>
        <v>45352</v>
      </c>
      <c r="D10530" t="s">
        <v>1641</v>
      </c>
      <c r="E10530" t="s">
        <v>647</v>
      </c>
      <c r="F10530" t="str">
        <f>VLOOKUP(orders[[#This Row],[product_id]],Products!A:C,3,0)</f>
        <v>Electronics</v>
      </c>
      <c r="G10530">
        <v>2</v>
      </c>
      <c r="H10530" s="6">
        <v>0.23130937771120158</v>
      </c>
      <c r="I10530" s="2">
        <f>VLOOKUP($E10530,
Products!$A$1:$F$201,MATCH(Orders!I$1,Products!$A$1:$F$1,0),0)</f>
        <v>23187.883920109041</v>
      </c>
      <c r="J10530" s="2">
        <f>VLOOKUP($E10530,
Products!$A$1:$F$201,MATCH(Orders!J$1,Products!$A$1:$F$1,0),0)</f>
        <v>16217.564081273829</v>
      </c>
    </row>
    <row r="10531" spans="1:10">
      <c r="A10531">
        <v>10530</v>
      </c>
      <c r="B10531" s="4">
        <v>45800</v>
      </c>
      <c r="C10531" s="10">
        <f>DATE(YEAR(orders[[#This Row],[order_date]]), MONTH(orders[[#This Row],[order_date]]), 1)</f>
        <v>45778</v>
      </c>
      <c r="D10531" t="s">
        <v>1974</v>
      </c>
      <c r="E10531" t="s">
        <v>568</v>
      </c>
      <c r="F10531" t="str">
        <f>VLOOKUP(orders[[#This Row],[product_id]],Products!A:C,3,0)</f>
        <v>Electronics</v>
      </c>
      <c r="G10531">
        <v>2</v>
      </c>
      <c r="H10531" s="6">
        <v>0.20230778838481003</v>
      </c>
      <c r="I10531" s="2">
        <f>VLOOKUP($E10531,
Products!$A$1:$F$201,MATCH(Orders!I$1,Products!$A$1:$F$1,0),0)</f>
        <v>21702.72353355262</v>
      </c>
      <c r="J10531" s="2">
        <f>VLOOKUP($E10531,
Products!$A$1:$F$201,MATCH(Orders!J$1,Products!$A$1:$F$1,0),0)</f>
        <v>17244.710704747551</v>
      </c>
    </row>
    <row r="10532" spans="1:10">
      <c r="A10532">
        <v>10531</v>
      </c>
      <c r="B10532" s="4">
        <v>45565</v>
      </c>
      <c r="C10532" s="10">
        <f>DATE(YEAR(orders[[#This Row],[order_date]]), MONTH(orders[[#This Row],[order_date]]), 1)</f>
        <v>45536</v>
      </c>
      <c r="D10532" t="s">
        <v>3066</v>
      </c>
      <c r="E10532" t="s">
        <v>623</v>
      </c>
      <c r="F10532" t="str">
        <f>VLOOKUP(orders[[#This Row],[product_id]],Products!A:C,3,0)</f>
        <v>Electronics</v>
      </c>
      <c r="G10532">
        <v>2</v>
      </c>
      <c r="H10532" s="6">
        <v>0.24879184255749359</v>
      </c>
      <c r="I10532" s="2">
        <f>VLOOKUP($E10532,
Products!$A$1:$F$201,MATCH(Orders!I$1,Products!$A$1:$F$1,0),0)</f>
        <v>27422.76406600175</v>
      </c>
      <c r="J10532" s="2">
        <f>VLOOKUP($E10532,
Products!$A$1:$F$201,MATCH(Orders!J$1,Products!$A$1:$F$1,0),0)</f>
        <v>18707.390708641691</v>
      </c>
    </row>
    <row r="10533" spans="1:10">
      <c r="A10533">
        <v>10532</v>
      </c>
      <c r="B10533" s="4">
        <v>45537</v>
      </c>
      <c r="C10533" s="10">
        <f>DATE(YEAR(orders[[#This Row],[order_date]]), MONTH(orders[[#This Row],[order_date]]), 1)</f>
        <v>45536</v>
      </c>
      <c r="D10533" t="s">
        <v>1524</v>
      </c>
      <c r="E10533" t="s">
        <v>570</v>
      </c>
      <c r="F10533" t="str">
        <f>VLOOKUP(orders[[#This Row],[product_id]],Products!A:C,3,0)</f>
        <v>Electronics</v>
      </c>
      <c r="G10533">
        <v>2</v>
      </c>
      <c r="H10533" s="6">
        <v>0.17877279050581013</v>
      </c>
      <c r="I10533" s="2">
        <f>VLOOKUP($E10533,
Products!$A$1:$F$201,MATCH(Orders!I$1,Products!$A$1:$F$1,0),0)</f>
        <v>10978.62820425244</v>
      </c>
      <c r="J10533" s="2">
        <f>VLOOKUP($E10533,
Products!$A$1:$F$201,MATCH(Orders!J$1,Products!$A$1:$F$1,0),0)</f>
        <v>7174.697588469895</v>
      </c>
    </row>
    <row r="10534" spans="1:10">
      <c r="A10534">
        <v>10533</v>
      </c>
      <c r="B10534" s="4">
        <v>45763</v>
      </c>
      <c r="C10534" s="10">
        <f>DATE(YEAR(orders[[#This Row],[order_date]]), MONTH(orders[[#This Row],[order_date]]), 1)</f>
        <v>45748</v>
      </c>
      <c r="D10534" t="s">
        <v>4273</v>
      </c>
      <c r="E10534" t="s">
        <v>557</v>
      </c>
      <c r="F10534" t="str">
        <f>VLOOKUP(orders[[#This Row],[product_id]],Products!A:C,3,0)</f>
        <v>Electronics</v>
      </c>
      <c r="G10534">
        <v>3</v>
      </c>
      <c r="H10534" s="6">
        <v>0.10806453716381385</v>
      </c>
      <c r="I10534" s="2">
        <f>VLOOKUP($E10534,
Products!$A$1:$F$201,MATCH(Orders!I$1,Products!$A$1:$F$1,0),0)</f>
        <v>23950.56449224626</v>
      </c>
      <c r="J10534" s="2">
        <f>VLOOKUP($E10534,
Products!$A$1:$F$201,MATCH(Orders!J$1,Products!$A$1:$F$1,0),0)</f>
        <v>16488.618979732779</v>
      </c>
    </row>
    <row r="10535" spans="1:10">
      <c r="A10535">
        <v>10534</v>
      </c>
      <c r="B10535" s="4">
        <v>45706</v>
      </c>
      <c r="C10535" s="10">
        <f>DATE(YEAR(orders[[#This Row],[order_date]]), MONTH(orders[[#This Row],[order_date]]), 1)</f>
        <v>45689</v>
      </c>
      <c r="D10535" t="s">
        <v>727</v>
      </c>
      <c r="E10535" t="s">
        <v>570</v>
      </c>
      <c r="F10535" t="str">
        <f>VLOOKUP(orders[[#This Row],[product_id]],Products!A:C,3,0)</f>
        <v>Electronics</v>
      </c>
      <c r="G10535">
        <v>1</v>
      </c>
      <c r="H10535" s="6">
        <v>0.12412844069827879</v>
      </c>
      <c r="I10535" s="2">
        <f>VLOOKUP($E10535,
Products!$A$1:$F$201,MATCH(Orders!I$1,Products!$A$1:$F$1,0),0)</f>
        <v>10978.62820425244</v>
      </c>
      <c r="J10535" s="2">
        <f>VLOOKUP($E10535,
Products!$A$1:$F$201,MATCH(Orders!J$1,Products!$A$1:$F$1,0),0)</f>
        <v>7174.697588469895</v>
      </c>
    </row>
    <row r="10536" spans="1:10">
      <c r="A10536">
        <v>10535</v>
      </c>
      <c r="B10536" s="4">
        <v>45763</v>
      </c>
      <c r="C10536" s="10">
        <f>DATE(YEAR(orders[[#This Row],[order_date]]), MONTH(orders[[#This Row],[order_date]]), 1)</f>
        <v>45748</v>
      </c>
      <c r="D10536" t="s">
        <v>2821</v>
      </c>
      <c r="E10536" t="s">
        <v>630</v>
      </c>
      <c r="F10536" t="str">
        <f>VLOOKUP(orders[[#This Row],[product_id]],Products!A:C,3,0)</f>
        <v>Electronics</v>
      </c>
      <c r="G10536">
        <v>3</v>
      </c>
      <c r="H10536" s="6">
        <v>0.18826495816753741</v>
      </c>
      <c r="I10536" s="2">
        <f>VLOOKUP($E10536,
Products!$A$1:$F$201,MATCH(Orders!I$1,Products!$A$1:$F$1,0),0)</f>
        <v>20513.60683859466</v>
      </c>
      <c r="J10536" s="2">
        <f>VLOOKUP($E10536,
Products!$A$1:$F$201,MATCH(Orders!J$1,Products!$A$1:$F$1,0),0)</f>
        <v>14929.268600567289</v>
      </c>
    </row>
    <row r="10537" spans="1:10">
      <c r="A10537">
        <v>10536</v>
      </c>
      <c r="B10537" s="4">
        <v>45436</v>
      </c>
      <c r="C10537" s="10">
        <f>DATE(YEAR(orders[[#This Row],[order_date]]), MONTH(orders[[#This Row],[order_date]]), 1)</f>
        <v>45413</v>
      </c>
      <c r="D10537" t="s">
        <v>3145</v>
      </c>
      <c r="E10537" t="s">
        <v>605</v>
      </c>
      <c r="F10537" t="str">
        <f>VLOOKUP(orders[[#This Row],[product_id]],Products!A:C,3,0)</f>
        <v>Electronics</v>
      </c>
      <c r="G10537">
        <v>3</v>
      </c>
      <c r="H10537" s="6">
        <v>0.15215872111367018</v>
      </c>
      <c r="I10537" s="2">
        <f>VLOOKUP($E10537,
Products!$A$1:$F$201,MATCH(Orders!I$1,Products!$A$1:$F$1,0),0)</f>
        <v>2690.742909794456</v>
      </c>
      <c r="J10537" s="2">
        <f>VLOOKUP($E10537,
Products!$A$1:$F$201,MATCH(Orders!J$1,Products!$A$1:$F$1,0),0)</f>
        <v>2067.549626292313</v>
      </c>
    </row>
    <row r="10538" spans="1:10">
      <c r="A10538">
        <v>10537</v>
      </c>
      <c r="B10538" s="4">
        <v>45738</v>
      </c>
      <c r="C10538" s="10">
        <f>DATE(YEAR(orders[[#This Row],[order_date]]), MONTH(orders[[#This Row],[order_date]]), 1)</f>
        <v>45717</v>
      </c>
      <c r="D10538" t="s">
        <v>4093</v>
      </c>
      <c r="E10538" t="s">
        <v>641</v>
      </c>
      <c r="F10538" t="str">
        <f>VLOOKUP(orders[[#This Row],[product_id]],Products!A:C,3,0)</f>
        <v>Appliances</v>
      </c>
      <c r="G10538">
        <v>1</v>
      </c>
      <c r="H10538" s="6">
        <v>0.11103886213847383</v>
      </c>
      <c r="I10538" s="2">
        <f>VLOOKUP($E10538,
Products!$A$1:$F$201,MATCH(Orders!I$1,Products!$A$1:$F$1,0),0)</f>
        <v>27167.965718506261</v>
      </c>
      <c r="J10538" s="2">
        <f>VLOOKUP($E10538,
Products!$A$1:$F$201,MATCH(Orders!J$1,Products!$A$1:$F$1,0),0)</f>
        <v>19748.025676381669</v>
      </c>
    </row>
    <row r="10539" spans="1:10">
      <c r="A10539">
        <v>10538</v>
      </c>
      <c r="B10539" s="4">
        <v>45490</v>
      </c>
      <c r="C10539" s="10">
        <f>DATE(YEAR(orders[[#This Row],[order_date]]), MONTH(orders[[#This Row],[order_date]]), 1)</f>
        <v>45474</v>
      </c>
      <c r="D10539" t="s">
        <v>1794</v>
      </c>
      <c r="E10539" t="s">
        <v>601</v>
      </c>
      <c r="F10539" t="str">
        <f>VLOOKUP(orders[[#This Row],[product_id]],Products!A:C,3,0)</f>
        <v>Appliances</v>
      </c>
      <c r="G10539">
        <v>2</v>
      </c>
      <c r="H10539" s="6">
        <v>0.13144735172076388</v>
      </c>
      <c r="I10539" s="2">
        <f>VLOOKUP($E10539,
Products!$A$1:$F$201,MATCH(Orders!I$1,Products!$A$1:$F$1,0),0)</f>
        <v>2095.1354013205032</v>
      </c>
      <c r="J10539" s="2">
        <f>VLOOKUP($E10539,
Products!$A$1:$F$201,MATCH(Orders!J$1,Products!$A$1:$F$1,0),0)</f>
        <v>1374.592895200507</v>
      </c>
    </row>
    <row r="10540" spans="1:10">
      <c r="A10540">
        <v>10539</v>
      </c>
      <c r="B10540" s="4">
        <v>45191</v>
      </c>
      <c r="C10540" s="10">
        <f>DATE(YEAR(orders[[#This Row],[order_date]]), MONTH(orders[[#This Row],[order_date]]), 1)</f>
        <v>45170</v>
      </c>
      <c r="D10540" t="s">
        <v>2533</v>
      </c>
      <c r="E10540" t="s">
        <v>513</v>
      </c>
      <c r="F10540" t="str">
        <f>VLOOKUP(orders[[#This Row],[product_id]],Products!A:C,3,0)</f>
        <v>Electronics</v>
      </c>
      <c r="G10540">
        <v>2</v>
      </c>
      <c r="H10540" s="6">
        <v>0.17118543256640106</v>
      </c>
      <c r="I10540" s="2">
        <f>VLOOKUP($E10540,
Products!$A$1:$F$201,MATCH(Orders!I$1,Products!$A$1:$F$1,0),0)</f>
        <v>2370.6748519187499</v>
      </c>
      <c r="J10540" s="2">
        <f>VLOOKUP($E10540,
Products!$A$1:$F$201,MATCH(Orders!J$1,Products!$A$1:$F$1,0),0)</f>
        <v>1742.1190905744229</v>
      </c>
    </row>
    <row r="10541" spans="1:10">
      <c r="A10541">
        <v>10540</v>
      </c>
      <c r="B10541" s="4">
        <v>44936</v>
      </c>
      <c r="C10541" s="10">
        <f>DATE(YEAR(orders[[#This Row],[order_date]]), MONTH(orders[[#This Row],[order_date]]), 1)</f>
        <v>44927</v>
      </c>
      <c r="D10541" t="s">
        <v>2696</v>
      </c>
      <c r="E10541" t="s">
        <v>519</v>
      </c>
      <c r="F10541" t="str">
        <f>VLOOKUP(orders[[#This Row],[product_id]],Products!A:C,3,0)</f>
        <v>Electronics</v>
      </c>
      <c r="G10541">
        <v>2</v>
      </c>
      <c r="H10541" s="6">
        <v>0.17772733269552096</v>
      </c>
      <c r="I10541" s="2">
        <f>VLOOKUP($E10541,
Products!$A$1:$F$201,MATCH(Orders!I$1,Products!$A$1:$F$1,0),0)</f>
        <v>13103.02115426216</v>
      </c>
      <c r="J10541" s="2">
        <f>VLOOKUP($E10541,
Products!$A$1:$F$201,MATCH(Orders!J$1,Products!$A$1:$F$1,0),0)</f>
        <v>8775.5491996797755</v>
      </c>
    </row>
    <row r="10542" spans="1:10">
      <c r="A10542">
        <v>10541</v>
      </c>
      <c r="B10542" s="4">
        <v>45228</v>
      </c>
      <c r="C10542" s="10">
        <f>DATE(YEAR(orders[[#This Row],[order_date]]), MONTH(orders[[#This Row],[order_date]]), 1)</f>
        <v>45200</v>
      </c>
      <c r="D10542" t="s">
        <v>1434</v>
      </c>
      <c r="E10542" t="s">
        <v>529</v>
      </c>
      <c r="F10542" t="str">
        <f>VLOOKUP(orders[[#This Row],[product_id]],Products!A:C,3,0)</f>
        <v>Electronics</v>
      </c>
      <c r="G10542">
        <v>1</v>
      </c>
      <c r="H10542" s="6">
        <v>0.2401872090788699</v>
      </c>
      <c r="I10542" s="2">
        <f>VLOOKUP($E10542,
Products!$A$1:$F$201,MATCH(Orders!I$1,Products!$A$1:$F$1,0),0)</f>
        <v>18308.801775351771</v>
      </c>
      <c r="J10542" s="2">
        <f>VLOOKUP($E10542,
Products!$A$1:$F$201,MATCH(Orders!J$1,Products!$A$1:$F$1,0),0)</f>
        <v>12027.24184831013</v>
      </c>
    </row>
    <row r="10543" spans="1:10">
      <c r="A10543">
        <v>10542</v>
      </c>
      <c r="B10543" s="4">
        <v>45731</v>
      </c>
      <c r="C10543" s="10">
        <f>DATE(YEAR(orders[[#This Row],[order_date]]), MONTH(orders[[#This Row],[order_date]]), 1)</f>
        <v>45717</v>
      </c>
      <c r="D10543" t="s">
        <v>3294</v>
      </c>
      <c r="E10543" t="s">
        <v>697</v>
      </c>
      <c r="F10543" t="str">
        <f>VLOOKUP(orders[[#This Row],[product_id]],Products!A:C,3,0)</f>
        <v>Electronics</v>
      </c>
      <c r="G10543">
        <v>2</v>
      </c>
      <c r="H10543" s="6">
        <v>0.11360179754218171</v>
      </c>
      <c r="I10543" s="2">
        <f>VLOOKUP($E10543,
Products!$A$1:$F$201,MATCH(Orders!I$1,Products!$A$1:$F$1,0),0)</f>
        <v>17528.463836680221</v>
      </c>
      <c r="J10543" s="2">
        <f>VLOOKUP($E10543,
Products!$A$1:$F$201,MATCH(Orders!J$1,Products!$A$1:$F$1,0),0)</f>
        <v>11565.98358924177</v>
      </c>
    </row>
    <row r="10544" spans="1:10">
      <c r="A10544">
        <v>10543</v>
      </c>
      <c r="B10544" s="4">
        <v>46002</v>
      </c>
      <c r="C10544" s="10">
        <f>DATE(YEAR(orders[[#This Row],[order_date]]), MONTH(orders[[#This Row],[order_date]]), 1)</f>
        <v>45992</v>
      </c>
      <c r="D10544" t="s">
        <v>4482</v>
      </c>
      <c r="E10544" t="s">
        <v>598</v>
      </c>
      <c r="F10544" t="str">
        <f>VLOOKUP(orders[[#This Row],[product_id]],Products!A:C,3,0)</f>
        <v>Appliances</v>
      </c>
      <c r="G10544">
        <v>2</v>
      </c>
      <c r="H10544" s="6">
        <v>7.5684916813070574E-2</v>
      </c>
      <c r="I10544" s="2">
        <f>VLOOKUP($E10544,
Products!$A$1:$F$201,MATCH(Orders!I$1,Products!$A$1:$F$1,0),0)</f>
        <v>5641.6789233526652</v>
      </c>
      <c r="J10544" s="2">
        <f>VLOOKUP($E10544,
Products!$A$1:$F$201,MATCH(Orders!J$1,Products!$A$1:$F$1,0),0)</f>
        <v>4031.2473685481059</v>
      </c>
    </row>
    <row r="10545" spans="1:10">
      <c r="A10545">
        <v>10544</v>
      </c>
      <c r="B10545" s="4">
        <v>45025</v>
      </c>
      <c r="C10545" s="10">
        <f>DATE(YEAR(orders[[#This Row],[order_date]]), MONTH(orders[[#This Row],[order_date]]), 1)</f>
        <v>45017</v>
      </c>
      <c r="D10545" t="s">
        <v>3321</v>
      </c>
      <c r="E10545" t="s">
        <v>530</v>
      </c>
      <c r="F10545" t="str">
        <f>VLOOKUP(orders[[#This Row],[product_id]],Products!A:C,3,0)</f>
        <v>Electronics</v>
      </c>
      <c r="G10545">
        <v>3</v>
      </c>
      <c r="H10545" s="6">
        <v>0.17590737698491776</v>
      </c>
      <c r="I10545" s="2">
        <f>VLOOKUP($E10545,
Products!$A$1:$F$201,MATCH(Orders!I$1,Products!$A$1:$F$1,0),0)</f>
        <v>30520.607447067548</v>
      </c>
      <c r="J10545" s="2">
        <f>VLOOKUP($E10545,
Products!$A$1:$F$201,MATCH(Orders!J$1,Products!$A$1:$F$1,0),0)</f>
        <v>22328.317520226748</v>
      </c>
    </row>
    <row r="10546" spans="1:10">
      <c r="A10546">
        <v>10545</v>
      </c>
      <c r="B10546" s="4">
        <v>45519</v>
      </c>
      <c r="C10546" s="10">
        <f>DATE(YEAR(orders[[#This Row],[order_date]]), MONTH(orders[[#This Row],[order_date]]), 1)</f>
        <v>45505</v>
      </c>
      <c r="D10546" t="s">
        <v>2579</v>
      </c>
      <c r="E10546" t="s">
        <v>639</v>
      </c>
      <c r="F10546" t="str">
        <f>VLOOKUP(orders[[#This Row],[product_id]],Products!A:C,3,0)</f>
        <v>Appliances</v>
      </c>
      <c r="G10546">
        <v>2</v>
      </c>
      <c r="H10546" s="6">
        <v>8.9115822683209694E-2</v>
      </c>
      <c r="I10546" s="2">
        <f>VLOOKUP($E10546,
Products!$A$1:$F$201,MATCH(Orders!I$1,Products!$A$1:$F$1,0),0)</f>
        <v>2320.8560923599921</v>
      </c>
      <c r="J10546" s="2">
        <f>VLOOKUP($E10546,
Products!$A$1:$F$201,MATCH(Orders!J$1,Products!$A$1:$F$1,0),0)</f>
        <v>1750.110004830213</v>
      </c>
    </row>
    <row r="10547" spans="1:10">
      <c r="A10547">
        <v>10546</v>
      </c>
      <c r="B10547" s="4">
        <v>45963</v>
      </c>
      <c r="C10547" s="10">
        <f>DATE(YEAR(orders[[#This Row],[order_date]]), MONTH(orders[[#This Row],[order_date]]), 1)</f>
        <v>45962</v>
      </c>
      <c r="D10547" t="s">
        <v>3653</v>
      </c>
      <c r="E10547" t="s">
        <v>634</v>
      </c>
      <c r="F10547" t="str">
        <f>VLOOKUP(orders[[#This Row],[product_id]],Products!A:C,3,0)</f>
        <v>Appliances</v>
      </c>
      <c r="G10547">
        <v>1</v>
      </c>
      <c r="H10547" s="6">
        <v>5.4754546143880638E-2</v>
      </c>
      <c r="I10547" s="2">
        <f>VLOOKUP($E10547,
Products!$A$1:$F$201,MATCH(Orders!I$1,Products!$A$1:$F$1,0),0)</f>
        <v>25631.29637331214</v>
      </c>
      <c r="J10547" s="2">
        <f>VLOOKUP($E10547,
Products!$A$1:$F$201,MATCH(Orders!J$1,Products!$A$1:$F$1,0),0)</f>
        <v>17692.643397044121</v>
      </c>
    </row>
    <row r="10548" spans="1:10">
      <c r="A10548">
        <v>10547</v>
      </c>
      <c r="B10548" s="4">
        <v>45283</v>
      </c>
      <c r="C10548" s="10">
        <f>DATE(YEAR(orders[[#This Row],[order_date]]), MONTH(orders[[#This Row],[order_date]]), 1)</f>
        <v>45261</v>
      </c>
      <c r="D10548" t="s">
        <v>917</v>
      </c>
      <c r="E10548" t="s">
        <v>592</v>
      </c>
      <c r="F10548" t="str">
        <f>VLOOKUP(orders[[#This Row],[product_id]],Products!A:C,3,0)</f>
        <v>Electronics</v>
      </c>
      <c r="G10548">
        <v>2</v>
      </c>
      <c r="H10548" s="6">
        <v>0.17725431472511577</v>
      </c>
      <c r="I10548" s="2">
        <f>VLOOKUP($E10548,
Products!$A$1:$F$201,MATCH(Orders!I$1,Products!$A$1:$F$1,0),0)</f>
        <v>12221.95918536383</v>
      </c>
      <c r="J10548" s="2">
        <f>VLOOKUP($E10548,
Products!$A$1:$F$201,MATCH(Orders!J$1,Products!$A$1:$F$1,0),0)</f>
        <v>9737.7215556427309</v>
      </c>
    </row>
    <row r="10549" spans="1:10">
      <c r="A10549">
        <v>10548</v>
      </c>
      <c r="B10549" s="4">
        <v>45854</v>
      </c>
      <c r="C10549" s="10">
        <f>DATE(YEAR(orders[[#This Row],[order_date]]), MONTH(orders[[#This Row],[order_date]]), 1)</f>
        <v>45839</v>
      </c>
      <c r="D10549" t="s">
        <v>2479</v>
      </c>
      <c r="E10549" t="s">
        <v>538</v>
      </c>
      <c r="F10549" t="str">
        <f>VLOOKUP(orders[[#This Row],[product_id]],Products!A:C,3,0)</f>
        <v>Electronics</v>
      </c>
      <c r="G10549">
        <v>2</v>
      </c>
      <c r="H10549" s="6">
        <v>0.16892680730434231</v>
      </c>
      <c r="I10549" s="2">
        <f>VLOOKUP($E10549,
Products!$A$1:$F$201,MATCH(Orders!I$1,Products!$A$1:$F$1,0),0)</f>
        <v>29368.843697269542</v>
      </c>
      <c r="J10549" s="2">
        <f>VLOOKUP($E10549,
Products!$A$1:$F$201,MATCH(Orders!J$1,Products!$A$1:$F$1,0),0)</f>
        <v>23079.13344123889</v>
      </c>
    </row>
    <row r="10550" spans="1:10">
      <c r="A10550">
        <v>10549</v>
      </c>
      <c r="B10550" s="4">
        <v>44937</v>
      </c>
      <c r="C10550" s="10">
        <f>DATE(YEAR(orders[[#This Row],[order_date]]), MONTH(orders[[#This Row],[order_date]]), 1)</f>
        <v>44927</v>
      </c>
      <c r="D10550" t="s">
        <v>905</v>
      </c>
      <c r="E10550" t="s">
        <v>647</v>
      </c>
      <c r="F10550" t="str">
        <f>VLOOKUP(orders[[#This Row],[product_id]],Products!A:C,3,0)</f>
        <v>Electronics</v>
      </c>
      <c r="G10550">
        <v>1</v>
      </c>
      <c r="H10550" s="6">
        <v>0.19841224045503006</v>
      </c>
      <c r="I10550" s="2">
        <f>VLOOKUP($E10550,
Products!$A$1:$F$201,MATCH(Orders!I$1,Products!$A$1:$F$1,0),0)</f>
        <v>23187.883920109041</v>
      </c>
      <c r="J10550" s="2">
        <f>VLOOKUP($E10550,
Products!$A$1:$F$201,MATCH(Orders!J$1,Products!$A$1:$F$1,0),0)</f>
        <v>16217.564081273829</v>
      </c>
    </row>
    <row r="10551" spans="1:10">
      <c r="A10551">
        <v>10550</v>
      </c>
      <c r="B10551" s="4">
        <v>45007</v>
      </c>
      <c r="C10551" s="10">
        <f>DATE(YEAR(orders[[#This Row],[order_date]]), MONTH(orders[[#This Row],[order_date]]), 1)</f>
        <v>44986</v>
      </c>
      <c r="D10551" t="s">
        <v>1692</v>
      </c>
      <c r="E10551" t="s">
        <v>696</v>
      </c>
      <c r="F10551" t="str">
        <f>VLOOKUP(orders[[#This Row],[product_id]],Products!A:C,3,0)</f>
        <v>Electronics</v>
      </c>
      <c r="G10551">
        <v>2</v>
      </c>
      <c r="H10551" s="6">
        <v>0.1431716652699053</v>
      </c>
      <c r="I10551" s="2">
        <f>VLOOKUP($E10551,
Products!$A$1:$F$201,MATCH(Orders!I$1,Products!$A$1:$F$1,0),0)</f>
        <v>2723.6534496184809</v>
      </c>
      <c r="J10551" s="2">
        <f>VLOOKUP($E10551,
Products!$A$1:$F$201,MATCH(Orders!J$1,Products!$A$1:$F$1,0),0)</f>
        <v>1872.4715951823</v>
      </c>
    </row>
    <row r="10552" spans="1:10">
      <c r="A10552">
        <v>10551</v>
      </c>
      <c r="B10552" s="4">
        <v>44932</v>
      </c>
      <c r="C10552" s="10">
        <f>DATE(YEAR(orders[[#This Row],[order_date]]), MONTH(orders[[#This Row],[order_date]]), 1)</f>
        <v>44927</v>
      </c>
      <c r="D10552" t="s">
        <v>883</v>
      </c>
      <c r="E10552" t="s">
        <v>561</v>
      </c>
      <c r="F10552" t="str">
        <f>VLOOKUP(orders[[#This Row],[product_id]],Products!A:C,3,0)</f>
        <v>Appliances</v>
      </c>
      <c r="G10552">
        <v>1</v>
      </c>
      <c r="H10552" s="6">
        <v>0.13130254384236803</v>
      </c>
      <c r="I10552" s="2">
        <f>VLOOKUP($E10552,
Products!$A$1:$F$201,MATCH(Orders!I$1,Products!$A$1:$F$1,0),0)</f>
        <v>23155.073093252329</v>
      </c>
      <c r="J10552" s="2">
        <f>VLOOKUP($E10552,
Products!$A$1:$F$201,MATCH(Orders!J$1,Products!$A$1:$F$1,0),0)</f>
        <v>17849.867849807979</v>
      </c>
    </row>
    <row r="10553" spans="1:10">
      <c r="A10553">
        <v>10552</v>
      </c>
      <c r="B10553" s="4">
        <v>45299</v>
      </c>
      <c r="C10553" s="10">
        <f>DATE(YEAR(orders[[#This Row],[order_date]]), MONTH(orders[[#This Row],[order_date]]), 1)</f>
        <v>45292</v>
      </c>
      <c r="D10553" t="s">
        <v>2152</v>
      </c>
      <c r="E10553" t="s">
        <v>695</v>
      </c>
      <c r="F10553" t="str">
        <f>VLOOKUP(orders[[#This Row],[product_id]],Products!A:C,3,0)</f>
        <v>Electronics</v>
      </c>
      <c r="G10553">
        <v>1</v>
      </c>
      <c r="H10553" s="6">
        <v>0.12440441221114343</v>
      </c>
      <c r="I10553" s="2">
        <f>VLOOKUP($E10553,
Products!$A$1:$F$201,MATCH(Orders!I$1,Products!$A$1:$F$1,0),0)</f>
        <v>2716.2219891886762</v>
      </c>
      <c r="J10553" s="2">
        <f>VLOOKUP($E10553,
Products!$A$1:$F$201,MATCH(Orders!J$1,Products!$A$1:$F$1,0),0)</f>
        <v>2045.0534052982539</v>
      </c>
    </row>
    <row r="10554" spans="1:10">
      <c r="A10554">
        <v>10553</v>
      </c>
      <c r="B10554" s="4">
        <v>45407</v>
      </c>
      <c r="C10554" s="10">
        <f>DATE(YEAR(orders[[#This Row],[order_date]]), MONTH(orders[[#This Row],[order_date]]), 1)</f>
        <v>45383</v>
      </c>
      <c r="D10554" t="s">
        <v>1636</v>
      </c>
      <c r="E10554" t="s">
        <v>533</v>
      </c>
      <c r="F10554" t="str">
        <f>VLOOKUP(orders[[#This Row],[product_id]],Products!A:C,3,0)</f>
        <v>Electronics</v>
      </c>
      <c r="G10554">
        <v>2</v>
      </c>
      <c r="H10554" s="6">
        <v>0.17855894678992001</v>
      </c>
      <c r="I10554" s="2">
        <f>VLOOKUP($E10554,
Products!$A$1:$F$201,MATCH(Orders!I$1,Products!$A$1:$F$1,0),0)</f>
        <v>28589.802369332661</v>
      </c>
      <c r="J10554" s="2">
        <f>VLOOKUP($E10554,
Products!$A$1:$F$201,MATCH(Orders!J$1,Products!$A$1:$F$1,0),0)</f>
        <v>21212.93445492295</v>
      </c>
    </row>
    <row r="10555" spans="1:10">
      <c r="A10555">
        <v>10554</v>
      </c>
      <c r="B10555" s="4">
        <v>45148</v>
      </c>
      <c r="C10555" s="10">
        <f>DATE(YEAR(orders[[#This Row],[order_date]]), MONTH(orders[[#This Row],[order_date]]), 1)</f>
        <v>45139</v>
      </c>
      <c r="D10555" t="s">
        <v>4442</v>
      </c>
      <c r="E10555" t="s">
        <v>534</v>
      </c>
      <c r="F10555" t="str">
        <f>VLOOKUP(orders[[#This Row],[product_id]],Products!A:C,3,0)</f>
        <v>Appliances</v>
      </c>
      <c r="G10555">
        <v>1</v>
      </c>
      <c r="H10555" s="6">
        <v>8.6427511455277231E-2</v>
      </c>
      <c r="I10555" s="2">
        <f>VLOOKUP($E10555,
Products!$A$1:$F$201,MATCH(Orders!I$1,Products!$A$1:$F$1,0),0)</f>
        <v>24743.162958088669</v>
      </c>
      <c r="J10555" s="2">
        <f>VLOOKUP($E10555,
Products!$A$1:$F$201,MATCH(Orders!J$1,Products!$A$1:$F$1,0),0)</f>
        <v>19307.588986555591</v>
      </c>
    </row>
    <row r="10556" spans="1:10">
      <c r="A10556">
        <v>10555</v>
      </c>
      <c r="B10556" s="4">
        <v>45441</v>
      </c>
      <c r="C10556" s="10">
        <f>DATE(YEAR(orders[[#This Row],[order_date]]), MONTH(orders[[#This Row],[order_date]]), 1)</f>
        <v>45413</v>
      </c>
      <c r="D10556" t="s">
        <v>2742</v>
      </c>
      <c r="E10556" t="s">
        <v>528</v>
      </c>
      <c r="F10556" t="str">
        <f>VLOOKUP(orders[[#This Row],[product_id]],Products!A:C,3,0)</f>
        <v>Appliances</v>
      </c>
      <c r="G10556">
        <v>3</v>
      </c>
      <c r="H10556" s="6">
        <v>0.12290461518619801</v>
      </c>
      <c r="I10556" s="2">
        <f>VLOOKUP($E10556,
Products!$A$1:$F$201,MATCH(Orders!I$1,Products!$A$1:$F$1,0),0)</f>
        <v>5741.145946914552</v>
      </c>
      <c r="J10556" s="2">
        <f>VLOOKUP($E10556,
Products!$A$1:$F$201,MATCH(Orders!J$1,Products!$A$1:$F$1,0),0)</f>
        <v>4112.7219202399874</v>
      </c>
    </row>
    <row r="10557" spans="1:10">
      <c r="A10557">
        <v>10556</v>
      </c>
      <c r="B10557" s="4">
        <v>46010</v>
      </c>
      <c r="C10557" s="10">
        <f>DATE(YEAR(orders[[#This Row],[order_date]]), MONTH(orders[[#This Row],[order_date]]), 1)</f>
        <v>45992</v>
      </c>
      <c r="D10557" t="s">
        <v>2191</v>
      </c>
      <c r="E10557" t="s">
        <v>677</v>
      </c>
      <c r="F10557" t="str">
        <f>VLOOKUP(orders[[#This Row],[product_id]],Products!A:C,3,0)</f>
        <v>Electronics</v>
      </c>
      <c r="G10557">
        <v>2</v>
      </c>
      <c r="H10557" s="6">
        <v>0.11871144096211378</v>
      </c>
      <c r="I10557" s="2">
        <f>VLOOKUP($E10557,
Products!$A$1:$F$201,MATCH(Orders!I$1,Products!$A$1:$F$1,0),0)</f>
        <v>11360.699432756561</v>
      </c>
      <c r="J10557" s="2">
        <f>VLOOKUP($E10557,
Products!$A$1:$F$201,MATCH(Orders!J$1,Products!$A$1:$F$1,0),0)</f>
        <v>8118.8949869342459</v>
      </c>
    </row>
    <row r="10558" spans="1:10">
      <c r="A10558">
        <v>10557</v>
      </c>
      <c r="B10558" s="4">
        <v>45147</v>
      </c>
      <c r="C10558" s="10">
        <f>DATE(YEAR(orders[[#This Row],[order_date]]), MONTH(orders[[#This Row],[order_date]]), 1)</f>
        <v>45139</v>
      </c>
      <c r="D10558" t="s">
        <v>2797</v>
      </c>
      <c r="E10558" t="s">
        <v>543</v>
      </c>
      <c r="F10558" t="str">
        <f>VLOOKUP(orders[[#This Row],[product_id]],Products!A:C,3,0)</f>
        <v>Appliances</v>
      </c>
      <c r="G10558">
        <v>2</v>
      </c>
      <c r="H10558" s="6">
        <v>0.13248213859621957</v>
      </c>
      <c r="I10558" s="2">
        <f>VLOOKUP($E10558,
Products!$A$1:$F$201,MATCH(Orders!I$1,Products!$A$1:$F$1,0),0)</f>
        <v>2300.989425669633</v>
      </c>
      <c r="J10558" s="2">
        <f>VLOOKUP($E10558,
Products!$A$1:$F$201,MATCH(Orders!J$1,Products!$A$1:$F$1,0),0)</f>
        <v>1726.390958088811</v>
      </c>
    </row>
    <row r="10559" spans="1:10">
      <c r="A10559">
        <v>10558</v>
      </c>
      <c r="B10559" s="4">
        <v>45275</v>
      </c>
      <c r="C10559" s="10">
        <f>DATE(YEAR(orders[[#This Row],[order_date]]), MONTH(orders[[#This Row],[order_date]]), 1)</f>
        <v>45261</v>
      </c>
      <c r="D10559" t="s">
        <v>2160</v>
      </c>
      <c r="E10559" t="s">
        <v>682</v>
      </c>
      <c r="F10559" t="str">
        <f>VLOOKUP(orders[[#This Row],[product_id]],Products!A:C,3,0)</f>
        <v>Electronics</v>
      </c>
      <c r="G10559">
        <v>2</v>
      </c>
      <c r="H10559" s="6">
        <v>0.12900289400806689</v>
      </c>
      <c r="I10559" s="2">
        <f>VLOOKUP($E10559,
Products!$A$1:$F$201,MATCH(Orders!I$1,Products!$A$1:$F$1,0),0)</f>
        <v>32533.33990892916</v>
      </c>
      <c r="J10559" s="2">
        <f>VLOOKUP($E10559,
Products!$A$1:$F$201,MATCH(Orders!J$1,Products!$A$1:$F$1,0),0)</f>
        <v>22734.712471507952</v>
      </c>
    </row>
    <row r="10560" spans="1:10">
      <c r="A10560">
        <v>10559</v>
      </c>
      <c r="B10560" s="4">
        <v>45154</v>
      </c>
      <c r="C10560" s="10">
        <f>DATE(YEAR(orders[[#This Row],[order_date]]), MONTH(orders[[#This Row],[order_date]]), 1)</f>
        <v>45139</v>
      </c>
      <c r="D10560" t="s">
        <v>873</v>
      </c>
      <c r="E10560" t="s">
        <v>548</v>
      </c>
      <c r="F10560" t="str">
        <f>VLOOKUP(orders[[#This Row],[product_id]],Products!A:C,3,0)</f>
        <v>Appliances</v>
      </c>
      <c r="G10560">
        <v>1</v>
      </c>
      <c r="H10560" s="6">
        <v>8.1053628784142878E-2</v>
      </c>
      <c r="I10560" s="2">
        <f>VLOOKUP($E10560,
Products!$A$1:$F$201,MATCH(Orders!I$1,Products!$A$1:$F$1,0),0)</f>
        <v>2211.9922659782978</v>
      </c>
      <c r="J10560" s="2">
        <f>VLOOKUP($E10560,
Products!$A$1:$F$201,MATCH(Orders!J$1,Products!$A$1:$F$1,0),0)</f>
        <v>1741.1720710333091</v>
      </c>
    </row>
    <row r="10561" spans="1:10">
      <c r="A10561">
        <v>10560</v>
      </c>
      <c r="B10561" s="4">
        <v>45216</v>
      </c>
      <c r="C10561" s="10">
        <f>DATE(YEAR(orders[[#This Row],[order_date]]), MONTH(orders[[#This Row],[order_date]]), 1)</f>
        <v>45200</v>
      </c>
      <c r="D10561" t="s">
        <v>3040</v>
      </c>
      <c r="E10561" t="s">
        <v>515</v>
      </c>
      <c r="F10561" t="str">
        <f>VLOOKUP(orders[[#This Row],[product_id]],Products!A:C,3,0)</f>
        <v>Appliances</v>
      </c>
      <c r="G10561">
        <v>3</v>
      </c>
      <c r="H10561" s="6">
        <v>0.1085414500628495</v>
      </c>
      <c r="I10561" s="2">
        <f>VLOOKUP($E10561,
Products!$A$1:$F$201,MATCH(Orders!I$1,Products!$A$1:$F$1,0),0)</f>
        <v>2136.8180837738519</v>
      </c>
      <c r="J10561" s="2">
        <f>VLOOKUP($E10561,
Products!$A$1:$F$201,MATCH(Orders!J$1,Products!$A$1:$F$1,0),0)</f>
        <v>1689.48738136013</v>
      </c>
    </row>
    <row r="10562" spans="1:10">
      <c r="A10562">
        <v>10561</v>
      </c>
      <c r="B10562" s="4">
        <v>45219</v>
      </c>
      <c r="C10562" s="10">
        <f>DATE(YEAR(orders[[#This Row],[order_date]]), MONTH(orders[[#This Row],[order_date]]), 1)</f>
        <v>45200</v>
      </c>
      <c r="D10562" t="s">
        <v>3462</v>
      </c>
      <c r="E10562" t="s">
        <v>532</v>
      </c>
      <c r="F10562" t="str">
        <f>VLOOKUP(orders[[#This Row],[product_id]],Products!A:C,3,0)</f>
        <v>Electronics</v>
      </c>
      <c r="G10562">
        <v>1</v>
      </c>
      <c r="H10562" s="6">
        <v>0.13614764819574646</v>
      </c>
      <c r="I10562" s="2">
        <f>VLOOKUP($E10562,
Products!$A$1:$F$201,MATCH(Orders!I$1,Products!$A$1:$F$1,0),0)</f>
        <v>2668.0593077725212</v>
      </c>
      <c r="J10562" s="2">
        <f>VLOOKUP($E10562,
Products!$A$1:$F$201,MATCH(Orders!J$1,Products!$A$1:$F$1,0),0)</f>
        <v>1923.7114222321791</v>
      </c>
    </row>
    <row r="10563" spans="1:10">
      <c r="A10563">
        <v>10562</v>
      </c>
      <c r="B10563" s="4">
        <v>45736</v>
      </c>
      <c r="C10563" s="10">
        <f>DATE(YEAR(orders[[#This Row],[order_date]]), MONTH(orders[[#This Row],[order_date]]), 1)</f>
        <v>45717</v>
      </c>
      <c r="D10563" t="s">
        <v>3090</v>
      </c>
      <c r="E10563" t="s">
        <v>641</v>
      </c>
      <c r="F10563" t="str">
        <f>VLOOKUP(orders[[#This Row],[product_id]],Products!A:C,3,0)</f>
        <v>Appliances</v>
      </c>
      <c r="G10563">
        <v>2</v>
      </c>
      <c r="H10563" s="6">
        <v>5.3957481218457545E-2</v>
      </c>
      <c r="I10563" s="2">
        <f>VLOOKUP($E10563,
Products!$A$1:$F$201,MATCH(Orders!I$1,Products!$A$1:$F$1,0),0)</f>
        <v>27167.965718506261</v>
      </c>
      <c r="J10563" s="2">
        <f>VLOOKUP($E10563,
Products!$A$1:$F$201,MATCH(Orders!J$1,Products!$A$1:$F$1,0),0)</f>
        <v>19748.025676381669</v>
      </c>
    </row>
    <row r="10564" spans="1:10">
      <c r="A10564">
        <v>10563</v>
      </c>
      <c r="B10564" s="4">
        <v>45882</v>
      </c>
      <c r="C10564" s="10">
        <f>DATE(YEAR(orders[[#This Row],[order_date]]), MONTH(orders[[#This Row],[order_date]]), 1)</f>
        <v>45870</v>
      </c>
      <c r="D10564" t="s">
        <v>1291</v>
      </c>
      <c r="E10564" t="s">
        <v>701</v>
      </c>
      <c r="F10564" t="str">
        <f>VLOOKUP(orders[[#This Row],[product_id]],Products!A:C,3,0)</f>
        <v>Electronics</v>
      </c>
      <c r="G10564">
        <v>2</v>
      </c>
      <c r="H10564" s="6">
        <v>0.17111922619738815</v>
      </c>
      <c r="I10564" s="2">
        <f>VLOOKUP($E10564,
Products!$A$1:$F$201,MATCH(Orders!I$1,Products!$A$1:$F$1,0),0)</f>
        <v>19562.35470664543</v>
      </c>
      <c r="J10564" s="2">
        <f>VLOOKUP($E10564,
Products!$A$1:$F$201,MATCH(Orders!J$1,Products!$A$1:$F$1,0),0)</f>
        <v>13782.49498098754</v>
      </c>
    </row>
    <row r="10565" spans="1:10">
      <c r="A10565">
        <v>10564</v>
      </c>
      <c r="B10565" s="4">
        <v>45314</v>
      </c>
      <c r="C10565" s="10">
        <f>DATE(YEAR(orders[[#This Row],[order_date]]), MONTH(orders[[#This Row],[order_date]]), 1)</f>
        <v>45292</v>
      </c>
      <c r="D10565" t="s">
        <v>3948</v>
      </c>
      <c r="E10565" t="s">
        <v>590</v>
      </c>
      <c r="F10565" t="str">
        <f>VLOOKUP(orders[[#This Row],[product_id]],Products!A:C,3,0)</f>
        <v>Appliances</v>
      </c>
      <c r="G10565">
        <v>1</v>
      </c>
      <c r="H10565" s="6">
        <v>6.5832479153817416E-2</v>
      </c>
      <c r="I10565" s="2">
        <f>VLOOKUP($E10565,
Products!$A$1:$F$201,MATCH(Orders!I$1,Products!$A$1:$F$1,0),0)</f>
        <v>2035.9251500591261</v>
      </c>
      <c r="J10565" s="2">
        <f>VLOOKUP($E10565,
Products!$A$1:$F$201,MATCH(Orders!J$1,Products!$A$1:$F$1,0),0)</f>
        <v>1473.8412378673991</v>
      </c>
    </row>
    <row r="10566" spans="1:10">
      <c r="A10566">
        <v>10565</v>
      </c>
      <c r="B10566" s="4">
        <v>45541</v>
      </c>
      <c r="C10566" s="10">
        <f>DATE(YEAR(orders[[#This Row],[order_date]]), MONTH(orders[[#This Row],[order_date]]), 1)</f>
        <v>45536</v>
      </c>
      <c r="D10566" t="s">
        <v>2621</v>
      </c>
      <c r="E10566" t="s">
        <v>663</v>
      </c>
      <c r="F10566" t="str">
        <f>VLOOKUP(orders[[#This Row],[product_id]],Products!A:C,3,0)</f>
        <v>Electronics</v>
      </c>
      <c r="G10566">
        <v>2</v>
      </c>
      <c r="H10566" s="6">
        <v>0.13119087417773112</v>
      </c>
      <c r="I10566" s="2">
        <f>VLOOKUP($E10566,
Products!$A$1:$F$201,MATCH(Orders!I$1,Products!$A$1:$F$1,0),0)</f>
        <v>12863.39473364416</v>
      </c>
      <c r="J10566" s="2">
        <f>VLOOKUP($E10566,
Products!$A$1:$F$201,MATCH(Orders!J$1,Products!$A$1:$F$1,0),0)</f>
        <v>9312.9321574947517</v>
      </c>
    </row>
    <row r="10567" spans="1:10">
      <c r="A10567">
        <v>10566</v>
      </c>
      <c r="B10567" s="4">
        <v>45292</v>
      </c>
      <c r="C10567" s="10">
        <f>DATE(YEAR(orders[[#This Row],[order_date]]), MONTH(orders[[#This Row],[order_date]]), 1)</f>
        <v>45292</v>
      </c>
      <c r="D10567" t="s">
        <v>2936</v>
      </c>
      <c r="E10567" t="s">
        <v>518</v>
      </c>
      <c r="F10567" t="str">
        <f>VLOOKUP(orders[[#This Row],[product_id]],Products!A:C,3,0)</f>
        <v>Electronics</v>
      </c>
      <c r="G10567">
        <v>2</v>
      </c>
      <c r="H10567" s="6">
        <v>0.16241911310265902</v>
      </c>
      <c r="I10567" s="2">
        <f>VLOOKUP($E10567,
Products!$A$1:$F$201,MATCH(Orders!I$1,Products!$A$1:$F$1,0),0)</f>
        <v>23393.890826127132</v>
      </c>
      <c r="J10567" s="2">
        <f>VLOOKUP($E10567,
Products!$A$1:$F$201,MATCH(Orders!J$1,Products!$A$1:$F$1,0),0)</f>
        <v>16064.756531016081</v>
      </c>
    </row>
    <row r="10568" spans="1:10">
      <c r="A10568">
        <v>10567</v>
      </c>
      <c r="B10568" s="4">
        <v>45584</v>
      </c>
      <c r="C10568" s="10">
        <f>DATE(YEAR(orders[[#This Row],[order_date]]), MONTH(orders[[#This Row],[order_date]]), 1)</f>
        <v>45566</v>
      </c>
      <c r="D10568" t="s">
        <v>721</v>
      </c>
      <c r="E10568" t="s">
        <v>563</v>
      </c>
      <c r="F10568" t="str">
        <f>VLOOKUP(orders[[#This Row],[product_id]],Products!A:C,3,0)</f>
        <v>Electronics</v>
      </c>
      <c r="G10568">
        <v>1</v>
      </c>
      <c r="H10568" s="6">
        <v>0.19041536722848082</v>
      </c>
      <c r="I10568" s="2">
        <f>VLOOKUP($E10568,
Products!$A$1:$F$201,MATCH(Orders!I$1,Products!$A$1:$F$1,0),0)</f>
        <v>2267.1489506516559</v>
      </c>
      <c r="J10568" s="2">
        <f>VLOOKUP($E10568,
Products!$A$1:$F$201,MATCH(Orders!J$1,Products!$A$1:$F$1,0),0)</f>
        <v>1538.7671398485211</v>
      </c>
    </row>
    <row r="10569" spans="1:10">
      <c r="A10569">
        <v>10568</v>
      </c>
      <c r="B10569" s="4">
        <v>45216</v>
      </c>
      <c r="C10569" s="10">
        <f>DATE(YEAR(orders[[#This Row],[order_date]]), MONTH(orders[[#This Row],[order_date]]), 1)</f>
        <v>45200</v>
      </c>
      <c r="D10569" t="s">
        <v>4273</v>
      </c>
      <c r="E10569" t="s">
        <v>508</v>
      </c>
      <c r="F10569" t="str">
        <f>VLOOKUP(orders[[#This Row],[product_id]],Products!A:C,3,0)</f>
        <v>Electronics</v>
      </c>
      <c r="G10569">
        <v>2</v>
      </c>
      <c r="H10569" s="6">
        <v>0.14665690465799533</v>
      </c>
      <c r="I10569" s="2">
        <f>VLOOKUP($E10569,
Products!$A$1:$F$201,MATCH(Orders!I$1,Products!$A$1:$F$1,0),0)</f>
        <v>23345.985707147142</v>
      </c>
      <c r="J10569" s="2">
        <f>VLOOKUP($E10569,
Products!$A$1:$F$201,MATCH(Orders!J$1,Products!$A$1:$F$1,0),0)</f>
        <v>15772.90371323649</v>
      </c>
    </row>
    <row r="10570" spans="1:10">
      <c r="A10570">
        <v>10569</v>
      </c>
      <c r="B10570" s="4">
        <v>45115</v>
      </c>
      <c r="C10570" s="10">
        <f>DATE(YEAR(orders[[#This Row],[order_date]]), MONTH(orders[[#This Row],[order_date]]), 1)</f>
        <v>45108</v>
      </c>
      <c r="D10570" t="s">
        <v>2309</v>
      </c>
      <c r="E10570" t="s">
        <v>605</v>
      </c>
      <c r="F10570" t="str">
        <f>VLOOKUP(orders[[#This Row],[product_id]],Products!A:C,3,0)</f>
        <v>Electronics</v>
      </c>
      <c r="G10570">
        <v>2</v>
      </c>
      <c r="H10570" s="6">
        <v>0.15042871562594573</v>
      </c>
      <c r="I10570" s="2">
        <f>VLOOKUP($E10570,
Products!$A$1:$F$201,MATCH(Orders!I$1,Products!$A$1:$F$1,0),0)</f>
        <v>2690.742909794456</v>
      </c>
      <c r="J10570" s="2">
        <f>VLOOKUP($E10570,
Products!$A$1:$F$201,MATCH(Orders!J$1,Products!$A$1:$F$1,0),0)</f>
        <v>2067.549626292313</v>
      </c>
    </row>
    <row r="10571" spans="1:10">
      <c r="A10571">
        <v>10570</v>
      </c>
      <c r="B10571" s="4">
        <v>45844</v>
      </c>
      <c r="C10571" s="10">
        <f>DATE(YEAR(orders[[#This Row],[order_date]]), MONTH(orders[[#This Row],[order_date]]), 1)</f>
        <v>45839</v>
      </c>
      <c r="D10571" t="s">
        <v>3640</v>
      </c>
      <c r="E10571" t="s">
        <v>609</v>
      </c>
      <c r="F10571" t="str">
        <f>VLOOKUP(orders[[#This Row],[product_id]],Products!A:C,3,0)</f>
        <v>Appliances</v>
      </c>
      <c r="G10571">
        <v>2</v>
      </c>
      <c r="H10571" s="6">
        <v>7.5668969427175464E-2</v>
      </c>
      <c r="I10571" s="2">
        <f>VLOOKUP($E10571,
Products!$A$1:$F$201,MATCH(Orders!I$1,Products!$A$1:$F$1,0),0)</f>
        <v>2159.5378031052392</v>
      </c>
      <c r="J10571" s="2">
        <f>VLOOKUP($E10571,
Products!$A$1:$F$201,MATCH(Orders!J$1,Products!$A$1:$F$1,0),0)</f>
        <v>1501.9415981313371</v>
      </c>
    </row>
    <row r="10572" spans="1:10">
      <c r="A10572">
        <v>10571</v>
      </c>
      <c r="B10572" s="4">
        <v>45850</v>
      </c>
      <c r="C10572" s="10">
        <f>DATE(YEAR(orders[[#This Row],[order_date]]), MONTH(orders[[#This Row],[order_date]]), 1)</f>
        <v>45839</v>
      </c>
      <c r="D10572" t="s">
        <v>1542</v>
      </c>
      <c r="E10572" t="s">
        <v>510</v>
      </c>
      <c r="F10572" t="str">
        <f>VLOOKUP(orders[[#This Row],[product_id]],Products!A:C,3,0)</f>
        <v>Appliances</v>
      </c>
      <c r="G10572">
        <v>1</v>
      </c>
      <c r="H10572" s="6">
        <v>5.6011255616582954E-2</v>
      </c>
      <c r="I10572" s="2">
        <f>VLOOKUP($E10572,
Products!$A$1:$F$201,MATCH(Orders!I$1,Products!$A$1:$F$1,0),0)</f>
        <v>23457.606610250739</v>
      </c>
      <c r="J10572" s="2">
        <f>VLOOKUP($E10572,
Products!$A$1:$F$201,MATCH(Orders!J$1,Products!$A$1:$F$1,0),0)</f>
        <v>17038.831523124281</v>
      </c>
    </row>
    <row r="10573" spans="1:10">
      <c r="A10573">
        <v>10572</v>
      </c>
      <c r="B10573" s="4">
        <v>45914</v>
      </c>
      <c r="C10573" s="10">
        <f>DATE(YEAR(orders[[#This Row],[order_date]]), MONTH(orders[[#This Row],[order_date]]), 1)</f>
        <v>45901</v>
      </c>
      <c r="D10573" t="s">
        <v>4331</v>
      </c>
      <c r="E10573" t="s">
        <v>527</v>
      </c>
      <c r="F10573" t="str">
        <f>VLOOKUP(orders[[#This Row],[product_id]],Products!A:C,3,0)</f>
        <v>Appliances</v>
      </c>
      <c r="G10573">
        <v>2</v>
      </c>
      <c r="H10573" s="6">
        <v>0.14974735787403523</v>
      </c>
      <c r="I10573" s="2">
        <f>VLOOKUP($E10573,
Products!$A$1:$F$201,MATCH(Orders!I$1,Products!$A$1:$F$1,0),0)</f>
        <v>25833.54427698228</v>
      </c>
      <c r="J10573" s="2">
        <f>VLOOKUP($E10573,
Products!$A$1:$F$201,MATCH(Orders!J$1,Products!$A$1:$F$1,0),0)</f>
        <v>16827.881451334611</v>
      </c>
    </row>
    <row r="10574" spans="1:10">
      <c r="A10574">
        <v>10573</v>
      </c>
      <c r="B10574" s="4">
        <v>45301</v>
      </c>
      <c r="C10574" s="10">
        <f>DATE(YEAR(orders[[#This Row],[order_date]]), MONTH(orders[[#This Row],[order_date]]), 1)</f>
        <v>45292</v>
      </c>
      <c r="D10574" t="s">
        <v>2863</v>
      </c>
      <c r="E10574" t="s">
        <v>691</v>
      </c>
      <c r="F10574" t="str">
        <f>VLOOKUP(orders[[#This Row],[product_id]],Products!A:C,3,0)</f>
        <v>Appliances</v>
      </c>
      <c r="G10574">
        <v>1</v>
      </c>
      <c r="H10574" s="6">
        <v>6.0309655441077629E-2</v>
      </c>
      <c r="I10574" s="2">
        <f>VLOOKUP($E10574,
Products!$A$1:$F$201,MATCH(Orders!I$1,Products!$A$1:$F$1,0),0)</f>
        <v>2337.6024778940591</v>
      </c>
      <c r="J10574" s="2">
        <f>VLOOKUP($E10574,
Products!$A$1:$F$201,MATCH(Orders!J$1,Products!$A$1:$F$1,0),0)</f>
        <v>1616.9957885138581</v>
      </c>
    </row>
    <row r="10575" spans="1:10">
      <c r="A10575">
        <v>10574</v>
      </c>
      <c r="B10575" s="4">
        <v>45686</v>
      </c>
      <c r="C10575" s="10">
        <f>DATE(YEAR(orders[[#This Row],[order_date]]), MONTH(orders[[#This Row],[order_date]]), 1)</f>
        <v>45658</v>
      </c>
      <c r="D10575" t="s">
        <v>2282</v>
      </c>
      <c r="E10575" t="s">
        <v>571</v>
      </c>
      <c r="F10575" t="str">
        <f>VLOOKUP(orders[[#This Row],[product_id]],Products!A:C,3,0)</f>
        <v>Electronics</v>
      </c>
      <c r="G10575">
        <v>1</v>
      </c>
      <c r="H10575" s="6">
        <v>0.21050224186328542</v>
      </c>
      <c r="I10575" s="2">
        <f>VLOOKUP($E10575,
Products!$A$1:$F$201,MATCH(Orders!I$1,Products!$A$1:$F$1,0),0)</f>
        <v>30022.150567424669</v>
      </c>
      <c r="J10575" s="2">
        <f>VLOOKUP($E10575,
Products!$A$1:$F$201,MATCH(Orders!J$1,Products!$A$1:$F$1,0),0)</f>
        <v>21451.61875289512</v>
      </c>
    </row>
    <row r="10576" spans="1:10">
      <c r="A10576">
        <v>10575</v>
      </c>
      <c r="B10576" s="4">
        <v>45143</v>
      </c>
      <c r="C10576" s="10">
        <f>DATE(YEAR(orders[[#This Row],[order_date]]), MONTH(orders[[#This Row],[order_date]]), 1)</f>
        <v>45139</v>
      </c>
      <c r="D10576" t="s">
        <v>1011</v>
      </c>
      <c r="E10576" t="s">
        <v>594</v>
      </c>
      <c r="F10576" t="str">
        <f>VLOOKUP(orders[[#This Row],[product_id]],Products!A:C,3,0)</f>
        <v>Electronics</v>
      </c>
      <c r="G10576">
        <v>2</v>
      </c>
      <c r="H10576" s="6">
        <v>0.10829523283137969</v>
      </c>
      <c r="I10576" s="2">
        <f>VLOOKUP($E10576,
Products!$A$1:$F$201,MATCH(Orders!I$1,Products!$A$1:$F$1,0),0)</f>
        <v>19992.108086337241</v>
      </c>
      <c r="J10576" s="2">
        <f>VLOOKUP($E10576,
Products!$A$1:$F$201,MATCH(Orders!J$1,Products!$A$1:$F$1,0),0)</f>
        <v>14456.6967044005</v>
      </c>
    </row>
    <row r="10577" spans="1:10">
      <c r="A10577">
        <v>10576</v>
      </c>
      <c r="B10577" s="4">
        <v>45992</v>
      </c>
      <c r="C10577" s="10">
        <f>DATE(YEAR(orders[[#This Row],[order_date]]), MONTH(orders[[#This Row],[order_date]]), 1)</f>
        <v>45992</v>
      </c>
      <c r="D10577" t="s">
        <v>3733</v>
      </c>
      <c r="E10577" t="s">
        <v>545</v>
      </c>
      <c r="F10577" t="str">
        <f>VLOOKUP(orders[[#This Row],[product_id]],Products!A:C,3,0)</f>
        <v>Electronics</v>
      </c>
      <c r="G10577">
        <v>2</v>
      </c>
      <c r="H10577" s="6">
        <v>0.18392112939403252</v>
      </c>
      <c r="I10577" s="2">
        <f>VLOOKUP($E10577,
Products!$A$1:$F$201,MATCH(Orders!I$1,Products!$A$1:$F$1,0),0)</f>
        <v>11292.44914297154</v>
      </c>
      <c r="J10577" s="2">
        <f>VLOOKUP($E10577,
Products!$A$1:$F$201,MATCH(Orders!J$1,Products!$A$1:$F$1,0),0)</f>
        <v>7616.0274340726546</v>
      </c>
    </row>
    <row r="10578" spans="1:10">
      <c r="A10578">
        <v>10577</v>
      </c>
      <c r="B10578" s="4">
        <v>45120</v>
      </c>
      <c r="C10578" s="10">
        <f>DATE(YEAR(orders[[#This Row],[order_date]]), MONTH(orders[[#This Row],[order_date]]), 1)</f>
        <v>45108</v>
      </c>
      <c r="D10578" t="s">
        <v>2759</v>
      </c>
      <c r="E10578" t="s">
        <v>593</v>
      </c>
      <c r="F10578" t="str">
        <f>VLOOKUP(orders[[#This Row],[product_id]],Products!A:C,3,0)</f>
        <v>Electronics</v>
      </c>
      <c r="G10578">
        <v>1</v>
      </c>
      <c r="H10578" s="6">
        <v>0.2046678519863406</v>
      </c>
      <c r="I10578" s="2">
        <f>VLOOKUP($E10578,
Products!$A$1:$F$201,MATCH(Orders!I$1,Products!$A$1:$F$1,0),0)</f>
        <v>2667.7858525453248</v>
      </c>
      <c r="J10578" s="2">
        <f>VLOOKUP($E10578,
Products!$A$1:$F$201,MATCH(Orders!J$1,Products!$A$1:$F$1,0),0)</f>
        <v>1797.4955098065359</v>
      </c>
    </row>
    <row r="10579" spans="1:10">
      <c r="A10579">
        <v>10578</v>
      </c>
      <c r="B10579" s="4">
        <v>45089</v>
      </c>
      <c r="C10579" s="10">
        <f>DATE(YEAR(orders[[#This Row],[order_date]]), MONTH(orders[[#This Row],[order_date]]), 1)</f>
        <v>45078</v>
      </c>
      <c r="D10579" t="s">
        <v>3596</v>
      </c>
      <c r="E10579" t="s">
        <v>627</v>
      </c>
      <c r="F10579" t="str">
        <f>VLOOKUP(orders[[#This Row],[product_id]],Products!A:C,3,0)</f>
        <v>Electronics</v>
      </c>
      <c r="G10579">
        <v>3</v>
      </c>
      <c r="H10579" s="6">
        <v>0.18113275751101068</v>
      </c>
      <c r="I10579" s="2">
        <f>VLOOKUP($E10579,
Products!$A$1:$F$201,MATCH(Orders!I$1,Products!$A$1:$F$1,0),0)</f>
        <v>21043.736386381101</v>
      </c>
      <c r="J10579" s="2">
        <f>VLOOKUP($E10579,
Products!$A$1:$F$201,MATCH(Orders!J$1,Products!$A$1:$F$1,0),0)</f>
        <v>14357.858783760659</v>
      </c>
    </row>
    <row r="10580" spans="1:10">
      <c r="A10580">
        <v>10579</v>
      </c>
      <c r="B10580" s="4">
        <v>45202</v>
      </c>
      <c r="C10580" s="10">
        <f>DATE(YEAR(orders[[#This Row],[order_date]]), MONTH(orders[[#This Row],[order_date]]), 1)</f>
        <v>45200</v>
      </c>
      <c r="D10580" t="s">
        <v>2422</v>
      </c>
      <c r="E10580" t="s">
        <v>510</v>
      </c>
      <c r="F10580" t="str">
        <f>VLOOKUP(orders[[#This Row],[product_id]],Products!A:C,3,0)</f>
        <v>Appliances</v>
      </c>
      <c r="G10580">
        <v>3</v>
      </c>
      <c r="H10580" s="6">
        <v>0.13681532192621657</v>
      </c>
      <c r="I10580" s="2">
        <f>VLOOKUP($E10580,
Products!$A$1:$F$201,MATCH(Orders!I$1,Products!$A$1:$F$1,0),0)</f>
        <v>23457.606610250739</v>
      </c>
      <c r="J10580" s="2">
        <f>VLOOKUP($E10580,
Products!$A$1:$F$201,MATCH(Orders!J$1,Products!$A$1:$F$1,0),0)</f>
        <v>17038.831523124281</v>
      </c>
    </row>
    <row r="10581" spans="1:10">
      <c r="A10581">
        <v>10580</v>
      </c>
      <c r="B10581" s="4">
        <v>45290</v>
      </c>
      <c r="C10581" s="10">
        <f>DATE(YEAR(orders[[#This Row],[order_date]]), MONTH(orders[[#This Row],[order_date]]), 1)</f>
        <v>45261</v>
      </c>
      <c r="D10581" t="s">
        <v>4050</v>
      </c>
      <c r="E10581" t="s">
        <v>649</v>
      </c>
      <c r="F10581" t="str">
        <f>VLOOKUP(orders[[#This Row],[product_id]],Products!A:C,3,0)</f>
        <v>Electronics</v>
      </c>
      <c r="G10581">
        <v>1</v>
      </c>
      <c r="H10581" s="6">
        <v>0.14512562246224961</v>
      </c>
      <c r="I10581" s="2">
        <f>VLOOKUP($E10581,
Products!$A$1:$F$201,MATCH(Orders!I$1,Products!$A$1:$F$1,0),0)</f>
        <v>13109.676759490871</v>
      </c>
      <c r="J10581" s="2">
        <f>VLOOKUP($E10581,
Products!$A$1:$F$201,MATCH(Orders!J$1,Products!$A$1:$F$1,0),0)</f>
        <v>9497.2301945627187</v>
      </c>
    </row>
    <row r="10582" spans="1:10">
      <c r="A10582">
        <v>10581</v>
      </c>
      <c r="B10582" s="4">
        <v>45701</v>
      </c>
      <c r="C10582" s="10">
        <f>DATE(YEAR(orders[[#This Row],[order_date]]), MONTH(orders[[#This Row],[order_date]]), 1)</f>
        <v>45689</v>
      </c>
      <c r="D10582" t="s">
        <v>1066</v>
      </c>
      <c r="E10582" t="s">
        <v>622</v>
      </c>
      <c r="F10582" t="str">
        <f>VLOOKUP(orders[[#This Row],[product_id]],Products!A:C,3,0)</f>
        <v>Electronics</v>
      </c>
      <c r="G10582">
        <v>2</v>
      </c>
      <c r="H10582" s="6">
        <v>0.10982180345451804</v>
      </c>
      <c r="I10582" s="2">
        <f>VLOOKUP($E10582,
Products!$A$1:$F$201,MATCH(Orders!I$1,Products!$A$1:$F$1,0),0)</f>
        <v>29891.969506397199</v>
      </c>
      <c r="J10582" s="2">
        <f>VLOOKUP($E10582,
Products!$A$1:$F$201,MATCH(Orders!J$1,Products!$A$1:$F$1,0),0)</f>
        <v>20298.690993957589</v>
      </c>
    </row>
    <row r="10583" spans="1:10">
      <c r="A10583">
        <v>10582</v>
      </c>
      <c r="B10583" s="4">
        <v>45406</v>
      </c>
      <c r="C10583" s="10">
        <f>DATE(YEAR(orders[[#This Row],[order_date]]), MONTH(orders[[#This Row],[order_date]]), 1)</f>
        <v>45383</v>
      </c>
      <c r="D10583" t="s">
        <v>1914</v>
      </c>
      <c r="E10583" t="s">
        <v>520</v>
      </c>
      <c r="F10583" t="str">
        <f>VLOOKUP(orders[[#This Row],[product_id]],Products!A:C,3,0)</f>
        <v>Electronics</v>
      </c>
      <c r="G10583">
        <v>3</v>
      </c>
      <c r="H10583" s="6">
        <v>0.19504308592445835</v>
      </c>
      <c r="I10583" s="2">
        <f>VLOOKUP($E10583,
Products!$A$1:$F$201,MATCH(Orders!I$1,Products!$A$1:$F$1,0),0)</f>
        <v>19053.584916305819</v>
      </c>
      <c r="J10583" s="2">
        <f>VLOOKUP($E10583,
Products!$A$1:$F$201,MATCH(Orders!J$1,Products!$A$1:$F$1,0),0)</f>
        <v>13248.74841276826</v>
      </c>
    </row>
    <row r="10584" spans="1:10">
      <c r="A10584">
        <v>10583</v>
      </c>
      <c r="B10584" s="4">
        <v>45615</v>
      </c>
      <c r="C10584" s="10">
        <f>DATE(YEAR(orders[[#This Row],[order_date]]), MONTH(orders[[#This Row],[order_date]]), 1)</f>
        <v>45597</v>
      </c>
      <c r="D10584" t="s">
        <v>2564</v>
      </c>
      <c r="E10584" t="s">
        <v>580</v>
      </c>
      <c r="F10584" t="str">
        <f>VLOOKUP(orders[[#This Row],[product_id]],Products!A:C,3,0)</f>
        <v>Electronics</v>
      </c>
      <c r="G10584">
        <v>1</v>
      </c>
      <c r="H10584" s="6">
        <v>0.20962004924810015</v>
      </c>
      <c r="I10584" s="2">
        <f>VLOOKUP($E10584,
Products!$A$1:$F$201,MATCH(Orders!I$1,Products!$A$1:$F$1,0),0)</f>
        <v>29905.106989935579</v>
      </c>
      <c r="J10584" s="2">
        <f>VLOOKUP($E10584,
Products!$A$1:$F$201,MATCH(Orders!J$1,Products!$A$1:$F$1,0),0)</f>
        <v>22230.930488499071</v>
      </c>
    </row>
    <row r="10585" spans="1:10">
      <c r="A10585">
        <v>10584</v>
      </c>
      <c r="B10585" s="4">
        <v>45386</v>
      </c>
      <c r="C10585" s="10">
        <f>DATE(YEAR(orders[[#This Row],[order_date]]), MONTH(orders[[#This Row],[order_date]]), 1)</f>
        <v>45383</v>
      </c>
      <c r="D10585" t="s">
        <v>3409</v>
      </c>
      <c r="E10585" t="s">
        <v>585</v>
      </c>
      <c r="F10585" t="str">
        <f>VLOOKUP(orders[[#This Row],[product_id]],Products!A:C,3,0)</f>
        <v>Appliances</v>
      </c>
      <c r="G10585">
        <v>1</v>
      </c>
      <c r="H10585" s="6">
        <v>0.13017794220924248</v>
      </c>
      <c r="I10585" s="2">
        <f>VLOOKUP($E10585,
Products!$A$1:$F$201,MATCH(Orders!I$1,Products!$A$1:$F$1,0),0)</f>
        <v>24049.2355837664</v>
      </c>
      <c r="J10585" s="2">
        <f>VLOOKUP($E10585,
Products!$A$1:$F$201,MATCH(Orders!J$1,Products!$A$1:$F$1,0),0)</f>
        <v>19053.338129326308</v>
      </c>
    </row>
    <row r="10586" spans="1:10">
      <c r="A10586">
        <v>10585</v>
      </c>
      <c r="B10586" s="4">
        <v>45465</v>
      </c>
      <c r="C10586" s="10">
        <f>DATE(YEAR(orders[[#This Row],[order_date]]), MONTH(orders[[#This Row],[order_date]]), 1)</f>
        <v>45444</v>
      </c>
      <c r="D10586" t="s">
        <v>2677</v>
      </c>
      <c r="E10586" t="s">
        <v>523</v>
      </c>
      <c r="F10586" t="str">
        <f>VLOOKUP(orders[[#This Row],[product_id]],Products!A:C,3,0)</f>
        <v>Electronics</v>
      </c>
      <c r="G10586">
        <v>3</v>
      </c>
      <c r="H10586" s="6">
        <v>0.10165912360943309</v>
      </c>
      <c r="I10586" s="2">
        <f>VLOOKUP($E10586,
Products!$A$1:$F$201,MATCH(Orders!I$1,Products!$A$1:$F$1,0),0)</f>
        <v>27240.414518089601</v>
      </c>
      <c r="J10586" s="2">
        <f>VLOOKUP($E10586,
Products!$A$1:$F$201,MATCH(Orders!J$1,Products!$A$1:$F$1,0),0)</f>
        <v>21217.524617692769</v>
      </c>
    </row>
    <row r="10587" spans="1:10">
      <c r="A10587">
        <v>10586</v>
      </c>
      <c r="B10587" s="4">
        <v>45900</v>
      </c>
      <c r="C10587" s="10">
        <f>DATE(YEAR(orders[[#This Row],[order_date]]), MONTH(orders[[#This Row],[order_date]]), 1)</f>
        <v>45870</v>
      </c>
      <c r="D10587" t="s">
        <v>1829</v>
      </c>
      <c r="E10587" t="s">
        <v>680</v>
      </c>
      <c r="F10587" t="str">
        <f>VLOOKUP(orders[[#This Row],[product_id]],Products!A:C,3,0)</f>
        <v>Electronics</v>
      </c>
      <c r="G10587">
        <v>2</v>
      </c>
      <c r="H10587" s="6">
        <v>0.20100673065455157</v>
      </c>
      <c r="I10587" s="2">
        <f>VLOOKUP($E10587,
Products!$A$1:$F$201,MATCH(Orders!I$1,Products!$A$1:$F$1,0),0)</f>
        <v>31627.348891742429</v>
      </c>
      <c r="J10587" s="2">
        <f>VLOOKUP($E10587,
Products!$A$1:$F$201,MATCH(Orders!J$1,Products!$A$1:$F$1,0),0)</f>
        <v>23219.930812036979</v>
      </c>
    </row>
    <row r="10588" spans="1:10">
      <c r="A10588">
        <v>10587</v>
      </c>
      <c r="B10588" s="4">
        <v>45011</v>
      </c>
      <c r="C10588" s="10">
        <f>DATE(YEAR(orders[[#This Row],[order_date]]), MONTH(orders[[#This Row],[order_date]]), 1)</f>
        <v>44986</v>
      </c>
      <c r="D10588" t="s">
        <v>1819</v>
      </c>
      <c r="E10588" t="s">
        <v>607</v>
      </c>
      <c r="F10588" t="str">
        <f>VLOOKUP(orders[[#This Row],[product_id]],Products!A:C,3,0)</f>
        <v>Appliances</v>
      </c>
      <c r="G10588">
        <v>1</v>
      </c>
      <c r="H10588" s="6">
        <v>0.11435093465982413</v>
      </c>
      <c r="I10588" s="2">
        <f>VLOOKUP($E10588,
Products!$A$1:$F$201,MATCH(Orders!I$1,Products!$A$1:$F$1,0),0)</f>
        <v>6264.400042999192</v>
      </c>
      <c r="J10588" s="2">
        <f>VLOOKUP($E10588,
Products!$A$1:$F$201,MATCH(Orders!J$1,Products!$A$1:$F$1,0),0)</f>
        <v>4980.3849171743304</v>
      </c>
    </row>
    <row r="10589" spans="1:10">
      <c r="A10589">
        <v>10588</v>
      </c>
      <c r="B10589" s="4">
        <v>45169</v>
      </c>
      <c r="C10589" s="10">
        <f>DATE(YEAR(orders[[#This Row],[order_date]]), MONTH(orders[[#This Row],[order_date]]), 1)</f>
        <v>45139</v>
      </c>
      <c r="D10589" t="s">
        <v>1689</v>
      </c>
      <c r="E10589" t="s">
        <v>637</v>
      </c>
      <c r="F10589" t="str">
        <f>VLOOKUP(orders[[#This Row],[product_id]],Products!A:C,3,0)</f>
        <v>Electronics</v>
      </c>
      <c r="G10589">
        <v>2</v>
      </c>
      <c r="H10589" s="6">
        <v>0.21621709972772232</v>
      </c>
      <c r="I10589" s="2">
        <f>VLOOKUP($E10589,
Products!$A$1:$F$201,MATCH(Orders!I$1,Products!$A$1:$F$1,0),0)</f>
        <v>2722.8882486231741</v>
      </c>
      <c r="J10589" s="2">
        <f>VLOOKUP($E10589,
Products!$A$1:$F$201,MATCH(Orders!J$1,Products!$A$1:$F$1,0),0)</f>
        <v>2155.455197032014</v>
      </c>
    </row>
    <row r="10590" spans="1:10">
      <c r="A10590">
        <v>10589</v>
      </c>
      <c r="B10590" s="4">
        <v>45806</v>
      </c>
      <c r="C10590" s="10">
        <f>DATE(YEAR(orders[[#This Row],[order_date]]), MONTH(orders[[#This Row],[order_date]]), 1)</f>
        <v>45778</v>
      </c>
      <c r="D10590" t="s">
        <v>1975</v>
      </c>
      <c r="E10590" t="s">
        <v>558</v>
      </c>
      <c r="F10590" t="str">
        <f>VLOOKUP(orders[[#This Row],[product_id]],Products!A:C,3,0)</f>
        <v>Electronics</v>
      </c>
      <c r="G10590">
        <v>1</v>
      </c>
      <c r="H10590" s="6">
        <v>0.20546566581732467</v>
      </c>
      <c r="I10590" s="2">
        <f>VLOOKUP($E10590,
Products!$A$1:$F$201,MATCH(Orders!I$1,Products!$A$1:$F$1,0),0)</f>
        <v>30121.382934618541</v>
      </c>
      <c r="J10590" s="2">
        <f>VLOOKUP($E10590,
Products!$A$1:$F$201,MATCH(Orders!J$1,Products!$A$1:$F$1,0),0)</f>
        <v>20439.226581954921</v>
      </c>
    </row>
    <row r="10591" spans="1:10">
      <c r="A10591">
        <v>10590</v>
      </c>
      <c r="B10591" s="4">
        <v>45583</v>
      </c>
      <c r="C10591" s="10">
        <f>DATE(YEAR(orders[[#This Row],[order_date]]), MONTH(orders[[#This Row],[order_date]]), 1)</f>
        <v>45566</v>
      </c>
      <c r="D10591" t="s">
        <v>4016</v>
      </c>
      <c r="E10591" t="s">
        <v>563</v>
      </c>
      <c r="F10591" t="str">
        <f>VLOOKUP(orders[[#This Row],[product_id]],Products!A:C,3,0)</f>
        <v>Electronics</v>
      </c>
      <c r="G10591">
        <v>3</v>
      </c>
      <c r="H10591" s="6">
        <v>0.18511208385582131</v>
      </c>
      <c r="I10591" s="2">
        <f>VLOOKUP($E10591,
Products!$A$1:$F$201,MATCH(Orders!I$1,Products!$A$1:$F$1,0),0)</f>
        <v>2267.1489506516559</v>
      </c>
      <c r="J10591" s="2">
        <f>VLOOKUP($E10591,
Products!$A$1:$F$201,MATCH(Orders!J$1,Products!$A$1:$F$1,0),0)</f>
        <v>1538.7671398485211</v>
      </c>
    </row>
    <row r="10592" spans="1:10">
      <c r="A10592">
        <v>10591</v>
      </c>
      <c r="B10592" s="4">
        <v>45014</v>
      </c>
      <c r="C10592" s="10">
        <f>DATE(YEAR(orders[[#This Row],[order_date]]), MONTH(orders[[#This Row],[order_date]]), 1)</f>
        <v>44986</v>
      </c>
      <c r="D10592" t="s">
        <v>3477</v>
      </c>
      <c r="E10592" t="s">
        <v>617</v>
      </c>
      <c r="F10592" t="str">
        <f>VLOOKUP(orders[[#This Row],[product_id]],Products!A:C,3,0)</f>
        <v>Electronics</v>
      </c>
      <c r="G10592">
        <v>2</v>
      </c>
      <c r="H10592" s="6">
        <v>0.17594869906334767</v>
      </c>
      <c r="I10592" s="2">
        <f>VLOOKUP($E10592,
Products!$A$1:$F$201,MATCH(Orders!I$1,Products!$A$1:$F$1,0),0)</f>
        <v>19466.867434847129</v>
      </c>
      <c r="J10592" s="2">
        <f>VLOOKUP($E10592,
Products!$A$1:$F$201,MATCH(Orders!J$1,Products!$A$1:$F$1,0),0)</f>
        <v>13371.790482684521</v>
      </c>
    </row>
    <row r="10593" spans="1:10">
      <c r="A10593">
        <v>10592</v>
      </c>
      <c r="B10593" s="4">
        <v>45668</v>
      </c>
      <c r="C10593" s="10">
        <f>DATE(YEAR(orders[[#This Row],[order_date]]), MONTH(orders[[#This Row],[order_date]]), 1)</f>
        <v>45658</v>
      </c>
      <c r="D10593" t="s">
        <v>3858</v>
      </c>
      <c r="E10593" t="s">
        <v>590</v>
      </c>
      <c r="F10593" t="str">
        <f>VLOOKUP(orders[[#This Row],[product_id]],Products!A:C,3,0)</f>
        <v>Appliances</v>
      </c>
      <c r="G10593">
        <v>1</v>
      </c>
      <c r="H10593" s="6">
        <v>0.11283813650680051</v>
      </c>
      <c r="I10593" s="2">
        <f>VLOOKUP($E10593,
Products!$A$1:$F$201,MATCH(Orders!I$1,Products!$A$1:$F$1,0),0)</f>
        <v>2035.9251500591261</v>
      </c>
      <c r="J10593" s="2">
        <f>VLOOKUP($E10593,
Products!$A$1:$F$201,MATCH(Orders!J$1,Products!$A$1:$F$1,0),0)</f>
        <v>1473.8412378673991</v>
      </c>
    </row>
    <row r="10594" spans="1:10">
      <c r="A10594">
        <v>10593</v>
      </c>
      <c r="B10594" s="4">
        <v>45911</v>
      </c>
      <c r="C10594" s="10">
        <f>DATE(YEAR(orders[[#This Row],[order_date]]), MONTH(orders[[#This Row],[order_date]]), 1)</f>
        <v>45901</v>
      </c>
      <c r="D10594" t="s">
        <v>2868</v>
      </c>
      <c r="E10594" t="s">
        <v>580</v>
      </c>
      <c r="F10594" t="str">
        <f>VLOOKUP(orders[[#This Row],[product_id]],Products!A:C,3,0)</f>
        <v>Electronics</v>
      </c>
      <c r="G10594">
        <v>2</v>
      </c>
      <c r="H10594" s="6">
        <v>0.10857928049188345</v>
      </c>
      <c r="I10594" s="2">
        <f>VLOOKUP($E10594,
Products!$A$1:$F$201,MATCH(Orders!I$1,Products!$A$1:$F$1,0),0)</f>
        <v>29905.106989935579</v>
      </c>
      <c r="J10594" s="2">
        <f>VLOOKUP($E10594,
Products!$A$1:$F$201,MATCH(Orders!J$1,Products!$A$1:$F$1,0),0)</f>
        <v>22230.930488499071</v>
      </c>
    </row>
    <row r="10595" spans="1:10">
      <c r="A10595">
        <v>10594</v>
      </c>
      <c r="B10595" s="4">
        <v>45397</v>
      </c>
      <c r="C10595" s="10">
        <f>DATE(YEAR(orders[[#This Row],[order_date]]), MONTH(orders[[#This Row],[order_date]]), 1)</f>
        <v>45383</v>
      </c>
      <c r="D10595" t="s">
        <v>3029</v>
      </c>
      <c r="E10595" t="s">
        <v>563</v>
      </c>
      <c r="F10595" t="str">
        <f>VLOOKUP(orders[[#This Row],[product_id]],Products!A:C,3,0)</f>
        <v>Electronics</v>
      </c>
      <c r="G10595">
        <v>2</v>
      </c>
      <c r="H10595" s="6">
        <v>0.22482863327241429</v>
      </c>
      <c r="I10595" s="2">
        <f>VLOOKUP($E10595,
Products!$A$1:$F$201,MATCH(Orders!I$1,Products!$A$1:$F$1,0),0)</f>
        <v>2267.1489506516559</v>
      </c>
      <c r="J10595" s="2">
        <f>VLOOKUP($E10595,
Products!$A$1:$F$201,MATCH(Orders!J$1,Products!$A$1:$F$1,0),0)</f>
        <v>1538.7671398485211</v>
      </c>
    </row>
    <row r="10596" spans="1:10">
      <c r="A10596">
        <v>10595</v>
      </c>
      <c r="B10596" s="4">
        <v>45342</v>
      </c>
      <c r="C10596" s="10">
        <f>DATE(YEAR(orders[[#This Row],[order_date]]), MONTH(orders[[#This Row],[order_date]]), 1)</f>
        <v>45323</v>
      </c>
      <c r="D10596" t="s">
        <v>2833</v>
      </c>
      <c r="E10596" t="s">
        <v>621</v>
      </c>
      <c r="F10596" t="str">
        <f>VLOOKUP(orders[[#This Row],[product_id]],Products!A:C,3,0)</f>
        <v>Electronics</v>
      </c>
      <c r="G10596">
        <v>2</v>
      </c>
      <c r="H10596" s="6">
        <v>0.13018394161877825</v>
      </c>
      <c r="I10596" s="2">
        <f>VLOOKUP($E10596,
Products!$A$1:$F$201,MATCH(Orders!I$1,Products!$A$1:$F$1,0),0)</f>
        <v>11784.05708818019</v>
      </c>
      <c r="J10596" s="2">
        <f>VLOOKUP($E10596,
Products!$A$1:$F$201,MATCH(Orders!J$1,Products!$A$1:$F$1,0),0)</f>
        <v>7779.8525757032758</v>
      </c>
    </row>
    <row r="10597" spans="1:10">
      <c r="A10597">
        <v>10596</v>
      </c>
      <c r="B10597" s="4">
        <v>46001</v>
      </c>
      <c r="C10597" s="10">
        <f>DATE(YEAR(orders[[#This Row],[order_date]]), MONTH(orders[[#This Row],[order_date]]), 1)</f>
        <v>45992</v>
      </c>
      <c r="D10597" t="s">
        <v>4345</v>
      </c>
      <c r="E10597" t="s">
        <v>564</v>
      </c>
      <c r="F10597" t="str">
        <f>VLOOKUP(orders[[#This Row],[product_id]],Products!A:C,3,0)</f>
        <v>Electronics</v>
      </c>
      <c r="G10597">
        <v>2</v>
      </c>
      <c r="H10597" s="6">
        <v>0.17166833801117573</v>
      </c>
      <c r="I10597" s="2">
        <f>VLOOKUP($E10597,
Products!$A$1:$F$201,MATCH(Orders!I$1,Products!$A$1:$F$1,0),0)</f>
        <v>21989.290766910399</v>
      </c>
      <c r="J10597" s="2">
        <f>VLOOKUP($E10597,
Products!$A$1:$F$201,MATCH(Orders!J$1,Products!$A$1:$F$1,0),0)</f>
        <v>15566.99865864101</v>
      </c>
    </row>
    <row r="10598" spans="1:10">
      <c r="A10598">
        <v>10597</v>
      </c>
      <c r="B10598" s="4">
        <v>45608</v>
      </c>
      <c r="C10598" s="10">
        <f>DATE(YEAR(orders[[#This Row],[order_date]]), MONTH(orders[[#This Row],[order_date]]), 1)</f>
        <v>45597</v>
      </c>
      <c r="D10598" t="s">
        <v>884</v>
      </c>
      <c r="E10598" t="s">
        <v>667</v>
      </c>
      <c r="F10598" t="str">
        <f>VLOOKUP(orders[[#This Row],[product_id]],Products!A:C,3,0)</f>
        <v>Electronics</v>
      </c>
      <c r="G10598">
        <v>1</v>
      </c>
      <c r="H10598" s="6">
        <v>0.17301977888799122</v>
      </c>
      <c r="I10598" s="2">
        <f>VLOOKUP($E10598,
Products!$A$1:$F$201,MATCH(Orders!I$1,Products!$A$1:$F$1,0),0)</f>
        <v>2491.507056421975</v>
      </c>
      <c r="J10598" s="2">
        <f>VLOOKUP($E10598,
Products!$A$1:$F$201,MATCH(Orders!J$1,Products!$A$1:$F$1,0),0)</f>
        <v>1871.4408177277719</v>
      </c>
    </row>
    <row r="10599" spans="1:10">
      <c r="A10599">
        <v>10598</v>
      </c>
      <c r="B10599" s="4">
        <v>46013</v>
      </c>
      <c r="C10599" s="10">
        <f>DATE(YEAR(orders[[#This Row],[order_date]]), MONTH(orders[[#This Row],[order_date]]), 1)</f>
        <v>45992</v>
      </c>
      <c r="D10599" t="s">
        <v>4086</v>
      </c>
      <c r="E10599" t="s">
        <v>535</v>
      </c>
      <c r="F10599" t="str">
        <f>VLOOKUP(orders[[#This Row],[product_id]],Products!A:C,3,0)</f>
        <v>Appliances</v>
      </c>
      <c r="G10599">
        <v>1</v>
      </c>
      <c r="H10599" s="6">
        <v>0.11505585994635145</v>
      </c>
      <c r="I10599" s="2">
        <f>VLOOKUP($E10599,
Products!$A$1:$F$201,MATCH(Orders!I$1,Products!$A$1:$F$1,0),0)</f>
        <v>25188.460642954858</v>
      </c>
      <c r="J10599" s="2">
        <f>VLOOKUP($E10599,
Products!$A$1:$F$201,MATCH(Orders!J$1,Products!$A$1:$F$1,0),0)</f>
        <v>18873.341689191599</v>
      </c>
    </row>
    <row r="10600" spans="1:10">
      <c r="A10600">
        <v>10599</v>
      </c>
      <c r="B10600" s="4">
        <v>45825</v>
      </c>
      <c r="C10600" s="10">
        <f>DATE(YEAR(orders[[#This Row],[order_date]]), MONTH(orders[[#This Row],[order_date]]), 1)</f>
        <v>45809</v>
      </c>
      <c r="D10600" t="s">
        <v>1266</v>
      </c>
      <c r="E10600" t="s">
        <v>687</v>
      </c>
      <c r="F10600" t="str">
        <f>VLOOKUP(orders[[#This Row],[product_id]],Products!A:C,3,0)</f>
        <v>Electronics</v>
      </c>
      <c r="G10600">
        <v>1</v>
      </c>
      <c r="H10600" s="6">
        <v>0.12894877123530468</v>
      </c>
      <c r="I10600" s="2">
        <f>VLOOKUP($E10600,
Products!$A$1:$F$201,MATCH(Orders!I$1,Products!$A$1:$F$1,0),0)</f>
        <v>12143.737276429891</v>
      </c>
      <c r="J10600" s="2">
        <f>VLOOKUP($E10600,
Products!$A$1:$F$201,MATCH(Orders!J$1,Products!$A$1:$F$1,0),0)</f>
        <v>9077.1957392673976</v>
      </c>
    </row>
    <row r="10601" spans="1:10">
      <c r="A10601">
        <v>10600</v>
      </c>
      <c r="B10601" s="4">
        <v>45527</v>
      </c>
      <c r="C10601" s="10">
        <f>DATE(YEAR(orders[[#This Row],[order_date]]), MONTH(orders[[#This Row],[order_date]]), 1)</f>
        <v>45505</v>
      </c>
      <c r="D10601" t="s">
        <v>3262</v>
      </c>
      <c r="E10601" t="s">
        <v>573</v>
      </c>
      <c r="F10601" t="str">
        <f>VLOOKUP(orders[[#This Row],[product_id]],Products!A:C,3,0)</f>
        <v>Electronics</v>
      </c>
      <c r="G10601">
        <v>1</v>
      </c>
      <c r="H10601" s="6">
        <v>0.14496260649561915</v>
      </c>
      <c r="I10601" s="2">
        <f>VLOOKUP($E10601,
Products!$A$1:$F$201,MATCH(Orders!I$1,Products!$A$1:$F$1,0),0)</f>
        <v>30443.851050190449</v>
      </c>
      <c r="J10601" s="2">
        <f>VLOOKUP($E10601,
Products!$A$1:$F$201,MATCH(Orders!J$1,Products!$A$1:$F$1,0),0)</f>
        <v>21165.126268210519</v>
      </c>
    </row>
    <row r="10602" spans="1:10">
      <c r="A10602">
        <v>10601</v>
      </c>
      <c r="B10602" s="4">
        <v>45702</v>
      </c>
      <c r="C10602" s="10">
        <f>DATE(YEAR(orders[[#This Row],[order_date]]), MONTH(orders[[#This Row],[order_date]]), 1)</f>
        <v>45689</v>
      </c>
      <c r="D10602" t="s">
        <v>3013</v>
      </c>
      <c r="E10602" t="s">
        <v>580</v>
      </c>
      <c r="F10602" t="str">
        <f>VLOOKUP(orders[[#This Row],[product_id]],Products!A:C,3,0)</f>
        <v>Electronics</v>
      </c>
      <c r="G10602">
        <v>2</v>
      </c>
      <c r="H10602" s="6">
        <v>0.19946626514352592</v>
      </c>
      <c r="I10602" s="2">
        <f>VLOOKUP($E10602,
Products!$A$1:$F$201,MATCH(Orders!I$1,Products!$A$1:$F$1,0),0)</f>
        <v>29905.106989935579</v>
      </c>
      <c r="J10602" s="2">
        <f>VLOOKUP($E10602,
Products!$A$1:$F$201,MATCH(Orders!J$1,Products!$A$1:$F$1,0),0)</f>
        <v>22230.930488499071</v>
      </c>
    </row>
    <row r="10603" spans="1:10">
      <c r="A10603">
        <v>10602</v>
      </c>
      <c r="B10603" s="4">
        <v>45827</v>
      </c>
      <c r="C10603" s="10">
        <f>DATE(YEAR(orders[[#This Row],[order_date]]), MONTH(orders[[#This Row],[order_date]]), 1)</f>
        <v>45809</v>
      </c>
      <c r="D10603" t="s">
        <v>2515</v>
      </c>
      <c r="E10603" t="s">
        <v>573</v>
      </c>
      <c r="F10603" t="str">
        <f>VLOOKUP(orders[[#This Row],[product_id]],Products!A:C,3,0)</f>
        <v>Electronics</v>
      </c>
      <c r="G10603">
        <v>1</v>
      </c>
      <c r="H10603" s="6">
        <v>0.16191578364620737</v>
      </c>
      <c r="I10603" s="2">
        <f>VLOOKUP($E10603,
Products!$A$1:$F$201,MATCH(Orders!I$1,Products!$A$1:$F$1,0),0)</f>
        <v>30443.851050190449</v>
      </c>
      <c r="J10603" s="2">
        <f>VLOOKUP($E10603,
Products!$A$1:$F$201,MATCH(Orders!J$1,Products!$A$1:$F$1,0),0)</f>
        <v>21165.126268210519</v>
      </c>
    </row>
    <row r="10604" spans="1:10">
      <c r="A10604">
        <v>10603</v>
      </c>
      <c r="B10604" s="4">
        <v>45409</v>
      </c>
      <c r="C10604" s="10">
        <f>DATE(YEAR(orders[[#This Row],[order_date]]), MONTH(orders[[#This Row],[order_date]]), 1)</f>
        <v>45383</v>
      </c>
      <c r="D10604" t="s">
        <v>997</v>
      </c>
      <c r="E10604" t="s">
        <v>659</v>
      </c>
      <c r="F10604" t="str">
        <f>VLOOKUP(orders[[#This Row],[product_id]],Products!A:C,3,0)</f>
        <v>Appliances</v>
      </c>
      <c r="G10604">
        <v>1</v>
      </c>
      <c r="H10604" s="6">
        <v>9.9305173133234934E-2</v>
      </c>
      <c r="I10604" s="2">
        <f>VLOOKUP($E10604,
Products!$A$1:$F$201,MATCH(Orders!I$1,Products!$A$1:$F$1,0),0)</f>
        <v>25646.095965041459</v>
      </c>
      <c r="J10604" s="2">
        <f>VLOOKUP($E10604,
Products!$A$1:$F$201,MATCH(Orders!J$1,Products!$A$1:$F$1,0),0)</f>
        <v>18749.646593308222</v>
      </c>
    </row>
    <row r="10605" spans="1:10">
      <c r="A10605">
        <v>10604</v>
      </c>
      <c r="B10605" s="4">
        <v>45095</v>
      </c>
      <c r="C10605" s="10">
        <f>DATE(YEAR(orders[[#This Row],[order_date]]), MONTH(orders[[#This Row],[order_date]]), 1)</f>
        <v>45078</v>
      </c>
      <c r="D10605" t="s">
        <v>3638</v>
      </c>
      <c r="E10605" t="s">
        <v>636</v>
      </c>
      <c r="F10605" t="str">
        <f>VLOOKUP(orders[[#This Row],[product_id]],Products!A:C,3,0)</f>
        <v>Appliances</v>
      </c>
      <c r="G10605">
        <v>1</v>
      </c>
      <c r="H10605" s="6">
        <v>0.14570895041032028</v>
      </c>
      <c r="I10605" s="2">
        <f>VLOOKUP($E10605,
Products!$A$1:$F$201,MATCH(Orders!I$1,Products!$A$1:$F$1,0),0)</f>
        <v>2035.5647279372099</v>
      </c>
      <c r="J10605" s="2">
        <f>VLOOKUP($E10605,
Products!$A$1:$F$201,MATCH(Orders!J$1,Products!$A$1:$F$1,0),0)</f>
        <v>1486.048843699655</v>
      </c>
    </row>
    <row r="10606" spans="1:10">
      <c r="A10606">
        <v>10605</v>
      </c>
      <c r="B10606" s="4">
        <v>45073</v>
      </c>
      <c r="C10606" s="10">
        <f>DATE(YEAR(orders[[#This Row],[order_date]]), MONTH(orders[[#This Row],[order_date]]), 1)</f>
        <v>45047</v>
      </c>
      <c r="D10606" t="s">
        <v>996</v>
      </c>
      <c r="E10606" t="s">
        <v>562</v>
      </c>
      <c r="F10606" t="str">
        <f>VLOOKUP(orders[[#This Row],[product_id]],Products!A:C,3,0)</f>
        <v>Electronics</v>
      </c>
      <c r="G10606">
        <v>1</v>
      </c>
      <c r="H10606" s="6">
        <v>0.11298663720707476</v>
      </c>
      <c r="I10606" s="2">
        <f>VLOOKUP($E10606,
Products!$A$1:$F$201,MATCH(Orders!I$1,Products!$A$1:$F$1,0),0)</f>
        <v>2550.478597498749</v>
      </c>
      <c r="J10606" s="2">
        <f>VLOOKUP($E10606,
Products!$A$1:$F$201,MATCH(Orders!J$1,Products!$A$1:$F$1,0),0)</f>
        <v>1688.129752018375</v>
      </c>
    </row>
    <row r="10607" spans="1:10">
      <c r="A10607">
        <v>10606</v>
      </c>
      <c r="B10607" s="4">
        <v>45365</v>
      </c>
      <c r="C10607" s="10">
        <f>DATE(YEAR(orders[[#This Row],[order_date]]), MONTH(orders[[#This Row],[order_date]]), 1)</f>
        <v>45352</v>
      </c>
      <c r="D10607" t="s">
        <v>1247</v>
      </c>
      <c r="E10607" t="s">
        <v>670</v>
      </c>
      <c r="F10607" t="str">
        <f>VLOOKUP(orders[[#This Row],[product_id]],Products!A:C,3,0)</f>
        <v>Electronics</v>
      </c>
      <c r="G10607">
        <v>2</v>
      </c>
      <c r="H10607" s="6">
        <v>0.21846665051077924</v>
      </c>
      <c r="I10607" s="2">
        <f>VLOOKUP($E10607,
Products!$A$1:$F$201,MATCH(Orders!I$1,Products!$A$1:$F$1,0),0)</f>
        <v>2624.8628733917722</v>
      </c>
      <c r="J10607" s="2">
        <f>VLOOKUP($E10607,
Products!$A$1:$F$201,MATCH(Orders!J$1,Products!$A$1:$F$1,0),0)</f>
        <v>1944.041928611671</v>
      </c>
    </row>
    <row r="10608" spans="1:10">
      <c r="A10608">
        <v>10607</v>
      </c>
      <c r="B10608" s="4">
        <v>45814</v>
      </c>
      <c r="C10608" s="10">
        <f>DATE(YEAR(orders[[#This Row],[order_date]]), MONTH(orders[[#This Row],[order_date]]), 1)</f>
        <v>45809</v>
      </c>
      <c r="D10608" t="s">
        <v>2615</v>
      </c>
      <c r="E10608" t="s">
        <v>671</v>
      </c>
      <c r="F10608" t="str">
        <f>VLOOKUP(orders[[#This Row],[product_id]],Products!A:C,3,0)</f>
        <v>Electronics</v>
      </c>
      <c r="G10608">
        <v>1</v>
      </c>
      <c r="H10608" s="6">
        <v>0.17871252685499361</v>
      </c>
      <c r="I10608" s="2">
        <f>VLOOKUP($E10608,
Products!$A$1:$F$201,MATCH(Orders!I$1,Products!$A$1:$F$1,0),0)</f>
        <v>20226.002416343759</v>
      </c>
      <c r="J10608" s="2">
        <f>VLOOKUP($E10608,
Products!$A$1:$F$201,MATCH(Orders!J$1,Products!$A$1:$F$1,0),0)</f>
        <v>13513.884167631189</v>
      </c>
    </row>
    <row r="10609" spans="1:10">
      <c r="A10609">
        <v>10608</v>
      </c>
      <c r="B10609" s="4">
        <v>45086</v>
      </c>
      <c r="C10609" s="10">
        <f>DATE(YEAR(orders[[#This Row],[order_date]]), MONTH(orders[[#This Row],[order_date]]), 1)</f>
        <v>45078</v>
      </c>
      <c r="D10609" t="s">
        <v>3517</v>
      </c>
      <c r="E10609" t="s">
        <v>546</v>
      </c>
      <c r="F10609" t="str">
        <f>VLOOKUP(orders[[#This Row],[product_id]],Products!A:C,3,0)</f>
        <v>Electronics</v>
      </c>
      <c r="G10609">
        <v>2</v>
      </c>
      <c r="H10609" s="6">
        <v>0.13090318722377303</v>
      </c>
      <c r="I10609" s="2">
        <f>VLOOKUP($E10609,
Products!$A$1:$F$201,MATCH(Orders!I$1,Products!$A$1:$F$1,0),0)</f>
        <v>21943.16319502375</v>
      </c>
      <c r="J10609" s="2">
        <f>VLOOKUP($E10609,
Products!$A$1:$F$201,MATCH(Orders!J$1,Products!$A$1:$F$1,0),0)</f>
        <v>16937.09489743154</v>
      </c>
    </row>
    <row r="10610" spans="1:10">
      <c r="A10610">
        <v>10609</v>
      </c>
      <c r="B10610" s="4">
        <v>45740</v>
      </c>
      <c r="C10610" s="10">
        <f>DATE(YEAR(orders[[#This Row],[order_date]]), MONTH(orders[[#This Row],[order_date]]), 1)</f>
        <v>45717</v>
      </c>
      <c r="D10610" t="s">
        <v>3840</v>
      </c>
      <c r="E10610" t="s">
        <v>509</v>
      </c>
      <c r="F10610" t="str">
        <f>VLOOKUP(orders[[#This Row],[product_id]],Products!A:C,3,0)</f>
        <v>Appliances</v>
      </c>
      <c r="G10610">
        <v>2</v>
      </c>
      <c r="H10610" s="6">
        <v>0.11680294864373561</v>
      </c>
      <c r="I10610" s="2">
        <f>VLOOKUP($E10610,
Products!$A$1:$F$201,MATCH(Orders!I$1,Products!$A$1:$F$1,0),0)</f>
        <v>23898.369282732219</v>
      </c>
      <c r="J10610" s="2">
        <f>VLOOKUP($E10610,
Products!$A$1:$F$201,MATCH(Orders!J$1,Products!$A$1:$F$1,0),0)</f>
        <v>16491.822147524919</v>
      </c>
    </row>
    <row r="10611" spans="1:10">
      <c r="A10611">
        <v>10610</v>
      </c>
      <c r="B10611" s="4">
        <v>45328</v>
      </c>
      <c r="C10611" s="10">
        <f>DATE(YEAR(orders[[#This Row],[order_date]]), MONTH(orders[[#This Row],[order_date]]), 1)</f>
        <v>45323</v>
      </c>
      <c r="D10611" t="s">
        <v>1299</v>
      </c>
      <c r="E10611" t="s">
        <v>659</v>
      </c>
      <c r="F10611" t="str">
        <f>VLOOKUP(orders[[#This Row],[product_id]],Products!A:C,3,0)</f>
        <v>Appliances</v>
      </c>
      <c r="G10611">
        <v>2</v>
      </c>
      <c r="H10611" s="6">
        <v>7.7837383230612622E-2</v>
      </c>
      <c r="I10611" s="2">
        <f>VLOOKUP($E10611,
Products!$A$1:$F$201,MATCH(Orders!I$1,Products!$A$1:$F$1,0),0)</f>
        <v>25646.095965041459</v>
      </c>
      <c r="J10611" s="2">
        <f>VLOOKUP($E10611,
Products!$A$1:$F$201,MATCH(Orders!J$1,Products!$A$1:$F$1,0),0)</f>
        <v>18749.646593308222</v>
      </c>
    </row>
    <row r="10612" spans="1:10">
      <c r="A10612">
        <v>10611</v>
      </c>
      <c r="B10612" s="4">
        <v>45512</v>
      </c>
      <c r="C10612" s="10">
        <f>DATE(YEAR(orders[[#This Row],[order_date]]), MONTH(orders[[#This Row],[order_date]]), 1)</f>
        <v>45505</v>
      </c>
      <c r="D10612" t="s">
        <v>2134</v>
      </c>
      <c r="E10612" t="s">
        <v>544</v>
      </c>
      <c r="F10612" t="str">
        <f>VLOOKUP(orders[[#This Row],[product_id]],Products!A:C,3,0)</f>
        <v>Electronics</v>
      </c>
      <c r="G10612">
        <v>1</v>
      </c>
      <c r="H10612" s="6">
        <v>0.19248731845054443</v>
      </c>
      <c r="I10612" s="2">
        <f>VLOOKUP($E10612,
Products!$A$1:$F$201,MATCH(Orders!I$1,Products!$A$1:$F$1,0),0)</f>
        <v>16273.22789477584</v>
      </c>
      <c r="J10612" s="2">
        <f>VLOOKUP($E10612,
Products!$A$1:$F$201,MATCH(Orders!J$1,Products!$A$1:$F$1,0),0)</f>
        <v>12683.607953986329</v>
      </c>
    </row>
    <row r="10613" spans="1:10">
      <c r="A10613">
        <v>10612</v>
      </c>
      <c r="B10613" s="4">
        <v>45790</v>
      </c>
      <c r="C10613" s="10">
        <f>DATE(YEAR(orders[[#This Row],[order_date]]), MONTH(orders[[#This Row],[order_date]]), 1)</f>
        <v>45778</v>
      </c>
      <c r="D10613" t="s">
        <v>1653</v>
      </c>
      <c r="E10613" t="s">
        <v>614</v>
      </c>
      <c r="F10613" t="str">
        <f>VLOOKUP(orders[[#This Row],[product_id]],Products!A:C,3,0)</f>
        <v>Electronics</v>
      </c>
      <c r="G10613">
        <v>3</v>
      </c>
      <c r="H10613" s="6">
        <v>0.20039511575973237</v>
      </c>
      <c r="I10613" s="2">
        <f>VLOOKUP($E10613,
Products!$A$1:$F$201,MATCH(Orders!I$1,Products!$A$1:$F$1,0),0)</f>
        <v>27394.979060178921</v>
      </c>
      <c r="J10613" s="2">
        <f>VLOOKUP($E10613,
Products!$A$1:$F$201,MATCH(Orders!J$1,Products!$A$1:$F$1,0),0)</f>
        <v>20497.911427865951</v>
      </c>
    </row>
    <row r="10614" spans="1:10">
      <c r="A10614">
        <v>10613</v>
      </c>
      <c r="B10614" s="4">
        <v>45968</v>
      </c>
      <c r="C10614" s="10">
        <f>DATE(YEAR(orders[[#This Row],[order_date]]), MONTH(orders[[#This Row],[order_date]]), 1)</f>
        <v>45962</v>
      </c>
      <c r="D10614" t="s">
        <v>3233</v>
      </c>
      <c r="E10614" t="s">
        <v>611</v>
      </c>
      <c r="F10614" t="str">
        <f>VLOOKUP(orders[[#This Row],[product_id]],Products!A:C,3,0)</f>
        <v>Electronics</v>
      </c>
      <c r="G10614">
        <v>2</v>
      </c>
      <c r="H10614" s="6">
        <v>0.16079284517214446</v>
      </c>
      <c r="I10614" s="2">
        <f>VLOOKUP($E10614,
Products!$A$1:$F$201,MATCH(Orders!I$1,Products!$A$1:$F$1,0),0)</f>
        <v>12041.08303405661</v>
      </c>
      <c r="J10614" s="2">
        <f>VLOOKUP($E10614,
Products!$A$1:$F$201,MATCH(Orders!J$1,Products!$A$1:$F$1,0),0)</f>
        <v>7946.6428283753548</v>
      </c>
    </row>
    <row r="10615" spans="1:10">
      <c r="A10615">
        <v>10614</v>
      </c>
      <c r="B10615" s="4">
        <v>45066</v>
      </c>
      <c r="C10615" s="10">
        <f>DATE(YEAR(orders[[#This Row],[order_date]]), MONTH(orders[[#This Row],[order_date]]), 1)</f>
        <v>45047</v>
      </c>
      <c r="D10615" t="s">
        <v>2054</v>
      </c>
      <c r="E10615" t="s">
        <v>613</v>
      </c>
      <c r="F10615" t="str">
        <f>VLOOKUP(orders[[#This Row],[product_id]],Products!A:C,3,0)</f>
        <v>Appliances</v>
      </c>
      <c r="G10615">
        <v>2</v>
      </c>
      <c r="H10615" s="6">
        <v>7.7127379792345754E-2</v>
      </c>
      <c r="I10615" s="2">
        <f>VLOOKUP($E10615,
Products!$A$1:$F$201,MATCH(Orders!I$1,Products!$A$1:$F$1,0),0)</f>
        <v>6365.2492969652412</v>
      </c>
      <c r="J10615" s="2">
        <f>VLOOKUP($E10615,
Products!$A$1:$F$201,MATCH(Orders!J$1,Products!$A$1:$F$1,0),0)</f>
        <v>4174.927496964433</v>
      </c>
    </row>
    <row r="10616" spans="1:10">
      <c r="A10616">
        <v>10615</v>
      </c>
      <c r="B10616" s="4">
        <v>45254</v>
      </c>
      <c r="C10616" s="10">
        <f>DATE(YEAR(orders[[#This Row],[order_date]]), MONTH(orders[[#This Row],[order_date]]), 1)</f>
        <v>45231</v>
      </c>
      <c r="D10616" t="s">
        <v>1086</v>
      </c>
      <c r="E10616" t="s">
        <v>675</v>
      </c>
      <c r="F10616" t="str">
        <f>VLOOKUP(orders[[#This Row],[product_id]],Products!A:C,3,0)</f>
        <v>Appliances</v>
      </c>
      <c r="G10616">
        <v>1</v>
      </c>
      <c r="H10616" s="6">
        <v>7.4029485408215953E-2</v>
      </c>
      <c r="I10616" s="2">
        <f>VLOOKUP($E10616,
Products!$A$1:$F$201,MATCH(Orders!I$1,Products!$A$1:$F$1,0),0)</f>
        <v>23552.642442203069</v>
      </c>
      <c r="J10616" s="2">
        <f>VLOOKUP($E10616,
Products!$A$1:$F$201,MATCH(Orders!J$1,Products!$A$1:$F$1,0),0)</f>
        <v>17389.42325132497</v>
      </c>
    </row>
    <row r="10617" spans="1:10">
      <c r="A10617">
        <v>10616</v>
      </c>
      <c r="B10617" s="4">
        <v>45151</v>
      </c>
      <c r="C10617" s="10">
        <f>DATE(YEAR(orders[[#This Row],[order_date]]), MONTH(orders[[#This Row],[order_date]]), 1)</f>
        <v>45139</v>
      </c>
      <c r="D10617" t="s">
        <v>2410</v>
      </c>
      <c r="E10617" t="s">
        <v>516</v>
      </c>
      <c r="F10617" t="str">
        <f>VLOOKUP(orders[[#This Row],[product_id]],Products!A:C,3,0)</f>
        <v>Electronics</v>
      </c>
      <c r="G10617">
        <v>1</v>
      </c>
      <c r="H10617" s="6">
        <v>0.18641036017052426</v>
      </c>
      <c r="I10617" s="2">
        <f>VLOOKUP($E10617,
Products!$A$1:$F$201,MATCH(Orders!I$1,Products!$A$1:$F$1,0),0)</f>
        <v>12594.36437895595</v>
      </c>
      <c r="J10617" s="2">
        <f>VLOOKUP($E10617,
Products!$A$1:$F$201,MATCH(Orders!J$1,Products!$A$1:$F$1,0),0)</f>
        <v>9909.7267986522402</v>
      </c>
    </row>
    <row r="10618" spans="1:10">
      <c r="A10618">
        <v>10617</v>
      </c>
      <c r="B10618" s="4">
        <v>45484</v>
      </c>
      <c r="C10618" s="10">
        <f>DATE(YEAR(orders[[#This Row],[order_date]]), MONTH(orders[[#This Row],[order_date]]), 1)</f>
        <v>45474</v>
      </c>
      <c r="D10618" t="s">
        <v>1015</v>
      </c>
      <c r="E10618" t="s">
        <v>516</v>
      </c>
      <c r="F10618" t="str">
        <f>VLOOKUP(orders[[#This Row],[product_id]],Products!A:C,3,0)</f>
        <v>Electronics</v>
      </c>
      <c r="G10618">
        <v>1</v>
      </c>
      <c r="H10618" s="6">
        <v>0.20005297005777636</v>
      </c>
      <c r="I10618" s="2">
        <f>VLOOKUP($E10618,
Products!$A$1:$F$201,MATCH(Orders!I$1,Products!$A$1:$F$1,0),0)</f>
        <v>12594.36437895595</v>
      </c>
      <c r="J10618" s="2">
        <f>VLOOKUP($E10618,
Products!$A$1:$F$201,MATCH(Orders!J$1,Products!$A$1:$F$1,0),0)</f>
        <v>9909.7267986522402</v>
      </c>
    </row>
    <row r="10619" spans="1:10">
      <c r="A10619">
        <v>10618</v>
      </c>
      <c r="B10619" s="4">
        <v>45365</v>
      </c>
      <c r="C10619" s="10">
        <f>DATE(YEAR(orders[[#This Row],[order_date]]), MONTH(orders[[#This Row],[order_date]]), 1)</f>
        <v>45352</v>
      </c>
      <c r="D10619" t="s">
        <v>4120</v>
      </c>
      <c r="E10619" t="s">
        <v>559</v>
      </c>
      <c r="F10619" t="str">
        <f>VLOOKUP(orders[[#This Row],[product_id]],Products!A:C,3,0)</f>
        <v>Electronics</v>
      </c>
      <c r="G10619">
        <v>1</v>
      </c>
      <c r="H10619" s="6">
        <v>0.11912861262291663</v>
      </c>
      <c r="I10619" s="2">
        <f>VLOOKUP($E10619,
Products!$A$1:$F$201,MATCH(Orders!I$1,Products!$A$1:$F$1,0),0)</f>
        <v>2588.546892391822</v>
      </c>
      <c r="J10619" s="2">
        <f>VLOOKUP($E10619,
Products!$A$1:$F$201,MATCH(Orders!J$1,Products!$A$1:$F$1,0),0)</f>
        <v>1942.6863840762869</v>
      </c>
    </row>
    <row r="10620" spans="1:10">
      <c r="A10620">
        <v>10619</v>
      </c>
      <c r="B10620" s="4">
        <v>45312</v>
      </c>
      <c r="C10620" s="10">
        <f>DATE(YEAR(orders[[#This Row],[order_date]]), MONTH(orders[[#This Row],[order_date]]), 1)</f>
        <v>45292</v>
      </c>
      <c r="D10620" t="s">
        <v>2399</v>
      </c>
      <c r="E10620" t="s">
        <v>671</v>
      </c>
      <c r="F10620" t="str">
        <f>VLOOKUP(orders[[#This Row],[product_id]],Products!A:C,3,0)</f>
        <v>Electronics</v>
      </c>
      <c r="G10620">
        <v>2</v>
      </c>
      <c r="H10620" s="6">
        <v>0.2069988875615312</v>
      </c>
      <c r="I10620" s="2">
        <f>VLOOKUP($E10620,
Products!$A$1:$F$201,MATCH(Orders!I$1,Products!$A$1:$F$1,0),0)</f>
        <v>20226.002416343759</v>
      </c>
      <c r="J10620" s="2">
        <f>VLOOKUP($E10620,
Products!$A$1:$F$201,MATCH(Orders!J$1,Products!$A$1:$F$1,0),0)</f>
        <v>13513.884167631189</v>
      </c>
    </row>
    <row r="10621" spans="1:10">
      <c r="A10621">
        <v>10620</v>
      </c>
      <c r="B10621" s="4">
        <v>45447</v>
      </c>
      <c r="C10621" s="10">
        <f>DATE(YEAR(orders[[#This Row],[order_date]]), MONTH(orders[[#This Row],[order_date]]), 1)</f>
        <v>45444</v>
      </c>
      <c r="D10621" t="s">
        <v>2204</v>
      </c>
      <c r="E10621" t="s">
        <v>525</v>
      </c>
      <c r="F10621" t="str">
        <f>VLOOKUP(orders[[#This Row],[product_id]],Products!A:C,3,0)</f>
        <v>Electronics</v>
      </c>
      <c r="G10621">
        <v>1</v>
      </c>
      <c r="H10621" s="6">
        <v>0.16669256613625644</v>
      </c>
      <c r="I10621" s="2">
        <f>VLOOKUP($E10621,
Products!$A$1:$F$201,MATCH(Orders!I$1,Products!$A$1:$F$1,0),0)</f>
        <v>2441.7405612875209</v>
      </c>
      <c r="J10621" s="2">
        <f>VLOOKUP($E10621,
Products!$A$1:$F$201,MATCH(Orders!J$1,Products!$A$1:$F$1,0),0)</f>
        <v>1934.1373706011941</v>
      </c>
    </row>
    <row r="10622" spans="1:10">
      <c r="A10622">
        <v>10621</v>
      </c>
      <c r="B10622" s="4">
        <v>45546</v>
      </c>
      <c r="C10622" s="10">
        <f>DATE(YEAR(orders[[#This Row],[order_date]]), MONTH(orders[[#This Row],[order_date]]), 1)</f>
        <v>45536</v>
      </c>
      <c r="D10622" t="s">
        <v>3833</v>
      </c>
      <c r="E10622" t="s">
        <v>659</v>
      </c>
      <c r="F10622" t="str">
        <f>VLOOKUP(orders[[#This Row],[product_id]],Products!A:C,3,0)</f>
        <v>Appliances</v>
      </c>
      <c r="G10622">
        <v>2</v>
      </c>
      <c r="H10622" s="6">
        <v>0.11340205557853213</v>
      </c>
      <c r="I10622" s="2">
        <f>VLOOKUP($E10622,
Products!$A$1:$F$201,MATCH(Orders!I$1,Products!$A$1:$F$1,0),0)</f>
        <v>25646.095965041459</v>
      </c>
      <c r="J10622" s="2">
        <f>VLOOKUP($E10622,
Products!$A$1:$F$201,MATCH(Orders!J$1,Products!$A$1:$F$1,0),0)</f>
        <v>18749.646593308222</v>
      </c>
    </row>
    <row r="10623" spans="1:10">
      <c r="A10623">
        <v>10622</v>
      </c>
      <c r="B10623" s="4">
        <v>45713</v>
      </c>
      <c r="C10623" s="10">
        <f>DATE(YEAR(orders[[#This Row],[order_date]]), MONTH(orders[[#This Row],[order_date]]), 1)</f>
        <v>45689</v>
      </c>
      <c r="D10623" t="s">
        <v>3600</v>
      </c>
      <c r="E10623" t="s">
        <v>633</v>
      </c>
      <c r="F10623" t="str">
        <f>VLOOKUP(orders[[#This Row],[product_id]],Products!A:C,3,0)</f>
        <v>Appliances</v>
      </c>
      <c r="G10623">
        <v>2</v>
      </c>
      <c r="H10623" s="6">
        <v>5.8892623197842893E-2</v>
      </c>
      <c r="I10623" s="2">
        <f>VLOOKUP($E10623,
Products!$A$1:$F$201,MATCH(Orders!I$1,Products!$A$1:$F$1,0),0)</f>
        <v>2361.4162937319088</v>
      </c>
      <c r="J10623" s="2">
        <f>VLOOKUP($E10623,
Products!$A$1:$F$201,MATCH(Orders!J$1,Products!$A$1:$F$1,0),0)</f>
        <v>1552.5536411429621</v>
      </c>
    </row>
    <row r="10624" spans="1:10">
      <c r="A10624">
        <v>10623</v>
      </c>
      <c r="B10624" s="4">
        <v>46021</v>
      </c>
      <c r="C10624" s="10">
        <f>DATE(YEAR(orders[[#This Row],[order_date]]), MONTH(orders[[#This Row],[order_date]]), 1)</f>
        <v>45992</v>
      </c>
      <c r="D10624" t="s">
        <v>3178</v>
      </c>
      <c r="E10624" t="s">
        <v>581</v>
      </c>
      <c r="F10624" t="str">
        <f>VLOOKUP(orders[[#This Row],[product_id]],Products!A:C,3,0)</f>
        <v>Appliances</v>
      </c>
      <c r="G10624">
        <v>2</v>
      </c>
      <c r="H10624" s="6">
        <v>8.7157523732352901E-2</v>
      </c>
      <c r="I10624" s="2">
        <f>VLOOKUP($E10624,
Products!$A$1:$F$201,MATCH(Orders!I$1,Products!$A$1:$F$1,0),0)</f>
        <v>6177.7225527132859</v>
      </c>
      <c r="J10624" s="2">
        <f>VLOOKUP($E10624,
Products!$A$1:$F$201,MATCH(Orders!J$1,Products!$A$1:$F$1,0),0)</f>
        <v>4208.1013641193986</v>
      </c>
    </row>
    <row r="10625" spans="1:10">
      <c r="A10625">
        <v>10624</v>
      </c>
      <c r="B10625" s="4">
        <v>45477</v>
      </c>
      <c r="C10625" s="10">
        <f>DATE(YEAR(orders[[#This Row],[order_date]]), MONTH(orders[[#This Row],[order_date]]), 1)</f>
        <v>45474</v>
      </c>
      <c r="D10625" t="s">
        <v>1871</v>
      </c>
      <c r="E10625" t="s">
        <v>624</v>
      </c>
      <c r="F10625" t="str">
        <f>VLOOKUP(orders[[#This Row],[product_id]],Products!A:C,3,0)</f>
        <v>Appliances</v>
      </c>
      <c r="G10625">
        <v>1</v>
      </c>
      <c r="H10625" s="6">
        <v>5.0214442309916896E-2</v>
      </c>
      <c r="I10625" s="2">
        <f>VLOOKUP($E10625,
Products!$A$1:$F$201,MATCH(Orders!I$1,Products!$A$1:$F$1,0),0)</f>
        <v>2102.383201797521</v>
      </c>
      <c r="J10625" s="2">
        <f>VLOOKUP($E10625,
Products!$A$1:$F$201,MATCH(Orders!J$1,Products!$A$1:$F$1,0),0)</f>
        <v>1599.330443274388</v>
      </c>
    </row>
    <row r="10626" spans="1:10">
      <c r="A10626">
        <v>10625</v>
      </c>
      <c r="B10626" s="4">
        <v>45373</v>
      </c>
      <c r="C10626" s="10">
        <f>DATE(YEAR(orders[[#This Row],[order_date]]), MONTH(orders[[#This Row],[order_date]]), 1)</f>
        <v>45352</v>
      </c>
      <c r="D10626" t="s">
        <v>1366</v>
      </c>
      <c r="E10626" t="s">
        <v>519</v>
      </c>
      <c r="F10626" t="str">
        <f>VLOOKUP(orders[[#This Row],[product_id]],Products!A:C,3,0)</f>
        <v>Electronics</v>
      </c>
      <c r="G10626">
        <v>2</v>
      </c>
      <c r="H10626" s="6">
        <v>0.15625594860113709</v>
      </c>
      <c r="I10626" s="2">
        <f>VLOOKUP($E10626,
Products!$A$1:$F$201,MATCH(Orders!I$1,Products!$A$1:$F$1,0),0)</f>
        <v>13103.02115426216</v>
      </c>
      <c r="J10626" s="2">
        <f>VLOOKUP($E10626,
Products!$A$1:$F$201,MATCH(Orders!J$1,Products!$A$1:$F$1,0),0)</f>
        <v>8775.5491996797755</v>
      </c>
    </row>
    <row r="10627" spans="1:10">
      <c r="A10627">
        <v>10626</v>
      </c>
      <c r="B10627" s="4">
        <v>45033</v>
      </c>
      <c r="C10627" s="10">
        <f>DATE(YEAR(orders[[#This Row],[order_date]]), MONTH(orders[[#This Row],[order_date]]), 1)</f>
        <v>45017</v>
      </c>
      <c r="D10627" t="s">
        <v>4153</v>
      </c>
      <c r="E10627" t="s">
        <v>683</v>
      </c>
      <c r="F10627" t="str">
        <f>VLOOKUP(orders[[#This Row],[product_id]],Products!A:C,3,0)</f>
        <v>Electronics</v>
      </c>
      <c r="G10627">
        <v>1</v>
      </c>
      <c r="H10627" s="6">
        <v>0.14860609411729009</v>
      </c>
      <c r="I10627" s="2">
        <f>VLOOKUP($E10627,
Products!$A$1:$F$201,MATCH(Orders!I$1,Products!$A$1:$F$1,0),0)</f>
        <v>30555.409096588959</v>
      </c>
      <c r="J10627" s="2">
        <f>VLOOKUP($E10627,
Products!$A$1:$F$201,MATCH(Orders!J$1,Products!$A$1:$F$1,0),0)</f>
        <v>20295.233857550291</v>
      </c>
    </row>
    <row r="10628" spans="1:10">
      <c r="A10628">
        <v>10627</v>
      </c>
      <c r="B10628" s="4">
        <v>45842</v>
      </c>
      <c r="C10628" s="10">
        <f>DATE(YEAR(orders[[#This Row],[order_date]]), MONTH(orders[[#This Row],[order_date]]), 1)</f>
        <v>45839</v>
      </c>
      <c r="D10628" t="s">
        <v>2979</v>
      </c>
      <c r="E10628" t="s">
        <v>628</v>
      </c>
      <c r="F10628" t="str">
        <f>VLOOKUP(orders[[#This Row],[product_id]],Products!A:C,3,0)</f>
        <v>Electronics</v>
      </c>
      <c r="G10628">
        <v>1</v>
      </c>
      <c r="H10628" s="6">
        <v>0.17660213296338689</v>
      </c>
      <c r="I10628" s="2">
        <f>VLOOKUP($E10628,
Products!$A$1:$F$201,MATCH(Orders!I$1,Products!$A$1:$F$1,0),0)</f>
        <v>2480.4343676348258</v>
      </c>
      <c r="J10628" s="2">
        <f>VLOOKUP($E10628,
Products!$A$1:$F$201,MATCH(Orders!J$1,Products!$A$1:$F$1,0),0)</f>
        <v>1932.862959692628</v>
      </c>
    </row>
    <row r="10629" spans="1:10">
      <c r="A10629">
        <v>10628</v>
      </c>
      <c r="B10629" s="4">
        <v>45830</v>
      </c>
      <c r="C10629" s="10">
        <f>DATE(YEAR(orders[[#This Row],[order_date]]), MONTH(orders[[#This Row],[order_date]]), 1)</f>
        <v>45809</v>
      </c>
      <c r="D10629" t="s">
        <v>2203</v>
      </c>
      <c r="E10629" t="s">
        <v>530</v>
      </c>
      <c r="F10629" t="str">
        <f>VLOOKUP(orders[[#This Row],[product_id]],Products!A:C,3,0)</f>
        <v>Electronics</v>
      </c>
      <c r="G10629">
        <v>2</v>
      </c>
      <c r="H10629" s="6">
        <v>0.16013524660268807</v>
      </c>
      <c r="I10629" s="2">
        <f>VLOOKUP($E10629,
Products!$A$1:$F$201,MATCH(Orders!I$1,Products!$A$1:$F$1,0),0)</f>
        <v>30520.607447067548</v>
      </c>
      <c r="J10629" s="2">
        <f>VLOOKUP($E10629,
Products!$A$1:$F$201,MATCH(Orders!J$1,Products!$A$1:$F$1,0),0)</f>
        <v>22328.317520226748</v>
      </c>
    </row>
    <row r="10630" spans="1:10">
      <c r="A10630">
        <v>10629</v>
      </c>
      <c r="B10630" s="4">
        <v>45470</v>
      </c>
      <c r="C10630" s="10">
        <f>DATE(YEAR(orders[[#This Row],[order_date]]), MONTH(orders[[#This Row],[order_date]]), 1)</f>
        <v>45444</v>
      </c>
      <c r="D10630" t="s">
        <v>2778</v>
      </c>
      <c r="E10630" t="s">
        <v>688</v>
      </c>
      <c r="F10630" t="str">
        <f>VLOOKUP(orders[[#This Row],[product_id]],Products!A:C,3,0)</f>
        <v>Appliances</v>
      </c>
      <c r="G10630">
        <v>3</v>
      </c>
      <c r="H10630" s="6">
        <v>0.11785266277469998</v>
      </c>
      <c r="I10630" s="2">
        <f>VLOOKUP($E10630,
Products!$A$1:$F$201,MATCH(Orders!I$1,Products!$A$1:$F$1,0),0)</f>
        <v>5983.6860426434141</v>
      </c>
      <c r="J10630" s="2">
        <f>VLOOKUP($E10630,
Products!$A$1:$F$201,MATCH(Orders!J$1,Products!$A$1:$F$1,0),0)</f>
        <v>3911.563059036529</v>
      </c>
    </row>
    <row r="10631" spans="1:10">
      <c r="A10631">
        <v>10630</v>
      </c>
      <c r="B10631" s="4">
        <v>45206</v>
      </c>
      <c r="C10631" s="10">
        <f>DATE(YEAR(orders[[#This Row],[order_date]]), MONTH(orders[[#This Row],[order_date]]), 1)</f>
        <v>45200</v>
      </c>
      <c r="D10631" t="s">
        <v>4467</v>
      </c>
      <c r="E10631" t="s">
        <v>684</v>
      </c>
      <c r="F10631" t="str">
        <f>VLOOKUP(orders[[#This Row],[product_id]],Products!A:C,3,0)</f>
        <v>Appliances</v>
      </c>
      <c r="G10631">
        <v>3</v>
      </c>
      <c r="H10631" s="6">
        <v>0.14358611981688391</v>
      </c>
      <c r="I10631" s="2">
        <f>VLOOKUP($E10631,
Products!$A$1:$F$201,MATCH(Orders!I$1,Products!$A$1:$F$1,0),0)</f>
        <v>2147.166688023286</v>
      </c>
      <c r="J10631" s="2">
        <f>VLOOKUP($E10631,
Products!$A$1:$F$201,MATCH(Orders!J$1,Products!$A$1:$F$1,0),0)</f>
        <v>1709.9619584723389</v>
      </c>
    </row>
    <row r="10632" spans="1:10">
      <c r="A10632">
        <v>10631</v>
      </c>
      <c r="B10632" s="4">
        <v>44950</v>
      </c>
      <c r="C10632" s="10">
        <f>DATE(YEAR(orders[[#This Row],[order_date]]), MONTH(orders[[#This Row],[order_date]]), 1)</f>
        <v>44927</v>
      </c>
      <c r="D10632" t="s">
        <v>4142</v>
      </c>
      <c r="E10632" t="s">
        <v>611</v>
      </c>
      <c r="F10632" t="str">
        <f>VLOOKUP(orders[[#This Row],[product_id]],Products!A:C,3,0)</f>
        <v>Electronics</v>
      </c>
      <c r="G10632">
        <v>2</v>
      </c>
      <c r="H10632" s="6">
        <v>0.21585641363394492</v>
      </c>
      <c r="I10632" s="2">
        <f>VLOOKUP($E10632,
Products!$A$1:$F$201,MATCH(Orders!I$1,Products!$A$1:$F$1,0),0)</f>
        <v>12041.08303405661</v>
      </c>
      <c r="J10632" s="2">
        <f>VLOOKUP($E10632,
Products!$A$1:$F$201,MATCH(Orders!J$1,Products!$A$1:$F$1,0),0)</f>
        <v>7946.6428283753548</v>
      </c>
    </row>
    <row r="10633" spans="1:10">
      <c r="A10633">
        <v>10632</v>
      </c>
      <c r="B10633" s="4">
        <v>45878</v>
      </c>
      <c r="C10633" s="10">
        <f>DATE(YEAR(orders[[#This Row],[order_date]]), MONTH(orders[[#This Row],[order_date]]), 1)</f>
        <v>45870</v>
      </c>
      <c r="D10633" t="s">
        <v>2848</v>
      </c>
      <c r="E10633" t="s">
        <v>611</v>
      </c>
      <c r="F10633" t="str">
        <f>VLOOKUP(orders[[#This Row],[product_id]],Products!A:C,3,0)</f>
        <v>Electronics</v>
      </c>
      <c r="G10633">
        <v>1</v>
      </c>
      <c r="H10633" s="6">
        <v>0.15540296455954186</v>
      </c>
      <c r="I10633" s="2">
        <f>VLOOKUP($E10633,
Products!$A$1:$F$201,MATCH(Orders!I$1,Products!$A$1:$F$1,0),0)</f>
        <v>12041.08303405661</v>
      </c>
      <c r="J10633" s="2">
        <f>VLOOKUP($E10633,
Products!$A$1:$F$201,MATCH(Orders!J$1,Products!$A$1:$F$1,0),0)</f>
        <v>7946.6428283753548</v>
      </c>
    </row>
    <row r="10634" spans="1:10">
      <c r="A10634">
        <v>10633</v>
      </c>
      <c r="B10634" s="4">
        <v>45046</v>
      </c>
      <c r="C10634" s="10">
        <f>DATE(YEAR(orders[[#This Row],[order_date]]), MONTH(orders[[#This Row],[order_date]]), 1)</f>
        <v>45017</v>
      </c>
      <c r="D10634" t="s">
        <v>3261</v>
      </c>
      <c r="E10634" t="s">
        <v>608</v>
      </c>
      <c r="F10634" t="str">
        <f>VLOOKUP(orders[[#This Row],[product_id]],Products!A:C,3,0)</f>
        <v>Electronics</v>
      </c>
      <c r="G10634">
        <v>3</v>
      </c>
      <c r="H10634" s="6">
        <v>0.16110530153813346</v>
      </c>
      <c r="I10634" s="2">
        <f>VLOOKUP($E10634,
Products!$A$1:$F$201,MATCH(Orders!I$1,Products!$A$1:$F$1,0),0)</f>
        <v>32509.710212279751</v>
      </c>
      <c r="J10634" s="2">
        <f>VLOOKUP($E10634,
Products!$A$1:$F$201,MATCH(Orders!J$1,Products!$A$1:$F$1,0),0)</f>
        <v>23699.228985408761</v>
      </c>
    </row>
    <row r="10635" spans="1:10">
      <c r="A10635">
        <v>10634</v>
      </c>
      <c r="B10635" s="4">
        <v>45781</v>
      </c>
      <c r="C10635" s="10">
        <f>DATE(YEAR(orders[[#This Row],[order_date]]), MONTH(orders[[#This Row],[order_date]]), 1)</f>
        <v>45778</v>
      </c>
      <c r="D10635" t="s">
        <v>1270</v>
      </c>
      <c r="E10635" t="s">
        <v>515</v>
      </c>
      <c r="F10635" t="str">
        <f>VLOOKUP(orders[[#This Row],[product_id]],Products!A:C,3,0)</f>
        <v>Appliances</v>
      </c>
      <c r="G10635">
        <v>3</v>
      </c>
      <c r="H10635" s="6">
        <v>0.14903312036008126</v>
      </c>
      <c r="I10635" s="2">
        <f>VLOOKUP($E10635,
Products!$A$1:$F$201,MATCH(Orders!I$1,Products!$A$1:$F$1,0),0)</f>
        <v>2136.8180837738519</v>
      </c>
      <c r="J10635" s="2">
        <f>VLOOKUP($E10635,
Products!$A$1:$F$201,MATCH(Orders!J$1,Products!$A$1:$F$1,0),0)</f>
        <v>1689.48738136013</v>
      </c>
    </row>
    <row r="10636" spans="1:10">
      <c r="A10636">
        <v>10635</v>
      </c>
      <c r="B10636" s="4">
        <v>45942</v>
      </c>
      <c r="C10636" s="10">
        <f>DATE(YEAR(orders[[#This Row],[order_date]]), MONTH(orders[[#This Row],[order_date]]), 1)</f>
        <v>45931</v>
      </c>
      <c r="D10636" t="s">
        <v>4593</v>
      </c>
      <c r="E10636" t="s">
        <v>519</v>
      </c>
      <c r="F10636" t="str">
        <f>VLOOKUP(orders[[#This Row],[product_id]],Products!A:C,3,0)</f>
        <v>Electronics</v>
      </c>
      <c r="G10636">
        <v>1</v>
      </c>
      <c r="H10636" s="6">
        <v>0.11862989319027242</v>
      </c>
      <c r="I10636" s="2">
        <f>VLOOKUP($E10636,
Products!$A$1:$F$201,MATCH(Orders!I$1,Products!$A$1:$F$1,0),0)</f>
        <v>13103.02115426216</v>
      </c>
      <c r="J10636" s="2">
        <f>VLOOKUP($E10636,
Products!$A$1:$F$201,MATCH(Orders!J$1,Products!$A$1:$F$1,0),0)</f>
        <v>8775.5491996797755</v>
      </c>
    </row>
    <row r="10637" spans="1:10">
      <c r="A10637">
        <v>10636</v>
      </c>
      <c r="B10637" s="4">
        <v>45870</v>
      </c>
      <c r="C10637" s="10">
        <f>DATE(YEAR(orders[[#This Row],[order_date]]), MONTH(orders[[#This Row],[order_date]]), 1)</f>
        <v>45870</v>
      </c>
      <c r="D10637" t="s">
        <v>2311</v>
      </c>
      <c r="E10637" t="s">
        <v>638</v>
      </c>
      <c r="F10637" t="str">
        <f>VLOOKUP(orders[[#This Row],[product_id]],Products!A:C,3,0)</f>
        <v>Electronics</v>
      </c>
      <c r="G10637">
        <v>1</v>
      </c>
      <c r="H10637" s="6">
        <v>0.22778822652013336</v>
      </c>
      <c r="I10637" s="2">
        <f>VLOOKUP($E10637,
Products!$A$1:$F$201,MATCH(Orders!I$1,Products!$A$1:$F$1,0),0)</f>
        <v>11118.17778596276</v>
      </c>
      <c r="J10637" s="2">
        <f>VLOOKUP($E10637,
Products!$A$1:$F$201,MATCH(Orders!J$1,Products!$A$1:$F$1,0),0)</f>
        <v>7887.697719413397</v>
      </c>
    </row>
    <row r="10638" spans="1:10">
      <c r="A10638">
        <v>10637</v>
      </c>
      <c r="B10638" s="4">
        <v>45374</v>
      </c>
      <c r="C10638" s="10">
        <f>DATE(YEAR(orders[[#This Row],[order_date]]), MONTH(orders[[#This Row],[order_date]]), 1)</f>
        <v>45352</v>
      </c>
      <c r="D10638" t="s">
        <v>1905</v>
      </c>
      <c r="E10638" t="s">
        <v>690</v>
      </c>
      <c r="F10638" t="str">
        <f>VLOOKUP(orders[[#This Row],[product_id]],Products!A:C,3,0)</f>
        <v>Electronics</v>
      </c>
      <c r="G10638">
        <v>1</v>
      </c>
      <c r="H10638" s="6">
        <v>0.18119019800427957</v>
      </c>
      <c r="I10638" s="2">
        <f>VLOOKUP($E10638,
Products!$A$1:$F$201,MATCH(Orders!I$1,Products!$A$1:$F$1,0),0)</f>
        <v>2338.2059552139431</v>
      </c>
      <c r="J10638" s="2">
        <f>VLOOKUP($E10638,
Products!$A$1:$F$201,MATCH(Orders!J$1,Products!$A$1:$F$1,0),0)</f>
        <v>1708.028418793489</v>
      </c>
    </row>
    <row r="10639" spans="1:10">
      <c r="A10639">
        <v>10638</v>
      </c>
      <c r="B10639" s="4">
        <v>45922</v>
      </c>
      <c r="C10639" s="10">
        <f>DATE(YEAR(orders[[#This Row],[order_date]]), MONTH(orders[[#This Row],[order_date]]), 1)</f>
        <v>45901</v>
      </c>
      <c r="D10639" t="s">
        <v>1349</v>
      </c>
      <c r="E10639" t="s">
        <v>527</v>
      </c>
      <c r="F10639" t="str">
        <f>VLOOKUP(orders[[#This Row],[product_id]],Products!A:C,3,0)</f>
        <v>Appliances</v>
      </c>
      <c r="G10639">
        <v>2</v>
      </c>
      <c r="H10639" s="6">
        <v>0.12833024243420868</v>
      </c>
      <c r="I10639" s="2">
        <f>VLOOKUP($E10639,
Products!$A$1:$F$201,MATCH(Orders!I$1,Products!$A$1:$F$1,0),0)</f>
        <v>25833.54427698228</v>
      </c>
      <c r="J10639" s="2">
        <f>VLOOKUP($E10639,
Products!$A$1:$F$201,MATCH(Orders!J$1,Products!$A$1:$F$1,0),0)</f>
        <v>16827.881451334611</v>
      </c>
    </row>
    <row r="10640" spans="1:10">
      <c r="A10640">
        <v>10639</v>
      </c>
      <c r="B10640" s="4">
        <v>45974</v>
      </c>
      <c r="C10640" s="10">
        <f>DATE(YEAR(orders[[#This Row],[order_date]]), MONTH(orders[[#This Row],[order_date]]), 1)</f>
        <v>45962</v>
      </c>
      <c r="D10640" t="s">
        <v>2137</v>
      </c>
      <c r="E10640" t="s">
        <v>580</v>
      </c>
      <c r="F10640" t="str">
        <f>VLOOKUP(orders[[#This Row],[product_id]],Products!A:C,3,0)</f>
        <v>Electronics</v>
      </c>
      <c r="G10640">
        <v>1</v>
      </c>
      <c r="H10640" s="6">
        <v>0.21904051378931752</v>
      </c>
      <c r="I10640" s="2">
        <f>VLOOKUP($E10640,
Products!$A$1:$F$201,MATCH(Orders!I$1,Products!$A$1:$F$1,0),0)</f>
        <v>29905.106989935579</v>
      </c>
      <c r="J10640" s="2">
        <f>VLOOKUP($E10640,
Products!$A$1:$F$201,MATCH(Orders!J$1,Products!$A$1:$F$1,0),0)</f>
        <v>22230.930488499071</v>
      </c>
    </row>
    <row r="10641" spans="1:10">
      <c r="A10641">
        <v>10640</v>
      </c>
      <c r="B10641" s="4">
        <v>46011</v>
      </c>
      <c r="C10641" s="10">
        <f>DATE(YEAR(orders[[#This Row],[order_date]]), MONTH(orders[[#This Row],[order_date]]), 1)</f>
        <v>45992</v>
      </c>
      <c r="D10641" t="s">
        <v>3243</v>
      </c>
      <c r="E10641" t="s">
        <v>534</v>
      </c>
      <c r="F10641" t="str">
        <f>VLOOKUP(orders[[#This Row],[product_id]],Products!A:C,3,0)</f>
        <v>Appliances</v>
      </c>
      <c r="G10641">
        <v>2</v>
      </c>
      <c r="H10641" s="6">
        <v>0.10542366812272327</v>
      </c>
      <c r="I10641" s="2">
        <f>VLOOKUP($E10641,
Products!$A$1:$F$201,MATCH(Orders!I$1,Products!$A$1:$F$1,0),0)</f>
        <v>24743.162958088669</v>
      </c>
      <c r="J10641" s="2">
        <f>VLOOKUP($E10641,
Products!$A$1:$F$201,MATCH(Orders!J$1,Products!$A$1:$F$1,0),0)</f>
        <v>19307.588986555591</v>
      </c>
    </row>
    <row r="10642" spans="1:10">
      <c r="A10642">
        <v>10641</v>
      </c>
      <c r="B10642" s="4">
        <v>45010</v>
      </c>
      <c r="C10642" s="10">
        <f>DATE(YEAR(orders[[#This Row],[order_date]]), MONTH(orders[[#This Row],[order_date]]), 1)</f>
        <v>44986</v>
      </c>
      <c r="D10642" t="s">
        <v>2656</v>
      </c>
      <c r="E10642" t="s">
        <v>640</v>
      </c>
      <c r="F10642" t="str">
        <f>VLOOKUP(orders[[#This Row],[product_id]],Products!A:C,3,0)</f>
        <v>Electronics</v>
      </c>
      <c r="G10642">
        <v>1</v>
      </c>
      <c r="H10642" s="6">
        <v>0.1152338928205339</v>
      </c>
      <c r="I10642" s="2">
        <f>VLOOKUP($E10642,
Products!$A$1:$F$201,MATCH(Orders!I$1,Products!$A$1:$F$1,0),0)</f>
        <v>28588.897930669911</v>
      </c>
      <c r="J10642" s="2">
        <f>VLOOKUP($E10642,
Products!$A$1:$F$201,MATCH(Orders!J$1,Products!$A$1:$F$1,0),0)</f>
        <v>20681.16336734363</v>
      </c>
    </row>
    <row r="10643" spans="1:10">
      <c r="A10643">
        <v>10642</v>
      </c>
      <c r="B10643" s="4">
        <v>45151</v>
      </c>
      <c r="C10643" s="10">
        <f>DATE(YEAR(orders[[#This Row],[order_date]]), MONTH(orders[[#This Row],[order_date]]), 1)</f>
        <v>45139</v>
      </c>
      <c r="D10643" t="s">
        <v>4628</v>
      </c>
      <c r="E10643" t="s">
        <v>651</v>
      </c>
      <c r="F10643" t="str">
        <f>VLOOKUP(orders[[#This Row],[product_id]],Products!A:C,3,0)</f>
        <v>Electronics</v>
      </c>
      <c r="G10643">
        <v>2</v>
      </c>
      <c r="H10643" s="6">
        <v>0.23812445675980584</v>
      </c>
      <c r="I10643" s="2">
        <f>VLOOKUP($E10643,
Products!$A$1:$F$201,MATCH(Orders!I$1,Products!$A$1:$F$1,0),0)</f>
        <v>28622.091542973511</v>
      </c>
      <c r="J10643" s="2">
        <f>VLOOKUP($E10643,
Products!$A$1:$F$201,MATCH(Orders!J$1,Products!$A$1:$F$1,0),0)</f>
        <v>19327.527634039769</v>
      </c>
    </row>
    <row r="10644" spans="1:10">
      <c r="A10644">
        <v>10643</v>
      </c>
      <c r="B10644" s="4">
        <v>45112</v>
      </c>
      <c r="C10644" s="10">
        <f>DATE(YEAR(orders[[#This Row],[order_date]]), MONTH(orders[[#This Row],[order_date]]), 1)</f>
        <v>45108</v>
      </c>
      <c r="D10644" t="s">
        <v>1164</v>
      </c>
      <c r="E10644" t="s">
        <v>664</v>
      </c>
      <c r="F10644" t="str">
        <f>VLOOKUP(orders[[#This Row],[product_id]],Products!A:C,3,0)</f>
        <v>Appliances</v>
      </c>
      <c r="G10644">
        <v>2</v>
      </c>
      <c r="H10644" s="6">
        <v>9.0537748358337569E-2</v>
      </c>
      <c r="I10644" s="2">
        <f>VLOOKUP($E10644,
Products!$A$1:$F$201,MATCH(Orders!I$1,Products!$A$1:$F$1,0),0)</f>
        <v>2181.6314584966208</v>
      </c>
      <c r="J10644" s="2">
        <f>VLOOKUP($E10644,
Products!$A$1:$F$201,MATCH(Orders!J$1,Products!$A$1:$F$1,0),0)</f>
        <v>1607.5776178781809</v>
      </c>
    </row>
    <row r="10645" spans="1:10">
      <c r="A10645">
        <v>10644</v>
      </c>
      <c r="B10645" s="4">
        <v>45301</v>
      </c>
      <c r="C10645" s="10">
        <f>DATE(YEAR(orders[[#This Row],[order_date]]), MONTH(orders[[#This Row],[order_date]]), 1)</f>
        <v>45292</v>
      </c>
      <c r="D10645" t="s">
        <v>4190</v>
      </c>
      <c r="E10645" t="s">
        <v>676</v>
      </c>
      <c r="F10645" t="str">
        <f>VLOOKUP(orders[[#This Row],[product_id]],Products!A:C,3,0)</f>
        <v>Electronics</v>
      </c>
      <c r="G10645">
        <v>2</v>
      </c>
      <c r="H10645" s="6">
        <v>0.15606117505084655</v>
      </c>
      <c r="I10645" s="2">
        <f>VLOOKUP($E10645,
Products!$A$1:$F$201,MATCH(Orders!I$1,Products!$A$1:$F$1,0),0)</f>
        <v>30008.64884218746</v>
      </c>
      <c r="J10645" s="2">
        <f>VLOOKUP($E10645,
Products!$A$1:$F$201,MATCH(Orders!J$1,Products!$A$1:$F$1,0),0)</f>
        <v>19907.2372539471</v>
      </c>
    </row>
    <row r="10646" spans="1:10">
      <c r="A10646">
        <v>10645</v>
      </c>
      <c r="B10646" s="4">
        <v>44998</v>
      </c>
      <c r="C10646" s="10">
        <f>DATE(YEAR(orders[[#This Row],[order_date]]), MONTH(orders[[#This Row],[order_date]]), 1)</f>
        <v>44986</v>
      </c>
      <c r="D10646" t="s">
        <v>3654</v>
      </c>
      <c r="E10646" t="s">
        <v>540</v>
      </c>
      <c r="F10646" t="str">
        <f>VLOOKUP(orders[[#This Row],[product_id]],Products!A:C,3,0)</f>
        <v>Electronics</v>
      </c>
      <c r="G10646">
        <v>2</v>
      </c>
      <c r="H10646" s="6">
        <v>0.23635729679948106</v>
      </c>
      <c r="I10646" s="2">
        <f>VLOOKUP($E10646,
Products!$A$1:$F$201,MATCH(Orders!I$1,Products!$A$1:$F$1,0),0)</f>
        <v>27903.66571841111</v>
      </c>
      <c r="J10646" s="2">
        <f>VLOOKUP($E10646,
Products!$A$1:$F$201,MATCH(Orders!J$1,Products!$A$1:$F$1,0),0)</f>
        <v>20363.814715502049</v>
      </c>
    </row>
    <row r="10647" spans="1:10">
      <c r="A10647">
        <v>10646</v>
      </c>
      <c r="B10647" s="4">
        <v>45000</v>
      </c>
      <c r="C10647" s="10">
        <f>DATE(YEAR(orders[[#This Row],[order_date]]), MONTH(orders[[#This Row],[order_date]]), 1)</f>
        <v>44986</v>
      </c>
      <c r="D10647" t="s">
        <v>1043</v>
      </c>
      <c r="E10647" t="s">
        <v>576</v>
      </c>
      <c r="F10647" t="str">
        <f>VLOOKUP(orders[[#This Row],[product_id]],Products!A:C,3,0)</f>
        <v>Electronics</v>
      </c>
      <c r="G10647">
        <v>1</v>
      </c>
      <c r="H10647" s="6">
        <v>0.23760193829786816</v>
      </c>
      <c r="I10647" s="2">
        <f>VLOOKUP($E10647,
Products!$A$1:$F$201,MATCH(Orders!I$1,Products!$A$1:$F$1,0),0)</f>
        <v>12571.90922514794</v>
      </c>
      <c r="J10647" s="2">
        <f>VLOOKUP($E10647,
Products!$A$1:$F$201,MATCH(Orders!J$1,Products!$A$1:$F$1,0),0)</f>
        <v>9314.5536289888332</v>
      </c>
    </row>
    <row r="10648" spans="1:10">
      <c r="A10648">
        <v>10647</v>
      </c>
      <c r="B10648" s="4">
        <v>45079</v>
      </c>
      <c r="C10648" s="10">
        <f>DATE(YEAR(orders[[#This Row],[order_date]]), MONTH(orders[[#This Row],[order_date]]), 1)</f>
        <v>45078</v>
      </c>
      <c r="D10648" t="s">
        <v>3716</v>
      </c>
      <c r="E10648" t="s">
        <v>599</v>
      </c>
      <c r="F10648" t="str">
        <f>VLOOKUP(orders[[#This Row],[product_id]],Products!A:C,3,0)</f>
        <v>Electronics</v>
      </c>
      <c r="G10648">
        <v>3</v>
      </c>
      <c r="H10648" s="6">
        <v>0.13943592597726948</v>
      </c>
      <c r="I10648" s="2">
        <f>VLOOKUP($E10648,
Products!$A$1:$F$201,MATCH(Orders!I$1,Products!$A$1:$F$1,0),0)</f>
        <v>24019.70637428105</v>
      </c>
      <c r="J10648" s="2">
        <f>VLOOKUP($E10648,
Products!$A$1:$F$201,MATCH(Orders!J$1,Products!$A$1:$F$1,0),0)</f>
        <v>16602.559277417411</v>
      </c>
    </row>
    <row r="10649" spans="1:10">
      <c r="A10649">
        <v>10648</v>
      </c>
      <c r="B10649" s="4">
        <v>45022</v>
      </c>
      <c r="C10649" s="10">
        <f>DATE(YEAR(orders[[#This Row],[order_date]]), MONTH(orders[[#This Row],[order_date]]), 1)</f>
        <v>45017</v>
      </c>
      <c r="D10649" t="s">
        <v>4649</v>
      </c>
      <c r="E10649" t="s">
        <v>509</v>
      </c>
      <c r="F10649" t="str">
        <f>VLOOKUP(orders[[#This Row],[product_id]],Products!A:C,3,0)</f>
        <v>Appliances</v>
      </c>
      <c r="G10649">
        <v>3</v>
      </c>
      <c r="H10649" s="6">
        <v>0.10927537784849098</v>
      </c>
      <c r="I10649" s="2">
        <f>VLOOKUP($E10649,
Products!$A$1:$F$201,MATCH(Orders!I$1,Products!$A$1:$F$1,0),0)</f>
        <v>23898.369282732219</v>
      </c>
      <c r="J10649" s="2">
        <f>VLOOKUP($E10649,
Products!$A$1:$F$201,MATCH(Orders!J$1,Products!$A$1:$F$1,0),0)</f>
        <v>16491.822147524919</v>
      </c>
    </row>
    <row r="10650" spans="1:10">
      <c r="A10650">
        <v>10649</v>
      </c>
      <c r="B10650" s="4">
        <v>45371</v>
      </c>
      <c r="C10650" s="10">
        <f>DATE(YEAR(orders[[#This Row],[order_date]]), MONTH(orders[[#This Row],[order_date]]), 1)</f>
        <v>45352</v>
      </c>
      <c r="D10650" t="s">
        <v>2060</v>
      </c>
      <c r="E10650" t="s">
        <v>556</v>
      </c>
      <c r="F10650" t="str">
        <f>VLOOKUP(orders[[#This Row],[product_id]],Products!A:C,3,0)</f>
        <v>Appliances</v>
      </c>
      <c r="G10650">
        <v>1</v>
      </c>
      <c r="H10650" s="6">
        <v>9.7930366691462059E-2</v>
      </c>
      <c r="I10650" s="2">
        <f>VLOOKUP($E10650,
Products!$A$1:$F$201,MATCH(Orders!I$1,Products!$A$1:$F$1,0),0)</f>
        <v>27054.121101651981</v>
      </c>
      <c r="J10650" s="2">
        <f>VLOOKUP($E10650,
Products!$A$1:$F$201,MATCH(Orders!J$1,Products!$A$1:$F$1,0),0)</f>
        <v>19388.930988794411</v>
      </c>
    </row>
    <row r="10651" spans="1:10">
      <c r="A10651">
        <v>10650</v>
      </c>
      <c r="B10651" s="4">
        <v>45754</v>
      </c>
      <c r="C10651" s="10">
        <f>DATE(YEAR(orders[[#This Row],[order_date]]), MONTH(orders[[#This Row],[order_date]]), 1)</f>
        <v>45748</v>
      </c>
      <c r="D10651" t="s">
        <v>3990</v>
      </c>
      <c r="E10651" t="s">
        <v>599</v>
      </c>
      <c r="F10651" t="str">
        <f>VLOOKUP(orders[[#This Row],[product_id]],Products!A:C,3,0)</f>
        <v>Electronics</v>
      </c>
      <c r="G10651">
        <v>1</v>
      </c>
      <c r="H10651" s="6">
        <v>0.16574432417969814</v>
      </c>
      <c r="I10651" s="2">
        <f>VLOOKUP($E10651,
Products!$A$1:$F$201,MATCH(Orders!I$1,Products!$A$1:$F$1,0),0)</f>
        <v>24019.70637428105</v>
      </c>
      <c r="J10651" s="2">
        <f>VLOOKUP($E10651,
Products!$A$1:$F$201,MATCH(Orders!J$1,Products!$A$1:$F$1,0),0)</f>
        <v>16602.559277417411</v>
      </c>
    </row>
    <row r="10652" spans="1:10">
      <c r="A10652">
        <v>10651</v>
      </c>
      <c r="B10652" s="4">
        <v>46001</v>
      </c>
      <c r="C10652" s="10">
        <f>DATE(YEAR(orders[[#This Row],[order_date]]), MONTH(orders[[#This Row],[order_date]]), 1)</f>
        <v>45992</v>
      </c>
      <c r="D10652" t="s">
        <v>2719</v>
      </c>
      <c r="E10652" t="s">
        <v>535</v>
      </c>
      <c r="F10652" t="str">
        <f>VLOOKUP(orders[[#This Row],[product_id]],Products!A:C,3,0)</f>
        <v>Appliances</v>
      </c>
      <c r="G10652">
        <v>1</v>
      </c>
      <c r="H10652" s="6">
        <v>0.11289217075658577</v>
      </c>
      <c r="I10652" s="2">
        <f>VLOOKUP($E10652,
Products!$A$1:$F$201,MATCH(Orders!I$1,Products!$A$1:$F$1,0),0)</f>
        <v>25188.460642954858</v>
      </c>
      <c r="J10652" s="2">
        <f>VLOOKUP($E10652,
Products!$A$1:$F$201,MATCH(Orders!J$1,Products!$A$1:$F$1,0),0)</f>
        <v>18873.341689191599</v>
      </c>
    </row>
    <row r="10653" spans="1:10">
      <c r="A10653">
        <v>10652</v>
      </c>
      <c r="B10653" s="4">
        <v>45303</v>
      </c>
      <c r="C10653" s="10">
        <f>DATE(YEAR(orders[[#This Row],[order_date]]), MONTH(orders[[#This Row],[order_date]]), 1)</f>
        <v>45292</v>
      </c>
      <c r="D10653" t="s">
        <v>4500</v>
      </c>
      <c r="E10653" t="s">
        <v>599</v>
      </c>
      <c r="F10653" t="str">
        <f>VLOOKUP(orders[[#This Row],[product_id]],Products!A:C,3,0)</f>
        <v>Electronics</v>
      </c>
      <c r="G10653">
        <v>2</v>
      </c>
      <c r="H10653" s="6">
        <v>0.14055063569031864</v>
      </c>
      <c r="I10653" s="2">
        <f>VLOOKUP($E10653,
Products!$A$1:$F$201,MATCH(Orders!I$1,Products!$A$1:$F$1,0),0)</f>
        <v>24019.70637428105</v>
      </c>
      <c r="J10653" s="2">
        <f>VLOOKUP($E10653,
Products!$A$1:$F$201,MATCH(Orders!J$1,Products!$A$1:$F$1,0),0)</f>
        <v>16602.559277417411</v>
      </c>
    </row>
    <row r="10654" spans="1:10">
      <c r="A10654">
        <v>10653</v>
      </c>
      <c r="B10654" s="4">
        <v>45691</v>
      </c>
      <c r="C10654" s="10">
        <f>DATE(YEAR(orders[[#This Row],[order_date]]), MONTH(orders[[#This Row],[order_date]]), 1)</f>
        <v>45689</v>
      </c>
      <c r="D10654" t="s">
        <v>1050</v>
      </c>
      <c r="E10654" t="s">
        <v>686</v>
      </c>
      <c r="F10654" t="str">
        <f>VLOOKUP(orders[[#This Row],[product_id]],Products!A:C,3,0)</f>
        <v>Appliances</v>
      </c>
      <c r="G10654">
        <v>2</v>
      </c>
      <c r="H10654" s="6">
        <v>0.11386912564805969</v>
      </c>
      <c r="I10654" s="2">
        <f>VLOOKUP($E10654,
Products!$A$1:$F$201,MATCH(Orders!I$1,Products!$A$1:$F$1,0),0)</f>
        <v>25525.356267188719</v>
      </c>
      <c r="J10654" s="2">
        <f>VLOOKUP($E10654,
Products!$A$1:$F$201,MATCH(Orders!J$1,Products!$A$1:$F$1,0),0)</f>
        <v>18214.15981099859</v>
      </c>
    </row>
    <row r="10655" spans="1:10">
      <c r="A10655">
        <v>10654</v>
      </c>
      <c r="B10655" s="4">
        <v>45138</v>
      </c>
      <c r="C10655" s="10">
        <f>DATE(YEAR(orders[[#This Row],[order_date]]), MONTH(orders[[#This Row],[order_date]]), 1)</f>
        <v>45108</v>
      </c>
      <c r="D10655" t="s">
        <v>1281</v>
      </c>
      <c r="E10655" t="s">
        <v>615</v>
      </c>
      <c r="F10655" t="str">
        <f>VLOOKUP(orders[[#This Row],[product_id]],Products!A:C,3,0)</f>
        <v>Electronics</v>
      </c>
      <c r="G10655">
        <v>1</v>
      </c>
      <c r="H10655" s="6">
        <v>0.15351766789957311</v>
      </c>
      <c r="I10655" s="2">
        <f>VLOOKUP($E10655,
Products!$A$1:$F$201,MATCH(Orders!I$1,Products!$A$1:$F$1,0),0)</f>
        <v>31155.43680046549</v>
      </c>
      <c r="J10655" s="2">
        <f>VLOOKUP($E10655,
Products!$A$1:$F$201,MATCH(Orders!J$1,Products!$A$1:$F$1,0),0)</f>
        <v>22320.078602545669</v>
      </c>
    </row>
    <row r="10656" spans="1:10">
      <c r="A10656">
        <v>10655</v>
      </c>
      <c r="B10656" s="4">
        <v>45650</v>
      </c>
      <c r="C10656" s="10">
        <f>DATE(YEAR(orders[[#This Row],[order_date]]), MONTH(orders[[#This Row],[order_date]]), 1)</f>
        <v>45627</v>
      </c>
      <c r="D10656" t="s">
        <v>2276</v>
      </c>
      <c r="E10656" t="s">
        <v>579</v>
      </c>
      <c r="F10656" t="str">
        <f>VLOOKUP(orders[[#This Row],[product_id]],Products!A:C,3,0)</f>
        <v>Appliances</v>
      </c>
      <c r="G10656">
        <v>1</v>
      </c>
      <c r="H10656" s="6">
        <v>5.9086173846344014E-2</v>
      </c>
      <c r="I10656" s="2">
        <f>VLOOKUP($E10656,
Products!$A$1:$F$201,MATCH(Orders!I$1,Products!$A$1:$F$1,0),0)</f>
        <v>5919.3204980498322</v>
      </c>
      <c r="J10656" s="2">
        <f>VLOOKUP($E10656,
Products!$A$1:$F$201,MATCH(Orders!J$1,Products!$A$1:$F$1,0),0)</f>
        <v>3972.3071240281379</v>
      </c>
    </row>
    <row r="10657" spans="1:10">
      <c r="A10657">
        <v>10656</v>
      </c>
      <c r="B10657" s="4">
        <v>45701</v>
      </c>
      <c r="C10657" s="10">
        <f>DATE(YEAR(orders[[#This Row],[order_date]]), MONTH(orders[[#This Row],[order_date]]), 1)</f>
        <v>45689</v>
      </c>
      <c r="D10657" t="s">
        <v>2253</v>
      </c>
      <c r="E10657" t="s">
        <v>647</v>
      </c>
      <c r="F10657" t="str">
        <f>VLOOKUP(orders[[#This Row],[product_id]],Products!A:C,3,0)</f>
        <v>Electronics</v>
      </c>
      <c r="G10657">
        <v>1</v>
      </c>
      <c r="H10657" s="6">
        <v>0.2287655923359071</v>
      </c>
      <c r="I10657" s="2">
        <f>VLOOKUP($E10657,
Products!$A$1:$F$201,MATCH(Orders!I$1,Products!$A$1:$F$1,0),0)</f>
        <v>23187.883920109041</v>
      </c>
      <c r="J10657" s="2">
        <f>VLOOKUP($E10657,
Products!$A$1:$F$201,MATCH(Orders!J$1,Products!$A$1:$F$1,0),0)</f>
        <v>16217.564081273829</v>
      </c>
    </row>
    <row r="10658" spans="1:10">
      <c r="A10658">
        <v>10657</v>
      </c>
      <c r="B10658" s="4">
        <v>45257</v>
      </c>
      <c r="C10658" s="10">
        <f>DATE(YEAR(orders[[#This Row],[order_date]]), MONTH(orders[[#This Row],[order_date]]), 1)</f>
        <v>45231</v>
      </c>
      <c r="D10658" t="s">
        <v>1648</v>
      </c>
      <c r="E10658" t="s">
        <v>669</v>
      </c>
      <c r="F10658" t="str">
        <f>VLOOKUP(orders[[#This Row],[product_id]],Products!A:C,3,0)</f>
        <v>Electronics</v>
      </c>
      <c r="G10658">
        <v>3</v>
      </c>
      <c r="H10658" s="6">
        <v>0.19642637082874589</v>
      </c>
      <c r="I10658" s="2">
        <f>VLOOKUP($E10658,
Products!$A$1:$F$201,MATCH(Orders!I$1,Products!$A$1:$F$1,0),0)</f>
        <v>11708.03419603835</v>
      </c>
      <c r="J10658" s="2">
        <f>VLOOKUP($E10658,
Products!$A$1:$F$201,MATCH(Orders!J$1,Products!$A$1:$F$1,0),0)</f>
        <v>7784.9580101998827</v>
      </c>
    </row>
    <row r="10659" spans="1:10">
      <c r="A10659">
        <v>10658</v>
      </c>
      <c r="B10659" s="4">
        <v>45677</v>
      </c>
      <c r="C10659" s="10">
        <f>DATE(YEAR(orders[[#This Row],[order_date]]), MONTH(orders[[#This Row],[order_date]]), 1)</f>
        <v>45658</v>
      </c>
      <c r="D10659" t="s">
        <v>1051</v>
      </c>
      <c r="E10659" t="s">
        <v>592</v>
      </c>
      <c r="F10659" t="str">
        <f>VLOOKUP(orders[[#This Row],[product_id]],Products!A:C,3,0)</f>
        <v>Electronics</v>
      </c>
      <c r="G10659">
        <v>2</v>
      </c>
      <c r="H10659" s="6">
        <v>0.22434210083793352</v>
      </c>
      <c r="I10659" s="2">
        <f>VLOOKUP($E10659,
Products!$A$1:$F$201,MATCH(Orders!I$1,Products!$A$1:$F$1,0),0)</f>
        <v>12221.95918536383</v>
      </c>
      <c r="J10659" s="2">
        <f>VLOOKUP($E10659,
Products!$A$1:$F$201,MATCH(Orders!J$1,Products!$A$1:$F$1,0),0)</f>
        <v>9737.7215556427309</v>
      </c>
    </row>
    <row r="10660" spans="1:10">
      <c r="A10660">
        <v>10659</v>
      </c>
      <c r="B10660" s="4">
        <v>45750</v>
      </c>
      <c r="C10660" s="10">
        <f>DATE(YEAR(orders[[#This Row],[order_date]]), MONTH(orders[[#This Row],[order_date]]), 1)</f>
        <v>45748</v>
      </c>
      <c r="D10660" t="s">
        <v>4600</v>
      </c>
      <c r="E10660" t="s">
        <v>645</v>
      </c>
      <c r="F10660" t="str">
        <f>VLOOKUP(orders[[#This Row],[product_id]],Products!A:C,3,0)</f>
        <v>Electronics</v>
      </c>
      <c r="G10660">
        <v>1</v>
      </c>
      <c r="H10660" s="6">
        <v>0.22907158456177182</v>
      </c>
      <c r="I10660" s="2">
        <f>VLOOKUP($E10660,
Products!$A$1:$F$201,MATCH(Orders!I$1,Products!$A$1:$F$1,0),0)</f>
        <v>29658.239859810968</v>
      </c>
      <c r="J10660" s="2">
        <f>VLOOKUP($E10660,
Products!$A$1:$F$201,MATCH(Orders!J$1,Products!$A$1:$F$1,0),0)</f>
        <v>22421.521919652871</v>
      </c>
    </row>
    <row r="10661" spans="1:10">
      <c r="A10661">
        <v>10660</v>
      </c>
      <c r="B10661" s="4">
        <v>45320</v>
      </c>
      <c r="C10661" s="10">
        <f>DATE(YEAR(orders[[#This Row],[order_date]]), MONTH(orders[[#This Row],[order_date]]), 1)</f>
        <v>45292</v>
      </c>
      <c r="D10661" t="s">
        <v>4025</v>
      </c>
      <c r="E10661" t="s">
        <v>581</v>
      </c>
      <c r="F10661" t="str">
        <f>VLOOKUP(orders[[#This Row],[product_id]],Products!A:C,3,0)</f>
        <v>Appliances</v>
      </c>
      <c r="G10661">
        <v>2</v>
      </c>
      <c r="H10661" s="6">
        <v>0.1199527809280677</v>
      </c>
      <c r="I10661" s="2">
        <f>VLOOKUP($E10661,
Products!$A$1:$F$201,MATCH(Orders!I$1,Products!$A$1:$F$1,0),0)</f>
        <v>6177.7225527132859</v>
      </c>
      <c r="J10661" s="2">
        <f>VLOOKUP($E10661,
Products!$A$1:$F$201,MATCH(Orders!J$1,Products!$A$1:$F$1,0),0)</f>
        <v>4208.1013641193986</v>
      </c>
    </row>
    <row r="10662" spans="1:10">
      <c r="A10662">
        <v>10661</v>
      </c>
      <c r="B10662" s="4">
        <v>45438</v>
      </c>
      <c r="C10662" s="10">
        <f>DATE(YEAR(orders[[#This Row],[order_date]]), MONTH(orders[[#This Row],[order_date]]), 1)</f>
        <v>45413</v>
      </c>
      <c r="D10662" t="s">
        <v>4401</v>
      </c>
      <c r="E10662" t="s">
        <v>667</v>
      </c>
      <c r="F10662" t="str">
        <f>VLOOKUP(orders[[#This Row],[product_id]],Products!A:C,3,0)</f>
        <v>Electronics</v>
      </c>
      <c r="G10662">
        <v>3</v>
      </c>
      <c r="H10662" s="6">
        <v>0.17163641268086663</v>
      </c>
      <c r="I10662" s="2">
        <f>VLOOKUP($E10662,
Products!$A$1:$F$201,MATCH(Orders!I$1,Products!$A$1:$F$1,0),0)</f>
        <v>2491.507056421975</v>
      </c>
      <c r="J10662" s="2">
        <f>VLOOKUP($E10662,
Products!$A$1:$F$201,MATCH(Orders!J$1,Products!$A$1:$F$1,0),0)</f>
        <v>1871.4408177277719</v>
      </c>
    </row>
    <row r="10663" spans="1:10">
      <c r="A10663">
        <v>10662</v>
      </c>
      <c r="B10663" s="4">
        <v>45612</v>
      </c>
      <c r="C10663" s="10">
        <f>DATE(YEAR(orders[[#This Row],[order_date]]), MONTH(orders[[#This Row],[order_date]]), 1)</f>
        <v>45597</v>
      </c>
      <c r="D10663" t="s">
        <v>1030</v>
      </c>
      <c r="E10663" t="s">
        <v>531</v>
      </c>
      <c r="F10663" t="str">
        <f>VLOOKUP(orders[[#This Row],[product_id]],Products!A:C,3,0)</f>
        <v>Electronics</v>
      </c>
      <c r="G10663">
        <v>1</v>
      </c>
      <c r="H10663" s="6">
        <v>0.24667306494931412</v>
      </c>
      <c r="I10663" s="2">
        <f>VLOOKUP($E10663,
Products!$A$1:$F$201,MATCH(Orders!I$1,Products!$A$1:$F$1,0),0)</f>
        <v>29674.378925417219</v>
      </c>
      <c r="J10663" s="2">
        <f>VLOOKUP($E10663,
Products!$A$1:$F$201,MATCH(Orders!J$1,Products!$A$1:$F$1,0),0)</f>
        <v>20795.30337605517</v>
      </c>
    </row>
    <row r="10664" spans="1:10">
      <c r="A10664">
        <v>10663</v>
      </c>
      <c r="B10664" s="4">
        <v>45547</v>
      </c>
      <c r="C10664" s="10">
        <f>DATE(YEAR(orders[[#This Row],[order_date]]), MONTH(orders[[#This Row],[order_date]]), 1)</f>
        <v>45536</v>
      </c>
      <c r="D10664" t="s">
        <v>3220</v>
      </c>
      <c r="E10664" t="s">
        <v>639</v>
      </c>
      <c r="F10664" t="str">
        <f>VLOOKUP(orders[[#This Row],[product_id]],Products!A:C,3,0)</f>
        <v>Appliances</v>
      </c>
      <c r="G10664">
        <v>2</v>
      </c>
      <c r="H10664" s="6">
        <v>6.0322568237153908E-2</v>
      </c>
      <c r="I10664" s="2">
        <f>VLOOKUP($E10664,
Products!$A$1:$F$201,MATCH(Orders!I$1,Products!$A$1:$F$1,0),0)</f>
        <v>2320.8560923599921</v>
      </c>
      <c r="J10664" s="2">
        <f>VLOOKUP($E10664,
Products!$A$1:$F$201,MATCH(Orders!J$1,Products!$A$1:$F$1,0),0)</f>
        <v>1750.110004830213</v>
      </c>
    </row>
    <row r="10665" spans="1:10">
      <c r="A10665">
        <v>10664</v>
      </c>
      <c r="B10665" s="4">
        <v>45530</v>
      </c>
      <c r="C10665" s="10">
        <f>DATE(YEAR(orders[[#This Row],[order_date]]), MONTH(orders[[#This Row],[order_date]]), 1)</f>
        <v>45505</v>
      </c>
      <c r="D10665" t="s">
        <v>2844</v>
      </c>
      <c r="E10665" t="s">
        <v>606</v>
      </c>
      <c r="F10665" t="str">
        <f>VLOOKUP(orders[[#This Row],[product_id]],Products!A:C,3,0)</f>
        <v>Appliances</v>
      </c>
      <c r="G10665">
        <v>2</v>
      </c>
      <c r="H10665" s="6">
        <v>9.0136300978336165E-2</v>
      </c>
      <c r="I10665" s="2">
        <f>VLOOKUP($E10665,
Products!$A$1:$F$201,MATCH(Orders!I$1,Products!$A$1:$F$1,0),0)</f>
        <v>2163.0020078909042</v>
      </c>
      <c r="J10665" s="2">
        <f>VLOOKUP($E10665,
Products!$A$1:$F$201,MATCH(Orders!J$1,Products!$A$1:$F$1,0),0)</f>
        <v>1416.078554182008</v>
      </c>
    </row>
    <row r="10666" spans="1:10">
      <c r="A10666">
        <v>10665</v>
      </c>
      <c r="B10666" s="4">
        <v>45644</v>
      </c>
      <c r="C10666" s="10">
        <f>DATE(YEAR(orders[[#This Row],[order_date]]), MONTH(orders[[#This Row],[order_date]]), 1)</f>
        <v>45627</v>
      </c>
      <c r="D10666" t="s">
        <v>999</v>
      </c>
      <c r="E10666" t="s">
        <v>620</v>
      </c>
      <c r="F10666" t="str">
        <f>VLOOKUP(orders[[#This Row],[product_id]],Products!A:C,3,0)</f>
        <v>Electronics</v>
      </c>
      <c r="G10666">
        <v>1</v>
      </c>
      <c r="H10666" s="6">
        <v>0.18755717358142646</v>
      </c>
      <c r="I10666" s="2">
        <f>VLOOKUP($E10666,
Products!$A$1:$F$201,MATCH(Orders!I$1,Products!$A$1:$F$1,0),0)</f>
        <v>23669.635851452331</v>
      </c>
      <c r="J10666" s="2">
        <f>VLOOKUP($E10666,
Products!$A$1:$F$201,MATCH(Orders!J$1,Products!$A$1:$F$1,0),0)</f>
        <v>17880.752220874681</v>
      </c>
    </row>
    <row r="10667" spans="1:10">
      <c r="A10667">
        <v>10666</v>
      </c>
      <c r="B10667" s="4">
        <v>45275</v>
      </c>
      <c r="C10667" s="10">
        <f>DATE(YEAR(orders[[#This Row],[order_date]]), MONTH(orders[[#This Row],[order_date]]), 1)</f>
        <v>45261</v>
      </c>
      <c r="D10667" t="s">
        <v>4318</v>
      </c>
      <c r="E10667" t="s">
        <v>686</v>
      </c>
      <c r="F10667" t="str">
        <f>VLOOKUP(orders[[#This Row],[product_id]],Products!A:C,3,0)</f>
        <v>Appliances</v>
      </c>
      <c r="G10667">
        <v>1</v>
      </c>
      <c r="H10667" s="6">
        <v>5.065747120098521E-2</v>
      </c>
      <c r="I10667" s="2">
        <f>VLOOKUP($E10667,
Products!$A$1:$F$201,MATCH(Orders!I$1,Products!$A$1:$F$1,0),0)</f>
        <v>25525.356267188719</v>
      </c>
      <c r="J10667" s="2">
        <f>VLOOKUP($E10667,
Products!$A$1:$F$201,MATCH(Orders!J$1,Products!$A$1:$F$1,0),0)</f>
        <v>18214.15981099859</v>
      </c>
    </row>
    <row r="10668" spans="1:10">
      <c r="A10668">
        <v>10667</v>
      </c>
      <c r="B10668" s="4">
        <v>45441</v>
      </c>
      <c r="C10668" s="10">
        <f>DATE(YEAR(orders[[#This Row],[order_date]]), MONTH(orders[[#This Row],[order_date]]), 1)</f>
        <v>45413</v>
      </c>
      <c r="D10668" t="s">
        <v>1229</v>
      </c>
      <c r="E10668" t="s">
        <v>648</v>
      </c>
      <c r="F10668" t="str">
        <f>VLOOKUP(orders[[#This Row],[product_id]],Products!A:C,3,0)</f>
        <v>Electronics</v>
      </c>
      <c r="G10668">
        <v>1</v>
      </c>
      <c r="H10668" s="6">
        <v>0.23419153934642589</v>
      </c>
      <c r="I10668" s="2">
        <f>VLOOKUP($E10668,
Products!$A$1:$F$201,MATCH(Orders!I$1,Products!$A$1:$F$1,0),0)</f>
        <v>11049.50250218974</v>
      </c>
      <c r="J10668" s="2">
        <f>VLOOKUP($E10668,
Products!$A$1:$F$201,MATCH(Orders!J$1,Products!$A$1:$F$1,0),0)</f>
        <v>7252.1207539007246</v>
      </c>
    </row>
    <row r="10669" spans="1:10">
      <c r="A10669">
        <v>10668</v>
      </c>
      <c r="B10669" s="4">
        <v>45325</v>
      </c>
      <c r="C10669" s="10">
        <f>DATE(YEAR(orders[[#This Row],[order_date]]), MONTH(orders[[#This Row],[order_date]]), 1)</f>
        <v>45323</v>
      </c>
      <c r="D10669" t="s">
        <v>4436</v>
      </c>
      <c r="E10669" t="s">
        <v>611</v>
      </c>
      <c r="F10669" t="str">
        <f>VLOOKUP(orders[[#This Row],[product_id]],Products!A:C,3,0)</f>
        <v>Electronics</v>
      </c>
      <c r="G10669">
        <v>1</v>
      </c>
      <c r="H10669" s="6">
        <v>0.22068363721803624</v>
      </c>
      <c r="I10669" s="2">
        <f>VLOOKUP($E10669,
Products!$A$1:$F$201,MATCH(Orders!I$1,Products!$A$1:$F$1,0),0)</f>
        <v>12041.08303405661</v>
      </c>
      <c r="J10669" s="2">
        <f>VLOOKUP($E10669,
Products!$A$1:$F$201,MATCH(Orders!J$1,Products!$A$1:$F$1,0),0)</f>
        <v>7946.6428283753548</v>
      </c>
    </row>
    <row r="10670" spans="1:10">
      <c r="A10670">
        <v>10669</v>
      </c>
      <c r="B10670" s="4">
        <v>45140</v>
      </c>
      <c r="C10670" s="10">
        <f>DATE(YEAR(orders[[#This Row],[order_date]]), MONTH(orders[[#This Row],[order_date]]), 1)</f>
        <v>45139</v>
      </c>
      <c r="D10670" t="s">
        <v>4426</v>
      </c>
      <c r="E10670" t="s">
        <v>608</v>
      </c>
      <c r="F10670" t="str">
        <f>VLOOKUP(orders[[#This Row],[product_id]],Products!A:C,3,0)</f>
        <v>Electronics</v>
      </c>
      <c r="G10670">
        <v>1</v>
      </c>
      <c r="H10670" s="6">
        <v>0.17751834643607861</v>
      </c>
      <c r="I10670" s="2">
        <f>VLOOKUP($E10670,
Products!$A$1:$F$201,MATCH(Orders!I$1,Products!$A$1:$F$1,0),0)</f>
        <v>32509.710212279751</v>
      </c>
      <c r="J10670" s="2">
        <f>VLOOKUP($E10670,
Products!$A$1:$F$201,MATCH(Orders!J$1,Products!$A$1:$F$1,0),0)</f>
        <v>23699.228985408761</v>
      </c>
    </row>
    <row r="10671" spans="1:10">
      <c r="A10671">
        <v>10670</v>
      </c>
      <c r="B10671" s="4">
        <v>45488</v>
      </c>
      <c r="C10671" s="10">
        <f>DATE(YEAR(orders[[#This Row],[order_date]]), MONTH(orders[[#This Row],[order_date]]), 1)</f>
        <v>45474</v>
      </c>
      <c r="D10671" t="s">
        <v>3603</v>
      </c>
      <c r="E10671" t="s">
        <v>652</v>
      </c>
      <c r="F10671" t="str">
        <f>VLOOKUP(orders[[#This Row],[product_id]],Products!A:C,3,0)</f>
        <v>Appliances</v>
      </c>
      <c r="G10671">
        <v>2</v>
      </c>
      <c r="H10671" s="6">
        <v>0.13668738275766959</v>
      </c>
      <c r="I10671" s="2">
        <f>VLOOKUP($E10671,
Products!$A$1:$F$201,MATCH(Orders!I$1,Products!$A$1:$F$1,0),0)</f>
        <v>6387.3122916387983</v>
      </c>
      <c r="J10671" s="2">
        <f>VLOOKUP($E10671,
Products!$A$1:$F$201,MATCH(Orders!J$1,Products!$A$1:$F$1,0),0)</f>
        <v>4880.3517286187262</v>
      </c>
    </row>
    <row r="10672" spans="1:10">
      <c r="A10672">
        <v>10671</v>
      </c>
      <c r="B10672" s="4">
        <v>45184</v>
      </c>
      <c r="C10672" s="10">
        <f>DATE(YEAR(orders[[#This Row],[order_date]]), MONTH(orders[[#This Row],[order_date]]), 1)</f>
        <v>45170</v>
      </c>
      <c r="D10672" t="s">
        <v>4446</v>
      </c>
      <c r="E10672" t="s">
        <v>609</v>
      </c>
      <c r="F10672" t="str">
        <f>VLOOKUP(orders[[#This Row],[product_id]],Products!A:C,3,0)</f>
        <v>Appliances</v>
      </c>
      <c r="G10672">
        <v>2</v>
      </c>
      <c r="H10672" s="6">
        <v>0.12213261542388794</v>
      </c>
      <c r="I10672" s="2">
        <f>VLOOKUP($E10672,
Products!$A$1:$F$201,MATCH(Orders!I$1,Products!$A$1:$F$1,0),0)</f>
        <v>2159.5378031052392</v>
      </c>
      <c r="J10672" s="2">
        <f>VLOOKUP($E10672,
Products!$A$1:$F$201,MATCH(Orders!J$1,Products!$A$1:$F$1,0),0)</f>
        <v>1501.9415981313371</v>
      </c>
    </row>
    <row r="10673" spans="1:10">
      <c r="A10673">
        <v>10672</v>
      </c>
      <c r="B10673" s="4">
        <v>45620</v>
      </c>
      <c r="C10673" s="10">
        <f>DATE(YEAR(orders[[#This Row],[order_date]]), MONTH(orders[[#This Row],[order_date]]), 1)</f>
        <v>45597</v>
      </c>
      <c r="D10673" t="s">
        <v>964</v>
      </c>
      <c r="E10673" t="s">
        <v>680</v>
      </c>
      <c r="F10673" t="str">
        <f>VLOOKUP(orders[[#This Row],[product_id]],Products!A:C,3,0)</f>
        <v>Electronics</v>
      </c>
      <c r="G10673">
        <v>3</v>
      </c>
      <c r="H10673" s="6">
        <v>0.18290583527780363</v>
      </c>
      <c r="I10673" s="2">
        <f>VLOOKUP($E10673,
Products!$A$1:$F$201,MATCH(Orders!I$1,Products!$A$1:$F$1,0),0)</f>
        <v>31627.348891742429</v>
      </c>
      <c r="J10673" s="2">
        <f>VLOOKUP($E10673,
Products!$A$1:$F$201,MATCH(Orders!J$1,Products!$A$1:$F$1,0),0)</f>
        <v>23219.930812036979</v>
      </c>
    </row>
    <row r="10674" spans="1:10">
      <c r="A10674">
        <v>10673</v>
      </c>
      <c r="B10674" s="4">
        <v>45990</v>
      </c>
      <c r="C10674" s="10">
        <f>DATE(YEAR(orders[[#This Row],[order_date]]), MONTH(orders[[#This Row],[order_date]]), 1)</f>
        <v>45962</v>
      </c>
      <c r="D10674" t="s">
        <v>1816</v>
      </c>
      <c r="E10674" t="s">
        <v>582</v>
      </c>
      <c r="F10674" t="str">
        <f>VLOOKUP(orders[[#This Row],[product_id]],Products!A:C,3,0)</f>
        <v>Electronics</v>
      </c>
      <c r="G10674">
        <v>1</v>
      </c>
      <c r="H10674" s="6">
        <v>0.14440470780998901</v>
      </c>
      <c r="I10674" s="2">
        <f>VLOOKUP($E10674,
Products!$A$1:$F$201,MATCH(Orders!I$1,Products!$A$1:$F$1,0),0)</f>
        <v>16266.090182397211</v>
      </c>
      <c r="J10674" s="2">
        <f>VLOOKUP($E10674,
Products!$A$1:$F$201,MATCH(Orders!J$1,Products!$A$1:$F$1,0),0)</f>
        <v>11802.84602487359</v>
      </c>
    </row>
    <row r="10675" spans="1:10">
      <c r="A10675">
        <v>10674</v>
      </c>
      <c r="B10675" s="4">
        <v>45924</v>
      </c>
      <c r="C10675" s="10">
        <f>DATE(YEAR(orders[[#This Row],[order_date]]), MONTH(orders[[#This Row],[order_date]]), 1)</f>
        <v>45901</v>
      </c>
      <c r="D10675" t="s">
        <v>3935</v>
      </c>
      <c r="E10675" t="s">
        <v>600</v>
      </c>
      <c r="F10675" t="str">
        <f>VLOOKUP(orders[[#This Row],[product_id]],Products!A:C,3,0)</f>
        <v>Electronics</v>
      </c>
      <c r="G10675">
        <v>1</v>
      </c>
      <c r="H10675" s="6">
        <v>0.13963307039629985</v>
      </c>
      <c r="I10675" s="2">
        <f>VLOOKUP($E10675,
Products!$A$1:$F$201,MATCH(Orders!I$1,Products!$A$1:$F$1,0),0)</f>
        <v>2556.7009232610858</v>
      </c>
      <c r="J10675" s="2">
        <f>VLOOKUP($E10675,
Products!$A$1:$F$201,MATCH(Orders!J$1,Products!$A$1:$F$1,0),0)</f>
        <v>2002.3128715328869</v>
      </c>
    </row>
    <row r="10676" spans="1:10">
      <c r="A10676">
        <v>10675</v>
      </c>
      <c r="B10676" s="4">
        <v>45746</v>
      </c>
      <c r="C10676" s="10">
        <f>DATE(YEAR(orders[[#This Row],[order_date]]), MONTH(orders[[#This Row],[order_date]]), 1)</f>
        <v>45717</v>
      </c>
      <c r="D10676" t="s">
        <v>2223</v>
      </c>
      <c r="E10676" t="s">
        <v>694</v>
      </c>
      <c r="F10676" t="str">
        <f>VLOOKUP(orders[[#This Row],[product_id]],Products!A:C,3,0)</f>
        <v>Appliances</v>
      </c>
      <c r="G10676">
        <v>2</v>
      </c>
      <c r="H10676" s="6">
        <v>5.5624052672480939E-2</v>
      </c>
      <c r="I10676" s="2">
        <f>VLOOKUP($E10676,
Products!$A$1:$F$201,MATCH(Orders!I$1,Products!$A$1:$F$1,0),0)</f>
        <v>6319.3885218993337</v>
      </c>
      <c r="J10676" s="2">
        <f>VLOOKUP($E10676,
Products!$A$1:$F$201,MATCH(Orders!J$1,Products!$A$1:$F$1,0),0)</f>
        <v>4956.0125433870189</v>
      </c>
    </row>
    <row r="10677" spans="1:10">
      <c r="A10677">
        <v>10676</v>
      </c>
      <c r="B10677" s="4">
        <v>45136</v>
      </c>
      <c r="C10677" s="10">
        <f>DATE(YEAR(orders[[#This Row],[order_date]]), MONTH(orders[[#This Row],[order_date]]), 1)</f>
        <v>45108</v>
      </c>
      <c r="D10677" t="s">
        <v>2939</v>
      </c>
      <c r="E10677" t="s">
        <v>612</v>
      </c>
      <c r="F10677" t="str">
        <f>VLOOKUP(orders[[#This Row],[product_id]],Products!A:C,3,0)</f>
        <v>Electronics</v>
      </c>
      <c r="G10677">
        <v>2</v>
      </c>
      <c r="H10677" s="6">
        <v>0.10517033997845103</v>
      </c>
      <c r="I10677" s="2">
        <f>VLOOKUP($E10677,
Products!$A$1:$F$201,MATCH(Orders!I$1,Products!$A$1:$F$1,0),0)</f>
        <v>2704.041843529928</v>
      </c>
      <c r="J10677" s="2">
        <f>VLOOKUP($E10677,
Products!$A$1:$F$201,MATCH(Orders!J$1,Products!$A$1:$F$1,0),0)</f>
        <v>2158.9135708713038</v>
      </c>
    </row>
    <row r="10678" spans="1:10">
      <c r="A10678">
        <v>10677</v>
      </c>
      <c r="B10678" s="4">
        <v>45198</v>
      </c>
      <c r="C10678" s="10">
        <f>DATE(YEAR(orders[[#This Row],[order_date]]), MONTH(orders[[#This Row],[order_date]]), 1)</f>
        <v>45170</v>
      </c>
      <c r="D10678" t="s">
        <v>3097</v>
      </c>
      <c r="E10678" t="s">
        <v>617</v>
      </c>
      <c r="F10678" t="str">
        <f>VLOOKUP(orders[[#This Row],[product_id]],Products!A:C,3,0)</f>
        <v>Electronics</v>
      </c>
      <c r="G10678">
        <v>1</v>
      </c>
      <c r="H10678" s="6">
        <v>0.21750289378457724</v>
      </c>
      <c r="I10678" s="2">
        <f>VLOOKUP($E10678,
Products!$A$1:$F$201,MATCH(Orders!I$1,Products!$A$1:$F$1,0),0)</f>
        <v>19466.867434847129</v>
      </c>
      <c r="J10678" s="2">
        <f>VLOOKUP($E10678,
Products!$A$1:$F$201,MATCH(Orders!J$1,Products!$A$1:$F$1,0),0)</f>
        <v>13371.790482684521</v>
      </c>
    </row>
    <row r="10679" spans="1:10">
      <c r="A10679">
        <v>10678</v>
      </c>
      <c r="B10679" s="4">
        <v>45525</v>
      </c>
      <c r="C10679" s="10">
        <f>DATE(YEAR(orders[[#This Row],[order_date]]), MONTH(orders[[#This Row],[order_date]]), 1)</f>
        <v>45505</v>
      </c>
      <c r="D10679" t="s">
        <v>1526</v>
      </c>
      <c r="E10679" t="s">
        <v>557</v>
      </c>
      <c r="F10679" t="str">
        <f>VLOOKUP(orders[[#This Row],[product_id]],Products!A:C,3,0)</f>
        <v>Electronics</v>
      </c>
      <c r="G10679">
        <v>1</v>
      </c>
      <c r="H10679" s="6">
        <v>0.11619767880214124</v>
      </c>
      <c r="I10679" s="2">
        <f>VLOOKUP($E10679,
Products!$A$1:$F$201,MATCH(Orders!I$1,Products!$A$1:$F$1,0),0)</f>
        <v>23950.56449224626</v>
      </c>
      <c r="J10679" s="2">
        <f>VLOOKUP($E10679,
Products!$A$1:$F$201,MATCH(Orders!J$1,Products!$A$1:$F$1,0),0)</f>
        <v>16488.618979732779</v>
      </c>
    </row>
    <row r="10680" spans="1:10">
      <c r="A10680">
        <v>10679</v>
      </c>
      <c r="B10680" s="4">
        <v>46010</v>
      </c>
      <c r="C10680" s="10">
        <f>DATE(YEAR(orders[[#This Row],[order_date]]), MONTH(orders[[#This Row],[order_date]]), 1)</f>
        <v>45992</v>
      </c>
      <c r="D10680" t="s">
        <v>2598</v>
      </c>
      <c r="E10680" t="s">
        <v>523</v>
      </c>
      <c r="F10680" t="str">
        <f>VLOOKUP(orders[[#This Row],[product_id]],Products!A:C,3,0)</f>
        <v>Electronics</v>
      </c>
      <c r="G10680">
        <v>2</v>
      </c>
      <c r="H10680" s="6">
        <v>0.23329142057584518</v>
      </c>
      <c r="I10680" s="2">
        <f>VLOOKUP($E10680,
Products!$A$1:$F$201,MATCH(Orders!I$1,Products!$A$1:$F$1,0),0)</f>
        <v>27240.414518089601</v>
      </c>
      <c r="J10680" s="2">
        <f>VLOOKUP($E10680,
Products!$A$1:$F$201,MATCH(Orders!J$1,Products!$A$1:$F$1,0),0)</f>
        <v>21217.524617692769</v>
      </c>
    </row>
    <row r="10681" spans="1:10">
      <c r="A10681">
        <v>10680</v>
      </c>
      <c r="B10681" s="4">
        <v>45965</v>
      </c>
      <c r="C10681" s="10">
        <f>DATE(YEAR(orders[[#This Row],[order_date]]), MONTH(orders[[#This Row],[order_date]]), 1)</f>
        <v>45962</v>
      </c>
      <c r="D10681" t="s">
        <v>3494</v>
      </c>
      <c r="E10681" t="s">
        <v>693</v>
      </c>
      <c r="F10681" t="str">
        <f>VLOOKUP(orders[[#This Row],[product_id]],Products!A:C,3,0)</f>
        <v>Appliances</v>
      </c>
      <c r="G10681">
        <v>3</v>
      </c>
      <c r="H10681" s="6">
        <v>0.12107916284580515</v>
      </c>
      <c r="I10681" s="2">
        <f>VLOOKUP($E10681,
Products!$A$1:$F$201,MATCH(Orders!I$1,Products!$A$1:$F$1,0),0)</f>
        <v>2037.67513915007</v>
      </c>
      <c r="J10681" s="2">
        <f>VLOOKUP($E10681,
Products!$A$1:$F$201,MATCH(Orders!J$1,Products!$A$1:$F$1,0),0)</f>
        <v>1374.1566876520769</v>
      </c>
    </row>
    <row r="10682" spans="1:10">
      <c r="A10682">
        <v>10681</v>
      </c>
      <c r="B10682" s="4">
        <v>45949</v>
      </c>
      <c r="C10682" s="10">
        <f>DATE(YEAR(orders[[#This Row],[order_date]]), MONTH(orders[[#This Row],[order_date]]), 1)</f>
        <v>45931</v>
      </c>
      <c r="D10682" t="s">
        <v>2245</v>
      </c>
      <c r="E10682" t="s">
        <v>680</v>
      </c>
      <c r="F10682" t="str">
        <f>VLOOKUP(orders[[#This Row],[product_id]],Products!A:C,3,0)</f>
        <v>Electronics</v>
      </c>
      <c r="G10682">
        <v>3</v>
      </c>
      <c r="H10682" s="6">
        <v>0.21395132916436291</v>
      </c>
      <c r="I10682" s="2">
        <f>VLOOKUP($E10682,
Products!$A$1:$F$201,MATCH(Orders!I$1,Products!$A$1:$F$1,0),0)</f>
        <v>31627.348891742429</v>
      </c>
      <c r="J10682" s="2">
        <f>VLOOKUP($E10682,
Products!$A$1:$F$201,MATCH(Orders!J$1,Products!$A$1:$F$1,0),0)</f>
        <v>23219.930812036979</v>
      </c>
    </row>
    <row r="10683" spans="1:10">
      <c r="A10683">
        <v>10682</v>
      </c>
      <c r="B10683" s="4">
        <v>45181</v>
      </c>
      <c r="C10683" s="10">
        <f>DATE(YEAR(orders[[#This Row],[order_date]]), MONTH(orders[[#This Row],[order_date]]), 1)</f>
        <v>45170</v>
      </c>
      <c r="D10683" t="s">
        <v>1274</v>
      </c>
      <c r="E10683" t="s">
        <v>562</v>
      </c>
      <c r="F10683" t="str">
        <f>VLOOKUP(orders[[#This Row],[product_id]],Products!A:C,3,0)</f>
        <v>Electronics</v>
      </c>
      <c r="G10683">
        <v>1</v>
      </c>
      <c r="H10683" s="6">
        <v>0.22344825812649444</v>
      </c>
      <c r="I10683" s="2">
        <f>VLOOKUP($E10683,
Products!$A$1:$F$201,MATCH(Orders!I$1,Products!$A$1:$F$1,0),0)</f>
        <v>2550.478597498749</v>
      </c>
      <c r="J10683" s="2">
        <f>VLOOKUP($E10683,
Products!$A$1:$F$201,MATCH(Orders!J$1,Products!$A$1:$F$1,0),0)</f>
        <v>1688.129752018375</v>
      </c>
    </row>
    <row r="10684" spans="1:10">
      <c r="A10684">
        <v>10683</v>
      </c>
      <c r="B10684" s="4">
        <v>45663</v>
      </c>
      <c r="C10684" s="10">
        <f>DATE(YEAR(orders[[#This Row],[order_date]]), MONTH(orders[[#This Row],[order_date]]), 1)</f>
        <v>45658</v>
      </c>
      <c r="D10684" t="s">
        <v>3703</v>
      </c>
      <c r="E10684" t="s">
        <v>538</v>
      </c>
      <c r="F10684" t="str">
        <f>VLOOKUP(orders[[#This Row],[product_id]],Products!A:C,3,0)</f>
        <v>Electronics</v>
      </c>
      <c r="G10684">
        <v>2</v>
      </c>
      <c r="H10684" s="6">
        <v>0.21888331955669238</v>
      </c>
      <c r="I10684" s="2">
        <f>VLOOKUP($E10684,
Products!$A$1:$F$201,MATCH(Orders!I$1,Products!$A$1:$F$1,0),0)</f>
        <v>29368.843697269542</v>
      </c>
      <c r="J10684" s="2">
        <f>VLOOKUP($E10684,
Products!$A$1:$F$201,MATCH(Orders!J$1,Products!$A$1:$F$1,0),0)</f>
        <v>23079.13344123889</v>
      </c>
    </row>
    <row r="10685" spans="1:10">
      <c r="A10685">
        <v>10684</v>
      </c>
      <c r="B10685" s="4">
        <v>45648</v>
      </c>
      <c r="C10685" s="10">
        <f>DATE(YEAR(orders[[#This Row],[order_date]]), MONTH(orders[[#This Row],[order_date]]), 1)</f>
        <v>45627</v>
      </c>
      <c r="D10685" t="s">
        <v>1214</v>
      </c>
      <c r="E10685" t="s">
        <v>609</v>
      </c>
      <c r="F10685" t="str">
        <f>VLOOKUP(orders[[#This Row],[product_id]],Products!A:C,3,0)</f>
        <v>Appliances</v>
      </c>
      <c r="G10685">
        <v>2</v>
      </c>
      <c r="H10685" s="6">
        <v>0.1445077736315932</v>
      </c>
      <c r="I10685" s="2">
        <f>VLOOKUP($E10685,
Products!$A$1:$F$201,MATCH(Orders!I$1,Products!$A$1:$F$1,0),0)</f>
        <v>2159.5378031052392</v>
      </c>
      <c r="J10685" s="2">
        <f>VLOOKUP($E10685,
Products!$A$1:$F$201,MATCH(Orders!J$1,Products!$A$1:$F$1,0),0)</f>
        <v>1501.9415981313371</v>
      </c>
    </row>
    <row r="10686" spans="1:10">
      <c r="A10686">
        <v>10685</v>
      </c>
      <c r="B10686" s="4">
        <v>45461</v>
      </c>
      <c r="C10686" s="10">
        <f>DATE(YEAR(orders[[#This Row],[order_date]]), MONTH(orders[[#This Row],[order_date]]), 1)</f>
        <v>45444</v>
      </c>
      <c r="D10686" t="s">
        <v>2269</v>
      </c>
      <c r="E10686" t="s">
        <v>665</v>
      </c>
      <c r="F10686" t="str">
        <f>VLOOKUP(orders[[#This Row],[product_id]],Products!A:C,3,0)</f>
        <v>Electronics</v>
      </c>
      <c r="G10686">
        <v>1</v>
      </c>
      <c r="H10686" s="6">
        <v>0.15095699066763285</v>
      </c>
      <c r="I10686" s="2">
        <f>VLOOKUP($E10686,
Products!$A$1:$F$201,MATCH(Orders!I$1,Products!$A$1:$F$1,0),0)</f>
        <v>2381.208040848107</v>
      </c>
      <c r="J10686" s="2">
        <f>VLOOKUP($E10686,
Products!$A$1:$F$201,MATCH(Orders!J$1,Products!$A$1:$F$1,0),0)</f>
        <v>1615.320210979525</v>
      </c>
    </row>
    <row r="10687" spans="1:10">
      <c r="A10687">
        <v>10686</v>
      </c>
      <c r="B10687" s="4">
        <v>45950</v>
      </c>
      <c r="C10687" s="10">
        <f>DATE(YEAR(orders[[#This Row],[order_date]]), MONTH(orders[[#This Row],[order_date]]), 1)</f>
        <v>45931</v>
      </c>
      <c r="D10687" t="s">
        <v>2769</v>
      </c>
      <c r="E10687" t="s">
        <v>637</v>
      </c>
      <c r="F10687" t="str">
        <f>VLOOKUP(orders[[#This Row],[product_id]],Products!A:C,3,0)</f>
        <v>Electronics</v>
      </c>
      <c r="G10687">
        <v>3</v>
      </c>
      <c r="H10687" s="6">
        <v>0.24788384185112736</v>
      </c>
      <c r="I10687" s="2">
        <f>VLOOKUP($E10687,
Products!$A$1:$F$201,MATCH(Orders!I$1,Products!$A$1:$F$1,0),0)</f>
        <v>2722.8882486231741</v>
      </c>
      <c r="J10687" s="2">
        <f>VLOOKUP($E10687,
Products!$A$1:$F$201,MATCH(Orders!J$1,Products!$A$1:$F$1,0),0)</f>
        <v>2155.455197032014</v>
      </c>
    </row>
    <row r="10688" spans="1:10">
      <c r="A10688">
        <v>10687</v>
      </c>
      <c r="B10688" s="4">
        <v>44943</v>
      </c>
      <c r="C10688" s="10">
        <f>DATE(YEAR(orders[[#This Row],[order_date]]), MONTH(orders[[#This Row],[order_date]]), 1)</f>
        <v>44927</v>
      </c>
      <c r="D10688" t="s">
        <v>1230</v>
      </c>
      <c r="E10688" t="s">
        <v>674</v>
      </c>
      <c r="F10688" t="str">
        <f>VLOOKUP(orders[[#This Row],[product_id]],Products!A:C,3,0)</f>
        <v>Appliances</v>
      </c>
      <c r="G10688">
        <v>1</v>
      </c>
      <c r="H10688" s="6">
        <v>6.884311074520226E-2</v>
      </c>
      <c r="I10688" s="2">
        <f>VLOOKUP($E10688,
Products!$A$1:$F$201,MATCH(Orders!I$1,Products!$A$1:$F$1,0),0)</f>
        <v>6324.5253633508046</v>
      </c>
      <c r="J10688" s="2">
        <f>VLOOKUP($E10688,
Products!$A$1:$F$201,MATCH(Orders!J$1,Products!$A$1:$F$1,0),0)</f>
        <v>4493.055585088201</v>
      </c>
    </row>
    <row r="10689" spans="1:10">
      <c r="A10689">
        <v>10688</v>
      </c>
      <c r="B10689" s="4">
        <v>45808</v>
      </c>
      <c r="C10689" s="10">
        <f>DATE(YEAR(orders[[#This Row],[order_date]]), MONTH(orders[[#This Row],[order_date]]), 1)</f>
        <v>45778</v>
      </c>
      <c r="D10689" t="s">
        <v>2953</v>
      </c>
      <c r="E10689" t="s">
        <v>524</v>
      </c>
      <c r="F10689" t="str">
        <f>VLOOKUP(orders[[#This Row],[product_id]],Products!A:C,3,0)</f>
        <v>Electronics</v>
      </c>
      <c r="G10689">
        <v>3</v>
      </c>
      <c r="H10689" s="6">
        <v>0.2401446451618359</v>
      </c>
      <c r="I10689" s="2">
        <f>VLOOKUP($E10689,
Products!$A$1:$F$201,MATCH(Orders!I$1,Products!$A$1:$F$1,0),0)</f>
        <v>13162.372749153699</v>
      </c>
      <c r="J10689" s="2">
        <f>VLOOKUP($E10689,
Products!$A$1:$F$201,MATCH(Orders!J$1,Products!$A$1:$F$1,0),0)</f>
        <v>8772.7564251238819</v>
      </c>
    </row>
    <row r="10690" spans="1:10">
      <c r="A10690">
        <v>10689</v>
      </c>
      <c r="B10690" s="4">
        <v>45880</v>
      </c>
      <c r="C10690" s="10">
        <f>DATE(YEAR(orders[[#This Row],[order_date]]), MONTH(orders[[#This Row],[order_date]]), 1)</f>
        <v>45870</v>
      </c>
      <c r="D10690" t="s">
        <v>1913</v>
      </c>
      <c r="E10690" t="s">
        <v>512</v>
      </c>
      <c r="F10690" t="str">
        <f>VLOOKUP(orders[[#This Row],[product_id]],Products!A:C,3,0)</f>
        <v>Electronics</v>
      </c>
      <c r="G10690">
        <v>1</v>
      </c>
      <c r="H10690" s="6">
        <v>0.16561615499647997</v>
      </c>
      <c r="I10690" s="2">
        <f>VLOOKUP($E10690,
Products!$A$1:$F$201,MATCH(Orders!I$1,Products!$A$1:$F$1,0),0)</f>
        <v>12877.548087294561</v>
      </c>
      <c r="J10690" s="2">
        <f>VLOOKUP($E10690,
Products!$A$1:$F$201,MATCH(Orders!J$1,Products!$A$1:$F$1,0),0)</f>
        <v>9551.9000631411909</v>
      </c>
    </row>
    <row r="10691" spans="1:10">
      <c r="A10691">
        <v>10690</v>
      </c>
      <c r="B10691" s="4">
        <v>45752</v>
      </c>
      <c r="C10691" s="10">
        <f>DATE(YEAR(orders[[#This Row],[order_date]]), MONTH(orders[[#This Row],[order_date]]), 1)</f>
        <v>45748</v>
      </c>
      <c r="D10691" t="s">
        <v>1014</v>
      </c>
      <c r="E10691" t="s">
        <v>531</v>
      </c>
      <c r="F10691" t="str">
        <f>VLOOKUP(orders[[#This Row],[product_id]],Products!A:C,3,0)</f>
        <v>Electronics</v>
      </c>
      <c r="G10691">
        <v>1</v>
      </c>
      <c r="H10691" s="6">
        <v>0.10853976112171369</v>
      </c>
      <c r="I10691" s="2">
        <f>VLOOKUP($E10691,
Products!$A$1:$F$201,MATCH(Orders!I$1,Products!$A$1:$F$1,0),0)</f>
        <v>29674.378925417219</v>
      </c>
      <c r="J10691" s="2">
        <f>VLOOKUP($E10691,
Products!$A$1:$F$201,MATCH(Orders!J$1,Products!$A$1:$F$1,0),0)</f>
        <v>20795.30337605517</v>
      </c>
    </row>
    <row r="10692" spans="1:10">
      <c r="A10692">
        <v>10691</v>
      </c>
      <c r="B10692" s="4">
        <v>45918</v>
      </c>
      <c r="C10692" s="10">
        <f>DATE(YEAR(orders[[#This Row],[order_date]]), MONTH(orders[[#This Row],[order_date]]), 1)</f>
        <v>45901</v>
      </c>
      <c r="D10692" t="s">
        <v>2545</v>
      </c>
      <c r="E10692" t="s">
        <v>592</v>
      </c>
      <c r="F10692" t="str">
        <f>VLOOKUP(orders[[#This Row],[product_id]],Products!A:C,3,0)</f>
        <v>Electronics</v>
      </c>
      <c r="G10692">
        <v>1</v>
      </c>
      <c r="H10692" s="6">
        <v>0.21773759506469667</v>
      </c>
      <c r="I10692" s="2">
        <f>VLOOKUP($E10692,
Products!$A$1:$F$201,MATCH(Orders!I$1,Products!$A$1:$F$1,0),0)</f>
        <v>12221.95918536383</v>
      </c>
      <c r="J10692" s="2">
        <f>VLOOKUP($E10692,
Products!$A$1:$F$201,MATCH(Orders!J$1,Products!$A$1:$F$1,0),0)</f>
        <v>9737.7215556427309</v>
      </c>
    </row>
    <row r="10693" spans="1:10">
      <c r="A10693">
        <v>10692</v>
      </c>
      <c r="B10693" s="4">
        <v>45804</v>
      </c>
      <c r="C10693" s="10">
        <f>DATE(YEAR(orders[[#This Row],[order_date]]), MONTH(orders[[#This Row],[order_date]]), 1)</f>
        <v>45778</v>
      </c>
      <c r="D10693" t="s">
        <v>4285</v>
      </c>
      <c r="E10693" t="s">
        <v>603</v>
      </c>
      <c r="F10693" t="str">
        <f>VLOOKUP(orders[[#This Row],[product_id]],Products!A:C,3,0)</f>
        <v>Electronics</v>
      </c>
      <c r="G10693">
        <v>1</v>
      </c>
      <c r="H10693" s="6">
        <v>0.21811136627067887</v>
      </c>
      <c r="I10693" s="2">
        <f>VLOOKUP($E10693,
Products!$A$1:$F$201,MATCH(Orders!I$1,Products!$A$1:$F$1,0),0)</f>
        <v>10867.659217073329</v>
      </c>
      <c r="J10693" s="2">
        <f>VLOOKUP($E10693,
Products!$A$1:$F$201,MATCH(Orders!J$1,Products!$A$1:$F$1,0),0)</f>
        <v>8421.8829552397037</v>
      </c>
    </row>
    <row r="10694" spans="1:10">
      <c r="A10694">
        <v>10693</v>
      </c>
      <c r="B10694" s="4">
        <v>45111</v>
      </c>
      <c r="C10694" s="10">
        <f>DATE(YEAR(orders[[#This Row],[order_date]]), MONTH(orders[[#This Row],[order_date]]), 1)</f>
        <v>45108</v>
      </c>
      <c r="D10694" t="s">
        <v>4058</v>
      </c>
      <c r="E10694" t="s">
        <v>684</v>
      </c>
      <c r="F10694" t="str">
        <f>VLOOKUP(orders[[#This Row],[product_id]],Products!A:C,3,0)</f>
        <v>Appliances</v>
      </c>
      <c r="G10694">
        <v>1</v>
      </c>
      <c r="H10694" s="6">
        <v>9.419855529996303E-2</v>
      </c>
      <c r="I10694" s="2">
        <f>VLOOKUP($E10694,
Products!$A$1:$F$201,MATCH(Orders!I$1,Products!$A$1:$F$1,0),0)</f>
        <v>2147.166688023286</v>
      </c>
      <c r="J10694" s="2">
        <f>VLOOKUP($E10694,
Products!$A$1:$F$201,MATCH(Orders!J$1,Products!$A$1:$F$1,0),0)</f>
        <v>1709.9619584723389</v>
      </c>
    </row>
    <row r="10695" spans="1:10">
      <c r="A10695">
        <v>10694</v>
      </c>
      <c r="B10695" s="4">
        <v>45962</v>
      </c>
      <c r="C10695" s="10">
        <f>DATE(YEAR(orders[[#This Row],[order_date]]), MONTH(orders[[#This Row],[order_date]]), 1)</f>
        <v>45962</v>
      </c>
      <c r="D10695" t="s">
        <v>4611</v>
      </c>
      <c r="E10695" t="s">
        <v>689</v>
      </c>
      <c r="F10695" t="str">
        <f>VLOOKUP(orders[[#This Row],[product_id]],Products!A:C,3,0)</f>
        <v>Electronics</v>
      </c>
      <c r="G10695">
        <v>3</v>
      </c>
      <c r="H10695" s="6">
        <v>0.22352690135980052</v>
      </c>
      <c r="I10695" s="2">
        <f>VLOOKUP($E10695,
Products!$A$1:$F$201,MATCH(Orders!I$1,Products!$A$1:$F$1,0),0)</f>
        <v>22021.70433799336</v>
      </c>
      <c r="J10695" s="2">
        <f>VLOOKUP($E10695,
Products!$A$1:$F$201,MATCH(Orders!J$1,Products!$A$1:$F$1,0),0)</f>
        <v>16990.60087110737</v>
      </c>
    </row>
    <row r="10696" spans="1:10">
      <c r="A10696">
        <v>10695</v>
      </c>
      <c r="B10696" s="4">
        <v>45006</v>
      </c>
      <c r="C10696" s="10">
        <f>DATE(YEAR(orders[[#This Row],[order_date]]), MONTH(orders[[#This Row],[order_date]]), 1)</f>
        <v>44986</v>
      </c>
      <c r="D10696" t="s">
        <v>3935</v>
      </c>
      <c r="E10696" t="s">
        <v>704</v>
      </c>
      <c r="F10696" t="str">
        <f>VLOOKUP(orders[[#This Row],[product_id]],Products!A:C,3,0)</f>
        <v>Electronics</v>
      </c>
      <c r="G10696">
        <v>1</v>
      </c>
      <c r="H10696" s="6">
        <v>0.12363662901786848</v>
      </c>
      <c r="I10696" s="2">
        <f>VLOOKUP($E10696,
Products!$A$1:$F$201,MATCH(Orders!I$1,Products!$A$1:$F$1,0),0)</f>
        <v>2453.3182634424861</v>
      </c>
      <c r="J10696" s="2">
        <f>VLOOKUP($E10696,
Products!$A$1:$F$201,MATCH(Orders!J$1,Products!$A$1:$F$1,0),0)</f>
        <v>1951.860511286576</v>
      </c>
    </row>
    <row r="10697" spans="1:10">
      <c r="A10697">
        <v>10696</v>
      </c>
      <c r="B10697" s="4">
        <v>45735</v>
      </c>
      <c r="C10697" s="10">
        <f>DATE(YEAR(orders[[#This Row],[order_date]]), MONTH(orders[[#This Row],[order_date]]), 1)</f>
        <v>45717</v>
      </c>
      <c r="D10697" t="s">
        <v>2089</v>
      </c>
      <c r="E10697" t="s">
        <v>684</v>
      </c>
      <c r="F10697" t="str">
        <f>VLOOKUP(orders[[#This Row],[product_id]],Products!A:C,3,0)</f>
        <v>Appliances</v>
      </c>
      <c r="G10697">
        <v>2</v>
      </c>
      <c r="H10697" s="6">
        <v>0.14564775140392289</v>
      </c>
      <c r="I10697" s="2">
        <f>VLOOKUP($E10697,
Products!$A$1:$F$201,MATCH(Orders!I$1,Products!$A$1:$F$1,0),0)</f>
        <v>2147.166688023286</v>
      </c>
      <c r="J10697" s="2">
        <f>VLOOKUP($E10697,
Products!$A$1:$F$201,MATCH(Orders!J$1,Products!$A$1:$F$1,0),0)</f>
        <v>1709.9619584723389</v>
      </c>
    </row>
    <row r="10698" spans="1:10">
      <c r="A10698">
        <v>10697</v>
      </c>
      <c r="B10698" s="4">
        <v>45228</v>
      </c>
      <c r="C10698" s="10">
        <f>DATE(YEAR(orders[[#This Row],[order_date]]), MONTH(orders[[#This Row],[order_date]]), 1)</f>
        <v>45200</v>
      </c>
      <c r="D10698" t="s">
        <v>3012</v>
      </c>
      <c r="E10698" t="s">
        <v>641</v>
      </c>
      <c r="F10698" t="str">
        <f>VLOOKUP(orders[[#This Row],[product_id]],Products!A:C,3,0)</f>
        <v>Appliances</v>
      </c>
      <c r="G10698">
        <v>1</v>
      </c>
      <c r="H10698" s="6">
        <v>0.1466028057186089</v>
      </c>
      <c r="I10698" s="2">
        <f>VLOOKUP($E10698,
Products!$A$1:$F$201,MATCH(Orders!I$1,Products!$A$1:$F$1,0),0)</f>
        <v>27167.965718506261</v>
      </c>
      <c r="J10698" s="2">
        <f>VLOOKUP($E10698,
Products!$A$1:$F$201,MATCH(Orders!J$1,Products!$A$1:$F$1,0),0)</f>
        <v>19748.025676381669</v>
      </c>
    </row>
    <row r="10699" spans="1:10">
      <c r="A10699">
        <v>10698</v>
      </c>
      <c r="B10699" s="4">
        <v>45059</v>
      </c>
      <c r="C10699" s="10">
        <f>DATE(YEAR(orders[[#This Row],[order_date]]), MONTH(orders[[#This Row],[order_date]]), 1)</f>
        <v>45047</v>
      </c>
      <c r="D10699" t="s">
        <v>2648</v>
      </c>
      <c r="E10699" t="s">
        <v>646</v>
      </c>
      <c r="F10699" t="str">
        <f>VLOOKUP(orders[[#This Row],[product_id]],Products!A:C,3,0)</f>
        <v>Electronics</v>
      </c>
      <c r="G10699">
        <v>3</v>
      </c>
      <c r="H10699" s="6">
        <v>0.143532803200142</v>
      </c>
      <c r="I10699" s="2">
        <f>VLOOKUP($E10699,
Products!$A$1:$F$201,MATCH(Orders!I$1,Products!$A$1:$F$1,0),0)</f>
        <v>18424.12750052143</v>
      </c>
      <c r="J10699" s="2">
        <f>VLOOKUP($E10699,
Products!$A$1:$F$201,MATCH(Orders!J$1,Products!$A$1:$F$1,0),0)</f>
        <v>14575.25356690323</v>
      </c>
    </row>
    <row r="10700" spans="1:10">
      <c r="A10700">
        <v>10699</v>
      </c>
      <c r="B10700" s="4">
        <v>45955</v>
      </c>
      <c r="C10700" s="10">
        <f>DATE(YEAR(orders[[#This Row],[order_date]]), MONTH(orders[[#This Row],[order_date]]), 1)</f>
        <v>45931</v>
      </c>
      <c r="D10700" t="s">
        <v>1886</v>
      </c>
      <c r="E10700" t="s">
        <v>537</v>
      </c>
      <c r="F10700" t="str">
        <f>VLOOKUP(orders[[#This Row],[product_id]],Products!A:C,3,0)</f>
        <v>Electronics</v>
      </c>
      <c r="G10700">
        <v>3</v>
      </c>
      <c r="H10700" s="6">
        <v>0.11153163125644031</v>
      </c>
      <c r="I10700" s="2">
        <f>VLOOKUP($E10700,
Products!$A$1:$F$201,MATCH(Orders!I$1,Products!$A$1:$F$1,0),0)</f>
        <v>31703.831103033539</v>
      </c>
      <c r="J10700" s="2">
        <f>VLOOKUP($E10700,
Products!$A$1:$F$201,MATCH(Orders!J$1,Products!$A$1:$F$1,0),0)</f>
        <v>24504.340558054781</v>
      </c>
    </row>
    <row r="10701" spans="1:10">
      <c r="A10701">
        <v>10700</v>
      </c>
      <c r="B10701" s="4">
        <v>45682</v>
      </c>
      <c r="C10701" s="10">
        <f>DATE(YEAR(orders[[#This Row],[order_date]]), MONTH(orders[[#This Row],[order_date]]), 1)</f>
        <v>45658</v>
      </c>
      <c r="D10701" t="s">
        <v>3178</v>
      </c>
      <c r="E10701" t="s">
        <v>539</v>
      </c>
      <c r="F10701" t="str">
        <f>VLOOKUP(orders[[#This Row],[product_id]],Products!A:C,3,0)</f>
        <v>Appliances</v>
      </c>
      <c r="G10701">
        <v>2</v>
      </c>
      <c r="H10701" s="6">
        <v>8.8604516234168498E-2</v>
      </c>
      <c r="I10701" s="2">
        <f>VLOOKUP($E10701,
Products!$A$1:$F$201,MATCH(Orders!I$1,Products!$A$1:$F$1,0),0)</f>
        <v>25730.234720482978</v>
      </c>
      <c r="J10701" s="2">
        <f>VLOOKUP($E10701,
Products!$A$1:$F$201,MATCH(Orders!J$1,Products!$A$1:$F$1,0),0)</f>
        <v>17186.87037527658</v>
      </c>
    </row>
    <row r="10702" spans="1:10">
      <c r="A10702">
        <v>10701</v>
      </c>
      <c r="B10702" s="4">
        <v>45555</v>
      </c>
      <c r="C10702" s="10">
        <f>DATE(YEAR(orders[[#This Row],[order_date]]), MONTH(orders[[#This Row],[order_date]]), 1)</f>
        <v>45536</v>
      </c>
      <c r="D10702" t="s">
        <v>4383</v>
      </c>
      <c r="E10702" t="s">
        <v>651</v>
      </c>
      <c r="F10702" t="str">
        <f>VLOOKUP(orders[[#This Row],[product_id]],Products!A:C,3,0)</f>
        <v>Electronics</v>
      </c>
      <c r="G10702">
        <v>1</v>
      </c>
      <c r="H10702" s="6">
        <v>0.18355611755737519</v>
      </c>
      <c r="I10702" s="2">
        <f>VLOOKUP($E10702,
Products!$A$1:$F$201,MATCH(Orders!I$1,Products!$A$1:$F$1,0),0)</f>
        <v>28622.091542973511</v>
      </c>
      <c r="J10702" s="2">
        <f>VLOOKUP($E10702,
Products!$A$1:$F$201,MATCH(Orders!J$1,Products!$A$1:$F$1,0),0)</f>
        <v>19327.527634039769</v>
      </c>
    </row>
    <row r="10703" spans="1:10">
      <c r="A10703">
        <v>10702</v>
      </c>
      <c r="B10703" s="4">
        <v>45936</v>
      </c>
      <c r="C10703" s="10">
        <f>DATE(YEAR(orders[[#This Row],[order_date]]), MONTH(orders[[#This Row],[order_date]]), 1)</f>
        <v>45931</v>
      </c>
      <c r="D10703" t="s">
        <v>3532</v>
      </c>
      <c r="E10703" t="s">
        <v>560</v>
      </c>
      <c r="F10703" t="str">
        <f>VLOOKUP(orders[[#This Row],[product_id]],Products!A:C,3,0)</f>
        <v>Appliances</v>
      </c>
      <c r="G10703">
        <v>3</v>
      </c>
      <c r="H10703" s="6">
        <v>6.0437337254106681E-2</v>
      </c>
      <c r="I10703" s="2">
        <f>VLOOKUP($E10703,
Products!$A$1:$F$201,MATCH(Orders!I$1,Products!$A$1:$F$1,0),0)</f>
        <v>6334.2190560739964</v>
      </c>
      <c r="J10703" s="2">
        <f>VLOOKUP($E10703,
Products!$A$1:$F$201,MATCH(Orders!J$1,Products!$A$1:$F$1,0),0)</f>
        <v>4117.6239066206717</v>
      </c>
    </row>
    <row r="10704" spans="1:10">
      <c r="A10704">
        <v>10703</v>
      </c>
      <c r="B10704" s="4">
        <v>45699</v>
      </c>
      <c r="C10704" s="10">
        <f>DATE(YEAR(orders[[#This Row],[order_date]]), MONTH(orders[[#This Row],[order_date]]), 1)</f>
        <v>45689</v>
      </c>
      <c r="D10704" t="s">
        <v>1750</v>
      </c>
      <c r="E10704" t="s">
        <v>548</v>
      </c>
      <c r="F10704" t="str">
        <f>VLOOKUP(orders[[#This Row],[product_id]],Products!A:C,3,0)</f>
        <v>Appliances</v>
      </c>
      <c r="G10704">
        <v>2</v>
      </c>
      <c r="H10704" s="6">
        <v>0.11734218242630447</v>
      </c>
      <c r="I10704" s="2">
        <f>VLOOKUP($E10704,
Products!$A$1:$F$201,MATCH(Orders!I$1,Products!$A$1:$F$1,0),0)</f>
        <v>2211.9922659782978</v>
      </c>
      <c r="J10704" s="2">
        <f>VLOOKUP($E10704,
Products!$A$1:$F$201,MATCH(Orders!J$1,Products!$A$1:$F$1,0),0)</f>
        <v>1741.1720710333091</v>
      </c>
    </row>
    <row r="10705" spans="1:10">
      <c r="A10705">
        <v>10704</v>
      </c>
      <c r="B10705" s="4">
        <v>45067</v>
      </c>
      <c r="C10705" s="10">
        <f>DATE(YEAR(orders[[#This Row],[order_date]]), MONTH(orders[[#This Row],[order_date]]), 1)</f>
        <v>45047</v>
      </c>
      <c r="D10705" t="s">
        <v>3392</v>
      </c>
      <c r="E10705" t="s">
        <v>657</v>
      </c>
      <c r="F10705" t="str">
        <f>VLOOKUP(orders[[#This Row],[product_id]],Products!A:C,3,0)</f>
        <v>Appliances</v>
      </c>
      <c r="G10705">
        <v>2</v>
      </c>
      <c r="H10705" s="6">
        <v>7.7061066547104262E-2</v>
      </c>
      <c r="I10705" s="2">
        <f>VLOOKUP($E10705,
Products!$A$1:$F$201,MATCH(Orders!I$1,Products!$A$1:$F$1,0),0)</f>
        <v>6275.8669412443169</v>
      </c>
      <c r="J10705" s="2">
        <f>VLOOKUP($E10705,
Products!$A$1:$F$201,MATCH(Orders!J$1,Products!$A$1:$F$1,0),0)</f>
        <v>4742.5097602697688</v>
      </c>
    </row>
    <row r="10706" spans="1:10">
      <c r="A10706">
        <v>10705</v>
      </c>
      <c r="B10706" s="4">
        <v>45409</v>
      </c>
      <c r="C10706" s="10">
        <f>DATE(YEAR(orders[[#This Row],[order_date]]), MONTH(orders[[#This Row],[order_date]]), 1)</f>
        <v>45383</v>
      </c>
      <c r="D10706" t="s">
        <v>4124</v>
      </c>
      <c r="E10706" t="s">
        <v>654</v>
      </c>
      <c r="F10706" t="str">
        <f>VLOOKUP(orders[[#This Row],[product_id]],Products!A:C,3,0)</f>
        <v>Electronics</v>
      </c>
      <c r="G10706">
        <v>3</v>
      </c>
      <c r="H10706" s="6">
        <v>0.22924983825149917</v>
      </c>
      <c r="I10706" s="2">
        <f>VLOOKUP($E10706,
Products!$A$1:$F$201,MATCH(Orders!I$1,Products!$A$1:$F$1,0),0)</f>
        <v>2480.90324078101</v>
      </c>
      <c r="J10706" s="2">
        <f>VLOOKUP($E10706,
Products!$A$1:$F$201,MATCH(Orders!J$1,Products!$A$1:$F$1,0),0)</f>
        <v>1964.543440578911</v>
      </c>
    </row>
    <row r="10707" spans="1:10">
      <c r="A10707">
        <v>10706</v>
      </c>
      <c r="B10707" s="4">
        <v>45271</v>
      </c>
      <c r="C10707" s="10">
        <f>DATE(YEAR(orders[[#This Row],[order_date]]), MONTH(orders[[#This Row],[order_date]]), 1)</f>
        <v>45261</v>
      </c>
      <c r="D10707" t="s">
        <v>3673</v>
      </c>
      <c r="E10707" t="s">
        <v>651</v>
      </c>
      <c r="F10707" t="str">
        <f>VLOOKUP(orders[[#This Row],[product_id]],Products!A:C,3,0)</f>
        <v>Electronics</v>
      </c>
      <c r="G10707">
        <v>2</v>
      </c>
      <c r="H10707" s="6">
        <v>0.20088678674537777</v>
      </c>
      <c r="I10707" s="2">
        <f>VLOOKUP($E10707,
Products!$A$1:$F$201,MATCH(Orders!I$1,Products!$A$1:$F$1,0),0)</f>
        <v>28622.091542973511</v>
      </c>
      <c r="J10707" s="2">
        <f>VLOOKUP($E10707,
Products!$A$1:$F$201,MATCH(Orders!J$1,Products!$A$1:$F$1,0),0)</f>
        <v>19327.527634039769</v>
      </c>
    </row>
    <row r="10708" spans="1:10">
      <c r="A10708">
        <v>10707</v>
      </c>
      <c r="B10708" s="4">
        <v>45400</v>
      </c>
      <c r="C10708" s="10">
        <f>DATE(YEAR(orders[[#This Row],[order_date]]), MONTH(orders[[#This Row],[order_date]]), 1)</f>
        <v>45383</v>
      </c>
      <c r="D10708" t="s">
        <v>1717</v>
      </c>
      <c r="E10708" t="s">
        <v>647</v>
      </c>
      <c r="F10708" t="str">
        <f>VLOOKUP(orders[[#This Row],[product_id]],Products!A:C,3,0)</f>
        <v>Electronics</v>
      </c>
      <c r="G10708">
        <v>2</v>
      </c>
      <c r="H10708" s="6">
        <v>0.21092890652943203</v>
      </c>
      <c r="I10708" s="2">
        <f>VLOOKUP($E10708,
Products!$A$1:$F$201,MATCH(Orders!I$1,Products!$A$1:$F$1,0),0)</f>
        <v>23187.883920109041</v>
      </c>
      <c r="J10708" s="2">
        <f>VLOOKUP($E10708,
Products!$A$1:$F$201,MATCH(Orders!J$1,Products!$A$1:$F$1,0),0)</f>
        <v>16217.564081273829</v>
      </c>
    </row>
    <row r="10709" spans="1:10">
      <c r="A10709">
        <v>10708</v>
      </c>
      <c r="B10709" s="4">
        <v>46021</v>
      </c>
      <c r="C10709" s="10">
        <f>DATE(YEAR(orders[[#This Row],[order_date]]), MONTH(orders[[#This Row],[order_date]]), 1)</f>
        <v>45992</v>
      </c>
      <c r="D10709" t="s">
        <v>4640</v>
      </c>
      <c r="E10709" t="s">
        <v>686</v>
      </c>
      <c r="F10709" t="str">
        <f>VLOOKUP(orders[[#This Row],[product_id]],Products!A:C,3,0)</f>
        <v>Appliances</v>
      </c>
      <c r="G10709">
        <v>1</v>
      </c>
      <c r="H10709" s="6">
        <v>7.2892616288051576E-2</v>
      </c>
      <c r="I10709" s="2">
        <f>VLOOKUP($E10709,
Products!$A$1:$F$201,MATCH(Orders!I$1,Products!$A$1:$F$1,0),0)</f>
        <v>25525.356267188719</v>
      </c>
      <c r="J10709" s="2">
        <f>VLOOKUP($E10709,
Products!$A$1:$F$201,MATCH(Orders!J$1,Products!$A$1:$F$1,0),0)</f>
        <v>18214.15981099859</v>
      </c>
    </row>
    <row r="10710" spans="1:10">
      <c r="A10710">
        <v>10709</v>
      </c>
      <c r="B10710" s="4">
        <v>45101</v>
      </c>
      <c r="C10710" s="10">
        <f>DATE(YEAR(orders[[#This Row],[order_date]]), MONTH(orders[[#This Row],[order_date]]), 1)</f>
        <v>45078</v>
      </c>
      <c r="D10710" t="s">
        <v>1055</v>
      </c>
      <c r="E10710" t="s">
        <v>524</v>
      </c>
      <c r="F10710" t="str">
        <f>VLOOKUP(orders[[#This Row],[product_id]],Products!A:C,3,0)</f>
        <v>Electronics</v>
      </c>
      <c r="G10710">
        <v>2</v>
      </c>
      <c r="H10710" s="6">
        <v>0.15761405937492454</v>
      </c>
      <c r="I10710" s="2">
        <f>VLOOKUP($E10710,
Products!$A$1:$F$201,MATCH(Orders!I$1,Products!$A$1:$F$1,0),0)</f>
        <v>13162.372749153699</v>
      </c>
      <c r="J10710" s="2">
        <f>VLOOKUP($E10710,
Products!$A$1:$F$201,MATCH(Orders!J$1,Products!$A$1:$F$1,0),0)</f>
        <v>8772.7564251238819</v>
      </c>
    </row>
    <row r="10711" spans="1:10">
      <c r="A10711">
        <v>10710</v>
      </c>
      <c r="B10711" s="4">
        <v>45768</v>
      </c>
      <c r="C10711" s="10">
        <f>DATE(YEAR(orders[[#This Row],[order_date]]), MONTH(orders[[#This Row],[order_date]]), 1)</f>
        <v>45748</v>
      </c>
      <c r="D10711" t="s">
        <v>1666</v>
      </c>
      <c r="E10711" t="s">
        <v>562</v>
      </c>
      <c r="F10711" t="str">
        <f>VLOOKUP(orders[[#This Row],[product_id]],Products!A:C,3,0)</f>
        <v>Electronics</v>
      </c>
      <c r="G10711">
        <v>2</v>
      </c>
      <c r="H10711" s="6">
        <v>0.18772163015582208</v>
      </c>
      <c r="I10711" s="2">
        <f>VLOOKUP($E10711,
Products!$A$1:$F$201,MATCH(Orders!I$1,Products!$A$1:$F$1,0),0)</f>
        <v>2550.478597498749</v>
      </c>
      <c r="J10711" s="2">
        <f>VLOOKUP($E10711,
Products!$A$1:$F$201,MATCH(Orders!J$1,Products!$A$1:$F$1,0),0)</f>
        <v>1688.129752018375</v>
      </c>
    </row>
    <row r="10712" spans="1:10">
      <c r="A10712">
        <v>10711</v>
      </c>
      <c r="B10712" s="4">
        <v>45792</v>
      </c>
      <c r="C10712" s="10">
        <f>DATE(YEAR(orders[[#This Row],[order_date]]), MONTH(orders[[#This Row],[order_date]]), 1)</f>
        <v>45778</v>
      </c>
      <c r="D10712" t="s">
        <v>4162</v>
      </c>
      <c r="E10712" t="s">
        <v>697</v>
      </c>
      <c r="F10712" t="str">
        <f>VLOOKUP(orders[[#This Row],[product_id]],Products!A:C,3,0)</f>
        <v>Electronics</v>
      </c>
      <c r="G10712">
        <v>3</v>
      </c>
      <c r="H10712" s="6">
        <v>0.19291099122202116</v>
      </c>
      <c r="I10712" s="2">
        <f>VLOOKUP($E10712,
Products!$A$1:$F$201,MATCH(Orders!I$1,Products!$A$1:$F$1,0),0)</f>
        <v>17528.463836680221</v>
      </c>
      <c r="J10712" s="2">
        <f>VLOOKUP($E10712,
Products!$A$1:$F$201,MATCH(Orders!J$1,Products!$A$1:$F$1,0),0)</f>
        <v>11565.98358924177</v>
      </c>
    </row>
    <row r="10713" spans="1:10">
      <c r="A10713">
        <v>10712</v>
      </c>
      <c r="B10713" s="4">
        <v>45395</v>
      </c>
      <c r="C10713" s="10">
        <f>DATE(YEAR(orders[[#This Row],[order_date]]), MONTH(orders[[#This Row],[order_date]]), 1)</f>
        <v>45383</v>
      </c>
      <c r="D10713" t="s">
        <v>1143</v>
      </c>
      <c r="E10713" t="s">
        <v>585</v>
      </c>
      <c r="F10713" t="str">
        <f>VLOOKUP(orders[[#This Row],[product_id]],Products!A:C,3,0)</f>
        <v>Appliances</v>
      </c>
      <c r="G10713">
        <v>3</v>
      </c>
      <c r="H10713" s="6">
        <v>0.12938761909895216</v>
      </c>
      <c r="I10713" s="2">
        <f>VLOOKUP($E10713,
Products!$A$1:$F$201,MATCH(Orders!I$1,Products!$A$1:$F$1,0),0)</f>
        <v>24049.2355837664</v>
      </c>
      <c r="J10713" s="2">
        <f>VLOOKUP($E10713,
Products!$A$1:$F$201,MATCH(Orders!J$1,Products!$A$1:$F$1,0),0)</f>
        <v>19053.338129326308</v>
      </c>
    </row>
    <row r="10714" spans="1:10">
      <c r="A10714">
        <v>10713</v>
      </c>
      <c r="B10714" s="4">
        <v>45570</v>
      </c>
      <c r="C10714" s="10">
        <f>DATE(YEAR(orders[[#This Row],[order_date]]), MONTH(orders[[#This Row],[order_date]]), 1)</f>
        <v>45566</v>
      </c>
      <c r="D10714" t="s">
        <v>1161</v>
      </c>
      <c r="E10714" t="s">
        <v>507</v>
      </c>
      <c r="F10714" t="str">
        <f>VLOOKUP(orders[[#This Row],[product_id]],Products!A:C,3,0)</f>
        <v>Electronics</v>
      </c>
      <c r="G10714">
        <v>1</v>
      </c>
      <c r="H10714" s="6">
        <v>0.24624724400572687</v>
      </c>
      <c r="I10714" s="2">
        <f>VLOOKUP($E10714,
Products!$A$1:$F$201,MATCH(Orders!I$1,Products!$A$1:$F$1,0),0)</f>
        <v>28502.89768049858</v>
      </c>
      <c r="J10714" s="2">
        <f>VLOOKUP($E10714,
Products!$A$1:$F$201,MATCH(Orders!J$1,Products!$A$1:$F$1,0),0)</f>
        <v>20477.83623923226</v>
      </c>
    </row>
    <row r="10715" spans="1:10">
      <c r="A10715">
        <v>10714</v>
      </c>
      <c r="B10715" s="4">
        <v>45607</v>
      </c>
      <c r="C10715" s="10">
        <f>DATE(YEAR(orders[[#This Row],[order_date]]), MONTH(orders[[#This Row],[order_date]]), 1)</f>
        <v>45597</v>
      </c>
      <c r="D10715" t="s">
        <v>3377</v>
      </c>
      <c r="E10715" t="s">
        <v>690</v>
      </c>
      <c r="F10715" t="str">
        <f>VLOOKUP(orders[[#This Row],[product_id]],Products!A:C,3,0)</f>
        <v>Electronics</v>
      </c>
      <c r="G10715">
        <v>3</v>
      </c>
      <c r="H10715" s="6">
        <v>0.11772843736006403</v>
      </c>
      <c r="I10715" s="2">
        <f>VLOOKUP($E10715,
Products!$A$1:$F$201,MATCH(Orders!I$1,Products!$A$1:$F$1,0),0)</f>
        <v>2338.2059552139431</v>
      </c>
      <c r="J10715" s="2">
        <f>VLOOKUP($E10715,
Products!$A$1:$F$201,MATCH(Orders!J$1,Products!$A$1:$F$1,0),0)</f>
        <v>1708.028418793489</v>
      </c>
    </row>
    <row r="10716" spans="1:10">
      <c r="A10716">
        <v>10715</v>
      </c>
      <c r="B10716" s="4">
        <v>45881</v>
      </c>
      <c r="C10716" s="10">
        <f>DATE(YEAR(orders[[#This Row],[order_date]]), MONTH(orders[[#This Row],[order_date]]), 1)</f>
        <v>45870</v>
      </c>
      <c r="D10716" t="s">
        <v>4523</v>
      </c>
      <c r="E10716" t="s">
        <v>667</v>
      </c>
      <c r="F10716" t="str">
        <f>VLOOKUP(orders[[#This Row],[product_id]],Products!A:C,3,0)</f>
        <v>Electronics</v>
      </c>
      <c r="G10716">
        <v>2</v>
      </c>
      <c r="H10716" s="6">
        <v>0.11684092936829157</v>
      </c>
      <c r="I10716" s="2">
        <f>VLOOKUP($E10716,
Products!$A$1:$F$201,MATCH(Orders!I$1,Products!$A$1:$F$1,0),0)</f>
        <v>2491.507056421975</v>
      </c>
      <c r="J10716" s="2">
        <f>VLOOKUP($E10716,
Products!$A$1:$F$201,MATCH(Orders!J$1,Products!$A$1:$F$1,0),0)</f>
        <v>1871.4408177277719</v>
      </c>
    </row>
    <row r="10717" spans="1:10">
      <c r="A10717">
        <v>10716</v>
      </c>
      <c r="B10717" s="4">
        <v>45775</v>
      </c>
      <c r="C10717" s="10">
        <f>DATE(YEAR(orders[[#This Row],[order_date]]), MONTH(orders[[#This Row],[order_date]]), 1)</f>
        <v>45748</v>
      </c>
      <c r="D10717" t="s">
        <v>2275</v>
      </c>
      <c r="E10717" t="s">
        <v>554</v>
      </c>
      <c r="F10717" t="str">
        <f>VLOOKUP(orders[[#This Row],[product_id]],Products!A:C,3,0)</f>
        <v>Appliances</v>
      </c>
      <c r="G10717">
        <v>2</v>
      </c>
      <c r="H10717" s="6">
        <v>0.14314886843036212</v>
      </c>
      <c r="I10717" s="2">
        <f>VLOOKUP($E10717,
Products!$A$1:$F$201,MATCH(Orders!I$1,Products!$A$1:$F$1,0),0)</f>
        <v>2088.6647814855078</v>
      </c>
      <c r="J10717" s="2">
        <f>VLOOKUP($E10717,
Products!$A$1:$F$201,MATCH(Orders!J$1,Products!$A$1:$F$1,0),0)</f>
        <v>1371.380040542937</v>
      </c>
    </row>
    <row r="10718" spans="1:10">
      <c r="A10718">
        <v>10717</v>
      </c>
      <c r="B10718" s="4">
        <v>45167</v>
      </c>
      <c r="C10718" s="10">
        <f>DATE(YEAR(orders[[#This Row],[order_date]]), MONTH(orders[[#This Row],[order_date]]), 1)</f>
        <v>45139</v>
      </c>
      <c r="D10718" t="s">
        <v>1809</v>
      </c>
      <c r="E10718" t="s">
        <v>595</v>
      </c>
      <c r="F10718" t="str">
        <f>VLOOKUP(orders[[#This Row],[product_id]],Products!A:C,3,0)</f>
        <v>Electronics</v>
      </c>
      <c r="G10718">
        <v>2</v>
      </c>
      <c r="H10718" s="6">
        <v>0.21308595620255721</v>
      </c>
      <c r="I10718" s="2">
        <f>VLOOKUP($E10718,
Products!$A$1:$F$201,MATCH(Orders!I$1,Products!$A$1:$F$1,0),0)</f>
        <v>2368.316565735005</v>
      </c>
      <c r="J10718" s="2">
        <f>VLOOKUP($E10718,
Products!$A$1:$F$201,MATCH(Orders!J$1,Products!$A$1:$F$1,0),0)</f>
        <v>1668.7588573553539</v>
      </c>
    </row>
    <row r="10719" spans="1:10">
      <c r="A10719">
        <v>10718</v>
      </c>
      <c r="B10719" s="4">
        <v>45628</v>
      </c>
      <c r="C10719" s="10">
        <f>DATE(YEAR(orders[[#This Row],[order_date]]), MONTH(orders[[#This Row],[order_date]]), 1)</f>
        <v>45627</v>
      </c>
      <c r="D10719" t="s">
        <v>2181</v>
      </c>
      <c r="E10719" t="s">
        <v>687</v>
      </c>
      <c r="F10719" t="str">
        <f>VLOOKUP(orders[[#This Row],[product_id]],Products!A:C,3,0)</f>
        <v>Electronics</v>
      </c>
      <c r="G10719">
        <v>2</v>
      </c>
      <c r="H10719" s="6">
        <v>0.10548276620626833</v>
      </c>
      <c r="I10719" s="2">
        <f>VLOOKUP($E10719,
Products!$A$1:$F$201,MATCH(Orders!I$1,Products!$A$1:$F$1,0),0)</f>
        <v>12143.737276429891</v>
      </c>
      <c r="J10719" s="2">
        <f>VLOOKUP($E10719,
Products!$A$1:$F$201,MATCH(Orders!J$1,Products!$A$1:$F$1,0),0)</f>
        <v>9077.1957392673976</v>
      </c>
    </row>
    <row r="10720" spans="1:10">
      <c r="A10720">
        <v>10719</v>
      </c>
      <c r="B10720" s="4">
        <v>45266</v>
      </c>
      <c r="C10720" s="10">
        <f>DATE(YEAR(orders[[#This Row],[order_date]]), MONTH(orders[[#This Row],[order_date]]), 1)</f>
        <v>45261</v>
      </c>
      <c r="D10720" t="s">
        <v>2324</v>
      </c>
      <c r="E10720" t="s">
        <v>527</v>
      </c>
      <c r="F10720" t="str">
        <f>VLOOKUP(orders[[#This Row],[product_id]],Products!A:C,3,0)</f>
        <v>Appliances</v>
      </c>
      <c r="G10720">
        <v>1</v>
      </c>
      <c r="H10720" s="6">
        <v>6.9892848640547317E-2</v>
      </c>
      <c r="I10720" s="2">
        <f>VLOOKUP($E10720,
Products!$A$1:$F$201,MATCH(Orders!I$1,Products!$A$1:$F$1,0),0)</f>
        <v>25833.54427698228</v>
      </c>
      <c r="J10720" s="2">
        <f>VLOOKUP($E10720,
Products!$A$1:$F$201,MATCH(Orders!J$1,Products!$A$1:$F$1,0),0)</f>
        <v>16827.881451334611</v>
      </c>
    </row>
    <row r="10721" spans="1:10">
      <c r="A10721">
        <v>10720</v>
      </c>
      <c r="B10721" s="4">
        <v>45719</v>
      </c>
      <c r="C10721" s="10">
        <f>DATE(YEAR(orders[[#This Row],[order_date]]), MONTH(orders[[#This Row],[order_date]]), 1)</f>
        <v>45717</v>
      </c>
      <c r="D10721" t="s">
        <v>4318</v>
      </c>
      <c r="E10721" t="s">
        <v>677</v>
      </c>
      <c r="F10721" t="str">
        <f>VLOOKUP(orders[[#This Row],[product_id]],Products!A:C,3,0)</f>
        <v>Electronics</v>
      </c>
      <c r="G10721">
        <v>2</v>
      </c>
      <c r="H10721" s="6">
        <v>0.24815945679111531</v>
      </c>
      <c r="I10721" s="2">
        <f>VLOOKUP($E10721,
Products!$A$1:$F$201,MATCH(Orders!I$1,Products!$A$1:$F$1,0),0)</f>
        <v>11360.699432756561</v>
      </c>
      <c r="J10721" s="2">
        <f>VLOOKUP($E10721,
Products!$A$1:$F$201,MATCH(Orders!J$1,Products!$A$1:$F$1,0),0)</f>
        <v>8118.8949869342459</v>
      </c>
    </row>
    <row r="10722" spans="1:10">
      <c r="A10722">
        <v>10721</v>
      </c>
      <c r="B10722" s="4">
        <v>45670</v>
      </c>
      <c r="C10722" s="10">
        <f>DATE(YEAR(orders[[#This Row],[order_date]]), MONTH(orders[[#This Row],[order_date]]), 1)</f>
        <v>45658</v>
      </c>
      <c r="D10722" t="s">
        <v>2218</v>
      </c>
      <c r="E10722" t="s">
        <v>596</v>
      </c>
      <c r="F10722" t="str">
        <f>VLOOKUP(orders[[#This Row],[product_id]],Products!A:C,3,0)</f>
        <v>Electronics</v>
      </c>
      <c r="G10722">
        <v>1</v>
      </c>
      <c r="H10722" s="6">
        <v>0.12395289673098245</v>
      </c>
      <c r="I10722" s="2">
        <f>VLOOKUP($E10722,
Products!$A$1:$F$201,MATCH(Orders!I$1,Products!$A$1:$F$1,0),0)</f>
        <v>12935.39757670891</v>
      </c>
      <c r="J10722" s="2">
        <f>VLOOKUP($E10722,
Products!$A$1:$F$201,MATCH(Orders!J$1,Products!$A$1:$F$1,0),0)</f>
        <v>9648.6160598594815</v>
      </c>
    </row>
    <row r="10723" spans="1:10">
      <c r="A10723">
        <v>10722</v>
      </c>
      <c r="B10723" s="4">
        <v>45389</v>
      </c>
      <c r="C10723" s="10">
        <f>DATE(YEAR(orders[[#This Row],[order_date]]), MONTH(orders[[#This Row],[order_date]]), 1)</f>
        <v>45383</v>
      </c>
      <c r="D10723" t="s">
        <v>1348</v>
      </c>
      <c r="E10723" t="s">
        <v>668</v>
      </c>
      <c r="F10723" t="str">
        <f>VLOOKUP(orders[[#This Row],[product_id]],Products!A:C,3,0)</f>
        <v>Electronics</v>
      </c>
      <c r="G10723">
        <v>3</v>
      </c>
      <c r="H10723" s="6">
        <v>0.16018045955085017</v>
      </c>
      <c r="I10723" s="2">
        <f>VLOOKUP($E10723,
Products!$A$1:$F$201,MATCH(Orders!I$1,Products!$A$1:$F$1,0),0)</f>
        <v>23702.058773663419</v>
      </c>
      <c r="J10723" s="2">
        <f>VLOOKUP($E10723,
Products!$A$1:$F$201,MATCH(Orders!J$1,Products!$A$1:$F$1,0),0)</f>
        <v>17657.804767621328</v>
      </c>
    </row>
    <row r="10724" spans="1:10">
      <c r="A10724">
        <v>10723</v>
      </c>
      <c r="B10724" s="4">
        <v>45727</v>
      </c>
      <c r="C10724" s="10">
        <f>DATE(YEAR(orders[[#This Row],[order_date]]), MONTH(orders[[#This Row],[order_date]]), 1)</f>
        <v>45717</v>
      </c>
      <c r="D10724" t="s">
        <v>4300</v>
      </c>
      <c r="E10724" t="s">
        <v>534</v>
      </c>
      <c r="F10724" t="str">
        <f>VLOOKUP(orders[[#This Row],[product_id]],Products!A:C,3,0)</f>
        <v>Appliances</v>
      </c>
      <c r="G10724">
        <v>2</v>
      </c>
      <c r="H10724" s="6">
        <v>0.13115946435373149</v>
      </c>
      <c r="I10724" s="2">
        <f>VLOOKUP($E10724,
Products!$A$1:$F$201,MATCH(Orders!I$1,Products!$A$1:$F$1,0),0)</f>
        <v>24743.162958088669</v>
      </c>
      <c r="J10724" s="2">
        <f>VLOOKUP($E10724,
Products!$A$1:$F$201,MATCH(Orders!J$1,Products!$A$1:$F$1,0),0)</f>
        <v>19307.588986555591</v>
      </c>
    </row>
    <row r="10725" spans="1:10">
      <c r="A10725">
        <v>10724</v>
      </c>
      <c r="B10725" s="4">
        <v>44941</v>
      </c>
      <c r="C10725" s="10">
        <f>DATE(YEAR(orders[[#This Row],[order_date]]), MONTH(orders[[#This Row],[order_date]]), 1)</f>
        <v>44927</v>
      </c>
      <c r="D10725" t="s">
        <v>1097</v>
      </c>
      <c r="E10725" t="s">
        <v>511</v>
      </c>
      <c r="F10725" t="str">
        <f>VLOOKUP(orders[[#This Row],[product_id]],Products!A:C,3,0)</f>
        <v>Appliances</v>
      </c>
      <c r="G10725">
        <v>1</v>
      </c>
      <c r="H10725" s="6">
        <v>0.13351115608412062</v>
      </c>
      <c r="I10725" s="2">
        <f>VLOOKUP($E10725,
Products!$A$1:$F$201,MATCH(Orders!I$1,Products!$A$1:$F$1,0),0)</f>
        <v>6005.1161529516376</v>
      </c>
      <c r="J10725" s="2">
        <f>VLOOKUP($E10725,
Products!$A$1:$F$201,MATCH(Orders!J$1,Products!$A$1:$F$1,0),0)</f>
        <v>4036.1471846213158</v>
      </c>
    </row>
    <row r="10726" spans="1:10">
      <c r="A10726">
        <v>10725</v>
      </c>
      <c r="B10726" s="4">
        <v>45991</v>
      </c>
      <c r="C10726" s="10">
        <f>DATE(YEAR(orders[[#This Row],[order_date]]), MONTH(orders[[#This Row],[order_date]]), 1)</f>
        <v>45962</v>
      </c>
      <c r="D10726" t="s">
        <v>3327</v>
      </c>
      <c r="E10726" t="s">
        <v>670</v>
      </c>
      <c r="F10726" t="str">
        <f>VLOOKUP(orders[[#This Row],[product_id]],Products!A:C,3,0)</f>
        <v>Electronics</v>
      </c>
      <c r="G10726">
        <v>3</v>
      </c>
      <c r="H10726" s="6">
        <v>0.17992939927933091</v>
      </c>
      <c r="I10726" s="2">
        <f>VLOOKUP($E10726,
Products!$A$1:$F$201,MATCH(Orders!I$1,Products!$A$1:$F$1,0),0)</f>
        <v>2624.8628733917722</v>
      </c>
      <c r="J10726" s="2">
        <f>VLOOKUP($E10726,
Products!$A$1:$F$201,MATCH(Orders!J$1,Products!$A$1:$F$1,0),0)</f>
        <v>1944.041928611671</v>
      </c>
    </row>
    <row r="10727" spans="1:10">
      <c r="A10727">
        <v>10726</v>
      </c>
      <c r="B10727" s="4">
        <v>45134</v>
      </c>
      <c r="C10727" s="10">
        <f>DATE(YEAR(orders[[#This Row],[order_date]]), MONTH(orders[[#This Row],[order_date]]), 1)</f>
        <v>45108</v>
      </c>
      <c r="D10727" t="s">
        <v>4136</v>
      </c>
      <c r="E10727" t="s">
        <v>628</v>
      </c>
      <c r="F10727" t="str">
        <f>VLOOKUP(orders[[#This Row],[product_id]],Products!A:C,3,0)</f>
        <v>Electronics</v>
      </c>
      <c r="G10727">
        <v>1</v>
      </c>
      <c r="H10727" s="6">
        <v>0.22340845104819276</v>
      </c>
      <c r="I10727" s="2">
        <f>VLOOKUP($E10727,
Products!$A$1:$F$201,MATCH(Orders!I$1,Products!$A$1:$F$1,0),0)</f>
        <v>2480.4343676348258</v>
      </c>
      <c r="J10727" s="2">
        <f>VLOOKUP($E10727,
Products!$A$1:$F$201,MATCH(Orders!J$1,Products!$A$1:$F$1,0),0)</f>
        <v>1932.862959692628</v>
      </c>
    </row>
    <row r="10728" spans="1:10">
      <c r="A10728">
        <v>10727</v>
      </c>
      <c r="B10728" s="4">
        <v>46010</v>
      </c>
      <c r="C10728" s="10">
        <f>DATE(YEAR(orders[[#This Row],[order_date]]), MONTH(orders[[#This Row],[order_date]]), 1)</f>
        <v>45992</v>
      </c>
      <c r="D10728" t="s">
        <v>2786</v>
      </c>
      <c r="E10728" t="s">
        <v>590</v>
      </c>
      <c r="F10728" t="str">
        <f>VLOOKUP(orders[[#This Row],[product_id]],Products!A:C,3,0)</f>
        <v>Appliances</v>
      </c>
      <c r="G10728">
        <v>1</v>
      </c>
      <c r="H10728" s="6">
        <v>0.14358582877740389</v>
      </c>
      <c r="I10728" s="2">
        <f>VLOOKUP($E10728,
Products!$A$1:$F$201,MATCH(Orders!I$1,Products!$A$1:$F$1,0),0)</f>
        <v>2035.9251500591261</v>
      </c>
      <c r="J10728" s="2">
        <f>VLOOKUP($E10728,
Products!$A$1:$F$201,MATCH(Orders!J$1,Products!$A$1:$F$1,0),0)</f>
        <v>1473.8412378673991</v>
      </c>
    </row>
    <row r="10729" spans="1:10">
      <c r="A10729">
        <v>10728</v>
      </c>
      <c r="B10729" s="4">
        <v>45291</v>
      </c>
      <c r="C10729" s="10">
        <f>DATE(YEAR(orders[[#This Row],[order_date]]), MONTH(orders[[#This Row],[order_date]]), 1)</f>
        <v>45261</v>
      </c>
      <c r="D10729" t="s">
        <v>3913</v>
      </c>
      <c r="E10729" t="s">
        <v>691</v>
      </c>
      <c r="F10729" t="str">
        <f>VLOOKUP(orders[[#This Row],[product_id]],Products!A:C,3,0)</f>
        <v>Appliances</v>
      </c>
      <c r="G10729">
        <v>1</v>
      </c>
      <c r="H10729" s="6">
        <v>9.6569028367632759E-2</v>
      </c>
      <c r="I10729" s="2">
        <f>VLOOKUP($E10729,
Products!$A$1:$F$201,MATCH(Orders!I$1,Products!$A$1:$F$1,0),0)</f>
        <v>2337.6024778940591</v>
      </c>
      <c r="J10729" s="2">
        <f>VLOOKUP($E10729,
Products!$A$1:$F$201,MATCH(Orders!J$1,Products!$A$1:$F$1,0),0)</f>
        <v>1616.9957885138581</v>
      </c>
    </row>
    <row r="10730" spans="1:10">
      <c r="A10730">
        <v>10729</v>
      </c>
      <c r="B10730" s="4">
        <v>45534</v>
      </c>
      <c r="C10730" s="10">
        <f>DATE(YEAR(orders[[#This Row],[order_date]]), MONTH(orders[[#This Row],[order_date]]), 1)</f>
        <v>45505</v>
      </c>
      <c r="D10730" t="s">
        <v>1626</v>
      </c>
      <c r="E10730" t="s">
        <v>697</v>
      </c>
      <c r="F10730" t="str">
        <f>VLOOKUP(orders[[#This Row],[product_id]],Products!A:C,3,0)</f>
        <v>Electronics</v>
      </c>
      <c r="G10730">
        <v>2</v>
      </c>
      <c r="H10730" s="6">
        <v>0.2410844463824017</v>
      </c>
      <c r="I10730" s="2">
        <f>VLOOKUP($E10730,
Products!$A$1:$F$201,MATCH(Orders!I$1,Products!$A$1:$F$1,0),0)</f>
        <v>17528.463836680221</v>
      </c>
      <c r="J10730" s="2">
        <f>VLOOKUP($E10730,
Products!$A$1:$F$201,MATCH(Orders!J$1,Products!$A$1:$F$1,0),0)</f>
        <v>11565.98358924177</v>
      </c>
    </row>
    <row r="10731" spans="1:10">
      <c r="A10731">
        <v>10730</v>
      </c>
      <c r="B10731" s="4">
        <v>45086</v>
      </c>
      <c r="C10731" s="10">
        <f>DATE(YEAR(orders[[#This Row],[order_date]]), MONTH(orders[[#This Row],[order_date]]), 1)</f>
        <v>45078</v>
      </c>
      <c r="D10731" t="s">
        <v>2329</v>
      </c>
      <c r="E10731" t="s">
        <v>664</v>
      </c>
      <c r="F10731" t="str">
        <f>VLOOKUP(orders[[#This Row],[product_id]],Products!A:C,3,0)</f>
        <v>Appliances</v>
      </c>
      <c r="G10731">
        <v>3</v>
      </c>
      <c r="H10731" s="6">
        <v>6.942358026457715E-2</v>
      </c>
      <c r="I10731" s="2">
        <f>VLOOKUP($E10731,
Products!$A$1:$F$201,MATCH(Orders!I$1,Products!$A$1:$F$1,0),0)</f>
        <v>2181.6314584966208</v>
      </c>
      <c r="J10731" s="2">
        <f>VLOOKUP($E10731,
Products!$A$1:$F$201,MATCH(Orders!J$1,Products!$A$1:$F$1,0),0)</f>
        <v>1607.5776178781809</v>
      </c>
    </row>
    <row r="10732" spans="1:10">
      <c r="A10732">
        <v>10731</v>
      </c>
      <c r="B10732" s="4">
        <v>45323</v>
      </c>
      <c r="C10732" s="10">
        <f>DATE(YEAR(orders[[#This Row],[order_date]]), MONTH(orders[[#This Row],[order_date]]), 1)</f>
        <v>45323</v>
      </c>
      <c r="D10732" t="s">
        <v>2651</v>
      </c>
      <c r="E10732" t="s">
        <v>628</v>
      </c>
      <c r="F10732" t="str">
        <f>VLOOKUP(orders[[#This Row],[product_id]],Products!A:C,3,0)</f>
        <v>Electronics</v>
      </c>
      <c r="G10732">
        <v>1</v>
      </c>
      <c r="H10732" s="6">
        <v>0.17213517340800663</v>
      </c>
      <c r="I10732" s="2">
        <f>VLOOKUP($E10732,
Products!$A$1:$F$201,MATCH(Orders!I$1,Products!$A$1:$F$1,0),0)</f>
        <v>2480.4343676348258</v>
      </c>
      <c r="J10732" s="2">
        <f>VLOOKUP($E10732,
Products!$A$1:$F$201,MATCH(Orders!J$1,Products!$A$1:$F$1,0),0)</f>
        <v>1932.862959692628</v>
      </c>
    </row>
    <row r="10733" spans="1:10">
      <c r="A10733">
        <v>10732</v>
      </c>
      <c r="B10733" s="4">
        <v>45720</v>
      </c>
      <c r="C10733" s="10">
        <f>DATE(YEAR(orders[[#This Row],[order_date]]), MONTH(orders[[#This Row],[order_date]]), 1)</f>
        <v>45717</v>
      </c>
      <c r="D10733" t="s">
        <v>3163</v>
      </c>
      <c r="E10733" t="s">
        <v>609</v>
      </c>
      <c r="F10733" t="str">
        <f>VLOOKUP(orders[[#This Row],[product_id]],Products!A:C,3,0)</f>
        <v>Appliances</v>
      </c>
      <c r="G10733">
        <v>1</v>
      </c>
      <c r="H10733" s="6">
        <v>5.0223709834596716E-2</v>
      </c>
      <c r="I10733" s="2">
        <f>VLOOKUP($E10733,
Products!$A$1:$F$201,MATCH(Orders!I$1,Products!$A$1:$F$1,0),0)</f>
        <v>2159.5378031052392</v>
      </c>
      <c r="J10733" s="2">
        <f>VLOOKUP($E10733,
Products!$A$1:$F$201,MATCH(Orders!J$1,Products!$A$1:$F$1,0),0)</f>
        <v>1501.9415981313371</v>
      </c>
    </row>
    <row r="10734" spans="1:10">
      <c r="A10734">
        <v>10733</v>
      </c>
      <c r="B10734" s="4">
        <v>45426</v>
      </c>
      <c r="C10734" s="10">
        <f>DATE(YEAR(orders[[#This Row],[order_date]]), MONTH(orders[[#This Row],[order_date]]), 1)</f>
        <v>45413</v>
      </c>
      <c r="D10734" t="s">
        <v>4306</v>
      </c>
      <c r="E10734" t="s">
        <v>683</v>
      </c>
      <c r="F10734" t="str">
        <f>VLOOKUP(orders[[#This Row],[product_id]],Products!A:C,3,0)</f>
        <v>Electronics</v>
      </c>
      <c r="G10734">
        <v>1</v>
      </c>
      <c r="H10734" s="6">
        <v>0.1027660925786963</v>
      </c>
      <c r="I10734" s="2">
        <f>VLOOKUP($E10734,
Products!$A$1:$F$201,MATCH(Orders!I$1,Products!$A$1:$F$1,0),0)</f>
        <v>30555.409096588959</v>
      </c>
      <c r="J10734" s="2">
        <f>VLOOKUP($E10734,
Products!$A$1:$F$201,MATCH(Orders!J$1,Products!$A$1:$F$1,0),0)</f>
        <v>20295.233857550291</v>
      </c>
    </row>
    <row r="10735" spans="1:10">
      <c r="A10735">
        <v>10734</v>
      </c>
      <c r="B10735" s="4">
        <v>45135</v>
      </c>
      <c r="C10735" s="10">
        <f>DATE(YEAR(orders[[#This Row],[order_date]]), MONTH(orders[[#This Row],[order_date]]), 1)</f>
        <v>45108</v>
      </c>
      <c r="D10735" t="s">
        <v>3776</v>
      </c>
      <c r="E10735" t="s">
        <v>693</v>
      </c>
      <c r="F10735" t="str">
        <f>VLOOKUP(orders[[#This Row],[product_id]],Products!A:C,3,0)</f>
        <v>Appliances</v>
      </c>
      <c r="G10735">
        <v>2</v>
      </c>
      <c r="H10735" s="6">
        <v>0.11054755278309852</v>
      </c>
      <c r="I10735" s="2">
        <f>VLOOKUP($E10735,
Products!$A$1:$F$201,MATCH(Orders!I$1,Products!$A$1:$F$1,0),0)</f>
        <v>2037.67513915007</v>
      </c>
      <c r="J10735" s="2">
        <f>VLOOKUP($E10735,
Products!$A$1:$F$201,MATCH(Orders!J$1,Products!$A$1:$F$1,0),0)</f>
        <v>1374.1566876520769</v>
      </c>
    </row>
    <row r="10736" spans="1:10">
      <c r="A10736">
        <v>10735</v>
      </c>
      <c r="B10736" s="4">
        <v>45359</v>
      </c>
      <c r="C10736" s="10">
        <f>DATE(YEAR(orders[[#This Row],[order_date]]), MONTH(orders[[#This Row],[order_date]]), 1)</f>
        <v>45352</v>
      </c>
      <c r="D10736" t="s">
        <v>1820</v>
      </c>
      <c r="E10736" t="s">
        <v>519</v>
      </c>
      <c r="F10736" t="str">
        <f>VLOOKUP(orders[[#This Row],[product_id]],Products!A:C,3,0)</f>
        <v>Electronics</v>
      </c>
      <c r="G10736">
        <v>1</v>
      </c>
      <c r="H10736" s="6">
        <v>0.17446510793859185</v>
      </c>
      <c r="I10736" s="2">
        <f>VLOOKUP($E10736,
Products!$A$1:$F$201,MATCH(Orders!I$1,Products!$A$1:$F$1,0),0)</f>
        <v>13103.02115426216</v>
      </c>
      <c r="J10736" s="2">
        <f>VLOOKUP($E10736,
Products!$A$1:$F$201,MATCH(Orders!J$1,Products!$A$1:$F$1,0),0)</f>
        <v>8775.5491996797755</v>
      </c>
    </row>
    <row r="10737" spans="1:10">
      <c r="A10737">
        <v>10736</v>
      </c>
      <c r="B10737" s="4">
        <v>45535</v>
      </c>
      <c r="C10737" s="10">
        <f>DATE(YEAR(orders[[#This Row],[order_date]]), MONTH(orders[[#This Row],[order_date]]), 1)</f>
        <v>45505</v>
      </c>
      <c r="D10737" t="s">
        <v>1118</v>
      </c>
      <c r="E10737" t="s">
        <v>575</v>
      </c>
      <c r="F10737" t="str">
        <f>VLOOKUP(orders[[#This Row],[product_id]],Products!A:C,3,0)</f>
        <v>Appliances</v>
      </c>
      <c r="G10737">
        <v>2</v>
      </c>
      <c r="H10737" s="6">
        <v>0.1467106298505548</v>
      </c>
      <c r="I10737" s="2">
        <f>VLOOKUP($E10737,
Products!$A$1:$F$201,MATCH(Orders!I$1,Products!$A$1:$F$1,0),0)</f>
        <v>25283.54628276427</v>
      </c>
      <c r="J10737" s="2">
        <f>VLOOKUP($E10737,
Products!$A$1:$F$201,MATCH(Orders!J$1,Products!$A$1:$F$1,0),0)</f>
        <v>19310.503554692368</v>
      </c>
    </row>
    <row r="10738" spans="1:10">
      <c r="A10738">
        <v>10737</v>
      </c>
      <c r="B10738" s="4">
        <v>45315</v>
      </c>
      <c r="C10738" s="10">
        <f>DATE(YEAR(orders[[#This Row],[order_date]]), MONTH(orders[[#This Row],[order_date]]), 1)</f>
        <v>45292</v>
      </c>
      <c r="D10738" t="s">
        <v>3052</v>
      </c>
      <c r="E10738" t="s">
        <v>644</v>
      </c>
      <c r="F10738" t="str">
        <f>VLOOKUP(orders[[#This Row],[product_id]],Products!A:C,3,0)</f>
        <v>Appliances</v>
      </c>
      <c r="G10738">
        <v>1</v>
      </c>
      <c r="H10738" s="6">
        <v>0.11930825756263146</v>
      </c>
      <c r="I10738" s="2">
        <f>VLOOKUP($E10738,
Products!$A$1:$F$201,MATCH(Orders!I$1,Products!$A$1:$F$1,0),0)</f>
        <v>2076.3860361463489</v>
      </c>
      <c r="J10738" s="2">
        <f>VLOOKUP($E10738,
Products!$A$1:$F$201,MATCH(Orders!J$1,Products!$A$1:$F$1,0),0)</f>
        <v>1496.280632568785</v>
      </c>
    </row>
    <row r="10739" spans="1:10">
      <c r="A10739">
        <v>10738</v>
      </c>
      <c r="B10739" s="4">
        <v>45923</v>
      </c>
      <c r="C10739" s="10">
        <f>DATE(YEAR(orders[[#This Row],[order_date]]), MONTH(orders[[#This Row],[order_date]]), 1)</f>
        <v>45901</v>
      </c>
      <c r="D10739" t="s">
        <v>4264</v>
      </c>
      <c r="E10739" t="s">
        <v>660</v>
      </c>
      <c r="F10739" t="str">
        <f>VLOOKUP(orders[[#This Row],[product_id]],Products!A:C,3,0)</f>
        <v>Appliances</v>
      </c>
      <c r="G10739">
        <v>2</v>
      </c>
      <c r="H10739" s="6">
        <v>7.4271544309011089E-2</v>
      </c>
      <c r="I10739" s="2">
        <f>VLOOKUP($E10739,
Products!$A$1:$F$201,MATCH(Orders!I$1,Products!$A$1:$F$1,0),0)</f>
        <v>25996.564605776519</v>
      </c>
      <c r="J10739" s="2">
        <f>VLOOKUP($E10739,
Products!$A$1:$F$201,MATCH(Orders!J$1,Products!$A$1:$F$1,0),0)</f>
        <v>20210.769869456319</v>
      </c>
    </row>
    <row r="10740" spans="1:10">
      <c r="A10740">
        <v>10739</v>
      </c>
      <c r="B10740" s="4">
        <v>45509</v>
      </c>
      <c r="C10740" s="10">
        <f>DATE(YEAR(orders[[#This Row],[order_date]]), MONTH(orders[[#This Row],[order_date]]), 1)</f>
        <v>45505</v>
      </c>
      <c r="D10740" t="s">
        <v>2494</v>
      </c>
      <c r="E10740" t="s">
        <v>607</v>
      </c>
      <c r="F10740" t="str">
        <f>VLOOKUP(orders[[#This Row],[product_id]],Products!A:C,3,0)</f>
        <v>Appliances</v>
      </c>
      <c r="G10740">
        <v>2</v>
      </c>
      <c r="H10740" s="6">
        <v>8.7870346118007495E-2</v>
      </c>
      <c r="I10740" s="2">
        <f>VLOOKUP($E10740,
Products!$A$1:$F$201,MATCH(Orders!I$1,Products!$A$1:$F$1,0),0)</f>
        <v>6264.400042999192</v>
      </c>
      <c r="J10740" s="2">
        <f>VLOOKUP($E10740,
Products!$A$1:$F$201,MATCH(Orders!J$1,Products!$A$1:$F$1,0),0)</f>
        <v>4980.3849171743304</v>
      </c>
    </row>
    <row r="10741" spans="1:10">
      <c r="A10741">
        <v>10740</v>
      </c>
      <c r="B10741" s="4">
        <v>45358</v>
      </c>
      <c r="C10741" s="10">
        <f>DATE(YEAR(orders[[#This Row],[order_date]]), MONTH(orders[[#This Row],[order_date]]), 1)</f>
        <v>45352</v>
      </c>
      <c r="D10741" t="s">
        <v>2826</v>
      </c>
      <c r="E10741" t="s">
        <v>574</v>
      </c>
      <c r="F10741" t="str">
        <f>VLOOKUP(orders[[#This Row],[product_id]],Products!A:C,3,0)</f>
        <v>Electronics</v>
      </c>
      <c r="G10741">
        <v>2</v>
      </c>
      <c r="H10741" s="6">
        <v>0.19216512509912653</v>
      </c>
      <c r="I10741" s="2">
        <f>VLOOKUP($E10741,
Products!$A$1:$F$201,MATCH(Orders!I$1,Products!$A$1:$F$1,0),0)</f>
        <v>30824.427673567101</v>
      </c>
      <c r="J10741" s="2">
        <f>VLOOKUP($E10741,
Products!$A$1:$F$201,MATCH(Orders!J$1,Products!$A$1:$F$1,0),0)</f>
        <v>20473.07476940487</v>
      </c>
    </row>
    <row r="10742" spans="1:10">
      <c r="A10742">
        <v>10741</v>
      </c>
      <c r="B10742" s="4">
        <v>45277</v>
      </c>
      <c r="C10742" s="10">
        <f>DATE(YEAR(orders[[#This Row],[order_date]]), MONTH(orders[[#This Row],[order_date]]), 1)</f>
        <v>45261</v>
      </c>
      <c r="D10742" t="s">
        <v>4495</v>
      </c>
      <c r="E10742" t="s">
        <v>584</v>
      </c>
      <c r="F10742" t="str">
        <f>VLOOKUP(orders[[#This Row],[product_id]],Products!A:C,3,0)</f>
        <v>Electronics</v>
      </c>
      <c r="G10742">
        <v>2</v>
      </c>
      <c r="H10742" s="6">
        <v>0.15821399753965654</v>
      </c>
      <c r="I10742" s="2">
        <f>VLOOKUP($E10742,
Products!$A$1:$F$201,MATCH(Orders!I$1,Products!$A$1:$F$1,0),0)</f>
        <v>22521.77465591731</v>
      </c>
      <c r="J10742" s="2">
        <f>VLOOKUP($E10742,
Products!$A$1:$F$201,MATCH(Orders!J$1,Products!$A$1:$F$1,0),0)</f>
        <v>15596.91628423841</v>
      </c>
    </row>
    <row r="10743" spans="1:10">
      <c r="A10743">
        <v>10742</v>
      </c>
      <c r="B10743" s="4">
        <v>45060</v>
      </c>
      <c r="C10743" s="10">
        <f>DATE(YEAR(orders[[#This Row],[order_date]]), MONTH(orders[[#This Row],[order_date]]), 1)</f>
        <v>45047</v>
      </c>
      <c r="D10743" t="s">
        <v>966</v>
      </c>
      <c r="E10743" t="s">
        <v>543</v>
      </c>
      <c r="F10743" t="str">
        <f>VLOOKUP(orders[[#This Row],[product_id]],Products!A:C,3,0)</f>
        <v>Appliances</v>
      </c>
      <c r="G10743">
        <v>3</v>
      </c>
      <c r="H10743" s="6">
        <v>7.756373468834786E-2</v>
      </c>
      <c r="I10743" s="2">
        <f>VLOOKUP($E10743,
Products!$A$1:$F$201,MATCH(Orders!I$1,Products!$A$1:$F$1,0),0)</f>
        <v>2300.989425669633</v>
      </c>
      <c r="J10743" s="2">
        <f>VLOOKUP($E10743,
Products!$A$1:$F$201,MATCH(Orders!J$1,Products!$A$1:$F$1,0),0)</f>
        <v>1726.390958088811</v>
      </c>
    </row>
    <row r="10744" spans="1:10">
      <c r="A10744">
        <v>10743</v>
      </c>
      <c r="B10744" s="4">
        <v>46016</v>
      </c>
      <c r="C10744" s="10">
        <f>DATE(YEAR(orders[[#This Row],[order_date]]), MONTH(orders[[#This Row],[order_date]]), 1)</f>
        <v>45992</v>
      </c>
      <c r="D10744" t="s">
        <v>3443</v>
      </c>
      <c r="E10744" t="s">
        <v>567</v>
      </c>
      <c r="F10744" t="str">
        <f>VLOOKUP(orders[[#This Row],[product_id]],Products!A:C,3,0)</f>
        <v>Electronics</v>
      </c>
      <c r="G10744">
        <v>2</v>
      </c>
      <c r="H10744" s="6">
        <v>0.23170551117543864</v>
      </c>
      <c r="I10744" s="2">
        <f>VLOOKUP($E10744,
Products!$A$1:$F$201,MATCH(Orders!I$1,Products!$A$1:$F$1,0),0)</f>
        <v>17514.171240093368</v>
      </c>
      <c r="J10744" s="2">
        <f>VLOOKUP($E10744,
Products!$A$1:$F$201,MATCH(Orders!J$1,Products!$A$1:$F$1,0),0)</f>
        <v>12226.76247250809</v>
      </c>
    </row>
    <row r="10745" spans="1:10">
      <c r="A10745">
        <v>10744</v>
      </c>
      <c r="B10745" s="4">
        <v>45565</v>
      </c>
      <c r="C10745" s="10">
        <f>DATE(YEAR(orders[[#This Row],[order_date]]), MONTH(orders[[#This Row],[order_date]]), 1)</f>
        <v>45536</v>
      </c>
      <c r="D10745" t="s">
        <v>2719</v>
      </c>
      <c r="E10745" t="s">
        <v>686</v>
      </c>
      <c r="F10745" t="str">
        <f>VLOOKUP(orders[[#This Row],[product_id]],Products!A:C,3,0)</f>
        <v>Appliances</v>
      </c>
      <c r="G10745">
        <v>1</v>
      </c>
      <c r="H10745" s="6">
        <v>7.9942468917584303E-2</v>
      </c>
      <c r="I10745" s="2">
        <f>VLOOKUP($E10745,
Products!$A$1:$F$201,MATCH(Orders!I$1,Products!$A$1:$F$1,0),0)</f>
        <v>25525.356267188719</v>
      </c>
      <c r="J10745" s="2">
        <f>VLOOKUP($E10745,
Products!$A$1:$F$201,MATCH(Orders!J$1,Products!$A$1:$F$1,0),0)</f>
        <v>18214.15981099859</v>
      </c>
    </row>
    <row r="10746" spans="1:10">
      <c r="A10746">
        <v>10745</v>
      </c>
      <c r="B10746" s="4">
        <v>45043</v>
      </c>
      <c r="C10746" s="10">
        <f>DATE(YEAR(orders[[#This Row],[order_date]]), MONTH(orders[[#This Row],[order_date]]), 1)</f>
        <v>45017</v>
      </c>
      <c r="D10746" t="s">
        <v>2041</v>
      </c>
      <c r="E10746" t="s">
        <v>585</v>
      </c>
      <c r="F10746" t="str">
        <f>VLOOKUP(orders[[#This Row],[product_id]],Products!A:C,3,0)</f>
        <v>Appliances</v>
      </c>
      <c r="G10746">
        <v>2</v>
      </c>
      <c r="H10746" s="6">
        <v>0.14633521251609125</v>
      </c>
      <c r="I10746" s="2">
        <f>VLOOKUP($E10746,
Products!$A$1:$F$201,MATCH(Orders!I$1,Products!$A$1:$F$1,0),0)</f>
        <v>24049.2355837664</v>
      </c>
      <c r="J10746" s="2">
        <f>VLOOKUP($E10746,
Products!$A$1:$F$201,MATCH(Orders!J$1,Products!$A$1:$F$1,0),0)</f>
        <v>19053.338129326308</v>
      </c>
    </row>
    <row r="10747" spans="1:10">
      <c r="A10747">
        <v>10746</v>
      </c>
      <c r="B10747" s="4">
        <v>45075</v>
      </c>
      <c r="C10747" s="10">
        <f>DATE(YEAR(orders[[#This Row],[order_date]]), MONTH(orders[[#This Row],[order_date]]), 1)</f>
        <v>45047</v>
      </c>
      <c r="D10747" t="s">
        <v>1664</v>
      </c>
      <c r="E10747" t="s">
        <v>651</v>
      </c>
      <c r="F10747" t="str">
        <f>VLOOKUP(orders[[#This Row],[product_id]],Products!A:C,3,0)</f>
        <v>Electronics</v>
      </c>
      <c r="G10747">
        <v>1</v>
      </c>
      <c r="H10747" s="6">
        <v>0.19279094232911304</v>
      </c>
      <c r="I10747" s="2">
        <f>VLOOKUP($E10747,
Products!$A$1:$F$201,MATCH(Orders!I$1,Products!$A$1:$F$1,0),0)</f>
        <v>28622.091542973511</v>
      </c>
      <c r="J10747" s="2">
        <f>VLOOKUP($E10747,
Products!$A$1:$F$201,MATCH(Orders!J$1,Products!$A$1:$F$1,0),0)</f>
        <v>19327.527634039769</v>
      </c>
    </row>
    <row r="10748" spans="1:10">
      <c r="A10748">
        <v>10747</v>
      </c>
      <c r="B10748" s="4">
        <v>45105</v>
      </c>
      <c r="C10748" s="10">
        <f>DATE(YEAR(orders[[#This Row],[order_date]]), MONTH(orders[[#This Row],[order_date]]), 1)</f>
        <v>45078</v>
      </c>
      <c r="D10748" t="s">
        <v>2554</v>
      </c>
      <c r="E10748" t="s">
        <v>622</v>
      </c>
      <c r="F10748" t="str">
        <f>VLOOKUP(orders[[#This Row],[product_id]],Products!A:C,3,0)</f>
        <v>Electronics</v>
      </c>
      <c r="G10748">
        <v>3</v>
      </c>
      <c r="H10748" s="6">
        <v>0.11128462666050681</v>
      </c>
      <c r="I10748" s="2">
        <f>VLOOKUP($E10748,
Products!$A$1:$F$201,MATCH(Orders!I$1,Products!$A$1:$F$1,0),0)</f>
        <v>29891.969506397199</v>
      </c>
      <c r="J10748" s="2">
        <f>VLOOKUP($E10748,
Products!$A$1:$F$201,MATCH(Orders!J$1,Products!$A$1:$F$1,0),0)</f>
        <v>20298.690993957589</v>
      </c>
    </row>
    <row r="10749" spans="1:10">
      <c r="A10749">
        <v>10748</v>
      </c>
      <c r="B10749" s="4">
        <v>45074</v>
      </c>
      <c r="C10749" s="10">
        <f>DATE(YEAR(orders[[#This Row],[order_date]]), MONTH(orders[[#This Row],[order_date]]), 1)</f>
        <v>45047</v>
      </c>
      <c r="D10749" t="s">
        <v>2744</v>
      </c>
      <c r="E10749" t="s">
        <v>631</v>
      </c>
      <c r="F10749" t="str">
        <f>VLOOKUP(orders[[#This Row],[product_id]],Products!A:C,3,0)</f>
        <v>Appliances</v>
      </c>
      <c r="G10749">
        <v>3</v>
      </c>
      <c r="H10749" s="6">
        <v>0.12202420471871273</v>
      </c>
      <c r="I10749" s="2">
        <f>VLOOKUP($E10749,
Products!$A$1:$F$201,MATCH(Orders!I$1,Products!$A$1:$F$1,0),0)</f>
        <v>5983.7308645702497</v>
      </c>
      <c r="J10749" s="2">
        <f>VLOOKUP($E10749,
Products!$A$1:$F$201,MATCH(Orders!J$1,Products!$A$1:$F$1,0),0)</f>
        <v>4205.6432936163774</v>
      </c>
    </row>
    <row r="10750" spans="1:10">
      <c r="A10750">
        <v>10749</v>
      </c>
      <c r="B10750" s="4">
        <v>45391</v>
      </c>
      <c r="C10750" s="10">
        <f>DATE(YEAR(orders[[#This Row],[order_date]]), MONTH(orders[[#This Row],[order_date]]), 1)</f>
        <v>45383</v>
      </c>
      <c r="D10750" t="s">
        <v>3485</v>
      </c>
      <c r="E10750" t="s">
        <v>685</v>
      </c>
      <c r="F10750" t="str">
        <f>VLOOKUP(orders[[#This Row],[product_id]],Products!A:C,3,0)</f>
        <v>Electronics</v>
      </c>
      <c r="G10750">
        <v>3</v>
      </c>
      <c r="H10750" s="6">
        <v>0.16437570084385461</v>
      </c>
      <c r="I10750" s="2">
        <f>VLOOKUP($E10750,
Products!$A$1:$F$201,MATCH(Orders!I$1,Products!$A$1:$F$1,0),0)</f>
        <v>30011.61348468516</v>
      </c>
      <c r="J10750" s="2">
        <f>VLOOKUP($E10750,
Products!$A$1:$F$201,MATCH(Orders!J$1,Products!$A$1:$F$1,0),0)</f>
        <v>20796.213094008199</v>
      </c>
    </row>
    <row r="10751" spans="1:10">
      <c r="A10751">
        <v>10750</v>
      </c>
      <c r="B10751" s="4">
        <v>45902</v>
      </c>
      <c r="C10751" s="10">
        <f>DATE(YEAR(orders[[#This Row],[order_date]]), MONTH(orders[[#This Row],[order_date]]), 1)</f>
        <v>45901</v>
      </c>
      <c r="D10751" t="s">
        <v>3438</v>
      </c>
      <c r="E10751" t="s">
        <v>529</v>
      </c>
      <c r="F10751" t="str">
        <f>VLOOKUP(orders[[#This Row],[product_id]],Products!A:C,3,0)</f>
        <v>Electronics</v>
      </c>
      <c r="G10751">
        <v>1</v>
      </c>
      <c r="H10751" s="6">
        <v>0.23957493525901286</v>
      </c>
      <c r="I10751" s="2">
        <f>VLOOKUP($E10751,
Products!$A$1:$F$201,MATCH(Orders!I$1,Products!$A$1:$F$1,0),0)</f>
        <v>18308.801775351771</v>
      </c>
      <c r="J10751" s="2">
        <f>VLOOKUP($E10751,
Products!$A$1:$F$201,MATCH(Orders!J$1,Products!$A$1:$F$1,0),0)</f>
        <v>12027.24184831013</v>
      </c>
    </row>
    <row r="10752" spans="1:10">
      <c r="A10752">
        <v>10751</v>
      </c>
      <c r="B10752" s="4">
        <v>45495</v>
      </c>
      <c r="C10752" s="10">
        <f>DATE(YEAR(orders[[#This Row],[order_date]]), MONTH(orders[[#This Row],[order_date]]), 1)</f>
        <v>45474</v>
      </c>
      <c r="D10752" t="s">
        <v>1894</v>
      </c>
      <c r="E10752" t="s">
        <v>604</v>
      </c>
      <c r="F10752" t="str">
        <f>VLOOKUP(orders[[#This Row],[product_id]],Products!A:C,3,0)</f>
        <v>Appliances</v>
      </c>
      <c r="G10752">
        <v>2</v>
      </c>
      <c r="H10752" s="6">
        <v>0.11661226161971029</v>
      </c>
      <c r="I10752" s="2">
        <f>VLOOKUP($E10752,
Products!$A$1:$F$201,MATCH(Orders!I$1,Products!$A$1:$F$1,0),0)</f>
        <v>2087.687835040248</v>
      </c>
      <c r="J10752" s="2">
        <f>VLOOKUP($E10752,
Products!$A$1:$F$201,MATCH(Orders!J$1,Products!$A$1:$F$1,0),0)</f>
        <v>1450.1823074928161</v>
      </c>
    </row>
    <row r="10753" spans="1:10">
      <c r="A10753">
        <v>10752</v>
      </c>
      <c r="B10753" s="4">
        <v>45955</v>
      </c>
      <c r="C10753" s="10">
        <f>DATE(YEAR(orders[[#This Row],[order_date]]), MONTH(orders[[#This Row],[order_date]]), 1)</f>
        <v>45931</v>
      </c>
      <c r="D10753" t="s">
        <v>3593</v>
      </c>
      <c r="E10753" t="s">
        <v>640</v>
      </c>
      <c r="F10753" t="str">
        <f>VLOOKUP(orders[[#This Row],[product_id]],Products!A:C,3,0)</f>
        <v>Electronics</v>
      </c>
      <c r="G10753">
        <v>1</v>
      </c>
      <c r="H10753" s="6">
        <v>0.23138282616006364</v>
      </c>
      <c r="I10753" s="2">
        <f>VLOOKUP($E10753,
Products!$A$1:$F$201,MATCH(Orders!I$1,Products!$A$1:$F$1,0),0)</f>
        <v>28588.897930669911</v>
      </c>
      <c r="J10753" s="2">
        <f>VLOOKUP($E10753,
Products!$A$1:$F$201,MATCH(Orders!J$1,Products!$A$1:$F$1,0),0)</f>
        <v>20681.16336734363</v>
      </c>
    </row>
    <row r="10754" spans="1:10">
      <c r="A10754">
        <v>10753</v>
      </c>
      <c r="B10754" s="4">
        <v>45452</v>
      </c>
      <c r="C10754" s="10">
        <f>DATE(YEAR(orders[[#This Row],[order_date]]), MONTH(orders[[#This Row],[order_date]]), 1)</f>
        <v>45444</v>
      </c>
      <c r="D10754" t="s">
        <v>1040</v>
      </c>
      <c r="E10754" t="s">
        <v>519</v>
      </c>
      <c r="F10754" t="str">
        <f>VLOOKUP(orders[[#This Row],[product_id]],Products!A:C,3,0)</f>
        <v>Electronics</v>
      </c>
      <c r="G10754">
        <v>1</v>
      </c>
      <c r="H10754" s="6">
        <v>0.11448275800974771</v>
      </c>
      <c r="I10754" s="2">
        <f>VLOOKUP($E10754,
Products!$A$1:$F$201,MATCH(Orders!I$1,Products!$A$1:$F$1,0),0)</f>
        <v>13103.02115426216</v>
      </c>
      <c r="J10754" s="2">
        <f>VLOOKUP($E10754,
Products!$A$1:$F$201,MATCH(Orders!J$1,Products!$A$1:$F$1,0),0)</f>
        <v>8775.5491996797755</v>
      </c>
    </row>
    <row r="10755" spans="1:10">
      <c r="A10755">
        <v>10754</v>
      </c>
      <c r="B10755" s="4">
        <v>45206</v>
      </c>
      <c r="C10755" s="10">
        <f>DATE(YEAR(orders[[#This Row],[order_date]]), MONTH(orders[[#This Row],[order_date]]), 1)</f>
        <v>45200</v>
      </c>
      <c r="D10755" t="s">
        <v>4279</v>
      </c>
      <c r="E10755" t="s">
        <v>683</v>
      </c>
      <c r="F10755" t="str">
        <f>VLOOKUP(orders[[#This Row],[product_id]],Products!A:C,3,0)</f>
        <v>Electronics</v>
      </c>
      <c r="G10755">
        <v>1</v>
      </c>
      <c r="H10755" s="6">
        <v>0.20863900004898564</v>
      </c>
      <c r="I10755" s="2">
        <f>VLOOKUP($E10755,
Products!$A$1:$F$201,MATCH(Orders!I$1,Products!$A$1:$F$1,0),0)</f>
        <v>30555.409096588959</v>
      </c>
      <c r="J10755" s="2">
        <f>VLOOKUP($E10755,
Products!$A$1:$F$201,MATCH(Orders!J$1,Products!$A$1:$F$1,0),0)</f>
        <v>20295.233857550291</v>
      </c>
    </row>
    <row r="10756" spans="1:10">
      <c r="A10756">
        <v>10755</v>
      </c>
      <c r="B10756" s="4">
        <v>45425</v>
      </c>
      <c r="C10756" s="10">
        <f>DATE(YEAR(orders[[#This Row],[order_date]]), MONTH(orders[[#This Row],[order_date]]), 1)</f>
        <v>45413</v>
      </c>
      <c r="D10756" t="s">
        <v>3485</v>
      </c>
      <c r="E10756" t="s">
        <v>599</v>
      </c>
      <c r="F10756" t="str">
        <f>VLOOKUP(orders[[#This Row],[product_id]],Products!A:C,3,0)</f>
        <v>Electronics</v>
      </c>
      <c r="G10756">
        <v>3</v>
      </c>
      <c r="H10756" s="6">
        <v>0.13680072862388129</v>
      </c>
      <c r="I10756" s="2">
        <f>VLOOKUP($E10756,
Products!$A$1:$F$201,MATCH(Orders!I$1,Products!$A$1:$F$1,0),0)</f>
        <v>24019.70637428105</v>
      </c>
      <c r="J10756" s="2">
        <f>VLOOKUP($E10756,
Products!$A$1:$F$201,MATCH(Orders!J$1,Products!$A$1:$F$1,0),0)</f>
        <v>16602.559277417411</v>
      </c>
    </row>
    <row r="10757" spans="1:10">
      <c r="A10757">
        <v>10756</v>
      </c>
      <c r="B10757" s="4">
        <v>45762</v>
      </c>
      <c r="C10757" s="10">
        <f>DATE(YEAR(orders[[#This Row],[order_date]]), MONTH(orders[[#This Row],[order_date]]), 1)</f>
        <v>45748</v>
      </c>
      <c r="D10757" t="s">
        <v>1509</v>
      </c>
      <c r="E10757" t="s">
        <v>529</v>
      </c>
      <c r="F10757" t="str">
        <f>VLOOKUP(orders[[#This Row],[product_id]],Products!A:C,3,0)</f>
        <v>Electronics</v>
      </c>
      <c r="G10757">
        <v>1</v>
      </c>
      <c r="H10757" s="6">
        <v>0.17867417213528425</v>
      </c>
      <c r="I10757" s="2">
        <f>VLOOKUP($E10757,
Products!$A$1:$F$201,MATCH(Orders!I$1,Products!$A$1:$F$1,0),0)</f>
        <v>18308.801775351771</v>
      </c>
      <c r="J10757" s="2">
        <f>VLOOKUP($E10757,
Products!$A$1:$F$201,MATCH(Orders!J$1,Products!$A$1:$F$1,0),0)</f>
        <v>12027.24184831013</v>
      </c>
    </row>
    <row r="10758" spans="1:10">
      <c r="A10758">
        <v>10757</v>
      </c>
      <c r="B10758" s="4">
        <v>45362</v>
      </c>
      <c r="C10758" s="10">
        <f>DATE(YEAR(orders[[#This Row],[order_date]]), MONTH(orders[[#This Row],[order_date]]), 1)</f>
        <v>45352</v>
      </c>
      <c r="D10758" t="s">
        <v>3938</v>
      </c>
      <c r="E10758" t="s">
        <v>518</v>
      </c>
      <c r="F10758" t="str">
        <f>VLOOKUP(orders[[#This Row],[product_id]],Products!A:C,3,0)</f>
        <v>Electronics</v>
      </c>
      <c r="G10758">
        <v>1</v>
      </c>
      <c r="H10758" s="6">
        <v>0.14393800608145579</v>
      </c>
      <c r="I10758" s="2">
        <f>VLOOKUP($E10758,
Products!$A$1:$F$201,MATCH(Orders!I$1,Products!$A$1:$F$1,0),0)</f>
        <v>23393.890826127132</v>
      </c>
      <c r="J10758" s="2">
        <f>VLOOKUP($E10758,
Products!$A$1:$F$201,MATCH(Orders!J$1,Products!$A$1:$F$1,0),0)</f>
        <v>16064.756531016081</v>
      </c>
    </row>
    <row r="10759" spans="1:10">
      <c r="A10759">
        <v>10758</v>
      </c>
      <c r="B10759" s="4">
        <v>45742</v>
      </c>
      <c r="C10759" s="10">
        <f>DATE(YEAR(orders[[#This Row],[order_date]]), MONTH(orders[[#This Row],[order_date]]), 1)</f>
        <v>45717</v>
      </c>
      <c r="D10759" t="s">
        <v>3143</v>
      </c>
      <c r="E10759" t="s">
        <v>652</v>
      </c>
      <c r="F10759" t="str">
        <f>VLOOKUP(orders[[#This Row],[product_id]],Products!A:C,3,0)</f>
        <v>Appliances</v>
      </c>
      <c r="G10759">
        <v>2</v>
      </c>
      <c r="H10759" s="6">
        <v>0.13510064336913724</v>
      </c>
      <c r="I10759" s="2">
        <f>VLOOKUP($E10759,
Products!$A$1:$F$201,MATCH(Orders!I$1,Products!$A$1:$F$1,0),0)</f>
        <v>6387.3122916387983</v>
      </c>
      <c r="J10759" s="2">
        <f>VLOOKUP($E10759,
Products!$A$1:$F$201,MATCH(Orders!J$1,Products!$A$1:$F$1,0),0)</f>
        <v>4880.3517286187262</v>
      </c>
    </row>
    <row r="10760" spans="1:10">
      <c r="A10760">
        <v>10759</v>
      </c>
      <c r="B10760" s="4">
        <v>45613</v>
      </c>
      <c r="C10760" s="10">
        <f>DATE(YEAR(orders[[#This Row],[order_date]]), MONTH(orders[[#This Row],[order_date]]), 1)</f>
        <v>45597</v>
      </c>
      <c r="D10760" t="s">
        <v>3513</v>
      </c>
      <c r="E10760" t="s">
        <v>534</v>
      </c>
      <c r="F10760" t="str">
        <f>VLOOKUP(orders[[#This Row],[product_id]],Products!A:C,3,0)</f>
        <v>Appliances</v>
      </c>
      <c r="G10760">
        <v>1</v>
      </c>
      <c r="H10760" s="6">
        <v>0.1011503664361483</v>
      </c>
      <c r="I10760" s="2">
        <f>VLOOKUP($E10760,
Products!$A$1:$F$201,MATCH(Orders!I$1,Products!$A$1:$F$1,0),0)</f>
        <v>24743.162958088669</v>
      </c>
      <c r="J10760" s="2">
        <f>VLOOKUP($E10760,
Products!$A$1:$F$201,MATCH(Orders!J$1,Products!$A$1:$F$1,0),0)</f>
        <v>19307.588986555591</v>
      </c>
    </row>
    <row r="10761" spans="1:10">
      <c r="A10761">
        <v>10760</v>
      </c>
      <c r="B10761" s="4">
        <v>45754</v>
      </c>
      <c r="C10761" s="10">
        <f>DATE(YEAR(orders[[#This Row],[order_date]]), MONTH(orders[[#This Row],[order_date]]), 1)</f>
        <v>45748</v>
      </c>
      <c r="D10761" t="s">
        <v>3636</v>
      </c>
      <c r="E10761" t="s">
        <v>527</v>
      </c>
      <c r="F10761" t="str">
        <f>VLOOKUP(orders[[#This Row],[product_id]],Products!A:C,3,0)</f>
        <v>Appliances</v>
      </c>
      <c r="G10761">
        <v>1</v>
      </c>
      <c r="H10761" s="6">
        <v>0.11222850294619637</v>
      </c>
      <c r="I10761" s="2">
        <f>VLOOKUP($E10761,
Products!$A$1:$F$201,MATCH(Orders!I$1,Products!$A$1:$F$1,0),0)</f>
        <v>25833.54427698228</v>
      </c>
      <c r="J10761" s="2">
        <f>VLOOKUP($E10761,
Products!$A$1:$F$201,MATCH(Orders!J$1,Products!$A$1:$F$1,0),0)</f>
        <v>16827.881451334611</v>
      </c>
    </row>
    <row r="10762" spans="1:10">
      <c r="A10762">
        <v>10761</v>
      </c>
      <c r="B10762" s="4">
        <v>45895</v>
      </c>
      <c r="C10762" s="10">
        <f>DATE(YEAR(orders[[#This Row],[order_date]]), MONTH(orders[[#This Row],[order_date]]), 1)</f>
        <v>45870</v>
      </c>
      <c r="D10762" t="s">
        <v>1677</v>
      </c>
      <c r="E10762" t="s">
        <v>507</v>
      </c>
      <c r="F10762" t="str">
        <f>VLOOKUP(orders[[#This Row],[product_id]],Products!A:C,3,0)</f>
        <v>Electronics</v>
      </c>
      <c r="G10762">
        <v>1</v>
      </c>
      <c r="H10762" s="6">
        <v>0.13680188041610347</v>
      </c>
      <c r="I10762" s="2">
        <f>VLOOKUP($E10762,
Products!$A$1:$F$201,MATCH(Orders!I$1,Products!$A$1:$F$1,0),0)</f>
        <v>28502.89768049858</v>
      </c>
      <c r="J10762" s="2">
        <f>VLOOKUP($E10762,
Products!$A$1:$F$201,MATCH(Orders!J$1,Products!$A$1:$F$1,0),0)</f>
        <v>20477.83623923226</v>
      </c>
    </row>
    <row r="10763" spans="1:10">
      <c r="A10763">
        <v>10762</v>
      </c>
      <c r="B10763" s="4">
        <v>45538</v>
      </c>
      <c r="C10763" s="10">
        <f>DATE(YEAR(orders[[#This Row],[order_date]]), MONTH(orders[[#This Row],[order_date]]), 1)</f>
        <v>45536</v>
      </c>
      <c r="D10763" t="s">
        <v>1800</v>
      </c>
      <c r="E10763" t="s">
        <v>608</v>
      </c>
      <c r="F10763" t="str">
        <f>VLOOKUP(orders[[#This Row],[product_id]],Products!A:C,3,0)</f>
        <v>Electronics</v>
      </c>
      <c r="G10763">
        <v>2</v>
      </c>
      <c r="H10763" s="6">
        <v>0.14221873925697404</v>
      </c>
      <c r="I10763" s="2">
        <f>VLOOKUP($E10763,
Products!$A$1:$F$201,MATCH(Orders!I$1,Products!$A$1:$F$1,0),0)</f>
        <v>32509.710212279751</v>
      </c>
      <c r="J10763" s="2">
        <f>VLOOKUP($E10763,
Products!$A$1:$F$201,MATCH(Orders!J$1,Products!$A$1:$F$1,0),0)</f>
        <v>23699.228985408761</v>
      </c>
    </row>
    <row r="10764" spans="1:10">
      <c r="A10764">
        <v>10763</v>
      </c>
      <c r="B10764" s="4">
        <v>45521</v>
      </c>
      <c r="C10764" s="10">
        <f>DATE(YEAR(orders[[#This Row],[order_date]]), MONTH(orders[[#This Row],[order_date]]), 1)</f>
        <v>45505</v>
      </c>
      <c r="D10764" t="s">
        <v>1646</v>
      </c>
      <c r="E10764" t="s">
        <v>541</v>
      </c>
      <c r="F10764" t="str">
        <f>VLOOKUP(orders[[#This Row],[product_id]],Products!A:C,3,0)</f>
        <v>Appliances</v>
      </c>
      <c r="G10764">
        <v>2</v>
      </c>
      <c r="H10764" s="6">
        <v>8.5788147797623754E-2</v>
      </c>
      <c r="I10764" s="2">
        <f>VLOOKUP($E10764,
Products!$A$1:$F$201,MATCH(Orders!I$1,Products!$A$1:$F$1,0),0)</f>
        <v>2390.3651642386908</v>
      </c>
      <c r="J10764" s="2">
        <f>VLOOKUP($E10764,
Products!$A$1:$F$201,MATCH(Orders!J$1,Products!$A$1:$F$1,0),0)</f>
        <v>1655.7504783617919</v>
      </c>
    </row>
    <row r="10765" spans="1:10">
      <c r="A10765">
        <v>10764</v>
      </c>
      <c r="B10765" s="4">
        <v>45058</v>
      </c>
      <c r="C10765" s="10">
        <f>DATE(YEAR(orders[[#This Row],[order_date]]), MONTH(orders[[#This Row],[order_date]]), 1)</f>
        <v>45047</v>
      </c>
      <c r="D10765" t="s">
        <v>3869</v>
      </c>
      <c r="E10765" t="s">
        <v>543</v>
      </c>
      <c r="F10765" t="str">
        <f>VLOOKUP(orders[[#This Row],[product_id]],Products!A:C,3,0)</f>
        <v>Appliances</v>
      </c>
      <c r="G10765">
        <v>3</v>
      </c>
      <c r="H10765" s="6">
        <v>8.5035882600687673E-2</v>
      </c>
      <c r="I10765" s="2">
        <f>VLOOKUP($E10765,
Products!$A$1:$F$201,MATCH(Orders!I$1,Products!$A$1:$F$1,0),0)</f>
        <v>2300.989425669633</v>
      </c>
      <c r="J10765" s="2">
        <f>VLOOKUP($E10765,
Products!$A$1:$F$201,MATCH(Orders!J$1,Products!$A$1:$F$1,0),0)</f>
        <v>1726.390958088811</v>
      </c>
    </row>
    <row r="10766" spans="1:10">
      <c r="A10766">
        <v>10765</v>
      </c>
      <c r="B10766" s="4">
        <v>45319</v>
      </c>
      <c r="C10766" s="10">
        <f>DATE(YEAR(orders[[#This Row],[order_date]]), MONTH(orders[[#This Row],[order_date]]), 1)</f>
        <v>45292</v>
      </c>
      <c r="D10766" t="s">
        <v>1608</v>
      </c>
      <c r="E10766" t="s">
        <v>523</v>
      </c>
      <c r="F10766" t="str">
        <f>VLOOKUP(orders[[#This Row],[product_id]],Products!A:C,3,0)</f>
        <v>Electronics</v>
      </c>
      <c r="G10766">
        <v>2</v>
      </c>
      <c r="H10766" s="6">
        <v>0.12174961573354907</v>
      </c>
      <c r="I10766" s="2">
        <f>VLOOKUP($E10766,
Products!$A$1:$F$201,MATCH(Orders!I$1,Products!$A$1:$F$1,0),0)</f>
        <v>27240.414518089601</v>
      </c>
      <c r="J10766" s="2">
        <f>VLOOKUP($E10766,
Products!$A$1:$F$201,MATCH(Orders!J$1,Products!$A$1:$F$1,0),0)</f>
        <v>21217.524617692769</v>
      </c>
    </row>
    <row r="10767" spans="1:10">
      <c r="A10767">
        <v>10766</v>
      </c>
      <c r="B10767" s="4">
        <v>45407</v>
      </c>
      <c r="C10767" s="10">
        <f>DATE(YEAR(orders[[#This Row],[order_date]]), MONTH(orders[[#This Row],[order_date]]), 1)</f>
        <v>45383</v>
      </c>
      <c r="D10767" t="s">
        <v>4138</v>
      </c>
      <c r="E10767" t="s">
        <v>556</v>
      </c>
      <c r="F10767" t="str">
        <f>VLOOKUP(orders[[#This Row],[product_id]],Products!A:C,3,0)</f>
        <v>Appliances</v>
      </c>
      <c r="G10767">
        <v>1</v>
      </c>
      <c r="H10767" s="6">
        <v>9.9520142971326997E-2</v>
      </c>
      <c r="I10767" s="2">
        <f>VLOOKUP($E10767,
Products!$A$1:$F$201,MATCH(Orders!I$1,Products!$A$1:$F$1,0),0)</f>
        <v>27054.121101651981</v>
      </c>
      <c r="J10767" s="2">
        <f>VLOOKUP($E10767,
Products!$A$1:$F$201,MATCH(Orders!J$1,Products!$A$1:$F$1,0),0)</f>
        <v>19388.930988794411</v>
      </c>
    </row>
    <row r="10768" spans="1:10">
      <c r="A10768">
        <v>10767</v>
      </c>
      <c r="B10768" s="4">
        <v>45554</v>
      </c>
      <c r="C10768" s="10">
        <f>DATE(YEAR(orders[[#This Row],[order_date]]), MONTH(orders[[#This Row],[order_date]]), 1)</f>
        <v>45536</v>
      </c>
      <c r="D10768" t="s">
        <v>4098</v>
      </c>
      <c r="E10768" t="s">
        <v>648</v>
      </c>
      <c r="F10768" t="str">
        <f>VLOOKUP(orders[[#This Row],[product_id]],Products!A:C,3,0)</f>
        <v>Electronics</v>
      </c>
      <c r="G10768">
        <v>2</v>
      </c>
      <c r="H10768" s="6">
        <v>0.17956917061259459</v>
      </c>
      <c r="I10768" s="2">
        <f>VLOOKUP($E10768,
Products!$A$1:$F$201,MATCH(Orders!I$1,Products!$A$1:$F$1,0),0)</f>
        <v>11049.50250218974</v>
      </c>
      <c r="J10768" s="2">
        <f>VLOOKUP($E10768,
Products!$A$1:$F$201,MATCH(Orders!J$1,Products!$A$1:$F$1,0),0)</f>
        <v>7252.1207539007246</v>
      </c>
    </row>
    <row r="10769" spans="1:10">
      <c r="A10769">
        <v>10768</v>
      </c>
      <c r="B10769" s="4">
        <v>45345</v>
      </c>
      <c r="C10769" s="10">
        <f>DATE(YEAR(orders[[#This Row],[order_date]]), MONTH(orders[[#This Row],[order_date]]), 1)</f>
        <v>45323</v>
      </c>
      <c r="D10769" t="s">
        <v>1974</v>
      </c>
      <c r="E10769" t="s">
        <v>633</v>
      </c>
      <c r="F10769" t="str">
        <f>VLOOKUP(orders[[#This Row],[product_id]],Products!A:C,3,0)</f>
        <v>Appliances</v>
      </c>
      <c r="G10769">
        <v>2</v>
      </c>
      <c r="H10769" s="6">
        <v>6.8751113656214807E-2</v>
      </c>
      <c r="I10769" s="2">
        <f>VLOOKUP($E10769,
Products!$A$1:$F$201,MATCH(Orders!I$1,Products!$A$1:$F$1,0),0)</f>
        <v>2361.4162937319088</v>
      </c>
      <c r="J10769" s="2">
        <f>VLOOKUP($E10769,
Products!$A$1:$F$201,MATCH(Orders!J$1,Products!$A$1:$F$1,0),0)</f>
        <v>1552.5536411429621</v>
      </c>
    </row>
    <row r="10770" spans="1:10">
      <c r="A10770">
        <v>10769</v>
      </c>
      <c r="B10770" s="4">
        <v>45578</v>
      </c>
      <c r="C10770" s="10">
        <f>DATE(YEAR(orders[[#This Row],[order_date]]), MONTH(orders[[#This Row],[order_date]]), 1)</f>
        <v>45566</v>
      </c>
      <c r="D10770" t="s">
        <v>729</v>
      </c>
      <c r="E10770" t="s">
        <v>685</v>
      </c>
      <c r="F10770" t="str">
        <f>VLOOKUP(orders[[#This Row],[product_id]],Products!A:C,3,0)</f>
        <v>Electronics</v>
      </c>
      <c r="G10770">
        <v>1</v>
      </c>
      <c r="H10770" s="6">
        <v>0.18827478245657797</v>
      </c>
      <c r="I10770" s="2">
        <f>VLOOKUP($E10770,
Products!$A$1:$F$201,MATCH(Orders!I$1,Products!$A$1:$F$1,0),0)</f>
        <v>30011.61348468516</v>
      </c>
      <c r="J10770" s="2">
        <f>VLOOKUP($E10770,
Products!$A$1:$F$201,MATCH(Orders!J$1,Products!$A$1:$F$1,0),0)</f>
        <v>20796.213094008199</v>
      </c>
    </row>
    <row r="10771" spans="1:10">
      <c r="A10771">
        <v>10770</v>
      </c>
      <c r="B10771" s="4">
        <v>45584</v>
      </c>
      <c r="C10771" s="10">
        <f>DATE(YEAR(orders[[#This Row],[order_date]]), MONTH(orders[[#This Row],[order_date]]), 1)</f>
        <v>45566</v>
      </c>
      <c r="D10771" t="s">
        <v>1262</v>
      </c>
      <c r="E10771" t="s">
        <v>522</v>
      </c>
      <c r="F10771" t="str">
        <f>VLOOKUP(orders[[#This Row],[product_id]],Products!A:C,3,0)</f>
        <v>Appliances</v>
      </c>
      <c r="G10771">
        <v>1</v>
      </c>
      <c r="H10771" s="6">
        <v>0.13692113546485218</v>
      </c>
      <c r="I10771" s="2">
        <f>VLOOKUP($E10771,
Products!$A$1:$F$201,MATCH(Orders!I$1,Products!$A$1:$F$1,0),0)</f>
        <v>24966.707940261898</v>
      </c>
      <c r="J10771" s="2">
        <f>VLOOKUP($E10771,
Products!$A$1:$F$201,MATCH(Orders!J$1,Products!$A$1:$F$1,0),0)</f>
        <v>19868.70644165645</v>
      </c>
    </row>
    <row r="10772" spans="1:10">
      <c r="A10772">
        <v>10771</v>
      </c>
      <c r="B10772" s="4">
        <v>45388</v>
      </c>
      <c r="C10772" s="10">
        <f>DATE(YEAR(orders[[#This Row],[order_date]]), MONTH(orders[[#This Row],[order_date]]), 1)</f>
        <v>45383</v>
      </c>
      <c r="D10772" t="s">
        <v>3454</v>
      </c>
      <c r="E10772" t="s">
        <v>617</v>
      </c>
      <c r="F10772" t="str">
        <f>VLOOKUP(orders[[#This Row],[product_id]],Products!A:C,3,0)</f>
        <v>Electronics</v>
      </c>
      <c r="G10772">
        <v>3</v>
      </c>
      <c r="H10772" s="6">
        <v>0.24598342197033973</v>
      </c>
      <c r="I10772" s="2">
        <f>VLOOKUP($E10772,
Products!$A$1:$F$201,MATCH(Orders!I$1,Products!$A$1:$F$1,0),0)</f>
        <v>19466.867434847129</v>
      </c>
      <c r="J10772" s="2">
        <f>VLOOKUP($E10772,
Products!$A$1:$F$201,MATCH(Orders!J$1,Products!$A$1:$F$1,0),0)</f>
        <v>13371.790482684521</v>
      </c>
    </row>
    <row r="10773" spans="1:10">
      <c r="A10773">
        <v>10772</v>
      </c>
      <c r="B10773" s="4">
        <v>45078</v>
      </c>
      <c r="C10773" s="10">
        <f>DATE(YEAR(orders[[#This Row],[order_date]]), MONTH(orders[[#This Row],[order_date]]), 1)</f>
        <v>45078</v>
      </c>
      <c r="D10773" t="s">
        <v>3156</v>
      </c>
      <c r="E10773" t="s">
        <v>582</v>
      </c>
      <c r="F10773" t="str">
        <f>VLOOKUP(orders[[#This Row],[product_id]],Products!A:C,3,0)</f>
        <v>Electronics</v>
      </c>
      <c r="G10773">
        <v>2</v>
      </c>
      <c r="H10773" s="6">
        <v>0.20949840814775245</v>
      </c>
      <c r="I10773" s="2">
        <f>VLOOKUP($E10773,
Products!$A$1:$F$201,MATCH(Orders!I$1,Products!$A$1:$F$1,0),0)</f>
        <v>16266.090182397211</v>
      </c>
      <c r="J10773" s="2">
        <f>VLOOKUP($E10773,
Products!$A$1:$F$201,MATCH(Orders!J$1,Products!$A$1:$F$1,0),0)</f>
        <v>11802.84602487359</v>
      </c>
    </row>
    <row r="10774" spans="1:10">
      <c r="A10774">
        <v>10773</v>
      </c>
      <c r="B10774" s="4">
        <v>45148</v>
      </c>
      <c r="C10774" s="10">
        <f>DATE(YEAR(orders[[#This Row],[order_date]]), MONTH(orders[[#This Row],[order_date]]), 1)</f>
        <v>45139</v>
      </c>
      <c r="D10774" t="s">
        <v>2102</v>
      </c>
      <c r="E10774" t="s">
        <v>527</v>
      </c>
      <c r="F10774" t="str">
        <f>VLOOKUP(orders[[#This Row],[product_id]],Products!A:C,3,0)</f>
        <v>Appliances</v>
      </c>
      <c r="G10774">
        <v>1</v>
      </c>
      <c r="H10774" s="6">
        <v>0.13130486330605198</v>
      </c>
      <c r="I10774" s="2">
        <f>VLOOKUP($E10774,
Products!$A$1:$F$201,MATCH(Orders!I$1,Products!$A$1:$F$1,0),0)</f>
        <v>25833.54427698228</v>
      </c>
      <c r="J10774" s="2">
        <f>VLOOKUP($E10774,
Products!$A$1:$F$201,MATCH(Orders!J$1,Products!$A$1:$F$1,0),0)</f>
        <v>16827.881451334611</v>
      </c>
    </row>
    <row r="10775" spans="1:10">
      <c r="A10775">
        <v>10774</v>
      </c>
      <c r="B10775" s="4">
        <v>45005</v>
      </c>
      <c r="C10775" s="10">
        <f>DATE(YEAR(orders[[#This Row],[order_date]]), MONTH(orders[[#This Row],[order_date]]), 1)</f>
        <v>44986</v>
      </c>
      <c r="D10775" t="s">
        <v>4705</v>
      </c>
      <c r="E10775" t="s">
        <v>628</v>
      </c>
      <c r="F10775" t="str">
        <f>VLOOKUP(orders[[#This Row],[product_id]],Products!A:C,3,0)</f>
        <v>Electronics</v>
      </c>
      <c r="G10775">
        <v>2</v>
      </c>
      <c r="H10775" s="6">
        <v>0.23812563142447046</v>
      </c>
      <c r="I10775" s="2">
        <f>VLOOKUP($E10775,
Products!$A$1:$F$201,MATCH(Orders!I$1,Products!$A$1:$F$1,0),0)</f>
        <v>2480.4343676348258</v>
      </c>
      <c r="J10775" s="2">
        <f>VLOOKUP($E10775,
Products!$A$1:$F$201,MATCH(Orders!J$1,Products!$A$1:$F$1,0),0)</f>
        <v>1932.862959692628</v>
      </c>
    </row>
    <row r="10776" spans="1:10">
      <c r="A10776">
        <v>10775</v>
      </c>
      <c r="B10776" s="4">
        <v>45025</v>
      </c>
      <c r="C10776" s="10">
        <f>DATE(YEAR(orders[[#This Row],[order_date]]), MONTH(orders[[#This Row],[order_date]]), 1)</f>
        <v>45017</v>
      </c>
      <c r="D10776" t="s">
        <v>4063</v>
      </c>
      <c r="E10776" t="s">
        <v>687</v>
      </c>
      <c r="F10776" t="str">
        <f>VLOOKUP(orders[[#This Row],[product_id]],Products!A:C,3,0)</f>
        <v>Electronics</v>
      </c>
      <c r="G10776">
        <v>3</v>
      </c>
      <c r="H10776" s="6">
        <v>0.23046502101941491</v>
      </c>
      <c r="I10776" s="2">
        <f>VLOOKUP($E10776,
Products!$A$1:$F$201,MATCH(Orders!I$1,Products!$A$1:$F$1,0),0)</f>
        <v>12143.737276429891</v>
      </c>
      <c r="J10776" s="2">
        <f>VLOOKUP($E10776,
Products!$A$1:$F$201,MATCH(Orders!J$1,Products!$A$1:$F$1,0),0)</f>
        <v>9077.1957392673976</v>
      </c>
    </row>
    <row r="10777" spans="1:10">
      <c r="A10777">
        <v>10776</v>
      </c>
      <c r="B10777" s="4">
        <v>45838</v>
      </c>
      <c r="C10777" s="10">
        <f>DATE(YEAR(orders[[#This Row],[order_date]]), MONTH(orders[[#This Row],[order_date]]), 1)</f>
        <v>45809</v>
      </c>
      <c r="D10777" t="s">
        <v>4610</v>
      </c>
      <c r="E10777" t="s">
        <v>685</v>
      </c>
      <c r="F10777" t="str">
        <f>VLOOKUP(orders[[#This Row],[product_id]],Products!A:C,3,0)</f>
        <v>Electronics</v>
      </c>
      <c r="G10777">
        <v>1</v>
      </c>
      <c r="H10777" s="6">
        <v>0.15498300357538392</v>
      </c>
      <c r="I10777" s="2">
        <f>VLOOKUP($E10777,
Products!$A$1:$F$201,MATCH(Orders!I$1,Products!$A$1:$F$1,0),0)</f>
        <v>30011.61348468516</v>
      </c>
      <c r="J10777" s="2">
        <f>VLOOKUP($E10777,
Products!$A$1:$F$201,MATCH(Orders!J$1,Products!$A$1:$F$1,0),0)</f>
        <v>20796.213094008199</v>
      </c>
    </row>
    <row r="10778" spans="1:10">
      <c r="A10778">
        <v>10777</v>
      </c>
      <c r="B10778" s="4">
        <v>45139</v>
      </c>
      <c r="C10778" s="10">
        <f>DATE(YEAR(orders[[#This Row],[order_date]]), MONTH(orders[[#This Row],[order_date]]), 1)</f>
        <v>45139</v>
      </c>
      <c r="D10778" t="s">
        <v>4705</v>
      </c>
      <c r="E10778" t="s">
        <v>633</v>
      </c>
      <c r="F10778" t="str">
        <f>VLOOKUP(orders[[#This Row],[product_id]],Products!A:C,3,0)</f>
        <v>Appliances</v>
      </c>
      <c r="G10778">
        <v>1</v>
      </c>
      <c r="H10778" s="6">
        <v>0.12822813190700244</v>
      </c>
      <c r="I10778" s="2">
        <f>VLOOKUP($E10778,
Products!$A$1:$F$201,MATCH(Orders!I$1,Products!$A$1:$F$1,0),0)</f>
        <v>2361.4162937319088</v>
      </c>
      <c r="J10778" s="2">
        <f>VLOOKUP($E10778,
Products!$A$1:$F$201,MATCH(Orders!J$1,Products!$A$1:$F$1,0),0)</f>
        <v>1552.5536411429621</v>
      </c>
    </row>
    <row r="10779" spans="1:10">
      <c r="A10779">
        <v>10778</v>
      </c>
      <c r="B10779" s="4">
        <v>45628</v>
      </c>
      <c r="C10779" s="10">
        <f>DATE(YEAR(orders[[#This Row],[order_date]]), MONTH(orders[[#This Row],[order_date]]), 1)</f>
        <v>45627</v>
      </c>
      <c r="D10779" t="s">
        <v>3194</v>
      </c>
      <c r="E10779" t="s">
        <v>595</v>
      </c>
      <c r="F10779" t="str">
        <f>VLOOKUP(orders[[#This Row],[product_id]],Products!A:C,3,0)</f>
        <v>Electronics</v>
      </c>
      <c r="G10779">
        <v>2</v>
      </c>
      <c r="H10779" s="6">
        <v>0.13783419189938029</v>
      </c>
      <c r="I10779" s="2">
        <f>VLOOKUP($E10779,
Products!$A$1:$F$201,MATCH(Orders!I$1,Products!$A$1:$F$1,0),0)</f>
        <v>2368.316565735005</v>
      </c>
      <c r="J10779" s="2">
        <f>VLOOKUP($E10779,
Products!$A$1:$F$201,MATCH(Orders!J$1,Products!$A$1:$F$1,0),0)</f>
        <v>1668.7588573553539</v>
      </c>
    </row>
    <row r="10780" spans="1:10">
      <c r="A10780">
        <v>10779</v>
      </c>
      <c r="B10780" s="4">
        <v>46002</v>
      </c>
      <c r="C10780" s="10">
        <f>DATE(YEAR(orders[[#This Row],[order_date]]), MONTH(orders[[#This Row],[order_date]]), 1)</f>
        <v>45992</v>
      </c>
      <c r="D10780" t="s">
        <v>4693</v>
      </c>
      <c r="E10780" t="s">
        <v>679</v>
      </c>
      <c r="F10780" t="str">
        <f>VLOOKUP(orders[[#This Row],[product_id]],Products!A:C,3,0)</f>
        <v>Appliances</v>
      </c>
      <c r="G10780">
        <v>2</v>
      </c>
      <c r="H10780" s="6">
        <v>0.13982021814072879</v>
      </c>
      <c r="I10780" s="2">
        <f>VLOOKUP($E10780,
Products!$A$1:$F$201,MATCH(Orders!I$1,Products!$A$1:$F$1,0),0)</f>
        <v>6336.1008284819591</v>
      </c>
      <c r="J10780" s="2">
        <f>VLOOKUP($E10780,
Products!$A$1:$F$201,MATCH(Orders!J$1,Products!$A$1:$F$1,0),0)</f>
        <v>5056.6203893460352</v>
      </c>
    </row>
    <row r="10781" spans="1:10">
      <c r="A10781">
        <v>10780</v>
      </c>
      <c r="B10781" s="4">
        <v>45893</v>
      </c>
      <c r="C10781" s="10">
        <f>DATE(YEAR(orders[[#This Row],[order_date]]), MONTH(orders[[#This Row],[order_date]]), 1)</f>
        <v>45870</v>
      </c>
      <c r="D10781" t="s">
        <v>2582</v>
      </c>
      <c r="E10781" t="s">
        <v>637</v>
      </c>
      <c r="F10781" t="str">
        <f>VLOOKUP(orders[[#This Row],[product_id]],Products!A:C,3,0)</f>
        <v>Electronics</v>
      </c>
      <c r="G10781">
        <v>2</v>
      </c>
      <c r="H10781" s="6">
        <v>0.2125078031728207</v>
      </c>
      <c r="I10781" s="2">
        <f>VLOOKUP($E10781,
Products!$A$1:$F$201,MATCH(Orders!I$1,Products!$A$1:$F$1,0),0)</f>
        <v>2722.8882486231741</v>
      </c>
      <c r="J10781" s="2">
        <f>VLOOKUP($E10781,
Products!$A$1:$F$201,MATCH(Orders!J$1,Products!$A$1:$F$1,0),0)</f>
        <v>2155.455197032014</v>
      </c>
    </row>
    <row r="10782" spans="1:10">
      <c r="A10782">
        <v>10781</v>
      </c>
      <c r="B10782" s="4">
        <v>45061</v>
      </c>
      <c r="C10782" s="10">
        <f>DATE(YEAR(orders[[#This Row],[order_date]]), MONTH(orders[[#This Row],[order_date]]), 1)</f>
        <v>45047</v>
      </c>
      <c r="D10782" t="s">
        <v>4372</v>
      </c>
      <c r="E10782" t="s">
        <v>512</v>
      </c>
      <c r="F10782" t="str">
        <f>VLOOKUP(orders[[#This Row],[product_id]],Products!A:C,3,0)</f>
        <v>Electronics</v>
      </c>
      <c r="G10782">
        <v>1</v>
      </c>
      <c r="H10782" s="6">
        <v>0.18221636479968875</v>
      </c>
      <c r="I10782" s="2">
        <f>VLOOKUP($E10782,
Products!$A$1:$F$201,MATCH(Orders!I$1,Products!$A$1:$F$1,0),0)</f>
        <v>12877.548087294561</v>
      </c>
      <c r="J10782" s="2">
        <f>VLOOKUP($E10782,
Products!$A$1:$F$201,MATCH(Orders!J$1,Products!$A$1:$F$1,0),0)</f>
        <v>9551.9000631411909</v>
      </c>
    </row>
    <row r="10783" spans="1:10">
      <c r="A10783">
        <v>10782</v>
      </c>
      <c r="B10783" s="4">
        <v>45337</v>
      </c>
      <c r="C10783" s="10">
        <f>DATE(YEAR(orders[[#This Row],[order_date]]), MONTH(orders[[#This Row],[order_date]]), 1)</f>
        <v>45323</v>
      </c>
      <c r="D10783" t="s">
        <v>2463</v>
      </c>
      <c r="E10783" t="s">
        <v>643</v>
      </c>
      <c r="F10783" t="str">
        <f>VLOOKUP(orders[[#This Row],[product_id]],Products!A:C,3,0)</f>
        <v>Appliances</v>
      </c>
      <c r="G10783">
        <v>1</v>
      </c>
      <c r="H10783" s="6">
        <v>5.8989529688578825E-2</v>
      </c>
      <c r="I10783" s="2">
        <f>VLOOKUP($E10783,
Products!$A$1:$F$201,MATCH(Orders!I$1,Products!$A$1:$F$1,0),0)</f>
        <v>26269.068564891841</v>
      </c>
      <c r="J10783" s="2">
        <f>VLOOKUP($E10783,
Products!$A$1:$F$201,MATCH(Orders!J$1,Products!$A$1:$F$1,0),0)</f>
        <v>18867.564539756699</v>
      </c>
    </row>
    <row r="10784" spans="1:10">
      <c r="A10784">
        <v>10783</v>
      </c>
      <c r="B10784" s="4">
        <v>45711</v>
      </c>
      <c r="C10784" s="10">
        <f>DATE(YEAR(orders[[#This Row],[order_date]]), MONTH(orders[[#This Row],[order_date]]), 1)</f>
        <v>45689</v>
      </c>
      <c r="D10784" t="s">
        <v>1587</v>
      </c>
      <c r="E10784" t="s">
        <v>520</v>
      </c>
      <c r="F10784" t="str">
        <f>VLOOKUP(orders[[#This Row],[product_id]],Products!A:C,3,0)</f>
        <v>Electronics</v>
      </c>
      <c r="G10784">
        <v>1</v>
      </c>
      <c r="H10784" s="6">
        <v>0.17345502248092293</v>
      </c>
      <c r="I10784" s="2">
        <f>VLOOKUP($E10784,
Products!$A$1:$F$201,MATCH(Orders!I$1,Products!$A$1:$F$1,0),0)</f>
        <v>19053.584916305819</v>
      </c>
      <c r="J10784" s="2">
        <f>VLOOKUP($E10784,
Products!$A$1:$F$201,MATCH(Orders!J$1,Products!$A$1:$F$1,0),0)</f>
        <v>13248.74841276826</v>
      </c>
    </row>
    <row r="10785" spans="1:10">
      <c r="A10785">
        <v>10784</v>
      </c>
      <c r="B10785" s="4">
        <v>45994</v>
      </c>
      <c r="C10785" s="10">
        <f>DATE(YEAR(orders[[#This Row],[order_date]]), MONTH(orders[[#This Row],[order_date]]), 1)</f>
        <v>45992</v>
      </c>
      <c r="D10785" t="s">
        <v>4129</v>
      </c>
      <c r="E10785" t="s">
        <v>659</v>
      </c>
      <c r="F10785" t="str">
        <f>VLOOKUP(orders[[#This Row],[product_id]],Products!A:C,3,0)</f>
        <v>Appliances</v>
      </c>
      <c r="G10785">
        <v>2</v>
      </c>
      <c r="H10785" s="6">
        <v>6.4120675608543509E-2</v>
      </c>
      <c r="I10785" s="2">
        <f>VLOOKUP($E10785,
Products!$A$1:$F$201,MATCH(Orders!I$1,Products!$A$1:$F$1,0),0)</f>
        <v>25646.095965041459</v>
      </c>
      <c r="J10785" s="2">
        <f>VLOOKUP($E10785,
Products!$A$1:$F$201,MATCH(Orders!J$1,Products!$A$1:$F$1,0),0)</f>
        <v>18749.646593308222</v>
      </c>
    </row>
    <row r="10786" spans="1:10">
      <c r="A10786">
        <v>10785</v>
      </c>
      <c r="B10786" s="4">
        <v>45187</v>
      </c>
      <c r="C10786" s="10">
        <f>DATE(YEAR(orders[[#This Row],[order_date]]), MONTH(orders[[#This Row],[order_date]]), 1)</f>
        <v>45170</v>
      </c>
      <c r="D10786" t="s">
        <v>3679</v>
      </c>
      <c r="E10786" t="s">
        <v>545</v>
      </c>
      <c r="F10786" t="str">
        <f>VLOOKUP(orders[[#This Row],[product_id]],Products!A:C,3,0)</f>
        <v>Electronics</v>
      </c>
      <c r="G10786">
        <v>2</v>
      </c>
      <c r="H10786" s="6">
        <v>0.14851339853443754</v>
      </c>
      <c r="I10786" s="2">
        <f>VLOOKUP($E10786,
Products!$A$1:$F$201,MATCH(Orders!I$1,Products!$A$1:$F$1,0),0)</f>
        <v>11292.44914297154</v>
      </c>
      <c r="J10786" s="2">
        <f>VLOOKUP($E10786,
Products!$A$1:$F$201,MATCH(Orders!J$1,Products!$A$1:$F$1,0),0)</f>
        <v>7616.0274340726546</v>
      </c>
    </row>
    <row r="10787" spans="1:10">
      <c r="A10787">
        <v>10786</v>
      </c>
      <c r="B10787" s="4">
        <v>45669</v>
      </c>
      <c r="C10787" s="10">
        <f>DATE(YEAR(orders[[#This Row],[order_date]]), MONTH(orders[[#This Row],[order_date]]), 1)</f>
        <v>45658</v>
      </c>
      <c r="D10787" t="s">
        <v>2584</v>
      </c>
      <c r="E10787" t="s">
        <v>694</v>
      </c>
      <c r="F10787" t="str">
        <f>VLOOKUP(orders[[#This Row],[product_id]],Products!A:C,3,0)</f>
        <v>Appliances</v>
      </c>
      <c r="G10787">
        <v>2</v>
      </c>
      <c r="H10787" s="6">
        <v>9.0587087344954853E-2</v>
      </c>
      <c r="I10787" s="2">
        <f>VLOOKUP($E10787,
Products!$A$1:$F$201,MATCH(Orders!I$1,Products!$A$1:$F$1,0),0)</f>
        <v>6319.3885218993337</v>
      </c>
      <c r="J10787" s="2">
        <f>VLOOKUP($E10787,
Products!$A$1:$F$201,MATCH(Orders!J$1,Products!$A$1:$F$1,0),0)</f>
        <v>4956.0125433870189</v>
      </c>
    </row>
    <row r="10788" spans="1:10">
      <c r="A10788">
        <v>10787</v>
      </c>
      <c r="B10788" s="4">
        <v>45471</v>
      </c>
      <c r="C10788" s="10">
        <f>DATE(YEAR(orders[[#This Row],[order_date]]), MONTH(orders[[#This Row],[order_date]]), 1)</f>
        <v>45444</v>
      </c>
      <c r="D10788" t="s">
        <v>1948</v>
      </c>
      <c r="E10788" t="s">
        <v>607</v>
      </c>
      <c r="F10788" t="str">
        <f>VLOOKUP(orders[[#This Row],[product_id]],Products!A:C,3,0)</f>
        <v>Appliances</v>
      </c>
      <c r="G10788">
        <v>3</v>
      </c>
      <c r="H10788" s="6">
        <v>0.13761360397634137</v>
      </c>
      <c r="I10788" s="2">
        <f>VLOOKUP($E10788,
Products!$A$1:$F$201,MATCH(Orders!I$1,Products!$A$1:$F$1,0),0)</f>
        <v>6264.400042999192</v>
      </c>
      <c r="J10788" s="2">
        <f>VLOOKUP($E10788,
Products!$A$1:$F$201,MATCH(Orders!J$1,Products!$A$1:$F$1,0),0)</f>
        <v>4980.3849171743304</v>
      </c>
    </row>
    <row r="10789" spans="1:10">
      <c r="A10789">
        <v>10788</v>
      </c>
      <c r="B10789" s="4">
        <v>45314</v>
      </c>
      <c r="C10789" s="10">
        <f>DATE(YEAR(orders[[#This Row],[order_date]]), MONTH(orders[[#This Row],[order_date]]), 1)</f>
        <v>45292</v>
      </c>
      <c r="D10789" t="s">
        <v>3238</v>
      </c>
      <c r="E10789" t="s">
        <v>649</v>
      </c>
      <c r="F10789" t="str">
        <f>VLOOKUP(orders[[#This Row],[product_id]],Products!A:C,3,0)</f>
        <v>Electronics</v>
      </c>
      <c r="G10789">
        <v>2</v>
      </c>
      <c r="H10789" s="6">
        <v>0.2138931456086412</v>
      </c>
      <c r="I10789" s="2">
        <f>VLOOKUP($E10789,
Products!$A$1:$F$201,MATCH(Orders!I$1,Products!$A$1:$F$1,0),0)</f>
        <v>13109.676759490871</v>
      </c>
      <c r="J10789" s="2">
        <f>VLOOKUP($E10789,
Products!$A$1:$F$201,MATCH(Orders!J$1,Products!$A$1:$F$1,0),0)</f>
        <v>9497.2301945627187</v>
      </c>
    </row>
    <row r="10790" spans="1:10">
      <c r="A10790">
        <v>10789</v>
      </c>
      <c r="B10790" s="4">
        <v>44942</v>
      </c>
      <c r="C10790" s="10">
        <f>DATE(YEAR(orders[[#This Row],[order_date]]), MONTH(orders[[#This Row],[order_date]]), 1)</f>
        <v>44927</v>
      </c>
      <c r="D10790" t="s">
        <v>4220</v>
      </c>
      <c r="E10790" t="s">
        <v>603</v>
      </c>
      <c r="F10790" t="str">
        <f>VLOOKUP(orders[[#This Row],[product_id]],Products!A:C,3,0)</f>
        <v>Electronics</v>
      </c>
      <c r="G10790">
        <v>1</v>
      </c>
      <c r="H10790" s="6">
        <v>0.21992316397308259</v>
      </c>
      <c r="I10790" s="2">
        <f>VLOOKUP($E10790,
Products!$A$1:$F$201,MATCH(Orders!I$1,Products!$A$1:$F$1,0),0)</f>
        <v>10867.659217073329</v>
      </c>
      <c r="J10790" s="2">
        <f>VLOOKUP($E10790,
Products!$A$1:$F$201,MATCH(Orders!J$1,Products!$A$1:$F$1,0),0)</f>
        <v>8421.8829552397037</v>
      </c>
    </row>
    <row r="10791" spans="1:10">
      <c r="A10791">
        <v>10790</v>
      </c>
      <c r="B10791" s="4">
        <v>45588</v>
      </c>
      <c r="C10791" s="10">
        <f>DATE(YEAR(orders[[#This Row],[order_date]]), MONTH(orders[[#This Row],[order_date]]), 1)</f>
        <v>45566</v>
      </c>
      <c r="D10791" t="s">
        <v>1947</v>
      </c>
      <c r="E10791" t="s">
        <v>625</v>
      </c>
      <c r="F10791" t="str">
        <f>VLOOKUP(orders[[#This Row],[product_id]],Products!A:C,3,0)</f>
        <v>Electronics</v>
      </c>
      <c r="G10791">
        <v>1</v>
      </c>
      <c r="H10791" s="6">
        <v>0.14147560561815659</v>
      </c>
      <c r="I10791" s="2">
        <f>VLOOKUP($E10791,
Products!$A$1:$F$201,MATCH(Orders!I$1,Products!$A$1:$F$1,0),0)</f>
        <v>11578.815958005471</v>
      </c>
      <c r="J10791" s="2">
        <f>VLOOKUP($E10791,
Products!$A$1:$F$201,MATCH(Orders!J$1,Products!$A$1:$F$1,0),0)</f>
        <v>7854.7306959992193</v>
      </c>
    </row>
    <row r="10792" spans="1:10">
      <c r="A10792">
        <v>10791</v>
      </c>
      <c r="B10792" s="4">
        <v>45028</v>
      </c>
      <c r="C10792" s="10">
        <f>DATE(YEAR(orders[[#This Row],[order_date]]), MONTH(orders[[#This Row],[order_date]]), 1)</f>
        <v>45017</v>
      </c>
      <c r="D10792" t="s">
        <v>4479</v>
      </c>
      <c r="E10792" t="s">
        <v>523</v>
      </c>
      <c r="F10792" t="str">
        <f>VLOOKUP(orders[[#This Row],[product_id]],Products!A:C,3,0)</f>
        <v>Electronics</v>
      </c>
      <c r="G10792">
        <v>2</v>
      </c>
      <c r="H10792" s="6">
        <v>0.15775861256245605</v>
      </c>
      <c r="I10792" s="2">
        <f>VLOOKUP($E10792,
Products!$A$1:$F$201,MATCH(Orders!I$1,Products!$A$1:$F$1,0),0)</f>
        <v>27240.414518089601</v>
      </c>
      <c r="J10792" s="2">
        <f>VLOOKUP($E10792,
Products!$A$1:$F$201,MATCH(Orders!J$1,Products!$A$1:$F$1,0),0)</f>
        <v>21217.524617692769</v>
      </c>
    </row>
    <row r="10793" spans="1:10">
      <c r="A10793">
        <v>10792</v>
      </c>
      <c r="B10793" s="4">
        <v>45877</v>
      </c>
      <c r="C10793" s="10">
        <f>DATE(YEAR(orders[[#This Row],[order_date]]), MONTH(orders[[#This Row],[order_date]]), 1)</f>
        <v>45870</v>
      </c>
      <c r="D10793" t="s">
        <v>3844</v>
      </c>
      <c r="E10793" t="s">
        <v>507</v>
      </c>
      <c r="F10793" t="str">
        <f>VLOOKUP(orders[[#This Row],[product_id]],Products!A:C,3,0)</f>
        <v>Electronics</v>
      </c>
      <c r="G10793">
        <v>1</v>
      </c>
      <c r="H10793" s="6">
        <v>0.13107018247327376</v>
      </c>
      <c r="I10793" s="2">
        <f>VLOOKUP($E10793,
Products!$A$1:$F$201,MATCH(Orders!I$1,Products!$A$1:$F$1,0),0)</f>
        <v>28502.89768049858</v>
      </c>
      <c r="J10793" s="2">
        <f>VLOOKUP($E10793,
Products!$A$1:$F$201,MATCH(Orders!J$1,Products!$A$1:$F$1,0),0)</f>
        <v>20477.83623923226</v>
      </c>
    </row>
    <row r="10794" spans="1:10">
      <c r="A10794">
        <v>10793</v>
      </c>
      <c r="B10794" s="4">
        <v>45857</v>
      </c>
      <c r="C10794" s="10">
        <f>DATE(YEAR(orders[[#This Row],[order_date]]), MONTH(orders[[#This Row],[order_date]]), 1)</f>
        <v>45839</v>
      </c>
      <c r="D10794" t="s">
        <v>2784</v>
      </c>
      <c r="E10794" t="s">
        <v>687</v>
      </c>
      <c r="F10794" t="str">
        <f>VLOOKUP(orders[[#This Row],[product_id]],Products!A:C,3,0)</f>
        <v>Electronics</v>
      </c>
      <c r="G10794">
        <v>1</v>
      </c>
      <c r="H10794" s="6">
        <v>0.21217520943910675</v>
      </c>
      <c r="I10794" s="2">
        <f>VLOOKUP($E10794,
Products!$A$1:$F$201,MATCH(Orders!I$1,Products!$A$1:$F$1,0),0)</f>
        <v>12143.737276429891</v>
      </c>
      <c r="J10794" s="2">
        <f>VLOOKUP($E10794,
Products!$A$1:$F$201,MATCH(Orders!J$1,Products!$A$1:$F$1,0),0)</f>
        <v>9077.1957392673976</v>
      </c>
    </row>
    <row r="10795" spans="1:10">
      <c r="A10795">
        <v>10794</v>
      </c>
      <c r="B10795" s="4">
        <v>44951</v>
      </c>
      <c r="C10795" s="10">
        <f>DATE(YEAR(orders[[#This Row],[order_date]]), MONTH(orders[[#This Row],[order_date]]), 1)</f>
        <v>44927</v>
      </c>
      <c r="D10795" t="s">
        <v>3075</v>
      </c>
      <c r="E10795" t="s">
        <v>625</v>
      </c>
      <c r="F10795" t="str">
        <f>VLOOKUP(orders[[#This Row],[product_id]],Products!A:C,3,0)</f>
        <v>Electronics</v>
      </c>
      <c r="G10795">
        <v>1</v>
      </c>
      <c r="H10795" s="6">
        <v>0.14060936851443395</v>
      </c>
      <c r="I10795" s="2">
        <f>VLOOKUP($E10795,
Products!$A$1:$F$201,MATCH(Orders!I$1,Products!$A$1:$F$1,0),0)</f>
        <v>11578.815958005471</v>
      </c>
      <c r="J10795" s="2">
        <f>VLOOKUP($E10795,
Products!$A$1:$F$201,MATCH(Orders!J$1,Products!$A$1:$F$1,0),0)</f>
        <v>7854.7306959992193</v>
      </c>
    </row>
    <row r="10796" spans="1:10">
      <c r="A10796">
        <v>10795</v>
      </c>
      <c r="B10796" s="4">
        <v>46022</v>
      </c>
      <c r="C10796" s="10">
        <f>DATE(YEAR(orders[[#This Row],[order_date]]), MONTH(orders[[#This Row],[order_date]]), 1)</f>
        <v>45992</v>
      </c>
      <c r="D10796" t="s">
        <v>1979</v>
      </c>
      <c r="E10796" t="s">
        <v>651</v>
      </c>
      <c r="F10796" t="str">
        <f>VLOOKUP(orders[[#This Row],[product_id]],Products!A:C,3,0)</f>
        <v>Electronics</v>
      </c>
      <c r="G10796">
        <v>2</v>
      </c>
      <c r="H10796" s="6">
        <v>0.15865280121762354</v>
      </c>
      <c r="I10796" s="2">
        <f>VLOOKUP($E10796,
Products!$A$1:$F$201,MATCH(Orders!I$1,Products!$A$1:$F$1,0),0)</f>
        <v>28622.091542973511</v>
      </c>
      <c r="J10796" s="2">
        <f>VLOOKUP($E10796,
Products!$A$1:$F$201,MATCH(Orders!J$1,Products!$A$1:$F$1,0),0)</f>
        <v>19327.527634039769</v>
      </c>
    </row>
    <row r="10797" spans="1:10">
      <c r="A10797">
        <v>10796</v>
      </c>
      <c r="B10797" s="4">
        <v>44944</v>
      </c>
      <c r="C10797" s="10">
        <f>DATE(YEAR(orders[[#This Row],[order_date]]), MONTH(orders[[#This Row],[order_date]]), 1)</f>
        <v>44927</v>
      </c>
      <c r="D10797" t="s">
        <v>1271</v>
      </c>
      <c r="E10797" t="s">
        <v>559</v>
      </c>
      <c r="F10797" t="str">
        <f>VLOOKUP(orders[[#This Row],[product_id]],Products!A:C,3,0)</f>
        <v>Electronics</v>
      </c>
      <c r="G10797">
        <v>2</v>
      </c>
      <c r="H10797" s="6">
        <v>0.2204538004226432</v>
      </c>
      <c r="I10797" s="2">
        <f>VLOOKUP($E10797,
Products!$A$1:$F$201,MATCH(Orders!I$1,Products!$A$1:$F$1,0),0)</f>
        <v>2588.546892391822</v>
      </c>
      <c r="J10797" s="2">
        <f>VLOOKUP($E10797,
Products!$A$1:$F$201,MATCH(Orders!J$1,Products!$A$1:$F$1,0),0)</f>
        <v>1942.6863840762869</v>
      </c>
    </row>
    <row r="10798" spans="1:10">
      <c r="A10798">
        <v>10797</v>
      </c>
      <c r="B10798" s="4">
        <v>45496</v>
      </c>
      <c r="C10798" s="10">
        <f>DATE(YEAR(orders[[#This Row],[order_date]]), MONTH(orders[[#This Row],[order_date]]), 1)</f>
        <v>45474</v>
      </c>
      <c r="D10798" t="s">
        <v>2763</v>
      </c>
      <c r="E10798" t="s">
        <v>671</v>
      </c>
      <c r="F10798" t="str">
        <f>VLOOKUP(orders[[#This Row],[product_id]],Products!A:C,3,0)</f>
        <v>Electronics</v>
      </c>
      <c r="G10798">
        <v>2</v>
      </c>
      <c r="H10798" s="6">
        <v>0.1509705149413299</v>
      </c>
      <c r="I10798" s="2">
        <f>VLOOKUP($E10798,
Products!$A$1:$F$201,MATCH(Orders!I$1,Products!$A$1:$F$1,0),0)</f>
        <v>20226.002416343759</v>
      </c>
      <c r="J10798" s="2">
        <f>VLOOKUP($E10798,
Products!$A$1:$F$201,MATCH(Orders!J$1,Products!$A$1:$F$1,0),0)</f>
        <v>13513.884167631189</v>
      </c>
    </row>
    <row r="10799" spans="1:10">
      <c r="A10799">
        <v>10798</v>
      </c>
      <c r="B10799" s="4">
        <v>45943</v>
      </c>
      <c r="C10799" s="10">
        <f>DATE(YEAR(orders[[#This Row],[order_date]]), MONTH(orders[[#This Row],[order_date]]), 1)</f>
        <v>45931</v>
      </c>
      <c r="D10799" t="s">
        <v>1383</v>
      </c>
      <c r="E10799" t="s">
        <v>602</v>
      </c>
      <c r="F10799" t="str">
        <f>VLOOKUP(orders[[#This Row],[product_id]],Products!A:C,3,0)</f>
        <v>Appliances</v>
      </c>
      <c r="G10799">
        <v>3</v>
      </c>
      <c r="H10799" s="6">
        <v>6.7861602295139156E-2</v>
      </c>
      <c r="I10799" s="2">
        <f>VLOOKUP($E10799,
Products!$A$1:$F$201,MATCH(Orders!I$1,Products!$A$1:$F$1,0),0)</f>
        <v>22834.95547197924</v>
      </c>
      <c r="J10799" s="2">
        <f>VLOOKUP($E10799,
Products!$A$1:$F$201,MATCH(Orders!J$1,Products!$A$1:$F$1,0),0)</f>
        <v>17972.460052660601</v>
      </c>
    </row>
    <row r="10800" spans="1:10">
      <c r="A10800">
        <v>10799</v>
      </c>
      <c r="B10800" s="4">
        <v>45757</v>
      </c>
      <c r="C10800" s="10">
        <f>DATE(YEAR(orders[[#This Row],[order_date]]), MONTH(orders[[#This Row],[order_date]]), 1)</f>
        <v>45748</v>
      </c>
      <c r="D10800" t="s">
        <v>1556</v>
      </c>
      <c r="E10800" t="s">
        <v>578</v>
      </c>
      <c r="F10800" t="str">
        <f>VLOOKUP(orders[[#This Row],[product_id]],Products!A:C,3,0)</f>
        <v>Electronics</v>
      </c>
      <c r="G10800">
        <v>1</v>
      </c>
      <c r="H10800" s="6">
        <v>0.19767880894452411</v>
      </c>
      <c r="I10800" s="2">
        <f>VLOOKUP($E10800,
Products!$A$1:$F$201,MATCH(Orders!I$1,Products!$A$1:$F$1,0),0)</f>
        <v>2632.553295816565</v>
      </c>
      <c r="J10800" s="2">
        <f>VLOOKUP($E10800,
Products!$A$1:$F$201,MATCH(Orders!J$1,Products!$A$1:$F$1,0),0)</f>
        <v>1732.316114566717</v>
      </c>
    </row>
    <row r="10801" spans="1:10">
      <c r="A10801">
        <v>10800</v>
      </c>
      <c r="B10801" s="4">
        <v>45962</v>
      </c>
      <c r="C10801" s="10">
        <f>DATE(YEAR(orders[[#This Row],[order_date]]), MONTH(orders[[#This Row],[order_date]]), 1)</f>
        <v>45962</v>
      </c>
      <c r="D10801" t="s">
        <v>3680</v>
      </c>
      <c r="E10801" t="s">
        <v>648</v>
      </c>
      <c r="F10801" t="str">
        <f>VLOOKUP(orders[[#This Row],[product_id]],Products!A:C,3,0)</f>
        <v>Electronics</v>
      </c>
      <c r="G10801">
        <v>1</v>
      </c>
      <c r="H10801" s="6">
        <v>0.24630611192319776</v>
      </c>
      <c r="I10801" s="2">
        <f>VLOOKUP($E10801,
Products!$A$1:$F$201,MATCH(Orders!I$1,Products!$A$1:$F$1,0),0)</f>
        <v>11049.50250218974</v>
      </c>
      <c r="J10801" s="2">
        <f>VLOOKUP($E10801,
Products!$A$1:$F$201,MATCH(Orders!J$1,Products!$A$1:$F$1,0),0)</f>
        <v>7252.1207539007246</v>
      </c>
    </row>
    <row r="10802" spans="1:10">
      <c r="A10802">
        <v>10801</v>
      </c>
      <c r="B10802" s="4">
        <v>45961</v>
      </c>
      <c r="C10802" s="10">
        <f>DATE(YEAR(orders[[#This Row],[order_date]]), MONTH(orders[[#This Row],[order_date]]), 1)</f>
        <v>45931</v>
      </c>
      <c r="D10802" t="s">
        <v>990</v>
      </c>
      <c r="E10802" t="s">
        <v>697</v>
      </c>
      <c r="F10802" t="str">
        <f>VLOOKUP(orders[[#This Row],[product_id]],Products!A:C,3,0)</f>
        <v>Electronics</v>
      </c>
      <c r="G10802">
        <v>1</v>
      </c>
      <c r="H10802" s="6">
        <v>0.10939349950264451</v>
      </c>
      <c r="I10802" s="2">
        <f>VLOOKUP($E10802,
Products!$A$1:$F$201,MATCH(Orders!I$1,Products!$A$1:$F$1,0),0)</f>
        <v>17528.463836680221</v>
      </c>
      <c r="J10802" s="2">
        <f>VLOOKUP($E10802,
Products!$A$1:$F$201,MATCH(Orders!J$1,Products!$A$1:$F$1,0),0)</f>
        <v>11565.98358924177</v>
      </c>
    </row>
    <row r="10803" spans="1:10">
      <c r="A10803">
        <v>10802</v>
      </c>
      <c r="B10803" s="4">
        <v>45089</v>
      </c>
      <c r="C10803" s="10">
        <f>DATE(YEAR(orders[[#This Row],[order_date]]), MONTH(orders[[#This Row],[order_date]]), 1)</f>
        <v>45078</v>
      </c>
      <c r="D10803" t="s">
        <v>2906</v>
      </c>
      <c r="E10803" t="s">
        <v>597</v>
      </c>
      <c r="F10803" t="str">
        <f>VLOOKUP(orders[[#This Row],[product_id]],Products!A:C,3,0)</f>
        <v>Appliances</v>
      </c>
      <c r="G10803">
        <v>3</v>
      </c>
      <c r="H10803" s="6">
        <v>7.4090426772284057E-2</v>
      </c>
      <c r="I10803" s="2">
        <f>VLOOKUP($E10803,
Products!$A$1:$F$201,MATCH(Orders!I$1,Products!$A$1:$F$1,0),0)</f>
        <v>22545.827750919081</v>
      </c>
      <c r="J10803" s="2">
        <f>VLOOKUP($E10803,
Products!$A$1:$F$201,MATCH(Orders!J$1,Products!$A$1:$F$1,0),0)</f>
        <v>15091.172935360129</v>
      </c>
    </row>
    <row r="10804" spans="1:10">
      <c r="A10804">
        <v>10803</v>
      </c>
      <c r="B10804" s="4">
        <v>45798</v>
      </c>
      <c r="C10804" s="10">
        <f>DATE(YEAR(orders[[#This Row],[order_date]]), MONTH(orders[[#This Row],[order_date]]), 1)</f>
        <v>45778</v>
      </c>
      <c r="D10804" t="s">
        <v>4321</v>
      </c>
      <c r="E10804" t="s">
        <v>513</v>
      </c>
      <c r="F10804" t="str">
        <f>VLOOKUP(orders[[#This Row],[product_id]],Products!A:C,3,0)</f>
        <v>Electronics</v>
      </c>
      <c r="G10804">
        <v>3</v>
      </c>
      <c r="H10804" s="6">
        <v>0.11824059287300653</v>
      </c>
      <c r="I10804" s="2">
        <f>VLOOKUP($E10804,
Products!$A$1:$F$201,MATCH(Orders!I$1,Products!$A$1:$F$1,0),0)</f>
        <v>2370.6748519187499</v>
      </c>
      <c r="J10804" s="2">
        <f>VLOOKUP($E10804,
Products!$A$1:$F$201,MATCH(Orders!J$1,Products!$A$1:$F$1,0),0)</f>
        <v>1742.1190905744229</v>
      </c>
    </row>
    <row r="10805" spans="1:10">
      <c r="A10805">
        <v>10804</v>
      </c>
      <c r="B10805" s="4">
        <v>45761</v>
      </c>
      <c r="C10805" s="10">
        <f>DATE(YEAR(orders[[#This Row],[order_date]]), MONTH(orders[[#This Row],[order_date]]), 1)</f>
        <v>45748</v>
      </c>
      <c r="D10805" t="s">
        <v>2258</v>
      </c>
      <c r="E10805" t="s">
        <v>679</v>
      </c>
      <c r="F10805" t="str">
        <f>VLOOKUP(orders[[#This Row],[product_id]],Products!A:C,3,0)</f>
        <v>Appliances</v>
      </c>
      <c r="G10805">
        <v>3</v>
      </c>
      <c r="H10805" s="6">
        <v>0.12296521489962878</v>
      </c>
      <c r="I10805" s="2">
        <f>VLOOKUP($E10805,
Products!$A$1:$F$201,MATCH(Orders!I$1,Products!$A$1:$F$1,0),0)</f>
        <v>6336.1008284819591</v>
      </c>
      <c r="J10805" s="2">
        <f>VLOOKUP($E10805,
Products!$A$1:$F$201,MATCH(Orders!J$1,Products!$A$1:$F$1,0),0)</f>
        <v>5056.6203893460352</v>
      </c>
    </row>
    <row r="10806" spans="1:10">
      <c r="A10806">
        <v>10805</v>
      </c>
      <c r="B10806" s="4">
        <v>45783</v>
      </c>
      <c r="C10806" s="10">
        <f>DATE(YEAR(orders[[#This Row],[order_date]]), MONTH(orders[[#This Row],[order_date]]), 1)</f>
        <v>45778</v>
      </c>
      <c r="D10806" t="s">
        <v>1076</v>
      </c>
      <c r="E10806" t="s">
        <v>605</v>
      </c>
      <c r="F10806" t="str">
        <f>VLOOKUP(orders[[#This Row],[product_id]],Products!A:C,3,0)</f>
        <v>Electronics</v>
      </c>
      <c r="G10806">
        <v>1</v>
      </c>
      <c r="H10806" s="6">
        <v>0.16250902247416968</v>
      </c>
      <c r="I10806" s="2">
        <f>VLOOKUP($E10806,
Products!$A$1:$F$201,MATCH(Orders!I$1,Products!$A$1:$F$1,0),0)</f>
        <v>2690.742909794456</v>
      </c>
      <c r="J10806" s="2">
        <f>VLOOKUP($E10806,
Products!$A$1:$F$201,MATCH(Orders!J$1,Products!$A$1:$F$1,0),0)</f>
        <v>2067.549626292313</v>
      </c>
    </row>
    <row r="10807" spans="1:10">
      <c r="A10807">
        <v>10806</v>
      </c>
      <c r="B10807" s="4">
        <v>45995</v>
      </c>
      <c r="C10807" s="10">
        <f>DATE(YEAR(orders[[#This Row],[order_date]]), MONTH(orders[[#This Row],[order_date]]), 1)</f>
        <v>45992</v>
      </c>
      <c r="D10807" t="s">
        <v>3054</v>
      </c>
      <c r="E10807" t="s">
        <v>544</v>
      </c>
      <c r="F10807" t="str">
        <f>VLOOKUP(orders[[#This Row],[product_id]],Products!A:C,3,0)</f>
        <v>Electronics</v>
      </c>
      <c r="G10807">
        <v>1</v>
      </c>
      <c r="H10807" s="6">
        <v>0.20781064591897197</v>
      </c>
      <c r="I10807" s="2">
        <f>VLOOKUP($E10807,
Products!$A$1:$F$201,MATCH(Orders!I$1,Products!$A$1:$F$1,0),0)</f>
        <v>16273.22789477584</v>
      </c>
      <c r="J10807" s="2">
        <f>VLOOKUP($E10807,
Products!$A$1:$F$201,MATCH(Orders!J$1,Products!$A$1:$F$1,0),0)</f>
        <v>12683.607953986329</v>
      </c>
    </row>
    <row r="10808" spans="1:10">
      <c r="A10808">
        <v>10807</v>
      </c>
      <c r="B10808" s="4">
        <v>45896</v>
      </c>
      <c r="C10808" s="10">
        <f>DATE(YEAR(orders[[#This Row],[order_date]]), MONTH(orders[[#This Row],[order_date]]), 1)</f>
        <v>45870</v>
      </c>
      <c r="D10808" t="s">
        <v>2546</v>
      </c>
      <c r="E10808" t="s">
        <v>685</v>
      </c>
      <c r="F10808" t="str">
        <f>VLOOKUP(orders[[#This Row],[product_id]],Products!A:C,3,0)</f>
        <v>Electronics</v>
      </c>
      <c r="G10808">
        <v>2</v>
      </c>
      <c r="H10808" s="6">
        <v>0.23898481844903188</v>
      </c>
      <c r="I10808" s="2">
        <f>VLOOKUP($E10808,
Products!$A$1:$F$201,MATCH(Orders!I$1,Products!$A$1:$F$1,0),0)</f>
        <v>30011.61348468516</v>
      </c>
      <c r="J10808" s="2">
        <f>VLOOKUP($E10808,
Products!$A$1:$F$201,MATCH(Orders!J$1,Products!$A$1:$F$1,0),0)</f>
        <v>20796.213094008199</v>
      </c>
    </row>
    <row r="10809" spans="1:10">
      <c r="A10809">
        <v>10808</v>
      </c>
      <c r="B10809" s="4">
        <v>45519</v>
      </c>
      <c r="C10809" s="10">
        <f>DATE(YEAR(orders[[#This Row],[order_date]]), MONTH(orders[[#This Row],[order_date]]), 1)</f>
        <v>45505</v>
      </c>
      <c r="D10809" t="s">
        <v>2584</v>
      </c>
      <c r="E10809" t="s">
        <v>641</v>
      </c>
      <c r="F10809" t="str">
        <f>VLOOKUP(orders[[#This Row],[product_id]],Products!A:C,3,0)</f>
        <v>Appliances</v>
      </c>
      <c r="G10809">
        <v>2</v>
      </c>
      <c r="H10809" s="6">
        <v>5.3434438744566298E-2</v>
      </c>
      <c r="I10809" s="2">
        <f>VLOOKUP($E10809,
Products!$A$1:$F$201,MATCH(Orders!I$1,Products!$A$1:$F$1,0),0)</f>
        <v>27167.965718506261</v>
      </c>
      <c r="J10809" s="2">
        <f>VLOOKUP($E10809,
Products!$A$1:$F$201,MATCH(Orders!J$1,Products!$A$1:$F$1,0),0)</f>
        <v>19748.025676381669</v>
      </c>
    </row>
    <row r="10810" spans="1:10">
      <c r="A10810">
        <v>10809</v>
      </c>
      <c r="B10810" s="4">
        <v>45181</v>
      </c>
      <c r="C10810" s="10">
        <f>DATE(YEAR(orders[[#This Row],[order_date]]), MONTH(orders[[#This Row],[order_date]]), 1)</f>
        <v>45170</v>
      </c>
      <c r="D10810" t="s">
        <v>2899</v>
      </c>
      <c r="E10810" t="s">
        <v>611</v>
      </c>
      <c r="F10810" t="str">
        <f>VLOOKUP(orders[[#This Row],[product_id]],Products!A:C,3,0)</f>
        <v>Electronics</v>
      </c>
      <c r="G10810">
        <v>2</v>
      </c>
      <c r="H10810" s="6">
        <v>0.2117214035306863</v>
      </c>
      <c r="I10810" s="2">
        <f>VLOOKUP($E10810,
Products!$A$1:$F$201,MATCH(Orders!I$1,Products!$A$1:$F$1,0),0)</f>
        <v>12041.08303405661</v>
      </c>
      <c r="J10810" s="2">
        <f>VLOOKUP($E10810,
Products!$A$1:$F$201,MATCH(Orders!J$1,Products!$A$1:$F$1,0),0)</f>
        <v>7946.6428283753548</v>
      </c>
    </row>
    <row r="10811" spans="1:10">
      <c r="A10811">
        <v>10810</v>
      </c>
      <c r="B10811" s="4">
        <v>44993</v>
      </c>
      <c r="C10811" s="10">
        <f>DATE(YEAR(orders[[#This Row],[order_date]]), MONTH(orders[[#This Row],[order_date]]), 1)</f>
        <v>44986</v>
      </c>
      <c r="D10811" t="s">
        <v>2316</v>
      </c>
      <c r="E10811" t="s">
        <v>683</v>
      </c>
      <c r="F10811" t="str">
        <f>VLOOKUP(orders[[#This Row],[product_id]],Products!A:C,3,0)</f>
        <v>Electronics</v>
      </c>
      <c r="G10811">
        <v>2</v>
      </c>
      <c r="H10811" s="6">
        <v>0.14834378376907434</v>
      </c>
      <c r="I10811" s="2">
        <f>VLOOKUP($E10811,
Products!$A$1:$F$201,MATCH(Orders!I$1,Products!$A$1:$F$1,0),0)</f>
        <v>30555.409096588959</v>
      </c>
      <c r="J10811" s="2">
        <f>VLOOKUP($E10811,
Products!$A$1:$F$201,MATCH(Orders!J$1,Products!$A$1:$F$1,0),0)</f>
        <v>20295.233857550291</v>
      </c>
    </row>
    <row r="10812" spans="1:10">
      <c r="A10812">
        <v>10811</v>
      </c>
      <c r="B10812" s="4">
        <v>45844</v>
      </c>
      <c r="C10812" s="10">
        <f>DATE(YEAR(orders[[#This Row],[order_date]]), MONTH(orders[[#This Row],[order_date]]), 1)</f>
        <v>45839</v>
      </c>
      <c r="D10812" t="s">
        <v>4668</v>
      </c>
      <c r="E10812" t="s">
        <v>555</v>
      </c>
      <c r="F10812" t="str">
        <f>VLOOKUP(orders[[#This Row],[product_id]],Products!A:C,3,0)</f>
        <v>Electronics</v>
      </c>
      <c r="G10812">
        <v>2</v>
      </c>
      <c r="H10812" s="6">
        <v>0.23528663754430879</v>
      </c>
      <c r="I10812" s="2">
        <f>VLOOKUP($E10812,
Products!$A$1:$F$201,MATCH(Orders!I$1,Products!$A$1:$F$1,0),0)</f>
        <v>32397.674936233889</v>
      </c>
      <c r="J10812" s="2">
        <f>VLOOKUP($E10812,
Products!$A$1:$F$201,MATCH(Orders!J$1,Products!$A$1:$F$1,0),0)</f>
        <v>24559.251285382288</v>
      </c>
    </row>
    <row r="10813" spans="1:10">
      <c r="A10813">
        <v>10812</v>
      </c>
      <c r="B10813" s="4">
        <v>45540</v>
      </c>
      <c r="C10813" s="10">
        <f>DATE(YEAR(orders[[#This Row],[order_date]]), MONTH(orders[[#This Row],[order_date]]), 1)</f>
        <v>45536</v>
      </c>
      <c r="D10813" t="s">
        <v>4413</v>
      </c>
      <c r="E10813" t="s">
        <v>588</v>
      </c>
      <c r="F10813" t="str">
        <f>VLOOKUP(orders[[#This Row],[product_id]],Products!A:C,3,0)</f>
        <v>Electronics</v>
      </c>
      <c r="G10813">
        <v>2</v>
      </c>
      <c r="H10813" s="6">
        <v>0.14173258118426174</v>
      </c>
      <c r="I10813" s="2">
        <f>VLOOKUP($E10813,
Products!$A$1:$F$201,MATCH(Orders!I$1,Products!$A$1:$F$1,0),0)</f>
        <v>32539.342481911372</v>
      </c>
      <c r="J10813" s="2">
        <f>VLOOKUP($E10813,
Products!$A$1:$F$201,MATCH(Orders!J$1,Products!$A$1:$F$1,0),0)</f>
        <v>21531.252982830021</v>
      </c>
    </row>
    <row r="10814" spans="1:10">
      <c r="A10814">
        <v>10813</v>
      </c>
      <c r="B10814" s="4">
        <v>45900</v>
      </c>
      <c r="C10814" s="10">
        <f>DATE(YEAR(orders[[#This Row],[order_date]]), MONTH(orders[[#This Row],[order_date]]), 1)</f>
        <v>45870</v>
      </c>
      <c r="D10814" t="s">
        <v>3829</v>
      </c>
      <c r="E10814" t="s">
        <v>701</v>
      </c>
      <c r="F10814" t="str">
        <f>VLOOKUP(orders[[#This Row],[product_id]],Products!A:C,3,0)</f>
        <v>Electronics</v>
      </c>
      <c r="G10814">
        <v>1</v>
      </c>
      <c r="H10814" s="6">
        <v>0.20407921540466731</v>
      </c>
      <c r="I10814" s="2">
        <f>VLOOKUP($E10814,
Products!$A$1:$F$201,MATCH(Orders!I$1,Products!$A$1:$F$1,0),0)</f>
        <v>19562.35470664543</v>
      </c>
      <c r="J10814" s="2">
        <f>VLOOKUP($E10814,
Products!$A$1:$F$201,MATCH(Orders!J$1,Products!$A$1:$F$1,0),0)</f>
        <v>13782.49498098754</v>
      </c>
    </row>
    <row r="10815" spans="1:10">
      <c r="A10815">
        <v>10814</v>
      </c>
      <c r="B10815" s="4">
        <v>45529</v>
      </c>
      <c r="C10815" s="10">
        <f>DATE(YEAR(orders[[#This Row],[order_date]]), MONTH(orders[[#This Row],[order_date]]), 1)</f>
        <v>45505</v>
      </c>
      <c r="D10815" t="s">
        <v>4181</v>
      </c>
      <c r="E10815" t="s">
        <v>532</v>
      </c>
      <c r="F10815" t="str">
        <f>VLOOKUP(orders[[#This Row],[product_id]],Products!A:C,3,0)</f>
        <v>Electronics</v>
      </c>
      <c r="G10815">
        <v>2</v>
      </c>
      <c r="H10815" s="6">
        <v>0.12471424418140029</v>
      </c>
      <c r="I10815" s="2">
        <f>VLOOKUP($E10815,
Products!$A$1:$F$201,MATCH(Orders!I$1,Products!$A$1:$F$1,0),0)</f>
        <v>2668.0593077725212</v>
      </c>
      <c r="J10815" s="2">
        <f>VLOOKUP($E10815,
Products!$A$1:$F$201,MATCH(Orders!J$1,Products!$A$1:$F$1,0),0)</f>
        <v>1923.7114222321791</v>
      </c>
    </row>
    <row r="10816" spans="1:10">
      <c r="A10816">
        <v>10815</v>
      </c>
      <c r="B10816" s="4">
        <v>45992</v>
      </c>
      <c r="C10816" s="10">
        <f>DATE(YEAR(orders[[#This Row],[order_date]]), MONTH(orders[[#This Row],[order_date]]), 1)</f>
        <v>45992</v>
      </c>
      <c r="D10816" t="s">
        <v>3455</v>
      </c>
      <c r="E10816" t="s">
        <v>582</v>
      </c>
      <c r="F10816" t="str">
        <f>VLOOKUP(orders[[#This Row],[product_id]],Products!A:C,3,0)</f>
        <v>Electronics</v>
      </c>
      <c r="G10816">
        <v>1</v>
      </c>
      <c r="H10816" s="6">
        <v>0.24369224291462882</v>
      </c>
      <c r="I10816" s="2">
        <f>VLOOKUP($E10816,
Products!$A$1:$F$201,MATCH(Orders!I$1,Products!$A$1:$F$1,0),0)</f>
        <v>16266.090182397211</v>
      </c>
      <c r="J10816" s="2">
        <f>VLOOKUP($E10816,
Products!$A$1:$F$201,MATCH(Orders!J$1,Products!$A$1:$F$1,0),0)</f>
        <v>11802.84602487359</v>
      </c>
    </row>
    <row r="10817" spans="1:10">
      <c r="A10817">
        <v>10816</v>
      </c>
      <c r="B10817" s="4">
        <v>45310</v>
      </c>
      <c r="C10817" s="10">
        <f>DATE(YEAR(orders[[#This Row],[order_date]]), MONTH(orders[[#This Row],[order_date]]), 1)</f>
        <v>45292</v>
      </c>
      <c r="D10817" t="s">
        <v>846</v>
      </c>
      <c r="E10817" t="s">
        <v>543</v>
      </c>
      <c r="F10817" t="str">
        <f>VLOOKUP(orders[[#This Row],[product_id]],Products!A:C,3,0)</f>
        <v>Appliances</v>
      </c>
      <c r="G10817">
        <v>1</v>
      </c>
      <c r="H10817" s="6">
        <v>0.12781023533578997</v>
      </c>
      <c r="I10817" s="2">
        <f>VLOOKUP($E10817,
Products!$A$1:$F$201,MATCH(Orders!I$1,Products!$A$1:$F$1,0),0)</f>
        <v>2300.989425669633</v>
      </c>
      <c r="J10817" s="2">
        <f>VLOOKUP($E10817,
Products!$A$1:$F$201,MATCH(Orders!J$1,Products!$A$1:$F$1,0),0)</f>
        <v>1726.390958088811</v>
      </c>
    </row>
    <row r="10818" spans="1:10">
      <c r="A10818">
        <v>10817</v>
      </c>
      <c r="B10818" s="4">
        <v>45892</v>
      </c>
      <c r="C10818" s="10">
        <f>DATE(YEAR(orders[[#This Row],[order_date]]), MONTH(orders[[#This Row],[order_date]]), 1)</f>
        <v>45870</v>
      </c>
      <c r="D10818" t="s">
        <v>3865</v>
      </c>
      <c r="E10818" t="s">
        <v>526</v>
      </c>
      <c r="F10818" t="str">
        <f>VLOOKUP(orders[[#This Row],[product_id]],Products!A:C,3,0)</f>
        <v>Electronics</v>
      </c>
      <c r="G10818">
        <v>2</v>
      </c>
      <c r="H10818" s="6">
        <v>0.13492772806277262</v>
      </c>
      <c r="I10818" s="2">
        <f>VLOOKUP($E10818,
Products!$A$1:$F$201,MATCH(Orders!I$1,Products!$A$1:$F$1,0),0)</f>
        <v>11165.347713400481</v>
      </c>
      <c r="J10818" s="2">
        <f>VLOOKUP($E10818,
Products!$A$1:$F$201,MATCH(Orders!J$1,Products!$A$1:$F$1,0),0)</f>
        <v>7966.5169511049389</v>
      </c>
    </row>
    <row r="10819" spans="1:10">
      <c r="A10819">
        <v>10818</v>
      </c>
      <c r="B10819" s="4">
        <v>45411</v>
      </c>
      <c r="C10819" s="10">
        <f>DATE(YEAR(orders[[#This Row],[order_date]]), MONTH(orders[[#This Row],[order_date]]), 1)</f>
        <v>45383</v>
      </c>
      <c r="D10819" t="s">
        <v>4204</v>
      </c>
      <c r="E10819" t="s">
        <v>550</v>
      </c>
      <c r="F10819" t="str">
        <f>VLOOKUP(orders[[#This Row],[product_id]],Products!A:C,3,0)</f>
        <v>Electronics</v>
      </c>
      <c r="G10819">
        <v>2</v>
      </c>
      <c r="H10819" s="6">
        <v>0.20139172509892023</v>
      </c>
      <c r="I10819" s="2">
        <f>VLOOKUP($E10819,
Products!$A$1:$F$201,MATCH(Orders!I$1,Products!$A$1:$F$1,0),0)</f>
        <v>21928.70634496431</v>
      </c>
      <c r="J10819" s="2">
        <f>VLOOKUP($E10819,
Products!$A$1:$F$201,MATCH(Orders!J$1,Products!$A$1:$F$1,0),0)</f>
        <v>17227.037321653719</v>
      </c>
    </row>
    <row r="10820" spans="1:10">
      <c r="A10820">
        <v>10819</v>
      </c>
      <c r="B10820" s="4">
        <v>44965</v>
      </c>
      <c r="C10820" s="10">
        <f>DATE(YEAR(orders[[#This Row],[order_date]]), MONTH(orders[[#This Row],[order_date]]), 1)</f>
        <v>44958</v>
      </c>
      <c r="D10820" t="s">
        <v>2837</v>
      </c>
      <c r="E10820" t="s">
        <v>691</v>
      </c>
      <c r="F10820" t="str">
        <f>VLOOKUP(orders[[#This Row],[product_id]],Products!A:C,3,0)</f>
        <v>Appliances</v>
      </c>
      <c r="G10820">
        <v>2</v>
      </c>
      <c r="H10820" s="6">
        <v>0.10222439540502136</v>
      </c>
      <c r="I10820" s="2">
        <f>VLOOKUP($E10820,
Products!$A$1:$F$201,MATCH(Orders!I$1,Products!$A$1:$F$1,0),0)</f>
        <v>2337.6024778940591</v>
      </c>
      <c r="J10820" s="2">
        <f>VLOOKUP($E10820,
Products!$A$1:$F$201,MATCH(Orders!J$1,Products!$A$1:$F$1,0),0)</f>
        <v>1616.9957885138581</v>
      </c>
    </row>
    <row r="10821" spans="1:10">
      <c r="A10821">
        <v>10820</v>
      </c>
      <c r="B10821" s="4">
        <v>44937</v>
      </c>
      <c r="C10821" s="10">
        <f>DATE(YEAR(orders[[#This Row],[order_date]]), MONTH(orders[[#This Row],[order_date]]), 1)</f>
        <v>44927</v>
      </c>
      <c r="D10821" t="s">
        <v>4020</v>
      </c>
      <c r="E10821" t="s">
        <v>656</v>
      </c>
      <c r="F10821" t="str">
        <f>VLOOKUP(orders[[#This Row],[product_id]],Products!A:C,3,0)</f>
        <v>Electronics</v>
      </c>
      <c r="G10821">
        <v>2</v>
      </c>
      <c r="H10821" s="6">
        <v>0.24903355434943031</v>
      </c>
      <c r="I10821" s="2">
        <f>VLOOKUP($E10821,
Products!$A$1:$F$201,MATCH(Orders!I$1,Products!$A$1:$F$1,0),0)</f>
        <v>30485.811519789549</v>
      </c>
      <c r="J10821" s="2">
        <f>VLOOKUP($E10821,
Products!$A$1:$F$201,MATCH(Orders!J$1,Products!$A$1:$F$1,0),0)</f>
        <v>23818.70129930825</v>
      </c>
    </row>
    <row r="10822" spans="1:10">
      <c r="A10822">
        <v>10821</v>
      </c>
      <c r="B10822" s="4">
        <v>45550</v>
      </c>
      <c r="C10822" s="10">
        <f>DATE(YEAR(orders[[#This Row],[order_date]]), MONTH(orders[[#This Row],[order_date]]), 1)</f>
        <v>45536</v>
      </c>
      <c r="D10822" t="s">
        <v>1835</v>
      </c>
      <c r="E10822" t="s">
        <v>687</v>
      </c>
      <c r="F10822" t="str">
        <f>VLOOKUP(orders[[#This Row],[product_id]],Products!A:C,3,0)</f>
        <v>Electronics</v>
      </c>
      <c r="G10822">
        <v>2</v>
      </c>
      <c r="H10822" s="6">
        <v>0.1259892210423211</v>
      </c>
      <c r="I10822" s="2">
        <f>VLOOKUP($E10822,
Products!$A$1:$F$201,MATCH(Orders!I$1,Products!$A$1:$F$1,0),0)</f>
        <v>12143.737276429891</v>
      </c>
      <c r="J10822" s="2">
        <f>VLOOKUP($E10822,
Products!$A$1:$F$201,MATCH(Orders!J$1,Products!$A$1:$F$1,0),0)</f>
        <v>9077.1957392673976</v>
      </c>
    </row>
    <row r="10823" spans="1:10">
      <c r="A10823">
        <v>10822</v>
      </c>
      <c r="B10823" s="4">
        <v>45335</v>
      </c>
      <c r="C10823" s="10">
        <f>DATE(YEAR(orders[[#This Row],[order_date]]), MONTH(orders[[#This Row],[order_date]]), 1)</f>
        <v>45323</v>
      </c>
      <c r="D10823" t="s">
        <v>2333</v>
      </c>
      <c r="E10823" t="s">
        <v>535</v>
      </c>
      <c r="F10823" t="str">
        <f>VLOOKUP(orders[[#This Row],[product_id]],Products!A:C,3,0)</f>
        <v>Appliances</v>
      </c>
      <c r="G10823">
        <v>2</v>
      </c>
      <c r="H10823" s="6">
        <v>9.8097102281282433E-2</v>
      </c>
      <c r="I10823" s="2">
        <f>VLOOKUP($E10823,
Products!$A$1:$F$201,MATCH(Orders!I$1,Products!$A$1:$F$1,0),0)</f>
        <v>25188.460642954858</v>
      </c>
      <c r="J10823" s="2">
        <f>VLOOKUP($E10823,
Products!$A$1:$F$201,MATCH(Orders!J$1,Products!$A$1:$F$1,0),0)</f>
        <v>18873.341689191599</v>
      </c>
    </row>
    <row r="10824" spans="1:10">
      <c r="A10824">
        <v>10823</v>
      </c>
      <c r="B10824" s="4">
        <v>45034</v>
      </c>
      <c r="C10824" s="10">
        <f>DATE(YEAR(orders[[#This Row],[order_date]]), MONTH(orders[[#This Row],[order_date]]), 1)</f>
        <v>45017</v>
      </c>
      <c r="D10824" t="s">
        <v>2084</v>
      </c>
      <c r="E10824" t="s">
        <v>600</v>
      </c>
      <c r="F10824" t="str">
        <f>VLOOKUP(orders[[#This Row],[product_id]],Products!A:C,3,0)</f>
        <v>Electronics</v>
      </c>
      <c r="G10824">
        <v>2</v>
      </c>
      <c r="H10824" s="6">
        <v>0.23377783242540176</v>
      </c>
      <c r="I10824" s="2">
        <f>VLOOKUP($E10824,
Products!$A$1:$F$201,MATCH(Orders!I$1,Products!$A$1:$F$1,0),0)</f>
        <v>2556.7009232610858</v>
      </c>
      <c r="J10824" s="2">
        <f>VLOOKUP($E10824,
Products!$A$1:$F$201,MATCH(Orders!J$1,Products!$A$1:$F$1,0),0)</f>
        <v>2002.3128715328869</v>
      </c>
    </row>
    <row r="10825" spans="1:10">
      <c r="A10825">
        <v>10824</v>
      </c>
      <c r="B10825" s="4">
        <v>45010</v>
      </c>
      <c r="C10825" s="10">
        <f>DATE(YEAR(orders[[#This Row],[order_date]]), MONTH(orders[[#This Row],[order_date]]), 1)</f>
        <v>44986</v>
      </c>
      <c r="D10825" t="s">
        <v>2774</v>
      </c>
      <c r="E10825" t="s">
        <v>649</v>
      </c>
      <c r="F10825" t="str">
        <f>VLOOKUP(orders[[#This Row],[product_id]],Products!A:C,3,0)</f>
        <v>Electronics</v>
      </c>
      <c r="G10825">
        <v>1</v>
      </c>
      <c r="H10825" s="6">
        <v>0.10487520212919385</v>
      </c>
      <c r="I10825" s="2">
        <f>VLOOKUP($E10825,
Products!$A$1:$F$201,MATCH(Orders!I$1,Products!$A$1:$F$1,0),0)</f>
        <v>13109.676759490871</v>
      </c>
      <c r="J10825" s="2">
        <f>VLOOKUP($E10825,
Products!$A$1:$F$201,MATCH(Orders!J$1,Products!$A$1:$F$1,0),0)</f>
        <v>9497.2301945627187</v>
      </c>
    </row>
    <row r="10826" spans="1:10">
      <c r="A10826">
        <v>10825</v>
      </c>
      <c r="B10826" s="4">
        <v>44984</v>
      </c>
      <c r="C10826" s="10">
        <f>DATE(YEAR(orders[[#This Row],[order_date]]), MONTH(orders[[#This Row],[order_date]]), 1)</f>
        <v>44958</v>
      </c>
      <c r="D10826" t="s">
        <v>3783</v>
      </c>
      <c r="E10826" t="s">
        <v>557</v>
      </c>
      <c r="F10826" t="str">
        <f>VLOOKUP(orders[[#This Row],[product_id]],Products!A:C,3,0)</f>
        <v>Electronics</v>
      </c>
      <c r="G10826">
        <v>2</v>
      </c>
      <c r="H10826" s="6">
        <v>0.20999818194799838</v>
      </c>
      <c r="I10826" s="2">
        <f>VLOOKUP($E10826,
Products!$A$1:$F$201,MATCH(Orders!I$1,Products!$A$1:$F$1,0),0)</f>
        <v>23950.56449224626</v>
      </c>
      <c r="J10826" s="2">
        <f>VLOOKUP($E10826,
Products!$A$1:$F$201,MATCH(Orders!J$1,Products!$A$1:$F$1,0),0)</f>
        <v>16488.618979732779</v>
      </c>
    </row>
    <row r="10827" spans="1:10">
      <c r="A10827">
        <v>10826</v>
      </c>
      <c r="B10827" s="4">
        <v>45966</v>
      </c>
      <c r="C10827" s="10">
        <f>DATE(YEAR(orders[[#This Row],[order_date]]), MONTH(orders[[#This Row],[order_date]]), 1)</f>
        <v>45962</v>
      </c>
      <c r="D10827" t="s">
        <v>3720</v>
      </c>
      <c r="E10827" t="s">
        <v>611</v>
      </c>
      <c r="F10827" t="str">
        <f>VLOOKUP(orders[[#This Row],[product_id]],Products!A:C,3,0)</f>
        <v>Electronics</v>
      </c>
      <c r="G10827">
        <v>1</v>
      </c>
      <c r="H10827" s="6">
        <v>0.16345788783560236</v>
      </c>
      <c r="I10827" s="2">
        <f>VLOOKUP($E10827,
Products!$A$1:$F$201,MATCH(Orders!I$1,Products!$A$1:$F$1,0),0)</f>
        <v>12041.08303405661</v>
      </c>
      <c r="J10827" s="2">
        <f>VLOOKUP($E10827,
Products!$A$1:$F$201,MATCH(Orders!J$1,Products!$A$1:$F$1,0),0)</f>
        <v>7946.6428283753548</v>
      </c>
    </row>
    <row r="10828" spans="1:10">
      <c r="A10828">
        <v>10827</v>
      </c>
      <c r="B10828" s="4">
        <v>45917</v>
      </c>
      <c r="C10828" s="10">
        <f>DATE(YEAR(orders[[#This Row],[order_date]]), MONTH(orders[[#This Row],[order_date]]), 1)</f>
        <v>45901</v>
      </c>
      <c r="D10828" t="s">
        <v>1950</v>
      </c>
      <c r="E10828" t="s">
        <v>546</v>
      </c>
      <c r="F10828" t="str">
        <f>VLOOKUP(orders[[#This Row],[product_id]],Products!A:C,3,0)</f>
        <v>Electronics</v>
      </c>
      <c r="G10828">
        <v>2</v>
      </c>
      <c r="H10828" s="6">
        <v>0.20332278260646511</v>
      </c>
      <c r="I10828" s="2">
        <f>VLOOKUP($E10828,
Products!$A$1:$F$201,MATCH(Orders!I$1,Products!$A$1:$F$1,0),0)</f>
        <v>21943.16319502375</v>
      </c>
      <c r="J10828" s="2">
        <f>VLOOKUP($E10828,
Products!$A$1:$F$201,MATCH(Orders!J$1,Products!$A$1:$F$1,0),0)</f>
        <v>16937.09489743154</v>
      </c>
    </row>
    <row r="10829" spans="1:10">
      <c r="A10829">
        <v>10828</v>
      </c>
      <c r="B10829" s="4">
        <v>45764</v>
      </c>
      <c r="C10829" s="10">
        <f>DATE(YEAR(orders[[#This Row],[order_date]]), MONTH(orders[[#This Row],[order_date]]), 1)</f>
        <v>45748</v>
      </c>
      <c r="D10829" t="s">
        <v>4598</v>
      </c>
      <c r="E10829" t="s">
        <v>704</v>
      </c>
      <c r="F10829" t="str">
        <f>VLOOKUP(orders[[#This Row],[product_id]],Products!A:C,3,0)</f>
        <v>Electronics</v>
      </c>
      <c r="G10829">
        <v>3</v>
      </c>
      <c r="H10829" s="6">
        <v>0.17873479355183267</v>
      </c>
      <c r="I10829" s="2">
        <f>VLOOKUP($E10829,
Products!$A$1:$F$201,MATCH(Orders!I$1,Products!$A$1:$F$1,0),0)</f>
        <v>2453.3182634424861</v>
      </c>
      <c r="J10829" s="2">
        <f>VLOOKUP($E10829,
Products!$A$1:$F$201,MATCH(Orders!J$1,Products!$A$1:$F$1,0),0)</f>
        <v>1951.860511286576</v>
      </c>
    </row>
    <row r="10830" spans="1:10">
      <c r="A10830">
        <v>10829</v>
      </c>
      <c r="B10830" s="4">
        <v>45531</v>
      </c>
      <c r="C10830" s="10">
        <f>DATE(YEAR(orders[[#This Row],[order_date]]), MONTH(orders[[#This Row],[order_date]]), 1)</f>
        <v>45505</v>
      </c>
      <c r="D10830" t="s">
        <v>1816</v>
      </c>
      <c r="E10830" t="s">
        <v>586</v>
      </c>
      <c r="F10830" t="str">
        <f>VLOOKUP(orders[[#This Row],[product_id]],Products!A:C,3,0)</f>
        <v>Appliances</v>
      </c>
      <c r="G10830">
        <v>2</v>
      </c>
      <c r="H10830" s="6">
        <v>0.13478384803158416</v>
      </c>
      <c r="I10830" s="2">
        <f>VLOOKUP($E10830,
Products!$A$1:$F$201,MATCH(Orders!I$1,Products!$A$1:$F$1,0),0)</f>
        <v>22928.971424497449</v>
      </c>
      <c r="J10830" s="2">
        <f>VLOOKUP($E10830,
Products!$A$1:$F$201,MATCH(Orders!J$1,Products!$A$1:$F$1,0),0)</f>
        <v>17801.356740692991</v>
      </c>
    </row>
    <row r="10831" spans="1:10">
      <c r="A10831">
        <v>10830</v>
      </c>
      <c r="B10831" s="4">
        <v>45895</v>
      </c>
      <c r="C10831" s="10">
        <f>DATE(YEAR(orders[[#This Row],[order_date]]), MONTH(orders[[#This Row],[order_date]]), 1)</f>
        <v>45870</v>
      </c>
      <c r="D10831" t="s">
        <v>2421</v>
      </c>
      <c r="E10831" t="s">
        <v>529</v>
      </c>
      <c r="F10831" t="str">
        <f>VLOOKUP(orders[[#This Row],[product_id]],Products!A:C,3,0)</f>
        <v>Electronics</v>
      </c>
      <c r="G10831">
        <v>2</v>
      </c>
      <c r="H10831" s="6">
        <v>0.19999943442118817</v>
      </c>
      <c r="I10831" s="2">
        <f>VLOOKUP($E10831,
Products!$A$1:$F$201,MATCH(Orders!I$1,Products!$A$1:$F$1,0),0)</f>
        <v>18308.801775351771</v>
      </c>
      <c r="J10831" s="2">
        <f>VLOOKUP($E10831,
Products!$A$1:$F$201,MATCH(Orders!J$1,Products!$A$1:$F$1,0),0)</f>
        <v>12027.24184831013</v>
      </c>
    </row>
    <row r="10832" spans="1:10">
      <c r="A10832">
        <v>10831</v>
      </c>
      <c r="B10832" s="4">
        <v>45091</v>
      </c>
      <c r="C10832" s="10">
        <f>DATE(YEAR(orders[[#This Row],[order_date]]), MONTH(orders[[#This Row],[order_date]]), 1)</f>
        <v>45078</v>
      </c>
      <c r="D10832" t="s">
        <v>1158</v>
      </c>
      <c r="E10832" t="s">
        <v>653</v>
      </c>
      <c r="F10832" t="str">
        <f>VLOOKUP(orders[[#This Row],[product_id]],Products!A:C,3,0)</f>
        <v>Electronics</v>
      </c>
      <c r="G10832">
        <v>3</v>
      </c>
      <c r="H10832" s="6">
        <v>0.19468688487132133</v>
      </c>
      <c r="I10832" s="2">
        <f>VLOOKUP($E10832,
Products!$A$1:$F$201,MATCH(Orders!I$1,Products!$A$1:$F$1,0),0)</f>
        <v>18065.96612294337</v>
      </c>
      <c r="J10832" s="2">
        <f>VLOOKUP($E10832,
Products!$A$1:$F$201,MATCH(Orders!J$1,Products!$A$1:$F$1,0),0)</f>
        <v>14411.932365903909</v>
      </c>
    </row>
    <row r="10833" spans="1:10">
      <c r="A10833">
        <v>10832</v>
      </c>
      <c r="B10833" s="4">
        <v>45363</v>
      </c>
      <c r="C10833" s="10">
        <f>DATE(YEAR(orders[[#This Row],[order_date]]), MONTH(orders[[#This Row],[order_date]]), 1)</f>
        <v>45352</v>
      </c>
      <c r="D10833" t="s">
        <v>1047</v>
      </c>
      <c r="E10833" t="s">
        <v>608</v>
      </c>
      <c r="F10833" t="str">
        <f>VLOOKUP(orders[[#This Row],[product_id]],Products!A:C,3,0)</f>
        <v>Electronics</v>
      </c>
      <c r="G10833">
        <v>1</v>
      </c>
      <c r="H10833" s="6">
        <v>0.19968433915931758</v>
      </c>
      <c r="I10833" s="2">
        <f>VLOOKUP($E10833,
Products!$A$1:$F$201,MATCH(Orders!I$1,Products!$A$1:$F$1,0),0)</f>
        <v>32509.710212279751</v>
      </c>
      <c r="J10833" s="2">
        <f>VLOOKUP($E10833,
Products!$A$1:$F$201,MATCH(Orders!J$1,Products!$A$1:$F$1,0),0)</f>
        <v>23699.228985408761</v>
      </c>
    </row>
    <row r="10834" spans="1:10">
      <c r="A10834">
        <v>10833</v>
      </c>
      <c r="B10834" s="4">
        <v>45653</v>
      </c>
      <c r="C10834" s="10">
        <f>DATE(YEAR(orders[[#This Row],[order_date]]), MONTH(orders[[#This Row],[order_date]]), 1)</f>
        <v>45627</v>
      </c>
      <c r="D10834" t="s">
        <v>1098</v>
      </c>
      <c r="E10834" t="s">
        <v>660</v>
      </c>
      <c r="F10834" t="str">
        <f>VLOOKUP(orders[[#This Row],[product_id]],Products!A:C,3,0)</f>
        <v>Appliances</v>
      </c>
      <c r="G10834">
        <v>1</v>
      </c>
      <c r="H10834" s="6">
        <v>5.4036755290653118E-2</v>
      </c>
      <c r="I10834" s="2">
        <f>VLOOKUP($E10834,
Products!$A$1:$F$201,MATCH(Orders!I$1,Products!$A$1:$F$1,0),0)</f>
        <v>25996.564605776519</v>
      </c>
      <c r="J10834" s="2">
        <f>VLOOKUP($E10834,
Products!$A$1:$F$201,MATCH(Orders!J$1,Products!$A$1:$F$1,0),0)</f>
        <v>20210.769869456319</v>
      </c>
    </row>
    <row r="10835" spans="1:10">
      <c r="A10835">
        <v>10834</v>
      </c>
      <c r="B10835" s="4">
        <v>45329</v>
      </c>
      <c r="C10835" s="10">
        <f>DATE(YEAR(orders[[#This Row],[order_date]]), MONTH(orders[[#This Row],[order_date]]), 1)</f>
        <v>45323</v>
      </c>
      <c r="D10835" t="s">
        <v>2081</v>
      </c>
      <c r="E10835" t="s">
        <v>507</v>
      </c>
      <c r="F10835" t="str">
        <f>VLOOKUP(orders[[#This Row],[product_id]],Products!A:C,3,0)</f>
        <v>Electronics</v>
      </c>
      <c r="G10835">
        <v>1</v>
      </c>
      <c r="H10835" s="6">
        <v>0.20708420828519608</v>
      </c>
      <c r="I10835" s="2">
        <f>VLOOKUP($E10835,
Products!$A$1:$F$201,MATCH(Orders!I$1,Products!$A$1:$F$1,0),0)</f>
        <v>28502.89768049858</v>
      </c>
      <c r="J10835" s="2">
        <f>VLOOKUP($E10835,
Products!$A$1:$F$201,MATCH(Orders!J$1,Products!$A$1:$F$1,0),0)</f>
        <v>20477.83623923226</v>
      </c>
    </row>
    <row r="10836" spans="1:10">
      <c r="A10836">
        <v>10835</v>
      </c>
      <c r="B10836" s="4">
        <v>45642</v>
      </c>
      <c r="C10836" s="10">
        <f>DATE(YEAR(orders[[#This Row],[order_date]]), MONTH(orders[[#This Row],[order_date]]), 1)</f>
        <v>45627</v>
      </c>
      <c r="D10836" t="s">
        <v>1975</v>
      </c>
      <c r="E10836" t="s">
        <v>565</v>
      </c>
      <c r="F10836" t="str">
        <f>VLOOKUP(orders[[#This Row],[product_id]],Products!A:C,3,0)</f>
        <v>Electronics</v>
      </c>
      <c r="G10836">
        <v>2</v>
      </c>
      <c r="H10836" s="6">
        <v>0.21640258734788831</v>
      </c>
      <c r="I10836" s="2">
        <f>VLOOKUP($E10836,
Products!$A$1:$F$201,MATCH(Orders!I$1,Products!$A$1:$F$1,0),0)</f>
        <v>2327.4213408101141</v>
      </c>
      <c r="J10836" s="2">
        <f>VLOOKUP($E10836,
Products!$A$1:$F$201,MATCH(Orders!J$1,Products!$A$1:$F$1,0),0)</f>
        <v>1682.0944582406071</v>
      </c>
    </row>
    <row r="10837" spans="1:10">
      <c r="A10837">
        <v>10836</v>
      </c>
      <c r="B10837" s="4">
        <v>45740</v>
      </c>
      <c r="C10837" s="10">
        <f>DATE(YEAR(orders[[#This Row],[order_date]]), MONTH(orders[[#This Row],[order_date]]), 1)</f>
        <v>45717</v>
      </c>
      <c r="D10837" t="s">
        <v>2415</v>
      </c>
      <c r="E10837" t="s">
        <v>556</v>
      </c>
      <c r="F10837" t="str">
        <f>VLOOKUP(orders[[#This Row],[product_id]],Products!A:C,3,0)</f>
        <v>Appliances</v>
      </c>
      <c r="G10837">
        <v>2</v>
      </c>
      <c r="H10837" s="6">
        <v>5.3849466945390501E-2</v>
      </c>
      <c r="I10837" s="2">
        <f>VLOOKUP($E10837,
Products!$A$1:$F$201,MATCH(Orders!I$1,Products!$A$1:$F$1,0),0)</f>
        <v>27054.121101651981</v>
      </c>
      <c r="J10837" s="2">
        <f>VLOOKUP($E10837,
Products!$A$1:$F$201,MATCH(Orders!J$1,Products!$A$1:$F$1,0),0)</f>
        <v>19388.930988794411</v>
      </c>
    </row>
    <row r="10838" spans="1:10">
      <c r="A10838">
        <v>10837</v>
      </c>
      <c r="B10838" s="4">
        <v>45648</v>
      </c>
      <c r="C10838" s="10">
        <f>DATE(YEAR(orders[[#This Row],[order_date]]), MONTH(orders[[#This Row],[order_date]]), 1)</f>
        <v>45627</v>
      </c>
      <c r="D10838" t="s">
        <v>3756</v>
      </c>
      <c r="E10838" t="s">
        <v>634</v>
      </c>
      <c r="F10838" t="str">
        <f>VLOOKUP(orders[[#This Row],[product_id]],Products!A:C,3,0)</f>
        <v>Appliances</v>
      </c>
      <c r="G10838">
        <v>1</v>
      </c>
      <c r="H10838" s="6">
        <v>5.3321532399080586E-2</v>
      </c>
      <c r="I10838" s="2">
        <f>VLOOKUP($E10838,
Products!$A$1:$F$201,MATCH(Orders!I$1,Products!$A$1:$F$1,0),0)</f>
        <v>25631.29637331214</v>
      </c>
      <c r="J10838" s="2">
        <f>VLOOKUP($E10838,
Products!$A$1:$F$201,MATCH(Orders!J$1,Products!$A$1:$F$1,0),0)</f>
        <v>17692.643397044121</v>
      </c>
    </row>
    <row r="10839" spans="1:10">
      <c r="A10839">
        <v>10838</v>
      </c>
      <c r="B10839" s="4">
        <v>45457</v>
      </c>
      <c r="C10839" s="10">
        <f>DATE(YEAR(orders[[#This Row],[order_date]]), MONTH(orders[[#This Row],[order_date]]), 1)</f>
        <v>45444</v>
      </c>
      <c r="D10839" t="s">
        <v>3890</v>
      </c>
      <c r="E10839" t="s">
        <v>596</v>
      </c>
      <c r="F10839" t="str">
        <f>VLOOKUP(orders[[#This Row],[product_id]],Products!A:C,3,0)</f>
        <v>Electronics</v>
      </c>
      <c r="G10839">
        <v>2</v>
      </c>
      <c r="H10839" s="6">
        <v>0.14746048497454112</v>
      </c>
      <c r="I10839" s="2">
        <f>VLOOKUP($E10839,
Products!$A$1:$F$201,MATCH(Orders!I$1,Products!$A$1:$F$1,0),0)</f>
        <v>12935.39757670891</v>
      </c>
      <c r="J10839" s="2">
        <f>VLOOKUP($E10839,
Products!$A$1:$F$201,MATCH(Orders!J$1,Products!$A$1:$F$1,0),0)</f>
        <v>9648.6160598594815</v>
      </c>
    </row>
    <row r="10840" spans="1:10">
      <c r="A10840">
        <v>10839</v>
      </c>
      <c r="B10840" s="4">
        <v>45219</v>
      </c>
      <c r="C10840" s="10">
        <f>DATE(YEAR(orders[[#This Row],[order_date]]), MONTH(orders[[#This Row],[order_date]]), 1)</f>
        <v>45200</v>
      </c>
      <c r="D10840" t="s">
        <v>1676</v>
      </c>
      <c r="E10840" t="s">
        <v>606</v>
      </c>
      <c r="F10840" t="str">
        <f>VLOOKUP(orders[[#This Row],[product_id]],Products!A:C,3,0)</f>
        <v>Appliances</v>
      </c>
      <c r="G10840">
        <v>2</v>
      </c>
      <c r="H10840" s="6">
        <v>9.6275916175896259E-2</v>
      </c>
      <c r="I10840" s="2">
        <f>VLOOKUP($E10840,
Products!$A$1:$F$201,MATCH(Orders!I$1,Products!$A$1:$F$1,0),0)</f>
        <v>2163.0020078909042</v>
      </c>
      <c r="J10840" s="2">
        <f>VLOOKUP($E10840,
Products!$A$1:$F$201,MATCH(Orders!J$1,Products!$A$1:$F$1,0),0)</f>
        <v>1416.078554182008</v>
      </c>
    </row>
    <row r="10841" spans="1:10">
      <c r="A10841">
        <v>10840</v>
      </c>
      <c r="B10841" s="4">
        <v>45949</v>
      </c>
      <c r="C10841" s="10">
        <f>DATE(YEAR(orders[[#This Row],[order_date]]), MONTH(orders[[#This Row],[order_date]]), 1)</f>
        <v>45931</v>
      </c>
      <c r="D10841" t="s">
        <v>2312</v>
      </c>
      <c r="E10841" t="s">
        <v>619</v>
      </c>
      <c r="F10841" t="str">
        <f>VLOOKUP(orders[[#This Row],[product_id]],Products!A:C,3,0)</f>
        <v>Appliances</v>
      </c>
      <c r="G10841">
        <v>2</v>
      </c>
      <c r="H10841" s="6">
        <v>0.14740160446080477</v>
      </c>
      <c r="I10841" s="2">
        <f>VLOOKUP($E10841,
Products!$A$1:$F$201,MATCH(Orders!I$1,Products!$A$1:$F$1,0),0)</f>
        <v>6040.8433358455886</v>
      </c>
      <c r="J10841" s="2">
        <f>VLOOKUP($E10841,
Products!$A$1:$F$201,MATCH(Orders!J$1,Products!$A$1:$F$1,0),0)</f>
        <v>4363.6239115177623</v>
      </c>
    </row>
    <row r="10842" spans="1:10">
      <c r="A10842">
        <v>10841</v>
      </c>
      <c r="B10842" s="4">
        <v>45388</v>
      </c>
      <c r="C10842" s="10">
        <f>DATE(YEAR(orders[[#This Row],[order_date]]), MONTH(orders[[#This Row],[order_date]]), 1)</f>
        <v>45383</v>
      </c>
      <c r="D10842" t="s">
        <v>2911</v>
      </c>
      <c r="E10842" t="s">
        <v>511</v>
      </c>
      <c r="F10842" t="str">
        <f>VLOOKUP(orders[[#This Row],[product_id]],Products!A:C,3,0)</f>
        <v>Appliances</v>
      </c>
      <c r="G10842">
        <v>3</v>
      </c>
      <c r="H10842" s="6">
        <v>5.9341622086390183E-2</v>
      </c>
      <c r="I10842" s="2">
        <f>VLOOKUP($E10842,
Products!$A$1:$F$201,MATCH(Orders!I$1,Products!$A$1:$F$1,0),0)</f>
        <v>6005.1161529516376</v>
      </c>
      <c r="J10842" s="2">
        <f>VLOOKUP($E10842,
Products!$A$1:$F$201,MATCH(Orders!J$1,Products!$A$1:$F$1,0),0)</f>
        <v>4036.1471846213158</v>
      </c>
    </row>
    <row r="10843" spans="1:10">
      <c r="A10843">
        <v>10842</v>
      </c>
      <c r="B10843" s="4">
        <v>45568</v>
      </c>
      <c r="C10843" s="10">
        <f>DATE(YEAR(orders[[#This Row],[order_date]]), MONTH(orders[[#This Row],[order_date]]), 1)</f>
        <v>45566</v>
      </c>
      <c r="D10843" t="s">
        <v>3564</v>
      </c>
      <c r="E10843" t="s">
        <v>671</v>
      </c>
      <c r="F10843" t="str">
        <f>VLOOKUP(orders[[#This Row],[product_id]],Products!A:C,3,0)</f>
        <v>Electronics</v>
      </c>
      <c r="G10843">
        <v>3</v>
      </c>
      <c r="H10843" s="6">
        <v>0.21664620504177601</v>
      </c>
      <c r="I10843" s="2">
        <f>VLOOKUP($E10843,
Products!$A$1:$F$201,MATCH(Orders!I$1,Products!$A$1:$F$1,0),0)</f>
        <v>20226.002416343759</v>
      </c>
      <c r="J10843" s="2">
        <f>VLOOKUP($E10843,
Products!$A$1:$F$201,MATCH(Orders!J$1,Products!$A$1:$F$1,0),0)</f>
        <v>13513.884167631189</v>
      </c>
    </row>
    <row r="10844" spans="1:10">
      <c r="A10844">
        <v>10843</v>
      </c>
      <c r="B10844" s="4">
        <v>44970</v>
      </c>
      <c r="C10844" s="10">
        <f>DATE(YEAR(orders[[#This Row],[order_date]]), MONTH(orders[[#This Row],[order_date]]), 1)</f>
        <v>44958</v>
      </c>
      <c r="D10844" t="s">
        <v>4014</v>
      </c>
      <c r="E10844" t="s">
        <v>559</v>
      </c>
      <c r="F10844" t="str">
        <f>VLOOKUP(orders[[#This Row],[product_id]],Products!A:C,3,0)</f>
        <v>Electronics</v>
      </c>
      <c r="G10844">
        <v>1</v>
      </c>
      <c r="H10844" s="6">
        <v>0.14371769779154081</v>
      </c>
      <c r="I10844" s="2">
        <f>VLOOKUP($E10844,
Products!$A$1:$F$201,MATCH(Orders!I$1,Products!$A$1:$F$1,0),0)</f>
        <v>2588.546892391822</v>
      </c>
      <c r="J10844" s="2">
        <f>VLOOKUP($E10844,
Products!$A$1:$F$201,MATCH(Orders!J$1,Products!$A$1:$F$1,0),0)</f>
        <v>1942.6863840762869</v>
      </c>
    </row>
    <row r="10845" spans="1:10">
      <c r="A10845">
        <v>10844</v>
      </c>
      <c r="B10845" s="4">
        <v>45818</v>
      </c>
      <c r="C10845" s="10">
        <f>DATE(YEAR(orders[[#This Row],[order_date]]), MONTH(orders[[#This Row],[order_date]]), 1)</f>
        <v>45809</v>
      </c>
      <c r="D10845" t="s">
        <v>1404</v>
      </c>
      <c r="E10845" t="s">
        <v>693</v>
      </c>
      <c r="F10845" t="str">
        <f>VLOOKUP(orders[[#This Row],[product_id]],Products!A:C,3,0)</f>
        <v>Appliances</v>
      </c>
      <c r="G10845">
        <v>1</v>
      </c>
      <c r="H10845" s="6">
        <v>5.6014816987760216E-2</v>
      </c>
      <c r="I10845" s="2">
        <f>VLOOKUP($E10845,
Products!$A$1:$F$201,MATCH(Orders!I$1,Products!$A$1:$F$1,0),0)</f>
        <v>2037.67513915007</v>
      </c>
      <c r="J10845" s="2">
        <f>VLOOKUP($E10845,
Products!$A$1:$F$201,MATCH(Orders!J$1,Products!$A$1:$F$1,0),0)</f>
        <v>1374.1566876520769</v>
      </c>
    </row>
    <row r="10846" spans="1:10">
      <c r="A10846">
        <v>10845</v>
      </c>
      <c r="B10846" s="4">
        <v>45562</v>
      </c>
      <c r="C10846" s="10">
        <f>DATE(YEAR(orders[[#This Row],[order_date]]), MONTH(orders[[#This Row],[order_date]]), 1)</f>
        <v>45536</v>
      </c>
      <c r="D10846" t="s">
        <v>4020</v>
      </c>
      <c r="E10846" t="s">
        <v>532</v>
      </c>
      <c r="F10846" t="str">
        <f>VLOOKUP(orders[[#This Row],[product_id]],Products!A:C,3,0)</f>
        <v>Electronics</v>
      </c>
      <c r="G10846">
        <v>2</v>
      </c>
      <c r="H10846" s="6">
        <v>0.16696405462287453</v>
      </c>
      <c r="I10846" s="2">
        <f>VLOOKUP($E10846,
Products!$A$1:$F$201,MATCH(Orders!I$1,Products!$A$1:$F$1,0),0)</f>
        <v>2668.0593077725212</v>
      </c>
      <c r="J10846" s="2">
        <f>VLOOKUP($E10846,
Products!$A$1:$F$201,MATCH(Orders!J$1,Products!$A$1:$F$1,0),0)</f>
        <v>1923.7114222321791</v>
      </c>
    </row>
    <row r="10847" spans="1:10">
      <c r="A10847">
        <v>10846</v>
      </c>
      <c r="B10847" s="4">
        <v>45465</v>
      </c>
      <c r="C10847" s="10">
        <f>DATE(YEAR(orders[[#This Row],[order_date]]), MONTH(orders[[#This Row],[order_date]]), 1)</f>
        <v>45444</v>
      </c>
      <c r="D10847" t="s">
        <v>871</v>
      </c>
      <c r="E10847" t="s">
        <v>585</v>
      </c>
      <c r="F10847" t="str">
        <f>VLOOKUP(orders[[#This Row],[product_id]],Products!A:C,3,0)</f>
        <v>Appliances</v>
      </c>
      <c r="G10847">
        <v>1</v>
      </c>
      <c r="H10847" s="6">
        <v>7.2183583297416712E-2</v>
      </c>
      <c r="I10847" s="2">
        <f>VLOOKUP($E10847,
Products!$A$1:$F$201,MATCH(Orders!I$1,Products!$A$1:$F$1,0),0)</f>
        <v>24049.2355837664</v>
      </c>
      <c r="J10847" s="2">
        <f>VLOOKUP($E10847,
Products!$A$1:$F$201,MATCH(Orders!J$1,Products!$A$1:$F$1,0),0)</f>
        <v>19053.338129326308</v>
      </c>
    </row>
    <row r="10848" spans="1:10">
      <c r="A10848">
        <v>10847</v>
      </c>
      <c r="B10848" s="4">
        <v>45788</v>
      </c>
      <c r="C10848" s="10">
        <f>DATE(YEAR(orders[[#This Row],[order_date]]), MONTH(orders[[#This Row],[order_date]]), 1)</f>
        <v>45778</v>
      </c>
      <c r="D10848" t="s">
        <v>2787</v>
      </c>
      <c r="E10848" t="s">
        <v>695</v>
      </c>
      <c r="F10848" t="str">
        <f>VLOOKUP(orders[[#This Row],[product_id]],Products!A:C,3,0)</f>
        <v>Electronics</v>
      </c>
      <c r="G10848">
        <v>1</v>
      </c>
      <c r="H10848" s="6">
        <v>0.14606685373256534</v>
      </c>
      <c r="I10848" s="2">
        <f>VLOOKUP($E10848,
Products!$A$1:$F$201,MATCH(Orders!I$1,Products!$A$1:$F$1,0),0)</f>
        <v>2716.2219891886762</v>
      </c>
      <c r="J10848" s="2">
        <f>VLOOKUP($E10848,
Products!$A$1:$F$201,MATCH(Orders!J$1,Products!$A$1:$F$1,0),0)</f>
        <v>2045.0534052982539</v>
      </c>
    </row>
    <row r="10849" spans="1:10">
      <c r="A10849">
        <v>10848</v>
      </c>
      <c r="B10849" s="4">
        <v>45445</v>
      </c>
      <c r="C10849" s="10">
        <f>DATE(YEAR(orders[[#This Row],[order_date]]), MONTH(orders[[#This Row],[order_date]]), 1)</f>
        <v>45444</v>
      </c>
      <c r="D10849" t="s">
        <v>960</v>
      </c>
      <c r="E10849" t="s">
        <v>568</v>
      </c>
      <c r="F10849" t="str">
        <f>VLOOKUP(orders[[#This Row],[product_id]],Products!A:C,3,0)</f>
        <v>Electronics</v>
      </c>
      <c r="G10849">
        <v>3</v>
      </c>
      <c r="H10849" s="6">
        <v>0.14424088272425073</v>
      </c>
      <c r="I10849" s="2">
        <f>VLOOKUP($E10849,
Products!$A$1:$F$201,MATCH(Orders!I$1,Products!$A$1:$F$1,0),0)</f>
        <v>21702.72353355262</v>
      </c>
      <c r="J10849" s="2">
        <f>VLOOKUP($E10849,
Products!$A$1:$F$201,MATCH(Orders!J$1,Products!$A$1:$F$1,0),0)</f>
        <v>17244.710704747551</v>
      </c>
    </row>
    <row r="10850" spans="1:10">
      <c r="A10850">
        <v>10849</v>
      </c>
      <c r="B10850" s="4">
        <v>45637</v>
      </c>
      <c r="C10850" s="10">
        <f>DATE(YEAR(orders[[#This Row],[order_date]]), MONTH(orders[[#This Row],[order_date]]), 1)</f>
        <v>45627</v>
      </c>
      <c r="D10850" t="s">
        <v>1007</v>
      </c>
      <c r="E10850" t="s">
        <v>604</v>
      </c>
      <c r="F10850" t="str">
        <f>VLOOKUP(orders[[#This Row],[product_id]],Products!A:C,3,0)</f>
        <v>Appliances</v>
      </c>
      <c r="G10850">
        <v>1</v>
      </c>
      <c r="H10850" s="6">
        <v>0.10560965882897402</v>
      </c>
      <c r="I10850" s="2">
        <f>VLOOKUP($E10850,
Products!$A$1:$F$201,MATCH(Orders!I$1,Products!$A$1:$F$1,0),0)</f>
        <v>2087.687835040248</v>
      </c>
      <c r="J10850" s="2">
        <f>VLOOKUP($E10850,
Products!$A$1:$F$201,MATCH(Orders!J$1,Products!$A$1:$F$1,0),0)</f>
        <v>1450.1823074928161</v>
      </c>
    </row>
    <row r="10851" spans="1:10">
      <c r="A10851">
        <v>10850</v>
      </c>
      <c r="B10851" s="4">
        <v>45015</v>
      </c>
      <c r="C10851" s="10">
        <f>DATE(YEAR(orders[[#This Row],[order_date]]), MONTH(orders[[#This Row],[order_date]]), 1)</f>
        <v>44986</v>
      </c>
      <c r="D10851" t="s">
        <v>2973</v>
      </c>
      <c r="E10851" t="s">
        <v>596</v>
      </c>
      <c r="F10851" t="str">
        <f>VLOOKUP(orders[[#This Row],[product_id]],Products!A:C,3,0)</f>
        <v>Electronics</v>
      </c>
      <c r="G10851">
        <v>2</v>
      </c>
      <c r="H10851" s="6">
        <v>0.13271799261053613</v>
      </c>
      <c r="I10851" s="2">
        <f>VLOOKUP($E10851,
Products!$A$1:$F$201,MATCH(Orders!I$1,Products!$A$1:$F$1,0),0)</f>
        <v>12935.39757670891</v>
      </c>
      <c r="J10851" s="2">
        <f>VLOOKUP($E10851,
Products!$A$1:$F$201,MATCH(Orders!J$1,Products!$A$1:$F$1,0),0)</f>
        <v>9648.6160598594815</v>
      </c>
    </row>
    <row r="10852" spans="1:10">
      <c r="A10852">
        <v>10851</v>
      </c>
      <c r="B10852" s="4">
        <v>45968</v>
      </c>
      <c r="C10852" s="10">
        <f>DATE(YEAR(orders[[#This Row],[order_date]]), MONTH(orders[[#This Row],[order_date]]), 1)</f>
        <v>45962</v>
      </c>
      <c r="D10852" t="s">
        <v>3809</v>
      </c>
      <c r="E10852" t="s">
        <v>540</v>
      </c>
      <c r="F10852" t="str">
        <f>VLOOKUP(orders[[#This Row],[product_id]],Products!A:C,3,0)</f>
        <v>Electronics</v>
      </c>
      <c r="G10852">
        <v>1</v>
      </c>
      <c r="H10852" s="6">
        <v>0.19166657363126327</v>
      </c>
      <c r="I10852" s="2">
        <f>VLOOKUP($E10852,
Products!$A$1:$F$201,MATCH(Orders!I$1,Products!$A$1:$F$1,0),0)</f>
        <v>27903.66571841111</v>
      </c>
      <c r="J10852" s="2">
        <f>VLOOKUP($E10852,
Products!$A$1:$F$201,MATCH(Orders!J$1,Products!$A$1:$F$1,0),0)</f>
        <v>20363.814715502049</v>
      </c>
    </row>
    <row r="10853" spans="1:10">
      <c r="A10853">
        <v>10852</v>
      </c>
      <c r="B10853" s="4">
        <v>45599</v>
      </c>
      <c r="C10853" s="10">
        <f>DATE(YEAR(orders[[#This Row],[order_date]]), MONTH(orders[[#This Row],[order_date]]), 1)</f>
        <v>45597</v>
      </c>
      <c r="D10853" t="s">
        <v>4689</v>
      </c>
      <c r="E10853" t="s">
        <v>563</v>
      </c>
      <c r="F10853" t="str">
        <f>VLOOKUP(orders[[#This Row],[product_id]],Products!A:C,3,0)</f>
        <v>Electronics</v>
      </c>
      <c r="G10853">
        <v>2</v>
      </c>
      <c r="H10853" s="6">
        <v>0.1364996331233769</v>
      </c>
      <c r="I10853" s="2">
        <f>VLOOKUP($E10853,
Products!$A$1:$F$201,MATCH(Orders!I$1,Products!$A$1:$F$1,0),0)</f>
        <v>2267.1489506516559</v>
      </c>
      <c r="J10853" s="2">
        <f>VLOOKUP($E10853,
Products!$A$1:$F$201,MATCH(Orders!J$1,Products!$A$1:$F$1,0),0)</f>
        <v>1538.7671398485211</v>
      </c>
    </row>
    <row r="10854" spans="1:10">
      <c r="A10854">
        <v>10853</v>
      </c>
      <c r="B10854" s="4">
        <v>45790</v>
      </c>
      <c r="C10854" s="10">
        <f>DATE(YEAR(orders[[#This Row],[order_date]]), MONTH(orders[[#This Row],[order_date]]), 1)</f>
        <v>45778</v>
      </c>
      <c r="D10854" t="s">
        <v>1640</v>
      </c>
      <c r="E10854" t="s">
        <v>694</v>
      </c>
      <c r="F10854" t="str">
        <f>VLOOKUP(orders[[#This Row],[product_id]],Products!A:C,3,0)</f>
        <v>Appliances</v>
      </c>
      <c r="G10854">
        <v>3</v>
      </c>
      <c r="H10854" s="6">
        <v>5.1251794200913567E-2</v>
      </c>
      <c r="I10854" s="2">
        <f>VLOOKUP($E10854,
Products!$A$1:$F$201,MATCH(Orders!I$1,Products!$A$1:$F$1,0),0)</f>
        <v>6319.3885218993337</v>
      </c>
      <c r="J10854" s="2">
        <f>VLOOKUP($E10854,
Products!$A$1:$F$201,MATCH(Orders!J$1,Products!$A$1:$F$1,0),0)</f>
        <v>4956.0125433870189</v>
      </c>
    </row>
    <row r="10855" spans="1:10">
      <c r="A10855">
        <v>10854</v>
      </c>
      <c r="B10855" s="4">
        <v>45816</v>
      </c>
      <c r="C10855" s="10">
        <f>DATE(YEAR(orders[[#This Row],[order_date]]), MONTH(orders[[#This Row],[order_date]]), 1)</f>
        <v>45809</v>
      </c>
      <c r="D10855" t="s">
        <v>4546</v>
      </c>
      <c r="E10855" t="s">
        <v>541</v>
      </c>
      <c r="F10855" t="str">
        <f>VLOOKUP(orders[[#This Row],[product_id]],Products!A:C,3,0)</f>
        <v>Appliances</v>
      </c>
      <c r="G10855">
        <v>1</v>
      </c>
      <c r="H10855" s="6">
        <v>0.11022583659677619</v>
      </c>
      <c r="I10855" s="2">
        <f>VLOOKUP($E10855,
Products!$A$1:$F$201,MATCH(Orders!I$1,Products!$A$1:$F$1,0),0)</f>
        <v>2390.3651642386908</v>
      </c>
      <c r="J10855" s="2">
        <f>VLOOKUP($E10855,
Products!$A$1:$F$201,MATCH(Orders!J$1,Products!$A$1:$F$1,0),0)</f>
        <v>1655.7504783617919</v>
      </c>
    </row>
    <row r="10856" spans="1:10">
      <c r="A10856">
        <v>10855</v>
      </c>
      <c r="B10856" s="4">
        <v>45348</v>
      </c>
      <c r="C10856" s="10">
        <f>DATE(YEAR(orders[[#This Row],[order_date]]), MONTH(orders[[#This Row],[order_date]]), 1)</f>
        <v>45323</v>
      </c>
      <c r="D10856" t="s">
        <v>3262</v>
      </c>
      <c r="E10856" t="s">
        <v>607</v>
      </c>
      <c r="F10856" t="str">
        <f>VLOOKUP(orders[[#This Row],[product_id]],Products!A:C,3,0)</f>
        <v>Appliances</v>
      </c>
      <c r="G10856">
        <v>2</v>
      </c>
      <c r="H10856" s="6">
        <v>6.7891577338726306E-2</v>
      </c>
      <c r="I10856" s="2">
        <f>VLOOKUP($E10856,
Products!$A$1:$F$201,MATCH(Orders!I$1,Products!$A$1:$F$1,0),0)</f>
        <v>6264.400042999192</v>
      </c>
      <c r="J10856" s="2">
        <f>VLOOKUP($E10856,
Products!$A$1:$F$201,MATCH(Orders!J$1,Products!$A$1:$F$1,0),0)</f>
        <v>4980.3849171743304</v>
      </c>
    </row>
    <row r="10857" spans="1:10">
      <c r="A10857">
        <v>10856</v>
      </c>
      <c r="B10857" s="4">
        <v>45802</v>
      </c>
      <c r="C10857" s="10">
        <f>DATE(YEAR(orders[[#This Row],[order_date]]), MONTH(orders[[#This Row],[order_date]]), 1)</f>
        <v>45778</v>
      </c>
      <c r="D10857" t="s">
        <v>2211</v>
      </c>
      <c r="E10857" t="s">
        <v>597</v>
      </c>
      <c r="F10857" t="str">
        <f>VLOOKUP(orders[[#This Row],[product_id]],Products!A:C,3,0)</f>
        <v>Appliances</v>
      </c>
      <c r="G10857">
        <v>3</v>
      </c>
      <c r="H10857" s="6">
        <v>5.6621119175718028E-2</v>
      </c>
      <c r="I10857" s="2">
        <f>VLOOKUP($E10857,
Products!$A$1:$F$201,MATCH(Orders!I$1,Products!$A$1:$F$1,0),0)</f>
        <v>22545.827750919081</v>
      </c>
      <c r="J10857" s="2">
        <f>VLOOKUP($E10857,
Products!$A$1:$F$201,MATCH(Orders!J$1,Products!$A$1:$F$1,0),0)</f>
        <v>15091.172935360129</v>
      </c>
    </row>
    <row r="10858" spans="1:10">
      <c r="A10858">
        <v>10857</v>
      </c>
      <c r="B10858" s="4">
        <v>45628</v>
      </c>
      <c r="C10858" s="10">
        <f>DATE(YEAR(orders[[#This Row],[order_date]]), MONTH(orders[[#This Row],[order_date]]), 1)</f>
        <v>45627</v>
      </c>
      <c r="D10858" t="s">
        <v>1962</v>
      </c>
      <c r="E10858" t="s">
        <v>561</v>
      </c>
      <c r="F10858" t="str">
        <f>VLOOKUP(orders[[#This Row],[product_id]],Products!A:C,3,0)</f>
        <v>Appliances</v>
      </c>
      <c r="G10858">
        <v>2</v>
      </c>
      <c r="H10858" s="6">
        <v>7.5443726433714844E-2</v>
      </c>
      <c r="I10858" s="2">
        <f>VLOOKUP($E10858,
Products!$A$1:$F$201,MATCH(Orders!I$1,Products!$A$1:$F$1,0),0)</f>
        <v>23155.073093252329</v>
      </c>
      <c r="J10858" s="2">
        <f>VLOOKUP($E10858,
Products!$A$1:$F$201,MATCH(Orders!J$1,Products!$A$1:$F$1,0),0)</f>
        <v>17849.867849807979</v>
      </c>
    </row>
    <row r="10859" spans="1:10">
      <c r="A10859">
        <v>10858</v>
      </c>
      <c r="B10859" s="4">
        <v>45264</v>
      </c>
      <c r="C10859" s="10">
        <f>DATE(YEAR(orders[[#This Row],[order_date]]), MONTH(orders[[#This Row],[order_date]]), 1)</f>
        <v>45261</v>
      </c>
      <c r="D10859" t="s">
        <v>1658</v>
      </c>
      <c r="E10859" t="s">
        <v>572</v>
      </c>
      <c r="F10859" t="str">
        <f>VLOOKUP(orders[[#This Row],[product_id]],Products!A:C,3,0)</f>
        <v>Electronics</v>
      </c>
      <c r="G10859">
        <v>2</v>
      </c>
      <c r="H10859" s="6">
        <v>0.16360178575557371</v>
      </c>
      <c r="I10859" s="2">
        <f>VLOOKUP($E10859,
Products!$A$1:$F$201,MATCH(Orders!I$1,Products!$A$1:$F$1,0),0)</f>
        <v>28095.750781518611</v>
      </c>
      <c r="J10859" s="2">
        <f>VLOOKUP($E10859,
Products!$A$1:$F$201,MATCH(Orders!J$1,Products!$A$1:$F$1,0),0)</f>
        <v>21949.841961937182</v>
      </c>
    </row>
    <row r="10860" spans="1:10">
      <c r="A10860">
        <v>10859</v>
      </c>
      <c r="B10860" s="4">
        <v>45192</v>
      </c>
      <c r="C10860" s="10">
        <f>DATE(YEAR(orders[[#This Row],[order_date]]), MONTH(orders[[#This Row],[order_date]]), 1)</f>
        <v>45170</v>
      </c>
      <c r="D10860" t="s">
        <v>2968</v>
      </c>
      <c r="E10860" t="s">
        <v>562</v>
      </c>
      <c r="F10860" t="str">
        <f>VLOOKUP(orders[[#This Row],[product_id]],Products!A:C,3,0)</f>
        <v>Electronics</v>
      </c>
      <c r="G10860">
        <v>1</v>
      </c>
      <c r="H10860" s="6">
        <v>0.18455359729801885</v>
      </c>
      <c r="I10860" s="2">
        <f>VLOOKUP($E10860,
Products!$A$1:$F$201,MATCH(Orders!I$1,Products!$A$1:$F$1,0),0)</f>
        <v>2550.478597498749</v>
      </c>
      <c r="J10860" s="2">
        <f>VLOOKUP($E10860,
Products!$A$1:$F$201,MATCH(Orders!J$1,Products!$A$1:$F$1,0),0)</f>
        <v>1688.129752018375</v>
      </c>
    </row>
    <row r="10861" spans="1:10">
      <c r="A10861">
        <v>10860</v>
      </c>
      <c r="B10861" s="4">
        <v>45729</v>
      </c>
      <c r="C10861" s="10">
        <f>DATE(YEAR(orders[[#This Row],[order_date]]), MONTH(orders[[#This Row],[order_date]]), 1)</f>
        <v>45717</v>
      </c>
      <c r="D10861" t="s">
        <v>4019</v>
      </c>
      <c r="E10861" t="s">
        <v>674</v>
      </c>
      <c r="F10861" t="str">
        <f>VLOOKUP(orders[[#This Row],[product_id]],Products!A:C,3,0)</f>
        <v>Appliances</v>
      </c>
      <c r="G10861">
        <v>2</v>
      </c>
      <c r="H10861" s="6">
        <v>6.7122032976572196E-2</v>
      </c>
      <c r="I10861" s="2">
        <f>VLOOKUP($E10861,
Products!$A$1:$F$201,MATCH(Orders!I$1,Products!$A$1:$F$1,0),0)</f>
        <v>6324.5253633508046</v>
      </c>
      <c r="J10861" s="2">
        <f>VLOOKUP($E10861,
Products!$A$1:$F$201,MATCH(Orders!J$1,Products!$A$1:$F$1,0),0)</f>
        <v>4493.055585088201</v>
      </c>
    </row>
    <row r="10862" spans="1:10">
      <c r="A10862">
        <v>10861</v>
      </c>
      <c r="B10862" s="4">
        <v>45286</v>
      </c>
      <c r="C10862" s="10">
        <f>DATE(YEAR(orders[[#This Row],[order_date]]), MONTH(orders[[#This Row],[order_date]]), 1)</f>
        <v>45261</v>
      </c>
      <c r="D10862" t="s">
        <v>950</v>
      </c>
      <c r="E10862" t="s">
        <v>536</v>
      </c>
      <c r="F10862" t="str">
        <f>VLOOKUP(orders[[#This Row],[product_id]],Products!A:C,3,0)</f>
        <v>Appliances</v>
      </c>
      <c r="G10862">
        <v>1</v>
      </c>
      <c r="H10862" s="6">
        <v>5.6570338821329676E-2</v>
      </c>
      <c r="I10862" s="2">
        <f>VLOOKUP($E10862,
Products!$A$1:$F$201,MATCH(Orders!I$1,Products!$A$1:$F$1,0),0)</f>
        <v>25818.123603836499</v>
      </c>
      <c r="J10862" s="2">
        <f>VLOOKUP($E10862,
Products!$A$1:$F$201,MATCH(Orders!J$1,Products!$A$1:$F$1,0),0)</f>
        <v>18462.729442964981</v>
      </c>
    </row>
    <row r="10863" spans="1:10">
      <c r="A10863">
        <v>10862</v>
      </c>
      <c r="B10863" s="4">
        <v>45940</v>
      </c>
      <c r="C10863" s="10">
        <f>DATE(YEAR(orders[[#This Row],[order_date]]), MONTH(orders[[#This Row],[order_date]]), 1)</f>
        <v>45931</v>
      </c>
      <c r="D10863" t="s">
        <v>2773</v>
      </c>
      <c r="E10863" t="s">
        <v>636</v>
      </c>
      <c r="F10863" t="str">
        <f>VLOOKUP(orders[[#This Row],[product_id]],Products!A:C,3,0)</f>
        <v>Appliances</v>
      </c>
      <c r="G10863">
        <v>1</v>
      </c>
      <c r="H10863" s="6">
        <v>9.9313962963419919E-2</v>
      </c>
      <c r="I10863" s="2">
        <f>VLOOKUP($E10863,
Products!$A$1:$F$201,MATCH(Orders!I$1,Products!$A$1:$F$1,0),0)</f>
        <v>2035.5647279372099</v>
      </c>
      <c r="J10863" s="2">
        <f>VLOOKUP($E10863,
Products!$A$1:$F$201,MATCH(Orders!J$1,Products!$A$1:$F$1,0),0)</f>
        <v>1486.048843699655</v>
      </c>
    </row>
    <row r="10864" spans="1:10">
      <c r="A10864">
        <v>10863</v>
      </c>
      <c r="B10864" s="4">
        <v>45143</v>
      </c>
      <c r="C10864" s="10">
        <f>DATE(YEAR(orders[[#This Row],[order_date]]), MONTH(orders[[#This Row],[order_date]]), 1)</f>
        <v>45139</v>
      </c>
      <c r="D10864" t="s">
        <v>915</v>
      </c>
      <c r="E10864" t="s">
        <v>671</v>
      </c>
      <c r="F10864" t="str">
        <f>VLOOKUP(orders[[#This Row],[product_id]],Products!A:C,3,0)</f>
        <v>Electronics</v>
      </c>
      <c r="G10864">
        <v>1</v>
      </c>
      <c r="H10864" s="6">
        <v>0.1682378915000208</v>
      </c>
      <c r="I10864" s="2">
        <f>VLOOKUP($E10864,
Products!$A$1:$F$201,MATCH(Orders!I$1,Products!$A$1:$F$1,0),0)</f>
        <v>20226.002416343759</v>
      </c>
      <c r="J10864" s="2">
        <f>VLOOKUP($E10864,
Products!$A$1:$F$201,MATCH(Orders!J$1,Products!$A$1:$F$1,0),0)</f>
        <v>13513.884167631189</v>
      </c>
    </row>
    <row r="10865" spans="1:10">
      <c r="A10865">
        <v>10864</v>
      </c>
      <c r="B10865" s="4">
        <v>45247</v>
      </c>
      <c r="C10865" s="10">
        <f>DATE(YEAR(orders[[#This Row],[order_date]]), MONTH(orders[[#This Row],[order_date]]), 1)</f>
        <v>45231</v>
      </c>
      <c r="D10865" t="s">
        <v>4499</v>
      </c>
      <c r="E10865" t="s">
        <v>686</v>
      </c>
      <c r="F10865" t="str">
        <f>VLOOKUP(orders[[#This Row],[product_id]],Products!A:C,3,0)</f>
        <v>Appliances</v>
      </c>
      <c r="G10865">
        <v>3</v>
      </c>
      <c r="H10865" s="6">
        <v>9.0405920653090652E-2</v>
      </c>
      <c r="I10865" s="2">
        <f>VLOOKUP($E10865,
Products!$A$1:$F$201,MATCH(Orders!I$1,Products!$A$1:$F$1,0),0)</f>
        <v>25525.356267188719</v>
      </c>
      <c r="J10865" s="2">
        <f>VLOOKUP($E10865,
Products!$A$1:$F$201,MATCH(Orders!J$1,Products!$A$1:$F$1,0),0)</f>
        <v>18214.15981099859</v>
      </c>
    </row>
    <row r="10866" spans="1:10">
      <c r="A10866">
        <v>10865</v>
      </c>
      <c r="B10866" s="4">
        <v>45776</v>
      </c>
      <c r="C10866" s="10">
        <f>DATE(YEAR(orders[[#This Row],[order_date]]), MONTH(orders[[#This Row],[order_date]]), 1)</f>
        <v>45748</v>
      </c>
      <c r="D10866" t="s">
        <v>1131</v>
      </c>
      <c r="E10866" t="s">
        <v>557</v>
      </c>
      <c r="F10866" t="str">
        <f>VLOOKUP(orders[[#This Row],[product_id]],Products!A:C,3,0)</f>
        <v>Electronics</v>
      </c>
      <c r="G10866">
        <v>2</v>
      </c>
      <c r="H10866" s="6">
        <v>0.14305925862871602</v>
      </c>
      <c r="I10866" s="2">
        <f>VLOOKUP($E10866,
Products!$A$1:$F$201,MATCH(Orders!I$1,Products!$A$1:$F$1,0),0)</f>
        <v>23950.56449224626</v>
      </c>
      <c r="J10866" s="2">
        <f>VLOOKUP($E10866,
Products!$A$1:$F$201,MATCH(Orders!J$1,Products!$A$1:$F$1,0),0)</f>
        <v>16488.618979732779</v>
      </c>
    </row>
    <row r="10867" spans="1:10">
      <c r="A10867">
        <v>10866</v>
      </c>
      <c r="B10867" s="4">
        <v>45645</v>
      </c>
      <c r="C10867" s="10">
        <f>DATE(YEAR(orders[[#This Row],[order_date]]), MONTH(orders[[#This Row],[order_date]]), 1)</f>
        <v>45627</v>
      </c>
      <c r="D10867" t="s">
        <v>3753</v>
      </c>
      <c r="E10867" t="s">
        <v>657</v>
      </c>
      <c r="F10867" t="str">
        <f>VLOOKUP(orders[[#This Row],[product_id]],Products!A:C,3,0)</f>
        <v>Appliances</v>
      </c>
      <c r="G10867">
        <v>2</v>
      </c>
      <c r="H10867" s="6">
        <v>0.10006665308227286</v>
      </c>
      <c r="I10867" s="2">
        <f>VLOOKUP($E10867,
Products!$A$1:$F$201,MATCH(Orders!I$1,Products!$A$1:$F$1,0),0)</f>
        <v>6275.8669412443169</v>
      </c>
      <c r="J10867" s="2">
        <f>VLOOKUP($E10867,
Products!$A$1:$F$201,MATCH(Orders!J$1,Products!$A$1:$F$1,0),0)</f>
        <v>4742.5097602697688</v>
      </c>
    </row>
    <row r="10868" spans="1:10">
      <c r="A10868">
        <v>10867</v>
      </c>
      <c r="B10868" s="4">
        <v>45918</v>
      </c>
      <c r="C10868" s="10">
        <f>DATE(YEAR(orders[[#This Row],[order_date]]), MONTH(orders[[#This Row],[order_date]]), 1)</f>
        <v>45901</v>
      </c>
      <c r="D10868" t="s">
        <v>1686</v>
      </c>
      <c r="E10868" t="s">
        <v>659</v>
      </c>
      <c r="F10868" t="str">
        <f>VLOOKUP(orders[[#This Row],[product_id]],Products!A:C,3,0)</f>
        <v>Appliances</v>
      </c>
      <c r="G10868">
        <v>2</v>
      </c>
      <c r="H10868" s="6">
        <v>0.13968402851190878</v>
      </c>
      <c r="I10868" s="2">
        <f>VLOOKUP($E10868,
Products!$A$1:$F$201,MATCH(Orders!I$1,Products!$A$1:$F$1,0),0)</f>
        <v>25646.095965041459</v>
      </c>
      <c r="J10868" s="2">
        <f>VLOOKUP($E10868,
Products!$A$1:$F$201,MATCH(Orders!J$1,Products!$A$1:$F$1,0),0)</f>
        <v>18749.646593308222</v>
      </c>
    </row>
    <row r="10869" spans="1:10">
      <c r="A10869">
        <v>10868</v>
      </c>
      <c r="B10869" s="4">
        <v>45879</v>
      </c>
      <c r="C10869" s="10">
        <f>DATE(YEAR(orders[[#This Row],[order_date]]), MONTH(orders[[#This Row],[order_date]]), 1)</f>
        <v>45870</v>
      </c>
      <c r="D10869" t="s">
        <v>2825</v>
      </c>
      <c r="E10869" t="s">
        <v>610</v>
      </c>
      <c r="F10869" t="str">
        <f>VLOOKUP(orders[[#This Row],[product_id]],Products!A:C,3,0)</f>
        <v>Appliances</v>
      </c>
      <c r="G10869">
        <v>2</v>
      </c>
      <c r="H10869" s="6">
        <v>0.1291258120314564</v>
      </c>
      <c r="I10869" s="2">
        <f>VLOOKUP($E10869,
Products!$A$1:$F$201,MATCH(Orders!I$1,Products!$A$1:$F$1,0),0)</f>
        <v>23456.386855186989</v>
      </c>
      <c r="J10869" s="2">
        <f>VLOOKUP($E10869,
Products!$A$1:$F$201,MATCH(Orders!J$1,Products!$A$1:$F$1,0),0)</f>
        <v>16522.385271144129</v>
      </c>
    </row>
    <row r="10870" spans="1:10">
      <c r="A10870">
        <v>10869</v>
      </c>
      <c r="B10870" s="4">
        <v>45643</v>
      </c>
      <c r="C10870" s="10">
        <f>DATE(YEAR(orders[[#This Row],[order_date]]), MONTH(orders[[#This Row],[order_date]]), 1)</f>
        <v>45627</v>
      </c>
      <c r="D10870" t="s">
        <v>4451</v>
      </c>
      <c r="E10870" t="s">
        <v>616</v>
      </c>
      <c r="F10870" t="str">
        <f>VLOOKUP(orders[[#This Row],[product_id]],Products!A:C,3,0)</f>
        <v>Electronics</v>
      </c>
      <c r="G10870">
        <v>1</v>
      </c>
      <c r="H10870" s="6">
        <v>0.19026656112959936</v>
      </c>
      <c r="I10870" s="2">
        <f>VLOOKUP($E10870,
Products!$A$1:$F$201,MATCH(Orders!I$1,Products!$A$1:$F$1,0),0)</f>
        <v>12172.554053901489</v>
      </c>
      <c r="J10870" s="2">
        <f>VLOOKUP($E10870,
Products!$A$1:$F$201,MATCH(Orders!J$1,Products!$A$1:$F$1,0),0)</f>
        <v>9644.7702288148557</v>
      </c>
    </row>
    <row r="10871" spans="1:10">
      <c r="A10871">
        <v>10870</v>
      </c>
      <c r="B10871" s="4">
        <v>45911</v>
      </c>
      <c r="C10871" s="10">
        <f>DATE(YEAR(orders[[#This Row],[order_date]]), MONTH(orders[[#This Row],[order_date]]), 1)</f>
        <v>45901</v>
      </c>
      <c r="D10871" t="s">
        <v>883</v>
      </c>
      <c r="E10871" t="s">
        <v>597</v>
      </c>
      <c r="F10871" t="str">
        <f>VLOOKUP(orders[[#This Row],[product_id]],Products!A:C,3,0)</f>
        <v>Appliances</v>
      </c>
      <c r="G10871">
        <v>2</v>
      </c>
      <c r="H10871" s="6">
        <v>0.12904050506113715</v>
      </c>
      <c r="I10871" s="2">
        <f>VLOOKUP($E10871,
Products!$A$1:$F$201,MATCH(Orders!I$1,Products!$A$1:$F$1,0),0)</f>
        <v>22545.827750919081</v>
      </c>
      <c r="J10871" s="2">
        <f>VLOOKUP($E10871,
Products!$A$1:$F$201,MATCH(Orders!J$1,Products!$A$1:$F$1,0),0)</f>
        <v>15091.172935360129</v>
      </c>
    </row>
    <row r="10872" spans="1:10">
      <c r="A10872">
        <v>10871</v>
      </c>
      <c r="B10872" s="4">
        <v>45822</v>
      </c>
      <c r="C10872" s="10">
        <f>DATE(YEAR(orders[[#This Row],[order_date]]), MONTH(orders[[#This Row],[order_date]]), 1)</f>
        <v>45809</v>
      </c>
      <c r="D10872" t="s">
        <v>2252</v>
      </c>
      <c r="E10872" t="s">
        <v>542</v>
      </c>
      <c r="F10872" t="str">
        <f>VLOOKUP(orders[[#This Row],[product_id]],Products!A:C,3,0)</f>
        <v>Electronics</v>
      </c>
      <c r="G10872">
        <v>2</v>
      </c>
      <c r="H10872" s="6">
        <v>0.10337919051944826</v>
      </c>
      <c r="I10872" s="2">
        <f>VLOOKUP($E10872,
Products!$A$1:$F$201,MATCH(Orders!I$1,Products!$A$1:$F$1,0),0)</f>
        <v>29298.352838526029</v>
      </c>
      <c r="J10872" s="2">
        <f>VLOOKUP($E10872,
Products!$A$1:$F$201,MATCH(Orders!J$1,Products!$A$1:$F$1,0),0)</f>
        <v>19250.751682102291</v>
      </c>
    </row>
    <row r="10873" spans="1:10">
      <c r="A10873">
        <v>10872</v>
      </c>
      <c r="B10873" s="4">
        <v>45213</v>
      </c>
      <c r="C10873" s="10">
        <f>DATE(YEAR(orders[[#This Row],[order_date]]), MONTH(orders[[#This Row],[order_date]]), 1)</f>
        <v>45200</v>
      </c>
      <c r="D10873" t="s">
        <v>2604</v>
      </c>
      <c r="E10873" t="s">
        <v>622</v>
      </c>
      <c r="F10873" t="str">
        <f>VLOOKUP(orders[[#This Row],[product_id]],Products!A:C,3,0)</f>
        <v>Electronics</v>
      </c>
      <c r="G10873">
        <v>3</v>
      </c>
      <c r="H10873" s="6">
        <v>0.14658753077686135</v>
      </c>
      <c r="I10873" s="2">
        <f>VLOOKUP($E10873,
Products!$A$1:$F$201,MATCH(Orders!I$1,Products!$A$1:$F$1,0),0)</f>
        <v>29891.969506397199</v>
      </c>
      <c r="J10873" s="2">
        <f>VLOOKUP($E10873,
Products!$A$1:$F$201,MATCH(Orders!J$1,Products!$A$1:$F$1,0),0)</f>
        <v>20298.690993957589</v>
      </c>
    </row>
    <row r="10874" spans="1:10">
      <c r="A10874">
        <v>10873</v>
      </c>
      <c r="B10874" s="4">
        <v>45683</v>
      </c>
      <c r="C10874" s="10">
        <f>DATE(YEAR(orders[[#This Row],[order_date]]), MONTH(orders[[#This Row],[order_date]]), 1)</f>
        <v>45658</v>
      </c>
      <c r="D10874" t="s">
        <v>2740</v>
      </c>
      <c r="E10874" t="s">
        <v>681</v>
      </c>
      <c r="F10874" t="str">
        <f>VLOOKUP(orders[[#This Row],[product_id]],Products!A:C,3,0)</f>
        <v>Appliances</v>
      </c>
      <c r="G10874">
        <v>2</v>
      </c>
      <c r="H10874" s="6">
        <v>0.12004148314422682</v>
      </c>
      <c r="I10874" s="2">
        <f>VLOOKUP($E10874,
Products!$A$1:$F$201,MATCH(Orders!I$1,Products!$A$1:$F$1,0),0)</f>
        <v>2080.3641662770501</v>
      </c>
      <c r="J10874" s="2">
        <f>VLOOKUP($E10874,
Products!$A$1:$F$201,MATCH(Orders!J$1,Products!$A$1:$F$1,0),0)</f>
        <v>1566.754559891986</v>
      </c>
    </row>
    <row r="10875" spans="1:10">
      <c r="A10875">
        <v>10874</v>
      </c>
      <c r="B10875" s="4">
        <v>45422</v>
      </c>
      <c r="C10875" s="10">
        <f>DATE(YEAR(orders[[#This Row],[order_date]]), MONTH(orders[[#This Row],[order_date]]), 1)</f>
        <v>45413</v>
      </c>
      <c r="D10875" t="s">
        <v>1004</v>
      </c>
      <c r="E10875" t="s">
        <v>572</v>
      </c>
      <c r="F10875" t="str">
        <f>VLOOKUP(orders[[#This Row],[product_id]],Products!A:C,3,0)</f>
        <v>Electronics</v>
      </c>
      <c r="G10875">
        <v>1</v>
      </c>
      <c r="H10875" s="6">
        <v>0.17154159849575285</v>
      </c>
      <c r="I10875" s="2">
        <f>VLOOKUP($E10875,
Products!$A$1:$F$201,MATCH(Orders!I$1,Products!$A$1:$F$1,0),0)</f>
        <v>28095.750781518611</v>
      </c>
      <c r="J10875" s="2">
        <f>VLOOKUP($E10875,
Products!$A$1:$F$201,MATCH(Orders!J$1,Products!$A$1:$F$1,0),0)</f>
        <v>21949.841961937182</v>
      </c>
    </row>
    <row r="10876" spans="1:10">
      <c r="A10876">
        <v>10875</v>
      </c>
      <c r="B10876" s="4">
        <v>45468</v>
      </c>
      <c r="C10876" s="10">
        <f>DATE(YEAR(orders[[#This Row],[order_date]]), MONTH(orders[[#This Row],[order_date]]), 1)</f>
        <v>45444</v>
      </c>
      <c r="D10876" t="s">
        <v>3019</v>
      </c>
      <c r="E10876" t="s">
        <v>674</v>
      </c>
      <c r="F10876" t="str">
        <f>VLOOKUP(orders[[#This Row],[product_id]],Products!A:C,3,0)</f>
        <v>Appliances</v>
      </c>
      <c r="G10876">
        <v>3</v>
      </c>
      <c r="H10876" s="6">
        <v>5.0468082319075076E-2</v>
      </c>
      <c r="I10876" s="2">
        <f>VLOOKUP($E10876,
Products!$A$1:$F$201,MATCH(Orders!I$1,Products!$A$1:$F$1,0),0)</f>
        <v>6324.5253633508046</v>
      </c>
      <c r="J10876" s="2">
        <f>VLOOKUP($E10876,
Products!$A$1:$F$201,MATCH(Orders!J$1,Products!$A$1:$F$1,0),0)</f>
        <v>4493.055585088201</v>
      </c>
    </row>
    <row r="10877" spans="1:10">
      <c r="A10877">
        <v>10876</v>
      </c>
      <c r="B10877" s="4">
        <v>45561</v>
      </c>
      <c r="C10877" s="10">
        <f>DATE(YEAR(orders[[#This Row],[order_date]]), MONTH(orders[[#This Row],[order_date]]), 1)</f>
        <v>45536</v>
      </c>
      <c r="D10877" t="s">
        <v>3273</v>
      </c>
      <c r="E10877" t="s">
        <v>554</v>
      </c>
      <c r="F10877" t="str">
        <f>VLOOKUP(orders[[#This Row],[product_id]],Products!A:C,3,0)</f>
        <v>Appliances</v>
      </c>
      <c r="G10877">
        <v>2</v>
      </c>
      <c r="H10877" s="6">
        <v>8.8034710801808871E-2</v>
      </c>
      <c r="I10877" s="2">
        <f>VLOOKUP($E10877,
Products!$A$1:$F$201,MATCH(Orders!I$1,Products!$A$1:$F$1,0),0)</f>
        <v>2088.6647814855078</v>
      </c>
      <c r="J10877" s="2">
        <f>VLOOKUP($E10877,
Products!$A$1:$F$201,MATCH(Orders!J$1,Products!$A$1:$F$1,0),0)</f>
        <v>1371.380040542937</v>
      </c>
    </row>
    <row r="10878" spans="1:10">
      <c r="A10878">
        <v>10877</v>
      </c>
      <c r="B10878" s="4">
        <v>45865</v>
      </c>
      <c r="C10878" s="10">
        <f>DATE(YEAR(orders[[#This Row],[order_date]]), MONTH(orders[[#This Row],[order_date]]), 1)</f>
        <v>45839</v>
      </c>
      <c r="D10878" t="s">
        <v>4272</v>
      </c>
      <c r="E10878" t="s">
        <v>533</v>
      </c>
      <c r="F10878" t="str">
        <f>VLOOKUP(orders[[#This Row],[product_id]],Products!A:C,3,0)</f>
        <v>Electronics</v>
      </c>
      <c r="G10878">
        <v>1</v>
      </c>
      <c r="H10878" s="6">
        <v>0.22679275345236841</v>
      </c>
      <c r="I10878" s="2">
        <f>VLOOKUP($E10878,
Products!$A$1:$F$201,MATCH(Orders!I$1,Products!$A$1:$F$1,0),0)</f>
        <v>28589.802369332661</v>
      </c>
      <c r="J10878" s="2">
        <f>VLOOKUP($E10878,
Products!$A$1:$F$201,MATCH(Orders!J$1,Products!$A$1:$F$1,0),0)</f>
        <v>21212.93445492295</v>
      </c>
    </row>
    <row r="10879" spans="1:10">
      <c r="A10879">
        <v>10878</v>
      </c>
      <c r="B10879" s="4">
        <v>45979</v>
      </c>
      <c r="C10879" s="10">
        <f>DATE(YEAR(orders[[#This Row],[order_date]]), MONTH(orders[[#This Row],[order_date]]), 1)</f>
        <v>45962</v>
      </c>
      <c r="D10879" t="s">
        <v>980</v>
      </c>
      <c r="E10879" t="s">
        <v>537</v>
      </c>
      <c r="F10879" t="str">
        <f>VLOOKUP(orders[[#This Row],[product_id]],Products!A:C,3,0)</f>
        <v>Electronics</v>
      </c>
      <c r="G10879">
        <v>1</v>
      </c>
      <c r="H10879" s="6">
        <v>0.14349874578926491</v>
      </c>
      <c r="I10879" s="2">
        <f>VLOOKUP($E10879,
Products!$A$1:$F$201,MATCH(Orders!I$1,Products!$A$1:$F$1,0),0)</f>
        <v>31703.831103033539</v>
      </c>
      <c r="J10879" s="2">
        <f>VLOOKUP($E10879,
Products!$A$1:$F$201,MATCH(Orders!J$1,Products!$A$1:$F$1,0),0)</f>
        <v>24504.340558054781</v>
      </c>
    </row>
    <row r="10880" spans="1:10">
      <c r="A10880">
        <v>10879</v>
      </c>
      <c r="B10880" s="4">
        <v>45624</v>
      </c>
      <c r="C10880" s="10">
        <f>DATE(YEAR(orders[[#This Row],[order_date]]), MONTH(orders[[#This Row],[order_date]]), 1)</f>
        <v>45597</v>
      </c>
      <c r="D10880" t="s">
        <v>2434</v>
      </c>
      <c r="E10880" t="s">
        <v>604</v>
      </c>
      <c r="F10880" t="str">
        <f>VLOOKUP(orders[[#This Row],[product_id]],Products!A:C,3,0)</f>
        <v>Appliances</v>
      </c>
      <c r="G10880">
        <v>1</v>
      </c>
      <c r="H10880" s="6">
        <v>0.11498366564720254</v>
      </c>
      <c r="I10880" s="2">
        <f>VLOOKUP($E10880,
Products!$A$1:$F$201,MATCH(Orders!I$1,Products!$A$1:$F$1,0),0)</f>
        <v>2087.687835040248</v>
      </c>
      <c r="J10880" s="2">
        <f>VLOOKUP($E10880,
Products!$A$1:$F$201,MATCH(Orders!J$1,Products!$A$1:$F$1,0),0)</f>
        <v>1450.1823074928161</v>
      </c>
    </row>
    <row r="10881" spans="1:10">
      <c r="A10881">
        <v>10880</v>
      </c>
      <c r="B10881" s="4">
        <v>45001</v>
      </c>
      <c r="C10881" s="10">
        <f>DATE(YEAR(orders[[#This Row],[order_date]]), MONTH(orders[[#This Row],[order_date]]), 1)</f>
        <v>44986</v>
      </c>
      <c r="D10881" t="s">
        <v>2552</v>
      </c>
      <c r="E10881" t="s">
        <v>704</v>
      </c>
      <c r="F10881" t="str">
        <f>VLOOKUP(orders[[#This Row],[product_id]],Products!A:C,3,0)</f>
        <v>Electronics</v>
      </c>
      <c r="G10881">
        <v>1</v>
      </c>
      <c r="H10881" s="6">
        <v>0.1225360787793473</v>
      </c>
      <c r="I10881" s="2">
        <f>VLOOKUP($E10881,
Products!$A$1:$F$201,MATCH(Orders!I$1,Products!$A$1:$F$1,0),0)</f>
        <v>2453.3182634424861</v>
      </c>
      <c r="J10881" s="2">
        <f>VLOOKUP($E10881,
Products!$A$1:$F$201,MATCH(Orders!J$1,Products!$A$1:$F$1,0),0)</f>
        <v>1951.860511286576</v>
      </c>
    </row>
    <row r="10882" spans="1:10">
      <c r="A10882">
        <v>10881</v>
      </c>
      <c r="B10882" s="4">
        <v>45424</v>
      </c>
      <c r="C10882" s="10">
        <f>DATE(YEAR(orders[[#This Row],[order_date]]), MONTH(orders[[#This Row],[order_date]]), 1)</f>
        <v>45413</v>
      </c>
      <c r="D10882" t="s">
        <v>3701</v>
      </c>
      <c r="E10882" t="s">
        <v>576</v>
      </c>
      <c r="F10882" t="str">
        <f>VLOOKUP(orders[[#This Row],[product_id]],Products!A:C,3,0)</f>
        <v>Electronics</v>
      </c>
      <c r="G10882">
        <v>2</v>
      </c>
      <c r="H10882" s="6">
        <v>0.22861245245478448</v>
      </c>
      <c r="I10882" s="2">
        <f>VLOOKUP($E10882,
Products!$A$1:$F$201,MATCH(Orders!I$1,Products!$A$1:$F$1,0),0)</f>
        <v>12571.90922514794</v>
      </c>
      <c r="J10882" s="2">
        <f>VLOOKUP($E10882,
Products!$A$1:$F$201,MATCH(Orders!J$1,Products!$A$1:$F$1,0),0)</f>
        <v>9314.5536289888332</v>
      </c>
    </row>
    <row r="10883" spans="1:10">
      <c r="A10883">
        <v>10882</v>
      </c>
      <c r="B10883" s="4">
        <v>45648</v>
      </c>
      <c r="C10883" s="10">
        <f>DATE(YEAR(orders[[#This Row],[order_date]]), MONTH(orders[[#This Row],[order_date]]), 1)</f>
        <v>45627</v>
      </c>
      <c r="D10883" t="s">
        <v>2500</v>
      </c>
      <c r="E10883" t="s">
        <v>537</v>
      </c>
      <c r="F10883" t="str">
        <f>VLOOKUP(orders[[#This Row],[product_id]],Products!A:C,3,0)</f>
        <v>Electronics</v>
      </c>
      <c r="G10883">
        <v>2</v>
      </c>
      <c r="H10883" s="6">
        <v>0.1978352388900993</v>
      </c>
      <c r="I10883" s="2">
        <f>VLOOKUP($E10883,
Products!$A$1:$F$201,MATCH(Orders!I$1,Products!$A$1:$F$1,0),0)</f>
        <v>31703.831103033539</v>
      </c>
      <c r="J10883" s="2">
        <f>VLOOKUP($E10883,
Products!$A$1:$F$201,MATCH(Orders!J$1,Products!$A$1:$F$1,0),0)</f>
        <v>24504.340558054781</v>
      </c>
    </row>
    <row r="10884" spans="1:10">
      <c r="A10884">
        <v>10883</v>
      </c>
      <c r="B10884" s="4">
        <v>45234</v>
      </c>
      <c r="C10884" s="10">
        <f>DATE(YEAR(orders[[#This Row],[order_date]]), MONTH(orders[[#This Row],[order_date]]), 1)</f>
        <v>45231</v>
      </c>
      <c r="D10884" t="s">
        <v>758</v>
      </c>
      <c r="E10884" t="s">
        <v>671</v>
      </c>
      <c r="F10884" t="str">
        <f>VLOOKUP(orders[[#This Row],[product_id]],Products!A:C,3,0)</f>
        <v>Electronics</v>
      </c>
      <c r="G10884">
        <v>3</v>
      </c>
      <c r="H10884" s="6">
        <v>0.11163253882415761</v>
      </c>
      <c r="I10884" s="2">
        <f>VLOOKUP($E10884,
Products!$A$1:$F$201,MATCH(Orders!I$1,Products!$A$1:$F$1,0),0)</f>
        <v>20226.002416343759</v>
      </c>
      <c r="J10884" s="2">
        <f>VLOOKUP($E10884,
Products!$A$1:$F$201,MATCH(Orders!J$1,Products!$A$1:$F$1,0),0)</f>
        <v>13513.884167631189</v>
      </c>
    </row>
    <row r="10885" spans="1:10">
      <c r="A10885">
        <v>10884</v>
      </c>
      <c r="B10885" s="4">
        <v>45630</v>
      </c>
      <c r="C10885" s="10">
        <f>DATE(YEAR(orders[[#This Row],[order_date]]), MONTH(orders[[#This Row],[order_date]]), 1)</f>
        <v>45627</v>
      </c>
      <c r="D10885" t="s">
        <v>3565</v>
      </c>
      <c r="E10885" t="s">
        <v>653</v>
      </c>
      <c r="F10885" t="str">
        <f>VLOOKUP(orders[[#This Row],[product_id]],Products!A:C,3,0)</f>
        <v>Electronics</v>
      </c>
      <c r="G10885">
        <v>1</v>
      </c>
      <c r="H10885" s="6">
        <v>0.14554881715739629</v>
      </c>
      <c r="I10885" s="2">
        <f>VLOOKUP($E10885,
Products!$A$1:$F$201,MATCH(Orders!I$1,Products!$A$1:$F$1,0),0)</f>
        <v>18065.96612294337</v>
      </c>
      <c r="J10885" s="2">
        <f>VLOOKUP($E10885,
Products!$A$1:$F$201,MATCH(Orders!J$1,Products!$A$1:$F$1,0),0)</f>
        <v>14411.932365903909</v>
      </c>
    </row>
    <row r="10886" spans="1:10">
      <c r="A10886">
        <v>10885</v>
      </c>
      <c r="B10886" s="4">
        <v>45810</v>
      </c>
      <c r="C10886" s="10">
        <f>DATE(YEAR(orders[[#This Row],[order_date]]), MONTH(orders[[#This Row],[order_date]]), 1)</f>
        <v>45809</v>
      </c>
      <c r="D10886" t="s">
        <v>4385</v>
      </c>
      <c r="E10886" t="s">
        <v>641</v>
      </c>
      <c r="F10886" t="str">
        <f>VLOOKUP(orders[[#This Row],[product_id]],Products!A:C,3,0)</f>
        <v>Appliances</v>
      </c>
      <c r="G10886">
        <v>1</v>
      </c>
      <c r="H10886" s="6">
        <v>6.5131118698175713E-2</v>
      </c>
      <c r="I10886" s="2">
        <f>VLOOKUP($E10886,
Products!$A$1:$F$201,MATCH(Orders!I$1,Products!$A$1:$F$1,0),0)</f>
        <v>27167.965718506261</v>
      </c>
      <c r="J10886" s="2">
        <f>VLOOKUP($E10886,
Products!$A$1:$F$201,MATCH(Orders!J$1,Products!$A$1:$F$1,0),0)</f>
        <v>19748.025676381669</v>
      </c>
    </row>
    <row r="10887" spans="1:10">
      <c r="A10887">
        <v>10886</v>
      </c>
      <c r="B10887" s="4">
        <v>45179</v>
      </c>
      <c r="C10887" s="10">
        <f>DATE(YEAR(orders[[#This Row],[order_date]]), MONTH(orders[[#This Row],[order_date]]), 1)</f>
        <v>45170</v>
      </c>
      <c r="D10887" t="s">
        <v>4593</v>
      </c>
      <c r="E10887" t="s">
        <v>573</v>
      </c>
      <c r="F10887" t="str">
        <f>VLOOKUP(orders[[#This Row],[product_id]],Products!A:C,3,0)</f>
        <v>Electronics</v>
      </c>
      <c r="G10887">
        <v>2</v>
      </c>
      <c r="H10887" s="6">
        <v>0.24538419885460799</v>
      </c>
      <c r="I10887" s="2">
        <f>VLOOKUP($E10887,
Products!$A$1:$F$201,MATCH(Orders!I$1,Products!$A$1:$F$1,0),0)</f>
        <v>30443.851050190449</v>
      </c>
      <c r="J10887" s="2">
        <f>VLOOKUP($E10887,
Products!$A$1:$F$201,MATCH(Orders!J$1,Products!$A$1:$F$1,0),0)</f>
        <v>21165.126268210519</v>
      </c>
    </row>
    <row r="10888" spans="1:10">
      <c r="A10888">
        <v>10887</v>
      </c>
      <c r="B10888" s="4">
        <v>45862</v>
      </c>
      <c r="C10888" s="10">
        <f>DATE(YEAR(orders[[#This Row],[order_date]]), MONTH(orders[[#This Row],[order_date]]), 1)</f>
        <v>45839</v>
      </c>
      <c r="D10888" t="s">
        <v>2551</v>
      </c>
      <c r="E10888" t="s">
        <v>659</v>
      </c>
      <c r="F10888" t="str">
        <f>VLOOKUP(orders[[#This Row],[product_id]],Products!A:C,3,0)</f>
        <v>Appliances</v>
      </c>
      <c r="G10888">
        <v>1</v>
      </c>
      <c r="H10888" s="6">
        <v>0.12563900581172888</v>
      </c>
      <c r="I10888" s="2">
        <f>VLOOKUP($E10888,
Products!$A$1:$F$201,MATCH(Orders!I$1,Products!$A$1:$F$1,0),0)</f>
        <v>25646.095965041459</v>
      </c>
      <c r="J10888" s="2">
        <f>VLOOKUP($E10888,
Products!$A$1:$F$201,MATCH(Orders!J$1,Products!$A$1:$F$1,0),0)</f>
        <v>18749.646593308222</v>
      </c>
    </row>
    <row r="10889" spans="1:10">
      <c r="A10889">
        <v>10888</v>
      </c>
      <c r="B10889" s="4">
        <v>45323</v>
      </c>
      <c r="C10889" s="10">
        <f>DATE(YEAR(orders[[#This Row],[order_date]]), MONTH(orders[[#This Row],[order_date]]), 1)</f>
        <v>45323</v>
      </c>
      <c r="D10889" t="s">
        <v>2129</v>
      </c>
      <c r="E10889" t="s">
        <v>575</v>
      </c>
      <c r="F10889" t="str">
        <f>VLOOKUP(orders[[#This Row],[product_id]],Products!A:C,3,0)</f>
        <v>Appliances</v>
      </c>
      <c r="G10889">
        <v>2</v>
      </c>
      <c r="H10889" s="6">
        <v>8.4465801439247853E-2</v>
      </c>
      <c r="I10889" s="2">
        <f>VLOOKUP($E10889,
Products!$A$1:$F$201,MATCH(Orders!I$1,Products!$A$1:$F$1,0),0)</f>
        <v>25283.54628276427</v>
      </c>
      <c r="J10889" s="2">
        <f>VLOOKUP($E10889,
Products!$A$1:$F$201,MATCH(Orders!J$1,Products!$A$1:$F$1,0),0)</f>
        <v>19310.503554692368</v>
      </c>
    </row>
    <row r="10890" spans="1:10">
      <c r="A10890">
        <v>10889</v>
      </c>
      <c r="B10890" s="4">
        <v>45912</v>
      </c>
      <c r="C10890" s="10">
        <f>DATE(YEAR(orders[[#This Row],[order_date]]), MONTH(orders[[#This Row],[order_date]]), 1)</f>
        <v>45901</v>
      </c>
      <c r="D10890" t="s">
        <v>2143</v>
      </c>
      <c r="E10890" t="s">
        <v>553</v>
      </c>
      <c r="F10890" t="str">
        <f>VLOOKUP(orders[[#This Row],[product_id]],Products!A:C,3,0)</f>
        <v>Electronics</v>
      </c>
      <c r="G10890">
        <v>1</v>
      </c>
      <c r="H10890" s="6">
        <v>0.14768541725925224</v>
      </c>
      <c r="I10890" s="2">
        <f>VLOOKUP($E10890,
Products!$A$1:$F$201,MATCH(Orders!I$1,Products!$A$1:$F$1,0),0)</f>
        <v>19089.562478947992</v>
      </c>
      <c r="J10890" s="2">
        <f>VLOOKUP($E10890,
Products!$A$1:$F$201,MATCH(Orders!J$1,Products!$A$1:$F$1,0),0)</f>
        <v>12552.840439332171</v>
      </c>
    </row>
    <row r="10891" spans="1:10">
      <c r="A10891">
        <v>10890</v>
      </c>
      <c r="B10891" s="4">
        <v>45979</v>
      </c>
      <c r="C10891" s="10">
        <f>DATE(YEAR(orders[[#This Row],[order_date]]), MONTH(orders[[#This Row],[order_date]]), 1)</f>
        <v>45962</v>
      </c>
      <c r="D10891" t="s">
        <v>2333</v>
      </c>
      <c r="E10891" t="s">
        <v>601</v>
      </c>
      <c r="F10891" t="str">
        <f>VLOOKUP(orders[[#This Row],[product_id]],Products!A:C,3,0)</f>
        <v>Appliances</v>
      </c>
      <c r="G10891">
        <v>3</v>
      </c>
      <c r="H10891" s="6">
        <v>9.0678308052831516E-2</v>
      </c>
      <c r="I10891" s="2">
        <f>VLOOKUP($E10891,
Products!$A$1:$F$201,MATCH(Orders!I$1,Products!$A$1:$F$1,0),0)</f>
        <v>2095.1354013205032</v>
      </c>
      <c r="J10891" s="2">
        <f>VLOOKUP($E10891,
Products!$A$1:$F$201,MATCH(Orders!J$1,Products!$A$1:$F$1,0),0)</f>
        <v>1374.592895200507</v>
      </c>
    </row>
    <row r="10892" spans="1:10">
      <c r="A10892">
        <v>10891</v>
      </c>
      <c r="B10892" s="4">
        <v>45420</v>
      </c>
      <c r="C10892" s="10">
        <f>DATE(YEAR(orders[[#This Row],[order_date]]), MONTH(orders[[#This Row],[order_date]]), 1)</f>
        <v>45413</v>
      </c>
      <c r="D10892" t="s">
        <v>2653</v>
      </c>
      <c r="E10892" t="s">
        <v>702</v>
      </c>
      <c r="F10892" t="str">
        <f>VLOOKUP(orders[[#This Row],[product_id]],Products!A:C,3,0)</f>
        <v>Electronics</v>
      </c>
      <c r="G10892">
        <v>3</v>
      </c>
      <c r="H10892" s="6">
        <v>0.24979320988923923</v>
      </c>
      <c r="I10892" s="2">
        <f>VLOOKUP($E10892,
Products!$A$1:$F$201,MATCH(Orders!I$1,Products!$A$1:$F$1,0),0)</f>
        <v>11240.591105652349</v>
      </c>
      <c r="J10892" s="2">
        <f>VLOOKUP($E10892,
Products!$A$1:$F$201,MATCH(Orders!J$1,Products!$A$1:$F$1,0),0)</f>
        <v>7671.9523119121068</v>
      </c>
    </row>
    <row r="10893" spans="1:10">
      <c r="A10893">
        <v>10892</v>
      </c>
      <c r="B10893" s="4">
        <v>45885</v>
      </c>
      <c r="C10893" s="10">
        <f>DATE(YEAR(orders[[#This Row],[order_date]]), MONTH(orders[[#This Row],[order_date]]), 1)</f>
        <v>45870</v>
      </c>
      <c r="D10893" t="s">
        <v>4433</v>
      </c>
      <c r="E10893" t="s">
        <v>613</v>
      </c>
      <c r="F10893" t="str">
        <f>VLOOKUP(orders[[#This Row],[product_id]],Products!A:C,3,0)</f>
        <v>Appliances</v>
      </c>
      <c r="G10893">
        <v>1</v>
      </c>
      <c r="H10893" s="6">
        <v>7.1012144051530668E-2</v>
      </c>
      <c r="I10893" s="2">
        <f>VLOOKUP($E10893,
Products!$A$1:$F$201,MATCH(Orders!I$1,Products!$A$1:$F$1,0),0)</f>
        <v>6365.2492969652412</v>
      </c>
      <c r="J10893" s="2">
        <f>VLOOKUP($E10893,
Products!$A$1:$F$201,MATCH(Orders!J$1,Products!$A$1:$F$1,0),0)</f>
        <v>4174.927496964433</v>
      </c>
    </row>
    <row r="10894" spans="1:10">
      <c r="A10894">
        <v>10893</v>
      </c>
      <c r="B10894" s="4">
        <v>45918</v>
      </c>
      <c r="C10894" s="10">
        <f>DATE(YEAR(orders[[#This Row],[order_date]]), MONTH(orders[[#This Row],[order_date]]), 1)</f>
        <v>45901</v>
      </c>
      <c r="D10894" t="s">
        <v>1194</v>
      </c>
      <c r="E10894" t="s">
        <v>551</v>
      </c>
      <c r="F10894" t="str">
        <f>VLOOKUP(orders[[#This Row],[product_id]],Products!A:C,3,0)</f>
        <v>Appliances</v>
      </c>
      <c r="G10894">
        <v>1</v>
      </c>
      <c r="H10894" s="6">
        <v>0.11872178004731353</v>
      </c>
      <c r="I10894" s="2">
        <f>VLOOKUP($E10894,
Products!$A$1:$F$201,MATCH(Orders!I$1,Products!$A$1:$F$1,0),0)</f>
        <v>5988.538916083141</v>
      </c>
      <c r="J10894" s="2">
        <f>VLOOKUP($E10894,
Products!$A$1:$F$201,MATCH(Orders!J$1,Products!$A$1:$F$1,0),0)</f>
        <v>4180.5955033056744</v>
      </c>
    </row>
    <row r="10895" spans="1:10">
      <c r="A10895">
        <v>10894</v>
      </c>
      <c r="B10895" s="4">
        <v>45028</v>
      </c>
      <c r="C10895" s="10">
        <f>DATE(YEAR(orders[[#This Row],[order_date]]), MONTH(orders[[#This Row],[order_date]]), 1)</f>
        <v>45017</v>
      </c>
      <c r="D10895" t="s">
        <v>3255</v>
      </c>
      <c r="E10895" t="s">
        <v>691</v>
      </c>
      <c r="F10895" t="str">
        <f>VLOOKUP(orders[[#This Row],[product_id]],Products!A:C,3,0)</f>
        <v>Appliances</v>
      </c>
      <c r="G10895">
        <v>3</v>
      </c>
      <c r="H10895" s="6">
        <v>8.6815445277431527E-2</v>
      </c>
      <c r="I10895" s="2">
        <f>VLOOKUP($E10895,
Products!$A$1:$F$201,MATCH(Orders!I$1,Products!$A$1:$F$1,0),0)</f>
        <v>2337.6024778940591</v>
      </c>
      <c r="J10895" s="2">
        <f>VLOOKUP($E10895,
Products!$A$1:$F$201,MATCH(Orders!J$1,Products!$A$1:$F$1,0),0)</f>
        <v>1616.9957885138581</v>
      </c>
    </row>
    <row r="10896" spans="1:10">
      <c r="A10896">
        <v>10895</v>
      </c>
      <c r="B10896" s="4">
        <v>45753</v>
      </c>
      <c r="C10896" s="10">
        <f>DATE(YEAR(orders[[#This Row],[order_date]]), MONTH(orders[[#This Row],[order_date]]), 1)</f>
        <v>45748</v>
      </c>
      <c r="D10896" t="s">
        <v>3060</v>
      </c>
      <c r="E10896" t="s">
        <v>703</v>
      </c>
      <c r="F10896" t="str">
        <f>VLOOKUP(orders[[#This Row],[product_id]],Products!A:C,3,0)</f>
        <v>Appliances</v>
      </c>
      <c r="G10896">
        <v>3</v>
      </c>
      <c r="H10896" s="6">
        <v>7.372521117004216E-2</v>
      </c>
      <c r="I10896" s="2">
        <f>VLOOKUP($E10896,
Products!$A$1:$F$201,MATCH(Orders!I$1,Products!$A$1:$F$1,0),0)</f>
        <v>23763.82929975582</v>
      </c>
      <c r="J10896" s="2">
        <f>VLOOKUP($E10896,
Products!$A$1:$F$201,MATCH(Orders!J$1,Products!$A$1:$F$1,0),0)</f>
        <v>17833.36818447417</v>
      </c>
    </row>
    <row r="10897" spans="1:10">
      <c r="A10897">
        <v>10896</v>
      </c>
      <c r="B10897" s="4">
        <v>45103</v>
      </c>
      <c r="C10897" s="10">
        <f>DATE(YEAR(orders[[#This Row],[order_date]]), MONTH(orders[[#This Row],[order_date]]), 1)</f>
        <v>45078</v>
      </c>
      <c r="D10897" t="s">
        <v>1122</v>
      </c>
      <c r="E10897" t="s">
        <v>572</v>
      </c>
      <c r="F10897" t="str">
        <f>VLOOKUP(orders[[#This Row],[product_id]],Products!A:C,3,0)</f>
        <v>Electronics</v>
      </c>
      <c r="G10897">
        <v>1</v>
      </c>
      <c r="H10897" s="6">
        <v>0.21084861002884375</v>
      </c>
      <c r="I10897" s="2">
        <f>VLOOKUP($E10897,
Products!$A$1:$F$201,MATCH(Orders!I$1,Products!$A$1:$F$1,0),0)</f>
        <v>28095.750781518611</v>
      </c>
      <c r="J10897" s="2">
        <f>VLOOKUP($E10897,
Products!$A$1:$F$201,MATCH(Orders!J$1,Products!$A$1:$F$1,0),0)</f>
        <v>21949.841961937182</v>
      </c>
    </row>
    <row r="10898" spans="1:10">
      <c r="A10898">
        <v>10897</v>
      </c>
      <c r="B10898" s="4">
        <v>45910</v>
      </c>
      <c r="C10898" s="10">
        <f>DATE(YEAR(orders[[#This Row],[order_date]]), MONTH(orders[[#This Row],[order_date]]), 1)</f>
        <v>45901</v>
      </c>
      <c r="D10898" t="s">
        <v>3262</v>
      </c>
      <c r="E10898" t="s">
        <v>534</v>
      </c>
      <c r="F10898" t="str">
        <f>VLOOKUP(orders[[#This Row],[product_id]],Products!A:C,3,0)</f>
        <v>Appliances</v>
      </c>
      <c r="G10898">
        <v>1</v>
      </c>
      <c r="H10898" s="6">
        <v>9.2139796511129218E-2</v>
      </c>
      <c r="I10898" s="2">
        <f>VLOOKUP($E10898,
Products!$A$1:$F$201,MATCH(Orders!I$1,Products!$A$1:$F$1,0),0)</f>
        <v>24743.162958088669</v>
      </c>
      <c r="J10898" s="2">
        <f>VLOOKUP($E10898,
Products!$A$1:$F$201,MATCH(Orders!J$1,Products!$A$1:$F$1,0),0)</f>
        <v>19307.588986555591</v>
      </c>
    </row>
    <row r="10899" spans="1:10">
      <c r="A10899">
        <v>10898</v>
      </c>
      <c r="B10899" s="4">
        <v>45853</v>
      </c>
      <c r="C10899" s="10">
        <f>DATE(YEAR(orders[[#This Row],[order_date]]), MONTH(orders[[#This Row],[order_date]]), 1)</f>
        <v>45839</v>
      </c>
      <c r="D10899" t="s">
        <v>1626</v>
      </c>
      <c r="E10899" t="s">
        <v>588</v>
      </c>
      <c r="F10899" t="str">
        <f>VLOOKUP(orders[[#This Row],[product_id]],Products!A:C,3,0)</f>
        <v>Electronics</v>
      </c>
      <c r="G10899">
        <v>2</v>
      </c>
      <c r="H10899" s="6">
        <v>0.18712885803961479</v>
      </c>
      <c r="I10899" s="2">
        <f>VLOOKUP($E10899,
Products!$A$1:$F$201,MATCH(Orders!I$1,Products!$A$1:$F$1,0),0)</f>
        <v>32539.342481911372</v>
      </c>
      <c r="J10899" s="2">
        <f>VLOOKUP($E10899,
Products!$A$1:$F$201,MATCH(Orders!J$1,Products!$A$1:$F$1,0),0)</f>
        <v>21531.252982830021</v>
      </c>
    </row>
    <row r="10900" spans="1:10">
      <c r="A10900">
        <v>10899</v>
      </c>
      <c r="B10900" s="4">
        <v>45158</v>
      </c>
      <c r="C10900" s="10">
        <f>DATE(YEAR(orders[[#This Row],[order_date]]), MONTH(orders[[#This Row],[order_date]]), 1)</f>
        <v>45139</v>
      </c>
      <c r="D10900" t="s">
        <v>2259</v>
      </c>
      <c r="E10900" t="s">
        <v>643</v>
      </c>
      <c r="F10900" t="str">
        <f>VLOOKUP(orders[[#This Row],[product_id]],Products!A:C,3,0)</f>
        <v>Appliances</v>
      </c>
      <c r="G10900">
        <v>2</v>
      </c>
      <c r="H10900" s="6">
        <v>0.10489789514968842</v>
      </c>
      <c r="I10900" s="2">
        <f>VLOOKUP($E10900,
Products!$A$1:$F$201,MATCH(Orders!I$1,Products!$A$1:$F$1,0),0)</f>
        <v>26269.068564891841</v>
      </c>
      <c r="J10900" s="2">
        <f>VLOOKUP($E10900,
Products!$A$1:$F$201,MATCH(Orders!J$1,Products!$A$1:$F$1,0),0)</f>
        <v>18867.564539756699</v>
      </c>
    </row>
    <row r="10901" spans="1:10">
      <c r="A10901">
        <v>10900</v>
      </c>
      <c r="B10901" s="4">
        <v>44938</v>
      </c>
      <c r="C10901" s="10">
        <f>DATE(YEAR(orders[[#This Row],[order_date]]), MONTH(orders[[#This Row],[order_date]]), 1)</f>
        <v>44927</v>
      </c>
      <c r="D10901" t="s">
        <v>3391</v>
      </c>
      <c r="E10901" t="s">
        <v>576</v>
      </c>
      <c r="F10901" t="str">
        <f>VLOOKUP(orders[[#This Row],[product_id]],Products!A:C,3,0)</f>
        <v>Electronics</v>
      </c>
      <c r="G10901">
        <v>2</v>
      </c>
      <c r="H10901" s="6">
        <v>0.10531654152827527</v>
      </c>
      <c r="I10901" s="2">
        <f>VLOOKUP($E10901,
Products!$A$1:$F$201,MATCH(Orders!I$1,Products!$A$1:$F$1,0),0)</f>
        <v>12571.90922514794</v>
      </c>
      <c r="J10901" s="2">
        <f>VLOOKUP($E10901,
Products!$A$1:$F$201,MATCH(Orders!J$1,Products!$A$1:$F$1,0),0)</f>
        <v>9314.5536289888332</v>
      </c>
    </row>
    <row r="10902" spans="1:10">
      <c r="A10902">
        <v>10901</v>
      </c>
      <c r="B10902" s="4">
        <v>45687</v>
      </c>
      <c r="C10902" s="10">
        <f>DATE(YEAR(orders[[#This Row],[order_date]]), MONTH(orders[[#This Row],[order_date]]), 1)</f>
        <v>45658</v>
      </c>
      <c r="D10902" t="s">
        <v>1371</v>
      </c>
      <c r="E10902" t="s">
        <v>698</v>
      </c>
      <c r="F10902" t="str">
        <f>VLOOKUP(orders[[#This Row],[product_id]],Products!A:C,3,0)</f>
        <v>Appliances</v>
      </c>
      <c r="G10902">
        <v>1</v>
      </c>
      <c r="H10902" s="6">
        <v>8.7446199504815719E-2</v>
      </c>
      <c r="I10902" s="2">
        <f>VLOOKUP($E10902,
Products!$A$1:$F$201,MATCH(Orders!I$1,Products!$A$1:$F$1,0),0)</f>
        <v>5562.620248272905</v>
      </c>
      <c r="J10902" s="2">
        <f>VLOOKUP($E10902,
Products!$A$1:$F$201,MATCH(Orders!J$1,Products!$A$1:$F$1,0),0)</f>
        <v>4191.9477694447714</v>
      </c>
    </row>
    <row r="10903" spans="1:10">
      <c r="A10903">
        <v>10902</v>
      </c>
      <c r="B10903" s="4">
        <v>45858</v>
      </c>
      <c r="C10903" s="10">
        <f>DATE(YEAR(orders[[#This Row],[order_date]]), MONTH(orders[[#This Row],[order_date]]), 1)</f>
        <v>45839</v>
      </c>
      <c r="D10903" t="s">
        <v>711</v>
      </c>
      <c r="E10903" t="s">
        <v>570</v>
      </c>
      <c r="F10903" t="str">
        <f>VLOOKUP(orders[[#This Row],[product_id]],Products!A:C,3,0)</f>
        <v>Electronics</v>
      </c>
      <c r="G10903">
        <v>1</v>
      </c>
      <c r="H10903" s="6">
        <v>0.17991500971268179</v>
      </c>
      <c r="I10903" s="2">
        <f>VLOOKUP($E10903,
Products!$A$1:$F$201,MATCH(Orders!I$1,Products!$A$1:$F$1,0),0)</f>
        <v>10978.62820425244</v>
      </c>
      <c r="J10903" s="2">
        <f>VLOOKUP($E10903,
Products!$A$1:$F$201,MATCH(Orders!J$1,Products!$A$1:$F$1,0),0)</f>
        <v>7174.697588469895</v>
      </c>
    </row>
    <row r="10904" spans="1:10">
      <c r="A10904">
        <v>10903</v>
      </c>
      <c r="B10904" s="4">
        <v>45192</v>
      </c>
      <c r="C10904" s="10">
        <f>DATE(YEAR(orders[[#This Row],[order_date]]), MONTH(orders[[#This Row],[order_date]]), 1)</f>
        <v>45170</v>
      </c>
      <c r="D10904" t="s">
        <v>3175</v>
      </c>
      <c r="E10904" t="s">
        <v>650</v>
      </c>
      <c r="F10904" t="str">
        <f>VLOOKUP(orders[[#This Row],[product_id]],Products!A:C,3,0)</f>
        <v>Electronics</v>
      </c>
      <c r="G10904">
        <v>1</v>
      </c>
      <c r="H10904" s="6">
        <v>0.11242736993010451</v>
      </c>
      <c r="I10904" s="2">
        <f>VLOOKUP($E10904,
Products!$A$1:$F$201,MATCH(Orders!I$1,Products!$A$1:$F$1,0),0)</f>
        <v>12936.529609330941</v>
      </c>
      <c r="J10904" s="2">
        <f>VLOOKUP($E10904,
Products!$A$1:$F$201,MATCH(Orders!J$1,Products!$A$1:$F$1,0),0)</f>
        <v>9465.2602677376308</v>
      </c>
    </row>
    <row r="10905" spans="1:10">
      <c r="A10905">
        <v>10904</v>
      </c>
      <c r="B10905" s="4">
        <v>45683</v>
      </c>
      <c r="C10905" s="10">
        <f>DATE(YEAR(orders[[#This Row],[order_date]]), MONTH(orders[[#This Row],[order_date]]), 1)</f>
        <v>45658</v>
      </c>
      <c r="D10905" t="s">
        <v>2180</v>
      </c>
      <c r="E10905" t="s">
        <v>527</v>
      </c>
      <c r="F10905" t="str">
        <f>VLOOKUP(orders[[#This Row],[product_id]],Products!A:C,3,0)</f>
        <v>Appliances</v>
      </c>
      <c r="G10905">
        <v>1</v>
      </c>
      <c r="H10905" s="6">
        <v>0.12083630362642017</v>
      </c>
      <c r="I10905" s="2">
        <f>VLOOKUP($E10905,
Products!$A$1:$F$201,MATCH(Orders!I$1,Products!$A$1:$F$1,0),0)</f>
        <v>25833.54427698228</v>
      </c>
      <c r="J10905" s="2">
        <f>VLOOKUP($E10905,
Products!$A$1:$F$201,MATCH(Orders!J$1,Products!$A$1:$F$1,0),0)</f>
        <v>16827.881451334611</v>
      </c>
    </row>
    <row r="10906" spans="1:10">
      <c r="A10906">
        <v>10905</v>
      </c>
      <c r="B10906" s="4">
        <v>45981</v>
      </c>
      <c r="C10906" s="10">
        <f>DATE(YEAR(orders[[#This Row],[order_date]]), MONTH(orders[[#This Row],[order_date]]), 1)</f>
        <v>45962</v>
      </c>
      <c r="D10906" t="s">
        <v>4204</v>
      </c>
      <c r="E10906" t="s">
        <v>605</v>
      </c>
      <c r="F10906" t="str">
        <f>VLOOKUP(orders[[#This Row],[product_id]],Products!A:C,3,0)</f>
        <v>Electronics</v>
      </c>
      <c r="G10906">
        <v>1</v>
      </c>
      <c r="H10906" s="6">
        <v>0.16612140772458461</v>
      </c>
      <c r="I10906" s="2">
        <f>VLOOKUP($E10906,
Products!$A$1:$F$201,MATCH(Orders!I$1,Products!$A$1:$F$1,0),0)</f>
        <v>2690.742909794456</v>
      </c>
      <c r="J10906" s="2">
        <f>VLOOKUP($E10906,
Products!$A$1:$F$201,MATCH(Orders!J$1,Products!$A$1:$F$1,0),0)</f>
        <v>2067.549626292313</v>
      </c>
    </row>
    <row r="10907" spans="1:10">
      <c r="A10907">
        <v>10906</v>
      </c>
      <c r="B10907" s="4">
        <v>45382</v>
      </c>
      <c r="C10907" s="10">
        <f>DATE(YEAR(orders[[#This Row],[order_date]]), MONTH(orders[[#This Row],[order_date]]), 1)</f>
        <v>45352</v>
      </c>
      <c r="D10907" t="s">
        <v>3143</v>
      </c>
      <c r="E10907" t="s">
        <v>519</v>
      </c>
      <c r="F10907" t="str">
        <f>VLOOKUP(orders[[#This Row],[product_id]],Products!A:C,3,0)</f>
        <v>Electronics</v>
      </c>
      <c r="G10907">
        <v>2</v>
      </c>
      <c r="H10907" s="6">
        <v>0.15194625549027529</v>
      </c>
      <c r="I10907" s="2">
        <f>VLOOKUP($E10907,
Products!$A$1:$F$201,MATCH(Orders!I$1,Products!$A$1:$F$1,0),0)</f>
        <v>13103.02115426216</v>
      </c>
      <c r="J10907" s="2">
        <f>VLOOKUP($E10907,
Products!$A$1:$F$201,MATCH(Orders!J$1,Products!$A$1:$F$1,0),0)</f>
        <v>8775.5491996797755</v>
      </c>
    </row>
    <row r="10908" spans="1:10">
      <c r="A10908">
        <v>10907</v>
      </c>
      <c r="B10908" s="4">
        <v>45185</v>
      </c>
      <c r="C10908" s="10">
        <f>DATE(YEAR(orders[[#This Row],[order_date]]), MONTH(orders[[#This Row],[order_date]]), 1)</f>
        <v>45170</v>
      </c>
      <c r="D10908" t="s">
        <v>3087</v>
      </c>
      <c r="E10908" t="s">
        <v>511</v>
      </c>
      <c r="F10908" t="str">
        <f>VLOOKUP(orders[[#This Row],[product_id]],Products!A:C,3,0)</f>
        <v>Appliances</v>
      </c>
      <c r="G10908">
        <v>2</v>
      </c>
      <c r="H10908" s="6">
        <v>6.8101930018287446E-2</v>
      </c>
      <c r="I10908" s="2">
        <f>VLOOKUP($E10908,
Products!$A$1:$F$201,MATCH(Orders!I$1,Products!$A$1:$F$1,0),0)</f>
        <v>6005.1161529516376</v>
      </c>
      <c r="J10908" s="2">
        <f>VLOOKUP($E10908,
Products!$A$1:$F$201,MATCH(Orders!J$1,Products!$A$1:$F$1,0),0)</f>
        <v>4036.1471846213158</v>
      </c>
    </row>
    <row r="10909" spans="1:10">
      <c r="A10909">
        <v>10908</v>
      </c>
      <c r="B10909" s="4">
        <v>45357</v>
      </c>
      <c r="C10909" s="10">
        <f>DATE(YEAR(orders[[#This Row],[order_date]]), MONTH(orders[[#This Row],[order_date]]), 1)</f>
        <v>45352</v>
      </c>
      <c r="D10909" t="s">
        <v>2177</v>
      </c>
      <c r="E10909" t="s">
        <v>663</v>
      </c>
      <c r="F10909" t="str">
        <f>VLOOKUP(orders[[#This Row],[product_id]],Products!A:C,3,0)</f>
        <v>Electronics</v>
      </c>
      <c r="G10909">
        <v>1</v>
      </c>
      <c r="H10909" s="6">
        <v>0.19532713191397158</v>
      </c>
      <c r="I10909" s="2">
        <f>VLOOKUP($E10909,
Products!$A$1:$F$201,MATCH(Orders!I$1,Products!$A$1:$F$1,0),0)</f>
        <v>12863.39473364416</v>
      </c>
      <c r="J10909" s="2">
        <f>VLOOKUP($E10909,
Products!$A$1:$F$201,MATCH(Orders!J$1,Products!$A$1:$F$1,0),0)</f>
        <v>9312.9321574947517</v>
      </c>
    </row>
    <row r="10910" spans="1:10">
      <c r="A10910">
        <v>10909</v>
      </c>
      <c r="B10910" s="4">
        <v>45395</v>
      </c>
      <c r="C10910" s="10">
        <f>DATE(YEAR(orders[[#This Row],[order_date]]), MONTH(orders[[#This Row],[order_date]]), 1)</f>
        <v>45383</v>
      </c>
      <c r="D10910" t="s">
        <v>1043</v>
      </c>
      <c r="E10910" t="s">
        <v>552</v>
      </c>
      <c r="F10910" t="str">
        <f>VLOOKUP(orders[[#This Row],[product_id]],Products!A:C,3,0)</f>
        <v>Electronics</v>
      </c>
      <c r="G10910">
        <v>3</v>
      </c>
      <c r="H10910" s="6">
        <v>0.12316364392549931</v>
      </c>
      <c r="I10910" s="2">
        <f>VLOOKUP($E10910,
Products!$A$1:$F$201,MATCH(Orders!I$1,Products!$A$1:$F$1,0),0)</f>
        <v>20326.88586940234</v>
      </c>
      <c r="J10910" s="2">
        <f>VLOOKUP($E10910,
Products!$A$1:$F$201,MATCH(Orders!J$1,Products!$A$1:$F$1,0),0)</f>
        <v>14896.572579237891</v>
      </c>
    </row>
    <row r="10911" spans="1:10">
      <c r="A10911">
        <v>10910</v>
      </c>
      <c r="B10911" s="4">
        <v>45573</v>
      </c>
      <c r="C10911" s="10">
        <f>DATE(YEAR(orders[[#This Row],[order_date]]), MONTH(orders[[#This Row],[order_date]]), 1)</f>
        <v>45566</v>
      </c>
      <c r="D10911" t="s">
        <v>3601</v>
      </c>
      <c r="E10911" t="s">
        <v>653</v>
      </c>
      <c r="F10911" t="str">
        <f>VLOOKUP(orders[[#This Row],[product_id]],Products!A:C,3,0)</f>
        <v>Electronics</v>
      </c>
      <c r="G10911">
        <v>3</v>
      </c>
      <c r="H10911" s="6">
        <v>0.19936677113321871</v>
      </c>
      <c r="I10911" s="2">
        <f>VLOOKUP($E10911,
Products!$A$1:$F$201,MATCH(Orders!I$1,Products!$A$1:$F$1,0),0)</f>
        <v>18065.96612294337</v>
      </c>
      <c r="J10911" s="2">
        <f>VLOOKUP($E10911,
Products!$A$1:$F$201,MATCH(Orders!J$1,Products!$A$1:$F$1,0),0)</f>
        <v>14411.932365903909</v>
      </c>
    </row>
    <row r="10912" spans="1:10">
      <c r="A10912">
        <v>10911</v>
      </c>
      <c r="B10912" s="4">
        <v>45373</v>
      </c>
      <c r="C10912" s="10">
        <f>DATE(YEAR(orders[[#This Row],[order_date]]), MONTH(orders[[#This Row],[order_date]]), 1)</f>
        <v>45352</v>
      </c>
      <c r="D10912" t="s">
        <v>3865</v>
      </c>
      <c r="E10912" t="s">
        <v>649</v>
      </c>
      <c r="F10912" t="str">
        <f>VLOOKUP(orders[[#This Row],[product_id]],Products!A:C,3,0)</f>
        <v>Electronics</v>
      </c>
      <c r="G10912">
        <v>2</v>
      </c>
      <c r="H10912" s="6">
        <v>0.22271906878910666</v>
      </c>
      <c r="I10912" s="2">
        <f>VLOOKUP($E10912,
Products!$A$1:$F$201,MATCH(Orders!I$1,Products!$A$1:$F$1,0),0)</f>
        <v>13109.676759490871</v>
      </c>
      <c r="J10912" s="2">
        <f>VLOOKUP($E10912,
Products!$A$1:$F$201,MATCH(Orders!J$1,Products!$A$1:$F$1,0),0)</f>
        <v>9497.2301945627187</v>
      </c>
    </row>
    <row r="10913" spans="1:10">
      <c r="A10913">
        <v>10912</v>
      </c>
      <c r="B10913" s="4">
        <v>45709</v>
      </c>
      <c r="C10913" s="10">
        <f>DATE(YEAR(orders[[#This Row],[order_date]]), MONTH(orders[[#This Row],[order_date]]), 1)</f>
        <v>45689</v>
      </c>
      <c r="D10913" t="s">
        <v>974</v>
      </c>
      <c r="E10913" t="s">
        <v>701</v>
      </c>
      <c r="F10913" t="str">
        <f>VLOOKUP(orders[[#This Row],[product_id]],Products!A:C,3,0)</f>
        <v>Electronics</v>
      </c>
      <c r="G10913">
        <v>2</v>
      </c>
      <c r="H10913" s="6">
        <v>0.10043934022587461</v>
      </c>
      <c r="I10913" s="2">
        <f>VLOOKUP($E10913,
Products!$A$1:$F$201,MATCH(Orders!I$1,Products!$A$1:$F$1,0),0)</f>
        <v>19562.35470664543</v>
      </c>
      <c r="J10913" s="2">
        <f>VLOOKUP($E10913,
Products!$A$1:$F$201,MATCH(Orders!J$1,Products!$A$1:$F$1,0),0)</f>
        <v>13782.49498098754</v>
      </c>
    </row>
    <row r="10914" spans="1:10">
      <c r="A10914">
        <v>10913</v>
      </c>
      <c r="B10914" s="4">
        <v>45121</v>
      </c>
      <c r="C10914" s="10">
        <f>DATE(YEAR(orders[[#This Row],[order_date]]), MONTH(orders[[#This Row],[order_date]]), 1)</f>
        <v>45108</v>
      </c>
      <c r="D10914" t="s">
        <v>2818</v>
      </c>
      <c r="E10914" t="s">
        <v>539</v>
      </c>
      <c r="F10914" t="str">
        <f>VLOOKUP(orders[[#This Row],[product_id]],Products!A:C,3,0)</f>
        <v>Appliances</v>
      </c>
      <c r="G10914">
        <v>2</v>
      </c>
      <c r="H10914" s="6">
        <v>0.13506231240220756</v>
      </c>
      <c r="I10914" s="2">
        <f>VLOOKUP($E10914,
Products!$A$1:$F$201,MATCH(Orders!I$1,Products!$A$1:$F$1,0),0)</f>
        <v>25730.234720482978</v>
      </c>
      <c r="J10914" s="2">
        <f>VLOOKUP($E10914,
Products!$A$1:$F$201,MATCH(Orders!J$1,Products!$A$1:$F$1,0),0)</f>
        <v>17186.87037527658</v>
      </c>
    </row>
    <row r="10915" spans="1:10">
      <c r="A10915">
        <v>10914</v>
      </c>
      <c r="B10915" s="4">
        <v>45388</v>
      </c>
      <c r="C10915" s="10">
        <f>DATE(YEAR(orders[[#This Row],[order_date]]), MONTH(orders[[#This Row],[order_date]]), 1)</f>
        <v>45383</v>
      </c>
      <c r="D10915" t="s">
        <v>3431</v>
      </c>
      <c r="E10915" t="s">
        <v>506</v>
      </c>
      <c r="F10915" t="str">
        <f>VLOOKUP(orders[[#This Row],[product_id]],Products!A:C,3,0)</f>
        <v>Electronics</v>
      </c>
      <c r="G10915">
        <v>2</v>
      </c>
      <c r="H10915" s="6">
        <v>0.14127596665564893</v>
      </c>
      <c r="I10915" s="2">
        <f>VLOOKUP($E10915,
Products!$A$1:$F$201,MATCH(Orders!I$1,Products!$A$1:$F$1,0),0)</f>
        <v>2354.115904304108</v>
      </c>
      <c r="J10915" s="2">
        <f>VLOOKUP($E10915,
Products!$A$1:$F$201,MATCH(Orders!J$1,Products!$A$1:$F$1,0),0)</f>
        <v>1810.784620830796</v>
      </c>
    </row>
    <row r="10916" spans="1:10">
      <c r="A10916">
        <v>10915</v>
      </c>
      <c r="B10916" s="4">
        <v>45122</v>
      </c>
      <c r="C10916" s="10">
        <f>DATE(YEAR(orders[[#This Row],[order_date]]), MONTH(orders[[#This Row],[order_date]]), 1)</f>
        <v>45108</v>
      </c>
      <c r="D10916" t="s">
        <v>1793</v>
      </c>
      <c r="E10916" t="s">
        <v>681</v>
      </c>
      <c r="F10916" t="str">
        <f>VLOOKUP(orders[[#This Row],[product_id]],Products!A:C,3,0)</f>
        <v>Appliances</v>
      </c>
      <c r="G10916">
        <v>2</v>
      </c>
      <c r="H10916" s="6">
        <v>5.8749329555469514E-2</v>
      </c>
      <c r="I10916" s="2">
        <f>VLOOKUP($E10916,
Products!$A$1:$F$201,MATCH(Orders!I$1,Products!$A$1:$F$1,0),0)</f>
        <v>2080.3641662770501</v>
      </c>
      <c r="J10916" s="2">
        <f>VLOOKUP($E10916,
Products!$A$1:$F$201,MATCH(Orders!J$1,Products!$A$1:$F$1,0),0)</f>
        <v>1566.754559891986</v>
      </c>
    </row>
    <row r="10917" spans="1:10">
      <c r="A10917">
        <v>10916</v>
      </c>
      <c r="B10917" s="4">
        <v>44962</v>
      </c>
      <c r="C10917" s="10">
        <f>DATE(YEAR(orders[[#This Row],[order_date]]), MONTH(orders[[#This Row],[order_date]]), 1)</f>
        <v>44958</v>
      </c>
      <c r="D10917" t="s">
        <v>1999</v>
      </c>
      <c r="E10917" t="s">
        <v>513</v>
      </c>
      <c r="F10917" t="str">
        <f>VLOOKUP(orders[[#This Row],[product_id]],Products!A:C,3,0)</f>
        <v>Electronics</v>
      </c>
      <c r="G10917">
        <v>1</v>
      </c>
      <c r="H10917" s="6">
        <v>0.19229123708425946</v>
      </c>
      <c r="I10917" s="2">
        <f>VLOOKUP($E10917,
Products!$A$1:$F$201,MATCH(Orders!I$1,Products!$A$1:$F$1,0),0)</f>
        <v>2370.6748519187499</v>
      </c>
      <c r="J10917" s="2">
        <f>VLOOKUP($E10917,
Products!$A$1:$F$201,MATCH(Orders!J$1,Products!$A$1:$F$1,0),0)</f>
        <v>1742.1190905744229</v>
      </c>
    </row>
    <row r="10918" spans="1:10">
      <c r="A10918">
        <v>10917</v>
      </c>
      <c r="B10918" s="4">
        <v>44993</v>
      </c>
      <c r="C10918" s="10">
        <f>DATE(YEAR(orders[[#This Row],[order_date]]), MONTH(orders[[#This Row],[order_date]]), 1)</f>
        <v>44986</v>
      </c>
      <c r="D10918" t="s">
        <v>1362</v>
      </c>
      <c r="E10918" t="s">
        <v>527</v>
      </c>
      <c r="F10918" t="str">
        <f>VLOOKUP(orders[[#This Row],[product_id]],Products!A:C,3,0)</f>
        <v>Appliances</v>
      </c>
      <c r="G10918">
        <v>1</v>
      </c>
      <c r="H10918" s="6">
        <v>0.12605277716002164</v>
      </c>
      <c r="I10918" s="2">
        <f>VLOOKUP($E10918,
Products!$A$1:$F$201,MATCH(Orders!I$1,Products!$A$1:$F$1,0),0)</f>
        <v>25833.54427698228</v>
      </c>
      <c r="J10918" s="2">
        <f>VLOOKUP($E10918,
Products!$A$1:$F$201,MATCH(Orders!J$1,Products!$A$1:$F$1,0),0)</f>
        <v>16827.881451334611</v>
      </c>
    </row>
    <row r="10919" spans="1:10">
      <c r="A10919">
        <v>10918</v>
      </c>
      <c r="B10919" s="4">
        <v>45571</v>
      </c>
      <c r="C10919" s="10">
        <f>DATE(YEAR(orders[[#This Row],[order_date]]), MONTH(orders[[#This Row],[order_date]]), 1)</f>
        <v>45566</v>
      </c>
      <c r="D10919" t="s">
        <v>2106</v>
      </c>
      <c r="E10919" t="s">
        <v>573</v>
      </c>
      <c r="F10919" t="str">
        <f>VLOOKUP(orders[[#This Row],[product_id]],Products!A:C,3,0)</f>
        <v>Electronics</v>
      </c>
      <c r="G10919">
        <v>3</v>
      </c>
      <c r="H10919" s="6">
        <v>0.12011434845429839</v>
      </c>
      <c r="I10919" s="2">
        <f>VLOOKUP($E10919,
Products!$A$1:$F$201,MATCH(Orders!I$1,Products!$A$1:$F$1,0),0)</f>
        <v>30443.851050190449</v>
      </c>
      <c r="J10919" s="2">
        <f>VLOOKUP($E10919,
Products!$A$1:$F$201,MATCH(Orders!J$1,Products!$A$1:$F$1,0),0)</f>
        <v>21165.126268210519</v>
      </c>
    </row>
    <row r="10920" spans="1:10">
      <c r="A10920">
        <v>10919</v>
      </c>
      <c r="B10920" s="4">
        <v>45961</v>
      </c>
      <c r="C10920" s="10">
        <f>DATE(YEAR(orders[[#This Row],[order_date]]), MONTH(orders[[#This Row],[order_date]]), 1)</f>
        <v>45931</v>
      </c>
      <c r="D10920" t="s">
        <v>2574</v>
      </c>
      <c r="E10920" t="s">
        <v>539</v>
      </c>
      <c r="F10920" t="str">
        <f>VLOOKUP(orders[[#This Row],[product_id]],Products!A:C,3,0)</f>
        <v>Appliances</v>
      </c>
      <c r="G10920">
        <v>3</v>
      </c>
      <c r="H10920" s="6">
        <v>0.13651656782349783</v>
      </c>
      <c r="I10920" s="2">
        <f>VLOOKUP($E10920,
Products!$A$1:$F$201,MATCH(Orders!I$1,Products!$A$1:$F$1,0),0)</f>
        <v>25730.234720482978</v>
      </c>
      <c r="J10920" s="2">
        <f>VLOOKUP($E10920,
Products!$A$1:$F$201,MATCH(Orders!J$1,Products!$A$1:$F$1,0),0)</f>
        <v>17186.87037527658</v>
      </c>
    </row>
    <row r="10921" spans="1:10">
      <c r="A10921">
        <v>10920</v>
      </c>
      <c r="B10921" s="4">
        <v>45248</v>
      </c>
      <c r="C10921" s="10">
        <f>DATE(YEAR(orders[[#This Row],[order_date]]), MONTH(orders[[#This Row],[order_date]]), 1)</f>
        <v>45231</v>
      </c>
      <c r="D10921" t="s">
        <v>3534</v>
      </c>
      <c r="E10921" t="s">
        <v>693</v>
      </c>
      <c r="F10921" t="str">
        <f>VLOOKUP(orders[[#This Row],[product_id]],Products!A:C,3,0)</f>
        <v>Appliances</v>
      </c>
      <c r="G10921">
        <v>3</v>
      </c>
      <c r="H10921" s="6">
        <v>0.12511971532404148</v>
      </c>
      <c r="I10921" s="2">
        <f>VLOOKUP($E10921,
Products!$A$1:$F$201,MATCH(Orders!I$1,Products!$A$1:$F$1,0),0)</f>
        <v>2037.67513915007</v>
      </c>
      <c r="J10921" s="2">
        <f>VLOOKUP($E10921,
Products!$A$1:$F$201,MATCH(Orders!J$1,Products!$A$1:$F$1,0),0)</f>
        <v>1374.1566876520769</v>
      </c>
    </row>
    <row r="10922" spans="1:10">
      <c r="A10922">
        <v>10921</v>
      </c>
      <c r="B10922" s="4">
        <v>45166</v>
      </c>
      <c r="C10922" s="10">
        <f>DATE(YEAR(orders[[#This Row],[order_date]]), MONTH(orders[[#This Row],[order_date]]), 1)</f>
        <v>45139</v>
      </c>
      <c r="D10922" t="s">
        <v>3082</v>
      </c>
      <c r="E10922" t="s">
        <v>678</v>
      </c>
      <c r="F10922" t="str">
        <f>VLOOKUP(orders[[#This Row],[product_id]],Products!A:C,3,0)</f>
        <v>Appliances</v>
      </c>
      <c r="G10922">
        <v>2</v>
      </c>
      <c r="H10922" s="6">
        <v>8.301353339701778E-2</v>
      </c>
      <c r="I10922" s="2">
        <f>VLOOKUP($E10922,
Products!$A$1:$F$201,MATCH(Orders!I$1,Products!$A$1:$F$1,0),0)</f>
        <v>24547.80463631255</v>
      </c>
      <c r="J10922" s="2">
        <f>VLOOKUP($E10922,
Products!$A$1:$F$201,MATCH(Orders!J$1,Products!$A$1:$F$1,0),0)</f>
        <v>16599.667533695861</v>
      </c>
    </row>
    <row r="10923" spans="1:10">
      <c r="A10923">
        <v>10922</v>
      </c>
      <c r="B10923" s="4">
        <v>45943</v>
      </c>
      <c r="C10923" s="10">
        <f>DATE(YEAR(orders[[#This Row],[order_date]]), MONTH(orders[[#This Row],[order_date]]), 1)</f>
        <v>45931</v>
      </c>
      <c r="D10923" t="s">
        <v>4679</v>
      </c>
      <c r="E10923" t="s">
        <v>542</v>
      </c>
      <c r="F10923" t="str">
        <f>VLOOKUP(orders[[#This Row],[product_id]],Products!A:C,3,0)</f>
        <v>Electronics</v>
      </c>
      <c r="G10923">
        <v>1</v>
      </c>
      <c r="H10923" s="6">
        <v>0.17519824504435308</v>
      </c>
      <c r="I10923" s="2">
        <f>VLOOKUP($E10923,
Products!$A$1:$F$201,MATCH(Orders!I$1,Products!$A$1:$F$1,0),0)</f>
        <v>29298.352838526029</v>
      </c>
      <c r="J10923" s="2">
        <f>VLOOKUP($E10923,
Products!$A$1:$F$201,MATCH(Orders!J$1,Products!$A$1:$F$1,0),0)</f>
        <v>19250.751682102291</v>
      </c>
    </row>
    <row r="10924" spans="1:10">
      <c r="A10924">
        <v>10923</v>
      </c>
      <c r="B10924" s="4">
        <v>46010</v>
      </c>
      <c r="C10924" s="10">
        <f>DATE(YEAR(orders[[#This Row],[order_date]]), MONTH(orders[[#This Row],[order_date]]), 1)</f>
        <v>45992</v>
      </c>
      <c r="D10924" t="s">
        <v>3271</v>
      </c>
      <c r="E10924" t="s">
        <v>626</v>
      </c>
      <c r="F10924" t="str">
        <f>VLOOKUP(orders[[#This Row],[product_id]],Products!A:C,3,0)</f>
        <v>Electronics</v>
      </c>
      <c r="G10924">
        <v>2</v>
      </c>
      <c r="H10924" s="6">
        <v>0.14047918960301911</v>
      </c>
      <c r="I10924" s="2">
        <f>VLOOKUP($E10924,
Products!$A$1:$F$201,MATCH(Orders!I$1,Products!$A$1:$F$1,0),0)</f>
        <v>19602.440815481601</v>
      </c>
      <c r="J10924" s="2">
        <f>VLOOKUP($E10924,
Products!$A$1:$F$201,MATCH(Orders!J$1,Products!$A$1:$F$1,0),0)</f>
        <v>14427.862284038891</v>
      </c>
    </row>
    <row r="10925" spans="1:10">
      <c r="A10925">
        <v>10924</v>
      </c>
      <c r="B10925" s="4">
        <v>45576</v>
      </c>
      <c r="C10925" s="10">
        <f>DATE(YEAR(orders[[#This Row],[order_date]]), MONTH(orders[[#This Row],[order_date]]), 1)</f>
        <v>45566</v>
      </c>
      <c r="D10925" t="s">
        <v>2362</v>
      </c>
      <c r="E10925" t="s">
        <v>528</v>
      </c>
      <c r="F10925" t="str">
        <f>VLOOKUP(orders[[#This Row],[product_id]],Products!A:C,3,0)</f>
        <v>Appliances</v>
      </c>
      <c r="G10925">
        <v>1</v>
      </c>
      <c r="H10925" s="6">
        <v>8.101692663813459E-2</v>
      </c>
      <c r="I10925" s="2">
        <f>VLOOKUP($E10925,
Products!$A$1:$F$201,MATCH(Orders!I$1,Products!$A$1:$F$1,0),0)</f>
        <v>5741.145946914552</v>
      </c>
      <c r="J10925" s="2">
        <f>VLOOKUP($E10925,
Products!$A$1:$F$201,MATCH(Orders!J$1,Products!$A$1:$F$1,0),0)</f>
        <v>4112.7219202399874</v>
      </c>
    </row>
    <row r="10926" spans="1:10">
      <c r="A10926">
        <v>10925</v>
      </c>
      <c r="B10926" s="4">
        <v>45488</v>
      </c>
      <c r="C10926" s="10">
        <f>DATE(YEAR(orders[[#This Row],[order_date]]), MONTH(orders[[#This Row],[order_date]]), 1)</f>
        <v>45474</v>
      </c>
      <c r="D10926" t="s">
        <v>1567</v>
      </c>
      <c r="E10926" t="s">
        <v>589</v>
      </c>
      <c r="F10926" t="str">
        <f>VLOOKUP(orders[[#This Row],[product_id]],Products!A:C,3,0)</f>
        <v>Appliances</v>
      </c>
      <c r="G10926">
        <v>1</v>
      </c>
      <c r="H10926" s="6">
        <v>0.1367659404579929</v>
      </c>
      <c r="I10926" s="2">
        <f>VLOOKUP($E10926,
Products!$A$1:$F$201,MATCH(Orders!I$1,Products!$A$1:$F$1,0),0)</f>
        <v>6227.1351854710047</v>
      </c>
      <c r="J10926" s="2">
        <f>VLOOKUP($E10926,
Products!$A$1:$F$201,MATCH(Orders!J$1,Products!$A$1:$F$1,0),0)</f>
        <v>4146.7707671772396</v>
      </c>
    </row>
    <row r="10927" spans="1:10">
      <c r="A10927">
        <v>10926</v>
      </c>
      <c r="B10927" s="4">
        <v>45091</v>
      </c>
      <c r="C10927" s="10">
        <f>DATE(YEAR(orders[[#This Row],[order_date]]), MONTH(orders[[#This Row],[order_date]]), 1)</f>
        <v>45078</v>
      </c>
      <c r="D10927" t="s">
        <v>3174</v>
      </c>
      <c r="E10927" t="s">
        <v>622</v>
      </c>
      <c r="F10927" t="str">
        <f>VLOOKUP(orders[[#This Row],[product_id]],Products!A:C,3,0)</f>
        <v>Electronics</v>
      </c>
      <c r="G10927">
        <v>3</v>
      </c>
      <c r="H10927" s="6">
        <v>0.20895021092526664</v>
      </c>
      <c r="I10927" s="2">
        <f>VLOOKUP($E10927,
Products!$A$1:$F$201,MATCH(Orders!I$1,Products!$A$1:$F$1,0),0)</f>
        <v>29891.969506397199</v>
      </c>
      <c r="J10927" s="2">
        <f>VLOOKUP($E10927,
Products!$A$1:$F$201,MATCH(Orders!J$1,Products!$A$1:$F$1,0),0)</f>
        <v>20298.690993957589</v>
      </c>
    </row>
    <row r="10928" spans="1:10">
      <c r="A10928">
        <v>10927</v>
      </c>
      <c r="B10928" s="4">
        <v>45757</v>
      </c>
      <c r="C10928" s="10">
        <f>DATE(YEAR(orders[[#This Row],[order_date]]), MONTH(orders[[#This Row],[order_date]]), 1)</f>
        <v>45748</v>
      </c>
      <c r="D10928" t="s">
        <v>2042</v>
      </c>
      <c r="E10928" t="s">
        <v>529</v>
      </c>
      <c r="F10928" t="str">
        <f>VLOOKUP(orders[[#This Row],[product_id]],Products!A:C,3,0)</f>
        <v>Electronics</v>
      </c>
      <c r="G10928">
        <v>1</v>
      </c>
      <c r="H10928" s="6">
        <v>0.18334624194354215</v>
      </c>
      <c r="I10928" s="2">
        <f>VLOOKUP($E10928,
Products!$A$1:$F$201,MATCH(Orders!I$1,Products!$A$1:$F$1,0),0)</f>
        <v>18308.801775351771</v>
      </c>
      <c r="J10928" s="2">
        <f>VLOOKUP($E10928,
Products!$A$1:$F$201,MATCH(Orders!J$1,Products!$A$1:$F$1,0),0)</f>
        <v>12027.24184831013</v>
      </c>
    </row>
    <row r="10929" spans="1:10">
      <c r="A10929">
        <v>10928</v>
      </c>
      <c r="B10929" s="4">
        <v>45115</v>
      </c>
      <c r="C10929" s="10">
        <f>DATE(YEAR(orders[[#This Row],[order_date]]), MONTH(orders[[#This Row],[order_date]]), 1)</f>
        <v>45108</v>
      </c>
      <c r="D10929" t="s">
        <v>3062</v>
      </c>
      <c r="E10929" t="s">
        <v>646</v>
      </c>
      <c r="F10929" t="str">
        <f>VLOOKUP(orders[[#This Row],[product_id]],Products!A:C,3,0)</f>
        <v>Electronics</v>
      </c>
      <c r="G10929">
        <v>1</v>
      </c>
      <c r="H10929" s="6">
        <v>0.20942321420055307</v>
      </c>
      <c r="I10929" s="2">
        <f>VLOOKUP($E10929,
Products!$A$1:$F$201,MATCH(Orders!I$1,Products!$A$1:$F$1,0),0)</f>
        <v>18424.12750052143</v>
      </c>
      <c r="J10929" s="2">
        <f>VLOOKUP($E10929,
Products!$A$1:$F$201,MATCH(Orders!J$1,Products!$A$1:$F$1,0),0)</f>
        <v>14575.25356690323</v>
      </c>
    </row>
    <row r="10930" spans="1:10">
      <c r="A10930">
        <v>10929</v>
      </c>
      <c r="B10930" s="4">
        <v>45018</v>
      </c>
      <c r="C10930" s="10">
        <f>DATE(YEAR(orders[[#This Row],[order_date]]), MONTH(orders[[#This Row],[order_date]]), 1)</f>
        <v>45017</v>
      </c>
      <c r="D10930" t="s">
        <v>3567</v>
      </c>
      <c r="E10930" t="s">
        <v>574</v>
      </c>
      <c r="F10930" t="str">
        <f>VLOOKUP(orders[[#This Row],[product_id]],Products!A:C,3,0)</f>
        <v>Electronics</v>
      </c>
      <c r="G10930">
        <v>2</v>
      </c>
      <c r="H10930" s="6">
        <v>0.18860755701833987</v>
      </c>
      <c r="I10930" s="2">
        <f>VLOOKUP($E10930,
Products!$A$1:$F$201,MATCH(Orders!I$1,Products!$A$1:$F$1,0),0)</f>
        <v>30824.427673567101</v>
      </c>
      <c r="J10930" s="2">
        <f>VLOOKUP($E10930,
Products!$A$1:$F$201,MATCH(Orders!J$1,Products!$A$1:$F$1,0),0)</f>
        <v>20473.07476940487</v>
      </c>
    </row>
    <row r="10931" spans="1:10">
      <c r="A10931">
        <v>10930</v>
      </c>
      <c r="B10931" s="4">
        <v>45215</v>
      </c>
      <c r="C10931" s="10">
        <f>DATE(YEAR(orders[[#This Row],[order_date]]), MONTH(orders[[#This Row],[order_date]]), 1)</f>
        <v>45200</v>
      </c>
      <c r="D10931" t="s">
        <v>3599</v>
      </c>
      <c r="E10931" t="s">
        <v>585</v>
      </c>
      <c r="F10931" t="str">
        <f>VLOOKUP(orders[[#This Row],[product_id]],Products!A:C,3,0)</f>
        <v>Appliances</v>
      </c>
      <c r="G10931">
        <v>3</v>
      </c>
      <c r="H10931" s="6">
        <v>6.3189534432678329E-2</v>
      </c>
      <c r="I10931" s="2">
        <f>VLOOKUP($E10931,
Products!$A$1:$F$201,MATCH(Orders!I$1,Products!$A$1:$F$1,0),0)</f>
        <v>24049.2355837664</v>
      </c>
      <c r="J10931" s="2">
        <f>VLOOKUP($E10931,
Products!$A$1:$F$201,MATCH(Orders!J$1,Products!$A$1:$F$1,0),0)</f>
        <v>19053.338129326308</v>
      </c>
    </row>
    <row r="10932" spans="1:10">
      <c r="A10932">
        <v>10931</v>
      </c>
      <c r="B10932" s="4">
        <v>46003</v>
      </c>
      <c r="C10932" s="10">
        <f>DATE(YEAR(orders[[#This Row],[order_date]]), MONTH(orders[[#This Row],[order_date]]), 1)</f>
        <v>45992</v>
      </c>
      <c r="D10932" t="s">
        <v>2373</v>
      </c>
      <c r="E10932" t="s">
        <v>565</v>
      </c>
      <c r="F10932" t="str">
        <f>VLOOKUP(orders[[#This Row],[product_id]],Products!A:C,3,0)</f>
        <v>Electronics</v>
      </c>
      <c r="G10932">
        <v>1</v>
      </c>
      <c r="H10932" s="6">
        <v>0.14808663732542426</v>
      </c>
      <c r="I10932" s="2">
        <f>VLOOKUP($E10932,
Products!$A$1:$F$201,MATCH(Orders!I$1,Products!$A$1:$F$1,0),0)</f>
        <v>2327.4213408101141</v>
      </c>
      <c r="J10932" s="2">
        <f>VLOOKUP($E10932,
Products!$A$1:$F$201,MATCH(Orders!J$1,Products!$A$1:$F$1,0),0)</f>
        <v>1682.0944582406071</v>
      </c>
    </row>
    <row r="10933" spans="1:10">
      <c r="A10933">
        <v>10932</v>
      </c>
      <c r="B10933" s="4">
        <v>45101</v>
      </c>
      <c r="C10933" s="10">
        <f>DATE(YEAR(orders[[#This Row],[order_date]]), MONTH(orders[[#This Row],[order_date]]), 1)</f>
        <v>45078</v>
      </c>
      <c r="D10933" t="s">
        <v>2531</v>
      </c>
      <c r="E10933" t="s">
        <v>543</v>
      </c>
      <c r="F10933" t="str">
        <f>VLOOKUP(orders[[#This Row],[product_id]],Products!A:C,3,0)</f>
        <v>Appliances</v>
      </c>
      <c r="G10933">
        <v>3</v>
      </c>
      <c r="H10933" s="6">
        <v>6.1663328428975671E-2</v>
      </c>
      <c r="I10933" s="2">
        <f>VLOOKUP($E10933,
Products!$A$1:$F$201,MATCH(Orders!I$1,Products!$A$1:$F$1,0),0)</f>
        <v>2300.989425669633</v>
      </c>
      <c r="J10933" s="2">
        <f>VLOOKUP($E10933,
Products!$A$1:$F$201,MATCH(Orders!J$1,Products!$A$1:$F$1,0),0)</f>
        <v>1726.390958088811</v>
      </c>
    </row>
    <row r="10934" spans="1:10">
      <c r="A10934">
        <v>10933</v>
      </c>
      <c r="B10934" s="4">
        <v>45400</v>
      </c>
      <c r="C10934" s="10">
        <f>DATE(YEAR(orders[[#This Row],[order_date]]), MONTH(orders[[#This Row],[order_date]]), 1)</f>
        <v>45383</v>
      </c>
      <c r="D10934" t="s">
        <v>3715</v>
      </c>
      <c r="E10934" t="s">
        <v>681</v>
      </c>
      <c r="F10934" t="str">
        <f>VLOOKUP(orders[[#This Row],[product_id]],Products!A:C,3,0)</f>
        <v>Appliances</v>
      </c>
      <c r="G10934">
        <v>1</v>
      </c>
      <c r="H10934" s="6">
        <v>9.5709204776546694E-2</v>
      </c>
      <c r="I10934" s="2">
        <f>VLOOKUP($E10934,
Products!$A$1:$F$201,MATCH(Orders!I$1,Products!$A$1:$F$1,0),0)</f>
        <v>2080.3641662770501</v>
      </c>
      <c r="J10934" s="2">
        <f>VLOOKUP($E10934,
Products!$A$1:$F$201,MATCH(Orders!J$1,Products!$A$1:$F$1,0),0)</f>
        <v>1566.754559891986</v>
      </c>
    </row>
    <row r="10935" spans="1:10">
      <c r="A10935">
        <v>10934</v>
      </c>
      <c r="B10935" s="4">
        <v>45196</v>
      </c>
      <c r="C10935" s="10">
        <f>DATE(YEAR(orders[[#This Row],[order_date]]), MONTH(orders[[#This Row],[order_date]]), 1)</f>
        <v>45170</v>
      </c>
      <c r="D10935" t="s">
        <v>1918</v>
      </c>
      <c r="E10935" t="s">
        <v>659</v>
      </c>
      <c r="F10935" t="str">
        <f>VLOOKUP(orders[[#This Row],[product_id]],Products!A:C,3,0)</f>
        <v>Appliances</v>
      </c>
      <c r="G10935">
        <v>1</v>
      </c>
      <c r="H10935" s="6">
        <v>7.6915410543922577E-2</v>
      </c>
      <c r="I10935" s="2">
        <f>VLOOKUP($E10935,
Products!$A$1:$F$201,MATCH(Orders!I$1,Products!$A$1:$F$1,0),0)</f>
        <v>25646.095965041459</v>
      </c>
      <c r="J10935" s="2">
        <f>VLOOKUP($E10935,
Products!$A$1:$F$201,MATCH(Orders!J$1,Products!$A$1:$F$1,0),0)</f>
        <v>18749.646593308222</v>
      </c>
    </row>
    <row r="10936" spans="1:10">
      <c r="A10936">
        <v>10935</v>
      </c>
      <c r="B10936" s="4">
        <v>45333</v>
      </c>
      <c r="C10936" s="10">
        <f>DATE(YEAR(orders[[#This Row],[order_date]]), MONTH(orders[[#This Row],[order_date]]), 1)</f>
        <v>45323</v>
      </c>
      <c r="D10936" t="s">
        <v>3474</v>
      </c>
      <c r="E10936" t="s">
        <v>582</v>
      </c>
      <c r="F10936" t="str">
        <f>VLOOKUP(orders[[#This Row],[product_id]],Products!A:C,3,0)</f>
        <v>Electronics</v>
      </c>
      <c r="G10936">
        <v>2</v>
      </c>
      <c r="H10936" s="6">
        <v>0.17866831963990099</v>
      </c>
      <c r="I10936" s="2">
        <f>VLOOKUP($E10936,
Products!$A$1:$F$201,MATCH(Orders!I$1,Products!$A$1:$F$1,0),0)</f>
        <v>16266.090182397211</v>
      </c>
      <c r="J10936" s="2">
        <f>VLOOKUP($E10936,
Products!$A$1:$F$201,MATCH(Orders!J$1,Products!$A$1:$F$1,0),0)</f>
        <v>11802.84602487359</v>
      </c>
    </row>
    <row r="10937" spans="1:10">
      <c r="A10937">
        <v>10936</v>
      </c>
      <c r="B10937" s="4">
        <v>45620</v>
      </c>
      <c r="C10937" s="10">
        <f>DATE(YEAR(orders[[#This Row],[order_date]]), MONTH(orders[[#This Row],[order_date]]), 1)</f>
        <v>45597</v>
      </c>
      <c r="D10937" t="s">
        <v>1771</v>
      </c>
      <c r="E10937" t="s">
        <v>590</v>
      </c>
      <c r="F10937" t="str">
        <f>VLOOKUP(orders[[#This Row],[product_id]],Products!A:C,3,0)</f>
        <v>Appliances</v>
      </c>
      <c r="G10937">
        <v>1</v>
      </c>
      <c r="H10937" s="6">
        <v>9.4551609618069479E-2</v>
      </c>
      <c r="I10937" s="2">
        <f>VLOOKUP($E10937,
Products!$A$1:$F$201,MATCH(Orders!I$1,Products!$A$1:$F$1,0),0)</f>
        <v>2035.9251500591261</v>
      </c>
      <c r="J10937" s="2">
        <f>VLOOKUP($E10937,
Products!$A$1:$F$201,MATCH(Orders!J$1,Products!$A$1:$F$1,0),0)</f>
        <v>1473.8412378673991</v>
      </c>
    </row>
    <row r="10938" spans="1:10">
      <c r="A10938">
        <v>10937</v>
      </c>
      <c r="B10938" s="4">
        <v>45302</v>
      </c>
      <c r="C10938" s="10">
        <f>DATE(YEAR(orders[[#This Row],[order_date]]), MONTH(orders[[#This Row],[order_date]]), 1)</f>
        <v>45292</v>
      </c>
      <c r="D10938" t="s">
        <v>3343</v>
      </c>
      <c r="E10938" t="s">
        <v>634</v>
      </c>
      <c r="F10938" t="str">
        <f>VLOOKUP(orders[[#This Row],[product_id]],Products!A:C,3,0)</f>
        <v>Appliances</v>
      </c>
      <c r="G10938">
        <v>2</v>
      </c>
      <c r="H10938" s="6">
        <v>0.13538390526407812</v>
      </c>
      <c r="I10938" s="2">
        <f>VLOOKUP($E10938,
Products!$A$1:$F$201,MATCH(Orders!I$1,Products!$A$1:$F$1,0),0)</f>
        <v>25631.29637331214</v>
      </c>
      <c r="J10938" s="2">
        <f>VLOOKUP($E10938,
Products!$A$1:$F$201,MATCH(Orders!J$1,Products!$A$1:$F$1,0),0)</f>
        <v>17692.643397044121</v>
      </c>
    </row>
    <row r="10939" spans="1:10">
      <c r="A10939">
        <v>10938</v>
      </c>
      <c r="B10939" s="4">
        <v>45108</v>
      </c>
      <c r="C10939" s="10">
        <f>DATE(YEAR(orders[[#This Row],[order_date]]), MONTH(orders[[#This Row],[order_date]]), 1)</f>
        <v>45108</v>
      </c>
      <c r="D10939" t="s">
        <v>1025</v>
      </c>
      <c r="E10939" t="s">
        <v>509</v>
      </c>
      <c r="F10939" t="str">
        <f>VLOOKUP(orders[[#This Row],[product_id]],Products!A:C,3,0)</f>
        <v>Appliances</v>
      </c>
      <c r="G10939">
        <v>1</v>
      </c>
      <c r="H10939" s="6">
        <v>0.12617304404023619</v>
      </c>
      <c r="I10939" s="2">
        <f>VLOOKUP($E10939,
Products!$A$1:$F$201,MATCH(Orders!I$1,Products!$A$1:$F$1,0),0)</f>
        <v>23898.369282732219</v>
      </c>
      <c r="J10939" s="2">
        <f>VLOOKUP($E10939,
Products!$A$1:$F$201,MATCH(Orders!J$1,Products!$A$1:$F$1,0),0)</f>
        <v>16491.822147524919</v>
      </c>
    </row>
    <row r="10940" spans="1:10">
      <c r="A10940">
        <v>10939</v>
      </c>
      <c r="B10940" s="4">
        <v>44962</v>
      </c>
      <c r="C10940" s="10">
        <f>DATE(YEAR(orders[[#This Row],[order_date]]), MONTH(orders[[#This Row],[order_date]]), 1)</f>
        <v>44958</v>
      </c>
      <c r="D10940" t="s">
        <v>3764</v>
      </c>
      <c r="E10940" t="s">
        <v>700</v>
      </c>
      <c r="F10940" t="str">
        <f>VLOOKUP(orders[[#This Row],[product_id]],Products!A:C,3,0)</f>
        <v>Electronics</v>
      </c>
      <c r="G10940">
        <v>1</v>
      </c>
      <c r="H10940" s="6">
        <v>0.20359861124976136</v>
      </c>
      <c r="I10940" s="2">
        <f>VLOOKUP($E10940,
Products!$A$1:$F$201,MATCH(Orders!I$1,Products!$A$1:$F$1,0),0)</f>
        <v>11070.26215043813</v>
      </c>
      <c r="J10940" s="2">
        <f>VLOOKUP($E10940,
Products!$A$1:$F$201,MATCH(Orders!J$1,Products!$A$1:$F$1,0),0)</f>
        <v>7867.3909748932683</v>
      </c>
    </row>
    <row r="10941" spans="1:10">
      <c r="A10941">
        <v>10940</v>
      </c>
      <c r="B10941" s="4">
        <v>45060</v>
      </c>
      <c r="C10941" s="10">
        <f>DATE(YEAR(orders[[#This Row],[order_date]]), MONTH(orders[[#This Row],[order_date]]), 1)</f>
        <v>45047</v>
      </c>
      <c r="D10941" t="s">
        <v>2386</v>
      </c>
      <c r="E10941" t="s">
        <v>619</v>
      </c>
      <c r="F10941" t="str">
        <f>VLOOKUP(orders[[#This Row],[product_id]],Products!A:C,3,0)</f>
        <v>Appliances</v>
      </c>
      <c r="G10941">
        <v>3</v>
      </c>
      <c r="H10941" s="6">
        <v>0.14901782471194072</v>
      </c>
      <c r="I10941" s="2">
        <f>VLOOKUP($E10941,
Products!$A$1:$F$201,MATCH(Orders!I$1,Products!$A$1:$F$1,0),0)</f>
        <v>6040.8433358455886</v>
      </c>
      <c r="J10941" s="2">
        <f>VLOOKUP($E10941,
Products!$A$1:$F$201,MATCH(Orders!J$1,Products!$A$1:$F$1,0),0)</f>
        <v>4363.6239115177623</v>
      </c>
    </row>
    <row r="10942" spans="1:10">
      <c r="A10942">
        <v>10941</v>
      </c>
      <c r="B10942" s="4">
        <v>45791</v>
      </c>
      <c r="C10942" s="10">
        <f>DATE(YEAR(orders[[#This Row],[order_date]]), MONTH(orders[[#This Row],[order_date]]), 1)</f>
        <v>45778</v>
      </c>
      <c r="D10942" t="s">
        <v>1150</v>
      </c>
      <c r="E10942" t="s">
        <v>585</v>
      </c>
      <c r="F10942" t="str">
        <f>VLOOKUP(orders[[#This Row],[product_id]],Products!A:C,3,0)</f>
        <v>Appliances</v>
      </c>
      <c r="G10942">
        <v>1</v>
      </c>
      <c r="H10942" s="6">
        <v>5.1110148416929381E-2</v>
      </c>
      <c r="I10942" s="2">
        <f>VLOOKUP($E10942,
Products!$A$1:$F$201,MATCH(Orders!I$1,Products!$A$1:$F$1,0),0)</f>
        <v>24049.2355837664</v>
      </c>
      <c r="J10942" s="2">
        <f>VLOOKUP($E10942,
Products!$A$1:$F$201,MATCH(Orders!J$1,Products!$A$1:$F$1,0),0)</f>
        <v>19053.338129326308</v>
      </c>
    </row>
    <row r="10943" spans="1:10">
      <c r="A10943">
        <v>10942</v>
      </c>
      <c r="B10943" s="4">
        <v>45850</v>
      </c>
      <c r="C10943" s="10">
        <f>DATE(YEAR(orders[[#This Row],[order_date]]), MONTH(orders[[#This Row],[order_date]]), 1)</f>
        <v>45839</v>
      </c>
      <c r="D10943" t="s">
        <v>2103</v>
      </c>
      <c r="E10943" t="s">
        <v>614</v>
      </c>
      <c r="F10943" t="str">
        <f>VLOOKUP(orders[[#This Row],[product_id]],Products!A:C,3,0)</f>
        <v>Electronics</v>
      </c>
      <c r="G10943">
        <v>2</v>
      </c>
      <c r="H10943" s="6">
        <v>0.15568382040486747</v>
      </c>
      <c r="I10943" s="2">
        <f>VLOOKUP($E10943,
Products!$A$1:$F$201,MATCH(Orders!I$1,Products!$A$1:$F$1,0),0)</f>
        <v>27394.979060178921</v>
      </c>
      <c r="J10943" s="2">
        <f>VLOOKUP($E10943,
Products!$A$1:$F$201,MATCH(Orders!J$1,Products!$A$1:$F$1,0),0)</f>
        <v>20497.911427865951</v>
      </c>
    </row>
    <row r="10944" spans="1:10">
      <c r="A10944">
        <v>10943</v>
      </c>
      <c r="B10944" s="4">
        <v>45616</v>
      </c>
      <c r="C10944" s="10">
        <f>DATE(YEAR(orders[[#This Row],[order_date]]), MONTH(orders[[#This Row],[order_date]]), 1)</f>
        <v>45597</v>
      </c>
      <c r="D10944" t="s">
        <v>991</v>
      </c>
      <c r="E10944" t="s">
        <v>646</v>
      </c>
      <c r="F10944" t="str">
        <f>VLOOKUP(orders[[#This Row],[product_id]],Products!A:C,3,0)</f>
        <v>Electronics</v>
      </c>
      <c r="G10944">
        <v>1</v>
      </c>
      <c r="H10944" s="6">
        <v>0.2239747852311168</v>
      </c>
      <c r="I10944" s="2">
        <f>VLOOKUP($E10944,
Products!$A$1:$F$201,MATCH(Orders!I$1,Products!$A$1:$F$1,0),0)</f>
        <v>18424.12750052143</v>
      </c>
      <c r="J10944" s="2">
        <f>VLOOKUP($E10944,
Products!$A$1:$F$201,MATCH(Orders!J$1,Products!$A$1:$F$1,0),0)</f>
        <v>14575.25356690323</v>
      </c>
    </row>
    <row r="10945" spans="1:10">
      <c r="A10945">
        <v>10944</v>
      </c>
      <c r="B10945" s="4">
        <v>45417</v>
      </c>
      <c r="C10945" s="10">
        <f>DATE(YEAR(orders[[#This Row],[order_date]]), MONTH(orders[[#This Row],[order_date]]), 1)</f>
        <v>45413</v>
      </c>
      <c r="D10945" t="s">
        <v>2924</v>
      </c>
      <c r="E10945" t="s">
        <v>672</v>
      </c>
      <c r="F10945" t="str">
        <f>VLOOKUP(orders[[#This Row],[product_id]],Products!A:C,3,0)</f>
        <v>Electronics</v>
      </c>
      <c r="G10945">
        <v>3</v>
      </c>
      <c r="H10945" s="6">
        <v>0.24710094899075485</v>
      </c>
      <c r="I10945" s="2">
        <f>VLOOKUP($E10945,
Products!$A$1:$F$201,MATCH(Orders!I$1,Products!$A$1:$F$1,0),0)</f>
        <v>29856.340212906369</v>
      </c>
      <c r="J10945" s="2">
        <f>VLOOKUP($E10945,
Products!$A$1:$F$201,MATCH(Orders!J$1,Products!$A$1:$F$1,0),0)</f>
        <v>19759.064823078941</v>
      </c>
    </row>
    <row r="10946" spans="1:10">
      <c r="A10946">
        <v>10945</v>
      </c>
      <c r="B10946" s="4">
        <v>45767</v>
      </c>
      <c r="C10946" s="10">
        <f>DATE(YEAR(orders[[#This Row],[order_date]]), MONTH(orders[[#This Row],[order_date]]), 1)</f>
        <v>45748</v>
      </c>
      <c r="D10946" t="s">
        <v>4382</v>
      </c>
      <c r="E10946" t="s">
        <v>536</v>
      </c>
      <c r="F10946" t="str">
        <f>VLOOKUP(orders[[#This Row],[product_id]],Products!A:C,3,0)</f>
        <v>Appliances</v>
      </c>
      <c r="G10946">
        <v>1</v>
      </c>
      <c r="H10946" s="6">
        <v>7.2684600507573124E-2</v>
      </c>
      <c r="I10946" s="2">
        <f>VLOOKUP($E10946,
Products!$A$1:$F$201,MATCH(Orders!I$1,Products!$A$1:$F$1,0),0)</f>
        <v>25818.123603836499</v>
      </c>
      <c r="J10946" s="2">
        <f>VLOOKUP($E10946,
Products!$A$1:$F$201,MATCH(Orders!J$1,Products!$A$1:$F$1,0),0)</f>
        <v>18462.729442964981</v>
      </c>
    </row>
    <row r="10947" spans="1:10">
      <c r="A10947">
        <v>10946</v>
      </c>
      <c r="B10947" s="4">
        <v>45914</v>
      </c>
      <c r="C10947" s="10">
        <f>DATE(YEAR(orders[[#This Row],[order_date]]), MONTH(orders[[#This Row],[order_date]]), 1)</f>
        <v>45901</v>
      </c>
      <c r="D10947" t="s">
        <v>3016</v>
      </c>
      <c r="E10947" t="s">
        <v>657</v>
      </c>
      <c r="F10947" t="str">
        <f>VLOOKUP(orders[[#This Row],[product_id]],Products!A:C,3,0)</f>
        <v>Appliances</v>
      </c>
      <c r="G10947">
        <v>2</v>
      </c>
      <c r="H10947" s="6">
        <v>8.499542851911368E-2</v>
      </c>
      <c r="I10947" s="2">
        <f>VLOOKUP($E10947,
Products!$A$1:$F$201,MATCH(Orders!I$1,Products!$A$1:$F$1,0),0)</f>
        <v>6275.8669412443169</v>
      </c>
      <c r="J10947" s="2">
        <f>VLOOKUP($E10947,
Products!$A$1:$F$201,MATCH(Orders!J$1,Products!$A$1:$F$1,0),0)</f>
        <v>4742.5097602697688</v>
      </c>
    </row>
    <row r="10948" spans="1:10">
      <c r="A10948">
        <v>10947</v>
      </c>
      <c r="B10948" s="4">
        <v>45765</v>
      </c>
      <c r="C10948" s="10">
        <f>DATE(YEAR(orders[[#This Row],[order_date]]), MONTH(orders[[#This Row],[order_date]]), 1)</f>
        <v>45748</v>
      </c>
      <c r="D10948" t="s">
        <v>3695</v>
      </c>
      <c r="E10948" t="s">
        <v>633</v>
      </c>
      <c r="F10948" t="str">
        <f>VLOOKUP(orders[[#This Row],[product_id]],Products!A:C,3,0)</f>
        <v>Appliances</v>
      </c>
      <c r="G10948">
        <v>3</v>
      </c>
      <c r="H10948" s="6">
        <v>0.14790558852064856</v>
      </c>
      <c r="I10948" s="2">
        <f>VLOOKUP($E10948,
Products!$A$1:$F$201,MATCH(Orders!I$1,Products!$A$1:$F$1,0),0)</f>
        <v>2361.4162937319088</v>
      </c>
      <c r="J10948" s="2">
        <f>VLOOKUP($E10948,
Products!$A$1:$F$201,MATCH(Orders!J$1,Products!$A$1:$F$1,0),0)</f>
        <v>1552.5536411429621</v>
      </c>
    </row>
    <row r="10949" spans="1:10">
      <c r="A10949">
        <v>10948</v>
      </c>
      <c r="B10949" s="4">
        <v>45996</v>
      </c>
      <c r="C10949" s="10">
        <f>DATE(YEAR(orders[[#This Row],[order_date]]), MONTH(orders[[#This Row],[order_date]]), 1)</f>
        <v>45992</v>
      </c>
      <c r="D10949" t="s">
        <v>4312</v>
      </c>
      <c r="E10949" t="s">
        <v>584</v>
      </c>
      <c r="F10949" t="str">
        <f>VLOOKUP(orders[[#This Row],[product_id]],Products!A:C,3,0)</f>
        <v>Electronics</v>
      </c>
      <c r="G10949">
        <v>2</v>
      </c>
      <c r="H10949" s="6">
        <v>0.10131683825370648</v>
      </c>
      <c r="I10949" s="2">
        <f>VLOOKUP($E10949,
Products!$A$1:$F$201,MATCH(Orders!I$1,Products!$A$1:$F$1,0),0)</f>
        <v>22521.77465591731</v>
      </c>
      <c r="J10949" s="2">
        <f>VLOOKUP($E10949,
Products!$A$1:$F$201,MATCH(Orders!J$1,Products!$A$1:$F$1,0),0)</f>
        <v>15596.91628423841</v>
      </c>
    </row>
    <row r="10950" spans="1:10">
      <c r="A10950">
        <v>10949</v>
      </c>
      <c r="B10950" s="4">
        <v>45594</v>
      </c>
      <c r="C10950" s="10">
        <f>DATE(YEAR(orders[[#This Row],[order_date]]), MONTH(orders[[#This Row],[order_date]]), 1)</f>
        <v>45566</v>
      </c>
      <c r="D10950" t="s">
        <v>2533</v>
      </c>
      <c r="E10950" t="s">
        <v>510</v>
      </c>
      <c r="F10950" t="str">
        <f>VLOOKUP(orders[[#This Row],[product_id]],Products!A:C,3,0)</f>
        <v>Appliances</v>
      </c>
      <c r="G10950">
        <v>1</v>
      </c>
      <c r="H10950" s="6">
        <v>5.4720842638697455E-2</v>
      </c>
      <c r="I10950" s="2">
        <f>VLOOKUP($E10950,
Products!$A$1:$F$201,MATCH(Orders!I$1,Products!$A$1:$F$1,0),0)</f>
        <v>23457.606610250739</v>
      </c>
      <c r="J10950" s="2">
        <f>VLOOKUP($E10950,
Products!$A$1:$F$201,MATCH(Orders!J$1,Products!$A$1:$F$1,0),0)</f>
        <v>17038.831523124281</v>
      </c>
    </row>
    <row r="10951" spans="1:10">
      <c r="A10951">
        <v>10950</v>
      </c>
      <c r="B10951" s="4">
        <v>45946</v>
      </c>
      <c r="C10951" s="10">
        <f>DATE(YEAR(orders[[#This Row],[order_date]]), MONTH(orders[[#This Row],[order_date]]), 1)</f>
        <v>45931</v>
      </c>
      <c r="D10951" t="s">
        <v>2895</v>
      </c>
      <c r="E10951" t="s">
        <v>632</v>
      </c>
      <c r="F10951" t="str">
        <f>VLOOKUP(orders[[#This Row],[product_id]],Products!A:C,3,0)</f>
        <v>Electronics</v>
      </c>
      <c r="G10951">
        <v>2</v>
      </c>
      <c r="H10951" s="6">
        <v>0.20791991482763866</v>
      </c>
      <c r="I10951" s="2">
        <f>VLOOKUP($E10951,
Products!$A$1:$F$201,MATCH(Orders!I$1,Products!$A$1:$F$1,0),0)</f>
        <v>23049.571773693999</v>
      </c>
      <c r="J10951" s="2">
        <f>VLOOKUP($E10951,
Products!$A$1:$F$201,MATCH(Orders!J$1,Products!$A$1:$F$1,0),0)</f>
        <v>15791.461375569639</v>
      </c>
    </row>
    <row r="10952" spans="1:10">
      <c r="A10952">
        <v>10951</v>
      </c>
      <c r="B10952" s="4">
        <v>45358</v>
      </c>
      <c r="C10952" s="10">
        <f>DATE(YEAR(orders[[#This Row],[order_date]]), MONTH(orders[[#This Row],[order_date]]), 1)</f>
        <v>45352</v>
      </c>
      <c r="D10952" t="s">
        <v>3925</v>
      </c>
      <c r="E10952" t="s">
        <v>682</v>
      </c>
      <c r="F10952" t="str">
        <f>VLOOKUP(orders[[#This Row],[product_id]],Products!A:C,3,0)</f>
        <v>Electronics</v>
      </c>
      <c r="G10952">
        <v>1</v>
      </c>
      <c r="H10952" s="6">
        <v>0.12672046619069974</v>
      </c>
      <c r="I10952" s="2">
        <f>VLOOKUP($E10952,
Products!$A$1:$F$201,MATCH(Orders!I$1,Products!$A$1:$F$1,0),0)</f>
        <v>32533.33990892916</v>
      </c>
      <c r="J10952" s="2">
        <f>VLOOKUP($E10952,
Products!$A$1:$F$201,MATCH(Orders!J$1,Products!$A$1:$F$1,0),0)</f>
        <v>22734.712471507952</v>
      </c>
    </row>
    <row r="10953" spans="1:10">
      <c r="A10953">
        <v>10952</v>
      </c>
      <c r="B10953" s="4">
        <v>45674</v>
      </c>
      <c r="C10953" s="10">
        <f>DATE(YEAR(orders[[#This Row],[order_date]]), MONTH(orders[[#This Row],[order_date]]), 1)</f>
        <v>45658</v>
      </c>
      <c r="D10953" t="s">
        <v>2169</v>
      </c>
      <c r="E10953" t="s">
        <v>591</v>
      </c>
      <c r="F10953" t="str">
        <f>VLOOKUP(orders[[#This Row],[product_id]],Products!A:C,3,0)</f>
        <v>Appliances</v>
      </c>
      <c r="G10953">
        <v>2</v>
      </c>
      <c r="H10953" s="6">
        <v>5.7036913643858732E-2</v>
      </c>
      <c r="I10953" s="2">
        <f>VLOOKUP($E10953,
Products!$A$1:$F$201,MATCH(Orders!I$1,Products!$A$1:$F$1,0),0)</f>
        <v>5828.0678031706884</v>
      </c>
      <c r="J10953" s="2">
        <f>VLOOKUP($E10953,
Products!$A$1:$F$201,MATCH(Orders!J$1,Products!$A$1:$F$1,0),0)</f>
        <v>3928.741316454903</v>
      </c>
    </row>
    <row r="10954" spans="1:10">
      <c r="A10954">
        <v>10953</v>
      </c>
      <c r="B10954" s="4">
        <v>45754</v>
      </c>
      <c r="C10954" s="10">
        <f>DATE(YEAR(orders[[#This Row],[order_date]]), MONTH(orders[[#This Row],[order_date]]), 1)</f>
        <v>45748</v>
      </c>
      <c r="D10954" t="s">
        <v>3381</v>
      </c>
      <c r="E10954" t="s">
        <v>591</v>
      </c>
      <c r="F10954" t="str">
        <f>VLOOKUP(orders[[#This Row],[product_id]],Products!A:C,3,0)</f>
        <v>Appliances</v>
      </c>
      <c r="G10954">
        <v>3</v>
      </c>
      <c r="H10954" s="6">
        <v>0.13517344454561891</v>
      </c>
      <c r="I10954" s="2">
        <f>VLOOKUP($E10954,
Products!$A$1:$F$201,MATCH(Orders!I$1,Products!$A$1:$F$1,0),0)</f>
        <v>5828.0678031706884</v>
      </c>
      <c r="J10954" s="2">
        <f>VLOOKUP($E10954,
Products!$A$1:$F$201,MATCH(Orders!J$1,Products!$A$1:$F$1,0),0)</f>
        <v>3928.741316454903</v>
      </c>
    </row>
    <row r="10955" spans="1:10">
      <c r="A10955">
        <v>10954</v>
      </c>
      <c r="B10955" s="4">
        <v>45443</v>
      </c>
      <c r="C10955" s="10">
        <f>DATE(YEAR(orders[[#This Row],[order_date]]), MONTH(orders[[#This Row],[order_date]]), 1)</f>
        <v>45413</v>
      </c>
      <c r="D10955" t="s">
        <v>1298</v>
      </c>
      <c r="E10955" t="s">
        <v>644</v>
      </c>
      <c r="F10955" t="str">
        <f>VLOOKUP(orders[[#This Row],[product_id]],Products!A:C,3,0)</f>
        <v>Appliances</v>
      </c>
      <c r="G10955">
        <v>3</v>
      </c>
      <c r="H10955" s="6">
        <v>0.14246226930694761</v>
      </c>
      <c r="I10955" s="2">
        <f>VLOOKUP($E10955,
Products!$A$1:$F$201,MATCH(Orders!I$1,Products!$A$1:$F$1,0),0)</f>
        <v>2076.3860361463489</v>
      </c>
      <c r="J10955" s="2">
        <f>VLOOKUP($E10955,
Products!$A$1:$F$201,MATCH(Orders!J$1,Products!$A$1:$F$1,0),0)</f>
        <v>1496.280632568785</v>
      </c>
    </row>
    <row r="10956" spans="1:10">
      <c r="A10956">
        <v>10955</v>
      </c>
      <c r="B10956" s="4">
        <v>45388</v>
      </c>
      <c r="C10956" s="10">
        <f>DATE(YEAR(orders[[#This Row],[order_date]]), MONTH(orders[[#This Row],[order_date]]), 1)</f>
        <v>45383</v>
      </c>
      <c r="D10956" t="s">
        <v>1121</v>
      </c>
      <c r="E10956" t="s">
        <v>529</v>
      </c>
      <c r="F10956" t="str">
        <f>VLOOKUP(orders[[#This Row],[product_id]],Products!A:C,3,0)</f>
        <v>Electronics</v>
      </c>
      <c r="G10956">
        <v>1</v>
      </c>
      <c r="H10956" s="6">
        <v>0.23054758316748997</v>
      </c>
      <c r="I10956" s="2">
        <f>VLOOKUP($E10956,
Products!$A$1:$F$201,MATCH(Orders!I$1,Products!$A$1:$F$1,0),0)</f>
        <v>18308.801775351771</v>
      </c>
      <c r="J10956" s="2">
        <f>VLOOKUP($E10956,
Products!$A$1:$F$201,MATCH(Orders!J$1,Products!$A$1:$F$1,0),0)</f>
        <v>12027.24184831013</v>
      </c>
    </row>
    <row r="10957" spans="1:10">
      <c r="A10957">
        <v>10956</v>
      </c>
      <c r="B10957" s="4">
        <v>45892</v>
      </c>
      <c r="C10957" s="10">
        <f>DATE(YEAR(orders[[#This Row],[order_date]]), MONTH(orders[[#This Row],[order_date]]), 1)</f>
        <v>45870</v>
      </c>
      <c r="D10957" t="s">
        <v>2778</v>
      </c>
      <c r="E10957" t="s">
        <v>550</v>
      </c>
      <c r="F10957" t="str">
        <f>VLOOKUP(orders[[#This Row],[product_id]],Products!A:C,3,0)</f>
        <v>Electronics</v>
      </c>
      <c r="G10957">
        <v>2</v>
      </c>
      <c r="H10957" s="6">
        <v>0.23197492455673993</v>
      </c>
      <c r="I10957" s="2">
        <f>VLOOKUP($E10957,
Products!$A$1:$F$201,MATCH(Orders!I$1,Products!$A$1:$F$1,0),0)</f>
        <v>21928.70634496431</v>
      </c>
      <c r="J10957" s="2">
        <f>VLOOKUP($E10957,
Products!$A$1:$F$201,MATCH(Orders!J$1,Products!$A$1:$F$1,0),0)</f>
        <v>17227.037321653719</v>
      </c>
    </row>
    <row r="10958" spans="1:10">
      <c r="A10958">
        <v>10957</v>
      </c>
      <c r="B10958" s="4">
        <v>45107</v>
      </c>
      <c r="C10958" s="10">
        <f>DATE(YEAR(orders[[#This Row],[order_date]]), MONTH(orders[[#This Row],[order_date]]), 1)</f>
        <v>45078</v>
      </c>
      <c r="D10958" t="s">
        <v>3380</v>
      </c>
      <c r="E10958" t="s">
        <v>616</v>
      </c>
      <c r="F10958" t="str">
        <f>VLOOKUP(orders[[#This Row],[product_id]],Products!A:C,3,0)</f>
        <v>Electronics</v>
      </c>
      <c r="G10958">
        <v>2</v>
      </c>
      <c r="H10958" s="6">
        <v>0.18152558536322785</v>
      </c>
      <c r="I10958" s="2">
        <f>VLOOKUP($E10958,
Products!$A$1:$F$201,MATCH(Orders!I$1,Products!$A$1:$F$1,0),0)</f>
        <v>12172.554053901489</v>
      </c>
      <c r="J10958" s="2">
        <f>VLOOKUP($E10958,
Products!$A$1:$F$201,MATCH(Orders!J$1,Products!$A$1:$F$1,0),0)</f>
        <v>9644.7702288148557</v>
      </c>
    </row>
    <row r="10959" spans="1:10">
      <c r="A10959">
        <v>10958</v>
      </c>
      <c r="B10959" s="4">
        <v>45071</v>
      </c>
      <c r="C10959" s="10">
        <f>DATE(YEAR(orders[[#This Row],[order_date]]), MONTH(orders[[#This Row],[order_date]]), 1)</f>
        <v>45047</v>
      </c>
      <c r="D10959" t="s">
        <v>799</v>
      </c>
      <c r="E10959" t="s">
        <v>539</v>
      </c>
      <c r="F10959" t="str">
        <f>VLOOKUP(orders[[#This Row],[product_id]],Products!A:C,3,0)</f>
        <v>Appliances</v>
      </c>
      <c r="G10959">
        <v>3</v>
      </c>
      <c r="H10959" s="6">
        <v>5.7283322493750913E-2</v>
      </c>
      <c r="I10959" s="2">
        <f>VLOOKUP($E10959,
Products!$A$1:$F$201,MATCH(Orders!I$1,Products!$A$1:$F$1,0),0)</f>
        <v>25730.234720482978</v>
      </c>
      <c r="J10959" s="2">
        <f>VLOOKUP($E10959,
Products!$A$1:$F$201,MATCH(Orders!J$1,Products!$A$1:$F$1,0),0)</f>
        <v>17186.87037527658</v>
      </c>
    </row>
    <row r="10960" spans="1:10">
      <c r="A10960">
        <v>10959</v>
      </c>
      <c r="B10960" s="4">
        <v>45661</v>
      </c>
      <c r="C10960" s="10">
        <f>DATE(YEAR(orders[[#This Row],[order_date]]), MONTH(orders[[#This Row],[order_date]]), 1)</f>
        <v>45658</v>
      </c>
      <c r="D10960" t="s">
        <v>3058</v>
      </c>
      <c r="E10960" t="s">
        <v>644</v>
      </c>
      <c r="F10960" t="str">
        <f>VLOOKUP(orders[[#This Row],[product_id]],Products!A:C,3,0)</f>
        <v>Appliances</v>
      </c>
      <c r="G10960">
        <v>2</v>
      </c>
      <c r="H10960" s="6">
        <v>0.10340803504848188</v>
      </c>
      <c r="I10960" s="2">
        <f>VLOOKUP($E10960,
Products!$A$1:$F$201,MATCH(Orders!I$1,Products!$A$1:$F$1,0),0)</f>
        <v>2076.3860361463489</v>
      </c>
      <c r="J10960" s="2">
        <f>VLOOKUP($E10960,
Products!$A$1:$F$201,MATCH(Orders!J$1,Products!$A$1:$F$1,0),0)</f>
        <v>1496.280632568785</v>
      </c>
    </row>
    <row r="10961" spans="1:10">
      <c r="A10961">
        <v>10960</v>
      </c>
      <c r="B10961" s="4">
        <v>45332</v>
      </c>
      <c r="C10961" s="10">
        <f>DATE(YEAR(orders[[#This Row],[order_date]]), MONTH(orders[[#This Row],[order_date]]), 1)</f>
        <v>45323</v>
      </c>
      <c r="D10961" t="s">
        <v>2938</v>
      </c>
      <c r="E10961" t="s">
        <v>690</v>
      </c>
      <c r="F10961" t="str">
        <f>VLOOKUP(orders[[#This Row],[product_id]],Products!A:C,3,0)</f>
        <v>Electronics</v>
      </c>
      <c r="G10961">
        <v>2</v>
      </c>
      <c r="H10961" s="6">
        <v>0.12800626024092646</v>
      </c>
      <c r="I10961" s="2">
        <f>VLOOKUP($E10961,
Products!$A$1:$F$201,MATCH(Orders!I$1,Products!$A$1:$F$1,0),0)</f>
        <v>2338.2059552139431</v>
      </c>
      <c r="J10961" s="2">
        <f>VLOOKUP($E10961,
Products!$A$1:$F$201,MATCH(Orders!J$1,Products!$A$1:$F$1,0),0)</f>
        <v>1708.028418793489</v>
      </c>
    </row>
    <row r="10962" spans="1:10">
      <c r="A10962">
        <v>10961</v>
      </c>
      <c r="B10962" s="4">
        <v>45739</v>
      </c>
      <c r="C10962" s="10">
        <f>DATE(YEAR(orders[[#This Row],[order_date]]), MONTH(orders[[#This Row],[order_date]]), 1)</f>
        <v>45717</v>
      </c>
      <c r="D10962" t="s">
        <v>3036</v>
      </c>
      <c r="E10962" t="s">
        <v>662</v>
      </c>
      <c r="F10962" t="str">
        <f>VLOOKUP(orders[[#This Row],[product_id]],Products!A:C,3,0)</f>
        <v>Electronics</v>
      </c>
      <c r="G10962">
        <v>1</v>
      </c>
      <c r="H10962" s="6">
        <v>0.15722726540340698</v>
      </c>
      <c r="I10962" s="2">
        <f>VLOOKUP($E10962,
Products!$A$1:$F$201,MATCH(Orders!I$1,Products!$A$1:$F$1,0),0)</f>
        <v>20028.650831777191</v>
      </c>
      <c r="J10962" s="2">
        <f>VLOOKUP($E10962,
Products!$A$1:$F$201,MATCH(Orders!J$1,Products!$A$1:$F$1,0),0)</f>
        <v>14139.84905320309</v>
      </c>
    </row>
    <row r="10963" spans="1:10">
      <c r="A10963">
        <v>10962</v>
      </c>
      <c r="B10963" s="4">
        <v>45895</v>
      </c>
      <c r="C10963" s="10">
        <f>DATE(YEAR(orders[[#This Row],[order_date]]), MONTH(orders[[#This Row],[order_date]]), 1)</f>
        <v>45870</v>
      </c>
      <c r="D10963" t="s">
        <v>1884</v>
      </c>
      <c r="E10963" t="s">
        <v>655</v>
      </c>
      <c r="F10963" t="str">
        <f>VLOOKUP(orders[[#This Row],[product_id]],Products!A:C,3,0)</f>
        <v>Appliances</v>
      </c>
      <c r="G10963">
        <v>2</v>
      </c>
      <c r="H10963" s="6">
        <v>8.8594420574817256E-2</v>
      </c>
      <c r="I10963" s="2">
        <f>VLOOKUP($E10963,
Products!$A$1:$F$201,MATCH(Orders!I$1,Products!$A$1:$F$1,0),0)</f>
        <v>24072.170529057032</v>
      </c>
      <c r="J10963" s="2">
        <f>VLOOKUP($E10963,
Products!$A$1:$F$201,MATCH(Orders!J$1,Products!$A$1:$F$1,0),0)</f>
        <v>16358.626370717549</v>
      </c>
    </row>
    <row r="10964" spans="1:10">
      <c r="A10964">
        <v>10963</v>
      </c>
      <c r="B10964" s="4">
        <v>45881</v>
      </c>
      <c r="C10964" s="10">
        <f>DATE(YEAR(orders[[#This Row],[order_date]]), MONTH(orders[[#This Row],[order_date]]), 1)</f>
        <v>45870</v>
      </c>
      <c r="D10964" t="s">
        <v>1391</v>
      </c>
      <c r="E10964" t="s">
        <v>666</v>
      </c>
      <c r="F10964" t="str">
        <f>VLOOKUP(orders[[#This Row],[product_id]],Products!A:C,3,0)</f>
        <v>Electronics</v>
      </c>
      <c r="G10964">
        <v>1</v>
      </c>
      <c r="H10964" s="6">
        <v>0.21588482481263044</v>
      </c>
      <c r="I10964" s="2">
        <f>VLOOKUP($E10964,
Products!$A$1:$F$201,MATCH(Orders!I$1,Products!$A$1:$F$1,0),0)</f>
        <v>28450.587044878092</v>
      </c>
      <c r="J10964" s="2">
        <f>VLOOKUP($E10964,
Products!$A$1:$F$201,MATCH(Orders!J$1,Products!$A$1:$F$1,0),0)</f>
        <v>22337.584649075441</v>
      </c>
    </row>
    <row r="10965" spans="1:10">
      <c r="A10965">
        <v>10964</v>
      </c>
      <c r="B10965" s="4">
        <v>45410</v>
      </c>
      <c r="C10965" s="10">
        <f>DATE(YEAR(orders[[#This Row],[order_date]]), MONTH(orders[[#This Row],[order_date]]), 1)</f>
        <v>45383</v>
      </c>
      <c r="D10965" t="s">
        <v>1568</v>
      </c>
      <c r="E10965" t="s">
        <v>705</v>
      </c>
      <c r="F10965" t="str">
        <f>VLOOKUP(orders[[#This Row],[product_id]],Products!A:C,3,0)</f>
        <v>Electronics</v>
      </c>
      <c r="G10965">
        <v>3</v>
      </c>
      <c r="H10965" s="6">
        <v>0.1394490769586359</v>
      </c>
      <c r="I10965" s="2">
        <f>VLOOKUP($E10965,
Products!$A$1:$F$201,MATCH(Orders!I$1,Products!$A$1:$F$1,0),0)</f>
        <v>11719.594724541899</v>
      </c>
      <c r="J10965" s="2">
        <f>VLOOKUP($E10965,
Products!$A$1:$F$201,MATCH(Orders!J$1,Products!$A$1:$F$1,0),0)</f>
        <v>7926.6332911718628</v>
      </c>
    </row>
    <row r="10966" spans="1:10">
      <c r="A10966">
        <v>10965</v>
      </c>
      <c r="B10966" s="4">
        <v>45408</v>
      </c>
      <c r="C10966" s="10">
        <f>DATE(YEAR(orders[[#This Row],[order_date]]), MONTH(orders[[#This Row],[order_date]]), 1)</f>
        <v>45383</v>
      </c>
      <c r="D10966" t="s">
        <v>1390</v>
      </c>
      <c r="E10966" t="s">
        <v>627</v>
      </c>
      <c r="F10966" t="str">
        <f>VLOOKUP(orders[[#This Row],[product_id]],Products!A:C,3,0)</f>
        <v>Electronics</v>
      </c>
      <c r="G10966">
        <v>2</v>
      </c>
      <c r="H10966" s="6">
        <v>0.1421460973031326</v>
      </c>
      <c r="I10966" s="2">
        <f>VLOOKUP($E10966,
Products!$A$1:$F$201,MATCH(Orders!I$1,Products!$A$1:$F$1,0),0)</f>
        <v>21043.736386381101</v>
      </c>
      <c r="J10966" s="2">
        <f>VLOOKUP($E10966,
Products!$A$1:$F$201,MATCH(Orders!J$1,Products!$A$1:$F$1,0),0)</f>
        <v>14357.858783760659</v>
      </c>
    </row>
    <row r="10967" spans="1:10">
      <c r="A10967">
        <v>10966</v>
      </c>
      <c r="B10967" s="4">
        <v>45265</v>
      </c>
      <c r="C10967" s="10">
        <f>DATE(YEAR(orders[[#This Row],[order_date]]), MONTH(orders[[#This Row],[order_date]]), 1)</f>
        <v>45261</v>
      </c>
      <c r="D10967" t="s">
        <v>3419</v>
      </c>
      <c r="E10967" t="s">
        <v>682</v>
      </c>
      <c r="F10967" t="str">
        <f>VLOOKUP(orders[[#This Row],[product_id]],Products!A:C,3,0)</f>
        <v>Electronics</v>
      </c>
      <c r="G10967">
        <v>1</v>
      </c>
      <c r="H10967" s="6">
        <v>0.13812722618026191</v>
      </c>
      <c r="I10967" s="2">
        <f>VLOOKUP($E10967,
Products!$A$1:$F$201,MATCH(Orders!I$1,Products!$A$1:$F$1,0),0)</f>
        <v>32533.33990892916</v>
      </c>
      <c r="J10967" s="2">
        <f>VLOOKUP($E10967,
Products!$A$1:$F$201,MATCH(Orders!J$1,Products!$A$1:$F$1,0),0)</f>
        <v>22734.712471507952</v>
      </c>
    </row>
    <row r="10968" spans="1:10">
      <c r="A10968">
        <v>10967</v>
      </c>
      <c r="B10968" s="4">
        <v>45194</v>
      </c>
      <c r="C10968" s="10">
        <f>DATE(YEAR(orders[[#This Row],[order_date]]), MONTH(orders[[#This Row],[order_date]]), 1)</f>
        <v>45170</v>
      </c>
      <c r="D10968" t="s">
        <v>1743</v>
      </c>
      <c r="E10968" t="s">
        <v>614</v>
      </c>
      <c r="F10968" t="str">
        <f>VLOOKUP(orders[[#This Row],[product_id]],Products!A:C,3,0)</f>
        <v>Electronics</v>
      </c>
      <c r="G10968">
        <v>2</v>
      </c>
      <c r="H10968" s="6">
        <v>0.14932225321340628</v>
      </c>
      <c r="I10968" s="2">
        <f>VLOOKUP($E10968,
Products!$A$1:$F$201,MATCH(Orders!I$1,Products!$A$1:$F$1,0),0)</f>
        <v>27394.979060178921</v>
      </c>
      <c r="J10968" s="2">
        <f>VLOOKUP($E10968,
Products!$A$1:$F$201,MATCH(Orders!J$1,Products!$A$1:$F$1,0),0)</f>
        <v>20497.911427865951</v>
      </c>
    </row>
    <row r="10969" spans="1:10">
      <c r="A10969">
        <v>10968</v>
      </c>
      <c r="B10969" s="4">
        <v>45192</v>
      </c>
      <c r="C10969" s="10">
        <f>DATE(YEAR(orders[[#This Row],[order_date]]), MONTH(orders[[#This Row],[order_date]]), 1)</f>
        <v>45170</v>
      </c>
      <c r="D10969" t="s">
        <v>3643</v>
      </c>
      <c r="E10969" t="s">
        <v>528</v>
      </c>
      <c r="F10969" t="str">
        <f>VLOOKUP(orders[[#This Row],[product_id]],Products!A:C,3,0)</f>
        <v>Appliances</v>
      </c>
      <c r="G10969">
        <v>2</v>
      </c>
      <c r="H10969" s="6">
        <v>0.14396254818155058</v>
      </c>
      <c r="I10969" s="2">
        <f>VLOOKUP($E10969,
Products!$A$1:$F$201,MATCH(Orders!I$1,Products!$A$1:$F$1,0),0)</f>
        <v>5741.145946914552</v>
      </c>
      <c r="J10969" s="2">
        <f>VLOOKUP($E10969,
Products!$A$1:$F$201,MATCH(Orders!J$1,Products!$A$1:$F$1,0),0)</f>
        <v>4112.7219202399874</v>
      </c>
    </row>
    <row r="10970" spans="1:10">
      <c r="A10970">
        <v>10969</v>
      </c>
      <c r="B10970" s="4">
        <v>45454</v>
      </c>
      <c r="C10970" s="10">
        <f>DATE(YEAR(orders[[#This Row],[order_date]]), MONTH(orders[[#This Row],[order_date]]), 1)</f>
        <v>45444</v>
      </c>
      <c r="D10970" t="s">
        <v>3569</v>
      </c>
      <c r="E10970" t="s">
        <v>702</v>
      </c>
      <c r="F10970" t="str">
        <f>VLOOKUP(orders[[#This Row],[product_id]],Products!A:C,3,0)</f>
        <v>Electronics</v>
      </c>
      <c r="G10970">
        <v>1</v>
      </c>
      <c r="H10970" s="6">
        <v>0.16503135667546745</v>
      </c>
      <c r="I10970" s="2">
        <f>VLOOKUP($E10970,
Products!$A$1:$F$201,MATCH(Orders!I$1,Products!$A$1:$F$1,0),0)</f>
        <v>11240.591105652349</v>
      </c>
      <c r="J10970" s="2">
        <f>VLOOKUP($E10970,
Products!$A$1:$F$201,MATCH(Orders!J$1,Products!$A$1:$F$1,0),0)</f>
        <v>7671.9523119121068</v>
      </c>
    </row>
    <row r="10971" spans="1:10">
      <c r="A10971">
        <v>10970</v>
      </c>
      <c r="B10971" s="4">
        <v>45969</v>
      </c>
      <c r="C10971" s="10">
        <f>DATE(YEAR(orders[[#This Row],[order_date]]), MONTH(orders[[#This Row],[order_date]]), 1)</f>
        <v>45962</v>
      </c>
      <c r="D10971" t="s">
        <v>4417</v>
      </c>
      <c r="E10971" t="s">
        <v>534</v>
      </c>
      <c r="F10971" t="str">
        <f>VLOOKUP(orders[[#This Row],[product_id]],Products!A:C,3,0)</f>
        <v>Appliances</v>
      </c>
      <c r="G10971">
        <v>1</v>
      </c>
      <c r="H10971" s="6">
        <v>0.13292116313386865</v>
      </c>
      <c r="I10971" s="2">
        <f>VLOOKUP($E10971,
Products!$A$1:$F$201,MATCH(Orders!I$1,Products!$A$1:$F$1,0),0)</f>
        <v>24743.162958088669</v>
      </c>
      <c r="J10971" s="2">
        <f>VLOOKUP($E10971,
Products!$A$1:$F$201,MATCH(Orders!J$1,Products!$A$1:$F$1,0),0)</f>
        <v>19307.588986555591</v>
      </c>
    </row>
    <row r="10972" spans="1:10">
      <c r="A10972">
        <v>10971</v>
      </c>
      <c r="B10972" s="4">
        <v>45798</v>
      </c>
      <c r="C10972" s="10">
        <f>DATE(YEAR(orders[[#This Row],[order_date]]), MONTH(orders[[#This Row],[order_date]]), 1)</f>
        <v>45778</v>
      </c>
      <c r="D10972" t="s">
        <v>1046</v>
      </c>
      <c r="E10972" t="s">
        <v>511</v>
      </c>
      <c r="F10972" t="str">
        <f>VLOOKUP(orders[[#This Row],[product_id]],Products!A:C,3,0)</f>
        <v>Appliances</v>
      </c>
      <c r="G10972">
        <v>1</v>
      </c>
      <c r="H10972" s="6">
        <v>8.3868485999633938E-2</v>
      </c>
      <c r="I10972" s="2">
        <f>VLOOKUP($E10972,
Products!$A$1:$F$201,MATCH(Orders!I$1,Products!$A$1:$F$1,0),0)</f>
        <v>6005.1161529516376</v>
      </c>
      <c r="J10972" s="2">
        <f>VLOOKUP($E10972,
Products!$A$1:$F$201,MATCH(Orders!J$1,Products!$A$1:$F$1,0),0)</f>
        <v>4036.1471846213158</v>
      </c>
    </row>
    <row r="10973" spans="1:10">
      <c r="A10973">
        <v>10972</v>
      </c>
      <c r="B10973" s="4">
        <v>45852</v>
      </c>
      <c r="C10973" s="10">
        <f>DATE(YEAR(orders[[#This Row],[order_date]]), MONTH(orders[[#This Row],[order_date]]), 1)</f>
        <v>45839</v>
      </c>
      <c r="D10973" t="s">
        <v>1309</v>
      </c>
      <c r="E10973" t="s">
        <v>557</v>
      </c>
      <c r="F10973" t="str">
        <f>VLOOKUP(orders[[#This Row],[product_id]],Products!A:C,3,0)</f>
        <v>Electronics</v>
      </c>
      <c r="G10973">
        <v>2</v>
      </c>
      <c r="H10973" s="6">
        <v>0.23386129382517473</v>
      </c>
      <c r="I10973" s="2">
        <f>VLOOKUP($E10973,
Products!$A$1:$F$201,MATCH(Orders!I$1,Products!$A$1:$F$1,0),0)</f>
        <v>23950.56449224626</v>
      </c>
      <c r="J10973" s="2">
        <f>VLOOKUP($E10973,
Products!$A$1:$F$201,MATCH(Orders!J$1,Products!$A$1:$F$1,0),0)</f>
        <v>16488.618979732779</v>
      </c>
    </row>
    <row r="10974" spans="1:10">
      <c r="A10974">
        <v>10973</v>
      </c>
      <c r="B10974" s="4">
        <v>45356</v>
      </c>
      <c r="C10974" s="10">
        <f>DATE(YEAR(orders[[#This Row],[order_date]]), MONTH(orders[[#This Row],[order_date]]), 1)</f>
        <v>45352</v>
      </c>
      <c r="D10974" t="s">
        <v>2512</v>
      </c>
      <c r="E10974" t="s">
        <v>594</v>
      </c>
      <c r="F10974" t="str">
        <f>VLOOKUP(orders[[#This Row],[product_id]],Products!A:C,3,0)</f>
        <v>Electronics</v>
      </c>
      <c r="G10974">
        <v>1</v>
      </c>
      <c r="H10974" s="6">
        <v>0.24360662612305195</v>
      </c>
      <c r="I10974" s="2">
        <f>VLOOKUP($E10974,
Products!$A$1:$F$201,MATCH(Orders!I$1,Products!$A$1:$F$1,0),0)</f>
        <v>19992.108086337241</v>
      </c>
      <c r="J10974" s="2">
        <f>VLOOKUP($E10974,
Products!$A$1:$F$201,MATCH(Orders!J$1,Products!$A$1:$F$1,0),0)</f>
        <v>14456.6967044005</v>
      </c>
    </row>
    <row r="10975" spans="1:10">
      <c r="A10975">
        <v>10974</v>
      </c>
      <c r="B10975" s="4">
        <v>45721</v>
      </c>
      <c r="C10975" s="10">
        <f>DATE(YEAR(orders[[#This Row],[order_date]]), MONTH(orders[[#This Row],[order_date]]), 1)</f>
        <v>45717</v>
      </c>
      <c r="D10975" t="s">
        <v>1439</v>
      </c>
      <c r="E10975" t="s">
        <v>594</v>
      </c>
      <c r="F10975" t="str">
        <f>VLOOKUP(orders[[#This Row],[product_id]],Products!A:C,3,0)</f>
        <v>Electronics</v>
      </c>
      <c r="G10975">
        <v>2</v>
      </c>
      <c r="H10975" s="6">
        <v>0.14853110973471301</v>
      </c>
      <c r="I10975" s="2">
        <f>VLOOKUP($E10975,
Products!$A$1:$F$201,MATCH(Orders!I$1,Products!$A$1:$F$1,0),0)</f>
        <v>19992.108086337241</v>
      </c>
      <c r="J10975" s="2">
        <f>VLOOKUP($E10975,
Products!$A$1:$F$201,MATCH(Orders!J$1,Products!$A$1:$F$1,0),0)</f>
        <v>14456.6967044005</v>
      </c>
    </row>
    <row r="10976" spans="1:10">
      <c r="A10976">
        <v>10975</v>
      </c>
      <c r="B10976" s="4">
        <v>45867</v>
      </c>
      <c r="C10976" s="10">
        <f>DATE(YEAR(orders[[#This Row],[order_date]]), MONTH(orders[[#This Row],[order_date]]), 1)</f>
        <v>45839</v>
      </c>
      <c r="D10976" t="s">
        <v>2202</v>
      </c>
      <c r="E10976" t="s">
        <v>627</v>
      </c>
      <c r="F10976" t="str">
        <f>VLOOKUP(orders[[#This Row],[product_id]],Products!A:C,3,0)</f>
        <v>Electronics</v>
      </c>
      <c r="G10976">
        <v>2</v>
      </c>
      <c r="H10976" s="6">
        <v>0.19249789702847683</v>
      </c>
      <c r="I10976" s="2">
        <f>VLOOKUP($E10976,
Products!$A$1:$F$201,MATCH(Orders!I$1,Products!$A$1:$F$1,0),0)</f>
        <v>21043.736386381101</v>
      </c>
      <c r="J10976" s="2">
        <f>VLOOKUP($E10976,
Products!$A$1:$F$201,MATCH(Orders!J$1,Products!$A$1:$F$1,0),0)</f>
        <v>14357.858783760659</v>
      </c>
    </row>
    <row r="10977" spans="1:10">
      <c r="A10977">
        <v>10976</v>
      </c>
      <c r="B10977" s="4">
        <v>45987</v>
      </c>
      <c r="C10977" s="10">
        <f>DATE(YEAR(orders[[#This Row],[order_date]]), MONTH(orders[[#This Row],[order_date]]), 1)</f>
        <v>45962</v>
      </c>
      <c r="D10977" t="s">
        <v>3572</v>
      </c>
      <c r="E10977" t="s">
        <v>647</v>
      </c>
      <c r="F10977" t="str">
        <f>VLOOKUP(orders[[#This Row],[product_id]],Products!A:C,3,0)</f>
        <v>Electronics</v>
      </c>
      <c r="G10977">
        <v>1</v>
      </c>
      <c r="H10977" s="6">
        <v>0.24376480490736474</v>
      </c>
      <c r="I10977" s="2">
        <f>VLOOKUP($E10977,
Products!$A$1:$F$201,MATCH(Orders!I$1,Products!$A$1:$F$1,0),0)</f>
        <v>23187.883920109041</v>
      </c>
      <c r="J10977" s="2">
        <f>VLOOKUP($E10977,
Products!$A$1:$F$201,MATCH(Orders!J$1,Products!$A$1:$F$1,0),0)</f>
        <v>16217.564081273829</v>
      </c>
    </row>
    <row r="10978" spans="1:10">
      <c r="A10978">
        <v>10977</v>
      </c>
      <c r="B10978" s="4">
        <v>45229</v>
      </c>
      <c r="C10978" s="10">
        <f>DATE(YEAR(orders[[#This Row],[order_date]]), MONTH(orders[[#This Row],[order_date]]), 1)</f>
        <v>45200</v>
      </c>
      <c r="D10978" t="s">
        <v>4599</v>
      </c>
      <c r="E10978" t="s">
        <v>522</v>
      </c>
      <c r="F10978" t="str">
        <f>VLOOKUP(orders[[#This Row],[product_id]],Products!A:C,3,0)</f>
        <v>Appliances</v>
      </c>
      <c r="G10978">
        <v>1</v>
      </c>
      <c r="H10978" s="6">
        <v>0.10517766324191055</v>
      </c>
      <c r="I10978" s="2">
        <f>VLOOKUP($E10978,
Products!$A$1:$F$201,MATCH(Orders!I$1,Products!$A$1:$F$1,0),0)</f>
        <v>24966.707940261898</v>
      </c>
      <c r="J10978" s="2">
        <f>VLOOKUP($E10978,
Products!$A$1:$F$201,MATCH(Orders!J$1,Products!$A$1:$F$1,0),0)</f>
        <v>19868.70644165645</v>
      </c>
    </row>
    <row r="10979" spans="1:10">
      <c r="A10979">
        <v>10978</v>
      </c>
      <c r="B10979" s="4">
        <v>45327</v>
      </c>
      <c r="C10979" s="10">
        <f>DATE(YEAR(orders[[#This Row],[order_date]]), MONTH(orders[[#This Row],[order_date]]), 1)</f>
        <v>45323</v>
      </c>
      <c r="D10979" t="s">
        <v>3660</v>
      </c>
      <c r="E10979" t="s">
        <v>533</v>
      </c>
      <c r="F10979" t="str">
        <f>VLOOKUP(orders[[#This Row],[product_id]],Products!A:C,3,0)</f>
        <v>Electronics</v>
      </c>
      <c r="G10979">
        <v>1</v>
      </c>
      <c r="H10979" s="6">
        <v>0.17029918350266815</v>
      </c>
      <c r="I10979" s="2">
        <f>VLOOKUP($E10979,
Products!$A$1:$F$201,MATCH(Orders!I$1,Products!$A$1:$F$1,0),0)</f>
        <v>28589.802369332661</v>
      </c>
      <c r="J10979" s="2">
        <f>VLOOKUP($E10979,
Products!$A$1:$F$201,MATCH(Orders!J$1,Products!$A$1:$F$1,0),0)</f>
        <v>21212.93445492295</v>
      </c>
    </row>
    <row r="10980" spans="1:10">
      <c r="A10980">
        <v>10979</v>
      </c>
      <c r="B10980" s="4">
        <v>45749</v>
      </c>
      <c r="C10980" s="10">
        <f>DATE(YEAR(orders[[#This Row],[order_date]]), MONTH(orders[[#This Row],[order_date]]), 1)</f>
        <v>45748</v>
      </c>
      <c r="D10980" t="s">
        <v>1837</v>
      </c>
      <c r="E10980" t="s">
        <v>514</v>
      </c>
      <c r="F10980" t="str">
        <f>VLOOKUP(orders[[#This Row],[product_id]],Products!A:C,3,0)</f>
        <v>Electronics</v>
      </c>
      <c r="G10980">
        <v>2</v>
      </c>
      <c r="H10980" s="6">
        <v>0.17915417622391638</v>
      </c>
      <c r="I10980" s="2">
        <f>VLOOKUP($E10980,
Products!$A$1:$F$201,MATCH(Orders!I$1,Products!$A$1:$F$1,0),0)</f>
        <v>16482.730474054071</v>
      </c>
      <c r="J10980" s="2">
        <f>VLOOKUP($E10980,
Products!$A$1:$F$201,MATCH(Orders!J$1,Products!$A$1:$F$1,0),0)</f>
        <v>12480.81165565178</v>
      </c>
    </row>
    <row r="10981" spans="1:10">
      <c r="A10981">
        <v>10980</v>
      </c>
      <c r="B10981" s="4">
        <v>45270</v>
      </c>
      <c r="C10981" s="10">
        <f>DATE(YEAR(orders[[#This Row],[order_date]]), MONTH(orders[[#This Row],[order_date]]), 1)</f>
        <v>45261</v>
      </c>
      <c r="D10981" t="s">
        <v>2060</v>
      </c>
      <c r="E10981" t="s">
        <v>620</v>
      </c>
      <c r="F10981" t="str">
        <f>VLOOKUP(orders[[#This Row],[product_id]],Products!A:C,3,0)</f>
        <v>Electronics</v>
      </c>
      <c r="G10981">
        <v>1</v>
      </c>
      <c r="H10981" s="6">
        <v>0.10497542148911179</v>
      </c>
      <c r="I10981" s="2">
        <f>VLOOKUP($E10981,
Products!$A$1:$F$201,MATCH(Orders!I$1,Products!$A$1:$F$1,0),0)</f>
        <v>23669.635851452331</v>
      </c>
      <c r="J10981" s="2">
        <f>VLOOKUP($E10981,
Products!$A$1:$F$201,MATCH(Orders!J$1,Products!$A$1:$F$1,0),0)</f>
        <v>17880.752220874681</v>
      </c>
    </row>
    <row r="10982" spans="1:10">
      <c r="A10982">
        <v>10981</v>
      </c>
      <c r="B10982" s="4">
        <v>45789</v>
      </c>
      <c r="C10982" s="10">
        <f>DATE(YEAR(orders[[#This Row],[order_date]]), MONTH(orders[[#This Row],[order_date]]), 1)</f>
        <v>45778</v>
      </c>
      <c r="D10982" t="s">
        <v>1245</v>
      </c>
      <c r="E10982" t="s">
        <v>629</v>
      </c>
      <c r="F10982" t="str">
        <f>VLOOKUP(orders[[#This Row],[product_id]],Products!A:C,3,0)</f>
        <v>Electronics</v>
      </c>
      <c r="G10982">
        <v>1</v>
      </c>
      <c r="H10982" s="6">
        <v>0.14501821434377052</v>
      </c>
      <c r="I10982" s="2">
        <f>VLOOKUP($E10982,
Products!$A$1:$F$201,MATCH(Orders!I$1,Products!$A$1:$F$1,0),0)</f>
        <v>12411.13061655427</v>
      </c>
      <c r="J10982" s="2">
        <f>VLOOKUP($E10982,
Products!$A$1:$F$201,MATCH(Orders!J$1,Products!$A$1:$F$1,0),0)</f>
        <v>9821.2729118635452</v>
      </c>
    </row>
    <row r="10983" spans="1:10">
      <c r="A10983">
        <v>10982</v>
      </c>
      <c r="B10983" s="4">
        <v>45444</v>
      </c>
      <c r="C10983" s="10">
        <f>DATE(YEAR(orders[[#This Row],[order_date]]), MONTH(orders[[#This Row],[order_date]]), 1)</f>
        <v>45444</v>
      </c>
      <c r="D10983" t="s">
        <v>3192</v>
      </c>
      <c r="E10983" t="s">
        <v>699</v>
      </c>
      <c r="F10983" t="str">
        <f>VLOOKUP(orders[[#This Row],[product_id]],Products!A:C,3,0)</f>
        <v>Appliances</v>
      </c>
      <c r="G10983">
        <v>1</v>
      </c>
      <c r="H10983" s="6">
        <v>6.5166193274928633E-2</v>
      </c>
      <c r="I10983" s="2">
        <f>VLOOKUP($E10983,
Products!$A$1:$F$201,MATCH(Orders!I$1,Products!$A$1:$F$1,0),0)</f>
        <v>25091.998133165329</v>
      </c>
      <c r="J10983" s="2">
        <f>VLOOKUP($E10983,
Products!$A$1:$F$201,MATCH(Orders!J$1,Products!$A$1:$F$1,0),0)</f>
        <v>18464.226825266349</v>
      </c>
    </row>
    <row r="10984" spans="1:10">
      <c r="A10984">
        <v>10983</v>
      </c>
      <c r="B10984" s="4">
        <v>45091</v>
      </c>
      <c r="C10984" s="10">
        <f>DATE(YEAR(orders[[#This Row],[order_date]]), MONTH(orders[[#This Row],[order_date]]), 1)</f>
        <v>45078</v>
      </c>
      <c r="D10984" t="s">
        <v>2438</v>
      </c>
      <c r="E10984" t="s">
        <v>509</v>
      </c>
      <c r="F10984" t="str">
        <f>VLOOKUP(orders[[#This Row],[product_id]],Products!A:C,3,0)</f>
        <v>Appliances</v>
      </c>
      <c r="G10984">
        <v>3</v>
      </c>
      <c r="H10984" s="6">
        <v>8.6354846039271668E-2</v>
      </c>
      <c r="I10984" s="2">
        <f>VLOOKUP($E10984,
Products!$A$1:$F$201,MATCH(Orders!I$1,Products!$A$1:$F$1,0),0)</f>
        <v>23898.369282732219</v>
      </c>
      <c r="J10984" s="2">
        <f>VLOOKUP($E10984,
Products!$A$1:$F$201,MATCH(Orders!J$1,Products!$A$1:$F$1,0),0)</f>
        <v>16491.822147524919</v>
      </c>
    </row>
    <row r="10985" spans="1:10">
      <c r="A10985">
        <v>10984</v>
      </c>
      <c r="B10985" s="4">
        <v>45963</v>
      </c>
      <c r="C10985" s="10">
        <f>DATE(YEAR(orders[[#This Row],[order_date]]), MONTH(orders[[#This Row],[order_date]]), 1)</f>
        <v>45962</v>
      </c>
      <c r="D10985" t="s">
        <v>3741</v>
      </c>
      <c r="E10985" t="s">
        <v>653</v>
      </c>
      <c r="F10985" t="str">
        <f>VLOOKUP(orders[[#This Row],[product_id]],Products!A:C,3,0)</f>
        <v>Electronics</v>
      </c>
      <c r="G10985">
        <v>1</v>
      </c>
      <c r="H10985" s="6">
        <v>0.18531198260957207</v>
      </c>
      <c r="I10985" s="2">
        <f>VLOOKUP($E10985,
Products!$A$1:$F$201,MATCH(Orders!I$1,Products!$A$1:$F$1,0),0)</f>
        <v>18065.96612294337</v>
      </c>
      <c r="J10985" s="2">
        <f>VLOOKUP($E10985,
Products!$A$1:$F$201,MATCH(Orders!J$1,Products!$A$1:$F$1,0),0)</f>
        <v>14411.932365903909</v>
      </c>
    </row>
    <row r="10986" spans="1:10">
      <c r="A10986">
        <v>10985</v>
      </c>
      <c r="B10986" s="4">
        <v>44951</v>
      </c>
      <c r="C10986" s="10">
        <f>DATE(YEAR(orders[[#This Row],[order_date]]), MONTH(orders[[#This Row],[order_date]]), 1)</f>
        <v>44927</v>
      </c>
      <c r="D10986" t="s">
        <v>2441</v>
      </c>
      <c r="E10986" t="s">
        <v>674</v>
      </c>
      <c r="F10986" t="str">
        <f>VLOOKUP(orders[[#This Row],[product_id]],Products!A:C,3,0)</f>
        <v>Appliances</v>
      </c>
      <c r="G10986">
        <v>1</v>
      </c>
      <c r="H10986" s="6">
        <v>7.2969902638747919E-2</v>
      </c>
      <c r="I10986" s="2">
        <f>VLOOKUP($E10986,
Products!$A$1:$F$201,MATCH(Orders!I$1,Products!$A$1:$F$1,0),0)</f>
        <v>6324.5253633508046</v>
      </c>
      <c r="J10986" s="2">
        <f>VLOOKUP($E10986,
Products!$A$1:$F$201,MATCH(Orders!J$1,Products!$A$1:$F$1,0),0)</f>
        <v>4493.055585088201</v>
      </c>
    </row>
    <row r="10987" spans="1:10">
      <c r="A10987">
        <v>10986</v>
      </c>
      <c r="B10987" s="4">
        <v>45055</v>
      </c>
      <c r="C10987" s="10">
        <f>DATE(YEAR(orders[[#This Row],[order_date]]), MONTH(orders[[#This Row],[order_date]]), 1)</f>
        <v>45047</v>
      </c>
      <c r="D10987" t="s">
        <v>3419</v>
      </c>
      <c r="E10987" t="s">
        <v>541</v>
      </c>
      <c r="F10987" t="str">
        <f>VLOOKUP(orders[[#This Row],[product_id]],Products!A:C,3,0)</f>
        <v>Appliances</v>
      </c>
      <c r="G10987">
        <v>1</v>
      </c>
      <c r="H10987" s="6">
        <v>8.2280315552808334E-2</v>
      </c>
      <c r="I10987" s="2">
        <f>VLOOKUP($E10987,
Products!$A$1:$F$201,MATCH(Orders!I$1,Products!$A$1:$F$1,0),0)</f>
        <v>2390.3651642386908</v>
      </c>
      <c r="J10987" s="2">
        <f>VLOOKUP($E10987,
Products!$A$1:$F$201,MATCH(Orders!J$1,Products!$A$1:$F$1,0),0)</f>
        <v>1655.7504783617919</v>
      </c>
    </row>
    <row r="10988" spans="1:10">
      <c r="A10988">
        <v>10987</v>
      </c>
      <c r="B10988" s="4">
        <v>45743</v>
      </c>
      <c r="C10988" s="10">
        <f>DATE(YEAR(orders[[#This Row],[order_date]]), MONTH(orders[[#This Row],[order_date]]), 1)</f>
        <v>45717</v>
      </c>
      <c r="D10988" t="s">
        <v>3137</v>
      </c>
      <c r="E10988" t="s">
        <v>639</v>
      </c>
      <c r="F10988" t="str">
        <f>VLOOKUP(orders[[#This Row],[product_id]],Products!A:C,3,0)</f>
        <v>Appliances</v>
      </c>
      <c r="G10988">
        <v>2</v>
      </c>
      <c r="H10988" s="6">
        <v>9.6208033205949367E-2</v>
      </c>
      <c r="I10988" s="2">
        <f>VLOOKUP($E10988,
Products!$A$1:$F$201,MATCH(Orders!I$1,Products!$A$1:$F$1,0),0)</f>
        <v>2320.8560923599921</v>
      </c>
      <c r="J10988" s="2">
        <f>VLOOKUP($E10988,
Products!$A$1:$F$201,MATCH(Orders!J$1,Products!$A$1:$F$1,0),0)</f>
        <v>1750.110004830213</v>
      </c>
    </row>
    <row r="10989" spans="1:10">
      <c r="A10989">
        <v>10988</v>
      </c>
      <c r="B10989" s="4">
        <v>45944</v>
      </c>
      <c r="C10989" s="10">
        <f>DATE(YEAR(orders[[#This Row],[order_date]]), MONTH(orders[[#This Row],[order_date]]), 1)</f>
        <v>45931</v>
      </c>
      <c r="D10989" t="s">
        <v>3335</v>
      </c>
      <c r="E10989" t="s">
        <v>570</v>
      </c>
      <c r="F10989" t="str">
        <f>VLOOKUP(orders[[#This Row],[product_id]],Products!A:C,3,0)</f>
        <v>Electronics</v>
      </c>
      <c r="G10989">
        <v>3</v>
      </c>
      <c r="H10989" s="6">
        <v>0.12283380414907605</v>
      </c>
      <c r="I10989" s="2">
        <f>VLOOKUP($E10989,
Products!$A$1:$F$201,MATCH(Orders!I$1,Products!$A$1:$F$1,0),0)</f>
        <v>10978.62820425244</v>
      </c>
      <c r="J10989" s="2">
        <f>VLOOKUP($E10989,
Products!$A$1:$F$201,MATCH(Orders!J$1,Products!$A$1:$F$1,0),0)</f>
        <v>7174.697588469895</v>
      </c>
    </row>
    <row r="10990" spans="1:10">
      <c r="A10990">
        <v>10989</v>
      </c>
      <c r="B10990" s="4">
        <v>45521</v>
      </c>
      <c r="C10990" s="10">
        <f>DATE(YEAR(orders[[#This Row],[order_date]]), MONTH(orders[[#This Row],[order_date]]), 1)</f>
        <v>45505</v>
      </c>
      <c r="D10990" t="s">
        <v>2913</v>
      </c>
      <c r="E10990" t="s">
        <v>683</v>
      </c>
      <c r="F10990" t="str">
        <f>VLOOKUP(orders[[#This Row],[product_id]],Products!A:C,3,0)</f>
        <v>Electronics</v>
      </c>
      <c r="G10990">
        <v>1</v>
      </c>
      <c r="H10990" s="6">
        <v>0.14939253425049329</v>
      </c>
      <c r="I10990" s="2">
        <f>VLOOKUP($E10990,
Products!$A$1:$F$201,MATCH(Orders!I$1,Products!$A$1:$F$1,0),0)</f>
        <v>30555.409096588959</v>
      </c>
      <c r="J10990" s="2">
        <f>VLOOKUP($E10990,
Products!$A$1:$F$201,MATCH(Orders!J$1,Products!$A$1:$F$1,0),0)</f>
        <v>20295.233857550291</v>
      </c>
    </row>
    <row r="10991" spans="1:10">
      <c r="A10991">
        <v>10990</v>
      </c>
      <c r="B10991" s="4">
        <v>45362</v>
      </c>
      <c r="C10991" s="10">
        <f>DATE(YEAR(orders[[#This Row],[order_date]]), MONTH(orders[[#This Row],[order_date]]), 1)</f>
        <v>45352</v>
      </c>
      <c r="D10991" t="s">
        <v>3185</v>
      </c>
      <c r="E10991" t="s">
        <v>697</v>
      </c>
      <c r="F10991" t="str">
        <f>VLOOKUP(orders[[#This Row],[product_id]],Products!A:C,3,0)</f>
        <v>Electronics</v>
      </c>
      <c r="G10991">
        <v>2</v>
      </c>
      <c r="H10991" s="6">
        <v>0.16675962179202608</v>
      </c>
      <c r="I10991" s="2">
        <f>VLOOKUP($E10991,
Products!$A$1:$F$201,MATCH(Orders!I$1,Products!$A$1:$F$1,0),0)</f>
        <v>17528.463836680221</v>
      </c>
      <c r="J10991" s="2">
        <f>VLOOKUP($E10991,
Products!$A$1:$F$201,MATCH(Orders!J$1,Products!$A$1:$F$1,0),0)</f>
        <v>11565.98358924177</v>
      </c>
    </row>
    <row r="10992" spans="1:10">
      <c r="A10992">
        <v>10991</v>
      </c>
      <c r="B10992" s="4">
        <v>45108</v>
      </c>
      <c r="C10992" s="10">
        <f>DATE(YEAR(orders[[#This Row],[order_date]]), MONTH(orders[[#This Row],[order_date]]), 1)</f>
        <v>45108</v>
      </c>
      <c r="D10992" t="s">
        <v>4641</v>
      </c>
      <c r="E10992" t="s">
        <v>508</v>
      </c>
      <c r="F10992" t="str">
        <f>VLOOKUP(orders[[#This Row],[product_id]],Products!A:C,3,0)</f>
        <v>Electronics</v>
      </c>
      <c r="G10992">
        <v>1</v>
      </c>
      <c r="H10992" s="6">
        <v>0.13928518764596473</v>
      </c>
      <c r="I10992" s="2">
        <f>VLOOKUP($E10992,
Products!$A$1:$F$201,MATCH(Orders!I$1,Products!$A$1:$F$1,0),0)</f>
        <v>23345.985707147142</v>
      </c>
      <c r="J10992" s="2">
        <f>VLOOKUP($E10992,
Products!$A$1:$F$201,MATCH(Orders!J$1,Products!$A$1:$F$1,0),0)</f>
        <v>15772.90371323649</v>
      </c>
    </row>
    <row r="10993" spans="1:10">
      <c r="A10993">
        <v>10992</v>
      </c>
      <c r="B10993" s="4">
        <v>45542</v>
      </c>
      <c r="C10993" s="10">
        <f>DATE(YEAR(orders[[#This Row],[order_date]]), MONTH(orders[[#This Row],[order_date]]), 1)</f>
        <v>45536</v>
      </c>
      <c r="D10993" t="s">
        <v>2125</v>
      </c>
      <c r="E10993" t="s">
        <v>542</v>
      </c>
      <c r="F10993" t="str">
        <f>VLOOKUP(orders[[#This Row],[product_id]],Products!A:C,3,0)</f>
        <v>Electronics</v>
      </c>
      <c r="G10993">
        <v>1</v>
      </c>
      <c r="H10993" s="6">
        <v>0.15308300861549867</v>
      </c>
      <c r="I10993" s="2">
        <f>VLOOKUP($E10993,
Products!$A$1:$F$201,MATCH(Orders!I$1,Products!$A$1:$F$1,0),0)</f>
        <v>29298.352838526029</v>
      </c>
      <c r="J10993" s="2">
        <f>VLOOKUP($E10993,
Products!$A$1:$F$201,MATCH(Orders!J$1,Products!$A$1:$F$1,0),0)</f>
        <v>19250.751682102291</v>
      </c>
    </row>
    <row r="10994" spans="1:10">
      <c r="A10994">
        <v>10993</v>
      </c>
      <c r="B10994" s="4">
        <v>45670</v>
      </c>
      <c r="C10994" s="10">
        <f>DATE(YEAR(orders[[#This Row],[order_date]]), MONTH(orders[[#This Row],[order_date]]), 1)</f>
        <v>45658</v>
      </c>
      <c r="D10994" t="s">
        <v>2695</v>
      </c>
      <c r="E10994" t="s">
        <v>614</v>
      </c>
      <c r="F10994" t="str">
        <f>VLOOKUP(orders[[#This Row],[product_id]],Products!A:C,3,0)</f>
        <v>Electronics</v>
      </c>
      <c r="G10994">
        <v>1</v>
      </c>
      <c r="H10994" s="6">
        <v>0.14143650161179186</v>
      </c>
      <c r="I10994" s="2">
        <f>VLOOKUP($E10994,
Products!$A$1:$F$201,MATCH(Orders!I$1,Products!$A$1:$F$1,0),0)</f>
        <v>27394.979060178921</v>
      </c>
      <c r="J10994" s="2">
        <f>VLOOKUP($E10994,
Products!$A$1:$F$201,MATCH(Orders!J$1,Products!$A$1:$F$1,0),0)</f>
        <v>20497.911427865951</v>
      </c>
    </row>
    <row r="10995" spans="1:10">
      <c r="A10995">
        <v>10994</v>
      </c>
      <c r="B10995" s="4">
        <v>44969</v>
      </c>
      <c r="C10995" s="10">
        <f>DATE(YEAR(orders[[#This Row],[order_date]]), MONTH(orders[[#This Row],[order_date]]), 1)</f>
        <v>44958</v>
      </c>
      <c r="D10995" t="s">
        <v>1320</v>
      </c>
      <c r="E10995" t="s">
        <v>508</v>
      </c>
      <c r="F10995" t="str">
        <f>VLOOKUP(orders[[#This Row],[product_id]],Products!A:C,3,0)</f>
        <v>Electronics</v>
      </c>
      <c r="G10995">
        <v>2</v>
      </c>
      <c r="H10995" s="6">
        <v>0.19192314499825544</v>
      </c>
      <c r="I10995" s="2">
        <f>VLOOKUP($E10995,
Products!$A$1:$F$201,MATCH(Orders!I$1,Products!$A$1:$F$1,0),0)</f>
        <v>23345.985707147142</v>
      </c>
      <c r="J10995" s="2">
        <f>VLOOKUP($E10995,
Products!$A$1:$F$201,MATCH(Orders!J$1,Products!$A$1:$F$1,0),0)</f>
        <v>15772.90371323649</v>
      </c>
    </row>
    <row r="10996" spans="1:10">
      <c r="A10996">
        <v>10995</v>
      </c>
      <c r="B10996" s="4">
        <v>45330</v>
      </c>
      <c r="C10996" s="10">
        <f>DATE(YEAR(orders[[#This Row],[order_date]]), MONTH(orders[[#This Row],[order_date]]), 1)</f>
        <v>45323</v>
      </c>
      <c r="D10996" t="s">
        <v>1193</v>
      </c>
      <c r="E10996" t="s">
        <v>666</v>
      </c>
      <c r="F10996" t="str">
        <f>VLOOKUP(orders[[#This Row],[product_id]],Products!A:C,3,0)</f>
        <v>Electronics</v>
      </c>
      <c r="G10996">
        <v>2</v>
      </c>
      <c r="H10996" s="6">
        <v>0.1867903460697386</v>
      </c>
      <c r="I10996" s="2">
        <f>VLOOKUP($E10996,
Products!$A$1:$F$201,MATCH(Orders!I$1,Products!$A$1:$F$1,0),0)</f>
        <v>28450.587044878092</v>
      </c>
      <c r="J10996" s="2">
        <f>VLOOKUP($E10996,
Products!$A$1:$F$201,MATCH(Orders!J$1,Products!$A$1:$F$1,0),0)</f>
        <v>22337.584649075441</v>
      </c>
    </row>
    <row r="10997" spans="1:10">
      <c r="A10997">
        <v>10996</v>
      </c>
      <c r="B10997" s="4">
        <v>45531</v>
      </c>
      <c r="C10997" s="10">
        <f>DATE(YEAR(orders[[#This Row],[order_date]]), MONTH(orders[[#This Row],[order_date]]), 1)</f>
        <v>45505</v>
      </c>
      <c r="D10997" t="s">
        <v>4525</v>
      </c>
      <c r="E10997" t="s">
        <v>692</v>
      </c>
      <c r="F10997" t="str">
        <f>VLOOKUP(orders[[#This Row],[product_id]],Products!A:C,3,0)</f>
        <v>Electronics</v>
      </c>
      <c r="G10997">
        <v>2</v>
      </c>
      <c r="H10997" s="6">
        <v>0.1827541809422146</v>
      </c>
      <c r="I10997" s="2">
        <f>VLOOKUP($E10997,
Products!$A$1:$F$201,MATCH(Orders!I$1,Products!$A$1:$F$1,0),0)</f>
        <v>18150.337151787651</v>
      </c>
      <c r="J10997" s="2">
        <f>VLOOKUP($E10997,
Products!$A$1:$F$201,MATCH(Orders!J$1,Products!$A$1:$F$1,0),0)</f>
        <v>11965.45000430708</v>
      </c>
    </row>
    <row r="10998" spans="1:10">
      <c r="A10998">
        <v>10997</v>
      </c>
      <c r="B10998" s="4">
        <v>45582</v>
      </c>
      <c r="C10998" s="10">
        <f>DATE(YEAR(orders[[#This Row],[order_date]]), MONTH(orders[[#This Row],[order_date]]), 1)</f>
        <v>45566</v>
      </c>
      <c r="D10998" t="s">
        <v>1918</v>
      </c>
      <c r="E10998" t="s">
        <v>648</v>
      </c>
      <c r="F10998" t="str">
        <f>VLOOKUP(orders[[#This Row],[product_id]],Products!A:C,3,0)</f>
        <v>Electronics</v>
      </c>
      <c r="G10998">
        <v>3</v>
      </c>
      <c r="H10998" s="6">
        <v>0.11451043457228822</v>
      </c>
      <c r="I10998" s="2">
        <f>VLOOKUP($E10998,
Products!$A$1:$F$201,MATCH(Orders!I$1,Products!$A$1:$F$1,0),0)</f>
        <v>11049.50250218974</v>
      </c>
      <c r="J10998" s="2">
        <f>VLOOKUP($E10998,
Products!$A$1:$F$201,MATCH(Orders!J$1,Products!$A$1:$F$1,0),0)</f>
        <v>7252.1207539007246</v>
      </c>
    </row>
    <row r="10999" spans="1:10">
      <c r="A10999">
        <v>10998</v>
      </c>
      <c r="B10999" s="4">
        <v>45189</v>
      </c>
      <c r="C10999" s="10">
        <f>DATE(YEAR(orders[[#This Row],[order_date]]), MONTH(orders[[#This Row],[order_date]]), 1)</f>
        <v>45170</v>
      </c>
      <c r="D10999" t="s">
        <v>2147</v>
      </c>
      <c r="E10999" t="s">
        <v>561</v>
      </c>
      <c r="F10999" t="str">
        <f>VLOOKUP(orders[[#This Row],[product_id]],Products!A:C,3,0)</f>
        <v>Appliances</v>
      </c>
      <c r="G10999">
        <v>2</v>
      </c>
      <c r="H10999" s="6">
        <v>7.2459067317258E-2</v>
      </c>
      <c r="I10999" s="2">
        <f>VLOOKUP($E10999,
Products!$A$1:$F$201,MATCH(Orders!I$1,Products!$A$1:$F$1,0),0)</f>
        <v>23155.073093252329</v>
      </c>
      <c r="J10999" s="2">
        <f>VLOOKUP($E10999,
Products!$A$1:$F$201,MATCH(Orders!J$1,Products!$A$1:$F$1,0),0)</f>
        <v>17849.867849807979</v>
      </c>
    </row>
    <row r="11000" spans="1:10">
      <c r="A11000">
        <v>10999</v>
      </c>
      <c r="B11000" s="4">
        <v>44996</v>
      </c>
      <c r="C11000" s="10">
        <f>DATE(YEAR(orders[[#This Row],[order_date]]), MONTH(orders[[#This Row],[order_date]]), 1)</f>
        <v>44986</v>
      </c>
      <c r="D11000" t="s">
        <v>3096</v>
      </c>
      <c r="E11000" t="s">
        <v>566</v>
      </c>
      <c r="F11000" t="str">
        <f>VLOOKUP(orders[[#This Row],[product_id]],Products!A:C,3,0)</f>
        <v>Electronics</v>
      </c>
      <c r="G11000">
        <v>2</v>
      </c>
      <c r="H11000" s="6">
        <v>0.11662409894445669</v>
      </c>
      <c r="I11000" s="2">
        <f>VLOOKUP($E11000,
Products!$A$1:$F$201,MATCH(Orders!I$1,Products!$A$1:$F$1,0),0)</f>
        <v>16858.5225334635</v>
      </c>
      <c r="J11000" s="2">
        <f>VLOOKUP($E11000,
Products!$A$1:$F$201,MATCH(Orders!J$1,Products!$A$1:$F$1,0),0)</f>
        <v>11855.743620634101</v>
      </c>
    </row>
    <row r="11001" spans="1:10">
      <c r="A11001">
        <v>11000</v>
      </c>
      <c r="B11001" s="4">
        <v>45587</v>
      </c>
      <c r="C11001" s="10">
        <f>DATE(YEAR(orders[[#This Row],[order_date]]), MONTH(orders[[#This Row],[order_date]]), 1)</f>
        <v>45566</v>
      </c>
      <c r="D11001" t="s">
        <v>2090</v>
      </c>
      <c r="E11001" t="s">
        <v>573</v>
      </c>
      <c r="F11001" t="str">
        <f>VLOOKUP(orders[[#This Row],[product_id]],Products!A:C,3,0)</f>
        <v>Electronics</v>
      </c>
      <c r="G11001">
        <v>1</v>
      </c>
      <c r="H11001" s="6">
        <v>0.10949206112277138</v>
      </c>
      <c r="I11001" s="2">
        <f>VLOOKUP($E11001,
Products!$A$1:$F$201,MATCH(Orders!I$1,Products!$A$1:$F$1,0),0)</f>
        <v>30443.851050190449</v>
      </c>
      <c r="J11001" s="2">
        <f>VLOOKUP($E11001,
Products!$A$1:$F$201,MATCH(Orders!J$1,Products!$A$1:$F$1,0),0)</f>
        <v>21165.126268210519</v>
      </c>
    </row>
    <row r="11002" spans="1:10">
      <c r="A11002">
        <v>11001</v>
      </c>
      <c r="B11002" s="4">
        <v>45798</v>
      </c>
      <c r="C11002" s="10">
        <f>DATE(YEAR(orders[[#This Row],[order_date]]), MONTH(orders[[#This Row],[order_date]]), 1)</f>
        <v>45778</v>
      </c>
      <c r="D11002" t="s">
        <v>2862</v>
      </c>
      <c r="E11002" t="s">
        <v>584</v>
      </c>
      <c r="F11002" t="str">
        <f>VLOOKUP(orders[[#This Row],[product_id]],Products!A:C,3,0)</f>
        <v>Electronics</v>
      </c>
      <c r="G11002">
        <v>3</v>
      </c>
      <c r="H11002" s="6">
        <v>0.13702442993418892</v>
      </c>
      <c r="I11002" s="2">
        <f>VLOOKUP($E11002,
Products!$A$1:$F$201,MATCH(Orders!I$1,Products!$A$1:$F$1,0),0)</f>
        <v>22521.77465591731</v>
      </c>
      <c r="J11002" s="2">
        <f>VLOOKUP($E11002,
Products!$A$1:$F$201,MATCH(Orders!J$1,Products!$A$1:$F$1,0),0)</f>
        <v>15596.91628423841</v>
      </c>
    </row>
    <row r="11003" spans="1:10">
      <c r="A11003">
        <v>11002</v>
      </c>
      <c r="B11003" s="4">
        <v>45748</v>
      </c>
      <c r="C11003" s="10">
        <f>DATE(YEAR(orders[[#This Row],[order_date]]), MONTH(orders[[#This Row],[order_date]]), 1)</f>
        <v>45748</v>
      </c>
      <c r="D11003" t="s">
        <v>1554</v>
      </c>
      <c r="E11003" t="s">
        <v>576</v>
      </c>
      <c r="F11003" t="str">
        <f>VLOOKUP(orders[[#This Row],[product_id]],Products!A:C,3,0)</f>
        <v>Electronics</v>
      </c>
      <c r="G11003">
        <v>2</v>
      </c>
      <c r="H11003" s="6">
        <v>0.12917807239265119</v>
      </c>
      <c r="I11003" s="2">
        <f>VLOOKUP($E11003,
Products!$A$1:$F$201,MATCH(Orders!I$1,Products!$A$1:$F$1,0),0)</f>
        <v>12571.90922514794</v>
      </c>
      <c r="J11003" s="2">
        <f>VLOOKUP($E11003,
Products!$A$1:$F$201,MATCH(Orders!J$1,Products!$A$1:$F$1,0),0)</f>
        <v>9314.5536289888332</v>
      </c>
    </row>
    <row r="11004" spans="1:10">
      <c r="A11004">
        <v>11003</v>
      </c>
      <c r="B11004" s="4">
        <v>45073</v>
      </c>
      <c r="C11004" s="10">
        <f>DATE(YEAR(orders[[#This Row],[order_date]]), MONTH(orders[[#This Row],[order_date]]), 1)</f>
        <v>45047</v>
      </c>
      <c r="D11004" t="s">
        <v>1006</v>
      </c>
      <c r="E11004" t="s">
        <v>616</v>
      </c>
      <c r="F11004" t="str">
        <f>VLOOKUP(orders[[#This Row],[product_id]],Products!A:C,3,0)</f>
        <v>Electronics</v>
      </c>
      <c r="G11004">
        <v>3</v>
      </c>
      <c r="H11004" s="6">
        <v>0.20874939820200675</v>
      </c>
      <c r="I11004" s="2">
        <f>VLOOKUP($E11004,
Products!$A$1:$F$201,MATCH(Orders!I$1,Products!$A$1:$F$1,0),0)</f>
        <v>12172.554053901489</v>
      </c>
      <c r="J11004" s="2">
        <f>VLOOKUP($E11004,
Products!$A$1:$F$201,MATCH(Orders!J$1,Products!$A$1:$F$1,0),0)</f>
        <v>9644.7702288148557</v>
      </c>
    </row>
    <row r="11005" spans="1:10">
      <c r="A11005">
        <v>11004</v>
      </c>
      <c r="B11005" s="4">
        <v>44951</v>
      </c>
      <c r="C11005" s="10">
        <f>DATE(YEAR(orders[[#This Row],[order_date]]), MONTH(orders[[#This Row],[order_date]]), 1)</f>
        <v>44927</v>
      </c>
      <c r="D11005" t="s">
        <v>2097</v>
      </c>
      <c r="E11005" t="s">
        <v>701</v>
      </c>
      <c r="F11005" t="str">
        <f>VLOOKUP(orders[[#This Row],[product_id]],Products!A:C,3,0)</f>
        <v>Electronics</v>
      </c>
      <c r="G11005">
        <v>1</v>
      </c>
      <c r="H11005" s="6">
        <v>0.20438285983239982</v>
      </c>
      <c r="I11005" s="2">
        <f>VLOOKUP($E11005,
Products!$A$1:$F$201,MATCH(Orders!I$1,Products!$A$1:$F$1,0),0)</f>
        <v>19562.35470664543</v>
      </c>
      <c r="J11005" s="2">
        <f>VLOOKUP($E11005,
Products!$A$1:$F$201,MATCH(Orders!J$1,Products!$A$1:$F$1,0),0)</f>
        <v>13782.49498098754</v>
      </c>
    </row>
    <row r="11006" spans="1:10">
      <c r="A11006">
        <v>11005</v>
      </c>
      <c r="B11006" s="4">
        <v>45619</v>
      </c>
      <c r="C11006" s="10">
        <f>DATE(YEAR(orders[[#This Row],[order_date]]), MONTH(orders[[#This Row],[order_date]]), 1)</f>
        <v>45597</v>
      </c>
      <c r="D11006" t="s">
        <v>4032</v>
      </c>
      <c r="E11006" t="s">
        <v>695</v>
      </c>
      <c r="F11006" t="str">
        <f>VLOOKUP(orders[[#This Row],[product_id]],Products!A:C,3,0)</f>
        <v>Electronics</v>
      </c>
      <c r="G11006">
        <v>1</v>
      </c>
      <c r="H11006" s="6">
        <v>0.13019922576565021</v>
      </c>
      <c r="I11006" s="2">
        <f>VLOOKUP($E11006,
Products!$A$1:$F$201,MATCH(Orders!I$1,Products!$A$1:$F$1,0),0)</f>
        <v>2716.2219891886762</v>
      </c>
      <c r="J11006" s="2">
        <f>VLOOKUP($E11006,
Products!$A$1:$F$201,MATCH(Orders!J$1,Products!$A$1:$F$1,0),0)</f>
        <v>2045.0534052982539</v>
      </c>
    </row>
    <row r="11007" spans="1:10">
      <c r="A11007">
        <v>11006</v>
      </c>
      <c r="B11007" s="4">
        <v>45177</v>
      </c>
      <c r="C11007" s="10">
        <f>DATE(YEAR(orders[[#This Row],[order_date]]), MONTH(orders[[#This Row],[order_date]]), 1)</f>
        <v>45170</v>
      </c>
      <c r="D11007" t="s">
        <v>2045</v>
      </c>
      <c r="E11007" t="s">
        <v>700</v>
      </c>
      <c r="F11007" t="str">
        <f>VLOOKUP(orders[[#This Row],[product_id]],Products!A:C,3,0)</f>
        <v>Electronics</v>
      </c>
      <c r="G11007">
        <v>2</v>
      </c>
      <c r="H11007" s="6">
        <v>0.12483444214962032</v>
      </c>
      <c r="I11007" s="2">
        <f>VLOOKUP($E11007,
Products!$A$1:$F$201,MATCH(Orders!I$1,Products!$A$1:$F$1,0),0)</f>
        <v>11070.26215043813</v>
      </c>
      <c r="J11007" s="2">
        <f>VLOOKUP($E11007,
Products!$A$1:$F$201,MATCH(Orders!J$1,Products!$A$1:$F$1,0),0)</f>
        <v>7867.3909748932683</v>
      </c>
    </row>
    <row r="11008" spans="1:10">
      <c r="A11008">
        <v>11007</v>
      </c>
      <c r="B11008" s="4">
        <v>45408</v>
      </c>
      <c r="C11008" s="10">
        <f>DATE(YEAR(orders[[#This Row],[order_date]]), MONTH(orders[[#This Row],[order_date]]), 1)</f>
        <v>45383</v>
      </c>
      <c r="D11008" t="s">
        <v>1410</v>
      </c>
      <c r="E11008" t="s">
        <v>528</v>
      </c>
      <c r="F11008" t="str">
        <f>VLOOKUP(orders[[#This Row],[product_id]],Products!A:C,3,0)</f>
        <v>Appliances</v>
      </c>
      <c r="G11008">
        <v>2</v>
      </c>
      <c r="H11008" s="6">
        <v>8.4478779059893941E-2</v>
      </c>
      <c r="I11008" s="2">
        <f>VLOOKUP($E11008,
Products!$A$1:$F$201,MATCH(Orders!I$1,Products!$A$1:$F$1,0),0)</f>
        <v>5741.145946914552</v>
      </c>
      <c r="J11008" s="2">
        <f>VLOOKUP($E11008,
Products!$A$1:$F$201,MATCH(Orders!J$1,Products!$A$1:$F$1,0),0)</f>
        <v>4112.7219202399874</v>
      </c>
    </row>
    <row r="11009" spans="1:10">
      <c r="A11009">
        <v>11008</v>
      </c>
      <c r="B11009" s="4">
        <v>45641</v>
      </c>
      <c r="C11009" s="10">
        <f>DATE(YEAR(orders[[#This Row],[order_date]]), MONTH(orders[[#This Row],[order_date]]), 1)</f>
        <v>45627</v>
      </c>
      <c r="D11009" t="s">
        <v>3848</v>
      </c>
      <c r="E11009" t="s">
        <v>519</v>
      </c>
      <c r="F11009" t="str">
        <f>VLOOKUP(orders[[#This Row],[product_id]],Products!A:C,3,0)</f>
        <v>Electronics</v>
      </c>
      <c r="G11009">
        <v>2</v>
      </c>
      <c r="H11009" s="6">
        <v>0.14800746920637983</v>
      </c>
      <c r="I11009" s="2">
        <f>VLOOKUP($E11009,
Products!$A$1:$F$201,MATCH(Orders!I$1,Products!$A$1:$F$1,0),0)</f>
        <v>13103.02115426216</v>
      </c>
      <c r="J11009" s="2">
        <f>VLOOKUP($E11009,
Products!$A$1:$F$201,MATCH(Orders!J$1,Products!$A$1:$F$1,0),0)</f>
        <v>8775.5491996797755</v>
      </c>
    </row>
    <row r="11010" spans="1:10">
      <c r="A11010">
        <v>11009</v>
      </c>
      <c r="B11010" s="4">
        <v>45742</v>
      </c>
      <c r="C11010" s="10">
        <f>DATE(YEAR(orders[[#This Row],[order_date]]), MONTH(orders[[#This Row],[order_date]]), 1)</f>
        <v>45717</v>
      </c>
      <c r="D11010" t="s">
        <v>974</v>
      </c>
      <c r="E11010" t="s">
        <v>639</v>
      </c>
      <c r="F11010" t="str">
        <f>VLOOKUP(orders[[#This Row],[product_id]],Products!A:C,3,0)</f>
        <v>Appliances</v>
      </c>
      <c r="G11010">
        <v>1</v>
      </c>
      <c r="H11010" s="6">
        <v>8.3572609537702666E-2</v>
      </c>
      <c r="I11010" s="2">
        <f>VLOOKUP($E11010,
Products!$A$1:$F$201,MATCH(Orders!I$1,Products!$A$1:$F$1,0),0)</f>
        <v>2320.8560923599921</v>
      </c>
      <c r="J11010" s="2">
        <f>VLOOKUP($E11010,
Products!$A$1:$F$201,MATCH(Orders!J$1,Products!$A$1:$F$1,0),0)</f>
        <v>1750.110004830213</v>
      </c>
    </row>
    <row r="11011" spans="1:10">
      <c r="A11011">
        <v>11010</v>
      </c>
      <c r="B11011" s="4">
        <v>45608</v>
      </c>
      <c r="C11011" s="10">
        <f>DATE(YEAR(orders[[#This Row],[order_date]]), MONTH(orders[[#This Row],[order_date]]), 1)</f>
        <v>45597</v>
      </c>
      <c r="D11011" t="s">
        <v>4623</v>
      </c>
      <c r="E11011" t="s">
        <v>538</v>
      </c>
      <c r="F11011" t="str">
        <f>VLOOKUP(orders[[#This Row],[product_id]],Products!A:C,3,0)</f>
        <v>Electronics</v>
      </c>
      <c r="G11011">
        <v>1</v>
      </c>
      <c r="H11011" s="6">
        <v>0.10428057813814215</v>
      </c>
      <c r="I11011" s="2">
        <f>VLOOKUP($E11011,
Products!$A$1:$F$201,MATCH(Orders!I$1,Products!$A$1:$F$1,0),0)</f>
        <v>29368.843697269542</v>
      </c>
      <c r="J11011" s="2">
        <f>VLOOKUP($E11011,
Products!$A$1:$F$201,MATCH(Orders!J$1,Products!$A$1:$F$1,0),0)</f>
        <v>23079.13344123889</v>
      </c>
    </row>
    <row r="11012" spans="1:10">
      <c r="A11012">
        <v>11011</v>
      </c>
      <c r="B11012" s="4">
        <v>45101</v>
      </c>
      <c r="C11012" s="10">
        <f>DATE(YEAR(orders[[#This Row],[order_date]]), MONTH(orders[[#This Row],[order_date]]), 1)</f>
        <v>45078</v>
      </c>
      <c r="D11012" t="s">
        <v>2230</v>
      </c>
      <c r="E11012" t="s">
        <v>514</v>
      </c>
      <c r="F11012" t="str">
        <f>VLOOKUP(orders[[#This Row],[product_id]],Products!A:C,3,0)</f>
        <v>Electronics</v>
      </c>
      <c r="G11012">
        <v>3</v>
      </c>
      <c r="H11012" s="6">
        <v>0.18518048358581607</v>
      </c>
      <c r="I11012" s="2">
        <f>VLOOKUP($E11012,
Products!$A$1:$F$201,MATCH(Orders!I$1,Products!$A$1:$F$1,0),0)</f>
        <v>16482.730474054071</v>
      </c>
      <c r="J11012" s="2">
        <f>VLOOKUP($E11012,
Products!$A$1:$F$201,MATCH(Orders!J$1,Products!$A$1:$F$1,0),0)</f>
        <v>12480.81165565178</v>
      </c>
    </row>
    <row r="11013" spans="1:10">
      <c r="A11013">
        <v>11012</v>
      </c>
      <c r="B11013" s="4">
        <v>44928</v>
      </c>
      <c r="C11013" s="10">
        <f>DATE(YEAR(orders[[#This Row],[order_date]]), MONTH(orders[[#This Row],[order_date]]), 1)</f>
        <v>44927</v>
      </c>
      <c r="D11013" t="s">
        <v>3986</v>
      </c>
      <c r="E11013" t="s">
        <v>645</v>
      </c>
      <c r="F11013" t="str">
        <f>VLOOKUP(orders[[#This Row],[product_id]],Products!A:C,3,0)</f>
        <v>Electronics</v>
      </c>
      <c r="G11013">
        <v>1</v>
      </c>
      <c r="H11013" s="6">
        <v>0.23470475769644566</v>
      </c>
      <c r="I11013" s="2">
        <f>VLOOKUP($E11013,
Products!$A$1:$F$201,MATCH(Orders!I$1,Products!$A$1:$F$1,0),0)</f>
        <v>29658.239859810968</v>
      </c>
      <c r="J11013" s="2">
        <f>VLOOKUP($E11013,
Products!$A$1:$F$201,MATCH(Orders!J$1,Products!$A$1:$F$1,0),0)</f>
        <v>22421.521919652871</v>
      </c>
    </row>
    <row r="11014" spans="1:10">
      <c r="A11014">
        <v>11013</v>
      </c>
      <c r="B11014" s="4">
        <v>45565</v>
      </c>
      <c r="C11014" s="10">
        <f>DATE(YEAR(orders[[#This Row],[order_date]]), MONTH(orders[[#This Row],[order_date]]), 1)</f>
        <v>45536</v>
      </c>
      <c r="D11014" t="s">
        <v>1183</v>
      </c>
      <c r="E11014" t="s">
        <v>622</v>
      </c>
      <c r="F11014" t="str">
        <f>VLOOKUP(orders[[#This Row],[product_id]],Products!A:C,3,0)</f>
        <v>Electronics</v>
      </c>
      <c r="G11014">
        <v>1</v>
      </c>
      <c r="H11014" s="6">
        <v>0.1808284997361316</v>
      </c>
      <c r="I11014" s="2">
        <f>VLOOKUP($E11014,
Products!$A$1:$F$201,MATCH(Orders!I$1,Products!$A$1:$F$1,0),0)</f>
        <v>29891.969506397199</v>
      </c>
      <c r="J11014" s="2">
        <f>VLOOKUP($E11014,
Products!$A$1:$F$201,MATCH(Orders!J$1,Products!$A$1:$F$1,0),0)</f>
        <v>20298.690993957589</v>
      </c>
    </row>
    <row r="11015" spans="1:10">
      <c r="A11015">
        <v>11014</v>
      </c>
      <c r="B11015" s="4">
        <v>45632</v>
      </c>
      <c r="C11015" s="10">
        <f>DATE(YEAR(orders[[#This Row],[order_date]]), MONTH(orders[[#This Row],[order_date]]), 1)</f>
        <v>45627</v>
      </c>
      <c r="D11015" t="s">
        <v>881</v>
      </c>
      <c r="E11015" t="s">
        <v>600</v>
      </c>
      <c r="F11015" t="str">
        <f>VLOOKUP(orders[[#This Row],[product_id]],Products!A:C,3,0)</f>
        <v>Electronics</v>
      </c>
      <c r="G11015">
        <v>1</v>
      </c>
      <c r="H11015" s="6">
        <v>0.10957089171097882</v>
      </c>
      <c r="I11015" s="2">
        <f>VLOOKUP($E11015,
Products!$A$1:$F$201,MATCH(Orders!I$1,Products!$A$1:$F$1,0),0)</f>
        <v>2556.7009232610858</v>
      </c>
      <c r="J11015" s="2">
        <f>VLOOKUP($E11015,
Products!$A$1:$F$201,MATCH(Orders!J$1,Products!$A$1:$F$1,0),0)</f>
        <v>2002.3128715328869</v>
      </c>
    </row>
    <row r="11016" spans="1:10">
      <c r="A11016">
        <v>11015</v>
      </c>
      <c r="B11016" s="4">
        <v>45288</v>
      </c>
      <c r="C11016" s="10">
        <f>DATE(YEAR(orders[[#This Row],[order_date]]), MONTH(orders[[#This Row],[order_date]]), 1)</f>
        <v>45261</v>
      </c>
      <c r="D11016" t="s">
        <v>944</v>
      </c>
      <c r="E11016" t="s">
        <v>684</v>
      </c>
      <c r="F11016" t="str">
        <f>VLOOKUP(orders[[#This Row],[product_id]],Products!A:C,3,0)</f>
        <v>Appliances</v>
      </c>
      <c r="G11016">
        <v>2</v>
      </c>
      <c r="H11016" s="6">
        <v>0.14004967647706854</v>
      </c>
      <c r="I11016" s="2">
        <f>VLOOKUP($E11016,
Products!$A$1:$F$201,MATCH(Orders!I$1,Products!$A$1:$F$1,0),0)</f>
        <v>2147.166688023286</v>
      </c>
      <c r="J11016" s="2">
        <f>VLOOKUP($E11016,
Products!$A$1:$F$201,MATCH(Orders!J$1,Products!$A$1:$F$1,0),0)</f>
        <v>1709.9619584723389</v>
      </c>
    </row>
    <row r="11017" spans="1:10">
      <c r="A11017">
        <v>11016</v>
      </c>
      <c r="B11017" s="4">
        <v>45496</v>
      </c>
      <c r="C11017" s="10">
        <f>DATE(YEAR(orders[[#This Row],[order_date]]), MONTH(orders[[#This Row],[order_date]]), 1)</f>
        <v>45474</v>
      </c>
      <c r="D11017" t="s">
        <v>3646</v>
      </c>
      <c r="E11017" t="s">
        <v>508</v>
      </c>
      <c r="F11017" t="str">
        <f>VLOOKUP(orders[[#This Row],[product_id]],Products!A:C,3,0)</f>
        <v>Electronics</v>
      </c>
      <c r="G11017">
        <v>1</v>
      </c>
      <c r="H11017" s="6">
        <v>0.17274361642247457</v>
      </c>
      <c r="I11017" s="2">
        <f>VLOOKUP($E11017,
Products!$A$1:$F$201,MATCH(Orders!I$1,Products!$A$1:$F$1,0),0)</f>
        <v>23345.985707147142</v>
      </c>
      <c r="J11017" s="2">
        <f>VLOOKUP($E11017,
Products!$A$1:$F$201,MATCH(Orders!J$1,Products!$A$1:$F$1,0),0)</f>
        <v>15772.90371323649</v>
      </c>
    </row>
    <row r="11018" spans="1:10">
      <c r="A11018">
        <v>11017</v>
      </c>
      <c r="B11018" s="4">
        <v>45516</v>
      </c>
      <c r="C11018" s="10">
        <f>DATE(YEAR(orders[[#This Row],[order_date]]), MONTH(orders[[#This Row],[order_date]]), 1)</f>
        <v>45505</v>
      </c>
      <c r="D11018" t="s">
        <v>2674</v>
      </c>
      <c r="E11018" t="s">
        <v>689</v>
      </c>
      <c r="F11018" t="str">
        <f>VLOOKUP(orders[[#This Row],[product_id]],Products!A:C,3,0)</f>
        <v>Electronics</v>
      </c>
      <c r="G11018">
        <v>1</v>
      </c>
      <c r="H11018" s="6">
        <v>0.23603940549833238</v>
      </c>
      <c r="I11018" s="2">
        <f>VLOOKUP($E11018,
Products!$A$1:$F$201,MATCH(Orders!I$1,Products!$A$1:$F$1,0),0)</f>
        <v>22021.70433799336</v>
      </c>
      <c r="J11018" s="2">
        <f>VLOOKUP($E11018,
Products!$A$1:$F$201,MATCH(Orders!J$1,Products!$A$1:$F$1,0),0)</f>
        <v>16990.60087110737</v>
      </c>
    </row>
    <row r="11019" spans="1:10">
      <c r="A11019">
        <v>11018</v>
      </c>
      <c r="B11019" s="4">
        <v>45128</v>
      </c>
      <c r="C11019" s="10">
        <f>DATE(YEAR(orders[[#This Row],[order_date]]), MONTH(orders[[#This Row],[order_date]]), 1)</f>
        <v>45108</v>
      </c>
      <c r="D11019" t="s">
        <v>1315</v>
      </c>
      <c r="E11019" t="s">
        <v>551</v>
      </c>
      <c r="F11019" t="str">
        <f>VLOOKUP(orders[[#This Row],[product_id]],Products!A:C,3,0)</f>
        <v>Appliances</v>
      </c>
      <c r="G11019">
        <v>2</v>
      </c>
      <c r="H11019" s="6">
        <v>0.12737748066583821</v>
      </c>
      <c r="I11019" s="2">
        <f>VLOOKUP($E11019,
Products!$A$1:$F$201,MATCH(Orders!I$1,Products!$A$1:$F$1,0),0)</f>
        <v>5988.538916083141</v>
      </c>
      <c r="J11019" s="2">
        <f>VLOOKUP($E11019,
Products!$A$1:$F$201,MATCH(Orders!J$1,Products!$A$1:$F$1,0),0)</f>
        <v>4180.5955033056744</v>
      </c>
    </row>
    <row r="11020" spans="1:10">
      <c r="A11020">
        <v>11019</v>
      </c>
      <c r="B11020" s="4">
        <v>45931</v>
      </c>
      <c r="C11020" s="10">
        <f>DATE(YEAR(orders[[#This Row],[order_date]]), MONTH(orders[[#This Row],[order_date]]), 1)</f>
        <v>45931</v>
      </c>
      <c r="D11020" t="s">
        <v>3612</v>
      </c>
      <c r="E11020" t="s">
        <v>541</v>
      </c>
      <c r="F11020" t="str">
        <f>VLOOKUP(orders[[#This Row],[product_id]],Products!A:C,3,0)</f>
        <v>Appliances</v>
      </c>
      <c r="G11020">
        <v>1</v>
      </c>
      <c r="H11020" s="6">
        <v>0.12635307965433545</v>
      </c>
      <c r="I11020" s="2">
        <f>VLOOKUP($E11020,
Products!$A$1:$F$201,MATCH(Orders!I$1,Products!$A$1:$F$1,0),0)</f>
        <v>2390.3651642386908</v>
      </c>
      <c r="J11020" s="2">
        <f>VLOOKUP($E11020,
Products!$A$1:$F$201,MATCH(Orders!J$1,Products!$A$1:$F$1,0),0)</f>
        <v>1655.7504783617919</v>
      </c>
    </row>
    <row r="11021" spans="1:10">
      <c r="A11021">
        <v>11020</v>
      </c>
      <c r="B11021" s="4">
        <v>46012</v>
      </c>
      <c r="C11021" s="10">
        <f>DATE(YEAR(orders[[#This Row],[order_date]]), MONTH(orders[[#This Row],[order_date]]), 1)</f>
        <v>45992</v>
      </c>
      <c r="D11021" t="s">
        <v>4219</v>
      </c>
      <c r="E11021" t="s">
        <v>646</v>
      </c>
      <c r="F11021" t="str">
        <f>VLOOKUP(orders[[#This Row],[product_id]],Products!A:C,3,0)</f>
        <v>Electronics</v>
      </c>
      <c r="G11021">
        <v>1</v>
      </c>
      <c r="H11021" s="6">
        <v>0.1057662024942484</v>
      </c>
      <c r="I11021" s="2">
        <f>VLOOKUP($E11021,
Products!$A$1:$F$201,MATCH(Orders!I$1,Products!$A$1:$F$1,0),0)</f>
        <v>18424.12750052143</v>
      </c>
      <c r="J11021" s="2">
        <f>VLOOKUP($E11021,
Products!$A$1:$F$201,MATCH(Orders!J$1,Products!$A$1:$F$1,0),0)</f>
        <v>14575.25356690323</v>
      </c>
    </row>
    <row r="11022" spans="1:10">
      <c r="A11022">
        <v>11021</v>
      </c>
      <c r="B11022" s="4">
        <v>45052</v>
      </c>
      <c r="C11022" s="10">
        <f>DATE(YEAR(orders[[#This Row],[order_date]]), MONTH(orders[[#This Row],[order_date]]), 1)</f>
        <v>45047</v>
      </c>
      <c r="D11022" t="s">
        <v>4378</v>
      </c>
      <c r="E11022" t="s">
        <v>518</v>
      </c>
      <c r="F11022" t="str">
        <f>VLOOKUP(orders[[#This Row],[product_id]],Products!A:C,3,0)</f>
        <v>Electronics</v>
      </c>
      <c r="G11022">
        <v>3</v>
      </c>
      <c r="H11022" s="6">
        <v>0.20822402037371668</v>
      </c>
      <c r="I11022" s="2">
        <f>VLOOKUP($E11022,
Products!$A$1:$F$201,MATCH(Orders!I$1,Products!$A$1:$F$1,0),0)</f>
        <v>23393.890826127132</v>
      </c>
      <c r="J11022" s="2">
        <f>VLOOKUP($E11022,
Products!$A$1:$F$201,MATCH(Orders!J$1,Products!$A$1:$F$1,0),0)</f>
        <v>16064.756531016081</v>
      </c>
    </row>
    <row r="11023" spans="1:10">
      <c r="A11023">
        <v>11022</v>
      </c>
      <c r="B11023" s="4">
        <v>45918</v>
      </c>
      <c r="C11023" s="10">
        <f>DATE(YEAR(orders[[#This Row],[order_date]]), MONTH(orders[[#This Row],[order_date]]), 1)</f>
        <v>45901</v>
      </c>
      <c r="D11023" t="s">
        <v>2493</v>
      </c>
      <c r="E11023" t="s">
        <v>691</v>
      </c>
      <c r="F11023" t="str">
        <f>VLOOKUP(orders[[#This Row],[product_id]],Products!A:C,3,0)</f>
        <v>Appliances</v>
      </c>
      <c r="G11023">
        <v>1</v>
      </c>
      <c r="H11023" s="6">
        <v>0.13745279748739292</v>
      </c>
      <c r="I11023" s="2">
        <f>VLOOKUP($E11023,
Products!$A$1:$F$201,MATCH(Orders!I$1,Products!$A$1:$F$1,0),0)</f>
        <v>2337.6024778940591</v>
      </c>
      <c r="J11023" s="2">
        <f>VLOOKUP($E11023,
Products!$A$1:$F$201,MATCH(Orders!J$1,Products!$A$1:$F$1,0),0)</f>
        <v>1616.9957885138581</v>
      </c>
    </row>
    <row r="11024" spans="1:10">
      <c r="A11024">
        <v>11023</v>
      </c>
      <c r="B11024" s="4">
        <v>44975</v>
      </c>
      <c r="C11024" s="10">
        <f>DATE(YEAR(orders[[#This Row],[order_date]]), MONTH(orders[[#This Row],[order_date]]), 1)</f>
        <v>44958</v>
      </c>
      <c r="D11024" t="s">
        <v>1197</v>
      </c>
      <c r="E11024" t="s">
        <v>590</v>
      </c>
      <c r="F11024" t="str">
        <f>VLOOKUP(orders[[#This Row],[product_id]],Products!A:C,3,0)</f>
        <v>Appliances</v>
      </c>
      <c r="G11024">
        <v>1</v>
      </c>
      <c r="H11024" s="6">
        <v>0.12922380765931374</v>
      </c>
      <c r="I11024" s="2">
        <f>VLOOKUP($E11024,
Products!$A$1:$F$201,MATCH(Orders!I$1,Products!$A$1:$F$1,0),0)</f>
        <v>2035.9251500591261</v>
      </c>
      <c r="J11024" s="2">
        <f>VLOOKUP($E11024,
Products!$A$1:$F$201,MATCH(Orders!J$1,Products!$A$1:$F$1,0),0)</f>
        <v>1473.8412378673991</v>
      </c>
    </row>
    <row r="11025" spans="1:10">
      <c r="A11025">
        <v>11024</v>
      </c>
      <c r="B11025" s="4">
        <v>45772</v>
      </c>
      <c r="C11025" s="10">
        <f>DATE(YEAR(orders[[#This Row],[order_date]]), MONTH(orders[[#This Row],[order_date]]), 1)</f>
        <v>45748</v>
      </c>
      <c r="D11025" t="s">
        <v>2852</v>
      </c>
      <c r="E11025" t="s">
        <v>667</v>
      </c>
      <c r="F11025" t="str">
        <f>VLOOKUP(orders[[#This Row],[product_id]],Products!A:C,3,0)</f>
        <v>Electronics</v>
      </c>
      <c r="G11025">
        <v>3</v>
      </c>
      <c r="H11025" s="6">
        <v>0.24221350893274718</v>
      </c>
      <c r="I11025" s="2">
        <f>VLOOKUP($E11025,
Products!$A$1:$F$201,MATCH(Orders!I$1,Products!$A$1:$F$1,0),0)</f>
        <v>2491.507056421975</v>
      </c>
      <c r="J11025" s="2">
        <f>VLOOKUP($E11025,
Products!$A$1:$F$201,MATCH(Orders!J$1,Products!$A$1:$F$1,0),0)</f>
        <v>1871.4408177277719</v>
      </c>
    </row>
    <row r="11026" spans="1:10">
      <c r="A11026">
        <v>11025</v>
      </c>
      <c r="B11026" s="4">
        <v>45105</v>
      </c>
      <c r="C11026" s="10">
        <f>DATE(YEAR(orders[[#This Row],[order_date]]), MONTH(orders[[#This Row],[order_date]]), 1)</f>
        <v>45078</v>
      </c>
      <c r="D11026" t="s">
        <v>1034</v>
      </c>
      <c r="E11026" t="s">
        <v>548</v>
      </c>
      <c r="F11026" t="str">
        <f>VLOOKUP(orders[[#This Row],[product_id]],Products!A:C,3,0)</f>
        <v>Appliances</v>
      </c>
      <c r="G11026">
        <v>3</v>
      </c>
      <c r="H11026" s="6">
        <v>6.5948090737175238E-2</v>
      </c>
      <c r="I11026" s="2">
        <f>VLOOKUP($E11026,
Products!$A$1:$F$201,MATCH(Orders!I$1,Products!$A$1:$F$1,0),0)</f>
        <v>2211.9922659782978</v>
      </c>
      <c r="J11026" s="2">
        <f>VLOOKUP($E11026,
Products!$A$1:$F$201,MATCH(Orders!J$1,Products!$A$1:$F$1,0),0)</f>
        <v>1741.1720710333091</v>
      </c>
    </row>
    <row r="11027" spans="1:10">
      <c r="A11027">
        <v>11026</v>
      </c>
      <c r="B11027" s="4">
        <v>45419</v>
      </c>
      <c r="C11027" s="10">
        <f>DATE(YEAR(orders[[#This Row],[order_date]]), MONTH(orders[[#This Row],[order_date]]), 1)</f>
        <v>45413</v>
      </c>
      <c r="D11027" t="s">
        <v>4103</v>
      </c>
      <c r="E11027" t="s">
        <v>633</v>
      </c>
      <c r="F11027" t="str">
        <f>VLOOKUP(orders[[#This Row],[product_id]],Products!A:C,3,0)</f>
        <v>Appliances</v>
      </c>
      <c r="G11027">
        <v>3</v>
      </c>
      <c r="H11027" s="6">
        <v>0.10449943422584092</v>
      </c>
      <c r="I11027" s="2">
        <f>VLOOKUP($E11027,
Products!$A$1:$F$201,MATCH(Orders!I$1,Products!$A$1:$F$1,0),0)</f>
        <v>2361.4162937319088</v>
      </c>
      <c r="J11027" s="2">
        <f>VLOOKUP($E11027,
Products!$A$1:$F$201,MATCH(Orders!J$1,Products!$A$1:$F$1,0),0)</f>
        <v>1552.5536411429621</v>
      </c>
    </row>
    <row r="11028" spans="1:10">
      <c r="A11028">
        <v>11027</v>
      </c>
      <c r="B11028" s="4">
        <v>45498</v>
      </c>
      <c r="C11028" s="10">
        <f>DATE(YEAR(orders[[#This Row],[order_date]]), MONTH(orders[[#This Row],[order_date]]), 1)</f>
        <v>45474</v>
      </c>
      <c r="D11028" t="s">
        <v>1150</v>
      </c>
      <c r="E11028" t="s">
        <v>661</v>
      </c>
      <c r="F11028" t="str">
        <f>VLOOKUP(orders[[#This Row],[product_id]],Products!A:C,3,0)</f>
        <v>Electronics</v>
      </c>
      <c r="G11028">
        <v>1</v>
      </c>
      <c r="H11028" s="6">
        <v>0.17437810656977201</v>
      </c>
      <c r="I11028" s="2">
        <f>VLOOKUP($E11028,
Products!$A$1:$F$201,MATCH(Orders!I$1,Products!$A$1:$F$1,0),0)</f>
        <v>18760.038541255031</v>
      </c>
      <c r="J11028" s="2">
        <f>VLOOKUP($E11028,
Products!$A$1:$F$201,MATCH(Orders!J$1,Products!$A$1:$F$1,0),0)</f>
        <v>13545.127547708629</v>
      </c>
    </row>
    <row r="11029" spans="1:10">
      <c r="A11029">
        <v>11028</v>
      </c>
      <c r="B11029" s="4">
        <v>45228</v>
      </c>
      <c r="C11029" s="10">
        <f>DATE(YEAR(orders[[#This Row],[order_date]]), MONTH(orders[[#This Row],[order_date]]), 1)</f>
        <v>45200</v>
      </c>
      <c r="D11029" t="s">
        <v>2395</v>
      </c>
      <c r="E11029" t="s">
        <v>689</v>
      </c>
      <c r="F11029" t="str">
        <f>VLOOKUP(orders[[#This Row],[product_id]],Products!A:C,3,0)</f>
        <v>Electronics</v>
      </c>
      <c r="G11029">
        <v>1</v>
      </c>
      <c r="H11029" s="6">
        <v>0.19093254252559513</v>
      </c>
      <c r="I11029" s="2">
        <f>VLOOKUP($E11029,
Products!$A$1:$F$201,MATCH(Orders!I$1,Products!$A$1:$F$1,0),0)</f>
        <v>22021.70433799336</v>
      </c>
      <c r="J11029" s="2">
        <f>VLOOKUP($E11029,
Products!$A$1:$F$201,MATCH(Orders!J$1,Products!$A$1:$F$1,0),0)</f>
        <v>16990.60087110737</v>
      </c>
    </row>
    <row r="11030" spans="1:10">
      <c r="A11030">
        <v>11029</v>
      </c>
      <c r="B11030" s="4">
        <v>45890</v>
      </c>
      <c r="C11030" s="10">
        <f>DATE(YEAR(orders[[#This Row],[order_date]]), MONTH(orders[[#This Row],[order_date]]), 1)</f>
        <v>45870</v>
      </c>
      <c r="D11030" t="s">
        <v>1703</v>
      </c>
      <c r="E11030" t="s">
        <v>552</v>
      </c>
      <c r="F11030" t="str">
        <f>VLOOKUP(orders[[#This Row],[product_id]],Products!A:C,3,0)</f>
        <v>Electronics</v>
      </c>
      <c r="G11030">
        <v>1</v>
      </c>
      <c r="H11030" s="6">
        <v>0.17766223627181618</v>
      </c>
      <c r="I11030" s="2">
        <f>VLOOKUP($E11030,
Products!$A$1:$F$201,MATCH(Orders!I$1,Products!$A$1:$F$1,0),0)</f>
        <v>20326.88586940234</v>
      </c>
      <c r="J11030" s="2">
        <f>VLOOKUP($E11030,
Products!$A$1:$F$201,MATCH(Orders!J$1,Products!$A$1:$F$1,0),0)</f>
        <v>14896.572579237891</v>
      </c>
    </row>
    <row r="11031" spans="1:10">
      <c r="A11031">
        <v>11030</v>
      </c>
      <c r="B11031" s="4">
        <v>45916</v>
      </c>
      <c r="C11031" s="10">
        <f>DATE(YEAR(orders[[#This Row],[order_date]]), MONTH(orders[[#This Row],[order_date]]), 1)</f>
        <v>45901</v>
      </c>
      <c r="D11031" t="s">
        <v>3048</v>
      </c>
      <c r="E11031" t="s">
        <v>668</v>
      </c>
      <c r="F11031" t="str">
        <f>VLOOKUP(orders[[#This Row],[product_id]],Products!A:C,3,0)</f>
        <v>Electronics</v>
      </c>
      <c r="G11031">
        <v>1</v>
      </c>
      <c r="H11031" s="6">
        <v>0.17182979921243843</v>
      </c>
      <c r="I11031" s="2">
        <f>VLOOKUP($E11031,
Products!$A$1:$F$201,MATCH(Orders!I$1,Products!$A$1:$F$1,0),0)</f>
        <v>23702.058773663419</v>
      </c>
      <c r="J11031" s="2">
        <f>VLOOKUP($E11031,
Products!$A$1:$F$201,MATCH(Orders!J$1,Products!$A$1:$F$1,0),0)</f>
        <v>17657.804767621328</v>
      </c>
    </row>
    <row r="11032" spans="1:10">
      <c r="A11032">
        <v>11031</v>
      </c>
      <c r="B11032" s="4">
        <v>45903</v>
      </c>
      <c r="C11032" s="10">
        <f>DATE(YEAR(orders[[#This Row],[order_date]]), MONTH(orders[[#This Row],[order_date]]), 1)</f>
        <v>45901</v>
      </c>
      <c r="D11032" t="s">
        <v>1147</v>
      </c>
      <c r="E11032" t="s">
        <v>524</v>
      </c>
      <c r="F11032" t="str">
        <f>VLOOKUP(orders[[#This Row],[product_id]],Products!A:C,3,0)</f>
        <v>Electronics</v>
      </c>
      <c r="G11032">
        <v>1</v>
      </c>
      <c r="H11032" s="6">
        <v>0.1867345688229376</v>
      </c>
      <c r="I11032" s="2">
        <f>VLOOKUP($E11032,
Products!$A$1:$F$201,MATCH(Orders!I$1,Products!$A$1:$F$1,0),0)</f>
        <v>13162.372749153699</v>
      </c>
      <c r="J11032" s="2">
        <f>VLOOKUP($E11032,
Products!$A$1:$F$201,MATCH(Orders!J$1,Products!$A$1:$F$1,0),0)</f>
        <v>8772.7564251238819</v>
      </c>
    </row>
    <row r="11033" spans="1:10">
      <c r="A11033">
        <v>11032</v>
      </c>
      <c r="B11033" s="4">
        <v>45195</v>
      </c>
      <c r="C11033" s="10">
        <f>DATE(YEAR(orders[[#This Row],[order_date]]), MONTH(orders[[#This Row],[order_date]]), 1)</f>
        <v>45170</v>
      </c>
      <c r="D11033" t="s">
        <v>1500</v>
      </c>
      <c r="E11033" t="s">
        <v>588</v>
      </c>
      <c r="F11033" t="str">
        <f>VLOOKUP(orders[[#This Row],[product_id]],Products!A:C,3,0)</f>
        <v>Electronics</v>
      </c>
      <c r="G11033">
        <v>1</v>
      </c>
      <c r="H11033" s="6">
        <v>0.10583495969269845</v>
      </c>
      <c r="I11033" s="2">
        <f>VLOOKUP($E11033,
Products!$A$1:$F$201,MATCH(Orders!I$1,Products!$A$1:$F$1,0),0)</f>
        <v>32539.342481911372</v>
      </c>
      <c r="J11033" s="2">
        <f>VLOOKUP($E11033,
Products!$A$1:$F$201,MATCH(Orders!J$1,Products!$A$1:$F$1,0),0)</f>
        <v>21531.252982830021</v>
      </c>
    </row>
    <row r="11034" spans="1:10">
      <c r="A11034">
        <v>11033</v>
      </c>
      <c r="B11034" s="4">
        <v>45550</v>
      </c>
      <c r="C11034" s="10">
        <f>DATE(YEAR(orders[[#This Row],[order_date]]), MONTH(orders[[#This Row],[order_date]]), 1)</f>
        <v>45536</v>
      </c>
      <c r="D11034" t="s">
        <v>2537</v>
      </c>
      <c r="E11034" t="s">
        <v>602</v>
      </c>
      <c r="F11034" t="str">
        <f>VLOOKUP(orders[[#This Row],[product_id]],Products!A:C,3,0)</f>
        <v>Appliances</v>
      </c>
      <c r="G11034">
        <v>1</v>
      </c>
      <c r="H11034" s="6">
        <v>5.602594678014107E-2</v>
      </c>
      <c r="I11034" s="2">
        <f>VLOOKUP($E11034,
Products!$A$1:$F$201,MATCH(Orders!I$1,Products!$A$1:$F$1,0),0)</f>
        <v>22834.95547197924</v>
      </c>
      <c r="J11034" s="2">
        <f>VLOOKUP($E11034,
Products!$A$1:$F$201,MATCH(Orders!J$1,Products!$A$1:$F$1,0),0)</f>
        <v>17972.460052660601</v>
      </c>
    </row>
    <row r="11035" spans="1:10">
      <c r="A11035">
        <v>11034</v>
      </c>
      <c r="B11035" s="4">
        <v>45026</v>
      </c>
      <c r="C11035" s="10">
        <f>DATE(YEAR(orders[[#This Row],[order_date]]), MONTH(orders[[#This Row],[order_date]]), 1)</f>
        <v>45017</v>
      </c>
      <c r="D11035" t="s">
        <v>1596</v>
      </c>
      <c r="E11035" t="s">
        <v>684</v>
      </c>
      <c r="F11035" t="str">
        <f>VLOOKUP(orders[[#This Row],[product_id]],Products!A:C,3,0)</f>
        <v>Appliances</v>
      </c>
      <c r="G11035">
        <v>1</v>
      </c>
      <c r="H11035" s="6">
        <v>7.5904679831840086E-2</v>
      </c>
      <c r="I11035" s="2">
        <f>VLOOKUP($E11035,
Products!$A$1:$F$201,MATCH(Orders!I$1,Products!$A$1:$F$1,0),0)</f>
        <v>2147.166688023286</v>
      </c>
      <c r="J11035" s="2">
        <f>VLOOKUP($E11035,
Products!$A$1:$F$201,MATCH(Orders!J$1,Products!$A$1:$F$1,0),0)</f>
        <v>1709.9619584723389</v>
      </c>
    </row>
    <row r="11036" spans="1:10">
      <c r="A11036">
        <v>11035</v>
      </c>
      <c r="B11036" s="4">
        <v>45141</v>
      </c>
      <c r="C11036" s="10">
        <f>DATE(YEAR(orders[[#This Row],[order_date]]), MONTH(orders[[#This Row],[order_date]]), 1)</f>
        <v>45139</v>
      </c>
      <c r="D11036" t="s">
        <v>2784</v>
      </c>
      <c r="E11036" t="s">
        <v>604</v>
      </c>
      <c r="F11036" t="str">
        <f>VLOOKUP(orders[[#This Row],[product_id]],Products!A:C,3,0)</f>
        <v>Appliances</v>
      </c>
      <c r="G11036">
        <v>1</v>
      </c>
      <c r="H11036" s="6">
        <v>0.14816870358112541</v>
      </c>
      <c r="I11036" s="2">
        <f>VLOOKUP($E11036,
Products!$A$1:$F$201,MATCH(Orders!I$1,Products!$A$1:$F$1,0),0)</f>
        <v>2087.687835040248</v>
      </c>
      <c r="J11036" s="2">
        <f>VLOOKUP($E11036,
Products!$A$1:$F$201,MATCH(Orders!J$1,Products!$A$1:$F$1,0),0)</f>
        <v>1450.1823074928161</v>
      </c>
    </row>
    <row r="11037" spans="1:10">
      <c r="A11037">
        <v>11036</v>
      </c>
      <c r="B11037" s="4">
        <v>45551</v>
      </c>
      <c r="C11037" s="10">
        <f>DATE(YEAR(orders[[#This Row],[order_date]]), MONTH(orders[[#This Row],[order_date]]), 1)</f>
        <v>45536</v>
      </c>
      <c r="D11037" t="s">
        <v>1860</v>
      </c>
      <c r="E11037" t="s">
        <v>653</v>
      </c>
      <c r="F11037" t="str">
        <f>VLOOKUP(orders[[#This Row],[product_id]],Products!A:C,3,0)</f>
        <v>Electronics</v>
      </c>
      <c r="G11037">
        <v>1</v>
      </c>
      <c r="H11037" s="6">
        <v>0.16518352684222812</v>
      </c>
      <c r="I11037" s="2">
        <f>VLOOKUP($E11037,
Products!$A$1:$F$201,MATCH(Orders!I$1,Products!$A$1:$F$1,0),0)</f>
        <v>18065.96612294337</v>
      </c>
      <c r="J11037" s="2">
        <f>VLOOKUP($E11037,
Products!$A$1:$F$201,MATCH(Orders!J$1,Products!$A$1:$F$1,0),0)</f>
        <v>14411.932365903909</v>
      </c>
    </row>
    <row r="11038" spans="1:10">
      <c r="A11038">
        <v>11037</v>
      </c>
      <c r="B11038" s="4">
        <v>45023</v>
      </c>
      <c r="C11038" s="10">
        <f>DATE(YEAR(orders[[#This Row],[order_date]]), MONTH(orders[[#This Row],[order_date]]), 1)</f>
        <v>45017</v>
      </c>
      <c r="D11038" t="s">
        <v>2457</v>
      </c>
      <c r="E11038" t="s">
        <v>534</v>
      </c>
      <c r="F11038" t="str">
        <f>VLOOKUP(orders[[#This Row],[product_id]],Products!A:C,3,0)</f>
        <v>Appliances</v>
      </c>
      <c r="G11038">
        <v>3</v>
      </c>
      <c r="H11038" s="6">
        <v>0.14274448282875601</v>
      </c>
      <c r="I11038" s="2">
        <f>VLOOKUP($E11038,
Products!$A$1:$F$201,MATCH(Orders!I$1,Products!$A$1:$F$1,0),0)</f>
        <v>24743.162958088669</v>
      </c>
      <c r="J11038" s="2">
        <f>VLOOKUP($E11038,
Products!$A$1:$F$201,MATCH(Orders!J$1,Products!$A$1:$F$1,0),0)</f>
        <v>19307.588986555591</v>
      </c>
    </row>
    <row r="11039" spans="1:10">
      <c r="A11039">
        <v>11038</v>
      </c>
      <c r="B11039" s="4">
        <v>45745</v>
      </c>
      <c r="C11039" s="10">
        <f>DATE(YEAR(orders[[#This Row],[order_date]]), MONTH(orders[[#This Row],[order_date]]), 1)</f>
        <v>45717</v>
      </c>
      <c r="D11039" t="s">
        <v>4304</v>
      </c>
      <c r="E11039" t="s">
        <v>633</v>
      </c>
      <c r="F11039" t="str">
        <f>VLOOKUP(orders[[#This Row],[product_id]],Products!A:C,3,0)</f>
        <v>Appliances</v>
      </c>
      <c r="G11039">
        <v>1</v>
      </c>
      <c r="H11039" s="6">
        <v>5.9781920017541387E-2</v>
      </c>
      <c r="I11039" s="2">
        <f>VLOOKUP($E11039,
Products!$A$1:$F$201,MATCH(Orders!I$1,Products!$A$1:$F$1,0),0)</f>
        <v>2361.4162937319088</v>
      </c>
      <c r="J11039" s="2">
        <f>VLOOKUP($E11039,
Products!$A$1:$F$201,MATCH(Orders!J$1,Products!$A$1:$F$1,0),0)</f>
        <v>1552.5536411429621</v>
      </c>
    </row>
    <row r="11040" spans="1:10">
      <c r="A11040">
        <v>11039</v>
      </c>
      <c r="B11040" s="4">
        <v>45556</v>
      </c>
      <c r="C11040" s="10">
        <f>DATE(YEAR(orders[[#This Row],[order_date]]), MONTH(orders[[#This Row],[order_date]]), 1)</f>
        <v>45536</v>
      </c>
      <c r="D11040" t="s">
        <v>3191</v>
      </c>
      <c r="E11040" t="s">
        <v>577</v>
      </c>
      <c r="F11040" t="str">
        <f>VLOOKUP(orders[[#This Row],[product_id]],Products!A:C,3,0)</f>
        <v>Appliances</v>
      </c>
      <c r="G11040">
        <v>2</v>
      </c>
      <c r="H11040" s="6">
        <v>7.4799881820637154E-2</v>
      </c>
      <c r="I11040" s="2">
        <f>VLOOKUP($E11040,
Products!$A$1:$F$201,MATCH(Orders!I$1,Products!$A$1:$F$1,0),0)</f>
        <v>24178.046221204509</v>
      </c>
      <c r="J11040" s="2">
        <f>VLOOKUP($E11040,
Products!$A$1:$F$201,MATCH(Orders!J$1,Products!$A$1:$F$1,0),0)</f>
        <v>17784.08636999697</v>
      </c>
    </row>
    <row r="11041" spans="1:10">
      <c r="A11041">
        <v>11040</v>
      </c>
      <c r="B11041" s="4">
        <v>45474</v>
      </c>
      <c r="C11041" s="10">
        <f>DATE(YEAR(orders[[#This Row],[order_date]]), MONTH(orders[[#This Row],[order_date]]), 1)</f>
        <v>45474</v>
      </c>
      <c r="D11041" t="s">
        <v>2055</v>
      </c>
      <c r="E11041" t="s">
        <v>570</v>
      </c>
      <c r="F11041" t="str">
        <f>VLOOKUP(orders[[#This Row],[product_id]],Products!A:C,3,0)</f>
        <v>Electronics</v>
      </c>
      <c r="G11041">
        <v>1</v>
      </c>
      <c r="H11041" s="6">
        <v>0.14084364378065656</v>
      </c>
      <c r="I11041" s="2">
        <f>VLOOKUP($E11041,
Products!$A$1:$F$201,MATCH(Orders!I$1,Products!$A$1:$F$1,0),0)</f>
        <v>10978.62820425244</v>
      </c>
      <c r="J11041" s="2">
        <f>VLOOKUP($E11041,
Products!$A$1:$F$201,MATCH(Orders!J$1,Products!$A$1:$F$1,0),0)</f>
        <v>7174.697588469895</v>
      </c>
    </row>
    <row r="11042" spans="1:10">
      <c r="A11042">
        <v>11041</v>
      </c>
      <c r="B11042" s="4">
        <v>45263</v>
      </c>
      <c r="C11042" s="10">
        <f>DATE(YEAR(orders[[#This Row],[order_date]]), MONTH(orders[[#This Row],[order_date]]), 1)</f>
        <v>45261</v>
      </c>
      <c r="D11042" t="s">
        <v>4044</v>
      </c>
      <c r="E11042" t="s">
        <v>543</v>
      </c>
      <c r="F11042" t="str">
        <f>VLOOKUP(orders[[#This Row],[product_id]],Products!A:C,3,0)</f>
        <v>Appliances</v>
      </c>
      <c r="G11042">
        <v>2</v>
      </c>
      <c r="H11042" s="6">
        <v>0.13221703524841846</v>
      </c>
      <c r="I11042" s="2">
        <f>VLOOKUP($E11042,
Products!$A$1:$F$201,MATCH(Orders!I$1,Products!$A$1:$F$1,0),0)</f>
        <v>2300.989425669633</v>
      </c>
      <c r="J11042" s="2">
        <f>VLOOKUP($E11042,
Products!$A$1:$F$201,MATCH(Orders!J$1,Products!$A$1:$F$1,0),0)</f>
        <v>1726.390958088811</v>
      </c>
    </row>
    <row r="11043" spans="1:10">
      <c r="A11043">
        <v>11042</v>
      </c>
      <c r="B11043" s="4">
        <v>45285</v>
      </c>
      <c r="C11043" s="10">
        <f>DATE(YEAR(orders[[#This Row],[order_date]]), MONTH(orders[[#This Row],[order_date]]), 1)</f>
        <v>45261</v>
      </c>
      <c r="D11043" t="s">
        <v>3039</v>
      </c>
      <c r="E11043" t="s">
        <v>682</v>
      </c>
      <c r="F11043" t="str">
        <f>VLOOKUP(orders[[#This Row],[product_id]],Products!A:C,3,0)</f>
        <v>Electronics</v>
      </c>
      <c r="G11043">
        <v>2</v>
      </c>
      <c r="H11043" s="6">
        <v>0.19399222513480124</v>
      </c>
      <c r="I11043" s="2">
        <f>VLOOKUP($E11043,
Products!$A$1:$F$201,MATCH(Orders!I$1,Products!$A$1:$F$1,0),0)</f>
        <v>32533.33990892916</v>
      </c>
      <c r="J11043" s="2">
        <f>VLOOKUP($E11043,
Products!$A$1:$F$201,MATCH(Orders!J$1,Products!$A$1:$F$1,0),0)</f>
        <v>22734.712471507952</v>
      </c>
    </row>
    <row r="11044" spans="1:10">
      <c r="A11044">
        <v>11043</v>
      </c>
      <c r="B11044" s="4">
        <v>45742</v>
      </c>
      <c r="C11044" s="10">
        <f>DATE(YEAR(orders[[#This Row],[order_date]]), MONTH(orders[[#This Row],[order_date]]), 1)</f>
        <v>45717</v>
      </c>
      <c r="D11044" t="s">
        <v>996</v>
      </c>
      <c r="E11044" t="s">
        <v>629</v>
      </c>
      <c r="F11044" t="str">
        <f>VLOOKUP(orders[[#This Row],[product_id]],Products!A:C,3,0)</f>
        <v>Electronics</v>
      </c>
      <c r="G11044">
        <v>2</v>
      </c>
      <c r="H11044" s="6">
        <v>0.18736770015926388</v>
      </c>
      <c r="I11044" s="2">
        <f>VLOOKUP($E11044,
Products!$A$1:$F$201,MATCH(Orders!I$1,Products!$A$1:$F$1,0),0)</f>
        <v>12411.13061655427</v>
      </c>
      <c r="J11044" s="2">
        <f>VLOOKUP($E11044,
Products!$A$1:$F$201,MATCH(Orders!J$1,Products!$A$1:$F$1,0),0)</f>
        <v>9821.2729118635452</v>
      </c>
    </row>
    <row r="11045" spans="1:10">
      <c r="A11045">
        <v>11044</v>
      </c>
      <c r="B11045" s="4">
        <v>45286</v>
      </c>
      <c r="C11045" s="10">
        <f>DATE(YEAR(orders[[#This Row],[order_date]]), MONTH(orders[[#This Row],[order_date]]), 1)</f>
        <v>45261</v>
      </c>
      <c r="D11045" t="s">
        <v>1073</v>
      </c>
      <c r="E11045" t="s">
        <v>599</v>
      </c>
      <c r="F11045" t="str">
        <f>VLOOKUP(orders[[#This Row],[product_id]],Products!A:C,3,0)</f>
        <v>Electronics</v>
      </c>
      <c r="G11045">
        <v>1</v>
      </c>
      <c r="H11045" s="6">
        <v>0.13230719603645122</v>
      </c>
      <c r="I11045" s="2">
        <f>VLOOKUP($E11045,
Products!$A$1:$F$201,MATCH(Orders!I$1,Products!$A$1:$F$1,0),0)</f>
        <v>24019.70637428105</v>
      </c>
      <c r="J11045" s="2">
        <f>VLOOKUP($E11045,
Products!$A$1:$F$201,MATCH(Orders!J$1,Products!$A$1:$F$1,0),0)</f>
        <v>16602.559277417411</v>
      </c>
    </row>
    <row r="11046" spans="1:10">
      <c r="A11046">
        <v>11045</v>
      </c>
      <c r="B11046" s="4">
        <v>45941</v>
      </c>
      <c r="C11046" s="10">
        <f>DATE(YEAR(orders[[#This Row],[order_date]]), MONTH(orders[[#This Row],[order_date]]), 1)</f>
        <v>45931</v>
      </c>
      <c r="D11046" t="s">
        <v>1191</v>
      </c>
      <c r="E11046" t="s">
        <v>661</v>
      </c>
      <c r="F11046" t="str">
        <f>VLOOKUP(orders[[#This Row],[product_id]],Products!A:C,3,0)</f>
        <v>Electronics</v>
      </c>
      <c r="G11046">
        <v>1</v>
      </c>
      <c r="H11046" s="6">
        <v>0.20641801942379906</v>
      </c>
      <c r="I11046" s="2">
        <f>VLOOKUP($E11046,
Products!$A$1:$F$201,MATCH(Orders!I$1,Products!$A$1:$F$1,0),0)</f>
        <v>18760.038541255031</v>
      </c>
      <c r="J11046" s="2">
        <f>VLOOKUP($E11046,
Products!$A$1:$F$201,MATCH(Orders!J$1,Products!$A$1:$F$1,0),0)</f>
        <v>13545.127547708629</v>
      </c>
    </row>
    <row r="11047" spans="1:10">
      <c r="A11047">
        <v>11046</v>
      </c>
      <c r="B11047" s="4">
        <v>45273</v>
      </c>
      <c r="C11047" s="10">
        <f>DATE(YEAR(orders[[#This Row],[order_date]]), MONTH(orders[[#This Row],[order_date]]), 1)</f>
        <v>45261</v>
      </c>
      <c r="D11047" t="s">
        <v>3308</v>
      </c>
      <c r="E11047" t="s">
        <v>538</v>
      </c>
      <c r="F11047" t="str">
        <f>VLOOKUP(orders[[#This Row],[product_id]],Products!A:C,3,0)</f>
        <v>Electronics</v>
      </c>
      <c r="G11047">
        <v>2</v>
      </c>
      <c r="H11047" s="6">
        <v>0.19806823380454766</v>
      </c>
      <c r="I11047" s="2">
        <f>VLOOKUP($E11047,
Products!$A$1:$F$201,MATCH(Orders!I$1,Products!$A$1:$F$1,0),0)</f>
        <v>29368.843697269542</v>
      </c>
      <c r="J11047" s="2">
        <f>VLOOKUP($E11047,
Products!$A$1:$F$201,MATCH(Orders!J$1,Products!$A$1:$F$1,0),0)</f>
        <v>23079.13344123889</v>
      </c>
    </row>
    <row r="11048" spans="1:10">
      <c r="A11048">
        <v>11047</v>
      </c>
      <c r="B11048" s="4">
        <v>45478</v>
      </c>
      <c r="C11048" s="10">
        <f>DATE(YEAR(orders[[#This Row],[order_date]]), MONTH(orders[[#This Row],[order_date]]), 1)</f>
        <v>45474</v>
      </c>
      <c r="D11048" t="s">
        <v>873</v>
      </c>
      <c r="E11048" t="s">
        <v>518</v>
      </c>
      <c r="F11048" t="str">
        <f>VLOOKUP(orders[[#This Row],[product_id]],Products!A:C,3,0)</f>
        <v>Electronics</v>
      </c>
      <c r="G11048">
        <v>1</v>
      </c>
      <c r="H11048" s="6">
        <v>0.23980064033361637</v>
      </c>
      <c r="I11048" s="2">
        <f>VLOOKUP($E11048,
Products!$A$1:$F$201,MATCH(Orders!I$1,Products!$A$1:$F$1,0),0)</f>
        <v>23393.890826127132</v>
      </c>
      <c r="J11048" s="2">
        <f>VLOOKUP($E11048,
Products!$A$1:$F$201,MATCH(Orders!J$1,Products!$A$1:$F$1,0),0)</f>
        <v>16064.756531016081</v>
      </c>
    </row>
    <row r="11049" spans="1:10">
      <c r="A11049">
        <v>11048</v>
      </c>
      <c r="B11049" s="4">
        <v>45464</v>
      </c>
      <c r="C11049" s="10">
        <f>DATE(YEAR(orders[[#This Row],[order_date]]), MONTH(orders[[#This Row],[order_date]]), 1)</f>
        <v>45444</v>
      </c>
      <c r="D11049" t="s">
        <v>2590</v>
      </c>
      <c r="E11049" t="s">
        <v>677</v>
      </c>
      <c r="F11049" t="str">
        <f>VLOOKUP(orders[[#This Row],[product_id]],Products!A:C,3,0)</f>
        <v>Electronics</v>
      </c>
      <c r="G11049">
        <v>3</v>
      </c>
      <c r="H11049" s="6">
        <v>0.19512266943780349</v>
      </c>
      <c r="I11049" s="2">
        <f>VLOOKUP($E11049,
Products!$A$1:$F$201,MATCH(Orders!I$1,Products!$A$1:$F$1,0),0)</f>
        <v>11360.699432756561</v>
      </c>
      <c r="J11049" s="2">
        <f>VLOOKUP($E11049,
Products!$A$1:$F$201,MATCH(Orders!J$1,Products!$A$1:$F$1,0),0)</f>
        <v>8118.8949869342459</v>
      </c>
    </row>
    <row r="11050" spans="1:10">
      <c r="A11050">
        <v>11049</v>
      </c>
      <c r="B11050" s="4">
        <v>45580</v>
      </c>
      <c r="C11050" s="10">
        <f>DATE(YEAR(orders[[#This Row],[order_date]]), MONTH(orders[[#This Row],[order_date]]), 1)</f>
        <v>45566</v>
      </c>
      <c r="D11050" t="s">
        <v>4248</v>
      </c>
      <c r="E11050" t="s">
        <v>606</v>
      </c>
      <c r="F11050" t="str">
        <f>VLOOKUP(orders[[#This Row],[product_id]],Products!A:C,3,0)</f>
        <v>Appliances</v>
      </c>
      <c r="G11050">
        <v>1</v>
      </c>
      <c r="H11050" s="6">
        <v>0.11125278623048657</v>
      </c>
      <c r="I11050" s="2">
        <f>VLOOKUP($E11050,
Products!$A$1:$F$201,MATCH(Orders!I$1,Products!$A$1:$F$1,0),0)</f>
        <v>2163.0020078909042</v>
      </c>
      <c r="J11050" s="2">
        <f>VLOOKUP($E11050,
Products!$A$1:$F$201,MATCH(Orders!J$1,Products!$A$1:$F$1,0),0)</f>
        <v>1416.078554182008</v>
      </c>
    </row>
    <row r="11051" spans="1:10">
      <c r="A11051">
        <v>11050</v>
      </c>
      <c r="B11051" s="4">
        <v>45348</v>
      </c>
      <c r="C11051" s="10">
        <f>DATE(YEAR(orders[[#This Row],[order_date]]), MONTH(orders[[#This Row],[order_date]]), 1)</f>
        <v>45323</v>
      </c>
      <c r="D11051" t="s">
        <v>2496</v>
      </c>
      <c r="E11051" t="s">
        <v>685</v>
      </c>
      <c r="F11051" t="str">
        <f>VLOOKUP(orders[[#This Row],[product_id]],Products!A:C,3,0)</f>
        <v>Electronics</v>
      </c>
      <c r="G11051">
        <v>2</v>
      </c>
      <c r="H11051" s="6">
        <v>0.22165419408038819</v>
      </c>
      <c r="I11051" s="2">
        <f>VLOOKUP($E11051,
Products!$A$1:$F$201,MATCH(Orders!I$1,Products!$A$1:$F$1,0),0)</f>
        <v>30011.61348468516</v>
      </c>
      <c r="J11051" s="2">
        <f>VLOOKUP($E11051,
Products!$A$1:$F$201,MATCH(Orders!J$1,Products!$A$1:$F$1,0),0)</f>
        <v>20796.213094008199</v>
      </c>
    </row>
    <row r="11052" spans="1:10">
      <c r="A11052">
        <v>11051</v>
      </c>
      <c r="B11052" s="4">
        <v>45262</v>
      </c>
      <c r="C11052" s="10">
        <f>DATE(YEAR(orders[[#This Row],[order_date]]), MONTH(orders[[#This Row],[order_date]]), 1)</f>
        <v>45261</v>
      </c>
      <c r="D11052" t="s">
        <v>3947</v>
      </c>
      <c r="E11052" t="s">
        <v>632</v>
      </c>
      <c r="F11052" t="str">
        <f>VLOOKUP(orders[[#This Row],[product_id]],Products!A:C,3,0)</f>
        <v>Electronics</v>
      </c>
      <c r="G11052">
        <v>2</v>
      </c>
      <c r="H11052" s="6">
        <v>0.11590063478094123</v>
      </c>
      <c r="I11052" s="2">
        <f>VLOOKUP($E11052,
Products!$A$1:$F$201,MATCH(Orders!I$1,Products!$A$1:$F$1,0),0)</f>
        <v>23049.571773693999</v>
      </c>
      <c r="J11052" s="2">
        <f>VLOOKUP($E11052,
Products!$A$1:$F$201,MATCH(Orders!J$1,Products!$A$1:$F$1,0),0)</f>
        <v>15791.461375569639</v>
      </c>
    </row>
    <row r="11053" spans="1:10">
      <c r="A11053">
        <v>11052</v>
      </c>
      <c r="B11053" s="4">
        <v>44983</v>
      </c>
      <c r="C11053" s="10">
        <f>DATE(YEAR(orders[[#This Row],[order_date]]), MONTH(orders[[#This Row],[order_date]]), 1)</f>
        <v>44958</v>
      </c>
      <c r="D11053" t="s">
        <v>4664</v>
      </c>
      <c r="E11053" t="s">
        <v>582</v>
      </c>
      <c r="F11053" t="str">
        <f>VLOOKUP(orders[[#This Row],[product_id]],Products!A:C,3,0)</f>
        <v>Electronics</v>
      </c>
      <c r="G11053">
        <v>2</v>
      </c>
      <c r="H11053" s="6">
        <v>0.20445017596170059</v>
      </c>
      <c r="I11053" s="2">
        <f>VLOOKUP($E11053,
Products!$A$1:$F$201,MATCH(Orders!I$1,Products!$A$1:$F$1,0),0)</f>
        <v>16266.090182397211</v>
      </c>
      <c r="J11053" s="2">
        <f>VLOOKUP($E11053,
Products!$A$1:$F$201,MATCH(Orders!J$1,Products!$A$1:$F$1,0),0)</f>
        <v>11802.84602487359</v>
      </c>
    </row>
    <row r="11054" spans="1:10">
      <c r="A11054">
        <v>11053</v>
      </c>
      <c r="B11054" s="4">
        <v>45943</v>
      </c>
      <c r="C11054" s="10">
        <f>DATE(YEAR(orders[[#This Row],[order_date]]), MONTH(orders[[#This Row],[order_date]]), 1)</f>
        <v>45931</v>
      </c>
      <c r="D11054" t="s">
        <v>3524</v>
      </c>
      <c r="E11054" t="s">
        <v>626</v>
      </c>
      <c r="F11054" t="str">
        <f>VLOOKUP(orders[[#This Row],[product_id]],Products!A:C,3,0)</f>
        <v>Electronics</v>
      </c>
      <c r="G11054">
        <v>3</v>
      </c>
      <c r="H11054" s="6">
        <v>0.14778703804980686</v>
      </c>
      <c r="I11054" s="2">
        <f>VLOOKUP($E11054,
Products!$A$1:$F$201,MATCH(Orders!I$1,Products!$A$1:$F$1,0),0)</f>
        <v>19602.440815481601</v>
      </c>
      <c r="J11054" s="2">
        <f>VLOOKUP($E11054,
Products!$A$1:$F$201,MATCH(Orders!J$1,Products!$A$1:$F$1,0),0)</f>
        <v>14427.862284038891</v>
      </c>
    </row>
    <row r="11055" spans="1:10">
      <c r="A11055">
        <v>11054</v>
      </c>
      <c r="B11055" s="4">
        <v>45838</v>
      </c>
      <c r="C11055" s="10">
        <f>DATE(YEAR(orders[[#This Row],[order_date]]), MONTH(orders[[#This Row],[order_date]]), 1)</f>
        <v>45809</v>
      </c>
      <c r="D11055" t="s">
        <v>4123</v>
      </c>
      <c r="E11055" t="s">
        <v>674</v>
      </c>
      <c r="F11055" t="str">
        <f>VLOOKUP(orders[[#This Row],[product_id]],Products!A:C,3,0)</f>
        <v>Appliances</v>
      </c>
      <c r="G11055">
        <v>3</v>
      </c>
      <c r="H11055" s="6">
        <v>0.11912250960349964</v>
      </c>
      <c r="I11055" s="2">
        <f>VLOOKUP($E11055,
Products!$A$1:$F$201,MATCH(Orders!I$1,Products!$A$1:$F$1,0),0)</f>
        <v>6324.5253633508046</v>
      </c>
      <c r="J11055" s="2">
        <f>VLOOKUP($E11055,
Products!$A$1:$F$201,MATCH(Orders!J$1,Products!$A$1:$F$1,0),0)</f>
        <v>4493.055585088201</v>
      </c>
    </row>
    <row r="11056" spans="1:10">
      <c r="A11056">
        <v>11055</v>
      </c>
      <c r="B11056" s="4">
        <v>45643</v>
      </c>
      <c r="C11056" s="10">
        <f>DATE(YEAR(orders[[#This Row],[order_date]]), MONTH(orders[[#This Row],[order_date]]), 1)</f>
        <v>45627</v>
      </c>
      <c r="D11056" t="s">
        <v>783</v>
      </c>
      <c r="E11056" t="s">
        <v>554</v>
      </c>
      <c r="F11056" t="str">
        <f>VLOOKUP(orders[[#This Row],[product_id]],Products!A:C,3,0)</f>
        <v>Appliances</v>
      </c>
      <c r="G11056">
        <v>1</v>
      </c>
      <c r="H11056" s="6">
        <v>9.2255110397827605E-2</v>
      </c>
      <c r="I11056" s="2">
        <f>VLOOKUP($E11056,
Products!$A$1:$F$201,MATCH(Orders!I$1,Products!$A$1:$F$1,0),0)</f>
        <v>2088.6647814855078</v>
      </c>
      <c r="J11056" s="2">
        <f>VLOOKUP($E11056,
Products!$A$1:$F$201,MATCH(Orders!J$1,Products!$A$1:$F$1,0),0)</f>
        <v>1371.380040542937</v>
      </c>
    </row>
    <row r="11057" spans="1:10">
      <c r="A11057">
        <v>11056</v>
      </c>
      <c r="B11057" s="4">
        <v>45211</v>
      </c>
      <c r="C11057" s="10">
        <f>DATE(YEAR(orders[[#This Row],[order_date]]), MONTH(orders[[#This Row],[order_date]]), 1)</f>
        <v>45200</v>
      </c>
      <c r="D11057" t="s">
        <v>3604</v>
      </c>
      <c r="E11057" t="s">
        <v>615</v>
      </c>
      <c r="F11057" t="str">
        <f>VLOOKUP(orders[[#This Row],[product_id]],Products!A:C,3,0)</f>
        <v>Electronics</v>
      </c>
      <c r="G11057">
        <v>1</v>
      </c>
      <c r="H11057" s="6">
        <v>0.18709222526172092</v>
      </c>
      <c r="I11057" s="2">
        <f>VLOOKUP($E11057,
Products!$A$1:$F$201,MATCH(Orders!I$1,Products!$A$1:$F$1,0),0)</f>
        <v>31155.43680046549</v>
      </c>
      <c r="J11057" s="2">
        <f>VLOOKUP($E11057,
Products!$A$1:$F$201,MATCH(Orders!J$1,Products!$A$1:$F$1,0),0)</f>
        <v>22320.078602545669</v>
      </c>
    </row>
    <row r="11058" spans="1:10">
      <c r="A11058">
        <v>11057</v>
      </c>
      <c r="B11058" s="4">
        <v>45648</v>
      </c>
      <c r="C11058" s="10">
        <f>DATE(YEAR(orders[[#This Row],[order_date]]), MONTH(orders[[#This Row],[order_date]]), 1)</f>
        <v>45627</v>
      </c>
      <c r="D11058" t="s">
        <v>1814</v>
      </c>
      <c r="E11058" t="s">
        <v>640</v>
      </c>
      <c r="F11058" t="str">
        <f>VLOOKUP(orders[[#This Row],[product_id]],Products!A:C,3,0)</f>
        <v>Electronics</v>
      </c>
      <c r="G11058">
        <v>2</v>
      </c>
      <c r="H11058" s="6">
        <v>0.1390506555950633</v>
      </c>
      <c r="I11058" s="2">
        <f>VLOOKUP($E11058,
Products!$A$1:$F$201,MATCH(Orders!I$1,Products!$A$1:$F$1,0),0)</f>
        <v>28588.897930669911</v>
      </c>
      <c r="J11058" s="2">
        <f>VLOOKUP($E11058,
Products!$A$1:$F$201,MATCH(Orders!J$1,Products!$A$1:$F$1,0),0)</f>
        <v>20681.16336734363</v>
      </c>
    </row>
    <row r="11059" spans="1:10">
      <c r="A11059">
        <v>11058</v>
      </c>
      <c r="B11059" s="4">
        <v>45312</v>
      </c>
      <c r="C11059" s="10">
        <f>DATE(YEAR(orders[[#This Row],[order_date]]), MONTH(orders[[#This Row],[order_date]]), 1)</f>
        <v>45292</v>
      </c>
      <c r="D11059" t="s">
        <v>1597</v>
      </c>
      <c r="E11059" t="s">
        <v>541</v>
      </c>
      <c r="F11059" t="str">
        <f>VLOOKUP(orders[[#This Row],[product_id]],Products!A:C,3,0)</f>
        <v>Appliances</v>
      </c>
      <c r="G11059">
        <v>1</v>
      </c>
      <c r="H11059" s="6">
        <v>7.6653560192907616E-2</v>
      </c>
      <c r="I11059" s="2">
        <f>VLOOKUP($E11059,
Products!$A$1:$F$201,MATCH(Orders!I$1,Products!$A$1:$F$1,0),0)</f>
        <v>2390.3651642386908</v>
      </c>
      <c r="J11059" s="2">
        <f>VLOOKUP($E11059,
Products!$A$1:$F$201,MATCH(Orders!J$1,Products!$A$1:$F$1,0),0)</f>
        <v>1655.7504783617919</v>
      </c>
    </row>
    <row r="11060" spans="1:10">
      <c r="A11060">
        <v>11059</v>
      </c>
      <c r="B11060" s="4">
        <v>45876</v>
      </c>
      <c r="C11060" s="10">
        <f>DATE(YEAR(orders[[#This Row],[order_date]]), MONTH(orders[[#This Row],[order_date]]), 1)</f>
        <v>45870</v>
      </c>
      <c r="D11060" t="s">
        <v>1366</v>
      </c>
      <c r="E11060" t="s">
        <v>598</v>
      </c>
      <c r="F11060" t="str">
        <f>VLOOKUP(orders[[#This Row],[product_id]],Products!A:C,3,0)</f>
        <v>Appliances</v>
      </c>
      <c r="G11060">
        <v>1</v>
      </c>
      <c r="H11060" s="6">
        <v>9.2364348818761433E-2</v>
      </c>
      <c r="I11060" s="2">
        <f>VLOOKUP($E11060,
Products!$A$1:$F$201,MATCH(Orders!I$1,Products!$A$1:$F$1,0),0)</f>
        <v>5641.6789233526652</v>
      </c>
      <c r="J11060" s="2">
        <f>VLOOKUP($E11060,
Products!$A$1:$F$201,MATCH(Orders!J$1,Products!$A$1:$F$1,0),0)</f>
        <v>4031.2473685481059</v>
      </c>
    </row>
    <row r="11061" spans="1:10">
      <c r="A11061">
        <v>11060</v>
      </c>
      <c r="B11061" s="4">
        <v>45696</v>
      </c>
      <c r="C11061" s="10">
        <f>DATE(YEAR(orders[[#This Row],[order_date]]), MONTH(orders[[#This Row],[order_date]]), 1)</f>
        <v>45689</v>
      </c>
      <c r="D11061" t="s">
        <v>1930</v>
      </c>
      <c r="E11061" t="s">
        <v>659</v>
      </c>
      <c r="F11061" t="str">
        <f>VLOOKUP(orders[[#This Row],[product_id]],Products!A:C,3,0)</f>
        <v>Appliances</v>
      </c>
      <c r="G11061">
        <v>2</v>
      </c>
      <c r="H11061" s="6">
        <v>0.10194865540408085</v>
      </c>
      <c r="I11061" s="2">
        <f>VLOOKUP($E11061,
Products!$A$1:$F$201,MATCH(Orders!I$1,Products!$A$1:$F$1,0),0)</f>
        <v>25646.095965041459</v>
      </c>
      <c r="J11061" s="2">
        <f>VLOOKUP($E11061,
Products!$A$1:$F$201,MATCH(Orders!J$1,Products!$A$1:$F$1,0),0)</f>
        <v>18749.646593308222</v>
      </c>
    </row>
    <row r="11062" spans="1:10">
      <c r="A11062">
        <v>11061</v>
      </c>
      <c r="B11062" s="4">
        <v>45766</v>
      </c>
      <c r="C11062" s="10">
        <f>DATE(YEAR(orders[[#This Row],[order_date]]), MONTH(orders[[#This Row],[order_date]]), 1)</f>
        <v>45748</v>
      </c>
      <c r="D11062" t="s">
        <v>1294</v>
      </c>
      <c r="E11062" t="s">
        <v>660</v>
      </c>
      <c r="F11062" t="str">
        <f>VLOOKUP(orders[[#This Row],[product_id]],Products!A:C,3,0)</f>
        <v>Appliances</v>
      </c>
      <c r="G11062">
        <v>2</v>
      </c>
      <c r="H11062" s="6">
        <v>5.5380779031091357E-2</v>
      </c>
      <c r="I11062" s="2">
        <f>VLOOKUP($E11062,
Products!$A$1:$F$201,MATCH(Orders!I$1,Products!$A$1:$F$1,0),0)</f>
        <v>25996.564605776519</v>
      </c>
      <c r="J11062" s="2">
        <f>VLOOKUP($E11062,
Products!$A$1:$F$201,MATCH(Orders!J$1,Products!$A$1:$F$1,0),0)</f>
        <v>20210.769869456319</v>
      </c>
    </row>
    <row r="11063" spans="1:10">
      <c r="A11063">
        <v>11062</v>
      </c>
      <c r="B11063" s="4">
        <v>44937</v>
      </c>
      <c r="C11063" s="10">
        <f>DATE(YEAR(orders[[#This Row],[order_date]]), MONTH(orders[[#This Row],[order_date]]), 1)</f>
        <v>44927</v>
      </c>
      <c r="D11063" t="s">
        <v>4138</v>
      </c>
      <c r="E11063" t="s">
        <v>529</v>
      </c>
      <c r="F11063" t="str">
        <f>VLOOKUP(orders[[#This Row],[product_id]],Products!A:C,3,0)</f>
        <v>Electronics</v>
      </c>
      <c r="G11063">
        <v>1</v>
      </c>
      <c r="H11063" s="6">
        <v>0.1341360308628288</v>
      </c>
      <c r="I11063" s="2">
        <f>VLOOKUP($E11063,
Products!$A$1:$F$201,MATCH(Orders!I$1,Products!$A$1:$F$1,0),0)</f>
        <v>18308.801775351771</v>
      </c>
      <c r="J11063" s="2">
        <f>VLOOKUP($E11063,
Products!$A$1:$F$201,MATCH(Orders!J$1,Products!$A$1:$F$1,0),0)</f>
        <v>12027.24184831013</v>
      </c>
    </row>
    <row r="11064" spans="1:10">
      <c r="A11064">
        <v>11063</v>
      </c>
      <c r="B11064" s="4">
        <v>45898</v>
      </c>
      <c r="C11064" s="10">
        <f>DATE(YEAR(orders[[#This Row],[order_date]]), MONTH(orders[[#This Row],[order_date]]), 1)</f>
        <v>45870</v>
      </c>
      <c r="D11064" t="s">
        <v>3515</v>
      </c>
      <c r="E11064" t="s">
        <v>704</v>
      </c>
      <c r="F11064" t="str">
        <f>VLOOKUP(orders[[#This Row],[product_id]],Products!A:C,3,0)</f>
        <v>Electronics</v>
      </c>
      <c r="G11064">
        <v>2</v>
      </c>
      <c r="H11064" s="6">
        <v>0.10013580531344672</v>
      </c>
      <c r="I11064" s="2">
        <f>VLOOKUP($E11064,
Products!$A$1:$F$201,MATCH(Orders!I$1,Products!$A$1:$F$1,0),0)</f>
        <v>2453.3182634424861</v>
      </c>
      <c r="J11064" s="2">
        <f>VLOOKUP($E11064,
Products!$A$1:$F$201,MATCH(Orders!J$1,Products!$A$1:$F$1,0),0)</f>
        <v>1951.860511286576</v>
      </c>
    </row>
    <row r="11065" spans="1:10">
      <c r="A11065">
        <v>11064</v>
      </c>
      <c r="B11065" s="4">
        <v>45598</v>
      </c>
      <c r="C11065" s="10">
        <f>DATE(YEAR(orders[[#This Row],[order_date]]), MONTH(orders[[#This Row],[order_date]]), 1)</f>
        <v>45597</v>
      </c>
      <c r="D11065" t="s">
        <v>1270</v>
      </c>
      <c r="E11065" t="s">
        <v>586</v>
      </c>
      <c r="F11065" t="str">
        <f>VLOOKUP(orders[[#This Row],[product_id]],Products!A:C,3,0)</f>
        <v>Appliances</v>
      </c>
      <c r="G11065">
        <v>1</v>
      </c>
      <c r="H11065" s="6">
        <v>0.12522585277995882</v>
      </c>
      <c r="I11065" s="2">
        <f>VLOOKUP($E11065,
Products!$A$1:$F$201,MATCH(Orders!I$1,Products!$A$1:$F$1,0),0)</f>
        <v>22928.971424497449</v>
      </c>
      <c r="J11065" s="2">
        <f>VLOOKUP($E11065,
Products!$A$1:$F$201,MATCH(Orders!J$1,Products!$A$1:$F$1,0),0)</f>
        <v>17801.356740692991</v>
      </c>
    </row>
    <row r="11066" spans="1:10">
      <c r="A11066">
        <v>11065</v>
      </c>
      <c r="B11066" s="4">
        <v>45186</v>
      </c>
      <c r="C11066" s="10">
        <f>DATE(YEAR(orders[[#This Row],[order_date]]), MONTH(orders[[#This Row],[order_date]]), 1)</f>
        <v>45170</v>
      </c>
      <c r="D11066" t="s">
        <v>3565</v>
      </c>
      <c r="E11066" t="s">
        <v>666</v>
      </c>
      <c r="F11066" t="str">
        <f>VLOOKUP(orders[[#This Row],[product_id]],Products!A:C,3,0)</f>
        <v>Electronics</v>
      </c>
      <c r="G11066">
        <v>2</v>
      </c>
      <c r="H11066" s="6">
        <v>0.15823733242827678</v>
      </c>
      <c r="I11066" s="2">
        <f>VLOOKUP($E11066,
Products!$A$1:$F$201,MATCH(Orders!I$1,Products!$A$1:$F$1,0),0)</f>
        <v>28450.587044878092</v>
      </c>
      <c r="J11066" s="2">
        <f>VLOOKUP($E11066,
Products!$A$1:$F$201,MATCH(Orders!J$1,Products!$A$1:$F$1,0),0)</f>
        <v>22337.584649075441</v>
      </c>
    </row>
    <row r="11067" spans="1:10">
      <c r="A11067">
        <v>11066</v>
      </c>
      <c r="B11067" s="4">
        <v>45319</v>
      </c>
      <c r="C11067" s="10">
        <f>DATE(YEAR(orders[[#This Row],[order_date]]), MONTH(orders[[#This Row],[order_date]]), 1)</f>
        <v>45292</v>
      </c>
      <c r="D11067" t="s">
        <v>1007</v>
      </c>
      <c r="E11067" t="s">
        <v>603</v>
      </c>
      <c r="F11067" t="str">
        <f>VLOOKUP(orders[[#This Row],[product_id]],Products!A:C,3,0)</f>
        <v>Electronics</v>
      </c>
      <c r="G11067">
        <v>2</v>
      </c>
      <c r="H11067" s="6">
        <v>0.13509993004688575</v>
      </c>
      <c r="I11067" s="2">
        <f>VLOOKUP($E11067,
Products!$A$1:$F$201,MATCH(Orders!I$1,Products!$A$1:$F$1,0),0)</f>
        <v>10867.659217073329</v>
      </c>
      <c r="J11067" s="2">
        <f>VLOOKUP($E11067,
Products!$A$1:$F$201,MATCH(Orders!J$1,Products!$A$1:$F$1,0),0)</f>
        <v>8421.8829552397037</v>
      </c>
    </row>
    <row r="11068" spans="1:10">
      <c r="A11068">
        <v>11067</v>
      </c>
      <c r="B11068" s="4">
        <v>45526</v>
      </c>
      <c r="C11068" s="10">
        <f>DATE(YEAR(orders[[#This Row],[order_date]]), MONTH(orders[[#This Row],[order_date]]), 1)</f>
        <v>45505</v>
      </c>
      <c r="D11068" t="s">
        <v>3046</v>
      </c>
      <c r="E11068" t="s">
        <v>651</v>
      </c>
      <c r="F11068" t="str">
        <f>VLOOKUP(orders[[#This Row],[product_id]],Products!A:C,3,0)</f>
        <v>Electronics</v>
      </c>
      <c r="G11068">
        <v>1</v>
      </c>
      <c r="H11068" s="6">
        <v>0.13453139838570893</v>
      </c>
      <c r="I11068" s="2">
        <f>VLOOKUP($E11068,
Products!$A$1:$F$201,MATCH(Orders!I$1,Products!$A$1:$F$1,0),0)</f>
        <v>28622.091542973511</v>
      </c>
      <c r="J11068" s="2">
        <f>VLOOKUP($E11068,
Products!$A$1:$F$201,MATCH(Orders!J$1,Products!$A$1:$F$1,0),0)</f>
        <v>19327.527634039769</v>
      </c>
    </row>
    <row r="11069" spans="1:10">
      <c r="A11069">
        <v>11068</v>
      </c>
      <c r="B11069" s="4">
        <v>45966</v>
      </c>
      <c r="C11069" s="10">
        <f>DATE(YEAR(orders[[#This Row],[order_date]]), MONTH(orders[[#This Row],[order_date]]), 1)</f>
        <v>45962</v>
      </c>
      <c r="D11069" t="s">
        <v>999</v>
      </c>
      <c r="E11069" t="s">
        <v>610</v>
      </c>
      <c r="F11069" t="str">
        <f>VLOOKUP(orders[[#This Row],[product_id]],Products!A:C,3,0)</f>
        <v>Appliances</v>
      </c>
      <c r="G11069">
        <v>3</v>
      </c>
      <c r="H11069" s="6">
        <v>0.14664691062195756</v>
      </c>
      <c r="I11069" s="2">
        <f>VLOOKUP($E11069,
Products!$A$1:$F$201,MATCH(Orders!I$1,Products!$A$1:$F$1,0),0)</f>
        <v>23456.386855186989</v>
      </c>
      <c r="J11069" s="2">
        <f>VLOOKUP($E11069,
Products!$A$1:$F$201,MATCH(Orders!J$1,Products!$A$1:$F$1,0),0)</f>
        <v>16522.385271144129</v>
      </c>
    </row>
    <row r="11070" spans="1:10">
      <c r="A11070">
        <v>11069</v>
      </c>
      <c r="B11070" s="4">
        <v>45682</v>
      </c>
      <c r="C11070" s="10">
        <f>DATE(YEAR(orders[[#This Row],[order_date]]), MONTH(orders[[#This Row],[order_date]]), 1)</f>
        <v>45658</v>
      </c>
      <c r="D11070" t="s">
        <v>814</v>
      </c>
      <c r="E11070" t="s">
        <v>510</v>
      </c>
      <c r="F11070" t="str">
        <f>VLOOKUP(orders[[#This Row],[product_id]],Products!A:C,3,0)</f>
        <v>Appliances</v>
      </c>
      <c r="G11070">
        <v>1</v>
      </c>
      <c r="H11070" s="6">
        <v>0.13110459439012337</v>
      </c>
      <c r="I11070" s="2">
        <f>VLOOKUP($E11070,
Products!$A$1:$F$201,MATCH(Orders!I$1,Products!$A$1:$F$1,0),0)</f>
        <v>23457.606610250739</v>
      </c>
      <c r="J11070" s="2">
        <f>VLOOKUP($E11070,
Products!$A$1:$F$201,MATCH(Orders!J$1,Products!$A$1:$F$1,0),0)</f>
        <v>17038.831523124281</v>
      </c>
    </row>
    <row r="11071" spans="1:10">
      <c r="A11071">
        <v>11070</v>
      </c>
      <c r="B11071" s="4">
        <v>45637</v>
      </c>
      <c r="C11071" s="10">
        <f>DATE(YEAR(orders[[#This Row],[order_date]]), MONTH(orders[[#This Row],[order_date]]), 1)</f>
        <v>45627</v>
      </c>
      <c r="D11071" t="s">
        <v>3118</v>
      </c>
      <c r="E11071" t="s">
        <v>634</v>
      </c>
      <c r="F11071" t="str">
        <f>VLOOKUP(orders[[#This Row],[product_id]],Products!A:C,3,0)</f>
        <v>Appliances</v>
      </c>
      <c r="G11071">
        <v>2</v>
      </c>
      <c r="H11071" s="6">
        <v>5.5780050262641032E-2</v>
      </c>
      <c r="I11071" s="2">
        <f>VLOOKUP($E11071,
Products!$A$1:$F$201,MATCH(Orders!I$1,Products!$A$1:$F$1,0),0)</f>
        <v>25631.29637331214</v>
      </c>
      <c r="J11071" s="2">
        <f>VLOOKUP($E11071,
Products!$A$1:$F$201,MATCH(Orders!J$1,Products!$A$1:$F$1,0),0)</f>
        <v>17692.643397044121</v>
      </c>
    </row>
    <row r="11072" spans="1:10">
      <c r="A11072">
        <v>11071</v>
      </c>
      <c r="B11072" s="4">
        <v>45960</v>
      </c>
      <c r="C11072" s="10">
        <f>DATE(YEAR(orders[[#This Row],[order_date]]), MONTH(orders[[#This Row],[order_date]]), 1)</f>
        <v>45931</v>
      </c>
      <c r="D11072" t="s">
        <v>3353</v>
      </c>
      <c r="E11072" t="s">
        <v>576</v>
      </c>
      <c r="F11072" t="str">
        <f>VLOOKUP(orders[[#This Row],[product_id]],Products!A:C,3,0)</f>
        <v>Electronics</v>
      </c>
      <c r="G11072">
        <v>3</v>
      </c>
      <c r="H11072" s="6">
        <v>0.13560735309185082</v>
      </c>
      <c r="I11072" s="2">
        <f>VLOOKUP($E11072,
Products!$A$1:$F$201,MATCH(Orders!I$1,Products!$A$1:$F$1,0),0)</f>
        <v>12571.90922514794</v>
      </c>
      <c r="J11072" s="2">
        <f>VLOOKUP($E11072,
Products!$A$1:$F$201,MATCH(Orders!J$1,Products!$A$1:$F$1,0),0)</f>
        <v>9314.5536289888332</v>
      </c>
    </row>
    <row r="11073" spans="1:10">
      <c r="A11073">
        <v>11072</v>
      </c>
      <c r="B11073" s="4">
        <v>45403</v>
      </c>
      <c r="C11073" s="10">
        <f>DATE(YEAR(orders[[#This Row],[order_date]]), MONTH(orders[[#This Row],[order_date]]), 1)</f>
        <v>45383</v>
      </c>
      <c r="D11073" t="s">
        <v>3431</v>
      </c>
      <c r="E11073" t="s">
        <v>627</v>
      </c>
      <c r="F11073" t="str">
        <f>VLOOKUP(orders[[#This Row],[product_id]],Products!A:C,3,0)</f>
        <v>Electronics</v>
      </c>
      <c r="G11073">
        <v>3</v>
      </c>
      <c r="H11073" s="6">
        <v>0.22135612775565022</v>
      </c>
      <c r="I11073" s="2">
        <f>VLOOKUP($E11073,
Products!$A$1:$F$201,MATCH(Orders!I$1,Products!$A$1:$F$1,0),0)</f>
        <v>21043.736386381101</v>
      </c>
      <c r="J11073" s="2">
        <f>VLOOKUP($E11073,
Products!$A$1:$F$201,MATCH(Orders!J$1,Products!$A$1:$F$1,0),0)</f>
        <v>14357.858783760659</v>
      </c>
    </row>
    <row r="11074" spans="1:10">
      <c r="A11074">
        <v>11073</v>
      </c>
      <c r="B11074" s="4">
        <v>44950</v>
      </c>
      <c r="C11074" s="10">
        <f>DATE(YEAR(orders[[#This Row],[order_date]]), MONTH(orders[[#This Row],[order_date]]), 1)</f>
        <v>44927</v>
      </c>
      <c r="D11074" t="s">
        <v>2223</v>
      </c>
      <c r="E11074" t="s">
        <v>508</v>
      </c>
      <c r="F11074" t="str">
        <f>VLOOKUP(orders[[#This Row],[product_id]],Products!A:C,3,0)</f>
        <v>Electronics</v>
      </c>
      <c r="G11074">
        <v>2</v>
      </c>
      <c r="H11074" s="6">
        <v>0.20166122172167261</v>
      </c>
      <c r="I11074" s="2">
        <f>VLOOKUP($E11074,
Products!$A$1:$F$201,MATCH(Orders!I$1,Products!$A$1:$F$1,0),0)</f>
        <v>23345.985707147142</v>
      </c>
      <c r="J11074" s="2">
        <f>VLOOKUP($E11074,
Products!$A$1:$F$201,MATCH(Orders!J$1,Products!$A$1:$F$1,0),0)</f>
        <v>15772.90371323649</v>
      </c>
    </row>
    <row r="11075" spans="1:10">
      <c r="A11075">
        <v>11074</v>
      </c>
      <c r="B11075" s="4">
        <v>45238</v>
      </c>
      <c r="C11075" s="10">
        <f>DATE(YEAR(orders[[#This Row],[order_date]]), MONTH(orders[[#This Row],[order_date]]), 1)</f>
        <v>45231</v>
      </c>
      <c r="D11075" t="s">
        <v>4044</v>
      </c>
      <c r="E11075" t="s">
        <v>541</v>
      </c>
      <c r="F11075" t="str">
        <f>VLOOKUP(orders[[#This Row],[product_id]],Products!A:C,3,0)</f>
        <v>Appliances</v>
      </c>
      <c r="G11075">
        <v>1</v>
      </c>
      <c r="H11075" s="6">
        <v>6.2743551589435592E-2</v>
      </c>
      <c r="I11075" s="2">
        <f>VLOOKUP($E11075,
Products!$A$1:$F$201,MATCH(Orders!I$1,Products!$A$1:$F$1,0),0)</f>
        <v>2390.3651642386908</v>
      </c>
      <c r="J11075" s="2">
        <f>VLOOKUP($E11075,
Products!$A$1:$F$201,MATCH(Orders!J$1,Products!$A$1:$F$1,0),0)</f>
        <v>1655.7504783617919</v>
      </c>
    </row>
    <row r="11076" spans="1:10">
      <c r="A11076">
        <v>11075</v>
      </c>
      <c r="B11076" s="4">
        <v>45388</v>
      </c>
      <c r="C11076" s="10">
        <f>DATE(YEAR(orders[[#This Row],[order_date]]), MONTH(orders[[#This Row],[order_date]]), 1)</f>
        <v>45383</v>
      </c>
      <c r="D11076" t="s">
        <v>2846</v>
      </c>
      <c r="E11076" t="s">
        <v>668</v>
      </c>
      <c r="F11076" t="str">
        <f>VLOOKUP(orders[[#This Row],[product_id]],Products!A:C,3,0)</f>
        <v>Electronics</v>
      </c>
      <c r="G11076">
        <v>1</v>
      </c>
      <c r="H11076" s="6">
        <v>0.16593031168963418</v>
      </c>
      <c r="I11076" s="2">
        <f>VLOOKUP($E11076,
Products!$A$1:$F$201,MATCH(Orders!I$1,Products!$A$1:$F$1,0),0)</f>
        <v>23702.058773663419</v>
      </c>
      <c r="J11076" s="2">
        <f>VLOOKUP($E11076,
Products!$A$1:$F$201,MATCH(Orders!J$1,Products!$A$1:$F$1,0),0)</f>
        <v>17657.804767621328</v>
      </c>
    </row>
    <row r="11077" spans="1:10">
      <c r="A11077">
        <v>11076</v>
      </c>
      <c r="B11077" s="4">
        <v>44948</v>
      </c>
      <c r="C11077" s="10">
        <f>DATE(YEAR(orders[[#This Row],[order_date]]), MONTH(orders[[#This Row],[order_date]]), 1)</f>
        <v>44927</v>
      </c>
      <c r="D11077" t="s">
        <v>2414</v>
      </c>
      <c r="E11077" t="s">
        <v>684</v>
      </c>
      <c r="F11077" t="str">
        <f>VLOOKUP(orders[[#This Row],[product_id]],Products!A:C,3,0)</f>
        <v>Appliances</v>
      </c>
      <c r="G11077">
        <v>1</v>
      </c>
      <c r="H11077" s="6">
        <v>7.3152215371132173E-2</v>
      </c>
      <c r="I11077" s="2">
        <f>VLOOKUP($E11077,
Products!$A$1:$F$201,MATCH(Orders!I$1,Products!$A$1:$F$1,0),0)</f>
        <v>2147.166688023286</v>
      </c>
      <c r="J11077" s="2">
        <f>VLOOKUP($E11077,
Products!$A$1:$F$201,MATCH(Orders!J$1,Products!$A$1:$F$1,0),0)</f>
        <v>1709.9619584723389</v>
      </c>
    </row>
    <row r="11078" spans="1:10">
      <c r="A11078">
        <v>11077</v>
      </c>
      <c r="B11078" s="4">
        <v>45106</v>
      </c>
      <c r="C11078" s="10">
        <f>DATE(YEAR(orders[[#This Row],[order_date]]), MONTH(orders[[#This Row],[order_date]]), 1)</f>
        <v>45078</v>
      </c>
      <c r="D11078" t="s">
        <v>3841</v>
      </c>
      <c r="E11078" t="s">
        <v>626</v>
      </c>
      <c r="F11078" t="str">
        <f>VLOOKUP(orders[[#This Row],[product_id]],Products!A:C,3,0)</f>
        <v>Electronics</v>
      </c>
      <c r="G11078">
        <v>2</v>
      </c>
      <c r="H11078" s="6">
        <v>0.15610198897186781</v>
      </c>
      <c r="I11078" s="2">
        <f>VLOOKUP($E11078,
Products!$A$1:$F$201,MATCH(Orders!I$1,Products!$A$1:$F$1,0),0)</f>
        <v>19602.440815481601</v>
      </c>
      <c r="J11078" s="2">
        <f>VLOOKUP($E11078,
Products!$A$1:$F$201,MATCH(Orders!J$1,Products!$A$1:$F$1,0),0)</f>
        <v>14427.862284038891</v>
      </c>
    </row>
    <row r="11079" spans="1:10">
      <c r="A11079">
        <v>11078</v>
      </c>
      <c r="B11079" s="4">
        <v>45717</v>
      </c>
      <c r="C11079" s="10">
        <f>DATE(YEAR(orders[[#This Row],[order_date]]), MONTH(orders[[#This Row],[order_date]]), 1)</f>
        <v>45717</v>
      </c>
      <c r="D11079" t="s">
        <v>1133</v>
      </c>
      <c r="E11079" t="s">
        <v>645</v>
      </c>
      <c r="F11079" t="str">
        <f>VLOOKUP(orders[[#This Row],[product_id]],Products!A:C,3,0)</f>
        <v>Electronics</v>
      </c>
      <c r="G11079">
        <v>1</v>
      </c>
      <c r="H11079" s="6">
        <v>0.1901343446763783</v>
      </c>
      <c r="I11079" s="2">
        <f>VLOOKUP($E11079,
Products!$A$1:$F$201,MATCH(Orders!I$1,Products!$A$1:$F$1,0),0)</f>
        <v>29658.239859810968</v>
      </c>
      <c r="J11079" s="2">
        <f>VLOOKUP($E11079,
Products!$A$1:$F$201,MATCH(Orders!J$1,Products!$A$1:$F$1,0),0)</f>
        <v>22421.521919652871</v>
      </c>
    </row>
    <row r="11080" spans="1:10">
      <c r="A11080">
        <v>11079</v>
      </c>
      <c r="B11080" s="4">
        <v>45656</v>
      </c>
      <c r="C11080" s="10">
        <f>DATE(YEAR(orders[[#This Row],[order_date]]), MONTH(orders[[#This Row],[order_date]]), 1)</f>
        <v>45627</v>
      </c>
      <c r="D11080" t="s">
        <v>1343</v>
      </c>
      <c r="E11080" t="s">
        <v>520</v>
      </c>
      <c r="F11080" t="str">
        <f>VLOOKUP(orders[[#This Row],[product_id]],Products!A:C,3,0)</f>
        <v>Electronics</v>
      </c>
      <c r="G11080">
        <v>1</v>
      </c>
      <c r="H11080" s="6">
        <v>0.19601088280263113</v>
      </c>
      <c r="I11080" s="2">
        <f>VLOOKUP($E11080,
Products!$A$1:$F$201,MATCH(Orders!I$1,Products!$A$1:$F$1,0),0)</f>
        <v>19053.584916305819</v>
      </c>
      <c r="J11080" s="2">
        <f>VLOOKUP($E11080,
Products!$A$1:$F$201,MATCH(Orders!J$1,Products!$A$1:$F$1,0),0)</f>
        <v>13248.74841276826</v>
      </c>
    </row>
    <row r="11081" spans="1:10">
      <c r="A11081">
        <v>11080</v>
      </c>
      <c r="B11081" s="4">
        <v>45675</v>
      </c>
      <c r="C11081" s="10">
        <f>DATE(YEAR(orders[[#This Row],[order_date]]), MONTH(orders[[#This Row],[order_date]]), 1)</f>
        <v>45658</v>
      </c>
      <c r="D11081" t="s">
        <v>3121</v>
      </c>
      <c r="E11081" t="s">
        <v>637</v>
      </c>
      <c r="F11081" t="str">
        <f>VLOOKUP(orders[[#This Row],[product_id]],Products!A:C,3,0)</f>
        <v>Electronics</v>
      </c>
      <c r="G11081">
        <v>2</v>
      </c>
      <c r="H11081" s="6">
        <v>0.2428377295081226</v>
      </c>
      <c r="I11081" s="2">
        <f>VLOOKUP($E11081,
Products!$A$1:$F$201,MATCH(Orders!I$1,Products!$A$1:$F$1,0),0)</f>
        <v>2722.8882486231741</v>
      </c>
      <c r="J11081" s="2">
        <f>VLOOKUP($E11081,
Products!$A$1:$F$201,MATCH(Orders!J$1,Products!$A$1:$F$1,0),0)</f>
        <v>2155.455197032014</v>
      </c>
    </row>
    <row r="11082" spans="1:10">
      <c r="A11082">
        <v>11081</v>
      </c>
      <c r="B11082" s="4">
        <v>45642</v>
      </c>
      <c r="C11082" s="10">
        <f>DATE(YEAR(orders[[#This Row],[order_date]]), MONTH(orders[[#This Row],[order_date]]), 1)</f>
        <v>45627</v>
      </c>
      <c r="D11082" t="s">
        <v>4519</v>
      </c>
      <c r="E11082" t="s">
        <v>689</v>
      </c>
      <c r="F11082" t="str">
        <f>VLOOKUP(orders[[#This Row],[product_id]],Products!A:C,3,0)</f>
        <v>Electronics</v>
      </c>
      <c r="G11082">
        <v>1</v>
      </c>
      <c r="H11082" s="6">
        <v>0.12017825502425007</v>
      </c>
      <c r="I11082" s="2">
        <f>VLOOKUP($E11082,
Products!$A$1:$F$201,MATCH(Orders!I$1,Products!$A$1:$F$1,0),0)</f>
        <v>22021.70433799336</v>
      </c>
      <c r="J11082" s="2">
        <f>VLOOKUP($E11082,
Products!$A$1:$F$201,MATCH(Orders!J$1,Products!$A$1:$F$1,0),0)</f>
        <v>16990.60087110737</v>
      </c>
    </row>
    <row r="11083" spans="1:10">
      <c r="A11083">
        <v>11082</v>
      </c>
      <c r="B11083" s="4">
        <v>45265</v>
      </c>
      <c r="C11083" s="10">
        <f>DATE(YEAR(orders[[#This Row],[order_date]]), MONTH(orders[[#This Row],[order_date]]), 1)</f>
        <v>45261</v>
      </c>
      <c r="D11083" t="s">
        <v>810</v>
      </c>
      <c r="E11083" t="s">
        <v>521</v>
      </c>
      <c r="F11083" t="str">
        <f>VLOOKUP(orders[[#This Row],[product_id]],Products!A:C,3,0)</f>
        <v>Electronics</v>
      </c>
      <c r="G11083">
        <v>1</v>
      </c>
      <c r="H11083" s="6">
        <v>0.12034054507126234</v>
      </c>
      <c r="I11083" s="2">
        <f>VLOOKUP($E11083,
Products!$A$1:$F$201,MATCH(Orders!I$1,Products!$A$1:$F$1,0),0)</f>
        <v>18373.691083837519</v>
      </c>
      <c r="J11083" s="2">
        <f>VLOOKUP($E11083,
Products!$A$1:$F$201,MATCH(Orders!J$1,Products!$A$1:$F$1,0),0)</f>
        <v>14409.80197321412</v>
      </c>
    </row>
    <row r="11084" spans="1:10">
      <c r="A11084">
        <v>11083</v>
      </c>
      <c r="B11084" s="4">
        <v>45457</v>
      </c>
      <c r="C11084" s="10">
        <f>DATE(YEAR(orders[[#This Row],[order_date]]), MONTH(orders[[#This Row],[order_date]]), 1)</f>
        <v>45444</v>
      </c>
      <c r="D11084" t="s">
        <v>2962</v>
      </c>
      <c r="E11084" t="s">
        <v>639</v>
      </c>
      <c r="F11084" t="str">
        <f>VLOOKUP(orders[[#This Row],[product_id]],Products!A:C,3,0)</f>
        <v>Appliances</v>
      </c>
      <c r="G11084">
        <v>1</v>
      </c>
      <c r="H11084" s="6">
        <v>8.8596617720882773E-2</v>
      </c>
      <c r="I11084" s="2">
        <f>VLOOKUP($E11084,
Products!$A$1:$F$201,MATCH(Orders!I$1,Products!$A$1:$F$1,0),0)</f>
        <v>2320.8560923599921</v>
      </c>
      <c r="J11084" s="2">
        <f>VLOOKUP($E11084,
Products!$A$1:$F$201,MATCH(Orders!J$1,Products!$A$1:$F$1,0),0)</f>
        <v>1750.110004830213</v>
      </c>
    </row>
    <row r="11085" spans="1:10">
      <c r="A11085">
        <v>11084</v>
      </c>
      <c r="B11085" s="4">
        <v>45618</v>
      </c>
      <c r="C11085" s="10">
        <f>DATE(YEAR(orders[[#This Row],[order_date]]), MONTH(orders[[#This Row],[order_date]]), 1)</f>
        <v>45597</v>
      </c>
      <c r="D11085" t="s">
        <v>4351</v>
      </c>
      <c r="E11085" t="s">
        <v>568</v>
      </c>
      <c r="F11085" t="str">
        <f>VLOOKUP(orders[[#This Row],[product_id]],Products!A:C,3,0)</f>
        <v>Electronics</v>
      </c>
      <c r="G11085">
        <v>1</v>
      </c>
      <c r="H11085" s="6">
        <v>0.23768122890314536</v>
      </c>
      <c r="I11085" s="2">
        <f>VLOOKUP($E11085,
Products!$A$1:$F$201,MATCH(Orders!I$1,Products!$A$1:$F$1,0),0)</f>
        <v>21702.72353355262</v>
      </c>
      <c r="J11085" s="2">
        <f>VLOOKUP($E11085,
Products!$A$1:$F$201,MATCH(Orders!J$1,Products!$A$1:$F$1,0),0)</f>
        <v>17244.710704747551</v>
      </c>
    </row>
    <row r="11086" spans="1:10">
      <c r="A11086">
        <v>11085</v>
      </c>
      <c r="B11086" s="4">
        <v>45088</v>
      </c>
      <c r="C11086" s="10">
        <f>DATE(YEAR(orders[[#This Row],[order_date]]), MONTH(orders[[#This Row],[order_date]]), 1)</f>
        <v>45078</v>
      </c>
      <c r="D11086" t="s">
        <v>3765</v>
      </c>
      <c r="E11086" t="s">
        <v>528</v>
      </c>
      <c r="F11086" t="str">
        <f>VLOOKUP(orders[[#This Row],[product_id]],Products!A:C,3,0)</f>
        <v>Appliances</v>
      </c>
      <c r="G11086">
        <v>1</v>
      </c>
      <c r="H11086" s="6">
        <v>8.843182261772177E-2</v>
      </c>
      <c r="I11086" s="2">
        <f>VLOOKUP($E11086,
Products!$A$1:$F$201,MATCH(Orders!I$1,Products!$A$1:$F$1,0),0)</f>
        <v>5741.145946914552</v>
      </c>
      <c r="J11086" s="2">
        <f>VLOOKUP($E11086,
Products!$A$1:$F$201,MATCH(Orders!J$1,Products!$A$1:$F$1,0),0)</f>
        <v>4112.7219202399874</v>
      </c>
    </row>
    <row r="11087" spans="1:10">
      <c r="A11087">
        <v>11086</v>
      </c>
      <c r="B11087" s="4">
        <v>46011</v>
      </c>
      <c r="C11087" s="10">
        <f>DATE(YEAR(orders[[#This Row],[order_date]]), MONTH(orders[[#This Row],[order_date]]), 1)</f>
        <v>45992</v>
      </c>
      <c r="D11087" t="s">
        <v>4529</v>
      </c>
      <c r="E11087" t="s">
        <v>582</v>
      </c>
      <c r="F11087" t="str">
        <f>VLOOKUP(orders[[#This Row],[product_id]],Products!A:C,3,0)</f>
        <v>Electronics</v>
      </c>
      <c r="G11087">
        <v>1</v>
      </c>
      <c r="H11087" s="6">
        <v>0.14144148804054735</v>
      </c>
      <c r="I11087" s="2">
        <f>VLOOKUP($E11087,
Products!$A$1:$F$201,MATCH(Orders!I$1,Products!$A$1:$F$1,0),0)</f>
        <v>16266.090182397211</v>
      </c>
      <c r="J11087" s="2">
        <f>VLOOKUP($E11087,
Products!$A$1:$F$201,MATCH(Orders!J$1,Products!$A$1:$F$1,0),0)</f>
        <v>11802.84602487359</v>
      </c>
    </row>
    <row r="11088" spans="1:10">
      <c r="A11088">
        <v>11087</v>
      </c>
      <c r="B11088" s="4">
        <v>45416</v>
      </c>
      <c r="C11088" s="10">
        <f>DATE(YEAR(orders[[#This Row],[order_date]]), MONTH(orders[[#This Row],[order_date]]), 1)</f>
        <v>45413</v>
      </c>
      <c r="D11088" t="s">
        <v>3227</v>
      </c>
      <c r="E11088" t="s">
        <v>677</v>
      </c>
      <c r="F11088" t="str">
        <f>VLOOKUP(orders[[#This Row],[product_id]],Products!A:C,3,0)</f>
        <v>Electronics</v>
      </c>
      <c r="G11088">
        <v>2</v>
      </c>
      <c r="H11088" s="6">
        <v>0.14253787890303207</v>
      </c>
      <c r="I11088" s="2">
        <f>VLOOKUP($E11088,
Products!$A$1:$F$201,MATCH(Orders!I$1,Products!$A$1:$F$1,0),0)</f>
        <v>11360.699432756561</v>
      </c>
      <c r="J11088" s="2">
        <f>VLOOKUP($E11088,
Products!$A$1:$F$201,MATCH(Orders!J$1,Products!$A$1:$F$1,0),0)</f>
        <v>8118.8949869342459</v>
      </c>
    </row>
    <row r="11089" spans="1:10">
      <c r="A11089">
        <v>11088</v>
      </c>
      <c r="B11089" s="4">
        <v>44931</v>
      </c>
      <c r="C11089" s="10">
        <f>DATE(YEAR(orders[[#This Row],[order_date]]), MONTH(orders[[#This Row],[order_date]]), 1)</f>
        <v>44927</v>
      </c>
      <c r="D11089" t="s">
        <v>1790</v>
      </c>
      <c r="E11089" t="s">
        <v>506</v>
      </c>
      <c r="F11089" t="str">
        <f>VLOOKUP(orders[[#This Row],[product_id]],Products!A:C,3,0)</f>
        <v>Electronics</v>
      </c>
      <c r="G11089">
        <v>1</v>
      </c>
      <c r="H11089" s="6">
        <v>0.14574473558107268</v>
      </c>
      <c r="I11089" s="2">
        <f>VLOOKUP($E11089,
Products!$A$1:$F$201,MATCH(Orders!I$1,Products!$A$1:$F$1,0),0)</f>
        <v>2354.115904304108</v>
      </c>
      <c r="J11089" s="2">
        <f>VLOOKUP($E11089,
Products!$A$1:$F$201,MATCH(Orders!J$1,Products!$A$1:$F$1,0),0)</f>
        <v>1810.784620830796</v>
      </c>
    </row>
    <row r="11090" spans="1:10">
      <c r="A11090">
        <v>11089</v>
      </c>
      <c r="B11090" s="4">
        <v>45002</v>
      </c>
      <c r="C11090" s="10">
        <f>DATE(YEAR(orders[[#This Row],[order_date]]), MONTH(orders[[#This Row],[order_date]]), 1)</f>
        <v>44986</v>
      </c>
      <c r="D11090" t="s">
        <v>4123</v>
      </c>
      <c r="E11090" t="s">
        <v>690</v>
      </c>
      <c r="F11090" t="str">
        <f>VLOOKUP(orders[[#This Row],[product_id]],Products!A:C,3,0)</f>
        <v>Electronics</v>
      </c>
      <c r="G11090">
        <v>2</v>
      </c>
      <c r="H11090" s="6">
        <v>0.10370557797070229</v>
      </c>
      <c r="I11090" s="2">
        <f>VLOOKUP($E11090,
Products!$A$1:$F$201,MATCH(Orders!I$1,Products!$A$1:$F$1,0),0)</f>
        <v>2338.2059552139431</v>
      </c>
      <c r="J11090" s="2">
        <f>VLOOKUP($E11090,
Products!$A$1:$F$201,MATCH(Orders!J$1,Products!$A$1:$F$1,0),0)</f>
        <v>1708.028418793489</v>
      </c>
    </row>
    <row r="11091" spans="1:10">
      <c r="A11091">
        <v>11090</v>
      </c>
      <c r="B11091" s="4">
        <v>44933</v>
      </c>
      <c r="C11091" s="10">
        <f>DATE(YEAR(orders[[#This Row],[order_date]]), MONTH(orders[[#This Row],[order_date]]), 1)</f>
        <v>44927</v>
      </c>
      <c r="D11091" t="s">
        <v>717</v>
      </c>
      <c r="E11091" t="s">
        <v>581</v>
      </c>
      <c r="F11091" t="str">
        <f>VLOOKUP(orders[[#This Row],[product_id]],Products!A:C,3,0)</f>
        <v>Appliances</v>
      </c>
      <c r="G11091">
        <v>1</v>
      </c>
      <c r="H11091" s="6">
        <v>0.1388375720472092</v>
      </c>
      <c r="I11091" s="2">
        <f>VLOOKUP($E11091,
Products!$A$1:$F$201,MATCH(Orders!I$1,Products!$A$1:$F$1,0),0)</f>
        <v>6177.7225527132859</v>
      </c>
      <c r="J11091" s="2">
        <f>VLOOKUP($E11091,
Products!$A$1:$F$201,MATCH(Orders!J$1,Products!$A$1:$F$1,0),0)</f>
        <v>4208.1013641193986</v>
      </c>
    </row>
    <row r="11092" spans="1:10">
      <c r="A11092">
        <v>11091</v>
      </c>
      <c r="B11092" s="4">
        <v>45607</v>
      </c>
      <c r="C11092" s="10">
        <f>DATE(YEAR(orders[[#This Row],[order_date]]), MONTH(orders[[#This Row],[order_date]]), 1)</f>
        <v>45597</v>
      </c>
      <c r="D11092" t="s">
        <v>3219</v>
      </c>
      <c r="E11092" t="s">
        <v>532</v>
      </c>
      <c r="F11092" t="str">
        <f>VLOOKUP(orders[[#This Row],[product_id]],Products!A:C,3,0)</f>
        <v>Electronics</v>
      </c>
      <c r="G11092">
        <v>3</v>
      </c>
      <c r="H11092" s="6">
        <v>0.10133582833498683</v>
      </c>
      <c r="I11092" s="2">
        <f>VLOOKUP($E11092,
Products!$A$1:$F$201,MATCH(Orders!I$1,Products!$A$1:$F$1,0),0)</f>
        <v>2668.0593077725212</v>
      </c>
      <c r="J11092" s="2">
        <f>VLOOKUP($E11092,
Products!$A$1:$F$201,MATCH(Orders!J$1,Products!$A$1:$F$1,0),0)</f>
        <v>1923.7114222321791</v>
      </c>
    </row>
    <row r="11093" spans="1:10">
      <c r="A11093">
        <v>11092</v>
      </c>
      <c r="B11093" s="4">
        <v>45399</v>
      </c>
      <c r="C11093" s="10">
        <f>DATE(YEAR(orders[[#This Row],[order_date]]), MONTH(orders[[#This Row],[order_date]]), 1)</f>
        <v>45383</v>
      </c>
      <c r="D11093" t="s">
        <v>1354</v>
      </c>
      <c r="E11093" t="s">
        <v>530</v>
      </c>
      <c r="F11093" t="str">
        <f>VLOOKUP(orders[[#This Row],[product_id]],Products!A:C,3,0)</f>
        <v>Electronics</v>
      </c>
      <c r="G11093">
        <v>2</v>
      </c>
      <c r="H11093" s="6">
        <v>0.17165565951091094</v>
      </c>
      <c r="I11093" s="2">
        <f>VLOOKUP($E11093,
Products!$A$1:$F$201,MATCH(Orders!I$1,Products!$A$1:$F$1,0),0)</f>
        <v>30520.607447067548</v>
      </c>
      <c r="J11093" s="2">
        <f>VLOOKUP($E11093,
Products!$A$1:$F$201,MATCH(Orders!J$1,Products!$A$1:$F$1,0),0)</f>
        <v>22328.317520226748</v>
      </c>
    </row>
    <row r="11094" spans="1:10">
      <c r="A11094">
        <v>11093</v>
      </c>
      <c r="B11094" s="4">
        <v>45738</v>
      </c>
      <c r="C11094" s="10">
        <f>DATE(YEAR(orders[[#This Row],[order_date]]), MONTH(orders[[#This Row],[order_date]]), 1)</f>
        <v>45717</v>
      </c>
      <c r="D11094" t="s">
        <v>3972</v>
      </c>
      <c r="E11094" t="s">
        <v>591</v>
      </c>
      <c r="F11094" t="str">
        <f>VLOOKUP(orders[[#This Row],[product_id]],Products!A:C,3,0)</f>
        <v>Appliances</v>
      </c>
      <c r="G11094">
        <v>1</v>
      </c>
      <c r="H11094" s="6">
        <v>9.8619305644884386E-2</v>
      </c>
      <c r="I11094" s="2">
        <f>VLOOKUP($E11094,
Products!$A$1:$F$201,MATCH(Orders!I$1,Products!$A$1:$F$1,0),0)</f>
        <v>5828.0678031706884</v>
      </c>
      <c r="J11094" s="2">
        <f>VLOOKUP($E11094,
Products!$A$1:$F$201,MATCH(Orders!J$1,Products!$A$1:$F$1,0),0)</f>
        <v>3928.741316454903</v>
      </c>
    </row>
    <row r="11095" spans="1:10">
      <c r="A11095">
        <v>11094</v>
      </c>
      <c r="B11095" s="4">
        <v>45764</v>
      </c>
      <c r="C11095" s="10">
        <f>DATE(YEAR(orders[[#This Row],[order_date]]), MONTH(orders[[#This Row],[order_date]]), 1)</f>
        <v>45748</v>
      </c>
      <c r="D11095" t="s">
        <v>3851</v>
      </c>
      <c r="E11095" t="s">
        <v>567</v>
      </c>
      <c r="F11095" t="str">
        <f>VLOOKUP(orders[[#This Row],[product_id]],Products!A:C,3,0)</f>
        <v>Electronics</v>
      </c>
      <c r="G11095">
        <v>1</v>
      </c>
      <c r="H11095" s="6">
        <v>0.21979686890280045</v>
      </c>
      <c r="I11095" s="2">
        <f>VLOOKUP($E11095,
Products!$A$1:$F$201,MATCH(Orders!I$1,Products!$A$1:$F$1,0),0)</f>
        <v>17514.171240093368</v>
      </c>
      <c r="J11095" s="2">
        <f>VLOOKUP($E11095,
Products!$A$1:$F$201,MATCH(Orders!J$1,Products!$A$1:$F$1,0),0)</f>
        <v>12226.76247250809</v>
      </c>
    </row>
    <row r="11096" spans="1:10">
      <c r="A11096">
        <v>11095</v>
      </c>
      <c r="B11096" s="4">
        <v>45529</v>
      </c>
      <c r="C11096" s="10">
        <f>DATE(YEAR(orders[[#This Row],[order_date]]), MONTH(orders[[#This Row],[order_date]]), 1)</f>
        <v>45505</v>
      </c>
      <c r="D11096" t="s">
        <v>1580</v>
      </c>
      <c r="E11096" t="s">
        <v>651</v>
      </c>
      <c r="F11096" t="str">
        <f>VLOOKUP(orders[[#This Row],[product_id]],Products!A:C,3,0)</f>
        <v>Electronics</v>
      </c>
      <c r="G11096">
        <v>1</v>
      </c>
      <c r="H11096" s="6">
        <v>0.21198800202599211</v>
      </c>
      <c r="I11096" s="2">
        <f>VLOOKUP($E11096,
Products!$A$1:$F$201,MATCH(Orders!I$1,Products!$A$1:$F$1,0),0)</f>
        <v>28622.091542973511</v>
      </c>
      <c r="J11096" s="2">
        <f>VLOOKUP($E11096,
Products!$A$1:$F$201,MATCH(Orders!J$1,Products!$A$1:$F$1,0),0)</f>
        <v>19327.527634039769</v>
      </c>
    </row>
    <row r="11097" spans="1:10">
      <c r="A11097">
        <v>11096</v>
      </c>
      <c r="B11097" s="4">
        <v>45244</v>
      </c>
      <c r="C11097" s="10">
        <f>DATE(YEAR(orders[[#This Row],[order_date]]), MONTH(orders[[#This Row],[order_date]]), 1)</f>
        <v>45231</v>
      </c>
      <c r="D11097" t="s">
        <v>3139</v>
      </c>
      <c r="E11097" t="s">
        <v>598</v>
      </c>
      <c r="F11097" t="str">
        <f>VLOOKUP(orders[[#This Row],[product_id]],Products!A:C,3,0)</f>
        <v>Appliances</v>
      </c>
      <c r="G11097">
        <v>1</v>
      </c>
      <c r="H11097" s="6">
        <v>6.6567063652892694E-2</v>
      </c>
      <c r="I11097" s="2">
        <f>VLOOKUP($E11097,
Products!$A$1:$F$201,MATCH(Orders!I$1,Products!$A$1:$F$1,0),0)</f>
        <v>5641.6789233526652</v>
      </c>
      <c r="J11097" s="2">
        <f>VLOOKUP($E11097,
Products!$A$1:$F$201,MATCH(Orders!J$1,Products!$A$1:$F$1,0),0)</f>
        <v>4031.2473685481059</v>
      </c>
    </row>
    <row r="11098" spans="1:10">
      <c r="A11098">
        <v>11097</v>
      </c>
      <c r="B11098" s="4">
        <v>45158</v>
      </c>
      <c r="C11098" s="10">
        <f>DATE(YEAR(orders[[#This Row],[order_date]]), MONTH(orders[[#This Row],[order_date]]), 1)</f>
        <v>45139</v>
      </c>
      <c r="D11098" t="s">
        <v>3913</v>
      </c>
      <c r="E11098" t="s">
        <v>535</v>
      </c>
      <c r="F11098" t="str">
        <f>VLOOKUP(orders[[#This Row],[product_id]],Products!A:C,3,0)</f>
        <v>Appliances</v>
      </c>
      <c r="G11098">
        <v>1</v>
      </c>
      <c r="H11098" s="6">
        <v>6.4149215901049522E-2</v>
      </c>
      <c r="I11098" s="2">
        <f>VLOOKUP($E11098,
Products!$A$1:$F$201,MATCH(Orders!I$1,Products!$A$1:$F$1,0),0)</f>
        <v>25188.460642954858</v>
      </c>
      <c r="J11098" s="2">
        <f>VLOOKUP($E11098,
Products!$A$1:$F$201,MATCH(Orders!J$1,Products!$A$1:$F$1,0),0)</f>
        <v>18873.341689191599</v>
      </c>
    </row>
    <row r="11099" spans="1:10">
      <c r="A11099">
        <v>11098</v>
      </c>
      <c r="B11099" s="4">
        <v>45254</v>
      </c>
      <c r="C11099" s="10">
        <f>DATE(YEAR(orders[[#This Row],[order_date]]), MONTH(orders[[#This Row],[order_date]]), 1)</f>
        <v>45231</v>
      </c>
      <c r="D11099" t="s">
        <v>1589</v>
      </c>
      <c r="E11099" t="s">
        <v>663</v>
      </c>
      <c r="F11099" t="str">
        <f>VLOOKUP(orders[[#This Row],[product_id]],Products!A:C,3,0)</f>
        <v>Electronics</v>
      </c>
      <c r="G11099">
        <v>1</v>
      </c>
      <c r="H11099" s="6">
        <v>0.24103590569995878</v>
      </c>
      <c r="I11099" s="2">
        <f>VLOOKUP($E11099,
Products!$A$1:$F$201,MATCH(Orders!I$1,Products!$A$1:$F$1,0),0)</f>
        <v>12863.39473364416</v>
      </c>
      <c r="J11099" s="2">
        <f>VLOOKUP($E11099,
Products!$A$1:$F$201,MATCH(Orders!J$1,Products!$A$1:$F$1,0),0)</f>
        <v>9312.9321574947517</v>
      </c>
    </row>
    <row r="11100" spans="1:10">
      <c r="A11100">
        <v>11099</v>
      </c>
      <c r="B11100" s="4">
        <v>45164</v>
      </c>
      <c r="C11100" s="10">
        <f>DATE(YEAR(orders[[#This Row],[order_date]]), MONTH(orders[[#This Row],[order_date]]), 1)</f>
        <v>45139</v>
      </c>
      <c r="D11100" t="s">
        <v>1260</v>
      </c>
      <c r="E11100" t="s">
        <v>589</v>
      </c>
      <c r="F11100" t="str">
        <f>VLOOKUP(orders[[#This Row],[product_id]],Products!A:C,3,0)</f>
        <v>Appliances</v>
      </c>
      <c r="G11100">
        <v>1</v>
      </c>
      <c r="H11100" s="6">
        <v>0.13695222194465576</v>
      </c>
      <c r="I11100" s="2">
        <f>VLOOKUP($E11100,
Products!$A$1:$F$201,MATCH(Orders!I$1,Products!$A$1:$F$1,0),0)</f>
        <v>6227.1351854710047</v>
      </c>
      <c r="J11100" s="2">
        <f>VLOOKUP($E11100,
Products!$A$1:$F$201,MATCH(Orders!J$1,Products!$A$1:$F$1,0),0)</f>
        <v>4146.7707671772396</v>
      </c>
    </row>
    <row r="11101" spans="1:10">
      <c r="A11101">
        <v>11100</v>
      </c>
      <c r="B11101" s="4">
        <v>45876</v>
      </c>
      <c r="C11101" s="10">
        <f>DATE(YEAR(orders[[#This Row],[order_date]]), MONTH(orders[[#This Row],[order_date]]), 1)</f>
        <v>45870</v>
      </c>
      <c r="D11101" t="s">
        <v>4691</v>
      </c>
      <c r="E11101" t="s">
        <v>680</v>
      </c>
      <c r="F11101" t="str">
        <f>VLOOKUP(orders[[#This Row],[product_id]],Products!A:C,3,0)</f>
        <v>Electronics</v>
      </c>
      <c r="G11101">
        <v>2</v>
      </c>
      <c r="H11101" s="6">
        <v>0.22923625450924009</v>
      </c>
      <c r="I11101" s="2">
        <f>VLOOKUP($E11101,
Products!$A$1:$F$201,MATCH(Orders!I$1,Products!$A$1:$F$1,0),0)</f>
        <v>31627.348891742429</v>
      </c>
      <c r="J11101" s="2">
        <f>VLOOKUP($E11101,
Products!$A$1:$F$201,MATCH(Orders!J$1,Products!$A$1:$F$1,0),0)</f>
        <v>23219.930812036979</v>
      </c>
    </row>
    <row r="11102" spans="1:10">
      <c r="A11102">
        <v>11101</v>
      </c>
      <c r="B11102" s="4">
        <v>45821</v>
      </c>
      <c r="C11102" s="10">
        <f>DATE(YEAR(orders[[#This Row],[order_date]]), MONTH(orders[[#This Row],[order_date]]), 1)</f>
        <v>45809</v>
      </c>
      <c r="D11102" t="s">
        <v>2165</v>
      </c>
      <c r="E11102" t="s">
        <v>655</v>
      </c>
      <c r="F11102" t="str">
        <f>VLOOKUP(orders[[#This Row],[product_id]],Products!A:C,3,0)</f>
        <v>Appliances</v>
      </c>
      <c r="G11102">
        <v>3</v>
      </c>
      <c r="H11102" s="6">
        <v>9.2072710989008683E-2</v>
      </c>
      <c r="I11102" s="2">
        <f>VLOOKUP($E11102,
Products!$A$1:$F$201,MATCH(Orders!I$1,Products!$A$1:$F$1,0),0)</f>
        <v>24072.170529057032</v>
      </c>
      <c r="J11102" s="2">
        <f>VLOOKUP($E11102,
Products!$A$1:$F$201,MATCH(Orders!J$1,Products!$A$1:$F$1,0),0)</f>
        <v>16358.626370717549</v>
      </c>
    </row>
    <row r="11103" spans="1:10">
      <c r="A11103">
        <v>11102</v>
      </c>
      <c r="B11103" s="4">
        <v>45545</v>
      </c>
      <c r="C11103" s="10">
        <f>DATE(YEAR(orders[[#This Row],[order_date]]), MONTH(orders[[#This Row],[order_date]]), 1)</f>
        <v>45536</v>
      </c>
      <c r="D11103" t="s">
        <v>3816</v>
      </c>
      <c r="E11103" t="s">
        <v>630</v>
      </c>
      <c r="F11103" t="str">
        <f>VLOOKUP(orders[[#This Row],[product_id]],Products!A:C,3,0)</f>
        <v>Electronics</v>
      </c>
      <c r="G11103">
        <v>2</v>
      </c>
      <c r="H11103" s="6">
        <v>0.16768967188783565</v>
      </c>
      <c r="I11103" s="2">
        <f>VLOOKUP($E11103,
Products!$A$1:$F$201,MATCH(Orders!I$1,Products!$A$1:$F$1,0),0)</f>
        <v>20513.60683859466</v>
      </c>
      <c r="J11103" s="2">
        <f>VLOOKUP($E11103,
Products!$A$1:$F$201,MATCH(Orders!J$1,Products!$A$1:$F$1,0),0)</f>
        <v>14929.268600567289</v>
      </c>
    </row>
    <row r="11104" spans="1:10">
      <c r="A11104">
        <v>11103</v>
      </c>
      <c r="B11104" s="4">
        <v>45176</v>
      </c>
      <c r="C11104" s="10">
        <f>DATE(YEAR(orders[[#This Row],[order_date]]), MONTH(orders[[#This Row],[order_date]]), 1)</f>
        <v>45170</v>
      </c>
      <c r="D11104" t="s">
        <v>4320</v>
      </c>
      <c r="E11104" t="s">
        <v>675</v>
      </c>
      <c r="F11104" t="str">
        <f>VLOOKUP(orders[[#This Row],[product_id]],Products!A:C,3,0)</f>
        <v>Appliances</v>
      </c>
      <c r="G11104">
        <v>1</v>
      </c>
      <c r="H11104" s="6">
        <v>7.9802935259275676E-2</v>
      </c>
      <c r="I11104" s="2">
        <f>VLOOKUP($E11104,
Products!$A$1:$F$201,MATCH(Orders!I$1,Products!$A$1:$F$1,0),0)</f>
        <v>23552.642442203069</v>
      </c>
      <c r="J11104" s="2">
        <f>VLOOKUP($E11104,
Products!$A$1:$F$201,MATCH(Orders!J$1,Products!$A$1:$F$1,0),0)</f>
        <v>17389.42325132497</v>
      </c>
    </row>
    <row r="11105" spans="1:10">
      <c r="A11105">
        <v>11104</v>
      </c>
      <c r="B11105" s="4">
        <v>45124</v>
      </c>
      <c r="C11105" s="10">
        <f>DATE(YEAR(orders[[#This Row],[order_date]]), MONTH(orders[[#This Row],[order_date]]), 1)</f>
        <v>45108</v>
      </c>
      <c r="D11105" t="s">
        <v>3407</v>
      </c>
      <c r="E11105" t="s">
        <v>539</v>
      </c>
      <c r="F11105" t="str">
        <f>VLOOKUP(orders[[#This Row],[product_id]],Products!A:C,3,0)</f>
        <v>Appliances</v>
      </c>
      <c r="G11105">
        <v>1</v>
      </c>
      <c r="H11105" s="6">
        <v>0.14278610513705556</v>
      </c>
      <c r="I11105" s="2">
        <f>VLOOKUP($E11105,
Products!$A$1:$F$201,MATCH(Orders!I$1,Products!$A$1:$F$1,0),0)</f>
        <v>25730.234720482978</v>
      </c>
      <c r="J11105" s="2">
        <f>VLOOKUP($E11105,
Products!$A$1:$F$201,MATCH(Orders!J$1,Products!$A$1:$F$1,0),0)</f>
        <v>17186.87037527658</v>
      </c>
    </row>
    <row r="11106" spans="1:10">
      <c r="A11106">
        <v>11105</v>
      </c>
      <c r="B11106" s="4">
        <v>45342</v>
      </c>
      <c r="C11106" s="10">
        <f>DATE(YEAR(orders[[#This Row],[order_date]]), MONTH(orders[[#This Row],[order_date]]), 1)</f>
        <v>45323</v>
      </c>
      <c r="D11106" t="s">
        <v>2049</v>
      </c>
      <c r="E11106" t="s">
        <v>696</v>
      </c>
      <c r="F11106" t="str">
        <f>VLOOKUP(orders[[#This Row],[product_id]],Products!A:C,3,0)</f>
        <v>Electronics</v>
      </c>
      <c r="G11106">
        <v>1</v>
      </c>
      <c r="H11106" s="6">
        <v>0.16872557706061028</v>
      </c>
      <c r="I11106" s="2">
        <f>VLOOKUP($E11106,
Products!$A$1:$F$201,MATCH(Orders!I$1,Products!$A$1:$F$1,0),0)</f>
        <v>2723.6534496184809</v>
      </c>
      <c r="J11106" s="2">
        <f>VLOOKUP($E11106,
Products!$A$1:$F$201,MATCH(Orders!J$1,Products!$A$1:$F$1,0),0)</f>
        <v>1872.4715951823</v>
      </c>
    </row>
    <row r="11107" spans="1:10">
      <c r="A11107">
        <v>11106</v>
      </c>
      <c r="B11107" s="4">
        <v>45658</v>
      </c>
      <c r="C11107" s="10">
        <f>DATE(YEAR(orders[[#This Row],[order_date]]), MONTH(orders[[#This Row],[order_date]]), 1)</f>
        <v>45658</v>
      </c>
      <c r="D11107" t="s">
        <v>2600</v>
      </c>
      <c r="E11107" t="s">
        <v>509</v>
      </c>
      <c r="F11107" t="str">
        <f>VLOOKUP(orders[[#This Row],[product_id]],Products!A:C,3,0)</f>
        <v>Appliances</v>
      </c>
      <c r="G11107">
        <v>2</v>
      </c>
      <c r="H11107" s="6">
        <v>5.205794526319104E-2</v>
      </c>
      <c r="I11107" s="2">
        <f>VLOOKUP($E11107,
Products!$A$1:$F$201,MATCH(Orders!I$1,Products!$A$1:$F$1,0),0)</f>
        <v>23898.369282732219</v>
      </c>
      <c r="J11107" s="2">
        <f>VLOOKUP($E11107,
Products!$A$1:$F$201,MATCH(Orders!J$1,Products!$A$1:$F$1,0),0)</f>
        <v>16491.822147524919</v>
      </c>
    </row>
    <row r="11108" spans="1:10">
      <c r="A11108">
        <v>11107</v>
      </c>
      <c r="B11108" s="4">
        <v>45864</v>
      </c>
      <c r="C11108" s="10">
        <f>DATE(YEAR(orders[[#This Row],[order_date]]), MONTH(orders[[#This Row],[order_date]]), 1)</f>
        <v>45839</v>
      </c>
      <c r="D11108" t="s">
        <v>3618</v>
      </c>
      <c r="E11108" t="s">
        <v>536</v>
      </c>
      <c r="F11108" t="str">
        <f>VLOOKUP(orders[[#This Row],[product_id]],Products!A:C,3,0)</f>
        <v>Appliances</v>
      </c>
      <c r="G11108">
        <v>2</v>
      </c>
      <c r="H11108" s="6">
        <v>9.6263386066936546E-2</v>
      </c>
      <c r="I11108" s="2">
        <f>VLOOKUP($E11108,
Products!$A$1:$F$201,MATCH(Orders!I$1,Products!$A$1:$F$1,0),0)</f>
        <v>25818.123603836499</v>
      </c>
      <c r="J11108" s="2">
        <f>VLOOKUP($E11108,
Products!$A$1:$F$201,MATCH(Orders!J$1,Products!$A$1:$F$1,0),0)</f>
        <v>18462.729442964981</v>
      </c>
    </row>
    <row r="11109" spans="1:10">
      <c r="A11109">
        <v>11108</v>
      </c>
      <c r="B11109" s="4">
        <v>45142</v>
      </c>
      <c r="C11109" s="10">
        <f>DATE(YEAR(orders[[#This Row],[order_date]]), MONTH(orders[[#This Row],[order_date]]), 1)</f>
        <v>45139</v>
      </c>
      <c r="D11109" t="s">
        <v>1694</v>
      </c>
      <c r="E11109" t="s">
        <v>556</v>
      </c>
      <c r="F11109" t="str">
        <f>VLOOKUP(orders[[#This Row],[product_id]],Products!A:C,3,0)</f>
        <v>Appliances</v>
      </c>
      <c r="G11109">
        <v>1</v>
      </c>
      <c r="H11109" s="6">
        <v>0.13424683013554731</v>
      </c>
      <c r="I11109" s="2">
        <f>VLOOKUP($E11109,
Products!$A$1:$F$201,MATCH(Orders!I$1,Products!$A$1:$F$1,0),0)</f>
        <v>27054.121101651981</v>
      </c>
      <c r="J11109" s="2">
        <f>VLOOKUP($E11109,
Products!$A$1:$F$201,MATCH(Orders!J$1,Products!$A$1:$F$1,0),0)</f>
        <v>19388.930988794411</v>
      </c>
    </row>
    <row r="11110" spans="1:10">
      <c r="A11110">
        <v>11109</v>
      </c>
      <c r="B11110" s="4">
        <v>45741</v>
      </c>
      <c r="C11110" s="10">
        <f>DATE(YEAR(orders[[#This Row],[order_date]]), MONTH(orders[[#This Row],[order_date]]), 1)</f>
        <v>45717</v>
      </c>
      <c r="D11110" t="s">
        <v>2285</v>
      </c>
      <c r="E11110" t="s">
        <v>555</v>
      </c>
      <c r="F11110" t="str">
        <f>VLOOKUP(orders[[#This Row],[product_id]],Products!A:C,3,0)</f>
        <v>Electronics</v>
      </c>
      <c r="G11110">
        <v>2</v>
      </c>
      <c r="H11110" s="6">
        <v>0.22509501111895944</v>
      </c>
      <c r="I11110" s="2">
        <f>VLOOKUP($E11110,
Products!$A$1:$F$201,MATCH(Orders!I$1,Products!$A$1:$F$1,0),0)</f>
        <v>32397.674936233889</v>
      </c>
      <c r="J11110" s="2">
        <f>VLOOKUP($E11110,
Products!$A$1:$F$201,MATCH(Orders!J$1,Products!$A$1:$F$1,0),0)</f>
        <v>24559.251285382288</v>
      </c>
    </row>
    <row r="11111" spans="1:10">
      <c r="A11111">
        <v>11110</v>
      </c>
      <c r="B11111" s="4">
        <v>45536</v>
      </c>
      <c r="C11111" s="10">
        <f>DATE(YEAR(orders[[#This Row],[order_date]]), MONTH(orders[[#This Row],[order_date]]), 1)</f>
        <v>45536</v>
      </c>
      <c r="D11111" t="s">
        <v>4477</v>
      </c>
      <c r="E11111" t="s">
        <v>519</v>
      </c>
      <c r="F11111" t="str">
        <f>VLOOKUP(orders[[#This Row],[product_id]],Products!A:C,3,0)</f>
        <v>Electronics</v>
      </c>
      <c r="G11111">
        <v>2</v>
      </c>
      <c r="H11111" s="6">
        <v>0.14897938246593045</v>
      </c>
      <c r="I11111" s="2">
        <f>VLOOKUP($E11111,
Products!$A$1:$F$201,MATCH(Orders!I$1,Products!$A$1:$F$1,0),0)</f>
        <v>13103.02115426216</v>
      </c>
      <c r="J11111" s="2">
        <f>VLOOKUP($E11111,
Products!$A$1:$F$201,MATCH(Orders!J$1,Products!$A$1:$F$1,0),0)</f>
        <v>8775.5491996797755</v>
      </c>
    </row>
    <row r="11112" spans="1:10">
      <c r="A11112">
        <v>11111</v>
      </c>
      <c r="B11112" s="4">
        <v>45437</v>
      </c>
      <c r="C11112" s="10">
        <f>DATE(YEAR(orders[[#This Row],[order_date]]), MONTH(orders[[#This Row],[order_date]]), 1)</f>
        <v>45413</v>
      </c>
      <c r="D11112" t="s">
        <v>1058</v>
      </c>
      <c r="E11112" t="s">
        <v>513</v>
      </c>
      <c r="F11112" t="str">
        <f>VLOOKUP(orders[[#This Row],[product_id]],Products!A:C,3,0)</f>
        <v>Electronics</v>
      </c>
      <c r="G11112">
        <v>1</v>
      </c>
      <c r="H11112" s="6">
        <v>0.12538623749242336</v>
      </c>
      <c r="I11112" s="2">
        <f>VLOOKUP($E11112,
Products!$A$1:$F$201,MATCH(Orders!I$1,Products!$A$1:$F$1,0),0)</f>
        <v>2370.6748519187499</v>
      </c>
      <c r="J11112" s="2">
        <f>VLOOKUP($E11112,
Products!$A$1:$F$201,MATCH(Orders!J$1,Products!$A$1:$F$1,0),0)</f>
        <v>1742.1190905744229</v>
      </c>
    </row>
    <row r="11113" spans="1:10">
      <c r="A11113">
        <v>11112</v>
      </c>
      <c r="B11113" s="4">
        <v>45844</v>
      </c>
      <c r="C11113" s="10">
        <f>DATE(YEAR(orders[[#This Row],[order_date]]), MONTH(orders[[#This Row],[order_date]]), 1)</f>
        <v>45839</v>
      </c>
      <c r="D11113" t="s">
        <v>3267</v>
      </c>
      <c r="E11113" t="s">
        <v>606</v>
      </c>
      <c r="F11113" t="str">
        <f>VLOOKUP(orders[[#This Row],[product_id]],Products!A:C,3,0)</f>
        <v>Appliances</v>
      </c>
      <c r="G11113">
        <v>2</v>
      </c>
      <c r="H11113" s="6">
        <v>0.12530501544207084</v>
      </c>
      <c r="I11113" s="2">
        <f>VLOOKUP($E11113,
Products!$A$1:$F$201,MATCH(Orders!I$1,Products!$A$1:$F$1,0),0)</f>
        <v>2163.0020078909042</v>
      </c>
      <c r="J11113" s="2">
        <f>VLOOKUP($E11113,
Products!$A$1:$F$201,MATCH(Orders!J$1,Products!$A$1:$F$1,0),0)</f>
        <v>1416.078554182008</v>
      </c>
    </row>
    <row r="11114" spans="1:10">
      <c r="A11114">
        <v>11113</v>
      </c>
      <c r="B11114" s="4">
        <v>45083</v>
      </c>
      <c r="C11114" s="10">
        <f>DATE(YEAR(orders[[#This Row],[order_date]]), MONTH(orders[[#This Row],[order_date]]), 1)</f>
        <v>45078</v>
      </c>
      <c r="D11114" t="s">
        <v>2212</v>
      </c>
      <c r="E11114" t="s">
        <v>574</v>
      </c>
      <c r="F11114" t="str">
        <f>VLOOKUP(orders[[#This Row],[product_id]],Products!A:C,3,0)</f>
        <v>Electronics</v>
      </c>
      <c r="G11114">
        <v>3</v>
      </c>
      <c r="H11114" s="6">
        <v>0.14265752841333429</v>
      </c>
      <c r="I11114" s="2">
        <f>VLOOKUP($E11114,
Products!$A$1:$F$201,MATCH(Orders!I$1,Products!$A$1:$F$1,0),0)</f>
        <v>30824.427673567101</v>
      </c>
      <c r="J11114" s="2">
        <f>VLOOKUP($E11114,
Products!$A$1:$F$201,MATCH(Orders!J$1,Products!$A$1:$F$1,0),0)</f>
        <v>20473.07476940487</v>
      </c>
    </row>
    <row r="11115" spans="1:10">
      <c r="A11115">
        <v>11114</v>
      </c>
      <c r="B11115" s="4">
        <v>45088</v>
      </c>
      <c r="C11115" s="10">
        <f>DATE(YEAR(orders[[#This Row],[order_date]]), MONTH(orders[[#This Row],[order_date]]), 1)</f>
        <v>45078</v>
      </c>
      <c r="D11115" t="s">
        <v>4193</v>
      </c>
      <c r="E11115" t="s">
        <v>641</v>
      </c>
      <c r="F11115" t="str">
        <f>VLOOKUP(orders[[#This Row],[product_id]],Products!A:C,3,0)</f>
        <v>Appliances</v>
      </c>
      <c r="G11115">
        <v>1</v>
      </c>
      <c r="H11115" s="6">
        <v>6.0786663864017841E-2</v>
      </c>
      <c r="I11115" s="2">
        <f>VLOOKUP($E11115,
Products!$A$1:$F$201,MATCH(Orders!I$1,Products!$A$1:$F$1,0),0)</f>
        <v>27167.965718506261</v>
      </c>
      <c r="J11115" s="2">
        <f>VLOOKUP($E11115,
Products!$A$1:$F$201,MATCH(Orders!J$1,Products!$A$1:$F$1,0),0)</f>
        <v>19748.025676381669</v>
      </c>
    </row>
    <row r="11116" spans="1:10">
      <c r="A11116">
        <v>11115</v>
      </c>
      <c r="B11116" s="4">
        <v>44968</v>
      </c>
      <c r="C11116" s="10">
        <f>DATE(YEAR(orders[[#This Row],[order_date]]), MONTH(orders[[#This Row],[order_date]]), 1)</f>
        <v>44958</v>
      </c>
      <c r="D11116" t="s">
        <v>3557</v>
      </c>
      <c r="E11116" t="s">
        <v>644</v>
      </c>
      <c r="F11116" t="str">
        <f>VLOOKUP(orders[[#This Row],[product_id]],Products!A:C,3,0)</f>
        <v>Appliances</v>
      </c>
      <c r="G11116">
        <v>2</v>
      </c>
      <c r="H11116" s="6">
        <v>0.11411895277420313</v>
      </c>
      <c r="I11116" s="2">
        <f>VLOOKUP($E11116,
Products!$A$1:$F$201,MATCH(Orders!I$1,Products!$A$1:$F$1,0),0)</f>
        <v>2076.3860361463489</v>
      </c>
      <c r="J11116" s="2">
        <f>VLOOKUP($E11116,
Products!$A$1:$F$201,MATCH(Orders!J$1,Products!$A$1:$F$1,0),0)</f>
        <v>1496.280632568785</v>
      </c>
    </row>
    <row r="11117" spans="1:10">
      <c r="A11117">
        <v>11116</v>
      </c>
      <c r="B11117" s="4">
        <v>45229</v>
      </c>
      <c r="C11117" s="10">
        <f>DATE(YEAR(orders[[#This Row],[order_date]]), MONTH(orders[[#This Row],[order_date]]), 1)</f>
        <v>45200</v>
      </c>
      <c r="D11117" t="s">
        <v>2735</v>
      </c>
      <c r="E11117" t="s">
        <v>534</v>
      </c>
      <c r="F11117" t="str">
        <f>VLOOKUP(orders[[#This Row],[product_id]],Products!A:C,3,0)</f>
        <v>Appliances</v>
      </c>
      <c r="G11117">
        <v>1</v>
      </c>
      <c r="H11117" s="6">
        <v>0.11614238668143123</v>
      </c>
      <c r="I11117" s="2">
        <f>VLOOKUP($E11117,
Products!$A$1:$F$201,MATCH(Orders!I$1,Products!$A$1:$F$1,0),0)</f>
        <v>24743.162958088669</v>
      </c>
      <c r="J11117" s="2">
        <f>VLOOKUP($E11117,
Products!$A$1:$F$201,MATCH(Orders!J$1,Products!$A$1:$F$1,0),0)</f>
        <v>19307.588986555591</v>
      </c>
    </row>
    <row r="11118" spans="1:10">
      <c r="A11118">
        <v>11117</v>
      </c>
      <c r="B11118" s="4">
        <v>45940</v>
      </c>
      <c r="C11118" s="10">
        <f>DATE(YEAR(orders[[#This Row],[order_date]]), MONTH(orders[[#This Row],[order_date]]), 1)</f>
        <v>45931</v>
      </c>
      <c r="D11118" t="s">
        <v>2552</v>
      </c>
      <c r="E11118" t="s">
        <v>688</v>
      </c>
      <c r="F11118" t="str">
        <f>VLOOKUP(orders[[#This Row],[product_id]],Products!A:C,3,0)</f>
        <v>Appliances</v>
      </c>
      <c r="G11118">
        <v>1</v>
      </c>
      <c r="H11118" s="6">
        <v>6.4751057665591708E-2</v>
      </c>
      <c r="I11118" s="2">
        <f>VLOOKUP($E11118,
Products!$A$1:$F$201,MATCH(Orders!I$1,Products!$A$1:$F$1,0),0)</f>
        <v>5983.6860426434141</v>
      </c>
      <c r="J11118" s="2">
        <f>VLOOKUP($E11118,
Products!$A$1:$F$201,MATCH(Orders!J$1,Products!$A$1:$F$1,0),0)</f>
        <v>3911.563059036529</v>
      </c>
    </row>
    <row r="11119" spans="1:10">
      <c r="A11119">
        <v>11118</v>
      </c>
      <c r="B11119" s="4">
        <v>45690</v>
      </c>
      <c r="C11119" s="10">
        <f>DATE(YEAR(orders[[#This Row],[order_date]]), MONTH(orders[[#This Row],[order_date]]), 1)</f>
        <v>45689</v>
      </c>
      <c r="D11119" t="s">
        <v>4147</v>
      </c>
      <c r="E11119" t="s">
        <v>672</v>
      </c>
      <c r="F11119" t="str">
        <f>VLOOKUP(orders[[#This Row],[product_id]],Products!A:C,3,0)</f>
        <v>Electronics</v>
      </c>
      <c r="G11119">
        <v>2</v>
      </c>
      <c r="H11119" s="6">
        <v>0.24603383896411379</v>
      </c>
      <c r="I11119" s="2">
        <f>VLOOKUP($E11119,
Products!$A$1:$F$201,MATCH(Orders!I$1,Products!$A$1:$F$1,0),0)</f>
        <v>29856.340212906369</v>
      </c>
      <c r="J11119" s="2">
        <f>VLOOKUP($E11119,
Products!$A$1:$F$201,MATCH(Orders!J$1,Products!$A$1:$F$1,0),0)</f>
        <v>19759.064823078941</v>
      </c>
    </row>
    <row r="11120" spans="1:10">
      <c r="A11120">
        <v>11119</v>
      </c>
      <c r="B11120" s="4">
        <v>45046</v>
      </c>
      <c r="C11120" s="10">
        <f>DATE(YEAR(orders[[#This Row],[order_date]]), MONTH(orders[[#This Row],[order_date]]), 1)</f>
        <v>45017</v>
      </c>
      <c r="D11120" t="s">
        <v>3096</v>
      </c>
      <c r="E11120" t="s">
        <v>646</v>
      </c>
      <c r="F11120" t="str">
        <f>VLOOKUP(orders[[#This Row],[product_id]],Products!A:C,3,0)</f>
        <v>Electronics</v>
      </c>
      <c r="G11120">
        <v>2</v>
      </c>
      <c r="H11120" s="6">
        <v>0.13703444029729744</v>
      </c>
      <c r="I11120" s="2">
        <f>VLOOKUP($E11120,
Products!$A$1:$F$201,MATCH(Orders!I$1,Products!$A$1:$F$1,0),0)</f>
        <v>18424.12750052143</v>
      </c>
      <c r="J11120" s="2">
        <f>VLOOKUP($E11120,
Products!$A$1:$F$201,MATCH(Orders!J$1,Products!$A$1:$F$1,0),0)</f>
        <v>14575.25356690323</v>
      </c>
    </row>
    <row r="11121" spans="1:10">
      <c r="A11121">
        <v>11120</v>
      </c>
      <c r="B11121" s="4">
        <v>45600</v>
      </c>
      <c r="C11121" s="10">
        <f>DATE(YEAR(orders[[#This Row],[order_date]]), MONTH(orders[[#This Row],[order_date]]), 1)</f>
        <v>45597</v>
      </c>
      <c r="D11121" t="s">
        <v>4102</v>
      </c>
      <c r="E11121" t="s">
        <v>569</v>
      </c>
      <c r="F11121" t="str">
        <f>VLOOKUP(orders[[#This Row],[product_id]],Products!A:C,3,0)</f>
        <v>Electronics</v>
      </c>
      <c r="G11121">
        <v>3</v>
      </c>
      <c r="H11121" s="6">
        <v>0.20708696376134555</v>
      </c>
      <c r="I11121" s="2">
        <f>VLOOKUP($E11121,
Products!$A$1:$F$201,MATCH(Orders!I$1,Products!$A$1:$F$1,0),0)</f>
        <v>30739.034547193129</v>
      </c>
      <c r="J11121" s="2">
        <f>VLOOKUP($E11121,
Products!$A$1:$F$201,MATCH(Orders!J$1,Products!$A$1:$F$1,0),0)</f>
        <v>22938.60345365321</v>
      </c>
    </row>
    <row r="11122" spans="1:10">
      <c r="A11122">
        <v>11121</v>
      </c>
      <c r="B11122" s="4">
        <v>45587</v>
      </c>
      <c r="C11122" s="10">
        <f>DATE(YEAR(orders[[#This Row],[order_date]]), MONTH(orders[[#This Row],[order_date]]), 1)</f>
        <v>45566</v>
      </c>
      <c r="D11122" t="s">
        <v>4144</v>
      </c>
      <c r="E11122" t="s">
        <v>554</v>
      </c>
      <c r="F11122" t="str">
        <f>VLOOKUP(orders[[#This Row],[product_id]],Products!A:C,3,0)</f>
        <v>Appliances</v>
      </c>
      <c r="G11122">
        <v>3</v>
      </c>
      <c r="H11122" s="6">
        <v>0.11077252257880904</v>
      </c>
      <c r="I11122" s="2">
        <f>VLOOKUP($E11122,
Products!$A$1:$F$201,MATCH(Orders!I$1,Products!$A$1:$F$1,0),0)</f>
        <v>2088.6647814855078</v>
      </c>
      <c r="J11122" s="2">
        <f>VLOOKUP($E11122,
Products!$A$1:$F$201,MATCH(Orders!J$1,Products!$A$1:$F$1,0),0)</f>
        <v>1371.380040542937</v>
      </c>
    </row>
    <row r="11123" spans="1:10">
      <c r="A11123">
        <v>11122</v>
      </c>
      <c r="B11123" s="4">
        <v>45049</v>
      </c>
      <c r="C11123" s="10">
        <f>DATE(YEAR(orders[[#This Row],[order_date]]), MONTH(orders[[#This Row],[order_date]]), 1)</f>
        <v>45047</v>
      </c>
      <c r="D11123" t="s">
        <v>3089</v>
      </c>
      <c r="E11123" t="s">
        <v>524</v>
      </c>
      <c r="F11123" t="str">
        <f>VLOOKUP(orders[[#This Row],[product_id]],Products!A:C,3,0)</f>
        <v>Electronics</v>
      </c>
      <c r="G11123">
        <v>1</v>
      </c>
      <c r="H11123" s="6">
        <v>0.22657616957335841</v>
      </c>
      <c r="I11123" s="2">
        <f>VLOOKUP($E11123,
Products!$A$1:$F$201,MATCH(Orders!I$1,Products!$A$1:$F$1,0),0)</f>
        <v>13162.372749153699</v>
      </c>
      <c r="J11123" s="2">
        <f>VLOOKUP($E11123,
Products!$A$1:$F$201,MATCH(Orders!J$1,Products!$A$1:$F$1,0),0)</f>
        <v>8772.7564251238819</v>
      </c>
    </row>
    <row r="11124" spans="1:10">
      <c r="A11124">
        <v>11123</v>
      </c>
      <c r="B11124" s="4">
        <v>45579</v>
      </c>
      <c r="C11124" s="10">
        <f>DATE(YEAR(orders[[#This Row],[order_date]]), MONTH(orders[[#This Row],[order_date]]), 1)</f>
        <v>45566</v>
      </c>
      <c r="D11124" t="s">
        <v>4073</v>
      </c>
      <c r="E11124" t="s">
        <v>632</v>
      </c>
      <c r="F11124" t="str">
        <f>VLOOKUP(orders[[#This Row],[product_id]],Products!A:C,3,0)</f>
        <v>Electronics</v>
      </c>
      <c r="G11124">
        <v>3</v>
      </c>
      <c r="H11124" s="6">
        <v>0.15833294876357631</v>
      </c>
      <c r="I11124" s="2">
        <f>VLOOKUP($E11124,
Products!$A$1:$F$201,MATCH(Orders!I$1,Products!$A$1:$F$1,0),0)</f>
        <v>23049.571773693999</v>
      </c>
      <c r="J11124" s="2">
        <f>VLOOKUP($E11124,
Products!$A$1:$F$201,MATCH(Orders!J$1,Products!$A$1:$F$1,0),0)</f>
        <v>15791.461375569639</v>
      </c>
    </row>
    <row r="11125" spans="1:10">
      <c r="A11125">
        <v>11124</v>
      </c>
      <c r="B11125" s="4">
        <v>45847</v>
      </c>
      <c r="C11125" s="10">
        <f>DATE(YEAR(orders[[#This Row],[order_date]]), MONTH(orders[[#This Row],[order_date]]), 1)</f>
        <v>45839</v>
      </c>
      <c r="D11125" t="s">
        <v>2777</v>
      </c>
      <c r="E11125" t="s">
        <v>700</v>
      </c>
      <c r="F11125" t="str">
        <f>VLOOKUP(orders[[#This Row],[product_id]],Products!A:C,3,0)</f>
        <v>Electronics</v>
      </c>
      <c r="G11125">
        <v>1</v>
      </c>
      <c r="H11125" s="6">
        <v>0.24575750447719311</v>
      </c>
      <c r="I11125" s="2">
        <f>VLOOKUP($E11125,
Products!$A$1:$F$201,MATCH(Orders!I$1,Products!$A$1:$F$1,0),0)</f>
        <v>11070.26215043813</v>
      </c>
      <c r="J11125" s="2">
        <f>VLOOKUP($E11125,
Products!$A$1:$F$201,MATCH(Orders!J$1,Products!$A$1:$F$1,0),0)</f>
        <v>7867.3909748932683</v>
      </c>
    </row>
    <row r="11126" spans="1:10">
      <c r="A11126">
        <v>11125</v>
      </c>
      <c r="B11126" s="4">
        <v>45940</v>
      </c>
      <c r="C11126" s="10">
        <f>DATE(YEAR(orders[[#This Row],[order_date]]), MONTH(orders[[#This Row],[order_date]]), 1)</f>
        <v>45931</v>
      </c>
      <c r="D11126" t="s">
        <v>1590</v>
      </c>
      <c r="E11126" t="s">
        <v>588</v>
      </c>
      <c r="F11126" t="str">
        <f>VLOOKUP(orders[[#This Row],[product_id]],Products!A:C,3,0)</f>
        <v>Electronics</v>
      </c>
      <c r="G11126">
        <v>3</v>
      </c>
      <c r="H11126" s="6">
        <v>0.11235957422001065</v>
      </c>
      <c r="I11126" s="2">
        <f>VLOOKUP($E11126,
Products!$A$1:$F$201,MATCH(Orders!I$1,Products!$A$1:$F$1,0),0)</f>
        <v>32539.342481911372</v>
      </c>
      <c r="J11126" s="2">
        <f>VLOOKUP($E11126,
Products!$A$1:$F$201,MATCH(Orders!J$1,Products!$A$1:$F$1,0),0)</f>
        <v>21531.252982830021</v>
      </c>
    </row>
    <row r="11127" spans="1:10">
      <c r="A11127">
        <v>11126</v>
      </c>
      <c r="B11127" s="4">
        <v>45715</v>
      </c>
      <c r="C11127" s="10">
        <f>DATE(YEAR(orders[[#This Row],[order_date]]), MONTH(orders[[#This Row],[order_date]]), 1)</f>
        <v>45689</v>
      </c>
      <c r="D11127" t="s">
        <v>2171</v>
      </c>
      <c r="E11127" t="s">
        <v>601</v>
      </c>
      <c r="F11127" t="str">
        <f>VLOOKUP(orders[[#This Row],[product_id]],Products!A:C,3,0)</f>
        <v>Appliances</v>
      </c>
      <c r="G11127">
        <v>1</v>
      </c>
      <c r="H11127" s="6">
        <v>9.8833707773487947E-2</v>
      </c>
      <c r="I11127" s="2">
        <f>VLOOKUP($E11127,
Products!$A$1:$F$201,MATCH(Orders!I$1,Products!$A$1:$F$1,0),0)</f>
        <v>2095.1354013205032</v>
      </c>
      <c r="J11127" s="2">
        <f>VLOOKUP($E11127,
Products!$A$1:$F$201,MATCH(Orders!J$1,Products!$A$1:$F$1,0),0)</f>
        <v>1374.592895200507</v>
      </c>
    </row>
    <row r="11128" spans="1:10">
      <c r="A11128">
        <v>11127</v>
      </c>
      <c r="B11128" s="4">
        <v>45183</v>
      </c>
      <c r="C11128" s="10">
        <f>DATE(YEAR(orders[[#This Row],[order_date]]), MONTH(orders[[#This Row],[order_date]]), 1)</f>
        <v>45170</v>
      </c>
      <c r="D11128" t="s">
        <v>2857</v>
      </c>
      <c r="E11128" t="s">
        <v>620</v>
      </c>
      <c r="F11128" t="str">
        <f>VLOOKUP(orders[[#This Row],[product_id]],Products!A:C,3,0)</f>
        <v>Electronics</v>
      </c>
      <c r="G11128">
        <v>1</v>
      </c>
      <c r="H11128" s="6">
        <v>0.22693547267523401</v>
      </c>
      <c r="I11128" s="2">
        <f>VLOOKUP($E11128,
Products!$A$1:$F$201,MATCH(Orders!I$1,Products!$A$1:$F$1,0),0)</f>
        <v>23669.635851452331</v>
      </c>
      <c r="J11128" s="2">
        <f>VLOOKUP($E11128,
Products!$A$1:$F$201,MATCH(Orders!J$1,Products!$A$1:$F$1,0),0)</f>
        <v>17880.752220874681</v>
      </c>
    </row>
    <row r="11129" spans="1:10">
      <c r="A11129">
        <v>11128</v>
      </c>
      <c r="B11129" s="4">
        <v>45683</v>
      </c>
      <c r="C11129" s="10">
        <f>DATE(YEAR(orders[[#This Row],[order_date]]), MONTH(orders[[#This Row],[order_date]]), 1)</f>
        <v>45658</v>
      </c>
      <c r="D11129" t="s">
        <v>4189</v>
      </c>
      <c r="E11129" t="s">
        <v>608</v>
      </c>
      <c r="F11129" t="str">
        <f>VLOOKUP(orders[[#This Row],[product_id]],Products!A:C,3,0)</f>
        <v>Electronics</v>
      </c>
      <c r="G11129">
        <v>1</v>
      </c>
      <c r="H11129" s="6">
        <v>0.22996882934920904</v>
      </c>
      <c r="I11129" s="2">
        <f>VLOOKUP($E11129,
Products!$A$1:$F$201,MATCH(Orders!I$1,Products!$A$1:$F$1,0),0)</f>
        <v>32509.710212279751</v>
      </c>
      <c r="J11129" s="2">
        <f>VLOOKUP($E11129,
Products!$A$1:$F$201,MATCH(Orders!J$1,Products!$A$1:$F$1,0),0)</f>
        <v>23699.228985408761</v>
      </c>
    </row>
    <row r="11130" spans="1:10">
      <c r="A11130">
        <v>11129</v>
      </c>
      <c r="B11130" s="4">
        <v>45524</v>
      </c>
      <c r="C11130" s="10">
        <f>DATE(YEAR(orders[[#This Row],[order_date]]), MONTH(orders[[#This Row],[order_date]]), 1)</f>
        <v>45505</v>
      </c>
      <c r="D11130" t="s">
        <v>1279</v>
      </c>
      <c r="E11130" t="s">
        <v>685</v>
      </c>
      <c r="F11130" t="str">
        <f>VLOOKUP(orders[[#This Row],[product_id]],Products!A:C,3,0)</f>
        <v>Electronics</v>
      </c>
      <c r="G11130">
        <v>1</v>
      </c>
      <c r="H11130" s="6">
        <v>0.22636037224278768</v>
      </c>
      <c r="I11130" s="2">
        <f>VLOOKUP($E11130,
Products!$A$1:$F$201,MATCH(Orders!I$1,Products!$A$1:$F$1,0),0)</f>
        <v>30011.61348468516</v>
      </c>
      <c r="J11130" s="2">
        <f>VLOOKUP($E11130,
Products!$A$1:$F$201,MATCH(Orders!J$1,Products!$A$1:$F$1,0),0)</f>
        <v>20796.213094008199</v>
      </c>
    </row>
    <row r="11131" spans="1:10">
      <c r="A11131">
        <v>11130</v>
      </c>
      <c r="B11131" s="4">
        <v>45717</v>
      </c>
      <c r="C11131" s="10">
        <f>DATE(YEAR(orders[[#This Row],[order_date]]), MONTH(orders[[#This Row],[order_date]]), 1)</f>
        <v>45717</v>
      </c>
      <c r="D11131" t="s">
        <v>2394</v>
      </c>
      <c r="E11131" t="s">
        <v>622</v>
      </c>
      <c r="F11131" t="str">
        <f>VLOOKUP(orders[[#This Row],[product_id]],Products!A:C,3,0)</f>
        <v>Electronics</v>
      </c>
      <c r="G11131">
        <v>1</v>
      </c>
      <c r="H11131" s="6">
        <v>0.22927963975519419</v>
      </c>
      <c r="I11131" s="2">
        <f>VLOOKUP($E11131,
Products!$A$1:$F$201,MATCH(Orders!I$1,Products!$A$1:$F$1,0),0)</f>
        <v>29891.969506397199</v>
      </c>
      <c r="J11131" s="2">
        <f>VLOOKUP($E11131,
Products!$A$1:$F$201,MATCH(Orders!J$1,Products!$A$1:$F$1,0),0)</f>
        <v>20298.690993957589</v>
      </c>
    </row>
    <row r="11132" spans="1:10">
      <c r="A11132">
        <v>11131</v>
      </c>
      <c r="B11132" s="4">
        <v>45606</v>
      </c>
      <c r="C11132" s="10">
        <f>DATE(YEAR(orders[[#This Row],[order_date]]), MONTH(orders[[#This Row],[order_date]]), 1)</f>
        <v>45597</v>
      </c>
      <c r="D11132" t="s">
        <v>1480</v>
      </c>
      <c r="E11132" t="s">
        <v>583</v>
      </c>
      <c r="F11132" t="str">
        <f>VLOOKUP(orders[[#This Row],[product_id]],Products!A:C,3,0)</f>
        <v>Electronics</v>
      </c>
      <c r="G11132">
        <v>1</v>
      </c>
      <c r="H11132" s="6">
        <v>0.22227288828866773</v>
      </c>
      <c r="I11132" s="2">
        <f>VLOOKUP($E11132,
Products!$A$1:$F$201,MATCH(Orders!I$1,Products!$A$1:$F$1,0),0)</f>
        <v>22677.574574249091</v>
      </c>
      <c r="J11132" s="2">
        <f>VLOOKUP($E11132,
Products!$A$1:$F$201,MATCH(Orders!J$1,Products!$A$1:$F$1,0),0)</f>
        <v>16593.91273362303</v>
      </c>
    </row>
    <row r="11133" spans="1:10">
      <c r="A11133">
        <v>11132</v>
      </c>
      <c r="B11133" s="4">
        <v>45959</v>
      </c>
      <c r="C11133" s="10">
        <f>DATE(YEAR(orders[[#This Row],[order_date]]), MONTH(orders[[#This Row],[order_date]]), 1)</f>
        <v>45931</v>
      </c>
      <c r="D11133" t="s">
        <v>4071</v>
      </c>
      <c r="E11133" t="s">
        <v>576</v>
      </c>
      <c r="F11133" t="str">
        <f>VLOOKUP(orders[[#This Row],[product_id]],Products!A:C,3,0)</f>
        <v>Electronics</v>
      </c>
      <c r="G11133">
        <v>1</v>
      </c>
      <c r="H11133" s="6">
        <v>0.23492772236153692</v>
      </c>
      <c r="I11133" s="2">
        <f>VLOOKUP($E11133,
Products!$A$1:$F$201,MATCH(Orders!I$1,Products!$A$1:$F$1,0),0)</f>
        <v>12571.90922514794</v>
      </c>
      <c r="J11133" s="2">
        <f>VLOOKUP($E11133,
Products!$A$1:$F$201,MATCH(Orders!J$1,Products!$A$1:$F$1,0),0)</f>
        <v>9314.5536289888332</v>
      </c>
    </row>
    <row r="11134" spans="1:10">
      <c r="A11134">
        <v>11133</v>
      </c>
      <c r="B11134" s="4">
        <v>45722</v>
      </c>
      <c r="C11134" s="10">
        <f>DATE(YEAR(orders[[#This Row],[order_date]]), MONTH(orders[[#This Row],[order_date]]), 1)</f>
        <v>45717</v>
      </c>
      <c r="D11134" t="s">
        <v>3640</v>
      </c>
      <c r="E11134" t="s">
        <v>525</v>
      </c>
      <c r="F11134" t="str">
        <f>VLOOKUP(orders[[#This Row],[product_id]],Products!A:C,3,0)</f>
        <v>Electronics</v>
      </c>
      <c r="G11134">
        <v>1</v>
      </c>
      <c r="H11134" s="6">
        <v>0.16912116157920273</v>
      </c>
      <c r="I11134" s="2">
        <f>VLOOKUP($E11134,
Products!$A$1:$F$201,MATCH(Orders!I$1,Products!$A$1:$F$1,0),0)</f>
        <v>2441.7405612875209</v>
      </c>
      <c r="J11134" s="2">
        <f>VLOOKUP($E11134,
Products!$A$1:$F$201,MATCH(Orders!J$1,Products!$A$1:$F$1,0),0)</f>
        <v>1934.1373706011941</v>
      </c>
    </row>
    <row r="11135" spans="1:10">
      <c r="A11135">
        <v>11134</v>
      </c>
      <c r="B11135" s="4">
        <v>45534</v>
      </c>
      <c r="C11135" s="10">
        <f>DATE(YEAR(orders[[#This Row],[order_date]]), MONTH(orders[[#This Row],[order_date]]), 1)</f>
        <v>45505</v>
      </c>
      <c r="D11135" t="s">
        <v>948</v>
      </c>
      <c r="E11135" t="s">
        <v>601</v>
      </c>
      <c r="F11135" t="str">
        <f>VLOOKUP(orders[[#This Row],[product_id]],Products!A:C,3,0)</f>
        <v>Appliances</v>
      </c>
      <c r="G11135">
        <v>2</v>
      </c>
      <c r="H11135" s="6">
        <v>5.2106417528525031E-2</v>
      </c>
      <c r="I11135" s="2">
        <f>VLOOKUP($E11135,
Products!$A$1:$F$201,MATCH(Orders!I$1,Products!$A$1:$F$1,0),0)</f>
        <v>2095.1354013205032</v>
      </c>
      <c r="J11135" s="2">
        <f>VLOOKUP($E11135,
Products!$A$1:$F$201,MATCH(Orders!J$1,Products!$A$1:$F$1,0),0)</f>
        <v>1374.592895200507</v>
      </c>
    </row>
    <row r="11136" spans="1:10">
      <c r="A11136">
        <v>11135</v>
      </c>
      <c r="B11136" s="4">
        <v>45257</v>
      </c>
      <c r="C11136" s="10">
        <f>DATE(YEAR(orders[[#This Row],[order_date]]), MONTH(orders[[#This Row],[order_date]]), 1)</f>
        <v>45231</v>
      </c>
      <c r="D11136" t="s">
        <v>3095</v>
      </c>
      <c r="E11136" t="s">
        <v>615</v>
      </c>
      <c r="F11136" t="str">
        <f>VLOOKUP(orders[[#This Row],[product_id]],Products!A:C,3,0)</f>
        <v>Electronics</v>
      </c>
      <c r="G11136">
        <v>3</v>
      </c>
      <c r="H11136" s="6">
        <v>0.15774443151422091</v>
      </c>
      <c r="I11136" s="2">
        <f>VLOOKUP($E11136,
Products!$A$1:$F$201,MATCH(Orders!I$1,Products!$A$1:$F$1,0),0)</f>
        <v>31155.43680046549</v>
      </c>
      <c r="J11136" s="2">
        <f>VLOOKUP($E11136,
Products!$A$1:$F$201,MATCH(Orders!J$1,Products!$A$1:$F$1,0),0)</f>
        <v>22320.078602545669</v>
      </c>
    </row>
    <row r="11137" spans="1:10">
      <c r="A11137">
        <v>11136</v>
      </c>
      <c r="B11137" s="4">
        <v>44982</v>
      </c>
      <c r="C11137" s="10">
        <f>DATE(YEAR(orders[[#This Row],[order_date]]), MONTH(orders[[#This Row],[order_date]]), 1)</f>
        <v>44958</v>
      </c>
      <c r="D11137" t="s">
        <v>4631</v>
      </c>
      <c r="E11137" t="s">
        <v>687</v>
      </c>
      <c r="F11137" t="str">
        <f>VLOOKUP(orders[[#This Row],[product_id]],Products!A:C,3,0)</f>
        <v>Electronics</v>
      </c>
      <c r="G11137">
        <v>2</v>
      </c>
      <c r="H11137" s="6">
        <v>0.209277419475526</v>
      </c>
      <c r="I11137" s="2">
        <f>VLOOKUP($E11137,
Products!$A$1:$F$201,MATCH(Orders!I$1,Products!$A$1:$F$1,0),0)</f>
        <v>12143.737276429891</v>
      </c>
      <c r="J11137" s="2">
        <f>VLOOKUP($E11137,
Products!$A$1:$F$201,MATCH(Orders!J$1,Products!$A$1:$F$1,0),0)</f>
        <v>9077.1957392673976</v>
      </c>
    </row>
    <row r="11138" spans="1:10">
      <c r="A11138">
        <v>11137</v>
      </c>
      <c r="B11138" s="4">
        <v>45031</v>
      </c>
      <c r="C11138" s="10">
        <f>DATE(YEAR(orders[[#This Row],[order_date]]), MONTH(orders[[#This Row],[order_date]]), 1)</f>
        <v>45017</v>
      </c>
      <c r="D11138" t="s">
        <v>4636</v>
      </c>
      <c r="E11138" t="s">
        <v>600</v>
      </c>
      <c r="F11138" t="str">
        <f>VLOOKUP(orders[[#This Row],[product_id]],Products!A:C,3,0)</f>
        <v>Electronics</v>
      </c>
      <c r="G11138">
        <v>3</v>
      </c>
      <c r="H11138" s="6">
        <v>0.20655264310686267</v>
      </c>
      <c r="I11138" s="2">
        <f>VLOOKUP($E11138,
Products!$A$1:$F$201,MATCH(Orders!I$1,Products!$A$1:$F$1,0),0)</f>
        <v>2556.7009232610858</v>
      </c>
      <c r="J11138" s="2">
        <f>VLOOKUP($E11138,
Products!$A$1:$F$201,MATCH(Orders!J$1,Products!$A$1:$F$1,0),0)</f>
        <v>2002.3128715328869</v>
      </c>
    </row>
    <row r="11139" spans="1:10">
      <c r="A11139">
        <v>11138</v>
      </c>
      <c r="B11139" s="4">
        <v>45473</v>
      </c>
      <c r="C11139" s="10">
        <f>DATE(YEAR(orders[[#This Row],[order_date]]), MONTH(orders[[#This Row],[order_date]]), 1)</f>
        <v>45444</v>
      </c>
      <c r="D11139" t="s">
        <v>3386</v>
      </c>
      <c r="E11139" t="s">
        <v>591</v>
      </c>
      <c r="F11139" t="str">
        <f>VLOOKUP(orders[[#This Row],[product_id]],Products!A:C,3,0)</f>
        <v>Appliances</v>
      </c>
      <c r="G11139">
        <v>3</v>
      </c>
      <c r="H11139" s="6">
        <v>7.3146598106049537E-2</v>
      </c>
      <c r="I11139" s="2">
        <f>VLOOKUP($E11139,
Products!$A$1:$F$201,MATCH(Orders!I$1,Products!$A$1:$F$1,0),0)</f>
        <v>5828.0678031706884</v>
      </c>
      <c r="J11139" s="2">
        <f>VLOOKUP($E11139,
Products!$A$1:$F$201,MATCH(Orders!J$1,Products!$A$1:$F$1,0),0)</f>
        <v>3928.741316454903</v>
      </c>
    </row>
    <row r="11140" spans="1:10">
      <c r="A11140">
        <v>11139</v>
      </c>
      <c r="B11140" s="4">
        <v>45719</v>
      </c>
      <c r="C11140" s="10">
        <f>DATE(YEAR(orders[[#This Row],[order_date]]), MONTH(orders[[#This Row],[order_date]]), 1)</f>
        <v>45717</v>
      </c>
      <c r="D11140" t="s">
        <v>1570</v>
      </c>
      <c r="E11140" t="s">
        <v>638</v>
      </c>
      <c r="F11140" t="str">
        <f>VLOOKUP(orders[[#This Row],[product_id]],Products!A:C,3,0)</f>
        <v>Electronics</v>
      </c>
      <c r="G11140">
        <v>2</v>
      </c>
      <c r="H11140" s="6">
        <v>0.21075755803783369</v>
      </c>
      <c r="I11140" s="2">
        <f>VLOOKUP($E11140,
Products!$A$1:$F$201,MATCH(Orders!I$1,Products!$A$1:$F$1,0),0)</f>
        <v>11118.17778596276</v>
      </c>
      <c r="J11140" s="2">
        <f>VLOOKUP($E11140,
Products!$A$1:$F$201,MATCH(Orders!J$1,Products!$A$1:$F$1,0),0)</f>
        <v>7887.697719413397</v>
      </c>
    </row>
    <row r="11141" spans="1:10">
      <c r="A11141">
        <v>11140</v>
      </c>
      <c r="B11141" s="4">
        <v>45415</v>
      </c>
      <c r="C11141" s="10">
        <f>DATE(YEAR(orders[[#This Row],[order_date]]), MONTH(orders[[#This Row],[order_date]]), 1)</f>
        <v>45413</v>
      </c>
      <c r="D11141" t="s">
        <v>2926</v>
      </c>
      <c r="E11141" t="s">
        <v>600</v>
      </c>
      <c r="F11141" t="str">
        <f>VLOOKUP(orders[[#This Row],[product_id]],Products!A:C,3,0)</f>
        <v>Electronics</v>
      </c>
      <c r="G11141">
        <v>3</v>
      </c>
      <c r="H11141" s="6">
        <v>0.10530628131633553</v>
      </c>
      <c r="I11141" s="2">
        <f>VLOOKUP($E11141,
Products!$A$1:$F$201,MATCH(Orders!I$1,Products!$A$1:$F$1,0),0)</f>
        <v>2556.7009232610858</v>
      </c>
      <c r="J11141" s="2">
        <f>VLOOKUP($E11141,
Products!$A$1:$F$201,MATCH(Orders!J$1,Products!$A$1:$F$1,0),0)</f>
        <v>2002.3128715328869</v>
      </c>
    </row>
    <row r="11142" spans="1:10">
      <c r="A11142">
        <v>11141</v>
      </c>
      <c r="B11142" s="4">
        <v>46000</v>
      </c>
      <c r="C11142" s="10">
        <f>DATE(YEAR(orders[[#This Row],[order_date]]), MONTH(orders[[#This Row],[order_date]]), 1)</f>
        <v>45992</v>
      </c>
      <c r="D11142" t="s">
        <v>2145</v>
      </c>
      <c r="E11142" t="s">
        <v>584</v>
      </c>
      <c r="F11142" t="str">
        <f>VLOOKUP(orders[[#This Row],[product_id]],Products!A:C,3,0)</f>
        <v>Electronics</v>
      </c>
      <c r="G11142">
        <v>2</v>
      </c>
      <c r="H11142" s="6">
        <v>0.21087281409026085</v>
      </c>
      <c r="I11142" s="2">
        <f>VLOOKUP($E11142,
Products!$A$1:$F$201,MATCH(Orders!I$1,Products!$A$1:$F$1,0),0)</f>
        <v>22521.77465591731</v>
      </c>
      <c r="J11142" s="2">
        <f>VLOOKUP($E11142,
Products!$A$1:$F$201,MATCH(Orders!J$1,Products!$A$1:$F$1,0),0)</f>
        <v>15596.91628423841</v>
      </c>
    </row>
    <row r="11143" spans="1:10">
      <c r="A11143">
        <v>11142</v>
      </c>
      <c r="B11143" s="4">
        <v>45229</v>
      </c>
      <c r="C11143" s="10">
        <f>DATE(YEAR(orders[[#This Row],[order_date]]), MONTH(orders[[#This Row],[order_date]]), 1)</f>
        <v>45200</v>
      </c>
      <c r="D11143" t="s">
        <v>2856</v>
      </c>
      <c r="E11143" t="s">
        <v>695</v>
      </c>
      <c r="F11143" t="str">
        <f>VLOOKUP(orders[[#This Row],[product_id]],Products!A:C,3,0)</f>
        <v>Electronics</v>
      </c>
      <c r="G11143">
        <v>1</v>
      </c>
      <c r="H11143" s="6">
        <v>0.10349301386959406</v>
      </c>
      <c r="I11143" s="2">
        <f>VLOOKUP($E11143,
Products!$A$1:$F$201,MATCH(Orders!I$1,Products!$A$1:$F$1,0),0)</f>
        <v>2716.2219891886762</v>
      </c>
      <c r="J11143" s="2">
        <f>VLOOKUP($E11143,
Products!$A$1:$F$201,MATCH(Orders!J$1,Products!$A$1:$F$1,0),0)</f>
        <v>2045.0534052982539</v>
      </c>
    </row>
    <row r="11144" spans="1:10">
      <c r="A11144">
        <v>11143</v>
      </c>
      <c r="B11144" s="4">
        <v>45951</v>
      </c>
      <c r="C11144" s="10">
        <f>DATE(YEAR(orders[[#This Row],[order_date]]), MONTH(orders[[#This Row],[order_date]]), 1)</f>
        <v>45931</v>
      </c>
      <c r="D11144" t="s">
        <v>2913</v>
      </c>
      <c r="E11144" t="s">
        <v>650</v>
      </c>
      <c r="F11144" t="str">
        <f>VLOOKUP(orders[[#This Row],[product_id]],Products!A:C,3,0)</f>
        <v>Electronics</v>
      </c>
      <c r="G11144">
        <v>3</v>
      </c>
      <c r="H11144" s="6">
        <v>0.17998464325295099</v>
      </c>
      <c r="I11144" s="2">
        <f>VLOOKUP($E11144,
Products!$A$1:$F$201,MATCH(Orders!I$1,Products!$A$1:$F$1,0),0)</f>
        <v>12936.529609330941</v>
      </c>
      <c r="J11144" s="2">
        <f>VLOOKUP($E11144,
Products!$A$1:$F$201,MATCH(Orders!J$1,Products!$A$1:$F$1,0),0)</f>
        <v>9465.2602677376308</v>
      </c>
    </row>
    <row r="11145" spans="1:10">
      <c r="A11145">
        <v>11144</v>
      </c>
      <c r="B11145" s="4">
        <v>45576</v>
      </c>
      <c r="C11145" s="10">
        <f>DATE(YEAR(orders[[#This Row],[order_date]]), MONTH(orders[[#This Row],[order_date]]), 1)</f>
        <v>45566</v>
      </c>
      <c r="D11145" t="s">
        <v>4034</v>
      </c>
      <c r="E11145" t="s">
        <v>686</v>
      </c>
      <c r="F11145" t="str">
        <f>VLOOKUP(orders[[#This Row],[product_id]],Products!A:C,3,0)</f>
        <v>Appliances</v>
      </c>
      <c r="G11145">
        <v>3</v>
      </c>
      <c r="H11145" s="6">
        <v>8.8478947875441569E-2</v>
      </c>
      <c r="I11145" s="2">
        <f>VLOOKUP($E11145,
Products!$A$1:$F$201,MATCH(Orders!I$1,Products!$A$1:$F$1,0),0)</f>
        <v>25525.356267188719</v>
      </c>
      <c r="J11145" s="2">
        <f>VLOOKUP($E11145,
Products!$A$1:$F$201,MATCH(Orders!J$1,Products!$A$1:$F$1,0),0)</f>
        <v>18214.15981099859</v>
      </c>
    </row>
    <row r="11146" spans="1:10">
      <c r="A11146">
        <v>11145</v>
      </c>
      <c r="B11146" s="4">
        <v>45574</v>
      </c>
      <c r="C11146" s="10">
        <f>DATE(YEAR(orders[[#This Row],[order_date]]), MONTH(orders[[#This Row],[order_date]]), 1)</f>
        <v>45566</v>
      </c>
      <c r="D11146" t="s">
        <v>1419</v>
      </c>
      <c r="E11146" t="s">
        <v>542</v>
      </c>
      <c r="F11146" t="str">
        <f>VLOOKUP(orders[[#This Row],[product_id]],Products!A:C,3,0)</f>
        <v>Electronics</v>
      </c>
      <c r="G11146">
        <v>3</v>
      </c>
      <c r="H11146" s="6">
        <v>0.22443628041391783</v>
      </c>
      <c r="I11146" s="2">
        <f>VLOOKUP($E11146,
Products!$A$1:$F$201,MATCH(Orders!I$1,Products!$A$1:$F$1,0),0)</f>
        <v>29298.352838526029</v>
      </c>
      <c r="J11146" s="2">
        <f>VLOOKUP($E11146,
Products!$A$1:$F$201,MATCH(Orders!J$1,Products!$A$1:$F$1,0),0)</f>
        <v>19250.751682102291</v>
      </c>
    </row>
    <row r="11147" spans="1:10">
      <c r="A11147">
        <v>11146</v>
      </c>
      <c r="B11147" s="4">
        <v>45307</v>
      </c>
      <c r="C11147" s="10">
        <f>DATE(YEAR(orders[[#This Row],[order_date]]), MONTH(orders[[#This Row],[order_date]]), 1)</f>
        <v>45292</v>
      </c>
      <c r="D11147" t="s">
        <v>3310</v>
      </c>
      <c r="E11147" t="s">
        <v>524</v>
      </c>
      <c r="F11147" t="str">
        <f>VLOOKUP(orders[[#This Row],[product_id]],Products!A:C,3,0)</f>
        <v>Electronics</v>
      </c>
      <c r="G11147">
        <v>2</v>
      </c>
      <c r="H11147" s="6">
        <v>0.22619705859579389</v>
      </c>
      <c r="I11147" s="2">
        <f>VLOOKUP($E11147,
Products!$A$1:$F$201,MATCH(Orders!I$1,Products!$A$1:$F$1,0),0)</f>
        <v>13162.372749153699</v>
      </c>
      <c r="J11147" s="2">
        <f>VLOOKUP($E11147,
Products!$A$1:$F$201,MATCH(Orders!J$1,Products!$A$1:$F$1,0),0)</f>
        <v>8772.7564251238819</v>
      </c>
    </row>
    <row r="11148" spans="1:10">
      <c r="A11148">
        <v>11147</v>
      </c>
      <c r="B11148" s="4">
        <v>45088</v>
      </c>
      <c r="C11148" s="10">
        <f>DATE(YEAR(orders[[#This Row],[order_date]]), MONTH(orders[[#This Row],[order_date]]), 1)</f>
        <v>45078</v>
      </c>
      <c r="D11148" t="s">
        <v>1281</v>
      </c>
      <c r="E11148" t="s">
        <v>643</v>
      </c>
      <c r="F11148" t="str">
        <f>VLOOKUP(orders[[#This Row],[product_id]],Products!A:C,3,0)</f>
        <v>Appliances</v>
      </c>
      <c r="G11148">
        <v>1</v>
      </c>
      <c r="H11148" s="6">
        <v>8.2792429226314093E-2</v>
      </c>
      <c r="I11148" s="2">
        <f>VLOOKUP($E11148,
Products!$A$1:$F$201,MATCH(Orders!I$1,Products!$A$1:$F$1,0),0)</f>
        <v>26269.068564891841</v>
      </c>
      <c r="J11148" s="2">
        <f>VLOOKUP($E11148,
Products!$A$1:$F$201,MATCH(Orders!J$1,Products!$A$1:$F$1,0),0)</f>
        <v>18867.564539756699</v>
      </c>
    </row>
    <row r="11149" spans="1:10">
      <c r="A11149">
        <v>11148</v>
      </c>
      <c r="B11149" s="4">
        <v>44945</v>
      </c>
      <c r="C11149" s="10">
        <f>DATE(YEAR(orders[[#This Row],[order_date]]), MONTH(orders[[#This Row],[order_date]]), 1)</f>
        <v>44927</v>
      </c>
      <c r="D11149" t="s">
        <v>2949</v>
      </c>
      <c r="E11149" t="s">
        <v>549</v>
      </c>
      <c r="F11149" t="str">
        <f>VLOOKUP(orders[[#This Row],[product_id]],Products!A:C,3,0)</f>
        <v>Electronics</v>
      </c>
      <c r="G11149">
        <v>1</v>
      </c>
      <c r="H11149" s="6">
        <v>0.12757179671083035</v>
      </c>
      <c r="I11149" s="2">
        <f>VLOOKUP($E11149,
Products!$A$1:$F$201,MATCH(Orders!I$1,Products!$A$1:$F$1,0),0)</f>
        <v>32579.222893763279</v>
      </c>
      <c r="J11149" s="2">
        <f>VLOOKUP($E11149,
Products!$A$1:$F$201,MATCH(Orders!J$1,Products!$A$1:$F$1,0),0)</f>
        <v>22472.912188105081</v>
      </c>
    </row>
    <row r="11150" spans="1:10">
      <c r="A11150">
        <v>11149</v>
      </c>
      <c r="B11150" s="4">
        <v>45900</v>
      </c>
      <c r="C11150" s="10">
        <f>DATE(YEAR(orders[[#This Row],[order_date]]), MONTH(orders[[#This Row],[order_date]]), 1)</f>
        <v>45870</v>
      </c>
      <c r="D11150" t="s">
        <v>1694</v>
      </c>
      <c r="E11150" t="s">
        <v>682</v>
      </c>
      <c r="F11150" t="str">
        <f>VLOOKUP(orders[[#This Row],[product_id]],Products!A:C,3,0)</f>
        <v>Electronics</v>
      </c>
      <c r="G11150">
        <v>2</v>
      </c>
      <c r="H11150" s="6">
        <v>0.1761967881578218</v>
      </c>
      <c r="I11150" s="2">
        <f>VLOOKUP($E11150,
Products!$A$1:$F$201,MATCH(Orders!I$1,Products!$A$1:$F$1,0),0)</f>
        <v>32533.33990892916</v>
      </c>
      <c r="J11150" s="2">
        <f>VLOOKUP($E11150,
Products!$A$1:$F$201,MATCH(Orders!J$1,Products!$A$1:$F$1,0),0)</f>
        <v>22734.712471507952</v>
      </c>
    </row>
    <row r="11151" spans="1:10">
      <c r="A11151">
        <v>11150</v>
      </c>
      <c r="B11151" s="4">
        <v>45169</v>
      </c>
      <c r="C11151" s="10">
        <f>DATE(YEAR(orders[[#This Row],[order_date]]), MONTH(orders[[#This Row],[order_date]]), 1)</f>
        <v>45139</v>
      </c>
      <c r="D11151" t="s">
        <v>2120</v>
      </c>
      <c r="E11151" t="s">
        <v>594</v>
      </c>
      <c r="F11151" t="str">
        <f>VLOOKUP(orders[[#This Row],[product_id]],Products!A:C,3,0)</f>
        <v>Electronics</v>
      </c>
      <c r="G11151">
        <v>2</v>
      </c>
      <c r="H11151" s="6">
        <v>0.17743176380805023</v>
      </c>
      <c r="I11151" s="2">
        <f>VLOOKUP($E11151,
Products!$A$1:$F$201,MATCH(Orders!I$1,Products!$A$1:$F$1,0),0)</f>
        <v>19992.108086337241</v>
      </c>
      <c r="J11151" s="2">
        <f>VLOOKUP($E11151,
Products!$A$1:$F$201,MATCH(Orders!J$1,Products!$A$1:$F$1,0),0)</f>
        <v>14456.6967044005</v>
      </c>
    </row>
    <row r="11152" spans="1:10">
      <c r="A11152">
        <v>11151</v>
      </c>
      <c r="B11152" s="4">
        <v>45055</v>
      </c>
      <c r="C11152" s="10">
        <f>DATE(YEAR(orders[[#This Row],[order_date]]), MONTH(orders[[#This Row],[order_date]]), 1)</f>
        <v>45047</v>
      </c>
      <c r="D11152" t="s">
        <v>3687</v>
      </c>
      <c r="E11152" t="s">
        <v>542</v>
      </c>
      <c r="F11152" t="str">
        <f>VLOOKUP(orders[[#This Row],[product_id]],Products!A:C,3,0)</f>
        <v>Electronics</v>
      </c>
      <c r="G11152">
        <v>1</v>
      </c>
      <c r="H11152" s="6">
        <v>0.14871518627731845</v>
      </c>
      <c r="I11152" s="2">
        <f>VLOOKUP($E11152,
Products!$A$1:$F$201,MATCH(Orders!I$1,Products!$A$1:$F$1,0),0)</f>
        <v>29298.352838526029</v>
      </c>
      <c r="J11152" s="2">
        <f>VLOOKUP($E11152,
Products!$A$1:$F$201,MATCH(Orders!J$1,Products!$A$1:$F$1,0),0)</f>
        <v>19250.751682102291</v>
      </c>
    </row>
    <row r="11153" spans="1:10">
      <c r="A11153">
        <v>11152</v>
      </c>
      <c r="B11153" s="4">
        <v>45335</v>
      </c>
      <c r="C11153" s="10">
        <f>DATE(YEAR(orders[[#This Row],[order_date]]), MONTH(orders[[#This Row],[order_date]]), 1)</f>
        <v>45323</v>
      </c>
      <c r="D11153" t="s">
        <v>775</v>
      </c>
      <c r="E11153" t="s">
        <v>563</v>
      </c>
      <c r="F11153" t="str">
        <f>VLOOKUP(orders[[#This Row],[product_id]],Products!A:C,3,0)</f>
        <v>Electronics</v>
      </c>
      <c r="G11153">
        <v>1</v>
      </c>
      <c r="H11153" s="6">
        <v>0.16361518721272336</v>
      </c>
      <c r="I11153" s="2">
        <f>VLOOKUP($E11153,
Products!$A$1:$F$201,MATCH(Orders!I$1,Products!$A$1:$F$1,0),0)</f>
        <v>2267.1489506516559</v>
      </c>
      <c r="J11153" s="2">
        <f>VLOOKUP($E11153,
Products!$A$1:$F$201,MATCH(Orders!J$1,Products!$A$1:$F$1,0),0)</f>
        <v>1538.7671398485211</v>
      </c>
    </row>
    <row r="11154" spans="1:10">
      <c r="A11154">
        <v>11153</v>
      </c>
      <c r="B11154" s="4">
        <v>45718</v>
      </c>
      <c r="C11154" s="10">
        <f>DATE(YEAR(orders[[#This Row],[order_date]]), MONTH(orders[[#This Row],[order_date]]), 1)</f>
        <v>45717</v>
      </c>
      <c r="D11154" t="s">
        <v>4470</v>
      </c>
      <c r="E11154" t="s">
        <v>633</v>
      </c>
      <c r="F11154" t="str">
        <f>VLOOKUP(orders[[#This Row],[product_id]],Products!A:C,3,0)</f>
        <v>Appliances</v>
      </c>
      <c r="G11154">
        <v>1</v>
      </c>
      <c r="H11154" s="6">
        <v>8.9154123548154635E-2</v>
      </c>
      <c r="I11154" s="2">
        <f>VLOOKUP($E11154,
Products!$A$1:$F$201,MATCH(Orders!I$1,Products!$A$1:$F$1,0),0)</f>
        <v>2361.4162937319088</v>
      </c>
      <c r="J11154" s="2">
        <f>VLOOKUP($E11154,
Products!$A$1:$F$201,MATCH(Orders!J$1,Products!$A$1:$F$1,0),0)</f>
        <v>1552.5536411429621</v>
      </c>
    </row>
    <row r="11155" spans="1:10">
      <c r="A11155">
        <v>11154</v>
      </c>
      <c r="B11155" s="4">
        <v>45869</v>
      </c>
      <c r="C11155" s="10">
        <f>DATE(YEAR(orders[[#This Row],[order_date]]), MONTH(orders[[#This Row],[order_date]]), 1)</f>
        <v>45839</v>
      </c>
      <c r="D11155" t="s">
        <v>1548</v>
      </c>
      <c r="E11155" t="s">
        <v>648</v>
      </c>
      <c r="F11155" t="str">
        <f>VLOOKUP(orders[[#This Row],[product_id]],Products!A:C,3,0)</f>
        <v>Electronics</v>
      </c>
      <c r="G11155">
        <v>2</v>
      </c>
      <c r="H11155" s="6">
        <v>0.17768899546481004</v>
      </c>
      <c r="I11155" s="2">
        <f>VLOOKUP($E11155,
Products!$A$1:$F$201,MATCH(Orders!I$1,Products!$A$1:$F$1,0),0)</f>
        <v>11049.50250218974</v>
      </c>
      <c r="J11155" s="2">
        <f>VLOOKUP($E11155,
Products!$A$1:$F$201,MATCH(Orders!J$1,Products!$A$1:$F$1,0),0)</f>
        <v>7252.1207539007246</v>
      </c>
    </row>
    <row r="11156" spans="1:10">
      <c r="A11156">
        <v>11155</v>
      </c>
      <c r="B11156" s="4">
        <v>45148</v>
      </c>
      <c r="C11156" s="10">
        <f>DATE(YEAR(orders[[#This Row],[order_date]]), MONTH(orders[[#This Row],[order_date]]), 1)</f>
        <v>45139</v>
      </c>
      <c r="D11156" t="s">
        <v>3000</v>
      </c>
      <c r="E11156" t="s">
        <v>653</v>
      </c>
      <c r="F11156" t="str">
        <f>VLOOKUP(orders[[#This Row],[product_id]],Products!A:C,3,0)</f>
        <v>Electronics</v>
      </c>
      <c r="G11156">
        <v>1</v>
      </c>
      <c r="H11156" s="6">
        <v>0.20571166660609871</v>
      </c>
      <c r="I11156" s="2">
        <f>VLOOKUP($E11156,
Products!$A$1:$F$201,MATCH(Orders!I$1,Products!$A$1:$F$1,0),0)</f>
        <v>18065.96612294337</v>
      </c>
      <c r="J11156" s="2">
        <f>VLOOKUP($E11156,
Products!$A$1:$F$201,MATCH(Orders!J$1,Products!$A$1:$F$1,0),0)</f>
        <v>14411.932365903909</v>
      </c>
    </row>
    <row r="11157" spans="1:10">
      <c r="A11157">
        <v>11156</v>
      </c>
      <c r="B11157" s="4">
        <v>45371</v>
      </c>
      <c r="C11157" s="10">
        <f>DATE(YEAR(orders[[#This Row],[order_date]]), MONTH(orders[[#This Row],[order_date]]), 1)</f>
        <v>45352</v>
      </c>
      <c r="D11157" t="s">
        <v>3082</v>
      </c>
      <c r="E11157" t="s">
        <v>688</v>
      </c>
      <c r="F11157" t="str">
        <f>VLOOKUP(orders[[#This Row],[product_id]],Products!A:C,3,0)</f>
        <v>Appliances</v>
      </c>
      <c r="G11157">
        <v>1</v>
      </c>
      <c r="H11157" s="6">
        <v>9.7000410092302855E-2</v>
      </c>
      <c r="I11157" s="2">
        <f>VLOOKUP($E11157,
Products!$A$1:$F$201,MATCH(Orders!I$1,Products!$A$1:$F$1,0),0)</f>
        <v>5983.6860426434141</v>
      </c>
      <c r="J11157" s="2">
        <f>VLOOKUP($E11157,
Products!$A$1:$F$201,MATCH(Orders!J$1,Products!$A$1:$F$1,0),0)</f>
        <v>3911.563059036529</v>
      </c>
    </row>
    <row r="11158" spans="1:10">
      <c r="A11158">
        <v>11157</v>
      </c>
      <c r="B11158" s="4">
        <v>45544</v>
      </c>
      <c r="C11158" s="10">
        <f>DATE(YEAR(orders[[#This Row],[order_date]]), MONTH(orders[[#This Row],[order_date]]), 1)</f>
        <v>45536</v>
      </c>
      <c r="D11158" t="s">
        <v>2911</v>
      </c>
      <c r="E11158" t="s">
        <v>646</v>
      </c>
      <c r="F11158" t="str">
        <f>VLOOKUP(orders[[#This Row],[product_id]],Products!A:C,3,0)</f>
        <v>Electronics</v>
      </c>
      <c r="G11158">
        <v>1</v>
      </c>
      <c r="H11158" s="6">
        <v>0.19262079031419868</v>
      </c>
      <c r="I11158" s="2">
        <f>VLOOKUP($E11158,
Products!$A$1:$F$201,MATCH(Orders!I$1,Products!$A$1:$F$1,0),0)</f>
        <v>18424.12750052143</v>
      </c>
      <c r="J11158" s="2">
        <f>VLOOKUP($E11158,
Products!$A$1:$F$201,MATCH(Orders!J$1,Products!$A$1:$F$1,0),0)</f>
        <v>14575.25356690323</v>
      </c>
    </row>
    <row r="11159" spans="1:10">
      <c r="A11159">
        <v>11158</v>
      </c>
      <c r="B11159" s="4">
        <v>45449</v>
      </c>
      <c r="C11159" s="10">
        <f>DATE(YEAR(orders[[#This Row],[order_date]]), MONTH(orders[[#This Row],[order_date]]), 1)</f>
        <v>45444</v>
      </c>
      <c r="D11159" t="s">
        <v>1623</v>
      </c>
      <c r="E11159" t="s">
        <v>653</v>
      </c>
      <c r="F11159" t="str">
        <f>VLOOKUP(orders[[#This Row],[product_id]],Products!A:C,3,0)</f>
        <v>Electronics</v>
      </c>
      <c r="G11159">
        <v>1</v>
      </c>
      <c r="H11159" s="6">
        <v>0.11388817990680396</v>
      </c>
      <c r="I11159" s="2">
        <f>VLOOKUP($E11159,
Products!$A$1:$F$201,MATCH(Orders!I$1,Products!$A$1:$F$1,0),0)</f>
        <v>18065.96612294337</v>
      </c>
      <c r="J11159" s="2">
        <f>VLOOKUP($E11159,
Products!$A$1:$F$201,MATCH(Orders!J$1,Products!$A$1:$F$1,0),0)</f>
        <v>14411.932365903909</v>
      </c>
    </row>
    <row r="11160" spans="1:10">
      <c r="A11160">
        <v>11159</v>
      </c>
      <c r="B11160" s="4">
        <v>45092</v>
      </c>
      <c r="C11160" s="10">
        <f>DATE(YEAR(orders[[#This Row],[order_date]]), MONTH(orders[[#This Row],[order_date]]), 1)</f>
        <v>45078</v>
      </c>
      <c r="D11160" t="s">
        <v>3451</v>
      </c>
      <c r="E11160" t="s">
        <v>548</v>
      </c>
      <c r="F11160" t="str">
        <f>VLOOKUP(orders[[#This Row],[product_id]],Products!A:C,3,0)</f>
        <v>Appliances</v>
      </c>
      <c r="G11160">
        <v>2</v>
      </c>
      <c r="H11160" s="6">
        <v>0.12165051575394616</v>
      </c>
      <c r="I11160" s="2">
        <f>VLOOKUP($E11160,
Products!$A$1:$F$201,MATCH(Orders!I$1,Products!$A$1:$F$1,0),0)</f>
        <v>2211.9922659782978</v>
      </c>
      <c r="J11160" s="2">
        <f>VLOOKUP($E11160,
Products!$A$1:$F$201,MATCH(Orders!J$1,Products!$A$1:$F$1,0),0)</f>
        <v>1741.1720710333091</v>
      </c>
    </row>
    <row r="11161" spans="1:10">
      <c r="A11161">
        <v>11160</v>
      </c>
      <c r="B11161" s="4">
        <v>45634</v>
      </c>
      <c r="C11161" s="10">
        <f>DATE(YEAR(orders[[#This Row],[order_date]]), MONTH(orders[[#This Row],[order_date]]), 1)</f>
        <v>45627</v>
      </c>
      <c r="D11161" t="s">
        <v>1448</v>
      </c>
      <c r="E11161" t="s">
        <v>674</v>
      </c>
      <c r="F11161" t="str">
        <f>VLOOKUP(orders[[#This Row],[product_id]],Products!A:C,3,0)</f>
        <v>Appliances</v>
      </c>
      <c r="G11161">
        <v>1</v>
      </c>
      <c r="H11161" s="6">
        <v>0.12614543450535096</v>
      </c>
      <c r="I11161" s="2">
        <f>VLOOKUP($E11161,
Products!$A$1:$F$201,MATCH(Orders!I$1,Products!$A$1:$F$1,0),0)</f>
        <v>6324.5253633508046</v>
      </c>
      <c r="J11161" s="2">
        <f>VLOOKUP($E11161,
Products!$A$1:$F$201,MATCH(Orders!J$1,Products!$A$1:$F$1,0),0)</f>
        <v>4493.055585088201</v>
      </c>
    </row>
    <row r="11162" spans="1:10">
      <c r="A11162">
        <v>11161</v>
      </c>
      <c r="B11162" s="4">
        <v>45669</v>
      </c>
      <c r="C11162" s="10">
        <f>DATE(YEAR(orders[[#This Row],[order_date]]), MONTH(orders[[#This Row],[order_date]]), 1)</f>
        <v>45658</v>
      </c>
      <c r="D11162" t="s">
        <v>3338</v>
      </c>
      <c r="E11162" t="s">
        <v>553</v>
      </c>
      <c r="F11162" t="str">
        <f>VLOOKUP(orders[[#This Row],[product_id]],Products!A:C,3,0)</f>
        <v>Electronics</v>
      </c>
      <c r="G11162">
        <v>2</v>
      </c>
      <c r="H11162" s="6">
        <v>0.21224530444153394</v>
      </c>
      <c r="I11162" s="2">
        <f>VLOOKUP($E11162,
Products!$A$1:$F$201,MATCH(Orders!I$1,Products!$A$1:$F$1,0),0)</f>
        <v>19089.562478947992</v>
      </c>
      <c r="J11162" s="2">
        <f>VLOOKUP($E11162,
Products!$A$1:$F$201,MATCH(Orders!J$1,Products!$A$1:$F$1,0),0)</f>
        <v>12552.840439332171</v>
      </c>
    </row>
    <row r="11163" spans="1:10">
      <c r="A11163">
        <v>11162</v>
      </c>
      <c r="B11163" s="4">
        <v>45935</v>
      </c>
      <c r="C11163" s="10">
        <f>DATE(YEAR(orders[[#This Row],[order_date]]), MONTH(orders[[#This Row],[order_date]]), 1)</f>
        <v>45931</v>
      </c>
      <c r="D11163" t="s">
        <v>760</v>
      </c>
      <c r="E11163" t="s">
        <v>561</v>
      </c>
      <c r="F11163" t="str">
        <f>VLOOKUP(orders[[#This Row],[product_id]],Products!A:C,3,0)</f>
        <v>Appliances</v>
      </c>
      <c r="G11163">
        <v>2</v>
      </c>
      <c r="H11163" s="6">
        <v>5.2387008026914428E-2</v>
      </c>
      <c r="I11163" s="2">
        <f>VLOOKUP($E11163,
Products!$A$1:$F$201,MATCH(Orders!I$1,Products!$A$1:$F$1,0),0)</f>
        <v>23155.073093252329</v>
      </c>
      <c r="J11163" s="2">
        <f>VLOOKUP($E11163,
Products!$A$1:$F$201,MATCH(Orders!J$1,Products!$A$1:$F$1,0),0)</f>
        <v>17849.867849807979</v>
      </c>
    </row>
    <row r="11164" spans="1:10">
      <c r="A11164">
        <v>11163</v>
      </c>
      <c r="B11164" s="4">
        <v>45839</v>
      </c>
      <c r="C11164" s="10">
        <f>DATE(YEAR(orders[[#This Row],[order_date]]), MONTH(orders[[#This Row],[order_date]]), 1)</f>
        <v>45839</v>
      </c>
      <c r="D11164" t="s">
        <v>3239</v>
      </c>
      <c r="E11164" t="s">
        <v>616</v>
      </c>
      <c r="F11164" t="str">
        <f>VLOOKUP(orders[[#This Row],[product_id]],Products!A:C,3,0)</f>
        <v>Electronics</v>
      </c>
      <c r="G11164">
        <v>1</v>
      </c>
      <c r="H11164" s="6">
        <v>0.21989058238292228</v>
      </c>
      <c r="I11164" s="2">
        <f>VLOOKUP($E11164,
Products!$A$1:$F$201,MATCH(Orders!I$1,Products!$A$1:$F$1,0),0)</f>
        <v>12172.554053901489</v>
      </c>
      <c r="J11164" s="2">
        <f>VLOOKUP($E11164,
Products!$A$1:$F$201,MATCH(Orders!J$1,Products!$A$1:$F$1,0),0)</f>
        <v>9644.7702288148557</v>
      </c>
    </row>
    <row r="11165" spans="1:10">
      <c r="A11165">
        <v>11164</v>
      </c>
      <c r="B11165" s="4">
        <v>45963</v>
      </c>
      <c r="C11165" s="10">
        <f>DATE(YEAR(orders[[#This Row],[order_date]]), MONTH(orders[[#This Row],[order_date]]), 1)</f>
        <v>45962</v>
      </c>
      <c r="D11165" t="s">
        <v>4020</v>
      </c>
      <c r="E11165" t="s">
        <v>701</v>
      </c>
      <c r="F11165" t="str">
        <f>VLOOKUP(orders[[#This Row],[product_id]],Products!A:C,3,0)</f>
        <v>Electronics</v>
      </c>
      <c r="G11165">
        <v>1</v>
      </c>
      <c r="H11165" s="6">
        <v>0.10523068571600415</v>
      </c>
      <c r="I11165" s="2">
        <f>VLOOKUP($E11165,
Products!$A$1:$F$201,MATCH(Orders!I$1,Products!$A$1:$F$1,0),0)</f>
        <v>19562.35470664543</v>
      </c>
      <c r="J11165" s="2">
        <f>VLOOKUP($E11165,
Products!$A$1:$F$201,MATCH(Orders!J$1,Products!$A$1:$F$1,0),0)</f>
        <v>13782.49498098754</v>
      </c>
    </row>
    <row r="11166" spans="1:10">
      <c r="A11166">
        <v>11165</v>
      </c>
      <c r="B11166" s="4">
        <v>45291</v>
      </c>
      <c r="C11166" s="10">
        <f>DATE(YEAR(orders[[#This Row],[order_date]]), MONTH(orders[[#This Row],[order_date]]), 1)</f>
        <v>45261</v>
      </c>
      <c r="D11166" t="s">
        <v>2543</v>
      </c>
      <c r="E11166" t="s">
        <v>677</v>
      </c>
      <c r="F11166" t="str">
        <f>VLOOKUP(orders[[#This Row],[product_id]],Products!A:C,3,0)</f>
        <v>Electronics</v>
      </c>
      <c r="G11166">
        <v>1</v>
      </c>
      <c r="H11166" s="6">
        <v>0.24030298628696231</v>
      </c>
      <c r="I11166" s="2">
        <f>VLOOKUP($E11166,
Products!$A$1:$F$201,MATCH(Orders!I$1,Products!$A$1:$F$1,0),0)</f>
        <v>11360.699432756561</v>
      </c>
      <c r="J11166" s="2">
        <f>VLOOKUP($E11166,
Products!$A$1:$F$201,MATCH(Orders!J$1,Products!$A$1:$F$1,0),0)</f>
        <v>8118.8949869342459</v>
      </c>
    </row>
    <row r="11167" spans="1:10">
      <c r="A11167">
        <v>11166</v>
      </c>
      <c r="B11167" s="4">
        <v>45151</v>
      </c>
      <c r="C11167" s="10">
        <f>DATE(YEAR(orders[[#This Row],[order_date]]), MONTH(orders[[#This Row],[order_date]]), 1)</f>
        <v>45139</v>
      </c>
      <c r="D11167" t="s">
        <v>2082</v>
      </c>
      <c r="E11167" t="s">
        <v>680</v>
      </c>
      <c r="F11167" t="str">
        <f>VLOOKUP(orders[[#This Row],[product_id]],Products!A:C,3,0)</f>
        <v>Electronics</v>
      </c>
      <c r="G11167">
        <v>2</v>
      </c>
      <c r="H11167" s="6">
        <v>0.2244620636493978</v>
      </c>
      <c r="I11167" s="2">
        <f>VLOOKUP($E11167,
Products!$A$1:$F$201,MATCH(Orders!I$1,Products!$A$1:$F$1,0),0)</f>
        <v>31627.348891742429</v>
      </c>
      <c r="J11167" s="2">
        <f>VLOOKUP($E11167,
Products!$A$1:$F$201,MATCH(Orders!J$1,Products!$A$1:$F$1,0),0)</f>
        <v>23219.930812036979</v>
      </c>
    </row>
    <row r="11168" spans="1:10">
      <c r="A11168">
        <v>11167</v>
      </c>
      <c r="B11168" s="4">
        <v>45922</v>
      </c>
      <c r="C11168" s="10">
        <f>DATE(YEAR(orders[[#This Row],[order_date]]), MONTH(orders[[#This Row],[order_date]]), 1)</f>
        <v>45901</v>
      </c>
      <c r="D11168" t="s">
        <v>1115</v>
      </c>
      <c r="E11168" t="s">
        <v>683</v>
      </c>
      <c r="F11168" t="str">
        <f>VLOOKUP(orders[[#This Row],[product_id]],Products!A:C,3,0)</f>
        <v>Electronics</v>
      </c>
      <c r="G11168">
        <v>2</v>
      </c>
      <c r="H11168" s="6">
        <v>0.22506424241486275</v>
      </c>
      <c r="I11168" s="2">
        <f>VLOOKUP($E11168,
Products!$A$1:$F$201,MATCH(Orders!I$1,Products!$A$1:$F$1,0),0)</f>
        <v>30555.409096588959</v>
      </c>
      <c r="J11168" s="2">
        <f>VLOOKUP($E11168,
Products!$A$1:$F$201,MATCH(Orders!J$1,Products!$A$1:$F$1,0),0)</f>
        <v>20295.233857550291</v>
      </c>
    </row>
    <row r="11169" spans="1:10">
      <c r="A11169">
        <v>11168</v>
      </c>
      <c r="B11169" s="4">
        <v>45120</v>
      </c>
      <c r="C11169" s="10">
        <f>DATE(YEAR(orders[[#This Row],[order_date]]), MONTH(orders[[#This Row],[order_date]]), 1)</f>
        <v>45108</v>
      </c>
      <c r="D11169" t="s">
        <v>3713</v>
      </c>
      <c r="E11169" t="s">
        <v>537</v>
      </c>
      <c r="F11169" t="str">
        <f>VLOOKUP(orders[[#This Row],[product_id]],Products!A:C,3,0)</f>
        <v>Electronics</v>
      </c>
      <c r="G11169">
        <v>2</v>
      </c>
      <c r="H11169" s="6">
        <v>0.17006698598908745</v>
      </c>
      <c r="I11169" s="2">
        <f>VLOOKUP($E11169,
Products!$A$1:$F$201,MATCH(Orders!I$1,Products!$A$1:$F$1,0),0)</f>
        <v>31703.831103033539</v>
      </c>
      <c r="J11169" s="2">
        <f>VLOOKUP($E11169,
Products!$A$1:$F$201,MATCH(Orders!J$1,Products!$A$1:$F$1,0),0)</f>
        <v>24504.340558054781</v>
      </c>
    </row>
    <row r="11170" spans="1:10">
      <c r="A11170">
        <v>11169</v>
      </c>
      <c r="B11170" s="4">
        <v>44983</v>
      </c>
      <c r="C11170" s="10">
        <f>DATE(YEAR(orders[[#This Row],[order_date]]), MONTH(orders[[#This Row],[order_date]]), 1)</f>
        <v>44958</v>
      </c>
      <c r="D11170" t="s">
        <v>3658</v>
      </c>
      <c r="E11170" t="s">
        <v>559</v>
      </c>
      <c r="F11170" t="str">
        <f>VLOOKUP(orders[[#This Row],[product_id]],Products!A:C,3,0)</f>
        <v>Electronics</v>
      </c>
      <c r="G11170">
        <v>2</v>
      </c>
      <c r="H11170" s="6">
        <v>0.21944937589101046</v>
      </c>
      <c r="I11170" s="2">
        <f>VLOOKUP($E11170,
Products!$A$1:$F$201,MATCH(Orders!I$1,Products!$A$1:$F$1,0),0)</f>
        <v>2588.546892391822</v>
      </c>
      <c r="J11170" s="2">
        <f>VLOOKUP($E11170,
Products!$A$1:$F$201,MATCH(Orders!J$1,Products!$A$1:$F$1,0),0)</f>
        <v>1942.6863840762869</v>
      </c>
    </row>
    <row r="11171" spans="1:10">
      <c r="A11171">
        <v>11170</v>
      </c>
      <c r="B11171" s="4">
        <v>45139</v>
      </c>
      <c r="C11171" s="10">
        <f>DATE(YEAR(orders[[#This Row],[order_date]]), MONTH(orders[[#This Row],[order_date]]), 1)</f>
        <v>45139</v>
      </c>
      <c r="D11171" t="s">
        <v>3480</v>
      </c>
      <c r="E11171" t="s">
        <v>672</v>
      </c>
      <c r="F11171" t="str">
        <f>VLOOKUP(orders[[#This Row],[product_id]],Products!A:C,3,0)</f>
        <v>Electronics</v>
      </c>
      <c r="G11171">
        <v>1</v>
      </c>
      <c r="H11171" s="6">
        <v>0.18627735215838129</v>
      </c>
      <c r="I11171" s="2">
        <f>VLOOKUP($E11171,
Products!$A$1:$F$201,MATCH(Orders!I$1,Products!$A$1:$F$1,0),0)</f>
        <v>29856.340212906369</v>
      </c>
      <c r="J11171" s="2">
        <f>VLOOKUP($E11171,
Products!$A$1:$F$201,MATCH(Orders!J$1,Products!$A$1:$F$1,0),0)</f>
        <v>19759.064823078941</v>
      </c>
    </row>
    <row r="11172" spans="1:10">
      <c r="A11172">
        <v>11171</v>
      </c>
      <c r="B11172" s="4">
        <v>45043</v>
      </c>
      <c r="C11172" s="10">
        <f>DATE(YEAR(orders[[#This Row],[order_date]]), MONTH(orders[[#This Row],[order_date]]), 1)</f>
        <v>45017</v>
      </c>
      <c r="D11172" t="s">
        <v>1744</v>
      </c>
      <c r="E11172" t="s">
        <v>691</v>
      </c>
      <c r="F11172" t="str">
        <f>VLOOKUP(orders[[#This Row],[product_id]],Products!A:C,3,0)</f>
        <v>Appliances</v>
      </c>
      <c r="G11172">
        <v>3</v>
      </c>
      <c r="H11172" s="6">
        <v>0.10047046160371324</v>
      </c>
      <c r="I11172" s="2">
        <f>VLOOKUP($E11172,
Products!$A$1:$F$201,MATCH(Orders!I$1,Products!$A$1:$F$1,0),0)</f>
        <v>2337.6024778940591</v>
      </c>
      <c r="J11172" s="2">
        <f>VLOOKUP($E11172,
Products!$A$1:$F$201,MATCH(Orders!J$1,Products!$A$1:$F$1,0),0)</f>
        <v>1616.9957885138581</v>
      </c>
    </row>
    <row r="11173" spans="1:10">
      <c r="A11173">
        <v>11172</v>
      </c>
      <c r="B11173" s="4">
        <v>45525</v>
      </c>
      <c r="C11173" s="10">
        <f>DATE(YEAR(orders[[#This Row],[order_date]]), MONTH(orders[[#This Row],[order_date]]), 1)</f>
        <v>45505</v>
      </c>
      <c r="D11173" t="s">
        <v>852</v>
      </c>
      <c r="E11173" t="s">
        <v>566</v>
      </c>
      <c r="F11173" t="str">
        <f>VLOOKUP(orders[[#This Row],[product_id]],Products!A:C,3,0)</f>
        <v>Electronics</v>
      </c>
      <c r="G11173">
        <v>1</v>
      </c>
      <c r="H11173" s="6">
        <v>0.21773853507706303</v>
      </c>
      <c r="I11173" s="2">
        <f>VLOOKUP($E11173,
Products!$A$1:$F$201,MATCH(Orders!I$1,Products!$A$1:$F$1,0),0)</f>
        <v>16858.5225334635</v>
      </c>
      <c r="J11173" s="2">
        <f>VLOOKUP($E11173,
Products!$A$1:$F$201,MATCH(Orders!J$1,Products!$A$1:$F$1,0),0)</f>
        <v>11855.743620634101</v>
      </c>
    </row>
    <row r="11174" spans="1:10">
      <c r="A11174">
        <v>11173</v>
      </c>
      <c r="B11174" s="4">
        <v>45336</v>
      </c>
      <c r="C11174" s="10">
        <f>DATE(YEAR(orders[[#This Row],[order_date]]), MONTH(orders[[#This Row],[order_date]]), 1)</f>
        <v>45323</v>
      </c>
      <c r="D11174" t="s">
        <v>2219</v>
      </c>
      <c r="E11174" t="s">
        <v>615</v>
      </c>
      <c r="F11174" t="str">
        <f>VLOOKUP(orders[[#This Row],[product_id]],Products!A:C,3,0)</f>
        <v>Electronics</v>
      </c>
      <c r="G11174">
        <v>1</v>
      </c>
      <c r="H11174" s="6">
        <v>0.19416996265350436</v>
      </c>
      <c r="I11174" s="2">
        <f>VLOOKUP($E11174,
Products!$A$1:$F$201,MATCH(Orders!I$1,Products!$A$1:$F$1,0),0)</f>
        <v>31155.43680046549</v>
      </c>
      <c r="J11174" s="2">
        <f>VLOOKUP($E11174,
Products!$A$1:$F$201,MATCH(Orders!J$1,Products!$A$1:$F$1,0),0)</f>
        <v>22320.078602545669</v>
      </c>
    </row>
    <row r="11175" spans="1:10">
      <c r="A11175">
        <v>11174</v>
      </c>
      <c r="B11175" s="4">
        <v>45738</v>
      </c>
      <c r="C11175" s="10">
        <f>DATE(YEAR(orders[[#This Row],[order_date]]), MONTH(orders[[#This Row],[order_date]]), 1)</f>
        <v>45717</v>
      </c>
      <c r="D11175" t="s">
        <v>2385</v>
      </c>
      <c r="E11175" t="s">
        <v>616</v>
      </c>
      <c r="F11175" t="str">
        <f>VLOOKUP(orders[[#This Row],[product_id]],Products!A:C,3,0)</f>
        <v>Electronics</v>
      </c>
      <c r="G11175">
        <v>1</v>
      </c>
      <c r="H11175" s="6">
        <v>0.11157395514417087</v>
      </c>
      <c r="I11175" s="2">
        <f>VLOOKUP($E11175,
Products!$A$1:$F$201,MATCH(Orders!I$1,Products!$A$1:$F$1,0),0)</f>
        <v>12172.554053901489</v>
      </c>
      <c r="J11175" s="2">
        <f>VLOOKUP($E11175,
Products!$A$1:$F$201,MATCH(Orders!J$1,Products!$A$1:$F$1,0),0)</f>
        <v>9644.7702288148557</v>
      </c>
    </row>
    <row r="11176" spans="1:10">
      <c r="A11176">
        <v>11175</v>
      </c>
      <c r="B11176" s="4">
        <v>45855</v>
      </c>
      <c r="C11176" s="10">
        <f>DATE(YEAR(orders[[#This Row],[order_date]]), MONTH(orders[[#This Row],[order_date]]), 1)</f>
        <v>45839</v>
      </c>
      <c r="D11176" t="s">
        <v>1754</v>
      </c>
      <c r="E11176" t="s">
        <v>605</v>
      </c>
      <c r="F11176" t="str">
        <f>VLOOKUP(orders[[#This Row],[product_id]],Products!A:C,3,0)</f>
        <v>Electronics</v>
      </c>
      <c r="G11176">
        <v>1</v>
      </c>
      <c r="H11176" s="6">
        <v>0.1471749673885607</v>
      </c>
      <c r="I11176" s="2">
        <f>VLOOKUP($E11176,
Products!$A$1:$F$201,MATCH(Orders!I$1,Products!$A$1:$F$1,0),0)</f>
        <v>2690.742909794456</v>
      </c>
      <c r="J11176" s="2">
        <f>VLOOKUP($E11176,
Products!$A$1:$F$201,MATCH(Orders!J$1,Products!$A$1:$F$1,0),0)</f>
        <v>2067.549626292313</v>
      </c>
    </row>
    <row r="11177" spans="1:10">
      <c r="A11177">
        <v>11176</v>
      </c>
      <c r="B11177" s="4">
        <v>44930</v>
      </c>
      <c r="C11177" s="10">
        <f>DATE(YEAR(orders[[#This Row],[order_date]]), MONTH(orders[[#This Row],[order_date]]), 1)</f>
        <v>44927</v>
      </c>
      <c r="D11177" t="s">
        <v>4388</v>
      </c>
      <c r="E11177" t="s">
        <v>705</v>
      </c>
      <c r="F11177" t="str">
        <f>VLOOKUP(orders[[#This Row],[product_id]],Products!A:C,3,0)</f>
        <v>Electronics</v>
      </c>
      <c r="G11177">
        <v>1</v>
      </c>
      <c r="H11177" s="6">
        <v>0.19331385199316756</v>
      </c>
      <c r="I11177" s="2">
        <f>VLOOKUP($E11177,
Products!$A$1:$F$201,MATCH(Orders!I$1,Products!$A$1:$F$1,0),0)</f>
        <v>11719.594724541899</v>
      </c>
      <c r="J11177" s="2">
        <f>VLOOKUP($E11177,
Products!$A$1:$F$201,MATCH(Orders!J$1,Products!$A$1:$F$1,0),0)</f>
        <v>7926.6332911718628</v>
      </c>
    </row>
    <row r="11178" spans="1:10">
      <c r="A11178">
        <v>11177</v>
      </c>
      <c r="B11178" s="4">
        <v>44949</v>
      </c>
      <c r="C11178" s="10">
        <f>DATE(YEAR(orders[[#This Row],[order_date]]), MONTH(orders[[#This Row],[order_date]]), 1)</f>
        <v>44927</v>
      </c>
      <c r="D11178" t="s">
        <v>2420</v>
      </c>
      <c r="E11178" t="s">
        <v>652</v>
      </c>
      <c r="F11178" t="str">
        <f>VLOOKUP(orders[[#This Row],[product_id]],Products!A:C,3,0)</f>
        <v>Appliances</v>
      </c>
      <c r="G11178">
        <v>1</v>
      </c>
      <c r="H11178" s="6">
        <v>0.11973580828373387</v>
      </c>
      <c r="I11178" s="2">
        <f>VLOOKUP($E11178,
Products!$A$1:$F$201,MATCH(Orders!I$1,Products!$A$1:$F$1,0),0)</f>
        <v>6387.3122916387983</v>
      </c>
      <c r="J11178" s="2">
        <f>VLOOKUP($E11178,
Products!$A$1:$F$201,MATCH(Orders!J$1,Products!$A$1:$F$1,0),0)</f>
        <v>4880.3517286187262</v>
      </c>
    </row>
    <row r="11179" spans="1:10">
      <c r="A11179">
        <v>11178</v>
      </c>
      <c r="B11179" s="4">
        <v>45847</v>
      </c>
      <c r="C11179" s="10">
        <f>DATE(YEAR(orders[[#This Row],[order_date]]), MONTH(orders[[#This Row],[order_date]]), 1)</f>
        <v>45839</v>
      </c>
      <c r="D11179" t="s">
        <v>3086</v>
      </c>
      <c r="E11179" t="s">
        <v>574</v>
      </c>
      <c r="F11179" t="str">
        <f>VLOOKUP(orders[[#This Row],[product_id]],Products!A:C,3,0)</f>
        <v>Electronics</v>
      </c>
      <c r="G11179">
        <v>1</v>
      </c>
      <c r="H11179" s="6">
        <v>0.23995027834182892</v>
      </c>
      <c r="I11179" s="2">
        <f>VLOOKUP($E11179,
Products!$A$1:$F$201,MATCH(Orders!I$1,Products!$A$1:$F$1,0),0)</f>
        <v>30824.427673567101</v>
      </c>
      <c r="J11179" s="2">
        <f>VLOOKUP($E11179,
Products!$A$1:$F$201,MATCH(Orders!J$1,Products!$A$1:$F$1,0),0)</f>
        <v>20473.07476940487</v>
      </c>
    </row>
    <row r="11180" spans="1:10">
      <c r="A11180">
        <v>11179</v>
      </c>
      <c r="B11180" s="4">
        <v>45671</v>
      </c>
      <c r="C11180" s="10">
        <f>DATE(YEAR(orders[[#This Row],[order_date]]), MONTH(orders[[#This Row],[order_date]]), 1)</f>
        <v>45658</v>
      </c>
      <c r="D11180" t="s">
        <v>1903</v>
      </c>
      <c r="E11180" t="s">
        <v>655</v>
      </c>
      <c r="F11180" t="str">
        <f>VLOOKUP(orders[[#This Row],[product_id]],Products!A:C,3,0)</f>
        <v>Appliances</v>
      </c>
      <c r="G11180">
        <v>1</v>
      </c>
      <c r="H11180" s="6">
        <v>5.7840650402477094E-2</v>
      </c>
      <c r="I11180" s="2">
        <f>VLOOKUP($E11180,
Products!$A$1:$F$201,MATCH(Orders!I$1,Products!$A$1:$F$1,0),0)</f>
        <v>24072.170529057032</v>
      </c>
      <c r="J11180" s="2">
        <f>VLOOKUP($E11180,
Products!$A$1:$F$201,MATCH(Orders!J$1,Products!$A$1:$F$1,0),0)</f>
        <v>16358.626370717549</v>
      </c>
    </row>
    <row r="11181" spans="1:10">
      <c r="A11181">
        <v>11180</v>
      </c>
      <c r="B11181" s="4">
        <v>45528</v>
      </c>
      <c r="C11181" s="10">
        <f>DATE(YEAR(orders[[#This Row],[order_date]]), MONTH(orders[[#This Row],[order_date]]), 1)</f>
        <v>45505</v>
      </c>
      <c r="D11181" t="s">
        <v>2504</v>
      </c>
      <c r="E11181" t="s">
        <v>668</v>
      </c>
      <c r="F11181" t="str">
        <f>VLOOKUP(orders[[#This Row],[product_id]],Products!A:C,3,0)</f>
        <v>Electronics</v>
      </c>
      <c r="G11181">
        <v>2</v>
      </c>
      <c r="H11181" s="6">
        <v>0.13814686020601366</v>
      </c>
      <c r="I11181" s="2">
        <f>VLOOKUP($E11181,
Products!$A$1:$F$201,MATCH(Orders!I$1,Products!$A$1:$F$1,0),0)</f>
        <v>23702.058773663419</v>
      </c>
      <c r="J11181" s="2">
        <f>VLOOKUP($E11181,
Products!$A$1:$F$201,MATCH(Orders!J$1,Products!$A$1:$F$1,0),0)</f>
        <v>17657.804767621328</v>
      </c>
    </row>
    <row r="11182" spans="1:10">
      <c r="A11182">
        <v>11181</v>
      </c>
      <c r="B11182" s="4">
        <v>45914</v>
      </c>
      <c r="C11182" s="10">
        <f>DATE(YEAR(orders[[#This Row],[order_date]]), MONTH(orders[[#This Row],[order_date]]), 1)</f>
        <v>45901</v>
      </c>
      <c r="D11182" t="s">
        <v>3043</v>
      </c>
      <c r="E11182" t="s">
        <v>643</v>
      </c>
      <c r="F11182" t="str">
        <f>VLOOKUP(orders[[#This Row],[product_id]],Products!A:C,3,0)</f>
        <v>Appliances</v>
      </c>
      <c r="G11182">
        <v>1</v>
      </c>
      <c r="H11182" s="6">
        <v>0.12400211267305784</v>
      </c>
      <c r="I11182" s="2">
        <f>VLOOKUP($E11182,
Products!$A$1:$F$201,MATCH(Orders!I$1,Products!$A$1:$F$1,0),0)</f>
        <v>26269.068564891841</v>
      </c>
      <c r="J11182" s="2">
        <f>VLOOKUP($E11182,
Products!$A$1:$F$201,MATCH(Orders!J$1,Products!$A$1:$F$1,0),0)</f>
        <v>18867.564539756699</v>
      </c>
    </row>
    <row r="11183" spans="1:10">
      <c r="A11183">
        <v>11182</v>
      </c>
      <c r="B11183" s="4">
        <v>45395</v>
      </c>
      <c r="C11183" s="10">
        <f>DATE(YEAR(orders[[#This Row],[order_date]]), MONTH(orders[[#This Row],[order_date]]), 1)</f>
        <v>45383</v>
      </c>
      <c r="D11183" t="s">
        <v>3323</v>
      </c>
      <c r="E11183" t="s">
        <v>648</v>
      </c>
      <c r="F11183" t="str">
        <f>VLOOKUP(orders[[#This Row],[product_id]],Products!A:C,3,0)</f>
        <v>Electronics</v>
      </c>
      <c r="G11183">
        <v>3</v>
      </c>
      <c r="H11183" s="6">
        <v>0.16500863572563626</v>
      </c>
      <c r="I11183" s="2">
        <f>VLOOKUP($E11183,
Products!$A$1:$F$201,MATCH(Orders!I$1,Products!$A$1:$F$1,0),0)</f>
        <v>11049.50250218974</v>
      </c>
      <c r="J11183" s="2">
        <f>VLOOKUP($E11183,
Products!$A$1:$F$201,MATCH(Orders!J$1,Products!$A$1:$F$1,0),0)</f>
        <v>7252.1207539007246</v>
      </c>
    </row>
    <row r="11184" spans="1:10">
      <c r="A11184">
        <v>11183</v>
      </c>
      <c r="B11184" s="4">
        <v>45896</v>
      </c>
      <c r="C11184" s="10">
        <f>DATE(YEAR(orders[[#This Row],[order_date]]), MONTH(orders[[#This Row],[order_date]]), 1)</f>
        <v>45870</v>
      </c>
      <c r="D11184" t="s">
        <v>4623</v>
      </c>
      <c r="E11184" t="s">
        <v>507</v>
      </c>
      <c r="F11184" t="str">
        <f>VLOOKUP(orders[[#This Row],[product_id]],Products!A:C,3,0)</f>
        <v>Electronics</v>
      </c>
      <c r="G11184">
        <v>1</v>
      </c>
      <c r="H11184" s="6">
        <v>0.16580279145559959</v>
      </c>
      <c r="I11184" s="2">
        <f>VLOOKUP($E11184,
Products!$A$1:$F$201,MATCH(Orders!I$1,Products!$A$1:$F$1,0),0)</f>
        <v>28502.89768049858</v>
      </c>
      <c r="J11184" s="2">
        <f>VLOOKUP($E11184,
Products!$A$1:$F$201,MATCH(Orders!J$1,Products!$A$1:$F$1,0),0)</f>
        <v>20477.83623923226</v>
      </c>
    </row>
    <row r="11185" spans="1:10">
      <c r="A11185">
        <v>11184</v>
      </c>
      <c r="B11185" s="4">
        <v>45553</v>
      </c>
      <c r="C11185" s="10">
        <f>DATE(YEAR(orders[[#This Row],[order_date]]), MONTH(orders[[#This Row],[order_date]]), 1)</f>
        <v>45536</v>
      </c>
      <c r="D11185" t="s">
        <v>3544</v>
      </c>
      <c r="E11185" t="s">
        <v>655</v>
      </c>
      <c r="F11185" t="str">
        <f>VLOOKUP(orders[[#This Row],[product_id]],Products!A:C,3,0)</f>
        <v>Appliances</v>
      </c>
      <c r="G11185">
        <v>1</v>
      </c>
      <c r="H11185" s="6">
        <v>7.2314625633727189E-2</v>
      </c>
      <c r="I11185" s="2">
        <f>VLOOKUP($E11185,
Products!$A$1:$F$201,MATCH(Orders!I$1,Products!$A$1:$F$1,0),0)</f>
        <v>24072.170529057032</v>
      </c>
      <c r="J11185" s="2">
        <f>VLOOKUP($E11185,
Products!$A$1:$F$201,MATCH(Orders!J$1,Products!$A$1:$F$1,0),0)</f>
        <v>16358.626370717549</v>
      </c>
    </row>
    <row r="11186" spans="1:10">
      <c r="A11186">
        <v>11185</v>
      </c>
      <c r="B11186" s="4">
        <v>45133</v>
      </c>
      <c r="C11186" s="10">
        <f>DATE(YEAR(orders[[#This Row],[order_date]]), MONTH(orders[[#This Row],[order_date]]), 1)</f>
        <v>45108</v>
      </c>
      <c r="D11186" t="s">
        <v>4696</v>
      </c>
      <c r="E11186" t="s">
        <v>617</v>
      </c>
      <c r="F11186" t="str">
        <f>VLOOKUP(orders[[#This Row],[product_id]],Products!A:C,3,0)</f>
        <v>Electronics</v>
      </c>
      <c r="G11186">
        <v>1</v>
      </c>
      <c r="H11186" s="6">
        <v>0.1260459603072891</v>
      </c>
      <c r="I11186" s="2">
        <f>VLOOKUP($E11186,
Products!$A$1:$F$201,MATCH(Orders!I$1,Products!$A$1:$F$1,0),0)</f>
        <v>19466.867434847129</v>
      </c>
      <c r="J11186" s="2">
        <f>VLOOKUP($E11186,
Products!$A$1:$F$201,MATCH(Orders!J$1,Products!$A$1:$F$1,0),0)</f>
        <v>13371.790482684521</v>
      </c>
    </row>
    <row r="11187" spans="1:10">
      <c r="A11187">
        <v>11186</v>
      </c>
      <c r="B11187" s="4">
        <v>45940</v>
      </c>
      <c r="C11187" s="10">
        <f>DATE(YEAR(orders[[#This Row],[order_date]]), MONTH(orders[[#This Row],[order_date]]), 1)</f>
        <v>45931</v>
      </c>
      <c r="D11187" t="s">
        <v>3922</v>
      </c>
      <c r="E11187" t="s">
        <v>604</v>
      </c>
      <c r="F11187" t="str">
        <f>VLOOKUP(orders[[#This Row],[product_id]],Products!A:C,3,0)</f>
        <v>Appliances</v>
      </c>
      <c r="G11187">
        <v>1</v>
      </c>
      <c r="H11187" s="6">
        <v>6.5560567869746345E-2</v>
      </c>
      <c r="I11187" s="2">
        <f>VLOOKUP($E11187,
Products!$A$1:$F$201,MATCH(Orders!I$1,Products!$A$1:$F$1,0),0)</f>
        <v>2087.687835040248</v>
      </c>
      <c r="J11187" s="2">
        <f>VLOOKUP($E11187,
Products!$A$1:$F$201,MATCH(Orders!J$1,Products!$A$1:$F$1,0),0)</f>
        <v>1450.1823074928161</v>
      </c>
    </row>
    <row r="11188" spans="1:10">
      <c r="A11188">
        <v>11187</v>
      </c>
      <c r="B11188" s="4">
        <v>45007</v>
      </c>
      <c r="C11188" s="10">
        <f>DATE(YEAR(orders[[#This Row],[order_date]]), MONTH(orders[[#This Row],[order_date]]), 1)</f>
        <v>44986</v>
      </c>
      <c r="D11188" t="s">
        <v>3662</v>
      </c>
      <c r="E11188" t="s">
        <v>608</v>
      </c>
      <c r="F11188" t="str">
        <f>VLOOKUP(orders[[#This Row],[product_id]],Products!A:C,3,0)</f>
        <v>Electronics</v>
      </c>
      <c r="G11188">
        <v>1</v>
      </c>
      <c r="H11188" s="6">
        <v>0.19259015103847468</v>
      </c>
      <c r="I11188" s="2">
        <f>VLOOKUP($E11188,
Products!$A$1:$F$201,MATCH(Orders!I$1,Products!$A$1:$F$1,0),0)</f>
        <v>32509.710212279751</v>
      </c>
      <c r="J11188" s="2">
        <f>VLOOKUP($E11188,
Products!$A$1:$F$201,MATCH(Orders!J$1,Products!$A$1:$F$1,0),0)</f>
        <v>23699.228985408761</v>
      </c>
    </row>
    <row r="11189" spans="1:10">
      <c r="A11189">
        <v>11188</v>
      </c>
      <c r="B11189" s="4">
        <v>45541</v>
      </c>
      <c r="C11189" s="10">
        <f>DATE(YEAR(orders[[#This Row],[order_date]]), MONTH(orders[[#This Row],[order_date]]), 1)</f>
        <v>45536</v>
      </c>
      <c r="D11189" t="s">
        <v>3899</v>
      </c>
      <c r="E11189" t="s">
        <v>517</v>
      </c>
      <c r="F11189" t="str">
        <f>VLOOKUP(orders[[#This Row],[product_id]],Products!A:C,3,0)</f>
        <v>Electronics</v>
      </c>
      <c r="G11189">
        <v>2</v>
      </c>
      <c r="H11189" s="6">
        <v>0.16176979354335788</v>
      </c>
      <c r="I11189" s="2">
        <f>VLOOKUP($E11189,
Products!$A$1:$F$201,MATCH(Orders!I$1,Products!$A$1:$F$1,0),0)</f>
        <v>30304.143268168769</v>
      </c>
      <c r="J11189" s="2">
        <f>VLOOKUP($E11189,
Products!$A$1:$F$201,MATCH(Orders!J$1,Products!$A$1:$F$1,0),0)</f>
        <v>23998.194785181578</v>
      </c>
    </row>
    <row r="11190" spans="1:10">
      <c r="A11190">
        <v>11189</v>
      </c>
      <c r="B11190" s="4">
        <v>45409</v>
      </c>
      <c r="C11190" s="10">
        <f>DATE(YEAR(orders[[#This Row],[order_date]]), MONTH(orders[[#This Row],[order_date]]), 1)</f>
        <v>45383</v>
      </c>
      <c r="D11190" t="s">
        <v>732</v>
      </c>
      <c r="E11190" t="s">
        <v>630</v>
      </c>
      <c r="F11190" t="str">
        <f>VLOOKUP(orders[[#This Row],[product_id]],Products!A:C,3,0)</f>
        <v>Electronics</v>
      </c>
      <c r="G11190">
        <v>2</v>
      </c>
      <c r="H11190" s="6">
        <v>0.14865815768013008</v>
      </c>
      <c r="I11190" s="2">
        <f>VLOOKUP($E11190,
Products!$A$1:$F$201,MATCH(Orders!I$1,Products!$A$1:$F$1,0),0)</f>
        <v>20513.60683859466</v>
      </c>
      <c r="J11190" s="2">
        <f>VLOOKUP($E11190,
Products!$A$1:$F$201,MATCH(Orders!J$1,Products!$A$1:$F$1,0),0)</f>
        <v>14929.268600567289</v>
      </c>
    </row>
    <row r="11191" spans="1:10">
      <c r="A11191">
        <v>11190</v>
      </c>
      <c r="B11191" s="4">
        <v>45518</v>
      </c>
      <c r="C11191" s="10">
        <f>DATE(YEAR(orders[[#This Row],[order_date]]), MONTH(orders[[#This Row],[order_date]]), 1)</f>
        <v>45505</v>
      </c>
      <c r="D11191" t="s">
        <v>3843</v>
      </c>
      <c r="E11191" t="s">
        <v>695</v>
      </c>
      <c r="F11191" t="str">
        <f>VLOOKUP(orders[[#This Row],[product_id]],Products!A:C,3,0)</f>
        <v>Electronics</v>
      </c>
      <c r="G11191">
        <v>2</v>
      </c>
      <c r="H11191" s="6">
        <v>0.16658616335521065</v>
      </c>
      <c r="I11191" s="2">
        <f>VLOOKUP($E11191,
Products!$A$1:$F$201,MATCH(Orders!I$1,Products!$A$1:$F$1,0),0)</f>
        <v>2716.2219891886762</v>
      </c>
      <c r="J11191" s="2">
        <f>VLOOKUP($E11191,
Products!$A$1:$F$201,MATCH(Orders!J$1,Products!$A$1:$F$1,0),0)</f>
        <v>2045.0534052982539</v>
      </c>
    </row>
    <row r="11192" spans="1:10">
      <c r="A11192">
        <v>11191</v>
      </c>
      <c r="B11192" s="4">
        <v>44959</v>
      </c>
      <c r="C11192" s="10">
        <f>DATE(YEAR(orders[[#This Row],[order_date]]), MONTH(orders[[#This Row],[order_date]]), 1)</f>
        <v>44958</v>
      </c>
      <c r="D11192" t="s">
        <v>1830</v>
      </c>
      <c r="E11192" t="s">
        <v>550</v>
      </c>
      <c r="F11192" t="str">
        <f>VLOOKUP(orders[[#This Row],[product_id]],Products!A:C,3,0)</f>
        <v>Electronics</v>
      </c>
      <c r="G11192">
        <v>1</v>
      </c>
      <c r="H11192" s="6">
        <v>0.1486321148510644</v>
      </c>
      <c r="I11192" s="2">
        <f>VLOOKUP($E11192,
Products!$A$1:$F$201,MATCH(Orders!I$1,Products!$A$1:$F$1,0),0)</f>
        <v>21928.70634496431</v>
      </c>
      <c r="J11192" s="2">
        <f>VLOOKUP($E11192,
Products!$A$1:$F$201,MATCH(Orders!J$1,Products!$A$1:$F$1,0),0)</f>
        <v>17227.037321653719</v>
      </c>
    </row>
    <row r="11193" spans="1:10">
      <c r="A11193">
        <v>11192</v>
      </c>
      <c r="B11193" s="4">
        <v>44961</v>
      </c>
      <c r="C11193" s="10">
        <f>DATE(YEAR(orders[[#This Row],[order_date]]), MONTH(orders[[#This Row],[order_date]]), 1)</f>
        <v>44958</v>
      </c>
      <c r="D11193" t="s">
        <v>3679</v>
      </c>
      <c r="E11193" t="s">
        <v>691</v>
      </c>
      <c r="F11193" t="str">
        <f>VLOOKUP(orders[[#This Row],[product_id]],Products!A:C,3,0)</f>
        <v>Appliances</v>
      </c>
      <c r="G11193">
        <v>2</v>
      </c>
      <c r="H11193" s="6">
        <v>6.805904832173533E-2</v>
      </c>
      <c r="I11193" s="2">
        <f>VLOOKUP($E11193,
Products!$A$1:$F$201,MATCH(Orders!I$1,Products!$A$1:$F$1,0),0)</f>
        <v>2337.6024778940591</v>
      </c>
      <c r="J11193" s="2">
        <f>VLOOKUP($E11193,
Products!$A$1:$F$201,MATCH(Orders!J$1,Products!$A$1:$F$1,0),0)</f>
        <v>1616.9957885138581</v>
      </c>
    </row>
    <row r="11194" spans="1:10">
      <c r="A11194">
        <v>11193</v>
      </c>
      <c r="B11194" s="4">
        <v>45926</v>
      </c>
      <c r="C11194" s="10">
        <f>DATE(YEAR(orders[[#This Row],[order_date]]), MONTH(orders[[#This Row],[order_date]]), 1)</f>
        <v>45901</v>
      </c>
      <c r="D11194" t="s">
        <v>3141</v>
      </c>
      <c r="E11194" t="s">
        <v>653</v>
      </c>
      <c r="F11194" t="str">
        <f>VLOOKUP(orders[[#This Row],[product_id]],Products!A:C,3,0)</f>
        <v>Electronics</v>
      </c>
      <c r="G11194">
        <v>2</v>
      </c>
      <c r="H11194" s="6">
        <v>0.12505641738864906</v>
      </c>
      <c r="I11194" s="2">
        <f>VLOOKUP($E11194,
Products!$A$1:$F$201,MATCH(Orders!I$1,Products!$A$1:$F$1,0),0)</f>
        <v>18065.96612294337</v>
      </c>
      <c r="J11194" s="2">
        <f>VLOOKUP($E11194,
Products!$A$1:$F$201,MATCH(Orders!J$1,Products!$A$1:$F$1,0),0)</f>
        <v>14411.932365903909</v>
      </c>
    </row>
    <row r="11195" spans="1:10">
      <c r="A11195">
        <v>11194</v>
      </c>
      <c r="B11195" s="4">
        <v>46000</v>
      </c>
      <c r="C11195" s="10">
        <f>DATE(YEAR(orders[[#This Row],[order_date]]), MONTH(orders[[#This Row],[order_date]]), 1)</f>
        <v>45992</v>
      </c>
      <c r="D11195" t="s">
        <v>3871</v>
      </c>
      <c r="E11195" t="s">
        <v>684</v>
      </c>
      <c r="F11195" t="str">
        <f>VLOOKUP(orders[[#This Row],[product_id]],Products!A:C,3,0)</f>
        <v>Appliances</v>
      </c>
      <c r="G11195">
        <v>2</v>
      </c>
      <c r="H11195" s="6">
        <v>5.1654117315924557E-2</v>
      </c>
      <c r="I11195" s="2">
        <f>VLOOKUP($E11195,
Products!$A$1:$F$201,MATCH(Orders!I$1,Products!$A$1:$F$1,0),0)</f>
        <v>2147.166688023286</v>
      </c>
      <c r="J11195" s="2">
        <f>VLOOKUP($E11195,
Products!$A$1:$F$201,MATCH(Orders!J$1,Products!$A$1:$F$1,0),0)</f>
        <v>1709.9619584723389</v>
      </c>
    </row>
    <row r="11196" spans="1:10">
      <c r="A11196">
        <v>11195</v>
      </c>
      <c r="B11196" s="4">
        <v>45206</v>
      </c>
      <c r="C11196" s="10">
        <f>DATE(YEAR(orders[[#This Row],[order_date]]), MONTH(orders[[#This Row],[order_date]]), 1)</f>
        <v>45200</v>
      </c>
      <c r="D11196" t="s">
        <v>1796</v>
      </c>
      <c r="E11196" t="s">
        <v>512</v>
      </c>
      <c r="F11196" t="str">
        <f>VLOOKUP(orders[[#This Row],[product_id]],Products!A:C,3,0)</f>
        <v>Electronics</v>
      </c>
      <c r="G11196">
        <v>1</v>
      </c>
      <c r="H11196" s="6">
        <v>0.19760594041273044</v>
      </c>
      <c r="I11196" s="2">
        <f>VLOOKUP($E11196,
Products!$A$1:$F$201,MATCH(Orders!I$1,Products!$A$1:$F$1,0),0)</f>
        <v>12877.548087294561</v>
      </c>
      <c r="J11196" s="2">
        <f>VLOOKUP($E11196,
Products!$A$1:$F$201,MATCH(Orders!J$1,Products!$A$1:$F$1,0),0)</f>
        <v>9551.9000631411909</v>
      </c>
    </row>
    <row r="11197" spans="1:10">
      <c r="A11197">
        <v>11196</v>
      </c>
      <c r="B11197" s="4">
        <v>45078</v>
      </c>
      <c r="C11197" s="10">
        <f>DATE(YEAR(orders[[#This Row],[order_date]]), MONTH(orders[[#This Row],[order_date]]), 1)</f>
        <v>45078</v>
      </c>
      <c r="D11197" t="s">
        <v>955</v>
      </c>
      <c r="E11197" t="s">
        <v>657</v>
      </c>
      <c r="F11197" t="str">
        <f>VLOOKUP(orders[[#This Row],[product_id]],Products!A:C,3,0)</f>
        <v>Appliances</v>
      </c>
      <c r="G11197">
        <v>3</v>
      </c>
      <c r="H11197" s="6">
        <v>0.10619037543433515</v>
      </c>
      <c r="I11197" s="2">
        <f>VLOOKUP($E11197,
Products!$A$1:$F$201,MATCH(Orders!I$1,Products!$A$1:$F$1,0),0)</f>
        <v>6275.8669412443169</v>
      </c>
      <c r="J11197" s="2">
        <f>VLOOKUP($E11197,
Products!$A$1:$F$201,MATCH(Orders!J$1,Products!$A$1:$F$1,0),0)</f>
        <v>4742.5097602697688</v>
      </c>
    </row>
    <row r="11198" spans="1:10">
      <c r="A11198">
        <v>11197</v>
      </c>
      <c r="B11198" s="4">
        <v>45627</v>
      </c>
      <c r="C11198" s="10">
        <f>DATE(YEAR(orders[[#This Row],[order_date]]), MONTH(orders[[#This Row],[order_date]]), 1)</f>
        <v>45627</v>
      </c>
      <c r="D11198" t="s">
        <v>847</v>
      </c>
      <c r="E11198" t="s">
        <v>572</v>
      </c>
      <c r="F11198" t="str">
        <f>VLOOKUP(orders[[#This Row],[product_id]],Products!A:C,3,0)</f>
        <v>Electronics</v>
      </c>
      <c r="G11198">
        <v>2</v>
      </c>
      <c r="H11198" s="6">
        <v>0.19650320231455257</v>
      </c>
      <c r="I11198" s="2">
        <f>VLOOKUP($E11198,
Products!$A$1:$F$201,MATCH(Orders!I$1,Products!$A$1:$F$1,0),0)</f>
        <v>28095.750781518611</v>
      </c>
      <c r="J11198" s="2">
        <f>VLOOKUP($E11198,
Products!$A$1:$F$201,MATCH(Orders!J$1,Products!$A$1:$F$1,0),0)</f>
        <v>21949.841961937182</v>
      </c>
    </row>
    <row r="11199" spans="1:10">
      <c r="A11199">
        <v>11198</v>
      </c>
      <c r="B11199" s="4">
        <v>45661</v>
      </c>
      <c r="C11199" s="10">
        <f>DATE(YEAR(orders[[#This Row],[order_date]]), MONTH(orders[[#This Row],[order_date]]), 1)</f>
        <v>45658</v>
      </c>
      <c r="D11199" t="s">
        <v>972</v>
      </c>
      <c r="E11199" t="s">
        <v>575</v>
      </c>
      <c r="F11199" t="str">
        <f>VLOOKUP(orders[[#This Row],[product_id]],Products!A:C,3,0)</f>
        <v>Appliances</v>
      </c>
      <c r="G11199">
        <v>1</v>
      </c>
      <c r="H11199" s="6">
        <v>5.5042911482267219E-2</v>
      </c>
      <c r="I11199" s="2">
        <f>VLOOKUP($E11199,
Products!$A$1:$F$201,MATCH(Orders!I$1,Products!$A$1:$F$1,0),0)</f>
        <v>25283.54628276427</v>
      </c>
      <c r="J11199" s="2">
        <f>VLOOKUP($E11199,
Products!$A$1:$F$201,MATCH(Orders!J$1,Products!$A$1:$F$1,0),0)</f>
        <v>19310.503554692368</v>
      </c>
    </row>
    <row r="11200" spans="1:10">
      <c r="A11200">
        <v>11199</v>
      </c>
      <c r="B11200" s="4">
        <v>45945</v>
      </c>
      <c r="C11200" s="10">
        <f>DATE(YEAR(orders[[#This Row],[order_date]]), MONTH(orders[[#This Row],[order_date]]), 1)</f>
        <v>45931</v>
      </c>
      <c r="D11200" t="s">
        <v>4329</v>
      </c>
      <c r="E11200" t="s">
        <v>602</v>
      </c>
      <c r="F11200" t="str">
        <f>VLOOKUP(orders[[#This Row],[product_id]],Products!A:C,3,0)</f>
        <v>Appliances</v>
      </c>
      <c r="G11200">
        <v>1</v>
      </c>
      <c r="H11200" s="6">
        <v>9.9083617779609792E-2</v>
      </c>
      <c r="I11200" s="2">
        <f>VLOOKUP($E11200,
Products!$A$1:$F$201,MATCH(Orders!I$1,Products!$A$1:$F$1,0),0)</f>
        <v>22834.95547197924</v>
      </c>
      <c r="J11200" s="2">
        <f>VLOOKUP($E11200,
Products!$A$1:$F$201,MATCH(Orders!J$1,Products!$A$1:$F$1,0),0)</f>
        <v>17972.460052660601</v>
      </c>
    </row>
    <row r="11201" spans="1:10">
      <c r="A11201">
        <v>11200</v>
      </c>
      <c r="B11201" s="4">
        <v>45591</v>
      </c>
      <c r="C11201" s="10">
        <f>DATE(YEAR(orders[[#This Row],[order_date]]), MONTH(orders[[#This Row],[order_date]]), 1)</f>
        <v>45566</v>
      </c>
      <c r="D11201" t="s">
        <v>920</v>
      </c>
      <c r="E11201" t="s">
        <v>558</v>
      </c>
      <c r="F11201" t="str">
        <f>VLOOKUP(orders[[#This Row],[product_id]],Products!A:C,3,0)</f>
        <v>Electronics</v>
      </c>
      <c r="G11201">
        <v>1</v>
      </c>
      <c r="H11201" s="6">
        <v>0.12308266217548258</v>
      </c>
      <c r="I11201" s="2">
        <f>VLOOKUP($E11201,
Products!$A$1:$F$201,MATCH(Orders!I$1,Products!$A$1:$F$1,0),0)</f>
        <v>30121.382934618541</v>
      </c>
      <c r="J11201" s="2">
        <f>VLOOKUP($E11201,
Products!$A$1:$F$201,MATCH(Orders!J$1,Products!$A$1:$F$1,0),0)</f>
        <v>20439.226581954921</v>
      </c>
    </row>
    <row r="11202" spans="1:10">
      <c r="A11202">
        <v>11201</v>
      </c>
      <c r="B11202" s="4">
        <v>45849</v>
      </c>
      <c r="C11202" s="10">
        <f>DATE(YEAR(orders[[#This Row],[order_date]]), MONTH(orders[[#This Row],[order_date]]), 1)</f>
        <v>45839</v>
      </c>
      <c r="D11202" t="s">
        <v>1194</v>
      </c>
      <c r="E11202" t="s">
        <v>667</v>
      </c>
      <c r="F11202" t="str">
        <f>VLOOKUP(orders[[#This Row],[product_id]],Products!A:C,3,0)</f>
        <v>Electronics</v>
      </c>
      <c r="G11202">
        <v>2</v>
      </c>
      <c r="H11202" s="6">
        <v>0.14360184093309813</v>
      </c>
      <c r="I11202" s="2">
        <f>VLOOKUP($E11202,
Products!$A$1:$F$201,MATCH(Orders!I$1,Products!$A$1:$F$1,0),0)</f>
        <v>2491.507056421975</v>
      </c>
      <c r="J11202" s="2">
        <f>VLOOKUP($E11202,
Products!$A$1:$F$201,MATCH(Orders!J$1,Products!$A$1:$F$1,0),0)</f>
        <v>1871.4408177277719</v>
      </c>
    </row>
    <row r="11203" spans="1:10">
      <c r="A11203">
        <v>11202</v>
      </c>
      <c r="B11203" s="4">
        <v>45379</v>
      </c>
      <c r="C11203" s="10">
        <f>DATE(YEAR(orders[[#This Row],[order_date]]), MONTH(orders[[#This Row],[order_date]]), 1)</f>
        <v>45352</v>
      </c>
      <c r="D11203" t="s">
        <v>1201</v>
      </c>
      <c r="E11203" t="s">
        <v>666</v>
      </c>
      <c r="F11203" t="str">
        <f>VLOOKUP(orders[[#This Row],[product_id]],Products!A:C,3,0)</f>
        <v>Electronics</v>
      </c>
      <c r="G11203">
        <v>1</v>
      </c>
      <c r="H11203" s="6">
        <v>0.14932837741795721</v>
      </c>
      <c r="I11203" s="2">
        <f>VLOOKUP($E11203,
Products!$A$1:$F$201,MATCH(Orders!I$1,Products!$A$1:$F$1,0),0)</f>
        <v>28450.587044878092</v>
      </c>
      <c r="J11203" s="2">
        <f>VLOOKUP($E11203,
Products!$A$1:$F$201,MATCH(Orders!J$1,Products!$A$1:$F$1,0),0)</f>
        <v>22337.584649075441</v>
      </c>
    </row>
    <row r="11204" spans="1:10">
      <c r="A11204">
        <v>11203</v>
      </c>
      <c r="B11204" s="4">
        <v>45546</v>
      </c>
      <c r="C11204" s="10">
        <f>DATE(YEAR(orders[[#This Row],[order_date]]), MONTH(orders[[#This Row],[order_date]]), 1)</f>
        <v>45536</v>
      </c>
      <c r="D11204" t="s">
        <v>1185</v>
      </c>
      <c r="E11204" t="s">
        <v>598</v>
      </c>
      <c r="F11204" t="str">
        <f>VLOOKUP(orders[[#This Row],[product_id]],Products!A:C,3,0)</f>
        <v>Appliances</v>
      </c>
      <c r="G11204">
        <v>1</v>
      </c>
      <c r="H11204" s="6">
        <v>0.12081687193835226</v>
      </c>
      <c r="I11204" s="2">
        <f>VLOOKUP($E11204,
Products!$A$1:$F$201,MATCH(Orders!I$1,Products!$A$1:$F$1,0),0)</f>
        <v>5641.6789233526652</v>
      </c>
      <c r="J11204" s="2">
        <f>VLOOKUP($E11204,
Products!$A$1:$F$201,MATCH(Orders!J$1,Products!$A$1:$F$1,0),0)</f>
        <v>4031.2473685481059</v>
      </c>
    </row>
    <row r="11205" spans="1:10">
      <c r="A11205">
        <v>11204</v>
      </c>
      <c r="B11205" s="4">
        <v>45983</v>
      </c>
      <c r="C11205" s="10">
        <f>DATE(YEAR(orders[[#This Row],[order_date]]), MONTH(orders[[#This Row],[order_date]]), 1)</f>
        <v>45962</v>
      </c>
      <c r="D11205" t="s">
        <v>3396</v>
      </c>
      <c r="E11205" t="s">
        <v>656</v>
      </c>
      <c r="F11205" t="str">
        <f>VLOOKUP(orders[[#This Row],[product_id]],Products!A:C,3,0)</f>
        <v>Electronics</v>
      </c>
      <c r="G11205">
        <v>3</v>
      </c>
      <c r="H11205" s="6">
        <v>0.17802084738590762</v>
      </c>
      <c r="I11205" s="2">
        <f>VLOOKUP($E11205,
Products!$A$1:$F$201,MATCH(Orders!I$1,Products!$A$1:$F$1,0),0)</f>
        <v>30485.811519789549</v>
      </c>
      <c r="J11205" s="2">
        <f>VLOOKUP($E11205,
Products!$A$1:$F$201,MATCH(Orders!J$1,Products!$A$1:$F$1,0),0)</f>
        <v>23818.70129930825</v>
      </c>
    </row>
    <row r="11206" spans="1:10">
      <c r="A11206">
        <v>11205</v>
      </c>
      <c r="B11206" s="4">
        <v>44942</v>
      </c>
      <c r="C11206" s="10">
        <f>DATE(YEAR(orders[[#This Row],[order_date]]), MONTH(orders[[#This Row],[order_date]]), 1)</f>
        <v>44927</v>
      </c>
      <c r="D11206" t="s">
        <v>4267</v>
      </c>
      <c r="E11206" t="s">
        <v>563</v>
      </c>
      <c r="F11206" t="str">
        <f>VLOOKUP(orders[[#This Row],[product_id]],Products!A:C,3,0)</f>
        <v>Electronics</v>
      </c>
      <c r="G11206">
        <v>1</v>
      </c>
      <c r="H11206" s="6">
        <v>0.19451302477203558</v>
      </c>
      <c r="I11206" s="2">
        <f>VLOOKUP($E11206,
Products!$A$1:$F$201,MATCH(Orders!I$1,Products!$A$1:$F$1,0),0)</f>
        <v>2267.1489506516559</v>
      </c>
      <c r="J11206" s="2">
        <f>VLOOKUP($E11206,
Products!$A$1:$F$201,MATCH(Orders!J$1,Products!$A$1:$F$1,0),0)</f>
        <v>1538.7671398485211</v>
      </c>
    </row>
    <row r="11207" spans="1:10">
      <c r="A11207">
        <v>11206</v>
      </c>
      <c r="B11207" s="4">
        <v>45665</v>
      </c>
      <c r="C11207" s="10">
        <f>DATE(YEAR(orders[[#This Row],[order_date]]), MONTH(orders[[#This Row],[order_date]]), 1)</f>
        <v>45658</v>
      </c>
      <c r="D11207" t="s">
        <v>706</v>
      </c>
      <c r="E11207" t="s">
        <v>701</v>
      </c>
      <c r="F11207" t="str">
        <f>VLOOKUP(orders[[#This Row],[product_id]],Products!A:C,3,0)</f>
        <v>Electronics</v>
      </c>
      <c r="G11207">
        <v>1</v>
      </c>
      <c r="H11207" s="6">
        <v>0.14974782146266172</v>
      </c>
      <c r="I11207" s="2">
        <f>VLOOKUP($E11207,
Products!$A$1:$F$201,MATCH(Orders!I$1,Products!$A$1:$F$1,0),0)</f>
        <v>19562.35470664543</v>
      </c>
      <c r="J11207" s="2">
        <f>VLOOKUP($E11207,
Products!$A$1:$F$201,MATCH(Orders!J$1,Products!$A$1:$F$1,0),0)</f>
        <v>13782.49498098754</v>
      </c>
    </row>
    <row r="11208" spans="1:10">
      <c r="A11208">
        <v>11207</v>
      </c>
      <c r="B11208" s="4">
        <v>45641</v>
      </c>
      <c r="C11208" s="10">
        <f>DATE(YEAR(orders[[#This Row],[order_date]]), MONTH(orders[[#This Row],[order_date]]), 1)</f>
        <v>45627</v>
      </c>
      <c r="D11208" t="s">
        <v>3786</v>
      </c>
      <c r="E11208" t="s">
        <v>574</v>
      </c>
      <c r="F11208" t="str">
        <f>VLOOKUP(orders[[#This Row],[product_id]],Products!A:C,3,0)</f>
        <v>Electronics</v>
      </c>
      <c r="G11208">
        <v>1</v>
      </c>
      <c r="H11208" s="6">
        <v>0.17980317619174221</v>
      </c>
      <c r="I11208" s="2">
        <f>VLOOKUP($E11208,
Products!$A$1:$F$201,MATCH(Orders!I$1,Products!$A$1:$F$1,0),0)</f>
        <v>30824.427673567101</v>
      </c>
      <c r="J11208" s="2">
        <f>VLOOKUP($E11208,
Products!$A$1:$F$201,MATCH(Orders!J$1,Products!$A$1:$F$1,0),0)</f>
        <v>20473.07476940487</v>
      </c>
    </row>
    <row r="11209" spans="1:10">
      <c r="A11209">
        <v>11208</v>
      </c>
      <c r="B11209" s="4">
        <v>45640</v>
      </c>
      <c r="C11209" s="10">
        <f>DATE(YEAR(orders[[#This Row],[order_date]]), MONTH(orders[[#This Row],[order_date]]), 1)</f>
        <v>45627</v>
      </c>
      <c r="D11209" t="s">
        <v>2609</v>
      </c>
      <c r="E11209" t="s">
        <v>673</v>
      </c>
      <c r="F11209" t="str">
        <f>VLOOKUP(orders[[#This Row],[product_id]],Products!A:C,3,0)</f>
        <v>Electronics</v>
      </c>
      <c r="G11209">
        <v>1</v>
      </c>
      <c r="H11209" s="6">
        <v>0.24851758106080579</v>
      </c>
      <c r="I11209" s="2">
        <f>VLOOKUP($E11209,
Products!$A$1:$F$201,MATCH(Orders!I$1,Products!$A$1:$F$1,0),0)</f>
        <v>19770.070105413852</v>
      </c>
      <c r="J11209" s="2">
        <f>VLOOKUP($E11209,
Products!$A$1:$F$201,MATCH(Orders!J$1,Products!$A$1:$F$1,0),0)</f>
        <v>14414.291574648811</v>
      </c>
    </row>
    <row r="11210" spans="1:10">
      <c r="A11210">
        <v>11209</v>
      </c>
      <c r="B11210" s="4">
        <v>45024</v>
      </c>
      <c r="C11210" s="10">
        <f>DATE(YEAR(orders[[#This Row],[order_date]]), MONTH(orders[[#This Row],[order_date]]), 1)</f>
        <v>45017</v>
      </c>
      <c r="D11210" t="s">
        <v>1546</v>
      </c>
      <c r="E11210" t="s">
        <v>552</v>
      </c>
      <c r="F11210" t="str">
        <f>VLOOKUP(orders[[#This Row],[product_id]],Products!A:C,3,0)</f>
        <v>Electronics</v>
      </c>
      <c r="G11210">
        <v>3</v>
      </c>
      <c r="H11210" s="6">
        <v>0.13159582586921775</v>
      </c>
      <c r="I11210" s="2">
        <f>VLOOKUP($E11210,
Products!$A$1:$F$201,MATCH(Orders!I$1,Products!$A$1:$F$1,0),0)</f>
        <v>20326.88586940234</v>
      </c>
      <c r="J11210" s="2">
        <f>VLOOKUP($E11210,
Products!$A$1:$F$201,MATCH(Orders!J$1,Products!$A$1:$F$1,0),0)</f>
        <v>14896.572579237891</v>
      </c>
    </row>
    <row r="11211" spans="1:10">
      <c r="A11211">
        <v>11210</v>
      </c>
      <c r="B11211" s="4">
        <v>45042</v>
      </c>
      <c r="C11211" s="10">
        <f>DATE(YEAR(orders[[#This Row],[order_date]]), MONTH(orders[[#This Row],[order_date]]), 1)</f>
        <v>45017</v>
      </c>
      <c r="D11211" t="s">
        <v>3133</v>
      </c>
      <c r="E11211" t="s">
        <v>548</v>
      </c>
      <c r="F11211" t="str">
        <f>VLOOKUP(orders[[#This Row],[product_id]],Products!A:C,3,0)</f>
        <v>Appliances</v>
      </c>
      <c r="G11211">
        <v>1</v>
      </c>
      <c r="H11211" s="6">
        <v>0.14278078854869677</v>
      </c>
      <c r="I11211" s="2">
        <f>VLOOKUP($E11211,
Products!$A$1:$F$201,MATCH(Orders!I$1,Products!$A$1:$F$1,0),0)</f>
        <v>2211.9922659782978</v>
      </c>
      <c r="J11211" s="2">
        <f>VLOOKUP($E11211,
Products!$A$1:$F$201,MATCH(Orders!J$1,Products!$A$1:$F$1,0),0)</f>
        <v>1741.1720710333091</v>
      </c>
    </row>
    <row r="11212" spans="1:10">
      <c r="A11212">
        <v>11211</v>
      </c>
      <c r="B11212" s="4">
        <v>45891</v>
      </c>
      <c r="C11212" s="10">
        <f>DATE(YEAR(orders[[#This Row],[order_date]]), MONTH(orders[[#This Row],[order_date]]), 1)</f>
        <v>45870</v>
      </c>
      <c r="D11212" t="s">
        <v>1549</v>
      </c>
      <c r="E11212" t="s">
        <v>694</v>
      </c>
      <c r="F11212" t="str">
        <f>VLOOKUP(orders[[#This Row],[product_id]],Products!A:C,3,0)</f>
        <v>Appliances</v>
      </c>
      <c r="G11212">
        <v>2</v>
      </c>
      <c r="H11212" s="6">
        <v>5.545868857176476E-2</v>
      </c>
      <c r="I11212" s="2">
        <f>VLOOKUP($E11212,
Products!$A$1:$F$201,MATCH(Orders!I$1,Products!$A$1:$F$1,0),0)</f>
        <v>6319.3885218993337</v>
      </c>
      <c r="J11212" s="2">
        <f>VLOOKUP($E11212,
Products!$A$1:$F$201,MATCH(Orders!J$1,Products!$A$1:$F$1,0),0)</f>
        <v>4956.0125433870189</v>
      </c>
    </row>
    <row r="11213" spans="1:10">
      <c r="A11213">
        <v>11212</v>
      </c>
      <c r="B11213" s="4">
        <v>45275</v>
      </c>
      <c r="C11213" s="10">
        <f>DATE(YEAR(orders[[#This Row],[order_date]]), MONTH(orders[[#This Row],[order_date]]), 1)</f>
        <v>45261</v>
      </c>
      <c r="D11213" t="s">
        <v>4674</v>
      </c>
      <c r="E11213" t="s">
        <v>675</v>
      </c>
      <c r="F11213" t="str">
        <f>VLOOKUP(orders[[#This Row],[product_id]],Products!A:C,3,0)</f>
        <v>Appliances</v>
      </c>
      <c r="G11213">
        <v>1</v>
      </c>
      <c r="H11213" s="6">
        <v>7.1719341222334518E-2</v>
      </c>
      <c r="I11213" s="2">
        <f>VLOOKUP($E11213,
Products!$A$1:$F$201,MATCH(Orders!I$1,Products!$A$1:$F$1,0),0)</f>
        <v>23552.642442203069</v>
      </c>
      <c r="J11213" s="2">
        <f>VLOOKUP($E11213,
Products!$A$1:$F$201,MATCH(Orders!J$1,Products!$A$1:$F$1,0),0)</f>
        <v>17389.42325132497</v>
      </c>
    </row>
    <row r="11214" spans="1:10">
      <c r="A11214">
        <v>11213</v>
      </c>
      <c r="B11214" s="4">
        <v>45158</v>
      </c>
      <c r="C11214" s="10">
        <f>DATE(YEAR(orders[[#This Row],[order_date]]), MONTH(orders[[#This Row],[order_date]]), 1)</f>
        <v>45139</v>
      </c>
      <c r="D11214" t="s">
        <v>3921</v>
      </c>
      <c r="E11214" t="s">
        <v>567</v>
      </c>
      <c r="F11214" t="str">
        <f>VLOOKUP(orders[[#This Row],[product_id]],Products!A:C,3,0)</f>
        <v>Electronics</v>
      </c>
      <c r="G11214">
        <v>2</v>
      </c>
      <c r="H11214" s="6">
        <v>0.22703243821765912</v>
      </c>
      <c r="I11214" s="2">
        <f>VLOOKUP($E11214,
Products!$A$1:$F$201,MATCH(Orders!I$1,Products!$A$1:$F$1,0),0)</f>
        <v>17514.171240093368</v>
      </c>
      <c r="J11214" s="2">
        <f>VLOOKUP($E11214,
Products!$A$1:$F$201,MATCH(Orders!J$1,Products!$A$1:$F$1,0),0)</f>
        <v>12226.76247250809</v>
      </c>
    </row>
    <row r="11215" spans="1:10">
      <c r="A11215">
        <v>11214</v>
      </c>
      <c r="B11215" s="4">
        <v>45962</v>
      </c>
      <c r="C11215" s="10">
        <f>DATE(YEAR(orders[[#This Row],[order_date]]), MONTH(orders[[#This Row],[order_date]]), 1)</f>
        <v>45962</v>
      </c>
      <c r="D11215" t="s">
        <v>2591</v>
      </c>
      <c r="E11215" t="s">
        <v>700</v>
      </c>
      <c r="F11215" t="str">
        <f>VLOOKUP(orders[[#This Row],[product_id]],Products!A:C,3,0)</f>
        <v>Electronics</v>
      </c>
      <c r="G11215">
        <v>3</v>
      </c>
      <c r="H11215" s="6">
        <v>0.16370344038585183</v>
      </c>
      <c r="I11215" s="2">
        <f>VLOOKUP($E11215,
Products!$A$1:$F$201,MATCH(Orders!I$1,Products!$A$1:$F$1,0),0)</f>
        <v>11070.26215043813</v>
      </c>
      <c r="J11215" s="2">
        <f>VLOOKUP($E11215,
Products!$A$1:$F$201,MATCH(Orders!J$1,Products!$A$1:$F$1,0),0)</f>
        <v>7867.3909748932683</v>
      </c>
    </row>
    <row r="11216" spans="1:10">
      <c r="A11216">
        <v>11215</v>
      </c>
      <c r="B11216" s="4">
        <v>45910</v>
      </c>
      <c r="C11216" s="10">
        <f>DATE(YEAR(orders[[#This Row],[order_date]]), MONTH(orders[[#This Row],[order_date]]), 1)</f>
        <v>45901</v>
      </c>
      <c r="D11216" t="s">
        <v>4617</v>
      </c>
      <c r="E11216" t="s">
        <v>560</v>
      </c>
      <c r="F11216" t="str">
        <f>VLOOKUP(orders[[#This Row],[product_id]],Products!A:C,3,0)</f>
        <v>Appliances</v>
      </c>
      <c r="G11216">
        <v>1</v>
      </c>
      <c r="H11216" s="6">
        <v>0.14912335548203456</v>
      </c>
      <c r="I11216" s="2">
        <f>VLOOKUP($E11216,
Products!$A$1:$F$201,MATCH(Orders!I$1,Products!$A$1:$F$1,0),0)</f>
        <v>6334.2190560739964</v>
      </c>
      <c r="J11216" s="2">
        <f>VLOOKUP($E11216,
Products!$A$1:$F$201,MATCH(Orders!J$1,Products!$A$1:$F$1,0),0)</f>
        <v>4117.6239066206717</v>
      </c>
    </row>
    <row r="11217" spans="1:10">
      <c r="A11217">
        <v>11216</v>
      </c>
      <c r="B11217" s="4">
        <v>45565</v>
      </c>
      <c r="C11217" s="10">
        <f>DATE(YEAR(orders[[#This Row],[order_date]]), MONTH(orders[[#This Row],[order_date]]), 1)</f>
        <v>45536</v>
      </c>
      <c r="D11217" t="s">
        <v>3055</v>
      </c>
      <c r="E11217" t="s">
        <v>612</v>
      </c>
      <c r="F11217" t="str">
        <f>VLOOKUP(orders[[#This Row],[product_id]],Products!A:C,3,0)</f>
        <v>Electronics</v>
      </c>
      <c r="G11217">
        <v>1</v>
      </c>
      <c r="H11217" s="6">
        <v>0.15623278944844637</v>
      </c>
      <c r="I11217" s="2">
        <f>VLOOKUP($E11217,
Products!$A$1:$F$201,MATCH(Orders!I$1,Products!$A$1:$F$1,0),0)</f>
        <v>2704.041843529928</v>
      </c>
      <c r="J11217" s="2">
        <f>VLOOKUP($E11217,
Products!$A$1:$F$201,MATCH(Orders!J$1,Products!$A$1:$F$1,0),0)</f>
        <v>2158.9135708713038</v>
      </c>
    </row>
    <row r="11218" spans="1:10">
      <c r="A11218">
        <v>11217</v>
      </c>
      <c r="B11218" s="4">
        <v>45211</v>
      </c>
      <c r="C11218" s="10">
        <f>DATE(YEAR(orders[[#This Row],[order_date]]), MONTH(orders[[#This Row],[order_date]]), 1)</f>
        <v>45200</v>
      </c>
      <c r="D11218" t="s">
        <v>1355</v>
      </c>
      <c r="E11218" t="s">
        <v>554</v>
      </c>
      <c r="F11218" t="str">
        <f>VLOOKUP(orders[[#This Row],[product_id]],Products!A:C,3,0)</f>
        <v>Appliances</v>
      </c>
      <c r="G11218">
        <v>1</v>
      </c>
      <c r="H11218" s="6">
        <v>7.245298591781231E-2</v>
      </c>
      <c r="I11218" s="2">
        <f>VLOOKUP($E11218,
Products!$A$1:$F$201,MATCH(Orders!I$1,Products!$A$1:$F$1,0),0)</f>
        <v>2088.6647814855078</v>
      </c>
      <c r="J11218" s="2">
        <f>VLOOKUP($E11218,
Products!$A$1:$F$201,MATCH(Orders!J$1,Products!$A$1:$F$1,0),0)</f>
        <v>1371.380040542937</v>
      </c>
    </row>
    <row r="11219" spans="1:10">
      <c r="A11219">
        <v>11218</v>
      </c>
      <c r="B11219" s="4">
        <v>45562</v>
      </c>
      <c r="C11219" s="10">
        <f>DATE(YEAR(orders[[#This Row],[order_date]]), MONTH(orders[[#This Row],[order_date]]), 1)</f>
        <v>45536</v>
      </c>
      <c r="D11219" t="s">
        <v>2146</v>
      </c>
      <c r="E11219" t="s">
        <v>611</v>
      </c>
      <c r="F11219" t="str">
        <f>VLOOKUP(orders[[#This Row],[product_id]],Products!A:C,3,0)</f>
        <v>Electronics</v>
      </c>
      <c r="G11219">
        <v>2</v>
      </c>
      <c r="H11219" s="6">
        <v>0.16713322168014363</v>
      </c>
      <c r="I11219" s="2">
        <f>VLOOKUP($E11219,
Products!$A$1:$F$201,MATCH(Orders!I$1,Products!$A$1:$F$1,0),0)</f>
        <v>12041.08303405661</v>
      </c>
      <c r="J11219" s="2">
        <f>VLOOKUP($E11219,
Products!$A$1:$F$201,MATCH(Orders!J$1,Products!$A$1:$F$1,0),0)</f>
        <v>7946.6428283753548</v>
      </c>
    </row>
    <row r="11220" spans="1:10">
      <c r="A11220">
        <v>11219</v>
      </c>
      <c r="B11220" s="4">
        <v>45471</v>
      </c>
      <c r="C11220" s="10">
        <f>DATE(YEAR(orders[[#This Row],[order_date]]), MONTH(orders[[#This Row],[order_date]]), 1)</f>
        <v>45444</v>
      </c>
      <c r="D11220" t="s">
        <v>2599</v>
      </c>
      <c r="E11220" t="s">
        <v>682</v>
      </c>
      <c r="F11220" t="str">
        <f>VLOOKUP(orders[[#This Row],[product_id]],Products!A:C,3,0)</f>
        <v>Electronics</v>
      </c>
      <c r="G11220">
        <v>3</v>
      </c>
      <c r="H11220" s="6">
        <v>0.16890140028809397</v>
      </c>
      <c r="I11220" s="2">
        <f>VLOOKUP($E11220,
Products!$A$1:$F$201,MATCH(Orders!I$1,Products!$A$1:$F$1,0),0)</f>
        <v>32533.33990892916</v>
      </c>
      <c r="J11220" s="2">
        <f>VLOOKUP($E11220,
Products!$A$1:$F$201,MATCH(Orders!J$1,Products!$A$1:$F$1,0),0)</f>
        <v>22734.712471507952</v>
      </c>
    </row>
    <row r="11221" spans="1:10">
      <c r="A11221">
        <v>11220</v>
      </c>
      <c r="B11221" s="4">
        <v>45318</v>
      </c>
      <c r="C11221" s="10">
        <f>DATE(YEAR(orders[[#This Row],[order_date]]), MONTH(orders[[#This Row],[order_date]]), 1)</f>
        <v>45292</v>
      </c>
      <c r="D11221" t="s">
        <v>3562</v>
      </c>
      <c r="E11221" t="s">
        <v>583</v>
      </c>
      <c r="F11221" t="str">
        <f>VLOOKUP(orders[[#This Row],[product_id]],Products!A:C,3,0)</f>
        <v>Electronics</v>
      </c>
      <c r="G11221">
        <v>1</v>
      </c>
      <c r="H11221" s="6">
        <v>0.24974760777244795</v>
      </c>
      <c r="I11221" s="2">
        <f>VLOOKUP($E11221,
Products!$A$1:$F$201,MATCH(Orders!I$1,Products!$A$1:$F$1,0),0)</f>
        <v>22677.574574249091</v>
      </c>
      <c r="J11221" s="2">
        <f>VLOOKUP($E11221,
Products!$A$1:$F$201,MATCH(Orders!J$1,Products!$A$1:$F$1,0),0)</f>
        <v>16593.91273362303</v>
      </c>
    </row>
    <row r="11222" spans="1:10">
      <c r="A11222">
        <v>11221</v>
      </c>
      <c r="B11222" s="4">
        <v>45003</v>
      </c>
      <c r="C11222" s="10">
        <f>DATE(YEAR(orders[[#This Row],[order_date]]), MONTH(orders[[#This Row],[order_date]]), 1)</f>
        <v>44986</v>
      </c>
      <c r="D11222" t="s">
        <v>3956</v>
      </c>
      <c r="E11222" t="s">
        <v>624</v>
      </c>
      <c r="F11222" t="str">
        <f>VLOOKUP(orders[[#This Row],[product_id]],Products!A:C,3,0)</f>
        <v>Appliances</v>
      </c>
      <c r="G11222">
        <v>2</v>
      </c>
      <c r="H11222" s="6">
        <v>7.5150429219999246E-2</v>
      </c>
      <c r="I11222" s="2">
        <f>VLOOKUP($E11222,
Products!$A$1:$F$201,MATCH(Orders!I$1,Products!$A$1:$F$1,0),0)</f>
        <v>2102.383201797521</v>
      </c>
      <c r="J11222" s="2">
        <f>VLOOKUP($E11222,
Products!$A$1:$F$201,MATCH(Orders!J$1,Products!$A$1:$F$1,0),0)</f>
        <v>1599.330443274388</v>
      </c>
    </row>
    <row r="11223" spans="1:10">
      <c r="A11223">
        <v>11222</v>
      </c>
      <c r="B11223" s="4">
        <v>45223</v>
      </c>
      <c r="C11223" s="10">
        <f>DATE(YEAR(orders[[#This Row],[order_date]]), MONTH(orders[[#This Row],[order_date]]), 1)</f>
        <v>45200</v>
      </c>
      <c r="D11223" t="s">
        <v>2007</v>
      </c>
      <c r="E11223" t="s">
        <v>666</v>
      </c>
      <c r="F11223" t="str">
        <f>VLOOKUP(orders[[#This Row],[product_id]],Products!A:C,3,0)</f>
        <v>Electronics</v>
      </c>
      <c r="G11223">
        <v>1</v>
      </c>
      <c r="H11223" s="6">
        <v>0.20454094640720746</v>
      </c>
      <c r="I11223" s="2">
        <f>VLOOKUP($E11223,
Products!$A$1:$F$201,MATCH(Orders!I$1,Products!$A$1:$F$1,0),0)</f>
        <v>28450.587044878092</v>
      </c>
      <c r="J11223" s="2">
        <f>VLOOKUP($E11223,
Products!$A$1:$F$201,MATCH(Orders!J$1,Products!$A$1:$F$1,0),0)</f>
        <v>22337.584649075441</v>
      </c>
    </row>
    <row r="11224" spans="1:10">
      <c r="A11224">
        <v>11223</v>
      </c>
      <c r="B11224" s="4">
        <v>45256</v>
      </c>
      <c r="C11224" s="10">
        <f>DATE(YEAR(orders[[#This Row],[order_date]]), MONTH(orders[[#This Row],[order_date]]), 1)</f>
        <v>45231</v>
      </c>
      <c r="D11224" t="s">
        <v>3921</v>
      </c>
      <c r="E11224" t="s">
        <v>533</v>
      </c>
      <c r="F11224" t="str">
        <f>VLOOKUP(orders[[#This Row],[product_id]],Products!A:C,3,0)</f>
        <v>Electronics</v>
      </c>
      <c r="G11224">
        <v>1</v>
      </c>
      <c r="H11224" s="6">
        <v>0.20814589492872049</v>
      </c>
      <c r="I11224" s="2">
        <f>VLOOKUP($E11224,
Products!$A$1:$F$201,MATCH(Orders!I$1,Products!$A$1:$F$1,0),0)</f>
        <v>28589.802369332661</v>
      </c>
      <c r="J11224" s="2">
        <f>VLOOKUP($E11224,
Products!$A$1:$F$201,MATCH(Orders!J$1,Products!$A$1:$F$1,0),0)</f>
        <v>21212.93445492295</v>
      </c>
    </row>
    <row r="11225" spans="1:10">
      <c r="A11225">
        <v>11224</v>
      </c>
      <c r="B11225" s="4">
        <v>46013</v>
      </c>
      <c r="C11225" s="10">
        <f>DATE(YEAR(orders[[#This Row],[order_date]]), MONTH(orders[[#This Row],[order_date]]), 1)</f>
        <v>45992</v>
      </c>
      <c r="D11225" t="s">
        <v>3092</v>
      </c>
      <c r="E11225" t="s">
        <v>562</v>
      </c>
      <c r="F11225" t="str">
        <f>VLOOKUP(orders[[#This Row],[product_id]],Products!A:C,3,0)</f>
        <v>Electronics</v>
      </c>
      <c r="G11225">
        <v>1</v>
      </c>
      <c r="H11225" s="6">
        <v>0.1000243641527461</v>
      </c>
      <c r="I11225" s="2">
        <f>VLOOKUP($E11225,
Products!$A$1:$F$201,MATCH(Orders!I$1,Products!$A$1:$F$1,0),0)</f>
        <v>2550.478597498749</v>
      </c>
      <c r="J11225" s="2">
        <f>VLOOKUP($E11225,
Products!$A$1:$F$201,MATCH(Orders!J$1,Products!$A$1:$F$1,0),0)</f>
        <v>1688.129752018375</v>
      </c>
    </row>
    <row r="11226" spans="1:10">
      <c r="A11226">
        <v>11225</v>
      </c>
      <c r="B11226" s="4">
        <v>45196</v>
      </c>
      <c r="C11226" s="10">
        <f>DATE(YEAR(orders[[#This Row],[order_date]]), MONTH(orders[[#This Row],[order_date]]), 1)</f>
        <v>45170</v>
      </c>
      <c r="D11226" t="s">
        <v>2188</v>
      </c>
      <c r="E11226" t="s">
        <v>674</v>
      </c>
      <c r="F11226" t="str">
        <f>VLOOKUP(orders[[#This Row],[product_id]],Products!A:C,3,0)</f>
        <v>Appliances</v>
      </c>
      <c r="G11226">
        <v>1</v>
      </c>
      <c r="H11226" s="6">
        <v>8.7880112430370722E-2</v>
      </c>
      <c r="I11226" s="2">
        <f>VLOOKUP($E11226,
Products!$A$1:$F$201,MATCH(Orders!I$1,Products!$A$1:$F$1,0),0)</f>
        <v>6324.5253633508046</v>
      </c>
      <c r="J11226" s="2">
        <f>VLOOKUP($E11226,
Products!$A$1:$F$201,MATCH(Orders!J$1,Products!$A$1:$F$1,0),0)</f>
        <v>4493.055585088201</v>
      </c>
    </row>
    <row r="11227" spans="1:10">
      <c r="A11227">
        <v>11226</v>
      </c>
      <c r="B11227" s="4">
        <v>45142</v>
      </c>
      <c r="C11227" s="10">
        <f>DATE(YEAR(orders[[#This Row],[order_date]]), MONTH(orders[[#This Row],[order_date]]), 1)</f>
        <v>45139</v>
      </c>
      <c r="D11227" t="s">
        <v>2431</v>
      </c>
      <c r="E11227" t="s">
        <v>625</v>
      </c>
      <c r="F11227" t="str">
        <f>VLOOKUP(orders[[#This Row],[product_id]],Products!A:C,3,0)</f>
        <v>Electronics</v>
      </c>
      <c r="G11227">
        <v>2</v>
      </c>
      <c r="H11227" s="6">
        <v>0.24445850165214816</v>
      </c>
      <c r="I11227" s="2">
        <f>VLOOKUP($E11227,
Products!$A$1:$F$201,MATCH(Orders!I$1,Products!$A$1:$F$1,0),0)</f>
        <v>11578.815958005471</v>
      </c>
      <c r="J11227" s="2">
        <f>VLOOKUP($E11227,
Products!$A$1:$F$201,MATCH(Orders!J$1,Products!$A$1:$F$1,0),0)</f>
        <v>7854.7306959992193</v>
      </c>
    </row>
    <row r="11228" spans="1:10">
      <c r="A11228">
        <v>11227</v>
      </c>
      <c r="B11228" s="4">
        <v>45436</v>
      </c>
      <c r="C11228" s="10">
        <f>DATE(YEAR(orders[[#This Row],[order_date]]), MONTH(orders[[#This Row],[order_date]]), 1)</f>
        <v>45413</v>
      </c>
      <c r="D11228" t="s">
        <v>2060</v>
      </c>
      <c r="E11228" t="s">
        <v>625</v>
      </c>
      <c r="F11228" t="str">
        <f>VLOOKUP(orders[[#This Row],[product_id]],Products!A:C,3,0)</f>
        <v>Electronics</v>
      </c>
      <c r="G11228">
        <v>1</v>
      </c>
      <c r="H11228" s="6">
        <v>0.21262364035571768</v>
      </c>
      <c r="I11228" s="2">
        <f>VLOOKUP($E11228,
Products!$A$1:$F$201,MATCH(Orders!I$1,Products!$A$1:$F$1,0),0)</f>
        <v>11578.815958005471</v>
      </c>
      <c r="J11228" s="2">
        <f>VLOOKUP($E11228,
Products!$A$1:$F$201,MATCH(Orders!J$1,Products!$A$1:$F$1,0),0)</f>
        <v>7854.7306959992193</v>
      </c>
    </row>
    <row r="11229" spans="1:10">
      <c r="A11229">
        <v>11228</v>
      </c>
      <c r="B11229" s="4">
        <v>45505</v>
      </c>
      <c r="C11229" s="10">
        <f>DATE(YEAR(orders[[#This Row],[order_date]]), MONTH(orders[[#This Row],[order_date]]), 1)</f>
        <v>45505</v>
      </c>
      <c r="D11229" t="s">
        <v>1999</v>
      </c>
      <c r="E11229" t="s">
        <v>509</v>
      </c>
      <c r="F11229" t="str">
        <f>VLOOKUP(orders[[#This Row],[product_id]],Products!A:C,3,0)</f>
        <v>Appliances</v>
      </c>
      <c r="G11229">
        <v>2</v>
      </c>
      <c r="H11229" s="6">
        <v>0.12560354911616894</v>
      </c>
      <c r="I11229" s="2">
        <f>VLOOKUP($E11229,
Products!$A$1:$F$201,MATCH(Orders!I$1,Products!$A$1:$F$1,0),0)</f>
        <v>23898.369282732219</v>
      </c>
      <c r="J11229" s="2">
        <f>VLOOKUP($E11229,
Products!$A$1:$F$201,MATCH(Orders!J$1,Products!$A$1:$F$1,0),0)</f>
        <v>16491.822147524919</v>
      </c>
    </row>
    <row r="11230" spans="1:10">
      <c r="A11230">
        <v>11229</v>
      </c>
      <c r="B11230" s="4">
        <v>46003</v>
      </c>
      <c r="C11230" s="10">
        <f>DATE(YEAR(orders[[#This Row],[order_date]]), MONTH(orders[[#This Row],[order_date]]), 1)</f>
        <v>45992</v>
      </c>
      <c r="D11230" t="s">
        <v>3752</v>
      </c>
      <c r="E11230" t="s">
        <v>525</v>
      </c>
      <c r="F11230" t="str">
        <f>VLOOKUP(orders[[#This Row],[product_id]],Products!A:C,3,0)</f>
        <v>Electronics</v>
      </c>
      <c r="G11230">
        <v>1</v>
      </c>
      <c r="H11230" s="6">
        <v>0.15468473841497729</v>
      </c>
      <c r="I11230" s="2">
        <f>VLOOKUP($E11230,
Products!$A$1:$F$201,MATCH(Orders!I$1,Products!$A$1:$F$1,0),0)</f>
        <v>2441.7405612875209</v>
      </c>
      <c r="J11230" s="2">
        <f>VLOOKUP($E11230,
Products!$A$1:$F$201,MATCH(Orders!J$1,Products!$A$1:$F$1,0),0)</f>
        <v>1934.1373706011941</v>
      </c>
    </row>
    <row r="11231" spans="1:10">
      <c r="A11231">
        <v>11230</v>
      </c>
      <c r="B11231" s="4">
        <v>45422</v>
      </c>
      <c r="C11231" s="10">
        <f>DATE(YEAR(orders[[#This Row],[order_date]]), MONTH(orders[[#This Row],[order_date]]), 1)</f>
        <v>45413</v>
      </c>
      <c r="D11231" t="s">
        <v>3964</v>
      </c>
      <c r="E11231" t="s">
        <v>622</v>
      </c>
      <c r="F11231" t="str">
        <f>VLOOKUP(orders[[#This Row],[product_id]],Products!A:C,3,0)</f>
        <v>Electronics</v>
      </c>
      <c r="G11231">
        <v>1</v>
      </c>
      <c r="H11231" s="6">
        <v>0.1455424340329578</v>
      </c>
      <c r="I11231" s="2">
        <f>VLOOKUP($E11231,
Products!$A$1:$F$201,MATCH(Orders!I$1,Products!$A$1:$F$1,0),0)</f>
        <v>29891.969506397199</v>
      </c>
      <c r="J11231" s="2">
        <f>VLOOKUP($E11231,
Products!$A$1:$F$201,MATCH(Orders!J$1,Products!$A$1:$F$1,0),0)</f>
        <v>20298.690993957589</v>
      </c>
    </row>
    <row r="11232" spans="1:10">
      <c r="A11232">
        <v>11231</v>
      </c>
      <c r="B11232" s="4">
        <v>45874</v>
      </c>
      <c r="C11232" s="10">
        <f>DATE(YEAR(orders[[#This Row],[order_date]]), MONTH(orders[[#This Row],[order_date]]), 1)</f>
        <v>45870</v>
      </c>
      <c r="D11232" t="s">
        <v>3419</v>
      </c>
      <c r="E11232" t="s">
        <v>594</v>
      </c>
      <c r="F11232" t="str">
        <f>VLOOKUP(orders[[#This Row],[product_id]],Products!A:C,3,0)</f>
        <v>Electronics</v>
      </c>
      <c r="G11232">
        <v>2</v>
      </c>
      <c r="H11232" s="6">
        <v>0.1945312611959033</v>
      </c>
      <c r="I11232" s="2">
        <f>VLOOKUP($E11232,
Products!$A$1:$F$201,MATCH(Orders!I$1,Products!$A$1:$F$1,0),0)</f>
        <v>19992.108086337241</v>
      </c>
      <c r="J11232" s="2">
        <f>VLOOKUP($E11232,
Products!$A$1:$F$201,MATCH(Orders!J$1,Products!$A$1:$F$1,0),0)</f>
        <v>14456.6967044005</v>
      </c>
    </row>
    <row r="11233" spans="1:10">
      <c r="A11233">
        <v>11232</v>
      </c>
      <c r="B11233" s="4">
        <v>45020</v>
      </c>
      <c r="C11233" s="10">
        <f>DATE(YEAR(orders[[#This Row],[order_date]]), MONTH(orders[[#This Row],[order_date]]), 1)</f>
        <v>45017</v>
      </c>
      <c r="D11233" t="s">
        <v>1901</v>
      </c>
      <c r="E11233" t="s">
        <v>668</v>
      </c>
      <c r="F11233" t="str">
        <f>VLOOKUP(orders[[#This Row],[product_id]],Products!A:C,3,0)</f>
        <v>Electronics</v>
      </c>
      <c r="G11233">
        <v>3</v>
      </c>
      <c r="H11233" s="6">
        <v>0.11459735878941604</v>
      </c>
      <c r="I11233" s="2">
        <f>VLOOKUP($E11233,
Products!$A$1:$F$201,MATCH(Orders!I$1,Products!$A$1:$F$1,0),0)</f>
        <v>23702.058773663419</v>
      </c>
      <c r="J11233" s="2">
        <f>VLOOKUP($E11233,
Products!$A$1:$F$201,MATCH(Orders!J$1,Products!$A$1:$F$1,0),0)</f>
        <v>17657.804767621328</v>
      </c>
    </row>
    <row r="11234" spans="1:10">
      <c r="A11234">
        <v>11233</v>
      </c>
      <c r="B11234" s="4">
        <v>45551</v>
      </c>
      <c r="C11234" s="10">
        <f>DATE(YEAR(orders[[#This Row],[order_date]]), MONTH(orders[[#This Row],[order_date]]), 1)</f>
        <v>45536</v>
      </c>
      <c r="D11234" t="s">
        <v>1109</v>
      </c>
      <c r="E11234" t="s">
        <v>558</v>
      </c>
      <c r="F11234" t="str">
        <f>VLOOKUP(orders[[#This Row],[product_id]],Products!A:C,3,0)</f>
        <v>Electronics</v>
      </c>
      <c r="G11234">
        <v>1</v>
      </c>
      <c r="H11234" s="6">
        <v>0.14350005142135216</v>
      </c>
      <c r="I11234" s="2">
        <f>VLOOKUP($E11234,
Products!$A$1:$F$201,MATCH(Orders!I$1,Products!$A$1:$F$1,0),0)</f>
        <v>30121.382934618541</v>
      </c>
      <c r="J11234" s="2">
        <f>VLOOKUP($E11234,
Products!$A$1:$F$201,MATCH(Orders!J$1,Products!$A$1:$F$1,0),0)</f>
        <v>20439.226581954921</v>
      </c>
    </row>
    <row r="11235" spans="1:10">
      <c r="A11235">
        <v>11234</v>
      </c>
      <c r="B11235" s="4">
        <v>45155</v>
      </c>
      <c r="C11235" s="10">
        <f>DATE(YEAR(orders[[#This Row],[order_date]]), MONTH(orders[[#This Row],[order_date]]), 1)</f>
        <v>45139</v>
      </c>
      <c r="D11235" t="s">
        <v>2197</v>
      </c>
      <c r="E11235" t="s">
        <v>544</v>
      </c>
      <c r="F11235" t="str">
        <f>VLOOKUP(orders[[#This Row],[product_id]],Products!A:C,3,0)</f>
        <v>Electronics</v>
      </c>
      <c r="G11235">
        <v>1</v>
      </c>
      <c r="H11235" s="6">
        <v>0.1747323898114172</v>
      </c>
      <c r="I11235" s="2">
        <f>VLOOKUP($E11235,
Products!$A$1:$F$201,MATCH(Orders!I$1,Products!$A$1:$F$1,0),0)</f>
        <v>16273.22789477584</v>
      </c>
      <c r="J11235" s="2">
        <f>VLOOKUP($E11235,
Products!$A$1:$F$201,MATCH(Orders!J$1,Products!$A$1:$F$1,0),0)</f>
        <v>12683.607953986329</v>
      </c>
    </row>
    <row r="11236" spans="1:10">
      <c r="A11236">
        <v>11235</v>
      </c>
      <c r="B11236" s="4">
        <v>45176</v>
      </c>
      <c r="C11236" s="10">
        <f>DATE(YEAR(orders[[#This Row],[order_date]]), MONTH(orders[[#This Row],[order_date]]), 1)</f>
        <v>45170</v>
      </c>
      <c r="D11236" t="s">
        <v>3000</v>
      </c>
      <c r="E11236" t="s">
        <v>558</v>
      </c>
      <c r="F11236" t="str">
        <f>VLOOKUP(orders[[#This Row],[product_id]],Products!A:C,3,0)</f>
        <v>Electronics</v>
      </c>
      <c r="G11236">
        <v>2</v>
      </c>
      <c r="H11236" s="6">
        <v>0.180282559130407</v>
      </c>
      <c r="I11236" s="2">
        <f>VLOOKUP($E11236,
Products!$A$1:$F$201,MATCH(Orders!I$1,Products!$A$1:$F$1,0),0)</f>
        <v>30121.382934618541</v>
      </c>
      <c r="J11236" s="2">
        <f>VLOOKUP($E11236,
Products!$A$1:$F$201,MATCH(Orders!J$1,Products!$A$1:$F$1,0),0)</f>
        <v>20439.226581954921</v>
      </c>
    </row>
    <row r="11237" spans="1:10">
      <c r="A11237">
        <v>11236</v>
      </c>
      <c r="B11237" s="4">
        <v>45647</v>
      </c>
      <c r="C11237" s="10">
        <f>DATE(YEAR(orders[[#This Row],[order_date]]), MONTH(orders[[#This Row],[order_date]]), 1)</f>
        <v>45627</v>
      </c>
      <c r="D11237" t="s">
        <v>4678</v>
      </c>
      <c r="E11237" t="s">
        <v>626</v>
      </c>
      <c r="F11237" t="str">
        <f>VLOOKUP(orders[[#This Row],[product_id]],Products!A:C,3,0)</f>
        <v>Electronics</v>
      </c>
      <c r="G11237">
        <v>2</v>
      </c>
      <c r="H11237" s="6">
        <v>0.1911111496401659</v>
      </c>
      <c r="I11237" s="2">
        <f>VLOOKUP($E11237,
Products!$A$1:$F$201,MATCH(Orders!I$1,Products!$A$1:$F$1,0),0)</f>
        <v>19602.440815481601</v>
      </c>
      <c r="J11237" s="2">
        <f>VLOOKUP($E11237,
Products!$A$1:$F$201,MATCH(Orders!J$1,Products!$A$1:$F$1,0),0)</f>
        <v>14427.862284038891</v>
      </c>
    </row>
    <row r="11238" spans="1:10">
      <c r="A11238">
        <v>11237</v>
      </c>
      <c r="B11238" s="4">
        <v>45906</v>
      </c>
      <c r="C11238" s="10">
        <f>DATE(YEAR(orders[[#This Row],[order_date]]), MONTH(orders[[#This Row],[order_date]]), 1)</f>
        <v>45901</v>
      </c>
      <c r="D11238" t="s">
        <v>2252</v>
      </c>
      <c r="E11238" t="s">
        <v>591</v>
      </c>
      <c r="F11238" t="str">
        <f>VLOOKUP(orders[[#This Row],[product_id]],Products!A:C,3,0)</f>
        <v>Appliances</v>
      </c>
      <c r="G11238">
        <v>2</v>
      </c>
      <c r="H11238" s="6">
        <v>7.3135731154004319E-2</v>
      </c>
      <c r="I11238" s="2">
        <f>VLOOKUP($E11238,
Products!$A$1:$F$201,MATCH(Orders!I$1,Products!$A$1:$F$1,0),0)</f>
        <v>5828.0678031706884</v>
      </c>
      <c r="J11238" s="2">
        <f>VLOOKUP($E11238,
Products!$A$1:$F$201,MATCH(Orders!J$1,Products!$A$1:$F$1,0),0)</f>
        <v>3928.741316454903</v>
      </c>
    </row>
    <row r="11239" spans="1:10">
      <c r="A11239">
        <v>11238</v>
      </c>
      <c r="B11239" s="4">
        <v>45108</v>
      </c>
      <c r="C11239" s="10">
        <f>DATE(YEAR(orders[[#This Row],[order_date]]), MONTH(orders[[#This Row],[order_date]]), 1)</f>
        <v>45108</v>
      </c>
      <c r="D11239" t="s">
        <v>3312</v>
      </c>
      <c r="E11239" t="s">
        <v>604</v>
      </c>
      <c r="F11239" t="str">
        <f>VLOOKUP(orders[[#This Row],[product_id]],Products!A:C,3,0)</f>
        <v>Appliances</v>
      </c>
      <c r="G11239">
        <v>1</v>
      </c>
      <c r="H11239" s="6">
        <v>0.14788609428001379</v>
      </c>
      <c r="I11239" s="2">
        <f>VLOOKUP($E11239,
Products!$A$1:$F$201,MATCH(Orders!I$1,Products!$A$1:$F$1,0),0)</f>
        <v>2087.687835040248</v>
      </c>
      <c r="J11239" s="2">
        <f>VLOOKUP($E11239,
Products!$A$1:$F$201,MATCH(Orders!J$1,Products!$A$1:$F$1,0),0)</f>
        <v>1450.1823074928161</v>
      </c>
    </row>
    <row r="11240" spans="1:10">
      <c r="A11240">
        <v>11239</v>
      </c>
      <c r="B11240" s="4">
        <v>45193</v>
      </c>
      <c r="C11240" s="10">
        <f>DATE(YEAR(orders[[#This Row],[order_date]]), MONTH(orders[[#This Row],[order_date]]), 1)</f>
        <v>45170</v>
      </c>
      <c r="D11240" t="s">
        <v>3531</v>
      </c>
      <c r="E11240" t="s">
        <v>623</v>
      </c>
      <c r="F11240" t="str">
        <f>VLOOKUP(orders[[#This Row],[product_id]],Products!A:C,3,0)</f>
        <v>Electronics</v>
      </c>
      <c r="G11240">
        <v>1</v>
      </c>
      <c r="H11240" s="6">
        <v>0.13375238145841567</v>
      </c>
      <c r="I11240" s="2">
        <f>VLOOKUP($E11240,
Products!$A$1:$F$201,MATCH(Orders!I$1,Products!$A$1:$F$1,0),0)</f>
        <v>27422.76406600175</v>
      </c>
      <c r="J11240" s="2">
        <f>VLOOKUP($E11240,
Products!$A$1:$F$201,MATCH(Orders!J$1,Products!$A$1:$F$1,0),0)</f>
        <v>18707.390708641691</v>
      </c>
    </row>
    <row r="11241" spans="1:10">
      <c r="A11241">
        <v>11240</v>
      </c>
      <c r="B11241" s="4">
        <v>45930</v>
      </c>
      <c r="C11241" s="10">
        <f>DATE(YEAR(orders[[#This Row],[order_date]]), MONTH(orders[[#This Row],[order_date]]), 1)</f>
        <v>45901</v>
      </c>
      <c r="D11241" t="s">
        <v>2558</v>
      </c>
      <c r="E11241" t="s">
        <v>597</v>
      </c>
      <c r="F11241" t="str">
        <f>VLOOKUP(orders[[#This Row],[product_id]],Products!A:C,3,0)</f>
        <v>Appliances</v>
      </c>
      <c r="G11241">
        <v>1</v>
      </c>
      <c r="H11241" s="6">
        <v>0.13322243180348781</v>
      </c>
      <c r="I11241" s="2">
        <f>VLOOKUP($E11241,
Products!$A$1:$F$201,MATCH(Orders!I$1,Products!$A$1:$F$1,0),0)</f>
        <v>22545.827750919081</v>
      </c>
      <c r="J11241" s="2">
        <f>VLOOKUP($E11241,
Products!$A$1:$F$201,MATCH(Orders!J$1,Products!$A$1:$F$1,0),0)</f>
        <v>15091.172935360129</v>
      </c>
    </row>
    <row r="11242" spans="1:10">
      <c r="A11242">
        <v>11241</v>
      </c>
      <c r="B11242" s="4">
        <v>45207</v>
      </c>
      <c r="C11242" s="10">
        <f>DATE(YEAR(orders[[#This Row],[order_date]]), MONTH(orders[[#This Row],[order_date]]), 1)</f>
        <v>45200</v>
      </c>
      <c r="D11242" t="s">
        <v>816</v>
      </c>
      <c r="E11242" t="s">
        <v>643</v>
      </c>
      <c r="F11242" t="str">
        <f>VLOOKUP(orders[[#This Row],[product_id]],Products!A:C,3,0)</f>
        <v>Appliances</v>
      </c>
      <c r="G11242">
        <v>1</v>
      </c>
      <c r="H11242" s="6">
        <v>0.12470560164353084</v>
      </c>
      <c r="I11242" s="2">
        <f>VLOOKUP($E11242,
Products!$A$1:$F$201,MATCH(Orders!I$1,Products!$A$1:$F$1,0),0)</f>
        <v>26269.068564891841</v>
      </c>
      <c r="J11242" s="2">
        <f>VLOOKUP($E11242,
Products!$A$1:$F$201,MATCH(Orders!J$1,Products!$A$1:$F$1,0),0)</f>
        <v>18867.564539756699</v>
      </c>
    </row>
    <row r="11243" spans="1:10">
      <c r="A11243">
        <v>11242</v>
      </c>
      <c r="B11243" s="4">
        <v>45888</v>
      </c>
      <c r="C11243" s="10">
        <f>DATE(YEAR(orders[[#This Row],[order_date]]), MONTH(orders[[#This Row],[order_date]]), 1)</f>
        <v>45870</v>
      </c>
      <c r="D11243" t="s">
        <v>3741</v>
      </c>
      <c r="E11243" t="s">
        <v>618</v>
      </c>
      <c r="F11243" t="str">
        <f>VLOOKUP(orders[[#This Row],[product_id]],Products!A:C,3,0)</f>
        <v>Appliances</v>
      </c>
      <c r="G11243">
        <v>2</v>
      </c>
      <c r="H11243" s="6">
        <v>8.7401649366778675E-2</v>
      </c>
      <c r="I11243" s="2">
        <f>VLOOKUP($E11243,
Products!$A$1:$F$201,MATCH(Orders!I$1,Products!$A$1:$F$1,0),0)</f>
        <v>5546.9777002203573</v>
      </c>
      <c r="J11243" s="2">
        <f>VLOOKUP($E11243,
Products!$A$1:$F$201,MATCH(Orders!J$1,Products!$A$1:$F$1,0),0)</f>
        <v>4048.2565671880161</v>
      </c>
    </row>
    <row r="11244" spans="1:10">
      <c r="A11244">
        <v>11243</v>
      </c>
      <c r="B11244" s="4">
        <v>45593</v>
      </c>
      <c r="C11244" s="10">
        <f>DATE(YEAR(orders[[#This Row],[order_date]]), MONTH(orders[[#This Row],[order_date]]), 1)</f>
        <v>45566</v>
      </c>
      <c r="D11244" t="s">
        <v>1518</v>
      </c>
      <c r="E11244" t="s">
        <v>588</v>
      </c>
      <c r="F11244" t="str">
        <f>VLOOKUP(orders[[#This Row],[product_id]],Products!A:C,3,0)</f>
        <v>Electronics</v>
      </c>
      <c r="G11244">
        <v>2</v>
      </c>
      <c r="H11244" s="6">
        <v>0.13129229646772664</v>
      </c>
      <c r="I11244" s="2">
        <f>VLOOKUP($E11244,
Products!$A$1:$F$201,MATCH(Orders!I$1,Products!$A$1:$F$1,0),0)</f>
        <v>32539.342481911372</v>
      </c>
      <c r="J11244" s="2">
        <f>VLOOKUP($E11244,
Products!$A$1:$F$201,MATCH(Orders!J$1,Products!$A$1:$F$1,0),0)</f>
        <v>21531.252982830021</v>
      </c>
    </row>
    <row r="11245" spans="1:10">
      <c r="A11245">
        <v>11244</v>
      </c>
      <c r="B11245" s="4">
        <v>45457</v>
      </c>
      <c r="C11245" s="10">
        <f>DATE(YEAR(orders[[#This Row],[order_date]]), MONTH(orders[[#This Row],[order_date]]), 1)</f>
        <v>45444</v>
      </c>
      <c r="D11245" t="s">
        <v>4080</v>
      </c>
      <c r="E11245" t="s">
        <v>570</v>
      </c>
      <c r="F11245" t="str">
        <f>VLOOKUP(orders[[#This Row],[product_id]],Products!A:C,3,0)</f>
        <v>Electronics</v>
      </c>
      <c r="G11245">
        <v>3</v>
      </c>
      <c r="H11245" s="6">
        <v>0.10873853980569229</v>
      </c>
      <c r="I11245" s="2">
        <f>VLOOKUP($E11245,
Products!$A$1:$F$201,MATCH(Orders!I$1,Products!$A$1:$F$1,0),0)</f>
        <v>10978.62820425244</v>
      </c>
      <c r="J11245" s="2">
        <f>VLOOKUP($E11245,
Products!$A$1:$F$201,MATCH(Orders!J$1,Products!$A$1:$F$1,0),0)</f>
        <v>7174.697588469895</v>
      </c>
    </row>
    <row r="11246" spans="1:10">
      <c r="A11246">
        <v>11245</v>
      </c>
      <c r="B11246" s="4">
        <v>45349</v>
      </c>
      <c r="C11246" s="10">
        <f>DATE(YEAR(orders[[#This Row],[order_date]]), MONTH(orders[[#This Row],[order_date]]), 1)</f>
        <v>45323</v>
      </c>
      <c r="D11246" t="s">
        <v>1635</v>
      </c>
      <c r="E11246" t="s">
        <v>506</v>
      </c>
      <c r="F11246" t="str">
        <f>VLOOKUP(orders[[#This Row],[product_id]],Products!A:C,3,0)</f>
        <v>Electronics</v>
      </c>
      <c r="G11246">
        <v>2</v>
      </c>
      <c r="H11246" s="6">
        <v>0.17851287578137565</v>
      </c>
      <c r="I11246" s="2">
        <f>VLOOKUP($E11246,
Products!$A$1:$F$201,MATCH(Orders!I$1,Products!$A$1:$F$1,0),0)</f>
        <v>2354.115904304108</v>
      </c>
      <c r="J11246" s="2">
        <f>VLOOKUP($E11246,
Products!$A$1:$F$201,MATCH(Orders!J$1,Products!$A$1:$F$1,0),0)</f>
        <v>1810.784620830796</v>
      </c>
    </row>
    <row r="11247" spans="1:10">
      <c r="A11247">
        <v>11246</v>
      </c>
      <c r="B11247" s="4">
        <v>45907</v>
      </c>
      <c r="C11247" s="10">
        <f>DATE(YEAR(orders[[#This Row],[order_date]]), MONTH(orders[[#This Row],[order_date]]), 1)</f>
        <v>45901</v>
      </c>
      <c r="D11247" t="s">
        <v>1591</v>
      </c>
      <c r="E11247" t="s">
        <v>686</v>
      </c>
      <c r="F11247" t="str">
        <f>VLOOKUP(orders[[#This Row],[product_id]],Products!A:C,3,0)</f>
        <v>Appliances</v>
      </c>
      <c r="G11247">
        <v>2</v>
      </c>
      <c r="H11247" s="6">
        <v>8.2607857768099771E-2</v>
      </c>
      <c r="I11247" s="2">
        <f>VLOOKUP($E11247,
Products!$A$1:$F$201,MATCH(Orders!I$1,Products!$A$1:$F$1,0),0)</f>
        <v>25525.356267188719</v>
      </c>
      <c r="J11247" s="2">
        <f>VLOOKUP($E11247,
Products!$A$1:$F$201,MATCH(Orders!J$1,Products!$A$1:$F$1,0),0)</f>
        <v>18214.15981099859</v>
      </c>
    </row>
    <row r="11248" spans="1:10">
      <c r="A11248">
        <v>11247</v>
      </c>
      <c r="B11248" s="4">
        <v>45380</v>
      </c>
      <c r="C11248" s="10">
        <f>DATE(YEAR(orders[[#This Row],[order_date]]), MONTH(orders[[#This Row],[order_date]]), 1)</f>
        <v>45352</v>
      </c>
      <c r="D11248" t="s">
        <v>1614</v>
      </c>
      <c r="E11248" t="s">
        <v>679</v>
      </c>
      <c r="F11248" t="str">
        <f>VLOOKUP(orders[[#This Row],[product_id]],Products!A:C,3,0)</f>
        <v>Appliances</v>
      </c>
      <c r="G11248">
        <v>2</v>
      </c>
      <c r="H11248" s="6">
        <v>0.14811632980670963</v>
      </c>
      <c r="I11248" s="2">
        <f>VLOOKUP($E11248,
Products!$A$1:$F$201,MATCH(Orders!I$1,Products!$A$1:$F$1,0),0)</f>
        <v>6336.1008284819591</v>
      </c>
      <c r="J11248" s="2">
        <f>VLOOKUP($E11248,
Products!$A$1:$F$201,MATCH(Orders!J$1,Products!$A$1:$F$1,0),0)</f>
        <v>5056.6203893460352</v>
      </c>
    </row>
    <row r="11249" spans="1:10">
      <c r="A11249">
        <v>11248</v>
      </c>
      <c r="B11249" s="4">
        <v>45193</v>
      </c>
      <c r="C11249" s="10">
        <f>DATE(YEAR(orders[[#This Row],[order_date]]), MONTH(orders[[#This Row],[order_date]]), 1)</f>
        <v>45170</v>
      </c>
      <c r="D11249" t="s">
        <v>4250</v>
      </c>
      <c r="E11249" t="s">
        <v>659</v>
      </c>
      <c r="F11249" t="str">
        <f>VLOOKUP(orders[[#This Row],[product_id]],Products!A:C,3,0)</f>
        <v>Appliances</v>
      </c>
      <c r="G11249">
        <v>1</v>
      </c>
      <c r="H11249" s="6">
        <v>0.1354599937836731</v>
      </c>
      <c r="I11249" s="2">
        <f>VLOOKUP($E11249,
Products!$A$1:$F$201,MATCH(Orders!I$1,Products!$A$1:$F$1,0),0)</f>
        <v>25646.095965041459</v>
      </c>
      <c r="J11249" s="2">
        <f>VLOOKUP($E11249,
Products!$A$1:$F$201,MATCH(Orders!J$1,Products!$A$1:$F$1,0),0)</f>
        <v>18749.646593308222</v>
      </c>
    </row>
    <row r="11250" spans="1:10">
      <c r="A11250">
        <v>11249</v>
      </c>
      <c r="B11250" s="4">
        <v>45433</v>
      </c>
      <c r="C11250" s="10">
        <f>DATE(YEAR(orders[[#This Row],[order_date]]), MONTH(orders[[#This Row],[order_date]]), 1)</f>
        <v>45413</v>
      </c>
      <c r="D11250" t="s">
        <v>3544</v>
      </c>
      <c r="E11250" t="s">
        <v>635</v>
      </c>
      <c r="F11250" t="str">
        <f>VLOOKUP(orders[[#This Row],[product_id]],Products!A:C,3,0)</f>
        <v>Electronics</v>
      </c>
      <c r="G11250">
        <v>1</v>
      </c>
      <c r="H11250" s="6">
        <v>0.12122980183440987</v>
      </c>
      <c r="I11250" s="2">
        <f>VLOOKUP($E11250,
Products!$A$1:$F$201,MATCH(Orders!I$1,Products!$A$1:$F$1,0),0)</f>
        <v>31014.321091901689</v>
      </c>
      <c r="J11250" s="2">
        <f>VLOOKUP($E11250,
Products!$A$1:$F$201,MATCH(Orders!J$1,Products!$A$1:$F$1,0),0)</f>
        <v>23202.91049209132</v>
      </c>
    </row>
    <row r="11251" spans="1:10">
      <c r="A11251">
        <v>11250</v>
      </c>
      <c r="B11251" s="4">
        <v>45242</v>
      </c>
      <c r="C11251" s="10">
        <f>DATE(YEAR(orders[[#This Row],[order_date]]), MONTH(orders[[#This Row],[order_date]]), 1)</f>
        <v>45231</v>
      </c>
      <c r="D11251" t="s">
        <v>3045</v>
      </c>
      <c r="E11251" t="s">
        <v>533</v>
      </c>
      <c r="F11251" t="str">
        <f>VLOOKUP(orders[[#This Row],[product_id]],Products!A:C,3,0)</f>
        <v>Electronics</v>
      </c>
      <c r="G11251">
        <v>2</v>
      </c>
      <c r="H11251" s="6">
        <v>0.14471436166477331</v>
      </c>
      <c r="I11251" s="2">
        <f>VLOOKUP($E11251,
Products!$A$1:$F$201,MATCH(Orders!I$1,Products!$A$1:$F$1,0),0)</f>
        <v>28589.802369332661</v>
      </c>
      <c r="J11251" s="2">
        <f>VLOOKUP($E11251,
Products!$A$1:$F$201,MATCH(Orders!J$1,Products!$A$1:$F$1,0),0)</f>
        <v>21212.93445492295</v>
      </c>
    </row>
    <row r="11252" spans="1:10">
      <c r="A11252">
        <v>11251</v>
      </c>
      <c r="B11252" s="4">
        <v>45690</v>
      </c>
      <c r="C11252" s="10">
        <f>DATE(YEAR(orders[[#This Row],[order_date]]), MONTH(orders[[#This Row],[order_date]]), 1)</f>
        <v>45689</v>
      </c>
      <c r="D11252" t="s">
        <v>2688</v>
      </c>
      <c r="E11252" t="s">
        <v>589</v>
      </c>
      <c r="F11252" t="str">
        <f>VLOOKUP(orders[[#This Row],[product_id]],Products!A:C,3,0)</f>
        <v>Appliances</v>
      </c>
      <c r="G11252">
        <v>2</v>
      </c>
      <c r="H11252" s="6">
        <v>0.12485837818553655</v>
      </c>
      <c r="I11252" s="2">
        <f>VLOOKUP($E11252,
Products!$A$1:$F$201,MATCH(Orders!I$1,Products!$A$1:$F$1,0),0)</f>
        <v>6227.1351854710047</v>
      </c>
      <c r="J11252" s="2">
        <f>VLOOKUP($E11252,
Products!$A$1:$F$201,MATCH(Orders!J$1,Products!$A$1:$F$1,0),0)</f>
        <v>4146.7707671772396</v>
      </c>
    </row>
    <row r="11253" spans="1:10">
      <c r="A11253">
        <v>11252</v>
      </c>
      <c r="B11253" s="4">
        <v>45824</v>
      </c>
      <c r="C11253" s="10">
        <f>DATE(YEAR(orders[[#This Row],[order_date]]), MONTH(orders[[#This Row],[order_date]]), 1)</f>
        <v>45809</v>
      </c>
      <c r="D11253" t="s">
        <v>4029</v>
      </c>
      <c r="E11253" t="s">
        <v>660</v>
      </c>
      <c r="F11253" t="str">
        <f>VLOOKUP(orders[[#This Row],[product_id]],Products!A:C,3,0)</f>
        <v>Appliances</v>
      </c>
      <c r="G11253">
        <v>1</v>
      </c>
      <c r="H11253" s="6">
        <v>5.2575023689718579E-2</v>
      </c>
      <c r="I11253" s="2">
        <f>VLOOKUP($E11253,
Products!$A$1:$F$201,MATCH(Orders!I$1,Products!$A$1:$F$1,0),0)</f>
        <v>25996.564605776519</v>
      </c>
      <c r="J11253" s="2">
        <f>VLOOKUP($E11253,
Products!$A$1:$F$201,MATCH(Orders!J$1,Products!$A$1:$F$1,0),0)</f>
        <v>20210.769869456319</v>
      </c>
    </row>
    <row r="11254" spans="1:10">
      <c r="A11254">
        <v>11253</v>
      </c>
      <c r="B11254" s="4">
        <v>45879</v>
      </c>
      <c r="C11254" s="10">
        <f>DATE(YEAR(orders[[#This Row],[order_date]]), MONTH(orders[[#This Row],[order_date]]), 1)</f>
        <v>45870</v>
      </c>
      <c r="D11254" t="s">
        <v>4365</v>
      </c>
      <c r="E11254" t="s">
        <v>533</v>
      </c>
      <c r="F11254" t="str">
        <f>VLOOKUP(orders[[#This Row],[product_id]],Products!A:C,3,0)</f>
        <v>Electronics</v>
      </c>
      <c r="G11254">
        <v>2</v>
      </c>
      <c r="H11254" s="6">
        <v>0.23091677636364505</v>
      </c>
      <c r="I11254" s="2">
        <f>VLOOKUP($E11254,
Products!$A$1:$F$201,MATCH(Orders!I$1,Products!$A$1:$F$1,0),0)</f>
        <v>28589.802369332661</v>
      </c>
      <c r="J11254" s="2">
        <f>VLOOKUP($E11254,
Products!$A$1:$F$201,MATCH(Orders!J$1,Products!$A$1:$F$1,0),0)</f>
        <v>21212.93445492295</v>
      </c>
    </row>
    <row r="11255" spans="1:10">
      <c r="A11255">
        <v>11254</v>
      </c>
      <c r="B11255" s="4">
        <v>45801</v>
      </c>
      <c r="C11255" s="10">
        <f>DATE(YEAR(orders[[#This Row],[order_date]]), MONTH(orders[[#This Row],[order_date]]), 1)</f>
        <v>45778</v>
      </c>
      <c r="D11255" t="s">
        <v>880</v>
      </c>
      <c r="E11255" t="s">
        <v>629</v>
      </c>
      <c r="F11255" t="str">
        <f>VLOOKUP(orders[[#This Row],[product_id]],Products!A:C,3,0)</f>
        <v>Electronics</v>
      </c>
      <c r="G11255">
        <v>1</v>
      </c>
      <c r="H11255" s="6">
        <v>0.16188855488476234</v>
      </c>
      <c r="I11255" s="2">
        <f>VLOOKUP($E11255,
Products!$A$1:$F$201,MATCH(Orders!I$1,Products!$A$1:$F$1,0),0)</f>
        <v>12411.13061655427</v>
      </c>
      <c r="J11255" s="2">
        <f>VLOOKUP($E11255,
Products!$A$1:$F$201,MATCH(Orders!J$1,Products!$A$1:$F$1,0),0)</f>
        <v>9821.2729118635452</v>
      </c>
    </row>
    <row r="11256" spans="1:10">
      <c r="A11256">
        <v>11255</v>
      </c>
      <c r="B11256" s="4">
        <v>45842</v>
      </c>
      <c r="C11256" s="10">
        <f>DATE(YEAR(orders[[#This Row],[order_date]]), MONTH(orders[[#This Row],[order_date]]), 1)</f>
        <v>45839</v>
      </c>
      <c r="D11256" t="s">
        <v>2862</v>
      </c>
      <c r="E11256" t="s">
        <v>536</v>
      </c>
      <c r="F11256" t="str">
        <f>VLOOKUP(orders[[#This Row],[product_id]],Products!A:C,3,0)</f>
        <v>Appliances</v>
      </c>
      <c r="G11256">
        <v>1</v>
      </c>
      <c r="H11256" s="6">
        <v>7.0491180068932693E-2</v>
      </c>
      <c r="I11256" s="2">
        <f>VLOOKUP($E11256,
Products!$A$1:$F$201,MATCH(Orders!I$1,Products!$A$1:$F$1,0),0)</f>
        <v>25818.123603836499</v>
      </c>
      <c r="J11256" s="2">
        <f>VLOOKUP($E11256,
Products!$A$1:$F$201,MATCH(Orders!J$1,Products!$A$1:$F$1,0),0)</f>
        <v>18462.729442964981</v>
      </c>
    </row>
    <row r="11257" spans="1:10">
      <c r="A11257">
        <v>11256</v>
      </c>
      <c r="B11257" s="4">
        <v>44948</v>
      </c>
      <c r="C11257" s="10">
        <f>DATE(YEAR(orders[[#This Row],[order_date]]), MONTH(orders[[#This Row],[order_date]]), 1)</f>
        <v>44927</v>
      </c>
      <c r="D11257" t="s">
        <v>3715</v>
      </c>
      <c r="E11257" t="s">
        <v>680</v>
      </c>
      <c r="F11257" t="str">
        <f>VLOOKUP(orders[[#This Row],[product_id]],Products!A:C,3,0)</f>
        <v>Electronics</v>
      </c>
      <c r="G11257">
        <v>2</v>
      </c>
      <c r="H11257" s="6">
        <v>0.12208658440569259</v>
      </c>
      <c r="I11257" s="2">
        <f>VLOOKUP($E11257,
Products!$A$1:$F$201,MATCH(Orders!I$1,Products!$A$1:$F$1,0),0)</f>
        <v>31627.348891742429</v>
      </c>
      <c r="J11257" s="2">
        <f>VLOOKUP($E11257,
Products!$A$1:$F$201,MATCH(Orders!J$1,Products!$A$1:$F$1,0),0)</f>
        <v>23219.930812036979</v>
      </c>
    </row>
    <row r="11258" spans="1:10">
      <c r="A11258">
        <v>11257</v>
      </c>
      <c r="B11258" s="4">
        <v>45310</v>
      </c>
      <c r="C11258" s="10">
        <f>DATE(YEAR(orders[[#This Row],[order_date]]), MONTH(orders[[#This Row],[order_date]]), 1)</f>
        <v>45292</v>
      </c>
      <c r="D11258" t="s">
        <v>2069</v>
      </c>
      <c r="E11258" t="s">
        <v>640</v>
      </c>
      <c r="F11258" t="str">
        <f>VLOOKUP(orders[[#This Row],[product_id]],Products!A:C,3,0)</f>
        <v>Electronics</v>
      </c>
      <c r="G11258">
        <v>2</v>
      </c>
      <c r="H11258" s="6">
        <v>0.16313710347668209</v>
      </c>
      <c r="I11258" s="2">
        <f>VLOOKUP($E11258,
Products!$A$1:$F$201,MATCH(Orders!I$1,Products!$A$1:$F$1,0),0)</f>
        <v>28588.897930669911</v>
      </c>
      <c r="J11258" s="2">
        <f>VLOOKUP($E11258,
Products!$A$1:$F$201,MATCH(Orders!J$1,Products!$A$1:$F$1,0),0)</f>
        <v>20681.16336734363</v>
      </c>
    </row>
    <row r="11259" spans="1:10">
      <c r="A11259">
        <v>11258</v>
      </c>
      <c r="B11259" s="4">
        <v>45029</v>
      </c>
      <c r="C11259" s="10">
        <f>DATE(YEAR(orders[[#This Row],[order_date]]), MONTH(orders[[#This Row],[order_date]]), 1)</f>
        <v>45017</v>
      </c>
      <c r="D11259" t="s">
        <v>3601</v>
      </c>
      <c r="E11259" t="s">
        <v>577</v>
      </c>
      <c r="F11259" t="str">
        <f>VLOOKUP(orders[[#This Row],[product_id]],Products!A:C,3,0)</f>
        <v>Appliances</v>
      </c>
      <c r="G11259">
        <v>1</v>
      </c>
      <c r="H11259" s="6">
        <v>0.14568464166930198</v>
      </c>
      <c r="I11259" s="2">
        <f>VLOOKUP($E11259,
Products!$A$1:$F$201,MATCH(Orders!I$1,Products!$A$1:$F$1,0),0)</f>
        <v>24178.046221204509</v>
      </c>
      <c r="J11259" s="2">
        <f>VLOOKUP($E11259,
Products!$A$1:$F$201,MATCH(Orders!J$1,Products!$A$1:$F$1,0),0)</f>
        <v>17784.08636999697</v>
      </c>
    </row>
    <row r="11260" spans="1:10">
      <c r="A11260">
        <v>11259</v>
      </c>
      <c r="B11260" s="4">
        <v>45826</v>
      </c>
      <c r="C11260" s="10">
        <f>DATE(YEAR(orders[[#This Row],[order_date]]), MONTH(orders[[#This Row],[order_date]]), 1)</f>
        <v>45809</v>
      </c>
      <c r="D11260" t="s">
        <v>1743</v>
      </c>
      <c r="E11260" t="s">
        <v>553</v>
      </c>
      <c r="F11260" t="str">
        <f>VLOOKUP(orders[[#This Row],[product_id]],Products!A:C,3,0)</f>
        <v>Electronics</v>
      </c>
      <c r="G11260">
        <v>1</v>
      </c>
      <c r="H11260" s="6">
        <v>0.11815828689041299</v>
      </c>
      <c r="I11260" s="2">
        <f>VLOOKUP($E11260,
Products!$A$1:$F$201,MATCH(Orders!I$1,Products!$A$1:$F$1,0),0)</f>
        <v>19089.562478947992</v>
      </c>
      <c r="J11260" s="2">
        <f>VLOOKUP($E11260,
Products!$A$1:$F$201,MATCH(Orders!J$1,Products!$A$1:$F$1,0),0)</f>
        <v>12552.840439332171</v>
      </c>
    </row>
    <row r="11261" spans="1:10">
      <c r="A11261">
        <v>11260</v>
      </c>
      <c r="B11261" s="4">
        <v>45659</v>
      </c>
      <c r="C11261" s="10">
        <f>DATE(YEAR(orders[[#This Row],[order_date]]), MONTH(orders[[#This Row],[order_date]]), 1)</f>
        <v>45658</v>
      </c>
      <c r="D11261" t="s">
        <v>3446</v>
      </c>
      <c r="E11261" t="s">
        <v>531</v>
      </c>
      <c r="F11261" t="str">
        <f>VLOOKUP(orders[[#This Row],[product_id]],Products!A:C,3,0)</f>
        <v>Electronics</v>
      </c>
      <c r="G11261">
        <v>2</v>
      </c>
      <c r="H11261" s="6">
        <v>0.10055475828153485</v>
      </c>
      <c r="I11261" s="2">
        <f>VLOOKUP($E11261,
Products!$A$1:$F$201,MATCH(Orders!I$1,Products!$A$1:$F$1,0),0)</f>
        <v>29674.378925417219</v>
      </c>
      <c r="J11261" s="2">
        <f>VLOOKUP($E11261,
Products!$A$1:$F$201,MATCH(Orders!J$1,Products!$A$1:$F$1,0),0)</f>
        <v>20795.30337605517</v>
      </c>
    </row>
    <row r="11262" spans="1:10">
      <c r="A11262">
        <v>11261</v>
      </c>
      <c r="B11262" s="4">
        <v>45036</v>
      </c>
      <c r="C11262" s="10">
        <f>DATE(YEAR(orders[[#This Row],[order_date]]), MONTH(orders[[#This Row],[order_date]]), 1)</f>
        <v>45017</v>
      </c>
      <c r="D11262" t="s">
        <v>4099</v>
      </c>
      <c r="E11262" t="s">
        <v>688</v>
      </c>
      <c r="F11262" t="str">
        <f>VLOOKUP(orders[[#This Row],[product_id]],Products!A:C,3,0)</f>
        <v>Appliances</v>
      </c>
      <c r="G11262">
        <v>1</v>
      </c>
      <c r="H11262" s="6">
        <v>0.1056088162875658</v>
      </c>
      <c r="I11262" s="2">
        <f>VLOOKUP($E11262,
Products!$A$1:$F$201,MATCH(Orders!I$1,Products!$A$1:$F$1,0),0)</f>
        <v>5983.6860426434141</v>
      </c>
      <c r="J11262" s="2">
        <f>VLOOKUP($E11262,
Products!$A$1:$F$201,MATCH(Orders!J$1,Products!$A$1:$F$1,0),0)</f>
        <v>3911.563059036529</v>
      </c>
    </row>
    <row r="11263" spans="1:10">
      <c r="A11263">
        <v>11262</v>
      </c>
      <c r="B11263" s="4">
        <v>46015</v>
      </c>
      <c r="C11263" s="10">
        <f>DATE(YEAR(orders[[#This Row],[order_date]]), MONTH(orders[[#This Row],[order_date]]), 1)</f>
        <v>45992</v>
      </c>
      <c r="D11263" t="s">
        <v>4561</v>
      </c>
      <c r="E11263" t="s">
        <v>594</v>
      </c>
      <c r="F11263" t="str">
        <f>VLOOKUP(orders[[#This Row],[product_id]],Products!A:C,3,0)</f>
        <v>Electronics</v>
      </c>
      <c r="G11263">
        <v>2</v>
      </c>
      <c r="H11263" s="6">
        <v>0.24960599344749973</v>
      </c>
      <c r="I11263" s="2">
        <f>VLOOKUP($E11263,
Products!$A$1:$F$201,MATCH(Orders!I$1,Products!$A$1:$F$1,0),0)</f>
        <v>19992.108086337241</v>
      </c>
      <c r="J11263" s="2">
        <f>VLOOKUP($E11263,
Products!$A$1:$F$201,MATCH(Orders!J$1,Products!$A$1:$F$1,0),0)</f>
        <v>14456.6967044005</v>
      </c>
    </row>
    <row r="11264" spans="1:10">
      <c r="A11264">
        <v>11263</v>
      </c>
      <c r="B11264" s="4">
        <v>45596</v>
      </c>
      <c r="C11264" s="10">
        <f>DATE(YEAR(orders[[#This Row],[order_date]]), MONTH(orders[[#This Row],[order_date]]), 1)</f>
        <v>45566</v>
      </c>
      <c r="D11264" t="s">
        <v>3717</v>
      </c>
      <c r="E11264" t="s">
        <v>640</v>
      </c>
      <c r="F11264" t="str">
        <f>VLOOKUP(orders[[#This Row],[product_id]],Products!A:C,3,0)</f>
        <v>Electronics</v>
      </c>
      <c r="G11264">
        <v>1</v>
      </c>
      <c r="H11264" s="6">
        <v>0.16733348769166428</v>
      </c>
      <c r="I11264" s="2">
        <f>VLOOKUP($E11264,
Products!$A$1:$F$201,MATCH(Orders!I$1,Products!$A$1:$F$1,0),0)</f>
        <v>28588.897930669911</v>
      </c>
      <c r="J11264" s="2">
        <f>VLOOKUP($E11264,
Products!$A$1:$F$201,MATCH(Orders!J$1,Products!$A$1:$F$1,0),0)</f>
        <v>20681.16336734363</v>
      </c>
    </row>
    <row r="11265" spans="1:10">
      <c r="A11265">
        <v>11264</v>
      </c>
      <c r="B11265" s="4">
        <v>45969</v>
      </c>
      <c r="C11265" s="10">
        <f>DATE(YEAR(orders[[#This Row],[order_date]]), MONTH(orders[[#This Row],[order_date]]), 1)</f>
        <v>45962</v>
      </c>
      <c r="D11265" t="s">
        <v>2796</v>
      </c>
      <c r="E11265" t="s">
        <v>610</v>
      </c>
      <c r="F11265" t="str">
        <f>VLOOKUP(orders[[#This Row],[product_id]],Products!A:C,3,0)</f>
        <v>Appliances</v>
      </c>
      <c r="G11265">
        <v>3</v>
      </c>
      <c r="H11265" s="6">
        <v>7.4097089663903576E-2</v>
      </c>
      <c r="I11265" s="2">
        <f>VLOOKUP($E11265,
Products!$A$1:$F$201,MATCH(Orders!I$1,Products!$A$1:$F$1,0),0)</f>
        <v>23456.386855186989</v>
      </c>
      <c r="J11265" s="2">
        <f>VLOOKUP($E11265,
Products!$A$1:$F$201,MATCH(Orders!J$1,Products!$A$1:$F$1,0),0)</f>
        <v>16522.385271144129</v>
      </c>
    </row>
    <row r="11266" spans="1:10">
      <c r="A11266">
        <v>11265</v>
      </c>
      <c r="B11266" s="4">
        <v>45310</v>
      </c>
      <c r="C11266" s="10">
        <f>DATE(YEAR(orders[[#This Row],[order_date]]), MONTH(orders[[#This Row],[order_date]]), 1)</f>
        <v>45292</v>
      </c>
      <c r="D11266" t="s">
        <v>1166</v>
      </c>
      <c r="E11266" t="s">
        <v>562</v>
      </c>
      <c r="F11266" t="str">
        <f>VLOOKUP(orders[[#This Row],[product_id]],Products!A:C,3,0)</f>
        <v>Electronics</v>
      </c>
      <c r="G11266">
        <v>1</v>
      </c>
      <c r="H11266" s="6">
        <v>0.21056048089431709</v>
      </c>
      <c r="I11266" s="2">
        <f>VLOOKUP($E11266,
Products!$A$1:$F$201,MATCH(Orders!I$1,Products!$A$1:$F$1,0),0)</f>
        <v>2550.478597498749</v>
      </c>
      <c r="J11266" s="2">
        <f>VLOOKUP($E11266,
Products!$A$1:$F$201,MATCH(Orders!J$1,Products!$A$1:$F$1,0),0)</f>
        <v>1688.129752018375</v>
      </c>
    </row>
    <row r="11267" spans="1:10">
      <c r="A11267">
        <v>11266</v>
      </c>
      <c r="B11267" s="4">
        <v>45116</v>
      </c>
      <c r="C11267" s="10">
        <f>DATE(YEAR(orders[[#This Row],[order_date]]), MONTH(orders[[#This Row],[order_date]]), 1)</f>
        <v>45108</v>
      </c>
      <c r="D11267" t="s">
        <v>3879</v>
      </c>
      <c r="E11267" t="s">
        <v>620</v>
      </c>
      <c r="F11267" t="str">
        <f>VLOOKUP(orders[[#This Row],[product_id]],Products!A:C,3,0)</f>
        <v>Electronics</v>
      </c>
      <c r="G11267">
        <v>2</v>
      </c>
      <c r="H11267" s="6">
        <v>0.23206102681393684</v>
      </c>
      <c r="I11267" s="2">
        <f>VLOOKUP($E11267,
Products!$A$1:$F$201,MATCH(Orders!I$1,Products!$A$1:$F$1,0),0)</f>
        <v>23669.635851452331</v>
      </c>
      <c r="J11267" s="2">
        <f>VLOOKUP($E11267,
Products!$A$1:$F$201,MATCH(Orders!J$1,Products!$A$1:$F$1,0),0)</f>
        <v>17880.752220874681</v>
      </c>
    </row>
    <row r="11268" spans="1:10">
      <c r="A11268">
        <v>11267</v>
      </c>
      <c r="B11268" s="4">
        <v>45688</v>
      </c>
      <c r="C11268" s="10">
        <f>DATE(YEAR(orders[[#This Row],[order_date]]), MONTH(orders[[#This Row],[order_date]]), 1)</f>
        <v>45658</v>
      </c>
      <c r="D11268" t="s">
        <v>4402</v>
      </c>
      <c r="E11268" t="s">
        <v>691</v>
      </c>
      <c r="F11268" t="str">
        <f>VLOOKUP(orders[[#This Row],[product_id]],Products!A:C,3,0)</f>
        <v>Appliances</v>
      </c>
      <c r="G11268">
        <v>2</v>
      </c>
      <c r="H11268" s="6">
        <v>9.7955063859398186E-2</v>
      </c>
      <c r="I11268" s="2">
        <f>VLOOKUP($E11268,
Products!$A$1:$F$201,MATCH(Orders!I$1,Products!$A$1:$F$1,0),0)</f>
        <v>2337.6024778940591</v>
      </c>
      <c r="J11268" s="2">
        <f>VLOOKUP($E11268,
Products!$A$1:$F$201,MATCH(Orders!J$1,Products!$A$1:$F$1,0),0)</f>
        <v>1616.9957885138581</v>
      </c>
    </row>
    <row r="11269" spans="1:10">
      <c r="A11269">
        <v>11268</v>
      </c>
      <c r="B11269" s="4">
        <v>45286</v>
      </c>
      <c r="C11269" s="10">
        <f>DATE(YEAR(orders[[#This Row],[order_date]]), MONTH(orders[[#This Row],[order_date]]), 1)</f>
        <v>45261</v>
      </c>
      <c r="D11269" t="s">
        <v>3458</v>
      </c>
      <c r="E11269" t="s">
        <v>625</v>
      </c>
      <c r="F11269" t="str">
        <f>VLOOKUP(orders[[#This Row],[product_id]],Products!A:C,3,0)</f>
        <v>Electronics</v>
      </c>
      <c r="G11269">
        <v>2</v>
      </c>
      <c r="H11269" s="6">
        <v>0.17885075706451795</v>
      </c>
      <c r="I11269" s="2">
        <f>VLOOKUP($E11269,
Products!$A$1:$F$201,MATCH(Orders!I$1,Products!$A$1:$F$1,0),0)</f>
        <v>11578.815958005471</v>
      </c>
      <c r="J11269" s="2">
        <f>VLOOKUP($E11269,
Products!$A$1:$F$201,MATCH(Orders!J$1,Products!$A$1:$F$1,0),0)</f>
        <v>7854.7306959992193</v>
      </c>
    </row>
    <row r="11270" spans="1:10">
      <c r="A11270">
        <v>11269</v>
      </c>
      <c r="B11270" s="4">
        <v>45801</v>
      </c>
      <c r="C11270" s="10">
        <f>DATE(YEAR(orders[[#This Row],[order_date]]), MONTH(orders[[#This Row],[order_date]]), 1)</f>
        <v>45778</v>
      </c>
      <c r="D11270" t="s">
        <v>3786</v>
      </c>
      <c r="E11270" t="s">
        <v>506</v>
      </c>
      <c r="F11270" t="str">
        <f>VLOOKUP(orders[[#This Row],[product_id]],Products!A:C,3,0)</f>
        <v>Electronics</v>
      </c>
      <c r="G11270">
        <v>3</v>
      </c>
      <c r="H11270" s="6">
        <v>0.14825806411168962</v>
      </c>
      <c r="I11270" s="2">
        <f>VLOOKUP($E11270,
Products!$A$1:$F$201,MATCH(Orders!I$1,Products!$A$1:$F$1,0),0)</f>
        <v>2354.115904304108</v>
      </c>
      <c r="J11270" s="2">
        <f>VLOOKUP($E11270,
Products!$A$1:$F$201,MATCH(Orders!J$1,Products!$A$1:$F$1,0),0)</f>
        <v>1810.784620830796</v>
      </c>
    </row>
    <row r="11271" spans="1:10">
      <c r="A11271">
        <v>11270</v>
      </c>
      <c r="B11271" s="4">
        <v>45812</v>
      </c>
      <c r="C11271" s="10">
        <f>DATE(YEAR(orders[[#This Row],[order_date]]), MONTH(orders[[#This Row],[order_date]]), 1)</f>
        <v>45809</v>
      </c>
      <c r="D11271" t="s">
        <v>854</v>
      </c>
      <c r="E11271" t="s">
        <v>587</v>
      </c>
      <c r="F11271" t="str">
        <f>VLOOKUP(orders[[#This Row],[product_id]],Products!A:C,3,0)</f>
        <v>Electronics</v>
      </c>
      <c r="G11271">
        <v>3</v>
      </c>
      <c r="H11271" s="6">
        <v>0.1822724224845671</v>
      </c>
      <c r="I11271" s="2">
        <f>VLOOKUP($E11271,
Products!$A$1:$F$201,MATCH(Orders!I$1,Products!$A$1:$F$1,0),0)</f>
        <v>16527.367619686949</v>
      </c>
      <c r="J11271" s="2">
        <f>VLOOKUP($E11271,
Products!$A$1:$F$201,MATCH(Orders!J$1,Products!$A$1:$F$1,0),0)</f>
        <v>12533.62883070202</v>
      </c>
    </row>
    <row r="11272" spans="1:10">
      <c r="A11272">
        <v>11271</v>
      </c>
      <c r="B11272" s="4">
        <v>45005</v>
      </c>
      <c r="C11272" s="10">
        <f>DATE(YEAR(orders[[#This Row],[order_date]]), MONTH(orders[[#This Row],[order_date]]), 1)</f>
        <v>44986</v>
      </c>
      <c r="D11272" t="s">
        <v>1043</v>
      </c>
      <c r="E11272" t="s">
        <v>705</v>
      </c>
      <c r="F11272" t="str">
        <f>VLOOKUP(orders[[#This Row],[product_id]],Products!A:C,3,0)</f>
        <v>Electronics</v>
      </c>
      <c r="G11272">
        <v>1</v>
      </c>
      <c r="H11272" s="6">
        <v>0.14981832062188752</v>
      </c>
      <c r="I11272" s="2">
        <f>VLOOKUP($E11272,
Products!$A$1:$F$201,MATCH(Orders!I$1,Products!$A$1:$F$1,0),0)</f>
        <v>11719.594724541899</v>
      </c>
      <c r="J11272" s="2">
        <f>VLOOKUP($E11272,
Products!$A$1:$F$201,MATCH(Orders!J$1,Products!$A$1:$F$1,0),0)</f>
        <v>7926.6332911718628</v>
      </c>
    </row>
    <row r="11273" spans="1:10">
      <c r="A11273">
        <v>11272</v>
      </c>
      <c r="B11273" s="4">
        <v>45522</v>
      </c>
      <c r="C11273" s="10">
        <f>DATE(YEAR(orders[[#This Row],[order_date]]), MONTH(orders[[#This Row],[order_date]]), 1)</f>
        <v>45505</v>
      </c>
      <c r="D11273" t="s">
        <v>1708</v>
      </c>
      <c r="E11273" t="s">
        <v>534</v>
      </c>
      <c r="F11273" t="str">
        <f>VLOOKUP(orders[[#This Row],[product_id]],Products!A:C,3,0)</f>
        <v>Appliances</v>
      </c>
      <c r="G11273">
        <v>1</v>
      </c>
      <c r="H11273" s="6">
        <v>0.12207008477922243</v>
      </c>
      <c r="I11273" s="2">
        <f>VLOOKUP($E11273,
Products!$A$1:$F$201,MATCH(Orders!I$1,Products!$A$1:$F$1,0),0)</f>
        <v>24743.162958088669</v>
      </c>
      <c r="J11273" s="2">
        <f>VLOOKUP($E11273,
Products!$A$1:$F$201,MATCH(Orders!J$1,Products!$A$1:$F$1,0),0)</f>
        <v>19307.588986555591</v>
      </c>
    </row>
    <row r="11274" spans="1:10">
      <c r="A11274">
        <v>11273</v>
      </c>
      <c r="B11274" s="4">
        <v>45812</v>
      </c>
      <c r="C11274" s="10">
        <f>DATE(YEAR(orders[[#This Row],[order_date]]), MONTH(orders[[#This Row],[order_date]]), 1)</f>
        <v>45809</v>
      </c>
      <c r="D11274" t="s">
        <v>2977</v>
      </c>
      <c r="E11274" t="s">
        <v>655</v>
      </c>
      <c r="F11274" t="str">
        <f>VLOOKUP(orders[[#This Row],[product_id]],Products!A:C,3,0)</f>
        <v>Appliances</v>
      </c>
      <c r="G11274">
        <v>3</v>
      </c>
      <c r="H11274" s="6">
        <v>7.6169561213992126E-2</v>
      </c>
      <c r="I11274" s="2">
        <f>VLOOKUP($E11274,
Products!$A$1:$F$201,MATCH(Orders!I$1,Products!$A$1:$F$1,0),0)</f>
        <v>24072.170529057032</v>
      </c>
      <c r="J11274" s="2">
        <f>VLOOKUP($E11274,
Products!$A$1:$F$201,MATCH(Orders!J$1,Products!$A$1:$F$1,0),0)</f>
        <v>16358.626370717549</v>
      </c>
    </row>
    <row r="11275" spans="1:10">
      <c r="A11275">
        <v>11274</v>
      </c>
      <c r="B11275" s="4">
        <v>45941</v>
      </c>
      <c r="C11275" s="10">
        <f>DATE(YEAR(orders[[#This Row],[order_date]]), MONTH(orders[[#This Row],[order_date]]), 1)</f>
        <v>45931</v>
      </c>
      <c r="D11275" t="s">
        <v>1839</v>
      </c>
      <c r="E11275" t="s">
        <v>673</v>
      </c>
      <c r="F11275" t="str">
        <f>VLOOKUP(orders[[#This Row],[product_id]],Products!A:C,3,0)</f>
        <v>Electronics</v>
      </c>
      <c r="G11275">
        <v>1</v>
      </c>
      <c r="H11275" s="6">
        <v>0.10576442009820729</v>
      </c>
      <c r="I11275" s="2">
        <f>VLOOKUP($E11275,
Products!$A$1:$F$201,MATCH(Orders!I$1,Products!$A$1:$F$1,0),0)</f>
        <v>19770.070105413852</v>
      </c>
      <c r="J11275" s="2">
        <f>VLOOKUP($E11275,
Products!$A$1:$F$201,MATCH(Orders!J$1,Products!$A$1:$F$1,0),0)</f>
        <v>14414.291574648811</v>
      </c>
    </row>
    <row r="11276" spans="1:10">
      <c r="A11276">
        <v>11275</v>
      </c>
      <c r="B11276" s="4">
        <v>45075</v>
      </c>
      <c r="C11276" s="10">
        <f>DATE(YEAR(orders[[#This Row],[order_date]]), MONTH(orders[[#This Row],[order_date]]), 1)</f>
        <v>45047</v>
      </c>
      <c r="D11276" t="s">
        <v>1059</v>
      </c>
      <c r="E11276" t="s">
        <v>695</v>
      </c>
      <c r="F11276" t="str">
        <f>VLOOKUP(orders[[#This Row],[product_id]],Products!A:C,3,0)</f>
        <v>Electronics</v>
      </c>
      <c r="G11276">
        <v>1</v>
      </c>
      <c r="H11276" s="6">
        <v>0.23430706419915953</v>
      </c>
      <c r="I11276" s="2">
        <f>VLOOKUP($E11276,
Products!$A$1:$F$201,MATCH(Orders!I$1,Products!$A$1:$F$1,0),0)</f>
        <v>2716.2219891886762</v>
      </c>
      <c r="J11276" s="2">
        <f>VLOOKUP($E11276,
Products!$A$1:$F$201,MATCH(Orders!J$1,Products!$A$1:$F$1,0),0)</f>
        <v>2045.0534052982539</v>
      </c>
    </row>
    <row r="11277" spans="1:10">
      <c r="A11277">
        <v>11276</v>
      </c>
      <c r="B11277" s="4">
        <v>44936</v>
      </c>
      <c r="C11277" s="10">
        <f>DATE(YEAR(orders[[#This Row],[order_date]]), MONTH(orders[[#This Row],[order_date]]), 1)</f>
        <v>44927</v>
      </c>
      <c r="D11277" t="s">
        <v>1813</v>
      </c>
      <c r="E11277" t="s">
        <v>519</v>
      </c>
      <c r="F11277" t="str">
        <f>VLOOKUP(orders[[#This Row],[product_id]],Products!A:C,3,0)</f>
        <v>Electronics</v>
      </c>
      <c r="G11277">
        <v>2</v>
      </c>
      <c r="H11277" s="6">
        <v>0.1219398168704225</v>
      </c>
      <c r="I11277" s="2">
        <f>VLOOKUP($E11277,
Products!$A$1:$F$201,MATCH(Orders!I$1,Products!$A$1:$F$1,0),0)</f>
        <v>13103.02115426216</v>
      </c>
      <c r="J11277" s="2">
        <f>VLOOKUP($E11277,
Products!$A$1:$F$201,MATCH(Orders!J$1,Products!$A$1:$F$1,0),0)</f>
        <v>8775.5491996797755</v>
      </c>
    </row>
    <row r="11278" spans="1:10">
      <c r="A11278">
        <v>11277</v>
      </c>
      <c r="B11278" s="4">
        <v>45718</v>
      </c>
      <c r="C11278" s="10">
        <f>DATE(YEAR(orders[[#This Row],[order_date]]), MONTH(orders[[#This Row],[order_date]]), 1)</f>
        <v>45717</v>
      </c>
      <c r="D11278" t="s">
        <v>3308</v>
      </c>
      <c r="E11278" t="s">
        <v>635</v>
      </c>
      <c r="F11278" t="str">
        <f>VLOOKUP(orders[[#This Row],[product_id]],Products!A:C,3,0)</f>
        <v>Electronics</v>
      </c>
      <c r="G11278">
        <v>1</v>
      </c>
      <c r="H11278" s="6">
        <v>0.19227149878051256</v>
      </c>
      <c r="I11278" s="2">
        <f>VLOOKUP($E11278,
Products!$A$1:$F$201,MATCH(Orders!I$1,Products!$A$1:$F$1,0),0)</f>
        <v>31014.321091901689</v>
      </c>
      <c r="J11278" s="2">
        <f>VLOOKUP($E11278,
Products!$A$1:$F$201,MATCH(Orders!J$1,Products!$A$1:$F$1,0),0)</f>
        <v>23202.91049209132</v>
      </c>
    </row>
    <row r="11279" spans="1:10">
      <c r="A11279">
        <v>11278</v>
      </c>
      <c r="B11279" s="4">
        <v>46005</v>
      </c>
      <c r="C11279" s="10">
        <f>DATE(YEAR(orders[[#This Row],[order_date]]), MONTH(orders[[#This Row],[order_date]]), 1)</f>
        <v>45992</v>
      </c>
      <c r="D11279" t="s">
        <v>2819</v>
      </c>
      <c r="E11279" t="s">
        <v>668</v>
      </c>
      <c r="F11279" t="str">
        <f>VLOOKUP(orders[[#This Row],[product_id]],Products!A:C,3,0)</f>
        <v>Electronics</v>
      </c>
      <c r="G11279">
        <v>1</v>
      </c>
      <c r="H11279" s="6">
        <v>0.21313085281912889</v>
      </c>
      <c r="I11279" s="2">
        <f>VLOOKUP($E11279,
Products!$A$1:$F$201,MATCH(Orders!I$1,Products!$A$1:$F$1,0),0)</f>
        <v>23702.058773663419</v>
      </c>
      <c r="J11279" s="2">
        <f>VLOOKUP($E11279,
Products!$A$1:$F$201,MATCH(Orders!J$1,Products!$A$1:$F$1,0),0)</f>
        <v>17657.804767621328</v>
      </c>
    </row>
    <row r="11280" spans="1:10">
      <c r="A11280">
        <v>11279</v>
      </c>
      <c r="B11280" s="4">
        <v>45798</v>
      </c>
      <c r="C11280" s="10">
        <f>DATE(YEAR(orders[[#This Row],[order_date]]), MONTH(orders[[#This Row],[order_date]]), 1)</f>
        <v>45778</v>
      </c>
      <c r="D11280" t="s">
        <v>4165</v>
      </c>
      <c r="E11280" t="s">
        <v>576</v>
      </c>
      <c r="F11280" t="str">
        <f>VLOOKUP(orders[[#This Row],[product_id]],Products!A:C,3,0)</f>
        <v>Electronics</v>
      </c>
      <c r="G11280">
        <v>2</v>
      </c>
      <c r="H11280" s="6">
        <v>0.11093899701487764</v>
      </c>
      <c r="I11280" s="2">
        <f>VLOOKUP($E11280,
Products!$A$1:$F$201,MATCH(Orders!I$1,Products!$A$1:$F$1,0),0)</f>
        <v>12571.90922514794</v>
      </c>
      <c r="J11280" s="2">
        <f>VLOOKUP($E11280,
Products!$A$1:$F$201,MATCH(Orders!J$1,Products!$A$1:$F$1,0),0)</f>
        <v>9314.5536289888332</v>
      </c>
    </row>
    <row r="11281" spans="1:10">
      <c r="A11281">
        <v>11280</v>
      </c>
      <c r="B11281" s="4">
        <v>45106</v>
      </c>
      <c r="C11281" s="10">
        <f>DATE(YEAR(orders[[#This Row],[order_date]]), MONTH(orders[[#This Row],[order_date]]), 1)</f>
        <v>45078</v>
      </c>
      <c r="D11281" t="s">
        <v>2620</v>
      </c>
      <c r="E11281" t="s">
        <v>700</v>
      </c>
      <c r="F11281" t="str">
        <f>VLOOKUP(orders[[#This Row],[product_id]],Products!A:C,3,0)</f>
        <v>Electronics</v>
      </c>
      <c r="G11281">
        <v>3</v>
      </c>
      <c r="H11281" s="6">
        <v>0.23549427266545411</v>
      </c>
      <c r="I11281" s="2">
        <f>VLOOKUP($E11281,
Products!$A$1:$F$201,MATCH(Orders!I$1,Products!$A$1:$F$1,0),0)</f>
        <v>11070.26215043813</v>
      </c>
      <c r="J11281" s="2">
        <f>VLOOKUP($E11281,
Products!$A$1:$F$201,MATCH(Orders!J$1,Products!$A$1:$F$1,0),0)</f>
        <v>7867.3909748932683</v>
      </c>
    </row>
    <row r="11282" spans="1:10">
      <c r="A11282">
        <v>11281</v>
      </c>
      <c r="B11282" s="4">
        <v>45670</v>
      </c>
      <c r="C11282" s="10">
        <f>DATE(YEAR(orders[[#This Row],[order_date]]), MONTH(orders[[#This Row],[order_date]]), 1)</f>
        <v>45658</v>
      </c>
      <c r="D11282" t="s">
        <v>3374</v>
      </c>
      <c r="E11282" t="s">
        <v>630</v>
      </c>
      <c r="F11282" t="str">
        <f>VLOOKUP(orders[[#This Row],[product_id]],Products!A:C,3,0)</f>
        <v>Electronics</v>
      </c>
      <c r="G11282">
        <v>1</v>
      </c>
      <c r="H11282" s="6">
        <v>0.15342645614512598</v>
      </c>
      <c r="I11282" s="2">
        <f>VLOOKUP($E11282,
Products!$A$1:$F$201,MATCH(Orders!I$1,Products!$A$1:$F$1,0),0)</f>
        <v>20513.60683859466</v>
      </c>
      <c r="J11282" s="2">
        <f>VLOOKUP($E11282,
Products!$A$1:$F$201,MATCH(Orders!J$1,Products!$A$1:$F$1,0),0)</f>
        <v>14929.268600567289</v>
      </c>
    </row>
    <row r="11283" spans="1:10">
      <c r="A11283">
        <v>11282</v>
      </c>
      <c r="B11283" s="4">
        <v>45307</v>
      </c>
      <c r="C11283" s="10">
        <f>DATE(YEAR(orders[[#This Row],[order_date]]), MONTH(orders[[#This Row],[order_date]]), 1)</f>
        <v>45292</v>
      </c>
      <c r="D11283" t="s">
        <v>4391</v>
      </c>
      <c r="E11283" t="s">
        <v>584</v>
      </c>
      <c r="F11283" t="str">
        <f>VLOOKUP(orders[[#This Row],[product_id]],Products!A:C,3,0)</f>
        <v>Electronics</v>
      </c>
      <c r="G11283">
        <v>1</v>
      </c>
      <c r="H11283" s="6">
        <v>0.24950875700745809</v>
      </c>
      <c r="I11283" s="2">
        <f>VLOOKUP($E11283,
Products!$A$1:$F$201,MATCH(Orders!I$1,Products!$A$1:$F$1,0),0)</f>
        <v>22521.77465591731</v>
      </c>
      <c r="J11283" s="2">
        <f>VLOOKUP($E11283,
Products!$A$1:$F$201,MATCH(Orders!J$1,Products!$A$1:$F$1,0),0)</f>
        <v>15596.91628423841</v>
      </c>
    </row>
    <row r="11284" spans="1:10">
      <c r="A11284">
        <v>11283</v>
      </c>
      <c r="B11284" s="4">
        <v>45377</v>
      </c>
      <c r="C11284" s="10">
        <f>DATE(YEAR(orders[[#This Row],[order_date]]), MONTH(orders[[#This Row],[order_date]]), 1)</f>
        <v>45352</v>
      </c>
      <c r="D11284" t="s">
        <v>3912</v>
      </c>
      <c r="E11284" t="s">
        <v>612</v>
      </c>
      <c r="F11284" t="str">
        <f>VLOOKUP(orders[[#This Row],[product_id]],Products!A:C,3,0)</f>
        <v>Electronics</v>
      </c>
      <c r="G11284">
        <v>2</v>
      </c>
      <c r="H11284" s="6">
        <v>0.11031818931122188</v>
      </c>
      <c r="I11284" s="2">
        <f>VLOOKUP($E11284,
Products!$A$1:$F$201,MATCH(Orders!I$1,Products!$A$1:$F$1,0),0)</f>
        <v>2704.041843529928</v>
      </c>
      <c r="J11284" s="2">
        <f>VLOOKUP($E11284,
Products!$A$1:$F$201,MATCH(Orders!J$1,Products!$A$1:$F$1,0),0)</f>
        <v>2158.9135708713038</v>
      </c>
    </row>
    <row r="11285" spans="1:10">
      <c r="A11285">
        <v>11284</v>
      </c>
      <c r="B11285" s="4">
        <v>45320</v>
      </c>
      <c r="C11285" s="10">
        <f>DATE(YEAR(orders[[#This Row],[order_date]]), MONTH(orders[[#This Row],[order_date]]), 1)</f>
        <v>45292</v>
      </c>
      <c r="D11285" t="s">
        <v>1815</v>
      </c>
      <c r="E11285" t="s">
        <v>603</v>
      </c>
      <c r="F11285" t="str">
        <f>VLOOKUP(orders[[#This Row],[product_id]],Products!A:C,3,0)</f>
        <v>Electronics</v>
      </c>
      <c r="G11285">
        <v>1</v>
      </c>
      <c r="H11285" s="6">
        <v>0.20751570830055252</v>
      </c>
      <c r="I11285" s="2">
        <f>VLOOKUP($E11285,
Products!$A$1:$F$201,MATCH(Orders!I$1,Products!$A$1:$F$1,0),0)</f>
        <v>10867.659217073329</v>
      </c>
      <c r="J11285" s="2">
        <f>VLOOKUP($E11285,
Products!$A$1:$F$201,MATCH(Orders!J$1,Products!$A$1:$F$1,0),0)</f>
        <v>8421.8829552397037</v>
      </c>
    </row>
    <row r="11286" spans="1:10">
      <c r="A11286">
        <v>11285</v>
      </c>
      <c r="B11286" s="4">
        <v>45891</v>
      </c>
      <c r="C11286" s="10">
        <f>DATE(YEAR(orders[[#This Row],[order_date]]), MONTH(orders[[#This Row],[order_date]]), 1)</f>
        <v>45870</v>
      </c>
      <c r="D11286" t="s">
        <v>789</v>
      </c>
      <c r="E11286" t="s">
        <v>655</v>
      </c>
      <c r="F11286" t="str">
        <f>VLOOKUP(orders[[#This Row],[product_id]],Products!A:C,3,0)</f>
        <v>Appliances</v>
      </c>
      <c r="G11286">
        <v>2</v>
      </c>
      <c r="H11286" s="6">
        <v>0.12117893550475226</v>
      </c>
      <c r="I11286" s="2">
        <f>VLOOKUP($E11286,
Products!$A$1:$F$201,MATCH(Orders!I$1,Products!$A$1:$F$1,0),0)</f>
        <v>24072.170529057032</v>
      </c>
      <c r="J11286" s="2">
        <f>VLOOKUP($E11286,
Products!$A$1:$F$201,MATCH(Orders!J$1,Products!$A$1:$F$1,0),0)</f>
        <v>16358.626370717549</v>
      </c>
    </row>
    <row r="11287" spans="1:10">
      <c r="A11287">
        <v>11286</v>
      </c>
      <c r="B11287" s="4">
        <v>45359</v>
      </c>
      <c r="C11287" s="10">
        <f>DATE(YEAR(orders[[#This Row],[order_date]]), MONTH(orders[[#This Row],[order_date]]), 1)</f>
        <v>45352</v>
      </c>
      <c r="D11287" t="s">
        <v>2683</v>
      </c>
      <c r="E11287" t="s">
        <v>523</v>
      </c>
      <c r="F11287" t="str">
        <f>VLOOKUP(orders[[#This Row],[product_id]],Products!A:C,3,0)</f>
        <v>Electronics</v>
      </c>
      <c r="G11287">
        <v>1</v>
      </c>
      <c r="H11287" s="6">
        <v>0.1604039467570641</v>
      </c>
      <c r="I11287" s="2">
        <f>VLOOKUP($E11287,
Products!$A$1:$F$201,MATCH(Orders!I$1,Products!$A$1:$F$1,0),0)</f>
        <v>27240.414518089601</v>
      </c>
      <c r="J11287" s="2">
        <f>VLOOKUP($E11287,
Products!$A$1:$F$201,MATCH(Orders!J$1,Products!$A$1:$F$1,0),0)</f>
        <v>21217.524617692769</v>
      </c>
    </row>
    <row r="11288" spans="1:10">
      <c r="A11288">
        <v>11287</v>
      </c>
      <c r="B11288" s="4">
        <v>45880</v>
      </c>
      <c r="C11288" s="10">
        <f>DATE(YEAR(orders[[#This Row],[order_date]]), MONTH(orders[[#This Row],[order_date]]), 1)</f>
        <v>45870</v>
      </c>
      <c r="D11288" t="s">
        <v>932</v>
      </c>
      <c r="E11288" t="s">
        <v>551</v>
      </c>
      <c r="F11288" t="str">
        <f>VLOOKUP(orders[[#This Row],[product_id]],Products!A:C,3,0)</f>
        <v>Appliances</v>
      </c>
      <c r="G11288">
        <v>2</v>
      </c>
      <c r="H11288" s="6">
        <v>8.3649786203217058E-2</v>
      </c>
      <c r="I11288" s="2">
        <f>VLOOKUP($E11288,
Products!$A$1:$F$201,MATCH(Orders!I$1,Products!$A$1:$F$1,0),0)</f>
        <v>5988.538916083141</v>
      </c>
      <c r="J11288" s="2">
        <f>VLOOKUP($E11288,
Products!$A$1:$F$201,MATCH(Orders!J$1,Products!$A$1:$F$1,0),0)</f>
        <v>4180.5955033056744</v>
      </c>
    </row>
    <row r="11289" spans="1:10">
      <c r="A11289">
        <v>11288</v>
      </c>
      <c r="B11289" s="4">
        <v>45872</v>
      </c>
      <c r="C11289" s="10">
        <f>DATE(YEAR(orders[[#This Row],[order_date]]), MONTH(orders[[#This Row],[order_date]]), 1)</f>
        <v>45870</v>
      </c>
      <c r="D11289" t="s">
        <v>4037</v>
      </c>
      <c r="E11289" t="s">
        <v>587</v>
      </c>
      <c r="F11289" t="str">
        <f>VLOOKUP(orders[[#This Row],[product_id]],Products!A:C,3,0)</f>
        <v>Electronics</v>
      </c>
      <c r="G11289">
        <v>2</v>
      </c>
      <c r="H11289" s="6">
        <v>0.16092308595059721</v>
      </c>
      <c r="I11289" s="2">
        <f>VLOOKUP($E11289,
Products!$A$1:$F$201,MATCH(Orders!I$1,Products!$A$1:$F$1,0),0)</f>
        <v>16527.367619686949</v>
      </c>
      <c r="J11289" s="2">
        <f>VLOOKUP($E11289,
Products!$A$1:$F$201,MATCH(Orders!J$1,Products!$A$1:$F$1,0),0)</f>
        <v>12533.62883070202</v>
      </c>
    </row>
    <row r="11290" spans="1:10">
      <c r="A11290">
        <v>11289</v>
      </c>
      <c r="B11290" s="4">
        <v>45990</v>
      </c>
      <c r="C11290" s="10">
        <f>DATE(YEAR(orders[[#This Row],[order_date]]), MONTH(orders[[#This Row],[order_date]]), 1)</f>
        <v>45962</v>
      </c>
      <c r="D11290" t="s">
        <v>3645</v>
      </c>
      <c r="E11290" t="s">
        <v>696</v>
      </c>
      <c r="F11290" t="str">
        <f>VLOOKUP(orders[[#This Row],[product_id]],Products!A:C,3,0)</f>
        <v>Electronics</v>
      </c>
      <c r="G11290">
        <v>2</v>
      </c>
      <c r="H11290" s="6">
        <v>0.15063590415934541</v>
      </c>
      <c r="I11290" s="2">
        <f>VLOOKUP($E11290,
Products!$A$1:$F$201,MATCH(Orders!I$1,Products!$A$1:$F$1,0),0)</f>
        <v>2723.6534496184809</v>
      </c>
      <c r="J11290" s="2">
        <f>VLOOKUP($E11290,
Products!$A$1:$F$201,MATCH(Orders!J$1,Products!$A$1:$F$1,0),0)</f>
        <v>1872.4715951823</v>
      </c>
    </row>
    <row r="11291" spans="1:10">
      <c r="A11291">
        <v>11290</v>
      </c>
      <c r="B11291" s="4">
        <v>45692</v>
      </c>
      <c r="C11291" s="10">
        <f>DATE(YEAR(orders[[#This Row],[order_date]]), MONTH(orders[[#This Row],[order_date]]), 1)</f>
        <v>45689</v>
      </c>
      <c r="D11291" t="s">
        <v>1718</v>
      </c>
      <c r="E11291" t="s">
        <v>628</v>
      </c>
      <c r="F11291" t="str">
        <f>VLOOKUP(orders[[#This Row],[product_id]],Products!A:C,3,0)</f>
        <v>Electronics</v>
      </c>
      <c r="G11291">
        <v>1</v>
      </c>
      <c r="H11291" s="6">
        <v>0.2150832962811709</v>
      </c>
      <c r="I11291" s="2">
        <f>VLOOKUP($E11291,
Products!$A$1:$F$201,MATCH(Orders!I$1,Products!$A$1:$F$1,0),0)</f>
        <v>2480.4343676348258</v>
      </c>
      <c r="J11291" s="2">
        <f>VLOOKUP($E11291,
Products!$A$1:$F$201,MATCH(Orders!J$1,Products!$A$1:$F$1,0),0)</f>
        <v>1932.862959692628</v>
      </c>
    </row>
    <row r="11292" spans="1:10">
      <c r="A11292">
        <v>11291</v>
      </c>
      <c r="B11292" s="4">
        <v>45834</v>
      </c>
      <c r="C11292" s="10">
        <f>DATE(YEAR(orders[[#This Row],[order_date]]), MONTH(orders[[#This Row],[order_date]]), 1)</f>
        <v>45809</v>
      </c>
      <c r="D11292" t="s">
        <v>725</v>
      </c>
      <c r="E11292" t="s">
        <v>603</v>
      </c>
      <c r="F11292" t="str">
        <f>VLOOKUP(orders[[#This Row],[product_id]],Products!A:C,3,0)</f>
        <v>Electronics</v>
      </c>
      <c r="G11292">
        <v>3</v>
      </c>
      <c r="H11292" s="6">
        <v>0.22298331390991713</v>
      </c>
      <c r="I11292" s="2">
        <f>VLOOKUP($E11292,
Products!$A$1:$F$201,MATCH(Orders!I$1,Products!$A$1:$F$1,0),0)</f>
        <v>10867.659217073329</v>
      </c>
      <c r="J11292" s="2">
        <f>VLOOKUP($E11292,
Products!$A$1:$F$201,MATCH(Orders!J$1,Products!$A$1:$F$1,0),0)</f>
        <v>8421.8829552397037</v>
      </c>
    </row>
    <row r="11293" spans="1:10">
      <c r="A11293">
        <v>11292</v>
      </c>
      <c r="B11293" s="4">
        <v>45011</v>
      </c>
      <c r="C11293" s="10">
        <f>DATE(YEAR(orders[[#This Row],[order_date]]), MONTH(orders[[#This Row],[order_date]]), 1)</f>
        <v>44986</v>
      </c>
      <c r="D11293" t="s">
        <v>3812</v>
      </c>
      <c r="E11293" t="s">
        <v>669</v>
      </c>
      <c r="F11293" t="str">
        <f>VLOOKUP(orders[[#This Row],[product_id]],Products!A:C,3,0)</f>
        <v>Electronics</v>
      </c>
      <c r="G11293">
        <v>1</v>
      </c>
      <c r="H11293" s="6">
        <v>0.15034206174385814</v>
      </c>
      <c r="I11293" s="2">
        <f>VLOOKUP($E11293,
Products!$A$1:$F$201,MATCH(Orders!I$1,Products!$A$1:$F$1,0),0)</f>
        <v>11708.03419603835</v>
      </c>
      <c r="J11293" s="2">
        <f>VLOOKUP($E11293,
Products!$A$1:$F$201,MATCH(Orders!J$1,Products!$A$1:$F$1,0),0)</f>
        <v>7784.9580101998827</v>
      </c>
    </row>
    <row r="11294" spans="1:10">
      <c r="A11294">
        <v>11293</v>
      </c>
      <c r="B11294" s="4">
        <v>45710</v>
      </c>
      <c r="C11294" s="10">
        <f>DATE(YEAR(orders[[#This Row],[order_date]]), MONTH(orders[[#This Row],[order_date]]), 1)</f>
        <v>45689</v>
      </c>
      <c r="D11294" t="s">
        <v>4642</v>
      </c>
      <c r="E11294" t="s">
        <v>551</v>
      </c>
      <c r="F11294" t="str">
        <f>VLOOKUP(orders[[#This Row],[product_id]],Products!A:C,3,0)</f>
        <v>Appliances</v>
      </c>
      <c r="G11294">
        <v>1</v>
      </c>
      <c r="H11294" s="6">
        <v>0.13583947794265386</v>
      </c>
      <c r="I11294" s="2">
        <f>VLOOKUP($E11294,
Products!$A$1:$F$201,MATCH(Orders!I$1,Products!$A$1:$F$1,0),0)</f>
        <v>5988.538916083141</v>
      </c>
      <c r="J11294" s="2">
        <f>VLOOKUP($E11294,
Products!$A$1:$F$201,MATCH(Orders!J$1,Products!$A$1:$F$1,0),0)</f>
        <v>4180.5955033056744</v>
      </c>
    </row>
    <row r="11295" spans="1:10">
      <c r="A11295">
        <v>11294</v>
      </c>
      <c r="B11295" s="4">
        <v>45742</v>
      </c>
      <c r="C11295" s="10">
        <f>DATE(YEAR(orders[[#This Row],[order_date]]), MONTH(orders[[#This Row],[order_date]]), 1)</f>
        <v>45717</v>
      </c>
      <c r="D11295" t="s">
        <v>3508</v>
      </c>
      <c r="E11295" t="s">
        <v>608</v>
      </c>
      <c r="F11295" t="str">
        <f>VLOOKUP(orders[[#This Row],[product_id]],Products!A:C,3,0)</f>
        <v>Electronics</v>
      </c>
      <c r="G11295">
        <v>1</v>
      </c>
      <c r="H11295" s="6">
        <v>0.16326383610750123</v>
      </c>
      <c r="I11295" s="2">
        <f>VLOOKUP($E11295,
Products!$A$1:$F$201,MATCH(Orders!I$1,Products!$A$1:$F$1,0),0)</f>
        <v>32509.710212279751</v>
      </c>
      <c r="J11295" s="2">
        <f>VLOOKUP($E11295,
Products!$A$1:$F$201,MATCH(Orders!J$1,Products!$A$1:$F$1,0),0)</f>
        <v>23699.228985408761</v>
      </c>
    </row>
    <row r="11296" spans="1:10">
      <c r="A11296">
        <v>11295</v>
      </c>
      <c r="B11296" s="4">
        <v>45633</v>
      </c>
      <c r="C11296" s="10">
        <f>DATE(YEAR(orders[[#This Row],[order_date]]), MONTH(orders[[#This Row],[order_date]]), 1)</f>
        <v>45627</v>
      </c>
      <c r="D11296" t="s">
        <v>2172</v>
      </c>
      <c r="E11296" t="s">
        <v>542</v>
      </c>
      <c r="F11296" t="str">
        <f>VLOOKUP(orders[[#This Row],[product_id]],Products!A:C,3,0)</f>
        <v>Electronics</v>
      </c>
      <c r="G11296">
        <v>1</v>
      </c>
      <c r="H11296" s="6">
        <v>0.18902769143791298</v>
      </c>
      <c r="I11296" s="2">
        <f>VLOOKUP($E11296,
Products!$A$1:$F$201,MATCH(Orders!I$1,Products!$A$1:$F$1,0),0)</f>
        <v>29298.352838526029</v>
      </c>
      <c r="J11296" s="2">
        <f>VLOOKUP($E11296,
Products!$A$1:$F$201,MATCH(Orders!J$1,Products!$A$1:$F$1,0),0)</f>
        <v>19250.751682102291</v>
      </c>
    </row>
    <row r="11297" spans="1:10">
      <c r="A11297">
        <v>11296</v>
      </c>
      <c r="B11297" s="4">
        <v>45196</v>
      </c>
      <c r="C11297" s="10">
        <f>DATE(YEAR(orders[[#This Row],[order_date]]), MONTH(orders[[#This Row],[order_date]]), 1)</f>
        <v>45170</v>
      </c>
      <c r="D11297" t="s">
        <v>3694</v>
      </c>
      <c r="E11297" t="s">
        <v>523</v>
      </c>
      <c r="F11297" t="str">
        <f>VLOOKUP(orders[[#This Row],[product_id]],Products!A:C,3,0)</f>
        <v>Electronics</v>
      </c>
      <c r="G11297">
        <v>2</v>
      </c>
      <c r="H11297" s="6">
        <v>0.12253998549777209</v>
      </c>
      <c r="I11297" s="2">
        <f>VLOOKUP($E11297,
Products!$A$1:$F$201,MATCH(Orders!I$1,Products!$A$1:$F$1,0),0)</f>
        <v>27240.414518089601</v>
      </c>
      <c r="J11297" s="2">
        <f>VLOOKUP($E11297,
Products!$A$1:$F$201,MATCH(Orders!J$1,Products!$A$1:$F$1,0),0)</f>
        <v>21217.524617692769</v>
      </c>
    </row>
    <row r="11298" spans="1:10">
      <c r="A11298">
        <v>11297</v>
      </c>
      <c r="B11298" s="4">
        <v>45767</v>
      </c>
      <c r="C11298" s="10">
        <f>DATE(YEAR(orders[[#This Row],[order_date]]), MONTH(orders[[#This Row],[order_date]]), 1)</f>
        <v>45748</v>
      </c>
      <c r="D11298" t="s">
        <v>975</v>
      </c>
      <c r="E11298" t="s">
        <v>676</v>
      </c>
      <c r="F11298" t="str">
        <f>VLOOKUP(orders[[#This Row],[product_id]],Products!A:C,3,0)</f>
        <v>Electronics</v>
      </c>
      <c r="G11298">
        <v>3</v>
      </c>
      <c r="H11298" s="6">
        <v>0.22085277375154977</v>
      </c>
      <c r="I11298" s="2">
        <f>VLOOKUP($E11298,
Products!$A$1:$F$201,MATCH(Orders!I$1,Products!$A$1:$F$1,0),0)</f>
        <v>30008.64884218746</v>
      </c>
      <c r="J11298" s="2">
        <f>VLOOKUP($E11298,
Products!$A$1:$F$201,MATCH(Orders!J$1,Products!$A$1:$F$1,0),0)</f>
        <v>19907.2372539471</v>
      </c>
    </row>
    <row r="11299" spans="1:10">
      <c r="A11299">
        <v>11298</v>
      </c>
      <c r="B11299" s="4">
        <v>45969</v>
      </c>
      <c r="C11299" s="10">
        <f>DATE(YEAR(orders[[#This Row],[order_date]]), MONTH(orders[[#This Row],[order_date]]), 1)</f>
        <v>45962</v>
      </c>
      <c r="D11299" t="s">
        <v>4512</v>
      </c>
      <c r="E11299" t="s">
        <v>609</v>
      </c>
      <c r="F11299" t="str">
        <f>VLOOKUP(orders[[#This Row],[product_id]],Products!A:C,3,0)</f>
        <v>Appliances</v>
      </c>
      <c r="G11299">
        <v>3</v>
      </c>
      <c r="H11299" s="6">
        <v>0.12980246649549992</v>
      </c>
      <c r="I11299" s="2">
        <f>VLOOKUP($E11299,
Products!$A$1:$F$201,MATCH(Orders!I$1,Products!$A$1:$F$1,0),0)</f>
        <v>2159.5378031052392</v>
      </c>
      <c r="J11299" s="2">
        <f>VLOOKUP($E11299,
Products!$A$1:$F$201,MATCH(Orders!J$1,Products!$A$1:$F$1,0),0)</f>
        <v>1501.9415981313371</v>
      </c>
    </row>
    <row r="11300" spans="1:10">
      <c r="A11300">
        <v>11299</v>
      </c>
      <c r="B11300" s="4">
        <v>45990</v>
      </c>
      <c r="C11300" s="10">
        <f>DATE(YEAR(orders[[#This Row],[order_date]]), MONTH(orders[[#This Row],[order_date]]), 1)</f>
        <v>45962</v>
      </c>
      <c r="D11300" t="s">
        <v>3159</v>
      </c>
      <c r="E11300" t="s">
        <v>662</v>
      </c>
      <c r="F11300" t="str">
        <f>VLOOKUP(orders[[#This Row],[product_id]],Products!A:C,3,0)</f>
        <v>Electronics</v>
      </c>
      <c r="G11300">
        <v>1</v>
      </c>
      <c r="H11300" s="6">
        <v>0.1885618772687391</v>
      </c>
      <c r="I11300" s="2">
        <f>VLOOKUP($E11300,
Products!$A$1:$F$201,MATCH(Orders!I$1,Products!$A$1:$F$1,0),0)</f>
        <v>20028.650831777191</v>
      </c>
      <c r="J11300" s="2">
        <f>VLOOKUP($E11300,
Products!$A$1:$F$201,MATCH(Orders!J$1,Products!$A$1:$F$1,0),0)</f>
        <v>14139.84905320309</v>
      </c>
    </row>
    <row r="11301" spans="1:10">
      <c r="A11301">
        <v>11300</v>
      </c>
      <c r="B11301" s="4">
        <v>45442</v>
      </c>
      <c r="C11301" s="10">
        <f>DATE(YEAR(orders[[#This Row],[order_date]]), MONTH(orders[[#This Row],[order_date]]), 1)</f>
        <v>45413</v>
      </c>
      <c r="D11301" t="s">
        <v>2237</v>
      </c>
      <c r="E11301" t="s">
        <v>651</v>
      </c>
      <c r="F11301" t="str">
        <f>VLOOKUP(orders[[#This Row],[product_id]],Products!A:C,3,0)</f>
        <v>Electronics</v>
      </c>
      <c r="G11301">
        <v>3</v>
      </c>
      <c r="H11301" s="6">
        <v>0.21192161973533566</v>
      </c>
      <c r="I11301" s="2">
        <f>VLOOKUP($E11301,
Products!$A$1:$F$201,MATCH(Orders!I$1,Products!$A$1:$F$1,0),0)</f>
        <v>28622.091542973511</v>
      </c>
      <c r="J11301" s="2">
        <f>VLOOKUP($E11301,
Products!$A$1:$F$201,MATCH(Orders!J$1,Products!$A$1:$F$1,0),0)</f>
        <v>19327.527634039769</v>
      </c>
    </row>
    <row r="11302" spans="1:10">
      <c r="A11302">
        <v>11301</v>
      </c>
      <c r="B11302" s="4">
        <v>45983</v>
      </c>
      <c r="C11302" s="10">
        <f>DATE(YEAR(orders[[#This Row],[order_date]]), MONTH(orders[[#This Row],[order_date]]), 1)</f>
        <v>45962</v>
      </c>
      <c r="D11302" t="s">
        <v>1009</v>
      </c>
      <c r="E11302" t="s">
        <v>648</v>
      </c>
      <c r="F11302" t="str">
        <f>VLOOKUP(orders[[#This Row],[product_id]],Products!A:C,3,0)</f>
        <v>Electronics</v>
      </c>
      <c r="G11302">
        <v>1</v>
      </c>
      <c r="H11302" s="6">
        <v>0.24827543135596752</v>
      </c>
      <c r="I11302" s="2">
        <f>VLOOKUP($E11302,
Products!$A$1:$F$201,MATCH(Orders!I$1,Products!$A$1:$F$1,0),0)</f>
        <v>11049.50250218974</v>
      </c>
      <c r="J11302" s="2">
        <f>VLOOKUP($E11302,
Products!$A$1:$F$201,MATCH(Orders!J$1,Products!$A$1:$F$1,0),0)</f>
        <v>7252.1207539007246</v>
      </c>
    </row>
    <row r="11303" spans="1:10">
      <c r="A11303">
        <v>11302</v>
      </c>
      <c r="B11303" s="4">
        <v>45376</v>
      </c>
      <c r="C11303" s="10">
        <f>DATE(YEAR(orders[[#This Row],[order_date]]), MONTH(orders[[#This Row],[order_date]]), 1)</f>
        <v>45352</v>
      </c>
      <c r="D11303" t="s">
        <v>4447</v>
      </c>
      <c r="E11303" t="s">
        <v>692</v>
      </c>
      <c r="F11303" t="str">
        <f>VLOOKUP(orders[[#This Row],[product_id]],Products!A:C,3,0)</f>
        <v>Electronics</v>
      </c>
      <c r="G11303">
        <v>1</v>
      </c>
      <c r="H11303" s="6">
        <v>0.23837628820982348</v>
      </c>
      <c r="I11303" s="2">
        <f>VLOOKUP($E11303,
Products!$A$1:$F$201,MATCH(Orders!I$1,Products!$A$1:$F$1,0),0)</f>
        <v>18150.337151787651</v>
      </c>
      <c r="J11303" s="2">
        <f>VLOOKUP($E11303,
Products!$A$1:$F$201,MATCH(Orders!J$1,Products!$A$1:$F$1,0),0)</f>
        <v>11965.45000430708</v>
      </c>
    </row>
    <row r="11304" spans="1:10">
      <c r="A11304">
        <v>11303</v>
      </c>
      <c r="B11304" s="4">
        <v>45611</v>
      </c>
      <c r="C11304" s="10">
        <f>DATE(YEAR(orders[[#This Row],[order_date]]), MONTH(orders[[#This Row],[order_date]]), 1)</f>
        <v>45597</v>
      </c>
      <c r="D11304" t="s">
        <v>2014</v>
      </c>
      <c r="E11304" t="s">
        <v>627</v>
      </c>
      <c r="F11304" t="str">
        <f>VLOOKUP(orders[[#This Row],[product_id]],Products!A:C,3,0)</f>
        <v>Electronics</v>
      </c>
      <c r="G11304">
        <v>3</v>
      </c>
      <c r="H11304" s="6">
        <v>0.19171737974302797</v>
      </c>
      <c r="I11304" s="2">
        <f>VLOOKUP($E11304,
Products!$A$1:$F$201,MATCH(Orders!I$1,Products!$A$1:$F$1,0),0)</f>
        <v>21043.736386381101</v>
      </c>
      <c r="J11304" s="2">
        <f>VLOOKUP($E11304,
Products!$A$1:$F$201,MATCH(Orders!J$1,Products!$A$1:$F$1,0),0)</f>
        <v>14357.858783760659</v>
      </c>
    </row>
    <row r="11305" spans="1:10">
      <c r="A11305">
        <v>11304</v>
      </c>
      <c r="B11305" s="4">
        <v>45551</v>
      </c>
      <c r="C11305" s="10">
        <f>DATE(YEAR(orders[[#This Row],[order_date]]), MONTH(orders[[#This Row],[order_date]]), 1)</f>
        <v>45536</v>
      </c>
      <c r="D11305" t="s">
        <v>4325</v>
      </c>
      <c r="E11305" t="s">
        <v>599</v>
      </c>
      <c r="F11305" t="str">
        <f>VLOOKUP(orders[[#This Row],[product_id]],Products!A:C,3,0)</f>
        <v>Electronics</v>
      </c>
      <c r="G11305">
        <v>2</v>
      </c>
      <c r="H11305" s="6">
        <v>0.17671011184986002</v>
      </c>
      <c r="I11305" s="2">
        <f>VLOOKUP($E11305,
Products!$A$1:$F$201,MATCH(Orders!I$1,Products!$A$1:$F$1,0),0)</f>
        <v>24019.70637428105</v>
      </c>
      <c r="J11305" s="2">
        <f>VLOOKUP($E11305,
Products!$A$1:$F$201,MATCH(Orders!J$1,Products!$A$1:$F$1,0),0)</f>
        <v>16602.559277417411</v>
      </c>
    </row>
    <row r="11306" spans="1:10">
      <c r="A11306">
        <v>11305</v>
      </c>
      <c r="B11306" s="4">
        <v>45811</v>
      </c>
      <c r="C11306" s="10">
        <f>DATE(YEAR(orders[[#This Row],[order_date]]), MONTH(orders[[#This Row],[order_date]]), 1)</f>
        <v>45809</v>
      </c>
      <c r="D11306" t="s">
        <v>3762</v>
      </c>
      <c r="E11306" t="s">
        <v>605</v>
      </c>
      <c r="F11306" t="str">
        <f>VLOOKUP(orders[[#This Row],[product_id]],Products!A:C,3,0)</f>
        <v>Electronics</v>
      </c>
      <c r="G11306">
        <v>1</v>
      </c>
      <c r="H11306" s="6">
        <v>0.18018072192450191</v>
      </c>
      <c r="I11306" s="2">
        <f>VLOOKUP($E11306,
Products!$A$1:$F$201,MATCH(Orders!I$1,Products!$A$1:$F$1,0),0)</f>
        <v>2690.742909794456</v>
      </c>
      <c r="J11306" s="2">
        <f>VLOOKUP($E11306,
Products!$A$1:$F$201,MATCH(Orders!J$1,Products!$A$1:$F$1,0),0)</f>
        <v>2067.549626292313</v>
      </c>
    </row>
    <row r="11307" spans="1:10">
      <c r="A11307">
        <v>11306</v>
      </c>
      <c r="B11307" s="4">
        <v>45245</v>
      </c>
      <c r="C11307" s="10">
        <f>DATE(YEAR(orders[[#This Row],[order_date]]), MONTH(orders[[#This Row],[order_date]]), 1)</f>
        <v>45231</v>
      </c>
      <c r="D11307" t="s">
        <v>1515</v>
      </c>
      <c r="E11307" t="s">
        <v>533</v>
      </c>
      <c r="F11307" t="str">
        <f>VLOOKUP(orders[[#This Row],[product_id]],Products!A:C,3,0)</f>
        <v>Electronics</v>
      </c>
      <c r="G11307">
        <v>1</v>
      </c>
      <c r="H11307" s="6">
        <v>0.16999208099504753</v>
      </c>
      <c r="I11307" s="2">
        <f>VLOOKUP($E11307,
Products!$A$1:$F$201,MATCH(Orders!I$1,Products!$A$1:$F$1,0),0)</f>
        <v>28589.802369332661</v>
      </c>
      <c r="J11307" s="2">
        <f>VLOOKUP($E11307,
Products!$A$1:$F$201,MATCH(Orders!J$1,Products!$A$1:$F$1,0),0)</f>
        <v>21212.93445492295</v>
      </c>
    </row>
    <row r="11308" spans="1:10">
      <c r="A11308">
        <v>11307</v>
      </c>
      <c r="B11308" s="4">
        <v>45414</v>
      </c>
      <c r="C11308" s="10">
        <f>DATE(YEAR(orders[[#This Row],[order_date]]), MONTH(orders[[#This Row],[order_date]]), 1)</f>
        <v>45413</v>
      </c>
      <c r="D11308" t="s">
        <v>1758</v>
      </c>
      <c r="E11308" t="s">
        <v>686</v>
      </c>
      <c r="F11308" t="str">
        <f>VLOOKUP(orders[[#This Row],[product_id]],Products!A:C,3,0)</f>
        <v>Appliances</v>
      </c>
      <c r="G11308">
        <v>3</v>
      </c>
      <c r="H11308" s="6">
        <v>0.10438770395375158</v>
      </c>
      <c r="I11308" s="2">
        <f>VLOOKUP($E11308,
Products!$A$1:$F$201,MATCH(Orders!I$1,Products!$A$1:$F$1,0),0)</f>
        <v>25525.356267188719</v>
      </c>
      <c r="J11308" s="2">
        <f>VLOOKUP($E11308,
Products!$A$1:$F$201,MATCH(Orders!J$1,Products!$A$1:$F$1,0),0)</f>
        <v>18214.15981099859</v>
      </c>
    </row>
    <row r="11309" spans="1:10">
      <c r="A11309">
        <v>11308</v>
      </c>
      <c r="B11309" s="4">
        <v>45377</v>
      </c>
      <c r="C11309" s="10">
        <f>DATE(YEAR(orders[[#This Row],[order_date]]), MONTH(orders[[#This Row],[order_date]]), 1)</f>
        <v>45352</v>
      </c>
      <c r="D11309" t="s">
        <v>3144</v>
      </c>
      <c r="E11309" t="s">
        <v>520</v>
      </c>
      <c r="F11309" t="str">
        <f>VLOOKUP(orders[[#This Row],[product_id]],Products!A:C,3,0)</f>
        <v>Electronics</v>
      </c>
      <c r="G11309">
        <v>2</v>
      </c>
      <c r="H11309" s="6">
        <v>0.20980566216591331</v>
      </c>
      <c r="I11309" s="2">
        <f>VLOOKUP($E11309,
Products!$A$1:$F$201,MATCH(Orders!I$1,Products!$A$1:$F$1,0),0)</f>
        <v>19053.584916305819</v>
      </c>
      <c r="J11309" s="2">
        <f>VLOOKUP($E11309,
Products!$A$1:$F$201,MATCH(Orders!J$1,Products!$A$1:$F$1,0),0)</f>
        <v>13248.74841276826</v>
      </c>
    </row>
    <row r="11310" spans="1:10">
      <c r="A11310">
        <v>11309</v>
      </c>
      <c r="B11310" s="4">
        <v>45279</v>
      </c>
      <c r="C11310" s="10">
        <f>DATE(YEAR(orders[[#This Row],[order_date]]), MONTH(orders[[#This Row],[order_date]]), 1)</f>
        <v>45261</v>
      </c>
      <c r="D11310" t="s">
        <v>4193</v>
      </c>
      <c r="E11310" t="s">
        <v>633</v>
      </c>
      <c r="F11310" t="str">
        <f>VLOOKUP(orders[[#This Row],[product_id]],Products!A:C,3,0)</f>
        <v>Appliances</v>
      </c>
      <c r="G11310">
        <v>2</v>
      </c>
      <c r="H11310" s="6">
        <v>9.708792160389336E-2</v>
      </c>
      <c r="I11310" s="2">
        <f>VLOOKUP($E11310,
Products!$A$1:$F$201,MATCH(Orders!I$1,Products!$A$1:$F$1,0),0)</f>
        <v>2361.4162937319088</v>
      </c>
      <c r="J11310" s="2">
        <f>VLOOKUP($E11310,
Products!$A$1:$F$201,MATCH(Orders!J$1,Products!$A$1:$F$1,0),0)</f>
        <v>1552.5536411429621</v>
      </c>
    </row>
    <row r="11311" spans="1:10">
      <c r="A11311">
        <v>11310</v>
      </c>
      <c r="B11311" s="4">
        <v>45881</v>
      </c>
      <c r="C11311" s="10">
        <f>DATE(YEAR(orders[[#This Row],[order_date]]), MONTH(orders[[#This Row],[order_date]]), 1)</f>
        <v>45870</v>
      </c>
      <c r="D11311" t="s">
        <v>2638</v>
      </c>
      <c r="E11311" t="s">
        <v>548</v>
      </c>
      <c r="F11311" t="str">
        <f>VLOOKUP(orders[[#This Row],[product_id]],Products!A:C,3,0)</f>
        <v>Appliances</v>
      </c>
      <c r="G11311">
        <v>1</v>
      </c>
      <c r="H11311" s="6">
        <v>0.14018132195541871</v>
      </c>
      <c r="I11311" s="2">
        <f>VLOOKUP($E11311,
Products!$A$1:$F$201,MATCH(Orders!I$1,Products!$A$1:$F$1,0),0)</f>
        <v>2211.9922659782978</v>
      </c>
      <c r="J11311" s="2">
        <f>VLOOKUP($E11311,
Products!$A$1:$F$201,MATCH(Orders!J$1,Products!$A$1:$F$1,0),0)</f>
        <v>1741.1720710333091</v>
      </c>
    </row>
    <row r="11312" spans="1:10">
      <c r="A11312">
        <v>11311</v>
      </c>
      <c r="B11312" s="4">
        <v>45963</v>
      </c>
      <c r="C11312" s="10">
        <f>DATE(YEAR(orders[[#This Row],[order_date]]), MONTH(orders[[#This Row],[order_date]]), 1)</f>
        <v>45962</v>
      </c>
      <c r="D11312" t="s">
        <v>2746</v>
      </c>
      <c r="E11312" t="s">
        <v>538</v>
      </c>
      <c r="F11312" t="str">
        <f>VLOOKUP(orders[[#This Row],[product_id]],Products!A:C,3,0)</f>
        <v>Electronics</v>
      </c>
      <c r="G11312">
        <v>1</v>
      </c>
      <c r="H11312" s="6">
        <v>0.13452827904039422</v>
      </c>
      <c r="I11312" s="2">
        <f>VLOOKUP($E11312,
Products!$A$1:$F$201,MATCH(Orders!I$1,Products!$A$1:$F$1,0),0)</f>
        <v>29368.843697269542</v>
      </c>
      <c r="J11312" s="2">
        <f>VLOOKUP($E11312,
Products!$A$1:$F$201,MATCH(Orders!J$1,Products!$A$1:$F$1,0),0)</f>
        <v>23079.13344123889</v>
      </c>
    </row>
    <row r="11313" spans="1:10">
      <c r="A11313">
        <v>11312</v>
      </c>
      <c r="B11313" s="4">
        <v>45246</v>
      </c>
      <c r="C11313" s="10">
        <f>DATE(YEAR(orders[[#This Row],[order_date]]), MONTH(orders[[#This Row],[order_date]]), 1)</f>
        <v>45231</v>
      </c>
      <c r="D11313" t="s">
        <v>4544</v>
      </c>
      <c r="E11313" t="s">
        <v>635</v>
      </c>
      <c r="F11313" t="str">
        <f>VLOOKUP(orders[[#This Row],[product_id]],Products!A:C,3,0)</f>
        <v>Electronics</v>
      </c>
      <c r="G11313">
        <v>3</v>
      </c>
      <c r="H11313" s="6">
        <v>0.13153117193544436</v>
      </c>
      <c r="I11313" s="2">
        <f>VLOOKUP($E11313,
Products!$A$1:$F$201,MATCH(Orders!I$1,Products!$A$1:$F$1,0),0)</f>
        <v>31014.321091901689</v>
      </c>
      <c r="J11313" s="2">
        <f>VLOOKUP($E11313,
Products!$A$1:$F$201,MATCH(Orders!J$1,Products!$A$1:$F$1,0),0)</f>
        <v>23202.91049209132</v>
      </c>
    </row>
    <row r="11314" spans="1:10">
      <c r="A11314">
        <v>11313</v>
      </c>
      <c r="B11314" s="4">
        <v>45011</v>
      </c>
      <c r="C11314" s="10">
        <f>DATE(YEAR(orders[[#This Row],[order_date]]), MONTH(orders[[#This Row],[order_date]]), 1)</f>
        <v>44986</v>
      </c>
      <c r="D11314" t="s">
        <v>1614</v>
      </c>
      <c r="E11314" t="s">
        <v>692</v>
      </c>
      <c r="F11314" t="str">
        <f>VLOOKUP(orders[[#This Row],[product_id]],Products!A:C,3,0)</f>
        <v>Electronics</v>
      </c>
      <c r="G11314">
        <v>1</v>
      </c>
      <c r="H11314" s="6">
        <v>0.22492860412776997</v>
      </c>
      <c r="I11314" s="2">
        <f>VLOOKUP($E11314,
Products!$A$1:$F$201,MATCH(Orders!I$1,Products!$A$1:$F$1,0),0)</f>
        <v>18150.337151787651</v>
      </c>
      <c r="J11314" s="2">
        <f>VLOOKUP($E11314,
Products!$A$1:$F$201,MATCH(Orders!J$1,Products!$A$1:$F$1,0),0)</f>
        <v>11965.45000430708</v>
      </c>
    </row>
    <row r="11315" spans="1:10">
      <c r="A11315">
        <v>11314</v>
      </c>
      <c r="B11315" s="4">
        <v>45174</v>
      </c>
      <c r="C11315" s="10">
        <f>DATE(YEAR(orders[[#This Row],[order_date]]), MONTH(orders[[#This Row],[order_date]]), 1)</f>
        <v>45170</v>
      </c>
      <c r="D11315" t="s">
        <v>847</v>
      </c>
      <c r="E11315" t="s">
        <v>513</v>
      </c>
      <c r="F11315" t="str">
        <f>VLOOKUP(orders[[#This Row],[product_id]],Products!A:C,3,0)</f>
        <v>Electronics</v>
      </c>
      <c r="G11315">
        <v>1</v>
      </c>
      <c r="H11315" s="6">
        <v>0.16295781755449285</v>
      </c>
      <c r="I11315" s="2">
        <f>VLOOKUP($E11315,
Products!$A$1:$F$201,MATCH(Orders!I$1,Products!$A$1:$F$1,0),0)</f>
        <v>2370.6748519187499</v>
      </c>
      <c r="J11315" s="2">
        <f>VLOOKUP($E11315,
Products!$A$1:$F$201,MATCH(Orders!J$1,Products!$A$1:$F$1,0),0)</f>
        <v>1742.1190905744229</v>
      </c>
    </row>
    <row r="11316" spans="1:10">
      <c r="A11316">
        <v>11315</v>
      </c>
      <c r="B11316" s="4">
        <v>45494</v>
      </c>
      <c r="C11316" s="10">
        <f>DATE(YEAR(orders[[#This Row],[order_date]]), MONTH(orders[[#This Row],[order_date]]), 1)</f>
        <v>45474</v>
      </c>
      <c r="D11316" t="s">
        <v>3399</v>
      </c>
      <c r="E11316" t="s">
        <v>617</v>
      </c>
      <c r="F11316" t="str">
        <f>VLOOKUP(orders[[#This Row],[product_id]],Products!A:C,3,0)</f>
        <v>Electronics</v>
      </c>
      <c r="G11316">
        <v>2</v>
      </c>
      <c r="H11316" s="6">
        <v>0.17876990284376121</v>
      </c>
      <c r="I11316" s="2">
        <f>VLOOKUP($E11316,
Products!$A$1:$F$201,MATCH(Orders!I$1,Products!$A$1:$F$1,0),0)</f>
        <v>19466.867434847129</v>
      </c>
      <c r="J11316" s="2">
        <f>VLOOKUP($E11316,
Products!$A$1:$F$201,MATCH(Orders!J$1,Products!$A$1:$F$1,0),0)</f>
        <v>13371.790482684521</v>
      </c>
    </row>
    <row r="11317" spans="1:10">
      <c r="A11317">
        <v>11316</v>
      </c>
      <c r="B11317" s="4">
        <v>45610</v>
      </c>
      <c r="C11317" s="10">
        <f>DATE(YEAR(orders[[#This Row],[order_date]]), MONTH(orders[[#This Row],[order_date]]), 1)</f>
        <v>45597</v>
      </c>
      <c r="D11317" t="s">
        <v>2385</v>
      </c>
      <c r="E11317" t="s">
        <v>538</v>
      </c>
      <c r="F11317" t="str">
        <f>VLOOKUP(orders[[#This Row],[product_id]],Products!A:C,3,0)</f>
        <v>Electronics</v>
      </c>
      <c r="G11317">
        <v>3</v>
      </c>
      <c r="H11317" s="6">
        <v>0.17037284085510415</v>
      </c>
      <c r="I11317" s="2">
        <f>VLOOKUP($E11317,
Products!$A$1:$F$201,MATCH(Orders!I$1,Products!$A$1:$F$1,0),0)</f>
        <v>29368.843697269542</v>
      </c>
      <c r="J11317" s="2">
        <f>VLOOKUP($E11317,
Products!$A$1:$F$201,MATCH(Orders!J$1,Products!$A$1:$F$1,0),0)</f>
        <v>23079.13344123889</v>
      </c>
    </row>
    <row r="11318" spans="1:10">
      <c r="A11318">
        <v>11317</v>
      </c>
      <c r="B11318" s="4">
        <v>45570</v>
      </c>
      <c r="C11318" s="10">
        <f>DATE(YEAR(orders[[#This Row],[order_date]]), MONTH(orders[[#This Row],[order_date]]), 1)</f>
        <v>45566</v>
      </c>
      <c r="D11318" t="s">
        <v>1514</v>
      </c>
      <c r="E11318" t="s">
        <v>668</v>
      </c>
      <c r="F11318" t="str">
        <f>VLOOKUP(orders[[#This Row],[product_id]],Products!A:C,3,0)</f>
        <v>Electronics</v>
      </c>
      <c r="G11318">
        <v>1</v>
      </c>
      <c r="H11318" s="6">
        <v>0.22805234142808384</v>
      </c>
      <c r="I11318" s="2">
        <f>VLOOKUP($E11318,
Products!$A$1:$F$201,MATCH(Orders!I$1,Products!$A$1:$F$1,0),0)</f>
        <v>23702.058773663419</v>
      </c>
      <c r="J11318" s="2">
        <f>VLOOKUP($E11318,
Products!$A$1:$F$201,MATCH(Orders!J$1,Products!$A$1:$F$1,0),0)</f>
        <v>17657.804767621328</v>
      </c>
    </row>
    <row r="11319" spans="1:10">
      <c r="A11319">
        <v>11318</v>
      </c>
      <c r="B11319" s="4">
        <v>45405</v>
      </c>
      <c r="C11319" s="10">
        <f>DATE(YEAR(orders[[#This Row],[order_date]]), MONTH(orders[[#This Row],[order_date]]), 1)</f>
        <v>45383</v>
      </c>
      <c r="D11319" t="s">
        <v>1653</v>
      </c>
      <c r="E11319" t="s">
        <v>651</v>
      </c>
      <c r="F11319" t="str">
        <f>VLOOKUP(orders[[#This Row],[product_id]],Products!A:C,3,0)</f>
        <v>Electronics</v>
      </c>
      <c r="G11319">
        <v>1</v>
      </c>
      <c r="H11319" s="6">
        <v>0.17495786401498459</v>
      </c>
      <c r="I11319" s="2">
        <f>VLOOKUP($E11319,
Products!$A$1:$F$201,MATCH(Orders!I$1,Products!$A$1:$F$1,0),0)</f>
        <v>28622.091542973511</v>
      </c>
      <c r="J11319" s="2">
        <f>VLOOKUP($E11319,
Products!$A$1:$F$201,MATCH(Orders!J$1,Products!$A$1:$F$1,0),0)</f>
        <v>19327.527634039769</v>
      </c>
    </row>
    <row r="11320" spans="1:10">
      <c r="A11320">
        <v>11319</v>
      </c>
      <c r="B11320" s="4">
        <v>45639</v>
      </c>
      <c r="C11320" s="10">
        <f>DATE(YEAR(orders[[#This Row],[order_date]]), MONTH(orders[[#This Row],[order_date]]), 1)</f>
        <v>45627</v>
      </c>
      <c r="D11320" t="s">
        <v>4657</v>
      </c>
      <c r="E11320" t="s">
        <v>595</v>
      </c>
      <c r="F11320" t="str">
        <f>VLOOKUP(orders[[#This Row],[product_id]],Products!A:C,3,0)</f>
        <v>Electronics</v>
      </c>
      <c r="G11320">
        <v>2</v>
      </c>
      <c r="H11320" s="6">
        <v>0.20017594221103194</v>
      </c>
      <c r="I11320" s="2">
        <f>VLOOKUP($E11320,
Products!$A$1:$F$201,MATCH(Orders!I$1,Products!$A$1:$F$1,0),0)</f>
        <v>2368.316565735005</v>
      </c>
      <c r="J11320" s="2">
        <f>VLOOKUP($E11320,
Products!$A$1:$F$201,MATCH(Orders!J$1,Products!$A$1:$F$1,0),0)</f>
        <v>1668.7588573553539</v>
      </c>
    </row>
    <row r="11321" spans="1:10">
      <c r="A11321">
        <v>11320</v>
      </c>
      <c r="B11321" s="4">
        <v>45294</v>
      </c>
      <c r="C11321" s="10">
        <f>DATE(YEAR(orders[[#This Row],[order_date]]), MONTH(orders[[#This Row],[order_date]]), 1)</f>
        <v>45292</v>
      </c>
      <c r="D11321" t="s">
        <v>4118</v>
      </c>
      <c r="E11321" t="s">
        <v>654</v>
      </c>
      <c r="F11321" t="str">
        <f>VLOOKUP(orders[[#This Row],[product_id]],Products!A:C,3,0)</f>
        <v>Electronics</v>
      </c>
      <c r="G11321">
        <v>2</v>
      </c>
      <c r="H11321" s="6">
        <v>0.10292219212854781</v>
      </c>
      <c r="I11321" s="2">
        <f>VLOOKUP($E11321,
Products!$A$1:$F$201,MATCH(Orders!I$1,Products!$A$1:$F$1,0),0)</f>
        <v>2480.90324078101</v>
      </c>
      <c r="J11321" s="2">
        <f>VLOOKUP($E11321,
Products!$A$1:$F$201,MATCH(Orders!J$1,Products!$A$1:$F$1,0),0)</f>
        <v>1964.543440578911</v>
      </c>
    </row>
    <row r="11322" spans="1:10">
      <c r="A11322">
        <v>11321</v>
      </c>
      <c r="B11322" s="4">
        <v>45283</v>
      </c>
      <c r="C11322" s="10">
        <f>DATE(YEAR(orders[[#This Row],[order_date]]), MONTH(orders[[#This Row],[order_date]]), 1)</f>
        <v>45261</v>
      </c>
      <c r="D11322" t="s">
        <v>2998</v>
      </c>
      <c r="E11322" t="s">
        <v>697</v>
      </c>
      <c r="F11322" t="str">
        <f>VLOOKUP(orders[[#This Row],[product_id]],Products!A:C,3,0)</f>
        <v>Electronics</v>
      </c>
      <c r="G11322">
        <v>2</v>
      </c>
      <c r="H11322" s="6">
        <v>0.19786816644720182</v>
      </c>
      <c r="I11322" s="2">
        <f>VLOOKUP($E11322,
Products!$A$1:$F$201,MATCH(Orders!I$1,Products!$A$1:$F$1,0),0)</f>
        <v>17528.463836680221</v>
      </c>
      <c r="J11322" s="2">
        <f>VLOOKUP($E11322,
Products!$A$1:$F$201,MATCH(Orders!J$1,Products!$A$1:$F$1,0),0)</f>
        <v>11565.98358924177</v>
      </c>
    </row>
    <row r="11323" spans="1:10">
      <c r="A11323">
        <v>11322</v>
      </c>
      <c r="B11323" s="4">
        <v>45334</v>
      </c>
      <c r="C11323" s="10">
        <f>DATE(YEAR(orders[[#This Row],[order_date]]), MONTH(orders[[#This Row],[order_date]]), 1)</f>
        <v>45323</v>
      </c>
      <c r="D11323" t="s">
        <v>1471</v>
      </c>
      <c r="E11323" t="s">
        <v>661</v>
      </c>
      <c r="F11323" t="str">
        <f>VLOOKUP(orders[[#This Row],[product_id]],Products!A:C,3,0)</f>
        <v>Electronics</v>
      </c>
      <c r="G11323">
        <v>2</v>
      </c>
      <c r="H11323" s="6">
        <v>0.13614284397035875</v>
      </c>
      <c r="I11323" s="2">
        <f>VLOOKUP($E11323,
Products!$A$1:$F$201,MATCH(Orders!I$1,Products!$A$1:$F$1,0),0)</f>
        <v>18760.038541255031</v>
      </c>
      <c r="J11323" s="2">
        <f>VLOOKUP($E11323,
Products!$A$1:$F$201,MATCH(Orders!J$1,Products!$A$1:$F$1,0),0)</f>
        <v>13545.127547708629</v>
      </c>
    </row>
    <row r="11324" spans="1:10">
      <c r="A11324">
        <v>11323</v>
      </c>
      <c r="B11324" s="4">
        <v>45105</v>
      </c>
      <c r="C11324" s="10">
        <f>DATE(YEAR(orders[[#This Row],[order_date]]), MONTH(orders[[#This Row],[order_date]]), 1)</f>
        <v>45078</v>
      </c>
      <c r="D11324" t="s">
        <v>3629</v>
      </c>
      <c r="E11324" t="s">
        <v>621</v>
      </c>
      <c r="F11324" t="str">
        <f>VLOOKUP(orders[[#This Row],[product_id]],Products!A:C,3,0)</f>
        <v>Electronics</v>
      </c>
      <c r="G11324">
        <v>3</v>
      </c>
      <c r="H11324" s="6">
        <v>0.23003028411317814</v>
      </c>
      <c r="I11324" s="2">
        <f>VLOOKUP($E11324,
Products!$A$1:$F$201,MATCH(Orders!I$1,Products!$A$1:$F$1,0),0)</f>
        <v>11784.05708818019</v>
      </c>
      <c r="J11324" s="2">
        <f>VLOOKUP($E11324,
Products!$A$1:$F$201,MATCH(Orders!J$1,Products!$A$1:$F$1,0),0)</f>
        <v>7779.8525757032758</v>
      </c>
    </row>
    <row r="11325" spans="1:10">
      <c r="A11325">
        <v>11324</v>
      </c>
      <c r="B11325" s="4">
        <v>45293</v>
      </c>
      <c r="C11325" s="10">
        <f>DATE(YEAR(orders[[#This Row],[order_date]]), MONTH(orders[[#This Row],[order_date]]), 1)</f>
        <v>45292</v>
      </c>
      <c r="D11325" t="s">
        <v>3665</v>
      </c>
      <c r="E11325" t="s">
        <v>678</v>
      </c>
      <c r="F11325" t="str">
        <f>VLOOKUP(orders[[#This Row],[product_id]],Products!A:C,3,0)</f>
        <v>Appliances</v>
      </c>
      <c r="G11325">
        <v>1</v>
      </c>
      <c r="H11325" s="6">
        <v>6.1273911141324147E-2</v>
      </c>
      <c r="I11325" s="2">
        <f>VLOOKUP($E11325,
Products!$A$1:$F$201,MATCH(Orders!I$1,Products!$A$1:$F$1,0),0)</f>
        <v>24547.80463631255</v>
      </c>
      <c r="J11325" s="2">
        <f>VLOOKUP($E11325,
Products!$A$1:$F$201,MATCH(Orders!J$1,Products!$A$1:$F$1,0),0)</f>
        <v>16599.667533695861</v>
      </c>
    </row>
    <row r="11326" spans="1:10">
      <c r="A11326">
        <v>11325</v>
      </c>
      <c r="B11326" s="4">
        <v>45986</v>
      </c>
      <c r="C11326" s="10">
        <f>DATE(YEAR(orders[[#This Row],[order_date]]), MONTH(orders[[#This Row],[order_date]]), 1)</f>
        <v>45962</v>
      </c>
      <c r="D11326" t="s">
        <v>3782</v>
      </c>
      <c r="E11326" t="s">
        <v>525</v>
      </c>
      <c r="F11326" t="str">
        <f>VLOOKUP(orders[[#This Row],[product_id]],Products!A:C,3,0)</f>
        <v>Electronics</v>
      </c>
      <c r="G11326">
        <v>3</v>
      </c>
      <c r="H11326" s="6">
        <v>0.11639238193681903</v>
      </c>
      <c r="I11326" s="2">
        <f>VLOOKUP($E11326,
Products!$A$1:$F$201,MATCH(Orders!I$1,Products!$A$1:$F$1,0),0)</f>
        <v>2441.7405612875209</v>
      </c>
      <c r="J11326" s="2">
        <f>VLOOKUP($E11326,
Products!$A$1:$F$201,MATCH(Orders!J$1,Products!$A$1:$F$1,0),0)</f>
        <v>1934.1373706011941</v>
      </c>
    </row>
    <row r="11327" spans="1:10">
      <c r="A11327">
        <v>11326</v>
      </c>
      <c r="B11327" s="4">
        <v>45389</v>
      </c>
      <c r="C11327" s="10">
        <f>DATE(YEAR(orders[[#This Row],[order_date]]), MONTH(orders[[#This Row],[order_date]]), 1)</f>
        <v>45383</v>
      </c>
      <c r="D11327" t="s">
        <v>1625</v>
      </c>
      <c r="E11327" t="s">
        <v>628</v>
      </c>
      <c r="F11327" t="str">
        <f>VLOOKUP(orders[[#This Row],[product_id]],Products!A:C,3,0)</f>
        <v>Electronics</v>
      </c>
      <c r="G11327">
        <v>3</v>
      </c>
      <c r="H11327" s="6">
        <v>0.11552008944031247</v>
      </c>
      <c r="I11327" s="2">
        <f>VLOOKUP($E11327,
Products!$A$1:$F$201,MATCH(Orders!I$1,Products!$A$1:$F$1,0),0)</f>
        <v>2480.4343676348258</v>
      </c>
      <c r="J11327" s="2">
        <f>VLOOKUP($E11327,
Products!$A$1:$F$201,MATCH(Orders!J$1,Products!$A$1:$F$1,0),0)</f>
        <v>1932.862959692628</v>
      </c>
    </row>
    <row r="11328" spans="1:10">
      <c r="A11328">
        <v>11327</v>
      </c>
      <c r="B11328" s="4">
        <v>45754</v>
      </c>
      <c r="C11328" s="10">
        <f>DATE(YEAR(orders[[#This Row],[order_date]]), MONTH(orders[[#This Row],[order_date]]), 1)</f>
        <v>45748</v>
      </c>
      <c r="D11328" t="s">
        <v>1644</v>
      </c>
      <c r="E11328" t="s">
        <v>637</v>
      </c>
      <c r="F11328" t="str">
        <f>VLOOKUP(orders[[#This Row],[product_id]],Products!A:C,3,0)</f>
        <v>Electronics</v>
      </c>
      <c r="G11328">
        <v>1</v>
      </c>
      <c r="H11328" s="6">
        <v>0.14395008689695368</v>
      </c>
      <c r="I11328" s="2">
        <f>VLOOKUP($E11328,
Products!$A$1:$F$201,MATCH(Orders!I$1,Products!$A$1:$F$1,0),0)</f>
        <v>2722.8882486231741</v>
      </c>
      <c r="J11328" s="2">
        <f>VLOOKUP($E11328,
Products!$A$1:$F$201,MATCH(Orders!J$1,Products!$A$1:$F$1,0),0)</f>
        <v>2155.455197032014</v>
      </c>
    </row>
    <row r="11329" spans="1:10">
      <c r="A11329">
        <v>11328</v>
      </c>
      <c r="B11329" s="4">
        <v>45072</v>
      </c>
      <c r="C11329" s="10">
        <f>DATE(YEAR(orders[[#This Row],[order_date]]), MONTH(orders[[#This Row],[order_date]]), 1)</f>
        <v>45047</v>
      </c>
      <c r="D11329" t="s">
        <v>3202</v>
      </c>
      <c r="E11329" t="s">
        <v>541</v>
      </c>
      <c r="F11329" t="str">
        <f>VLOOKUP(orders[[#This Row],[product_id]],Products!A:C,3,0)</f>
        <v>Appliances</v>
      </c>
      <c r="G11329">
        <v>3</v>
      </c>
      <c r="H11329" s="6">
        <v>0.1227483305575961</v>
      </c>
      <c r="I11329" s="2">
        <f>VLOOKUP($E11329,
Products!$A$1:$F$201,MATCH(Orders!I$1,Products!$A$1:$F$1,0),0)</f>
        <v>2390.3651642386908</v>
      </c>
      <c r="J11329" s="2">
        <f>VLOOKUP($E11329,
Products!$A$1:$F$201,MATCH(Orders!J$1,Products!$A$1:$F$1,0),0)</f>
        <v>1655.7504783617919</v>
      </c>
    </row>
    <row r="11330" spans="1:10">
      <c r="A11330">
        <v>11329</v>
      </c>
      <c r="B11330" s="4">
        <v>45306</v>
      </c>
      <c r="C11330" s="10">
        <f>DATE(YEAR(orders[[#This Row],[order_date]]), MONTH(orders[[#This Row],[order_date]]), 1)</f>
        <v>45292</v>
      </c>
      <c r="D11330" t="s">
        <v>3019</v>
      </c>
      <c r="E11330" t="s">
        <v>603</v>
      </c>
      <c r="F11330" t="str">
        <f>VLOOKUP(orders[[#This Row],[product_id]],Products!A:C,3,0)</f>
        <v>Electronics</v>
      </c>
      <c r="G11330">
        <v>1</v>
      </c>
      <c r="H11330" s="6">
        <v>0.21104912789284824</v>
      </c>
      <c r="I11330" s="2">
        <f>VLOOKUP($E11330,
Products!$A$1:$F$201,MATCH(Orders!I$1,Products!$A$1:$F$1,0),0)</f>
        <v>10867.659217073329</v>
      </c>
      <c r="J11330" s="2">
        <f>VLOOKUP($E11330,
Products!$A$1:$F$201,MATCH(Orders!J$1,Products!$A$1:$F$1,0),0)</f>
        <v>8421.8829552397037</v>
      </c>
    </row>
    <row r="11331" spans="1:10">
      <c r="A11331">
        <v>11330</v>
      </c>
      <c r="B11331" s="4">
        <v>45094</v>
      </c>
      <c r="C11331" s="10">
        <f>DATE(YEAR(orders[[#This Row],[order_date]]), MONTH(orders[[#This Row],[order_date]]), 1)</f>
        <v>45078</v>
      </c>
      <c r="D11331" t="s">
        <v>4268</v>
      </c>
      <c r="E11331" t="s">
        <v>582</v>
      </c>
      <c r="F11331" t="str">
        <f>VLOOKUP(orders[[#This Row],[product_id]],Products!A:C,3,0)</f>
        <v>Electronics</v>
      </c>
      <c r="G11331">
        <v>3</v>
      </c>
      <c r="H11331" s="6">
        <v>0.24802251932874161</v>
      </c>
      <c r="I11331" s="2">
        <f>VLOOKUP($E11331,
Products!$A$1:$F$201,MATCH(Orders!I$1,Products!$A$1:$F$1,0),0)</f>
        <v>16266.090182397211</v>
      </c>
      <c r="J11331" s="2">
        <f>VLOOKUP($E11331,
Products!$A$1:$F$201,MATCH(Orders!J$1,Products!$A$1:$F$1,0),0)</f>
        <v>11802.84602487359</v>
      </c>
    </row>
    <row r="11332" spans="1:10">
      <c r="A11332">
        <v>11331</v>
      </c>
      <c r="B11332" s="4">
        <v>45013</v>
      </c>
      <c r="C11332" s="10">
        <f>DATE(YEAR(orders[[#This Row],[order_date]]), MONTH(orders[[#This Row],[order_date]]), 1)</f>
        <v>44986</v>
      </c>
      <c r="D11332" t="s">
        <v>1968</v>
      </c>
      <c r="E11332" t="s">
        <v>685</v>
      </c>
      <c r="F11332" t="str">
        <f>VLOOKUP(orders[[#This Row],[product_id]],Products!A:C,3,0)</f>
        <v>Electronics</v>
      </c>
      <c r="G11332">
        <v>1</v>
      </c>
      <c r="H11332" s="6">
        <v>0.19828857262328659</v>
      </c>
      <c r="I11332" s="2">
        <f>VLOOKUP($E11332,
Products!$A$1:$F$201,MATCH(Orders!I$1,Products!$A$1:$F$1,0),0)</f>
        <v>30011.61348468516</v>
      </c>
      <c r="J11332" s="2">
        <f>VLOOKUP($E11332,
Products!$A$1:$F$201,MATCH(Orders!J$1,Products!$A$1:$F$1,0),0)</f>
        <v>20796.213094008199</v>
      </c>
    </row>
    <row r="11333" spans="1:10">
      <c r="A11333">
        <v>11332</v>
      </c>
      <c r="B11333" s="4">
        <v>45080</v>
      </c>
      <c r="C11333" s="10">
        <f>DATE(YEAR(orders[[#This Row],[order_date]]), MONTH(orders[[#This Row],[order_date]]), 1)</f>
        <v>45078</v>
      </c>
      <c r="D11333" t="s">
        <v>3003</v>
      </c>
      <c r="E11333" t="s">
        <v>631</v>
      </c>
      <c r="F11333" t="str">
        <f>VLOOKUP(orders[[#This Row],[product_id]],Products!A:C,3,0)</f>
        <v>Appliances</v>
      </c>
      <c r="G11333">
        <v>2</v>
      </c>
      <c r="H11333" s="6">
        <v>0.1299565467765818</v>
      </c>
      <c r="I11333" s="2">
        <f>VLOOKUP($E11333,
Products!$A$1:$F$201,MATCH(Orders!I$1,Products!$A$1:$F$1,0),0)</f>
        <v>5983.7308645702497</v>
      </c>
      <c r="J11333" s="2">
        <f>VLOOKUP($E11333,
Products!$A$1:$F$201,MATCH(Orders!J$1,Products!$A$1:$F$1,0),0)</f>
        <v>4205.6432936163774</v>
      </c>
    </row>
    <row r="11334" spans="1:10">
      <c r="A11334">
        <v>11333</v>
      </c>
      <c r="B11334" s="4">
        <v>45423</v>
      </c>
      <c r="C11334" s="10">
        <f>DATE(YEAR(orders[[#This Row],[order_date]]), MONTH(orders[[#This Row],[order_date]]), 1)</f>
        <v>45413</v>
      </c>
      <c r="D11334" t="s">
        <v>1660</v>
      </c>
      <c r="E11334" t="s">
        <v>544</v>
      </c>
      <c r="F11334" t="str">
        <f>VLOOKUP(orders[[#This Row],[product_id]],Products!A:C,3,0)</f>
        <v>Electronics</v>
      </c>
      <c r="G11334">
        <v>3</v>
      </c>
      <c r="H11334" s="6">
        <v>0.18464089317509816</v>
      </c>
      <c r="I11334" s="2">
        <f>VLOOKUP($E11334,
Products!$A$1:$F$201,MATCH(Orders!I$1,Products!$A$1:$F$1,0),0)</f>
        <v>16273.22789477584</v>
      </c>
      <c r="J11334" s="2">
        <f>VLOOKUP($E11334,
Products!$A$1:$F$201,MATCH(Orders!J$1,Products!$A$1:$F$1,0),0)</f>
        <v>12683.607953986329</v>
      </c>
    </row>
    <row r="11335" spans="1:10">
      <c r="A11335">
        <v>11334</v>
      </c>
      <c r="B11335" s="4">
        <v>45241</v>
      </c>
      <c r="C11335" s="10">
        <f>DATE(YEAR(orders[[#This Row],[order_date]]), MONTH(orders[[#This Row],[order_date]]), 1)</f>
        <v>45231</v>
      </c>
      <c r="D11335" t="s">
        <v>2020</v>
      </c>
      <c r="E11335" t="s">
        <v>576</v>
      </c>
      <c r="F11335" t="str">
        <f>VLOOKUP(orders[[#This Row],[product_id]],Products!A:C,3,0)</f>
        <v>Electronics</v>
      </c>
      <c r="G11335">
        <v>3</v>
      </c>
      <c r="H11335" s="6">
        <v>0.22084738949430818</v>
      </c>
      <c r="I11335" s="2">
        <f>VLOOKUP($E11335,
Products!$A$1:$F$201,MATCH(Orders!I$1,Products!$A$1:$F$1,0),0)</f>
        <v>12571.90922514794</v>
      </c>
      <c r="J11335" s="2">
        <f>VLOOKUP($E11335,
Products!$A$1:$F$201,MATCH(Orders!J$1,Products!$A$1:$F$1,0),0)</f>
        <v>9314.5536289888332</v>
      </c>
    </row>
    <row r="11336" spans="1:10">
      <c r="A11336">
        <v>11335</v>
      </c>
      <c r="B11336" s="4">
        <v>45649</v>
      </c>
      <c r="C11336" s="10">
        <f>DATE(YEAR(orders[[#This Row],[order_date]]), MONTH(orders[[#This Row],[order_date]]), 1)</f>
        <v>45627</v>
      </c>
      <c r="D11336" t="s">
        <v>1248</v>
      </c>
      <c r="E11336" t="s">
        <v>611</v>
      </c>
      <c r="F11336" t="str">
        <f>VLOOKUP(orders[[#This Row],[product_id]],Products!A:C,3,0)</f>
        <v>Electronics</v>
      </c>
      <c r="G11336">
        <v>1</v>
      </c>
      <c r="H11336" s="6">
        <v>0.24433101172701113</v>
      </c>
      <c r="I11336" s="2">
        <f>VLOOKUP($E11336,
Products!$A$1:$F$201,MATCH(Orders!I$1,Products!$A$1:$F$1,0),0)</f>
        <v>12041.08303405661</v>
      </c>
      <c r="J11336" s="2">
        <f>VLOOKUP($E11336,
Products!$A$1:$F$201,MATCH(Orders!J$1,Products!$A$1:$F$1,0),0)</f>
        <v>7946.6428283753548</v>
      </c>
    </row>
    <row r="11337" spans="1:10">
      <c r="A11337">
        <v>11336</v>
      </c>
      <c r="B11337" s="4">
        <v>45690</v>
      </c>
      <c r="C11337" s="10">
        <f>DATE(YEAR(orders[[#This Row],[order_date]]), MONTH(orders[[#This Row],[order_date]]), 1)</f>
        <v>45689</v>
      </c>
      <c r="D11337" t="s">
        <v>3385</v>
      </c>
      <c r="E11337" t="s">
        <v>645</v>
      </c>
      <c r="F11337" t="str">
        <f>VLOOKUP(orders[[#This Row],[product_id]],Products!A:C,3,0)</f>
        <v>Electronics</v>
      </c>
      <c r="G11337">
        <v>1</v>
      </c>
      <c r="H11337" s="6">
        <v>0.10076086828232451</v>
      </c>
      <c r="I11337" s="2">
        <f>VLOOKUP($E11337,
Products!$A$1:$F$201,MATCH(Orders!I$1,Products!$A$1:$F$1,0),0)</f>
        <v>29658.239859810968</v>
      </c>
      <c r="J11337" s="2">
        <f>VLOOKUP($E11337,
Products!$A$1:$F$201,MATCH(Orders!J$1,Products!$A$1:$F$1,0),0)</f>
        <v>22421.521919652871</v>
      </c>
    </row>
    <row r="11338" spans="1:10">
      <c r="A11338">
        <v>11337</v>
      </c>
      <c r="B11338" s="4">
        <v>45188</v>
      </c>
      <c r="C11338" s="10">
        <f>DATE(YEAR(orders[[#This Row],[order_date]]), MONTH(orders[[#This Row],[order_date]]), 1)</f>
        <v>45170</v>
      </c>
      <c r="D11338" t="s">
        <v>1808</v>
      </c>
      <c r="E11338" t="s">
        <v>560</v>
      </c>
      <c r="F11338" t="str">
        <f>VLOOKUP(orders[[#This Row],[product_id]],Products!A:C,3,0)</f>
        <v>Appliances</v>
      </c>
      <c r="G11338">
        <v>2</v>
      </c>
      <c r="H11338" s="6">
        <v>7.8992373893384787E-2</v>
      </c>
      <c r="I11338" s="2">
        <f>VLOOKUP($E11338,
Products!$A$1:$F$201,MATCH(Orders!I$1,Products!$A$1:$F$1,0),0)</f>
        <v>6334.2190560739964</v>
      </c>
      <c r="J11338" s="2">
        <f>VLOOKUP($E11338,
Products!$A$1:$F$201,MATCH(Orders!J$1,Products!$A$1:$F$1,0),0)</f>
        <v>4117.6239066206717</v>
      </c>
    </row>
    <row r="11339" spans="1:10">
      <c r="A11339">
        <v>11338</v>
      </c>
      <c r="B11339" s="4">
        <v>45413</v>
      </c>
      <c r="C11339" s="10">
        <f>DATE(YEAR(orders[[#This Row],[order_date]]), MONTH(orders[[#This Row],[order_date]]), 1)</f>
        <v>45413</v>
      </c>
      <c r="D11339" t="s">
        <v>3660</v>
      </c>
      <c r="E11339" t="s">
        <v>623</v>
      </c>
      <c r="F11339" t="str">
        <f>VLOOKUP(orders[[#This Row],[product_id]],Products!A:C,3,0)</f>
        <v>Electronics</v>
      </c>
      <c r="G11339">
        <v>1</v>
      </c>
      <c r="H11339" s="6">
        <v>0.1679819725288412</v>
      </c>
      <c r="I11339" s="2">
        <f>VLOOKUP($E11339,
Products!$A$1:$F$201,MATCH(Orders!I$1,Products!$A$1:$F$1,0),0)</f>
        <v>27422.76406600175</v>
      </c>
      <c r="J11339" s="2">
        <f>VLOOKUP($E11339,
Products!$A$1:$F$201,MATCH(Orders!J$1,Products!$A$1:$F$1,0),0)</f>
        <v>18707.390708641691</v>
      </c>
    </row>
    <row r="11340" spans="1:10">
      <c r="A11340">
        <v>11339</v>
      </c>
      <c r="B11340" s="4">
        <v>45380</v>
      </c>
      <c r="C11340" s="10">
        <f>DATE(YEAR(orders[[#This Row],[order_date]]), MONTH(orders[[#This Row],[order_date]]), 1)</f>
        <v>45352</v>
      </c>
      <c r="D11340" t="s">
        <v>3274</v>
      </c>
      <c r="E11340" t="s">
        <v>599</v>
      </c>
      <c r="F11340" t="str">
        <f>VLOOKUP(orders[[#This Row],[product_id]],Products!A:C,3,0)</f>
        <v>Electronics</v>
      </c>
      <c r="G11340">
        <v>1</v>
      </c>
      <c r="H11340" s="6">
        <v>0.16217392249935839</v>
      </c>
      <c r="I11340" s="2">
        <f>VLOOKUP($E11340,
Products!$A$1:$F$201,MATCH(Orders!I$1,Products!$A$1:$F$1,0),0)</f>
        <v>24019.70637428105</v>
      </c>
      <c r="J11340" s="2">
        <f>VLOOKUP($E11340,
Products!$A$1:$F$201,MATCH(Orders!J$1,Products!$A$1:$F$1,0),0)</f>
        <v>16602.559277417411</v>
      </c>
    </row>
    <row r="11341" spans="1:10">
      <c r="A11341">
        <v>11340</v>
      </c>
      <c r="B11341" s="4">
        <v>45369</v>
      </c>
      <c r="C11341" s="10">
        <f>DATE(YEAR(orders[[#This Row],[order_date]]), MONTH(orders[[#This Row],[order_date]]), 1)</f>
        <v>45352</v>
      </c>
      <c r="D11341" t="s">
        <v>4227</v>
      </c>
      <c r="E11341" t="s">
        <v>681</v>
      </c>
      <c r="F11341" t="str">
        <f>VLOOKUP(orders[[#This Row],[product_id]],Products!A:C,3,0)</f>
        <v>Appliances</v>
      </c>
      <c r="G11341">
        <v>1</v>
      </c>
      <c r="H11341" s="6">
        <v>0.13342375556137845</v>
      </c>
      <c r="I11341" s="2">
        <f>VLOOKUP($E11341,
Products!$A$1:$F$201,MATCH(Orders!I$1,Products!$A$1:$F$1,0),0)</f>
        <v>2080.3641662770501</v>
      </c>
      <c r="J11341" s="2">
        <f>VLOOKUP($E11341,
Products!$A$1:$F$201,MATCH(Orders!J$1,Products!$A$1:$F$1,0),0)</f>
        <v>1566.754559891986</v>
      </c>
    </row>
    <row r="11342" spans="1:10">
      <c r="A11342">
        <v>11341</v>
      </c>
      <c r="B11342" s="4">
        <v>45469</v>
      </c>
      <c r="C11342" s="10">
        <f>DATE(YEAR(orders[[#This Row],[order_date]]), MONTH(orders[[#This Row],[order_date]]), 1)</f>
        <v>45444</v>
      </c>
      <c r="D11342" t="s">
        <v>4333</v>
      </c>
      <c r="E11342" t="s">
        <v>603</v>
      </c>
      <c r="F11342" t="str">
        <f>VLOOKUP(orders[[#This Row],[product_id]],Products!A:C,3,0)</f>
        <v>Electronics</v>
      </c>
      <c r="G11342">
        <v>3</v>
      </c>
      <c r="H11342" s="6">
        <v>0.16052582852978031</v>
      </c>
      <c r="I11342" s="2">
        <f>VLOOKUP($E11342,
Products!$A$1:$F$201,MATCH(Orders!I$1,Products!$A$1:$F$1,0),0)</f>
        <v>10867.659217073329</v>
      </c>
      <c r="J11342" s="2">
        <f>VLOOKUP($E11342,
Products!$A$1:$F$201,MATCH(Orders!J$1,Products!$A$1:$F$1,0),0)</f>
        <v>8421.8829552397037</v>
      </c>
    </row>
    <row r="11343" spans="1:10">
      <c r="A11343">
        <v>11342</v>
      </c>
      <c r="B11343" s="4">
        <v>45276</v>
      </c>
      <c r="C11343" s="10">
        <f>DATE(YEAR(orders[[#This Row],[order_date]]), MONTH(orders[[#This Row],[order_date]]), 1)</f>
        <v>45261</v>
      </c>
      <c r="D11343" t="s">
        <v>3637</v>
      </c>
      <c r="E11343" t="s">
        <v>514</v>
      </c>
      <c r="F11343" t="str">
        <f>VLOOKUP(orders[[#This Row],[product_id]],Products!A:C,3,0)</f>
        <v>Electronics</v>
      </c>
      <c r="G11343">
        <v>1</v>
      </c>
      <c r="H11343" s="6">
        <v>0.15160230909153449</v>
      </c>
      <c r="I11343" s="2">
        <f>VLOOKUP($E11343,
Products!$A$1:$F$201,MATCH(Orders!I$1,Products!$A$1:$F$1,0),0)</f>
        <v>16482.730474054071</v>
      </c>
      <c r="J11343" s="2">
        <f>VLOOKUP($E11343,
Products!$A$1:$F$201,MATCH(Orders!J$1,Products!$A$1:$F$1,0),0)</f>
        <v>12480.81165565178</v>
      </c>
    </row>
    <row r="11344" spans="1:10">
      <c r="A11344">
        <v>11343</v>
      </c>
      <c r="B11344" s="4">
        <v>45750</v>
      </c>
      <c r="C11344" s="10">
        <f>DATE(YEAR(orders[[#This Row],[order_date]]), MONTH(orders[[#This Row],[order_date]]), 1)</f>
        <v>45748</v>
      </c>
      <c r="D11344" t="s">
        <v>3487</v>
      </c>
      <c r="E11344" t="s">
        <v>645</v>
      </c>
      <c r="F11344" t="str">
        <f>VLOOKUP(orders[[#This Row],[product_id]],Products!A:C,3,0)</f>
        <v>Electronics</v>
      </c>
      <c r="G11344">
        <v>3</v>
      </c>
      <c r="H11344" s="6">
        <v>0.117221161800783</v>
      </c>
      <c r="I11344" s="2">
        <f>VLOOKUP($E11344,
Products!$A$1:$F$201,MATCH(Orders!I$1,Products!$A$1:$F$1,0),0)</f>
        <v>29658.239859810968</v>
      </c>
      <c r="J11344" s="2">
        <f>VLOOKUP($E11344,
Products!$A$1:$F$201,MATCH(Orders!J$1,Products!$A$1:$F$1,0),0)</f>
        <v>22421.521919652871</v>
      </c>
    </row>
    <row r="11345" spans="1:10">
      <c r="A11345">
        <v>11344</v>
      </c>
      <c r="B11345" s="4">
        <v>45364</v>
      </c>
      <c r="C11345" s="10">
        <f>DATE(YEAR(orders[[#This Row],[order_date]]), MONTH(orders[[#This Row],[order_date]]), 1)</f>
        <v>45352</v>
      </c>
      <c r="D11345" t="s">
        <v>849</v>
      </c>
      <c r="E11345" t="s">
        <v>574</v>
      </c>
      <c r="F11345" t="str">
        <f>VLOOKUP(orders[[#This Row],[product_id]],Products!A:C,3,0)</f>
        <v>Electronics</v>
      </c>
      <c r="G11345">
        <v>1</v>
      </c>
      <c r="H11345" s="6">
        <v>0.17497680920853381</v>
      </c>
      <c r="I11345" s="2">
        <f>VLOOKUP($E11345,
Products!$A$1:$F$201,MATCH(Orders!I$1,Products!$A$1:$F$1,0),0)</f>
        <v>30824.427673567101</v>
      </c>
      <c r="J11345" s="2">
        <f>VLOOKUP($E11345,
Products!$A$1:$F$201,MATCH(Orders!J$1,Products!$A$1:$F$1,0),0)</f>
        <v>20473.07476940487</v>
      </c>
    </row>
    <row r="11346" spans="1:10">
      <c r="A11346">
        <v>11345</v>
      </c>
      <c r="B11346" s="4">
        <v>45095</v>
      </c>
      <c r="C11346" s="10">
        <f>DATE(YEAR(orders[[#This Row],[order_date]]), MONTH(orders[[#This Row],[order_date]]), 1)</f>
        <v>45078</v>
      </c>
      <c r="D11346" t="s">
        <v>3897</v>
      </c>
      <c r="E11346" t="s">
        <v>588</v>
      </c>
      <c r="F11346" t="str">
        <f>VLOOKUP(orders[[#This Row],[product_id]],Products!A:C,3,0)</f>
        <v>Electronics</v>
      </c>
      <c r="G11346">
        <v>2</v>
      </c>
      <c r="H11346" s="6">
        <v>0.22315770529280413</v>
      </c>
      <c r="I11346" s="2">
        <f>VLOOKUP($E11346,
Products!$A$1:$F$201,MATCH(Orders!I$1,Products!$A$1:$F$1,0),0)</f>
        <v>32539.342481911372</v>
      </c>
      <c r="J11346" s="2">
        <f>VLOOKUP($E11346,
Products!$A$1:$F$201,MATCH(Orders!J$1,Products!$A$1:$F$1,0),0)</f>
        <v>21531.252982830021</v>
      </c>
    </row>
    <row r="11347" spans="1:10">
      <c r="A11347">
        <v>11346</v>
      </c>
      <c r="B11347" s="4">
        <v>44949</v>
      </c>
      <c r="C11347" s="10">
        <f>DATE(YEAR(orders[[#This Row],[order_date]]), MONTH(orders[[#This Row],[order_date]]), 1)</f>
        <v>44927</v>
      </c>
      <c r="D11347" t="s">
        <v>3697</v>
      </c>
      <c r="E11347" t="s">
        <v>690</v>
      </c>
      <c r="F11347" t="str">
        <f>VLOOKUP(orders[[#This Row],[product_id]],Products!A:C,3,0)</f>
        <v>Electronics</v>
      </c>
      <c r="G11347">
        <v>2</v>
      </c>
      <c r="H11347" s="6">
        <v>0.1157105084762495</v>
      </c>
      <c r="I11347" s="2">
        <f>VLOOKUP($E11347,
Products!$A$1:$F$201,MATCH(Orders!I$1,Products!$A$1:$F$1,0),0)</f>
        <v>2338.2059552139431</v>
      </c>
      <c r="J11347" s="2">
        <f>VLOOKUP($E11347,
Products!$A$1:$F$201,MATCH(Orders!J$1,Products!$A$1:$F$1,0),0)</f>
        <v>1708.028418793489</v>
      </c>
    </row>
    <row r="11348" spans="1:10">
      <c r="A11348">
        <v>11347</v>
      </c>
      <c r="B11348" s="4">
        <v>45914</v>
      </c>
      <c r="C11348" s="10">
        <f>DATE(YEAR(orders[[#This Row],[order_date]]), MONTH(orders[[#This Row],[order_date]]), 1)</f>
        <v>45901</v>
      </c>
      <c r="D11348" t="s">
        <v>3318</v>
      </c>
      <c r="E11348" t="s">
        <v>533</v>
      </c>
      <c r="F11348" t="str">
        <f>VLOOKUP(orders[[#This Row],[product_id]],Products!A:C,3,0)</f>
        <v>Electronics</v>
      </c>
      <c r="G11348">
        <v>2</v>
      </c>
      <c r="H11348" s="6">
        <v>0.21077375499677709</v>
      </c>
      <c r="I11348" s="2">
        <f>VLOOKUP($E11348,
Products!$A$1:$F$201,MATCH(Orders!I$1,Products!$A$1:$F$1,0),0)</f>
        <v>28589.802369332661</v>
      </c>
      <c r="J11348" s="2">
        <f>VLOOKUP($E11348,
Products!$A$1:$F$201,MATCH(Orders!J$1,Products!$A$1:$F$1,0),0)</f>
        <v>21212.93445492295</v>
      </c>
    </row>
    <row r="11349" spans="1:10">
      <c r="A11349">
        <v>11348</v>
      </c>
      <c r="B11349" s="4">
        <v>45602</v>
      </c>
      <c r="C11349" s="10">
        <f>DATE(YEAR(orders[[#This Row],[order_date]]), MONTH(orders[[#This Row],[order_date]]), 1)</f>
        <v>45597</v>
      </c>
      <c r="D11349" t="s">
        <v>4354</v>
      </c>
      <c r="E11349" t="s">
        <v>522</v>
      </c>
      <c r="F11349" t="str">
        <f>VLOOKUP(orders[[#This Row],[product_id]],Products!A:C,3,0)</f>
        <v>Appliances</v>
      </c>
      <c r="G11349">
        <v>3</v>
      </c>
      <c r="H11349" s="6">
        <v>9.2545641400880771E-2</v>
      </c>
      <c r="I11349" s="2">
        <f>VLOOKUP($E11349,
Products!$A$1:$F$201,MATCH(Orders!I$1,Products!$A$1:$F$1,0),0)</f>
        <v>24966.707940261898</v>
      </c>
      <c r="J11349" s="2">
        <f>VLOOKUP($E11349,
Products!$A$1:$F$201,MATCH(Orders!J$1,Products!$A$1:$F$1,0),0)</f>
        <v>19868.70644165645</v>
      </c>
    </row>
    <row r="11350" spans="1:10">
      <c r="A11350">
        <v>11349</v>
      </c>
      <c r="B11350" s="4">
        <v>45207</v>
      </c>
      <c r="C11350" s="10">
        <f>DATE(YEAR(orders[[#This Row],[order_date]]), MONTH(orders[[#This Row],[order_date]]), 1)</f>
        <v>45200</v>
      </c>
      <c r="D11350" t="s">
        <v>1905</v>
      </c>
      <c r="E11350" t="s">
        <v>527</v>
      </c>
      <c r="F11350" t="str">
        <f>VLOOKUP(orders[[#This Row],[product_id]],Products!A:C,3,0)</f>
        <v>Appliances</v>
      </c>
      <c r="G11350">
        <v>1</v>
      </c>
      <c r="H11350" s="6">
        <v>0.11332513915283729</v>
      </c>
      <c r="I11350" s="2">
        <f>VLOOKUP($E11350,
Products!$A$1:$F$201,MATCH(Orders!I$1,Products!$A$1:$F$1,0),0)</f>
        <v>25833.54427698228</v>
      </c>
      <c r="J11350" s="2">
        <f>VLOOKUP($E11350,
Products!$A$1:$F$201,MATCH(Orders!J$1,Products!$A$1:$F$1,0),0)</f>
        <v>16827.881451334611</v>
      </c>
    </row>
    <row r="11351" spans="1:10">
      <c r="A11351">
        <v>11350</v>
      </c>
      <c r="B11351" s="4">
        <v>45648</v>
      </c>
      <c r="C11351" s="10">
        <f>DATE(YEAR(orders[[#This Row],[order_date]]), MONTH(orders[[#This Row],[order_date]]), 1)</f>
        <v>45627</v>
      </c>
      <c r="D11351" t="s">
        <v>2823</v>
      </c>
      <c r="E11351" t="s">
        <v>668</v>
      </c>
      <c r="F11351" t="str">
        <f>VLOOKUP(orders[[#This Row],[product_id]],Products!A:C,3,0)</f>
        <v>Electronics</v>
      </c>
      <c r="G11351">
        <v>1</v>
      </c>
      <c r="H11351" s="6">
        <v>0.24821261546009968</v>
      </c>
      <c r="I11351" s="2">
        <f>VLOOKUP($E11351,
Products!$A$1:$F$201,MATCH(Orders!I$1,Products!$A$1:$F$1,0),0)</f>
        <v>23702.058773663419</v>
      </c>
      <c r="J11351" s="2">
        <f>VLOOKUP($E11351,
Products!$A$1:$F$201,MATCH(Orders!J$1,Products!$A$1:$F$1,0),0)</f>
        <v>17657.804767621328</v>
      </c>
    </row>
    <row r="11352" spans="1:10">
      <c r="A11352">
        <v>11351</v>
      </c>
      <c r="B11352" s="4">
        <v>45179</v>
      </c>
      <c r="C11352" s="10">
        <f>DATE(YEAR(orders[[#This Row],[order_date]]), MONTH(orders[[#This Row],[order_date]]), 1)</f>
        <v>45170</v>
      </c>
      <c r="D11352" t="s">
        <v>4591</v>
      </c>
      <c r="E11352" t="s">
        <v>618</v>
      </c>
      <c r="F11352" t="str">
        <f>VLOOKUP(orders[[#This Row],[product_id]],Products!A:C,3,0)</f>
        <v>Appliances</v>
      </c>
      <c r="G11352">
        <v>2</v>
      </c>
      <c r="H11352" s="6">
        <v>0.10125964630751745</v>
      </c>
      <c r="I11352" s="2">
        <f>VLOOKUP($E11352,
Products!$A$1:$F$201,MATCH(Orders!I$1,Products!$A$1:$F$1,0),0)</f>
        <v>5546.9777002203573</v>
      </c>
      <c r="J11352" s="2">
        <f>VLOOKUP($E11352,
Products!$A$1:$F$201,MATCH(Orders!J$1,Products!$A$1:$F$1,0),0)</f>
        <v>4048.2565671880161</v>
      </c>
    </row>
    <row r="11353" spans="1:10">
      <c r="A11353">
        <v>11352</v>
      </c>
      <c r="B11353" s="4">
        <v>45330</v>
      </c>
      <c r="C11353" s="10">
        <f>DATE(YEAR(orders[[#This Row],[order_date]]), MONTH(orders[[#This Row],[order_date]]), 1)</f>
        <v>45323</v>
      </c>
      <c r="D11353" t="s">
        <v>3386</v>
      </c>
      <c r="E11353" t="s">
        <v>692</v>
      </c>
      <c r="F11353" t="str">
        <f>VLOOKUP(orders[[#This Row],[product_id]],Products!A:C,3,0)</f>
        <v>Electronics</v>
      </c>
      <c r="G11353">
        <v>1</v>
      </c>
      <c r="H11353" s="6">
        <v>0.20786666211478097</v>
      </c>
      <c r="I11353" s="2">
        <f>VLOOKUP($E11353,
Products!$A$1:$F$201,MATCH(Orders!I$1,Products!$A$1:$F$1,0),0)</f>
        <v>18150.337151787651</v>
      </c>
      <c r="J11353" s="2">
        <f>VLOOKUP($E11353,
Products!$A$1:$F$201,MATCH(Orders!J$1,Products!$A$1:$F$1,0),0)</f>
        <v>11965.45000430708</v>
      </c>
    </row>
    <row r="11354" spans="1:10">
      <c r="A11354">
        <v>11353</v>
      </c>
      <c r="B11354" s="4">
        <v>45059</v>
      </c>
      <c r="C11354" s="10">
        <f>DATE(YEAR(orders[[#This Row],[order_date]]), MONTH(orders[[#This Row],[order_date]]), 1)</f>
        <v>45047</v>
      </c>
      <c r="D11354" t="s">
        <v>3642</v>
      </c>
      <c r="E11354" t="s">
        <v>652</v>
      </c>
      <c r="F11354" t="str">
        <f>VLOOKUP(orders[[#This Row],[product_id]],Products!A:C,3,0)</f>
        <v>Appliances</v>
      </c>
      <c r="G11354">
        <v>3</v>
      </c>
      <c r="H11354" s="6">
        <v>8.6799680578076049E-2</v>
      </c>
      <c r="I11354" s="2">
        <f>VLOOKUP($E11354,
Products!$A$1:$F$201,MATCH(Orders!I$1,Products!$A$1:$F$1,0),0)</f>
        <v>6387.3122916387983</v>
      </c>
      <c r="J11354" s="2">
        <f>VLOOKUP($E11354,
Products!$A$1:$F$201,MATCH(Orders!J$1,Products!$A$1:$F$1,0),0)</f>
        <v>4880.3517286187262</v>
      </c>
    </row>
    <row r="11355" spans="1:10">
      <c r="A11355">
        <v>11354</v>
      </c>
      <c r="B11355" s="4">
        <v>45544</v>
      </c>
      <c r="C11355" s="10">
        <f>DATE(YEAR(orders[[#This Row],[order_date]]), MONTH(orders[[#This Row],[order_date]]), 1)</f>
        <v>45536</v>
      </c>
      <c r="D11355" t="s">
        <v>3980</v>
      </c>
      <c r="E11355" t="s">
        <v>683</v>
      </c>
      <c r="F11355" t="str">
        <f>VLOOKUP(orders[[#This Row],[product_id]],Products!A:C,3,0)</f>
        <v>Electronics</v>
      </c>
      <c r="G11355">
        <v>1</v>
      </c>
      <c r="H11355" s="6">
        <v>0.14835442018369319</v>
      </c>
      <c r="I11355" s="2">
        <f>VLOOKUP($E11355,
Products!$A$1:$F$201,MATCH(Orders!I$1,Products!$A$1:$F$1,0),0)</f>
        <v>30555.409096588959</v>
      </c>
      <c r="J11355" s="2">
        <f>VLOOKUP($E11355,
Products!$A$1:$F$201,MATCH(Orders!J$1,Products!$A$1:$F$1,0),0)</f>
        <v>20295.233857550291</v>
      </c>
    </row>
    <row r="11356" spans="1:10">
      <c r="A11356">
        <v>11355</v>
      </c>
      <c r="B11356" s="4">
        <v>45158</v>
      </c>
      <c r="C11356" s="10">
        <f>DATE(YEAR(orders[[#This Row],[order_date]]), MONTH(orders[[#This Row],[order_date]]), 1)</f>
        <v>45139</v>
      </c>
      <c r="D11356" t="s">
        <v>3554</v>
      </c>
      <c r="E11356" t="s">
        <v>659</v>
      </c>
      <c r="F11356" t="str">
        <f>VLOOKUP(orders[[#This Row],[product_id]],Products!A:C,3,0)</f>
        <v>Appliances</v>
      </c>
      <c r="G11356">
        <v>2</v>
      </c>
      <c r="H11356" s="6">
        <v>6.6420440846901671E-2</v>
      </c>
      <c r="I11356" s="2">
        <f>VLOOKUP($E11356,
Products!$A$1:$F$201,MATCH(Orders!I$1,Products!$A$1:$F$1,0),0)</f>
        <v>25646.095965041459</v>
      </c>
      <c r="J11356" s="2">
        <f>VLOOKUP($E11356,
Products!$A$1:$F$201,MATCH(Orders!J$1,Products!$A$1:$F$1,0),0)</f>
        <v>18749.646593308222</v>
      </c>
    </row>
    <row r="11357" spans="1:10">
      <c r="A11357">
        <v>11356</v>
      </c>
      <c r="B11357" s="4">
        <v>45471</v>
      </c>
      <c r="C11357" s="10">
        <f>DATE(YEAR(orders[[#This Row],[order_date]]), MONTH(orders[[#This Row],[order_date]]), 1)</f>
        <v>45444</v>
      </c>
      <c r="D11357" t="s">
        <v>2933</v>
      </c>
      <c r="E11357" t="s">
        <v>613</v>
      </c>
      <c r="F11357" t="str">
        <f>VLOOKUP(orders[[#This Row],[product_id]],Products!A:C,3,0)</f>
        <v>Appliances</v>
      </c>
      <c r="G11357">
        <v>3</v>
      </c>
      <c r="H11357" s="6">
        <v>0.11164475003445373</v>
      </c>
      <c r="I11357" s="2">
        <f>VLOOKUP($E11357,
Products!$A$1:$F$201,MATCH(Orders!I$1,Products!$A$1:$F$1,0),0)</f>
        <v>6365.2492969652412</v>
      </c>
      <c r="J11357" s="2">
        <f>VLOOKUP($E11357,
Products!$A$1:$F$201,MATCH(Orders!J$1,Products!$A$1:$F$1,0),0)</f>
        <v>4174.927496964433</v>
      </c>
    </row>
    <row r="11358" spans="1:10">
      <c r="A11358">
        <v>11357</v>
      </c>
      <c r="B11358" s="4">
        <v>45005</v>
      </c>
      <c r="C11358" s="10">
        <f>DATE(YEAR(orders[[#This Row],[order_date]]), MONTH(orders[[#This Row],[order_date]]), 1)</f>
        <v>44986</v>
      </c>
      <c r="D11358" t="s">
        <v>1298</v>
      </c>
      <c r="E11358" t="s">
        <v>565</v>
      </c>
      <c r="F11358" t="str">
        <f>VLOOKUP(orders[[#This Row],[product_id]],Products!A:C,3,0)</f>
        <v>Electronics</v>
      </c>
      <c r="G11358">
        <v>1</v>
      </c>
      <c r="H11358" s="6">
        <v>0.22481103478147083</v>
      </c>
      <c r="I11358" s="2">
        <f>VLOOKUP($E11358,
Products!$A$1:$F$201,MATCH(Orders!I$1,Products!$A$1:$F$1,0),0)</f>
        <v>2327.4213408101141</v>
      </c>
      <c r="J11358" s="2">
        <f>VLOOKUP($E11358,
Products!$A$1:$F$201,MATCH(Orders!J$1,Products!$A$1:$F$1,0),0)</f>
        <v>1682.0944582406071</v>
      </c>
    </row>
    <row r="11359" spans="1:10">
      <c r="A11359">
        <v>11358</v>
      </c>
      <c r="B11359" s="4">
        <v>45985</v>
      </c>
      <c r="C11359" s="10">
        <f>DATE(YEAR(orders[[#This Row],[order_date]]), MONTH(orders[[#This Row],[order_date]]), 1)</f>
        <v>45962</v>
      </c>
      <c r="D11359" t="s">
        <v>1272</v>
      </c>
      <c r="E11359" t="s">
        <v>549</v>
      </c>
      <c r="F11359" t="str">
        <f>VLOOKUP(orders[[#This Row],[product_id]],Products!A:C,3,0)</f>
        <v>Electronics</v>
      </c>
      <c r="G11359">
        <v>3</v>
      </c>
      <c r="H11359" s="6">
        <v>0.18565861294657321</v>
      </c>
      <c r="I11359" s="2">
        <f>VLOOKUP($E11359,
Products!$A$1:$F$201,MATCH(Orders!I$1,Products!$A$1:$F$1,0),0)</f>
        <v>32579.222893763279</v>
      </c>
      <c r="J11359" s="2">
        <f>VLOOKUP($E11359,
Products!$A$1:$F$201,MATCH(Orders!J$1,Products!$A$1:$F$1,0),0)</f>
        <v>22472.912188105081</v>
      </c>
    </row>
    <row r="11360" spans="1:10">
      <c r="A11360">
        <v>11359</v>
      </c>
      <c r="B11360" s="4">
        <v>45421</v>
      </c>
      <c r="C11360" s="10">
        <f>DATE(YEAR(orders[[#This Row],[order_date]]), MONTH(orders[[#This Row],[order_date]]), 1)</f>
        <v>45413</v>
      </c>
      <c r="D11360" t="s">
        <v>1396</v>
      </c>
      <c r="E11360" t="s">
        <v>689</v>
      </c>
      <c r="F11360" t="str">
        <f>VLOOKUP(orders[[#This Row],[product_id]],Products!A:C,3,0)</f>
        <v>Electronics</v>
      </c>
      <c r="G11360">
        <v>3</v>
      </c>
      <c r="H11360" s="6">
        <v>0.21568539505842821</v>
      </c>
      <c r="I11360" s="2">
        <f>VLOOKUP($E11360,
Products!$A$1:$F$201,MATCH(Orders!I$1,Products!$A$1:$F$1,0),0)</f>
        <v>22021.70433799336</v>
      </c>
      <c r="J11360" s="2">
        <f>VLOOKUP($E11360,
Products!$A$1:$F$201,MATCH(Orders!J$1,Products!$A$1:$F$1,0),0)</f>
        <v>16990.60087110737</v>
      </c>
    </row>
    <row r="11361" spans="1:10">
      <c r="A11361">
        <v>11360</v>
      </c>
      <c r="B11361" s="4">
        <v>45254</v>
      </c>
      <c r="C11361" s="10">
        <f>DATE(YEAR(orders[[#This Row],[order_date]]), MONTH(orders[[#This Row],[order_date]]), 1)</f>
        <v>45231</v>
      </c>
      <c r="D11361" t="s">
        <v>4387</v>
      </c>
      <c r="E11361" t="s">
        <v>548</v>
      </c>
      <c r="F11361" t="str">
        <f>VLOOKUP(orders[[#This Row],[product_id]],Products!A:C,3,0)</f>
        <v>Appliances</v>
      </c>
      <c r="G11361">
        <v>3</v>
      </c>
      <c r="H11361" s="6">
        <v>6.9412539257723796E-2</v>
      </c>
      <c r="I11361" s="2">
        <f>VLOOKUP($E11361,
Products!$A$1:$F$201,MATCH(Orders!I$1,Products!$A$1:$F$1,0),0)</f>
        <v>2211.9922659782978</v>
      </c>
      <c r="J11361" s="2">
        <f>VLOOKUP($E11361,
Products!$A$1:$F$201,MATCH(Orders!J$1,Products!$A$1:$F$1,0),0)</f>
        <v>1741.1720710333091</v>
      </c>
    </row>
    <row r="11362" spans="1:10">
      <c r="A11362">
        <v>11361</v>
      </c>
      <c r="B11362" s="4">
        <v>45893</v>
      </c>
      <c r="C11362" s="10">
        <f>DATE(YEAR(orders[[#This Row],[order_date]]), MONTH(orders[[#This Row],[order_date]]), 1)</f>
        <v>45870</v>
      </c>
      <c r="D11362" t="s">
        <v>1839</v>
      </c>
      <c r="E11362" t="s">
        <v>656</v>
      </c>
      <c r="F11362" t="str">
        <f>VLOOKUP(orders[[#This Row],[product_id]],Products!A:C,3,0)</f>
        <v>Electronics</v>
      </c>
      <c r="G11362">
        <v>2</v>
      </c>
      <c r="H11362" s="6">
        <v>0.22316791519830814</v>
      </c>
      <c r="I11362" s="2">
        <f>VLOOKUP($E11362,
Products!$A$1:$F$201,MATCH(Orders!I$1,Products!$A$1:$F$1,0),0)</f>
        <v>30485.811519789549</v>
      </c>
      <c r="J11362" s="2">
        <f>VLOOKUP($E11362,
Products!$A$1:$F$201,MATCH(Orders!J$1,Products!$A$1:$F$1,0),0)</f>
        <v>23818.70129930825</v>
      </c>
    </row>
    <row r="11363" spans="1:10">
      <c r="A11363">
        <v>11362</v>
      </c>
      <c r="B11363" s="4">
        <v>45616</v>
      </c>
      <c r="C11363" s="10">
        <f>DATE(YEAR(orders[[#This Row],[order_date]]), MONTH(orders[[#This Row],[order_date]]), 1)</f>
        <v>45597</v>
      </c>
      <c r="D11363" t="s">
        <v>4201</v>
      </c>
      <c r="E11363" t="s">
        <v>655</v>
      </c>
      <c r="F11363" t="str">
        <f>VLOOKUP(orders[[#This Row],[product_id]],Products!A:C,3,0)</f>
        <v>Appliances</v>
      </c>
      <c r="G11363">
        <v>2</v>
      </c>
      <c r="H11363" s="6">
        <v>8.5739879480691353E-2</v>
      </c>
      <c r="I11363" s="2">
        <f>VLOOKUP($E11363,
Products!$A$1:$F$201,MATCH(Orders!I$1,Products!$A$1:$F$1,0),0)</f>
        <v>24072.170529057032</v>
      </c>
      <c r="J11363" s="2">
        <f>VLOOKUP($E11363,
Products!$A$1:$F$201,MATCH(Orders!J$1,Products!$A$1:$F$1,0),0)</f>
        <v>16358.626370717549</v>
      </c>
    </row>
    <row r="11364" spans="1:10">
      <c r="A11364">
        <v>11363</v>
      </c>
      <c r="B11364" s="4">
        <v>45310</v>
      </c>
      <c r="C11364" s="10">
        <f>DATE(YEAR(orders[[#This Row],[order_date]]), MONTH(orders[[#This Row],[order_date]]), 1)</f>
        <v>45292</v>
      </c>
      <c r="D11364" t="s">
        <v>1370</v>
      </c>
      <c r="E11364" t="s">
        <v>680</v>
      </c>
      <c r="F11364" t="str">
        <f>VLOOKUP(orders[[#This Row],[product_id]],Products!A:C,3,0)</f>
        <v>Electronics</v>
      </c>
      <c r="G11364">
        <v>1</v>
      </c>
      <c r="H11364" s="6">
        <v>0.15531336555630532</v>
      </c>
      <c r="I11364" s="2">
        <f>VLOOKUP($E11364,
Products!$A$1:$F$201,MATCH(Orders!I$1,Products!$A$1:$F$1,0),0)</f>
        <v>31627.348891742429</v>
      </c>
      <c r="J11364" s="2">
        <f>VLOOKUP($E11364,
Products!$A$1:$F$201,MATCH(Orders!J$1,Products!$A$1:$F$1,0),0)</f>
        <v>23219.930812036979</v>
      </c>
    </row>
    <row r="11365" spans="1:10">
      <c r="A11365">
        <v>11364</v>
      </c>
      <c r="B11365" s="4">
        <v>45473</v>
      </c>
      <c r="C11365" s="10">
        <f>DATE(YEAR(orders[[#This Row],[order_date]]), MONTH(orders[[#This Row],[order_date]]), 1)</f>
        <v>45444</v>
      </c>
      <c r="D11365" t="s">
        <v>2688</v>
      </c>
      <c r="E11365" t="s">
        <v>560</v>
      </c>
      <c r="F11365" t="str">
        <f>VLOOKUP(orders[[#This Row],[product_id]],Products!A:C,3,0)</f>
        <v>Appliances</v>
      </c>
      <c r="G11365">
        <v>3</v>
      </c>
      <c r="H11365" s="6">
        <v>0.11049138977843566</v>
      </c>
      <c r="I11365" s="2">
        <f>VLOOKUP($E11365,
Products!$A$1:$F$201,MATCH(Orders!I$1,Products!$A$1:$F$1,0),0)</f>
        <v>6334.2190560739964</v>
      </c>
      <c r="J11365" s="2">
        <f>VLOOKUP($E11365,
Products!$A$1:$F$201,MATCH(Orders!J$1,Products!$A$1:$F$1,0),0)</f>
        <v>4117.6239066206717</v>
      </c>
    </row>
    <row r="11366" spans="1:10">
      <c r="A11366">
        <v>11365</v>
      </c>
      <c r="B11366" s="4">
        <v>45318</v>
      </c>
      <c r="C11366" s="10">
        <f>DATE(YEAR(orders[[#This Row],[order_date]]), MONTH(orders[[#This Row],[order_date]]), 1)</f>
        <v>45292</v>
      </c>
      <c r="D11366" t="s">
        <v>4280</v>
      </c>
      <c r="E11366" t="s">
        <v>516</v>
      </c>
      <c r="F11366" t="str">
        <f>VLOOKUP(orders[[#This Row],[product_id]],Products!A:C,3,0)</f>
        <v>Electronics</v>
      </c>
      <c r="G11366">
        <v>1</v>
      </c>
      <c r="H11366" s="6">
        <v>0.12146464513573293</v>
      </c>
      <c r="I11366" s="2">
        <f>VLOOKUP($E11366,
Products!$A$1:$F$201,MATCH(Orders!I$1,Products!$A$1:$F$1,0),0)</f>
        <v>12594.36437895595</v>
      </c>
      <c r="J11366" s="2">
        <f>VLOOKUP($E11366,
Products!$A$1:$F$201,MATCH(Orders!J$1,Products!$A$1:$F$1,0),0)</f>
        <v>9909.7267986522402</v>
      </c>
    </row>
    <row r="11367" spans="1:10">
      <c r="A11367">
        <v>11366</v>
      </c>
      <c r="B11367" s="4">
        <v>45835</v>
      </c>
      <c r="C11367" s="10">
        <f>DATE(YEAR(orders[[#This Row],[order_date]]), MONTH(orders[[#This Row],[order_date]]), 1)</f>
        <v>45809</v>
      </c>
      <c r="D11367" t="s">
        <v>1111</v>
      </c>
      <c r="E11367" t="s">
        <v>560</v>
      </c>
      <c r="F11367" t="str">
        <f>VLOOKUP(orders[[#This Row],[product_id]],Products!A:C,3,0)</f>
        <v>Appliances</v>
      </c>
      <c r="G11367">
        <v>3</v>
      </c>
      <c r="H11367" s="6">
        <v>6.1457194626075108E-2</v>
      </c>
      <c r="I11367" s="2">
        <f>VLOOKUP($E11367,
Products!$A$1:$F$201,MATCH(Orders!I$1,Products!$A$1:$F$1,0),0)</f>
        <v>6334.2190560739964</v>
      </c>
      <c r="J11367" s="2">
        <f>VLOOKUP($E11367,
Products!$A$1:$F$201,MATCH(Orders!J$1,Products!$A$1:$F$1,0),0)</f>
        <v>4117.6239066206717</v>
      </c>
    </row>
    <row r="11368" spans="1:10">
      <c r="A11368">
        <v>11367</v>
      </c>
      <c r="B11368" s="4">
        <v>45611</v>
      </c>
      <c r="C11368" s="10">
        <f>DATE(YEAR(orders[[#This Row],[order_date]]), MONTH(orders[[#This Row],[order_date]]), 1)</f>
        <v>45597</v>
      </c>
      <c r="D11368" t="s">
        <v>1691</v>
      </c>
      <c r="E11368" t="s">
        <v>659</v>
      </c>
      <c r="F11368" t="str">
        <f>VLOOKUP(orders[[#This Row],[product_id]],Products!A:C,3,0)</f>
        <v>Appliances</v>
      </c>
      <c r="G11368">
        <v>1</v>
      </c>
      <c r="H11368" s="6">
        <v>8.1331287336802574E-2</v>
      </c>
      <c r="I11368" s="2">
        <f>VLOOKUP($E11368,
Products!$A$1:$F$201,MATCH(Orders!I$1,Products!$A$1:$F$1,0),0)</f>
        <v>25646.095965041459</v>
      </c>
      <c r="J11368" s="2">
        <f>VLOOKUP($E11368,
Products!$A$1:$F$201,MATCH(Orders!J$1,Products!$A$1:$F$1,0),0)</f>
        <v>18749.646593308222</v>
      </c>
    </row>
    <row r="11369" spans="1:10">
      <c r="A11369">
        <v>11368</v>
      </c>
      <c r="B11369" s="4">
        <v>45467</v>
      </c>
      <c r="C11369" s="10">
        <f>DATE(YEAR(orders[[#This Row],[order_date]]), MONTH(orders[[#This Row],[order_date]]), 1)</f>
        <v>45444</v>
      </c>
      <c r="D11369" t="s">
        <v>3390</v>
      </c>
      <c r="E11369" t="s">
        <v>634</v>
      </c>
      <c r="F11369" t="str">
        <f>VLOOKUP(orders[[#This Row],[product_id]],Products!A:C,3,0)</f>
        <v>Appliances</v>
      </c>
      <c r="G11369">
        <v>3</v>
      </c>
      <c r="H11369" s="6">
        <v>8.8861417704367632E-2</v>
      </c>
      <c r="I11369" s="2">
        <f>VLOOKUP($E11369,
Products!$A$1:$F$201,MATCH(Orders!I$1,Products!$A$1:$F$1,0),0)</f>
        <v>25631.29637331214</v>
      </c>
      <c r="J11369" s="2">
        <f>VLOOKUP($E11369,
Products!$A$1:$F$201,MATCH(Orders!J$1,Products!$A$1:$F$1,0),0)</f>
        <v>17692.643397044121</v>
      </c>
    </row>
    <row r="11370" spans="1:10">
      <c r="A11370">
        <v>11369</v>
      </c>
      <c r="B11370" s="4">
        <v>45223</v>
      </c>
      <c r="C11370" s="10">
        <f>DATE(YEAR(orders[[#This Row],[order_date]]), MONTH(orders[[#This Row],[order_date]]), 1)</f>
        <v>45200</v>
      </c>
      <c r="D11370" t="s">
        <v>3868</v>
      </c>
      <c r="E11370" t="s">
        <v>695</v>
      </c>
      <c r="F11370" t="str">
        <f>VLOOKUP(orders[[#This Row],[product_id]],Products!A:C,3,0)</f>
        <v>Electronics</v>
      </c>
      <c r="G11370">
        <v>1</v>
      </c>
      <c r="H11370" s="6">
        <v>0.19237750157382402</v>
      </c>
      <c r="I11370" s="2">
        <f>VLOOKUP($E11370,
Products!$A$1:$F$201,MATCH(Orders!I$1,Products!$A$1:$F$1,0),0)</f>
        <v>2716.2219891886762</v>
      </c>
      <c r="J11370" s="2">
        <f>VLOOKUP($E11370,
Products!$A$1:$F$201,MATCH(Orders!J$1,Products!$A$1:$F$1,0),0)</f>
        <v>2045.0534052982539</v>
      </c>
    </row>
    <row r="11371" spans="1:10">
      <c r="A11371">
        <v>11370</v>
      </c>
      <c r="B11371" s="4">
        <v>44982</v>
      </c>
      <c r="C11371" s="10">
        <f>DATE(YEAR(orders[[#This Row],[order_date]]), MONTH(orders[[#This Row],[order_date]]), 1)</f>
        <v>44958</v>
      </c>
      <c r="D11371" t="s">
        <v>4071</v>
      </c>
      <c r="E11371" t="s">
        <v>654</v>
      </c>
      <c r="F11371" t="str">
        <f>VLOOKUP(orders[[#This Row],[product_id]],Products!A:C,3,0)</f>
        <v>Electronics</v>
      </c>
      <c r="G11371">
        <v>2</v>
      </c>
      <c r="H11371" s="6">
        <v>0.23511799670847722</v>
      </c>
      <c r="I11371" s="2">
        <f>VLOOKUP($E11371,
Products!$A$1:$F$201,MATCH(Orders!I$1,Products!$A$1:$F$1,0),0)</f>
        <v>2480.90324078101</v>
      </c>
      <c r="J11371" s="2">
        <f>VLOOKUP($E11371,
Products!$A$1:$F$201,MATCH(Orders!J$1,Products!$A$1:$F$1,0),0)</f>
        <v>1964.543440578911</v>
      </c>
    </row>
    <row r="11372" spans="1:10">
      <c r="A11372">
        <v>11371</v>
      </c>
      <c r="B11372" s="4">
        <v>45966</v>
      </c>
      <c r="C11372" s="10">
        <f>DATE(YEAR(orders[[#This Row],[order_date]]), MONTH(orders[[#This Row],[order_date]]), 1)</f>
        <v>45962</v>
      </c>
      <c r="D11372" t="s">
        <v>2122</v>
      </c>
      <c r="E11372" t="s">
        <v>513</v>
      </c>
      <c r="F11372" t="str">
        <f>VLOOKUP(orders[[#This Row],[product_id]],Products!A:C,3,0)</f>
        <v>Electronics</v>
      </c>
      <c r="G11372">
        <v>3</v>
      </c>
      <c r="H11372" s="6">
        <v>0.11941184867150599</v>
      </c>
      <c r="I11372" s="2">
        <f>VLOOKUP($E11372,
Products!$A$1:$F$201,MATCH(Orders!I$1,Products!$A$1:$F$1,0),0)</f>
        <v>2370.6748519187499</v>
      </c>
      <c r="J11372" s="2">
        <f>VLOOKUP($E11372,
Products!$A$1:$F$201,MATCH(Orders!J$1,Products!$A$1:$F$1,0),0)</f>
        <v>1742.1190905744229</v>
      </c>
    </row>
    <row r="11373" spans="1:10">
      <c r="A11373">
        <v>11372</v>
      </c>
      <c r="B11373" s="4">
        <v>44992</v>
      </c>
      <c r="C11373" s="10">
        <f>DATE(YEAR(orders[[#This Row],[order_date]]), MONTH(orders[[#This Row],[order_date]]), 1)</f>
        <v>44986</v>
      </c>
      <c r="D11373" t="s">
        <v>3814</v>
      </c>
      <c r="E11373" t="s">
        <v>653</v>
      </c>
      <c r="F11373" t="str">
        <f>VLOOKUP(orders[[#This Row],[product_id]],Products!A:C,3,0)</f>
        <v>Electronics</v>
      </c>
      <c r="G11373">
        <v>1</v>
      </c>
      <c r="H11373" s="6">
        <v>0.21935610711498191</v>
      </c>
      <c r="I11373" s="2">
        <f>VLOOKUP($E11373,
Products!$A$1:$F$201,MATCH(Orders!I$1,Products!$A$1:$F$1,0),0)</f>
        <v>18065.96612294337</v>
      </c>
      <c r="J11373" s="2">
        <f>VLOOKUP($E11373,
Products!$A$1:$F$201,MATCH(Orders!J$1,Products!$A$1:$F$1,0),0)</f>
        <v>14411.932365903909</v>
      </c>
    </row>
    <row r="11374" spans="1:10">
      <c r="A11374">
        <v>11373</v>
      </c>
      <c r="B11374" s="4">
        <v>45884</v>
      </c>
      <c r="C11374" s="10">
        <f>DATE(YEAR(orders[[#This Row],[order_date]]), MONTH(orders[[#This Row],[order_date]]), 1)</f>
        <v>45870</v>
      </c>
      <c r="D11374" t="s">
        <v>1222</v>
      </c>
      <c r="E11374" t="s">
        <v>678</v>
      </c>
      <c r="F11374" t="str">
        <f>VLOOKUP(orders[[#This Row],[product_id]],Products!A:C,3,0)</f>
        <v>Appliances</v>
      </c>
      <c r="G11374">
        <v>1</v>
      </c>
      <c r="H11374" s="6">
        <v>0.12599497371853779</v>
      </c>
      <c r="I11374" s="2">
        <f>VLOOKUP($E11374,
Products!$A$1:$F$201,MATCH(Orders!I$1,Products!$A$1:$F$1,0),0)</f>
        <v>24547.80463631255</v>
      </c>
      <c r="J11374" s="2">
        <f>VLOOKUP($E11374,
Products!$A$1:$F$201,MATCH(Orders!J$1,Products!$A$1:$F$1,0),0)</f>
        <v>16599.667533695861</v>
      </c>
    </row>
    <row r="11375" spans="1:10">
      <c r="A11375">
        <v>11374</v>
      </c>
      <c r="B11375" s="4">
        <v>45973</v>
      </c>
      <c r="C11375" s="10">
        <f>DATE(YEAR(orders[[#This Row],[order_date]]), MONTH(orders[[#This Row],[order_date]]), 1)</f>
        <v>45962</v>
      </c>
      <c r="D11375" t="s">
        <v>1555</v>
      </c>
      <c r="E11375" t="s">
        <v>586</v>
      </c>
      <c r="F11375" t="str">
        <f>VLOOKUP(orders[[#This Row],[product_id]],Products!A:C,3,0)</f>
        <v>Appliances</v>
      </c>
      <c r="G11375">
        <v>1</v>
      </c>
      <c r="H11375" s="6">
        <v>0.13883221977410487</v>
      </c>
      <c r="I11375" s="2">
        <f>VLOOKUP($E11375,
Products!$A$1:$F$201,MATCH(Orders!I$1,Products!$A$1:$F$1,0),0)</f>
        <v>22928.971424497449</v>
      </c>
      <c r="J11375" s="2">
        <f>VLOOKUP($E11375,
Products!$A$1:$F$201,MATCH(Orders!J$1,Products!$A$1:$F$1,0),0)</f>
        <v>17801.356740692991</v>
      </c>
    </row>
    <row r="11376" spans="1:10">
      <c r="A11376">
        <v>11375</v>
      </c>
      <c r="B11376" s="4">
        <v>45628</v>
      </c>
      <c r="C11376" s="10">
        <f>DATE(YEAR(orders[[#This Row],[order_date]]), MONTH(orders[[#This Row],[order_date]]), 1)</f>
        <v>45627</v>
      </c>
      <c r="D11376" t="s">
        <v>4439</v>
      </c>
      <c r="E11376" t="s">
        <v>584</v>
      </c>
      <c r="F11376" t="str">
        <f>VLOOKUP(orders[[#This Row],[product_id]],Products!A:C,3,0)</f>
        <v>Electronics</v>
      </c>
      <c r="G11376">
        <v>2</v>
      </c>
      <c r="H11376" s="6">
        <v>0.21456124456561751</v>
      </c>
      <c r="I11376" s="2">
        <f>VLOOKUP($E11376,
Products!$A$1:$F$201,MATCH(Orders!I$1,Products!$A$1:$F$1,0),0)</f>
        <v>22521.77465591731</v>
      </c>
      <c r="J11376" s="2">
        <f>VLOOKUP($E11376,
Products!$A$1:$F$201,MATCH(Orders!J$1,Products!$A$1:$F$1,0),0)</f>
        <v>15596.91628423841</v>
      </c>
    </row>
    <row r="11377" spans="1:10">
      <c r="A11377">
        <v>11376</v>
      </c>
      <c r="B11377" s="4">
        <v>45686</v>
      </c>
      <c r="C11377" s="10">
        <f>DATE(YEAR(orders[[#This Row],[order_date]]), MONTH(orders[[#This Row],[order_date]]), 1)</f>
        <v>45658</v>
      </c>
      <c r="D11377" t="s">
        <v>2607</v>
      </c>
      <c r="E11377" t="s">
        <v>570</v>
      </c>
      <c r="F11377" t="str">
        <f>VLOOKUP(orders[[#This Row],[product_id]],Products!A:C,3,0)</f>
        <v>Electronics</v>
      </c>
      <c r="G11377">
        <v>1</v>
      </c>
      <c r="H11377" s="6">
        <v>0.2065121395696613</v>
      </c>
      <c r="I11377" s="2">
        <f>VLOOKUP($E11377,
Products!$A$1:$F$201,MATCH(Orders!I$1,Products!$A$1:$F$1,0),0)</f>
        <v>10978.62820425244</v>
      </c>
      <c r="J11377" s="2">
        <f>VLOOKUP($E11377,
Products!$A$1:$F$201,MATCH(Orders!J$1,Products!$A$1:$F$1,0),0)</f>
        <v>7174.697588469895</v>
      </c>
    </row>
    <row r="11378" spans="1:10">
      <c r="A11378">
        <v>11377</v>
      </c>
      <c r="B11378" s="4">
        <v>45412</v>
      </c>
      <c r="C11378" s="10">
        <f>DATE(YEAR(orders[[#This Row],[order_date]]), MONTH(orders[[#This Row],[order_date]]), 1)</f>
        <v>45383</v>
      </c>
      <c r="D11378" t="s">
        <v>1613</v>
      </c>
      <c r="E11378" t="s">
        <v>565</v>
      </c>
      <c r="F11378" t="str">
        <f>VLOOKUP(orders[[#This Row],[product_id]],Products!A:C,3,0)</f>
        <v>Electronics</v>
      </c>
      <c r="G11378">
        <v>3</v>
      </c>
      <c r="H11378" s="6">
        <v>0.12050532567903824</v>
      </c>
      <c r="I11378" s="2">
        <f>VLOOKUP($E11378,
Products!$A$1:$F$201,MATCH(Orders!I$1,Products!$A$1:$F$1,0),0)</f>
        <v>2327.4213408101141</v>
      </c>
      <c r="J11378" s="2">
        <f>VLOOKUP($E11378,
Products!$A$1:$F$201,MATCH(Orders!J$1,Products!$A$1:$F$1,0),0)</f>
        <v>1682.0944582406071</v>
      </c>
    </row>
    <row r="11379" spans="1:10">
      <c r="A11379">
        <v>11378</v>
      </c>
      <c r="B11379" s="4">
        <v>45747</v>
      </c>
      <c r="C11379" s="10">
        <f>DATE(YEAR(orders[[#This Row],[order_date]]), MONTH(orders[[#This Row],[order_date]]), 1)</f>
        <v>45717</v>
      </c>
      <c r="D11379" t="s">
        <v>1021</v>
      </c>
      <c r="E11379" t="s">
        <v>700</v>
      </c>
      <c r="F11379" t="str">
        <f>VLOOKUP(orders[[#This Row],[product_id]],Products!A:C,3,0)</f>
        <v>Electronics</v>
      </c>
      <c r="G11379">
        <v>1</v>
      </c>
      <c r="H11379" s="6">
        <v>0.11730797178534783</v>
      </c>
      <c r="I11379" s="2">
        <f>VLOOKUP($E11379,
Products!$A$1:$F$201,MATCH(Orders!I$1,Products!$A$1:$F$1,0),0)</f>
        <v>11070.26215043813</v>
      </c>
      <c r="J11379" s="2">
        <f>VLOOKUP($E11379,
Products!$A$1:$F$201,MATCH(Orders!J$1,Products!$A$1:$F$1,0),0)</f>
        <v>7867.3909748932683</v>
      </c>
    </row>
    <row r="11380" spans="1:10">
      <c r="A11380">
        <v>11379</v>
      </c>
      <c r="B11380" s="4">
        <v>45814</v>
      </c>
      <c r="C11380" s="10">
        <f>DATE(YEAR(orders[[#This Row],[order_date]]), MONTH(orders[[#This Row],[order_date]]), 1)</f>
        <v>45809</v>
      </c>
      <c r="D11380" t="s">
        <v>3949</v>
      </c>
      <c r="E11380" t="s">
        <v>600</v>
      </c>
      <c r="F11380" t="str">
        <f>VLOOKUP(orders[[#This Row],[product_id]],Products!A:C,3,0)</f>
        <v>Electronics</v>
      </c>
      <c r="G11380">
        <v>3</v>
      </c>
      <c r="H11380" s="6">
        <v>0.23862913639313871</v>
      </c>
      <c r="I11380" s="2">
        <f>VLOOKUP($E11380,
Products!$A$1:$F$201,MATCH(Orders!I$1,Products!$A$1:$F$1,0),0)</f>
        <v>2556.7009232610858</v>
      </c>
      <c r="J11380" s="2">
        <f>VLOOKUP($E11380,
Products!$A$1:$F$201,MATCH(Orders!J$1,Products!$A$1:$F$1,0),0)</f>
        <v>2002.3128715328869</v>
      </c>
    </row>
    <row r="11381" spans="1:10">
      <c r="A11381">
        <v>11380</v>
      </c>
      <c r="B11381" s="4">
        <v>45103</v>
      </c>
      <c r="C11381" s="10">
        <f>DATE(YEAR(orders[[#This Row],[order_date]]), MONTH(orders[[#This Row],[order_date]]), 1)</f>
        <v>45078</v>
      </c>
      <c r="D11381" t="s">
        <v>4183</v>
      </c>
      <c r="E11381" t="s">
        <v>561</v>
      </c>
      <c r="F11381" t="str">
        <f>VLOOKUP(orders[[#This Row],[product_id]],Products!A:C,3,0)</f>
        <v>Appliances</v>
      </c>
      <c r="G11381">
        <v>3</v>
      </c>
      <c r="H11381" s="6">
        <v>0.11259174132167746</v>
      </c>
      <c r="I11381" s="2">
        <f>VLOOKUP($E11381,
Products!$A$1:$F$201,MATCH(Orders!I$1,Products!$A$1:$F$1,0),0)</f>
        <v>23155.073093252329</v>
      </c>
      <c r="J11381" s="2">
        <f>VLOOKUP($E11381,
Products!$A$1:$F$201,MATCH(Orders!J$1,Products!$A$1:$F$1,0),0)</f>
        <v>17849.867849807979</v>
      </c>
    </row>
    <row r="11382" spans="1:10">
      <c r="A11382">
        <v>11381</v>
      </c>
      <c r="B11382" s="4">
        <v>45121</v>
      </c>
      <c r="C11382" s="10">
        <f>DATE(YEAR(orders[[#This Row],[order_date]]), MONTH(orders[[#This Row],[order_date]]), 1)</f>
        <v>45108</v>
      </c>
      <c r="D11382" t="s">
        <v>1991</v>
      </c>
      <c r="E11382" t="s">
        <v>633</v>
      </c>
      <c r="F11382" t="str">
        <f>VLOOKUP(orders[[#This Row],[product_id]],Products!A:C,3,0)</f>
        <v>Appliances</v>
      </c>
      <c r="G11382">
        <v>1</v>
      </c>
      <c r="H11382" s="6">
        <v>0.10245122837602741</v>
      </c>
      <c r="I11382" s="2">
        <f>VLOOKUP($E11382,
Products!$A$1:$F$201,MATCH(Orders!I$1,Products!$A$1:$F$1,0),0)</f>
        <v>2361.4162937319088</v>
      </c>
      <c r="J11382" s="2">
        <f>VLOOKUP($E11382,
Products!$A$1:$F$201,MATCH(Orders!J$1,Products!$A$1:$F$1,0),0)</f>
        <v>1552.5536411429621</v>
      </c>
    </row>
    <row r="11383" spans="1:10">
      <c r="A11383">
        <v>11382</v>
      </c>
      <c r="B11383" s="4">
        <v>45963</v>
      </c>
      <c r="C11383" s="10">
        <f>DATE(YEAR(orders[[#This Row],[order_date]]), MONTH(orders[[#This Row],[order_date]]), 1)</f>
        <v>45962</v>
      </c>
      <c r="D11383" t="s">
        <v>2213</v>
      </c>
      <c r="E11383" t="s">
        <v>627</v>
      </c>
      <c r="F11383" t="str">
        <f>VLOOKUP(orders[[#This Row],[product_id]],Products!A:C,3,0)</f>
        <v>Electronics</v>
      </c>
      <c r="G11383">
        <v>3</v>
      </c>
      <c r="H11383" s="6">
        <v>0.1657520921802981</v>
      </c>
      <c r="I11383" s="2">
        <f>VLOOKUP($E11383,
Products!$A$1:$F$201,MATCH(Orders!I$1,Products!$A$1:$F$1,0),0)</f>
        <v>21043.736386381101</v>
      </c>
      <c r="J11383" s="2">
        <f>VLOOKUP($E11383,
Products!$A$1:$F$201,MATCH(Orders!J$1,Products!$A$1:$F$1,0),0)</f>
        <v>14357.858783760659</v>
      </c>
    </row>
    <row r="11384" spans="1:10">
      <c r="A11384">
        <v>11383</v>
      </c>
      <c r="B11384" s="4">
        <v>45802</v>
      </c>
      <c r="C11384" s="10">
        <f>DATE(YEAR(orders[[#This Row],[order_date]]), MONTH(orders[[#This Row],[order_date]]), 1)</f>
        <v>45778</v>
      </c>
      <c r="D11384" t="s">
        <v>732</v>
      </c>
      <c r="E11384" t="s">
        <v>536</v>
      </c>
      <c r="F11384" t="str">
        <f>VLOOKUP(orders[[#This Row],[product_id]],Products!A:C,3,0)</f>
        <v>Appliances</v>
      </c>
      <c r="G11384">
        <v>3</v>
      </c>
      <c r="H11384" s="6">
        <v>8.0700158487004098E-2</v>
      </c>
      <c r="I11384" s="2">
        <f>VLOOKUP($E11384,
Products!$A$1:$F$201,MATCH(Orders!I$1,Products!$A$1:$F$1,0),0)</f>
        <v>25818.123603836499</v>
      </c>
      <c r="J11384" s="2">
        <f>VLOOKUP($E11384,
Products!$A$1:$F$201,MATCH(Orders!J$1,Products!$A$1:$F$1,0),0)</f>
        <v>18462.729442964981</v>
      </c>
    </row>
    <row r="11385" spans="1:10">
      <c r="A11385">
        <v>11384</v>
      </c>
      <c r="B11385" s="4">
        <v>45092</v>
      </c>
      <c r="C11385" s="10">
        <f>DATE(YEAR(orders[[#This Row],[order_date]]), MONTH(orders[[#This Row],[order_date]]), 1)</f>
        <v>45078</v>
      </c>
      <c r="D11385" t="s">
        <v>2224</v>
      </c>
      <c r="E11385" t="s">
        <v>590</v>
      </c>
      <c r="F11385" t="str">
        <f>VLOOKUP(orders[[#This Row],[product_id]],Products!A:C,3,0)</f>
        <v>Appliances</v>
      </c>
      <c r="G11385">
        <v>1</v>
      </c>
      <c r="H11385" s="6">
        <v>9.4605639109279813E-2</v>
      </c>
      <c r="I11385" s="2">
        <f>VLOOKUP($E11385,
Products!$A$1:$F$201,MATCH(Orders!I$1,Products!$A$1:$F$1,0),0)</f>
        <v>2035.9251500591261</v>
      </c>
      <c r="J11385" s="2">
        <f>VLOOKUP($E11385,
Products!$A$1:$F$201,MATCH(Orders!J$1,Products!$A$1:$F$1,0),0)</f>
        <v>1473.8412378673991</v>
      </c>
    </row>
    <row r="11386" spans="1:10">
      <c r="A11386">
        <v>11385</v>
      </c>
      <c r="B11386" s="4">
        <v>45483</v>
      </c>
      <c r="C11386" s="10">
        <f>DATE(YEAR(orders[[#This Row],[order_date]]), MONTH(orders[[#This Row],[order_date]]), 1)</f>
        <v>45474</v>
      </c>
      <c r="D11386" t="s">
        <v>760</v>
      </c>
      <c r="E11386" t="s">
        <v>592</v>
      </c>
      <c r="F11386" t="str">
        <f>VLOOKUP(orders[[#This Row],[product_id]],Products!A:C,3,0)</f>
        <v>Electronics</v>
      </c>
      <c r="G11386">
        <v>1</v>
      </c>
      <c r="H11386" s="6">
        <v>0.18567726872444512</v>
      </c>
      <c r="I11386" s="2">
        <f>VLOOKUP($E11386,
Products!$A$1:$F$201,MATCH(Orders!I$1,Products!$A$1:$F$1,0),0)</f>
        <v>12221.95918536383</v>
      </c>
      <c r="J11386" s="2">
        <f>VLOOKUP($E11386,
Products!$A$1:$F$201,MATCH(Orders!J$1,Products!$A$1:$F$1,0),0)</f>
        <v>9737.7215556427309</v>
      </c>
    </row>
    <row r="11387" spans="1:10">
      <c r="A11387">
        <v>11386</v>
      </c>
      <c r="B11387" s="4">
        <v>45093</v>
      </c>
      <c r="C11387" s="10">
        <f>DATE(YEAR(orders[[#This Row],[order_date]]), MONTH(orders[[#This Row],[order_date]]), 1)</f>
        <v>45078</v>
      </c>
      <c r="D11387" t="s">
        <v>2640</v>
      </c>
      <c r="E11387" t="s">
        <v>631</v>
      </c>
      <c r="F11387" t="str">
        <f>VLOOKUP(orders[[#This Row],[product_id]],Products!A:C,3,0)</f>
        <v>Appliances</v>
      </c>
      <c r="G11387">
        <v>2</v>
      </c>
      <c r="H11387" s="6">
        <v>0.13049634378167857</v>
      </c>
      <c r="I11387" s="2">
        <f>VLOOKUP($E11387,
Products!$A$1:$F$201,MATCH(Orders!I$1,Products!$A$1:$F$1,0),0)</f>
        <v>5983.7308645702497</v>
      </c>
      <c r="J11387" s="2">
        <f>VLOOKUP($E11387,
Products!$A$1:$F$201,MATCH(Orders!J$1,Products!$A$1:$F$1,0),0)</f>
        <v>4205.6432936163774</v>
      </c>
    </row>
    <row r="11388" spans="1:10">
      <c r="A11388">
        <v>11387</v>
      </c>
      <c r="B11388" s="4">
        <v>45635</v>
      </c>
      <c r="C11388" s="10">
        <f>DATE(YEAR(orders[[#This Row],[order_date]]), MONTH(orders[[#This Row],[order_date]]), 1)</f>
        <v>45627</v>
      </c>
      <c r="D11388" t="s">
        <v>2561</v>
      </c>
      <c r="E11388" t="s">
        <v>586</v>
      </c>
      <c r="F11388" t="str">
        <f>VLOOKUP(orders[[#This Row],[product_id]],Products!A:C,3,0)</f>
        <v>Appliances</v>
      </c>
      <c r="G11388">
        <v>1</v>
      </c>
      <c r="H11388" s="6">
        <v>8.2581986123326581E-2</v>
      </c>
      <c r="I11388" s="2">
        <f>VLOOKUP($E11388,
Products!$A$1:$F$201,MATCH(Orders!I$1,Products!$A$1:$F$1,0),0)</f>
        <v>22928.971424497449</v>
      </c>
      <c r="J11388" s="2">
        <f>VLOOKUP($E11388,
Products!$A$1:$F$201,MATCH(Orders!J$1,Products!$A$1:$F$1,0),0)</f>
        <v>17801.356740692991</v>
      </c>
    </row>
    <row r="11389" spans="1:10">
      <c r="A11389">
        <v>11388</v>
      </c>
      <c r="B11389" s="4">
        <v>45644</v>
      </c>
      <c r="C11389" s="10">
        <f>DATE(YEAR(orders[[#This Row],[order_date]]), MONTH(orders[[#This Row],[order_date]]), 1)</f>
        <v>45627</v>
      </c>
      <c r="D11389" t="s">
        <v>954</v>
      </c>
      <c r="E11389" t="s">
        <v>527</v>
      </c>
      <c r="F11389" t="str">
        <f>VLOOKUP(orders[[#This Row],[product_id]],Products!A:C,3,0)</f>
        <v>Appliances</v>
      </c>
      <c r="G11389">
        <v>1</v>
      </c>
      <c r="H11389" s="6">
        <v>0.12219345383485047</v>
      </c>
      <c r="I11389" s="2">
        <f>VLOOKUP($E11389,
Products!$A$1:$F$201,MATCH(Orders!I$1,Products!$A$1:$F$1,0),0)</f>
        <v>25833.54427698228</v>
      </c>
      <c r="J11389" s="2">
        <f>VLOOKUP($E11389,
Products!$A$1:$F$201,MATCH(Orders!J$1,Products!$A$1:$F$1,0),0)</f>
        <v>16827.881451334611</v>
      </c>
    </row>
    <row r="11390" spans="1:10">
      <c r="A11390">
        <v>11389</v>
      </c>
      <c r="B11390" s="4">
        <v>45023</v>
      </c>
      <c r="C11390" s="10">
        <f>DATE(YEAR(orders[[#This Row],[order_date]]), MONTH(orders[[#This Row],[order_date]]), 1)</f>
        <v>45017</v>
      </c>
      <c r="D11390" t="s">
        <v>3026</v>
      </c>
      <c r="E11390" t="s">
        <v>695</v>
      </c>
      <c r="F11390" t="str">
        <f>VLOOKUP(orders[[#This Row],[product_id]],Products!A:C,3,0)</f>
        <v>Electronics</v>
      </c>
      <c r="G11390">
        <v>3</v>
      </c>
      <c r="H11390" s="6">
        <v>0.1028352374898364</v>
      </c>
      <c r="I11390" s="2">
        <f>VLOOKUP($E11390,
Products!$A$1:$F$201,MATCH(Orders!I$1,Products!$A$1:$F$1,0),0)</f>
        <v>2716.2219891886762</v>
      </c>
      <c r="J11390" s="2">
        <f>VLOOKUP($E11390,
Products!$A$1:$F$201,MATCH(Orders!J$1,Products!$A$1:$F$1,0),0)</f>
        <v>2045.0534052982539</v>
      </c>
    </row>
    <row r="11391" spans="1:10">
      <c r="A11391">
        <v>11390</v>
      </c>
      <c r="B11391" s="4">
        <v>45605</v>
      </c>
      <c r="C11391" s="10">
        <f>DATE(YEAR(orders[[#This Row],[order_date]]), MONTH(orders[[#This Row],[order_date]]), 1)</f>
        <v>45597</v>
      </c>
      <c r="D11391" t="s">
        <v>4036</v>
      </c>
      <c r="E11391" t="s">
        <v>561</v>
      </c>
      <c r="F11391" t="str">
        <f>VLOOKUP(orders[[#This Row],[product_id]],Products!A:C,3,0)</f>
        <v>Appliances</v>
      </c>
      <c r="G11391">
        <v>3</v>
      </c>
      <c r="H11391" s="6">
        <v>0.1367433961698887</v>
      </c>
      <c r="I11391" s="2">
        <f>VLOOKUP($E11391,
Products!$A$1:$F$201,MATCH(Orders!I$1,Products!$A$1:$F$1,0),0)</f>
        <v>23155.073093252329</v>
      </c>
      <c r="J11391" s="2">
        <f>VLOOKUP($E11391,
Products!$A$1:$F$201,MATCH(Orders!J$1,Products!$A$1:$F$1,0),0)</f>
        <v>17849.867849807979</v>
      </c>
    </row>
    <row r="11392" spans="1:10">
      <c r="A11392">
        <v>11391</v>
      </c>
      <c r="B11392" s="4">
        <v>45330</v>
      </c>
      <c r="C11392" s="10">
        <f>DATE(YEAR(orders[[#This Row],[order_date]]), MONTH(orders[[#This Row],[order_date]]), 1)</f>
        <v>45323</v>
      </c>
      <c r="D11392" t="s">
        <v>2507</v>
      </c>
      <c r="E11392" t="s">
        <v>591</v>
      </c>
      <c r="F11392" t="str">
        <f>VLOOKUP(orders[[#This Row],[product_id]],Products!A:C,3,0)</f>
        <v>Appliances</v>
      </c>
      <c r="G11392">
        <v>2</v>
      </c>
      <c r="H11392" s="6">
        <v>0.14719629712154111</v>
      </c>
      <c r="I11392" s="2">
        <f>VLOOKUP($E11392,
Products!$A$1:$F$201,MATCH(Orders!I$1,Products!$A$1:$F$1,0),0)</f>
        <v>5828.0678031706884</v>
      </c>
      <c r="J11392" s="2">
        <f>VLOOKUP($E11392,
Products!$A$1:$F$201,MATCH(Orders!J$1,Products!$A$1:$F$1,0),0)</f>
        <v>3928.741316454903</v>
      </c>
    </row>
    <row r="11393" spans="1:10">
      <c r="A11393">
        <v>11392</v>
      </c>
      <c r="B11393" s="4">
        <v>45217</v>
      </c>
      <c r="C11393" s="10">
        <f>DATE(YEAR(orders[[#This Row],[order_date]]), MONTH(orders[[#This Row],[order_date]]), 1)</f>
        <v>45200</v>
      </c>
      <c r="D11393" t="s">
        <v>2944</v>
      </c>
      <c r="E11393" t="s">
        <v>628</v>
      </c>
      <c r="F11393" t="str">
        <f>VLOOKUP(orders[[#This Row],[product_id]],Products!A:C,3,0)</f>
        <v>Electronics</v>
      </c>
      <c r="G11393">
        <v>3</v>
      </c>
      <c r="H11393" s="6">
        <v>0.10600293914813344</v>
      </c>
      <c r="I11393" s="2">
        <f>VLOOKUP($E11393,
Products!$A$1:$F$201,MATCH(Orders!I$1,Products!$A$1:$F$1,0),0)</f>
        <v>2480.4343676348258</v>
      </c>
      <c r="J11393" s="2">
        <f>VLOOKUP($E11393,
Products!$A$1:$F$201,MATCH(Orders!J$1,Products!$A$1:$F$1,0),0)</f>
        <v>1932.862959692628</v>
      </c>
    </row>
    <row r="11394" spans="1:10">
      <c r="A11394">
        <v>11393</v>
      </c>
      <c r="B11394" s="4">
        <v>45062</v>
      </c>
      <c r="C11394" s="10">
        <f>DATE(YEAR(orders[[#This Row],[order_date]]), MONTH(orders[[#This Row],[order_date]]), 1)</f>
        <v>45047</v>
      </c>
      <c r="D11394" t="s">
        <v>3328</v>
      </c>
      <c r="E11394" t="s">
        <v>705</v>
      </c>
      <c r="F11394" t="str">
        <f>VLOOKUP(orders[[#This Row],[product_id]],Products!A:C,3,0)</f>
        <v>Electronics</v>
      </c>
      <c r="G11394">
        <v>1</v>
      </c>
      <c r="H11394" s="6">
        <v>0.21212764250234567</v>
      </c>
      <c r="I11394" s="2">
        <f>VLOOKUP($E11394,
Products!$A$1:$F$201,MATCH(Orders!I$1,Products!$A$1:$F$1,0),0)</f>
        <v>11719.594724541899</v>
      </c>
      <c r="J11394" s="2">
        <f>VLOOKUP($E11394,
Products!$A$1:$F$201,MATCH(Orders!J$1,Products!$A$1:$F$1,0),0)</f>
        <v>7926.6332911718628</v>
      </c>
    </row>
    <row r="11395" spans="1:10">
      <c r="A11395">
        <v>11394</v>
      </c>
      <c r="B11395" s="4">
        <v>45815</v>
      </c>
      <c r="C11395" s="10">
        <f>DATE(YEAR(orders[[#This Row],[order_date]]), MONTH(orders[[#This Row],[order_date]]), 1)</f>
        <v>45809</v>
      </c>
      <c r="D11395" t="s">
        <v>1562</v>
      </c>
      <c r="E11395" t="s">
        <v>616</v>
      </c>
      <c r="F11395" t="str">
        <f>VLOOKUP(orders[[#This Row],[product_id]],Products!A:C,3,0)</f>
        <v>Electronics</v>
      </c>
      <c r="G11395">
        <v>1</v>
      </c>
      <c r="H11395" s="6">
        <v>0.23273833802298655</v>
      </c>
      <c r="I11395" s="2">
        <f>VLOOKUP($E11395,
Products!$A$1:$F$201,MATCH(Orders!I$1,Products!$A$1:$F$1,0),0)</f>
        <v>12172.554053901489</v>
      </c>
      <c r="J11395" s="2">
        <f>VLOOKUP($E11395,
Products!$A$1:$F$201,MATCH(Orders!J$1,Products!$A$1:$F$1,0),0)</f>
        <v>9644.7702288148557</v>
      </c>
    </row>
    <row r="11396" spans="1:10">
      <c r="A11396">
        <v>11395</v>
      </c>
      <c r="B11396" s="4">
        <v>45807</v>
      </c>
      <c r="C11396" s="10">
        <f>DATE(YEAR(orders[[#This Row],[order_date]]), MONTH(orders[[#This Row],[order_date]]), 1)</f>
        <v>45778</v>
      </c>
      <c r="D11396" t="s">
        <v>2175</v>
      </c>
      <c r="E11396" t="s">
        <v>513</v>
      </c>
      <c r="F11396" t="str">
        <f>VLOOKUP(orders[[#This Row],[product_id]],Products!A:C,3,0)</f>
        <v>Electronics</v>
      </c>
      <c r="G11396">
        <v>3</v>
      </c>
      <c r="H11396" s="6">
        <v>0.20659799308633858</v>
      </c>
      <c r="I11396" s="2">
        <f>VLOOKUP($E11396,
Products!$A$1:$F$201,MATCH(Orders!I$1,Products!$A$1:$F$1,0),0)</f>
        <v>2370.6748519187499</v>
      </c>
      <c r="J11396" s="2">
        <f>VLOOKUP($E11396,
Products!$A$1:$F$201,MATCH(Orders!J$1,Products!$A$1:$F$1,0),0)</f>
        <v>1742.1190905744229</v>
      </c>
    </row>
    <row r="11397" spans="1:10">
      <c r="A11397">
        <v>11396</v>
      </c>
      <c r="B11397" s="4">
        <v>45293</v>
      </c>
      <c r="C11397" s="10">
        <f>DATE(YEAR(orders[[#This Row],[order_date]]), MONTH(orders[[#This Row],[order_date]]), 1)</f>
        <v>45292</v>
      </c>
      <c r="D11397" t="s">
        <v>2582</v>
      </c>
      <c r="E11397" t="s">
        <v>567</v>
      </c>
      <c r="F11397" t="str">
        <f>VLOOKUP(orders[[#This Row],[product_id]],Products!A:C,3,0)</f>
        <v>Electronics</v>
      </c>
      <c r="G11397">
        <v>2</v>
      </c>
      <c r="H11397" s="6">
        <v>0.12829353836944793</v>
      </c>
      <c r="I11397" s="2">
        <f>VLOOKUP($E11397,
Products!$A$1:$F$201,MATCH(Orders!I$1,Products!$A$1:$F$1,0),0)</f>
        <v>17514.171240093368</v>
      </c>
      <c r="J11397" s="2">
        <f>VLOOKUP($E11397,
Products!$A$1:$F$201,MATCH(Orders!J$1,Products!$A$1:$F$1,0),0)</f>
        <v>12226.76247250809</v>
      </c>
    </row>
    <row r="11398" spans="1:10">
      <c r="A11398">
        <v>11397</v>
      </c>
      <c r="B11398" s="4">
        <v>45474</v>
      </c>
      <c r="C11398" s="10">
        <f>DATE(YEAR(orders[[#This Row],[order_date]]), MONTH(orders[[#This Row],[order_date]]), 1)</f>
        <v>45474</v>
      </c>
      <c r="D11398" t="s">
        <v>2231</v>
      </c>
      <c r="E11398" t="s">
        <v>583</v>
      </c>
      <c r="F11398" t="str">
        <f>VLOOKUP(orders[[#This Row],[product_id]],Products!A:C,3,0)</f>
        <v>Electronics</v>
      </c>
      <c r="G11398">
        <v>2</v>
      </c>
      <c r="H11398" s="6">
        <v>0.19096663030787975</v>
      </c>
      <c r="I11398" s="2">
        <f>VLOOKUP($E11398,
Products!$A$1:$F$201,MATCH(Orders!I$1,Products!$A$1:$F$1,0),0)</f>
        <v>22677.574574249091</v>
      </c>
      <c r="J11398" s="2">
        <f>VLOOKUP($E11398,
Products!$A$1:$F$201,MATCH(Orders!J$1,Products!$A$1:$F$1,0),0)</f>
        <v>16593.91273362303</v>
      </c>
    </row>
    <row r="11399" spans="1:10">
      <c r="A11399">
        <v>11398</v>
      </c>
      <c r="B11399" s="4">
        <v>45828</v>
      </c>
      <c r="C11399" s="10">
        <f>DATE(YEAR(orders[[#This Row],[order_date]]), MONTH(orders[[#This Row],[order_date]]), 1)</f>
        <v>45809</v>
      </c>
      <c r="D11399" t="s">
        <v>3369</v>
      </c>
      <c r="E11399" t="s">
        <v>657</v>
      </c>
      <c r="F11399" t="str">
        <f>VLOOKUP(orders[[#This Row],[product_id]],Products!A:C,3,0)</f>
        <v>Appliances</v>
      </c>
      <c r="G11399">
        <v>3</v>
      </c>
      <c r="H11399" s="6">
        <v>0.10651702353238957</v>
      </c>
      <c r="I11399" s="2">
        <f>VLOOKUP($E11399,
Products!$A$1:$F$201,MATCH(Orders!I$1,Products!$A$1:$F$1,0),0)</f>
        <v>6275.8669412443169</v>
      </c>
      <c r="J11399" s="2">
        <f>VLOOKUP($E11399,
Products!$A$1:$F$201,MATCH(Orders!J$1,Products!$A$1:$F$1,0),0)</f>
        <v>4742.5097602697688</v>
      </c>
    </row>
    <row r="11400" spans="1:10">
      <c r="A11400">
        <v>11399</v>
      </c>
      <c r="B11400" s="4">
        <v>45174</v>
      </c>
      <c r="C11400" s="10">
        <f>DATE(YEAR(orders[[#This Row],[order_date]]), MONTH(orders[[#This Row],[order_date]]), 1)</f>
        <v>45170</v>
      </c>
      <c r="D11400" t="s">
        <v>2122</v>
      </c>
      <c r="E11400" t="s">
        <v>527</v>
      </c>
      <c r="F11400" t="str">
        <f>VLOOKUP(orders[[#This Row],[product_id]],Products!A:C,3,0)</f>
        <v>Appliances</v>
      </c>
      <c r="G11400">
        <v>2</v>
      </c>
      <c r="H11400" s="6">
        <v>9.1904733417297185E-2</v>
      </c>
      <c r="I11400" s="2">
        <f>VLOOKUP($E11400,
Products!$A$1:$F$201,MATCH(Orders!I$1,Products!$A$1:$F$1,0),0)</f>
        <v>25833.54427698228</v>
      </c>
      <c r="J11400" s="2">
        <f>VLOOKUP($E11400,
Products!$A$1:$F$201,MATCH(Orders!J$1,Products!$A$1:$F$1,0),0)</f>
        <v>16827.881451334611</v>
      </c>
    </row>
    <row r="11401" spans="1:10">
      <c r="A11401">
        <v>11400</v>
      </c>
      <c r="B11401" s="4">
        <v>45692</v>
      </c>
      <c r="C11401" s="10">
        <f>DATE(YEAR(orders[[#This Row],[order_date]]), MONTH(orders[[#This Row],[order_date]]), 1)</f>
        <v>45689</v>
      </c>
      <c r="D11401" t="s">
        <v>4185</v>
      </c>
      <c r="E11401" t="s">
        <v>520</v>
      </c>
      <c r="F11401" t="str">
        <f>VLOOKUP(orders[[#This Row],[product_id]],Products!A:C,3,0)</f>
        <v>Electronics</v>
      </c>
      <c r="G11401">
        <v>1</v>
      </c>
      <c r="H11401" s="6">
        <v>0.24134460891213591</v>
      </c>
      <c r="I11401" s="2">
        <f>VLOOKUP($E11401,
Products!$A$1:$F$201,MATCH(Orders!I$1,Products!$A$1:$F$1,0),0)</f>
        <v>19053.584916305819</v>
      </c>
      <c r="J11401" s="2">
        <f>VLOOKUP($E11401,
Products!$A$1:$F$201,MATCH(Orders!J$1,Products!$A$1:$F$1,0),0)</f>
        <v>13248.74841276826</v>
      </c>
    </row>
    <row r="11402" spans="1:10">
      <c r="A11402">
        <v>11401</v>
      </c>
      <c r="B11402" s="4">
        <v>44996</v>
      </c>
      <c r="C11402" s="10">
        <f>DATE(YEAR(orders[[#This Row],[order_date]]), MONTH(orders[[#This Row],[order_date]]), 1)</f>
        <v>44986</v>
      </c>
      <c r="D11402" t="s">
        <v>4577</v>
      </c>
      <c r="E11402" t="s">
        <v>661</v>
      </c>
      <c r="F11402" t="str">
        <f>VLOOKUP(orders[[#This Row],[product_id]],Products!A:C,3,0)</f>
        <v>Electronics</v>
      </c>
      <c r="G11402">
        <v>2</v>
      </c>
      <c r="H11402" s="6">
        <v>0.21144013064136466</v>
      </c>
      <c r="I11402" s="2">
        <f>VLOOKUP($E11402,
Products!$A$1:$F$201,MATCH(Orders!I$1,Products!$A$1:$F$1,0),0)</f>
        <v>18760.038541255031</v>
      </c>
      <c r="J11402" s="2">
        <f>VLOOKUP($E11402,
Products!$A$1:$F$201,MATCH(Orders!J$1,Products!$A$1:$F$1,0),0)</f>
        <v>13545.127547708629</v>
      </c>
    </row>
    <row r="11403" spans="1:10">
      <c r="A11403">
        <v>11402</v>
      </c>
      <c r="B11403" s="4">
        <v>45672</v>
      </c>
      <c r="C11403" s="10">
        <f>DATE(YEAR(orders[[#This Row],[order_date]]), MONTH(orders[[#This Row],[order_date]]), 1)</f>
        <v>45658</v>
      </c>
      <c r="D11403" t="s">
        <v>2500</v>
      </c>
      <c r="E11403" t="s">
        <v>655</v>
      </c>
      <c r="F11403" t="str">
        <f>VLOOKUP(orders[[#This Row],[product_id]],Products!A:C,3,0)</f>
        <v>Appliances</v>
      </c>
      <c r="G11403">
        <v>2</v>
      </c>
      <c r="H11403" s="6">
        <v>0.1424464402103221</v>
      </c>
      <c r="I11403" s="2">
        <f>VLOOKUP($E11403,
Products!$A$1:$F$201,MATCH(Orders!I$1,Products!$A$1:$F$1,0),0)</f>
        <v>24072.170529057032</v>
      </c>
      <c r="J11403" s="2">
        <f>VLOOKUP($E11403,
Products!$A$1:$F$201,MATCH(Orders!J$1,Products!$A$1:$F$1,0),0)</f>
        <v>16358.626370717549</v>
      </c>
    </row>
    <row r="11404" spans="1:10">
      <c r="A11404">
        <v>11403</v>
      </c>
      <c r="B11404" s="4">
        <v>45922</v>
      </c>
      <c r="C11404" s="10">
        <f>DATE(YEAR(orders[[#This Row],[order_date]]), MONTH(orders[[#This Row],[order_date]]), 1)</f>
        <v>45901</v>
      </c>
      <c r="D11404" t="s">
        <v>3771</v>
      </c>
      <c r="E11404" t="s">
        <v>536</v>
      </c>
      <c r="F11404" t="str">
        <f>VLOOKUP(orders[[#This Row],[product_id]],Products!A:C,3,0)</f>
        <v>Appliances</v>
      </c>
      <c r="G11404">
        <v>2</v>
      </c>
      <c r="H11404" s="6">
        <v>0.13000751144832332</v>
      </c>
      <c r="I11404" s="2">
        <f>VLOOKUP($E11404,
Products!$A$1:$F$201,MATCH(Orders!I$1,Products!$A$1:$F$1,0),0)</f>
        <v>25818.123603836499</v>
      </c>
      <c r="J11404" s="2">
        <f>VLOOKUP($E11404,
Products!$A$1:$F$201,MATCH(Orders!J$1,Products!$A$1:$F$1,0),0)</f>
        <v>18462.729442964981</v>
      </c>
    </row>
    <row r="11405" spans="1:10">
      <c r="A11405">
        <v>11404</v>
      </c>
      <c r="B11405" s="4">
        <v>45255</v>
      </c>
      <c r="C11405" s="10">
        <f>DATE(YEAR(orders[[#This Row],[order_date]]), MONTH(orders[[#This Row],[order_date]]), 1)</f>
        <v>45231</v>
      </c>
      <c r="D11405" t="s">
        <v>3426</v>
      </c>
      <c r="E11405" t="s">
        <v>695</v>
      </c>
      <c r="F11405" t="str">
        <f>VLOOKUP(orders[[#This Row],[product_id]],Products!A:C,3,0)</f>
        <v>Electronics</v>
      </c>
      <c r="G11405">
        <v>3</v>
      </c>
      <c r="H11405" s="6">
        <v>0.22116749013560502</v>
      </c>
      <c r="I11405" s="2">
        <f>VLOOKUP($E11405,
Products!$A$1:$F$201,MATCH(Orders!I$1,Products!$A$1:$F$1,0),0)</f>
        <v>2716.2219891886762</v>
      </c>
      <c r="J11405" s="2">
        <f>VLOOKUP($E11405,
Products!$A$1:$F$201,MATCH(Orders!J$1,Products!$A$1:$F$1,0),0)</f>
        <v>2045.0534052982539</v>
      </c>
    </row>
    <row r="11406" spans="1:10">
      <c r="A11406">
        <v>11405</v>
      </c>
      <c r="B11406" s="4">
        <v>45966</v>
      </c>
      <c r="C11406" s="10">
        <f>DATE(YEAR(orders[[#This Row],[order_date]]), MONTH(orders[[#This Row],[order_date]]), 1)</f>
        <v>45962</v>
      </c>
      <c r="D11406" t="s">
        <v>3436</v>
      </c>
      <c r="E11406" t="s">
        <v>592</v>
      </c>
      <c r="F11406" t="str">
        <f>VLOOKUP(orders[[#This Row],[product_id]],Products!A:C,3,0)</f>
        <v>Electronics</v>
      </c>
      <c r="G11406">
        <v>1</v>
      </c>
      <c r="H11406" s="6">
        <v>0.11837709307134549</v>
      </c>
      <c r="I11406" s="2">
        <f>VLOOKUP($E11406,
Products!$A$1:$F$201,MATCH(Orders!I$1,Products!$A$1:$F$1,0),0)</f>
        <v>12221.95918536383</v>
      </c>
      <c r="J11406" s="2">
        <f>VLOOKUP($E11406,
Products!$A$1:$F$201,MATCH(Orders!J$1,Products!$A$1:$F$1,0),0)</f>
        <v>9737.7215556427309</v>
      </c>
    </row>
    <row r="11407" spans="1:10">
      <c r="A11407">
        <v>11406</v>
      </c>
      <c r="B11407" s="4">
        <v>45625</v>
      </c>
      <c r="C11407" s="10">
        <f>DATE(YEAR(orders[[#This Row],[order_date]]), MONTH(orders[[#This Row],[order_date]]), 1)</f>
        <v>45597</v>
      </c>
      <c r="D11407" t="s">
        <v>814</v>
      </c>
      <c r="E11407" t="s">
        <v>574</v>
      </c>
      <c r="F11407" t="str">
        <f>VLOOKUP(orders[[#This Row],[product_id]],Products!A:C,3,0)</f>
        <v>Electronics</v>
      </c>
      <c r="G11407">
        <v>1</v>
      </c>
      <c r="H11407" s="6">
        <v>0.12299693088060693</v>
      </c>
      <c r="I11407" s="2">
        <f>VLOOKUP($E11407,
Products!$A$1:$F$201,MATCH(Orders!I$1,Products!$A$1:$F$1,0),0)</f>
        <v>30824.427673567101</v>
      </c>
      <c r="J11407" s="2">
        <f>VLOOKUP($E11407,
Products!$A$1:$F$201,MATCH(Orders!J$1,Products!$A$1:$F$1,0),0)</f>
        <v>20473.07476940487</v>
      </c>
    </row>
    <row r="11408" spans="1:10">
      <c r="A11408">
        <v>11407</v>
      </c>
      <c r="B11408" s="4">
        <v>45732</v>
      </c>
      <c r="C11408" s="10">
        <f>DATE(YEAR(orders[[#This Row],[order_date]]), MONTH(orders[[#This Row],[order_date]]), 1)</f>
        <v>45717</v>
      </c>
      <c r="D11408" t="s">
        <v>3405</v>
      </c>
      <c r="E11408" t="s">
        <v>614</v>
      </c>
      <c r="F11408" t="str">
        <f>VLOOKUP(orders[[#This Row],[product_id]],Products!A:C,3,0)</f>
        <v>Electronics</v>
      </c>
      <c r="G11408">
        <v>2</v>
      </c>
      <c r="H11408" s="6">
        <v>0.15152685427797835</v>
      </c>
      <c r="I11408" s="2">
        <f>VLOOKUP($E11408,
Products!$A$1:$F$201,MATCH(Orders!I$1,Products!$A$1:$F$1,0),0)</f>
        <v>27394.979060178921</v>
      </c>
      <c r="J11408" s="2">
        <f>VLOOKUP($E11408,
Products!$A$1:$F$201,MATCH(Orders!J$1,Products!$A$1:$F$1,0),0)</f>
        <v>20497.911427865951</v>
      </c>
    </row>
    <row r="11409" spans="1:10">
      <c r="A11409">
        <v>11408</v>
      </c>
      <c r="B11409" s="4">
        <v>45200</v>
      </c>
      <c r="C11409" s="10">
        <f>DATE(YEAR(orders[[#This Row],[order_date]]), MONTH(orders[[#This Row],[order_date]]), 1)</f>
        <v>45200</v>
      </c>
      <c r="D11409" t="s">
        <v>4382</v>
      </c>
      <c r="E11409" t="s">
        <v>672</v>
      </c>
      <c r="F11409" t="str">
        <f>VLOOKUP(orders[[#This Row],[product_id]],Products!A:C,3,0)</f>
        <v>Electronics</v>
      </c>
      <c r="G11409">
        <v>3</v>
      </c>
      <c r="H11409" s="6">
        <v>0.21207086852738014</v>
      </c>
      <c r="I11409" s="2">
        <f>VLOOKUP($E11409,
Products!$A$1:$F$201,MATCH(Orders!I$1,Products!$A$1:$F$1,0),0)</f>
        <v>29856.340212906369</v>
      </c>
      <c r="J11409" s="2">
        <f>VLOOKUP($E11409,
Products!$A$1:$F$201,MATCH(Orders!J$1,Products!$A$1:$F$1,0),0)</f>
        <v>19759.064823078941</v>
      </c>
    </row>
    <row r="11410" spans="1:10">
      <c r="A11410">
        <v>11409</v>
      </c>
      <c r="B11410" s="4">
        <v>45450</v>
      </c>
      <c r="C11410" s="10">
        <f>DATE(YEAR(orders[[#This Row],[order_date]]), MONTH(orders[[#This Row],[order_date]]), 1)</f>
        <v>45444</v>
      </c>
      <c r="D11410" t="s">
        <v>1686</v>
      </c>
      <c r="E11410" t="s">
        <v>586</v>
      </c>
      <c r="F11410" t="str">
        <f>VLOOKUP(orders[[#This Row],[product_id]],Products!A:C,3,0)</f>
        <v>Appliances</v>
      </c>
      <c r="G11410">
        <v>1</v>
      </c>
      <c r="H11410" s="6">
        <v>0.11091470057321771</v>
      </c>
      <c r="I11410" s="2">
        <f>VLOOKUP($E11410,
Products!$A$1:$F$201,MATCH(Orders!I$1,Products!$A$1:$F$1,0),0)</f>
        <v>22928.971424497449</v>
      </c>
      <c r="J11410" s="2">
        <f>VLOOKUP($E11410,
Products!$A$1:$F$201,MATCH(Orders!J$1,Products!$A$1:$F$1,0),0)</f>
        <v>17801.356740692991</v>
      </c>
    </row>
    <row r="11411" spans="1:10">
      <c r="A11411">
        <v>11410</v>
      </c>
      <c r="B11411" s="4">
        <v>45145</v>
      </c>
      <c r="C11411" s="10">
        <f>DATE(YEAR(orders[[#This Row],[order_date]]), MONTH(orders[[#This Row],[order_date]]), 1)</f>
        <v>45139</v>
      </c>
      <c r="D11411" t="s">
        <v>3880</v>
      </c>
      <c r="E11411" t="s">
        <v>545</v>
      </c>
      <c r="F11411" t="str">
        <f>VLOOKUP(orders[[#This Row],[product_id]],Products!A:C,3,0)</f>
        <v>Electronics</v>
      </c>
      <c r="G11411">
        <v>1</v>
      </c>
      <c r="H11411" s="6">
        <v>0.15164823665075822</v>
      </c>
      <c r="I11411" s="2">
        <f>VLOOKUP($E11411,
Products!$A$1:$F$201,MATCH(Orders!I$1,Products!$A$1:$F$1,0),0)</f>
        <v>11292.44914297154</v>
      </c>
      <c r="J11411" s="2">
        <f>VLOOKUP($E11411,
Products!$A$1:$F$201,MATCH(Orders!J$1,Products!$A$1:$F$1,0),0)</f>
        <v>7616.0274340726546</v>
      </c>
    </row>
    <row r="11412" spans="1:10">
      <c r="A11412">
        <v>11411</v>
      </c>
      <c r="B11412" s="4">
        <v>45950</v>
      </c>
      <c r="C11412" s="10">
        <f>DATE(YEAR(orders[[#This Row],[order_date]]), MONTH(orders[[#This Row],[order_date]]), 1)</f>
        <v>45931</v>
      </c>
      <c r="D11412" t="s">
        <v>2979</v>
      </c>
      <c r="E11412" t="s">
        <v>574</v>
      </c>
      <c r="F11412" t="str">
        <f>VLOOKUP(orders[[#This Row],[product_id]],Products!A:C,3,0)</f>
        <v>Electronics</v>
      </c>
      <c r="G11412">
        <v>1</v>
      </c>
      <c r="H11412" s="6">
        <v>0.14778117044834169</v>
      </c>
      <c r="I11412" s="2">
        <f>VLOOKUP($E11412,
Products!$A$1:$F$201,MATCH(Orders!I$1,Products!$A$1:$F$1,0),0)</f>
        <v>30824.427673567101</v>
      </c>
      <c r="J11412" s="2">
        <f>VLOOKUP($E11412,
Products!$A$1:$F$201,MATCH(Orders!J$1,Products!$A$1:$F$1,0),0)</f>
        <v>20473.07476940487</v>
      </c>
    </row>
    <row r="11413" spans="1:10">
      <c r="A11413">
        <v>11412</v>
      </c>
      <c r="B11413" s="4">
        <v>45439</v>
      </c>
      <c r="C11413" s="10">
        <f>DATE(YEAR(orders[[#This Row],[order_date]]), MONTH(orders[[#This Row],[order_date]]), 1)</f>
        <v>45413</v>
      </c>
      <c r="D11413" t="s">
        <v>1058</v>
      </c>
      <c r="E11413" t="s">
        <v>688</v>
      </c>
      <c r="F11413" t="str">
        <f>VLOOKUP(orders[[#This Row],[product_id]],Products!A:C,3,0)</f>
        <v>Appliances</v>
      </c>
      <c r="G11413">
        <v>3</v>
      </c>
      <c r="H11413" s="6">
        <v>5.9824328590919781E-2</v>
      </c>
      <c r="I11413" s="2">
        <f>VLOOKUP($E11413,
Products!$A$1:$F$201,MATCH(Orders!I$1,Products!$A$1:$F$1,0),0)</f>
        <v>5983.6860426434141</v>
      </c>
      <c r="J11413" s="2">
        <f>VLOOKUP($E11413,
Products!$A$1:$F$201,MATCH(Orders!J$1,Products!$A$1:$F$1,0),0)</f>
        <v>3911.563059036529</v>
      </c>
    </row>
    <row r="11414" spans="1:10">
      <c r="A11414">
        <v>11413</v>
      </c>
      <c r="B11414" s="4">
        <v>45390</v>
      </c>
      <c r="C11414" s="10">
        <f>DATE(YEAR(orders[[#This Row],[order_date]]), MONTH(orders[[#This Row],[order_date]]), 1)</f>
        <v>45383</v>
      </c>
      <c r="D11414" t="s">
        <v>3937</v>
      </c>
      <c r="E11414" t="s">
        <v>576</v>
      </c>
      <c r="F11414" t="str">
        <f>VLOOKUP(orders[[#This Row],[product_id]],Products!A:C,3,0)</f>
        <v>Electronics</v>
      </c>
      <c r="G11414">
        <v>3</v>
      </c>
      <c r="H11414" s="6">
        <v>0.16955738081022578</v>
      </c>
      <c r="I11414" s="2">
        <f>VLOOKUP($E11414,
Products!$A$1:$F$201,MATCH(Orders!I$1,Products!$A$1:$F$1,0),0)</f>
        <v>12571.90922514794</v>
      </c>
      <c r="J11414" s="2">
        <f>VLOOKUP($E11414,
Products!$A$1:$F$201,MATCH(Orders!J$1,Products!$A$1:$F$1,0),0)</f>
        <v>9314.5536289888332</v>
      </c>
    </row>
    <row r="11415" spans="1:10">
      <c r="A11415">
        <v>11414</v>
      </c>
      <c r="B11415" s="4">
        <v>45377</v>
      </c>
      <c r="C11415" s="10">
        <f>DATE(YEAR(orders[[#This Row],[order_date]]), MONTH(orders[[#This Row],[order_date]]), 1)</f>
        <v>45352</v>
      </c>
      <c r="D11415" t="s">
        <v>2133</v>
      </c>
      <c r="E11415" t="s">
        <v>569</v>
      </c>
      <c r="F11415" t="str">
        <f>VLOOKUP(orders[[#This Row],[product_id]],Products!A:C,3,0)</f>
        <v>Electronics</v>
      </c>
      <c r="G11415">
        <v>2</v>
      </c>
      <c r="H11415" s="6">
        <v>0.20716070279381868</v>
      </c>
      <c r="I11415" s="2">
        <f>VLOOKUP($E11415,
Products!$A$1:$F$201,MATCH(Orders!I$1,Products!$A$1:$F$1,0),0)</f>
        <v>30739.034547193129</v>
      </c>
      <c r="J11415" s="2">
        <f>VLOOKUP($E11415,
Products!$A$1:$F$201,MATCH(Orders!J$1,Products!$A$1:$F$1,0),0)</f>
        <v>22938.60345365321</v>
      </c>
    </row>
    <row r="11416" spans="1:10">
      <c r="A11416">
        <v>11415</v>
      </c>
      <c r="B11416" s="4">
        <v>45850</v>
      </c>
      <c r="C11416" s="10">
        <f>DATE(YEAR(orders[[#This Row],[order_date]]), MONTH(orders[[#This Row],[order_date]]), 1)</f>
        <v>45839</v>
      </c>
      <c r="D11416" t="s">
        <v>2436</v>
      </c>
      <c r="E11416" t="s">
        <v>513</v>
      </c>
      <c r="F11416" t="str">
        <f>VLOOKUP(orders[[#This Row],[product_id]],Products!A:C,3,0)</f>
        <v>Electronics</v>
      </c>
      <c r="G11416">
        <v>2</v>
      </c>
      <c r="H11416" s="6">
        <v>0.19383510127003664</v>
      </c>
      <c r="I11416" s="2">
        <f>VLOOKUP($E11416,
Products!$A$1:$F$201,MATCH(Orders!I$1,Products!$A$1:$F$1,0),0)</f>
        <v>2370.6748519187499</v>
      </c>
      <c r="J11416" s="2">
        <f>VLOOKUP($E11416,
Products!$A$1:$F$201,MATCH(Orders!J$1,Products!$A$1:$F$1,0),0)</f>
        <v>1742.1190905744229</v>
      </c>
    </row>
    <row r="11417" spans="1:10">
      <c r="A11417">
        <v>11416</v>
      </c>
      <c r="B11417" s="4">
        <v>45859</v>
      </c>
      <c r="C11417" s="10">
        <f>DATE(YEAR(orders[[#This Row],[order_date]]), MONTH(orders[[#This Row],[order_date]]), 1)</f>
        <v>45839</v>
      </c>
      <c r="D11417" t="s">
        <v>4101</v>
      </c>
      <c r="E11417" t="s">
        <v>576</v>
      </c>
      <c r="F11417" t="str">
        <f>VLOOKUP(orders[[#This Row],[product_id]],Products!A:C,3,0)</f>
        <v>Electronics</v>
      </c>
      <c r="G11417">
        <v>2</v>
      </c>
      <c r="H11417" s="6">
        <v>0.23541531735528201</v>
      </c>
      <c r="I11417" s="2">
        <f>VLOOKUP($E11417,
Products!$A$1:$F$201,MATCH(Orders!I$1,Products!$A$1:$F$1,0),0)</f>
        <v>12571.90922514794</v>
      </c>
      <c r="J11417" s="2">
        <f>VLOOKUP($E11417,
Products!$A$1:$F$201,MATCH(Orders!J$1,Products!$A$1:$F$1,0),0)</f>
        <v>9314.5536289888332</v>
      </c>
    </row>
    <row r="11418" spans="1:10">
      <c r="A11418">
        <v>11417</v>
      </c>
      <c r="B11418" s="4">
        <v>45405</v>
      </c>
      <c r="C11418" s="10">
        <f>DATE(YEAR(orders[[#This Row],[order_date]]), MONTH(orders[[#This Row],[order_date]]), 1)</f>
        <v>45383</v>
      </c>
      <c r="D11418" t="s">
        <v>2898</v>
      </c>
      <c r="E11418" t="s">
        <v>591</v>
      </c>
      <c r="F11418" t="str">
        <f>VLOOKUP(orders[[#This Row],[product_id]],Products!A:C,3,0)</f>
        <v>Appliances</v>
      </c>
      <c r="G11418">
        <v>3</v>
      </c>
      <c r="H11418" s="6">
        <v>8.983537672328154E-2</v>
      </c>
      <c r="I11418" s="2">
        <f>VLOOKUP($E11418,
Products!$A$1:$F$201,MATCH(Orders!I$1,Products!$A$1:$F$1,0),0)</f>
        <v>5828.0678031706884</v>
      </c>
      <c r="J11418" s="2">
        <f>VLOOKUP($E11418,
Products!$A$1:$F$201,MATCH(Orders!J$1,Products!$A$1:$F$1,0),0)</f>
        <v>3928.741316454903</v>
      </c>
    </row>
    <row r="11419" spans="1:10">
      <c r="A11419">
        <v>11418</v>
      </c>
      <c r="B11419" s="4">
        <v>45242</v>
      </c>
      <c r="C11419" s="10">
        <f>DATE(YEAR(orders[[#This Row],[order_date]]), MONTH(orders[[#This Row],[order_date]]), 1)</f>
        <v>45231</v>
      </c>
      <c r="D11419" t="s">
        <v>2483</v>
      </c>
      <c r="E11419" t="s">
        <v>549</v>
      </c>
      <c r="F11419" t="str">
        <f>VLOOKUP(orders[[#This Row],[product_id]],Products!A:C,3,0)</f>
        <v>Electronics</v>
      </c>
      <c r="G11419">
        <v>3</v>
      </c>
      <c r="H11419" s="6">
        <v>0.1648120956570725</v>
      </c>
      <c r="I11419" s="2">
        <f>VLOOKUP($E11419,
Products!$A$1:$F$201,MATCH(Orders!I$1,Products!$A$1:$F$1,0),0)</f>
        <v>32579.222893763279</v>
      </c>
      <c r="J11419" s="2">
        <f>VLOOKUP($E11419,
Products!$A$1:$F$201,MATCH(Orders!J$1,Products!$A$1:$F$1,0),0)</f>
        <v>22472.912188105081</v>
      </c>
    </row>
    <row r="11420" spans="1:10">
      <c r="A11420">
        <v>11419</v>
      </c>
      <c r="B11420" s="4">
        <v>45597</v>
      </c>
      <c r="C11420" s="10">
        <f>DATE(YEAR(orders[[#This Row],[order_date]]), MONTH(orders[[#This Row],[order_date]]), 1)</f>
        <v>45597</v>
      </c>
      <c r="D11420" t="s">
        <v>4242</v>
      </c>
      <c r="E11420" t="s">
        <v>543</v>
      </c>
      <c r="F11420" t="str">
        <f>VLOOKUP(orders[[#This Row],[product_id]],Products!A:C,3,0)</f>
        <v>Appliances</v>
      </c>
      <c r="G11420">
        <v>3</v>
      </c>
      <c r="H11420" s="6">
        <v>6.5089390819957377E-2</v>
      </c>
      <c r="I11420" s="2">
        <f>VLOOKUP($E11420,
Products!$A$1:$F$201,MATCH(Orders!I$1,Products!$A$1:$F$1,0),0)</f>
        <v>2300.989425669633</v>
      </c>
      <c r="J11420" s="2">
        <f>VLOOKUP($E11420,
Products!$A$1:$F$201,MATCH(Orders!J$1,Products!$A$1:$F$1,0),0)</f>
        <v>1726.390958088811</v>
      </c>
    </row>
    <row r="11421" spans="1:10">
      <c r="A11421">
        <v>11420</v>
      </c>
      <c r="B11421" s="4">
        <v>45624</v>
      </c>
      <c r="C11421" s="10">
        <f>DATE(YEAR(orders[[#This Row],[order_date]]), MONTH(orders[[#This Row],[order_date]]), 1)</f>
        <v>45597</v>
      </c>
      <c r="D11421" t="s">
        <v>3668</v>
      </c>
      <c r="E11421" t="s">
        <v>622</v>
      </c>
      <c r="F11421" t="str">
        <f>VLOOKUP(orders[[#This Row],[product_id]],Products!A:C,3,0)</f>
        <v>Electronics</v>
      </c>
      <c r="G11421">
        <v>3</v>
      </c>
      <c r="H11421" s="6">
        <v>0.11687776765324803</v>
      </c>
      <c r="I11421" s="2">
        <f>VLOOKUP($E11421,
Products!$A$1:$F$201,MATCH(Orders!I$1,Products!$A$1:$F$1,0),0)</f>
        <v>29891.969506397199</v>
      </c>
      <c r="J11421" s="2">
        <f>VLOOKUP($E11421,
Products!$A$1:$F$201,MATCH(Orders!J$1,Products!$A$1:$F$1,0),0)</f>
        <v>20298.690993957589</v>
      </c>
    </row>
    <row r="11422" spans="1:10">
      <c r="A11422">
        <v>11421</v>
      </c>
      <c r="B11422" s="4">
        <v>45919</v>
      </c>
      <c r="C11422" s="10">
        <f>DATE(YEAR(orders[[#This Row],[order_date]]), MONTH(orders[[#This Row],[order_date]]), 1)</f>
        <v>45901</v>
      </c>
      <c r="D11422" t="s">
        <v>3909</v>
      </c>
      <c r="E11422" t="s">
        <v>654</v>
      </c>
      <c r="F11422" t="str">
        <f>VLOOKUP(orders[[#This Row],[product_id]],Products!A:C,3,0)</f>
        <v>Electronics</v>
      </c>
      <c r="G11422">
        <v>2</v>
      </c>
      <c r="H11422" s="6">
        <v>0.12472473529543568</v>
      </c>
      <c r="I11422" s="2">
        <f>VLOOKUP($E11422,
Products!$A$1:$F$201,MATCH(Orders!I$1,Products!$A$1:$F$1,0),0)</f>
        <v>2480.90324078101</v>
      </c>
      <c r="J11422" s="2">
        <f>VLOOKUP($E11422,
Products!$A$1:$F$201,MATCH(Orders!J$1,Products!$A$1:$F$1,0),0)</f>
        <v>1964.543440578911</v>
      </c>
    </row>
    <row r="11423" spans="1:10">
      <c r="A11423">
        <v>11422</v>
      </c>
      <c r="B11423" s="4">
        <v>45694</v>
      </c>
      <c r="C11423" s="10">
        <f>DATE(YEAR(orders[[#This Row],[order_date]]), MONTH(orders[[#This Row],[order_date]]), 1)</f>
        <v>45689</v>
      </c>
      <c r="D11423" t="s">
        <v>1822</v>
      </c>
      <c r="E11423" t="s">
        <v>509</v>
      </c>
      <c r="F11423" t="str">
        <f>VLOOKUP(orders[[#This Row],[product_id]],Products!A:C,3,0)</f>
        <v>Appliances</v>
      </c>
      <c r="G11423">
        <v>2</v>
      </c>
      <c r="H11423" s="6">
        <v>0.14720523222234697</v>
      </c>
      <c r="I11423" s="2">
        <f>VLOOKUP($E11423,
Products!$A$1:$F$201,MATCH(Orders!I$1,Products!$A$1:$F$1,0),0)</f>
        <v>23898.369282732219</v>
      </c>
      <c r="J11423" s="2">
        <f>VLOOKUP($E11423,
Products!$A$1:$F$201,MATCH(Orders!J$1,Products!$A$1:$F$1,0),0)</f>
        <v>16491.822147524919</v>
      </c>
    </row>
    <row r="11424" spans="1:10">
      <c r="A11424">
        <v>11423</v>
      </c>
      <c r="B11424" s="4">
        <v>45833</v>
      </c>
      <c r="C11424" s="10">
        <f>DATE(YEAR(orders[[#This Row],[order_date]]), MONTH(orders[[#This Row],[order_date]]), 1)</f>
        <v>45809</v>
      </c>
      <c r="D11424" t="s">
        <v>3026</v>
      </c>
      <c r="E11424" t="s">
        <v>665</v>
      </c>
      <c r="F11424" t="str">
        <f>VLOOKUP(orders[[#This Row],[product_id]],Products!A:C,3,0)</f>
        <v>Electronics</v>
      </c>
      <c r="G11424">
        <v>1</v>
      </c>
      <c r="H11424" s="6">
        <v>0.21022102706393939</v>
      </c>
      <c r="I11424" s="2">
        <f>VLOOKUP($E11424,
Products!$A$1:$F$201,MATCH(Orders!I$1,Products!$A$1:$F$1,0),0)</f>
        <v>2381.208040848107</v>
      </c>
      <c r="J11424" s="2">
        <f>VLOOKUP($E11424,
Products!$A$1:$F$201,MATCH(Orders!J$1,Products!$A$1:$F$1,0),0)</f>
        <v>1615.320210979525</v>
      </c>
    </row>
    <row r="11425" spans="1:10">
      <c r="A11425">
        <v>11424</v>
      </c>
      <c r="B11425" s="4">
        <v>45804</v>
      </c>
      <c r="C11425" s="10">
        <f>DATE(YEAR(orders[[#This Row],[order_date]]), MONTH(orders[[#This Row],[order_date]]), 1)</f>
        <v>45778</v>
      </c>
      <c r="D11425" t="s">
        <v>4481</v>
      </c>
      <c r="E11425" t="s">
        <v>560</v>
      </c>
      <c r="F11425" t="str">
        <f>VLOOKUP(orders[[#This Row],[product_id]],Products!A:C,3,0)</f>
        <v>Appliances</v>
      </c>
      <c r="G11425">
        <v>1</v>
      </c>
      <c r="H11425" s="6">
        <v>0.11517441906282527</v>
      </c>
      <c r="I11425" s="2">
        <f>VLOOKUP($E11425,
Products!$A$1:$F$201,MATCH(Orders!I$1,Products!$A$1:$F$1,0),0)</f>
        <v>6334.2190560739964</v>
      </c>
      <c r="J11425" s="2">
        <f>VLOOKUP($E11425,
Products!$A$1:$F$201,MATCH(Orders!J$1,Products!$A$1:$F$1,0),0)</f>
        <v>4117.6239066206717</v>
      </c>
    </row>
    <row r="11426" spans="1:10">
      <c r="A11426">
        <v>11425</v>
      </c>
      <c r="B11426" s="4">
        <v>45979</v>
      </c>
      <c r="C11426" s="10">
        <f>DATE(YEAR(orders[[#This Row],[order_date]]), MONTH(orders[[#This Row],[order_date]]), 1)</f>
        <v>45962</v>
      </c>
      <c r="D11426" t="s">
        <v>1239</v>
      </c>
      <c r="E11426" t="s">
        <v>598</v>
      </c>
      <c r="F11426" t="str">
        <f>VLOOKUP(orders[[#This Row],[product_id]],Products!A:C,3,0)</f>
        <v>Appliances</v>
      </c>
      <c r="G11426">
        <v>3</v>
      </c>
      <c r="H11426" s="6">
        <v>9.4060061530640032E-2</v>
      </c>
      <c r="I11426" s="2">
        <f>VLOOKUP($E11426,
Products!$A$1:$F$201,MATCH(Orders!I$1,Products!$A$1:$F$1,0),0)</f>
        <v>5641.6789233526652</v>
      </c>
      <c r="J11426" s="2">
        <f>VLOOKUP($E11426,
Products!$A$1:$F$201,MATCH(Orders!J$1,Products!$A$1:$F$1,0),0)</f>
        <v>4031.2473685481059</v>
      </c>
    </row>
    <row r="11427" spans="1:10">
      <c r="A11427">
        <v>11426</v>
      </c>
      <c r="B11427" s="4">
        <v>45015</v>
      </c>
      <c r="C11427" s="10">
        <f>DATE(YEAR(orders[[#This Row],[order_date]]), MONTH(orders[[#This Row],[order_date]]), 1)</f>
        <v>44986</v>
      </c>
      <c r="D11427" t="s">
        <v>1923</v>
      </c>
      <c r="E11427" t="s">
        <v>693</v>
      </c>
      <c r="F11427" t="str">
        <f>VLOOKUP(orders[[#This Row],[product_id]],Products!A:C,3,0)</f>
        <v>Appliances</v>
      </c>
      <c r="G11427">
        <v>2</v>
      </c>
      <c r="H11427" s="6">
        <v>0.13607910047705529</v>
      </c>
      <c r="I11427" s="2">
        <f>VLOOKUP($E11427,
Products!$A$1:$F$201,MATCH(Orders!I$1,Products!$A$1:$F$1,0),0)</f>
        <v>2037.67513915007</v>
      </c>
      <c r="J11427" s="2">
        <f>VLOOKUP($E11427,
Products!$A$1:$F$201,MATCH(Orders!J$1,Products!$A$1:$F$1,0),0)</f>
        <v>1374.1566876520769</v>
      </c>
    </row>
    <row r="11428" spans="1:10">
      <c r="A11428">
        <v>11427</v>
      </c>
      <c r="B11428" s="4">
        <v>45301</v>
      </c>
      <c r="C11428" s="10">
        <f>DATE(YEAR(orders[[#This Row],[order_date]]), MONTH(orders[[#This Row],[order_date]]), 1)</f>
        <v>45292</v>
      </c>
      <c r="D11428" t="s">
        <v>3947</v>
      </c>
      <c r="E11428" t="s">
        <v>564</v>
      </c>
      <c r="F11428" t="str">
        <f>VLOOKUP(orders[[#This Row],[product_id]],Products!A:C,3,0)</f>
        <v>Electronics</v>
      </c>
      <c r="G11428">
        <v>2</v>
      </c>
      <c r="H11428" s="6">
        <v>0.18949815363169506</v>
      </c>
      <c r="I11428" s="2">
        <f>VLOOKUP($E11428,
Products!$A$1:$F$201,MATCH(Orders!I$1,Products!$A$1:$F$1,0),0)</f>
        <v>21989.290766910399</v>
      </c>
      <c r="J11428" s="2">
        <f>VLOOKUP($E11428,
Products!$A$1:$F$201,MATCH(Orders!J$1,Products!$A$1:$F$1,0),0)</f>
        <v>15566.99865864101</v>
      </c>
    </row>
    <row r="11429" spans="1:10">
      <c r="A11429">
        <v>11428</v>
      </c>
      <c r="B11429" s="4">
        <v>45290</v>
      </c>
      <c r="C11429" s="10">
        <f>DATE(YEAR(orders[[#This Row],[order_date]]), MONTH(orders[[#This Row],[order_date]]), 1)</f>
        <v>45261</v>
      </c>
      <c r="D11429" t="s">
        <v>3213</v>
      </c>
      <c r="E11429" t="s">
        <v>599</v>
      </c>
      <c r="F11429" t="str">
        <f>VLOOKUP(orders[[#This Row],[product_id]],Products!A:C,3,0)</f>
        <v>Electronics</v>
      </c>
      <c r="G11429">
        <v>1</v>
      </c>
      <c r="H11429" s="6">
        <v>0.11565919902229251</v>
      </c>
      <c r="I11429" s="2">
        <f>VLOOKUP($E11429,
Products!$A$1:$F$201,MATCH(Orders!I$1,Products!$A$1:$F$1,0),0)</f>
        <v>24019.70637428105</v>
      </c>
      <c r="J11429" s="2">
        <f>VLOOKUP($E11429,
Products!$A$1:$F$201,MATCH(Orders!J$1,Products!$A$1:$F$1,0),0)</f>
        <v>16602.559277417411</v>
      </c>
    </row>
    <row r="11430" spans="1:10">
      <c r="A11430">
        <v>11429</v>
      </c>
      <c r="B11430" s="4">
        <v>45073</v>
      </c>
      <c r="C11430" s="10">
        <f>DATE(YEAR(orders[[#This Row],[order_date]]), MONTH(orders[[#This Row],[order_date]]), 1)</f>
        <v>45047</v>
      </c>
      <c r="D11430" t="s">
        <v>3694</v>
      </c>
      <c r="E11430" t="s">
        <v>572</v>
      </c>
      <c r="F11430" t="str">
        <f>VLOOKUP(orders[[#This Row],[product_id]],Products!A:C,3,0)</f>
        <v>Electronics</v>
      </c>
      <c r="G11430">
        <v>3</v>
      </c>
      <c r="H11430" s="6">
        <v>0.24155574459552387</v>
      </c>
      <c r="I11430" s="2">
        <f>VLOOKUP($E11430,
Products!$A$1:$F$201,MATCH(Orders!I$1,Products!$A$1:$F$1,0),0)</f>
        <v>28095.750781518611</v>
      </c>
      <c r="J11430" s="2">
        <f>VLOOKUP($E11430,
Products!$A$1:$F$201,MATCH(Orders!J$1,Products!$A$1:$F$1,0),0)</f>
        <v>21949.841961937182</v>
      </c>
    </row>
    <row r="11431" spans="1:10">
      <c r="A11431">
        <v>11430</v>
      </c>
      <c r="B11431" s="4">
        <v>45240</v>
      </c>
      <c r="C11431" s="10">
        <f>DATE(YEAR(orders[[#This Row],[order_date]]), MONTH(orders[[#This Row],[order_date]]), 1)</f>
        <v>45231</v>
      </c>
      <c r="D11431" t="s">
        <v>3788</v>
      </c>
      <c r="E11431" t="s">
        <v>510</v>
      </c>
      <c r="F11431" t="str">
        <f>VLOOKUP(orders[[#This Row],[product_id]],Products!A:C,3,0)</f>
        <v>Appliances</v>
      </c>
      <c r="G11431">
        <v>3</v>
      </c>
      <c r="H11431" s="6">
        <v>0.108875841815448</v>
      </c>
      <c r="I11431" s="2">
        <f>VLOOKUP($E11431,
Products!$A$1:$F$201,MATCH(Orders!I$1,Products!$A$1:$F$1,0),0)</f>
        <v>23457.606610250739</v>
      </c>
      <c r="J11431" s="2">
        <f>VLOOKUP($E11431,
Products!$A$1:$F$201,MATCH(Orders!J$1,Products!$A$1:$F$1,0),0)</f>
        <v>17038.831523124281</v>
      </c>
    </row>
    <row r="11432" spans="1:10">
      <c r="A11432">
        <v>11431</v>
      </c>
      <c r="B11432" s="4">
        <v>45474</v>
      </c>
      <c r="C11432" s="10">
        <f>DATE(YEAR(orders[[#This Row],[order_date]]), MONTH(orders[[#This Row],[order_date]]), 1)</f>
        <v>45474</v>
      </c>
      <c r="D11432" t="s">
        <v>2934</v>
      </c>
      <c r="E11432" t="s">
        <v>588</v>
      </c>
      <c r="F11432" t="str">
        <f>VLOOKUP(orders[[#This Row],[product_id]],Products!A:C,3,0)</f>
        <v>Electronics</v>
      </c>
      <c r="G11432">
        <v>2</v>
      </c>
      <c r="H11432" s="6">
        <v>0.10921102668179229</v>
      </c>
      <c r="I11432" s="2">
        <f>VLOOKUP($E11432,
Products!$A$1:$F$201,MATCH(Orders!I$1,Products!$A$1:$F$1,0),0)</f>
        <v>32539.342481911372</v>
      </c>
      <c r="J11432" s="2">
        <f>VLOOKUP($E11432,
Products!$A$1:$F$201,MATCH(Orders!J$1,Products!$A$1:$F$1,0),0)</f>
        <v>21531.252982830021</v>
      </c>
    </row>
    <row r="11433" spans="1:10">
      <c r="A11433">
        <v>11432</v>
      </c>
      <c r="B11433" s="4">
        <v>45722</v>
      </c>
      <c r="C11433" s="10">
        <f>DATE(YEAR(orders[[#This Row],[order_date]]), MONTH(orders[[#This Row],[order_date]]), 1)</f>
        <v>45717</v>
      </c>
      <c r="D11433" t="s">
        <v>1961</v>
      </c>
      <c r="E11433" t="s">
        <v>577</v>
      </c>
      <c r="F11433" t="str">
        <f>VLOOKUP(orders[[#This Row],[product_id]],Products!A:C,3,0)</f>
        <v>Appliances</v>
      </c>
      <c r="G11433">
        <v>1</v>
      </c>
      <c r="H11433" s="6">
        <v>8.230152187627289E-2</v>
      </c>
      <c r="I11433" s="2">
        <f>VLOOKUP($E11433,
Products!$A$1:$F$201,MATCH(Orders!I$1,Products!$A$1:$F$1,0),0)</f>
        <v>24178.046221204509</v>
      </c>
      <c r="J11433" s="2">
        <f>VLOOKUP($E11433,
Products!$A$1:$F$201,MATCH(Orders!J$1,Products!$A$1:$F$1,0),0)</f>
        <v>17784.08636999697</v>
      </c>
    </row>
    <row r="11434" spans="1:10">
      <c r="A11434">
        <v>11433</v>
      </c>
      <c r="B11434" s="4">
        <v>45825</v>
      </c>
      <c r="C11434" s="10">
        <f>DATE(YEAR(orders[[#This Row],[order_date]]), MONTH(orders[[#This Row],[order_date]]), 1)</f>
        <v>45809</v>
      </c>
      <c r="D11434" t="s">
        <v>2685</v>
      </c>
      <c r="E11434" t="s">
        <v>632</v>
      </c>
      <c r="F11434" t="str">
        <f>VLOOKUP(orders[[#This Row],[product_id]],Products!A:C,3,0)</f>
        <v>Electronics</v>
      </c>
      <c r="G11434">
        <v>3</v>
      </c>
      <c r="H11434" s="6">
        <v>0.10397011667703539</v>
      </c>
      <c r="I11434" s="2">
        <f>VLOOKUP($E11434,
Products!$A$1:$F$201,MATCH(Orders!I$1,Products!$A$1:$F$1,0),0)</f>
        <v>23049.571773693999</v>
      </c>
      <c r="J11434" s="2">
        <f>VLOOKUP($E11434,
Products!$A$1:$F$201,MATCH(Orders!J$1,Products!$A$1:$F$1,0),0)</f>
        <v>15791.461375569639</v>
      </c>
    </row>
    <row r="11435" spans="1:10">
      <c r="A11435">
        <v>11434</v>
      </c>
      <c r="B11435" s="4">
        <v>45027</v>
      </c>
      <c r="C11435" s="10">
        <f>DATE(YEAR(orders[[#This Row],[order_date]]), MONTH(orders[[#This Row],[order_date]]), 1)</f>
        <v>45017</v>
      </c>
      <c r="D11435" t="s">
        <v>2782</v>
      </c>
      <c r="E11435" t="s">
        <v>542</v>
      </c>
      <c r="F11435" t="str">
        <f>VLOOKUP(orders[[#This Row],[product_id]],Products!A:C,3,0)</f>
        <v>Electronics</v>
      </c>
      <c r="G11435">
        <v>1</v>
      </c>
      <c r="H11435" s="6">
        <v>0.1046086111697667</v>
      </c>
      <c r="I11435" s="2">
        <f>VLOOKUP($E11435,
Products!$A$1:$F$201,MATCH(Orders!I$1,Products!$A$1:$F$1,0),0)</f>
        <v>29298.352838526029</v>
      </c>
      <c r="J11435" s="2">
        <f>VLOOKUP($E11435,
Products!$A$1:$F$201,MATCH(Orders!J$1,Products!$A$1:$F$1,0),0)</f>
        <v>19250.751682102291</v>
      </c>
    </row>
    <row r="11436" spans="1:10">
      <c r="A11436">
        <v>11435</v>
      </c>
      <c r="B11436" s="4">
        <v>45033</v>
      </c>
      <c r="C11436" s="10">
        <f>DATE(YEAR(orders[[#This Row],[order_date]]), MONTH(orders[[#This Row],[order_date]]), 1)</f>
        <v>45017</v>
      </c>
      <c r="D11436" t="s">
        <v>1237</v>
      </c>
      <c r="E11436" t="s">
        <v>532</v>
      </c>
      <c r="F11436" t="str">
        <f>VLOOKUP(orders[[#This Row],[product_id]],Products!A:C,3,0)</f>
        <v>Electronics</v>
      </c>
      <c r="G11436">
        <v>3</v>
      </c>
      <c r="H11436" s="6">
        <v>0.18680994029930884</v>
      </c>
      <c r="I11436" s="2">
        <f>VLOOKUP($E11436,
Products!$A$1:$F$201,MATCH(Orders!I$1,Products!$A$1:$F$1,0),0)</f>
        <v>2668.0593077725212</v>
      </c>
      <c r="J11436" s="2">
        <f>VLOOKUP($E11436,
Products!$A$1:$F$201,MATCH(Orders!J$1,Products!$A$1:$F$1,0),0)</f>
        <v>1923.7114222321791</v>
      </c>
    </row>
    <row r="11437" spans="1:10">
      <c r="A11437">
        <v>11436</v>
      </c>
      <c r="B11437" s="4">
        <v>45783</v>
      </c>
      <c r="C11437" s="10">
        <f>DATE(YEAR(orders[[#This Row],[order_date]]), MONTH(orders[[#This Row],[order_date]]), 1)</f>
        <v>45778</v>
      </c>
      <c r="D11437" t="s">
        <v>3782</v>
      </c>
      <c r="E11437" t="s">
        <v>518</v>
      </c>
      <c r="F11437" t="str">
        <f>VLOOKUP(orders[[#This Row],[product_id]],Products!A:C,3,0)</f>
        <v>Electronics</v>
      </c>
      <c r="G11437">
        <v>2</v>
      </c>
      <c r="H11437" s="6">
        <v>0.23394270071089449</v>
      </c>
      <c r="I11437" s="2">
        <f>VLOOKUP($E11437,
Products!$A$1:$F$201,MATCH(Orders!I$1,Products!$A$1:$F$1,0),0)</f>
        <v>23393.890826127132</v>
      </c>
      <c r="J11437" s="2">
        <f>VLOOKUP($E11437,
Products!$A$1:$F$201,MATCH(Orders!J$1,Products!$A$1:$F$1,0),0)</f>
        <v>16064.756531016081</v>
      </c>
    </row>
    <row r="11438" spans="1:10">
      <c r="A11438">
        <v>11437</v>
      </c>
      <c r="B11438" s="4">
        <v>45863</v>
      </c>
      <c r="C11438" s="10">
        <f>DATE(YEAR(orders[[#This Row],[order_date]]), MONTH(orders[[#This Row],[order_date]]), 1)</f>
        <v>45839</v>
      </c>
      <c r="D11438" t="s">
        <v>2650</v>
      </c>
      <c r="E11438" t="s">
        <v>639</v>
      </c>
      <c r="F11438" t="str">
        <f>VLOOKUP(orders[[#This Row],[product_id]],Products!A:C,3,0)</f>
        <v>Appliances</v>
      </c>
      <c r="G11438">
        <v>1</v>
      </c>
      <c r="H11438" s="6">
        <v>5.7254734766807223E-2</v>
      </c>
      <c r="I11438" s="2">
        <f>VLOOKUP($E11438,
Products!$A$1:$F$201,MATCH(Orders!I$1,Products!$A$1:$F$1,0),0)</f>
        <v>2320.8560923599921</v>
      </c>
      <c r="J11438" s="2">
        <f>VLOOKUP($E11438,
Products!$A$1:$F$201,MATCH(Orders!J$1,Products!$A$1:$F$1,0),0)</f>
        <v>1750.110004830213</v>
      </c>
    </row>
    <row r="11439" spans="1:10">
      <c r="A11439">
        <v>11438</v>
      </c>
      <c r="B11439" s="4">
        <v>45217</v>
      </c>
      <c r="C11439" s="10">
        <f>DATE(YEAR(orders[[#This Row],[order_date]]), MONTH(orders[[#This Row],[order_date]]), 1)</f>
        <v>45200</v>
      </c>
      <c r="D11439" t="s">
        <v>4323</v>
      </c>
      <c r="E11439" t="s">
        <v>570</v>
      </c>
      <c r="F11439" t="str">
        <f>VLOOKUP(orders[[#This Row],[product_id]],Products!A:C,3,0)</f>
        <v>Electronics</v>
      </c>
      <c r="G11439">
        <v>3</v>
      </c>
      <c r="H11439" s="6">
        <v>0.14532143454698915</v>
      </c>
      <c r="I11439" s="2">
        <f>VLOOKUP($E11439,
Products!$A$1:$F$201,MATCH(Orders!I$1,Products!$A$1:$F$1,0),0)</f>
        <v>10978.62820425244</v>
      </c>
      <c r="J11439" s="2">
        <f>VLOOKUP($E11439,
Products!$A$1:$F$201,MATCH(Orders!J$1,Products!$A$1:$F$1,0),0)</f>
        <v>7174.697588469895</v>
      </c>
    </row>
    <row r="11440" spans="1:10">
      <c r="A11440">
        <v>11439</v>
      </c>
      <c r="B11440" s="4">
        <v>45543</v>
      </c>
      <c r="C11440" s="10">
        <f>DATE(YEAR(orders[[#This Row],[order_date]]), MONTH(orders[[#This Row],[order_date]]), 1)</f>
        <v>45536</v>
      </c>
      <c r="D11440" t="s">
        <v>845</v>
      </c>
      <c r="E11440" t="s">
        <v>663</v>
      </c>
      <c r="F11440" t="str">
        <f>VLOOKUP(orders[[#This Row],[product_id]],Products!A:C,3,0)</f>
        <v>Electronics</v>
      </c>
      <c r="G11440">
        <v>2</v>
      </c>
      <c r="H11440" s="6">
        <v>0.23719399607786326</v>
      </c>
      <c r="I11440" s="2">
        <f>VLOOKUP($E11440,
Products!$A$1:$F$201,MATCH(Orders!I$1,Products!$A$1:$F$1,0),0)</f>
        <v>12863.39473364416</v>
      </c>
      <c r="J11440" s="2">
        <f>VLOOKUP($E11440,
Products!$A$1:$F$201,MATCH(Orders!J$1,Products!$A$1:$F$1,0),0)</f>
        <v>9312.9321574947517</v>
      </c>
    </row>
    <row r="11441" spans="1:10">
      <c r="A11441">
        <v>11440</v>
      </c>
      <c r="B11441" s="4">
        <v>45514</v>
      </c>
      <c r="C11441" s="10">
        <f>DATE(YEAR(orders[[#This Row],[order_date]]), MONTH(orders[[#This Row],[order_date]]), 1)</f>
        <v>45505</v>
      </c>
      <c r="D11441" t="s">
        <v>3805</v>
      </c>
      <c r="E11441" t="s">
        <v>685</v>
      </c>
      <c r="F11441" t="str">
        <f>VLOOKUP(orders[[#This Row],[product_id]],Products!A:C,3,0)</f>
        <v>Electronics</v>
      </c>
      <c r="G11441">
        <v>1</v>
      </c>
      <c r="H11441" s="6">
        <v>0.10921905287340423</v>
      </c>
      <c r="I11441" s="2">
        <f>VLOOKUP($E11441,
Products!$A$1:$F$201,MATCH(Orders!I$1,Products!$A$1:$F$1,0),0)</f>
        <v>30011.61348468516</v>
      </c>
      <c r="J11441" s="2">
        <f>VLOOKUP($E11441,
Products!$A$1:$F$201,MATCH(Orders!J$1,Products!$A$1:$F$1,0),0)</f>
        <v>20796.213094008199</v>
      </c>
    </row>
    <row r="11442" spans="1:10">
      <c r="A11442">
        <v>11441</v>
      </c>
      <c r="B11442" s="4">
        <v>45522</v>
      </c>
      <c r="C11442" s="10">
        <f>DATE(YEAR(orders[[#This Row],[order_date]]), MONTH(orders[[#This Row],[order_date]]), 1)</f>
        <v>45505</v>
      </c>
      <c r="D11442" t="s">
        <v>2851</v>
      </c>
      <c r="E11442" t="s">
        <v>546</v>
      </c>
      <c r="F11442" t="str">
        <f>VLOOKUP(orders[[#This Row],[product_id]],Products!A:C,3,0)</f>
        <v>Electronics</v>
      </c>
      <c r="G11442">
        <v>2</v>
      </c>
      <c r="H11442" s="6">
        <v>0.17099699649733835</v>
      </c>
      <c r="I11442" s="2">
        <f>VLOOKUP($E11442,
Products!$A$1:$F$201,MATCH(Orders!I$1,Products!$A$1:$F$1,0),0)</f>
        <v>21943.16319502375</v>
      </c>
      <c r="J11442" s="2">
        <f>VLOOKUP($E11442,
Products!$A$1:$F$201,MATCH(Orders!J$1,Products!$A$1:$F$1,0),0)</f>
        <v>16937.09489743154</v>
      </c>
    </row>
    <row r="11443" spans="1:10">
      <c r="A11443">
        <v>11442</v>
      </c>
      <c r="B11443" s="4">
        <v>45903</v>
      </c>
      <c r="C11443" s="10">
        <f>DATE(YEAR(orders[[#This Row],[order_date]]), MONTH(orders[[#This Row],[order_date]]), 1)</f>
        <v>45901</v>
      </c>
      <c r="D11443" t="s">
        <v>967</v>
      </c>
      <c r="E11443" t="s">
        <v>520</v>
      </c>
      <c r="F11443" t="str">
        <f>VLOOKUP(orders[[#This Row],[product_id]],Products!A:C,3,0)</f>
        <v>Electronics</v>
      </c>
      <c r="G11443">
        <v>1</v>
      </c>
      <c r="H11443" s="6">
        <v>0.13789058655054362</v>
      </c>
      <c r="I11443" s="2">
        <f>VLOOKUP($E11443,
Products!$A$1:$F$201,MATCH(Orders!I$1,Products!$A$1:$F$1,0),0)</f>
        <v>19053.584916305819</v>
      </c>
      <c r="J11443" s="2">
        <f>VLOOKUP($E11443,
Products!$A$1:$F$201,MATCH(Orders!J$1,Products!$A$1:$F$1,0),0)</f>
        <v>13248.74841276826</v>
      </c>
    </row>
    <row r="11444" spans="1:10">
      <c r="A11444">
        <v>11443</v>
      </c>
      <c r="B11444" s="4">
        <v>46000</v>
      </c>
      <c r="C11444" s="10">
        <f>DATE(YEAR(orders[[#This Row],[order_date]]), MONTH(orders[[#This Row],[order_date]]), 1)</f>
        <v>45992</v>
      </c>
      <c r="D11444" t="s">
        <v>4535</v>
      </c>
      <c r="E11444" t="s">
        <v>638</v>
      </c>
      <c r="F11444" t="str">
        <f>VLOOKUP(orders[[#This Row],[product_id]],Products!A:C,3,0)</f>
        <v>Electronics</v>
      </c>
      <c r="G11444">
        <v>1</v>
      </c>
      <c r="H11444" s="6">
        <v>0.1572568845056114</v>
      </c>
      <c r="I11444" s="2">
        <f>VLOOKUP($E11444,
Products!$A$1:$F$201,MATCH(Orders!I$1,Products!$A$1:$F$1,0),0)</f>
        <v>11118.17778596276</v>
      </c>
      <c r="J11444" s="2">
        <f>VLOOKUP($E11444,
Products!$A$1:$F$201,MATCH(Orders!J$1,Products!$A$1:$F$1,0),0)</f>
        <v>7887.697719413397</v>
      </c>
    </row>
    <row r="11445" spans="1:10">
      <c r="A11445">
        <v>11444</v>
      </c>
      <c r="B11445" s="4">
        <v>45794</v>
      </c>
      <c r="C11445" s="10">
        <f>DATE(YEAR(orders[[#This Row],[order_date]]), MONTH(orders[[#This Row],[order_date]]), 1)</f>
        <v>45778</v>
      </c>
      <c r="D11445" t="s">
        <v>724</v>
      </c>
      <c r="E11445" t="s">
        <v>520</v>
      </c>
      <c r="F11445" t="str">
        <f>VLOOKUP(orders[[#This Row],[product_id]],Products!A:C,3,0)</f>
        <v>Electronics</v>
      </c>
      <c r="G11445">
        <v>3</v>
      </c>
      <c r="H11445" s="6">
        <v>0.16161910458635012</v>
      </c>
      <c r="I11445" s="2">
        <f>VLOOKUP($E11445,
Products!$A$1:$F$201,MATCH(Orders!I$1,Products!$A$1:$F$1,0),0)</f>
        <v>19053.584916305819</v>
      </c>
      <c r="J11445" s="2">
        <f>VLOOKUP($E11445,
Products!$A$1:$F$201,MATCH(Orders!J$1,Products!$A$1:$F$1,0),0)</f>
        <v>13248.74841276826</v>
      </c>
    </row>
    <row r="11446" spans="1:10">
      <c r="A11446">
        <v>11445</v>
      </c>
      <c r="B11446" s="4">
        <v>45896</v>
      </c>
      <c r="C11446" s="10">
        <f>DATE(YEAR(orders[[#This Row],[order_date]]), MONTH(orders[[#This Row],[order_date]]), 1)</f>
        <v>45870</v>
      </c>
      <c r="D11446" t="s">
        <v>2765</v>
      </c>
      <c r="E11446" t="s">
        <v>506</v>
      </c>
      <c r="F11446" t="str">
        <f>VLOOKUP(orders[[#This Row],[product_id]],Products!A:C,3,0)</f>
        <v>Electronics</v>
      </c>
      <c r="G11446">
        <v>1</v>
      </c>
      <c r="H11446" s="6">
        <v>0.18177099913289657</v>
      </c>
      <c r="I11446" s="2">
        <f>VLOOKUP($E11446,
Products!$A$1:$F$201,MATCH(Orders!I$1,Products!$A$1:$F$1,0),0)</f>
        <v>2354.115904304108</v>
      </c>
      <c r="J11446" s="2">
        <f>VLOOKUP($E11446,
Products!$A$1:$F$201,MATCH(Orders!J$1,Products!$A$1:$F$1,0),0)</f>
        <v>1810.784620830796</v>
      </c>
    </row>
    <row r="11447" spans="1:10">
      <c r="A11447">
        <v>11446</v>
      </c>
      <c r="B11447" s="4">
        <v>45648</v>
      </c>
      <c r="C11447" s="10">
        <f>DATE(YEAR(orders[[#This Row],[order_date]]), MONTH(orders[[#This Row],[order_date]]), 1)</f>
        <v>45627</v>
      </c>
      <c r="D11447" t="s">
        <v>3290</v>
      </c>
      <c r="E11447" t="s">
        <v>520</v>
      </c>
      <c r="F11447" t="str">
        <f>VLOOKUP(orders[[#This Row],[product_id]],Products!A:C,3,0)</f>
        <v>Electronics</v>
      </c>
      <c r="G11447">
        <v>1</v>
      </c>
      <c r="H11447" s="6">
        <v>0.16798780985623452</v>
      </c>
      <c r="I11447" s="2">
        <f>VLOOKUP($E11447,
Products!$A$1:$F$201,MATCH(Orders!I$1,Products!$A$1:$F$1,0),0)</f>
        <v>19053.584916305819</v>
      </c>
      <c r="J11447" s="2">
        <f>VLOOKUP($E11447,
Products!$A$1:$F$201,MATCH(Orders!J$1,Products!$A$1:$F$1,0),0)</f>
        <v>13248.74841276826</v>
      </c>
    </row>
    <row r="11448" spans="1:10">
      <c r="A11448">
        <v>11447</v>
      </c>
      <c r="B11448" s="4">
        <v>45084</v>
      </c>
      <c r="C11448" s="10">
        <f>DATE(YEAR(orders[[#This Row],[order_date]]), MONTH(orders[[#This Row],[order_date]]), 1)</f>
        <v>45078</v>
      </c>
      <c r="D11448" t="s">
        <v>2254</v>
      </c>
      <c r="E11448" t="s">
        <v>693</v>
      </c>
      <c r="F11448" t="str">
        <f>VLOOKUP(orders[[#This Row],[product_id]],Products!A:C,3,0)</f>
        <v>Appliances</v>
      </c>
      <c r="G11448">
        <v>1</v>
      </c>
      <c r="H11448" s="6">
        <v>9.2070613413997679E-2</v>
      </c>
      <c r="I11448" s="2">
        <f>VLOOKUP($E11448,
Products!$A$1:$F$201,MATCH(Orders!I$1,Products!$A$1:$F$1,0),0)</f>
        <v>2037.67513915007</v>
      </c>
      <c r="J11448" s="2">
        <f>VLOOKUP($E11448,
Products!$A$1:$F$201,MATCH(Orders!J$1,Products!$A$1:$F$1,0),0)</f>
        <v>1374.1566876520769</v>
      </c>
    </row>
    <row r="11449" spans="1:10">
      <c r="A11449">
        <v>11448</v>
      </c>
      <c r="B11449" s="4">
        <v>45254</v>
      </c>
      <c r="C11449" s="10">
        <f>DATE(YEAR(orders[[#This Row],[order_date]]), MONTH(orders[[#This Row],[order_date]]), 1)</f>
        <v>45231</v>
      </c>
      <c r="D11449" t="s">
        <v>2194</v>
      </c>
      <c r="E11449" t="s">
        <v>553</v>
      </c>
      <c r="F11449" t="str">
        <f>VLOOKUP(orders[[#This Row],[product_id]],Products!A:C,3,0)</f>
        <v>Electronics</v>
      </c>
      <c r="G11449">
        <v>3</v>
      </c>
      <c r="H11449" s="6">
        <v>0.10382672043177667</v>
      </c>
      <c r="I11449" s="2">
        <f>VLOOKUP($E11449,
Products!$A$1:$F$201,MATCH(Orders!I$1,Products!$A$1:$F$1,0),0)</f>
        <v>19089.562478947992</v>
      </c>
      <c r="J11449" s="2">
        <f>VLOOKUP($E11449,
Products!$A$1:$F$201,MATCH(Orders!J$1,Products!$A$1:$F$1,0),0)</f>
        <v>12552.840439332171</v>
      </c>
    </row>
    <row r="11450" spans="1:10">
      <c r="A11450">
        <v>11449</v>
      </c>
      <c r="B11450" s="4">
        <v>45661</v>
      </c>
      <c r="C11450" s="10">
        <f>DATE(YEAR(orders[[#This Row],[order_date]]), MONTH(orders[[#This Row],[order_date]]), 1)</f>
        <v>45658</v>
      </c>
      <c r="D11450" t="s">
        <v>4365</v>
      </c>
      <c r="E11450" t="s">
        <v>687</v>
      </c>
      <c r="F11450" t="str">
        <f>VLOOKUP(orders[[#This Row],[product_id]],Products!A:C,3,0)</f>
        <v>Electronics</v>
      </c>
      <c r="G11450">
        <v>2</v>
      </c>
      <c r="H11450" s="6">
        <v>0.21364880851265827</v>
      </c>
      <c r="I11450" s="2">
        <f>VLOOKUP($E11450,
Products!$A$1:$F$201,MATCH(Orders!I$1,Products!$A$1:$F$1,0),0)</f>
        <v>12143.737276429891</v>
      </c>
      <c r="J11450" s="2">
        <f>VLOOKUP($E11450,
Products!$A$1:$F$201,MATCH(Orders!J$1,Products!$A$1:$F$1,0),0)</f>
        <v>9077.1957392673976</v>
      </c>
    </row>
    <row r="11451" spans="1:10">
      <c r="A11451">
        <v>11450</v>
      </c>
      <c r="B11451" s="4">
        <v>45559</v>
      </c>
      <c r="C11451" s="10">
        <f>DATE(YEAR(orders[[#This Row],[order_date]]), MONTH(orders[[#This Row],[order_date]]), 1)</f>
        <v>45536</v>
      </c>
      <c r="D11451" t="s">
        <v>3012</v>
      </c>
      <c r="E11451" t="s">
        <v>688</v>
      </c>
      <c r="F11451" t="str">
        <f>VLOOKUP(orders[[#This Row],[product_id]],Products!A:C,3,0)</f>
        <v>Appliances</v>
      </c>
      <c r="G11451">
        <v>1</v>
      </c>
      <c r="H11451" s="6">
        <v>7.1059877969827323E-2</v>
      </c>
      <c r="I11451" s="2">
        <f>VLOOKUP($E11451,
Products!$A$1:$F$201,MATCH(Orders!I$1,Products!$A$1:$F$1,0),0)</f>
        <v>5983.6860426434141</v>
      </c>
      <c r="J11451" s="2">
        <f>VLOOKUP($E11451,
Products!$A$1:$F$201,MATCH(Orders!J$1,Products!$A$1:$F$1,0),0)</f>
        <v>3911.563059036529</v>
      </c>
    </row>
    <row r="11452" spans="1:10">
      <c r="A11452">
        <v>11451</v>
      </c>
      <c r="B11452" s="4">
        <v>45253</v>
      </c>
      <c r="C11452" s="10">
        <f>DATE(YEAR(orders[[#This Row],[order_date]]), MONTH(orders[[#This Row],[order_date]]), 1)</f>
        <v>45231</v>
      </c>
      <c r="D11452" t="s">
        <v>2777</v>
      </c>
      <c r="E11452" t="s">
        <v>577</v>
      </c>
      <c r="F11452" t="str">
        <f>VLOOKUP(orders[[#This Row],[product_id]],Products!A:C,3,0)</f>
        <v>Appliances</v>
      </c>
      <c r="G11452">
        <v>3</v>
      </c>
      <c r="H11452" s="6">
        <v>6.7246817703604633E-2</v>
      </c>
      <c r="I11452" s="2">
        <f>VLOOKUP($E11452,
Products!$A$1:$F$201,MATCH(Orders!I$1,Products!$A$1:$F$1,0),0)</f>
        <v>24178.046221204509</v>
      </c>
      <c r="J11452" s="2">
        <f>VLOOKUP($E11452,
Products!$A$1:$F$201,MATCH(Orders!J$1,Products!$A$1:$F$1,0),0)</f>
        <v>17784.08636999697</v>
      </c>
    </row>
    <row r="11453" spans="1:10">
      <c r="A11453">
        <v>11452</v>
      </c>
      <c r="B11453" s="4">
        <v>45434</v>
      </c>
      <c r="C11453" s="10">
        <f>DATE(YEAR(orders[[#This Row],[order_date]]), MONTH(orders[[#This Row],[order_date]]), 1)</f>
        <v>45413</v>
      </c>
      <c r="D11453" t="s">
        <v>1737</v>
      </c>
      <c r="E11453" t="s">
        <v>622</v>
      </c>
      <c r="F11453" t="str">
        <f>VLOOKUP(orders[[#This Row],[product_id]],Products!A:C,3,0)</f>
        <v>Electronics</v>
      </c>
      <c r="G11453">
        <v>3</v>
      </c>
      <c r="H11453" s="6">
        <v>0.13027701857628546</v>
      </c>
      <c r="I11453" s="2">
        <f>VLOOKUP($E11453,
Products!$A$1:$F$201,MATCH(Orders!I$1,Products!$A$1:$F$1,0),0)</f>
        <v>29891.969506397199</v>
      </c>
      <c r="J11453" s="2">
        <f>VLOOKUP($E11453,
Products!$A$1:$F$201,MATCH(Orders!J$1,Products!$A$1:$F$1,0),0)</f>
        <v>20298.690993957589</v>
      </c>
    </row>
    <row r="11454" spans="1:10">
      <c r="A11454">
        <v>11453</v>
      </c>
      <c r="B11454" s="4">
        <v>45796</v>
      </c>
      <c r="C11454" s="10">
        <f>DATE(YEAR(orders[[#This Row],[order_date]]), MONTH(orders[[#This Row],[order_date]]), 1)</f>
        <v>45778</v>
      </c>
      <c r="D11454" t="s">
        <v>4657</v>
      </c>
      <c r="E11454" t="s">
        <v>532</v>
      </c>
      <c r="F11454" t="str">
        <f>VLOOKUP(orders[[#This Row],[product_id]],Products!A:C,3,0)</f>
        <v>Electronics</v>
      </c>
      <c r="G11454">
        <v>3</v>
      </c>
      <c r="H11454" s="6">
        <v>0.24179497489204108</v>
      </c>
      <c r="I11454" s="2">
        <f>VLOOKUP($E11454,
Products!$A$1:$F$201,MATCH(Orders!I$1,Products!$A$1:$F$1,0),0)</f>
        <v>2668.0593077725212</v>
      </c>
      <c r="J11454" s="2">
        <f>VLOOKUP($E11454,
Products!$A$1:$F$201,MATCH(Orders!J$1,Products!$A$1:$F$1,0),0)</f>
        <v>1923.7114222321791</v>
      </c>
    </row>
    <row r="11455" spans="1:10">
      <c r="A11455">
        <v>11454</v>
      </c>
      <c r="B11455" s="4">
        <v>45167</v>
      </c>
      <c r="C11455" s="10">
        <f>DATE(YEAR(orders[[#This Row],[order_date]]), MONTH(orders[[#This Row],[order_date]]), 1)</f>
        <v>45139</v>
      </c>
      <c r="D11455" t="s">
        <v>933</v>
      </c>
      <c r="E11455" t="s">
        <v>663</v>
      </c>
      <c r="F11455" t="str">
        <f>VLOOKUP(orders[[#This Row],[product_id]],Products!A:C,3,0)</f>
        <v>Electronics</v>
      </c>
      <c r="G11455">
        <v>1</v>
      </c>
      <c r="H11455" s="6">
        <v>0.20837345471405383</v>
      </c>
      <c r="I11455" s="2">
        <f>VLOOKUP($E11455,
Products!$A$1:$F$201,MATCH(Orders!I$1,Products!$A$1:$F$1,0),0)</f>
        <v>12863.39473364416</v>
      </c>
      <c r="J11455" s="2">
        <f>VLOOKUP($E11455,
Products!$A$1:$F$201,MATCH(Orders!J$1,Products!$A$1:$F$1,0),0)</f>
        <v>9312.9321574947517</v>
      </c>
    </row>
    <row r="11456" spans="1:10">
      <c r="A11456">
        <v>11455</v>
      </c>
      <c r="B11456" s="4">
        <v>45361</v>
      </c>
      <c r="C11456" s="10">
        <f>DATE(YEAR(orders[[#This Row],[order_date]]), MONTH(orders[[#This Row],[order_date]]), 1)</f>
        <v>45352</v>
      </c>
      <c r="D11456" t="s">
        <v>1081</v>
      </c>
      <c r="E11456" t="s">
        <v>565</v>
      </c>
      <c r="F11456" t="str">
        <f>VLOOKUP(orders[[#This Row],[product_id]],Products!A:C,3,0)</f>
        <v>Electronics</v>
      </c>
      <c r="G11456">
        <v>2</v>
      </c>
      <c r="H11456" s="6">
        <v>0.16942785265634117</v>
      </c>
      <c r="I11456" s="2">
        <f>VLOOKUP($E11456,
Products!$A$1:$F$201,MATCH(Orders!I$1,Products!$A$1:$F$1,0),0)</f>
        <v>2327.4213408101141</v>
      </c>
      <c r="J11456" s="2">
        <f>VLOOKUP($E11456,
Products!$A$1:$F$201,MATCH(Orders!J$1,Products!$A$1:$F$1,0),0)</f>
        <v>1682.0944582406071</v>
      </c>
    </row>
    <row r="11457" spans="1:10">
      <c r="A11457">
        <v>11456</v>
      </c>
      <c r="B11457" s="4">
        <v>45978</v>
      </c>
      <c r="C11457" s="10">
        <f>DATE(YEAR(orders[[#This Row],[order_date]]), MONTH(orders[[#This Row],[order_date]]), 1)</f>
        <v>45962</v>
      </c>
      <c r="D11457" t="s">
        <v>1852</v>
      </c>
      <c r="E11457" t="s">
        <v>571</v>
      </c>
      <c r="F11457" t="str">
        <f>VLOOKUP(orders[[#This Row],[product_id]],Products!A:C,3,0)</f>
        <v>Electronics</v>
      </c>
      <c r="G11457">
        <v>2</v>
      </c>
      <c r="H11457" s="6">
        <v>0.24283636788866403</v>
      </c>
      <c r="I11457" s="2">
        <f>VLOOKUP($E11457,
Products!$A$1:$F$201,MATCH(Orders!I$1,Products!$A$1:$F$1,0),0)</f>
        <v>30022.150567424669</v>
      </c>
      <c r="J11457" s="2">
        <f>VLOOKUP($E11457,
Products!$A$1:$F$201,MATCH(Orders!J$1,Products!$A$1:$F$1,0),0)</f>
        <v>21451.61875289512</v>
      </c>
    </row>
    <row r="11458" spans="1:10">
      <c r="A11458">
        <v>11457</v>
      </c>
      <c r="B11458" s="4">
        <v>45630</v>
      </c>
      <c r="C11458" s="10">
        <f>DATE(YEAR(orders[[#This Row],[order_date]]), MONTH(orders[[#This Row],[order_date]]), 1)</f>
        <v>45627</v>
      </c>
      <c r="D11458" t="s">
        <v>1819</v>
      </c>
      <c r="E11458" t="s">
        <v>679</v>
      </c>
      <c r="F11458" t="str">
        <f>VLOOKUP(orders[[#This Row],[product_id]],Products!A:C,3,0)</f>
        <v>Appliances</v>
      </c>
      <c r="G11458">
        <v>2</v>
      </c>
      <c r="H11458" s="6">
        <v>9.288283376970817E-2</v>
      </c>
      <c r="I11458" s="2">
        <f>VLOOKUP($E11458,
Products!$A$1:$F$201,MATCH(Orders!I$1,Products!$A$1:$F$1,0),0)</f>
        <v>6336.1008284819591</v>
      </c>
      <c r="J11458" s="2">
        <f>VLOOKUP($E11458,
Products!$A$1:$F$201,MATCH(Orders!J$1,Products!$A$1:$F$1,0),0)</f>
        <v>5056.6203893460352</v>
      </c>
    </row>
    <row r="11459" spans="1:10">
      <c r="A11459">
        <v>11458</v>
      </c>
      <c r="B11459" s="4">
        <v>45515</v>
      </c>
      <c r="C11459" s="10">
        <f>DATE(YEAR(orders[[#This Row],[order_date]]), MONTH(orders[[#This Row],[order_date]]), 1)</f>
        <v>45505</v>
      </c>
      <c r="D11459" t="s">
        <v>4590</v>
      </c>
      <c r="E11459" t="s">
        <v>557</v>
      </c>
      <c r="F11459" t="str">
        <f>VLOOKUP(orders[[#This Row],[product_id]],Products!A:C,3,0)</f>
        <v>Electronics</v>
      </c>
      <c r="G11459">
        <v>1</v>
      </c>
      <c r="H11459" s="6">
        <v>0.2427909372191431</v>
      </c>
      <c r="I11459" s="2">
        <f>VLOOKUP($E11459,
Products!$A$1:$F$201,MATCH(Orders!I$1,Products!$A$1:$F$1,0),0)</f>
        <v>23950.56449224626</v>
      </c>
      <c r="J11459" s="2">
        <f>VLOOKUP($E11459,
Products!$A$1:$F$201,MATCH(Orders!J$1,Products!$A$1:$F$1,0),0)</f>
        <v>16488.618979732779</v>
      </c>
    </row>
    <row r="11460" spans="1:10">
      <c r="A11460">
        <v>11459</v>
      </c>
      <c r="B11460" s="4">
        <v>45339</v>
      </c>
      <c r="C11460" s="10">
        <f>DATE(YEAR(orders[[#This Row],[order_date]]), MONTH(orders[[#This Row],[order_date]]), 1)</f>
        <v>45323</v>
      </c>
      <c r="D11460" t="s">
        <v>4233</v>
      </c>
      <c r="E11460" t="s">
        <v>586</v>
      </c>
      <c r="F11460" t="str">
        <f>VLOOKUP(orders[[#This Row],[product_id]],Products!A:C,3,0)</f>
        <v>Appliances</v>
      </c>
      <c r="G11460">
        <v>2</v>
      </c>
      <c r="H11460" s="6">
        <v>0.14380954727332571</v>
      </c>
      <c r="I11460" s="2">
        <f>VLOOKUP($E11460,
Products!$A$1:$F$201,MATCH(Orders!I$1,Products!$A$1:$F$1,0),0)</f>
        <v>22928.971424497449</v>
      </c>
      <c r="J11460" s="2">
        <f>VLOOKUP($E11460,
Products!$A$1:$F$201,MATCH(Orders!J$1,Products!$A$1:$F$1,0),0)</f>
        <v>17801.356740692991</v>
      </c>
    </row>
    <row r="11461" spans="1:10">
      <c r="A11461">
        <v>11460</v>
      </c>
      <c r="B11461" s="4">
        <v>45495</v>
      </c>
      <c r="C11461" s="10">
        <f>DATE(YEAR(orders[[#This Row],[order_date]]), MONTH(orders[[#This Row],[order_date]]), 1)</f>
        <v>45474</v>
      </c>
      <c r="D11461" t="s">
        <v>2977</v>
      </c>
      <c r="E11461" t="s">
        <v>540</v>
      </c>
      <c r="F11461" t="str">
        <f>VLOOKUP(orders[[#This Row],[product_id]],Products!A:C,3,0)</f>
        <v>Electronics</v>
      </c>
      <c r="G11461">
        <v>2</v>
      </c>
      <c r="H11461" s="6">
        <v>0.11165665584734544</v>
      </c>
      <c r="I11461" s="2">
        <f>VLOOKUP($E11461,
Products!$A$1:$F$201,MATCH(Orders!I$1,Products!$A$1:$F$1,0),0)</f>
        <v>27903.66571841111</v>
      </c>
      <c r="J11461" s="2">
        <f>VLOOKUP($E11461,
Products!$A$1:$F$201,MATCH(Orders!J$1,Products!$A$1:$F$1,0),0)</f>
        <v>20363.814715502049</v>
      </c>
    </row>
    <row r="11462" spans="1:10">
      <c r="A11462">
        <v>11461</v>
      </c>
      <c r="B11462" s="4">
        <v>45915</v>
      </c>
      <c r="C11462" s="10">
        <f>DATE(YEAR(orders[[#This Row],[order_date]]), MONTH(orders[[#This Row],[order_date]]), 1)</f>
        <v>45901</v>
      </c>
      <c r="D11462" t="s">
        <v>1441</v>
      </c>
      <c r="E11462" t="s">
        <v>626</v>
      </c>
      <c r="F11462" t="str">
        <f>VLOOKUP(orders[[#This Row],[product_id]],Products!A:C,3,0)</f>
        <v>Electronics</v>
      </c>
      <c r="G11462">
        <v>1</v>
      </c>
      <c r="H11462" s="6">
        <v>0.19244593239738944</v>
      </c>
      <c r="I11462" s="2">
        <f>VLOOKUP($E11462,
Products!$A$1:$F$201,MATCH(Orders!I$1,Products!$A$1:$F$1,0),0)</f>
        <v>19602.440815481601</v>
      </c>
      <c r="J11462" s="2">
        <f>VLOOKUP($E11462,
Products!$A$1:$F$201,MATCH(Orders!J$1,Products!$A$1:$F$1,0),0)</f>
        <v>14427.862284038891</v>
      </c>
    </row>
    <row r="11463" spans="1:10">
      <c r="A11463">
        <v>11462</v>
      </c>
      <c r="B11463" s="4">
        <v>45998</v>
      </c>
      <c r="C11463" s="10">
        <f>DATE(YEAR(orders[[#This Row],[order_date]]), MONTH(orders[[#This Row],[order_date]]), 1)</f>
        <v>45992</v>
      </c>
      <c r="D11463" t="s">
        <v>962</v>
      </c>
      <c r="E11463" t="s">
        <v>547</v>
      </c>
      <c r="F11463" t="str">
        <f>VLOOKUP(orders[[#This Row],[product_id]],Products!A:C,3,0)</f>
        <v>Appliances</v>
      </c>
      <c r="G11463">
        <v>2</v>
      </c>
      <c r="H11463" s="6">
        <v>9.1249223903258875E-2</v>
      </c>
      <c r="I11463" s="2">
        <f>VLOOKUP($E11463,
Products!$A$1:$F$201,MATCH(Orders!I$1,Products!$A$1:$F$1,0),0)</f>
        <v>2366.4310858022332</v>
      </c>
      <c r="J11463" s="2">
        <f>VLOOKUP($E11463,
Products!$A$1:$F$201,MATCH(Orders!J$1,Products!$A$1:$F$1,0),0)</f>
        <v>1841.1055346213741</v>
      </c>
    </row>
    <row r="11464" spans="1:10">
      <c r="A11464">
        <v>11463</v>
      </c>
      <c r="B11464" s="4">
        <v>45410</v>
      </c>
      <c r="C11464" s="10">
        <f>DATE(YEAR(orders[[#This Row],[order_date]]), MONTH(orders[[#This Row],[order_date]]), 1)</f>
        <v>45383</v>
      </c>
      <c r="D11464" t="s">
        <v>3268</v>
      </c>
      <c r="E11464" t="s">
        <v>689</v>
      </c>
      <c r="F11464" t="str">
        <f>VLOOKUP(orders[[#This Row],[product_id]],Products!A:C,3,0)</f>
        <v>Electronics</v>
      </c>
      <c r="G11464">
        <v>3</v>
      </c>
      <c r="H11464" s="6">
        <v>0.13212737558100973</v>
      </c>
      <c r="I11464" s="2">
        <f>VLOOKUP($E11464,
Products!$A$1:$F$201,MATCH(Orders!I$1,Products!$A$1:$F$1,0),0)</f>
        <v>22021.70433799336</v>
      </c>
      <c r="J11464" s="2">
        <f>VLOOKUP($E11464,
Products!$A$1:$F$201,MATCH(Orders!J$1,Products!$A$1:$F$1,0),0)</f>
        <v>16990.60087110737</v>
      </c>
    </row>
    <row r="11465" spans="1:10">
      <c r="A11465">
        <v>11464</v>
      </c>
      <c r="B11465" s="4">
        <v>45594</v>
      </c>
      <c r="C11465" s="10">
        <f>DATE(YEAR(orders[[#This Row],[order_date]]), MONTH(orders[[#This Row],[order_date]]), 1)</f>
        <v>45566</v>
      </c>
      <c r="D11465" t="s">
        <v>1538</v>
      </c>
      <c r="E11465" t="s">
        <v>550</v>
      </c>
      <c r="F11465" t="str">
        <f>VLOOKUP(orders[[#This Row],[product_id]],Products!A:C,3,0)</f>
        <v>Electronics</v>
      </c>
      <c r="G11465">
        <v>3</v>
      </c>
      <c r="H11465" s="6">
        <v>0.21891092241452265</v>
      </c>
      <c r="I11465" s="2">
        <f>VLOOKUP($E11465,
Products!$A$1:$F$201,MATCH(Orders!I$1,Products!$A$1:$F$1,0),0)</f>
        <v>21928.70634496431</v>
      </c>
      <c r="J11465" s="2">
        <f>VLOOKUP($E11465,
Products!$A$1:$F$201,MATCH(Orders!J$1,Products!$A$1:$F$1,0),0)</f>
        <v>17227.037321653719</v>
      </c>
    </row>
    <row r="11466" spans="1:10">
      <c r="A11466">
        <v>11465</v>
      </c>
      <c r="B11466" s="4">
        <v>45077</v>
      </c>
      <c r="C11466" s="10">
        <f>DATE(YEAR(orders[[#This Row],[order_date]]), MONTH(orders[[#This Row],[order_date]]), 1)</f>
        <v>45047</v>
      </c>
      <c r="D11466" t="s">
        <v>2512</v>
      </c>
      <c r="E11466" t="s">
        <v>557</v>
      </c>
      <c r="F11466" t="str">
        <f>VLOOKUP(orders[[#This Row],[product_id]],Products!A:C,3,0)</f>
        <v>Electronics</v>
      </c>
      <c r="G11466">
        <v>1</v>
      </c>
      <c r="H11466" s="6">
        <v>0.12769469383446522</v>
      </c>
      <c r="I11466" s="2">
        <f>VLOOKUP($E11466,
Products!$A$1:$F$201,MATCH(Orders!I$1,Products!$A$1:$F$1,0),0)</f>
        <v>23950.56449224626</v>
      </c>
      <c r="J11466" s="2">
        <f>VLOOKUP($E11466,
Products!$A$1:$F$201,MATCH(Orders!J$1,Products!$A$1:$F$1,0),0)</f>
        <v>16488.618979732779</v>
      </c>
    </row>
    <row r="11467" spans="1:10">
      <c r="A11467">
        <v>11466</v>
      </c>
      <c r="B11467" s="4">
        <v>45151</v>
      </c>
      <c r="C11467" s="10">
        <f>DATE(YEAR(orders[[#This Row],[order_date]]), MONTH(orders[[#This Row],[order_date]]), 1)</f>
        <v>45139</v>
      </c>
      <c r="D11467" t="s">
        <v>4595</v>
      </c>
      <c r="E11467" t="s">
        <v>656</v>
      </c>
      <c r="F11467" t="str">
        <f>VLOOKUP(orders[[#This Row],[product_id]],Products!A:C,3,0)</f>
        <v>Electronics</v>
      </c>
      <c r="G11467">
        <v>2</v>
      </c>
      <c r="H11467" s="6">
        <v>0.16783561745366721</v>
      </c>
      <c r="I11467" s="2">
        <f>VLOOKUP($E11467,
Products!$A$1:$F$201,MATCH(Orders!I$1,Products!$A$1:$F$1,0),0)</f>
        <v>30485.811519789549</v>
      </c>
      <c r="J11467" s="2">
        <f>VLOOKUP($E11467,
Products!$A$1:$F$201,MATCH(Orders!J$1,Products!$A$1:$F$1,0),0)</f>
        <v>23818.70129930825</v>
      </c>
    </row>
    <row r="11468" spans="1:10">
      <c r="A11468">
        <v>11467</v>
      </c>
      <c r="B11468" s="4">
        <v>45182</v>
      </c>
      <c r="C11468" s="10">
        <f>DATE(YEAR(orders[[#This Row],[order_date]]), MONTH(orders[[#This Row],[order_date]]), 1)</f>
        <v>45170</v>
      </c>
      <c r="D11468" t="s">
        <v>3925</v>
      </c>
      <c r="E11468" t="s">
        <v>662</v>
      </c>
      <c r="F11468" t="str">
        <f>VLOOKUP(orders[[#This Row],[product_id]],Products!A:C,3,0)</f>
        <v>Electronics</v>
      </c>
      <c r="G11468">
        <v>1</v>
      </c>
      <c r="H11468" s="6">
        <v>0.11269955320299081</v>
      </c>
      <c r="I11468" s="2">
        <f>VLOOKUP($E11468,
Products!$A$1:$F$201,MATCH(Orders!I$1,Products!$A$1:$F$1,0),0)</f>
        <v>20028.650831777191</v>
      </c>
      <c r="J11468" s="2">
        <f>VLOOKUP($E11468,
Products!$A$1:$F$201,MATCH(Orders!J$1,Products!$A$1:$F$1,0),0)</f>
        <v>14139.84905320309</v>
      </c>
    </row>
    <row r="11469" spans="1:10">
      <c r="A11469">
        <v>11468</v>
      </c>
      <c r="B11469" s="4">
        <v>44987</v>
      </c>
      <c r="C11469" s="10">
        <f>DATE(YEAR(orders[[#This Row],[order_date]]), MONTH(orders[[#This Row],[order_date]]), 1)</f>
        <v>44986</v>
      </c>
      <c r="D11469" t="s">
        <v>4164</v>
      </c>
      <c r="E11469" t="s">
        <v>534</v>
      </c>
      <c r="F11469" t="str">
        <f>VLOOKUP(orders[[#This Row],[product_id]],Products!A:C,3,0)</f>
        <v>Appliances</v>
      </c>
      <c r="G11469">
        <v>2</v>
      </c>
      <c r="H11469" s="6">
        <v>0.14038282033237345</v>
      </c>
      <c r="I11469" s="2">
        <f>VLOOKUP($E11469,
Products!$A$1:$F$201,MATCH(Orders!I$1,Products!$A$1:$F$1,0),0)</f>
        <v>24743.162958088669</v>
      </c>
      <c r="J11469" s="2">
        <f>VLOOKUP($E11469,
Products!$A$1:$F$201,MATCH(Orders!J$1,Products!$A$1:$F$1,0),0)</f>
        <v>19307.588986555591</v>
      </c>
    </row>
    <row r="11470" spans="1:10">
      <c r="A11470">
        <v>11469</v>
      </c>
      <c r="B11470" s="4">
        <v>45322</v>
      </c>
      <c r="C11470" s="10">
        <f>DATE(YEAR(orders[[#This Row],[order_date]]), MONTH(orders[[#This Row],[order_date]]), 1)</f>
        <v>45292</v>
      </c>
      <c r="D11470" t="s">
        <v>1406</v>
      </c>
      <c r="E11470" t="s">
        <v>562</v>
      </c>
      <c r="F11470" t="str">
        <f>VLOOKUP(orders[[#This Row],[product_id]],Products!A:C,3,0)</f>
        <v>Electronics</v>
      </c>
      <c r="G11470">
        <v>1</v>
      </c>
      <c r="H11470" s="6">
        <v>0.2164338883460365</v>
      </c>
      <c r="I11470" s="2">
        <f>VLOOKUP($E11470,
Products!$A$1:$F$201,MATCH(Orders!I$1,Products!$A$1:$F$1,0),0)</f>
        <v>2550.478597498749</v>
      </c>
      <c r="J11470" s="2">
        <f>VLOOKUP($E11470,
Products!$A$1:$F$201,MATCH(Orders!J$1,Products!$A$1:$F$1,0),0)</f>
        <v>1688.129752018375</v>
      </c>
    </row>
    <row r="11471" spans="1:10">
      <c r="A11471">
        <v>11470</v>
      </c>
      <c r="B11471" s="4">
        <v>45306</v>
      </c>
      <c r="C11471" s="10">
        <f>DATE(YEAR(orders[[#This Row],[order_date]]), MONTH(orders[[#This Row],[order_date]]), 1)</f>
        <v>45292</v>
      </c>
      <c r="D11471" t="s">
        <v>1616</v>
      </c>
      <c r="E11471" t="s">
        <v>524</v>
      </c>
      <c r="F11471" t="str">
        <f>VLOOKUP(orders[[#This Row],[product_id]],Products!A:C,3,0)</f>
        <v>Electronics</v>
      </c>
      <c r="G11471">
        <v>2</v>
      </c>
      <c r="H11471" s="6">
        <v>0.10679039613814134</v>
      </c>
      <c r="I11471" s="2">
        <f>VLOOKUP($E11471,
Products!$A$1:$F$201,MATCH(Orders!I$1,Products!$A$1:$F$1,0),0)</f>
        <v>13162.372749153699</v>
      </c>
      <c r="J11471" s="2">
        <f>VLOOKUP($E11471,
Products!$A$1:$F$201,MATCH(Orders!J$1,Products!$A$1:$F$1,0),0)</f>
        <v>8772.7564251238819</v>
      </c>
    </row>
    <row r="11472" spans="1:10">
      <c r="A11472">
        <v>11471</v>
      </c>
      <c r="B11472" s="4">
        <v>45275</v>
      </c>
      <c r="C11472" s="10">
        <f>DATE(YEAR(orders[[#This Row],[order_date]]), MONTH(orders[[#This Row],[order_date]]), 1)</f>
        <v>45261</v>
      </c>
      <c r="D11472" t="s">
        <v>1404</v>
      </c>
      <c r="E11472" t="s">
        <v>513</v>
      </c>
      <c r="F11472" t="str">
        <f>VLOOKUP(orders[[#This Row],[product_id]],Products!A:C,3,0)</f>
        <v>Electronics</v>
      </c>
      <c r="G11472">
        <v>1</v>
      </c>
      <c r="H11472" s="6">
        <v>0.14802957888382215</v>
      </c>
      <c r="I11472" s="2">
        <f>VLOOKUP($E11472,
Products!$A$1:$F$201,MATCH(Orders!I$1,Products!$A$1:$F$1,0),0)</f>
        <v>2370.6748519187499</v>
      </c>
      <c r="J11472" s="2">
        <f>VLOOKUP($E11472,
Products!$A$1:$F$201,MATCH(Orders!J$1,Products!$A$1:$F$1,0),0)</f>
        <v>1742.1190905744229</v>
      </c>
    </row>
    <row r="11473" spans="1:10">
      <c r="A11473">
        <v>11472</v>
      </c>
      <c r="B11473" s="4">
        <v>44957</v>
      </c>
      <c r="C11473" s="10">
        <f>DATE(YEAR(orders[[#This Row],[order_date]]), MONTH(orders[[#This Row],[order_date]]), 1)</f>
        <v>44927</v>
      </c>
      <c r="D11473" t="s">
        <v>1143</v>
      </c>
      <c r="E11473" t="s">
        <v>683</v>
      </c>
      <c r="F11473" t="str">
        <f>VLOOKUP(orders[[#This Row],[product_id]],Products!A:C,3,0)</f>
        <v>Electronics</v>
      </c>
      <c r="G11473">
        <v>1</v>
      </c>
      <c r="H11473" s="6">
        <v>0.19446278664497804</v>
      </c>
      <c r="I11473" s="2">
        <f>VLOOKUP($E11473,
Products!$A$1:$F$201,MATCH(Orders!I$1,Products!$A$1:$F$1,0),0)</f>
        <v>30555.409096588959</v>
      </c>
      <c r="J11473" s="2">
        <f>VLOOKUP($E11473,
Products!$A$1:$F$201,MATCH(Orders!J$1,Products!$A$1:$F$1,0),0)</f>
        <v>20295.233857550291</v>
      </c>
    </row>
    <row r="11474" spans="1:10">
      <c r="A11474">
        <v>11473</v>
      </c>
      <c r="B11474" s="4">
        <v>44997</v>
      </c>
      <c r="C11474" s="10">
        <f>DATE(YEAR(orders[[#This Row],[order_date]]), MONTH(orders[[#This Row],[order_date]]), 1)</f>
        <v>44986</v>
      </c>
      <c r="D11474" t="s">
        <v>2429</v>
      </c>
      <c r="E11474" t="s">
        <v>640</v>
      </c>
      <c r="F11474" t="str">
        <f>VLOOKUP(orders[[#This Row],[product_id]],Products!A:C,3,0)</f>
        <v>Electronics</v>
      </c>
      <c r="G11474">
        <v>2</v>
      </c>
      <c r="H11474" s="6">
        <v>0.2422835611501199</v>
      </c>
      <c r="I11474" s="2">
        <f>VLOOKUP($E11474,
Products!$A$1:$F$201,MATCH(Orders!I$1,Products!$A$1:$F$1,0),0)</f>
        <v>28588.897930669911</v>
      </c>
      <c r="J11474" s="2">
        <f>VLOOKUP($E11474,
Products!$A$1:$F$201,MATCH(Orders!J$1,Products!$A$1:$F$1,0),0)</f>
        <v>20681.16336734363</v>
      </c>
    </row>
    <row r="11475" spans="1:10">
      <c r="A11475">
        <v>11474</v>
      </c>
      <c r="B11475" s="4">
        <v>45323</v>
      </c>
      <c r="C11475" s="10">
        <f>DATE(YEAR(orders[[#This Row],[order_date]]), MONTH(orders[[#This Row],[order_date]]), 1)</f>
        <v>45323</v>
      </c>
      <c r="D11475" t="s">
        <v>4413</v>
      </c>
      <c r="E11475" t="s">
        <v>644</v>
      </c>
      <c r="F11475" t="str">
        <f>VLOOKUP(orders[[#This Row],[product_id]],Products!A:C,3,0)</f>
        <v>Appliances</v>
      </c>
      <c r="G11475">
        <v>1</v>
      </c>
      <c r="H11475" s="6">
        <v>7.4388864744375158E-2</v>
      </c>
      <c r="I11475" s="2">
        <f>VLOOKUP($E11475,
Products!$A$1:$F$201,MATCH(Orders!I$1,Products!$A$1:$F$1,0),0)</f>
        <v>2076.3860361463489</v>
      </c>
      <c r="J11475" s="2">
        <f>VLOOKUP($E11475,
Products!$A$1:$F$201,MATCH(Orders!J$1,Products!$A$1:$F$1,0),0)</f>
        <v>1496.280632568785</v>
      </c>
    </row>
    <row r="11476" spans="1:10">
      <c r="A11476">
        <v>11475</v>
      </c>
      <c r="B11476" s="4">
        <v>44928</v>
      </c>
      <c r="C11476" s="10">
        <f>DATE(YEAR(orders[[#This Row],[order_date]]), MONTH(orders[[#This Row],[order_date]]), 1)</f>
        <v>44927</v>
      </c>
      <c r="D11476" t="s">
        <v>2790</v>
      </c>
      <c r="E11476" t="s">
        <v>700</v>
      </c>
      <c r="F11476" t="str">
        <f>VLOOKUP(orders[[#This Row],[product_id]],Products!A:C,3,0)</f>
        <v>Electronics</v>
      </c>
      <c r="G11476">
        <v>2</v>
      </c>
      <c r="H11476" s="6">
        <v>0.12597262657820688</v>
      </c>
      <c r="I11476" s="2">
        <f>VLOOKUP($E11476,
Products!$A$1:$F$201,MATCH(Orders!I$1,Products!$A$1:$F$1,0),0)</f>
        <v>11070.26215043813</v>
      </c>
      <c r="J11476" s="2">
        <f>VLOOKUP($E11476,
Products!$A$1:$F$201,MATCH(Orders!J$1,Products!$A$1:$F$1,0),0)</f>
        <v>7867.3909748932683</v>
      </c>
    </row>
    <row r="11477" spans="1:10">
      <c r="A11477">
        <v>11476</v>
      </c>
      <c r="B11477" s="4">
        <v>45855</v>
      </c>
      <c r="C11477" s="10">
        <f>DATE(YEAR(orders[[#This Row],[order_date]]), MONTH(orders[[#This Row],[order_date]]), 1)</f>
        <v>45839</v>
      </c>
      <c r="D11477" t="s">
        <v>2390</v>
      </c>
      <c r="E11477" t="s">
        <v>571</v>
      </c>
      <c r="F11477" t="str">
        <f>VLOOKUP(orders[[#This Row],[product_id]],Products!A:C,3,0)</f>
        <v>Electronics</v>
      </c>
      <c r="G11477">
        <v>1</v>
      </c>
      <c r="H11477" s="6">
        <v>0.13055060766541918</v>
      </c>
      <c r="I11477" s="2">
        <f>VLOOKUP($E11477,
Products!$A$1:$F$201,MATCH(Orders!I$1,Products!$A$1:$F$1,0),0)</f>
        <v>30022.150567424669</v>
      </c>
      <c r="J11477" s="2">
        <f>VLOOKUP($E11477,
Products!$A$1:$F$201,MATCH(Orders!J$1,Products!$A$1:$F$1,0),0)</f>
        <v>21451.61875289512</v>
      </c>
    </row>
    <row r="11478" spans="1:10">
      <c r="A11478">
        <v>11477</v>
      </c>
      <c r="B11478" s="4">
        <v>45488</v>
      </c>
      <c r="C11478" s="10">
        <f>DATE(YEAR(orders[[#This Row],[order_date]]), MONTH(orders[[#This Row],[order_date]]), 1)</f>
        <v>45474</v>
      </c>
      <c r="D11478" t="s">
        <v>2859</v>
      </c>
      <c r="E11478" t="s">
        <v>588</v>
      </c>
      <c r="F11478" t="str">
        <f>VLOOKUP(orders[[#This Row],[product_id]],Products!A:C,3,0)</f>
        <v>Electronics</v>
      </c>
      <c r="G11478">
        <v>2</v>
      </c>
      <c r="H11478" s="6">
        <v>0.13552133090738985</v>
      </c>
      <c r="I11478" s="2">
        <f>VLOOKUP($E11478,
Products!$A$1:$F$201,MATCH(Orders!I$1,Products!$A$1:$F$1,0),0)</f>
        <v>32539.342481911372</v>
      </c>
      <c r="J11478" s="2">
        <f>VLOOKUP($E11478,
Products!$A$1:$F$201,MATCH(Orders!J$1,Products!$A$1:$F$1,0),0)</f>
        <v>21531.252982830021</v>
      </c>
    </row>
    <row r="11479" spans="1:10">
      <c r="A11479">
        <v>11478</v>
      </c>
      <c r="B11479" s="4">
        <v>45072</v>
      </c>
      <c r="C11479" s="10">
        <f>DATE(YEAR(orders[[#This Row],[order_date]]), MONTH(orders[[#This Row],[order_date]]), 1)</f>
        <v>45047</v>
      </c>
      <c r="D11479" t="s">
        <v>1320</v>
      </c>
      <c r="E11479" t="s">
        <v>661</v>
      </c>
      <c r="F11479" t="str">
        <f>VLOOKUP(orders[[#This Row],[product_id]],Products!A:C,3,0)</f>
        <v>Electronics</v>
      </c>
      <c r="G11479">
        <v>2</v>
      </c>
      <c r="H11479" s="6">
        <v>0.19574826522474351</v>
      </c>
      <c r="I11479" s="2">
        <f>VLOOKUP($E11479,
Products!$A$1:$F$201,MATCH(Orders!I$1,Products!$A$1:$F$1,0),0)</f>
        <v>18760.038541255031</v>
      </c>
      <c r="J11479" s="2">
        <f>VLOOKUP($E11479,
Products!$A$1:$F$201,MATCH(Orders!J$1,Products!$A$1:$F$1,0),0)</f>
        <v>13545.127547708629</v>
      </c>
    </row>
    <row r="11480" spans="1:10">
      <c r="A11480">
        <v>11479</v>
      </c>
      <c r="B11480" s="4">
        <v>45105</v>
      </c>
      <c r="C11480" s="10">
        <f>DATE(YEAR(orders[[#This Row],[order_date]]), MONTH(orders[[#This Row],[order_date]]), 1)</f>
        <v>45078</v>
      </c>
      <c r="D11480" t="s">
        <v>2648</v>
      </c>
      <c r="E11480" t="s">
        <v>689</v>
      </c>
      <c r="F11480" t="str">
        <f>VLOOKUP(orders[[#This Row],[product_id]],Products!A:C,3,0)</f>
        <v>Electronics</v>
      </c>
      <c r="G11480">
        <v>3</v>
      </c>
      <c r="H11480" s="6">
        <v>0.24980022355381085</v>
      </c>
      <c r="I11480" s="2">
        <f>VLOOKUP($E11480,
Products!$A$1:$F$201,MATCH(Orders!I$1,Products!$A$1:$F$1,0),0)</f>
        <v>22021.70433799336</v>
      </c>
      <c r="J11480" s="2">
        <f>VLOOKUP($E11480,
Products!$A$1:$F$201,MATCH(Orders!J$1,Products!$A$1:$F$1,0),0)</f>
        <v>16990.60087110737</v>
      </c>
    </row>
    <row r="11481" spans="1:10">
      <c r="A11481">
        <v>11480</v>
      </c>
      <c r="B11481" s="4">
        <v>45190</v>
      </c>
      <c r="C11481" s="10">
        <f>DATE(YEAR(orders[[#This Row],[order_date]]), MONTH(orders[[#This Row],[order_date]]), 1)</f>
        <v>45170</v>
      </c>
      <c r="D11481" t="s">
        <v>2618</v>
      </c>
      <c r="E11481" t="s">
        <v>533</v>
      </c>
      <c r="F11481" t="str">
        <f>VLOOKUP(orders[[#This Row],[product_id]],Products!A:C,3,0)</f>
        <v>Electronics</v>
      </c>
      <c r="G11481">
        <v>1</v>
      </c>
      <c r="H11481" s="6">
        <v>0.17853883472364648</v>
      </c>
      <c r="I11481" s="2">
        <f>VLOOKUP($E11481,
Products!$A$1:$F$201,MATCH(Orders!I$1,Products!$A$1:$F$1,0),0)</f>
        <v>28589.802369332661</v>
      </c>
      <c r="J11481" s="2">
        <f>VLOOKUP($E11481,
Products!$A$1:$F$201,MATCH(Orders!J$1,Products!$A$1:$F$1,0),0)</f>
        <v>21212.93445492295</v>
      </c>
    </row>
    <row r="11482" spans="1:10">
      <c r="A11482">
        <v>11481</v>
      </c>
      <c r="B11482" s="4">
        <v>45130</v>
      </c>
      <c r="C11482" s="10">
        <f>DATE(YEAR(orders[[#This Row],[order_date]]), MONTH(orders[[#This Row],[order_date]]), 1)</f>
        <v>45108</v>
      </c>
      <c r="D11482" t="s">
        <v>2985</v>
      </c>
      <c r="E11482" t="s">
        <v>594</v>
      </c>
      <c r="F11482" t="str">
        <f>VLOOKUP(orders[[#This Row],[product_id]],Products!A:C,3,0)</f>
        <v>Electronics</v>
      </c>
      <c r="G11482">
        <v>1</v>
      </c>
      <c r="H11482" s="6">
        <v>0.14071452534425563</v>
      </c>
      <c r="I11482" s="2">
        <f>VLOOKUP($E11482,
Products!$A$1:$F$201,MATCH(Orders!I$1,Products!$A$1:$F$1,0),0)</f>
        <v>19992.108086337241</v>
      </c>
      <c r="J11482" s="2">
        <f>VLOOKUP($E11482,
Products!$A$1:$F$201,MATCH(Orders!J$1,Products!$A$1:$F$1,0),0)</f>
        <v>14456.6967044005</v>
      </c>
    </row>
    <row r="11483" spans="1:10">
      <c r="A11483">
        <v>11482</v>
      </c>
      <c r="B11483" s="4">
        <v>45625</v>
      </c>
      <c r="C11483" s="10">
        <f>DATE(YEAR(orders[[#This Row],[order_date]]), MONTH(orders[[#This Row],[order_date]]), 1)</f>
        <v>45597</v>
      </c>
      <c r="D11483" t="s">
        <v>3620</v>
      </c>
      <c r="E11483" t="s">
        <v>580</v>
      </c>
      <c r="F11483" t="str">
        <f>VLOOKUP(orders[[#This Row],[product_id]],Products!A:C,3,0)</f>
        <v>Electronics</v>
      </c>
      <c r="G11483">
        <v>3</v>
      </c>
      <c r="H11483" s="6">
        <v>0.21204393847514963</v>
      </c>
      <c r="I11483" s="2">
        <f>VLOOKUP($E11483,
Products!$A$1:$F$201,MATCH(Orders!I$1,Products!$A$1:$F$1,0),0)</f>
        <v>29905.106989935579</v>
      </c>
      <c r="J11483" s="2">
        <f>VLOOKUP($E11483,
Products!$A$1:$F$201,MATCH(Orders!J$1,Products!$A$1:$F$1,0),0)</f>
        <v>22230.930488499071</v>
      </c>
    </row>
    <row r="11484" spans="1:10">
      <c r="A11484">
        <v>11483</v>
      </c>
      <c r="B11484" s="4">
        <v>45980</v>
      </c>
      <c r="C11484" s="10">
        <f>DATE(YEAR(orders[[#This Row],[order_date]]), MONTH(orders[[#This Row],[order_date]]), 1)</f>
        <v>45962</v>
      </c>
      <c r="D11484" t="s">
        <v>3923</v>
      </c>
      <c r="E11484" t="s">
        <v>545</v>
      </c>
      <c r="F11484" t="str">
        <f>VLOOKUP(orders[[#This Row],[product_id]],Products!A:C,3,0)</f>
        <v>Electronics</v>
      </c>
      <c r="G11484">
        <v>3</v>
      </c>
      <c r="H11484" s="6">
        <v>0.12373784602811516</v>
      </c>
      <c r="I11484" s="2">
        <f>VLOOKUP($E11484,
Products!$A$1:$F$201,MATCH(Orders!I$1,Products!$A$1:$F$1,0),0)</f>
        <v>11292.44914297154</v>
      </c>
      <c r="J11484" s="2">
        <f>VLOOKUP($E11484,
Products!$A$1:$F$201,MATCH(Orders!J$1,Products!$A$1:$F$1,0),0)</f>
        <v>7616.0274340726546</v>
      </c>
    </row>
    <row r="11485" spans="1:10">
      <c r="A11485">
        <v>11484</v>
      </c>
      <c r="B11485" s="4">
        <v>44985</v>
      </c>
      <c r="C11485" s="10">
        <f>DATE(YEAR(orders[[#This Row],[order_date]]), MONTH(orders[[#This Row],[order_date]]), 1)</f>
        <v>44958</v>
      </c>
      <c r="D11485" t="s">
        <v>1746</v>
      </c>
      <c r="E11485" t="s">
        <v>635</v>
      </c>
      <c r="F11485" t="str">
        <f>VLOOKUP(orders[[#This Row],[product_id]],Products!A:C,3,0)</f>
        <v>Electronics</v>
      </c>
      <c r="G11485">
        <v>1</v>
      </c>
      <c r="H11485" s="6">
        <v>0.10450204569676329</v>
      </c>
      <c r="I11485" s="2">
        <f>VLOOKUP($E11485,
Products!$A$1:$F$201,MATCH(Orders!I$1,Products!$A$1:$F$1,0),0)</f>
        <v>31014.321091901689</v>
      </c>
      <c r="J11485" s="2">
        <f>VLOOKUP($E11485,
Products!$A$1:$F$201,MATCH(Orders!J$1,Products!$A$1:$F$1,0),0)</f>
        <v>23202.91049209132</v>
      </c>
    </row>
    <row r="11486" spans="1:10">
      <c r="A11486">
        <v>11485</v>
      </c>
      <c r="B11486" s="4">
        <v>45959</v>
      </c>
      <c r="C11486" s="10">
        <f>DATE(YEAR(orders[[#This Row],[order_date]]), MONTH(orders[[#This Row],[order_date]]), 1)</f>
        <v>45931</v>
      </c>
      <c r="D11486" t="s">
        <v>1888</v>
      </c>
      <c r="E11486" t="s">
        <v>581</v>
      </c>
      <c r="F11486" t="str">
        <f>VLOOKUP(orders[[#This Row],[product_id]],Products!A:C,3,0)</f>
        <v>Appliances</v>
      </c>
      <c r="G11486">
        <v>1</v>
      </c>
      <c r="H11486" s="6">
        <v>7.9723554400106103E-2</v>
      </c>
      <c r="I11486" s="2">
        <f>VLOOKUP($E11486,
Products!$A$1:$F$201,MATCH(Orders!I$1,Products!$A$1:$F$1,0),0)</f>
        <v>6177.7225527132859</v>
      </c>
      <c r="J11486" s="2">
        <f>VLOOKUP($E11486,
Products!$A$1:$F$201,MATCH(Orders!J$1,Products!$A$1:$F$1,0),0)</f>
        <v>4208.1013641193986</v>
      </c>
    </row>
    <row r="11487" spans="1:10">
      <c r="A11487">
        <v>11486</v>
      </c>
      <c r="B11487" s="4">
        <v>45914</v>
      </c>
      <c r="C11487" s="10">
        <f>DATE(YEAR(orders[[#This Row],[order_date]]), MONTH(orders[[#This Row],[order_date]]), 1)</f>
        <v>45901</v>
      </c>
      <c r="D11487" t="s">
        <v>1665</v>
      </c>
      <c r="E11487" t="s">
        <v>694</v>
      </c>
      <c r="F11487" t="str">
        <f>VLOOKUP(orders[[#This Row],[product_id]],Products!A:C,3,0)</f>
        <v>Appliances</v>
      </c>
      <c r="G11487">
        <v>1</v>
      </c>
      <c r="H11487" s="6">
        <v>5.3114316177400998E-2</v>
      </c>
      <c r="I11487" s="2">
        <f>VLOOKUP($E11487,
Products!$A$1:$F$201,MATCH(Orders!I$1,Products!$A$1:$F$1,0),0)</f>
        <v>6319.3885218993337</v>
      </c>
      <c r="J11487" s="2">
        <f>VLOOKUP($E11487,
Products!$A$1:$F$201,MATCH(Orders!J$1,Products!$A$1:$F$1,0),0)</f>
        <v>4956.0125433870189</v>
      </c>
    </row>
    <row r="11488" spans="1:10">
      <c r="A11488">
        <v>11487</v>
      </c>
      <c r="B11488" s="4">
        <v>45093</v>
      </c>
      <c r="C11488" s="10">
        <f>DATE(YEAR(orders[[#This Row],[order_date]]), MONTH(orders[[#This Row],[order_date]]), 1)</f>
        <v>45078</v>
      </c>
      <c r="D11488" t="s">
        <v>2545</v>
      </c>
      <c r="E11488" t="s">
        <v>581</v>
      </c>
      <c r="F11488" t="str">
        <f>VLOOKUP(orders[[#This Row],[product_id]],Products!A:C,3,0)</f>
        <v>Appliances</v>
      </c>
      <c r="G11488">
        <v>2</v>
      </c>
      <c r="H11488" s="6">
        <v>9.9676700393342949E-2</v>
      </c>
      <c r="I11488" s="2">
        <f>VLOOKUP($E11488,
Products!$A$1:$F$201,MATCH(Orders!I$1,Products!$A$1:$F$1,0),0)</f>
        <v>6177.7225527132859</v>
      </c>
      <c r="J11488" s="2">
        <f>VLOOKUP($E11488,
Products!$A$1:$F$201,MATCH(Orders!J$1,Products!$A$1:$F$1,0),0)</f>
        <v>4208.1013641193986</v>
      </c>
    </row>
    <row r="11489" spans="1:10">
      <c r="A11489">
        <v>11488</v>
      </c>
      <c r="B11489" s="4">
        <v>45833</v>
      </c>
      <c r="C11489" s="10">
        <f>DATE(YEAR(orders[[#This Row],[order_date]]), MONTH(orders[[#This Row],[order_date]]), 1)</f>
        <v>45809</v>
      </c>
      <c r="D11489" t="s">
        <v>2011</v>
      </c>
      <c r="E11489" t="s">
        <v>619</v>
      </c>
      <c r="F11489" t="str">
        <f>VLOOKUP(orders[[#This Row],[product_id]],Products!A:C,3,0)</f>
        <v>Appliances</v>
      </c>
      <c r="G11489">
        <v>3</v>
      </c>
      <c r="H11489" s="6">
        <v>0.1158050227604647</v>
      </c>
      <c r="I11489" s="2">
        <f>VLOOKUP($E11489,
Products!$A$1:$F$201,MATCH(Orders!I$1,Products!$A$1:$F$1,0),0)</f>
        <v>6040.8433358455886</v>
      </c>
      <c r="J11489" s="2">
        <f>VLOOKUP($E11489,
Products!$A$1:$F$201,MATCH(Orders!J$1,Products!$A$1:$F$1,0),0)</f>
        <v>4363.6239115177623</v>
      </c>
    </row>
    <row r="11490" spans="1:10">
      <c r="A11490">
        <v>11489</v>
      </c>
      <c r="B11490" s="4">
        <v>45824</v>
      </c>
      <c r="C11490" s="10">
        <f>DATE(YEAR(orders[[#This Row],[order_date]]), MONTH(orders[[#This Row],[order_date]]), 1)</f>
        <v>45809</v>
      </c>
      <c r="D11490" t="s">
        <v>983</v>
      </c>
      <c r="E11490" t="s">
        <v>658</v>
      </c>
      <c r="F11490" t="str">
        <f>VLOOKUP(orders[[#This Row],[product_id]],Products!A:C,3,0)</f>
        <v>Electronics</v>
      </c>
      <c r="G11490">
        <v>3</v>
      </c>
      <c r="H11490" s="6">
        <v>0.23770907807631433</v>
      </c>
      <c r="I11490" s="2">
        <f>VLOOKUP($E11490,
Products!$A$1:$F$201,MATCH(Orders!I$1,Products!$A$1:$F$1,0),0)</f>
        <v>2455.4664524813788</v>
      </c>
      <c r="J11490" s="2">
        <f>VLOOKUP($E11490,
Products!$A$1:$F$201,MATCH(Orders!J$1,Products!$A$1:$F$1,0),0)</f>
        <v>1763.2139459131699</v>
      </c>
    </row>
    <row r="11491" spans="1:10">
      <c r="A11491">
        <v>11490</v>
      </c>
      <c r="B11491" s="4">
        <v>45717</v>
      </c>
      <c r="C11491" s="10">
        <f>DATE(YEAR(orders[[#This Row],[order_date]]), MONTH(orders[[#This Row],[order_date]]), 1)</f>
        <v>45717</v>
      </c>
      <c r="D11491" t="s">
        <v>830</v>
      </c>
      <c r="E11491" t="s">
        <v>600</v>
      </c>
      <c r="F11491" t="str">
        <f>VLOOKUP(orders[[#This Row],[product_id]],Products!A:C,3,0)</f>
        <v>Electronics</v>
      </c>
      <c r="G11491">
        <v>1</v>
      </c>
      <c r="H11491" s="6">
        <v>0.15069811118484697</v>
      </c>
      <c r="I11491" s="2">
        <f>VLOOKUP($E11491,
Products!$A$1:$F$201,MATCH(Orders!I$1,Products!$A$1:$F$1,0),0)</f>
        <v>2556.7009232610858</v>
      </c>
      <c r="J11491" s="2">
        <f>VLOOKUP($E11491,
Products!$A$1:$F$201,MATCH(Orders!J$1,Products!$A$1:$F$1,0),0)</f>
        <v>2002.3128715328869</v>
      </c>
    </row>
    <row r="11492" spans="1:10">
      <c r="A11492">
        <v>11491</v>
      </c>
      <c r="B11492" s="4">
        <v>45168</v>
      </c>
      <c r="C11492" s="10">
        <f>DATE(YEAR(orders[[#This Row],[order_date]]), MONTH(orders[[#This Row],[order_date]]), 1)</f>
        <v>45139</v>
      </c>
      <c r="D11492" t="s">
        <v>4462</v>
      </c>
      <c r="E11492" t="s">
        <v>559</v>
      </c>
      <c r="F11492" t="str">
        <f>VLOOKUP(orders[[#This Row],[product_id]],Products!A:C,3,0)</f>
        <v>Electronics</v>
      </c>
      <c r="G11492">
        <v>2</v>
      </c>
      <c r="H11492" s="6">
        <v>0.16736030599766497</v>
      </c>
      <c r="I11492" s="2">
        <f>VLOOKUP($E11492,
Products!$A$1:$F$201,MATCH(Orders!I$1,Products!$A$1:$F$1,0),0)</f>
        <v>2588.546892391822</v>
      </c>
      <c r="J11492" s="2">
        <f>VLOOKUP($E11492,
Products!$A$1:$F$201,MATCH(Orders!J$1,Products!$A$1:$F$1,0),0)</f>
        <v>1942.6863840762869</v>
      </c>
    </row>
    <row r="11493" spans="1:10">
      <c r="A11493">
        <v>11492</v>
      </c>
      <c r="B11493" s="4">
        <v>45834</v>
      </c>
      <c r="C11493" s="10">
        <f>DATE(YEAR(orders[[#This Row],[order_date]]), MONTH(orders[[#This Row],[order_date]]), 1)</f>
        <v>45809</v>
      </c>
      <c r="D11493" t="s">
        <v>4197</v>
      </c>
      <c r="E11493" t="s">
        <v>650</v>
      </c>
      <c r="F11493" t="str">
        <f>VLOOKUP(orders[[#This Row],[product_id]],Products!A:C,3,0)</f>
        <v>Electronics</v>
      </c>
      <c r="G11493">
        <v>3</v>
      </c>
      <c r="H11493" s="6">
        <v>0.13522637467920384</v>
      </c>
      <c r="I11493" s="2">
        <f>VLOOKUP($E11493,
Products!$A$1:$F$201,MATCH(Orders!I$1,Products!$A$1:$F$1,0),0)</f>
        <v>12936.529609330941</v>
      </c>
      <c r="J11493" s="2">
        <f>VLOOKUP($E11493,
Products!$A$1:$F$201,MATCH(Orders!J$1,Products!$A$1:$F$1,0),0)</f>
        <v>9465.2602677376308</v>
      </c>
    </row>
    <row r="11494" spans="1:10">
      <c r="A11494">
        <v>11493</v>
      </c>
      <c r="B11494" s="4">
        <v>45703</v>
      </c>
      <c r="C11494" s="10">
        <f>DATE(YEAR(orders[[#This Row],[order_date]]), MONTH(orders[[#This Row],[order_date]]), 1)</f>
        <v>45689</v>
      </c>
      <c r="D11494" t="s">
        <v>2049</v>
      </c>
      <c r="E11494" t="s">
        <v>681</v>
      </c>
      <c r="F11494" t="str">
        <f>VLOOKUP(orders[[#This Row],[product_id]],Products!A:C,3,0)</f>
        <v>Appliances</v>
      </c>
      <c r="G11494">
        <v>1</v>
      </c>
      <c r="H11494" s="6">
        <v>5.7465900412014242E-2</v>
      </c>
      <c r="I11494" s="2">
        <f>VLOOKUP($E11494,
Products!$A$1:$F$201,MATCH(Orders!I$1,Products!$A$1:$F$1,0),0)</f>
        <v>2080.3641662770501</v>
      </c>
      <c r="J11494" s="2">
        <f>VLOOKUP($E11494,
Products!$A$1:$F$201,MATCH(Orders!J$1,Products!$A$1:$F$1,0),0)</f>
        <v>1566.754559891986</v>
      </c>
    </row>
    <row r="11495" spans="1:10">
      <c r="A11495">
        <v>11494</v>
      </c>
      <c r="B11495" s="4">
        <v>45125</v>
      </c>
      <c r="C11495" s="10">
        <f>DATE(YEAR(orders[[#This Row],[order_date]]), MONTH(orders[[#This Row],[order_date]]), 1)</f>
        <v>45108</v>
      </c>
      <c r="D11495" t="s">
        <v>1380</v>
      </c>
      <c r="E11495" t="s">
        <v>645</v>
      </c>
      <c r="F11495" t="str">
        <f>VLOOKUP(orders[[#This Row],[product_id]],Products!A:C,3,0)</f>
        <v>Electronics</v>
      </c>
      <c r="G11495">
        <v>1</v>
      </c>
      <c r="H11495" s="6">
        <v>0.17688338973577364</v>
      </c>
      <c r="I11495" s="2">
        <f>VLOOKUP($E11495,
Products!$A$1:$F$201,MATCH(Orders!I$1,Products!$A$1:$F$1,0),0)</f>
        <v>29658.239859810968</v>
      </c>
      <c r="J11495" s="2">
        <f>VLOOKUP($E11495,
Products!$A$1:$F$201,MATCH(Orders!J$1,Products!$A$1:$F$1,0),0)</f>
        <v>22421.521919652871</v>
      </c>
    </row>
    <row r="11496" spans="1:10">
      <c r="A11496">
        <v>11495</v>
      </c>
      <c r="B11496" s="4">
        <v>45983</v>
      </c>
      <c r="C11496" s="10">
        <f>DATE(YEAR(orders[[#This Row],[order_date]]), MONTH(orders[[#This Row],[order_date]]), 1)</f>
        <v>45962</v>
      </c>
      <c r="D11496" t="s">
        <v>1420</v>
      </c>
      <c r="E11496" t="s">
        <v>694</v>
      </c>
      <c r="F11496" t="str">
        <f>VLOOKUP(orders[[#This Row],[product_id]],Products!A:C,3,0)</f>
        <v>Appliances</v>
      </c>
      <c r="G11496">
        <v>1</v>
      </c>
      <c r="H11496" s="6">
        <v>8.692613187120489E-2</v>
      </c>
      <c r="I11496" s="2">
        <f>VLOOKUP($E11496,
Products!$A$1:$F$201,MATCH(Orders!I$1,Products!$A$1:$F$1,0),0)</f>
        <v>6319.3885218993337</v>
      </c>
      <c r="J11496" s="2">
        <f>VLOOKUP($E11496,
Products!$A$1:$F$201,MATCH(Orders!J$1,Products!$A$1:$F$1,0),0)</f>
        <v>4956.0125433870189</v>
      </c>
    </row>
    <row r="11497" spans="1:10">
      <c r="A11497">
        <v>11496</v>
      </c>
      <c r="B11497" s="4">
        <v>45334</v>
      </c>
      <c r="C11497" s="10">
        <f>DATE(YEAR(orders[[#This Row],[order_date]]), MONTH(orders[[#This Row],[order_date]]), 1)</f>
        <v>45323</v>
      </c>
      <c r="D11497" t="s">
        <v>2716</v>
      </c>
      <c r="E11497" t="s">
        <v>507</v>
      </c>
      <c r="F11497" t="str">
        <f>VLOOKUP(orders[[#This Row],[product_id]],Products!A:C,3,0)</f>
        <v>Electronics</v>
      </c>
      <c r="G11497">
        <v>2</v>
      </c>
      <c r="H11497" s="6">
        <v>0.15275218852498934</v>
      </c>
      <c r="I11497" s="2">
        <f>VLOOKUP($E11497,
Products!$A$1:$F$201,MATCH(Orders!I$1,Products!$A$1:$F$1,0),0)</f>
        <v>28502.89768049858</v>
      </c>
      <c r="J11497" s="2">
        <f>VLOOKUP($E11497,
Products!$A$1:$F$201,MATCH(Orders!J$1,Products!$A$1:$F$1,0),0)</f>
        <v>20477.83623923226</v>
      </c>
    </row>
    <row r="11498" spans="1:10">
      <c r="A11498">
        <v>11497</v>
      </c>
      <c r="B11498" s="4">
        <v>45147</v>
      </c>
      <c r="C11498" s="10">
        <f>DATE(YEAR(orders[[#This Row],[order_date]]), MONTH(orders[[#This Row],[order_date]]), 1)</f>
        <v>45139</v>
      </c>
      <c r="D11498" t="s">
        <v>2211</v>
      </c>
      <c r="E11498" t="s">
        <v>585</v>
      </c>
      <c r="F11498" t="str">
        <f>VLOOKUP(orders[[#This Row],[product_id]],Products!A:C,3,0)</f>
        <v>Appliances</v>
      </c>
      <c r="G11498">
        <v>2</v>
      </c>
      <c r="H11498" s="6">
        <v>9.6582903515149074E-2</v>
      </c>
      <c r="I11498" s="2">
        <f>VLOOKUP($E11498,
Products!$A$1:$F$201,MATCH(Orders!I$1,Products!$A$1:$F$1,0),0)</f>
        <v>24049.2355837664</v>
      </c>
      <c r="J11498" s="2">
        <f>VLOOKUP($E11498,
Products!$A$1:$F$201,MATCH(Orders!J$1,Products!$A$1:$F$1,0),0)</f>
        <v>19053.338129326308</v>
      </c>
    </row>
    <row r="11499" spans="1:10">
      <c r="A11499">
        <v>11498</v>
      </c>
      <c r="B11499" s="4">
        <v>46019</v>
      </c>
      <c r="C11499" s="10">
        <f>DATE(YEAR(orders[[#This Row],[order_date]]), MONTH(orders[[#This Row],[order_date]]), 1)</f>
        <v>45992</v>
      </c>
      <c r="D11499" t="s">
        <v>4627</v>
      </c>
      <c r="E11499" t="s">
        <v>570</v>
      </c>
      <c r="F11499" t="str">
        <f>VLOOKUP(orders[[#This Row],[product_id]],Products!A:C,3,0)</f>
        <v>Electronics</v>
      </c>
      <c r="G11499">
        <v>1</v>
      </c>
      <c r="H11499" s="6">
        <v>0.1048919754431572</v>
      </c>
      <c r="I11499" s="2">
        <f>VLOOKUP($E11499,
Products!$A$1:$F$201,MATCH(Orders!I$1,Products!$A$1:$F$1,0),0)</f>
        <v>10978.62820425244</v>
      </c>
      <c r="J11499" s="2">
        <f>VLOOKUP($E11499,
Products!$A$1:$F$201,MATCH(Orders!J$1,Products!$A$1:$F$1,0),0)</f>
        <v>7174.697588469895</v>
      </c>
    </row>
    <row r="11500" spans="1:10">
      <c r="A11500">
        <v>11499</v>
      </c>
      <c r="B11500" s="4">
        <v>45766</v>
      </c>
      <c r="C11500" s="10">
        <f>DATE(YEAR(orders[[#This Row],[order_date]]), MONTH(orders[[#This Row],[order_date]]), 1)</f>
        <v>45748</v>
      </c>
      <c r="D11500" t="s">
        <v>3420</v>
      </c>
      <c r="E11500" t="s">
        <v>557</v>
      </c>
      <c r="F11500" t="str">
        <f>VLOOKUP(orders[[#This Row],[product_id]],Products!A:C,3,0)</f>
        <v>Electronics</v>
      </c>
      <c r="G11500">
        <v>1</v>
      </c>
      <c r="H11500" s="6">
        <v>0.13532624673832988</v>
      </c>
      <c r="I11500" s="2">
        <f>VLOOKUP($E11500,
Products!$A$1:$F$201,MATCH(Orders!I$1,Products!$A$1:$F$1,0),0)</f>
        <v>23950.56449224626</v>
      </c>
      <c r="J11500" s="2">
        <f>VLOOKUP($E11500,
Products!$A$1:$F$201,MATCH(Orders!J$1,Products!$A$1:$F$1,0),0)</f>
        <v>16488.618979732779</v>
      </c>
    </row>
    <row r="11501" spans="1:10">
      <c r="A11501">
        <v>11500</v>
      </c>
      <c r="B11501" s="4">
        <v>45714</v>
      </c>
      <c r="C11501" s="10">
        <f>DATE(YEAR(orders[[#This Row],[order_date]]), MONTH(orders[[#This Row],[order_date]]), 1)</f>
        <v>45689</v>
      </c>
      <c r="D11501" t="s">
        <v>2053</v>
      </c>
      <c r="E11501" t="s">
        <v>539</v>
      </c>
      <c r="F11501" t="str">
        <f>VLOOKUP(orders[[#This Row],[product_id]],Products!A:C,3,0)</f>
        <v>Appliances</v>
      </c>
      <c r="G11501">
        <v>1</v>
      </c>
      <c r="H11501" s="6">
        <v>0.12742091300822997</v>
      </c>
      <c r="I11501" s="2">
        <f>VLOOKUP($E11501,
Products!$A$1:$F$201,MATCH(Orders!I$1,Products!$A$1:$F$1,0),0)</f>
        <v>25730.234720482978</v>
      </c>
      <c r="J11501" s="2">
        <f>VLOOKUP($E11501,
Products!$A$1:$F$201,MATCH(Orders!J$1,Products!$A$1:$F$1,0),0)</f>
        <v>17186.87037527658</v>
      </c>
    </row>
    <row r="11502" spans="1:10">
      <c r="A11502">
        <v>11501</v>
      </c>
      <c r="B11502" s="4">
        <v>45480</v>
      </c>
      <c r="C11502" s="10">
        <f>DATE(YEAR(orders[[#This Row],[order_date]]), MONTH(orders[[#This Row],[order_date]]), 1)</f>
        <v>45474</v>
      </c>
      <c r="D11502" t="s">
        <v>1618</v>
      </c>
      <c r="E11502" t="s">
        <v>550</v>
      </c>
      <c r="F11502" t="str">
        <f>VLOOKUP(orders[[#This Row],[product_id]],Products!A:C,3,0)</f>
        <v>Electronics</v>
      </c>
      <c r="G11502">
        <v>2</v>
      </c>
      <c r="H11502" s="6">
        <v>0.16043240055553426</v>
      </c>
      <c r="I11502" s="2">
        <f>VLOOKUP($E11502,
Products!$A$1:$F$201,MATCH(Orders!I$1,Products!$A$1:$F$1,0),0)</f>
        <v>21928.70634496431</v>
      </c>
      <c r="J11502" s="2">
        <f>VLOOKUP($E11502,
Products!$A$1:$F$201,MATCH(Orders!J$1,Products!$A$1:$F$1,0),0)</f>
        <v>17227.037321653719</v>
      </c>
    </row>
    <row r="11503" spans="1:10">
      <c r="A11503">
        <v>11502</v>
      </c>
      <c r="B11503" s="4">
        <v>45504</v>
      </c>
      <c r="C11503" s="10">
        <f>DATE(YEAR(orders[[#This Row],[order_date]]), MONTH(orders[[#This Row],[order_date]]), 1)</f>
        <v>45474</v>
      </c>
      <c r="D11503" t="s">
        <v>2695</v>
      </c>
      <c r="E11503" t="s">
        <v>634</v>
      </c>
      <c r="F11503" t="str">
        <f>VLOOKUP(orders[[#This Row],[product_id]],Products!A:C,3,0)</f>
        <v>Appliances</v>
      </c>
      <c r="G11503">
        <v>1</v>
      </c>
      <c r="H11503" s="6">
        <v>7.9191078376879928E-2</v>
      </c>
      <c r="I11503" s="2">
        <f>VLOOKUP($E11503,
Products!$A$1:$F$201,MATCH(Orders!I$1,Products!$A$1:$F$1,0),0)</f>
        <v>25631.29637331214</v>
      </c>
      <c r="J11503" s="2">
        <f>VLOOKUP($E11503,
Products!$A$1:$F$201,MATCH(Orders!J$1,Products!$A$1:$F$1,0),0)</f>
        <v>17692.643397044121</v>
      </c>
    </row>
    <row r="11504" spans="1:10">
      <c r="A11504">
        <v>11503</v>
      </c>
      <c r="B11504" s="4">
        <v>45459</v>
      </c>
      <c r="C11504" s="10">
        <f>DATE(YEAR(orders[[#This Row],[order_date]]), MONTH(orders[[#This Row],[order_date]]), 1)</f>
        <v>45444</v>
      </c>
      <c r="D11504" t="s">
        <v>3148</v>
      </c>
      <c r="E11504" t="s">
        <v>605</v>
      </c>
      <c r="F11504" t="str">
        <f>VLOOKUP(orders[[#This Row],[product_id]],Products!A:C,3,0)</f>
        <v>Electronics</v>
      </c>
      <c r="G11504">
        <v>3</v>
      </c>
      <c r="H11504" s="6">
        <v>0.15602630230427214</v>
      </c>
      <c r="I11504" s="2">
        <f>VLOOKUP($E11504,
Products!$A$1:$F$201,MATCH(Orders!I$1,Products!$A$1:$F$1,0),0)</f>
        <v>2690.742909794456</v>
      </c>
      <c r="J11504" s="2">
        <f>VLOOKUP($E11504,
Products!$A$1:$F$201,MATCH(Orders!J$1,Products!$A$1:$F$1,0),0)</f>
        <v>2067.549626292313</v>
      </c>
    </row>
    <row r="11505" spans="1:10">
      <c r="A11505">
        <v>11504</v>
      </c>
      <c r="B11505" s="4">
        <v>45261</v>
      </c>
      <c r="C11505" s="10">
        <f>DATE(YEAR(orders[[#This Row],[order_date]]), MONTH(orders[[#This Row],[order_date]]), 1)</f>
        <v>45261</v>
      </c>
      <c r="D11505" t="s">
        <v>1478</v>
      </c>
      <c r="E11505" t="s">
        <v>557</v>
      </c>
      <c r="F11505" t="str">
        <f>VLOOKUP(orders[[#This Row],[product_id]],Products!A:C,3,0)</f>
        <v>Electronics</v>
      </c>
      <c r="G11505">
        <v>2</v>
      </c>
      <c r="H11505" s="6">
        <v>0.19049864154463153</v>
      </c>
      <c r="I11505" s="2">
        <f>VLOOKUP($E11505,
Products!$A$1:$F$201,MATCH(Orders!I$1,Products!$A$1:$F$1,0),0)</f>
        <v>23950.56449224626</v>
      </c>
      <c r="J11505" s="2">
        <f>VLOOKUP($E11505,
Products!$A$1:$F$201,MATCH(Orders!J$1,Products!$A$1:$F$1,0),0)</f>
        <v>16488.618979732779</v>
      </c>
    </row>
    <row r="11506" spans="1:10">
      <c r="A11506">
        <v>11505</v>
      </c>
      <c r="B11506" s="4">
        <v>45947</v>
      </c>
      <c r="C11506" s="10">
        <f>DATE(YEAR(orders[[#This Row],[order_date]]), MONTH(orders[[#This Row],[order_date]]), 1)</f>
        <v>45931</v>
      </c>
      <c r="D11506" t="s">
        <v>2939</v>
      </c>
      <c r="E11506" t="s">
        <v>572</v>
      </c>
      <c r="F11506" t="str">
        <f>VLOOKUP(orders[[#This Row],[product_id]],Products!A:C,3,0)</f>
        <v>Electronics</v>
      </c>
      <c r="G11506">
        <v>3</v>
      </c>
      <c r="H11506" s="6">
        <v>0.23472125914278733</v>
      </c>
      <c r="I11506" s="2">
        <f>VLOOKUP($E11506,
Products!$A$1:$F$201,MATCH(Orders!I$1,Products!$A$1:$F$1,0),0)</f>
        <v>28095.750781518611</v>
      </c>
      <c r="J11506" s="2">
        <f>VLOOKUP($E11506,
Products!$A$1:$F$201,MATCH(Orders!J$1,Products!$A$1:$F$1,0),0)</f>
        <v>21949.841961937182</v>
      </c>
    </row>
    <row r="11507" spans="1:10">
      <c r="A11507">
        <v>11506</v>
      </c>
      <c r="B11507" s="4">
        <v>45172</v>
      </c>
      <c r="C11507" s="10">
        <f>DATE(YEAR(orders[[#This Row],[order_date]]), MONTH(orders[[#This Row],[order_date]]), 1)</f>
        <v>45170</v>
      </c>
      <c r="D11507" t="s">
        <v>4666</v>
      </c>
      <c r="E11507" t="s">
        <v>603</v>
      </c>
      <c r="F11507" t="str">
        <f>VLOOKUP(orders[[#This Row],[product_id]],Products!A:C,3,0)</f>
        <v>Electronics</v>
      </c>
      <c r="G11507">
        <v>1</v>
      </c>
      <c r="H11507" s="6">
        <v>0.15396783857293356</v>
      </c>
      <c r="I11507" s="2">
        <f>VLOOKUP($E11507,
Products!$A$1:$F$201,MATCH(Orders!I$1,Products!$A$1:$F$1,0),0)</f>
        <v>10867.659217073329</v>
      </c>
      <c r="J11507" s="2">
        <f>VLOOKUP($E11507,
Products!$A$1:$F$201,MATCH(Orders!J$1,Products!$A$1:$F$1,0),0)</f>
        <v>8421.8829552397037</v>
      </c>
    </row>
    <row r="11508" spans="1:10">
      <c r="A11508">
        <v>11507</v>
      </c>
      <c r="B11508" s="4">
        <v>45537</v>
      </c>
      <c r="C11508" s="10">
        <f>DATE(YEAR(orders[[#This Row],[order_date]]), MONTH(orders[[#This Row],[order_date]]), 1)</f>
        <v>45536</v>
      </c>
      <c r="D11508" t="s">
        <v>3219</v>
      </c>
      <c r="E11508" t="s">
        <v>581</v>
      </c>
      <c r="F11508" t="str">
        <f>VLOOKUP(orders[[#This Row],[product_id]],Products!A:C,3,0)</f>
        <v>Appliances</v>
      </c>
      <c r="G11508">
        <v>2</v>
      </c>
      <c r="H11508" s="6">
        <v>0.1295202225694928</v>
      </c>
      <c r="I11508" s="2">
        <f>VLOOKUP($E11508,
Products!$A$1:$F$201,MATCH(Orders!I$1,Products!$A$1:$F$1,0),0)</f>
        <v>6177.7225527132859</v>
      </c>
      <c r="J11508" s="2">
        <f>VLOOKUP($E11508,
Products!$A$1:$F$201,MATCH(Orders!J$1,Products!$A$1:$F$1,0),0)</f>
        <v>4208.1013641193986</v>
      </c>
    </row>
    <row r="11509" spans="1:10">
      <c r="A11509">
        <v>11508</v>
      </c>
      <c r="B11509" s="4">
        <v>45255</v>
      </c>
      <c r="C11509" s="10">
        <f>DATE(YEAR(orders[[#This Row],[order_date]]), MONTH(orders[[#This Row],[order_date]]), 1)</f>
        <v>45231</v>
      </c>
      <c r="D11509" t="s">
        <v>1786</v>
      </c>
      <c r="E11509" t="s">
        <v>561</v>
      </c>
      <c r="F11509" t="str">
        <f>VLOOKUP(orders[[#This Row],[product_id]],Products!A:C,3,0)</f>
        <v>Appliances</v>
      </c>
      <c r="G11509">
        <v>3</v>
      </c>
      <c r="H11509" s="6">
        <v>7.1991423216558145E-2</v>
      </c>
      <c r="I11509" s="2">
        <f>VLOOKUP($E11509,
Products!$A$1:$F$201,MATCH(Orders!I$1,Products!$A$1:$F$1,0),0)</f>
        <v>23155.073093252329</v>
      </c>
      <c r="J11509" s="2">
        <f>VLOOKUP($E11509,
Products!$A$1:$F$201,MATCH(Orders!J$1,Products!$A$1:$F$1,0),0)</f>
        <v>17849.867849807979</v>
      </c>
    </row>
    <row r="11510" spans="1:10">
      <c r="A11510">
        <v>11509</v>
      </c>
      <c r="B11510" s="4">
        <v>45473</v>
      </c>
      <c r="C11510" s="10">
        <f>DATE(YEAR(orders[[#This Row],[order_date]]), MONTH(orders[[#This Row],[order_date]]), 1)</f>
        <v>45444</v>
      </c>
      <c r="D11510" t="s">
        <v>2458</v>
      </c>
      <c r="E11510" t="s">
        <v>691</v>
      </c>
      <c r="F11510" t="str">
        <f>VLOOKUP(orders[[#This Row],[product_id]],Products!A:C,3,0)</f>
        <v>Appliances</v>
      </c>
      <c r="G11510">
        <v>3</v>
      </c>
      <c r="H11510" s="6">
        <v>0.10378297235203743</v>
      </c>
      <c r="I11510" s="2">
        <f>VLOOKUP($E11510,
Products!$A$1:$F$201,MATCH(Orders!I$1,Products!$A$1:$F$1,0),0)</f>
        <v>2337.6024778940591</v>
      </c>
      <c r="J11510" s="2">
        <f>VLOOKUP($E11510,
Products!$A$1:$F$201,MATCH(Orders!J$1,Products!$A$1:$F$1,0),0)</f>
        <v>1616.9957885138581</v>
      </c>
    </row>
    <row r="11511" spans="1:10">
      <c r="A11511">
        <v>11510</v>
      </c>
      <c r="B11511" s="4">
        <v>45265</v>
      </c>
      <c r="C11511" s="10">
        <f>DATE(YEAR(orders[[#This Row],[order_date]]), MONTH(orders[[#This Row],[order_date]]), 1)</f>
        <v>45261</v>
      </c>
      <c r="D11511" t="s">
        <v>3211</v>
      </c>
      <c r="E11511" t="s">
        <v>614</v>
      </c>
      <c r="F11511" t="str">
        <f>VLOOKUP(orders[[#This Row],[product_id]],Products!A:C,3,0)</f>
        <v>Electronics</v>
      </c>
      <c r="G11511">
        <v>1</v>
      </c>
      <c r="H11511" s="6">
        <v>0.21192387069348181</v>
      </c>
      <c r="I11511" s="2">
        <f>VLOOKUP($E11511,
Products!$A$1:$F$201,MATCH(Orders!I$1,Products!$A$1:$F$1,0),0)</f>
        <v>27394.979060178921</v>
      </c>
      <c r="J11511" s="2">
        <f>VLOOKUP($E11511,
Products!$A$1:$F$201,MATCH(Orders!J$1,Products!$A$1:$F$1,0),0)</f>
        <v>20497.911427865951</v>
      </c>
    </row>
    <row r="11512" spans="1:10">
      <c r="A11512">
        <v>11511</v>
      </c>
      <c r="B11512" s="4">
        <v>45920</v>
      </c>
      <c r="C11512" s="10">
        <f>DATE(YEAR(orders[[#This Row],[order_date]]), MONTH(orders[[#This Row],[order_date]]), 1)</f>
        <v>45901</v>
      </c>
      <c r="D11512" t="s">
        <v>1706</v>
      </c>
      <c r="E11512" t="s">
        <v>555</v>
      </c>
      <c r="F11512" t="str">
        <f>VLOOKUP(orders[[#This Row],[product_id]],Products!A:C,3,0)</f>
        <v>Electronics</v>
      </c>
      <c r="G11512">
        <v>1</v>
      </c>
      <c r="H11512" s="6">
        <v>0.22669435428484969</v>
      </c>
      <c r="I11512" s="2">
        <f>VLOOKUP($E11512,
Products!$A$1:$F$201,MATCH(Orders!I$1,Products!$A$1:$F$1,0),0)</f>
        <v>32397.674936233889</v>
      </c>
      <c r="J11512" s="2">
        <f>VLOOKUP($E11512,
Products!$A$1:$F$201,MATCH(Orders!J$1,Products!$A$1:$F$1,0),0)</f>
        <v>24559.251285382288</v>
      </c>
    </row>
    <row r="11513" spans="1:10">
      <c r="A11513">
        <v>11512</v>
      </c>
      <c r="B11513" s="4">
        <v>45733</v>
      </c>
      <c r="C11513" s="10">
        <f>DATE(YEAR(orders[[#This Row],[order_date]]), MONTH(orders[[#This Row],[order_date]]), 1)</f>
        <v>45717</v>
      </c>
      <c r="D11513" t="s">
        <v>3985</v>
      </c>
      <c r="E11513" t="s">
        <v>606</v>
      </c>
      <c r="F11513" t="str">
        <f>VLOOKUP(orders[[#This Row],[product_id]],Products!A:C,3,0)</f>
        <v>Appliances</v>
      </c>
      <c r="G11513">
        <v>2</v>
      </c>
      <c r="H11513" s="6">
        <v>0.14802806415894426</v>
      </c>
      <c r="I11513" s="2">
        <f>VLOOKUP($E11513,
Products!$A$1:$F$201,MATCH(Orders!I$1,Products!$A$1:$F$1,0),0)</f>
        <v>2163.0020078909042</v>
      </c>
      <c r="J11513" s="2">
        <f>VLOOKUP($E11513,
Products!$A$1:$F$201,MATCH(Orders!J$1,Products!$A$1:$F$1,0),0)</f>
        <v>1416.078554182008</v>
      </c>
    </row>
    <row r="11514" spans="1:10">
      <c r="A11514">
        <v>11513</v>
      </c>
      <c r="B11514" s="4">
        <v>45960</v>
      </c>
      <c r="C11514" s="10">
        <f>DATE(YEAR(orders[[#This Row],[order_date]]), MONTH(orders[[#This Row],[order_date]]), 1)</f>
        <v>45931</v>
      </c>
      <c r="D11514" t="s">
        <v>2443</v>
      </c>
      <c r="E11514" t="s">
        <v>624</v>
      </c>
      <c r="F11514" t="str">
        <f>VLOOKUP(orders[[#This Row],[product_id]],Products!A:C,3,0)</f>
        <v>Appliances</v>
      </c>
      <c r="G11514">
        <v>3</v>
      </c>
      <c r="H11514" s="6">
        <v>0.14543812298597067</v>
      </c>
      <c r="I11514" s="2">
        <f>VLOOKUP($E11514,
Products!$A$1:$F$201,MATCH(Orders!I$1,Products!$A$1:$F$1,0),0)</f>
        <v>2102.383201797521</v>
      </c>
      <c r="J11514" s="2">
        <f>VLOOKUP($E11514,
Products!$A$1:$F$201,MATCH(Orders!J$1,Products!$A$1:$F$1,0),0)</f>
        <v>1599.330443274388</v>
      </c>
    </row>
    <row r="11515" spans="1:10">
      <c r="A11515">
        <v>11514</v>
      </c>
      <c r="B11515" s="4">
        <v>45619</v>
      </c>
      <c r="C11515" s="10">
        <f>DATE(YEAR(orders[[#This Row],[order_date]]), MONTH(orders[[#This Row],[order_date]]), 1)</f>
        <v>45597</v>
      </c>
      <c r="D11515" t="s">
        <v>779</v>
      </c>
      <c r="E11515" t="s">
        <v>658</v>
      </c>
      <c r="F11515" t="str">
        <f>VLOOKUP(orders[[#This Row],[product_id]],Products!A:C,3,0)</f>
        <v>Electronics</v>
      </c>
      <c r="G11515">
        <v>3</v>
      </c>
      <c r="H11515" s="6">
        <v>0.11754589426718663</v>
      </c>
      <c r="I11515" s="2">
        <f>VLOOKUP($E11515,
Products!$A$1:$F$201,MATCH(Orders!I$1,Products!$A$1:$F$1,0),0)</f>
        <v>2455.4664524813788</v>
      </c>
      <c r="J11515" s="2">
        <f>VLOOKUP($E11515,
Products!$A$1:$F$201,MATCH(Orders!J$1,Products!$A$1:$F$1,0),0)</f>
        <v>1763.2139459131699</v>
      </c>
    </row>
    <row r="11516" spans="1:10">
      <c r="A11516">
        <v>11515</v>
      </c>
      <c r="B11516" s="4">
        <v>45356</v>
      </c>
      <c r="C11516" s="10">
        <f>DATE(YEAR(orders[[#This Row],[order_date]]), MONTH(orders[[#This Row],[order_date]]), 1)</f>
        <v>45352</v>
      </c>
      <c r="D11516" t="s">
        <v>4261</v>
      </c>
      <c r="E11516" t="s">
        <v>645</v>
      </c>
      <c r="F11516" t="str">
        <f>VLOOKUP(orders[[#This Row],[product_id]],Products!A:C,3,0)</f>
        <v>Electronics</v>
      </c>
      <c r="G11516">
        <v>2</v>
      </c>
      <c r="H11516" s="6">
        <v>0.20964730305609008</v>
      </c>
      <c r="I11516" s="2">
        <f>VLOOKUP($E11516,
Products!$A$1:$F$201,MATCH(Orders!I$1,Products!$A$1:$F$1,0),0)</f>
        <v>29658.239859810968</v>
      </c>
      <c r="J11516" s="2">
        <f>VLOOKUP($E11516,
Products!$A$1:$F$201,MATCH(Orders!J$1,Products!$A$1:$F$1,0),0)</f>
        <v>22421.521919652871</v>
      </c>
    </row>
    <row r="11517" spans="1:10">
      <c r="A11517">
        <v>11516</v>
      </c>
      <c r="B11517" s="4">
        <v>46016</v>
      </c>
      <c r="C11517" s="10">
        <f>DATE(YEAR(orders[[#This Row],[order_date]]), MONTH(orders[[#This Row],[order_date]]), 1)</f>
        <v>45992</v>
      </c>
      <c r="D11517" t="s">
        <v>1814</v>
      </c>
      <c r="E11517" t="s">
        <v>620</v>
      </c>
      <c r="F11517" t="str">
        <f>VLOOKUP(orders[[#This Row],[product_id]],Products!A:C,3,0)</f>
        <v>Electronics</v>
      </c>
      <c r="G11517">
        <v>2</v>
      </c>
      <c r="H11517" s="6">
        <v>0.24135943771392945</v>
      </c>
      <c r="I11517" s="2">
        <f>VLOOKUP($E11517,
Products!$A$1:$F$201,MATCH(Orders!I$1,Products!$A$1:$F$1,0),0)</f>
        <v>23669.635851452331</v>
      </c>
      <c r="J11517" s="2">
        <f>VLOOKUP($E11517,
Products!$A$1:$F$201,MATCH(Orders!J$1,Products!$A$1:$F$1,0),0)</f>
        <v>17880.752220874681</v>
      </c>
    </row>
    <row r="11518" spans="1:10">
      <c r="A11518">
        <v>11517</v>
      </c>
      <c r="B11518" s="4">
        <v>45732</v>
      </c>
      <c r="C11518" s="10">
        <f>DATE(YEAR(orders[[#This Row],[order_date]]), MONTH(orders[[#This Row],[order_date]]), 1)</f>
        <v>45717</v>
      </c>
      <c r="D11518" t="s">
        <v>3385</v>
      </c>
      <c r="E11518" t="s">
        <v>578</v>
      </c>
      <c r="F11518" t="str">
        <f>VLOOKUP(orders[[#This Row],[product_id]],Products!A:C,3,0)</f>
        <v>Electronics</v>
      </c>
      <c r="G11518">
        <v>1</v>
      </c>
      <c r="H11518" s="6">
        <v>0.20430355611591633</v>
      </c>
      <c r="I11518" s="2">
        <f>VLOOKUP($E11518,
Products!$A$1:$F$201,MATCH(Orders!I$1,Products!$A$1:$F$1,0),0)</f>
        <v>2632.553295816565</v>
      </c>
      <c r="J11518" s="2">
        <f>VLOOKUP($E11518,
Products!$A$1:$F$201,MATCH(Orders!J$1,Products!$A$1:$F$1,0),0)</f>
        <v>1732.316114566717</v>
      </c>
    </row>
    <row r="11519" spans="1:10">
      <c r="A11519">
        <v>11518</v>
      </c>
      <c r="B11519" s="4">
        <v>45538</v>
      </c>
      <c r="C11519" s="10">
        <f>DATE(YEAR(orders[[#This Row],[order_date]]), MONTH(orders[[#This Row],[order_date]]), 1)</f>
        <v>45536</v>
      </c>
      <c r="D11519" t="s">
        <v>1743</v>
      </c>
      <c r="E11519" t="s">
        <v>698</v>
      </c>
      <c r="F11519" t="str">
        <f>VLOOKUP(orders[[#This Row],[product_id]],Products!A:C,3,0)</f>
        <v>Appliances</v>
      </c>
      <c r="G11519">
        <v>2</v>
      </c>
      <c r="H11519" s="6">
        <v>7.0604316396025837E-2</v>
      </c>
      <c r="I11519" s="2">
        <f>VLOOKUP($E11519,
Products!$A$1:$F$201,MATCH(Orders!I$1,Products!$A$1:$F$1,0),0)</f>
        <v>5562.620248272905</v>
      </c>
      <c r="J11519" s="2">
        <f>VLOOKUP($E11519,
Products!$A$1:$F$201,MATCH(Orders!J$1,Products!$A$1:$F$1,0),0)</f>
        <v>4191.9477694447714</v>
      </c>
    </row>
    <row r="11520" spans="1:10">
      <c r="A11520">
        <v>11519</v>
      </c>
      <c r="B11520" s="4">
        <v>44961</v>
      </c>
      <c r="C11520" s="10">
        <f>DATE(YEAR(orders[[#This Row],[order_date]]), MONTH(orders[[#This Row],[order_date]]), 1)</f>
        <v>44958</v>
      </c>
      <c r="D11520" t="s">
        <v>3593</v>
      </c>
      <c r="E11520" t="s">
        <v>561</v>
      </c>
      <c r="F11520" t="str">
        <f>VLOOKUP(orders[[#This Row],[product_id]],Products!A:C,3,0)</f>
        <v>Appliances</v>
      </c>
      <c r="G11520">
        <v>1</v>
      </c>
      <c r="H11520" s="6">
        <v>5.975969043273021E-2</v>
      </c>
      <c r="I11520" s="2">
        <f>VLOOKUP($E11520,
Products!$A$1:$F$201,MATCH(Orders!I$1,Products!$A$1:$F$1,0),0)</f>
        <v>23155.073093252329</v>
      </c>
      <c r="J11520" s="2">
        <f>VLOOKUP($E11520,
Products!$A$1:$F$201,MATCH(Orders!J$1,Products!$A$1:$F$1,0),0)</f>
        <v>17849.867849807979</v>
      </c>
    </row>
    <row r="11521" spans="1:10">
      <c r="A11521">
        <v>11520</v>
      </c>
      <c r="B11521" s="4">
        <v>45483</v>
      </c>
      <c r="C11521" s="10">
        <f>DATE(YEAR(orders[[#This Row],[order_date]]), MONTH(orders[[#This Row],[order_date]]), 1)</f>
        <v>45474</v>
      </c>
      <c r="D11521" t="s">
        <v>2370</v>
      </c>
      <c r="E11521" t="s">
        <v>555</v>
      </c>
      <c r="F11521" t="str">
        <f>VLOOKUP(orders[[#This Row],[product_id]],Products!A:C,3,0)</f>
        <v>Electronics</v>
      </c>
      <c r="G11521">
        <v>1</v>
      </c>
      <c r="H11521" s="6">
        <v>0.23155241895491566</v>
      </c>
      <c r="I11521" s="2">
        <f>VLOOKUP($E11521,
Products!$A$1:$F$201,MATCH(Orders!I$1,Products!$A$1:$F$1,0),0)</f>
        <v>32397.674936233889</v>
      </c>
      <c r="J11521" s="2">
        <f>VLOOKUP($E11521,
Products!$A$1:$F$201,MATCH(Orders!J$1,Products!$A$1:$F$1,0),0)</f>
        <v>24559.251285382288</v>
      </c>
    </row>
    <row r="11522" spans="1:10">
      <c r="A11522">
        <v>11521</v>
      </c>
      <c r="B11522" s="4">
        <v>45417</v>
      </c>
      <c r="C11522" s="10">
        <f>DATE(YEAR(orders[[#This Row],[order_date]]), MONTH(orders[[#This Row],[order_date]]), 1)</f>
        <v>45413</v>
      </c>
      <c r="D11522" t="s">
        <v>1617</v>
      </c>
      <c r="E11522" t="s">
        <v>661</v>
      </c>
      <c r="F11522" t="str">
        <f>VLOOKUP(orders[[#This Row],[product_id]],Products!A:C,3,0)</f>
        <v>Electronics</v>
      </c>
      <c r="G11522">
        <v>3</v>
      </c>
      <c r="H11522" s="6">
        <v>0.11485459701633004</v>
      </c>
      <c r="I11522" s="2">
        <f>VLOOKUP($E11522,
Products!$A$1:$F$201,MATCH(Orders!I$1,Products!$A$1:$F$1,0),0)</f>
        <v>18760.038541255031</v>
      </c>
      <c r="J11522" s="2">
        <f>VLOOKUP($E11522,
Products!$A$1:$F$201,MATCH(Orders!J$1,Products!$A$1:$F$1,0),0)</f>
        <v>13545.127547708629</v>
      </c>
    </row>
    <row r="11523" spans="1:10">
      <c r="A11523">
        <v>11522</v>
      </c>
      <c r="B11523" s="4">
        <v>45180</v>
      </c>
      <c r="C11523" s="10">
        <f>DATE(YEAR(orders[[#This Row],[order_date]]), MONTH(orders[[#This Row],[order_date]]), 1)</f>
        <v>45170</v>
      </c>
      <c r="D11523" t="s">
        <v>1499</v>
      </c>
      <c r="E11523" t="s">
        <v>508</v>
      </c>
      <c r="F11523" t="str">
        <f>VLOOKUP(orders[[#This Row],[product_id]],Products!A:C,3,0)</f>
        <v>Electronics</v>
      </c>
      <c r="G11523">
        <v>2</v>
      </c>
      <c r="H11523" s="6">
        <v>0.12265556211333425</v>
      </c>
      <c r="I11523" s="2">
        <f>VLOOKUP($E11523,
Products!$A$1:$F$201,MATCH(Orders!I$1,Products!$A$1:$F$1,0),0)</f>
        <v>23345.985707147142</v>
      </c>
      <c r="J11523" s="2">
        <f>VLOOKUP($E11523,
Products!$A$1:$F$201,MATCH(Orders!J$1,Products!$A$1:$F$1,0),0)</f>
        <v>15772.90371323649</v>
      </c>
    </row>
    <row r="11524" spans="1:10">
      <c r="A11524">
        <v>11523</v>
      </c>
      <c r="B11524" s="4">
        <v>44943</v>
      </c>
      <c r="C11524" s="10">
        <f>DATE(YEAR(orders[[#This Row],[order_date]]), MONTH(orders[[#This Row],[order_date]]), 1)</f>
        <v>44927</v>
      </c>
      <c r="D11524" t="s">
        <v>2802</v>
      </c>
      <c r="E11524" t="s">
        <v>671</v>
      </c>
      <c r="F11524" t="str">
        <f>VLOOKUP(orders[[#This Row],[product_id]],Products!A:C,3,0)</f>
        <v>Electronics</v>
      </c>
      <c r="G11524">
        <v>2</v>
      </c>
      <c r="H11524" s="6">
        <v>0.18950383378293256</v>
      </c>
      <c r="I11524" s="2">
        <f>VLOOKUP($E11524,
Products!$A$1:$F$201,MATCH(Orders!I$1,Products!$A$1:$F$1,0),0)</f>
        <v>20226.002416343759</v>
      </c>
      <c r="J11524" s="2">
        <f>VLOOKUP($E11524,
Products!$A$1:$F$201,MATCH(Orders!J$1,Products!$A$1:$F$1,0),0)</f>
        <v>13513.884167631189</v>
      </c>
    </row>
    <row r="11525" spans="1:10">
      <c r="A11525">
        <v>11524</v>
      </c>
      <c r="B11525" s="4">
        <v>45187</v>
      </c>
      <c r="C11525" s="10">
        <f>DATE(YEAR(orders[[#This Row],[order_date]]), MONTH(orders[[#This Row],[order_date]]), 1)</f>
        <v>45170</v>
      </c>
      <c r="D11525" t="s">
        <v>4203</v>
      </c>
      <c r="E11525" t="s">
        <v>569</v>
      </c>
      <c r="F11525" t="str">
        <f>VLOOKUP(orders[[#This Row],[product_id]],Products!A:C,3,0)</f>
        <v>Electronics</v>
      </c>
      <c r="G11525">
        <v>1</v>
      </c>
      <c r="H11525" s="6">
        <v>0.1284994814634047</v>
      </c>
      <c r="I11525" s="2">
        <f>VLOOKUP($E11525,
Products!$A$1:$F$201,MATCH(Orders!I$1,Products!$A$1:$F$1,0),0)</f>
        <v>30739.034547193129</v>
      </c>
      <c r="J11525" s="2">
        <f>VLOOKUP($E11525,
Products!$A$1:$F$201,MATCH(Orders!J$1,Products!$A$1:$F$1,0),0)</f>
        <v>22938.60345365321</v>
      </c>
    </row>
    <row r="11526" spans="1:10">
      <c r="A11526">
        <v>11525</v>
      </c>
      <c r="B11526" s="4">
        <v>45654</v>
      </c>
      <c r="C11526" s="10">
        <f>DATE(YEAR(orders[[#This Row],[order_date]]), MONTH(orders[[#This Row],[order_date]]), 1)</f>
        <v>45627</v>
      </c>
      <c r="D11526" t="s">
        <v>3719</v>
      </c>
      <c r="E11526" t="s">
        <v>559</v>
      </c>
      <c r="F11526" t="str">
        <f>VLOOKUP(orders[[#This Row],[product_id]],Products!A:C,3,0)</f>
        <v>Electronics</v>
      </c>
      <c r="G11526">
        <v>2</v>
      </c>
      <c r="H11526" s="6">
        <v>0.13413896461391259</v>
      </c>
      <c r="I11526" s="2">
        <f>VLOOKUP($E11526,
Products!$A$1:$F$201,MATCH(Orders!I$1,Products!$A$1:$F$1,0),0)</f>
        <v>2588.546892391822</v>
      </c>
      <c r="J11526" s="2">
        <f>VLOOKUP($E11526,
Products!$A$1:$F$201,MATCH(Orders!J$1,Products!$A$1:$F$1,0),0)</f>
        <v>1942.6863840762869</v>
      </c>
    </row>
    <row r="11527" spans="1:10">
      <c r="A11527">
        <v>11526</v>
      </c>
      <c r="B11527" s="4">
        <v>45427</v>
      </c>
      <c r="C11527" s="10">
        <f>DATE(YEAR(orders[[#This Row],[order_date]]), MONTH(orders[[#This Row],[order_date]]), 1)</f>
        <v>45413</v>
      </c>
      <c r="D11527" t="s">
        <v>1064</v>
      </c>
      <c r="E11527" t="s">
        <v>541</v>
      </c>
      <c r="F11527" t="str">
        <f>VLOOKUP(orders[[#This Row],[product_id]],Products!A:C,3,0)</f>
        <v>Appliances</v>
      </c>
      <c r="G11527">
        <v>1</v>
      </c>
      <c r="H11527" s="6">
        <v>9.163453487231614E-2</v>
      </c>
      <c r="I11527" s="2">
        <f>VLOOKUP($E11527,
Products!$A$1:$F$201,MATCH(Orders!I$1,Products!$A$1:$F$1,0),0)</f>
        <v>2390.3651642386908</v>
      </c>
      <c r="J11527" s="2">
        <f>VLOOKUP($E11527,
Products!$A$1:$F$201,MATCH(Orders!J$1,Products!$A$1:$F$1,0),0)</f>
        <v>1655.7504783617919</v>
      </c>
    </row>
    <row r="11528" spans="1:10">
      <c r="A11528">
        <v>11527</v>
      </c>
      <c r="B11528" s="4">
        <v>45942</v>
      </c>
      <c r="C11528" s="10">
        <f>DATE(YEAR(orders[[#This Row],[order_date]]), MONTH(orders[[#This Row],[order_date]]), 1)</f>
        <v>45931</v>
      </c>
      <c r="D11528" t="s">
        <v>2995</v>
      </c>
      <c r="E11528" t="s">
        <v>677</v>
      </c>
      <c r="F11528" t="str">
        <f>VLOOKUP(orders[[#This Row],[product_id]],Products!A:C,3,0)</f>
        <v>Electronics</v>
      </c>
      <c r="G11528">
        <v>3</v>
      </c>
      <c r="H11528" s="6">
        <v>0.24164885412639425</v>
      </c>
      <c r="I11528" s="2">
        <f>VLOOKUP($E11528,
Products!$A$1:$F$201,MATCH(Orders!I$1,Products!$A$1:$F$1,0),0)</f>
        <v>11360.699432756561</v>
      </c>
      <c r="J11528" s="2">
        <f>VLOOKUP($E11528,
Products!$A$1:$F$201,MATCH(Orders!J$1,Products!$A$1:$F$1,0),0)</f>
        <v>8118.8949869342459</v>
      </c>
    </row>
    <row r="11529" spans="1:10">
      <c r="A11529">
        <v>11528</v>
      </c>
      <c r="B11529" s="4">
        <v>45212</v>
      </c>
      <c r="C11529" s="10">
        <f>DATE(YEAR(orders[[#This Row],[order_date]]), MONTH(orders[[#This Row],[order_date]]), 1)</f>
        <v>45200</v>
      </c>
      <c r="D11529" t="s">
        <v>2563</v>
      </c>
      <c r="E11529" t="s">
        <v>549</v>
      </c>
      <c r="F11529" t="str">
        <f>VLOOKUP(orders[[#This Row],[product_id]],Products!A:C,3,0)</f>
        <v>Electronics</v>
      </c>
      <c r="G11529">
        <v>3</v>
      </c>
      <c r="H11529" s="6">
        <v>0.11873876425110211</v>
      </c>
      <c r="I11529" s="2">
        <f>VLOOKUP($E11529,
Products!$A$1:$F$201,MATCH(Orders!I$1,Products!$A$1:$F$1,0),0)</f>
        <v>32579.222893763279</v>
      </c>
      <c r="J11529" s="2">
        <f>VLOOKUP($E11529,
Products!$A$1:$F$201,MATCH(Orders!J$1,Products!$A$1:$F$1,0),0)</f>
        <v>22472.912188105081</v>
      </c>
    </row>
    <row r="11530" spans="1:10">
      <c r="A11530">
        <v>11529</v>
      </c>
      <c r="B11530" s="4">
        <v>44933</v>
      </c>
      <c r="C11530" s="10">
        <f>DATE(YEAR(orders[[#This Row],[order_date]]), MONTH(orders[[#This Row],[order_date]]), 1)</f>
        <v>44927</v>
      </c>
      <c r="D11530" t="s">
        <v>1782</v>
      </c>
      <c r="E11530" t="s">
        <v>702</v>
      </c>
      <c r="F11530" t="str">
        <f>VLOOKUP(orders[[#This Row],[product_id]],Products!A:C,3,0)</f>
        <v>Electronics</v>
      </c>
      <c r="G11530">
        <v>1</v>
      </c>
      <c r="H11530" s="6">
        <v>0.23970002775433505</v>
      </c>
      <c r="I11530" s="2">
        <f>VLOOKUP($E11530,
Products!$A$1:$F$201,MATCH(Orders!I$1,Products!$A$1:$F$1,0),0)</f>
        <v>11240.591105652349</v>
      </c>
      <c r="J11530" s="2">
        <f>VLOOKUP($E11530,
Products!$A$1:$F$201,MATCH(Orders!J$1,Products!$A$1:$F$1,0),0)</f>
        <v>7671.9523119121068</v>
      </c>
    </row>
    <row r="11531" spans="1:10">
      <c r="A11531">
        <v>11530</v>
      </c>
      <c r="B11531" s="4">
        <v>45585</v>
      </c>
      <c r="C11531" s="10">
        <f>DATE(YEAR(orders[[#This Row],[order_date]]), MONTH(orders[[#This Row],[order_date]]), 1)</f>
        <v>45566</v>
      </c>
      <c r="D11531" t="s">
        <v>2506</v>
      </c>
      <c r="E11531" t="s">
        <v>624</v>
      </c>
      <c r="F11531" t="str">
        <f>VLOOKUP(orders[[#This Row],[product_id]],Products!A:C,3,0)</f>
        <v>Appliances</v>
      </c>
      <c r="G11531">
        <v>3</v>
      </c>
      <c r="H11531" s="6">
        <v>9.298653697679285E-2</v>
      </c>
      <c r="I11531" s="2">
        <f>VLOOKUP($E11531,
Products!$A$1:$F$201,MATCH(Orders!I$1,Products!$A$1:$F$1,0),0)</f>
        <v>2102.383201797521</v>
      </c>
      <c r="J11531" s="2">
        <f>VLOOKUP($E11531,
Products!$A$1:$F$201,MATCH(Orders!J$1,Products!$A$1:$F$1,0),0)</f>
        <v>1599.330443274388</v>
      </c>
    </row>
    <row r="11532" spans="1:10">
      <c r="A11532">
        <v>11531</v>
      </c>
      <c r="B11532" s="4">
        <v>45863</v>
      </c>
      <c r="C11532" s="10">
        <f>DATE(YEAR(orders[[#This Row],[order_date]]), MONTH(orders[[#This Row],[order_date]]), 1)</f>
        <v>45839</v>
      </c>
      <c r="D11532" t="s">
        <v>3846</v>
      </c>
      <c r="E11532" t="s">
        <v>598</v>
      </c>
      <c r="F11532" t="str">
        <f>VLOOKUP(orders[[#This Row],[product_id]],Products!A:C,3,0)</f>
        <v>Appliances</v>
      </c>
      <c r="G11532">
        <v>1</v>
      </c>
      <c r="H11532" s="6">
        <v>0.12113060833208311</v>
      </c>
      <c r="I11532" s="2">
        <f>VLOOKUP($E11532,
Products!$A$1:$F$201,MATCH(Orders!I$1,Products!$A$1:$F$1,0),0)</f>
        <v>5641.6789233526652</v>
      </c>
      <c r="J11532" s="2">
        <f>VLOOKUP($E11532,
Products!$A$1:$F$201,MATCH(Orders!J$1,Products!$A$1:$F$1,0),0)</f>
        <v>4031.2473685481059</v>
      </c>
    </row>
    <row r="11533" spans="1:10">
      <c r="A11533">
        <v>11532</v>
      </c>
      <c r="B11533" s="4">
        <v>44978</v>
      </c>
      <c r="C11533" s="10">
        <f>DATE(YEAR(orders[[#This Row],[order_date]]), MONTH(orders[[#This Row],[order_date]]), 1)</f>
        <v>44958</v>
      </c>
      <c r="D11533" t="s">
        <v>2281</v>
      </c>
      <c r="E11533" t="s">
        <v>686</v>
      </c>
      <c r="F11533" t="str">
        <f>VLOOKUP(orders[[#This Row],[product_id]],Products!A:C,3,0)</f>
        <v>Appliances</v>
      </c>
      <c r="G11533">
        <v>2</v>
      </c>
      <c r="H11533" s="6">
        <v>8.7318859594725559E-2</v>
      </c>
      <c r="I11533" s="2">
        <f>VLOOKUP($E11533,
Products!$A$1:$F$201,MATCH(Orders!I$1,Products!$A$1:$F$1,0),0)</f>
        <v>25525.356267188719</v>
      </c>
      <c r="J11533" s="2">
        <f>VLOOKUP($E11533,
Products!$A$1:$F$201,MATCH(Orders!J$1,Products!$A$1:$F$1,0),0)</f>
        <v>18214.15981099859</v>
      </c>
    </row>
    <row r="11534" spans="1:10">
      <c r="A11534">
        <v>11533</v>
      </c>
      <c r="B11534" s="4">
        <v>45169</v>
      </c>
      <c r="C11534" s="10">
        <f>DATE(YEAR(orders[[#This Row],[order_date]]), MONTH(orders[[#This Row],[order_date]]), 1)</f>
        <v>45139</v>
      </c>
      <c r="D11534" t="s">
        <v>2425</v>
      </c>
      <c r="E11534" t="s">
        <v>646</v>
      </c>
      <c r="F11534" t="str">
        <f>VLOOKUP(orders[[#This Row],[product_id]],Products!A:C,3,0)</f>
        <v>Electronics</v>
      </c>
      <c r="G11534">
        <v>1</v>
      </c>
      <c r="H11534" s="6">
        <v>0.17788847802465782</v>
      </c>
      <c r="I11534" s="2">
        <f>VLOOKUP($E11534,
Products!$A$1:$F$201,MATCH(Orders!I$1,Products!$A$1:$F$1,0),0)</f>
        <v>18424.12750052143</v>
      </c>
      <c r="J11534" s="2">
        <f>VLOOKUP($E11534,
Products!$A$1:$F$201,MATCH(Orders!J$1,Products!$A$1:$F$1,0),0)</f>
        <v>14575.25356690323</v>
      </c>
    </row>
    <row r="11535" spans="1:10">
      <c r="A11535">
        <v>11534</v>
      </c>
      <c r="B11535" s="4">
        <v>45444</v>
      </c>
      <c r="C11535" s="10">
        <f>DATE(YEAR(orders[[#This Row],[order_date]]), MONTH(orders[[#This Row],[order_date]]), 1)</f>
        <v>45444</v>
      </c>
      <c r="D11535" t="s">
        <v>2374</v>
      </c>
      <c r="E11535" t="s">
        <v>677</v>
      </c>
      <c r="F11535" t="str">
        <f>VLOOKUP(orders[[#This Row],[product_id]],Products!A:C,3,0)</f>
        <v>Electronics</v>
      </c>
      <c r="G11535">
        <v>1</v>
      </c>
      <c r="H11535" s="6">
        <v>0.21552546253799543</v>
      </c>
      <c r="I11535" s="2">
        <f>VLOOKUP($E11535,
Products!$A$1:$F$201,MATCH(Orders!I$1,Products!$A$1:$F$1,0),0)</f>
        <v>11360.699432756561</v>
      </c>
      <c r="J11535" s="2">
        <f>VLOOKUP($E11535,
Products!$A$1:$F$201,MATCH(Orders!J$1,Products!$A$1:$F$1,0),0)</f>
        <v>8118.8949869342459</v>
      </c>
    </row>
    <row r="11536" spans="1:10">
      <c r="A11536">
        <v>11535</v>
      </c>
      <c r="B11536" s="4">
        <v>45896</v>
      </c>
      <c r="C11536" s="10">
        <f>DATE(YEAR(orders[[#This Row],[order_date]]), MONTH(orders[[#This Row],[order_date]]), 1)</f>
        <v>45870</v>
      </c>
      <c r="D11536" t="s">
        <v>2809</v>
      </c>
      <c r="E11536" t="s">
        <v>637</v>
      </c>
      <c r="F11536" t="str">
        <f>VLOOKUP(orders[[#This Row],[product_id]],Products!A:C,3,0)</f>
        <v>Electronics</v>
      </c>
      <c r="G11536">
        <v>2</v>
      </c>
      <c r="H11536" s="6">
        <v>0.13990107753875666</v>
      </c>
      <c r="I11536" s="2">
        <f>VLOOKUP($E11536,
Products!$A$1:$F$201,MATCH(Orders!I$1,Products!$A$1:$F$1,0),0)</f>
        <v>2722.8882486231741</v>
      </c>
      <c r="J11536" s="2">
        <f>VLOOKUP($E11536,
Products!$A$1:$F$201,MATCH(Orders!J$1,Products!$A$1:$F$1,0),0)</f>
        <v>2155.455197032014</v>
      </c>
    </row>
    <row r="11537" spans="1:10">
      <c r="A11537">
        <v>11536</v>
      </c>
      <c r="B11537" s="4">
        <v>45035</v>
      </c>
      <c r="C11537" s="10">
        <f>DATE(YEAR(orders[[#This Row],[order_date]]), MONTH(orders[[#This Row],[order_date]]), 1)</f>
        <v>45017</v>
      </c>
      <c r="D11537" t="s">
        <v>1584</v>
      </c>
      <c r="E11537" t="s">
        <v>575</v>
      </c>
      <c r="F11537" t="str">
        <f>VLOOKUP(orders[[#This Row],[product_id]],Products!A:C,3,0)</f>
        <v>Appliances</v>
      </c>
      <c r="G11537">
        <v>3</v>
      </c>
      <c r="H11537" s="6">
        <v>6.1930394672024922E-2</v>
      </c>
      <c r="I11537" s="2">
        <f>VLOOKUP($E11537,
Products!$A$1:$F$201,MATCH(Orders!I$1,Products!$A$1:$F$1,0),0)</f>
        <v>25283.54628276427</v>
      </c>
      <c r="J11537" s="2">
        <f>VLOOKUP($E11537,
Products!$A$1:$F$201,MATCH(Orders!J$1,Products!$A$1:$F$1,0),0)</f>
        <v>19310.503554692368</v>
      </c>
    </row>
    <row r="11538" spans="1:10">
      <c r="A11538">
        <v>11537</v>
      </c>
      <c r="B11538" s="4">
        <v>45847</v>
      </c>
      <c r="C11538" s="10">
        <f>DATE(YEAR(orders[[#This Row],[order_date]]), MONTH(orders[[#This Row],[order_date]]), 1)</f>
        <v>45839</v>
      </c>
      <c r="D11538" t="s">
        <v>4233</v>
      </c>
      <c r="E11538" t="s">
        <v>684</v>
      </c>
      <c r="F11538" t="str">
        <f>VLOOKUP(orders[[#This Row],[product_id]],Products!A:C,3,0)</f>
        <v>Appliances</v>
      </c>
      <c r="G11538">
        <v>2</v>
      </c>
      <c r="H11538" s="6">
        <v>0.13566948557132272</v>
      </c>
      <c r="I11538" s="2">
        <f>VLOOKUP($E11538,
Products!$A$1:$F$201,MATCH(Orders!I$1,Products!$A$1:$F$1,0),0)</f>
        <v>2147.166688023286</v>
      </c>
      <c r="J11538" s="2">
        <f>VLOOKUP($E11538,
Products!$A$1:$F$201,MATCH(Orders!J$1,Products!$A$1:$F$1,0),0)</f>
        <v>1709.9619584723389</v>
      </c>
    </row>
    <row r="11539" spans="1:10">
      <c r="A11539">
        <v>11538</v>
      </c>
      <c r="B11539" s="4">
        <v>44992</v>
      </c>
      <c r="C11539" s="10">
        <f>DATE(YEAR(orders[[#This Row],[order_date]]), MONTH(orders[[#This Row],[order_date]]), 1)</f>
        <v>44986</v>
      </c>
      <c r="D11539" t="s">
        <v>3008</v>
      </c>
      <c r="E11539" t="s">
        <v>607</v>
      </c>
      <c r="F11539" t="str">
        <f>VLOOKUP(orders[[#This Row],[product_id]],Products!A:C,3,0)</f>
        <v>Appliances</v>
      </c>
      <c r="G11539">
        <v>1</v>
      </c>
      <c r="H11539" s="6">
        <v>5.7089265938510901E-2</v>
      </c>
      <c r="I11539" s="2">
        <f>VLOOKUP($E11539,
Products!$A$1:$F$201,MATCH(Orders!I$1,Products!$A$1:$F$1,0),0)</f>
        <v>6264.400042999192</v>
      </c>
      <c r="J11539" s="2">
        <f>VLOOKUP($E11539,
Products!$A$1:$F$201,MATCH(Orders!J$1,Products!$A$1:$F$1,0),0)</f>
        <v>4980.3849171743304</v>
      </c>
    </row>
    <row r="11540" spans="1:10">
      <c r="A11540">
        <v>11539</v>
      </c>
      <c r="B11540" s="4">
        <v>45960</v>
      </c>
      <c r="C11540" s="10">
        <f>DATE(YEAR(orders[[#This Row],[order_date]]), MONTH(orders[[#This Row],[order_date]]), 1)</f>
        <v>45931</v>
      </c>
      <c r="D11540" t="s">
        <v>710</v>
      </c>
      <c r="E11540" t="s">
        <v>703</v>
      </c>
      <c r="F11540" t="str">
        <f>VLOOKUP(orders[[#This Row],[product_id]],Products!A:C,3,0)</f>
        <v>Appliances</v>
      </c>
      <c r="G11540">
        <v>3</v>
      </c>
      <c r="H11540" s="6">
        <v>8.1900380705337963E-2</v>
      </c>
      <c r="I11540" s="2">
        <f>VLOOKUP($E11540,
Products!$A$1:$F$201,MATCH(Orders!I$1,Products!$A$1:$F$1,0),0)</f>
        <v>23763.82929975582</v>
      </c>
      <c r="J11540" s="2">
        <f>VLOOKUP($E11540,
Products!$A$1:$F$201,MATCH(Orders!J$1,Products!$A$1:$F$1,0),0)</f>
        <v>17833.36818447417</v>
      </c>
    </row>
    <row r="11541" spans="1:10">
      <c r="A11541">
        <v>11540</v>
      </c>
      <c r="B11541" s="4">
        <v>45128</v>
      </c>
      <c r="C11541" s="10">
        <f>DATE(YEAR(orders[[#This Row],[order_date]]), MONTH(orders[[#This Row],[order_date]]), 1)</f>
        <v>45108</v>
      </c>
      <c r="D11541" t="s">
        <v>2310</v>
      </c>
      <c r="E11541" t="s">
        <v>516</v>
      </c>
      <c r="F11541" t="str">
        <f>VLOOKUP(orders[[#This Row],[product_id]],Products!A:C,3,0)</f>
        <v>Electronics</v>
      </c>
      <c r="G11541">
        <v>2</v>
      </c>
      <c r="H11541" s="6">
        <v>0.1033148605874992</v>
      </c>
      <c r="I11541" s="2">
        <f>VLOOKUP($E11541,
Products!$A$1:$F$201,MATCH(Orders!I$1,Products!$A$1:$F$1,0),0)</f>
        <v>12594.36437895595</v>
      </c>
      <c r="J11541" s="2">
        <f>VLOOKUP($E11541,
Products!$A$1:$F$201,MATCH(Orders!J$1,Products!$A$1:$F$1,0),0)</f>
        <v>9909.7267986522402</v>
      </c>
    </row>
    <row r="11542" spans="1:10">
      <c r="A11542">
        <v>11541</v>
      </c>
      <c r="B11542" s="4">
        <v>45827</v>
      </c>
      <c r="C11542" s="10">
        <f>DATE(YEAR(orders[[#This Row],[order_date]]), MONTH(orders[[#This Row],[order_date]]), 1)</f>
        <v>45809</v>
      </c>
      <c r="D11542" t="s">
        <v>1781</v>
      </c>
      <c r="E11542" t="s">
        <v>687</v>
      </c>
      <c r="F11542" t="str">
        <f>VLOOKUP(orders[[#This Row],[product_id]],Products!A:C,3,0)</f>
        <v>Electronics</v>
      </c>
      <c r="G11542">
        <v>3</v>
      </c>
      <c r="H11542" s="6">
        <v>0.14571763423285247</v>
      </c>
      <c r="I11542" s="2">
        <f>VLOOKUP($E11542,
Products!$A$1:$F$201,MATCH(Orders!I$1,Products!$A$1:$F$1,0),0)</f>
        <v>12143.737276429891</v>
      </c>
      <c r="J11542" s="2">
        <f>VLOOKUP($E11542,
Products!$A$1:$F$201,MATCH(Orders!J$1,Products!$A$1:$F$1,0),0)</f>
        <v>9077.1957392673976</v>
      </c>
    </row>
    <row r="11543" spans="1:10">
      <c r="A11543">
        <v>11542</v>
      </c>
      <c r="B11543" s="4">
        <v>45140</v>
      </c>
      <c r="C11543" s="10">
        <f>DATE(YEAR(orders[[#This Row],[order_date]]), MONTH(orders[[#This Row],[order_date]]), 1)</f>
        <v>45139</v>
      </c>
      <c r="D11543" t="s">
        <v>1034</v>
      </c>
      <c r="E11543" t="s">
        <v>615</v>
      </c>
      <c r="F11543" t="str">
        <f>VLOOKUP(orders[[#This Row],[product_id]],Products!A:C,3,0)</f>
        <v>Electronics</v>
      </c>
      <c r="G11543">
        <v>1</v>
      </c>
      <c r="H11543" s="6">
        <v>0.22974577586063744</v>
      </c>
      <c r="I11543" s="2">
        <f>VLOOKUP($E11543,
Products!$A$1:$F$201,MATCH(Orders!I$1,Products!$A$1:$F$1,0),0)</f>
        <v>31155.43680046549</v>
      </c>
      <c r="J11543" s="2">
        <f>VLOOKUP($E11543,
Products!$A$1:$F$201,MATCH(Orders!J$1,Products!$A$1:$F$1,0),0)</f>
        <v>22320.078602545669</v>
      </c>
    </row>
    <row r="11544" spans="1:10">
      <c r="A11544">
        <v>11543</v>
      </c>
      <c r="B11544" s="4">
        <v>44994</v>
      </c>
      <c r="C11544" s="10">
        <f>DATE(YEAR(orders[[#This Row],[order_date]]), MONTH(orders[[#This Row],[order_date]]), 1)</f>
        <v>44986</v>
      </c>
      <c r="D11544" t="s">
        <v>2851</v>
      </c>
      <c r="E11544" t="s">
        <v>695</v>
      </c>
      <c r="F11544" t="str">
        <f>VLOOKUP(orders[[#This Row],[product_id]],Products!A:C,3,0)</f>
        <v>Electronics</v>
      </c>
      <c r="G11544">
        <v>1</v>
      </c>
      <c r="H11544" s="6">
        <v>0.13603453674652272</v>
      </c>
      <c r="I11544" s="2">
        <f>VLOOKUP($E11544,
Products!$A$1:$F$201,MATCH(Orders!I$1,Products!$A$1:$F$1,0),0)</f>
        <v>2716.2219891886762</v>
      </c>
      <c r="J11544" s="2">
        <f>VLOOKUP($E11544,
Products!$A$1:$F$201,MATCH(Orders!J$1,Products!$A$1:$F$1,0),0)</f>
        <v>2045.0534052982539</v>
      </c>
    </row>
    <row r="11545" spans="1:10">
      <c r="A11545">
        <v>11544</v>
      </c>
      <c r="B11545" s="4">
        <v>45685</v>
      </c>
      <c r="C11545" s="10">
        <f>DATE(YEAR(orders[[#This Row],[order_date]]), MONTH(orders[[#This Row],[order_date]]), 1)</f>
        <v>45658</v>
      </c>
      <c r="D11545" t="s">
        <v>3938</v>
      </c>
      <c r="E11545" t="s">
        <v>692</v>
      </c>
      <c r="F11545" t="str">
        <f>VLOOKUP(orders[[#This Row],[product_id]],Products!A:C,3,0)</f>
        <v>Electronics</v>
      </c>
      <c r="G11545">
        <v>1</v>
      </c>
      <c r="H11545" s="6">
        <v>0.15518940372535037</v>
      </c>
      <c r="I11545" s="2">
        <f>VLOOKUP($E11545,
Products!$A$1:$F$201,MATCH(Orders!I$1,Products!$A$1:$F$1,0),0)</f>
        <v>18150.337151787651</v>
      </c>
      <c r="J11545" s="2">
        <f>VLOOKUP($E11545,
Products!$A$1:$F$201,MATCH(Orders!J$1,Products!$A$1:$F$1,0),0)</f>
        <v>11965.45000430708</v>
      </c>
    </row>
    <row r="11546" spans="1:10">
      <c r="A11546">
        <v>11545</v>
      </c>
      <c r="B11546" s="4">
        <v>45792</v>
      </c>
      <c r="C11546" s="10">
        <f>DATE(YEAR(orders[[#This Row],[order_date]]), MONTH(orders[[#This Row],[order_date]]), 1)</f>
        <v>45778</v>
      </c>
      <c r="D11546" t="s">
        <v>4183</v>
      </c>
      <c r="E11546" t="s">
        <v>566</v>
      </c>
      <c r="F11546" t="str">
        <f>VLOOKUP(orders[[#This Row],[product_id]],Products!A:C,3,0)</f>
        <v>Electronics</v>
      </c>
      <c r="G11546">
        <v>3</v>
      </c>
      <c r="H11546" s="6">
        <v>0.15844211701814157</v>
      </c>
      <c r="I11546" s="2">
        <f>VLOOKUP($E11546,
Products!$A$1:$F$201,MATCH(Orders!I$1,Products!$A$1:$F$1,0),0)</f>
        <v>16858.5225334635</v>
      </c>
      <c r="J11546" s="2">
        <f>VLOOKUP($E11546,
Products!$A$1:$F$201,MATCH(Orders!J$1,Products!$A$1:$F$1,0),0)</f>
        <v>11855.743620634101</v>
      </c>
    </row>
    <row r="11547" spans="1:10">
      <c r="A11547">
        <v>11546</v>
      </c>
      <c r="B11547" s="4">
        <v>45253</v>
      </c>
      <c r="C11547" s="10">
        <f>DATE(YEAR(orders[[#This Row],[order_date]]), MONTH(orders[[#This Row],[order_date]]), 1)</f>
        <v>45231</v>
      </c>
      <c r="D11547" t="s">
        <v>3734</v>
      </c>
      <c r="E11547" t="s">
        <v>673</v>
      </c>
      <c r="F11547" t="str">
        <f>VLOOKUP(orders[[#This Row],[product_id]],Products!A:C,3,0)</f>
        <v>Electronics</v>
      </c>
      <c r="G11547">
        <v>1</v>
      </c>
      <c r="H11547" s="6">
        <v>0.12316800026587597</v>
      </c>
      <c r="I11547" s="2">
        <f>VLOOKUP($E11547,
Products!$A$1:$F$201,MATCH(Orders!I$1,Products!$A$1:$F$1,0),0)</f>
        <v>19770.070105413852</v>
      </c>
      <c r="J11547" s="2">
        <f>VLOOKUP($E11547,
Products!$A$1:$F$201,MATCH(Orders!J$1,Products!$A$1:$F$1,0),0)</f>
        <v>14414.291574648811</v>
      </c>
    </row>
    <row r="11548" spans="1:10">
      <c r="A11548">
        <v>11547</v>
      </c>
      <c r="B11548" s="4">
        <v>46000</v>
      </c>
      <c r="C11548" s="10">
        <f>DATE(YEAR(orders[[#This Row],[order_date]]), MONTH(orders[[#This Row],[order_date]]), 1)</f>
        <v>45992</v>
      </c>
      <c r="D11548" t="s">
        <v>1708</v>
      </c>
      <c r="E11548" t="s">
        <v>637</v>
      </c>
      <c r="F11548" t="str">
        <f>VLOOKUP(orders[[#This Row],[product_id]],Products!A:C,3,0)</f>
        <v>Electronics</v>
      </c>
      <c r="G11548">
        <v>1</v>
      </c>
      <c r="H11548" s="6">
        <v>0.15247045126068809</v>
      </c>
      <c r="I11548" s="2">
        <f>VLOOKUP($E11548,
Products!$A$1:$F$201,MATCH(Orders!I$1,Products!$A$1:$F$1,0),0)</f>
        <v>2722.8882486231741</v>
      </c>
      <c r="J11548" s="2">
        <f>VLOOKUP($E11548,
Products!$A$1:$F$201,MATCH(Orders!J$1,Products!$A$1:$F$1,0),0)</f>
        <v>2155.455197032014</v>
      </c>
    </row>
    <row r="11549" spans="1:10">
      <c r="A11549">
        <v>11548</v>
      </c>
      <c r="B11549" s="4">
        <v>45967</v>
      </c>
      <c r="C11549" s="10">
        <f>DATE(YEAR(orders[[#This Row],[order_date]]), MONTH(orders[[#This Row],[order_date]]), 1)</f>
        <v>45962</v>
      </c>
      <c r="D11549" t="s">
        <v>1488</v>
      </c>
      <c r="E11549" t="s">
        <v>660</v>
      </c>
      <c r="F11549" t="str">
        <f>VLOOKUP(orders[[#This Row],[product_id]],Products!A:C,3,0)</f>
        <v>Appliances</v>
      </c>
      <c r="G11549">
        <v>3</v>
      </c>
      <c r="H11549" s="6">
        <v>0.1420291510048049</v>
      </c>
      <c r="I11549" s="2">
        <f>VLOOKUP($E11549,
Products!$A$1:$F$201,MATCH(Orders!I$1,Products!$A$1:$F$1,0),0)</f>
        <v>25996.564605776519</v>
      </c>
      <c r="J11549" s="2">
        <f>VLOOKUP($E11549,
Products!$A$1:$F$201,MATCH(Orders!J$1,Products!$A$1:$F$1,0),0)</f>
        <v>20210.769869456319</v>
      </c>
    </row>
    <row r="11550" spans="1:10">
      <c r="A11550">
        <v>11549</v>
      </c>
      <c r="B11550" s="4">
        <v>45449</v>
      </c>
      <c r="C11550" s="10">
        <f>DATE(YEAR(orders[[#This Row],[order_date]]), MONTH(orders[[#This Row],[order_date]]), 1)</f>
        <v>45444</v>
      </c>
      <c r="D11550" t="s">
        <v>1282</v>
      </c>
      <c r="E11550" t="s">
        <v>521</v>
      </c>
      <c r="F11550" t="str">
        <f>VLOOKUP(orders[[#This Row],[product_id]],Products!A:C,3,0)</f>
        <v>Electronics</v>
      </c>
      <c r="G11550">
        <v>3</v>
      </c>
      <c r="H11550" s="6">
        <v>0.22736404174888047</v>
      </c>
      <c r="I11550" s="2">
        <f>VLOOKUP($E11550,
Products!$A$1:$F$201,MATCH(Orders!I$1,Products!$A$1:$F$1,0),0)</f>
        <v>18373.691083837519</v>
      </c>
      <c r="J11550" s="2">
        <f>VLOOKUP($E11550,
Products!$A$1:$F$201,MATCH(Orders!J$1,Products!$A$1:$F$1,0),0)</f>
        <v>14409.80197321412</v>
      </c>
    </row>
    <row r="11551" spans="1:10">
      <c r="A11551">
        <v>11550</v>
      </c>
      <c r="B11551" s="4">
        <v>45914</v>
      </c>
      <c r="C11551" s="10">
        <f>DATE(YEAR(orders[[#This Row],[order_date]]), MONTH(orders[[#This Row],[order_date]]), 1)</f>
        <v>45901</v>
      </c>
      <c r="D11551" t="s">
        <v>1032</v>
      </c>
      <c r="E11551" t="s">
        <v>512</v>
      </c>
      <c r="F11551" t="str">
        <f>VLOOKUP(orders[[#This Row],[product_id]],Products!A:C,3,0)</f>
        <v>Electronics</v>
      </c>
      <c r="G11551">
        <v>2</v>
      </c>
      <c r="H11551" s="6">
        <v>0.18713461473132664</v>
      </c>
      <c r="I11551" s="2">
        <f>VLOOKUP($E11551,
Products!$A$1:$F$201,MATCH(Orders!I$1,Products!$A$1:$F$1,0),0)</f>
        <v>12877.548087294561</v>
      </c>
      <c r="J11551" s="2">
        <f>VLOOKUP($E11551,
Products!$A$1:$F$201,MATCH(Orders!J$1,Products!$A$1:$F$1,0),0)</f>
        <v>9551.9000631411909</v>
      </c>
    </row>
    <row r="11552" spans="1:10">
      <c r="A11552">
        <v>11551</v>
      </c>
      <c r="B11552" s="4">
        <v>45930</v>
      </c>
      <c r="C11552" s="10">
        <f>DATE(YEAR(orders[[#This Row],[order_date]]), MONTH(orders[[#This Row],[order_date]]), 1)</f>
        <v>45901</v>
      </c>
      <c r="D11552" t="s">
        <v>4696</v>
      </c>
      <c r="E11552" t="s">
        <v>516</v>
      </c>
      <c r="F11552" t="str">
        <f>VLOOKUP(orders[[#This Row],[product_id]],Products!A:C,3,0)</f>
        <v>Electronics</v>
      </c>
      <c r="G11552">
        <v>2</v>
      </c>
      <c r="H11552" s="6">
        <v>0.20181089918653763</v>
      </c>
      <c r="I11552" s="2">
        <f>VLOOKUP($E11552,
Products!$A$1:$F$201,MATCH(Orders!I$1,Products!$A$1:$F$1,0),0)</f>
        <v>12594.36437895595</v>
      </c>
      <c r="J11552" s="2">
        <f>VLOOKUP($E11552,
Products!$A$1:$F$201,MATCH(Orders!J$1,Products!$A$1:$F$1,0),0)</f>
        <v>9909.7267986522402</v>
      </c>
    </row>
    <row r="11553" spans="1:10">
      <c r="A11553">
        <v>11552</v>
      </c>
      <c r="B11553" s="4">
        <v>45430</v>
      </c>
      <c r="C11553" s="10">
        <f>DATE(YEAR(orders[[#This Row],[order_date]]), MONTH(orders[[#This Row],[order_date]]), 1)</f>
        <v>45413</v>
      </c>
      <c r="D11553" t="s">
        <v>2996</v>
      </c>
      <c r="E11553" t="s">
        <v>705</v>
      </c>
      <c r="F11553" t="str">
        <f>VLOOKUP(orders[[#This Row],[product_id]],Products!A:C,3,0)</f>
        <v>Electronics</v>
      </c>
      <c r="G11553">
        <v>2</v>
      </c>
      <c r="H11553" s="6">
        <v>0.18018583830189086</v>
      </c>
      <c r="I11553" s="2">
        <f>VLOOKUP($E11553,
Products!$A$1:$F$201,MATCH(Orders!I$1,Products!$A$1:$F$1,0),0)</f>
        <v>11719.594724541899</v>
      </c>
      <c r="J11553" s="2">
        <f>VLOOKUP($E11553,
Products!$A$1:$F$201,MATCH(Orders!J$1,Products!$A$1:$F$1,0),0)</f>
        <v>7926.6332911718628</v>
      </c>
    </row>
    <row r="11554" spans="1:10">
      <c r="A11554">
        <v>11553</v>
      </c>
      <c r="B11554" s="4">
        <v>45682</v>
      </c>
      <c r="C11554" s="10">
        <f>DATE(YEAR(orders[[#This Row],[order_date]]), MONTH(orders[[#This Row],[order_date]]), 1)</f>
        <v>45658</v>
      </c>
      <c r="D11554" t="s">
        <v>2233</v>
      </c>
      <c r="E11554" t="s">
        <v>569</v>
      </c>
      <c r="F11554" t="str">
        <f>VLOOKUP(orders[[#This Row],[product_id]],Products!A:C,3,0)</f>
        <v>Electronics</v>
      </c>
      <c r="G11554">
        <v>1</v>
      </c>
      <c r="H11554" s="6">
        <v>0.10664095500355679</v>
      </c>
      <c r="I11554" s="2">
        <f>VLOOKUP($E11554,
Products!$A$1:$F$201,MATCH(Orders!I$1,Products!$A$1:$F$1,0),0)</f>
        <v>30739.034547193129</v>
      </c>
      <c r="J11554" s="2">
        <f>VLOOKUP($E11554,
Products!$A$1:$F$201,MATCH(Orders!J$1,Products!$A$1:$F$1,0),0)</f>
        <v>22938.60345365321</v>
      </c>
    </row>
    <row r="11555" spans="1:10">
      <c r="A11555">
        <v>11554</v>
      </c>
      <c r="B11555" s="4">
        <v>45399</v>
      </c>
      <c r="C11555" s="10">
        <f>DATE(YEAR(orders[[#This Row],[order_date]]), MONTH(orders[[#This Row],[order_date]]), 1)</f>
        <v>45383</v>
      </c>
      <c r="D11555" t="s">
        <v>3120</v>
      </c>
      <c r="E11555" t="s">
        <v>685</v>
      </c>
      <c r="F11555" t="str">
        <f>VLOOKUP(orders[[#This Row],[product_id]],Products!A:C,3,0)</f>
        <v>Electronics</v>
      </c>
      <c r="G11555">
        <v>1</v>
      </c>
      <c r="H11555" s="6">
        <v>0.20450283364911148</v>
      </c>
      <c r="I11555" s="2">
        <f>VLOOKUP($E11555,
Products!$A$1:$F$201,MATCH(Orders!I$1,Products!$A$1:$F$1,0),0)</f>
        <v>30011.61348468516</v>
      </c>
      <c r="J11555" s="2">
        <f>VLOOKUP($E11555,
Products!$A$1:$F$201,MATCH(Orders!J$1,Products!$A$1:$F$1,0),0)</f>
        <v>20796.213094008199</v>
      </c>
    </row>
    <row r="11556" spans="1:10">
      <c r="A11556">
        <v>11555</v>
      </c>
      <c r="B11556" s="4">
        <v>45784</v>
      </c>
      <c r="C11556" s="10">
        <f>DATE(YEAR(orders[[#This Row],[order_date]]), MONTH(orders[[#This Row],[order_date]]), 1)</f>
        <v>45778</v>
      </c>
      <c r="D11556" t="s">
        <v>3527</v>
      </c>
      <c r="E11556" t="s">
        <v>633</v>
      </c>
      <c r="F11556" t="str">
        <f>VLOOKUP(orders[[#This Row],[product_id]],Products!A:C,3,0)</f>
        <v>Appliances</v>
      </c>
      <c r="G11556">
        <v>2</v>
      </c>
      <c r="H11556" s="6">
        <v>0.12524687018763223</v>
      </c>
      <c r="I11556" s="2">
        <f>VLOOKUP($E11556,
Products!$A$1:$F$201,MATCH(Orders!I$1,Products!$A$1:$F$1,0),0)</f>
        <v>2361.4162937319088</v>
      </c>
      <c r="J11556" s="2">
        <f>VLOOKUP($E11556,
Products!$A$1:$F$201,MATCH(Orders!J$1,Products!$A$1:$F$1,0),0)</f>
        <v>1552.5536411429621</v>
      </c>
    </row>
    <row r="11557" spans="1:10">
      <c r="A11557">
        <v>11556</v>
      </c>
      <c r="B11557" s="4">
        <v>45467</v>
      </c>
      <c r="C11557" s="10">
        <f>DATE(YEAR(orders[[#This Row],[order_date]]), MONTH(orders[[#This Row],[order_date]]), 1)</f>
        <v>45444</v>
      </c>
      <c r="D11557" t="s">
        <v>3477</v>
      </c>
      <c r="E11557" t="s">
        <v>511</v>
      </c>
      <c r="F11557" t="str">
        <f>VLOOKUP(orders[[#This Row],[product_id]],Products!A:C,3,0)</f>
        <v>Appliances</v>
      </c>
      <c r="G11557">
        <v>3</v>
      </c>
      <c r="H11557" s="6">
        <v>0.10999454185000836</v>
      </c>
      <c r="I11557" s="2">
        <f>VLOOKUP($E11557,
Products!$A$1:$F$201,MATCH(Orders!I$1,Products!$A$1:$F$1,0),0)</f>
        <v>6005.1161529516376</v>
      </c>
      <c r="J11557" s="2">
        <f>VLOOKUP($E11557,
Products!$A$1:$F$201,MATCH(Orders!J$1,Products!$A$1:$F$1,0),0)</f>
        <v>4036.1471846213158</v>
      </c>
    </row>
    <row r="11558" spans="1:10">
      <c r="A11558">
        <v>11557</v>
      </c>
      <c r="B11558" s="4">
        <v>45795</v>
      </c>
      <c r="C11558" s="10">
        <f>DATE(YEAR(orders[[#This Row],[order_date]]), MONTH(orders[[#This Row],[order_date]]), 1)</f>
        <v>45778</v>
      </c>
      <c r="D11558" t="s">
        <v>2171</v>
      </c>
      <c r="E11558" t="s">
        <v>625</v>
      </c>
      <c r="F11558" t="str">
        <f>VLOOKUP(orders[[#This Row],[product_id]],Products!A:C,3,0)</f>
        <v>Electronics</v>
      </c>
      <c r="G11558">
        <v>1</v>
      </c>
      <c r="H11558" s="6">
        <v>0.24732235233604072</v>
      </c>
      <c r="I11558" s="2">
        <f>VLOOKUP($E11558,
Products!$A$1:$F$201,MATCH(Orders!I$1,Products!$A$1:$F$1,0),0)</f>
        <v>11578.815958005471</v>
      </c>
      <c r="J11558" s="2">
        <f>VLOOKUP($E11558,
Products!$A$1:$F$201,MATCH(Orders!J$1,Products!$A$1:$F$1,0),0)</f>
        <v>7854.7306959992193</v>
      </c>
    </row>
    <row r="11559" spans="1:10">
      <c r="A11559">
        <v>11558</v>
      </c>
      <c r="B11559" s="4">
        <v>45804</v>
      </c>
      <c r="C11559" s="10">
        <f>DATE(YEAR(orders[[#This Row],[order_date]]), MONTH(orders[[#This Row],[order_date]]), 1)</f>
        <v>45778</v>
      </c>
      <c r="D11559" t="s">
        <v>3931</v>
      </c>
      <c r="E11559" t="s">
        <v>553</v>
      </c>
      <c r="F11559" t="str">
        <f>VLOOKUP(orders[[#This Row],[product_id]],Products!A:C,3,0)</f>
        <v>Electronics</v>
      </c>
      <c r="G11559">
        <v>3</v>
      </c>
      <c r="H11559" s="6">
        <v>0.24966610271569289</v>
      </c>
      <c r="I11559" s="2">
        <f>VLOOKUP($E11559,
Products!$A$1:$F$201,MATCH(Orders!I$1,Products!$A$1:$F$1,0),0)</f>
        <v>19089.562478947992</v>
      </c>
      <c r="J11559" s="2">
        <f>VLOOKUP($E11559,
Products!$A$1:$F$201,MATCH(Orders!J$1,Products!$A$1:$F$1,0),0)</f>
        <v>12552.840439332171</v>
      </c>
    </row>
    <row r="11560" spans="1:10">
      <c r="A11560">
        <v>11559</v>
      </c>
      <c r="B11560" s="4">
        <v>45866</v>
      </c>
      <c r="C11560" s="10">
        <f>DATE(YEAR(orders[[#This Row],[order_date]]), MONTH(orders[[#This Row],[order_date]]), 1)</f>
        <v>45839</v>
      </c>
      <c r="D11560" t="s">
        <v>2987</v>
      </c>
      <c r="E11560" t="s">
        <v>574</v>
      </c>
      <c r="F11560" t="str">
        <f>VLOOKUP(orders[[#This Row],[product_id]],Products!A:C,3,0)</f>
        <v>Electronics</v>
      </c>
      <c r="G11560">
        <v>2</v>
      </c>
      <c r="H11560" s="6">
        <v>0.12122723054496118</v>
      </c>
      <c r="I11560" s="2">
        <f>VLOOKUP($E11560,
Products!$A$1:$F$201,MATCH(Orders!I$1,Products!$A$1:$F$1,0),0)</f>
        <v>30824.427673567101</v>
      </c>
      <c r="J11560" s="2">
        <f>VLOOKUP($E11560,
Products!$A$1:$F$201,MATCH(Orders!J$1,Products!$A$1:$F$1,0),0)</f>
        <v>20473.07476940487</v>
      </c>
    </row>
    <row r="11561" spans="1:10">
      <c r="A11561">
        <v>11560</v>
      </c>
      <c r="B11561" s="4">
        <v>45803</v>
      </c>
      <c r="C11561" s="10">
        <f>DATE(YEAR(orders[[#This Row],[order_date]]), MONTH(orders[[#This Row],[order_date]]), 1)</f>
        <v>45778</v>
      </c>
      <c r="D11561" t="s">
        <v>1357</v>
      </c>
      <c r="E11561" t="s">
        <v>626</v>
      </c>
      <c r="F11561" t="str">
        <f>VLOOKUP(orders[[#This Row],[product_id]],Products!A:C,3,0)</f>
        <v>Electronics</v>
      </c>
      <c r="G11561">
        <v>1</v>
      </c>
      <c r="H11561" s="6">
        <v>0.23892024692665478</v>
      </c>
      <c r="I11561" s="2">
        <f>VLOOKUP($E11561,
Products!$A$1:$F$201,MATCH(Orders!I$1,Products!$A$1:$F$1,0),0)</f>
        <v>19602.440815481601</v>
      </c>
      <c r="J11561" s="2">
        <f>VLOOKUP($E11561,
Products!$A$1:$F$201,MATCH(Orders!J$1,Products!$A$1:$F$1,0),0)</f>
        <v>14427.862284038891</v>
      </c>
    </row>
    <row r="11562" spans="1:10">
      <c r="A11562">
        <v>11561</v>
      </c>
      <c r="B11562" s="4">
        <v>45723</v>
      </c>
      <c r="C11562" s="10">
        <f>DATE(YEAR(orders[[#This Row],[order_date]]), MONTH(orders[[#This Row],[order_date]]), 1)</f>
        <v>45717</v>
      </c>
      <c r="D11562" t="s">
        <v>3086</v>
      </c>
      <c r="E11562" t="s">
        <v>511</v>
      </c>
      <c r="F11562" t="str">
        <f>VLOOKUP(orders[[#This Row],[product_id]],Products!A:C,3,0)</f>
        <v>Appliances</v>
      </c>
      <c r="G11562">
        <v>2</v>
      </c>
      <c r="H11562" s="6">
        <v>9.0593584893874299E-2</v>
      </c>
      <c r="I11562" s="2">
        <f>VLOOKUP($E11562,
Products!$A$1:$F$201,MATCH(Orders!I$1,Products!$A$1:$F$1,0),0)</f>
        <v>6005.1161529516376</v>
      </c>
      <c r="J11562" s="2">
        <f>VLOOKUP($E11562,
Products!$A$1:$F$201,MATCH(Orders!J$1,Products!$A$1:$F$1,0),0)</f>
        <v>4036.1471846213158</v>
      </c>
    </row>
    <row r="11563" spans="1:10">
      <c r="A11563">
        <v>11562</v>
      </c>
      <c r="B11563" s="4">
        <v>45398</v>
      </c>
      <c r="C11563" s="10">
        <f>DATE(YEAR(orders[[#This Row],[order_date]]), MONTH(orders[[#This Row],[order_date]]), 1)</f>
        <v>45383</v>
      </c>
      <c r="D11563" t="s">
        <v>1200</v>
      </c>
      <c r="E11563" t="s">
        <v>694</v>
      </c>
      <c r="F11563" t="str">
        <f>VLOOKUP(orders[[#This Row],[product_id]],Products!A:C,3,0)</f>
        <v>Appliances</v>
      </c>
      <c r="G11563">
        <v>3</v>
      </c>
      <c r="H11563" s="6">
        <v>6.0030069684545398E-2</v>
      </c>
      <c r="I11563" s="2">
        <f>VLOOKUP($E11563,
Products!$A$1:$F$201,MATCH(Orders!I$1,Products!$A$1:$F$1,0),0)</f>
        <v>6319.3885218993337</v>
      </c>
      <c r="J11563" s="2">
        <f>VLOOKUP($E11563,
Products!$A$1:$F$201,MATCH(Orders!J$1,Products!$A$1:$F$1,0),0)</f>
        <v>4956.0125433870189</v>
      </c>
    </row>
    <row r="11564" spans="1:10">
      <c r="A11564">
        <v>11563</v>
      </c>
      <c r="B11564" s="4">
        <v>45764</v>
      </c>
      <c r="C11564" s="10">
        <f>DATE(YEAR(orders[[#This Row],[order_date]]), MONTH(orders[[#This Row],[order_date]]), 1)</f>
        <v>45748</v>
      </c>
      <c r="D11564" t="s">
        <v>1844</v>
      </c>
      <c r="E11564" t="s">
        <v>699</v>
      </c>
      <c r="F11564" t="str">
        <f>VLOOKUP(orders[[#This Row],[product_id]],Products!A:C,3,0)</f>
        <v>Appliances</v>
      </c>
      <c r="G11564">
        <v>3</v>
      </c>
      <c r="H11564" s="6">
        <v>0.13340096109135205</v>
      </c>
      <c r="I11564" s="2">
        <f>VLOOKUP($E11564,
Products!$A$1:$F$201,MATCH(Orders!I$1,Products!$A$1:$F$1,0),0)</f>
        <v>25091.998133165329</v>
      </c>
      <c r="J11564" s="2">
        <f>VLOOKUP($E11564,
Products!$A$1:$F$201,MATCH(Orders!J$1,Products!$A$1:$F$1,0),0)</f>
        <v>18464.226825266349</v>
      </c>
    </row>
    <row r="11565" spans="1:10">
      <c r="A11565">
        <v>11564</v>
      </c>
      <c r="B11565" s="4">
        <v>45010</v>
      </c>
      <c r="C11565" s="10">
        <f>DATE(YEAR(orders[[#This Row],[order_date]]), MONTH(orders[[#This Row],[order_date]]), 1)</f>
        <v>44986</v>
      </c>
      <c r="D11565" t="s">
        <v>3122</v>
      </c>
      <c r="E11565" t="s">
        <v>590</v>
      </c>
      <c r="F11565" t="str">
        <f>VLOOKUP(orders[[#This Row],[product_id]],Products!A:C,3,0)</f>
        <v>Appliances</v>
      </c>
      <c r="G11565">
        <v>2</v>
      </c>
      <c r="H11565" s="6">
        <v>0.1182558209436177</v>
      </c>
      <c r="I11565" s="2">
        <f>VLOOKUP($E11565,
Products!$A$1:$F$201,MATCH(Orders!I$1,Products!$A$1:$F$1,0),0)</f>
        <v>2035.9251500591261</v>
      </c>
      <c r="J11565" s="2">
        <f>VLOOKUP($E11565,
Products!$A$1:$F$201,MATCH(Orders!J$1,Products!$A$1:$F$1,0),0)</f>
        <v>1473.8412378673991</v>
      </c>
    </row>
    <row r="11566" spans="1:10">
      <c r="A11566">
        <v>11565</v>
      </c>
      <c r="B11566" s="4">
        <v>45303</v>
      </c>
      <c r="C11566" s="10">
        <f>DATE(YEAR(orders[[#This Row],[order_date]]), MONTH(orders[[#This Row],[order_date]]), 1)</f>
        <v>45292</v>
      </c>
      <c r="D11566" t="s">
        <v>2062</v>
      </c>
      <c r="E11566" t="s">
        <v>615</v>
      </c>
      <c r="F11566" t="str">
        <f>VLOOKUP(orders[[#This Row],[product_id]],Products!A:C,3,0)</f>
        <v>Electronics</v>
      </c>
      <c r="G11566">
        <v>2</v>
      </c>
      <c r="H11566" s="6">
        <v>0.22641794577229629</v>
      </c>
      <c r="I11566" s="2">
        <f>VLOOKUP($E11566,
Products!$A$1:$F$201,MATCH(Orders!I$1,Products!$A$1:$F$1,0),0)</f>
        <v>31155.43680046549</v>
      </c>
      <c r="J11566" s="2">
        <f>VLOOKUP($E11566,
Products!$A$1:$F$201,MATCH(Orders!J$1,Products!$A$1:$F$1,0),0)</f>
        <v>22320.078602545669</v>
      </c>
    </row>
    <row r="11567" spans="1:10">
      <c r="A11567">
        <v>11566</v>
      </c>
      <c r="B11567" s="4">
        <v>45130</v>
      </c>
      <c r="C11567" s="10">
        <f>DATE(YEAR(orders[[#This Row],[order_date]]), MONTH(orders[[#This Row],[order_date]]), 1)</f>
        <v>45108</v>
      </c>
      <c r="D11567" t="s">
        <v>1859</v>
      </c>
      <c r="E11567" t="s">
        <v>686</v>
      </c>
      <c r="F11567" t="str">
        <f>VLOOKUP(orders[[#This Row],[product_id]],Products!A:C,3,0)</f>
        <v>Appliances</v>
      </c>
      <c r="G11567">
        <v>1</v>
      </c>
      <c r="H11567" s="6">
        <v>9.8394708920417948E-2</v>
      </c>
      <c r="I11567" s="2">
        <f>VLOOKUP($E11567,
Products!$A$1:$F$201,MATCH(Orders!I$1,Products!$A$1:$F$1,0),0)</f>
        <v>25525.356267188719</v>
      </c>
      <c r="J11567" s="2">
        <f>VLOOKUP($E11567,
Products!$A$1:$F$201,MATCH(Orders!J$1,Products!$A$1:$F$1,0),0)</f>
        <v>18214.15981099859</v>
      </c>
    </row>
    <row r="11568" spans="1:10">
      <c r="A11568">
        <v>11567</v>
      </c>
      <c r="B11568" s="4">
        <v>45935</v>
      </c>
      <c r="C11568" s="10">
        <f>DATE(YEAR(orders[[#This Row],[order_date]]), MONTH(orders[[#This Row],[order_date]]), 1)</f>
        <v>45931</v>
      </c>
      <c r="D11568" t="s">
        <v>4705</v>
      </c>
      <c r="E11568" t="s">
        <v>533</v>
      </c>
      <c r="F11568" t="str">
        <f>VLOOKUP(orders[[#This Row],[product_id]],Products!A:C,3,0)</f>
        <v>Electronics</v>
      </c>
      <c r="G11568">
        <v>3</v>
      </c>
      <c r="H11568" s="6">
        <v>0.1803193063993771</v>
      </c>
      <c r="I11568" s="2">
        <f>VLOOKUP($E11568,
Products!$A$1:$F$201,MATCH(Orders!I$1,Products!$A$1:$F$1,0),0)</f>
        <v>28589.802369332661</v>
      </c>
      <c r="J11568" s="2">
        <f>VLOOKUP($E11568,
Products!$A$1:$F$201,MATCH(Orders!J$1,Products!$A$1:$F$1,0),0)</f>
        <v>21212.93445492295</v>
      </c>
    </row>
    <row r="11569" spans="1:10">
      <c r="A11569">
        <v>11568</v>
      </c>
      <c r="B11569" s="4">
        <v>45430</v>
      </c>
      <c r="C11569" s="10">
        <f>DATE(YEAR(orders[[#This Row],[order_date]]), MONTH(orders[[#This Row],[order_date]]), 1)</f>
        <v>45413</v>
      </c>
      <c r="D11569" t="s">
        <v>3955</v>
      </c>
      <c r="E11569" t="s">
        <v>614</v>
      </c>
      <c r="F11569" t="str">
        <f>VLOOKUP(orders[[#This Row],[product_id]],Products!A:C,3,0)</f>
        <v>Electronics</v>
      </c>
      <c r="G11569">
        <v>1</v>
      </c>
      <c r="H11569" s="6">
        <v>0.19753948298745866</v>
      </c>
      <c r="I11569" s="2">
        <f>VLOOKUP($E11569,
Products!$A$1:$F$201,MATCH(Orders!I$1,Products!$A$1:$F$1,0),0)</f>
        <v>27394.979060178921</v>
      </c>
      <c r="J11569" s="2">
        <f>VLOOKUP($E11569,
Products!$A$1:$F$201,MATCH(Orders!J$1,Products!$A$1:$F$1,0),0)</f>
        <v>20497.911427865951</v>
      </c>
    </row>
    <row r="11570" spans="1:10">
      <c r="A11570">
        <v>11569</v>
      </c>
      <c r="B11570" s="4">
        <v>45465</v>
      </c>
      <c r="C11570" s="10">
        <f>DATE(YEAR(orders[[#This Row],[order_date]]), MONTH(orders[[#This Row],[order_date]]), 1)</f>
        <v>45444</v>
      </c>
      <c r="D11570" t="s">
        <v>2848</v>
      </c>
      <c r="E11570" t="s">
        <v>638</v>
      </c>
      <c r="F11570" t="str">
        <f>VLOOKUP(orders[[#This Row],[product_id]],Products!A:C,3,0)</f>
        <v>Electronics</v>
      </c>
      <c r="G11570">
        <v>3</v>
      </c>
      <c r="H11570" s="6">
        <v>0.1038404573926044</v>
      </c>
      <c r="I11570" s="2">
        <f>VLOOKUP($E11570,
Products!$A$1:$F$201,MATCH(Orders!I$1,Products!$A$1:$F$1,0),0)</f>
        <v>11118.17778596276</v>
      </c>
      <c r="J11570" s="2">
        <f>VLOOKUP($E11570,
Products!$A$1:$F$201,MATCH(Orders!J$1,Products!$A$1:$F$1,0),0)</f>
        <v>7887.697719413397</v>
      </c>
    </row>
    <row r="11571" spans="1:10">
      <c r="A11571">
        <v>11570</v>
      </c>
      <c r="B11571" s="4">
        <v>44943</v>
      </c>
      <c r="C11571" s="10">
        <f>DATE(YEAR(orders[[#This Row],[order_date]]), MONTH(orders[[#This Row],[order_date]]), 1)</f>
        <v>44927</v>
      </c>
      <c r="D11571" t="s">
        <v>4094</v>
      </c>
      <c r="E11571" t="s">
        <v>586</v>
      </c>
      <c r="F11571" t="str">
        <f>VLOOKUP(orders[[#This Row],[product_id]],Products!A:C,3,0)</f>
        <v>Appliances</v>
      </c>
      <c r="G11571">
        <v>2</v>
      </c>
      <c r="H11571" s="6">
        <v>5.0407407231758641E-2</v>
      </c>
      <c r="I11571" s="2">
        <f>VLOOKUP($E11571,
Products!$A$1:$F$201,MATCH(Orders!I$1,Products!$A$1:$F$1,0),0)</f>
        <v>22928.971424497449</v>
      </c>
      <c r="J11571" s="2">
        <f>VLOOKUP($E11571,
Products!$A$1:$F$201,MATCH(Orders!J$1,Products!$A$1:$F$1,0),0)</f>
        <v>17801.356740692991</v>
      </c>
    </row>
    <row r="11572" spans="1:10">
      <c r="A11572">
        <v>11571</v>
      </c>
      <c r="B11572" s="4">
        <v>45501</v>
      </c>
      <c r="C11572" s="10">
        <f>DATE(YEAR(orders[[#This Row],[order_date]]), MONTH(orders[[#This Row],[order_date]]), 1)</f>
        <v>45474</v>
      </c>
      <c r="D11572" t="s">
        <v>3660</v>
      </c>
      <c r="E11572" t="s">
        <v>606</v>
      </c>
      <c r="F11572" t="str">
        <f>VLOOKUP(orders[[#This Row],[product_id]],Products!A:C,3,0)</f>
        <v>Appliances</v>
      </c>
      <c r="G11572">
        <v>1</v>
      </c>
      <c r="H11572" s="6">
        <v>0.13597768237246805</v>
      </c>
      <c r="I11572" s="2">
        <f>VLOOKUP($E11572,
Products!$A$1:$F$201,MATCH(Orders!I$1,Products!$A$1:$F$1,0),0)</f>
        <v>2163.0020078909042</v>
      </c>
      <c r="J11572" s="2">
        <f>VLOOKUP($E11572,
Products!$A$1:$F$201,MATCH(Orders!J$1,Products!$A$1:$F$1,0),0)</f>
        <v>1416.078554182008</v>
      </c>
    </row>
    <row r="11573" spans="1:10">
      <c r="A11573">
        <v>11572</v>
      </c>
      <c r="B11573" s="4">
        <v>45502</v>
      </c>
      <c r="C11573" s="10">
        <f>DATE(YEAR(orders[[#This Row],[order_date]]), MONTH(orders[[#This Row],[order_date]]), 1)</f>
        <v>45474</v>
      </c>
      <c r="D11573" t="s">
        <v>1830</v>
      </c>
      <c r="E11573" t="s">
        <v>563</v>
      </c>
      <c r="F11573" t="str">
        <f>VLOOKUP(orders[[#This Row],[product_id]],Products!A:C,3,0)</f>
        <v>Electronics</v>
      </c>
      <c r="G11573">
        <v>1</v>
      </c>
      <c r="H11573" s="6">
        <v>0.19187535070201861</v>
      </c>
      <c r="I11573" s="2">
        <f>VLOOKUP($E11573,
Products!$A$1:$F$201,MATCH(Orders!I$1,Products!$A$1:$F$1,0),0)</f>
        <v>2267.1489506516559</v>
      </c>
      <c r="J11573" s="2">
        <f>VLOOKUP($E11573,
Products!$A$1:$F$201,MATCH(Orders!J$1,Products!$A$1:$F$1,0),0)</f>
        <v>1538.7671398485211</v>
      </c>
    </row>
    <row r="11574" spans="1:10">
      <c r="A11574">
        <v>11573</v>
      </c>
      <c r="B11574" s="4">
        <v>45941</v>
      </c>
      <c r="C11574" s="10">
        <f>DATE(YEAR(orders[[#This Row],[order_date]]), MONTH(orders[[#This Row],[order_date]]), 1)</f>
        <v>45931</v>
      </c>
      <c r="D11574" t="s">
        <v>1925</v>
      </c>
      <c r="E11574" t="s">
        <v>529</v>
      </c>
      <c r="F11574" t="str">
        <f>VLOOKUP(orders[[#This Row],[product_id]],Products!A:C,3,0)</f>
        <v>Electronics</v>
      </c>
      <c r="G11574">
        <v>3</v>
      </c>
      <c r="H11574" s="6">
        <v>0.11755020124969279</v>
      </c>
      <c r="I11574" s="2">
        <f>VLOOKUP($E11574,
Products!$A$1:$F$201,MATCH(Orders!I$1,Products!$A$1:$F$1,0),0)</f>
        <v>18308.801775351771</v>
      </c>
      <c r="J11574" s="2">
        <f>VLOOKUP($E11574,
Products!$A$1:$F$201,MATCH(Orders!J$1,Products!$A$1:$F$1,0),0)</f>
        <v>12027.24184831013</v>
      </c>
    </row>
    <row r="11575" spans="1:10">
      <c r="A11575">
        <v>11574</v>
      </c>
      <c r="B11575" s="4">
        <v>45989</v>
      </c>
      <c r="C11575" s="10">
        <f>DATE(YEAR(orders[[#This Row],[order_date]]), MONTH(orders[[#This Row],[order_date]]), 1)</f>
        <v>45962</v>
      </c>
      <c r="D11575" t="s">
        <v>1507</v>
      </c>
      <c r="E11575" t="s">
        <v>664</v>
      </c>
      <c r="F11575" t="str">
        <f>VLOOKUP(orders[[#This Row],[product_id]],Products!A:C,3,0)</f>
        <v>Appliances</v>
      </c>
      <c r="G11575">
        <v>1</v>
      </c>
      <c r="H11575" s="6">
        <v>0.11182915384256589</v>
      </c>
      <c r="I11575" s="2">
        <f>VLOOKUP($E11575,
Products!$A$1:$F$201,MATCH(Orders!I$1,Products!$A$1:$F$1,0),0)</f>
        <v>2181.6314584966208</v>
      </c>
      <c r="J11575" s="2">
        <f>VLOOKUP($E11575,
Products!$A$1:$F$201,MATCH(Orders!J$1,Products!$A$1:$F$1,0),0)</f>
        <v>1607.5776178781809</v>
      </c>
    </row>
    <row r="11576" spans="1:10">
      <c r="A11576">
        <v>11575</v>
      </c>
      <c r="B11576" s="4">
        <v>45056</v>
      </c>
      <c r="C11576" s="10">
        <f>DATE(YEAR(orders[[#This Row],[order_date]]), MONTH(orders[[#This Row],[order_date]]), 1)</f>
        <v>45047</v>
      </c>
      <c r="D11576" t="s">
        <v>2748</v>
      </c>
      <c r="E11576" t="s">
        <v>674</v>
      </c>
      <c r="F11576" t="str">
        <f>VLOOKUP(orders[[#This Row],[product_id]],Products!A:C,3,0)</f>
        <v>Appliances</v>
      </c>
      <c r="G11576">
        <v>1</v>
      </c>
      <c r="H11576" s="6">
        <v>0.11347412790195063</v>
      </c>
      <c r="I11576" s="2">
        <f>VLOOKUP($E11576,
Products!$A$1:$F$201,MATCH(Orders!I$1,Products!$A$1:$F$1,0),0)</f>
        <v>6324.5253633508046</v>
      </c>
      <c r="J11576" s="2">
        <f>VLOOKUP($E11576,
Products!$A$1:$F$201,MATCH(Orders!J$1,Products!$A$1:$F$1,0),0)</f>
        <v>4493.055585088201</v>
      </c>
    </row>
    <row r="11577" spans="1:10">
      <c r="A11577">
        <v>11576</v>
      </c>
      <c r="B11577" s="4">
        <v>45041</v>
      </c>
      <c r="C11577" s="10">
        <f>DATE(YEAR(orders[[#This Row],[order_date]]), MONTH(orders[[#This Row],[order_date]]), 1)</f>
        <v>45017</v>
      </c>
      <c r="D11577" t="s">
        <v>913</v>
      </c>
      <c r="E11577" t="s">
        <v>573</v>
      </c>
      <c r="F11577" t="str">
        <f>VLOOKUP(orders[[#This Row],[product_id]],Products!A:C,3,0)</f>
        <v>Electronics</v>
      </c>
      <c r="G11577">
        <v>1</v>
      </c>
      <c r="H11577" s="6">
        <v>0.10428214205771906</v>
      </c>
      <c r="I11577" s="2">
        <f>VLOOKUP($E11577,
Products!$A$1:$F$201,MATCH(Orders!I$1,Products!$A$1:$F$1,0),0)</f>
        <v>30443.851050190449</v>
      </c>
      <c r="J11577" s="2">
        <f>VLOOKUP($E11577,
Products!$A$1:$F$201,MATCH(Orders!J$1,Products!$A$1:$F$1,0),0)</f>
        <v>21165.126268210519</v>
      </c>
    </row>
    <row r="11578" spans="1:10">
      <c r="A11578">
        <v>11577</v>
      </c>
      <c r="B11578" s="4">
        <v>45876</v>
      </c>
      <c r="C11578" s="10">
        <f>DATE(YEAR(orders[[#This Row],[order_date]]), MONTH(orders[[#This Row],[order_date]]), 1)</f>
        <v>45870</v>
      </c>
      <c r="D11578" t="s">
        <v>3360</v>
      </c>
      <c r="E11578" t="s">
        <v>612</v>
      </c>
      <c r="F11578" t="str">
        <f>VLOOKUP(orders[[#This Row],[product_id]],Products!A:C,3,0)</f>
        <v>Electronics</v>
      </c>
      <c r="G11578">
        <v>2</v>
      </c>
      <c r="H11578" s="6">
        <v>0.18687395729806769</v>
      </c>
      <c r="I11578" s="2">
        <f>VLOOKUP($E11578,
Products!$A$1:$F$201,MATCH(Orders!I$1,Products!$A$1:$F$1,0),0)</f>
        <v>2704.041843529928</v>
      </c>
      <c r="J11578" s="2">
        <f>VLOOKUP($E11578,
Products!$A$1:$F$201,MATCH(Orders!J$1,Products!$A$1:$F$1,0),0)</f>
        <v>2158.9135708713038</v>
      </c>
    </row>
    <row r="11579" spans="1:10">
      <c r="A11579">
        <v>11578</v>
      </c>
      <c r="B11579" s="4">
        <v>45995</v>
      </c>
      <c r="C11579" s="10">
        <f>DATE(YEAR(orders[[#This Row],[order_date]]), MONTH(orders[[#This Row],[order_date]]), 1)</f>
        <v>45992</v>
      </c>
      <c r="D11579" t="s">
        <v>1178</v>
      </c>
      <c r="E11579" t="s">
        <v>679</v>
      </c>
      <c r="F11579" t="str">
        <f>VLOOKUP(orders[[#This Row],[product_id]],Products!A:C,3,0)</f>
        <v>Appliances</v>
      </c>
      <c r="G11579">
        <v>1</v>
      </c>
      <c r="H11579" s="6">
        <v>8.1209250598885896E-2</v>
      </c>
      <c r="I11579" s="2">
        <f>VLOOKUP($E11579,
Products!$A$1:$F$201,MATCH(Orders!I$1,Products!$A$1:$F$1,0),0)</f>
        <v>6336.1008284819591</v>
      </c>
      <c r="J11579" s="2">
        <f>VLOOKUP($E11579,
Products!$A$1:$F$201,MATCH(Orders!J$1,Products!$A$1:$F$1,0),0)</f>
        <v>5056.6203893460352</v>
      </c>
    </row>
    <row r="11580" spans="1:10">
      <c r="A11580">
        <v>11579</v>
      </c>
      <c r="B11580" s="4">
        <v>45142</v>
      </c>
      <c r="C11580" s="10">
        <f>DATE(YEAR(orders[[#This Row],[order_date]]), MONTH(orders[[#This Row],[order_date]]), 1)</f>
        <v>45139</v>
      </c>
      <c r="D11580" t="s">
        <v>2344</v>
      </c>
      <c r="E11580" t="s">
        <v>515</v>
      </c>
      <c r="F11580" t="str">
        <f>VLOOKUP(orders[[#This Row],[product_id]],Products!A:C,3,0)</f>
        <v>Appliances</v>
      </c>
      <c r="G11580">
        <v>1</v>
      </c>
      <c r="H11580" s="6">
        <v>6.9032549434194873E-2</v>
      </c>
      <c r="I11580" s="2">
        <f>VLOOKUP($E11580,
Products!$A$1:$F$201,MATCH(Orders!I$1,Products!$A$1:$F$1,0),0)</f>
        <v>2136.8180837738519</v>
      </c>
      <c r="J11580" s="2">
        <f>VLOOKUP($E11580,
Products!$A$1:$F$201,MATCH(Orders!J$1,Products!$A$1:$F$1,0),0)</f>
        <v>1689.48738136013</v>
      </c>
    </row>
    <row r="11581" spans="1:10">
      <c r="A11581">
        <v>11580</v>
      </c>
      <c r="B11581" s="4">
        <v>45774</v>
      </c>
      <c r="C11581" s="10">
        <f>DATE(YEAR(orders[[#This Row],[order_date]]), MONTH(orders[[#This Row],[order_date]]), 1)</f>
        <v>45748</v>
      </c>
      <c r="D11581" t="s">
        <v>1737</v>
      </c>
      <c r="E11581" t="s">
        <v>670</v>
      </c>
      <c r="F11581" t="str">
        <f>VLOOKUP(orders[[#This Row],[product_id]],Products!A:C,3,0)</f>
        <v>Electronics</v>
      </c>
      <c r="G11581">
        <v>2</v>
      </c>
      <c r="H11581" s="6">
        <v>0.12887720856932916</v>
      </c>
      <c r="I11581" s="2">
        <f>VLOOKUP($E11581,
Products!$A$1:$F$201,MATCH(Orders!I$1,Products!$A$1:$F$1,0),0)</f>
        <v>2624.8628733917722</v>
      </c>
      <c r="J11581" s="2">
        <f>VLOOKUP($E11581,
Products!$A$1:$F$201,MATCH(Orders!J$1,Products!$A$1:$F$1,0),0)</f>
        <v>1944.041928611671</v>
      </c>
    </row>
    <row r="11582" spans="1:10">
      <c r="A11582">
        <v>11581</v>
      </c>
      <c r="B11582" s="4">
        <v>45615</v>
      </c>
      <c r="C11582" s="10">
        <f>DATE(YEAR(orders[[#This Row],[order_date]]), MONTH(orders[[#This Row],[order_date]]), 1)</f>
        <v>45597</v>
      </c>
      <c r="D11582" t="s">
        <v>841</v>
      </c>
      <c r="E11582" t="s">
        <v>654</v>
      </c>
      <c r="F11582" t="str">
        <f>VLOOKUP(orders[[#This Row],[product_id]],Products!A:C,3,0)</f>
        <v>Electronics</v>
      </c>
      <c r="G11582">
        <v>2</v>
      </c>
      <c r="H11582" s="6">
        <v>0.15942782189098403</v>
      </c>
      <c r="I11582" s="2">
        <f>VLOOKUP($E11582,
Products!$A$1:$F$201,MATCH(Orders!I$1,Products!$A$1:$F$1,0),0)</f>
        <v>2480.90324078101</v>
      </c>
      <c r="J11582" s="2">
        <f>VLOOKUP($E11582,
Products!$A$1:$F$201,MATCH(Orders!J$1,Products!$A$1:$F$1,0),0)</f>
        <v>1964.543440578911</v>
      </c>
    </row>
    <row r="11583" spans="1:10">
      <c r="A11583">
        <v>11582</v>
      </c>
      <c r="B11583" s="4">
        <v>45929</v>
      </c>
      <c r="C11583" s="10">
        <f>DATE(YEAR(orders[[#This Row],[order_date]]), MONTH(orders[[#This Row],[order_date]]), 1)</f>
        <v>45901</v>
      </c>
      <c r="D11583" t="s">
        <v>3363</v>
      </c>
      <c r="E11583" t="s">
        <v>526</v>
      </c>
      <c r="F11583" t="str">
        <f>VLOOKUP(orders[[#This Row],[product_id]],Products!A:C,3,0)</f>
        <v>Electronics</v>
      </c>
      <c r="G11583">
        <v>1</v>
      </c>
      <c r="H11583" s="6">
        <v>0.23145718936261722</v>
      </c>
      <c r="I11583" s="2">
        <f>VLOOKUP($E11583,
Products!$A$1:$F$201,MATCH(Orders!I$1,Products!$A$1:$F$1,0),0)</f>
        <v>11165.347713400481</v>
      </c>
      <c r="J11583" s="2">
        <f>VLOOKUP($E11583,
Products!$A$1:$F$201,MATCH(Orders!J$1,Products!$A$1:$F$1,0),0)</f>
        <v>7966.5169511049389</v>
      </c>
    </row>
    <row r="11584" spans="1:10">
      <c r="A11584">
        <v>11583</v>
      </c>
      <c r="B11584" s="4">
        <v>45191</v>
      </c>
      <c r="C11584" s="10">
        <f>DATE(YEAR(orders[[#This Row],[order_date]]), MONTH(orders[[#This Row],[order_date]]), 1)</f>
        <v>45170</v>
      </c>
      <c r="D11584" t="s">
        <v>3664</v>
      </c>
      <c r="E11584" t="s">
        <v>629</v>
      </c>
      <c r="F11584" t="str">
        <f>VLOOKUP(orders[[#This Row],[product_id]],Products!A:C,3,0)</f>
        <v>Electronics</v>
      </c>
      <c r="G11584">
        <v>1</v>
      </c>
      <c r="H11584" s="6">
        <v>0.10466169764319473</v>
      </c>
      <c r="I11584" s="2">
        <f>VLOOKUP($E11584,
Products!$A$1:$F$201,MATCH(Orders!I$1,Products!$A$1:$F$1,0),0)</f>
        <v>12411.13061655427</v>
      </c>
      <c r="J11584" s="2">
        <f>VLOOKUP($E11584,
Products!$A$1:$F$201,MATCH(Orders!J$1,Products!$A$1:$F$1,0),0)</f>
        <v>9821.2729118635452</v>
      </c>
    </row>
    <row r="11585" spans="1:10">
      <c r="A11585">
        <v>11584</v>
      </c>
      <c r="B11585" s="4">
        <v>45543</v>
      </c>
      <c r="C11585" s="10">
        <f>DATE(YEAR(orders[[#This Row],[order_date]]), MONTH(orders[[#This Row],[order_date]]), 1)</f>
        <v>45536</v>
      </c>
      <c r="D11585" t="s">
        <v>966</v>
      </c>
      <c r="E11585" t="s">
        <v>618</v>
      </c>
      <c r="F11585" t="str">
        <f>VLOOKUP(orders[[#This Row],[product_id]],Products!A:C,3,0)</f>
        <v>Appliances</v>
      </c>
      <c r="G11585">
        <v>2</v>
      </c>
      <c r="H11585" s="6">
        <v>0.14553871380588557</v>
      </c>
      <c r="I11585" s="2">
        <f>VLOOKUP($E11585,
Products!$A$1:$F$201,MATCH(Orders!I$1,Products!$A$1:$F$1,0),0)</f>
        <v>5546.9777002203573</v>
      </c>
      <c r="J11585" s="2">
        <f>VLOOKUP($E11585,
Products!$A$1:$F$201,MATCH(Orders!J$1,Products!$A$1:$F$1,0),0)</f>
        <v>4048.2565671880161</v>
      </c>
    </row>
    <row r="11586" spans="1:10">
      <c r="A11586">
        <v>11585</v>
      </c>
      <c r="B11586" s="4">
        <v>45227</v>
      </c>
      <c r="C11586" s="10">
        <f>DATE(YEAR(orders[[#This Row],[order_date]]), MONTH(orders[[#This Row],[order_date]]), 1)</f>
        <v>45200</v>
      </c>
      <c r="D11586" t="s">
        <v>1876</v>
      </c>
      <c r="E11586" t="s">
        <v>602</v>
      </c>
      <c r="F11586" t="str">
        <f>VLOOKUP(orders[[#This Row],[product_id]],Products!A:C,3,0)</f>
        <v>Appliances</v>
      </c>
      <c r="G11586">
        <v>1</v>
      </c>
      <c r="H11586" s="6">
        <v>0.13693917659866425</v>
      </c>
      <c r="I11586" s="2">
        <f>VLOOKUP($E11586,
Products!$A$1:$F$201,MATCH(Orders!I$1,Products!$A$1:$F$1,0),0)</f>
        <v>22834.95547197924</v>
      </c>
      <c r="J11586" s="2">
        <f>VLOOKUP($E11586,
Products!$A$1:$F$201,MATCH(Orders!J$1,Products!$A$1:$F$1,0),0)</f>
        <v>17972.460052660601</v>
      </c>
    </row>
    <row r="11587" spans="1:10">
      <c r="A11587">
        <v>11586</v>
      </c>
      <c r="B11587" s="4">
        <v>45911</v>
      </c>
      <c r="C11587" s="10">
        <f>DATE(YEAR(orders[[#This Row],[order_date]]), MONTH(orders[[#This Row],[order_date]]), 1)</f>
        <v>45901</v>
      </c>
      <c r="D11587" t="s">
        <v>1163</v>
      </c>
      <c r="E11587" t="s">
        <v>643</v>
      </c>
      <c r="F11587" t="str">
        <f>VLOOKUP(orders[[#This Row],[product_id]],Products!A:C,3,0)</f>
        <v>Appliances</v>
      </c>
      <c r="G11587">
        <v>2</v>
      </c>
      <c r="H11587" s="6">
        <v>9.9168913947776507E-2</v>
      </c>
      <c r="I11587" s="2">
        <f>VLOOKUP($E11587,
Products!$A$1:$F$201,MATCH(Orders!I$1,Products!$A$1:$F$1,0),0)</f>
        <v>26269.068564891841</v>
      </c>
      <c r="J11587" s="2">
        <f>VLOOKUP($E11587,
Products!$A$1:$F$201,MATCH(Orders!J$1,Products!$A$1:$F$1,0),0)</f>
        <v>18867.564539756699</v>
      </c>
    </row>
    <row r="11588" spans="1:10">
      <c r="A11588">
        <v>11587</v>
      </c>
      <c r="B11588" s="4">
        <v>45332</v>
      </c>
      <c r="C11588" s="10">
        <f>DATE(YEAR(orders[[#This Row],[order_date]]), MONTH(orders[[#This Row],[order_date]]), 1)</f>
        <v>45323</v>
      </c>
      <c r="D11588" t="s">
        <v>2634</v>
      </c>
      <c r="E11588" t="s">
        <v>587</v>
      </c>
      <c r="F11588" t="str">
        <f>VLOOKUP(orders[[#This Row],[product_id]],Products!A:C,3,0)</f>
        <v>Electronics</v>
      </c>
      <c r="G11588">
        <v>2</v>
      </c>
      <c r="H11588" s="6">
        <v>0.22234061010555556</v>
      </c>
      <c r="I11588" s="2">
        <f>VLOOKUP($E11588,
Products!$A$1:$F$201,MATCH(Orders!I$1,Products!$A$1:$F$1,0),0)</f>
        <v>16527.367619686949</v>
      </c>
      <c r="J11588" s="2">
        <f>VLOOKUP($E11588,
Products!$A$1:$F$201,MATCH(Orders!J$1,Products!$A$1:$F$1,0),0)</f>
        <v>12533.62883070202</v>
      </c>
    </row>
    <row r="11589" spans="1:10">
      <c r="A11589">
        <v>11588</v>
      </c>
      <c r="B11589" s="4">
        <v>45087</v>
      </c>
      <c r="C11589" s="10">
        <f>DATE(YEAR(orders[[#This Row],[order_date]]), MONTH(orders[[#This Row],[order_date]]), 1)</f>
        <v>45078</v>
      </c>
      <c r="D11589" t="s">
        <v>2426</v>
      </c>
      <c r="E11589" t="s">
        <v>602</v>
      </c>
      <c r="F11589" t="str">
        <f>VLOOKUP(orders[[#This Row],[product_id]],Products!A:C,3,0)</f>
        <v>Appliances</v>
      </c>
      <c r="G11589">
        <v>3</v>
      </c>
      <c r="H11589" s="6">
        <v>0.12905783869893236</v>
      </c>
      <c r="I11589" s="2">
        <f>VLOOKUP($E11589,
Products!$A$1:$F$201,MATCH(Orders!I$1,Products!$A$1:$F$1,0),0)</f>
        <v>22834.95547197924</v>
      </c>
      <c r="J11589" s="2">
        <f>VLOOKUP($E11589,
Products!$A$1:$F$201,MATCH(Orders!J$1,Products!$A$1:$F$1,0),0)</f>
        <v>17972.460052660601</v>
      </c>
    </row>
    <row r="11590" spans="1:10">
      <c r="A11590">
        <v>11589</v>
      </c>
      <c r="B11590" s="4">
        <v>44952</v>
      </c>
      <c r="C11590" s="10">
        <f>DATE(YEAR(orders[[#This Row],[order_date]]), MONTH(orders[[#This Row],[order_date]]), 1)</f>
        <v>44927</v>
      </c>
      <c r="D11590" t="s">
        <v>4215</v>
      </c>
      <c r="E11590" t="s">
        <v>598</v>
      </c>
      <c r="F11590" t="str">
        <f>VLOOKUP(orders[[#This Row],[product_id]],Products!A:C,3,0)</f>
        <v>Appliances</v>
      </c>
      <c r="G11590">
        <v>1</v>
      </c>
      <c r="H11590" s="6">
        <v>5.278925015871256E-2</v>
      </c>
      <c r="I11590" s="2">
        <f>VLOOKUP($E11590,
Products!$A$1:$F$201,MATCH(Orders!I$1,Products!$A$1:$F$1,0),0)</f>
        <v>5641.6789233526652</v>
      </c>
      <c r="J11590" s="2">
        <f>VLOOKUP($E11590,
Products!$A$1:$F$201,MATCH(Orders!J$1,Products!$A$1:$F$1,0),0)</f>
        <v>4031.2473685481059</v>
      </c>
    </row>
    <row r="11591" spans="1:10">
      <c r="A11591">
        <v>11590</v>
      </c>
      <c r="B11591" s="4">
        <v>45009</v>
      </c>
      <c r="C11591" s="10">
        <f>DATE(YEAR(orders[[#This Row],[order_date]]), MONTH(orders[[#This Row],[order_date]]), 1)</f>
        <v>44986</v>
      </c>
      <c r="D11591" t="s">
        <v>2142</v>
      </c>
      <c r="E11591" t="s">
        <v>600</v>
      </c>
      <c r="F11591" t="str">
        <f>VLOOKUP(orders[[#This Row],[product_id]],Products!A:C,3,0)</f>
        <v>Electronics</v>
      </c>
      <c r="G11591">
        <v>1</v>
      </c>
      <c r="H11591" s="6">
        <v>0.19897516966948364</v>
      </c>
      <c r="I11591" s="2">
        <f>VLOOKUP($E11591,
Products!$A$1:$F$201,MATCH(Orders!I$1,Products!$A$1:$F$1,0),0)</f>
        <v>2556.7009232610858</v>
      </c>
      <c r="J11591" s="2">
        <f>VLOOKUP($E11591,
Products!$A$1:$F$201,MATCH(Orders!J$1,Products!$A$1:$F$1,0),0)</f>
        <v>2002.3128715328869</v>
      </c>
    </row>
    <row r="11592" spans="1:10">
      <c r="A11592">
        <v>11591</v>
      </c>
      <c r="B11592" s="4">
        <v>45099</v>
      </c>
      <c r="C11592" s="10">
        <f>DATE(YEAR(orders[[#This Row],[order_date]]), MONTH(orders[[#This Row],[order_date]]), 1)</f>
        <v>45078</v>
      </c>
      <c r="D11592" t="s">
        <v>4277</v>
      </c>
      <c r="E11592" t="s">
        <v>529</v>
      </c>
      <c r="F11592" t="str">
        <f>VLOOKUP(orders[[#This Row],[product_id]],Products!A:C,3,0)</f>
        <v>Electronics</v>
      </c>
      <c r="G11592">
        <v>3</v>
      </c>
      <c r="H11592" s="6">
        <v>0.10269505106907567</v>
      </c>
      <c r="I11592" s="2">
        <f>VLOOKUP($E11592,
Products!$A$1:$F$201,MATCH(Orders!I$1,Products!$A$1:$F$1,0),0)</f>
        <v>18308.801775351771</v>
      </c>
      <c r="J11592" s="2">
        <f>VLOOKUP($E11592,
Products!$A$1:$F$201,MATCH(Orders!J$1,Products!$A$1:$F$1,0),0)</f>
        <v>12027.24184831013</v>
      </c>
    </row>
    <row r="11593" spans="1:10">
      <c r="A11593">
        <v>11592</v>
      </c>
      <c r="B11593" s="4">
        <v>45925</v>
      </c>
      <c r="C11593" s="10">
        <f>DATE(YEAR(orders[[#This Row],[order_date]]), MONTH(orders[[#This Row],[order_date]]), 1)</f>
        <v>45901</v>
      </c>
      <c r="D11593" t="s">
        <v>2985</v>
      </c>
      <c r="E11593" t="s">
        <v>629</v>
      </c>
      <c r="F11593" t="str">
        <f>VLOOKUP(orders[[#This Row],[product_id]],Products!A:C,3,0)</f>
        <v>Electronics</v>
      </c>
      <c r="G11593">
        <v>1</v>
      </c>
      <c r="H11593" s="6">
        <v>0.17783311353246922</v>
      </c>
      <c r="I11593" s="2">
        <f>VLOOKUP($E11593,
Products!$A$1:$F$201,MATCH(Orders!I$1,Products!$A$1:$F$1,0),0)</f>
        <v>12411.13061655427</v>
      </c>
      <c r="J11593" s="2">
        <f>VLOOKUP($E11593,
Products!$A$1:$F$201,MATCH(Orders!J$1,Products!$A$1:$F$1,0),0)</f>
        <v>9821.2729118635452</v>
      </c>
    </row>
    <row r="11594" spans="1:10">
      <c r="A11594">
        <v>11593</v>
      </c>
      <c r="B11594" s="4">
        <v>45720</v>
      </c>
      <c r="C11594" s="10">
        <f>DATE(YEAR(orders[[#This Row],[order_date]]), MONTH(orders[[#This Row],[order_date]]), 1)</f>
        <v>45717</v>
      </c>
      <c r="D11594" t="s">
        <v>2854</v>
      </c>
      <c r="E11594" t="s">
        <v>645</v>
      </c>
      <c r="F11594" t="str">
        <f>VLOOKUP(orders[[#This Row],[product_id]],Products!A:C,3,0)</f>
        <v>Electronics</v>
      </c>
      <c r="G11594">
        <v>1</v>
      </c>
      <c r="H11594" s="6">
        <v>0.17038401550078394</v>
      </c>
      <c r="I11594" s="2">
        <f>VLOOKUP($E11594,
Products!$A$1:$F$201,MATCH(Orders!I$1,Products!$A$1:$F$1,0),0)</f>
        <v>29658.239859810968</v>
      </c>
      <c r="J11594" s="2">
        <f>VLOOKUP($E11594,
Products!$A$1:$F$201,MATCH(Orders!J$1,Products!$A$1:$F$1,0),0)</f>
        <v>22421.521919652871</v>
      </c>
    </row>
    <row r="11595" spans="1:10">
      <c r="A11595">
        <v>11594</v>
      </c>
      <c r="B11595" s="4">
        <v>46020</v>
      </c>
      <c r="C11595" s="10">
        <f>DATE(YEAR(orders[[#This Row],[order_date]]), MONTH(orders[[#This Row],[order_date]]), 1)</f>
        <v>45992</v>
      </c>
      <c r="D11595" t="s">
        <v>852</v>
      </c>
      <c r="E11595" t="s">
        <v>653</v>
      </c>
      <c r="F11595" t="str">
        <f>VLOOKUP(orders[[#This Row],[product_id]],Products!A:C,3,0)</f>
        <v>Electronics</v>
      </c>
      <c r="G11595">
        <v>2</v>
      </c>
      <c r="H11595" s="6">
        <v>0.17840590301488318</v>
      </c>
      <c r="I11595" s="2">
        <f>VLOOKUP($E11595,
Products!$A$1:$F$201,MATCH(Orders!I$1,Products!$A$1:$F$1,0),0)</f>
        <v>18065.96612294337</v>
      </c>
      <c r="J11595" s="2">
        <f>VLOOKUP($E11595,
Products!$A$1:$F$201,MATCH(Orders!J$1,Products!$A$1:$F$1,0),0)</f>
        <v>14411.932365903909</v>
      </c>
    </row>
    <row r="11596" spans="1:10">
      <c r="A11596">
        <v>11595</v>
      </c>
      <c r="B11596" s="4">
        <v>45761</v>
      </c>
      <c r="C11596" s="10">
        <f>DATE(YEAR(orders[[#This Row],[order_date]]), MONTH(orders[[#This Row],[order_date]]), 1)</f>
        <v>45748</v>
      </c>
      <c r="D11596" t="s">
        <v>1422</v>
      </c>
      <c r="E11596" t="s">
        <v>703</v>
      </c>
      <c r="F11596" t="str">
        <f>VLOOKUP(orders[[#This Row],[product_id]],Products!A:C,3,0)</f>
        <v>Appliances</v>
      </c>
      <c r="G11596">
        <v>1</v>
      </c>
      <c r="H11596" s="6">
        <v>5.2917397450457253E-2</v>
      </c>
      <c r="I11596" s="2">
        <f>VLOOKUP($E11596,
Products!$A$1:$F$201,MATCH(Orders!I$1,Products!$A$1:$F$1,0),0)</f>
        <v>23763.82929975582</v>
      </c>
      <c r="J11596" s="2">
        <f>VLOOKUP($E11596,
Products!$A$1:$F$201,MATCH(Orders!J$1,Products!$A$1:$F$1,0),0)</f>
        <v>17833.36818447417</v>
      </c>
    </row>
    <row r="11597" spans="1:10">
      <c r="A11597">
        <v>11596</v>
      </c>
      <c r="B11597" s="4">
        <v>44932</v>
      </c>
      <c r="C11597" s="10">
        <f>DATE(YEAR(orders[[#This Row],[order_date]]), MONTH(orders[[#This Row],[order_date]]), 1)</f>
        <v>44927</v>
      </c>
      <c r="D11597" t="s">
        <v>1212</v>
      </c>
      <c r="E11597" t="s">
        <v>641</v>
      </c>
      <c r="F11597" t="str">
        <f>VLOOKUP(orders[[#This Row],[product_id]],Products!A:C,3,0)</f>
        <v>Appliances</v>
      </c>
      <c r="G11597">
        <v>1</v>
      </c>
      <c r="H11597" s="6">
        <v>7.3184353241642644E-2</v>
      </c>
      <c r="I11597" s="2">
        <f>VLOOKUP($E11597,
Products!$A$1:$F$201,MATCH(Orders!I$1,Products!$A$1:$F$1,0),0)</f>
        <v>27167.965718506261</v>
      </c>
      <c r="J11597" s="2">
        <f>VLOOKUP($E11597,
Products!$A$1:$F$201,MATCH(Orders!J$1,Products!$A$1:$F$1,0),0)</f>
        <v>19748.025676381669</v>
      </c>
    </row>
    <row r="11598" spans="1:10">
      <c r="A11598">
        <v>11597</v>
      </c>
      <c r="B11598" s="4">
        <v>45722</v>
      </c>
      <c r="C11598" s="10">
        <f>DATE(YEAR(orders[[#This Row],[order_date]]), MONTH(orders[[#This Row],[order_date]]), 1)</f>
        <v>45717</v>
      </c>
      <c r="D11598" t="s">
        <v>3311</v>
      </c>
      <c r="E11598" t="s">
        <v>583</v>
      </c>
      <c r="F11598" t="str">
        <f>VLOOKUP(orders[[#This Row],[product_id]],Products!A:C,3,0)</f>
        <v>Electronics</v>
      </c>
      <c r="G11598">
        <v>1</v>
      </c>
      <c r="H11598" s="6">
        <v>0.23335432026355613</v>
      </c>
      <c r="I11598" s="2">
        <f>VLOOKUP($E11598,
Products!$A$1:$F$201,MATCH(Orders!I$1,Products!$A$1:$F$1,0),0)</f>
        <v>22677.574574249091</v>
      </c>
      <c r="J11598" s="2">
        <f>VLOOKUP($E11598,
Products!$A$1:$F$201,MATCH(Orders!J$1,Products!$A$1:$F$1,0),0)</f>
        <v>16593.91273362303</v>
      </c>
    </row>
    <row r="11599" spans="1:10">
      <c r="A11599">
        <v>11598</v>
      </c>
      <c r="B11599" s="4">
        <v>45451</v>
      </c>
      <c r="C11599" s="10">
        <f>DATE(YEAR(orders[[#This Row],[order_date]]), MONTH(orders[[#This Row],[order_date]]), 1)</f>
        <v>45444</v>
      </c>
      <c r="D11599" t="s">
        <v>2857</v>
      </c>
      <c r="E11599" t="s">
        <v>638</v>
      </c>
      <c r="F11599" t="str">
        <f>VLOOKUP(orders[[#This Row],[product_id]],Products!A:C,3,0)</f>
        <v>Electronics</v>
      </c>
      <c r="G11599">
        <v>1</v>
      </c>
      <c r="H11599" s="6">
        <v>0.11885490819083636</v>
      </c>
      <c r="I11599" s="2">
        <f>VLOOKUP($E11599,
Products!$A$1:$F$201,MATCH(Orders!I$1,Products!$A$1:$F$1,0),0)</f>
        <v>11118.17778596276</v>
      </c>
      <c r="J11599" s="2">
        <f>VLOOKUP($E11599,
Products!$A$1:$F$201,MATCH(Orders!J$1,Products!$A$1:$F$1,0),0)</f>
        <v>7887.697719413397</v>
      </c>
    </row>
    <row r="11600" spans="1:10">
      <c r="A11600">
        <v>11599</v>
      </c>
      <c r="B11600" s="4">
        <v>44989</v>
      </c>
      <c r="C11600" s="10">
        <f>DATE(YEAR(orders[[#This Row],[order_date]]), MONTH(orders[[#This Row],[order_date]]), 1)</f>
        <v>44986</v>
      </c>
      <c r="D11600" t="s">
        <v>3089</v>
      </c>
      <c r="E11600" t="s">
        <v>559</v>
      </c>
      <c r="F11600" t="str">
        <f>VLOOKUP(orders[[#This Row],[product_id]],Products!A:C,3,0)</f>
        <v>Electronics</v>
      </c>
      <c r="G11600">
        <v>2</v>
      </c>
      <c r="H11600" s="6">
        <v>0.17993299691381379</v>
      </c>
      <c r="I11600" s="2">
        <f>VLOOKUP($E11600,
Products!$A$1:$F$201,MATCH(Orders!I$1,Products!$A$1:$F$1,0),0)</f>
        <v>2588.546892391822</v>
      </c>
      <c r="J11600" s="2">
        <f>VLOOKUP($E11600,
Products!$A$1:$F$201,MATCH(Orders!J$1,Products!$A$1:$F$1,0),0)</f>
        <v>1942.6863840762869</v>
      </c>
    </row>
    <row r="11601" spans="1:10">
      <c r="A11601">
        <v>11600</v>
      </c>
      <c r="B11601" s="4">
        <v>45963</v>
      </c>
      <c r="C11601" s="10">
        <f>DATE(YEAR(orders[[#This Row],[order_date]]), MONTH(orders[[#This Row],[order_date]]), 1)</f>
        <v>45962</v>
      </c>
      <c r="D11601" t="s">
        <v>1151</v>
      </c>
      <c r="E11601" t="s">
        <v>541</v>
      </c>
      <c r="F11601" t="str">
        <f>VLOOKUP(orders[[#This Row],[product_id]],Products!A:C,3,0)</f>
        <v>Appliances</v>
      </c>
      <c r="G11601">
        <v>1</v>
      </c>
      <c r="H11601" s="6">
        <v>7.4151850374899728E-2</v>
      </c>
      <c r="I11601" s="2">
        <f>VLOOKUP($E11601,
Products!$A$1:$F$201,MATCH(Orders!I$1,Products!$A$1:$F$1,0),0)</f>
        <v>2390.3651642386908</v>
      </c>
      <c r="J11601" s="2">
        <f>VLOOKUP($E11601,
Products!$A$1:$F$201,MATCH(Orders!J$1,Products!$A$1:$F$1,0),0)</f>
        <v>1655.7504783617919</v>
      </c>
    </row>
    <row r="11602" spans="1:10">
      <c r="A11602">
        <v>11601</v>
      </c>
      <c r="B11602" s="4">
        <v>45687</v>
      </c>
      <c r="C11602" s="10">
        <f>DATE(YEAR(orders[[#This Row],[order_date]]), MONTH(orders[[#This Row],[order_date]]), 1)</f>
        <v>45658</v>
      </c>
      <c r="D11602" t="s">
        <v>3487</v>
      </c>
      <c r="E11602" t="s">
        <v>617</v>
      </c>
      <c r="F11602" t="str">
        <f>VLOOKUP(orders[[#This Row],[product_id]],Products!A:C,3,0)</f>
        <v>Electronics</v>
      </c>
      <c r="G11602">
        <v>2</v>
      </c>
      <c r="H11602" s="6">
        <v>0.18979966922598068</v>
      </c>
      <c r="I11602" s="2">
        <f>VLOOKUP($E11602,
Products!$A$1:$F$201,MATCH(Orders!I$1,Products!$A$1:$F$1,0),0)</f>
        <v>19466.867434847129</v>
      </c>
      <c r="J11602" s="2">
        <f>VLOOKUP($E11602,
Products!$A$1:$F$201,MATCH(Orders!J$1,Products!$A$1:$F$1,0),0)</f>
        <v>13371.790482684521</v>
      </c>
    </row>
    <row r="11603" spans="1:10">
      <c r="A11603">
        <v>11602</v>
      </c>
      <c r="B11603" s="4">
        <v>45131</v>
      </c>
      <c r="C11603" s="10">
        <f>DATE(YEAR(orders[[#This Row],[order_date]]), MONTH(orders[[#This Row],[order_date]]), 1)</f>
        <v>45108</v>
      </c>
      <c r="D11603" t="s">
        <v>1149</v>
      </c>
      <c r="E11603" t="s">
        <v>671</v>
      </c>
      <c r="F11603" t="str">
        <f>VLOOKUP(orders[[#This Row],[product_id]],Products!A:C,3,0)</f>
        <v>Electronics</v>
      </c>
      <c r="G11603">
        <v>2</v>
      </c>
      <c r="H11603" s="6">
        <v>0.22025014673192586</v>
      </c>
      <c r="I11603" s="2">
        <f>VLOOKUP($E11603,
Products!$A$1:$F$201,MATCH(Orders!I$1,Products!$A$1:$F$1,0),0)</f>
        <v>20226.002416343759</v>
      </c>
      <c r="J11603" s="2">
        <f>VLOOKUP($E11603,
Products!$A$1:$F$201,MATCH(Orders!J$1,Products!$A$1:$F$1,0),0)</f>
        <v>13513.884167631189</v>
      </c>
    </row>
    <row r="11604" spans="1:10">
      <c r="A11604">
        <v>11603</v>
      </c>
      <c r="B11604" s="4">
        <v>45823</v>
      </c>
      <c r="C11604" s="10">
        <f>DATE(YEAR(orders[[#This Row],[order_date]]), MONTH(orders[[#This Row],[order_date]]), 1)</f>
        <v>45809</v>
      </c>
      <c r="D11604" t="s">
        <v>823</v>
      </c>
      <c r="E11604" t="s">
        <v>636</v>
      </c>
      <c r="F11604" t="str">
        <f>VLOOKUP(orders[[#This Row],[product_id]],Products!A:C,3,0)</f>
        <v>Appliances</v>
      </c>
      <c r="G11604">
        <v>3</v>
      </c>
      <c r="H11604" s="6">
        <v>0.11117471737814175</v>
      </c>
      <c r="I11604" s="2">
        <f>VLOOKUP($E11604,
Products!$A$1:$F$201,MATCH(Orders!I$1,Products!$A$1:$F$1,0),0)</f>
        <v>2035.5647279372099</v>
      </c>
      <c r="J11604" s="2">
        <f>VLOOKUP($E11604,
Products!$A$1:$F$201,MATCH(Orders!J$1,Products!$A$1:$F$1,0),0)</f>
        <v>1486.048843699655</v>
      </c>
    </row>
    <row r="11605" spans="1:10">
      <c r="A11605">
        <v>11604</v>
      </c>
      <c r="B11605" s="4">
        <v>44966</v>
      </c>
      <c r="C11605" s="10">
        <f>DATE(YEAR(orders[[#This Row],[order_date]]), MONTH(orders[[#This Row],[order_date]]), 1)</f>
        <v>44958</v>
      </c>
      <c r="D11605" t="s">
        <v>2246</v>
      </c>
      <c r="E11605" t="s">
        <v>669</v>
      </c>
      <c r="F11605" t="str">
        <f>VLOOKUP(orders[[#This Row],[product_id]],Products!A:C,3,0)</f>
        <v>Electronics</v>
      </c>
      <c r="G11605">
        <v>1</v>
      </c>
      <c r="H11605" s="6">
        <v>0.15658734586036177</v>
      </c>
      <c r="I11605" s="2">
        <f>VLOOKUP($E11605,
Products!$A$1:$F$201,MATCH(Orders!I$1,Products!$A$1:$F$1,0),0)</f>
        <v>11708.03419603835</v>
      </c>
      <c r="J11605" s="2">
        <f>VLOOKUP($E11605,
Products!$A$1:$F$201,MATCH(Orders!J$1,Products!$A$1:$F$1,0),0)</f>
        <v>7784.9580101998827</v>
      </c>
    </row>
    <row r="11606" spans="1:10">
      <c r="A11606">
        <v>11605</v>
      </c>
      <c r="B11606" s="4">
        <v>45981</v>
      </c>
      <c r="C11606" s="10">
        <f>DATE(YEAR(orders[[#This Row],[order_date]]), MONTH(orders[[#This Row],[order_date]]), 1)</f>
        <v>45962</v>
      </c>
      <c r="D11606" t="s">
        <v>1634</v>
      </c>
      <c r="E11606" t="s">
        <v>527</v>
      </c>
      <c r="F11606" t="str">
        <f>VLOOKUP(orders[[#This Row],[product_id]],Products!A:C,3,0)</f>
        <v>Appliances</v>
      </c>
      <c r="G11606">
        <v>3</v>
      </c>
      <c r="H11606" s="6">
        <v>9.2993176142455378E-2</v>
      </c>
      <c r="I11606" s="2">
        <f>VLOOKUP($E11606,
Products!$A$1:$F$201,MATCH(Orders!I$1,Products!$A$1:$F$1,0),0)</f>
        <v>25833.54427698228</v>
      </c>
      <c r="J11606" s="2">
        <f>VLOOKUP($E11606,
Products!$A$1:$F$201,MATCH(Orders!J$1,Products!$A$1:$F$1,0),0)</f>
        <v>16827.881451334611</v>
      </c>
    </row>
    <row r="11607" spans="1:10">
      <c r="A11607">
        <v>11606</v>
      </c>
      <c r="B11607" s="4">
        <v>45803</v>
      </c>
      <c r="C11607" s="10">
        <f>DATE(YEAR(orders[[#This Row],[order_date]]), MONTH(orders[[#This Row],[order_date]]), 1)</f>
        <v>45778</v>
      </c>
      <c r="D11607" t="s">
        <v>3476</v>
      </c>
      <c r="E11607" t="s">
        <v>513</v>
      </c>
      <c r="F11607" t="str">
        <f>VLOOKUP(orders[[#This Row],[product_id]],Products!A:C,3,0)</f>
        <v>Electronics</v>
      </c>
      <c r="G11607">
        <v>1</v>
      </c>
      <c r="H11607" s="6">
        <v>0.10327860853707296</v>
      </c>
      <c r="I11607" s="2">
        <f>VLOOKUP($E11607,
Products!$A$1:$F$201,MATCH(Orders!I$1,Products!$A$1:$F$1,0),0)</f>
        <v>2370.6748519187499</v>
      </c>
      <c r="J11607" s="2">
        <f>VLOOKUP($E11607,
Products!$A$1:$F$201,MATCH(Orders!J$1,Products!$A$1:$F$1,0),0)</f>
        <v>1742.1190905744229</v>
      </c>
    </row>
    <row r="11608" spans="1:10">
      <c r="A11608">
        <v>11607</v>
      </c>
      <c r="B11608" s="4">
        <v>45751</v>
      </c>
      <c r="C11608" s="10">
        <f>DATE(YEAR(orders[[#This Row],[order_date]]), MONTH(orders[[#This Row],[order_date]]), 1)</f>
        <v>45748</v>
      </c>
      <c r="D11608" t="s">
        <v>1272</v>
      </c>
      <c r="E11608" t="s">
        <v>694</v>
      </c>
      <c r="F11608" t="str">
        <f>VLOOKUP(orders[[#This Row],[product_id]],Products!A:C,3,0)</f>
        <v>Appliances</v>
      </c>
      <c r="G11608">
        <v>3</v>
      </c>
      <c r="H11608" s="6">
        <v>0.12874294148037932</v>
      </c>
      <c r="I11608" s="2">
        <f>VLOOKUP($E11608,
Products!$A$1:$F$201,MATCH(Orders!I$1,Products!$A$1:$F$1,0),0)</f>
        <v>6319.3885218993337</v>
      </c>
      <c r="J11608" s="2">
        <f>VLOOKUP($E11608,
Products!$A$1:$F$201,MATCH(Orders!J$1,Products!$A$1:$F$1,0),0)</f>
        <v>4956.0125433870189</v>
      </c>
    </row>
    <row r="11609" spans="1:10">
      <c r="A11609">
        <v>11608</v>
      </c>
      <c r="B11609" s="4">
        <v>45835</v>
      </c>
      <c r="C11609" s="10">
        <f>DATE(YEAR(orders[[#This Row],[order_date]]), MONTH(orders[[#This Row],[order_date]]), 1)</f>
        <v>45809</v>
      </c>
      <c r="D11609" t="s">
        <v>4308</v>
      </c>
      <c r="E11609" t="s">
        <v>631</v>
      </c>
      <c r="F11609" t="str">
        <f>VLOOKUP(orders[[#This Row],[product_id]],Products!A:C,3,0)</f>
        <v>Appliances</v>
      </c>
      <c r="G11609">
        <v>1</v>
      </c>
      <c r="H11609" s="6">
        <v>7.4924827026323637E-2</v>
      </c>
      <c r="I11609" s="2">
        <f>VLOOKUP($E11609,
Products!$A$1:$F$201,MATCH(Orders!I$1,Products!$A$1:$F$1,0),0)</f>
        <v>5983.7308645702497</v>
      </c>
      <c r="J11609" s="2">
        <f>VLOOKUP($E11609,
Products!$A$1:$F$201,MATCH(Orders!J$1,Products!$A$1:$F$1,0),0)</f>
        <v>4205.6432936163774</v>
      </c>
    </row>
    <row r="11610" spans="1:10">
      <c r="A11610">
        <v>11609</v>
      </c>
      <c r="B11610" s="4">
        <v>45324</v>
      </c>
      <c r="C11610" s="10">
        <f>DATE(YEAR(orders[[#This Row],[order_date]]), MONTH(orders[[#This Row],[order_date]]), 1)</f>
        <v>45323</v>
      </c>
      <c r="D11610" t="s">
        <v>2642</v>
      </c>
      <c r="E11610" t="s">
        <v>583</v>
      </c>
      <c r="F11610" t="str">
        <f>VLOOKUP(orders[[#This Row],[product_id]],Products!A:C,3,0)</f>
        <v>Electronics</v>
      </c>
      <c r="G11610">
        <v>2</v>
      </c>
      <c r="H11610" s="6">
        <v>0.15506309938422672</v>
      </c>
      <c r="I11610" s="2">
        <f>VLOOKUP($E11610,
Products!$A$1:$F$201,MATCH(Orders!I$1,Products!$A$1:$F$1,0),0)</f>
        <v>22677.574574249091</v>
      </c>
      <c r="J11610" s="2">
        <f>VLOOKUP($E11610,
Products!$A$1:$F$201,MATCH(Orders!J$1,Products!$A$1:$F$1,0),0)</f>
        <v>16593.91273362303</v>
      </c>
    </row>
    <row r="11611" spans="1:10">
      <c r="A11611">
        <v>11610</v>
      </c>
      <c r="B11611" s="4">
        <v>45560</v>
      </c>
      <c r="C11611" s="10">
        <f>DATE(YEAR(orders[[#This Row],[order_date]]), MONTH(orders[[#This Row],[order_date]]), 1)</f>
        <v>45536</v>
      </c>
      <c r="D11611" t="s">
        <v>793</v>
      </c>
      <c r="E11611" t="s">
        <v>512</v>
      </c>
      <c r="F11611" t="str">
        <f>VLOOKUP(orders[[#This Row],[product_id]],Products!A:C,3,0)</f>
        <v>Electronics</v>
      </c>
      <c r="G11611">
        <v>2</v>
      </c>
      <c r="H11611" s="6">
        <v>0.21393202970976288</v>
      </c>
      <c r="I11611" s="2">
        <f>VLOOKUP($E11611,
Products!$A$1:$F$201,MATCH(Orders!I$1,Products!$A$1:$F$1,0),0)</f>
        <v>12877.548087294561</v>
      </c>
      <c r="J11611" s="2">
        <f>VLOOKUP($E11611,
Products!$A$1:$F$201,MATCH(Orders!J$1,Products!$A$1:$F$1,0),0)</f>
        <v>9551.9000631411909</v>
      </c>
    </row>
    <row r="11612" spans="1:10">
      <c r="A11612">
        <v>11611</v>
      </c>
      <c r="B11612" s="4">
        <v>45765</v>
      </c>
      <c r="C11612" s="10">
        <f>DATE(YEAR(orders[[#This Row],[order_date]]), MONTH(orders[[#This Row],[order_date]]), 1)</f>
        <v>45748</v>
      </c>
      <c r="D11612" t="s">
        <v>4536</v>
      </c>
      <c r="E11612" t="s">
        <v>573</v>
      </c>
      <c r="F11612" t="str">
        <f>VLOOKUP(orders[[#This Row],[product_id]],Products!A:C,3,0)</f>
        <v>Electronics</v>
      </c>
      <c r="G11612">
        <v>3</v>
      </c>
      <c r="H11612" s="6">
        <v>0.17903396401288191</v>
      </c>
      <c r="I11612" s="2">
        <f>VLOOKUP($E11612,
Products!$A$1:$F$201,MATCH(Orders!I$1,Products!$A$1:$F$1,0),0)</f>
        <v>30443.851050190449</v>
      </c>
      <c r="J11612" s="2">
        <f>VLOOKUP($E11612,
Products!$A$1:$F$201,MATCH(Orders!J$1,Products!$A$1:$F$1,0),0)</f>
        <v>21165.126268210519</v>
      </c>
    </row>
    <row r="11613" spans="1:10">
      <c r="A11613">
        <v>11612</v>
      </c>
      <c r="B11613" s="4">
        <v>45526</v>
      </c>
      <c r="C11613" s="10">
        <f>DATE(YEAR(orders[[#This Row],[order_date]]), MONTH(orders[[#This Row],[order_date]]), 1)</f>
        <v>45505</v>
      </c>
      <c r="D11613" t="s">
        <v>2358</v>
      </c>
      <c r="E11613" t="s">
        <v>567</v>
      </c>
      <c r="F11613" t="str">
        <f>VLOOKUP(orders[[#This Row],[product_id]],Products!A:C,3,0)</f>
        <v>Electronics</v>
      </c>
      <c r="G11613">
        <v>2</v>
      </c>
      <c r="H11613" s="6">
        <v>0.15430618799782803</v>
      </c>
      <c r="I11613" s="2">
        <f>VLOOKUP($E11613,
Products!$A$1:$F$201,MATCH(Orders!I$1,Products!$A$1:$F$1,0),0)</f>
        <v>17514.171240093368</v>
      </c>
      <c r="J11613" s="2">
        <f>VLOOKUP($E11613,
Products!$A$1:$F$201,MATCH(Orders!J$1,Products!$A$1:$F$1,0),0)</f>
        <v>12226.76247250809</v>
      </c>
    </row>
    <row r="11614" spans="1:10">
      <c r="A11614">
        <v>11613</v>
      </c>
      <c r="B11614" s="4">
        <v>45551</v>
      </c>
      <c r="C11614" s="10">
        <f>DATE(YEAR(orders[[#This Row],[order_date]]), MONTH(orders[[#This Row],[order_date]]), 1)</f>
        <v>45536</v>
      </c>
      <c r="D11614" t="s">
        <v>1181</v>
      </c>
      <c r="E11614" t="s">
        <v>652</v>
      </c>
      <c r="F11614" t="str">
        <f>VLOOKUP(orders[[#This Row],[product_id]],Products!A:C,3,0)</f>
        <v>Appliances</v>
      </c>
      <c r="G11614">
        <v>2</v>
      </c>
      <c r="H11614" s="6">
        <v>7.4048359999421554E-2</v>
      </c>
      <c r="I11614" s="2">
        <f>VLOOKUP($E11614,
Products!$A$1:$F$201,MATCH(Orders!I$1,Products!$A$1:$F$1,0),0)</f>
        <v>6387.3122916387983</v>
      </c>
      <c r="J11614" s="2">
        <f>VLOOKUP($E11614,
Products!$A$1:$F$201,MATCH(Orders!J$1,Products!$A$1:$F$1,0),0)</f>
        <v>4880.3517286187262</v>
      </c>
    </row>
    <row r="11615" spans="1:10">
      <c r="A11615">
        <v>11614</v>
      </c>
      <c r="B11615" s="4">
        <v>45864</v>
      </c>
      <c r="C11615" s="10">
        <f>DATE(YEAR(orders[[#This Row],[order_date]]), MONTH(orders[[#This Row],[order_date]]), 1)</f>
        <v>45839</v>
      </c>
      <c r="D11615" t="s">
        <v>2411</v>
      </c>
      <c r="E11615" t="s">
        <v>612</v>
      </c>
      <c r="F11615" t="str">
        <f>VLOOKUP(orders[[#This Row],[product_id]],Products!A:C,3,0)</f>
        <v>Electronics</v>
      </c>
      <c r="G11615">
        <v>2</v>
      </c>
      <c r="H11615" s="6">
        <v>0.22380755736012406</v>
      </c>
      <c r="I11615" s="2">
        <f>VLOOKUP($E11615,
Products!$A$1:$F$201,MATCH(Orders!I$1,Products!$A$1:$F$1,0),0)</f>
        <v>2704.041843529928</v>
      </c>
      <c r="J11615" s="2">
        <f>VLOOKUP($E11615,
Products!$A$1:$F$201,MATCH(Orders!J$1,Products!$A$1:$F$1,0),0)</f>
        <v>2158.9135708713038</v>
      </c>
    </row>
    <row r="11616" spans="1:10">
      <c r="A11616">
        <v>11615</v>
      </c>
      <c r="B11616" s="4">
        <v>45810</v>
      </c>
      <c r="C11616" s="10">
        <f>DATE(YEAR(orders[[#This Row],[order_date]]), MONTH(orders[[#This Row],[order_date]]), 1)</f>
        <v>45809</v>
      </c>
      <c r="D11616" t="s">
        <v>2214</v>
      </c>
      <c r="E11616" t="s">
        <v>680</v>
      </c>
      <c r="F11616" t="str">
        <f>VLOOKUP(orders[[#This Row],[product_id]],Products!A:C,3,0)</f>
        <v>Electronics</v>
      </c>
      <c r="G11616">
        <v>3</v>
      </c>
      <c r="H11616" s="6">
        <v>0.24652018816650351</v>
      </c>
      <c r="I11616" s="2">
        <f>VLOOKUP($E11616,
Products!$A$1:$F$201,MATCH(Orders!I$1,Products!$A$1:$F$1,0),0)</f>
        <v>31627.348891742429</v>
      </c>
      <c r="J11616" s="2">
        <f>VLOOKUP($E11616,
Products!$A$1:$F$201,MATCH(Orders!J$1,Products!$A$1:$F$1,0),0)</f>
        <v>23219.930812036979</v>
      </c>
    </row>
    <row r="11617" spans="1:10">
      <c r="A11617">
        <v>11616</v>
      </c>
      <c r="B11617" s="4">
        <v>45351</v>
      </c>
      <c r="C11617" s="10">
        <f>DATE(YEAR(orders[[#This Row],[order_date]]), MONTH(orders[[#This Row],[order_date]]), 1)</f>
        <v>45323</v>
      </c>
      <c r="D11617" t="s">
        <v>4439</v>
      </c>
      <c r="E11617" t="s">
        <v>529</v>
      </c>
      <c r="F11617" t="str">
        <f>VLOOKUP(orders[[#This Row],[product_id]],Products!A:C,3,0)</f>
        <v>Electronics</v>
      </c>
      <c r="G11617">
        <v>2</v>
      </c>
      <c r="H11617" s="6">
        <v>0.19615319691946356</v>
      </c>
      <c r="I11617" s="2">
        <f>VLOOKUP($E11617,
Products!$A$1:$F$201,MATCH(Orders!I$1,Products!$A$1:$F$1,0),0)</f>
        <v>18308.801775351771</v>
      </c>
      <c r="J11617" s="2">
        <f>VLOOKUP($E11617,
Products!$A$1:$F$201,MATCH(Orders!J$1,Products!$A$1:$F$1,0),0)</f>
        <v>12027.24184831013</v>
      </c>
    </row>
    <row r="11618" spans="1:10">
      <c r="A11618">
        <v>11617</v>
      </c>
      <c r="B11618" s="4">
        <v>45313</v>
      </c>
      <c r="C11618" s="10">
        <f>DATE(YEAR(orders[[#This Row],[order_date]]), MONTH(orders[[#This Row],[order_date]]), 1)</f>
        <v>45292</v>
      </c>
      <c r="D11618" t="s">
        <v>1000</v>
      </c>
      <c r="E11618" t="s">
        <v>639</v>
      </c>
      <c r="F11618" t="str">
        <f>VLOOKUP(orders[[#This Row],[product_id]],Products!A:C,3,0)</f>
        <v>Appliances</v>
      </c>
      <c r="G11618">
        <v>2</v>
      </c>
      <c r="H11618" s="6">
        <v>0.11948608141317965</v>
      </c>
      <c r="I11618" s="2">
        <f>VLOOKUP($E11618,
Products!$A$1:$F$201,MATCH(Orders!I$1,Products!$A$1:$F$1,0),0)</f>
        <v>2320.8560923599921</v>
      </c>
      <c r="J11618" s="2">
        <f>VLOOKUP($E11618,
Products!$A$1:$F$201,MATCH(Orders!J$1,Products!$A$1:$F$1,0),0)</f>
        <v>1750.110004830213</v>
      </c>
    </row>
    <row r="11619" spans="1:10">
      <c r="A11619">
        <v>11618</v>
      </c>
      <c r="B11619" s="4">
        <v>45930</v>
      </c>
      <c r="C11619" s="10">
        <f>DATE(YEAR(orders[[#This Row],[order_date]]), MONTH(orders[[#This Row],[order_date]]), 1)</f>
        <v>45901</v>
      </c>
      <c r="D11619" t="s">
        <v>1425</v>
      </c>
      <c r="E11619" t="s">
        <v>641</v>
      </c>
      <c r="F11619" t="str">
        <f>VLOOKUP(orders[[#This Row],[product_id]],Products!A:C,3,0)</f>
        <v>Appliances</v>
      </c>
      <c r="G11619">
        <v>1</v>
      </c>
      <c r="H11619" s="6">
        <v>7.3631939201003485E-2</v>
      </c>
      <c r="I11619" s="2">
        <f>VLOOKUP($E11619,
Products!$A$1:$F$201,MATCH(Orders!I$1,Products!$A$1:$F$1,0),0)</f>
        <v>27167.965718506261</v>
      </c>
      <c r="J11619" s="2">
        <f>VLOOKUP($E11619,
Products!$A$1:$F$201,MATCH(Orders!J$1,Products!$A$1:$F$1,0),0)</f>
        <v>19748.025676381669</v>
      </c>
    </row>
    <row r="11620" spans="1:10">
      <c r="A11620">
        <v>11619</v>
      </c>
      <c r="B11620" s="4">
        <v>45784</v>
      </c>
      <c r="C11620" s="10">
        <f>DATE(YEAR(orders[[#This Row],[order_date]]), MONTH(orders[[#This Row],[order_date]]), 1)</f>
        <v>45778</v>
      </c>
      <c r="D11620" t="s">
        <v>2110</v>
      </c>
      <c r="E11620" t="s">
        <v>658</v>
      </c>
      <c r="F11620" t="str">
        <f>VLOOKUP(orders[[#This Row],[product_id]],Products!A:C,3,0)</f>
        <v>Electronics</v>
      </c>
      <c r="G11620">
        <v>2</v>
      </c>
      <c r="H11620" s="6">
        <v>0.11493742857484236</v>
      </c>
      <c r="I11620" s="2">
        <f>VLOOKUP($E11620,
Products!$A$1:$F$201,MATCH(Orders!I$1,Products!$A$1:$F$1,0),0)</f>
        <v>2455.4664524813788</v>
      </c>
      <c r="J11620" s="2">
        <f>VLOOKUP($E11620,
Products!$A$1:$F$201,MATCH(Orders!J$1,Products!$A$1:$F$1,0),0)</f>
        <v>1763.2139459131699</v>
      </c>
    </row>
    <row r="11621" spans="1:10">
      <c r="A11621">
        <v>11620</v>
      </c>
      <c r="B11621" s="4">
        <v>45549</v>
      </c>
      <c r="C11621" s="10">
        <f>DATE(YEAR(orders[[#This Row],[order_date]]), MONTH(orders[[#This Row],[order_date]]), 1)</f>
        <v>45536</v>
      </c>
      <c r="D11621" t="s">
        <v>1700</v>
      </c>
      <c r="E11621" t="s">
        <v>594</v>
      </c>
      <c r="F11621" t="str">
        <f>VLOOKUP(orders[[#This Row],[product_id]],Products!A:C,3,0)</f>
        <v>Electronics</v>
      </c>
      <c r="G11621">
        <v>1</v>
      </c>
      <c r="H11621" s="6">
        <v>0.11588772879751216</v>
      </c>
      <c r="I11621" s="2">
        <f>VLOOKUP($E11621,
Products!$A$1:$F$201,MATCH(Orders!I$1,Products!$A$1:$F$1,0),0)</f>
        <v>19992.108086337241</v>
      </c>
      <c r="J11621" s="2">
        <f>VLOOKUP($E11621,
Products!$A$1:$F$201,MATCH(Orders!J$1,Products!$A$1:$F$1,0),0)</f>
        <v>14456.6967044005</v>
      </c>
    </row>
    <row r="11622" spans="1:10">
      <c r="A11622">
        <v>11621</v>
      </c>
      <c r="B11622" s="4">
        <v>45016</v>
      </c>
      <c r="C11622" s="10">
        <f>DATE(YEAR(orders[[#This Row],[order_date]]), MONTH(orders[[#This Row],[order_date]]), 1)</f>
        <v>44986</v>
      </c>
      <c r="D11622" t="s">
        <v>2012</v>
      </c>
      <c r="E11622" t="s">
        <v>612</v>
      </c>
      <c r="F11622" t="str">
        <f>VLOOKUP(orders[[#This Row],[product_id]],Products!A:C,3,0)</f>
        <v>Electronics</v>
      </c>
      <c r="G11622">
        <v>2</v>
      </c>
      <c r="H11622" s="6">
        <v>0.19689044430798855</v>
      </c>
      <c r="I11622" s="2">
        <f>VLOOKUP($E11622,
Products!$A$1:$F$201,MATCH(Orders!I$1,Products!$A$1:$F$1,0),0)</f>
        <v>2704.041843529928</v>
      </c>
      <c r="J11622" s="2">
        <f>VLOOKUP($E11622,
Products!$A$1:$F$201,MATCH(Orders!J$1,Products!$A$1:$F$1,0),0)</f>
        <v>2158.9135708713038</v>
      </c>
    </row>
    <row r="11623" spans="1:10">
      <c r="A11623">
        <v>11622</v>
      </c>
      <c r="B11623" s="4">
        <v>45311</v>
      </c>
      <c r="C11623" s="10">
        <f>DATE(YEAR(orders[[#This Row],[order_date]]), MONTH(orders[[#This Row],[order_date]]), 1)</f>
        <v>45292</v>
      </c>
      <c r="D11623" t="s">
        <v>3597</v>
      </c>
      <c r="E11623" t="s">
        <v>546</v>
      </c>
      <c r="F11623" t="str">
        <f>VLOOKUP(orders[[#This Row],[product_id]],Products!A:C,3,0)</f>
        <v>Electronics</v>
      </c>
      <c r="G11623">
        <v>1</v>
      </c>
      <c r="H11623" s="6">
        <v>0.11699088126830211</v>
      </c>
      <c r="I11623" s="2">
        <f>VLOOKUP($E11623,
Products!$A$1:$F$201,MATCH(Orders!I$1,Products!$A$1:$F$1,0),0)</f>
        <v>21943.16319502375</v>
      </c>
      <c r="J11623" s="2">
        <f>VLOOKUP($E11623,
Products!$A$1:$F$201,MATCH(Orders!J$1,Products!$A$1:$F$1,0),0)</f>
        <v>16937.09489743154</v>
      </c>
    </row>
    <row r="11624" spans="1:10">
      <c r="A11624">
        <v>11623</v>
      </c>
      <c r="B11624" s="4">
        <v>45923</v>
      </c>
      <c r="C11624" s="10">
        <f>DATE(YEAR(orders[[#This Row],[order_date]]), MONTH(orders[[#This Row],[order_date]]), 1)</f>
        <v>45901</v>
      </c>
      <c r="D11624" t="s">
        <v>1391</v>
      </c>
      <c r="E11624" t="s">
        <v>691</v>
      </c>
      <c r="F11624" t="str">
        <f>VLOOKUP(orders[[#This Row],[product_id]],Products!A:C,3,0)</f>
        <v>Appliances</v>
      </c>
      <c r="G11624">
        <v>2</v>
      </c>
      <c r="H11624" s="6">
        <v>0.1271088659469953</v>
      </c>
      <c r="I11624" s="2">
        <f>VLOOKUP($E11624,
Products!$A$1:$F$201,MATCH(Orders!I$1,Products!$A$1:$F$1,0),0)</f>
        <v>2337.6024778940591</v>
      </c>
      <c r="J11624" s="2">
        <f>VLOOKUP($E11624,
Products!$A$1:$F$201,MATCH(Orders!J$1,Products!$A$1:$F$1,0),0)</f>
        <v>1616.9957885138581</v>
      </c>
    </row>
    <row r="11625" spans="1:10">
      <c r="A11625">
        <v>11624</v>
      </c>
      <c r="B11625" s="4">
        <v>45573</v>
      </c>
      <c r="C11625" s="10">
        <f>DATE(YEAR(orders[[#This Row],[order_date]]), MONTH(orders[[#This Row],[order_date]]), 1)</f>
        <v>45566</v>
      </c>
      <c r="D11625" t="s">
        <v>3392</v>
      </c>
      <c r="E11625" t="s">
        <v>693</v>
      </c>
      <c r="F11625" t="str">
        <f>VLOOKUP(orders[[#This Row],[product_id]],Products!A:C,3,0)</f>
        <v>Appliances</v>
      </c>
      <c r="G11625">
        <v>1</v>
      </c>
      <c r="H11625" s="6">
        <v>0.12943672665605183</v>
      </c>
      <c r="I11625" s="2">
        <f>VLOOKUP($E11625,
Products!$A$1:$F$201,MATCH(Orders!I$1,Products!$A$1:$F$1,0),0)</f>
        <v>2037.67513915007</v>
      </c>
      <c r="J11625" s="2">
        <f>VLOOKUP($E11625,
Products!$A$1:$F$201,MATCH(Orders!J$1,Products!$A$1:$F$1,0),0)</f>
        <v>1374.1566876520769</v>
      </c>
    </row>
    <row r="11626" spans="1:10">
      <c r="A11626">
        <v>11625</v>
      </c>
      <c r="B11626" s="4">
        <v>45348</v>
      </c>
      <c r="C11626" s="10">
        <f>DATE(YEAR(orders[[#This Row],[order_date]]), MONTH(orders[[#This Row],[order_date]]), 1)</f>
        <v>45323</v>
      </c>
      <c r="D11626" t="s">
        <v>3933</v>
      </c>
      <c r="E11626" t="s">
        <v>615</v>
      </c>
      <c r="F11626" t="str">
        <f>VLOOKUP(orders[[#This Row],[product_id]],Products!A:C,3,0)</f>
        <v>Electronics</v>
      </c>
      <c r="G11626">
        <v>1</v>
      </c>
      <c r="H11626" s="6">
        <v>0.13393103832001665</v>
      </c>
      <c r="I11626" s="2">
        <f>VLOOKUP($E11626,
Products!$A$1:$F$201,MATCH(Orders!I$1,Products!$A$1:$F$1,0),0)</f>
        <v>31155.43680046549</v>
      </c>
      <c r="J11626" s="2">
        <f>VLOOKUP($E11626,
Products!$A$1:$F$201,MATCH(Orders!J$1,Products!$A$1:$F$1,0),0)</f>
        <v>22320.078602545669</v>
      </c>
    </row>
    <row r="11627" spans="1:10">
      <c r="A11627">
        <v>11626</v>
      </c>
      <c r="B11627" s="4">
        <v>45800</v>
      </c>
      <c r="C11627" s="10">
        <f>DATE(YEAR(orders[[#This Row],[order_date]]), MONTH(orders[[#This Row],[order_date]]), 1)</f>
        <v>45778</v>
      </c>
      <c r="D11627" t="s">
        <v>1909</v>
      </c>
      <c r="E11627" t="s">
        <v>636</v>
      </c>
      <c r="F11627" t="str">
        <f>VLOOKUP(orders[[#This Row],[product_id]],Products!A:C,3,0)</f>
        <v>Appliances</v>
      </c>
      <c r="G11627">
        <v>3</v>
      </c>
      <c r="H11627" s="6">
        <v>0.12358241255974432</v>
      </c>
      <c r="I11627" s="2">
        <f>VLOOKUP($E11627,
Products!$A$1:$F$201,MATCH(Orders!I$1,Products!$A$1:$F$1,0),0)</f>
        <v>2035.5647279372099</v>
      </c>
      <c r="J11627" s="2">
        <f>VLOOKUP($E11627,
Products!$A$1:$F$201,MATCH(Orders!J$1,Products!$A$1:$F$1,0),0)</f>
        <v>1486.048843699655</v>
      </c>
    </row>
    <row r="11628" spans="1:10">
      <c r="A11628">
        <v>11627</v>
      </c>
      <c r="B11628" s="4">
        <v>44979</v>
      </c>
      <c r="C11628" s="10">
        <f>DATE(YEAR(orders[[#This Row],[order_date]]), MONTH(orders[[#This Row],[order_date]]), 1)</f>
        <v>44958</v>
      </c>
      <c r="D11628" t="s">
        <v>1666</v>
      </c>
      <c r="E11628" t="s">
        <v>514</v>
      </c>
      <c r="F11628" t="str">
        <f>VLOOKUP(orders[[#This Row],[product_id]],Products!A:C,3,0)</f>
        <v>Electronics</v>
      </c>
      <c r="G11628">
        <v>1</v>
      </c>
      <c r="H11628" s="6">
        <v>0.20649612667984432</v>
      </c>
      <c r="I11628" s="2">
        <f>VLOOKUP($E11628,
Products!$A$1:$F$201,MATCH(Orders!I$1,Products!$A$1:$F$1,0),0)</f>
        <v>16482.730474054071</v>
      </c>
      <c r="J11628" s="2">
        <f>VLOOKUP($E11628,
Products!$A$1:$F$201,MATCH(Orders!J$1,Products!$A$1:$F$1,0),0)</f>
        <v>12480.81165565178</v>
      </c>
    </row>
    <row r="11629" spans="1:10">
      <c r="A11629">
        <v>11628</v>
      </c>
      <c r="B11629" s="4">
        <v>45912</v>
      </c>
      <c r="C11629" s="10">
        <f>DATE(YEAR(orders[[#This Row],[order_date]]), MONTH(orders[[#This Row],[order_date]]), 1)</f>
        <v>45901</v>
      </c>
      <c r="D11629" t="s">
        <v>1640</v>
      </c>
      <c r="E11629" t="s">
        <v>685</v>
      </c>
      <c r="F11629" t="str">
        <f>VLOOKUP(orders[[#This Row],[product_id]],Products!A:C,3,0)</f>
        <v>Electronics</v>
      </c>
      <c r="G11629">
        <v>2</v>
      </c>
      <c r="H11629" s="6">
        <v>0.22361793388498333</v>
      </c>
      <c r="I11629" s="2">
        <f>VLOOKUP($E11629,
Products!$A$1:$F$201,MATCH(Orders!I$1,Products!$A$1:$F$1,0),0)</f>
        <v>30011.61348468516</v>
      </c>
      <c r="J11629" s="2">
        <f>VLOOKUP($E11629,
Products!$A$1:$F$201,MATCH(Orders!J$1,Products!$A$1:$F$1,0),0)</f>
        <v>20796.213094008199</v>
      </c>
    </row>
    <row r="11630" spans="1:10">
      <c r="A11630">
        <v>11629</v>
      </c>
      <c r="B11630" s="4">
        <v>45940</v>
      </c>
      <c r="C11630" s="10">
        <f>DATE(YEAR(orders[[#This Row],[order_date]]), MONTH(orders[[#This Row],[order_date]]), 1)</f>
        <v>45931</v>
      </c>
      <c r="D11630" t="s">
        <v>3643</v>
      </c>
      <c r="E11630" t="s">
        <v>691</v>
      </c>
      <c r="F11630" t="str">
        <f>VLOOKUP(orders[[#This Row],[product_id]],Products!A:C,3,0)</f>
        <v>Appliances</v>
      </c>
      <c r="G11630">
        <v>1</v>
      </c>
      <c r="H11630" s="6">
        <v>9.5811842311946074E-2</v>
      </c>
      <c r="I11630" s="2">
        <f>VLOOKUP($E11630,
Products!$A$1:$F$201,MATCH(Orders!I$1,Products!$A$1:$F$1,0),0)</f>
        <v>2337.6024778940591</v>
      </c>
      <c r="J11630" s="2">
        <f>VLOOKUP($E11630,
Products!$A$1:$F$201,MATCH(Orders!J$1,Products!$A$1:$F$1,0),0)</f>
        <v>1616.9957885138581</v>
      </c>
    </row>
    <row r="11631" spans="1:10">
      <c r="A11631">
        <v>11630</v>
      </c>
      <c r="B11631" s="4">
        <v>45611</v>
      </c>
      <c r="C11631" s="10">
        <f>DATE(YEAR(orders[[#This Row],[order_date]]), MONTH(orders[[#This Row],[order_date]]), 1)</f>
        <v>45597</v>
      </c>
      <c r="D11631" t="s">
        <v>3667</v>
      </c>
      <c r="E11631" t="s">
        <v>693</v>
      </c>
      <c r="F11631" t="str">
        <f>VLOOKUP(orders[[#This Row],[product_id]],Products!A:C,3,0)</f>
        <v>Appliances</v>
      </c>
      <c r="G11631">
        <v>1</v>
      </c>
      <c r="H11631" s="6">
        <v>0.11643170957023051</v>
      </c>
      <c r="I11631" s="2">
        <f>VLOOKUP($E11631,
Products!$A$1:$F$201,MATCH(Orders!I$1,Products!$A$1:$F$1,0),0)</f>
        <v>2037.67513915007</v>
      </c>
      <c r="J11631" s="2">
        <f>VLOOKUP($E11631,
Products!$A$1:$F$201,MATCH(Orders!J$1,Products!$A$1:$F$1,0),0)</f>
        <v>1374.1566876520769</v>
      </c>
    </row>
    <row r="11632" spans="1:10">
      <c r="A11632">
        <v>11631</v>
      </c>
      <c r="B11632" s="4">
        <v>45105</v>
      </c>
      <c r="C11632" s="10">
        <f>DATE(YEAR(orders[[#This Row],[order_date]]), MONTH(orders[[#This Row],[order_date]]), 1)</f>
        <v>45078</v>
      </c>
      <c r="D11632" t="s">
        <v>3864</v>
      </c>
      <c r="E11632" t="s">
        <v>587</v>
      </c>
      <c r="F11632" t="str">
        <f>VLOOKUP(orders[[#This Row],[product_id]],Products!A:C,3,0)</f>
        <v>Electronics</v>
      </c>
      <c r="G11632">
        <v>1</v>
      </c>
      <c r="H11632" s="6">
        <v>0.12328460568474935</v>
      </c>
      <c r="I11632" s="2">
        <f>VLOOKUP($E11632,
Products!$A$1:$F$201,MATCH(Orders!I$1,Products!$A$1:$F$1,0),0)</f>
        <v>16527.367619686949</v>
      </c>
      <c r="J11632" s="2">
        <f>VLOOKUP($E11632,
Products!$A$1:$F$201,MATCH(Orders!J$1,Products!$A$1:$F$1,0),0)</f>
        <v>12533.62883070202</v>
      </c>
    </row>
    <row r="11633" spans="1:10">
      <c r="A11633">
        <v>11632</v>
      </c>
      <c r="B11633" s="4">
        <v>45219</v>
      </c>
      <c r="C11633" s="10">
        <f>DATE(YEAR(orders[[#This Row],[order_date]]), MONTH(orders[[#This Row],[order_date]]), 1)</f>
        <v>45200</v>
      </c>
      <c r="D11633" t="s">
        <v>1111</v>
      </c>
      <c r="E11633" t="s">
        <v>682</v>
      </c>
      <c r="F11633" t="str">
        <f>VLOOKUP(orders[[#This Row],[product_id]],Products!A:C,3,0)</f>
        <v>Electronics</v>
      </c>
      <c r="G11633">
        <v>3</v>
      </c>
      <c r="H11633" s="6">
        <v>0.22275395087889502</v>
      </c>
      <c r="I11633" s="2">
        <f>VLOOKUP($E11633,
Products!$A$1:$F$201,MATCH(Orders!I$1,Products!$A$1:$F$1,0),0)</f>
        <v>32533.33990892916</v>
      </c>
      <c r="J11633" s="2">
        <f>VLOOKUP($E11633,
Products!$A$1:$F$201,MATCH(Orders!J$1,Products!$A$1:$F$1,0),0)</f>
        <v>22734.712471507952</v>
      </c>
    </row>
    <row r="11634" spans="1:10">
      <c r="A11634">
        <v>11633</v>
      </c>
      <c r="B11634" s="4">
        <v>45301</v>
      </c>
      <c r="C11634" s="10">
        <f>DATE(YEAR(orders[[#This Row],[order_date]]), MONTH(orders[[#This Row],[order_date]]), 1)</f>
        <v>45292</v>
      </c>
      <c r="D11634" t="s">
        <v>4613</v>
      </c>
      <c r="E11634" t="s">
        <v>599</v>
      </c>
      <c r="F11634" t="str">
        <f>VLOOKUP(orders[[#This Row],[product_id]],Products!A:C,3,0)</f>
        <v>Electronics</v>
      </c>
      <c r="G11634">
        <v>1</v>
      </c>
      <c r="H11634" s="6">
        <v>0.21874663737046901</v>
      </c>
      <c r="I11634" s="2">
        <f>VLOOKUP($E11634,
Products!$A$1:$F$201,MATCH(Orders!I$1,Products!$A$1:$F$1,0),0)</f>
        <v>24019.70637428105</v>
      </c>
      <c r="J11634" s="2">
        <f>VLOOKUP($E11634,
Products!$A$1:$F$201,MATCH(Orders!J$1,Products!$A$1:$F$1,0),0)</f>
        <v>16602.559277417411</v>
      </c>
    </row>
    <row r="11635" spans="1:10">
      <c r="A11635">
        <v>11634</v>
      </c>
      <c r="B11635" s="4">
        <v>46009</v>
      </c>
      <c r="C11635" s="10">
        <f>DATE(YEAR(orders[[#This Row],[order_date]]), MONTH(orders[[#This Row],[order_date]]), 1)</f>
        <v>45992</v>
      </c>
      <c r="D11635" t="s">
        <v>4273</v>
      </c>
      <c r="E11635" t="s">
        <v>638</v>
      </c>
      <c r="F11635" t="str">
        <f>VLOOKUP(orders[[#This Row],[product_id]],Products!A:C,3,0)</f>
        <v>Electronics</v>
      </c>
      <c r="G11635">
        <v>2</v>
      </c>
      <c r="H11635" s="6">
        <v>0.22530355677192357</v>
      </c>
      <c r="I11635" s="2">
        <f>VLOOKUP($E11635,
Products!$A$1:$F$201,MATCH(Orders!I$1,Products!$A$1:$F$1,0),0)</f>
        <v>11118.17778596276</v>
      </c>
      <c r="J11635" s="2">
        <f>VLOOKUP($E11635,
Products!$A$1:$F$201,MATCH(Orders!J$1,Products!$A$1:$F$1,0),0)</f>
        <v>7887.697719413397</v>
      </c>
    </row>
    <row r="11636" spans="1:10">
      <c r="A11636">
        <v>11635</v>
      </c>
      <c r="B11636" s="4">
        <v>46004</v>
      </c>
      <c r="C11636" s="10">
        <f>DATE(YEAR(orders[[#This Row],[order_date]]), MONTH(orders[[#This Row],[order_date]]), 1)</f>
        <v>45992</v>
      </c>
      <c r="D11636" t="s">
        <v>1996</v>
      </c>
      <c r="E11636" t="s">
        <v>695</v>
      </c>
      <c r="F11636" t="str">
        <f>VLOOKUP(orders[[#This Row],[product_id]],Products!A:C,3,0)</f>
        <v>Electronics</v>
      </c>
      <c r="G11636">
        <v>1</v>
      </c>
      <c r="H11636" s="6">
        <v>0.12364968744705582</v>
      </c>
      <c r="I11636" s="2">
        <f>VLOOKUP($E11636,
Products!$A$1:$F$201,MATCH(Orders!I$1,Products!$A$1:$F$1,0),0)</f>
        <v>2716.2219891886762</v>
      </c>
      <c r="J11636" s="2">
        <f>VLOOKUP($E11636,
Products!$A$1:$F$201,MATCH(Orders!J$1,Products!$A$1:$F$1,0),0)</f>
        <v>2045.0534052982539</v>
      </c>
    </row>
    <row r="11637" spans="1:10">
      <c r="A11637">
        <v>11636</v>
      </c>
      <c r="B11637" s="4">
        <v>45722</v>
      </c>
      <c r="C11637" s="10">
        <f>DATE(YEAR(orders[[#This Row],[order_date]]), MONTH(orders[[#This Row],[order_date]]), 1)</f>
        <v>45717</v>
      </c>
      <c r="D11637" t="s">
        <v>2323</v>
      </c>
      <c r="E11637" t="s">
        <v>621</v>
      </c>
      <c r="F11637" t="str">
        <f>VLOOKUP(orders[[#This Row],[product_id]],Products!A:C,3,0)</f>
        <v>Electronics</v>
      </c>
      <c r="G11637">
        <v>1</v>
      </c>
      <c r="H11637" s="6">
        <v>0.20265346494250483</v>
      </c>
      <c r="I11637" s="2">
        <f>VLOOKUP($E11637,
Products!$A$1:$F$201,MATCH(Orders!I$1,Products!$A$1:$F$1,0),0)</f>
        <v>11784.05708818019</v>
      </c>
      <c r="J11637" s="2">
        <f>VLOOKUP($E11637,
Products!$A$1:$F$201,MATCH(Orders!J$1,Products!$A$1:$F$1,0),0)</f>
        <v>7779.8525757032758</v>
      </c>
    </row>
    <row r="11638" spans="1:10">
      <c r="A11638">
        <v>11637</v>
      </c>
      <c r="B11638" s="4">
        <v>44942</v>
      </c>
      <c r="C11638" s="10">
        <f>DATE(YEAR(orders[[#This Row],[order_date]]), MONTH(orders[[#This Row],[order_date]]), 1)</f>
        <v>44927</v>
      </c>
      <c r="D11638" t="s">
        <v>1793</v>
      </c>
      <c r="E11638" t="s">
        <v>665</v>
      </c>
      <c r="F11638" t="str">
        <f>VLOOKUP(orders[[#This Row],[product_id]],Products!A:C,3,0)</f>
        <v>Electronics</v>
      </c>
      <c r="G11638">
        <v>2</v>
      </c>
      <c r="H11638" s="6">
        <v>0.24403579613019935</v>
      </c>
      <c r="I11638" s="2">
        <f>VLOOKUP($E11638,
Products!$A$1:$F$201,MATCH(Orders!I$1,Products!$A$1:$F$1,0),0)</f>
        <v>2381.208040848107</v>
      </c>
      <c r="J11638" s="2">
        <f>VLOOKUP($E11638,
Products!$A$1:$F$201,MATCH(Orders!J$1,Products!$A$1:$F$1,0),0)</f>
        <v>1615.320210979525</v>
      </c>
    </row>
    <row r="11639" spans="1:10">
      <c r="A11639">
        <v>11638</v>
      </c>
      <c r="B11639" s="4">
        <v>45102</v>
      </c>
      <c r="C11639" s="10">
        <f>DATE(YEAR(orders[[#This Row],[order_date]]), MONTH(orders[[#This Row],[order_date]]), 1)</f>
        <v>45078</v>
      </c>
      <c r="D11639" t="s">
        <v>824</v>
      </c>
      <c r="E11639" t="s">
        <v>532</v>
      </c>
      <c r="F11639" t="str">
        <f>VLOOKUP(orders[[#This Row],[product_id]],Products!A:C,3,0)</f>
        <v>Electronics</v>
      </c>
      <c r="G11639">
        <v>3</v>
      </c>
      <c r="H11639" s="6">
        <v>0.13840896724354915</v>
      </c>
      <c r="I11639" s="2">
        <f>VLOOKUP($E11639,
Products!$A$1:$F$201,MATCH(Orders!I$1,Products!$A$1:$F$1,0),0)</f>
        <v>2668.0593077725212</v>
      </c>
      <c r="J11639" s="2">
        <f>VLOOKUP($E11639,
Products!$A$1:$F$201,MATCH(Orders!J$1,Products!$A$1:$F$1,0),0)</f>
        <v>1923.7114222321791</v>
      </c>
    </row>
    <row r="11640" spans="1:10">
      <c r="A11640">
        <v>11639</v>
      </c>
      <c r="B11640" s="4">
        <v>45055</v>
      </c>
      <c r="C11640" s="10">
        <f>DATE(YEAR(orders[[#This Row],[order_date]]), MONTH(orders[[#This Row],[order_date]]), 1)</f>
        <v>45047</v>
      </c>
      <c r="D11640" t="s">
        <v>3094</v>
      </c>
      <c r="E11640" t="s">
        <v>657</v>
      </c>
      <c r="F11640" t="str">
        <f>VLOOKUP(orders[[#This Row],[product_id]],Products!A:C,3,0)</f>
        <v>Appliances</v>
      </c>
      <c r="G11640">
        <v>1</v>
      </c>
      <c r="H11640" s="6">
        <v>0.10291805196748439</v>
      </c>
      <c r="I11640" s="2">
        <f>VLOOKUP($E11640,
Products!$A$1:$F$201,MATCH(Orders!I$1,Products!$A$1:$F$1,0),0)</f>
        <v>6275.8669412443169</v>
      </c>
      <c r="J11640" s="2">
        <f>VLOOKUP($E11640,
Products!$A$1:$F$201,MATCH(Orders!J$1,Products!$A$1:$F$1,0),0)</f>
        <v>4742.5097602697688</v>
      </c>
    </row>
    <row r="11641" spans="1:10">
      <c r="A11641">
        <v>11640</v>
      </c>
      <c r="B11641" s="4">
        <v>45810</v>
      </c>
      <c r="C11641" s="10">
        <f>DATE(YEAR(orders[[#This Row],[order_date]]), MONTH(orders[[#This Row],[order_date]]), 1)</f>
        <v>45809</v>
      </c>
      <c r="D11641" t="s">
        <v>1018</v>
      </c>
      <c r="E11641" t="s">
        <v>671</v>
      </c>
      <c r="F11641" t="str">
        <f>VLOOKUP(orders[[#This Row],[product_id]],Products!A:C,3,0)</f>
        <v>Electronics</v>
      </c>
      <c r="G11641">
        <v>2</v>
      </c>
      <c r="H11641" s="6">
        <v>0.13883761814103571</v>
      </c>
      <c r="I11641" s="2">
        <f>VLOOKUP($E11641,
Products!$A$1:$F$201,MATCH(Orders!I$1,Products!$A$1:$F$1,0),0)</f>
        <v>20226.002416343759</v>
      </c>
      <c r="J11641" s="2">
        <f>VLOOKUP($E11641,
Products!$A$1:$F$201,MATCH(Orders!J$1,Products!$A$1:$F$1,0),0)</f>
        <v>13513.884167631189</v>
      </c>
    </row>
    <row r="11642" spans="1:10">
      <c r="A11642">
        <v>11641</v>
      </c>
      <c r="B11642" s="4">
        <v>45352</v>
      </c>
      <c r="C11642" s="10">
        <f>DATE(YEAR(orders[[#This Row],[order_date]]), MONTH(orders[[#This Row],[order_date]]), 1)</f>
        <v>45352</v>
      </c>
      <c r="D11642" t="s">
        <v>868</v>
      </c>
      <c r="E11642" t="s">
        <v>700</v>
      </c>
      <c r="F11642" t="str">
        <f>VLOOKUP(orders[[#This Row],[product_id]],Products!A:C,3,0)</f>
        <v>Electronics</v>
      </c>
      <c r="G11642">
        <v>2</v>
      </c>
      <c r="H11642" s="6">
        <v>0.14606429170568513</v>
      </c>
      <c r="I11642" s="2">
        <f>VLOOKUP($E11642,
Products!$A$1:$F$201,MATCH(Orders!I$1,Products!$A$1:$F$1,0),0)</f>
        <v>11070.26215043813</v>
      </c>
      <c r="J11642" s="2">
        <f>VLOOKUP($E11642,
Products!$A$1:$F$201,MATCH(Orders!J$1,Products!$A$1:$F$1,0),0)</f>
        <v>7867.3909748932683</v>
      </c>
    </row>
    <row r="11643" spans="1:10">
      <c r="A11643">
        <v>11642</v>
      </c>
      <c r="B11643" s="4">
        <v>45280</v>
      </c>
      <c r="C11643" s="10">
        <f>DATE(YEAR(orders[[#This Row],[order_date]]), MONTH(orders[[#This Row],[order_date]]), 1)</f>
        <v>45261</v>
      </c>
      <c r="D11643" t="s">
        <v>2234</v>
      </c>
      <c r="E11643" t="s">
        <v>649</v>
      </c>
      <c r="F11643" t="str">
        <f>VLOOKUP(orders[[#This Row],[product_id]],Products!A:C,3,0)</f>
        <v>Electronics</v>
      </c>
      <c r="G11643">
        <v>2</v>
      </c>
      <c r="H11643" s="6">
        <v>0.17279030151220698</v>
      </c>
      <c r="I11643" s="2">
        <f>VLOOKUP($E11643,
Products!$A$1:$F$201,MATCH(Orders!I$1,Products!$A$1:$F$1,0),0)</f>
        <v>13109.676759490871</v>
      </c>
      <c r="J11643" s="2">
        <f>VLOOKUP($E11643,
Products!$A$1:$F$201,MATCH(Orders!J$1,Products!$A$1:$F$1,0),0)</f>
        <v>9497.2301945627187</v>
      </c>
    </row>
    <row r="11644" spans="1:10">
      <c r="A11644">
        <v>11643</v>
      </c>
      <c r="B11644" s="4">
        <v>45676</v>
      </c>
      <c r="C11644" s="10">
        <f>DATE(YEAR(orders[[#This Row],[order_date]]), MONTH(orders[[#This Row],[order_date]]), 1)</f>
        <v>45658</v>
      </c>
      <c r="D11644" t="s">
        <v>998</v>
      </c>
      <c r="E11644" t="s">
        <v>648</v>
      </c>
      <c r="F11644" t="str">
        <f>VLOOKUP(orders[[#This Row],[product_id]],Products!A:C,3,0)</f>
        <v>Electronics</v>
      </c>
      <c r="G11644">
        <v>1</v>
      </c>
      <c r="H11644" s="6">
        <v>0.23424312537936151</v>
      </c>
      <c r="I11644" s="2">
        <f>VLOOKUP($E11644,
Products!$A$1:$F$201,MATCH(Orders!I$1,Products!$A$1:$F$1,0),0)</f>
        <v>11049.50250218974</v>
      </c>
      <c r="J11644" s="2">
        <f>VLOOKUP($E11644,
Products!$A$1:$F$201,MATCH(Orders!J$1,Products!$A$1:$F$1,0),0)</f>
        <v>7252.1207539007246</v>
      </c>
    </row>
    <row r="11645" spans="1:10">
      <c r="A11645">
        <v>11644</v>
      </c>
      <c r="B11645" s="4">
        <v>45670</v>
      </c>
      <c r="C11645" s="10">
        <f>DATE(YEAR(orders[[#This Row],[order_date]]), MONTH(orders[[#This Row],[order_date]]), 1)</f>
        <v>45658</v>
      </c>
      <c r="D11645" t="s">
        <v>1395</v>
      </c>
      <c r="E11645" t="s">
        <v>530</v>
      </c>
      <c r="F11645" t="str">
        <f>VLOOKUP(orders[[#This Row],[product_id]],Products!A:C,3,0)</f>
        <v>Electronics</v>
      </c>
      <c r="G11645">
        <v>2</v>
      </c>
      <c r="H11645" s="6">
        <v>0.10579933592738015</v>
      </c>
      <c r="I11645" s="2">
        <f>VLOOKUP($E11645,
Products!$A$1:$F$201,MATCH(Orders!I$1,Products!$A$1:$F$1,0),0)</f>
        <v>30520.607447067548</v>
      </c>
      <c r="J11645" s="2">
        <f>VLOOKUP($E11645,
Products!$A$1:$F$201,MATCH(Orders!J$1,Products!$A$1:$F$1,0),0)</f>
        <v>22328.317520226748</v>
      </c>
    </row>
    <row r="11646" spans="1:10">
      <c r="A11646">
        <v>11645</v>
      </c>
      <c r="B11646" s="4">
        <v>45953</v>
      </c>
      <c r="C11646" s="10">
        <f>DATE(YEAR(orders[[#This Row],[order_date]]), MONTH(orders[[#This Row],[order_date]]), 1)</f>
        <v>45931</v>
      </c>
      <c r="D11646" t="s">
        <v>2106</v>
      </c>
      <c r="E11646" t="s">
        <v>705</v>
      </c>
      <c r="F11646" t="str">
        <f>VLOOKUP(orders[[#This Row],[product_id]],Products!A:C,3,0)</f>
        <v>Electronics</v>
      </c>
      <c r="G11646">
        <v>1</v>
      </c>
      <c r="H11646" s="6">
        <v>0.24844630453838612</v>
      </c>
      <c r="I11646" s="2">
        <f>VLOOKUP($E11646,
Products!$A$1:$F$201,MATCH(Orders!I$1,Products!$A$1:$F$1,0),0)</f>
        <v>11719.594724541899</v>
      </c>
      <c r="J11646" s="2">
        <f>VLOOKUP($E11646,
Products!$A$1:$F$201,MATCH(Orders!J$1,Products!$A$1:$F$1,0),0)</f>
        <v>7926.6332911718628</v>
      </c>
    </row>
    <row r="11647" spans="1:10">
      <c r="A11647">
        <v>11646</v>
      </c>
      <c r="B11647" s="4">
        <v>45405</v>
      </c>
      <c r="C11647" s="10">
        <f>DATE(YEAR(orders[[#This Row],[order_date]]), MONTH(orders[[#This Row],[order_date]]), 1)</f>
        <v>45383</v>
      </c>
      <c r="D11647" t="s">
        <v>2271</v>
      </c>
      <c r="E11647" t="s">
        <v>509</v>
      </c>
      <c r="F11647" t="str">
        <f>VLOOKUP(orders[[#This Row],[product_id]],Products!A:C,3,0)</f>
        <v>Appliances</v>
      </c>
      <c r="G11647">
        <v>3</v>
      </c>
      <c r="H11647" s="6">
        <v>0.11112320267191554</v>
      </c>
      <c r="I11647" s="2">
        <f>VLOOKUP($E11647,
Products!$A$1:$F$201,MATCH(Orders!I$1,Products!$A$1:$F$1,0),0)</f>
        <v>23898.369282732219</v>
      </c>
      <c r="J11647" s="2">
        <f>VLOOKUP($E11647,
Products!$A$1:$F$201,MATCH(Orders!J$1,Products!$A$1:$F$1,0),0)</f>
        <v>16491.822147524919</v>
      </c>
    </row>
    <row r="11648" spans="1:10">
      <c r="A11648">
        <v>11647</v>
      </c>
      <c r="B11648" s="4">
        <v>45902</v>
      </c>
      <c r="C11648" s="10">
        <f>DATE(YEAR(orders[[#This Row],[order_date]]), MONTH(orders[[#This Row],[order_date]]), 1)</f>
        <v>45901</v>
      </c>
      <c r="D11648" t="s">
        <v>4178</v>
      </c>
      <c r="E11648" t="s">
        <v>537</v>
      </c>
      <c r="F11648" t="str">
        <f>VLOOKUP(orders[[#This Row],[product_id]],Products!A:C,3,0)</f>
        <v>Electronics</v>
      </c>
      <c r="G11648">
        <v>2</v>
      </c>
      <c r="H11648" s="6">
        <v>0.15396688129381739</v>
      </c>
      <c r="I11648" s="2">
        <f>VLOOKUP($E11648,
Products!$A$1:$F$201,MATCH(Orders!I$1,Products!$A$1:$F$1,0),0)</f>
        <v>31703.831103033539</v>
      </c>
      <c r="J11648" s="2">
        <f>VLOOKUP($E11648,
Products!$A$1:$F$201,MATCH(Orders!J$1,Products!$A$1:$F$1,0),0)</f>
        <v>24504.340558054781</v>
      </c>
    </row>
    <row r="11649" spans="1:10">
      <c r="A11649">
        <v>11648</v>
      </c>
      <c r="B11649" s="4">
        <v>44970</v>
      </c>
      <c r="C11649" s="10">
        <f>DATE(YEAR(orders[[#This Row],[order_date]]), MONTH(orders[[#This Row],[order_date]]), 1)</f>
        <v>44958</v>
      </c>
      <c r="D11649" t="s">
        <v>1378</v>
      </c>
      <c r="E11649" t="s">
        <v>678</v>
      </c>
      <c r="F11649" t="str">
        <f>VLOOKUP(orders[[#This Row],[product_id]],Products!A:C,3,0)</f>
        <v>Appliances</v>
      </c>
      <c r="G11649">
        <v>1</v>
      </c>
      <c r="H11649" s="6">
        <v>0.10958495229429564</v>
      </c>
      <c r="I11649" s="2">
        <f>VLOOKUP($E11649,
Products!$A$1:$F$201,MATCH(Orders!I$1,Products!$A$1:$F$1,0),0)</f>
        <v>24547.80463631255</v>
      </c>
      <c r="J11649" s="2">
        <f>VLOOKUP($E11649,
Products!$A$1:$F$201,MATCH(Orders!J$1,Products!$A$1:$F$1,0),0)</f>
        <v>16599.667533695861</v>
      </c>
    </row>
    <row r="11650" spans="1:10">
      <c r="A11650">
        <v>11649</v>
      </c>
      <c r="B11650" s="4">
        <v>45081</v>
      </c>
      <c r="C11650" s="10">
        <f>DATE(YEAR(orders[[#This Row],[order_date]]), MONTH(orders[[#This Row],[order_date]]), 1)</f>
        <v>45078</v>
      </c>
      <c r="D11650" t="s">
        <v>4177</v>
      </c>
      <c r="E11650" t="s">
        <v>689</v>
      </c>
      <c r="F11650" t="str">
        <f>VLOOKUP(orders[[#This Row],[product_id]],Products!A:C,3,0)</f>
        <v>Electronics</v>
      </c>
      <c r="G11650">
        <v>1</v>
      </c>
      <c r="H11650" s="6">
        <v>0.17244714313270265</v>
      </c>
      <c r="I11650" s="2">
        <f>VLOOKUP($E11650,
Products!$A$1:$F$201,MATCH(Orders!I$1,Products!$A$1:$F$1,0),0)</f>
        <v>22021.70433799336</v>
      </c>
      <c r="J11650" s="2">
        <f>VLOOKUP($E11650,
Products!$A$1:$F$201,MATCH(Orders!J$1,Products!$A$1:$F$1,0),0)</f>
        <v>16990.60087110737</v>
      </c>
    </row>
    <row r="11651" spans="1:10">
      <c r="A11651">
        <v>11650</v>
      </c>
      <c r="B11651" s="4">
        <v>45873</v>
      </c>
      <c r="C11651" s="10">
        <f>DATE(YEAR(orders[[#This Row],[order_date]]), MONTH(orders[[#This Row],[order_date]]), 1)</f>
        <v>45870</v>
      </c>
      <c r="D11651" t="s">
        <v>1104</v>
      </c>
      <c r="E11651" t="s">
        <v>540</v>
      </c>
      <c r="F11651" t="str">
        <f>VLOOKUP(orders[[#This Row],[product_id]],Products!A:C,3,0)</f>
        <v>Electronics</v>
      </c>
      <c r="G11651">
        <v>1</v>
      </c>
      <c r="H11651" s="6">
        <v>0.23132193687874872</v>
      </c>
      <c r="I11651" s="2">
        <f>VLOOKUP($E11651,
Products!$A$1:$F$201,MATCH(Orders!I$1,Products!$A$1:$F$1,0),0)</f>
        <v>27903.66571841111</v>
      </c>
      <c r="J11651" s="2">
        <f>VLOOKUP($E11651,
Products!$A$1:$F$201,MATCH(Orders!J$1,Products!$A$1:$F$1,0),0)</f>
        <v>20363.814715502049</v>
      </c>
    </row>
    <row r="11652" spans="1:10">
      <c r="A11652">
        <v>11651</v>
      </c>
      <c r="B11652" s="4">
        <v>45854</v>
      </c>
      <c r="C11652" s="10">
        <f>DATE(YEAR(orders[[#This Row],[order_date]]), MONTH(orders[[#This Row],[order_date]]), 1)</f>
        <v>45839</v>
      </c>
      <c r="D11652" t="s">
        <v>3662</v>
      </c>
      <c r="E11652" t="s">
        <v>686</v>
      </c>
      <c r="F11652" t="str">
        <f>VLOOKUP(orders[[#This Row],[product_id]],Products!A:C,3,0)</f>
        <v>Appliances</v>
      </c>
      <c r="G11652">
        <v>1</v>
      </c>
      <c r="H11652" s="6">
        <v>7.82519930022504E-2</v>
      </c>
      <c r="I11652" s="2">
        <f>VLOOKUP($E11652,
Products!$A$1:$F$201,MATCH(Orders!I$1,Products!$A$1:$F$1,0),0)</f>
        <v>25525.356267188719</v>
      </c>
      <c r="J11652" s="2">
        <f>VLOOKUP($E11652,
Products!$A$1:$F$201,MATCH(Orders!J$1,Products!$A$1:$F$1,0),0)</f>
        <v>18214.15981099859</v>
      </c>
    </row>
    <row r="11653" spans="1:10">
      <c r="A11653">
        <v>11652</v>
      </c>
      <c r="B11653" s="4">
        <v>45025</v>
      </c>
      <c r="C11653" s="10">
        <f>DATE(YEAR(orders[[#This Row],[order_date]]), MONTH(orders[[#This Row],[order_date]]), 1)</f>
        <v>45017</v>
      </c>
      <c r="D11653" t="s">
        <v>3240</v>
      </c>
      <c r="E11653" t="s">
        <v>535</v>
      </c>
      <c r="F11653" t="str">
        <f>VLOOKUP(orders[[#This Row],[product_id]],Products!A:C,3,0)</f>
        <v>Appliances</v>
      </c>
      <c r="G11653">
        <v>3</v>
      </c>
      <c r="H11653" s="6">
        <v>0.12267019319410305</v>
      </c>
      <c r="I11653" s="2">
        <f>VLOOKUP($E11653,
Products!$A$1:$F$201,MATCH(Orders!I$1,Products!$A$1:$F$1,0),0)</f>
        <v>25188.460642954858</v>
      </c>
      <c r="J11653" s="2">
        <f>VLOOKUP($E11653,
Products!$A$1:$F$201,MATCH(Orders!J$1,Products!$A$1:$F$1,0),0)</f>
        <v>18873.341689191599</v>
      </c>
    </row>
    <row r="11654" spans="1:10">
      <c r="A11654">
        <v>11653</v>
      </c>
      <c r="B11654" s="4">
        <v>45097</v>
      </c>
      <c r="C11654" s="10">
        <f>DATE(YEAR(orders[[#This Row],[order_date]]), MONTH(orders[[#This Row],[order_date]]), 1)</f>
        <v>45078</v>
      </c>
      <c r="D11654" t="s">
        <v>4292</v>
      </c>
      <c r="E11654" t="s">
        <v>608</v>
      </c>
      <c r="F11654" t="str">
        <f>VLOOKUP(orders[[#This Row],[product_id]],Products!A:C,3,0)</f>
        <v>Electronics</v>
      </c>
      <c r="G11654">
        <v>3</v>
      </c>
      <c r="H11654" s="6">
        <v>0.10841294217387547</v>
      </c>
      <c r="I11654" s="2">
        <f>VLOOKUP($E11654,
Products!$A$1:$F$201,MATCH(Orders!I$1,Products!$A$1:$F$1,0),0)</f>
        <v>32509.710212279751</v>
      </c>
      <c r="J11654" s="2">
        <f>VLOOKUP($E11654,
Products!$A$1:$F$201,MATCH(Orders!J$1,Products!$A$1:$F$1,0),0)</f>
        <v>23699.228985408761</v>
      </c>
    </row>
    <row r="11655" spans="1:10">
      <c r="A11655">
        <v>11654</v>
      </c>
      <c r="B11655" s="4">
        <v>45074</v>
      </c>
      <c r="C11655" s="10">
        <f>DATE(YEAR(orders[[#This Row],[order_date]]), MONTH(orders[[#This Row],[order_date]]), 1)</f>
        <v>45047</v>
      </c>
      <c r="D11655" t="s">
        <v>1753</v>
      </c>
      <c r="E11655" t="s">
        <v>617</v>
      </c>
      <c r="F11655" t="str">
        <f>VLOOKUP(orders[[#This Row],[product_id]],Products!A:C,3,0)</f>
        <v>Electronics</v>
      </c>
      <c r="G11655">
        <v>3</v>
      </c>
      <c r="H11655" s="6">
        <v>0.11734005694436327</v>
      </c>
      <c r="I11655" s="2">
        <f>VLOOKUP($E11655,
Products!$A$1:$F$201,MATCH(Orders!I$1,Products!$A$1:$F$1,0),0)</f>
        <v>19466.867434847129</v>
      </c>
      <c r="J11655" s="2">
        <f>VLOOKUP($E11655,
Products!$A$1:$F$201,MATCH(Orders!J$1,Products!$A$1:$F$1,0),0)</f>
        <v>13371.790482684521</v>
      </c>
    </row>
    <row r="11656" spans="1:10">
      <c r="A11656">
        <v>11655</v>
      </c>
      <c r="B11656" s="4">
        <v>45049</v>
      </c>
      <c r="C11656" s="10">
        <f>DATE(YEAR(orders[[#This Row],[order_date]]), MONTH(orders[[#This Row],[order_date]]), 1)</f>
        <v>45047</v>
      </c>
      <c r="D11656" t="s">
        <v>2648</v>
      </c>
      <c r="E11656" t="s">
        <v>554</v>
      </c>
      <c r="F11656" t="str">
        <f>VLOOKUP(orders[[#This Row],[product_id]],Products!A:C,3,0)</f>
        <v>Appliances</v>
      </c>
      <c r="G11656">
        <v>3</v>
      </c>
      <c r="H11656" s="6">
        <v>0.10456919747775976</v>
      </c>
      <c r="I11656" s="2">
        <f>VLOOKUP($E11656,
Products!$A$1:$F$201,MATCH(Orders!I$1,Products!$A$1:$F$1,0),0)</f>
        <v>2088.6647814855078</v>
      </c>
      <c r="J11656" s="2">
        <f>VLOOKUP($E11656,
Products!$A$1:$F$201,MATCH(Orders!J$1,Products!$A$1:$F$1,0),0)</f>
        <v>1371.380040542937</v>
      </c>
    </row>
    <row r="11657" spans="1:10">
      <c r="A11657">
        <v>11656</v>
      </c>
      <c r="B11657" s="4">
        <v>45038</v>
      </c>
      <c r="C11657" s="10">
        <f>DATE(YEAR(orders[[#This Row],[order_date]]), MONTH(orders[[#This Row],[order_date]]), 1)</f>
        <v>45017</v>
      </c>
      <c r="D11657" t="s">
        <v>3836</v>
      </c>
      <c r="E11657" t="s">
        <v>599</v>
      </c>
      <c r="F11657" t="str">
        <f>VLOOKUP(orders[[#This Row],[product_id]],Products!A:C,3,0)</f>
        <v>Electronics</v>
      </c>
      <c r="G11657">
        <v>3</v>
      </c>
      <c r="H11657" s="6">
        <v>0.13514639255301183</v>
      </c>
      <c r="I11657" s="2">
        <f>VLOOKUP($E11657,
Products!$A$1:$F$201,MATCH(Orders!I$1,Products!$A$1:$F$1,0),0)</f>
        <v>24019.70637428105</v>
      </c>
      <c r="J11657" s="2">
        <f>VLOOKUP($E11657,
Products!$A$1:$F$201,MATCH(Orders!J$1,Products!$A$1:$F$1,0),0)</f>
        <v>16602.559277417411</v>
      </c>
    </row>
    <row r="11658" spans="1:10">
      <c r="A11658">
        <v>11657</v>
      </c>
      <c r="B11658" s="4">
        <v>45949</v>
      </c>
      <c r="C11658" s="10">
        <f>DATE(YEAR(orders[[#This Row],[order_date]]), MONTH(orders[[#This Row],[order_date]]), 1)</f>
        <v>45931</v>
      </c>
      <c r="D11658" t="s">
        <v>3502</v>
      </c>
      <c r="E11658" t="s">
        <v>588</v>
      </c>
      <c r="F11658" t="str">
        <f>VLOOKUP(orders[[#This Row],[product_id]],Products!A:C,3,0)</f>
        <v>Electronics</v>
      </c>
      <c r="G11658">
        <v>1</v>
      </c>
      <c r="H11658" s="6">
        <v>0.10623908586726112</v>
      </c>
      <c r="I11658" s="2">
        <f>VLOOKUP($E11658,
Products!$A$1:$F$201,MATCH(Orders!I$1,Products!$A$1:$F$1,0),0)</f>
        <v>32539.342481911372</v>
      </c>
      <c r="J11658" s="2">
        <f>VLOOKUP($E11658,
Products!$A$1:$F$201,MATCH(Orders!J$1,Products!$A$1:$F$1,0),0)</f>
        <v>21531.252982830021</v>
      </c>
    </row>
    <row r="11659" spans="1:10">
      <c r="A11659">
        <v>11658</v>
      </c>
      <c r="B11659" s="4">
        <v>45938</v>
      </c>
      <c r="C11659" s="10">
        <f>DATE(YEAR(orders[[#This Row],[order_date]]), MONTH(orders[[#This Row],[order_date]]), 1)</f>
        <v>45931</v>
      </c>
      <c r="D11659" t="s">
        <v>945</v>
      </c>
      <c r="E11659" t="s">
        <v>685</v>
      </c>
      <c r="F11659" t="str">
        <f>VLOOKUP(orders[[#This Row],[product_id]],Products!A:C,3,0)</f>
        <v>Electronics</v>
      </c>
      <c r="G11659">
        <v>1</v>
      </c>
      <c r="H11659" s="6">
        <v>0.12463575148696275</v>
      </c>
      <c r="I11659" s="2">
        <f>VLOOKUP($E11659,
Products!$A$1:$F$201,MATCH(Orders!I$1,Products!$A$1:$F$1,0),0)</f>
        <v>30011.61348468516</v>
      </c>
      <c r="J11659" s="2">
        <f>VLOOKUP($E11659,
Products!$A$1:$F$201,MATCH(Orders!J$1,Products!$A$1:$F$1,0),0)</f>
        <v>20796.213094008199</v>
      </c>
    </row>
    <row r="11660" spans="1:10">
      <c r="A11660">
        <v>11659</v>
      </c>
      <c r="B11660" s="4">
        <v>44994</v>
      </c>
      <c r="C11660" s="10">
        <f>DATE(YEAR(orders[[#This Row],[order_date]]), MONTH(orders[[#This Row],[order_date]]), 1)</f>
        <v>44986</v>
      </c>
      <c r="D11660" t="s">
        <v>3064</v>
      </c>
      <c r="E11660" t="s">
        <v>635</v>
      </c>
      <c r="F11660" t="str">
        <f>VLOOKUP(orders[[#This Row],[product_id]],Products!A:C,3,0)</f>
        <v>Electronics</v>
      </c>
      <c r="G11660">
        <v>2</v>
      </c>
      <c r="H11660" s="6">
        <v>0.13129563558504825</v>
      </c>
      <c r="I11660" s="2">
        <f>VLOOKUP($E11660,
Products!$A$1:$F$201,MATCH(Orders!I$1,Products!$A$1:$F$1,0),0)</f>
        <v>31014.321091901689</v>
      </c>
      <c r="J11660" s="2">
        <f>VLOOKUP($E11660,
Products!$A$1:$F$201,MATCH(Orders!J$1,Products!$A$1:$F$1,0),0)</f>
        <v>23202.91049209132</v>
      </c>
    </row>
    <row r="11661" spans="1:10">
      <c r="A11661">
        <v>11660</v>
      </c>
      <c r="B11661" s="4">
        <v>45754</v>
      </c>
      <c r="C11661" s="10">
        <f>DATE(YEAR(orders[[#This Row],[order_date]]), MONTH(orders[[#This Row],[order_date]]), 1)</f>
        <v>45748</v>
      </c>
      <c r="D11661" t="s">
        <v>3074</v>
      </c>
      <c r="E11661" t="s">
        <v>692</v>
      </c>
      <c r="F11661" t="str">
        <f>VLOOKUP(orders[[#This Row],[product_id]],Products!A:C,3,0)</f>
        <v>Electronics</v>
      </c>
      <c r="G11661">
        <v>3</v>
      </c>
      <c r="H11661" s="6">
        <v>0.2154672555461678</v>
      </c>
      <c r="I11661" s="2">
        <f>VLOOKUP($E11661,
Products!$A$1:$F$201,MATCH(Orders!I$1,Products!$A$1:$F$1,0),0)</f>
        <v>18150.337151787651</v>
      </c>
      <c r="J11661" s="2">
        <f>VLOOKUP($E11661,
Products!$A$1:$F$201,MATCH(Orders!J$1,Products!$A$1:$F$1,0),0)</f>
        <v>11965.45000430708</v>
      </c>
    </row>
    <row r="11662" spans="1:10">
      <c r="A11662">
        <v>11661</v>
      </c>
      <c r="B11662" s="4">
        <v>45818</v>
      </c>
      <c r="C11662" s="10">
        <f>DATE(YEAR(orders[[#This Row],[order_date]]), MONTH(orders[[#This Row],[order_date]]), 1)</f>
        <v>45809</v>
      </c>
      <c r="D11662" t="s">
        <v>1377</v>
      </c>
      <c r="E11662" t="s">
        <v>670</v>
      </c>
      <c r="F11662" t="str">
        <f>VLOOKUP(orders[[#This Row],[product_id]],Products!A:C,3,0)</f>
        <v>Electronics</v>
      </c>
      <c r="G11662">
        <v>1</v>
      </c>
      <c r="H11662" s="6">
        <v>0.19373964451822173</v>
      </c>
      <c r="I11662" s="2">
        <f>VLOOKUP($E11662,
Products!$A$1:$F$201,MATCH(Orders!I$1,Products!$A$1:$F$1,0),0)</f>
        <v>2624.8628733917722</v>
      </c>
      <c r="J11662" s="2">
        <f>VLOOKUP($E11662,
Products!$A$1:$F$201,MATCH(Orders!J$1,Products!$A$1:$F$1,0),0)</f>
        <v>1944.041928611671</v>
      </c>
    </row>
    <row r="11663" spans="1:10">
      <c r="A11663">
        <v>11662</v>
      </c>
      <c r="B11663" s="4">
        <v>45955</v>
      </c>
      <c r="C11663" s="10">
        <f>DATE(YEAR(orders[[#This Row],[order_date]]), MONTH(orders[[#This Row],[order_date]]), 1)</f>
        <v>45931</v>
      </c>
      <c r="D11663" t="s">
        <v>4258</v>
      </c>
      <c r="E11663" t="s">
        <v>534</v>
      </c>
      <c r="F11663" t="str">
        <f>VLOOKUP(orders[[#This Row],[product_id]],Products!A:C,3,0)</f>
        <v>Appliances</v>
      </c>
      <c r="G11663">
        <v>3</v>
      </c>
      <c r="H11663" s="6">
        <v>7.8134580851340271E-2</v>
      </c>
      <c r="I11663" s="2">
        <f>VLOOKUP($E11663,
Products!$A$1:$F$201,MATCH(Orders!I$1,Products!$A$1:$F$1,0),0)</f>
        <v>24743.162958088669</v>
      </c>
      <c r="J11663" s="2">
        <f>VLOOKUP($E11663,
Products!$A$1:$F$201,MATCH(Orders!J$1,Products!$A$1:$F$1,0),0)</f>
        <v>19307.588986555591</v>
      </c>
    </row>
    <row r="11664" spans="1:10">
      <c r="A11664">
        <v>11663</v>
      </c>
      <c r="B11664" s="4">
        <v>45156</v>
      </c>
      <c r="C11664" s="10">
        <f>DATE(YEAR(orders[[#This Row],[order_date]]), MONTH(orders[[#This Row],[order_date]]), 1)</f>
        <v>45139</v>
      </c>
      <c r="D11664" t="s">
        <v>3325</v>
      </c>
      <c r="E11664" t="s">
        <v>663</v>
      </c>
      <c r="F11664" t="str">
        <f>VLOOKUP(orders[[#This Row],[product_id]],Products!A:C,3,0)</f>
        <v>Electronics</v>
      </c>
      <c r="G11664">
        <v>1</v>
      </c>
      <c r="H11664" s="6">
        <v>0.15547295573300282</v>
      </c>
      <c r="I11664" s="2">
        <f>VLOOKUP($E11664,
Products!$A$1:$F$201,MATCH(Orders!I$1,Products!$A$1:$F$1,0),0)</f>
        <v>12863.39473364416</v>
      </c>
      <c r="J11664" s="2">
        <f>VLOOKUP($E11664,
Products!$A$1:$F$201,MATCH(Orders!J$1,Products!$A$1:$F$1,0),0)</f>
        <v>9312.9321574947517</v>
      </c>
    </row>
    <row r="11665" spans="1:10">
      <c r="A11665">
        <v>11664</v>
      </c>
      <c r="B11665" s="4">
        <v>45086</v>
      </c>
      <c r="C11665" s="10">
        <f>DATE(YEAR(orders[[#This Row],[order_date]]), MONTH(orders[[#This Row],[order_date]]), 1)</f>
        <v>45078</v>
      </c>
      <c r="D11665" t="s">
        <v>4529</v>
      </c>
      <c r="E11665" t="s">
        <v>623</v>
      </c>
      <c r="F11665" t="str">
        <f>VLOOKUP(orders[[#This Row],[product_id]],Products!A:C,3,0)</f>
        <v>Electronics</v>
      </c>
      <c r="G11665">
        <v>3</v>
      </c>
      <c r="H11665" s="6">
        <v>0.1169699740069884</v>
      </c>
      <c r="I11665" s="2">
        <f>VLOOKUP($E11665,
Products!$A$1:$F$201,MATCH(Orders!I$1,Products!$A$1:$F$1,0),0)</f>
        <v>27422.76406600175</v>
      </c>
      <c r="J11665" s="2">
        <f>VLOOKUP($E11665,
Products!$A$1:$F$201,MATCH(Orders!J$1,Products!$A$1:$F$1,0),0)</f>
        <v>18707.390708641691</v>
      </c>
    </row>
    <row r="11666" spans="1:10">
      <c r="A11666">
        <v>11665</v>
      </c>
      <c r="B11666" s="4">
        <v>45112</v>
      </c>
      <c r="C11666" s="10">
        <f>DATE(YEAR(orders[[#This Row],[order_date]]), MONTH(orders[[#This Row],[order_date]]), 1)</f>
        <v>45108</v>
      </c>
      <c r="D11666" t="s">
        <v>3167</v>
      </c>
      <c r="E11666" t="s">
        <v>527</v>
      </c>
      <c r="F11666" t="str">
        <f>VLOOKUP(orders[[#This Row],[product_id]],Products!A:C,3,0)</f>
        <v>Appliances</v>
      </c>
      <c r="G11666">
        <v>2</v>
      </c>
      <c r="H11666" s="6">
        <v>0.14873801127720634</v>
      </c>
      <c r="I11666" s="2">
        <f>VLOOKUP($E11666,
Products!$A$1:$F$201,MATCH(Orders!I$1,Products!$A$1:$F$1,0),0)</f>
        <v>25833.54427698228</v>
      </c>
      <c r="J11666" s="2">
        <f>VLOOKUP($E11666,
Products!$A$1:$F$201,MATCH(Orders!J$1,Products!$A$1:$F$1,0),0)</f>
        <v>16827.881451334611</v>
      </c>
    </row>
    <row r="11667" spans="1:10">
      <c r="A11667">
        <v>11666</v>
      </c>
      <c r="B11667" s="4">
        <v>45940</v>
      </c>
      <c r="C11667" s="10">
        <f>DATE(YEAR(orders[[#This Row],[order_date]]), MONTH(orders[[#This Row],[order_date]]), 1)</f>
        <v>45931</v>
      </c>
      <c r="D11667" t="s">
        <v>4099</v>
      </c>
      <c r="E11667" t="s">
        <v>607</v>
      </c>
      <c r="F11667" t="str">
        <f>VLOOKUP(orders[[#This Row],[product_id]],Products!A:C,3,0)</f>
        <v>Appliances</v>
      </c>
      <c r="G11667">
        <v>3</v>
      </c>
      <c r="H11667" s="6">
        <v>0.11290147422663431</v>
      </c>
      <c r="I11667" s="2">
        <f>VLOOKUP($E11667,
Products!$A$1:$F$201,MATCH(Orders!I$1,Products!$A$1:$F$1,0),0)</f>
        <v>6264.400042999192</v>
      </c>
      <c r="J11667" s="2">
        <f>VLOOKUP($E11667,
Products!$A$1:$F$201,MATCH(Orders!J$1,Products!$A$1:$F$1,0),0)</f>
        <v>4980.3849171743304</v>
      </c>
    </row>
    <row r="11668" spans="1:10">
      <c r="A11668">
        <v>11667</v>
      </c>
      <c r="B11668" s="4">
        <v>45803</v>
      </c>
      <c r="C11668" s="10">
        <f>DATE(YEAR(orders[[#This Row],[order_date]]), MONTH(orders[[#This Row],[order_date]]), 1)</f>
        <v>45778</v>
      </c>
      <c r="D11668" t="s">
        <v>1107</v>
      </c>
      <c r="E11668" t="s">
        <v>524</v>
      </c>
      <c r="F11668" t="str">
        <f>VLOOKUP(orders[[#This Row],[product_id]],Products!A:C,3,0)</f>
        <v>Electronics</v>
      </c>
      <c r="G11668">
        <v>2</v>
      </c>
      <c r="H11668" s="6">
        <v>0.15740209151372114</v>
      </c>
      <c r="I11668" s="2">
        <f>VLOOKUP($E11668,
Products!$A$1:$F$201,MATCH(Orders!I$1,Products!$A$1:$F$1,0),0)</f>
        <v>13162.372749153699</v>
      </c>
      <c r="J11668" s="2">
        <f>VLOOKUP($E11668,
Products!$A$1:$F$201,MATCH(Orders!J$1,Products!$A$1:$F$1,0),0)</f>
        <v>8772.7564251238819</v>
      </c>
    </row>
    <row r="11669" spans="1:10">
      <c r="A11669">
        <v>11668</v>
      </c>
      <c r="B11669" s="4">
        <v>45478</v>
      </c>
      <c r="C11669" s="10">
        <f>DATE(YEAR(orders[[#This Row],[order_date]]), MONTH(orders[[#This Row],[order_date]]), 1)</f>
        <v>45474</v>
      </c>
      <c r="D11669" t="s">
        <v>2812</v>
      </c>
      <c r="E11669" t="s">
        <v>572</v>
      </c>
      <c r="F11669" t="str">
        <f>VLOOKUP(orders[[#This Row],[product_id]],Products!A:C,3,0)</f>
        <v>Electronics</v>
      </c>
      <c r="G11669">
        <v>1</v>
      </c>
      <c r="H11669" s="6">
        <v>0.13934171150803445</v>
      </c>
      <c r="I11669" s="2">
        <f>VLOOKUP($E11669,
Products!$A$1:$F$201,MATCH(Orders!I$1,Products!$A$1:$F$1,0),0)</f>
        <v>28095.750781518611</v>
      </c>
      <c r="J11669" s="2">
        <f>VLOOKUP($E11669,
Products!$A$1:$F$201,MATCH(Orders!J$1,Products!$A$1:$F$1,0),0)</f>
        <v>21949.841961937182</v>
      </c>
    </row>
    <row r="11670" spans="1:10">
      <c r="A11670">
        <v>11669</v>
      </c>
      <c r="B11670" s="4">
        <v>45073</v>
      </c>
      <c r="C11670" s="10">
        <f>DATE(YEAR(orders[[#This Row],[order_date]]), MONTH(orders[[#This Row],[order_date]]), 1)</f>
        <v>45047</v>
      </c>
      <c r="D11670" t="s">
        <v>758</v>
      </c>
      <c r="E11670" t="s">
        <v>591</v>
      </c>
      <c r="F11670" t="str">
        <f>VLOOKUP(orders[[#This Row],[product_id]],Products!A:C,3,0)</f>
        <v>Appliances</v>
      </c>
      <c r="G11670">
        <v>3</v>
      </c>
      <c r="H11670" s="6">
        <v>0.12863325524893129</v>
      </c>
      <c r="I11670" s="2">
        <f>VLOOKUP($E11670,
Products!$A$1:$F$201,MATCH(Orders!I$1,Products!$A$1:$F$1,0),0)</f>
        <v>5828.0678031706884</v>
      </c>
      <c r="J11670" s="2">
        <f>VLOOKUP($E11670,
Products!$A$1:$F$201,MATCH(Orders!J$1,Products!$A$1:$F$1,0),0)</f>
        <v>3928.741316454903</v>
      </c>
    </row>
    <row r="11671" spans="1:10">
      <c r="A11671">
        <v>11670</v>
      </c>
      <c r="B11671" s="4">
        <v>45362</v>
      </c>
      <c r="C11671" s="10">
        <f>DATE(YEAR(orders[[#This Row],[order_date]]), MONTH(orders[[#This Row],[order_date]]), 1)</f>
        <v>45352</v>
      </c>
      <c r="D11671" t="s">
        <v>1793</v>
      </c>
      <c r="E11671" t="s">
        <v>523</v>
      </c>
      <c r="F11671" t="str">
        <f>VLOOKUP(orders[[#This Row],[product_id]],Products!A:C,3,0)</f>
        <v>Electronics</v>
      </c>
      <c r="G11671">
        <v>2</v>
      </c>
      <c r="H11671" s="6">
        <v>0.19027849214841933</v>
      </c>
      <c r="I11671" s="2">
        <f>VLOOKUP($E11671,
Products!$A$1:$F$201,MATCH(Orders!I$1,Products!$A$1:$F$1,0),0)</f>
        <v>27240.414518089601</v>
      </c>
      <c r="J11671" s="2">
        <f>VLOOKUP($E11671,
Products!$A$1:$F$201,MATCH(Orders!J$1,Products!$A$1:$F$1,0),0)</f>
        <v>21217.524617692769</v>
      </c>
    </row>
    <row r="11672" spans="1:10">
      <c r="A11672">
        <v>11671</v>
      </c>
      <c r="B11672" s="4">
        <v>45658</v>
      </c>
      <c r="C11672" s="10">
        <f>DATE(YEAR(orders[[#This Row],[order_date]]), MONTH(orders[[#This Row],[order_date]]), 1)</f>
        <v>45658</v>
      </c>
      <c r="D11672" t="s">
        <v>3386</v>
      </c>
      <c r="E11672" t="s">
        <v>614</v>
      </c>
      <c r="F11672" t="str">
        <f>VLOOKUP(orders[[#This Row],[product_id]],Products!A:C,3,0)</f>
        <v>Electronics</v>
      </c>
      <c r="G11672">
        <v>1</v>
      </c>
      <c r="H11672" s="6">
        <v>0.12465276912599681</v>
      </c>
      <c r="I11672" s="2">
        <f>VLOOKUP($E11672,
Products!$A$1:$F$201,MATCH(Orders!I$1,Products!$A$1:$F$1,0),0)</f>
        <v>27394.979060178921</v>
      </c>
      <c r="J11672" s="2">
        <f>VLOOKUP($E11672,
Products!$A$1:$F$201,MATCH(Orders!J$1,Products!$A$1:$F$1,0),0)</f>
        <v>20497.911427865951</v>
      </c>
    </row>
    <row r="11673" spans="1:10">
      <c r="A11673">
        <v>11672</v>
      </c>
      <c r="B11673" s="4">
        <v>44986</v>
      </c>
      <c r="C11673" s="10">
        <f>DATE(YEAR(orders[[#This Row],[order_date]]), MONTH(orders[[#This Row],[order_date]]), 1)</f>
        <v>44986</v>
      </c>
      <c r="D11673" t="s">
        <v>1848</v>
      </c>
      <c r="E11673" t="s">
        <v>698</v>
      </c>
      <c r="F11673" t="str">
        <f>VLOOKUP(orders[[#This Row],[product_id]],Products!A:C,3,0)</f>
        <v>Appliances</v>
      </c>
      <c r="G11673">
        <v>1</v>
      </c>
      <c r="H11673" s="6">
        <v>0.11619164551106541</v>
      </c>
      <c r="I11673" s="2">
        <f>VLOOKUP($E11673,
Products!$A$1:$F$201,MATCH(Orders!I$1,Products!$A$1:$F$1,0),0)</f>
        <v>5562.620248272905</v>
      </c>
      <c r="J11673" s="2">
        <f>VLOOKUP($E11673,
Products!$A$1:$F$201,MATCH(Orders!J$1,Products!$A$1:$F$1,0),0)</f>
        <v>4191.9477694447714</v>
      </c>
    </row>
    <row r="11674" spans="1:10">
      <c r="A11674">
        <v>11673</v>
      </c>
      <c r="B11674" s="4">
        <v>45769</v>
      </c>
      <c r="C11674" s="10">
        <f>DATE(YEAR(orders[[#This Row],[order_date]]), MONTH(orders[[#This Row],[order_date]]), 1)</f>
        <v>45748</v>
      </c>
      <c r="D11674" t="s">
        <v>991</v>
      </c>
      <c r="E11674" t="s">
        <v>618</v>
      </c>
      <c r="F11674" t="str">
        <f>VLOOKUP(orders[[#This Row],[product_id]],Products!A:C,3,0)</f>
        <v>Appliances</v>
      </c>
      <c r="G11674">
        <v>3</v>
      </c>
      <c r="H11674" s="6">
        <v>0.14019285973256645</v>
      </c>
      <c r="I11674" s="2">
        <f>VLOOKUP($E11674,
Products!$A$1:$F$201,MATCH(Orders!I$1,Products!$A$1:$F$1,0),0)</f>
        <v>5546.9777002203573</v>
      </c>
      <c r="J11674" s="2">
        <f>VLOOKUP($E11674,
Products!$A$1:$F$201,MATCH(Orders!J$1,Products!$A$1:$F$1,0),0)</f>
        <v>4048.2565671880161</v>
      </c>
    </row>
    <row r="11675" spans="1:10">
      <c r="A11675">
        <v>11674</v>
      </c>
      <c r="B11675" s="4">
        <v>45330</v>
      </c>
      <c r="C11675" s="10">
        <f>DATE(YEAR(orders[[#This Row],[order_date]]), MONTH(orders[[#This Row],[order_date]]), 1)</f>
        <v>45323</v>
      </c>
      <c r="D11675" t="s">
        <v>2771</v>
      </c>
      <c r="E11675" t="s">
        <v>638</v>
      </c>
      <c r="F11675" t="str">
        <f>VLOOKUP(orders[[#This Row],[product_id]],Products!A:C,3,0)</f>
        <v>Electronics</v>
      </c>
      <c r="G11675">
        <v>1</v>
      </c>
      <c r="H11675" s="6">
        <v>0.23033720536770858</v>
      </c>
      <c r="I11675" s="2">
        <f>VLOOKUP($E11675,
Products!$A$1:$F$201,MATCH(Orders!I$1,Products!$A$1:$F$1,0),0)</f>
        <v>11118.17778596276</v>
      </c>
      <c r="J11675" s="2">
        <f>VLOOKUP($E11675,
Products!$A$1:$F$201,MATCH(Orders!J$1,Products!$A$1:$F$1,0),0)</f>
        <v>7887.697719413397</v>
      </c>
    </row>
    <row r="11676" spans="1:10">
      <c r="A11676">
        <v>11675</v>
      </c>
      <c r="B11676" s="4">
        <v>45807</v>
      </c>
      <c r="C11676" s="10">
        <f>DATE(YEAR(orders[[#This Row],[order_date]]), MONTH(orders[[#This Row],[order_date]]), 1)</f>
        <v>45778</v>
      </c>
      <c r="D11676" t="s">
        <v>1734</v>
      </c>
      <c r="E11676" t="s">
        <v>644</v>
      </c>
      <c r="F11676" t="str">
        <f>VLOOKUP(orders[[#This Row],[product_id]],Products!A:C,3,0)</f>
        <v>Appliances</v>
      </c>
      <c r="G11676">
        <v>3</v>
      </c>
      <c r="H11676" s="6">
        <v>6.0891053557644896E-2</v>
      </c>
      <c r="I11676" s="2">
        <f>VLOOKUP($E11676,
Products!$A$1:$F$201,MATCH(Orders!I$1,Products!$A$1:$F$1,0),0)</f>
        <v>2076.3860361463489</v>
      </c>
      <c r="J11676" s="2">
        <f>VLOOKUP($E11676,
Products!$A$1:$F$201,MATCH(Orders!J$1,Products!$A$1:$F$1,0),0)</f>
        <v>1496.280632568785</v>
      </c>
    </row>
    <row r="11677" spans="1:10">
      <c r="A11677">
        <v>11676</v>
      </c>
      <c r="B11677" s="4">
        <v>45541</v>
      </c>
      <c r="C11677" s="10">
        <f>DATE(YEAR(orders[[#This Row],[order_date]]), MONTH(orders[[#This Row],[order_date]]), 1)</f>
        <v>45536</v>
      </c>
      <c r="D11677" t="s">
        <v>4614</v>
      </c>
      <c r="E11677" t="s">
        <v>563</v>
      </c>
      <c r="F11677" t="str">
        <f>VLOOKUP(orders[[#This Row],[product_id]],Products!A:C,3,0)</f>
        <v>Electronics</v>
      </c>
      <c r="G11677">
        <v>2</v>
      </c>
      <c r="H11677" s="6">
        <v>0.14780458068433586</v>
      </c>
      <c r="I11677" s="2">
        <f>VLOOKUP($E11677,
Products!$A$1:$F$201,MATCH(Orders!I$1,Products!$A$1:$F$1,0),0)</f>
        <v>2267.1489506516559</v>
      </c>
      <c r="J11677" s="2">
        <f>VLOOKUP($E11677,
Products!$A$1:$F$201,MATCH(Orders!J$1,Products!$A$1:$F$1,0),0)</f>
        <v>1538.7671398485211</v>
      </c>
    </row>
    <row r="11678" spans="1:10">
      <c r="A11678">
        <v>11677</v>
      </c>
      <c r="B11678" s="4">
        <v>45262</v>
      </c>
      <c r="C11678" s="10">
        <f>DATE(YEAR(orders[[#This Row],[order_date]]), MONTH(orders[[#This Row],[order_date]]), 1)</f>
        <v>45261</v>
      </c>
      <c r="D11678" t="s">
        <v>4169</v>
      </c>
      <c r="E11678" t="s">
        <v>523</v>
      </c>
      <c r="F11678" t="str">
        <f>VLOOKUP(orders[[#This Row],[product_id]],Products!A:C,3,0)</f>
        <v>Electronics</v>
      </c>
      <c r="G11678">
        <v>2</v>
      </c>
      <c r="H11678" s="6">
        <v>0.15517715404781771</v>
      </c>
      <c r="I11678" s="2">
        <f>VLOOKUP($E11678,
Products!$A$1:$F$201,MATCH(Orders!I$1,Products!$A$1:$F$1,0),0)</f>
        <v>27240.414518089601</v>
      </c>
      <c r="J11678" s="2">
        <f>VLOOKUP($E11678,
Products!$A$1:$F$201,MATCH(Orders!J$1,Products!$A$1:$F$1,0),0)</f>
        <v>21217.524617692769</v>
      </c>
    </row>
    <row r="11679" spans="1:10">
      <c r="A11679">
        <v>11678</v>
      </c>
      <c r="B11679" s="4">
        <v>45757</v>
      </c>
      <c r="C11679" s="10">
        <f>DATE(YEAR(orders[[#This Row],[order_date]]), MONTH(orders[[#This Row],[order_date]]), 1)</f>
        <v>45748</v>
      </c>
      <c r="D11679" t="s">
        <v>2634</v>
      </c>
      <c r="E11679" t="s">
        <v>577</v>
      </c>
      <c r="F11679" t="str">
        <f>VLOOKUP(orders[[#This Row],[product_id]],Products!A:C,3,0)</f>
        <v>Appliances</v>
      </c>
      <c r="G11679">
        <v>2</v>
      </c>
      <c r="H11679" s="6">
        <v>0.11777316388379959</v>
      </c>
      <c r="I11679" s="2">
        <f>VLOOKUP($E11679,
Products!$A$1:$F$201,MATCH(Orders!I$1,Products!$A$1:$F$1,0),0)</f>
        <v>24178.046221204509</v>
      </c>
      <c r="J11679" s="2">
        <f>VLOOKUP($E11679,
Products!$A$1:$F$201,MATCH(Orders!J$1,Products!$A$1:$F$1,0),0)</f>
        <v>17784.08636999697</v>
      </c>
    </row>
    <row r="11680" spans="1:10">
      <c r="A11680">
        <v>11679</v>
      </c>
      <c r="B11680" s="4">
        <v>45211</v>
      </c>
      <c r="C11680" s="10">
        <f>DATE(YEAR(orders[[#This Row],[order_date]]), MONTH(orders[[#This Row],[order_date]]), 1)</f>
        <v>45200</v>
      </c>
      <c r="D11680" t="s">
        <v>865</v>
      </c>
      <c r="E11680" t="s">
        <v>598</v>
      </c>
      <c r="F11680" t="str">
        <f>VLOOKUP(orders[[#This Row],[product_id]],Products!A:C,3,0)</f>
        <v>Appliances</v>
      </c>
      <c r="G11680">
        <v>1</v>
      </c>
      <c r="H11680" s="6">
        <v>7.2774435691567441E-2</v>
      </c>
      <c r="I11680" s="2">
        <f>VLOOKUP($E11680,
Products!$A$1:$F$201,MATCH(Orders!I$1,Products!$A$1:$F$1,0),0)</f>
        <v>5641.6789233526652</v>
      </c>
      <c r="J11680" s="2">
        <f>VLOOKUP($E11680,
Products!$A$1:$F$201,MATCH(Orders!J$1,Products!$A$1:$F$1,0),0)</f>
        <v>4031.2473685481059</v>
      </c>
    </row>
    <row r="11681" spans="1:10">
      <c r="A11681">
        <v>11680</v>
      </c>
      <c r="B11681" s="4">
        <v>45055</v>
      </c>
      <c r="C11681" s="10">
        <f>DATE(YEAR(orders[[#This Row],[order_date]]), MONTH(orders[[#This Row],[order_date]]), 1)</f>
        <v>45047</v>
      </c>
      <c r="D11681" t="s">
        <v>4665</v>
      </c>
      <c r="E11681" t="s">
        <v>689</v>
      </c>
      <c r="F11681" t="str">
        <f>VLOOKUP(orders[[#This Row],[product_id]],Products!A:C,3,0)</f>
        <v>Electronics</v>
      </c>
      <c r="G11681">
        <v>3</v>
      </c>
      <c r="H11681" s="6">
        <v>0.1375677658808635</v>
      </c>
      <c r="I11681" s="2">
        <f>VLOOKUP($E11681,
Products!$A$1:$F$201,MATCH(Orders!I$1,Products!$A$1:$F$1,0),0)</f>
        <v>22021.70433799336</v>
      </c>
      <c r="J11681" s="2">
        <f>VLOOKUP($E11681,
Products!$A$1:$F$201,MATCH(Orders!J$1,Products!$A$1:$F$1,0),0)</f>
        <v>16990.60087110737</v>
      </c>
    </row>
    <row r="11682" spans="1:10">
      <c r="A11682">
        <v>11681</v>
      </c>
      <c r="B11682" s="4">
        <v>45241</v>
      </c>
      <c r="C11682" s="10">
        <f>DATE(YEAR(orders[[#This Row],[order_date]]), MONTH(orders[[#This Row],[order_date]]), 1)</f>
        <v>45231</v>
      </c>
      <c r="D11682" t="s">
        <v>847</v>
      </c>
      <c r="E11682" t="s">
        <v>655</v>
      </c>
      <c r="F11682" t="str">
        <f>VLOOKUP(orders[[#This Row],[product_id]],Products!A:C,3,0)</f>
        <v>Appliances</v>
      </c>
      <c r="G11682">
        <v>3</v>
      </c>
      <c r="H11682" s="6">
        <v>9.7811564762078806E-2</v>
      </c>
      <c r="I11682" s="2">
        <f>VLOOKUP($E11682,
Products!$A$1:$F$201,MATCH(Orders!I$1,Products!$A$1:$F$1,0),0)</f>
        <v>24072.170529057032</v>
      </c>
      <c r="J11682" s="2">
        <f>VLOOKUP($E11682,
Products!$A$1:$F$201,MATCH(Orders!J$1,Products!$A$1:$F$1,0),0)</f>
        <v>16358.626370717549</v>
      </c>
    </row>
    <row r="11683" spans="1:10">
      <c r="A11683">
        <v>11682</v>
      </c>
      <c r="B11683" s="4">
        <v>45886</v>
      </c>
      <c r="C11683" s="10">
        <f>DATE(YEAR(orders[[#This Row],[order_date]]), MONTH(orders[[#This Row],[order_date]]), 1)</f>
        <v>45870</v>
      </c>
      <c r="D11683" t="s">
        <v>1102</v>
      </c>
      <c r="E11683" t="s">
        <v>561</v>
      </c>
      <c r="F11683" t="str">
        <f>VLOOKUP(orders[[#This Row],[product_id]],Products!A:C,3,0)</f>
        <v>Appliances</v>
      </c>
      <c r="G11683">
        <v>2</v>
      </c>
      <c r="H11683" s="6">
        <v>6.2291748948109522E-2</v>
      </c>
      <c r="I11683" s="2">
        <f>VLOOKUP($E11683,
Products!$A$1:$F$201,MATCH(Orders!I$1,Products!$A$1:$F$1,0),0)</f>
        <v>23155.073093252329</v>
      </c>
      <c r="J11683" s="2">
        <f>VLOOKUP($E11683,
Products!$A$1:$F$201,MATCH(Orders!J$1,Products!$A$1:$F$1,0),0)</f>
        <v>17849.867849807979</v>
      </c>
    </row>
    <row r="11684" spans="1:10">
      <c r="A11684">
        <v>11683</v>
      </c>
      <c r="B11684" s="4">
        <v>44997</v>
      </c>
      <c r="C11684" s="10">
        <f>DATE(YEAR(orders[[#This Row],[order_date]]), MONTH(orders[[#This Row],[order_date]]), 1)</f>
        <v>44986</v>
      </c>
      <c r="D11684" t="s">
        <v>1747</v>
      </c>
      <c r="E11684" t="s">
        <v>699</v>
      </c>
      <c r="F11684" t="str">
        <f>VLOOKUP(orders[[#This Row],[product_id]],Products!A:C,3,0)</f>
        <v>Appliances</v>
      </c>
      <c r="G11684">
        <v>2</v>
      </c>
      <c r="H11684" s="6">
        <v>0.14294278123906184</v>
      </c>
      <c r="I11684" s="2">
        <f>VLOOKUP($E11684,
Products!$A$1:$F$201,MATCH(Orders!I$1,Products!$A$1:$F$1,0),0)</f>
        <v>25091.998133165329</v>
      </c>
      <c r="J11684" s="2">
        <f>VLOOKUP($E11684,
Products!$A$1:$F$201,MATCH(Orders!J$1,Products!$A$1:$F$1,0),0)</f>
        <v>18464.226825266349</v>
      </c>
    </row>
    <row r="11685" spans="1:10">
      <c r="A11685">
        <v>11684</v>
      </c>
      <c r="B11685" s="4">
        <v>45271</v>
      </c>
      <c r="C11685" s="10">
        <f>DATE(YEAR(orders[[#This Row],[order_date]]), MONTH(orders[[#This Row],[order_date]]), 1)</f>
        <v>45261</v>
      </c>
      <c r="D11685" t="s">
        <v>3333</v>
      </c>
      <c r="E11685" t="s">
        <v>528</v>
      </c>
      <c r="F11685" t="str">
        <f>VLOOKUP(orders[[#This Row],[product_id]],Products!A:C,3,0)</f>
        <v>Appliances</v>
      </c>
      <c r="G11685">
        <v>1</v>
      </c>
      <c r="H11685" s="6">
        <v>0.12921984684933871</v>
      </c>
      <c r="I11685" s="2">
        <f>VLOOKUP($E11685,
Products!$A$1:$F$201,MATCH(Orders!I$1,Products!$A$1:$F$1,0),0)</f>
        <v>5741.145946914552</v>
      </c>
      <c r="J11685" s="2">
        <f>VLOOKUP($E11685,
Products!$A$1:$F$201,MATCH(Orders!J$1,Products!$A$1:$F$1,0),0)</f>
        <v>4112.7219202399874</v>
      </c>
    </row>
    <row r="11686" spans="1:10">
      <c r="A11686">
        <v>11685</v>
      </c>
      <c r="B11686" s="4">
        <v>45102</v>
      </c>
      <c r="C11686" s="10">
        <f>DATE(YEAR(orders[[#This Row],[order_date]]), MONTH(orders[[#This Row],[order_date]]), 1)</f>
        <v>45078</v>
      </c>
      <c r="D11686" t="s">
        <v>3891</v>
      </c>
      <c r="E11686" t="s">
        <v>521</v>
      </c>
      <c r="F11686" t="str">
        <f>VLOOKUP(orders[[#This Row],[product_id]],Products!A:C,3,0)</f>
        <v>Electronics</v>
      </c>
      <c r="G11686">
        <v>3</v>
      </c>
      <c r="H11686" s="6">
        <v>0.14276590668132644</v>
      </c>
      <c r="I11686" s="2">
        <f>VLOOKUP($E11686,
Products!$A$1:$F$201,MATCH(Orders!I$1,Products!$A$1:$F$1,0),0)</f>
        <v>18373.691083837519</v>
      </c>
      <c r="J11686" s="2">
        <f>VLOOKUP($E11686,
Products!$A$1:$F$201,MATCH(Orders!J$1,Products!$A$1:$F$1,0),0)</f>
        <v>14409.80197321412</v>
      </c>
    </row>
    <row r="11687" spans="1:10">
      <c r="A11687">
        <v>11686</v>
      </c>
      <c r="B11687" s="4">
        <v>45810</v>
      </c>
      <c r="C11687" s="10">
        <f>DATE(YEAR(orders[[#This Row],[order_date]]), MONTH(orders[[#This Row],[order_date]]), 1)</f>
        <v>45809</v>
      </c>
      <c r="D11687" t="s">
        <v>1239</v>
      </c>
      <c r="E11687" t="s">
        <v>549</v>
      </c>
      <c r="F11687" t="str">
        <f>VLOOKUP(orders[[#This Row],[product_id]],Products!A:C,3,0)</f>
        <v>Electronics</v>
      </c>
      <c r="G11687">
        <v>1</v>
      </c>
      <c r="H11687" s="6">
        <v>0.19046157178868303</v>
      </c>
      <c r="I11687" s="2">
        <f>VLOOKUP($E11687,
Products!$A$1:$F$201,MATCH(Orders!I$1,Products!$A$1:$F$1,0),0)</f>
        <v>32579.222893763279</v>
      </c>
      <c r="J11687" s="2">
        <f>VLOOKUP($E11687,
Products!$A$1:$F$201,MATCH(Orders!J$1,Products!$A$1:$F$1,0),0)</f>
        <v>22472.912188105081</v>
      </c>
    </row>
    <row r="11688" spans="1:10">
      <c r="A11688">
        <v>11687</v>
      </c>
      <c r="B11688" s="4">
        <v>45069</v>
      </c>
      <c r="C11688" s="10">
        <f>DATE(YEAR(orders[[#This Row],[order_date]]), MONTH(orders[[#This Row],[order_date]]), 1)</f>
        <v>45047</v>
      </c>
      <c r="D11688" t="s">
        <v>2261</v>
      </c>
      <c r="E11688" t="s">
        <v>577</v>
      </c>
      <c r="F11688" t="str">
        <f>VLOOKUP(orders[[#This Row],[product_id]],Products!A:C,3,0)</f>
        <v>Appliances</v>
      </c>
      <c r="G11688">
        <v>3</v>
      </c>
      <c r="H11688" s="6">
        <v>5.213476122653677E-2</v>
      </c>
      <c r="I11688" s="2">
        <f>VLOOKUP($E11688,
Products!$A$1:$F$201,MATCH(Orders!I$1,Products!$A$1:$F$1,0),0)</f>
        <v>24178.046221204509</v>
      </c>
      <c r="J11688" s="2">
        <f>VLOOKUP($E11688,
Products!$A$1:$F$201,MATCH(Orders!J$1,Products!$A$1:$F$1,0),0)</f>
        <v>17784.08636999697</v>
      </c>
    </row>
    <row r="11689" spans="1:10">
      <c r="A11689">
        <v>11688</v>
      </c>
      <c r="B11689" s="4">
        <v>45857</v>
      </c>
      <c r="C11689" s="10">
        <f>DATE(YEAR(orders[[#This Row],[order_date]]), MONTH(orders[[#This Row],[order_date]]), 1)</f>
        <v>45839</v>
      </c>
      <c r="D11689" t="s">
        <v>3664</v>
      </c>
      <c r="E11689" t="s">
        <v>701</v>
      </c>
      <c r="F11689" t="str">
        <f>VLOOKUP(orders[[#This Row],[product_id]],Products!A:C,3,0)</f>
        <v>Electronics</v>
      </c>
      <c r="G11689">
        <v>2</v>
      </c>
      <c r="H11689" s="6">
        <v>0.24276883183120571</v>
      </c>
      <c r="I11689" s="2">
        <f>VLOOKUP($E11689,
Products!$A$1:$F$201,MATCH(Orders!I$1,Products!$A$1:$F$1,0),0)</f>
        <v>19562.35470664543</v>
      </c>
      <c r="J11689" s="2">
        <f>VLOOKUP($E11689,
Products!$A$1:$F$201,MATCH(Orders!J$1,Products!$A$1:$F$1,0),0)</f>
        <v>13782.49498098754</v>
      </c>
    </row>
    <row r="11690" spans="1:10">
      <c r="A11690">
        <v>11689</v>
      </c>
      <c r="B11690" s="4">
        <v>45973</v>
      </c>
      <c r="C11690" s="10">
        <f>DATE(YEAR(orders[[#This Row],[order_date]]), MONTH(orders[[#This Row],[order_date]]), 1)</f>
        <v>45962</v>
      </c>
      <c r="D11690" t="s">
        <v>2504</v>
      </c>
      <c r="E11690" t="s">
        <v>519</v>
      </c>
      <c r="F11690" t="str">
        <f>VLOOKUP(orders[[#This Row],[product_id]],Products!A:C,3,0)</f>
        <v>Electronics</v>
      </c>
      <c r="G11690">
        <v>1</v>
      </c>
      <c r="H11690" s="6">
        <v>0.16519472681274835</v>
      </c>
      <c r="I11690" s="2">
        <f>VLOOKUP($E11690,
Products!$A$1:$F$201,MATCH(Orders!I$1,Products!$A$1:$F$1,0),0)</f>
        <v>13103.02115426216</v>
      </c>
      <c r="J11690" s="2">
        <f>VLOOKUP($E11690,
Products!$A$1:$F$201,MATCH(Orders!J$1,Products!$A$1:$F$1,0),0)</f>
        <v>8775.5491996797755</v>
      </c>
    </row>
    <row r="11691" spans="1:10">
      <c r="A11691">
        <v>11690</v>
      </c>
      <c r="B11691" s="4">
        <v>45107</v>
      </c>
      <c r="C11691" s="10">
        <f>DATE(YEAR(orders[[#This Row],[order_date]]), MONTH(orders[[#This Row],[order_date]]), 1)</f>
        <v>45078</v>
      </c>
      <c r="D11691" t="s">
        <v>3214</v>
      </c>
      <c r="E11691" t="s">
        <v>642</v>
      </c>
      <c r="F11691" t="str">
        <f>VLOOKUP(orders[[#This Row],[product_id]],Products!A:C,3,0)</f>
        <v>Appliances</v>
      </c>
      <c r="G11691">
        <v>1</v>
      </c>
      <c r="H11691" s="6">
        <v>7.1674188432800712E-2</v>
      </c>
      <c r="I11691" s="2">
        <f>VLOOKUP($E11691,
Products!$A$1:$F$201,MATCH(Orders!I$1,Products!$A$1:$F$1,0),0)</f>
        <v>2296.7821973225709</v>
      </c>
      <c r="J11691" s="2">
        <f>VLOOKUP($E11691,
Products!$A$1:$F$201,MATCH(Orders!J$1,Products!$A$1:$F$1,0),0)</f>
        <v>1585.16132006212</v>
      </c>
    </row>
    <row r="11692" spans="1:10">
      <c r="A11692">
        <v>11691</v>
      </c>
      <c r="B11692" s="4">
        <v>45995</v>
      </c>
      <c r="C11692" s="10">
        <f>DATE(YEAR(orders[[#This Row],[order_date]]), MONTH(orders[[#This Row],[order_date]]), 1)</f>
        <v>45992</v>
      </c>
      <c r="D11692" t="s">
        <v>2339</v>
      </c>
      <c r="E11692" t="s">
        <v>580</v>
      </c>
      <c r="F11692" t="str">
        <f>VLOOKUP(orders[[#This Row],[product_id]],Products!A:C,3,0)</f>
        <v>Electronics</v>
      </c>
      <c r="G11692">
        <v>1</v>
      </c>
      <c r="H11692" s="6">
        <v>0.2353942422733718</v>
      </c>
      <c r="I11692" s="2">
        <f>VLOOKUP($E11692,
Products!$A$1:$F$201,MATCH(Orders!I$1,Products!$A$1:$F$1,0),0)</f>
        <v>29905.106989935579</v>
      </c>
      <c r="J11692" s="2">
        <f>VLOOKUP($E11692,
Products!$A$1:$F$201,MATCH(Orders!J$1,Products!$A$1:$F$1,0),0)</f>
        <v>22230.930488499071</v>
      </c>
    </row>
    <row r="11693" spans="1:10">
      <c r="A11693">
        <v>11692</v>
      </c>
      <c r="B11693" s="4">
        <v>45018</v>
      </c>
      <c r="C11693" s="10">
        <f>DATE(YEAR(orders[[#This Row],[order_date]]), MONTH(orders[[#This Row],[order_date]]), 1)</f>
        <v>45017</v>
      </c>
      <c r="D11693" t="s">
        <v>4394</v>
      </c>
      <c r="E11693" t="s">
        <v>613</v>
      </c>
      <c r="F11693" t="str">
        <f>VLOOKUP(orders[[#This Row],[product_id]],Products!A:C,3,0)</f>
        <v>Appliances</v>
      </c>
      <c r="G11693">
        <v>1</v>
      </c>
      <c r="H11693" s="6">
        <v>0.14294805396448695</v>
      </c>
      <c r="I11693" s="2">
        <f>VLOOKUP($E11693,
Products!$A$1:$F$201,MATCH(Orders!I$1,Products!$A$1:$F$1,0),0)</f>
        <v>6365.2492969652412</v>
      </c>
      <c r="J11693" s="2">
        <f>VLOOKUP($E11693,
Products!$A$1:$F$201,MATCH(Orders!J$1,Products!$A$1:$F$1,0),0)</f>
        <v>4174.927496964433</v>
      </c>
    </row>
    <row r="11694" spans="1:10">
      <c r="A11694">
        <v>11693</v>
      </c>
      <c r="B11694" s="4">
        <v>44960</v>
      </c>
      <c r="C11694" s="10">
        <f>DATE(YEAR(orders[[#This Row],[order_date]]), MONTH(orders[[#This Row],[order_date]]), 1)</f>
        <v>44958</v>
      </c>
      <c r="D11694" t="s">
        <v>991</v>
      </c>
      <c r="E11694" t="s">
        <v>649</v>
      </c>
      <c r="F11694" t="str">
        <f>VLOOKUP(orders[[#This Row],[product_id]],Products!A:C,3,0)</f>
        <v>Electronics</v>
      </c>
      <c r="G11694">
        <v>1</v>
      </c>
      <c r="H11694" s="6">
        <v>0.23853219704567633</v>
      </c>
      <c r="I11694" s="2">
        <f>VLOOKUP($E11694,
Products!$A$1:$F$201,MATCH(Orders!I$1,Products!$A$1:$F$1,0),0)</f>
        <v>13109.676759490871</v>
      </c>
      <c r="J11694" s="2">
        <f>VLOOKUP($E11694,
Products!$A$1:$F$201,MATCH(Orders!J$1,Products!$A$1:$F$1,0),0)</f>
        <v>9497.2301945627187</v>
      </c>
    </row>
    <row r="11695" spans="1:10">
      <c r="A11695">
        <v>11694</v>
      </c>
      <c r="B11695" s="4">
        <v>45604</v>
      </c>
      <c r="C11695" s="10">
        <f>DATE(YEAR(orders[[#This Row],[order_date]]), MONTH(orders[[#This Row],[order_date]]), 1)</f>
        <v>45597</v>
      </c>
      <c r="D11695" t="s">
        <v>1734</v>
      </c>
      <c r="E11695" t="s">
        <v>646</v>
      </c>
      <c r="F11695" t="str">
        <f>VLOOKUP(orders[[#This Row],[product_id]],Products!A:C,3,0)</f>
        <v>Electronics</v>
      </c>
      <c r="G11695">
        <v>1</v>
      </c>
      <c r="H11695" s="6">
        <v>0.20989433556028933</v>
      </c>
      <c r="I11695" s="2">
        <f>VLOOKUP($E11695,
Products!$A$1:$F$201,MATCH(Orders!I$1,Products!$A$1:$F$1,0),0)</f>
        <v>18424.12750052143</v>
      </c>
      <c r="J11695" s="2">
        <f>VLOOKUP($E11695,
Products!$A$1:$F$201,MATCH(Orders!J$1,Products!$A$1:$F$1,0),0)</f>
        <v>14575.25356690323</v>
      </c>
    </row>
    <row r="11696" spans="1:10">
      <c r="A11696">
        <v>11695</v>
      </c>
      <c r="B11696" s="4">
        <v>45685</v>
      </c>
      <c r="C11696" s="10">
        <f>DATE(YEAR(orders[[#This Row],[order_date]]), MONTH(orders[[#This Row],[order_date]]), 1)</f>
        <v>45658</v>
      </c>
      <c r="D11696" t="s">
        <v>2882</v>
      </c>
      <c r="E11696" t="s">
        <v>541</v>
      </c>
      <c r="F11696" t="str">
        <f>VLOOKUP(orders[[#This Row],[product_id]],Products!A:C,3,0)</f>
        <v>Appliances</v>
      </c>
      <c r="G11696">
        <v>2</v>
      </c>
      <c r="H11696" s="6">
        <v>8.0991809492697242E-2</v>
      </c>
      <c r="I11696" s="2">
        <f>VLOOKUP($E11696,
Products!$A$1:$F$201,MATCH(Orders!I$1,Products!$A$1:$F$1,0),0)</f>
        <v>2390.3651642386908</v>
      </c>
      <c r="J11696" s="2">
        <f>VLOOKUP($E11696,
Products!$A$1:$F$201,MATCH(Orders!J$1,Products!$A$1:$F$1,0),0)</f>
        <v>1655.7504783617919</v>
      </c>
    </row>
    <row r="11697" spans="1:10">
      <c r="A11697">
        <v>11696</v>
      </c>
      <c r="B11697" s="4">
        <v>45308</v>
      </c>
      <c r="C11697" s="10">
        <f>DATE(YEAR(orders[[#This Row],[order_date]]), MONTH(orders[[#This Row],[order_date]]), 1)</f>
        <v>45292</v>
      </c>
      <c r="D11697" t="s">
        <v>1661</v>
      </c>
      <c r="E11697" t="s">
        <v>549</v>
      </c>
      <c r="F11697" t="str">
        <f>VLOOKUP(orders[[#This Row],[product_id]],Products!A:C,3,0)</f>
        <v>Electronics</v>
      </c>
      <c r="G11697">
        <v>1</v>
      </c>
      <c r="H11697" s="6">
        <v>0.19980863328836951</v>
      </c>
      <c r="I11697" s="2">
        <f>VLOOKUP($E11697,
Products!$A$1:$F$201,MATCH(Orders!I$1,Products!$A$1:$F$1,0),0)</f>
        <v>32579.222893763279</v>
      </c>
      <c r="J11697" s="2">
        <f>VLOOKUP($E11697,
Products!$A$1:$F$201,MATCH(Orders!J$1,Products!$A$1:$F$1,0),0)</f>
        <v>22472.912188105081</v>
      </c>
    </row>
    <row r="11698" spans="1:10">
      <c r="A11698">
        <v>11697</v>
      </c>
      <c r="B11698" s="4">
        <v>45892</v>
      </c>
      <c r="C11698" s="10">
        <f>DATE(YEAR(orders[[#This Row],[order_date]]), MONTH(orders[[#This Row],[order_date]]), 1)</f>
        <v>45870</v>
      </c>
      <c r="D11698" t="s">
        <v>1376</v>
      </c>
      <c r="E11698" t="s">
        <v>605</v>
      </c>
      <c r="F11698" t="str">
        <f>VLOOKUP(orders[[#This Row],[product_id]],Products!A:C,3,0)</f>
        <v>Electronics</v>
      </c>
      <c r="G11698">
        <v>2</v>
      </c>
      <c r="H11698" s="6">
        <v>0.24926758983868716</v>
      </c>
      <c r="I11698" s="2">
        <f>VLOOKUP($E11698,
Products!$A$1:$F$201,MATCH(Orders!I$1,Products!$A$1:$F$1,0),0)</f>
        <v>2690.742909794456</v>
      </c>
      <c r="J11698" s="2">
        <f>VLOOKUP($E11698,
Products!$A$1:$F$201,MATCH(Orders!J$1,Products!$A$1:$F$1,0),0)</f>
        <v>2067.549626292313</v>
      </c>
    </row>
    <row r="11699" spans="1:10">
      <c r="A11699">
        <v>11698</v>
      </c>
      <c r="B11699" s="4">
        <v>45313</v>
      </c>
      <c r="C11699" s="10">
        <f>DATE(YEAR(orders[[#This Row],[order_date]]), MONTH(orders[[#This Row],[order_date]]), 1)</f>
        <v>45292</v>
      </c>
      <c r="D11699" t="s">
        <v>4540</v>
      </c>
      <c r="E11699" t="s">
        <v>586</v>
      </c>
      <c r="F11699" t="str">
        <f>VLOOKUP(orders[[#This Row],[product_id]],Products!A:C,3,0)</f>
        <v>Appliances</v>
      </c>
      <c r="G11699">
        <v>1</v>
      </c>
      <c r="H11699" s="6">
        <v>0.11377701824045859</v>
      </c>
      <c r="I11699" s="2">
        <f>VLOOKUP($E11699,
Products!$A$1:$F$201,MATCH(Orders!I$1,Products!$A$1:$F$1,0),0)</f>
        <v>22928.971424497449</v>
      </c>
      <c r="J11699" s="2">
        <f>VLOOKUP($E11699,
Products!$A$1:$F$201,MATCH(Orders!J$1,Products!$A$1:$F$1,0),0)</f>
        <v>17801.356740692991</v>
      </c>
    </row>
    <row r="11700" spans="1:10">
      <c r="A11700">
        <v>11699</v>
      </c>
      <c r="B11700" s="4">
        <v>45461</v>
      </c>
      <c r="C11700" s="10">
        <f>DATE(YEAR(orders[[#This Row],[order_date]]), MONTH(orders[[#This Row],[order_date]]), 1)</f>
        <v>45444</v>
      </c>
      <c r="D11700" t="s">
        <v>1204</v>
      </c>
      <c r="E11700" t="s">
        <v>519</v>
      </c>
      <c r="F11700" t="str">
        <f>VLOOKUP(orders[[#This Row],[product_id]],Products!A:C,3,0)</f>
        <v>Electronics</v>
      </c>
      <c r="G11700">
        <v>1</v>
      </c>
      <c r="H11700" s="6">
        <v>0.14944339759102415</v>
      </c>
      <c r="I11700" s="2">
        <f>VLOOKUP($E11700,
Products!$A$1:$F$201,MATCH(Orders!I$1,Products!$A$1:$F$1,0),0)</f>
        <v>13103.02115426216</v>
      </c>
      <c r="J11700" s="2">
        <f>VLOOKUP($E11700,
Products!$A$1:$F$201,MATCH(Orders!J$1,Products!$A$1:$F$1,0),0)</f>
        <v>8775.5491996797755</v>
      </c>
    </row>
    <row r="11701" spans="1:10">
      <c r="A11701">
        <v>11700</v>
      </c>
      <c r="B11701" s="4">
        <v>45126</v>
      </c>
      <c r="C11701" s="10">
        <f>DATE(YEAR(orders[[#This Row],[order_date]]), MONTH(orders[[#This Row],[order_date]]), 1)</f>
        <v>45108</v>
      </c>
      <c r="D11701" t="s">
        <v>3029</v>
      </c>
      <c r="E11701" t="s">
        <v>598</v>
      </c>
      <c r="F11701" t="str">
        <f>VLOOKUP(orders[[#This Row],[product_id]],Products!A:C,3,0)</f>
        <v>Appliances</v>
      </c>
      <c r="G11701">
        <v>1</v>
      </c>
      <c r="H11701" s="6">
        <v>7.7925384619148497E-2</v>
      </c>
      <c r="I11701" s="2">
        <f>VLOOKUP($E11701,
Products!$A$1:$F$201,MATCH(Orders!I$1,Products!$A$1:$F$1,0),0)</f>
        <v>5641.6789233526652</v>
      </c>
      <c r="J11701" s="2">
        <f>VLOOKUP($E11701,
Products!$A$1:$F$201,MATCH(Orders!J$1,Products!$A$1:$F$1,0),0)</f>
        <v>4031.2473685481059</v>
      </c>
    </row>
    <row r="11702" spans="1:10">
      <c r="A11702">
        <v>11701</v>
      </c>
      <c r="B11702" s="4">
        <v>45201</v>
      </c>
      <c r="C11702" s="10">
        <f>DATE(YEAR(orders[[#This Row],[order_date]]), MONTH(orders[[#This Row],[order_date]]), 1)</f>
        <v>45200</v>
      </c>
      <c r="D11702" t="s">
        <v>1812</v>
      </c>
      <c r="E11702" t="s">
        <v>522</v>
      </c>
      <c r="F11702" t="str">
        <f>VLOOKUP(orders[[#This Row],[product_id]],Products!A:C,3,0)</f>
        <v>Appliances</v>
      </c>
      <c r="G11702">
        <v>3</v>
      </c>
      <c r="H11702" s="6">
        <v>0.10078114180507128</v>
      </c>
      <c r="I11702" s="2">
        <f>VLOOKUP($E11702,
Products!$A$1:$F$201,MATCH(Orders!I$1,Products!$A$1:$F$1,0),0)</f>
        <v>24966.707940261898</v>
      </c>
      <c r="J11702" s="2">
        <f>VLOOKUP($E11702,
Products!$A$1:$F$201,MATCH(Orders!J$1,Products!$A$1:$F$1,0),0)</f>
        <v>19868.70644165645</v>
      </c>
    </row>
    <row r="11703" spans="1:10">
      <c r="A11703">
        <v>11702</v>
      </c>
      <c r="B11703" s="4">
        <v>45427</v>
      </c>
      <c r="C11703" s="10">
        <f>DATE(YEAR(orders[[#This Row],[order_date]]), MONTH(orders[[#This Row],[order_date]]), 1)</f>
        <v>45413</v>
      </c>
      <c r="D11703" t="s">
        <v>2561</v>
      </c>
      <c r="E11703" t="s">
        <v>698</v>
      </c>
      <c r="F11703" t="str">
        <f>VLOOKUP(orders[[#This Row],[product_id]],Products!A:C,3,0)</f>
        <v>Appliances</v>
      </c>
      <c r="G11703">
        <v>3</v>
      </c>
      <c r="H11703" s="6">
        <v>0.10486724612340423</v>
      </c>
      <c r="I11703" s="2">
        <f>VLOOKUP($E11703,
Products!$A$1:$F$201,MATCH(Orders!I$1,Products!$A$1:$F$1,0),0)</f>
        <v>5562.620248272905</v>
      </c>
      <c r="J11703" s="2">
        <f>VLOOKUP($E11703,
Products!$A$1:$F$201,MATCH(Orders!J$1,Products!$A$1:$F$1,0),0)</f>
        <v>4191.9477694447714</v>
      </c>
    </row>
    <row r="11704" spans="1:10">
      <c r="A11704">
        <v>11703</v>
      </c>
      <c r="B11704" s="4">
        <v>45385</v>
      </c>
      <c r="C11704" s="10">
        <f>DATE(YEAR(orders[[#This Row],[order_date]]), MONTH(orders[[#This Row],[order_date]]), 1)</f>
        <v>45383</v>
      </c>
      <c r="D11704" t="s">
        <v>1847</v>
      </c>
      <c r="E11704" t="s">
        <v>602</v>
      </c>
      <c r="F11704" t="str">
        <f>VLOOKUP(orders[[#This Row],[product_id]],Products!A:C,3,0)</f>
        <v>Appliances</v>
      </c>
      <c r="G11704">
        <v>1</v>
      </c>
      <c r="H11704" s="6">
        <v>5.8988510034666056E-2</v>
      </c>
      <c r="I11704" s="2">
        <f>VLOOKUP($E11704,
Products!$A$1:$F$201,MATCH(Orders!I$1,Products!$A$1:$F$1,0),0)</f>
        <v>22834.95547197924</v>
      </c>
      <c r="J11704" s="2">
        <f>VLOOKUP($E11704,
Products!$A$1:$F$201,MATCH(Orders!J$1,Products!$A$1:$F$1,0),0)</f>
        <v>17972.460052660601</v>
      </c>
    </row>
    <row r="11705" spans="1:10">
      <c r="A11705">
        <v>11704</v>
      </c>
      <c r="B11705" s="4">
        <v>44976</v>
      </c>
      <c r="C11705" s="10">
        <f>DATE(YEAR(orders[[#This Row],[order_date]]), MONTH(orders[[#This Row],[order_date]]), 1)</f>
        <v>44958</v>
      </c>
      <c r="D11705" t="s">
        <v>2782</v>
      </c>
      <c r="E11705" t="s">
        <v>631</v>
      </c>
      <c r="F11705" t="str">
        <f>VLOOKUP(orders[[#This Row],[product_id]],Products!A:C,3,0)</f>
        <v>Appliances</v>
      </c>
      <c r="G11705">
        <v>1</v>
      </c>
      <c r="H11705" s="6">
        <v>6.7655115038178573E-2</v>
      </c>
      <c r="I11705" s="2">
        <f>VLOOKUP($E11705,
Products!$A$1:$F$201,MATCH(Orders!I$1,Products!$A$1:$F$1,0),0)</f>
        <v>5983.7308645702497</v>
      </c>
      <c r="J11705" s="2">
        <f>VLOOKUP($E11705,
Products!$A$1:$F$201,MATCH(Orders!J$1,Products!$A$1:$F$1,0),0)</f>
        <v>4205.6432936163774</v>
      </c>
    </row>
    <row r="11706" spans="1:10">
      <c r="A11706">
        <v>11705</v>
      </c>
      <c r="B11706" s="4">
        <v>45896</v>
      </c>
      <c r="C11706" s="10">
        <f>DATE(YEAR(orders[[#This Row],[order_date]]), MONTH(orders[[#This Row],[order_date]]), 1)</f>
        <v>45870</v>
      </c>
      <c r="D11706" t="s">
        <v>3758</v>
      </c>
      <c r="E11706" t="s">
        <v>559</v>
      </c>
      <c r="F11706" t="str">
        <f>VLOOKUP(orders[[#This Row],[product_id]],Products!A:C,3,0)</f>
        <v>Electronics</v>
      </c>
      <c r="G11706">
        <v>2</v>
      </c>
      <c r="H11706" s="6">
        <v>0.20885462866792298</v>
      </c>
      <c r="I11706" s="2">
        <f>VLOOKUP($E11706,
Products!$A$1:$F$201,MATCH(Orders!I$1,Products!$A$1:$F$1,0),0)</f>
        <v>2588.546892391822</v>
      </c>
      <c r="J11706" s="2">
        <f>VLOOKUP($E11706,
Products!$A$1:$F$201,MATCH(Orders!J$1,Products!$A$1:$F$1,0),0)</f>
        <v>1942.6863840762869</v>
      </c>
    </row>
    <row r="11707" spans="1:10">
      <c r="A11707">
        <v>11706</v>
      </c>
      <c r="B11707" s="4">
        <v>45914</v>
      </c>
      <c r="C11707" s="10">
        <f>DATE(YEAR(orders[[#This Row],[order_date]]), MONTH(orders[[#This Row],[order_date]]), 1)</f>
        <v>45901</v>
      </c>
      <c r="D11707" t="s">
        <v>4135</v>
      </c>
      <c r="E11707" t="s">
        <v>631</v>
      </c>
      <c r="F11707" t="str">
        <f>VLOOKUP(orders[[#This Row],[product_id]],Products!A:C,3,0)</f>
        <v>Appliances</v>
      </c>
      <c r="G11707">
        <v>1</v>
      </c>
      <c r="H11707" s="6">
        <v>5.477519083297535E-2</v>
      </c>
      <c r="I11707" s="2">
        <f>VLOOKUP($E11707,
Products!$A$1:$F$201,MATCH(Orders!I$1,Products!$A$1:$F$1,0),0)</f>
        <v>5983.7308645702497</v>
      </c>
      <c r="J11707" s="2">
        <f>VLOOKUP($E11707,
Products!$A$1:$F$201,MATCH(Orders!J$1,Products!$A$1:$F$1,0),0)</f>
        <v>4205.6432936163774</v>
      </c>
    </row>
    <row r="11708" spans="1:10">
      <c r="A11708">
        <v>11707</v>
      </c>
      <c r="B11708" s="4">
        <v>45458</v>
      </c>
      <c r="C11708" s="10">
        <f>DATE(YEAR(orders[[#This Row],[order_date]]), MONTH(orders[[#This Row],[order_date]]), 1)</f>
        <v>45444</v>
      </c>
      <c r="D11708" t="s">
        <v>3403</v>
      </c>
      <c r="E11708" t="s">
        <v>635</v>
      </c>
      <c r="F11708" t="str">
        <f>VLOOKUP(orders[[#This Row],[product_id]],Products!A:C,3,0)</f>
        <v>Electronics</v>
      </c>
      <c r="G11708">
        <v>3</v>
      </c>
      <c r="H11708" s="6">
        <v>0.24848058559240682</v>
      </c>
      <c r="I11708" s="2">
        <f>VLOOKUP($E11708,
Products!$A$1:$F$201,MATCH(Orders!I$1,Products!$A$1:$F$1,0),0)</f>
        <v>31014.321091901689</v>
      </c>
      <c r="J11708" s="2">
        <f>VLOOKUP($E11708,
Products!$A$1:$F$201,MATCH(Orders!J$1,Products!$A$1:$F$1,0),0)</f>
        <v>23202.91049209132</v>
      </c>
    </row>
    <row r="11709" spans="1:10">
      <c r="A11709">
        <v>11708</v>
      </c>
      <c r="B11709" s="4">
        <v>45930</v>
      </c>
      <c r="C11709" s="10">
        <f>DATE(YEAR(orders[[#This Row],[order_date]]), MONTH(orders[[#This Row],[order_date]]), 1)</f>
        <v>45901</v>
      </c>
      <c r="D11709" t="s">
        <v>1886</v>
      </c>
      <c r="E11709" t="s">
        <v>650</v>
      </c>
      <c r="F11709" t="str">
        <f>VLOOKUP(orders[[#This Row],[product_id]],Products!A:C,3,0)</f>
        <v>Electronics</v>
      </c>
      <c r="G11709">
        <v>1</v>
      </c>
      <c r="H11709" s="6">
        <v>0.14210998277884204</v>
      </c>
      <c r="I11709" s="2">
        <f>VLOOKUP($E11709,
Products!$A$1:$F$201,MATCH(Orders!I$1,Products!$A$1:$F$1,0),0)</f>
        <v>12936.529609330941</v>
      </c>
      <c r="J11709" s="2">
        <f>VLOOKUP($E11709,
Products!$A$1:$F$201,MATCH(Orders!J$1,Products!$A$1:$F$1,0),0)</f>
        <v>9465.2602677376308</v>
      </c>
    </row>
    <row r="11710" spans="1:10">
      <c r="A11710">
        <v>11709</v>
      </c>
      <c r="B11710" s="4">
        <v>45554</v>
      </c>
      <c r="C11710" s="10">
        <f>DATE(YEAR(orders[[#This Row],[order_date]]), MONTH(orders[[#This Row],[order_date]]), 1)</f>
        <v>45536</v>
      </c>
      <c r="D11710" t="s">
        <v>2784</v>
      </c>
      <c r="E11710" t="s">
        <v>528</v>
      </c>
      <c r="F11710" t="str">
        <f>VLOOKUP(orders[[#This Row],[product_id]],Products!A:C,3,0)</f>
        <v>Appliances</v>
      </c>
      <c r="G11710">
        <v>2</v>
      </c>
      <c r="H11710" s="6">
        <v>0.10417432434746315</v>
      </c>
      <c r="I11710" s="2">
        <f>VLOOKUP($E11710,
Products!$A$1:$F$201,MATCH(Orders!I$1,Products!$A$1:$F$1,0),0)</f>
        <v>5741.145946914552</v>
      </c>
      <c r="J11710" s="2">
        <f>VLOOKUP($E11710,
Products!$A$1:$F$201,MATCH(Orders!J$1,Products!$A$1:$F$1,0),0)</f>
        <v>4112.7219202399874</v>
      </c>
    </row>
    <row r="11711" spans="1:10">
      <c r="A11711">
        <v>11710</v>
      </c>
      <c r="B11711" s="4">
        <v>45265</v>
      </c>
      <c r="C11711" s="10">
        <f>DATE(YEAR(orders[[#This Row],[order_date]]), MONTH(orders[[#This Row],[order_date]]), 1)</f>
        <v>45261</v>
      </c>
      <c r="D11711" t="s">
        <v>3596</v>
      </c>
      <c r="E11711" t="s">
        <v>634</v>
      </c>
      <c r="F11711" t="str">
        <f>VLOOKUP(orders[[#This Row],[product_id]],Products!A:C,3,0)</f>
        <v>Appliances</v>
      </c>
      <c r="G11711">
        <v>2</v>
      </c>
      <c r="H11711" s="6">
        <v>7.4942756387463172E-2</v>
      </c>
      <c r="I11711" s="2">
        <f>VLOOKUP($E11711,
Products!$A$1:$F$201,MATCH(Orders!I$1,Products!$A$1:$F$1,0),0)</f>
        <v>25631.29637331214</v>
      </c>
      <c r="J11711" s="2">
        <f>VLOOKUP($E11711,
Products!$A$1:$F$201,MATCH(Orders!J$1,Products!$A$1:$F$1,0),0)</f>
        <v>17692.643397044121</v>
      </c>
    </row>
    <row r="11712" spans="1:10">
      <c r="A11712">
        <v>11711</v>
      </c>
      <c r="B11712" s="4">
        <v>46003</v>
      </c>
      <c r="C11712" s="10">
        <f>DATE(YEAR(orders[[#This Row],[order_date]]), MONTH(orders[[#This Row],[order_date]]), 1)</f>
        <v>45992</v>
      </c>
      <c r="D11712" t="s">
        <v>2712</v>
      </c>
      <c r="E11712" t="s">
        <v>517</v>
      </c>
      <c r="F11712" t="str">
        <f>VLOOKUP(orders[[#This Row],[product_id]],Products!A:C,3,0)</f>
        <v>Electronics</v>
      </c>
      <c r="G11712">
        <v>1</v>
      </c>
      <c r="H11712" s="6">
        <v>0.22586119460402101</v>
      </c>
      <c r="I11712" s="2">
        <f>VLOOKUP($E11712,
Products!$A$1:$F$201,MATCH(Orders!I$1,Products!$A$1:$F$1,0),0)</f>
        <v>30304.143268168769</v>
      </c>
      <c r="J11712" s="2">
        <f>VLOOKUP($E11712,
Products!$A$1:$F$201,MATCH(Orders!J$1,Products!$A$1:$F$1,0),0)</f>
        <v>23998.194785181578</v>
      </c>
    </row>
    <row r="11713" spans="1:10">
      <c r="A11713">
        <v>11712</v>
      </c>
      <c r="B11713" s="4">
        <v>44930</v>
      </c>
      <c r="C11713" s="10">
        <f>DATE(YEAR(orders[[#This Row],[order_date]]), MONTH(orders[[#This Row],[order_date]]), 1)</f>
        <v>44927</v>
      </c>
      <c r="D11713" t="s">
        <v>2015</v>
      </c>
      <c r="E11713" t="s">
        <v>646</v>
      </c>
      <c r="F11713" t="str">
        <f>VLOOKUP(orders[[#This Row],[product_id]],Products!A:C,3,0)</f>
        <v>Electronics</v>
      </c>
      <c r="G11713">
        <v>1</v>
      </c>
      <c r="H11713" s="6">
        <v>0.15906913366275047</v>
      </c>
      <c r="I11713" s="2">
        <f>VLOOKUP($E11713,
Products!$A$1:$F$201,MATCH(Orders!I$1,Products!$A$1:$F$1,0),0)</f>
        <v>18424.12750052143</v>
      </c>
      <c r="J11713" s="2">
        <f>VLOOKUP($E11713,
Products!$A$1:$F$201,MATCH(Orders!J$1,Products!$A$1:$F$1,0),0)</f>
        <v>14575.25356690323</v>
      </c>
    </row>
    <row r="11714" spans="1:10">
      <c r="A11714">
        <v>11713</v>
      </c>
      <c r="B11714" s="4">
        <v>45207</v>
      </c>
      <c r="C11714" s="10">
        <f>DATE(YEAR(orders[[#This Row],[order_date]]), MONTH(orders[[#This Row],[order_date]]), 1)</f>
        <v>45200</v>
      </c>
      <c r="D11714" t="s">
        <v>2394</v>
      </c>
      <c r="E11714" t="s">
        <v>517</v>
      </c>
      <c r="F11714" t="str">
        <f>VLOOKUP(orders[[#This Row],[product_id]],Products!A:C,3,0)</f>
        <v>Electronics</v>
      </c>
      <c r="G11714">
        <v>3</v>
      </c>
      <c r="H11714" s="6">
        <v>0.18116081635278913</v>
      </c>
      <c r="I11714" s="2">
        <f>VLOOKUP($E11714,
Products!$A$1:$F$201,MATCH(Orders!I$1,Products!$A$1:$F$1,0),0)</f>
        <v>30304.143268168769</v>
      </c>
      <c r="J11714" s="2">
        <f>VLOOKUP($E11714,
Products!$A$1:$F$201,MATCH(Orders!J$1,Products!$A$1:$F$1,0),0)</f>
        <v>23998.194785181578</v>
      </c>
    </row>
    <row r="11715" spans="1:10">
      <c r="A11715">
        <v>11714</v>
      </c>
      <c r="B11715" s="4">
        <v>44999</v>
      </c>
      <c r="C11715" s="10">
        <f>DATE(YEAR(orders[[#This Row],[order_date]]), MONTH(orders[[#This Row],[order_date]]), 1)</f>
        <v>44986</v>
      </c>
      <c r="D11715" t="s">
        <v>1041</v>
      </c>
      <c r="E11715" t="s">
        <v>562</v>
      </c>
      <c r="F11715" t="str">
        <f>VLOOKUP(orders[[#This Row],[product_id]],Products!A:C,3,0)</f>
        <v>Electronics</v>
      </c>
      <c r="G11715">
        <v>1</v>
      </c>
      <c r="H11715" s="6">
        <v>0.16211859233223885</v>
      </c>
      <c r="I11715" s="2">
        <f>VLOOKUP($E11715,
Products!$A$1:$F$201,MATCH(Orders!I$1,Products!$A$1:$F$1,0),0)</f>
        <v>2550.478597498749</v>
      </c>
      <c r="J11715" s="2">
        <f>VLOOKUP($E11715,
Products!$A$1:$F$201,MATCH(Orders!J$1,Products!$A$1:$F$1,0),0)</f>
        <v>1688.129752018375</v>
      </c>
    </row>
    <row r="11716" spans="1:10">
      <c r="A11716">
        <v>11715</v>
      </c>
      <c r="B11716" s="4">
        <v>45694</v>
      </c>
      <c r="C11716" s="10">
        <f>DATE(YEAR(orders[[#This Row],[order_date]]), MONTH(orders[[#This Row],[order_date]]), 1)</f>
        <v>45689</v>
      </c>
      <c r="D11716" t="s">
        <v>1275</v>
      </c>
      <c r="E11716" t="s">
        <v>591</v>
      </c>
      <c r="F11716" t="str">
        <f>VLOOKUP(orders[[#This Row],[product_id]],Products!A:C,3,0)</f>
        <v>Appliances</v>
      </c>
      <c r="G11716">
        <v>1</v>
      </c>
      <c r="H11716" s="6">
        <v>8.991830872573188E-2</v>
      </c>
      <c r="I11716" s="2">
        <f>VLOOKUP($E11716,
Products!$A$1:$F$201,MATCH(Orders!I$1,Products!$A$1:$F$1,0),0)</f>
        <v>5828.0678031706884</v>
      </c>
      <c r="J11716" s="2">
        <f>VLOOKUP($E11716,
Products!$A$1:$F$201,MATCH(Orders!J$1,Products!$A$1:$F$1,0),0)</f>
        <v>3928.741316454903</v>
      </c>
    </row>
    <row r="11717" spans="1:10">
      <c r="A11717">
        <v>11716</v>
      </c>
      <c r="B11717" s="4">
        <v>45897</v>
      </c>
      <c r="C11717" s="10">
        <f>DATE(YEAR(orders[[#This Row],[order_date]]), MONTH(orders[[#This Row],[order_date]]), 1)</f>
        <v>45870</v>
      </c>
      <c r="D11717" t="s">
        <v>3066</v>
      </c>
      <c r="E11717" t="s">
        <v>523</v>
      </c>
      <c r="F11717" t="str">
        <f>VLOOKUP(orders[[#This Row],[product_id]],Products!A:C,3,0)</f>
        <v>Electronics</v>
      </c>
      <c r="G11717">
        <v>1</v>
      </c>
      <c r="H11717" s="6">
        <v>0.22200653356372352</v>
      </c>
      <c r="I11717" s="2">
        <f>VLOOKUP($E11717,
Products!$A$1:$F$201,MATCH(Orders!I$1,Products!$A$1:$F$1,0),0)</f>
        <v>27240.414518089601</v>
      </c>
      <c r="J11717" s="2">
        <f>VLOOKUP($E11717,
Products!$A$1:$F$201,MATCH(Orders!J$1,Products!$A$1:$F$1,0),0)</f>
        <v>21217.524617692769</v>
      </c>
    </row>
    <row r="11718" spans="1:10">
      <c r="A11718">
        <v>11717</v>
      </c>
      <c r="B11718" s="4">
        <v>45924</v>
      </c>
      <c r="C11718" s="10">
        <f>DATE(YEAR(orders[[#This Row],[order_date]]), MONTH(orders[[#This Row],[order_date]]), 1)</f>
        <v>45901</v>
      </c>
      <c r="D11718" t="s">
        <v>1304</v>
      </c>
      <c r="E11718" t="s">
        <v>608</v>
      </c>
      <c r="F11718" t="str">
        <f>VLOOKUP(orders[[#This Row],[product_id]],Products!A:C,3,0)</f>
        <v>Electronics</v>
      </c>
      <c r="G11718">
        <v>1</v>
      </c>
      <c r="H11718" s="6">
        <v>0.21355557938432779</v>
      </c>
      <c r="I11718" s="2">
        <f>VLOOKUP($E11718,
Products!$A$1:$F$201,MATCH(Orders!I$1,Products!$A$1:$F$1,0),0)</f>
        <v>32509.710212279751</v>
      </c>
      <c r="J11718" s="2">
        <f>VLOOKUP($E11718,
Products!$A$1:$F$201,MATCH(Orders!J$1,Products!$A$1:$F$1,0),0)</f>
        <v>23699.228985408761</v>
      </c>
    </row>
    <row r="11719" spans="1:10">
      <c r="A11719">
        <v>11718</v>
      </c>
      <c r="B11719" s="4">
        <v>45134</v>
      </c>
      <c r="C11719" s="10">
        <f>DATE(YEAR(orders[[#This Row],[order_date]]), MONTH(orders[[#This Row],[order_date]]), 1)</f>
        <v>45108</v>
      </c>
      <c r="D11719" t="s">
        <v>1852</v>
      </c>
      <c r="E11719" t="s">
        <v>588</v>
      </c>
      <c r="F11719" t="str">
        <f>VLOOKUP(orders[[#This Row],[product_id]],Products!A:C,3,0)</f>
        <v>Electronics</v>
      </c>
      <c r="G11719">
        <v>2</v>
      </c>
      <c r="H11719" s="6">
        <v>0.17279928145830548</v>
      </c>
      <c r="I11719" s="2">
        <f>VLOOKUP($E11719,
Products!$A$1:$F$201,MATCH(Orders!I$1,Products!$A$1:$F$1,0),0)</f>
        <v>32539.342481911372</v>
      </c>
      <c r="J11719" s="2">
        <f>VLOOKUP($E11719,
Products!$A$1:$F$201,MATCH(Orders!J$1,Products!$A$1:$F$1,0),0)</f>
        <v>21531.252982830021</v>
      </c>
    </row>
    <row r="11720" spans="1:10">
      <c r="A11720">
        <v>11719</v>
      </c>
      <c r="B11720" s="4">
        <v>45186</v>
      </c>
      <c r="C11720" s="10">
        <f>DATE(YEAR(orders[[#This Row],[order_date]]), MONTH(orders[[#This Row],[order_date]]), 1)</f>
        <v>45170</v>
      </c>
      <c r="D11720" t="s">
        <v>4480</v>
      </c>
      <c r="E11720" t="s">
        <v>599</v>
      </c>
      <c r="F11720" t="str">
        <f>VLOOKUP(orders[[#This Row],[product_id]],Products!A:C,3,0)</f>
        <v>Electronics</v>
      </c>
      <c r="G11720">
        <v>2</v>
      </c>
      <c r="H11720" s="6">
        <v>0.16833261560305077</v>
      </c>
      <c r="I11720" s="2">
        <f>VLOOKUP($E11720,
Products!$A$1:$F$201,MATCH(Orders!I$1,Products!$A$1:$F$1,0),0)</f>
        <v>24019.70637428105</v>
      </c>
      <c r="J11720" s="2">
        <f>VLOOKUP($E11720,
Products!$A$1:$F$201,MATCH(Orders!J$1,Products!$A$1:$F$1,0),0)</f>
        <v>16602.559277417411</v>
      </c>
    </row>
    <row r="11721" spans="1:10">
      <c r="A11721">
        <v>11720</v>
      </c>
      <c r="B11721" s="4">
        <v>45856</v>
      </c>
      <c r="C11721" s="10">
        <f>DATE(YEAR(orders[[#This Row],[order_date]]), MONTH(orders[[#This Row],[order_date]]), 1)</f>
        <v>45839</v>
      </c>
      <c r="D11721" t="s">
        <v>1570</v>
      </c>
      <c r="E11721" t="s">
        <v>648</v>
      </c>
      <c r="F11721" t="str">
        <f>VLOOKUP(orders[[#This Row],[product_id]],Products!A:C,3,0)</f>
        <v>Electronics</v>
      </c>
      <c r="G11721">
        <v>2</v>
      </c>
      <c r="H11721" s="6">
        <v>0.12702472348613422</v>
      </c>
      <c r="I11721" s="2">
        <f>VLOOKUP($E11721,
Products!$A$1:$F$201,MATCH(Orders!I$1,Products!$A$1:$F$1,0),0)</f>
        <v>11049.50250218974</v>
      </c>
      <c r="J11721" s="2">
        <f>VLOOKUP($E11721,
Products!$A$1:$F$201,MATCH(Orders!J$1,Products!$A$1:$F$1,0),0)</f>
        <v>7252.1207539007246</v>
      </c>
    </row>
    <row r="11722" spans="1:10">
      <c r="A11722">
        <v>11721</v>
      </c>
      <c r="B11722" s="4">
        <v>45189</v>
      </c>
      <c r="C11722" s="10">
        <f>DATE(YEAR(orders[[#This Row],[order_date]]), MONTH(orders[[#This Row],[order_date]]), 1)</f>
        <v>45170</v>
      </c>
      <c r="D11722" t="s">
        <v>3124</v>
      </c>
      <c r="E11722" t="s">
        <v>672</v>
      </c>
      <c r="F11722" t="str">
        <f>VLOOKUP(orders[[#This Row],[product_id]],Products!A:C,3,0)</f>
        <v>Electronics</v>
      </c>
      <c r="G11722">
        <v>2</v>
      </c>
      <c r="H11722" s="6">
        <v>0.19559095181651337</v>
      </c>
      <c r="I11722" s="2">
        <f>VLOOKUP($E11722,
Products!$A$1:$F$201,MATCH(Orders!I$1,Products!$A$1:$F$1,0),0)</f>
        <v>29856.340212906369</v>
      </c>
      <c r="J11722" s="2">
        <f>VLOOKUP($E11722,
Products!$A$1:$F$201,MATCH(Orders!J$1,Products!$A$1:$F$1,0),0)</f>
        <v>19759.064823078941</v>
      </c>
    </row>
    <row r="11723" spans="1:10">
      <c r="A11723">
        <v>11722</v>
      </c>
      <c r="B11723" s="4">
        <v>45709</v>
      </c>
      <c r="C11723" s="10">
        <f>DATE(YEAR(orders[[#This Row],[order_date]]), MONTH(orders[[#This Row],[order_date]]), 1)</f>
        <v>45689</v>
      </c>
      <c r="D11723" t="s">
        <v>1510</v>
      </c>
      <c r="E11723" t="s">
        <v>583</v>
      </c>
      <c r="F11723" t="str">
        <f>VLOOKUP(orders[[#This Row],[product_id]],Products!A:C,3,0)</f>
        <v>Electronics</v>
      </c>
      <c r="G11723">
        <v>2</v>
      </c>
      <c r="H11723" s="6">
        <v>0.23855174557083914</v>
      </c>
      <c r="I11723" s="2">
        <f>VLOOKUP($E11723,
Products!$A$1:$F$201,MATCH(Orders!I$1,Products!$A$1:$F$1,0),0)</f>
        <v>22677.574574249091</v>
      </c>
      <c r="J11723" s="2">
        <f>VLOOKUP($E11723,
Products!$A$1:$F$201,MATCH(Orders!J$1,Products!$A$1:$F$1,0),0)</f>
        <v>16593.91273362303</v>
      </c>
    </row>
    <row r="11724" spans="1:10">
      <c r="A11724">
        <v>11723</v>
      </c>
      <c r="B11724" s="4">
        <v>45431</v>
      </c>
      <c r="C11724" s="10">
        <f>DATE(YEAR(orders[[#This Row],[order_date]]), MONTH(orders[[#This Row],[order_date]]), 1)</f>
        <v>45413</v>
      </c>
      <c r="D11724" t="s">
        <v>1019</v>
      </c>
      <c r="E11724" t="s">
        <v>578</v>
      </c>
      <c r="F11724" t="str">
        <f>VLOOKUP(orders[[#This Row],[product_id]],Products!A:C,3,0)</f>
        <v>Electronics</v>
      </c>
      <c r="G11724">
        <v>1</v>
      </c>
      <c r="H11724" s="6">
        <v>0.2078248523474992</v>
      </c>
      <c r="I11724" s="2">
        <f>VLOOKUP($E11724,
Products!$A$1:$F$201,MATCH(Orders!I$1,Products!$A$1:$F$1,0),0)</f>
        <v>2632.553295816565</v>
      </c>
      <c r="J11724" s="2">
        <f>VLOOKUP($E11724,
Products!$A$1:$F$201,MATCH(Orders!J$1,Products!$A$1:$F$1,0),0)</f>
        <v>1732.316114566717</v>
      </c>
    </row>
    <row r="11725" spans="1:10">
      <c r="A11725">
        <v>11724</v>
      </c>
      <c r="B11725" s="4">
        <v>45129</v>
      </c>
      <c r="C11725" s="10">
        <f>DATE(YEAR(orders[[#This Row],[order_date]]), MONTH(orders[[#This Row],[order_date]]), 1)</f>
        <v>45108</v>
      </c>
      <c r="D11725" t="s">
        <v>733</v>
      </c>
      <c r="E11725" t="s">
        <v>702</v>
      </c>
      <c r="F11725" t="str">
        <f>VLOOKUP(orders[[#This Row],[product_id]],Products!A:C,3,0)</f>
        <v>Electronics</v>
      </c>
      <c r="G11725">
        <v>2</v>
      </c>
      <c r="H11725" s="6">
        <v>0.17594048047931599</v>
      </c>
      <c r="I11725" s="2">
        <f>VLOOKUP($E11725,
Products!$A$1:$F$201,MATCH(Orders!I$1,Products!$A$1:$F$1,0),0)</f>
        <v>11240.591105652349</v>
      </c>
      <c r="J11725" s="2">
        <f>VLOOKUP($E11725,
Products!$A$1:$F$201,MATCH(Orders!J$1,Products!$A$1:$F$1,0),0)</f>
        <v>7671.9523119121068</v>
      </c>
    </row>
    <row r="11726" spans="1:10">
      <c r="A11726">
        <v>11725</v>
      </c>
      <c r="B11726" s="4">
        <v>44978</v>
      </c>
      <c r="C11726" s="10">
        <f>DATE(YEAR(orders[[#This Row],[order_date]]), MONTH(orders[[#This Row],[order_date]]), 1)</f>
        <v>44958</v>
      </c>
      <c r="D11726" t="s">
        <v>3932</v>
      </c>
      <c r="E11726" t="s">
        <v>666</v>
      </c>
      <c r="F11726" t="str">
        <f>VLOOKUP(orders[[#This Row],[product_id]],Products!A:C,3,0)</f>
        <v>Electronics</v>
      </c>
      <c r="G11726">
        <v>2</v>
      </c>
      <c r="H11726" s="6">
        <v>0.10579869565615488</v>
      </c>
      <c r="I11726" s="2">
        <f>VLOOKUP($E11726,
Products!$A$1:$F$201,MATCH(Orders!I$1,Products!$A$1:$F$1,0),0)</f>
        <v>28450.587044878092</v>
      </c>
      <c r="J11726" s="2">
        <f>VLOOKUP($E11726,
Products!$A$1:$F$201,MATCH(Orders!J$1,Products!$A$1:$F$1,0),0)</f>
        <v>22337.584649075441</v>
      </c>
    </row>
    <row r="11727" spans="1:10">
      <c r="A11727">
        <v>11726</v>
      </c>
      <c r="B11727" s="4">
        <v>45289</v>
      </c>
      <c r="C11727" s="10">
        <f>DATE(YEAR(orders[[#This Row],[order_date]]), MONTH(orders[[#This Row],[order_date]]), 1)</f>
        <v>45261</v>
      </c>
      <c r="D11727" t="s">
        <v>3719</v>
      </c>
      <c r="E11727" t="s">
        <v>681</v>
      </c>
      <c r="F11727" t="str">
        <f>VLOOKUP(orders[[#This Row],[product_id]],Products!A:C,3,0)</f>
        <v>Appliances</v>
      </c>
      <c r="G11727">
        <v>1</v>
      </c>
      <c r="H11727" s="6">
        <v>5.8374395198954494E-2</v>
      </c>
      <c r="I11727" s="2">
        <f>VLOOKUP($E11727,
Products!$A$1:$F$201,MATCH(Orders!I$1,Products!$A$1:$F$1,0),0)</f>
        <v>2080.3641662770501</v>
      </c>
      <c r="J11727" s="2">
        <f>VLOOKUP($E11727,
Products!$A$1:$F$201,MATCH(Orders!J$1,Products!$A$1:$F$1,0),0)</f>
        <v>1566.754559891986</v>
      </c>
    </row>
    <row r="11728" spans="1:10">
      <c r="A11728">
        <v>11727</v>
      </c>
      <c r="B11728" s="4">
        <v>44971</v>
      </c>
      <c r="C11728" s="10">
        <f>DATE(YEAR(orders[[#This Row],[order_date]]), MONTH(orders[[#This Row],[order_date]]), 1)</f>
        <v>44958</v>
      </c>
      <c r="D11728" t="s">
        <v>1959</v>
      </c>
      <c r="E11728" t="s">
        <v>638</v>
      </c>
      <c r="F11728" t="str">
        <f>VLOOKUP(orders[[#This Row],[product_id]],Products!A:C,3,0)</f>
        <v>Electronics</v>
      </c>
      <c r="G11728">
        <v>2</v>
      </c>
      <c r="H11728" s="6">
        <v>0.14620651255031519</v>
      </c>
      <c r="I11728" s="2">
        <f>VLOOKUP($E11728,
Products!$A$1:$F$201,MATCH(Orders!I$1,Products!$A$1:$F$1,0),0)</f>
        <v>11118.17778596276</v>
      </c>
      <c r="J11728" s="2">
        <f>VLOOKUP($E11728,
Products!$A$1:$F$201,MATCH(Orders!J$1,Products!$A$1:$F$1,0),0)</f>
        <v>7887.697719413397</v>
      </c>
    </row>
    <row r="11729" spans="1:10">
      <c r="A11729">
        <v>11728</v>
      </c>
      <c r="B11729" s="4">
        <v>45753</v>
      </c>
      <c r="C11729" s="10">
        <f>DATE(YEAR(orders[[#This Row],[order_date]]), MONTH(orders[[#This Row],[order_date]]), 1)</f>
        <v>45748</v>
      </c>
      <c r="D11729" t="s">
        <v>4326</v>
      </c>
      <c r="E11729" t="s">
        <v>593</v>
      </c>
      <c r="F11729" t="str">
        <f>VLOOKUP(orders[[#This Row],[product_id]],Products!A:C,3,0)</f>
        <v>Electronics</v>
      </c>
      <c r="G11729">
        <v>1</v>
      </c>
      <c r="H11729" s="6">
        <v>0.14499289724883502</v>
      </c>
      <c r="I11729" s="2">
        <f>VLOOKUP($E11729,
Products!$A$1:$F$201,MATCH(Orders!I$1,Products!$A$1:$F$1,0),0)</f>
        <v>2667.7858525453248</v>
      </c>
      <c r="J11729" s="2">
        <f>VLOOKUP($E11729,
Products!$A$1:$F$201,MATCH(Orders!J$1,Products!$A$1:$F$1,0),0)</f>
        <v>1797.4955098065359</v>
      </c>
    </row>
    <row r="11730" spans="1:10">
      <c r="A11730">
        <v>11729</v>
      </c>
      <c r="B11730" s="4">
        <v>45715</v>
      </c>
      <c r="C11730" s="10">
        <f>DATE(YEAR(orders[[#This Row],[order_date]]), MONTH(orders[[#This Row],[order_date]]), 1)</f>
        <v>45689</v>
      </c>
      <c r="D11730" t="s">
        <v>1735</v>
      </c>
      <c r="E11730" t="s">
        <v>513</v>
      </c>
      <c r="F11730" t="str">
        <f>VLOOKUP(orders[[#This Row],[product_id]],Products!A:C,3,0)</f>
        <v>Electronics</v>
      </c>
      <c r="G11730">
        <v>2</v>
      </c>
      <c r="H11730" s="6">
        <v>0.17043880972245964</v>
      </c>
      <c r="I11730" s="2">
        <f>VLOOKUP($E11730,
Products!$A$1:$F$201,MATCH(Orders!I$1,Products!$A$1:$F$1,0),0)</f>
        <v>2370.6748519187499</v>
      </c>
      <c r="J11730" s="2">
        <f>VLOOKUP($E11730,
Products!$A$1:$F$201,MATCH(Orders!J$1,Products!$A$1:$F$1,0),0)</f>
        <v>1742.1190905744229</v>
      </c>
    </row>
    <row r="11731" spans="1:10">
      <c r="A11731">
        <v>11730</v>
      </c>
      <c r="B11731" s="4">
        <v>45697</v>
      </c>
      <c r="C11731" s="10">
        <f>DATE(YEAR(orders[[#This Row],[order_date]]), MONTH(orders[[#This Row],[order_date]]), 1)</f>
        <v>45689</v>
      </c>
      <c r="D11731" t="s">
        <v>3226</v>
      </c>
      <c r="E11731" t="s">
        <v>652</v>
      </c>
      <c r="F11731" t="str">
        <f>VLOOKUP(orders[[#This Row],[product_id]],Products!A:C,3,0)</f>
        <v>Appliances</v>
      </c>
      <c r="G11731">
        <v>1</v>
      </c>
      <c r="H11731" s="6">
        <v>0.10110668940445786</v>
      </c>
      <c r="I11731" s="2">
        <f>VLOOKUP($E11731,
Products!$A$1:$F$201,MATCH(Orders!I$1,Products!$A$1:$F$1,0),0)</f>
        <v>6387.3122916387983</v>
      </c>
      <c r="J11731" s="2">
        <f>VLOOKUP($E11731,
Products!$A$1:$F$201,MATCH(Orders!J$1,Products!$A$1:$F$1,0),0)</f>
        <v>4880.3517286187262</v>
      </c>
    </row>
    <row r="11732" spans="1:10">
      <c r="A11732">
        <v>11731</v>
      </c>
      <c r="B11732" s="4">
        <v>45068</v>
      </c>
      <c r="C11732" s="10">
        <f>DATE(YEAR(orders[[#This Row],[order_date]]), MONTH(orders[[#This Row],[order_date]]), 1)</f>
        <v>45047</v>
      </c>
      <c r="D11732" t="s">
        <v>2702</v>
      </c>
      <c r="E11732" t="s">
        <v>685</v>
      </c>
      <c r="F11732" t="str">
        <f>VLOOKUP(orders[[#This Row],[product_id]],Products!A:C,3,0)</f>
        <v>Electronics</v>
      </c>
      <c r="G11732">
        <v>3</v>
      </c>
      <c r="H11732" s="6">
        <v>0.24435240723535967</v>
      </c>
      <c r="I11732" s="2">
        <f>VLOOKUP($E11732,
Products!$A$1:$F$201,MATCH(Orders!I$1,Products!$A$1:$F$1,0),0)</f>
        <v>30011.61348468516</v>
      </c>
      <c r="J11732" s="2">
        <f>VLOOKUP($E11732,
Products!$A$1:$F$201,MATCH(Orders!J$1,Products!$A$1:$F$1,0),0)</f>
        <v>20796.213094008199</v>
      </c>
    </row>
    <row r="11733" spans="1:10">
      <c r="A11733">
        <v>11732</v>
      </c>
      <c r="B11733" s="4">
        <v>45723</v>
      </c>
      <c r="C11733" s="10">
        <f>DATE(YEAR(orders[[#This Row],[order_date]]), MONTH(orders[[#This Row],[order_date]]), 1)</f>
        <v>45717</v>
      </c>
      <c r="D11733" t="s">
        <v>2047</v>
      </c>
      <c r="E11733" t="s">
        <v>517</v>
      </c>
      <c r="F11733" t="str">
        <f>VLOOKUP(orders[[#This Row],[product_id]],Products!A:C,3,0)</f>
        <v>Electronics</v>
      </c>
      <c r="G11733">
        <v>2</v>
      </c>
      <c r="H11733" s="6">
        <v>0.12475109316061678</v>
      </c>
      <c r="I11733" s="2">
        <f>VLOOKUP($E11733,
Products!$A$1:$F$201,MATCH(Orders!I$1,Products!$A$1:$F$1,0),0)</f>
        <v>30304.143268168769</v>
      </c>
      <c r="J11733" s="2">
        <f>VLOOKUP($E11733,
Products!$A$1:$F$201,MATCH(Orders!J$1,Products!$A$1:$F$1,0),0)</f>
        <v>23998.194785181578</v>
      </c>
    </row>
    <row r="11734" spans="1:10">
      <c r="A11734">
        <v>11733</v>
      </c>
      <c r="B11734" s="4">
        <v>44963</v>
      </c>
      <c r="C11734" s="10">
        <f>DATE(YEAR(orders[[#This Row],[order_date]]), MONTH(orders[[#This Row],[order_date]]), 1)</f>
        <v>44958</v>
      </c>
      <c r="D11734" t="s">
        <v>1954</v>
      </c>
      <c r="E11734" t="s">
        <v>577</v>
      </c>
      <c r="F11734" t="str">
        <f>VLOOKUP(orders[[#This Row],[product_id]],Products!A:C,3,0)</f>
        <v>Appliances</v>
      </c>
      <c r="G11734">
        <v>2</v>
      </c>
      <c r="H11734" s="6">
        <v>7.3767953939792977E-2</v>
      </c>
      <c r="I11734" s="2">
        <f>VLOOKUP($E11734,
Products!$A$1:$F$201,MATCH(Orders!I$1,Products!$A$1:$F$1,0),0)</f>
        <v>24178.046221204509</v>
      </c>
      <c r="J11734" s="2">
        <f>VLOOKUP($E11734,
Products!$A$1:$F$201,MATCH(Orders!J$1,Products!$A$1:$F$1,0),0)</f>
        <v>17784.08636999697</v>
      </c>
    </row>
    <row r="11735" spans="1:10">
      <c r="A11735">
        <v>11734</v>
      </c>
      <c r="B11735" s="4">
        <v>44971</v>
      </c>
      <c r="C11735" s="10">
        <f>DATE(YEAR(orders[[#This Row],[order_date]]), MONTH(orders[[#This Row],[order_date]]), 1)</f>
        <v>44958</v>
      </c>
      <c r="D11735" t="s">
        <v>3810</v>
      </c>
      <c r="E11735" t="s">
        <v>641</v>
      </c>
      <c r="F11735" t="str">
        <f>VLOOKUP(orders[[#This Row],[product_id]],Products!A:C,3,0)</f>
        <v>Appliances</v>
      </c>
      <c r="G11735">
        <v>1</v>
      </c>
      <c r="H11735" s="6">
        <v>5.8469964827655076E-2</v>
      </c>
      <c r="I11735" s="2">
        <f>VLOOKUP($E11735,
Products!$A$1:$F$201,MATCH(Orders!I$1,Products!$A$1:$F$1,0),0)</f>
        <v>27167.965718506261</v>
      </c>
      <c r="J11735" s="2">
        <f>VLOOKUP($E11735,
Products!$A$1:$F$201,MATCH(Orders!J$1,Products!$A$1:$F$1,0),0)</f>
        <v>19748.025676381669</v>
      </c>
    </row>
    <row r="11736" spans="1:10">
      <c r="A11736">
        <v>11735</v>
      </c>
      <c r="B11736" s="4">
        <v>45846</v>
      </c>
      <c r="C11736" s="10">
        <f>DATE(YEAR(orders[[#This Row],[order_date]]), MONTH(orders[[#This Row],[order_date]]), 1)</f>
        <v>45839</v>
      </c>
      <c r="D11736" t="s">
        <v>2842</v>
      </c>
      <c r="E11736" t="s">
        <v>560</v>
      </c>
      <c r="F11736" t="str">
        <f>VLOOKUP(orders[[#This Row],[product_id]],Products!A:C,3,0)</f>
        <v>Appliances</v>
      </c>
      <c r="G11736">
        <v>1</v>
      </c>
      <c r="H11736" s="6">
        <v>9.3792146236292048E-2</v>
      </c>
      <c r="I11736" s="2">
        <f>VLOOKUP($E11736,
Products!$A$1:$F$201,MATCH(Orders!I$1,Products!$A$1:$F$1,0),0)</f>
        <v>6334.2190560739964</v>
      </c>
      <c r="J11736" s="2">
        <f>VLOOKUP($E11736,
Products!$A$1:$F$201,MATCH(Orders!J$1,Products!$A$1:$F$1,0),0)</f>
        <v>4117.6239066206717</v>
      </c>
    </row>
    <row r="11737" spans="1:10">
      <c r="A11737">
        <v>11736</v>
      </c>
      <c r="B11737" s="4">
        <v>45996</v>
      </c>
      <c r="C11737" s="10">
        <f>DATE(YEAR(orders[[#This Row],[order_date]]), MONTH(orders[[#This Row],[order_date]]), 1)</f>
        <v>45992</v>
      </c>
      <c r="D11737" t="s">
        <v>4111</v>
      </c>
      <c r="E11737" t="s">
        <v>627</v>
      </c>
      <c r="F11737" t="str">
        <f>VLOOKUP(orders[[#This Row],[product_id]],Products!A:C,3,0)</f>
        <v>Electronics</v>
      </c>
      <c r="G11737">
        <v>2</v>
      </c>
      <c r="H11737" s="6">
        <v>0.20832065748728434</v>
      </c>
      <c r="I11737" s="2">
        <f>VLOOKUP($E11737,
Products!$A$1:$F$201,MATCH(Orders!I$1,Products!$A$1:$F$1,0),0)</f>
        <v>21043.736386381101</v>
      </c>
      <c r="J11737" s="2">
        <f>VLOOKUP($E11737,
Products!$A$1:$F$201,MATCH(Orders!J$1,Products!$A$1:$F$1,0),0)</f>
        <v>14357.858783760659</v>
      </c>
    </row>
    <row r="11738" spans="1:10">
      <c r="A11738">
        <v>11737</v>
      </c>
      <c r="B11738" s="4">
        <v>45491</v>
      </c>
      <c r="C11738" s="10">
        <f>DATE(YEAR(orders[[#This Row],[order_date]]), MONTH(orders[[#This Row],[order_date]]), 1)</f>
        <v>45474</v>
      </c>
      <c r="D11738" t="s">
        <v>2793</v>
      </c>
      <c r="E11738" t="s">
        <v>598</v>
      </c>
      <c r="F11738" t="str">
        <f>VLOOKUP(orders[[#This Row],[product_id]],Products!A:C,3,0)</f>
        <v>Appliances</v>
      </c>
      <c r="G11738">
        <v>2</v>
      </c>
      <c r="H11738" s="6">
        <v>0.13711078040937386</v>
      </c>
      <c r="I11738" s="2">
        <f>VLOOKUP($E11738,
Products!$A$1:$F$201,MATCH(Orders!I$1,Products!$A$1:$F$1,0),0)</f>
        <v>5641.6789233526652</v>
      </c>
      <c r="J11738" s="2">
        <f>VLOOKUP($E11738,
Products!$A$1:$F$201,MATCH(Orders!J$1,Products!$A$1:$F$1,0),0)</f>
        <v>4031.2473685481059</v>
      </c>
    </row>
    <row r="11739" spans="1:10">
      <c r="A11739">
        <v>11738</v>
      </c>
      <c r="B11739" s="4">
        <v>45227</v>
      </c>
      <c r="C11739" s="10">
        <f>DATE(YEAR(orders[[#This Row],[order_date]]), MONTH(orders[[#This Row],[order_date]]), 1)</f>
        <v>45200</v>
      </c>
      <c r="D11739" t="s">
        <v>1386</v>
      </c>
      <c r="E11739" t="s">
        <v>667</v>
      </c>
      <c r="F11739" t="str">
        <f>VLOOKUP(orders[[#This Row],[product_id]],Products!A:C,3,0)</f>
        <v>Electronics</v>
      </c>
      <c r="G11739">
        <v>1</v>
      </c>
      <c r="H11739" s="6">
        <v>0.17033867068772263</v>
      </c>
      <c r="I11739" s="2">
        <f>VLOOKUP($E11739,
Products!$A$1:$F$201,MATCH(Orders!I$1,Products!$A$1:$F$1,0),0)</f>
        <v>2491.507056421975</v>
      </c>
      <c r="J11739" s="2">
        <f>VLOOKUP($E11739,
Products!$A$1:$F$201,MATCH(Orders!J$1,Products!$A$1:$F$1,0),0)</f>
        <v>1871.4408177277719</v>
      </c>
    </row>
    <row r="11740" spans="1:10">
      <c r="A11740">
        <v>11739</v>
      </c>
      <c r="B11740" s="4">
        <v>45214</v>
      </c>
      <c r="C11740" s="10">
        <f>DATE(YEAR(orders[[#This Row],[order_date]]), MONTH(orders[[#This Row],[order_date]]), 1)</f>
        <v>45200</v>
      </c>
      <c r="D11740" t="s">
        <v>1080</v>
      </c>
      <c r="E11740" t="s">
        <v>587</v>
      </c>
      <c r="F11740" t="str">
        <f>VLOOKUP(orders[[#This Row],[product_id]],Products!A:C,3,0)</f>
        <v>Electronics</v>
      </c>
      <c r="G11740">
        <v>1</v>
      </c>
      <c r="H11740" s="6">
        <v>0.21840199135525559</v>
      </c>
      <c r="I11740" s="2">
        <f>VLOOKUP($E11740,
Products!$A$1:$F$201,MATCH(Orders!I$1,Products!$A$1:$F$1,0),0)</f>
        <v>16527.367619686949</v>
      </c>
      <c r="J11740" s="2">
        <f>VLOOKUP($E11740,
Products!$A$1:$F$201,MATCH(Orders!J$1,Products!$A$1:$F$1,0),0)</f>
        <v>12533.62883070202</v>
      </c>
    </row>
    <row r="11741" spans="1:10">
      <c r="A11741">
        <v>11740</v>
      </c>
      <c r="B11741" s="4">
        <v>45712</v>
      </c>
      <c r="C11741" s="10">
        <f>DATE(YEAR(orders[[#This Row],[order_date]]), MONTH(orders[[#This Row],[order_date]]), 1)</f>
        <v>45689</v>
      </c>
      <c r="D11741" t="s">
        <v>4075</v>
      </c>
      <c r="E11741" t="s">
        <v>698</v>
      </c>
      <c r="F11741" t="str">
        <f>VLOOKUP(orders[[#This Row],[product_id]],Products!A:C,3,0)</f>
        <v>Appliances</v>
      </c>
      <c r="G11741">
        <v>2</v>
      </c>
      <c r="H11741" s="6">
        <v>0.10694510382669109</v>
      </c>
      <c r="I11741" s="2">
        <f>VLOOKUP($E11741,
Products!$A$1:$F$201,MATCH(Orders!I$1,Products!$A$1:$F$1,0),0)</f>
        <v>5562.620248272905</v>
      </c>
      <c r="J11741" s="2">
        <f>VLOOKUP($E11741,
Products!$A$1:$F$201,MATCH(Orders!J$1,Products!$A$1:$F$1,0),0)</f>
        <v>4191.9477694447714</v>
      </c>
    </row>
    <row r="11742" spans="1:10">
      <c r="A11742">
        <v>11741</v>
      </c>
      <c r="B11742" s="4">
        <v>45195</v>
      </c>
      <c r="C11742" s="10">
        <f>DATE(YEAR(orders[[#This Row],[order_date]]), MONTH(orders[[#This Row],[order_date]]), 1)</f>
        <v>45170</v>
      </c>
      <c r="D11742" t="s">
        <v>3751</v>
      </c>
      <c r="E11742" t="s">
        <v>552</v>
      </c>
      <c r="F11742" t="str">
        <f>VLOOKUP(orders[[#This Row],[product_id]],Products!A:C,3,0)</f>
        <v>Electronics</v>
      </c>
      <c r="G11742">
        <v>1</v>
      </c>
      <c r="H11742" s="6">
        <v>0.24036834916039493</v>
      </c>
      <c r="I11742" s="2">
        <f>VLOOKUP($E11742,
Products!$A$1:$F$201,MATCH(Orders!I$1,Products!$A$1:$F$1,0),0)</f>
        <v>20326.88586940234</v>
      </c>
      <c r="J11742" s="2">
        <f>VLOOKUP($E11742,
Products!$A$1:$F$201,MATCH(Orders!J$1,Products!$A$1:$F$1,0),0)</f>
        <v>14896.572579237891</v>
      </c>
    </row>
    <row r="11743" spans="1:10">
      <c r="A11743">
        <v>11742</v>
      </c>
      <c r="B11743" s="4">
        <v>45717</v>
      </c>
      <c r="C11743" s="10">
        <f>DATE(YEAR(orders[[#This Row],[order_date]]), MONTH(orders[[#This Row],[order_date]]), 1)</f>
        <v>45717</v>
      </c>
      <c r="D11743" t="s">
        <v>3146</v>
      </c>
      <c r="E11743" t="s">
        <v>613</v>
      </c>
      <c r="F11743" t="str">
        <f>VLOOKUP(orders[[#This Row],[product_id]],Products!A:C,3,0)</f>
        <v>Appliances</v>
      </c>
      <c r="G11743">
        <v>1</v>
      </c>
      <c r="H11743" s="6">
        <v>0.10006520880551746</v>
      </c>
      <c r="I11743" s="2">
        <f>VLOOKUP($E11743,
Products!$A$1:$F$201,MATCH(Orders!I$1,Products!$A$1:$F$1,0),0)</f>
        <v>6365.2492969652412</v>
      </c>
      <c r="J11743" s="2">
        <f>VLOOKUP($E11743,
Products!$A$1:$F$201,MATCH(Orders!J$1,Products!$A$1:$F$1,0),0)</f>
        <v>4174.927496964433</v>
      </c>
    </row>
    <row r="11744" spans="1:10">
      <c r="A11744">
        <v>11743</v>
      </c>
      <c r="B11744" s="4">
        <v>46012</v>
      </c>
      <c r="C11744" s="10">
        <f>DATE(YEAR(orders[[#This Row],[order_date]]), MONTH(orders[[#This Row],[order_date]]), 1)</f>
        <v>45992</v>
      </c>
      <c r="D11744" t="s">
        <v>1747</v>
      </c>
      <c r="E11744" t="s">
        <v>540</v>
      </c>
      <c r="F11744" t="str">
        <f>VLOOKUP(orders[[#This Row],[product_id]],Products!A:C,3,0)</f>
        <v>Electronics</v>
      </c>
      <c r="G11744">
        <v>1</v>
      </c>
      <c r="H11744" s="6">
        <v>0.14682085290667976</v>
      </c>
      <c r="I11744" s="2">
        <f>VLOOKUP($E11744,
Products!$A$1:$F$201,MATCH(Orders!I$1,Products!$A$1:$F$1,0),0)</f>
        <v>27903.66571841111</v>
      </c>
      <c r="J11744" s="2">
        <f>VLOOKUP($E11744,
Products!$A$1:$F$201,MATCH(Orders!J$1,Products!$A$1:$F$1,0),0)</f>
        <v>20363.814715502049</v>
      </c>
    </row>
    <row r="11745" spans="1:10">
      <c r="A11745">
        <v>11744</v>
      </c>
      <c r="B11745" s="4">
        <v>45507</v>
      </c>
      <c r="C11745" s="10">
        <f>DATE(YEAR(orders[[#This Row],[order_date]]), MONTH(orders[[#This Row],[order_date]]), 1)</f>
        <v>45505</v>
      </c>
      <c r="D11745" t="s">
        <v>2256</v>
      </c>
      <c r="E11745" t="s">
        <v>665</v>
      </c>
      <c r="F11745" t="str">
        <f>VLOOKUP(orders[[#This Row],[product_id]],Products!A:C,3,0)</f>
        <v>Electronics</v>
      </c>
      <c r="G11745">
        <v>1</v>
      </c>
      <c r="H11745" s="6">
        <v>0.20896536189369452</v>
      </c>
      <c r="I11745" s="2">
        <f>VLOOKUP($E11745,
Products!$A$1:$F$201,MATCH(Orders!I$1,Products!$A$1:$F$1,0),0)</f>
        <v>2381.208040848107</v>
      </c>
      <c r="J11745" s="2">
        <f>VLOOKUP($E11745,
Products!$A$1:$F$201,MATCH(Orders!J$1,Products!$A$1:$F$1,0),0)</f>
        <v>1615.320210979525</v>
      </c>
    </row>
    <row r="11746" spans="1:10">
      <c r="A11746">
        <v>11745</v>
      </c>
      <c r="B11746" s="4">
        <v>45862</v>
      </c>
      <c r="C11746" s="10">
        <f>DATE(YEAR(orders[[#This Row],[order_date]]), MONTH(orders[[#This Row],[order_date]]), 1)</f>
        <v>45839</v>
      </c>
      <c r="D11746" t="s">
        <v>2885</v>
      </c>
      <c r="E11746" t="s">
        <v>684</v>
      </c>
      <c r="F11746" t="str">
        <f>VLOOKUP(orders[[#This Row],[product_id]],Products!A:C,3,0)</f>
        <v>Appliances</v>
      </c>
      <c r="G11746">
        <v>1</v>
      </c>
      <c r="H11746" s="6">
        <v>0.14987192275055922</v>
      </c>
      <c r="I11746" s="2">
        <f>VLOOKUP($E11746,
Products!$A$1:$F$201,MATCH(Orders!I$1,Products!$A$1:$F$1,0),0)</f>
        <v>2147.166688023286</v>
      </c>
      <c r="J11746" s="2">
        <f>VLOOKUP($E11746,
Products!$A$1:$F$201,MATCH(Orders!J$1,Products!$A$1:$F$1,0),0)</f>
        <v>1709.9619584723389</v>
      </c>
    </row>
    <row r="11747" spans="1:10">
      <c r="A11747">
        <v>11746</v>
      </c>
      <c r="B11747" s="4">
        <v>45280</v>
      </c>
      <c r="C11747" s="10">
        <f>DATE(YEAR(orders[[#This Row],[order_date]]), MONTH(orders[[#This Row],[order_date]]), 1)</f>
        <v>45261</v>
      </c>
      <c r="D11747" t="s">
        <v>3043</v>
      </c>
      <c r="E11747" t="s">
        <v>611</v>
      </c>
      <c r="F11747" t="str">
        <f>VLOOKUP(orders[[#This Row],[product_id]],Products!A:C,3,0)</f>
        <v>Electronics</v>
      </c>
      <c r="G11747">
        <v>1</v>
      </c>
      <c r="H11747" s="6">
        <v>0.15883953250637536</v>
      </c>
      <c r="I11747" s="2">
        <f>VLOOKUP($E11747,
Products!$A$1:$F$201,MATCH(Orders!I$1,Products!$A$1:$F$1,0),0)</f>
        <v>12041.08303405661</v>
      </c>
      <c r="J11747" s="2">
        <f>VLOOKUP($E11747,
Products!$A$1:$F$201,MATCH(Orders!J$1,Products!$A$1:$F$1,0),0)</f>
        <v>7946.6428283753548</v>
      </c>
    </row>
    <row r="11748" spans="1:10">
      <c r="A11748">
        <v>11747</v>
      </c>
      <c r="B11748" s="4">
        <v>45894</v>
      </c>
      <c r="C11748" s="10">
        <f>DATE(YEAR(orders[[#This Row],[order_date]]), MONTH(orders[[#This Row],[order_date]]), 1)</f>
        <v>45870</v>
      </c>
      <c r="D11748" t="s">
        <v>2559</v>
      </c>
      <c r="E11748" t="s">
        <v>639</v>
      </c>
      <c r="F11748" t="str">
        <f>VLOOKUP(orders[[#This Row],[product_id]],Products!A:C,3,0)</f>
        <v>Appliances</v>
      </c>
      <c r="G11748">
        <v>1</v>
      </c>
      <c r="H11748" s="6">
        <v>5.6233559861649685E-2</v>
      </c>
      <c r="I11748" s="2">
        <f>VLOOKUP($E11748,
Products!$A$1:$F$201,MATCH(Orders!I$1,Products!$A$1:$F$1,0),0)</f>
        <v>2320.8560923599921</v>
      </c>
      <c r="J11748" s="2">
        <f>VLOOKUP($E11748,
Products!$A$1:$F$201,MATCH(Orders!J$1,Products!$A$1:$F$1,0),0)</f>
        <v>1750.110004830213</v>
      </c>
    </row>
    <row r="11749" spans="1:10">
      <c r="A11749">
        <v>11748</v>
      </c>
      <c r="B11749" s="4">
        <v>44997</v>
      </c>
      <c r="C11749" s="10">
        <f>DATE(YEAR(orders[[#This Row],[order_date]]), MONTH(orders[[#This Row],[order_date]]), 1)</f>
        <v>44986</v>
      </c>
      <c r="D11749" t="s">
        <v>1511</v>
      </c>
      <c r="E11749" t="s">
        <v>642</v>
      </c>
      <c r="F11749" t="str">
        <f>VLOOKUP(orders[[#This Row],[product_id]],Products!A:C,3,0)</f>
        <v>Appliances</v>
      </c>
      <c r="G11749">
        <v>1</v>
      </c>
      <c r="H11749" s="6">
        <v>0.12256712905915275</v>
      </c>
      <c r="I11749" s="2">
        <f>VLOOKUP($E11749,
Products!$A$1:$F$201,MATCH(Orders!I$1,Products!$A$1:$F$1,0),0)</f>
        <v>2296.7821973225709</v>
      </c>
      <c r="J11749" s="2">
        <f>VLOOKUP($E11749,
Products!$A$1:$F$201,MATCH(Orders!J$1,Products!$A$1:$F$1,0),0)</f>
        <v>1585.16132006212</v>
      </c>
    </row>
    <row r="11750" spans="1:10">
      <c r="A11750">
        <v>11749</v>
      </c>
      <c r="B11750" s="4">
        <v>45761</v>
      </c>
      <c r="C11750" s="10">
        <f>DATE(YEAR(orders[[#This Row],[order_date]]), MONTH(orders[[#This Row],[order_date]]), 1)</f>
        <v>45748</v>
      </c>
      <c r="D11750" t="s">
        <v>2962</v>
      </c>
      <c r="E11750" t="s">
        <v>545</v>
      </c>
      <c r="F11750" t="str">
        <f>VLOOKUP(orders[[#This Row],[product_id]],Products!A:C,3,0)</f>
        <v>Electronics</v>
      </c>
      <c r="G11750">
        <v>3</v>
      </c>
      <c r="H11750" s="6">
        <v>0.16453590446229882</v>
      </c>
      <c r="I11750" s="2">
        <f>VLOOKUP($E11750,
Products!$A$1:$F$201,MATCH(Orders!I$1,Products!$A$1:$F$1,0),0)</f>
        <v>11292.44914297154</v>
      </c>
      <c r="J11750" s="2">
        <f>VLOOKUP($E11750,
Products!$A$1:$F$201,MATCH(Orders!J$1,Products!$A$1:$F$1,0),0)</f>
        <v>7616.0274340726546</v>
      </c>
    </row>
    <row r="11751" spans="1:10">
      <c r="A11751">
        <v>11750</v>
      </c>
      <c r="B11751" s="4">
        <v>45339</v>
      </c>
      <c r="C11751" s="10">
        <f>DATE(YEAR(orders[[#This Row],[order_date]]), MONTH(orders[[#This Row],[order_date]]), 1)</f>
        <v>45323</v>
      </c>
      <c r="D11751" t="s">
        <v>3080</v>
      </c>
      <c r="E11751" t="s">
        <v>681</v>
      </c>
      <c r="F11751" t="str">
        <f>VLOOKUP(orders[[#This Row],[product_id]],Products!A:C,3,0)</f>
        <v>Appliances</v>
      </c>
      <c r="G11751">
        <v>1</v>
      </c>
      <c r="H11751" s="6">
        <v>8.9066137075216378E-2</v>
      </c>
      <c r="I11751" s="2">
        <f>VLOOKUP($E11751,
Products!$A$1:$F$201,MATCH(Orders!I$1,Products!$A$1:$F$1,0),0)</f>
        <v>2080.3641662770501</v>
      </c>
      <c r="J11751" s="2">
        <f>VLOOKUP($E11751,
Products!$A$1:$F$201,MATCH(Orders!J$1,Products!$A$1:$F$1,0),0)</f>
        <v>1566.754559891986</v>
      </c>
    </row>
    <row r="11752" spans="1:10">
      <c r="A11752">
        <v>11751</v>
      </c>
      <c r="B11752" s="4">
        <v>45538</v>
      </c>
      <c r="C11752" s="10">
        <f>DATE(YEAR(orders[[#This Row],[order_date]]), MONTH(orders[[#This Row],[order_date]]), 1)</f>
        <v>45536</v>
      </c>
      <c r="D11752" t="s">
        <v>3745</v>
      </c>
      <c r="E11752" t="s">
        <v>705</v>
      </c>
      <c r="F11752" t="str">
        <f>VLOOKUP(orders[[#This Row],[product_id]],Products!A:C,3,0)</f>
        <v>Electronics</v>
      </c>
      <c r="G11752">
        <v>1</v>
      </c>
      <c r="H11752" s="6">
        <v>0.19588731982280522</v>
      </c>
      <c r="I11752" s="2">
        <f>VLOOKUP($E11752,
Products!$A$1:$F$201,MATCH(Orders!I$1,Products!$A$1:$F$1,0),0)</f>
        <v>11719.594724541899</v>
      </c>
      <c r="J11752" s="2">
        <f>VLOOKUP($E11752,
Products!$A$1:$F$201,MATCH(Orders!J$1,Products!$A$1:$F$1,0),0)</f>
        <v>7926.6332911718628</v>
      </c>
    </row>
    <row r="11753" spans="1:10">
      <c r="A11753">
        <v>11752</v>
      </c>
      <c r="B11753" s="4">
        <v>46011</v>
      </c>
      <c r="C11753" s="10">
        <f>DATE(YEAR(orders[[#This Row],[order_date]]), MONTH(orders[[#This Row],[order_date]]), 1)</f>
        <v>45992</v>
      </c>
      <c r="D11753" t="s">
        <v>3256</v>
      </c>
      <c r="E11753" t="s">
        <v>601</v>
      </c>
      <c r="F11753" t="str">
        <f>VLOOKUP(orders[[#This Row],[product_id]],Products!A:C,3,0)</f>
        <v>Appliances</v>
      </c>
      <c r="G11753">
        <v>1</v>
      </c>
      <c r="H11753" s="6">
        <v>6.2807396561130435E-2</v>
      </c>
      <c r="I11753" s="2">
        <f>VLOOKUP($E11753,
Products!$A$1:$F$201,MATCH(Orders!I$1,Products!$A$1:$F$1,0),0)</f>
        <v>2095.1354013205032</v>
      </c>
      <c r="J11753" s="2">
        <f>VLOOKUP($E11753,
Products!$A$1:$F$201,MATCH(Orders!J$1,Products!$A$1:$F$1,0),0)</f>
        <v>1374.592895200507</v>
      </c>
    </row>
    <row r="11754" spans="1:10">
      <c r="A11754">
        <v>11753</v>
      </c>
      <c r="B11754" s="4">
        <v>45541</v>
      </c>
      <c r="C11754" s="10">
        <f>DATE(YEAR(orders[[#This Row],[order_date]]), MONTH(orders[[#This Row],[order_date]]), 1)</f>
        <v>45536</v>
      </c>
      <c r="D11754" t="s">
        <v>984</v>
      </c>
      <c r="E11754" t="s">
        <v>659</v>
      </c>
      <c r="F11754" t="str">
        <f>VLOOKUP(orders[[#This Row],[product_id]],Products!A:C,3,0)</f>
        <v>Appliances</v>
      </c>
      <c r="G11754">
        <v>1</v>
      </c>
      <c r="H11754" s="6">
        <v>7.9274444062414753E-2</v>
      </c>
      <c r="I11754" s="2">
        <f>VLOOKUP($E11754,
Products!$A$1:$F$201,MATCH(Orders!I$1,Products!$A$1:$F$1,0),0)</f>
        <v>25646.095965041459</v>
      </c>
      <c r="J11754" s="2">
        <f>VLOOKUP($E11754,
Products!$A$1:$F$201,MATCH(Orders!J$1,Products!$A$1:$F$1,0),0)</f>
        <v>18749.646593308222</v>
      </c>
    </row>
    <row r="11755" spans="1:10">
      <c r="A11755">
        <v>11754</v>
      </c>
      <c r="B11755" s="4">
        <v>45455</v>
      </c>
      <c r="C11755" s="10">
        <f>DATE(YEAR(orders[[#This Row],[order_date]]), MONTH(orders[[#This Row],[order_date]]), 1)</f>
        <v>45444</v>
      </c>
      <c r="D11755" t="s">
        <v>2111</v>
      </c>
      <c r="E11755" t="s">
        <v>587</v>
      </c>
      <c r="F11755" t="str">
        <f>VLOOKUP(orders[[#This Row],[product_id]],Products!A:C,3,0)</f>
        <v>Electronics</v>
      </c>
      <c r="G11755">
        <v>3</v>
      </c>
      <c r="H11755" s="6">
        <v>0.22479320878507641</v>
      </c>
      <c r="I11755" s="2">
        <f>VLOOKUP($E11755,
Products!$A$1:$F$201,MATCH(Orders!I$1,Products!$A$1:$F$1,0),0)</f>
        <v>16527.367619686949</v>
      </c>
      <c r="J11755" s="2">
        <f>VLOOKUP($E11755,
Products!$A$1:$F$201,MATCH(Orders!J$1,Products!$A$1:$F$1,0),0)</f>
        <v>12533.62883070202</v>
      </c>
    </row>
    <row r="11756" spans="1:10">
      <c r="A11756">
        <v>11755</v>
      </c>
      <c r="B11756" s="4">
        <v>45117</v>
      </c>
      <c r="C11756" s="10">
        <f>DATE(YEAR(orders[[#This Row],[order_date]]), MONTH(orders[[#This Row],[order_date]]), 1)</f>
        <v>45108</v>
      </c>
      <c r="D11756" t="s">
        <v>1493</v>
      </c>
      <c r="E11756" t="s">
        <v>542</v>
      </c>
      <c r="F11756" t="str">
        <f>VLOOKUP(orders[[#This Row],[product_id]],Products!A:C,3,0)</f>
        <v>Electronics</v>
      </c>
      <c r="G11756">
        <v>2</v>
      </c>
      <c r="H11756" s="6">
        <v>0.11105095286181577</v>
      </c>
      <c r="I11756" s="2">
        <f>VLOOKUP($E11756,
Products!$A$1:$F$201,MATCH(Orders!I$1,Products!$A$1:$F$1,0),0)</f>
        <v>29298.352838526029</v>
      </c>
      <c r="J11756" s="2">
        <f>VLOOKUP($E11756,
Products!$A$1:$F$201,MATCH(Orders!J$1,Products!$A$1:$F$1,0),0)</f>
        <v>19250.751682102291</v>
      </c>
    </row>
    <row r="11757" spans="1:10">
      <c r="A11757">
        <v>11756</v>
      </c>
      <c r="B11757" s="4">
        <v>45004</v>
      </c>
      <c r="C11757" s="10">
        <f>DATE(YEAR(orders[[#This Row],[order_date]]), MONTH(orders[[#This Row],[order_date]]), 1)</f>
        <v>44986</v>
      </c>
      <c r="D11757" t="s">
        <v>3760</v>
      </c>
      <c r="E11757" t="s">
        <v>685</v>
      </c>
      <c r="F11757" t="str">
        <f>VLOOKUP(orders[[#This Row],[product_id]],Products!A:C,3,0)</f>
        <v>Electronics</v>
      </c>
      <c r="G11757">
        <v>2</v>
      </c>
      <c r="H11757" s="6">
        <v>0.17438649217146227</v>
      </c>
      <c r="I11757" s="2">
        <f>VLOOKUP($E11757,
Products!$A$1:$F$201,MATCH(Orders!I$1,Products!$A$1:$F$1,0),0)</f>
        <v>30011.61348468516</v>
      </c>
      <c r="J11757" s="2">
        <f>VLOOKUP($E11757,
Products!$A$1:$F$201,MATCH(Orders!J$1,Products!$A$1:$F$1,0),0)</f>
        <v>20796.213094008199</v>
      </c>
    </row>
    <row r="11758" spans="1:10">
      <c r="A11758">
        <v>11757</v>
      </c>
      <c r="B11758" s="4">
        <v>45815</v>
      </c>
      <c r="C11758" s="10">
        <f>DATE(YEAR(orders[[#This Row],[order_date]]), MONTH(orders[[#This Row],[order_date]]), 1)</f>
        <v>45809</v>
      </c>
      <c r="D11758" t="s">
        <v>1657</v>
      </c>
      <c r="E11758" t="s">
        <v>645</v>
      </c>
      <c r="F11758" t="str">
        <f>VLOOKUP(orders[[#This Row],[product_id]],Products!A:C,3,0)</f>
        <v>Electronics</v>
      </c>
      <c r="G11758">
        <v>1</v>
      </c>
      <c r="H11758" s="6">
        <v>0.24345005078281878</v>
      </c>
      <c r="I11758" s="2">
        <f>VLOOKUP($E11758,
Products!$A$1:$F$201,MATCH(Orders!I$1,Products!$A$1:$F$1,0),0)</f>
        <v>29658.239859810968</v>
      </c>
      <c r="J11758" s="2">
        <f>VLOOKUP($E11758,
Products!$A$1:$F$201,MATCH(Orders!J$1,Products!$A$1:$F$1,0),0)</f>
        <v>22421.521919652871</v>
      </c>
    </row>
    <row r="11759" spans="1:10">
      <c r="A11759">
        <v>11758</v>
      </c>
      <c r="B11759" s="4">
        <v>45875</v>
      </c>
      <c r="C11759" s="10">
        <f>DATE(YEAR(orders[[#This Row],[order_date]]), MONTH(orders[[#This Row],[order_date]]), 1)</f>
        <v>45870</v>
      </c>
      <c r="D11759" t="s">
        <v>2038</v>
      </c>
      <c r="E11759" t="s">
        <v>671</v>
      </c>
      <c r="F11759" t="str">
        <f>VLOOKUP(orders[[#This Row],[product_id]],Products!A:C,3,0)</f>
        <v>Electronics</v>
      </c>
      <c r="G11759">
        <v>2</v>
      </c>
      <c r="H11759" s="6">
        <v>0.12856940024385111</v>
      </c>
      <c r="I11759" s="2">
        <f>VLOOKUP($E11759,
Products!$A$1:$F$201,MATCH(Orders!I$1,Products!$A$1:$F$1,0),0)</f>
        <v>20226.002416343759</v>
      </c>
      <c r="J11759" s="2">
        <f>VLOOKUP($E11759,
Products!$A$1:$F$201,MATCH(Orders!J$1,Products!$A$1:$F$1,0),0)</f>
        <v>13513.884167631189</v>
      </c>
    </row>
    <row r="11760" spans="1:10">
      <c r="A11760">
        <v>11759</v>
      </c>
      <c r="B11760" s="4">
        <v>44943</v>
      </c>
      <c r="C11760" s="10">
        <f>DATE(YEAR(orders[[#This Row],[order_date]]), MONTH(orders[[#This Row],[order_date]]), 1)</f>
        <v>44927</v>
      </c>
      <c r="D11760" t="s">
        <v>4675</v>
      </c>
      <c r="E11760" t="s">
        <v>701</v>
      </c>
      <c r="F11760" t="str">
        <f>VLOOKUP(orders[[#This Row],[product_id]],Products!A:C,3,0)</f>
        <v>Electronics</v>
      </c>
      <c r="G11760">
        <v>2</v>
      </c>
      <c r="H11760" s="6">
        <v>0.12584860242635729</v>
      </c>
      <c r="I11760" s="2">
        <f>VLOOKUP($E11760,
Products!$A$1:$F$201,MATCH(Orders!I$1,Products!$A$1:$F$1,0),0)</f>
        <v>19562.35470664543</v>
      </c>
      <c r="J11760" s="2">
        <f>VLOOKUP($E11760,
Products!$A$1:$F$201,MATCH(Orders!J$1,Products!$A$1:$F$1,0),0)</f>
        <v>13782.49498098754</v>
      </c>
    </row>
    <row r="11761" spans="1:10">
      <c r="A11761">
        <v>11760</v>
      </c>
      <c r="B11761" s="4">
        <v>45741</v>
      </c>
      <c r="C11761" s="10">
        <f>DATE(YEAR(orders[[#This Row],[order_date]]), MONTH(orders[[#This Row],[order_date]]), 1)</f>
        <v>45717</v>
      </c>
      <c r="D11761" t="s">
        <v>982</v>
      </c>
      <c r="E11761" t="s">
        <v>521</v>
      </c>
      <c r="F11761" t="str">
        <f>VLOOKUP(orders[[#This Row],[product_id]],Products!A:C,3,0)</f>
        <v>Electronics</v>
      </c>
      <c r="G11761">
        <v>2</v>
      </c>
      <c r="H11761" s="6">
        <v>0.15680436700790878</v>
      </c>
      <c r="I11761" s="2">
        <f>VLOOKUP($E11761,
Products!$A$1:$F$201,MATCH(Orders!I$1,Products!$A$1:$F$1,0),0)</f>
        <v>18373.691083837519</v>
      </c>
      <c r="J11761" s="2">
        <f>VLOOKUP($E11761,
Products!$A$1:$F$201,MATCH(Orders!J$1,Products!$A$1:$F$1,0),0)</f>
        <v>14409.80197321412</v>
      </c>
    </row>
    <row r="11762" spans="1:10">
      <c r="A11762">
        <v>11761</v>
      </c>
      <c r="B11762" s="4">
        <v>45360</v>
      </c>
      <c r="C11762" s="10">
        <f>DATE(YEAR(orders[[#This Row],[order_date]]), MONTH(orders[[#This Row],[order_date]]), 1)</f>
        <v>45352</v>
      </c>
      <c r="D11762" t="s">
        <v>3853</v>
      </c>
      <c r="E11762" t="s">
        <v>694</v>
      </c>
      <c r="F11762" t="str">
        <f>VLOOKUP(orders[[#This Row],[product_id]],Products!A:C,3,0)</f>
        <v>Appliances</v>
      </c>
      <c r="G11762">
        <v>1</v>
      </c>
      <c r="H11762" s="6">
        <v>0.12575742055516864</v>
      </c>
      <c r="I11762" s="2">
        <f>VLOOKUP($E11762,
Products!$A$1:$F$201,MATCH(Orders!I$1,Products!$A$1:$F$1,0),0)</f>
        <v>6319.3885218993337</v>
      </c>
      <c r="J11762" s="2">
        <f>VLOOKUP($E11762,
Products!$A$1:$F$201,MATCH(Orders!J$1,Products!$A$1:$F$1,0),0)</f>
        <v>4956.0125433870189</v>
      </c>
    </row>
    <row r="11763" spans="1:10">
      <c r="A11763">
        <v>11762</v>
      </c>
      <c r="B11763" s="4">
        <v>45993</v>
      </c>
      <c r="C11763" s="10">
        <f>DATE(YEAR(orders[[#This Row],[order_date]]), MONTH(orders[[#This Row],[order_date]]), 1)</f>
        <v>45992</v>
      </c>
      <c r="D11763" t="s">
        <v>3051</v>
      </c>
      <c r="E11763" t="s">
        <v>529</v>
      </c>
      <c r="F11763" t="str">
        <f>VLOOKUP(orders[[#This Row],[product_id]],Products!A:C,3,0)</f>
        <v>Electronics</v>
      </c>
      <c r="G11763">
        <v>1</v>
      </c>
      <c r="H11763" s="6">
        <v>0.13322990930427142</v>
      </c>
      <c r="I11763" s="2">
        <f>VLOOKUP($E11763,
Products!$A$1:$F$201,MATCH(Orders!I$1,Products!$A$1:$F$1,0),0)</f>
        <v>18308.801775351771</v>
      </c>
      <c r="J11763" s="2">
        <f>VLOOKUP($E11763,
Products!$A$1:$F$201,MATCH(Orders!J$1,Products!$A$1:$F$1,0),0)</f>
        <v>12027.24184831013</v>
      </c>
    </row>
    <row r="11764" spans="1:10">
      <c r="A11764">
        <v>11763</v>
      </c>
      <c r="B11764" s="4">
        <v>46018</v>
      </c>
      <c r="C11764" s="10">
        <f>DATE(YEAR(orders[[#This Row],[order_date]]), MONTH(orders[[#This Row],[order_date]]), 1)</f>
        <v>45992</v>
      </c>
      <c r="D11764" t="s">
        <v>4602</v>
      </c>
      <c r="E11764" t="s">
        <v>650</v>
      </c>
      <c r="F11764" t="str">
        <f>VLOOKUP(orders[[#This Row],[product_id]],Products!A:C,3,0)</f>
        <v>Electronics</v>
      </c>
      <c r="G11764">
        <v>2</v>
      </c>
      <c r="H11764" s="6">
        <v>0.24247654469383084</v>
      </c>
      <c r="I11764" s="2">
        <f>VLOOKUP($E11764,
Products!$A$1:$F$201,MATCH(Orders!I$1,Products!$A$1:$F$1,0),0)</f>
        <v>12936.529609330941</v>
      </c>
      <c r="J11764" s="2">
        <f>VLOOKUP($E11764,
Products!$A$1:$F$201,MATCH(Orders!J$1,Products!$A$1:$F$1,0),0)</f>
        <v>9465.2602677376308</v>
      </c>
    </row>
    <row r="11765" spans="1:10">
      <c r="A11765">
        <v>11764</v>
      </c>
      <c r="B11765" s="4">
        <v>45138</v>
      </c>
      <c r="C11765" s="10">
        <f>DATE(YEAR(orders[[#This Row],[order_date]]), MONTH(orders[[#This Row],[order_date]]), 1)</f>
        <v>45108</v>
      </c>
      <c r="D11765" t="s">
        <v>4155</v>
      </c>
      <c r="E11765" t="s">
        <v>620</v>
      </c>
      <c r="F11765" t="str">
        <f>VLOOKUP(orders[[#This Row],[product_id]],Products!A:C,3,0)</f>
        <v>Electronics</v>
      </c>
      <c r="G11765">
        <v>2</v>
      </c>
      <c r="H11765" s="6">
        <v>0.15172709130544743</v>
      </c>
      <c r="I11765" s="2">
        <f>VLOOKUP($E11765,
Products!$A$1:$F$201,MATCH(Orders!I$1,Products!$A$1:$F$1,0),0)</f>
        <v>23669.635851452331</v>
      </c>
      <c r="J11765" s="2">
        <f>VLOOKUP($E11765,
Products!$A$1:$F$201,MATCH(Orders!J$1,Products!$A$1:$F$1,0),0)</f>
        <v>17880.752220874681</v>
      </c>
    </row>
    <row r="11766" spans="1:10">
      <c r="A11766">
        <v>11765</v>
      </c>
      <c r="B11766" s="4">
        <v>45129</v>
      </c>
      <c r="C11766" s="10">
        <f>DATE(YEAR(orders[[#This Row],[order_date]]), MONTH(orders[[#This Row],[order_date]]), 1)</f>
        <v>45108</v>
      </c>
      <c r="D11766" t="s">
        <v>1138</v>
      </c>
      <c r="E11766" t="s">
        <v>600</v>
      </c>
      <c r="F11766" t="str">
        <f>VLOOKUP(orders[[#This Row],[product_id]],Products!A:C,3,0)</f>
        <v>Electronics</v>
      </c>
      <c r="G11766">
        <v>1</v>
      </c>
      <c r="H11766" s="6">
        <v>0.10897637555691055</v>
      </c>
      <c r="I11766" s="2">
        <f>VLOOKUP($E11766,
Products!$A$1:$F$201,MATCH(Orders!I$1,Products!$A$1:$F$1,0),0)</f>
        <v>2556.7009232610858</v>
      </c>
      <c r="J11766" s="2">
        <f>VLOOKUP($E11766,
Products!$A$1:$F$201,MATCH(Orders!J$1,Products!$A$1:$F$1,0),0)</f>
        <v>2002.3128715328869</v>
      </c>
    </row>
    <row r="11767" spans="1:10">
      <c r="A11767">
        <v>11766</v>
      </c>
      <c r="B11767" s="4">
        <v>45652</v>
      </c>
      <c r="C11767" s="10">
        <f>DATE(YEAR(orders[[#This Row],[order_date]]), MONTH(orders[[#This Row],[order_date]]), 1)</f>
        <v>45627</v>
      </c>
      <c r="D11767" t="s">
        <v>4636</v>
      </c>
      <c r="E11767" t="s">
        <v>509</v>
      </c>
      <c r="F11767" t="str">
        <f>VLOOKUP(orders[[#This Row],[product_id]],Products!A:C,3,0)</f>
        <v>Appliances</v>
      </c>
      <c r="G11767">
        <v>1</v>
      </c>
      <c r="H11767" s="6">
        <v>7.9777828246113264E-2</v>
      </c>
      <c r="I11767" s="2">
        <f>VLOOKUP($E11767,
Products!$A$1:$F$201,MATCH(Orders!I$1,Products!$A$1:$F$1,0),0)</f>
        <v>23898.369282732219</v>
      </c>
      <c r="J11767" s="2">
        <f>VLOOKUP($E11767,
Products!$A$1:$F$201,MATCH(Orders!J$1,Products!$A$1:$F$1,0),0)</f>
        <v>16491.822147524919</v>
      </c>
    </row>
    <row r="11768" spans="1:10">
      <c r="A11768">
        <v>11767</v>
      </c>
      <c r="B11768" s="4">
        <v>45035</v>
      </c>
      <c r="C11768" s="10">
        <f>DATE(YEAR(orders[[#This Row],[order_date]]), MONTH(orders[[#This Row],[order_date]]), 1)</f>
        <v>45017</v>
      </c>
      <c r="D11768" t="s">
        <v>1715</v>
      </c>
      <c r="E11768" t="s">
        <v>555</v>
      </c>
      <c r="F11768" t="str">
        <f>VLOOKUP(orders[[#This Row],[product_id]],Products!A:C,3,0)</f>
        <v>Electronics</v>
      </c>
      <c r="G11768">
        <v>3</v>
      </c>
      <c r="H11768" s="6">
        <v>0.16723689824441765</v>
      </c>
      <c r="I11768" s="2">
        <f>VLOOKUP($E11768,
Products!$A$1:$F$201,MATCH(Orders!I$1,Products!$A$1:$F$1,0),0)</f>
        <v>32397.674936233889</v>
      </c>
      <c r="J11768" s="2">
        <f>VLOOKUP($E11768,
Products!$A$1:$F$201,MATCH(Orders!J$1,Products!$A$1:$F$1,0),0)</f>
        <v>24559.251285382288</v>
      </c>
    </row>
    <row r="11769" spans="1:10">
      <c r="A11769">
        <v>11768</v>
      </c>
      <c r="B11769" s="4">
        <v>45894</v>
      </c>
      <c r="C11769" s="10">
        <f>DATE(YEAR(orders[[#This Row],[order_date]]), MONTH(orders[[#This Row],[order_date]]), 1)</f>
        <v>45870</v>
      </c>
      <c r="D11769" t="s">
        <v>3889</v>
      </c>
      <c r="E11769" t="s">
        <v>613</v>
      </c>
      <c r="F11769" t="str">
        <f>VLOOKUP(orders[[#This Row],[product_id]],Products!A:C,3,0)</f>
        <v>Appliances</v>
      </c>
      <c r="G11769">
        <v>1</v>
      </c>
      <c r="H11769" s="6">
        <v>9.9917531950119473E-2</v>
      </c>
      <c r="I11769" s="2">
        <f>VLOOKUP($E11769,
Products!$A$1:$F$201,MATCH(Orders!I$1,Products!$A$1:$F$1,0),0)</f>
        <v>6365.2492969652412</v>
      </c>
      <c r="J11769" s="2">
        <f>VLOOKUP($E11769,
Products!$A$1:$F$201,MATCH(Orders!J$1,Products!$A$1:$F$1,0),0)</f>
        <v>4174.927496964433</v>
      </c>
    </row>
    <row r="11770" spans="1:10">
      <c r="A11770">
        <v>11769</v>
      </c>
      <c r="B11770" s="4">
        <v>45210</v>
      </c>
      <c r="C11770" s="10">
        <f>DATE(YEAR(orders[[#This Row],[order_date]]), MONTH(orders[[#This Row],[order_date]]), 1)</f>
        <v>45200</v>
      </c>
      <c r="D11770" t="s">
        <v>4555</v>
      </c>
      <c r="E11770" t="s">
        <v>607</v>
      </c>
      <c r="F11770" t="str">
        <f>VLOOKUP(orders[[#This Row],[product_id]],Products!A:C,3,0)</f>
        <v>Appliances</v>
      </c>
      <c r="G11770">
        <v>3</v>
      </c>
      <c r="H11770" s="6">
        <v>0.11191175454758397</v>
      </c>
      <c r="I11770" s="2">
        <f>VLOOKUP($E11770,
Products!$A$1:$F$201,MATCH(Orders!I$1,Products!$A$1:$F$1,0),0)</f>
        <v>6264.400042999192</v>
      </c>
      <c r="J11770" s="2">
        <f>VLOOKUP($E11770,
Products!$A$1:$F$201,MATCH(Orders!J$1,Products!$A$1:$F$1,0),0)</f>
        <v>4980.3849171743304</v>
      </c>
    </row>
    <row r="11771" spans="1:10">
      <c r="A11771">
        <v>11770</v>
      </c>
      <c r="B11771" s="4">
        <v>45867</v>
      </c>
      <c r="C11771" s="10">
        <f>DATE(YEAR(orders[[#This Row],[order_date]]), MONTH(orders[[#This Row],[order_date]]), 1)</f>
        <v>45839</v>
      </c>
      <c r="D11771" t="s">
        <v>1801</v>
      </c>
      <c r="E11771" t="s">
        <v>636</v>
      </c>
      <c r="F11771" t="str">
        <f>VLOOKUP(orders[[#This Row],[product_id]],Products!A:C,3,0)</f>
        <v>Appliances</v>
      </c>
      <c r="G11771">
        <v>1</v>
      </c>
      <c r="H11771" s="6">
        <v>7.910335534413275E-2</v>
      </c>
      <c r="I11771" s="2">
        <f>VLOOKUP($E11771,
Products!$A$1:$F$201,MATCH(Orders!I$1,Products!$A$1:$F$1,0),0)</f>
        <v>2035.5647279372099</v>
      </c>
      <c r="J11771" s="2">
        <f>VLOOKUP($E11771,
Products!$A$1:$F$201,MATCH(Orders!J$1,Products!$A$1:$F$1,0),0)</f>
        <v>1486.048843699655</v>
      </c>
    </row>
    <row r="11772" spans="1:10">
      <c r="A11772">
        <v>11771</v>
      </c>
      <c r="B11772" s="4">
        <v>45663</v>
      </c>
      <c r="C11772" s="10">
        <f>DATE(YEAR(orders[[#This Row],[order_date]]), MONTH(orders[[#This Row],[order_date]]), 1)</f>
        <v>45658</v>
      </c>
      <c r="D11772" t="s">
        <v>1022</v>
      </c>
      <c r="E11772" t="s">
        <v>513</v>
      </c>
      <c r="F11772" t="str">
        <f>VLOOKUP(orders[[#This Row],[product_id]],Products!A:C,3,0)</f>
        <v>Electronics</v>
      </c>
      <c r="G11772">
        <v>2</v>
      </c>
      <c r="H11772" s="6">
        <v>0.14317020308596609</v>
      </c>
      <c r="I11772" s="2">
        <f>VLOOKUP($E11772,
Products!$A$1:$F$201,MATCH(Orders!I$1,Products!$A$1:$F$1,0),0)</f>
        <v>2370.6748519187499</v>
      </c>
      <c r="J11772" s="2">
        <f>VLOOKUP($E11772,
Products!$A$1:$F$201,MATCH(Orders!J$1,Products!$A$1:$F$1,0),0)</f>
        <v>1742.1190905744229</v>
      </c>
    </row>
    <row r="11773" spans="1:10">
      <c r="A11773">
        <v>11772</v>
      </c>
      <c r="B11773" s="4">
        <v>45858</v>
      </c>
      <c r="C11773" s="10">
        <f>DATE(YEAR(orders[[#This Row],[order_date]]), MONTH(orders[[#This Row],[order_date]]), 1)</f>
        <v>45839</v>
      </c>
      <c r="D11773" t="s">
        <v>3798</v>
      </c>
      <c r="E11773" t="s">
        <v>517</v>
      </c>
      <c r="F11773" t="str">
        <f>VLOOKUP(orders[[#This Row],[product_id]],Products!A:C,3,0)</f>
        <v>Electronics</v>
      </c>
      <c r="G11773">
        <v>2</v>
      </c>
      <c r="H11773" s="6">
        <v>0.19941497591676266</v>
      </c>
      <c r="I11773" s="2">
        <f>VLOOKUP($E11773,
Products!$A$1:$F$201,MATCH(Orders!I$1,Products!$A$1:$F$1,0),0)</f>
        <v>30304.143268168769</v>
      </c>
      <c r="J11773" s="2">
        <f>VLOOKUP($E11773,
Products!$A$1:$F$201,MATCH(Orders!J$1,Products!$A$1:$F$1,0),0)</f>
        <v>23998.194785181578</v>
      </c>
    </row>
    <row r="11774" spans="1:10">
      <c r="A11774">
        <v>11773</v>
      </c>
      <c r="B11774" s="4">
        <v>45529</v>
      </c>
      <c r="C11774" s="10">
        <f>DATE(YEAR(orders[[#This Row],[order_date]]), MONTH(orders[[#This Row],[order_date]]), 1)</f>
        <v>45505</v>
      </c>
      <c r="D11774" t="s">
        <v>1917</v>
      </c>
      <c r="E11774" t="s">
        <v>668</v>
      </c>
      <c r="F11774" t="str">
        <f>VLOOKUP(orders[[#This Row],[product_id]],Products!A:C,3,0)</f>
        <v>Electronics</v>
      </c>
      <c r="G11774">
        <v>2</v>
      </c>
      <c r="H11774" s="6">
        <v>0.2236516688537715</v>
      </c>
      <c r="I11774" s="2">
        <f>VLOOKUP($E11774,
Products!$A$1:$F$201,MATCH(Orders!I$1,Products!$A$1:$F$1,0),0)</f>
        <v>23702.058773663419</v>
      </c>
      <c r="J11774" s="2">
        <f>VLOOKUP($E11774,
Products!$A$1:$F$201,MATCH(Orders!J$1,Products!$A$1:$F$1,0),0)</f>
        <v>17657.804767621328</v>
      </c>
    </row>
    <row r="11775" spans="1:10">
      <c r="A11775">
        <v>11774</v>
      </c>
      <c r="B11775" s="4">
        <v>45417</v>
      </c>
      <c r="C11775" s="10">
        <f>DATE(YEAR(orders[[#This Row],[order_date]]), MONTH(orders[[#This Row],[order_date]]), 1)</f>
        <v>45413</v>
      </c>
      <c r="D11775" t="s">
        <v>826</v>
      </c>
      <c r="E11775" t="s">
        <v>571</v>
      </c>
      <c r="F11775" t="str">
        <f>VLOOKUP(orders[[#This Row],[product_id]],Products!A:C,3,0)</f>
        <v>Electronics</v>
      </c>
      <c r="G11775">
        <v>3</v>
      </c>
      <c r="H11775" s="6">
        <v>0.13568992415065287</v>
      </c>
      <c r="I11775" s="2">
        <f>VLOOKUP($E11775,
Products!$A$1:$F$201,MATCH(Orders!I$1,Products!$A$1:$F$1,0),0)</f>
        <v>30022.150567424669</v>
      </c>
      <c r="J11775" s="2">
        <f>VLOOKUP($E11775,
Products!$A$1:$F$201,MATCH(Orders!J$1,Products!$A$1:$F$1,0),0)</f>
        <v>21451.61875289512</v>
      </c>
    </row>
    <row r="11776" spans="1:10">
      <c r="A11776">
        <v>11775</v>
      </c>
      <c r="B11776" s="4">
        <v>44945</v>
      </c>
      <c r="C11776" s="10">
        <f>DATE(YEAR(orders[[#This Row],[order_date]]), MONTH(orders[[#This Row],[order_date]]), 1)</f>
        <v>44927</v>
      </c>
      <c r="D11776" t="s">
        <v>2071</v>
      </c>
      <c r="E11776" t="s">
        <v>686</v>
      </c>
      <c r="F11776" t="str">
        <f>VLOOKUP(orders[[#This Row],[product_id]],Products!A:C,3,0)</f>
        <v>Appliances</v>
      </c>
      <c r="G11776">
        <v>2</v>
      </c>
      <c r="H11776" s="6">
        <v>0.12996821534140246</v>
      </c>
      <c r="I11776" s="2">
        <f>VLOOKUP($E11776,
Products!$A$1:$F$201,MATCH(Orders!I$1,Products!$A$1:$F$1,0),0)</f>
        <v>25525.356267188719</v>
      </c>
      <c r="J11776" s="2">
        <f>VLOOKUP($E11776,
Products!$A$1:$F$201,MATCH(Orders!J$1,Products!$A$1:$F$1,0),0)</f>
        <v>18214.15981099859</v>
      </c>
    </row>
    <row r="11777" spans="1:10">
      <c r="A11777">
        <v>11776</v>
      </c>
      <c r="B11777" s="4">
        <v>45727</v>
      </c>
      <c r="C11777" s="10">
        <f>DATE(YEAR(orders[[#This Row],[order_date]]), MONTH(orders[[#This Row],[order_date]]), 1)</f>
        <v>45717</v>
      </c>
      <c r="D11777" t="s">
        <v>3406</v>
      </c>
      <c r="E11777" t="s">
        <v>598</v>
      </c>
      <c r="F11777" t="str">
        <f>VLOOKUP(orders[[#This Row],[product_id]],Products!A:C,3,0)</f>
        <v>Appliances</v>
      </c>
      <c r="G11777">
        <v>2</v>
      </c>
      <c r="H11777" s="6">
        <v>0.13718168128931302</v>
      </c>
      <c r="I11777" s="2">
        <f>VLOOKUP($E11777,
Products!$A$1:$F$201,MATCH(Orders!I$1,Products!$A$1:$F$1,0),0)</f>
        <v>5641.6789233526652</v>
      </c>
      <c r="J11777" s="2">
        <f>VLOOKUP($E11777,
Products!$A$1:$F$201,MATCH(Orders!J$1,Products!$A$1:$F$1,0),0)</f>
        <v>4031.2473685481059</v>
      </c>
    </row>
    <row r="11778" spans="1:10">
      <c r="A11778">
        <v>11777</v>
      </c>
      <c r="B11778" s="4">
        <v>45686</v>
      </c>
      <c r="C11778" s="10">
        <f>DATE(YEAR(orders[[#This Row],[order_date]]), MONTH(orders[[#This Row],[order_date]]), 1)</f>
        <v>45658</v>
      </c>
      <c r="D11778" t="s">
        <v>1009</v>
      </c>
      <c r="E11778" t="s">
        <v>666</v>
      </c>
      <c r="F11778" t="str">
        <f>VLOOKUP(orders[[#This Row],[product_id]],Products!A:C,3,0)</f>
        <v>Electronics</v>
      </c>
      <c r="G11778">
        <v>1</v>
      </c>
      <c r="H11778" s="6">
        <v>0.24463361648816984</v>
      </c>
      <c r="I11778" s="2">
        <f>VLOOKUP($E11778,
Products!$A$1:$F$201,MATCH(Orders!I$1,Products!$A$1:$F$1,0),0)</f>
        <v>28450.587044878092</v>
      </c>
      <c r="J11778" s="2">
        <f>VLOOKUP($E11778,
Products!$A$1:$F$201,MATCH(Orders!J$1,Products!$A$1:$F$1,0),0)</f>
        <v>22337.584649075441</v>
      </c>
    </row>
    <row r="11779" spans="1:10">
      <c r="A11779">
        <v>11778</v>
      </c>
      <c r="B11779" s="4">
        <v>45855</v>
      </c>
      <c r="C11779" s="10">
        <f>DATE(YEAR(orders[[#This Row],[order_date]]), MONTH(orders[[#This Row],[order_date]]), 1)</f>
        <v>45839</v>
      </c>
      <c r="D11779" t="s">
        <v>1641</v>
      </c>
      <c r="E11779" t="s">
        <v>619</v>
      </c>
      <c r="F11779" t="str">
        <f>VLOOKUP(orders[[#This Row],[product_id]],Products!A:C,3,0)</f>
        <v>Appliances</v>
      </c>
      <c r="G11779">
        <v>1</v>
      </c>
      <c r="H11779" s="6">
        <v>7.4107202440358566E-2</v>
      </c>
      <c r="I11779" s="2">
        <f>VLOOKUP($E11779,
Products!$A$1:$F$201,MATCH(Orders!I$1,Products!$A$1:$F$1,0),0)</f>
        <v>6040.8433358455886</v>
      </c>
      <c r="J11779" s="2">
        <f>VLOOKUP($E11779,
Products!$A$1:$F$201,MATCH(Orders!J$1,Products!$A$1:$F$1,0),0)</f>
        <v>4363.6239115177623</v>
      </c>
    </row>
    <row r="11780" spans="1:10">
      <c r="A11780">
        <v>11779</v>
      </c>
      <c r="B11780" s="4">
        <v>45224</v>
      </c>
      <c r="C11780" s="10">
        <f>DATE(YEAR(orders[[#This Row],[order_date]]), MONTH(orders[[#This Row],[order_date]]), 1)</f>
        <v>45200</v>
      </c>
      <c r="D11780" t="s">
        <v>4224</v>
      </c>
      <c r="E11780" t="s">
        <v>523</v>
      </c>
      <c r="F11780" t="str">
        <f>VLOOKUP(orders[[#This Row],[product_id]],Products!A:C,3,0)</f>
        <v>Electronics</v>
      </c>
      <c r="G11780">
        <v>3</v>
      </c>
      <c r="H11780" s="6">
        <v>0.15829127699714607</v>
      </c>
      <c r="I11780" s="2">
        <f>VLOOKUP($E11780,
Products!$A$1:$F$201,MATCH(Orders!I$1,Products!$A$1:$F$1,0),0)</f>
        <v>27240.414518089601</v>
      </c>
      <c r="J11780" s="2">
        <f>VLOOKUP($E11780,
Products!$A$1:$F$201,MATCH(Orders!J$1,Products!$A$1:$F$1,0),0)</f>
        <v>21217.524617692769</v>
      </c>
    </row>
    <row r="11781" spans="1:10">
      <c r="A11781">
        <v>11780</v>
      </c>
      <c r="B11781" s="4">
        <v>45631</v>
      </c>
      <c r="C11781" s="10">
        <f>DATE(YEAR(orders[[#This Row],[order_date]]), MONTH(orders[[#This Row],[order_date]]), 1)</f>
        <v>45627</v>
      </c>
      <c r="D11781" t="s">
        <v>4493</v>
      </c>
      <c r="E11781" t="s">
        <v>609</v>
      </c>
      <c r="F11781" t="str">
        <f>VLOOKUP(orders[[#This Row],[product_id]],Products!A:C,3,0)</f>
        <v>Appliances</v>
      </c>
      <c r="G11781">
        <v>1</v>
      </c>
      <c r="H11781" s="6">
        <v>9.2755959035294752E-2</v>
      </c>
      <c r="I11781" s="2">
        <f>VLOOKUP($E11781,
Products!$A$1:$F$201,MATCH(Orders!I$1,Products!$A$1:$F$1,0),0)</f>
        <v>2159.5378031052392</v>
      </c>
      <c r="J11781" s="2">
        <f>VLOOKUP($E11781,
Products!$A$1:$F$201,MATCH(Orders!J$1,Products!$A$1:$F$1,0),0)</f>
        <v>1501.9415981313371</v>
      </c>
    </row>
    <row r="11782" spans="1:10">
      <c r="A11782">
        <v>11781</v>
      </c>
      <c r="B11782" s="4">
        <v>45741</v>
      </c>
      <c r="C11782" s="10">
        <f>DATE(YEAR(orders[[#This Row],[order_date]]), MONTH(orders[[#This Row],[order_date]]), 1)</f>
        <v>45717</v>
      </c>
      <c r="D11782" t="s">
        <v>3474</v>
      </c>
      <c r="E11782" t="s">
        <v>691</v>
      </c>
      <c r="F11782" t="str">
        <f>VLOOKUP(orders[[#This Row],[product_id]],Products!A:C,3,0)</f>
        <v>Appliances</v>
      </c>
      <c r="G11782">
        <v>1</v>
      </c>
      <c r="H11782" s="6">
        <v>0.1348390083347118</v>
      </c>
      <c r="I11782" s="2">
        <f>VLOOKUP($E11782,
Products!$A$1:$F$201,MATCH(Orders!I$1,Products!$A$1:$F$1,0),0)</f>
        <v>2337.6024778940591</v>
      </c>
      <c r="J11782" s="2">
        <f>VLOOKUP($E11782,
Products!$A$1:$F$201,MATCH(Orders!J$1,Products!$A$1:$F$1,0),0)</f>
        <v>1616.9957885138581</v>
      </c>
    </row>
    <row r="11783" spans="1:10">
      <c r="A11783">
        <v>11782</v>
      </c>
      <c r="B11783" s="4">
        <v>45729</v>
      </c>
      <c r="C11783" s="10">
        <f>DATE(YEAR(orders[[#This Row],[order_date]]), MONTH(orders[[#This Row],[order_date]]), 1)</f>
        <v>45717</v>
      </c>
      <c r="D11783" t="s">
        <v>1201</v>
      </c>
      <c r="E11783" t="s">
        <v>591</v>
      </c>
      <c r="F11783" t="str">
        <f>VLOOKUP(orders[[#This Row],[product_id]],Products!A:C,3,0)</f>
        <v>Appliances</v>
      </c>
      <c r="G11783">
        <v>1</v>
      </c>
      <c r="H11783" s="6">
        <v>5.0757817168678575E-2</v>
      </c>
      <c r="I11783" s="2">
        <f>VLOOKUP($E11783,
Products!$A$1:$F$201,MATCH(Orders!I$1,Products!$A$1:$F$1,0),0)</f>
        <v>5828.0678031706884</v>
      </c>
      <c r="J11783" s="2">
        <f>VLOOKUP($E11783,
Products!$A$1:$F$201,MATCH(Orders!J$1,Products!$A$1:$F$1,0),0)</f>
        <v>3928.741316454903</v>
      </c>
    </row>
    <row r="11784" spans="1:10">
      <c r="A11784">
        <v>11783</v>
      </c>
      <c r="B11784" s="4">
        <v>45299</v>
      </c>
      <c r="C11784" s="10">
        <f>DATE(YEAR(orders[[#This Row],[order_date]]), MONTH(orders[[#This Row],[order_date]]), 1)</f>
        <v>45292</v>
      </c>
      <c r="D11784" t="s">
        <v>4298</v>
      </c>
      <c r="E11784" t="s">
        <v>598</v>
      </c>
      <c r="F11784" t="str">
        <f>VLOOKUP(orders[[#This Row],[product_id]],Products!A:C,3,0)</f>
        <v>Appliances</v>
      </c>
      <c r="G11784">
        <v>2</v>
      </c>
      <c r="H11784" s="6">
        <v>0.11849575438134352</v>
      </c>
      <c r="I11784" s="2">
        <f>VLOOKUP($E11784,
Products!$A$1:$F$201,MATCH(Orders!I$1,Products!$A$1:$F$1,0),0)</f>
        <v>5641.6789233526652</v>
      </c>
      <c r="J11784" s="2">
        <f>VLOOKUP($E11784,
Products!$A$1:$F$201,MATCH(Orders!J$1,Products!$A$1:$F$1,0),0)</f>
        <v>4031.2473685481059</v>
      </c>
    </row>
    <row r="11785" spans="1:10">
      <c r="A11785">
        <v>11784</v>
      </c>
      <c r="B11785" s="4">
        <v>45854</v>
      </c>
      <c r="C11785" s="10">
        <f>DATE(YEAR(orders[[#This Row],[order_date]]), MONTH(orders[[#This Row],[order_date]]), 1)</f>
        <v>45839</v>
      </c>
      <c r="D11785" t="s">
        <v>2938</v>
      </c>
      <c r="E11785" t="s">
        <v>550</v>
      </c>
      <c r="F11785" t="str">
        <f>VLOOKUP(orders[[#This Row],[product_id]],Products!A:C,3,0)</f>
        <v>Electronics</v>
      </c>
      <c r="G11785">
        <v>2</v>
      </c>
      <c r="H11785" s="6">
        <v>0.13230443029149525</v>
      </c>
      <c r="I11785" s="2">
        <f>VLOOKUP($E11785,
Products!$A$1:$F$201,MATCH(Orders!I$1,Products!$A$1:$F$1,0),0)</f>
        <v>21928.70634496431</v>
      </c>
      <c r="J11785" s="2">
        <f>VLOOKUP($E11785,
Products!$A$1:$F$201,MATCH(Orders!J$1,Products!$A$1:$F$1,0),0)</f>
        <v>17227.037321653719</v>
      </c>
    </row>
    <row r="11786" spans="1:10">
      <c r="A11786">
        <v>11785</v>
      </c>
      <c r="B11786" s="4">
        <v>45877</v>
      </c>
      <c r="C11786" s="10">
        <f>DATE(YEAR(orders[[#This Row],[order_date]]), MONTH(orders[[#This Row],[order_date]]), 1)</f>
        <v>45870</v>
      </c>
      <c r="D11786" t="s">
        <v>4658</v>
      </c>
      <c r="E11786" t="s">
        <v>648</v>
      </c>
      <c r="F11786" t="str">
        <f>VLOOKUP(orders[[#This Row],[product_id]],Products!A:C,3,0)</f>
        <v>Electronics</v>
      </c>
      <c r="G11786">
        <v>1</v>
      </c>
      <c r="H11786" s="6">
        <v>0.21081492126350215</v>
      </c>
      <c r="I11786" s="2">
        <f>VLOOKUP($E11786,
Products!$A$1:$F$201,MATCH(Orders!I$1,Products!$A$1:$F$1,0),0)</f>
        <v>11049.50250218974</v>
      </c>
      <c r="J11786" s="2">
        <f>VLOOKUP($E11786,
Products!$A$1:$F$201,MATCH(Orders!J$1,Products!$A$1:$F$1,0),0)</f>
        <v>7252.1207539007246</v>
      </c>
    </row>
    <row r="11787" spans="1:10">
      <c r="A11787">
        <v>11786</v>
      </c>
      <c r="B11787" s="4">
        <v>45770</v>
      </c>
      <c r="C11787" s="10">
        <f>DATE(YEAR(orders[[#This Row],[order_date]]), MONTH(orders[[#This Row],[order_date]]), 1)</f>
        <v>45748</v>
      </c>
      <c r="D11787" t="s">
        <v>3641</v>
      </c>
      <c r="E11787" t="s">
        <v>648</v>
      </c>
      <c r="F11787" t="str">
        <f>VLOOKUP(orders[[#This Row],[product_id]],Products!A:C,3,0)</f>
        <v>Electronics</v>
      </c>
      <c r="G11787">
        <v>1</v>
      </c>
      <c r="H11787" s="6">
        <v>0.21947051457922351</v>
      </c>
      <c r="I11787" s="2">
        <f>VLOOKUP($E11787,
Products!$A$1:$F$201,MATCH(Orders!I$1,Products!$A$1:$F$1,0),0)</f>
        <v>11049.50250218974</v>
      </c>
      <c r="J11787" s="2">
        <f>VLOOKUP($E11787,
Products!$A$1:$F$201,MATCH(Orders!J$1,Products!$A$1:$F$1,0),0)</f>
        <v>7252.1207539007246</v>
      </c>
    </row>
    <row r="11788" spans="1:10">
      <c r="A11788">
        <v>11787</v>
      </c>
      <c r="B11788" s="4">
        <v>45873</v>
      </c>
      <c r="C11788" s="10">
        <f>DATE(YEAR(orders[[#This Row],[order_date]]), MONTH(orders[[#This Row],[order_date]]), 1)</f>
        <v>45870</v>
      </c>
      <c r="D11788" t="s">
        <v>3561</v>
      </c>
      <c r="E11788" t="s">
        <v>550</v>
      </c>
      <c r="F11788" t="str">
        <f>VLOOKUP(orders[[#This Row],[product_id]],Products!A:C,3,0)</f>
        <v>Electronics</v>
      </c>
      <c r="G11788">
        <v>2</v>
      </c>
      <c r="H11788" s="6">
        <v>0.20694380820335556</v>
      </c>
      <c r="I11788" s="2">
        <f>VLOOKUP($E11788,
Products!$A$1:$F$201,MATCH(Orders!I$1,Products!$A$1:$F$1,0),0)</f>
        <v>21928.70634496431</v>
      </c>
      <c r="J11788" s="2">
        <f>VLOOKUP($E11788,
Products!$A$1:$F$201,MATCH(Orders!J$1,Products!$A$1:$F$1,0),0)</f>
        <v>17227.037321653719</v>
      </c>
    </row>
    <row r="11789" spans="1:10">
      <c r="A11789">
        <v>11788</v>
      </c>
      <c r="B11789" s="4">
        <v>45369</v>
      </c>
      <c r="C11789" s="10">
        <f>DATE(YEAR(orders[[#This Row],[order_date]]), MONTH(orders[[#This Row],[order_date]]), 1)</f>
        <v>45352</v>
      </c>
      <c r="D11789" t="s">
        <v>3085</v>
      </c>
      <c r="E11789" t="s">
        <v>701</v>
      </c>
      <c r="F11789" t="str">
        <f>VLOOKUP(orders[[#This Row],[product_id]],Products!A:C,3,0)</f>
        <v>Electronics</v>
      </c>
      <c r="G11789">
        <v>2</v>
      </c>
      <c r="H11789" s="6">
        <v>0.24941169267023627</v>
      </c>
      <c r="I11789" s="2">
        <f>VLOOKUP($E11789,
Products!$A$1:$F$201,MATCH(Orders!I$1,Products!$A$1:$F$1,0),0)</f>
        <v>19562.35470664543</v>
      </c>
      <c r="J11789" s="2">
        <f>VLOOKUP($E11789,
Products!$A$1:$F$201,MATCH(Orders!J$1,Products!$A$1:$F$1,0),0)</f>
        <v>13782.49498098754</v>
      </c>
    </row>
    <row r="11790" spans="1:10">
      <c r="A11790">
        <v>11789</v>
      </c>
      <c r="B11790" s="4">
        <v>45068</v>
      </c>
      <c r="C11790" s="10">
        <f>DATE(YEAR(orders[[#This Row],[order_date]]), MONTH(orders[[#This Row],[order_date]]), 1)</f>
        <v>45047</v>
      </c>
      <c r="D11790" t="s">
        <v>1418</v>
      </c>
      <c r="E11790" t="s">
        <v>605</v>
      </c>
      <c r="F11790" t="str">
        <f>VLOOKUP(orders[[#This Row],[product_id]],Products!A:C,3,0)</f>
        <v>Electronics</v>
      </c>
      <c r="G11790">
        <v>2</v>
      </c>
      <c r="H11790" s="6">
        <v>0.17188933149890964</v>
      </c>
      <c r="I11790" s="2">
        <f>VLOOKUP($E11790,
Products!$A$1:$F$201,MATCH(Orders!I$1,Products!$A$1:$F$1,0),0)</f>
        <v>2690.742909794456</v>
      </c>
      <c r="J11790" s="2">
        <f>VLOOKUP($E11790,
Products!$A$1:$F$201,MATCH(Orders!J$1,Products!$A$1:$F$1,0),0)</f>
        <v>2067.549626292313</v>
      </c>
    </row>
    <row r="11791" spans="1:10">
      <c r="A11791">
        <v>11790</v>
      </c>
      <c r="B11791" s="4">
        <v>45328</v>
      </c>
      <c r="C11791" s="10">
        <f>DATE(YEAR(orders[[#This Row],[order_date]]), MONTH(orders[[#This Row],[order_date]]), 1)</f>
        <v>45323</v>
      </c>
      <c r="D11791" t="s">
        <v>3329</v>
      </c>
      <c r="E11791" t="s">
        <v>702</v>
      </c>
      <c r="F11791" t="str">
        <f>VLOOKUP(orders[[#This Row],[product_id]],Products!A:C,3,0)</f>
        <v>Electronics</v>
      </c>
      <c r="G11791">
        <v>1</v>
      </c>
      <c r="H11791" s="6">
        <v>0.18420205668355161</v>
      </c>
      <c r="I11791" s="2">
        <f>VLOOKUP($E11791,
Products!$A$1:$F$201,MATCH(Orders!I$1,Products!$A$1:$F$1,0),0)</f>
        <v>11240.591105652349</v>
      </c>
      <c r="J11791" s="2">
        <f>VLOOKUP($E11791,
Products!$A$1:$F$201,MATCH(Orders!J$1,Products!$A$1:$F$1,0),0)</f>
        <v>7671.9523119121068</v>
      </c>
    </row>
    <row r="11792" spans="1:10">
      <c r="A11792">
        <v>11791</v>
      </c>
      <c r="B11792" s="4">
        <v>45749</v>
      </c>
      <c r="C11792" s="10">
        <f>DATE(YEAR(orders[[#This Row],[order_date]]), MONTH(orders[[#This Row],[order_date]]), 1)</f>
        <v>45748</v>
      </c>
      <c r="D11792" t="s">
        <v>1055</v>
      </c>
      <c r="E11792" t="s">
        <v>700</v>
      </c>
      <c r="F11792" t="str">
        <f>VLOOKUP(orders[[#This Row],[product_id]],Products!A:C,3,0)</f>
        <v>Electronics</v>
      </c>
      <c r="G11792">
        <v>2</v>
      </c>
      <c r="H11792" s="6">
        <v>0.16134893426433522</v>
      </c>
      <c r="I11792" s="2">
        <f>VLOOKUP($E11792,
Products!$A$1:$F$201,MATCH(Orders!I$1,Products!$A$1:$F$1,0),0)</f>
        <v>11070.26215043813</v>
      </c>
      <c r="J11792" s="2">
        <f>VLOOKUP($E11792,
Products!$A$1:$F$201,MATCH(Orders!J$1,Products!$A$1:$F$1,0),0)</f>
        <v>7867.3909748932683</v>
      </c>
    </row>
    <row r="11793" spans="1:10">
      <c r="A11793">
        <v>11792</v>
      </c>
      <c r="B11793" s="4">
        <v>45148</v>
      </c>
      <c r="C11793" s="10">
        <f>DATE(YEAR(orders[[#This Row],[order_date]]), MONTH(orders[[#This Row],[order_date]]), 1)</f>
        <v>45139</v>
      </c>
      <c r="D11793" t="s">
        <v>3591</v>
      </c>
      <c r="E11793" t="s">
        <v>567</v>
      </c>
      <c r="F11793" t="str">
        <f>VLOOKUP(orders[[#This Row],[product_id]],Products!A:C,3,0)</f>
        <v>Electronics</v>
      </c>
      <c r="G11793">
        <v>1</v>
      </c>
      <c r="H11793" s="6">
        <v>0.2460972855017616</v>
      </c>
      <c r="I11793" s="2">
        <f>VLOOKUP($E11793,
Products!$A$1:$F$201,MATCH(Orders!I$1,Products!$A$1:$F$1,0),0)</f>
        <v>17514.171240093368</v>
      </c>
      <c r="J11793" s="2">
        <f>VLOOKUP($E11793,
Products!$A$1:$F$201,MATCH(Orders!J$1,Products!$A$1:$F$1,0),0)</f>
        <v>12226.76247250809</v>
      </c>
    </row>
    <row r="11794" spans="1:10">
      <c r="A11794">
        <v>11793</v>
      </c>
      <c r="B11794" s="4">
        <v>45663</v>
      </c>
      <c r="C11794" s="10">
        <f>DATE(YEAR(orders[[#This Row],[order_date]]), MONTH(orders[[#This Row],[order_date]]), 1)</f>
        <v>45658</v>
      </c>
      <c r="D11794" t="s">
        <v>3073</v>
      </c>
      <c r="E11794" t="s">
        <v>589</v>
      </c>
      <c r="F11794" t="str">
        <f>VLOOKUP(orders[[#This Row],[product_id]],Products!A:C,3,0)</f>
        <v>Appliances</v>
      </c>
      <c r="G11794">
        <v>1</v>
      </c>
      <c r="H11794" s="6">
        <v>8.5222174273362913E-2</v>
      </c>
      <c r="I11794" s="2">
        <f>VLOOKUP($E11794,
Products!$A$1:$F$201,MATCH(Orders!I$1,Products!$A$1:$F$1,0),0)</f>
        <v>6227.1351854710047</v>
      </c>
      <c r="J11794" s="2">
        <f>VLOOKUP($E11794,
Products!$A$1:$F$201,MATCH(Orders!J$1,Products!$A$1:$F$1,0),0)</f>
        <v>4146.7707671772396</v>
      </c>
    </row>
    <row r="11795" spans="1:10">
      <c r="A11795">
        <v>11794</v>
      </c>
      <c r="B11795" s="4">
        <v>45920</v>
      </c>
      <c r="C11795" s="10">
        <f>DATE(YEAR(orders[[#This Row],[order_date]]), MONTH(orders[[#This Row],[order_date]]), 1)</f>
        <v>45901</v>
      </c>
      <c r="D11795" t="s">
        <v>3290</v>
      </c>
      <c r="E11795" t="s">
        <v>677</v>
      </c>
      <c r="F11795" t="str">
        <f>VLOOKUP(orders[[#This Row],[product_id]],Products!A:C,3,0)</f>
        <v>Electronics</v>
      </c>
      <c r="G11795">
        <v>1</v>
      </c>
      <c r="H11795" s="6">
        <v>0.24799529436334941</v>
      </c>
      <c r="I11795" s="2">
        <f>VLOOKUP($E11795,
Products!$A$1:$F$201,MATCH(Orders!I$1,Products!$A$1:$F$1,0),0)</f>
        <v>11360.699432756561</v>
      </c>
      <c r="J11795" s="2">
        <f>VLOOKUP($E11795,
Products!$A$1:$F$201,MATCH(Orders!J$1,Products!$A$1:$F$1,0),0)</f>
        <v>8118.8949869342459</v>
      </c>
    </row>
    <row r="11796" spans="1:10">
      <c r="A11796">
        <v>11795</v>
      </c>
      <c r="B11796" s="4">
        <v>45039</v>
      </c>
      <c r="C11796" s="10">
        <f>DATE(YEAR(orders[[#This Row],[order_date]]), MONTH(orders[[#This Row],[order_date]]), 1)</f>
        <v>45017</v>
      </c>
      <c r="D11796" t="s">
        <v>3165</v>
      </c>
      <c r="E11796" t="s">
        <v>525</v>
      </c>
      <c r="F11796" t="str">
        <f>VLOOKUP(orders[[#This Row],[product_id]],Products!A:C,3,0)</f>
        <v>Electronics</v>
      </c>
      <c r="G11796">
        <v>1</v>
      </c>
      <c r="H11796" s="6">
        <v>0.2477331169373041</v>
      </c>
      <c r="I11796" s="2">
        <f>VLOOKUP($E11796,
Products!$A$1:$F$201,MATCH(Orders!I$1,Products!$A$1:$F$1,0),0)</f>
        <v>2441.7405612875209</v>
      </c>
      <c r="J11796" s="2">
        <f>VLOOKUP($E11796,
Products!$A$1:$F$201,MATCH(Orders!J$1,Products!$A$1:$F$1,0),0)</f>
        <v>1934.1373706011941</v>
      </c>
    </row>
    <row r="11797" spans="1:10">
      <c r="A11797">
        <v>11796</v>
      </c>
      <c r="B11797" s="4">
        <v>46020</v>
      </c>
      <c r="C11797" s="10">
        <f>DATE(YEAR(orders[[#This Row],[order_date]]), MONTH(orders[[#This Row],[order_date]]), 1)</f>
        <v>45992</v>
      </c>
      <c r="D11797" t="s">
        <v>1611</v>
      </c>
      <c r="E11797" t="s">
        <v>672</v>
      </c>
      <c r="F11797" t="str">
        <f>VLOOKUP(orders[[#This Row],[product_id]],Products!A:C,3,0)</f>
        <v>Electronics</v>
      </c>
      <c r="G11797">
        <v>1</v>
      </c>
      <c r="H11797" s="6">
        <v>0.23431840440295493</v>
      </c>
      <c r="I11797" s="2">
        <f>VLOOKUP($E11797,
Products!$A$1:$F$201,MATCH(Orders!I$1,Products!$A$1:$F$1,0),0)</f>
        <v>29856.340212906369</v>
      </c>
      <c r="J11797" s="2">
        <f>VLOOKUP($E11797,
Products!$A$1:$F$201,MATCH(Orders!J$1,Products!$A$1:$F$1,0),0)</f>
        <v>19759.064823078941</v>
      </c>
    </row>
    <row r="11798" spans="1:10">
      <c r="A11798">
        <v>11797</v>
      </c>
      <c r="B11798" s="4">
        <v>45524</v>
      </c>
      <c r="C11798" s="10">
        <f>DATE(YEAR(orders[[#This Row],[order_date]]), MONTH(orders[[#This Row],[order_date]]), 1)</f>
        <v>45505</v>
      </c>
      <c r="D11798" t="s">
        <v>3933</v>
      </c>
      <c r="E11798" t="s">
        <v>544</v>
      </c>
      <c r="F11798" t="str">
        <f>VLOOKUP(orders[[#This Row],[product_id]],Products!A:C,3,0)</f>
        <v>Electronics</v>
      </c>
      <c r="G11798">
        <v>1</v>
      </c>
      <c r="H11798" s="6">
        <v>0.2396316222703348</v>
      </c>
      <c r="I11798" s="2">
        <f>VLOOKUP($E11798,
Products!$A$1:$F$201,MATCH(Orders!I$1,Products!$A$1:$F$1,0),0)</f>
        <v>16273.22789477584</v>
      </c>
      <c r="J11798" s="2">
        <f>VLOOKUP($E11798,
Products!$A$1:$F$201,MATCH(Orders!J$1,Products!$A$1:$F$1,0),0)</f>
        <v>12683.607953986329</v>
      </c>
    </row>
    <row r="11799" spans="1:10">
      <c r="A11799">
        <v>11798</v>
      </c>
      <c r="B11799" s="4">
        <v>45830</v>
      </c>
      <c r="C11799" s="10">
        <f>DATE(YEAR(orders[[#This Row],[order_date]]), MONTH(orders[[#This Row],[order_date]]), 1)</f>
        <v>45809</v>
      </c>
      <c r="D11799" t="s">
        <v>4510</v>
      </c>
      <c r="E11799" t="s">
        <v>634</v>
      </c>
      <c r="F11799" t="str">
        <f>VLOOKUP(orders[[#This Row],[product_id]],Products!A:C,3,0)</f>
        <v>Appliances</v>
      </c>
      <c r="G11799">
        <v>3</v>
      </c>
      <c r="H11799" s="6">
        <v>5.9407321599703446E-2</v>
      </c>
      <c r="I11799" s="2">
        <f>VLOOKUP($E11799,
Products!$A$1:$F$201,MATCH(Orders!I$1,Products!$A$1:$F$1,0),0)</f>
        <v>25631.29637331214</v>
      </c>
      <c r="J11799" s="2">
        <f>VLOOKUP($E11799,
Products!$A$1:$F$201,MATCH(Orders!J$1,Products!$A$1:$F$1,0),0)</f>
        <v>17692.643397044121</v>
      </c>
    </row>
    <row r="11800" spans="1:10">
      <c r="A11800">
        <v>11799</v>
      </c>
      <c r="B11800" s="4">
        <v>45411</v>
      </c>
      <c r="C11800" s="10">
        <f>DATE(YEAR(orders[[#This Row],[order_date]]), MONTH(orders[[#This Row],[order_date]]), 1)</f>
        <v>45383</v>
      </c>
      <c r="D11800" t="s">
        <v>2533</v>
      </c>
      <c r="E11800" t="s">
        <v>613</v>
      </c>
      <c r="F11800" t="str">
        <f>VLOOKUP(orders[[#This Row],[product_id]],Products!A:C,3,0)</f>
        <v>Appliances</v>
      </c>
      <c r="G11800">
        <v>3</v>
      </c>
      <c r="H11800" s="6">
        <v>0.12138409101562941</v>
      </c>
      <c r="I11800" s="2">
        <f>VLOOKUP($E11800,
Products!$A$1:$F$201,MATCH(Orders!I$1,Products!$A$1:$F$1,0),0)</f>
        <v>6365.2492969652412</v>
      </c>
      <c r="J11800" s="2">
        <f>VLOOKUP($E11800,
Products!$A$1:$F$201,MATCH(Orders!J$1,Products!$A$1:$F$1,0),0)</f>
        <v>4174.927496964433</v>
      </c>
    </row>
    <row r="11801" spans="1:10">
      <c r="A11801">
        <v>11800</v>
      </c>
      <c r="B11801" s="4">
        <v>45477</v>
      </c>
      <c r="C11801" s="10">
        <f>DATE(YEAR(orders[[#This Row],[order_date]]), MONTH(orders[[#This Row],[order_date]]), 1)</f>
        <v>45474</v>
      </c>
      <c r="D11801" t="s">
        <v>4428</v>
      </c>
      <c r="E11801" t="s">
        <v>572</v>
      </c>
      <c r="F11801" t="str">
        <f>VLOOKUP(orders[[#This Row],[product_id]],Products!A:C,3,0)</f>
        <v>Electronics</v>
      </c>
      <c r="G11801">
        <v>2</v>
      </c>
      <c r="H11801" s="6">
        <v>0.23277808273776623</v>
      </c>
      <c r="I11801" s="2">
        <f>VLOOKUP($E11801,
Products!$A$1:$F$201,MATCH(Orders!I$1,Products!$A$1:$F$1,0),0)</f>
        <v>28095.750781518611</v>
      </c>
      <c r="J11801" s="2">
        <f>VLOOKUP($E11801,
Products!$A$1:$F$201,MATCH(Orders!J$1,Products!$A$1:$F$1,0),0)</f>
        <v>21949.841961937182</v>
      </c>
    </row>
    <row r="11802" spans="1:10">
      <c r="A11802">
        <v>11801</v>
      </c>
      <c r="B11802" s="4">
        <v>45960</v>
      </c>
      <c r="C11802" s="10">
        <f>DATE(YEAR(orders[[#This Row],[order_date]]), MONTH(orders[[#This Row],[order_date]]), 1)</f>
        <v>45931</v>
      </c>
      <c r="D11802" t="s">
        <v>3286</v>
      </c>
      <c r="E11802" t="s">
        <v>552</v>
      </c>
      <c r="F11802" t="str">
        <f>VLOOKUP(orders[[#This Row],[product_id]],Products!A:C,3,0)</f>
        <v>Electronics</v>
      </c>
      <c r="G11802">
        <v>1</v>
      </c>
      <c r="H11802" s="6">
        <v>0.20902021230883816</v>
      </c>
      <c r="I11802" s="2">
        <f>VLOOKUP($E11802,
Products!$A$1:$F$201,MATCH(Orders!I$1,Products!$A$1:$F$1,0),0)</f>
        <v>20326.88586940234</v>
      </c>
      <c r="J11802" s="2">
        <f>VLOOKUP($E11802,
Products!$A$1:$F$201,MATCH(Orders!J$1,Products!$A$1:$F$1,0),0)</f>
        <v>14896.572579237891</v>
      </c>
    </row>
    <row r="11803" spans="1:10">
      <c r="A11803">
        <v>11802</v>
      </c>
      <c r="B11803" s="4">
        <v>44929</v>
      </c>
      <c r="C11803" s="10">
        <f>DATE(YEAR(orders[[#This Row],[order_date]]), MONTH(orders[[#This Row],[order_date]]), 1)</f>
        <v>44927</v>
      </c>
      <c r="D11803" t="s">
        <v>1207</v>
      </c>
      <c r="E11803" t="s">
        <v>623</v>
      </c>
      <c r="F11803" t="str">
        <f>VLOOKUP(orders[[#This Row],[product_id]],Products!A:C,3,0)</f>
        <v>Electronics</v>
      </c>
      <c r="G11803">
        <v>1</v>
      </c>
      <c r="H11803" s="6">
        <v>0.23124838855547902</v>
      </c>
      <c r="I11803" s="2">
        <f>VLOOKUP($E11803,
Products!$A$1:$F$201,MATCH(Orders!I$1,Products!$A$1:$F$1,0),0)</f>
        <v>27422.76406600175</v>
      </c>
      <c r="J11803" s="2">
        <f>VLOOKUP($E11803,
Products!$A$1:$F$201,MATCH(Orders!J$1,Products!$A$1:$F$1,0),0)</f>
        <v>18707.390708641691</v>
      </c>
    </row>
    <row r="11804" spans="1:10">
      <c r="A11804">
        <v>11803</v>
      </c>
      <c r="B11804" s="4">
        <v>45588</v>
      </c>
      <c r="C11804" s="10">
        <f>DATE(YEAR(orders[[#This Row],[order_date]]), MONTH(orders[[#This Row],[order_date]]), 1)</f>
        <v>45566</v>
      </c>
      <c r="D11804" t="s">
        <v>4263</v>
      </c>
      <c r="E11804" t="s">
        <v>559</v>
      </c>
      <c r="F11804" t="str">
        <f>VLOOKUP(orders[[#This Row],[product_id]],Products!A:C,3,0)</f>
        <v>Electronics</v>
      </c>
      <c r="G11804">
        <v>3</v>
      </c>
      <c r="H11804" s="6">
        <v>0.21550443415683501</v>
      </c>
      <c r="I11804" s="2">
        <f>VLOOKUP($E11804,
Products!$A$1:$F$201,MATCH(Orders!I$1,Products!$A$1:$F$1,0),0)</f>
        <v>2588.546892391822</v>
      </c>
      <c r="J11804" s="2">
        <f>VLOOKUP($E11804,
Products!$A$1:$F$201,MATCH(Orders!J$1,Products!$A$1:$F$1,0),0)</f>
        <v>1942.6863840762869</v>
      </c>
    </row>
    <row r="11805" spans="1:10">
      <c r="A11805">
        <v>11804</v>
      </c>
      <c r="B11805" s="4">
        <v>44993</v>
      </c>
      <c r="C11805" s="10">
        <f>DATE(YEAR(orders[[#This Row],[order_date]]), MONTH(orders[[#This Row],[order_date]]), 1)</f>
        <v>44986</v>
      </c>
      <c r="D11805" t="s">
        <v>1883</v>
      </c>
      <c r="E11805" t="s">
        <v>653</v>
      </c>
      <c r="F11805" t="str">
        <f>VLOOKUP(orders[[#This Row],[product_id]],Products!A:C,3,0)</f>
        <v>Electronics</v>
      </c>
      <c r="G11805">
        <v>1</v>
      </c>
      <c r="H11805" s="6">
        <v>0.12093734623056165</v>
      </c>
      <c r="I11805" s="2">
        <f>VLOOKUP($E11805,
Products!$A$1:$F$201,MATCH(Orders!I$1,Products!$A$1:$F$1,0),0)</f>
        <v>18065.96612294337</v>
      </c>
      <c r="J11805" s="2">
        <f>VLOOKUP($E11805,
Products!$A$1:$F$201,MATCH(Orders!J$1,Products!$A$1:$F$1,0),0)</f>
        <v>14411.932365903909</v>
      </c>
    </row>
    <row r="11806" spans="1:10">
      <c r="A11806">
        <v>11805</v>
      </c>
      <c r="B11806" s="4">
        <v>45631</v>
      </c>
      <c r="C11806" s="10">
        <f>DATE(YEAR(orders[[#This Row],[order_date]]), MONTH(orders[[#This Row],[order_date]]), 1)</f>
        <v>45627</v>
      </c>
      <c r="D11806" t="s">
        <v>1619</v>
      </c>
      <c r="E11806" t="s">
        <v>642</v>
      </c>
      <c r="F11806" t="str">
        <f>VLOOKUP(orders[[#This Row],[product_id]],Products!A:C,3,0)</f>
        <v>Appliances</v>
      </c>
      <c r="G11806">
        <v>1</v>
      </c>
      <c r="H11806" s="6">
        <v>0.1476065080943269</v>
      </c>
      <c r="I11806" s="2">
        <f>VLOOKUP($E11806,
Products!$A$1:$F$201,MATCH(Orders!I$1,Products!$A$1:$F$1,0),0)</f>
        <v>2296.7821973225709</v>
      </c>
      <c r="J11806" s="2">
        <f>VLOOKUP($E11806,
Products!$A$1:$F$201,MATCH(Orders!J$1,Products!$A$1:$F$1,0),0)</f>
        <v>1585.16132006212</v>
      </c>
    </row>
    <row r="11807" spans="1:10">
      <c r="A11807">
        <v>11806</v>
      </c>
      <c r="B11807" s="4">
        <v>45024</v>
      </c>
      <c r="C11807" s="10">
        <f>DATE(YEAR(orders[[#This Row],[order_date]]), MONTH(orders[[#This Row],[order_date]]), 1)</f>
        <v>45017</v>
      </c>
      <c r="D11807" t="s">
        <v>3845</v>
      </c>
      <c r="E11807" t="s">
        <v>600</v>
      </c>
      <c r="F11807" t="str">
        <f>VLOOKUP(orders[[#This Row],[product_id]],Products!A:C,3,0)</f>
        <v>Electronics</v>
      </c>
      <c r="G11807">
        <v>3</v>
      </c>
      <c r="H11807" s="6">
        <v>0.21568420263119209</v>
      </c>
      <c r="I11807" s="2">
        <f>VLOOKUP($E11807,
Products!$A$1:$F$201,MATCH(Orders!I$1,Products!$A$1:$F$1,0),0)</f>
        <v>2556.7009232610858</v>
      </c>
      <c r="J11807" s="2">
        <f>VLOOKUP($E11807,
Products!$A$1:$F$201,MATCH(Orders!J$1,Products!$A$1:$F$1,0),0)</f>
        <v>2002.3128715328869</v>
      </c>
    </row>
    <row r="11808" spans="1:10">
      <c r="A11808">
        <v>11807</v>
      </c>
      <c r="B11808" s="4">
        <v>46007</v>
      </c>
      <c r="C11808" s="10">
        <f>DATE(YEAR(orders[[#This Row],[order_date]]), MONTH(orders[[#This Row],[order_date]]), 1)</f>
        <v>45992</v>
      </c>
      <c r="D11808" t="s">
        <v>2221</v>
      </c>
      <c r="E11808" t="s">
        <v>533</v>
      </c>
      <c r="F11808" t="str">
        <f>VLOOKUP(orders[[#This Row],[product_id]],Products!A:C,3,0)</f>
        <v>Electronics</v>
      </c>
      <c r="G11808">
        <v>2</v>
      </c>
      <c r="H11808" s="6">
        <v>0.18562090536493175</v>
      </c>
      <c r="I11808" s="2">
        <f>VLOOKUP($E11808,
Products!$A$1:$F$201,MATCH(Orders!I$1,Products!$A$1:$F$1,0),0)</f>
        <v>28589.802369332661</v>
      </c>
      <c r="J11808" s="2">
        <f>VLOOKUP($E11808,
Products!$A$1:$F$201,MATCH(Orders!J$1,Products!$A$1:$F$1,0),0)</f>
        <v>21212.93445492295</v>
      </c>
    </row>
    <row r="11809" spans="1:10">
      <c r="A11809">
        <v>11808</v>
      </c>
      <c r="B11809" s="4">
        <v>45014</v>
      </c>
      <c r="C11809" s="10">
        <f>DATE(YEAR(orders[[#This Row],[order_date]]), MONTH(orders[[#This Row],[order_date]]), 1)</f>
        <v>44986</v>
      </c>
      <c r="D11809" t="s">
        <v>3818</v>
      </c>
      <c r="E11809" t="s">
        <v>569</v>
      </c>
      <c r="F11809" t="str">
        <f>VLOOKUP(orders[[#This Row],[product_id]],Products!A:C,3,0)</f>
        <v>Electronics</v>
      </c>
      <c r="G11809">
        <v>2</v>
      </c>
      <c r="H11809" s="6">
        <v>0.17985421733113044</v>
      </c>
      <c r="I11809" s="2">
        <f>VLOOKUP($E11809,
Products!$A$1:$F$201,MATCH(Orders!I$1,Products!$A$1:$F$1,0),0)</f>
        <v>30739.034547193129</v>
      </c>
      <c r="J11809" s="2">
        <f>VLOOKUP($E11809,
Products!$A$1:$F$201,MATCH(Orders!J$1,Products!$A$1:$F$1,0),0)</f>
        <v>22938.60345365321</v>
      </c>
    </row>
    <row r="11810" spans="1:10">
      <c r="A11810">
        <v>11809</v>
      </c>
      <c r="B11810" s="4">
        <v>45898</v>
      </c>
      <c r="C11810" s="10">
        <f>DATE(YEAR(orders[[#This Row],[order_date]]), MONTH(orders[[#This Row],[order_date]]), 1)</f>
        <v>45870</v>
      </c>
      <c r="D11810" t="s">
        <v>1232</v>
      </c>
      <c r="E11810" t="s">
        <v>540</v>
      </c>
      <c r="F11810" t="str">
        <f>VLOOKUP(orders[[#This Row],[product_id]],Products!A:C,3,0)</f>
        <v>Electronics</v>
      </c>
      <c r="G11810">
        <v>1</v>
      </c>
      <c r="H11810" s="6">
        <v>0.18606981793701205</v>
      </c>
      <c r="I11810" s="2">
        <f>VLOOKUP($E11810,
Products!$A$1:$F$201,MATCH(Orders!I$1,Products!$A$1:$F$1,0),0)</f>
        <v>27903.66571841111</v>
      </c>
      <c r="J11810" s="2">
        <f>VLOOKUP($E11810,
Products!$A$1:$F$201,MATCH(Orders!J$1,Products!$A$1:$F$1,0),0)</f>
        <v>20363.814715502049</v>
      </c>
    </row>
    <row r="11811" spans="1:10">
      <c r="A11811">
        <v>11810</v>
      </c>
      <c r="B11811" s="4">
        <v>45579</v>
      </c>
      <c r="C11811" s="10">
        <f>DATE(YEAR(orders[[#This Row],[order_date]]), MONTH(orders[[#This Row],[order_date]]), 1)</f>
        <v>45566</v>
      </c>
      <c r="D11811" t="s">
        <v>4568</v>
      </c>
      <c r="E11811" t="s">
        <v>545</v>
      </c>
      <c r="F11811" t="str">
        <f>VLOOKUP(orders[[#This Row],[product_id]],Products!A:C,3,0)</f>
        <v>Electronics</v>
      </c>
      <c r="G11811">
        <v>3</v>
      </c>
      <c r="H11811" s="6">
        <v>0.15856259145647347</v>
      </c>
      <c r="I11811" s="2">
        <f>VLOOKUP($E11811,
Products!$A$1:$F$201,MATCH(Orders!I$1,Products!$A$1:$F$1,0),0)</f>
        <v>11292.44914297154</v>
      </c>
      <c r="J11811" s="2">
        <f>VLOOKUP($E11811,
Products!$A$1:$F$201,MATCH(Orders!J$1,Products!$A$1:$F$1,0),0)</f>
        <v>7616.0274340726546</v>
      </c>
    </row>
    <row r="11812" spans="1:10">
      <c r="A11812">
        <v>11811</v>
      </c>
      <c r="B11812" s="4">
        <v>45582</v>
      </c>
      <c r="C11812" s="10">
        <f>DATE(YEAR(orders[[#This Row],[order_date]]), MONTH(orders[[#This Row],[order_date]]), 1)</f>
        <v>45566</v>
      </c>
      <c r="D11812" t="s">
        <v>1898</v>
      </c>
      <c r="E11812" t="s">
        <v>630</v>
      </c>
      <c r="F11812" t="str">
        <f>VLOOKUP(orders[[#This Row],[product_id]],Products!A:C,3,0)</f>
        <v>Electronics</v>
      </c>
      <c r="G11812">
        <v>2</v>
      </c>
      <c r="H11812" s="6">
        <v>0.22048292314399515</v>
      </c>
      <c r="I11812" s="2">
        <f>VLOOKUP($E11812,
Products!$A$1:$F$201,MATCH(Orders!I$1,Products!$A$1:$F$1,0),0)</f>
        <v>20513.60683859466</v>
      </c>
      <c r="J11812" s="2">
        <f>VLOOKUP($E11812,
Products!$A$1:$F$201,MATCH(Orders!J$1,Products!$A$1:$F$1,0),0)</f>
        <v>14929.268600567289</v>
      </c>
    </row>
    <row r="11813" spans="1:10">
      <c r="A11813">
        <v>11812</v>
      </c>
      <c r="B11813" s="4">
        <v>45838</v>
      </c>
      <c r="C11813" s="10">
        <f>DATE(YEAR(orders[[#This Row],[order_date]]), MONTH(orders[[#This Row],[order_date]]), 1)</f>
        <v>45809</v>
      </c>
      <c r="D11813" t="s">
        <v>4423</v>
      </c>
      <c r="E11813" t="s">
        <v>607</v>
      </c>
      <c r="F11813" t="str">
        <f>VLOOKUP(orders[[#This Row],[product_id]],Products!A:C,3,0)</f>
        <v>Appliances</v>
      </c>
      <c r="G11813">
        <v>1</v>
      </c>
      <c r="H11813" s="6">
        <v>6.9843879221756208E-2</v>
      </c>
      <c r="I11813" s="2">
        <f>VLOOKUP($E11813,
Products!$A$1:$F$201,MATCH(Orders!I$1,Products!$A$1:$F$1,0),0)</f>
        <v>6264.400042999192</v>
      </c>
      <c r="J11813" s="2">
        <f>VLOOKUP($E11813,
Products!$A$1:$F$201,MATCH(Orders!J$1,Products!$A$1:$F$1,0),0)</f>
        <v>4980.3849171743304</v>
      </c>
    </row>
    <row r="11814" spans="1:10">
      <c r="A11814">
        <v>11813</v>
      </c>
      <c r="B11814" s="4">
        <v>45297</v>
      </c>
      <c r="C11814" s="10">
        <f>DATE(YEAR(orders[[#This Row],[order_date]]), MONTH(orders[[#This Row],[order_date]]), 1)</f>
        <v>45292</v>
      </c>
      <c r="D11814" t="s">
        <v>2732</v>
      </c>
      <c r="E11814" t="s">
        <v>507</v>
      </c>
      <c r="F11814" t="str">
        <f>VLOOKUP(orders[[#This Row],[product_id]],Products!A:C,3,0)</f>
        <v>Electronics</v>
      </c>
      <c r="G11814">
        <v>2</v>
      </c>
      <c r="H11814" s="6">
        <v>0.13793720358088263</v>
      </c>
      <c r="I11814" s="2">
        <f>VLOOKUP($E11814,
Products!$A$1:$F$201,MATCH(Orders!I$1,Products!$A$1:$F$1,0),0)</f>
        <v>28502.89768049858</v>
      </c>
      <c r="J11814" s="2">
        <f>VLOOKUP($E11814,
Products!$A$1:$F$201,MATCH(Orders!J$1,Products!$A$1:$F$1,0),0)</f>
        <v>20477.83623923226</v>
      </c>
    </row>
    <row r="11815" spans="1:10">
      <c r="A11815">
        <v>11814</v>
      </c>
      <c r="B11815" s="4">
        <v>45301</v>
      </c>
      <c r="C11815" s="10">
        <f>DATE(YEAR(orders[[#This Row],[order_date]]), MONTH(orders[[#This Row],[order_date]]), 1)</f>
        <v>45292</v>
      </c>
      <c r="D11815" t="s">
        <v>1416</v>
      </c>
      <c r="E11815" t="s">
        <v>636</v>
      </c>
      <c r="F11815" t="str">
        <f>VLOOKUP(orders[[#This Row],[product_id]],Products!A:C,3,0)</f>
        <v>Appliances</v>
      </c>
      <c r="G11815">
        <v>1</v>
      </c>
      <c r="H11815" s="6">
        <v>6.9558092679019717E-2</v>
      </c>
      <c r="I11815" s="2">
        <f>VLOOKUP($E11815,
Products!$A$1:$F$201,MATCH(Orders!I$1,Products!$A$1:$F$1,0),0)</f>
        <v>2035.5647279372099</v>
      </c>
      <c r="J11815" s="2">
        <f>VLOOKUP($E11815,
Products!$A$1:$F$201,MATCH(Orders!J$1,Products!$A$1:$F$1,0),0)</f>
        <v>1486.048843699655</v>
      </c>
    </row>
    <row r="11816" spans="1:10">
      <c r="A11816">
        <v>11815</v>
      </c>
      <c r="B11816" s="4">
        <v>44978</v>
      </c>
      <c r="C11816" s="10">
        <f>DATE(YEAR(orders[[#This Row],[order_date]]), MONTH(orders[[#This Row],[order_date]]), 1)</f>
        <v>44958</v>
      </c>
      <c r="D11816" t="s">
        <v>2746</v>
      </c>
      <c r="E11816" t="s">
        <v>519</v>
      </c>
      <c r="F11816" t="str">
        <f>VLOOKUP(orders[[#This Row],[product_id]],Products!A:C,3,0)</f>
        <v>Electronics</v>
      </c>
      <c r="G11816">
        <v>1</v>
      </c>
      <c r="H11816" s="6">
        <v>0.13043938339701502</v>
      </c>
      <c r="I11816" s="2">
        <f>VLOOKUP($E11816,
Products!$A$1:$F$201,MATCH(Orders!I$1,Products!$A$1:$F$1,0),0)</f>
        <v>13103.02115426216</v>
      </c>
      <c r="J11816" s="2">
        <f>VLOOKUP($E11816,
Products!$A$1:$F$201,MATCH(Orders!J$1,Products!$A$1:$F$1,0),0)</f>
        <v>8775.5491996797755</v>
      </c>
    </row>
    <row r="11817" spans="1:10">
      <c r="A11817">
        <v>11816</v>
      </c>
      <c r="B11817" s="4">
        <v>44967</v>
      </c>
      <c r="C11817" s="10">
        <f>DATE(YEAR(orders[[#This Row],[order_date]]), MONTH(orders[[#This Row],[order_date]]), 1)</f>
        <v>44958</v>
      </c>
      <c r="D11817" t="s">
        <v>3503</v>
      </c>
      <c r="E11817" t="s">
        <v>604</v>
      </c>
      <c r="F11817" t="str">
        <f>VLOOKUP(orders[[#This Row],[product_id]],Products!A:C,3,0)</f>
        <v>Appliances</v>
      </c>
      <c r="G11817">
        <v>1</v>
      </c>
      <c r="H11817" s="6">
        <v>7.2122851641321747E-2</v>
      </c>
      <c r="I11817" s="2">
        <f>VLOOKUP($E11817,
Products!$A$1:$F$201,MATCH(Orders!I$1,Products!$A$1:$F$1,0),0)</f>
        <v>2087.687835040248</v>
      </c>
      <c r="J11817" s="2">
        <f>VLOOKUP($E11817,
Products!$A$1:$F$201,MATCH(Orders!J$1,Products!$A$1:$F$1,0),0)</f>
        <v>1450.1823074928161</v>
      </c>
    </row>
    <row r="11818" spans="1:10">
      <c r="A11818">
        <v>11817</v>
      </c>
      <c r="B11818" s="4">
        <v>45742</v>
      </c>
      <c r="C11818" s="10">
        <f>DATE(YEAR(orders[[#This Row],[order_date]]), MONTH(orders[[#This Row],[order_date]]), 1)</f>
        <v>45717</v>
      </c>
      <c r="D11818" t="s">
        <v>3709</v>
      </c>
      <c r="E11818" t="s">
        <v>573</v>
      </c>
      <c r="F11818" t="str">
        <f>VLOOKUP(orders[[#This Row],[product_id]],Products!A:C,3,0)</f>
        <v>Electronics</v>
      </c>
      <c r="G11818">
        <v>1</v>
      </c>
      <c r="H11818" s="6">
        <v>0.23026029093504408</v>
      </c>
      <c r="I11818" s="2">
        <f>VLOOKUP($E11818,
Products!$A$1:$F$201,MATCH(Orders!I$1,Products!$A$1:$F$1,0),0)</f>
        <v>30443.851050190449</v>
      </c>
      <c r="J11818" s="2">
        <f>VLOOKUP($E11818,
Products!$A$1:$F$201,MATCH(Orders!J$1,Products!$A$1:$F$1,0),0)</f>
        <v>21165.126268210519</v>
      </c>
    </row>
    <row r="11819" spans="1:10">
      <c r="A11819">
        <v>11818</v>
      </c>
      <c r="B11819" s="4">
        <v>45017</v>
      </c>
      <c r="C11819" s="10">
        <f>DATE(YEAR(orders[[#This Row],[order_date]]), MONTH(orders[[#This Row],[order_date]]), 1)</f>
        <v>45017</v>
      </c>
      <c r="D11819" t="s">
        <v>817</v>
      </c>
      <c r="E11819" t="s">
        <v>552</v>
      </c>
      <c r="F11819" t="str">
        <f>VLOOKUP(orders[[#This Row],[product_id]],Products!A:C,3,0)</f>
        <v>Electronics</v>
      </c>
      <c r="G11819">
        <v>2</v>
      </c>
      <c r="H11819" s="6">
        <v>0.15228476314020917</v>
      </c>
      <c r="I11819" s="2">
        <f>VLOOKUP($E11819,
Products!$A$1:$F$201,MATCH(Orders!I$1,Products!$A$1:$F$1,0),0)</f>
        <v>20326.88586940234</v>
      </c>
      <c r="J11819" s="2">
        <f>VLOOKUP($E11819,
Products!$A$1:$F$201,MATCH(Orders!J$1,Products!$A$1:$F$1,0),0)</f>
        <v>14896.572579237891</v>
      </c>
    </row>
    <row r="11820" spans="1:10">
      <c r="A11820">
        <v>11819</v>
      </c>
      <c r="B11820" s="4">
        <v>44965</v>
      </c>
      <c r="C11820" s="10">
        <f>DATE(YEAR(orders[[#This Row],[order_date]]), MONTH(orders[[#This Row],[order_date]]), 1)</f>
        <v>44958</v>
      </c>
      <c r="D11820" t="s">
        <v>3216</v>
      </c>
      <c r="E11820" t="s">
        <v>599</v>
      </c>
      <c r="F11820" t="str">
        <f>VLOOKUP(orders[[#This Row],[product_id]],Products!A:C,3,0)</f>
        <v>Electronics</v>
      </c>
      <c r="G11820">
        <v>2</v>
      </c>
      <c r="H11820" s="6">
        <v>0.12285807969575269</v>
      </c>
      <c r="I11820" s="2">
        <f>VLOOKUP($E11820,
Products!$A$1:$F$201,MATCH(Orders!I$1,Products!$A$1:$F$1,0),0)</f>
        <v>24019.70637428105</v>
      </c>
      <c r="J11820" s="2">
        <f>VLOOKUP($E11820,
Products!$A$1:$F$201,MATCH(Orders!J$1,Products!$A$1:$F$1,0),0)</f>
        <v>16602.559277417411</v>
      </c>
    </row>
    <row r="11821" spans="1:10">
      <c r="A11821">
        <v>11820</v>
      </c>
      <c r="B11821" s="4">
        <v>45963</v>
      </c>
      <c r="C11821" s="10">
        <f>DATE(YEAR(orders[[#This Row],[order_date]]), MONTH(orders[[#This Row],[order_date]]), 1)</f>
        <v>45962</v>
      </c>
      <c r="D11821" t="s">
        <v>2805</v>
      </c>
      <c r="E11821" t="s">
        <v>687</v>
      </c>
      <c r="F11821" t="str">
        <f>VLOOKUP(orders[[#This Row],[product_id]],Products!A:C,3,0)</f>
        <v>Electronics</v>
      </c>
      <c r="G11821">
        <v>3</v>
      </c>
      <c r="H11821" s="6">
        <v>0.22878020196130569</v>
      </c>
      <c r="I11821" s="2">
        <f>VLOOKUP($E11821,
Products!$A$1:$F$201,MATCH(Orders!I$1,Products!$A$1:$F$1,0),0)</f>
        <v>12143.737276429891</v>
      </c>
      <c r="J11821" s="2">
        <f>VLOOKUP($E11821,
Products!$A$1:$F$201,MATCH(Orders!J$1,Products!$A$1:$F$1,0),0)</f>
        <v>9077.1957392673976</v>
      </c>
    </row>
    <row r="11822" spans="1:10">
      <c r="A11822">
        <v>11821</v>
      </c>
      <c r="B11822" s="4">
        <v>45826</v>
      </c>
      <c r="C11822" s="10">
        <f>DATE(YEAR(orders[[#This Row],[order_date]]), MONTH(orders[[#This Row],[order_date]]), 1)</f>
        <v>45809</v>
      </c>
      <c r="D11822" t="s">
        <v>2378</v>
      </c>
      <c r="E11822" t="s">
        <v>691</v>
      </c>
      <c r="F11822" t="str">
        <f>VLOOKUP(orders[[#This Row],[product_id]],Products!A:C,3,0)</f>
        <v>Appliances</v>
      </c>
      <c r="G11822">
        <v>1</v>
      </c>
      <c r="H11822" s="6">
        <v>0.14578184409994632</v>
      </c>
      <c r="I11822" s="2">
        <f>VLOOKUP($E11822,
Products!$A$1:$F$201,MATCH(Orders!I$1,Products!$A$1:$F$1,0),0)</f>
        <v>2337.6024778940591</v>
      </c>
      <c r="J11822" s="2">
        <f>VLOOKUP($E11822,
Products!$A$1:$F$201,MATCH(Orders!J$1,Products!$A$1:$F$1,0),0)</f>
        <v>1616.9957885138581</v>
      </c>
    </row>
    <row r="11823" spans="1:10">
      <c r="A11823">
        <v>11822</v>
      </c>
      <c r="B11823" s="4">
        <v>45547</v>
      </c>
      <c r="C11823" s="10">
        <f>DATE(YEAR(orders[[#This Row],[order_date]]), MONTH(orders[[#This Row],[order_date]]), 1)</f>
        <v>45536</v>
      </c>
      <c r="D11823" t="s">
        <v>3008</v>
      </c>
      <c r="E11823" t="s">
        <v>695</v>
      </c>
      <c r="F11823" t="str">
        <f>VLOOKUP(orders[[#This Row],[product_id]],Products!A:C,3,0)</f>
        <v>Electronics</v>
      </c>
      <c r="G11823">
        <v>1</v>
      </c>
      <c r="H11823" s="6">
        <v>0.13628120288893183</v>
      </c>
      <c r="I11823" s="2">
        <f>VLOOKUP($E11823,
Products!$A$1:$F$201,MATCH(Orders!I$1,Products!$A$1:$F$1,0),0)</f>
        <v>2716.2219891886762</v>
      </c>
      <c r="J11823" s="2">
        <f>VLOOKUP($E11823,
Products!$A$1:$F$201,MATCH(Orders!J$1,Products!$A$1:$F$1,0),0)</f>
        <v>2045.0534052982539</v>
      </c>
    </row>
    <row r="11824" spans="1:10">
      <c r="A11824">
        <v>11823</v>
      </c>
      <c r="B11824" s="4">
        <v>45030</v>
      </c>
      <c r="C11824" s="10">
        <f>DATE(YEAR(orders[[#This Row],[order_date]]), MONTH(orders[[#This Row],[order_date]]), 1)</f>
        <v>45017</v>
      </c>
      <c r="D11824" t="s">
        <v>2356</v>
      </c>
      <c r="E11824" t="s">
        <v>556</v>
      </c>
      <c r="F11824" t="str">
        <f>VLOOKUP(orders[[#This Row],[product_id]],Products!A:C,3,0)</f>
        <v>Appliances</v>
      </c>
      <c r="G11824">
        <v>3</v>
      </c>
      <c r="H11824" s="6">
        <v>0.13867536061893768</v>
      </c>
      <c r="I11824" s="2">
        <f>VLOOKUP($E11824,
Products!$A$1:$F$201,MATCH(Orders!I$1,Products!$A$1:$F$1,0),0)</f>
        <v>27054.121101651981</v>
      </c>
      <c r="J11824" s="2">
        <f>VLOOKUP($E11824,
Products!$A$1:$F$201,MATCH(Orders!J$1,Products!$A$1:$F$1,0),0)</f>
        <v>19388.930988794411</v>
      </c>
    </row>
    <row r="11825" spans="1:10">
      <c r="A11825">
        <v>11824</v>
      </c>
      <c r="B11825" s="4">
        <v>45669</v>
      </c>
      <c r="C11825" s="10">
        <f>DATE(YEAR(orders[[#This Row],[order_date]]), MONTH(orders[[#This Row],[order_date]]), 1)</f>
        <v>45658</v>
      </c>
      <c r="D11825" t="s">
        <v>3935</v>
      </c>
      <c r="E11825" t="s">
        <v>553</v>
      </c>
      <c r="F11825" t="str">
        <f>VLOOKUP(orders[[#This Row],[product_id]],Products!A:C,3,0)</f>
        <v>Electronics</v>
      </c>
      <c r="G11825">
        <v>2</v>
      </c>
      <c r="H11825" s="6">
        <v>0.23654863776892862</v>
      </c>
      <c r="I11825" s="2">
        <f>VLOOKUP($E11825,
Products!$A$1:$F$201,MATCH(Orders!I$1,Products!$A$1:$F$1,0),0)</f>
        <v>19089.562478947992</v>
      </c>
      <c r="J11825" s="2">
        <f>VLOOKUP($E11825,
Products!$A$1:$F$201,MATCH(Orders!J$1,Products!$A$1:$F$1,0),0)</f>
        <v>12552.840439332171</v>
      </c>
    </row>
    <row r="11826" spans="1:10">
      <c r="A11826">
        <v>11825</v>
      </c>
      <c r="B11826" s="4">
        <v>44969</v>
      </c>
      <c r="C11826" s="10">
        <f>DATE(YEAR(orders[[#This Row],[order_date]]), MONTH(orders[[#This Row],[order_date]]), 1)</f>
        <v>44958</v>
      </c>
      <c r="D11826" t="s">
        <v>1005</v>
      </c>
      <c r="E11826" t="s">
        <v>660</v>
      </c>
      <c r="F11826" t="str">
        <f>VLOOKUP(orders[[#This Row],[product_id]],Products!A:C,3,0)</f>
        <v>Appliances</v>
      </c>
      <c r="G11826">
        <v>1</v>
      </c>
      <c r="H11826" s="6">
        <v>0.11134509670392422</v>
      </c>
      <c r="I11826" s="2">
        <f>VLOOKUP($E11826,
Products!$A$1:$F$201,MATCH(Orders!I$1,Products!$A$1:$F$1,0),0)</f>
        <v>25996.564605776519</v>
      </c>
      <c r="J11826" s="2">
        <f>VLOOKUP($E11826,
Products!$A$1:$F$201,MATCH(Orders!J$1,Products!$A$1:$F$1,0),0)</f>
        <v>20210.769869456319</v>
      </c>
    </row>
    <row r="11827" spans="1:10">
      <c r="A11827">
        <v>11826</v>
      </c>
      <c r="B11827" s="4">
        <v>45135</v>
      </c>
      <c r="C11827" s="10">
        <f>DATE(YEAR(orders[[#This Row],[order_date]]), MONTH(orders[[#This Row],[order_date]]), 1)</f>
        <v>45108</v>
      </c>
      <c r="D11827" t="s">
        <v>1663</v>
      </c>
      <c r="E11827" t="s">
        <v>582</v>
      </c>
      <c r="F11827" t="str">
        <f>VLOOKUP(orders[[#This Row],[product_id]],Products!A:C,3,0)</f>
        <v>Electronics</v>
      </c>
      <c r="G11827">
        <v>2</v>
      </c>
      <c r="H11827" s="6">
        <v>0.12577607630713925</v>
      </c>
      <c r="I11827" s="2">
        <f>VLOOKUP($E11827,
Products!$A$1:$F$201,MATCH(Orders!I$1,Products!$A$1:$F$1,0),0)</f>
        <v>16266.090182397211</v>
      </c>
      <c r="J11827" s="2">
        <f>VLOOKUP($E11827,
Products!$A$1:$F$201,MATCH(Orders!J$1,Products!$A$1:$F$1,0),0)</f>
        <v>11802.84602487359</v>
      </c>
    </row>
    <row r="11828" spans="1:10">
      <c r="A11828">
        <v>11827</v>
      </c>
      <c r="B11828" s="4">
        <v>45526</v>
      </c>
      <c r="C11828" s="10">
        <f>DATE(YEAR(orders[[#This Row],[order_date]]), MONTH(orders[[#This Row],[order_date]]), 1)</f>
        <v>45505</v>
      </c>
      <c r="D11828" t="s">
        <v>3180</v>
      </c>
      <c r="E11828" t="s">
        <v>688</v>
      </c>
      <c r="F11828" t="str">
        <f>VLOOKUP(orders[[#This Row],[product_id]],Products!A:C,3,0)</f>
        <v>Appliances</v>
      </c>
      <c r="G11828">
        <v>1</v>
      </c>
      <c r="H11828" s="6">
        <v>9.2294280826944589E-2</v>
      </c>
      <c r="I11828" s="2">
        <f>VLOOKUP($E11828,
Products!$A$1:$F$201,MATCH(Orders!I$1,Products!$A$1:$F$1,0),0)</f>
        <v>5983.6860426434141</v>
      </c>
      <c r="J11828" s="2">
        <f>VLOOKUP($E11828,
Products!$A$1:$F$201,MATCH(Orders!J$1,Products!$A$1:$F$1,0),0)</f>
        <v>3911.563059036529</v>
      </c>
    </row>
    <row r="11829" spans="1:10">
      <c r="A11829">
        <v>11828</v>
      </c>
      <c r="B11829" s="4">
        <v>45531</v>
      </c>
      <c r="C11829" s="10">
        <f>DATE(YEAR(orders[[#This Row],[order_date]]), MONTH(orders[[#This Row],[order_date]]), 1)</f>
        <v>45505</v>
      </c>
      <c r="D11829" t="s">
        <v>4701</v>
      </c>
      <c r="E11829" t="s">
        <v>630</v>
      </c>
      <c r="F11829" t="str">
        <f>VLOOKUP(orders[[#This Row],[product_id]],Products!A:C,3,0)</f>
        <v>Electronics</v>
      </c>
      <c r="G11829">
        <v>1</v>
      </c>
      <c r="H11829" s="6">
        <v>0.15032802491847222</v>
      </c>
      <c r="I11829" s="2">
        <f>VLOOKUP($E11829,
Products!$A$1:$F$201,MATCH(Orders!I$1,Products!$A$1:$F$1,0),0)</f>
        <v>20513.60683859466</v>
      </c>
      <c r="J11829" s="2">
        <f>VLOOKUP($E11829,
Products!$A$1:$F$201,MATCH(Orders!J$1,Products!$A$1:$F$1,0),0)</f>
        <v>14929.268600567289</v>
      </c>
    </row>
    <row r="11830" spans="1:10">
      <c r="A11830">
        <v>11829</v>
      </c>
      <c r="B11830" s="4">
        <v>45402</v>
      </c>
      <c r="C11830" s="10">
        <f>DATE(YEAR(orders[[#This Row],[order_date]]), MONTH(orders[[#This Row],[order_date]]), 1)</f>
        <v>45383</v>
      </c>
      <c r="D11830" t="s">
        <v>3743</v>
      </c>
      <c r="E11830" t="s">
        <v>618</v>
      </c>
      <c r="F11830" t="str">
        <f>VLOOKUP(orders[[#This Row],[product_id]],Products!A:C,3,0)</f>
        <v>Appliances</v>
      </c>
      <c r="G11830">
        <v>3</v>
      </c>
      <c r="H11830" s="6">
        <v>0.12960811674162187</v>
      </c>
      <c r="I11830" s="2">
        <f>VLOOKUP($E11830,
Products!$A$1:$F$201,MATCH(Orders!I$1,Products!$A$1:$F$1,0),0)</f>
        <v>5546.9777002203573</v>
      </c>
      <c r="J11830" s="2">
        <f>VLOOKUP($E11830,
Products!$A$1:$F$201,MATCH(Orders!J$1,Products!$A$1:$F$1,0),0)</f>
        <v>4048.2565671880161</v>
      </c>
    </row>
    <row r="11831" spans="1:10">
      <c r="A11831">
        <v>11830</v>
      </c>
      <c r="B11831" s="4">
        <v>45035</v>
      </c>
      <c r="C11831" s="10">
        <f>DATE(YEAR(orders[[#This Row],[order_date]]), MONTH(orders[[#This Row],[order_date]]), 1)</f>
        <v>45017</v>
      </c>
      <c r="D11831" t="s">
        <v>4553</v>
      </c>
      <c r="E11831" t="s">
        <v>682</v>
      </c>
      <c r="F11831" t="str">
        <f>VLOOKUP(orders[[#This Row],[product_id]],Products!A:C,3,0)</f>
        <v>Electronics</v>
      </c>
      <c r="G11831">
        <v>1</v>
      </c>
      <c r="H11831" s="6">
        <v>0.13455919411454276</v>
      </c>
      <c r="I11831" s="2">
        <f>VLOOKUP($E11831,
Products!$A$1:$F$201,MATCH(Orders!I$1,Products!$A$1:$F$1,0),0)</f>
        <v>32533.33990892916</v>
      </c>
      <c r="J11831" s="2">
        <f>VLOOKUP($E11831,
Products!$A$1:$F$201,MATCH(Orders!J$1,Products!$A$1:$F$1,0),0)</f>
        <v>22734.712471507952</v>
      </c>
    </row>
    <row r="11832" spans="1:10">
      <c r="A11832">
        <v>11831</v>
      </c>
      <c r="B11832" s="4">
        <v>45140</v>
      </c>
      <c r="C11832" s="10">
        <f>DATE(YEAR(orders[[#This Row],[order_date]]), MONTH(orders[[#This Row],[order_date]]), 1)</f>
        <v>45139</v>
      </c>
      <c r="D11832" t="s">
        <v>2596</v>
      </c>
      <c r="E11832" t="s">
        <v>657</v>
      </c>
      <c r="F11832" t="str">
        <f>VLOOKUP(orders[[#This Row],[product_id]],Products!A:C,3,0)</f>
        <v>Appliances</v>
      </c>
      <c r="G11832">
        <v>1</v>
      </c>
      <c r="H11832" s="6">
        <v>0.10711508167614447</v>
      </c>
      <c r="I11832" s="2">
        <f>VLOOKUP($E11832,
Products!$A$1:$F$201,MATCH(Orders!I$1,Products!$A$1:$F$1,0),0)</f>
        <v>6275.8669412443169</v>
      </c>
      <c r="J11832" s="2">
        <f>VLOOKUP($E11832,
Products!$A$1:$F$201,MATCH(Orders!J$1,Products!$A$1:$F$1,0),0)</f>
        <v>4742.5097602697688</v>
      </c>
    </row>
    <row r="11833" spans="1:10">
      <c r="A11833">
        <v>11832</v>
      </c>
      <c r="B11833" s="4">
        <v>45335</v>
      </c>
      <c r="C11833" s="10">
        <f>DATE(YEAR(orders[[#This Row],[order_date]]), MONTH(orders[[#This Row],[order_date]]), 1)</f>
        <v>45323</v>
      </c>
      <c r="D11833" t="s">
        <v>1012</v>
      </c>
      <c r="E11833" t="s">
        <v>515</v>
      </c>
      <c r="F11833" t="str">
        <f>VLOOKUP(orders[[#This Row],[product_id]],Products!A:C,3,0)</f>
        <v>Appliances</v>
      </c>
      <c r="G11833">
        <v>2</v>
      </c>
      <c r="H11833" s="6">
        <v>0.1268591847188284</v>
      </c>
      <c r="I11833" s="2">
        <f>VLOOKUP($E11833,
Products!$A$1:$F$201,MATCH(Orders!I$1,Products!$A$1:$F$1,0),0)</f>
        <v>2136.8180837738519</v>
      </c>
      <c r="J11833" s="2">
        <f>VLOOKUP($E11833,
Products!$A$1:$F$201,MATCH(Orders!J$1,Products!$A$1:$F$1,0),0)</f>
        <v>1689.48738136013</v>
      </c>
    </row>
    <row r="11834" spans="1:10">
      <c r="A11834">
        <v>11833</v>
      </c>
      <c r="B11834" s="4">
        <v>45697</v>
      </c>
      <c r="C11834" s="10">
        <f>DATE(YEAR(orders[[#This Row],[order_date]]), MONTH(orders[[#This Row],[order_date]]), 1)</f>
        <v>45689</v>
      </c>
      <c r="D11834" t="s">
        <v>2852</v>
      </c>
      <c r="E11834" t="s">
        <v>640</v>
      </c>
      <c r="F11834" t="str">
        <f>VLOOKUP(orders[[#This Row],[product_id]],Products!A:C,3,0)</f>
        <v>Electronics</v>
      </c>
      <c r="G11834">
        <v>2</v>
      </c>
      <c r="H11834" s="6">
        <v>0.19566091751998235</v>
      </c>
      <c r="I11834" s="2">
        <f>VLOOKUP($E11834,
Products!$A$1:$F$201,MATCH(Orders!I$1,Products!$A$1:$F$1,0),0)</f>
        <v>28588.897930669911</v>
      </c>
      <c r="J11834" s="2">
        <f>VLOOKUP($E11834,
Products!$A$1:$F$201,MATCH(Orders!J$1,Products!$A$1:$F$1,0),0)</f>
        <v>20681.16336734363</v>
      </c>
    </row>
    <row r="11835" spans="1:10">
      <c r="A11835">
        <v>11834</v>
      </c>
      <c r="B11835" s="4">
        <v>45559</v>
      </c>
      <c r="C11835" s="10">
        <f>DATE(YEAR(orders[[#This Row],[order_date]]), MONTH(orders[[#This Row],[order_date]]), 1)</f>
        <v>45536</v>
      </c>
      <c r="D11835" t="s">
        <v>826</v>
      </c>
      <c r="E11835" t="s">
        <v>621</v>
      </c>
      <c r="F11835" t="str">
        <f>VLOOKUP(orders[[#This Row],[product_id]],Products!A:C,3,0)</f>
        <v>Electronics</v>
      </c>
      <c r="G11835">
        <v>2</v>
      </c>
      <c r="H11835" s="6">
        <v>0.16612954140926725</v>
      </c>
      <c r="I11835" s="2">
        <f>VLOOKUP($E11835,
Products!$A$1:$F$201,MATCH(Orders!I$1,Products!$A$1:$F$1,0),0)</f>
        <v>11784.05708818019</v>
      </c>
      <c r="J11835" s="2">
        <f>VLOOKUP($E11835,
Products!$A$1:$F$201,MATCH(Orders!J$1,Products!$A$1:$F$1,0),0)</f>
        <v>7779.8525757032758</v>
      </c>
    </row>
    <row r="11836" spans="1:10">
      <c r="A11836">
        <v>11835</v>
      </c>
      <c r="B11836" s="4">
        <v>45003</v>
      </c>
      <c r="C11836" s="10">
        <f>DATE(YEAR(orders[[#This Row],[order_date]]), MONTH(orders[[#This Row],[order_date]]), 1)</f>
        <v>44986</v>
      </c>
      <c r="D11836" t="s">
        <v>4379</v>
      </c>
      <c r="E11836" t="s">
        <v>522</v>
      </c>
      <c r="F11836" t="str">
        <f>VLOOKUP(orders[[#This Row],[product_id]],Products!A:C,3,0)</f>
        <v>Appliances</v>
      </c>
      <c r="G11836">
        <v>1</v>
      </c>
      <c r="H11836" s="6">
        <v>0.11233599586740627</v>
      </c>
      <c r="I11836" s="2">
        <f>VLOOKUP($E11836,
Products!$A$1:$F$201,MATCH(Orders!I$1,Products!$A$1:$F$1,0),0)</f>
        <v>24966.707940261898</v>
      </c>
      <c r="J11836" s="2">
        <f>VLOOKUP($E11836,
Products!$A$1:$F$201,MATCH(Orders!J$1,Products!$A$1:$F$1,0),0)</f>
        <v>19868.70644165645</v>
      </c>
    </row>
    <row r="11837" spans="1:10">
      <c r="A11837">
        <v>11836</v>
      </c>
      <c r="B11837" s="4">
        <v>45021</v>
      </c>
      <c r="C11837" s="10">
        <f>DATE(YEAR(orders[[#This Row],[order_date]]), MONTH(orders[[#This Row],[order_date]]), 1)</f>
        <v>45017</v>
      </c>
      <c r="D11837" t="s">
        <v>3807</v>
      </c>
      <c r="E11837" t="s">
        <v>527</v>
      </c>
      <c r="F11837" t="str">
        <f>VLOOKUP(orders[[#This Row],[product_id]],Products!A:C,3,0)</f>
        <v>Appliances</v>
      </c>
      <c r="G11837">
        <v>3</v>
      </c>
      <c r="H11837" s="6">
        <v>9.3579364904282619E-2</v>
      </c>
      <c r="I11837" s="2">
        <f>VLOOKUP($E11837,
Products!$A$1:$F$201,MATCH(Orders!I$1,Products!$A$1:$F$1,0),0)</f>
        <v>25833.54427698228</v>
      </c>
      <c r="J11837" s="2">
        <f>VLOOKUP($E11837,
Products!$A$1:$F$201,MATCH(Orders!J$1,Products!$A$1:$F$1,0),0)</f>
        <v>16827.881451334611</v>
      </c>
    </row>
    <row r="11838" spans="1:10">
      <c r="A11838">
        <v>11837</v>
      </c>
      <c r="B11838" s="4">
        <v>45195</v>
      </c>
      <c r="C11838" s="10">
        <f>DATE(YEAR(orders[[#This Row],[order_date]]), MONTH(orders[[#This Row],[order_date]]), 1)</f>
        <v>45170</v>
      </c>
      <c r="D11838" t="s">
        <v>2724</v>
      </c>
      <c r="E11838" t="s">
        <v>564</v>
      </c>
      <c r="F11838" t="str">
        <f>VLOOKUP(orders[[#This Row],[product_id]],Products!A:C,3,0)</f>
        <v>Electronics</v>
      </c>
      <c r="G11838">
        <v>1</v>
      </c>
      <c r="H11838" s="6">
        <v>0.2403228942677946</v>
      </c>
      <c r="I11838" s="2">
        <f>VLOOKUP($E11838,
Products!$A$1:$F$201,MATCH(Orders!I$1,Products!$A$1:$F$1,0),0)</f>
        <v>21989.290766910399</v>
      </c>
      <c r="J11838" s="2">
        <f>VLOOKUP($E11838,
Products!$A$1:$F$201,MATCH(Orders!J$1,Products!$A$1:$F$1,0),0)</f>
        <v>15566.99865864101</v>
      </c>
    </row>
    <row r="11839" spans="1:10">
      <c r="A11839">
        <v>11838</v>
      </c>
      <c r="B11839" s="4">
        <v>45287</v>
      </c>
      <c r="C11839" s="10">
        <f>DATE(YEAR(orders[[#This Row],[order_date]]), MONTH(orders[[#This Row],[order_date]]), 1)</f>
        <v>45261</v>
      </c>
      <c r="D11839" t="s">
        <v>2983</v>
      </c>
      <c r="E11839" t="s">
        <v>549</v>
      </c>
      <c r="F11839" t="str">
        <f>VLOOKUP(orders[[#This Row],[product_id]],Products!A:C,3,0)</f>
        <v>Electronics</v>
      </c>
      <c r="G11839">
        <v>1</v>
      </c>
      <c r="H11839" s="6">
        <v>0.15649329686669738</v>
      </c>
      <c r="I11839" s="2">
        <f>VLOOKUP($E11839,
Products!$A$1:$F$201,MATCH(Orders!I$1,Products!$A$1:$F$1,0),0)</f>
        <v>32579.222893763279</v>
      </c>
      <c r="J11839" s="2">
        <f>VLOOKUP($E11839,
Products!$A$1:$F$201,MATCH(Orders!J$1,Products!$A$1:$F$1,0),0)</f>
        <v>22472.912188105081</v>
      </c>
    </row>
    <row r="11840" spans="1:10">
      <c r="A11840">
        <v>11839</v>
      </c>
      <c r="B11840" s="4">
        <v>45456</v>
      </c>
      <c r="C11840" s="10">
        <f>DATE(YEAR(orders[[#This Row],[order_date]]), MONTH(orders[[#This Row],[order_date]]), 1)</f>
        <v>45444</v>
      </c>
      <c r="D11840" t="s">
        <v>3404</v>
      </c>
      <c r="E11840" t="s">
        <v>516</v>
      </c>
      <c r="F11840" t="str">
        <f>VLOOKUP(orders[[#This Row],[product_id]],Products!A:C,3,0)</f>
        <v>Electronics</v>
      </c>
      <c r="G11840">
        <v>1</v>
      </c>
      <c r="H11840" s="6">
        <v>0.21315009787119873</v>
      </c>
      <c r="I11840" s="2">
        <f>VLOOKUP($E11840,
Products!$A$1:$F$201,MATCH(Orders!I$1,Products!$A$1:$F$1,0),0)</f>
        <v>12594.36437895595</v>
      </c>
      <c r="J11840" s="2">
        <f>VLOOKUP($E11840,
Products!$A$1:$F$201,MATCH(Orders!J$1,Products!$A$1:$F$1,0),0)</f>
        <v>9909.7267986522402</v>
      </c>
    </row>
    <row r="11841" spans="1:10">
      <c r="A11841">
        <v>11840</v>
      </c>
      <c r="B11841" s="4">
        <v>45609</v>
      </c>
      <c r="C11841" s="10">
        <f>DATE(YEAR(orders[[#This Row],[order_date]]), MONTH(orders[[#This Row],[order_date]]), 1)</f>
        <v>45597</v>
      </c>
      <c r="D11841" t="s">
        <v>1983</v>
      </c>
      <c r="E11841" t="s">
        <v>547</v>
      </c>
      <c r="F11841" t="str">
        <f>VLOOKUP(orders[[#This Row],[product_id]],Products!A:C,3,0)</f>
        <v>Appliances</v>
      </c>
      <c r="G11841">
        <v>1</v>
      </c>
      <c r="H11841" s="6">
        <v>6.0259519432258393E-2</v>
      </c>
      <c r="I11841" s="2">
        <f>VLOOKUP($E11841,
Products!$A$1:$F$201,MATCH(Orders!I$1,Products!$A$1:$F$1,0),0)</f>
        <v>2366.4310858022332</v>
      </c>
      <c r="J11841" s="2">
        <f>VLOOKUP($E11841,
Products!$A$1:$F$201,MATCH(Orders!J$1,Products!$A$1:$F$1,0),0)</f>
        <v>1841.1055346213741</v>
      </c>
    </row>
    <row r="11842" spans="1:10">
      <c r="A11842">
        <v>11841</v>
      </c>
      <c r="B11842" s="4">
        <v>45088</v>
      </c>
      <c r="C11842" s="10">
        <f>DATE(YEAR(orders[[#This Row],[order_date]]), MONTH(orders[[#This Row],[order_date]]), 1)</f>
        <v>45078</v>
      </c>
      <c r="D11842" t="s">
        <v>2133</v>
      </c>
      <c r="E11842" t="s">
        <v>528</v>
      </c>
      <c r="F11842" t="str">
        <f>VLOOKUP(orders[[#This Row],[product_id]],Products!A:C,3,0)</f>
        <v>Appliances</v>
      </c>
      <c r="G11842">
        <v>3</v>
      </c>
      <c r="H11842" s="6">
        <v>5.7081519327941033E-2</v>
      </c>
      <c r="I11842" s="2">
        <f>VLOOKUP($E11842,
Products!$A$1:$F$201,MATCH(Orders!I$1,Products!$A$1:$F$1,0),0)</f>
        <v>5741.145946914552</v>
      </c>
      <c r="J11842" s="2">
        <f>VLOOKUP($E11842,
Products!$A$1:$F$201,MATCH(Orders!J$1,Products!$A$1:$F$1,0),0)</f>
        <v>4112.7219202399874</v>
      </c>
    </row>
    <row r="11843" spans="1:10">
      <c r="A11843">
        <v>11842</v>
      </c>
      <c r="B11843" s="4">
        <v>45391</v>
      </c>
      <c r="C11843" s="10">
        <f>DATE(YEAR(orders[[#This Row],[order_date]]), MONTH(orders[[#This Row],[order_date]]), 1)</f>
        <v>45383</v>
      </c>
      <c r="D11843" t="s">
        <v>2223</v>
      </c>
      <c r="E11843" t="s">
        <v>623</v>
      </c>
      <c r="F11843" t="str">
        <f>VLOOKUP(orders[[#This Row],[product_id]],Products!A:C,3,0)</f>
        <v>Electronics</v>
      </c>
      <c r="G11843">
        <v>1</v>
      </c>
      <c r="H11843" s="6">
        <v>0.14350048705990093</v>
      </c>
      <c r="I11843" s="2">
        <f>VLOOKUP($E11843,
Products!$A$1:$F$201,MATCH(Orders!I$1,Products!$A$1:$F$1,0),0)</f>
        <v>27422.76406600175</v>
      </c>
      <c r="J11843" s="2">
        <f>VLOOKUP($E11843,
Products!$A$1:$F$201,MATCH(Orders!J$1,Products!$A$1:$F$1,0),0)</f>
        <v>18707.390708641691</v>
      </c>
    </row>
    <row r="11844" spans="1:10">
      <c r="A11844">
        <v>11843</v>
      </c>
      <c r="B11844" s="4">
        <v>45749</v>
      </c>
      <c r="C11844" s="10">
        <f>DATE(YEAR(orders[[#This Row],[order_date]]), MONTH(orders[[#This Row],[order_date]]), 1)</f>
        <v>45748</v>
      </c>
      <c r="D11844" t="s">
        <v>3808</v>
      </c>
      <c r="E11844" t="s">
        <v>693</v>
      </c>
      <c r="F11844" t="str">
        <f>VLOOKUP(orders[[#This Row],[product_id]],Products!A:C,3,0)</f>
        <v>Appliances</v>
      </c>
      <c r="G11844">
        <v>3</v>
      </c>
      <c r="H11844" s="6">
        <v>0.13334150348420976</v>
      </c>
      <c r="I11844" s="2">
        <f>VLOOKUP($E11844,
Products!$A$1:$F$201,MATCH(Orders!I$1,Products!$A$1:$F$1,0),0)</f>
        <v>2037.67513915007</v>
      </c>
      <c r="J11844" s="2">
        <f>VLOOKUP($E11844,
Products!$A$1:$F$201,MATCH(Orders!J$1,Products!$A$1:$F$1,0),0)</f>
        <v>1374.1566876520769</v>
      </c>
    </row>
    <row r="11845" spans="1:10">
      <c r="A11845">
        <v>11844</v>
      </c>
      <c r="B11845" s="4">
        <v>45474</v>
      </c>
      <c r="C11845" s="10">
        <f>DATE(YEAR(orders[[#This Row],[order_date]]), MONTH(orders[[#This Row],[order_date]]), 1)</f>
        <v>45474</v>
      </c>
      <c r="D11845" t="s">
        <v>1891</v>
      </c>
      <c r="E11845" t="s">
        <v>567</v>
      </c>
      <c r="F11845" t="str">
        <f>VLOOKUP(orders[[#This Row],[product_id]],Products!A:C,3,0)</f>
        <v>Electronics</v>
      </c>
      <c r="G11845">
        <v>2</v>
      </c>
      <c r="H11845" s="6">
        <v>0.16682833346469117</v>
      </c>
      <c r="I11845" s="2">
        <f>VLOOKUP($E11845,
Products!$A$1:$F$201,MATCH(Orders!I$1,Products!$A$1:$F$1,0),0)</f>
        <v>17514.171240093368</v>
      </c>
      <c r="J11845" s="2">
        <f>VLOOKUP($E11845,
Products!$A$1:$F$201,MATCH(Orders!J$1,Products!$A$1:$F$1,0),0)</f>
        <v>12226.76247250809</v>
      </c>
    </row>
    <row r="11846" spans="1:10">
      <c r="A11846">
        <v>11845</v>
      </c>
      <c r="B11846" s="4">
        <v>44978</v>
      </c>
      <c r="C11846" s="10">
        <f>DATE(YEAR(orders[[#This Row],[order_date]]), MONTH(orders[[#This Row],[order_date]]), 1)</f>
        <v>44958</v>
      </c>
      <c r="D11846" t="s">
        <v>2637</v>
      </c>
      <c r="E11846" t="s">
        <v>616</v>
      </c>
      <c r="F11846" t="str">
        <f>VLOOKUP(orders[[#This Row],[product_id]],Products!A:C,3,0)</f>
        <v>Electronics</v>
      </c>
      <c r="G11846">
        <v>2</v>
      </c>
      <c r="H11846" s="6">
        <v>0.15979760626953646</v>
      </c>
      <c r="I11846" s="2">
        <f>VLOOKUP($E11846,
Products!$A$1:$F$201,MATCH(Orders!I$1,Products!$A$1:$F$1,0),0)</f>
        <v>12172.554053901489</v>
      </c>
      <c r="J11846" s="2">
        <f>VLOOKUP($E11846,
Products!$A$1:$F$201,MATCH(Orders!J$1,Products!$A$1:$F$1,0),0)</f>
        <v>9644.7702288148557</v>
      </c>
    </row>
    <row r="11847" spans="1:10">
      <c r="A11847">
        <v>11846</v>
      </c>
      <c r="B11847" s="4">
        <v>45414</v>
      </c>
      <c r="C11847" s="10">
        <f>DATE(YEAR(orders[[#This Row],[order_date]]), MONTH(orders[[#This Row],[order_date]]), 1)</f>
        <v>45413</v>
      </c>
      <c r="D11847" t="s">
        <v>2161</v>
      </c>
      <c r="E11847" t="s">
        <v>559</v>
      </c>
      <c r="F11847" t="str">
        <f>VLOOKUP(orders[[#This Row],[product_id]],Products!A:C,3,0)</f>
        <v>Electronics</v>
      </c>
      <c r="G11847">
        <v>3</v>
      </c>
      <c r="H11847" s="6">
        <v>0.18184204738579521</v>
      </c>
      <c r="I11847" s="2">
        <f>VLOOKUP($E11847,
Products!$A$1:$F$201,MATCH(Orders!I$1,Products!$A$1:$F$1,0),0)</f>
        <v>2588.546892391822</v>
      </c>
      <c r="J11847" s="2">
        <f>VLOOKUP($E11847,
Products!$A$1:$F$201,MATCH(Orders!J$1,Products!$A$1:$F$1,0),0)</f>
        <v>1942.6863840762869</v>
      </c>
    </row>
    <row r="11848" spans="1:10">
      <c r="A11848">
        <v>11847</v>
      </c>
      <c r="B11848" s="4">
        <v>45018</v>
      </c>
      <c r="C11848" s="10">
        <f>DATE(YEAR(orders[[#This Row],[order_date]]), MONTH(orders[[#This Row],[order_date]]), 1)</f>
        <v>45017</v>
      </c>
      <c r="D11848" t="s">
        <v>1885</v>
      </c>
      <c r="E11848" t="s">
        <v>587</v>
      </c>
      <c r="F11848" t="str">
        <f>VLOOKUP(orders[[#This Row],[product_id]],Products!A:C,3,0)</f>
        <v>Electronics</v>
      </c>
      <c r="G11848">
        <v>3</v>
      </c>
      <c r="H11848" s="6">
        <v>0.24032966156905161</v>
      </c>
      <c r="I11848" s="2">
        <f>VLOOKUP($E11848,
Products!$A$1:$F$201,MATCH(Orders!I$1,Products!$A$1:$F$1,0),0)</f>
        <v>16527.367619686949</v>
      </c>
      <c r="J11848" s="2">
        <f>VLOOKUP($E11848,
Products!$A$1:$F$201,MATCH(Orders!J$1,Products!$A$1:$F$1,0),0)</f>
        <v>12533.62883070202</v>
      </c>
    </row>
    <row r="11849" spans="1:10">
      <c r="A11849">
        <v>11848</v>
      </c>
      <c r="B11849" s="4">
        <v>45577</v>
      </c>
      <c r="C11849" s="10">
        <f>DATE(YEAR(orders[[#This Row],[order_date]]), MONTH(orders[[#This Row],[order_date]]), 1)</f>
        <v>45566</v>
      </c>
      <c r="D11849" t="s">
        <v>2052</v>
      </c>
      <c r="E11849" t="s">
        <v>624</v>
      </c>
      <c r="F11849" t="str">
        <f>VLOOKUP(orders[[#This Row],[product_id]],Products!A:C,3,0)</f>
        <v>Appliances</v>
      </c>
      <c r="G11849">
        <v>3</v>
      </c>
      <c r="H11849" s="6">
        <v>0.1269923896073728</v>
      </c>
      <c r="I11849" s="2">
        <f>VLOOKUP($E11849,
Products!$A$1:$F$201,MATCH(Orders!I$1,Products!$A$1:$F$1,0),0)</f>
        <v>2102.383201797521</v>
      </c>
      <c r="J11849" s="2">
        <f>VLOOKUP($E11849,
Products!$A$1:$F$201,MATCH(Orders!J$1,Products!$A$1:$F$1,0),0)</f>
        <v>1599.330443274388</v>
      </c>
    </row>
    <row r="11850" spans="1:10">
      <c r="A11850">
        <v>11849</v>
      </c>
      <c r="B11850" s="4">
        <v>45283</v>
      </c>
      <c r="C11850" s="10">
        <f>DATE(YEAR(orders[[#This Row],[order_date]]), MONTH(orders[[#This Row],[order_date]]), 1)</f>
        <v>45261</v>
      </c>
      <c r="D11850" t="s">
        <v>1334</v>
      </c>
      <c r="E11850" t="s">
        <v>614</v>
      </c>
      <c r="F11850" t="str">
        <f>VLOOKUP(orders[[#This Row],[product_id]],Products!A:C,3,0)</f>
        <v>Electronics</v>
      </c>
      <c r="G11850">
        <v>2</v>
      </c>
      <c r="H11850" s="6">
        <v>0.16985284017842975</v>
      </c>
      <c r="I11850" s="2">
        <f>VLOOKUP($E11850,
Products!$A$1:$F$201,MATCH(Orders!I$1,Products!$A$1:$F$1,0),0)</f>
        <v>27394.979060178921</v>
      </c>
      <c r="J11850" s="2">
        <f>VLOOKUP($E11850,
Products!$A$1:$F$201,MATCH(Orders!J$1,Products!$A$1:$F$1,0),0)</f>
        <v>20497.911427865951</v>
      </c>
    </row>
    <row r="11851" spans="1:10">
      <c r="A11851">
        <v>11850</v>
      </c>
      <c r="B11851" s="4">
        <v>45645</v>
      </c>
      <c r="C11851" s="10">
        <f>DATE(YEAR(orders[[#This Row],[order_date]]), MONTH(orders[[#This Row],[order_date]]), 1)</f>
        <v>45627</v>
      </c>
      <c r="D11851" t="s">
        <v>1920</v>
      </c>
      <c r="E11851" t="s">
        <v>617</v>
      </c>
      <c r="F11851" t="str">
        <f>VLOOKUP(orders[[#This Row],[product_id]],Products!A:C,3,0)</f>
        <v>Electronics</v>
      </c>
      <c r="G11851">
        <v>2</v>
      </c>
      <c r="H11851" s="6">
        <v>0.11652105854173414</v>
      </c>
      <c r="I11851" s="2">
        <f>VLOOKUP($E11851,
Products!$A$1:$F$201,MATCH(Orders!I$1,Products!$A$1:$F$1,0),0)</f>
        <v>19466.867434847129</v>
      </c>
      <c r="J11851" s="2">
        <f>VLOOKUP($E11851,
Products!$A$1:$F$201,MATCH(Orders!J$1,Products!$A$1:$F$1,0),0)</f>
        <v>13371.790482684521</v>
      </c>
    </row>
    <row r="11852" spans="1:10">
      <c r="A11852">
        <v>11851</v>
      </c>
      <c r="B11852" s="4">
        <v>45125</v>
      </c>
      <c r="C11852" s="10">
        <f>DATE(YEAR(orders[[#This Row],[order_date]]), MONTH(orders[[#This Row],[order_date]]), 1)</f>
        <v>45108</v>
      </c>
      <c r="D11852" t="s">
        <v>1905</v>
      </c>
      <c r="E11852" t="s">
        <v>518</v>
      </c>
      <c r="F11852" t="str">
        <f>VLOOKUP(orders[[#This Row],[product_id]],Products!A:C,3,0)</f>
        <v>Electronics</v>
      </c>
      <c r="G11852">
        <v>2</v>
      </c>
      <c r="H11852" s="6">
        <v>0.23253784675802852</v>
      </c>
      <c r="I11852" s="2">
        <f>VLOOKUP($E11852,
Products!$A$1:$F$201,MATCH(Orders!I$1,Products!$A$1:$F$1,0),0)</f>
        <v>23393.890826127132</v>
      </c>
      <c r="J11852" s="2">
        <f>VLOOKUP($E11852,
Products!$A$1:$F$201,MATCH(Orders!J$1,Products!$A$1:$F$1,0),0)</f>
        <v>16064.756531016081</v>
      </c>
    </row>
    <row r="11853" spans="1:10">
      <c r="A11853">
        <v>11852</v>
      </c>
      <c r="B11853" s="4">
        <v>45741</v>
      </c>
      <c r="C11853" s="10">
        <f>DATE(YEAR(orders[[#This Row],[order_date]]), MONTH(orders[[#This Row],[order_date]]), 1)</f>
        <v>45717</v>
      </c>
      <c r="D11853" t="s">
        <v>2667</v>
      </c>
      <c r="E11853" t="s">
        <v>573</v>
      </c>
      <c r="F11853" t="str">
        <f>VLOOKUP(orders[[#This Row],[product_id]],Products!A:C,3,0)</f>
        <v>Electronics</v>
      </c>
      <c r="G11853">
        <v>1</v>
      </c>
      <c r="H11853" s="6">
        <v>0.12050512249425323</v>
      </c>
      <c r="I11853" s="2">
        <f>VLOOKUP($E11853,
Products!$A$1:$F$201,MATCH(Orders!I$1,Products!$A$1:$F$1,0),0)</f>
        <v>30443.851050190449</v>
      </c>
      <c r="J11853" s="2">
        <f>VLOOKUP($E11853,
Products!$A$1:$F$201,MATCH(Orders!J$1,Products!$A$1:$F$1,0),0)</f>
        <v>21165.126268210519</v>
      </c>
    </row>
    <row r="11854" spans="1:10">
      <c r="A11854">
        <v>11853</v>
      </c>
      <c r="B11854" s="4">
        <v>45143</v>
      </c>
      <c r="C11854" s="10">
        <f>DATE(YEAR(orders[[#This Row],[order_date]]), MONTH(orders[[#This Row],[order_date]]), 1)</f>
        <v>45139</v>
      </c>
      <c r="D11854" t="s">
        <v>3701</v>
      </c>
      <c r="E11854" t="s">
        <v>612</v>
      </c>
      <c r="F11854" t="str">
        <f>VLOOKUP(orders[[#This Row],[product_id]],Products!A:C,3,0)</f>
        <v>Electronics</v>
      </c>
      <c r="G11854">
        <v>2</v>
      </c>
      <c r="H11854" s="6">
        <v>0.11345608454028515</v>
      </c>
      <c r="I11854" s="2">
        <f>VLOOKUP($E11854,
Products!$A$1:$F$201,MATCH(Orders!I$1,Products!$A$1:$F$1,0),0)</f>
        <v>2704.041843529928</v>
      </c>
      <c r="J11854" s="2">
        <f>VLOOKUP($E11854,
Products!$A$1:$F$201,MATCH(Orders!J$1,Products!$A$1:$F$1,0),0)</f>
        <v>2158.9135708713038</v>
      </c>
    </row>
    <row r="11855" spans="1:10">
      <c r="A11855">
        <v>11854</v>
      </c>
      <c r="B11855" s="4">
        <v>45482</v>
      </c>
      <c r="C11855" s="10">
        <f>DATE(YEAR(orders[[#This Row],[order_date]]), MONTH(orders[[#This Row],[order_date]]), 1)</f>
        <v>45474</v>
      </c>
      <c r="D11855" t="s">
        <v>1222</v>
      </c>
      <c r="E11855" t="s">
        <v>532</v>
      </c>
      <c r="F11855" t="str">
        <f>VLOOKUP(orders[[#This Row],[product_id]],Products!A:C,3,0)</f>
        <v>Electronics</v>
      </c>
      <c r="G11855">
        <v>1</v>
      </c>
      <c r="H11855" s="6">
        <v>0.24456352904117415</v>
      </c>
      <c r="I11855" s="2">
        <f>VLOOKUP($E11855,
Products!$A$1:$F$201,MATCH(Orders!I$1,Products!$A$1:$F$1,0),0)</f>
        <v>2668.0593077725212</v>
      </c>
      <c r="J11855" s="2">
        <f>VLOOKUP($E11855,
Products!$A$1:$F$201,MATCH(Orders!J$1,Products!$A$1:$F$1,0),0)</f>
        <v>1923.7114222321791</v>
      </c>
    </row>
    <row r="11856" spans="1:10">
      <c r="A11856">
        <v>11855</v>
      </c>
      <c r="B11856" s="4">
        <v>45729</v>
      </c>
      <c r="C11856" s="10">
        <f>DATE(YEAR(orders[[#This Row],[order_date]]), MONTH(orders[[#This Row],[order_date]]), 1)</f>
        <v>45717</v>
      </c>
      <c r="D11856" t="s">
        <v>1550</v>
      </c>
      <c r="E11856" t="s">
        <v>620</v>
      </c>
      <c r="F11856" t="str">
        <f>VLOOKUP(orders[[#This Row],[product_id]],Products!A:C,3,0)</f>
        <v>Electronics</v>
      </c>
      <c r="G11856">
        <v>1</v>
      </c>
      <c r="H11856" s="6">
        <v>0.18450135977618104</v>
      </c>
      <c r="I11856" s="2">
        <f>VLOOKUP($E11856,
Products!$A$1:$F$201,MATCH(Orders!I$1,Products!$A$1:$F$1,0),0)</f>
        <v>23669.635851452331</v>
      </c>
      <c r="J11856" s="2">
        <f>VLOOKUP($E11856,
Products!$A$1:$F$201,MATCH(Orders!J$1,Products!$A$1:$F$1,0),0)</f>
        <v>17880.752220874681</v>
      </c>
    </row>
    <row r="11857" spans="1:10">
      <c r="A11857">
        <v>11856</v>
      </c>
      <c r="B11857" s="4">
        <v>45627</v>
      </c>
      <c r="C11857" s="10">
        <f>DATE(YEAR(orders[[#This Row],[order_date]]), MONTH(orders[[#This Row],[order_date]]), 1)</f>
        <v>45627</v>
      </c>
      <c r="D11857" t="s">
        <v>2253</v>
      </c>
      <c r="E11857" t="s">
        <v>673</v>
      </c>
      <c r="F11857" t="str">
        <f>VLOOKUP(orders[[#This Row],[product_id]],Products!A:C,3,0)</f>
        <v>Electronics</v>
      </c>
      <c r="G11857">
        <v>1</v>
      </c>
      <c r="H11857" s="6">
        <v>0.22388387984461044</v>
      </c>
      <c r="I11857" s="2">
        <f>VLOOKUP($E11857,
Products!$A$1:$F$201,MATCH(Orders!I$1,Products!$A$1:$F$1,0),0)</f>
        <v>19770.070105413852</v>
      </c>
      <c r="J11857" s="2">
        <f>VLOOKUP($E11857,
Products!$A$1:$F$201,MATCH(Orders!J$1,Products!$A$1:$F$1,0),0)</f>
        <v>14414.291574648811</v>
      </c>
    </row>
    <row r="11858" spans="1:10">
      <c r="A11858">
        <v>11857</v>
      </c>
      <c r="B11858" s="4">
        <v>45429</v>
      </c>
      <c r="C11858" s="10">
        <f>DATE(YEAR(orders[[#This Row],[order_date]]), MONTH(orders[[#This Row],[order_date]]), 1)</f>
        <v>45413</v>
      </c>
      <c r="D11858" t="s">
        <v>2300</v>
      </c>
      <c r="E11858" t="s">
        <v>579</v>
      </c>
      <c r="F11858" t="str">
        <f>VLOOKUP(orders[[#This Row],[product_id]],Products!A:C,3,0)</f>
        <v>Appliances</v>
      </c>
      <c r="G11858">
        <v>3</v>
      </c>
      <c r="H11858" s="6">
        <v>0.13057805090769836</v>
      </c>
      <c r="I11858" s="2">
        <f>VLOOKUP($E11858,
Products!$A$1:$F$201,MATCH(Orders!I$1,Products!$A$1:$F$1,0),0)</f>
        <v>5919.3204980498322</v>
      </c>
      <c r="J11858" s="2">
        <f>VLOOKUP($E11858,
Products!$A$1:$F$201,MATCH(Orders!J$1,Products!$A$1:$F$1,0),0)</f>
        <v>3972.3071240281379</v>
      </c>
    </row>
    <row r="11859" spans="1:10">
      <c r="A11859">
        <v>11858</v>
      </c>
      <c r="B11859" s="4">
        <v>45395</v>
      </c>
      <c r="C11859" s="10">
        <f>DATE(YEAR(orders[[#This Row],[order_date]]), MONTH(orders[[#This Row],[order_date]]), 1)</f>
        <v>45383</v>
      </c>
      <c r="D11859" t="s">
        <v>3586</v>
      </c>
      <c r="E11859" t="s">
        <v>597</v>
      </c>
      <c r="F11859" t="str">
        <f>VLOOKUP(orders[[#This Row],[product_id]],Products!A:C,3,0)</f>
        <v>Appliances</v>
      </c>
      <c r="G11859">
        <v>3</v>
      </c>
      <c r="H11859" s="6">
        <v>0.11288311795203813</v>
      </c>
      <c r="I11859" s="2">
        <f>VLOOKUP($E11859,
Products!$A$1:$F$201,MATCH(Orders!I$1,Products!$A$1:$F$1,0),0)</f>
        <v>22545.827750919081</v>
      </c>
      <c r="J11859" s="2">
        <f>VLOOKUP($E11859,
Products!$A$1:$F$201,MATCH(Orders!J$1,Products!$A$1:$F$1,0),0)</f>
        <v>15091.172935360129</v>
      </c>
    </row>
    <row r="11860" spans="1:10">
      <c r="A11860">
        <v>11859</v>
      </c>
      <c r="B11860" s="4">
        <v>45292</v>
      </c>
      <c r="C11860" s="10">
        <f>DATE(YEAR(orders[[#This Row],[order_date]]), MONTH(orders[[#This Row],[order_date]]), 1)</f>
        <v>45292</v>
      </c>
      <c r="D11860" t="s">
        <v>1525</v>
      </c>
      <c r="E11860" t="s">
        <v>590</v>
      </c>
      <c r="F11860" t="str">
        <f>VLOOKUP(orders[[#This Row],[product_id]],Products!A:C,3,0)</f>
        <v>Appliances</v>
      </c>
      <c r="G11860">
        <v>1</v>
      </c>
      <c r="H11860" s="6">
        <v>7.8445909465464286E-2</v>
      </c>
      <c r="I11860" s="2">
        <f>VLOOKUP($E11860,
Products!$A$1:$F$201,MATCH(Orders!I$1,Products!$A$1:$F$1,0),0)</f>
        <v>2035.9251500591261</v>
      </c>
      <c r="J11860" s="2">
        <f>VLOOKUP($E11860,
Products!$A$1:$F$201,MATCH(Orders!J$1,Products!$A$1:$F$1,0),0)</f>
        <v>1473.8412378673991</v>
      </c>
    </row>
    <row r="11861" spans="1:10">
      <c r="A11861">
        <v>11860</v>
      </c>
      <c r="B11861" s="4">
        <v>45550</v>
      </c>
      <c r="C11861" s="10">
        <f>DATE(YEAR(orders[[#This Row],[order_date]]), MONTH(orders[[#This Row],[order_date]]), 1)</f>
        <v>45536</v>
      </c>
      <c r="D11861" t="s">
        <v>3564</v>
      </c>
      <c r="E11861" t="s">
        <v>621</v>
      </c>
      <c r="F11861" t="str">
        <f>VLOOKUP(orders[[#This Row],[product_id]],Products!A:C,3,0)</f>
        <v>Electronics</v>
      </c>
      <c r="G11861">
        <v>2</v>
      </c>
      <c r="H11861" s="6">
        <v>0.2484810603079137</v>
      </c>
      <c r="I11861" s="2">
        <f>VLOOKUP($E11861,
Products!$A$1:$F$201,MATCH(Orders!I$1,Products!$A$1:$F$1,0),0)</f>
        <v>11784.05708818019</v>
      </c>
      <c r="J11861" s="2">
        <f>VLOOKUP($E11861,
Products!$A$1:$F$201,MATCH(Orders!J$1,Products!$A$1:$F$1,0),0)</f>
        <v>7779.8525757032758</v>
      </c>
    </row>
    <row r="11862" spans="1:10">
      <c r="A11862">
        <v>11861</v>
      </c>
      <c r="B11862" s="4">
        <v>45846</v>
      </c>
      <c r="C11862" s="10">
        <f>DATE(YEAR(orders[[#This Row],[order_date]]), MONTH(orders[[#This Row],[order_date]]), 1)</f>
        <v>45839</v>
      </c>
      <c r="D11862" t="s">
        <v>1467</v>
      </c>
      <c r="E11862" t="s">
        <v>580</v>
      </c>
      <c r="F11862" t="str">
        <f>VLOOKUP(orders[[#This Row],[product_id]],Products!A:C,3,0)</f>
        <v>Electronics</v>
      </c>
      <c r="G11862">
        <v>1</v>
      </c>
      <c r="H11862" s="6">
        <v>0.19277978179246164</v>
      </c>
      <c r="I11862" s="2">
        <f>VLOOKUP($E11862,
Products!$A$1:$F$201,MATCH(Orders!I$1,Products!$A$1:$F$1,0),0)</f>
        <v>29905.106989935579</v>
      </c>
      <c r="J11862" s="2">
        <f>VLOOKUP($E11862,
Products!$A$1:$F$201,MATCH(Orders!J$1,Products!$A$1:$F$1,0),0)</f>
        <v>22230.930488499071</v>
      </c>
    </row>
    <row r="11863" spans="1:10">
      <c r="A11863">
        <v>11862</v>
      </c>
      <c r="B11863" s="4">
        <v>45487</v>
      </c>
      <c r="C11863" s="10">
        <f>DATE(YEAR(orders[[#This Row],[order_date]]), MONTH(orders[[#This Row],[order_date]]), 1)</f>
        <v>45474</v>
      </c>
      <c r="D11863" t="s">
        <v>2068</v>
      </c>
      <c r="E11863" t="s">
        <v>589</v>
      </c>
      <c r="F11863" t="str">
        <f>VLOOKUP(orders[[#This Row],[product_id]],Products!A:C,3,0)</f>
        <v>Appliances</v>
      </c>
      <c r="G11863">
        <v>2</v>
      </c>
      <c r="H11863" s="6">
        <v>0.11249474744573326</v>
      </c>
      <c r="I11863" s="2">
        <f>VLOOKUP($E11863,
Products!$A$1:$F$201,MATCH(Orders!I$1,Products!$A$1:$F$1,0),0)</f>
        <v>6227.1351854710047</v>
      </c>
      <c r="J11863" s="2">
        <f>VLOOKUP($E11863,
Products!$A$1:$F$201,MATCH(Orders!J$1,Products!$A$1:$F$1,0),0)</f>
        <v>4146.7707671772396</v>
      </c>
    </row>
    <row r="11864" spans="1:10">
      <c r="A11864">
        <v>11863</v>
      </c>
      <c r="B11864" s="4">
        <v>45749</v>
      </c>
      <c r="C11864" s="10">
        <f>DATE(YEAR(orders[[#This Row],[order_date]]), MONTH(orders[[#This Row],[order_date]]), 1)</f>
        <v>45748</v>
      </c>
      <c r="D11864" t="s">
        <v>4382</v>
      </c>
      <c r="E11864" t="s">
        <v>588</v>
      </c>
      <c r="F11864" t="str">
        <f>VLOOKUP(orders[[#This Row],[product_id]],Products!A:C,3,0)</f>
        <v>Electronics</v>
      </c>
      <c r="G11864">
        <v>3</v>
      </c>
      <c r="H11864" s="6">
        <v>0.22940783158570807</v>
      </c>
      <c r="I11864" s="2">
        <f>VLOOKUP($E11864,
Products!$A$1:$F$201,MATCH(Orders!I$1,Products!$A$1:$F$1,0),0)</f>
        <v>32539.342481911372</v>
      </c>
      <c r="J11864" s="2">
        <f>VLOOKUP($E11864,
Products!$A$1:$F$201,MATCH(Orders!J$1,Products!$A$1:$F$1,0),0)</f>
        <v>21531.252982830021</v>
      </c>
    </row>
    <row r="11865" spans="1:10">
      <c r="A11865">
        <v>11864</v>
      </c>
      <c r="B11865" s="4">
        <v>45893</v>
      </c>
      <c r="C11865" s="10">
        <f>DATE(YEAR(orders[[#This Row],[order_date]]), MONTH(orders[[#This Row],[order_date]]), 1)</f>
        <v>45870</v>
      </c>
      <c r="D11865" t="s">
        <v>3072</v>
      </c>
      <c r="E11865" t="s">
        <v>643</v>
      </c>
      <c r="F11865" t="str">
        <f>VLOOKUP(orders[[#This Row],[product_id]],Products!A:C,3,0)</f>
        <v>Appliances</v>
      </c>
      <c r="G11865">
        <v>1</v>
      </c>
      <c r="H11865" s="6">
        <v>6.2573592814662779E-2</v>
      </c>
      <c r="I11865" s="2">
        <f>VLOOKUP($E11865,
Products!$A$1:$F$201,MATCH(Orders!I$1,Products!$A$1:$F$1,0),0)</f>
        <v>26269.068564891841</v>
      </c>
      <c r="J11865" s="2">
        <f>VLOOKUP($E11865,
Products!$A$1:$F$201,MATCH(Orders!J$1,Products!$A$1:$F$1,0),0)</f>
        <v>18867.564539756699</v>
      </c>
    </row>
    <row r="11866" spans="1:10">
      <c r="A11866">
        <v>11865</v>
      </c>
      <c r="B11866" s="4">
        <v>45589</v>
      </c>
      <c r="C11866" s="10">
        <f>DATE(YEAR(orders[[#This Row],[order_date]]), MONTH(orders[[#This Row],[order_date]]), 1)</f>
        <v>45566</v>
      </c>
      <c r="D11866" t="s">
        <v>816</v>
      </c>
      <c r="E11866" t="s">
        <v>520</v>
      </c>
      <c r="F11866" t="str">
        <f>VLOOKUP(orders[[#This Row],[product_id]],Products!A:C,3,0)</f>
        <v>Electronics</v>
      </c>
      <c r="G11866">
        <v>3</v>
      </c>
      <c r="H11866" s="6">
        <v>0.24116563996666035</v>
      </c>
      <c r="I11866" s="2">
        <f>VLOOKUP($E11866,
Products!$A$1:$F$201,MATCH(Orders!I$1,Products!$A$1:$F$1,0),0)</f>
        <v>19053.584916305819</v>
      </c>
      <c r="J11866" s="2">
        <f>VLOOKUP($E11866,
Products!$A$1:$F$201,MATCH(Orders!J$1,Products!$A$1:$F$1,0),0)</f>
        <v>13248.74841276826</v>
      </c>
    </row>
    <row r="11867" spans="1:10">
      <c r="A11867">
        <v>11866</v>
      </c>
      <c r="B11867" s="4">
        <v>45677</v>
      </c>
      <c r="C11867" s="10">
        <f>DATE(YEAR(orders[[#This Row],[order_date]]), MONTH(orders[[#This Row],[order_date]]), 1)</f>
        <v>45658</v>
      </c>
      <c r="D11867" t="s">
        <v>2547</v>
      </c>
      <c r="E11867" t="s">
        <v>550</v>
      </c>
      <c r="F11867" t="str">
        <f>VLOOKUP(orders[[#This Row],[product_id]],Products!A:C,3,0)</f>
        <v>Electronics</v>
      </c>
      <c r="G11867">
        <v>2</v>
      </c>
      <c r="H11867" s="6">
        <v>0.13150844170350412</v>
      </c>
      <c r="I11867" s="2">
        <f>VLOOKUP($E11867,
Products!$A$1:$F$201,MATCH(Orders!I$1,Products!$A$1:$F$1,0),0)</f>
        <v>21928.70634496431</v>
      </c>
      <c r="J11867" s="2">
        <f>VLOOKUP($E11867,
Products!$A$1:$F$201,MATCH(Orders!J$1,Products!$A$1:$F$1,0),0)</f>
        <v>17227.037321653719</v>
      </c>
    </row>
    <row r="11868" spans="1:10">
      <c r="A11868">
        <v>11867</v>
      </c>
      <c r="B11868" s="4">
        <v>45309</v>
      </c>
      <c r="C11868" s="10">
        <f>DATE(YEAR(orders[[#This Row],[order_date]]), MONTH(orders[[#This Row],[order_date]]), 1)</f>
        <v>45292</v>
      </c>
      <c r="D11868" t="s">
        <v>4657</v>
      </c>
      <c r="E11868" t="s">
        <v>686</v>
      </c>
      <c r="F11868" t="str">
        <f>VLOOKUP(orders[[#This Row],[product_id]],Products!A:C,3,0)</f>
        <v>Appliances</v>
      </c>
      <c r="G11868">
        <v>1</v>
      </c>
      <c r="H11868" s="6">
        <v>7.1527699002067027E-2</v>
      </c>
      <c r="I11868" s="2">
        <f>VLOOKUP($E11868,
Products!$A$1:$F$201,MATCH(Orders!I$1,Products!$A$1:$F$1,0),0)</f>
        <v>25525.356267188719</v>
      </c>
      <c r="J11868" s="2">
        <f>VLOOKUP($E11868,
Products!$A$1:$F$201,MATCH(Orders!J$1,Products!$A$1:$F$1,0),0)</f>
        <v>18214.15981099859</v>
      </c>
    </row>
    <row r="11869" spans="1:10">
      <c r="A11869">
        <v>11868</v>
      </c>
      <c r="B11869" s="4">
        <v>45235</v>
      </c>
      <c r="C11869" s="10">
        <f>DATE(YEAR(orders[[#This Row],[order_date]]), MONTH(orders[[#This Row],[order_date]]), 1)</f>
        <v>45231</v>
      </c>
      <c r="D11869" t="s">
        <v>1512</v>
      </c>
      <c r="E11869" t="s">
        <v>587</v>
      </c>
      <c r="F11869" t="str">
        <f>VLOOKUP(orders[[#This Row],[product_id]],Products!A:C,3,0)</f>
        <v>Electronics</v>
      </c>
      <c r="G11869">
        <v>1</v>
      </c>
      <c r="H11869" s="6">
        <v>0.14640322982334869</v>
      </c>
      <c r="I11869" s="2">
        <f>VLOOKUP($E11869,
Products!$A$1:$F$201,MATCH(Orders!I$1,Products!$A$1:$F$1,0),0)</f>
        <v>16527.367619686949</v>
      </c>
      <c r="J11869" s="2">
        <f>VLOOKUP($E11869,
Products!$A$1:$F$201,MATCH(Orders!J$1,Products!$A$1:$F$1,0),0)</f>
        <v>12533.62883070202</v>
      </c>
    </row>
    <row r="11870" spans="1:10">
      <c r="A11870">
        <v>11869</v>
      </c>
      <c r="B11870" s="4">
        <v>45102</v>
      </c>
      <c r="C11870" s="10">
        <f>DATE(YEAR(orders[[#This Row],[order_date]]), MONTH(orders[[#This Row],[order_date]]), 1)</f>
        <v>45078</v>
      </c>
      <c r="D11870" t="s">
        <v>2202</v>
      </c>
      <c r="E11870" t="s">
        <v>512</v>
      </c>
      <c r="F11870" t="str">
        <f>VLOOKUP(orders[[#This Row],[product_id]],Products!A:C,3,0)</f>
        <v>Electronics</v>
      </c>
      <c r="G11870">
        <v>3</v>
      </c>
      <c r="H11870" s="6">
        <v>0.10457736137896478</v>
      </c>
      <c r="I11870" s="2">
        <f>VLOOKUP($E11870,
Products!$A$1:$F$201,MATCH(Orders!I$1,Products!$A$1:$F$1,0),0)</f>
        <v>12877.548087294561</v>
      </c>
      <c r="J11870" s="2">
        <f>VLOOKUP($E11870,
Products!$A$1:$F$201,MATCH(Orders!J$1,Products!$A$1:$F$1,0),0)</f>
        <v>9551.9000631411909</v>
      </c>
    </row>
    <row r="11871" spans="1:10">
      <c r="A11871">
        <v>11870</v>
      </c>
      <c r="B11871" s="4">
        <v>45154</v>
      </c>
      <c r="C11871" s="10">
        <f>DATE(YEAR(orders[[#This Row],[order_date]]), MONTH(orders[[#This Row],[order_date]]), 1)</f>
        <v>45139</v>
      </c>
      <c r="D11871" t="s">
        <v>4625</v>
      </c>
      <c r="E11871" t="s">
        <v>663</v>
      </c>
      <c r="F11871" t="str">
        <f>VLOOKUP(orders[[#This Row],[product_id]],Products!A:C,3,0)</f>
        <v>Electronics</v>
      </c>
      <c r="G11871">
        <v>2</v>
      </c>
      <c r="H11871" s="6">
        <v>0.2180629653433129</v>
      </c>
      <c r="I11871" s="2">
        <f>VLOOKUP($E11871,
Products!$A$1:$F$201,MATCH(Orders!I$1,Products!$A$1:$F$1,0),0)</f>
        <v>12863.39473364416</v>
      </c>
      <c r="J11871" s="2">
        <f>VLOOKUP($E11871,
Products!$A$1:$F$201,MATCH(Orders!J$1,Products!$A$1:$F$1,0),0)</f>
        <v>9312.9321574947517</v>
      </c>
    </row>
    <row r="11872" spans="1:10">
      <c r="A11872">
        <v>11871</v>
      </c>
      <c r="B11872" s="4">
        <v>45273</v>
      </c>
      <c r="C11872" s="10">
        <f>DATE(YEAR(orders[[#This Row],[order_date]]), MONTH(orders[[#This Row],[order_date]]), 1)</f>
        <v>45261</v>
      </c>
      <c r="D11872" t="s">
        <v>3794</v>
      </c>
      <c r="E11872" t="s">
        <v>583</v>
      </c>
      <c r="F11872" t="str">
        <f>VLOOKUP(orders[[#This Row],[product_id]],Products!A:C,3,0)</f>
        <v>Electronics</v>
      </c>
      <c r="G11872">
        <v>1</v>
      </c>
      <c r="H11872" s="6">
        <v>0.23950268500792021</v>
      </c>
      <c r="I11872" s="2">
        <f>VLOOKUP($E11872,
Products!$A$1:$F$201,MATCH(Orders!I$1,Products!$A$1:$F$1,0),0)</f>
        <v>22677.574574249091</v>
      </c>
      <c r="J11872" s="2">
        <f>VLOOKUP($E11872,
Products!$A$1:$F$201,MATCH(Orders!J$1,Products!$A$1:$F$1,0),0)</f>
        <v>16593.91273362303</v>
      </c>
    </row>
    <row r="11873" spans="1:10">
      <c r="A11873">
        <v>11872</v>
      </c>
      <c r="B11873" s="4">
        <v>45947</v>
      </c>
      <c r="C11873" s="10">
        <f>DATE(YEAR(orders[[#This Row],[order_date]]), MONTH(orders[[#This Row],[order_date]]), 1)</f>
        <v>45931</v>
      </c>
      <c r="D11873" t="s">
        <v>1949</v>
      </c>
      <c r="E11873" t="s">
        <v>535</v>
      </c>
      <c r="F11873" t="str">
        <f>VLOOKUP(orders[[#This Row],[product_id]],Products!A:C,3,0)</f>
        <v>Appliances</v>
      </c>
      <c r="G11873">
        <v>1</v>
      </c>
      <c r="H11873" s="6">
        <v>0.13345039411688608</v>
      </c>
      <c r="I11873" s="2">
        <f>VLOOKUP($E11873,
Products!$A$1:$F$201,MATCH(Orders!I$1,Products!$A$1:$F$1,0),0)</f>
        <v>25188.460642954858</v>
      </c>
      <c r="J11873" s="2">
        <f>VLOOKUP($E11873,
Products!$A$1:$F$201,MATCH(Orders!J$1,Products!$A$1:$F$1,0),0)</f>
        <v>18873.341689191599</v>
      </c>
    </row>
    <row r="11874" spans="1:10">
      <c r="A11874">
        <v>11873</v>
      </c>
      <c r="B11874" s="4">
        <v>45276</v>
      </c>
      <c r="C11874" s="10">
        <f>DATE(YEAR(orders[[#This Row],[order_date]]), MONTH(orders[[#This Row],[order_date]]), 1)</f>
        <v>45261</v>
      </c>
      <c r="D11874" t="s">
        <v>1192</v>
      </c>
      <c r="E11874" t="s">
        <v>623</v>
      </c>
      <c r="F11874" t="str">
        <f>VLOOKUP(orders[[#This Row],[product_id]],Products!A:C,3,0)</f>
        <v>Electronics</v>
      </c>
      <c r="G11874">
        <v>1</v>
      </c>
      <c r="H11874" s="6">
        <v>0.18011277010998022</v>
      </c>
      <c r="I11874" s="2">
        <f>VLOOKUP($E11874,
Products!$A$1:$F$201,MATCH(Orders!I$1,Products!$A$1:$F$1,0),0)</f>
        <v>27422.76406600175</v>
      </c>
      <c r="J11874" s="2">
        <f>VLOOKUP($E11874,
Products!$A$1:$F$201,MATCH(Orders!J$1,Products!$A$1:$F$1,0),0)</f>
        <v>18707.390708641691</v>
      </c>
    </row>
    <row r="11875" spans="1:10">
      <c r="A11875">
        <v>11874</v>
      </c>
      <c r="B11875" s="4">
        <v>45381</v>
      </c>
      <c r="C11875" s="10">
        <f>DATE(YEAR(orders[[#This Row],[order_date]]), MONTH(orders[[#This Row],[order_date]]), 1)</f>
        <v>45352</v>
      </c>
      <c r="D11875" t="s">
        <v>1516</v>
      </c>
      <c r="E11875" t="s">
        <v>660</v>
      </c>
      <c r="F11875" t="str">
        <f>VLOOKUP(orders[[#This Row],[product_id]],Products!A:C,3,0)</f>
        <v>Appliances</v>
      </c>
      <c r="G11875">
        <v>1</v>
      </c>
      <c r="H11875" s="6">
        <v>0.12484495737097627</v>
      </c>
      <c r="I11875" s="2">
        <f>VLOOKUP($E11875,
Products!$A$1:$F$201,MATCH(Orders!I$1,Products!$A$1:$F$1,0),0)</f>
        <v>25996.564605776519</v>
      </c>
      <c r="J11875" s="2">
        <f>VLOOKUP($E11875,
Products!$A$1:$F$201,MATCH(Orders!J$1,Products!$A$1:$F$1,0),0)</f>
        <v>20210.769869456319</v>
      </c>
    </row>
    <row r="11876" spans="1:10">
      <c r="A11876">
        <v>11875</v>
      </c>
      <c r="B11876" s="4">
        <v>45367</v>
      </c>
      <c r="C11876" s="10">
        <f>DATE(YEAR(orders[[#This Row],[order_date]]), MONTH(orders[[#This Row],[order_date]]), 1)</f>
        <v>45352</v>
      </c>
      <c r="D11876" t="s">
        <v>2749</v>
      </c>
      <c r="E11876" t="s">
        <v>554</v>
      </c>
      <c r="F11876" t="str">
        <f>VLOOKUP(orders[[#This Row],[product_id]],Products!A:C,3,0)</f>
        <v>Appliances</v>
      </c>
      <c r="G11876">
        <v>2</v>
      </c>
      <c r="H11876" s="6">
        <v>0.10639332935079793</v>
      </c>
      <c r="I11876" s="2">
        <f>VLOOKUP($E11876,
Products!$A$1:$F$201,MATCH(Orders!I$1,Products!$A$1:$F$1,0),0)</f>
        <v>2088.6647814855078</v>
      </c>
      <c r="J11876" s="2">
        <f>VLOOKUP($E11876,
Products!$A$1:$F$201,MATCH(Orders!J$1,Products!$A$1:$F$1,0),0)</f>
        <v>1371.380040542937</v>
      </c>
    </row>
    <row r="11877" spans="1:10">
      <c r="A11877">
        <v>11876</v>
      </c>
      <c r="B11877" s="4">
        <v>45687</v>
      </c>
      <c r="C11877" s="10">
        <f>DATE(YEAR(orders[[#This Row],[order_date]]), MONTH(orders[[#This Row],[order_date]]), 1)</f>
        <v>45658</v>
      </c>
      <c r="D11877" t="s">
        <v>4082</v>
      </c>
      <c r="E11877" t="s">
        <v>690</v>
      </c>
      <c r="F11877" t="str">
        <f>VLOOKUP(orders[[#This Row],[product_id]],Products!A:C,3,0)</f>
        <v>Electronics</v>
      </c>
      <c r="G11877">
        <v>1</v>
      </c>
      <c r="H11877" s="6">
        <v>0.12203800925393282</v>
      </c>
      <c r="I11877" s="2">
        <f>VLOOKUP($E11877,
Products!$A$1:$F$201,MATCH(Orders!I$1,Products!$A$1:$F$1,0),0)</f>
        <v>2338.2059552139431</v>
      </c>
      <c r="J11877" s="2">
        <f>VLOOKUP($E11877,
Products!$A$1:$F$201,MATCH(Orders!J$1,Products!$A$1:$F$1,0),0)</f>
        <v>1708.028418793489</v>
      </c>
    </row>
    <row r="11878" spans="1:10">
      <c r="A11878">
        <v>11877</v>
      </c>
      <c r="B11878" s="4">
        <v>45441</v>
      </c>
      <c r="C11878" s="10">
        <f>DATE(YEAR(orders[[#This Row],[order_date]]), MONTH(orders[[#This Row],[order_date]]), 1)</f>
        <v>45413</v>
      </c>
      <c r="D11878" t="s">
        <v>1222</v>
      </c>
      <c r="E11878" t="s">
        <v>697</v>
      </c>
      <c r="F11878" t="str">
        <f>VLOOKUP(orders[[#This Row],[product_id]],Products!A:C,3,0)</f>
        <v>Electronics</v>
      </c>
      <c r="G11878">
        <v>1</v>
      </c>
      <c r="H11878" s="6">
        <v>0.15883707927524265</v>
      </c>
      <c r="I11878" s="2">
        <f>VLOOKUP($E11878,
Products!$A$1:$F$201,MATCH(Orders!I$1,Products!$A$1:$F$1,0),0)</f>
        <v>17528.463836680221</v>
      </c>
      <c r="J11878" s="2">
        <f>VLOOKUP($E11878,
Products!$A$1:$F$201,MATCH(Orders!J$1,Products!$A$1:$F$1,0),0)</f>
        <v>11565.98358924177</v>
      </c>
    </row>
    <row r="11879" spans="1:10">
      <c r="A11879">
        <v>11878</v>
      </c>
      <c r="B11879" s="4">
        <v>45214</v>
      </c>
      <c r="C11879" s="10">
        <f>DATE(YEAR(orders[[#This Row],[order_date]]), MONTH(orders[[#This Row],[order_date]]), 1)</f>
        <v>45200</v>
      </c>
      <c r="D11879" t="s">
        <v>3906</v>
      </c>
      <c r="E11879" t="s">
        <v>606</v>
      </c>
      <c r="F11879" t="str">
        <f>VLOOKUP(orders[[#This Row],[product_id]],Products!A:C,3,0)</f>
        <v>Appliances</v>
      </c>
      <c r="G11879">
        <v>1</v>
      </c>
      <c r="H11879" s="6">
        <v>5.3018905937966258E-2</v>
      </c>
      <c r="I11879" s="2">
        <f>VLOOKUP($E11879,
Products!$A$1:$F$201,MATCH(Orders!I$1,Products!$A$1:$F$1,0),0)</f>
        <v>2163.0020078909042</v>
      </c>
      <c r="J11879" s="2">
        <f>VLOOKUP($E11879,
Products!$A$1:$F$201,MATCH(Orders!J$1,Products!$A$1:$F$1,0),0)</f>
        <v>1416.078554182008</v>
      </c>
    </row>
    <row r="11880" spans="1:10">
      <c r="A11880">
        <v>11879</v>
      </c>
      <c r="B11880" s="4">
        <v>44934</v>
      </c>
      <c r="C11880" s="10">
        <f>DATE(YEAR(orders[[#This Row],[order_date]]), MONTH(orders[[#This Row],[order_date]]), 1)</f>
        <v>44927</v>
      </c>
      <c r="D11880" t="s">
        <v>1540</v>
      </c>
      <c r="E11880" t="s">
        <v>696</v>
      </c>
      <c r="F11880" t="str">
        <f>VLOOKUP(orders[[#This Row],[product_id]],Products!A:C,3,0)</f>
        <v>Electronics</v>
      </c>
      <c r="G11880">
        <v>2</v>
      </c>
      <c r="H11880" s="6">
        <v>0.21133378774037054</v>
      </c>
      <c r="I11880" s="2">
        <f>VLOOKUP($E11880,
Products!$A$1:$F$201,MATCH(Orders!I$1,Products!$A$1:$F$1,0),0)</f>
        <v>2723.6534496184809</v>
      </c>
      <c r="J11880" s="2">
        <f>VLOOKUP($E11880,
Products!$A$1:$F$201,MATCH(Orders!J$1,Products!$A$1:$F$1,0),0)</f>
        <v>1872.4715951823</v>
      </c>
    </row>
    <row r="11881" spans="1:10">
      <c r="A11881">
        <v>11880</v>
      </c>
      <c r="B11881" s="4">
        <v>45013</v>
      </c>
      <c r="C11881" s="10">
        <f>DATE(YEAR(orders[[#This Row],[order_date]]), MONTH(orders[[#This Row],[order_date]]), 1)</f>
        <v>44986</v>
      </c>
      <c r="D11881" t="s">
        <v>1329</v>
      </c>
      <c r="E11881" t="s">
        <v>681</v>
      </c>
      <c r="F11881" t="str">
        <f>VLOOKUP(orders[[#This Row],[product_id]],Products!A:C,3,0)</f>
        <v>Appliances</v>
      </c>
      <c r="G11881">
        <v>1</v>
      </c>
      <c r="H11881" s="6">
        <v>0.13952845598155897</v>
      </c>
      <c r="I11881" s="2">
        <f>VLOOKUP($E11881,
Products!$A$1:$F$201,MATCH(Orders!I$1,Products!$A$1:$F$1,0),0)</f>
        <v>2080.3641662770501</v>
      </c>
      <c r="J11881" s="2">
        <f>VLOOKUP($E11881,
Products!$A$1:$F$201,MATCH(Orders!J$1,Products!$A$1:$F$1,0),0)</f>
        <v>1566.754559891986</v>
      </c>
    </row>
    <row r="11882" spans="1:10">
      <c r="A11882">
        <v>11881</v>
      </c>
      <c r="B11882" s="4">
        <v>45924</v>
      </c>
      <c r="C11882" s="10">
        <f>DATE(YEAR(orders[[#This Row],[order_date]]), MONTH(orders[[#This Row],[order_date]]), 1)</f>
        <v>45901</v>
      </c>
      <c r="D11882" t="s">
        <v>1753</v>
      </c>
      <c r="E11882" t="s">
        <v>674</v>
      </c>
      <c r="F11882" t="str">
        <f>VLOOKUP(orders[[#This Row],[product_id]],Products!A:C,3,0)</f>
        <v>Appliances</v>
      </c>
      <c r="G11882">
        <v>2</v>
      </c>
      <c r="H11882" s="6">
        <v>0.13826096817749411</v>
      </c>
      <c r="I11882" s="2">
        <f>VLOOKUP($E11882,
Products!$A$1:$F$201,MATCH(Orders!I$1,Products!$A$1:$F$1,0),0)</f>
        <v>6324.5253633508046</v>
      </c>
      <c r="J11882" s="2">
        <f>VLOOKUP($E11882,
Products!$A$1:$F$201,MATCH(Orders!J$1,Products!$A$1:$F$1,0),0)</f>
        <v>4493.055585088201</v>
      </c>
    </row>
    <row r="11883" spans="1:10">
      <c r="A11883">
        <v>11882</v>
      </c>
      <c r="B11883" s="4">
        <v>45212</v>
      </c>
      <c r="C11883" s="10">
        <f>DATE(YEAR(orders[[#This Row],[order_date]]), MONTH(orders[[#This Row],[order_date]]), 1)</f>
        <v>45200</v>
      </c>
      <c r="D11883" t="s">
        <v>2270</v>
      </c>
      <c r="E11883" t="s">
        <v>586</v>
      </c>
      <c r="F11883" t="str">
        <f>VLOOKUP(orders[[#This Row],[product_id]],Products!A:C,3,0)</f>
        <v>Appliances</v>
      </c>
      <c r="G11883">
        <v>1</v>
      </c>
      <c r="H11883" s="6">
        <v>0.12723422895817671</v>
      </c>
      <c r="I11883" s="2">
        <f>VLOOKUP($E11883,
Products!$A$1:$F$201,MATCH(Orders!I$1,Products!$A$1:$F$1,0),0)</f>
        <v>22928.971424497449</v>
      </c>
      <c r="J11883" s="2">
        <f>VLOOKUP($E11883,
Products!$A$1:$F$201,MATCH(Orders!J$1,Products!$A$1:$F$1,0),0)</f>
        <v>17801.356740692991</v>
      </c>
    </row>
    <row r="11884" spans="1:10">
      <c r="A11884">
        <v>11883</v>
      </c>
      <c r="B11884" s="4">
        <v>45000</v>
      </c>
      <c r="C11884" s="10">
        <f>DATE(YEAR(orders[[#This Row],[order_date]]), MONTH(orders[[#This Row],[order_date]]), 1)</f>
        <v>44986</v>
      </c>
      <c r="D11884" t="s">
        <v>4688</v>
      </c>
      <c r="E11884" t="s">
        <v>535</v>
      </c>
      <c r="F11884" t="str">
        <f>VLOOKUP(orders[[#This Row],[product_id]],Products!A:C,3,0)</f>
        <v>Appliances</v>
      </c>
      <c r="G11884">
        <v>2</v>
      </c>
      <c r="H11884" s="6">
        <v>0.14347303915179063</v>
      </c>
      <c r="I11884" s="2">
        <f>VLOOKUP($E11884,
Products!$A$1:$F$201,MATCH(Orders!I$1,Products!$A$1:$F$1,0),0)</f>
        <v>25188.460642954858</v>
      </c>
      <c r="J11884" s="2">
        <f>VLOOKUP($E11884,
Products!$A$1:$F$201,MATCH(Orders!J$1,Products!$A$1:$F$1,0),0)</f>
        <v>18873.341689191599</v>
      </c>
    </row>
    <row r="11885" spans="1:10">
      <c r="A11885">
        <v>11884</v>
      </c>
      <c r="B11885" s="4">
        <v>45732</v>
      </c>
      <c r="C11885" s="10">
        <f>DATE(YEAR(orders[[#This Row],[order_date]]), MONTH(orders[[#This Row],[order_date]]), 1)</f>
        <v>45717</v>
      </c>
      <c r="D11885" t="s">
        <v>1861</v>
      </c>
      <c r="E11885" t="s">
        <v>508</v>
      </c>
      <c r="F11885" t="str">
        <f>VLOOKUP(orders[[#This Row],[product_id]],Products!A:C,3,0)</f>
        <v>Electronics</v>
      </c>
      <c r="G11885">
        <v>1</v>
      </c>
      <c r="H11885" s="6">
        <v>0.18486775645882128</v>
      </c>
      <c r="I11885" s="2">
        <f>VLOOKUP($E11885,
Products!$A$1:$F$201,MATCH(Orders!I$1,Products!$A$1:$F$1,0),0)</f>
        <v>23345.985707147142</v>
      </c>
      <c r="J11885" s="2">
        <f>VLOOKUP($E11885,
Products!$A$1:$F$201,MATCH(Orders!J$1,Products!$A$1:$F$1,0),0)</f>
        <v>15772.90371323649</v>
      </c>
    </row>
    <row r="11886" spans="1:10">
      <c r="A11886">
        <v>11885</v>
      </c>
      <c r="B11886" s="4">
        <v>45084</v>
      </c>
      <c r="C11886" s="10">
        <f>DATE(YEAR(orders[[#This Row],[order_date]]), MONTH(orders[[#This Row],[order_date]]), 1)</f>
        <v>45078</v>
      </c>
      <c r="D11886" t="s">
        <v>3309</v>
      </c>
      <c r="E11886" t="s">
        <v>542</v>
      </c>
      <c r="F11886" t="str">
        <f>VLOOKUP(orders[[#This Row],[product_id]],Products!A:C,3,0)</f>
        <v>Electronics</v>
      </c>
      <c r="G11886">
        <v>3</v>
      </c>
      <c r="H11886" s="6">
        <v>0.16702816117242839</v>
      </c>
      <c r="I11886" s="2">
        <f>VLOOKUP($E11886,
Products!$A$1:$F$201,MATCH(Orders!I$1,Products!$A$1:$F$1,0),0)</f>
        <v>29298.352838526029</v>
      </c>
      <c r="J11886" s="2">
        <f>VLOOKUP($E11886,
Products!$A$1:$F$201,MATCH(Orders!J$1,Products!$A$1:$F$1,0),0)</f>
        <v>19250.751682102291</v>
      </c>
    </row>
    <row r="11887" spans="1:10">
      <c r="A11887">
        <v>11886</v>
      </c>
      <c r="B11887" s="4">
        <v>45356</v>
      </c>
      <c r="C11887" s="10">
        <f>DATE(YEAR(orders[[#This Row],[order_date]]), MONTH(orders[[#This Row],[order_date]]), 1)</f>
        <v>45352</v>
      </c>
      <c r="D11887" t="s">
        <v>2050</v>
      </c>
      <c r="E11887" t="s">
        <v>535</v>
      </c>
      <c r="F11887" t="str">
        <f>VLOOKUP(orders[[#This Row],[product_id]],Products!A:C,3,0)</f>
        <v>Appliances</v>
      </c>
      <c r="G11887">
        <v>2</v>
      </c>
      <c r="H11887" s="6">
        <v>5.2619333066338481E-2</v>
      </c>
      <c r="I11887" s="2">
        <f>VLOOKUP($E11887,
Products!$A$1:$F$201,MATCH(Orders!I$1,Products!$A$1:$F$1,0),0)</f>
        <v>25188.460642954858</v>
      </c>
      <c r="J11887" s="2">
        <f>VLOOKUP($E11887,
Products!$A$1:$F$201,MATCH(Orders!J$1,Products!$A$1:$F$1,0),0)</f>
        <v>18873.341689191599</v>
      </c>
    </row>
    <row r="11888" spans="1:10">
      <c r="A11888">
        <v>11887</v>
      </c>
      <c r="B11888" s="4">
        <v>45772</v>
      </c>
      <c r="C11888" s="10">
        <f>DATE(YEAR(orders[[#This Row],[order_date]]), MONTH(orders[[#This Row],[order_date]]), 1)</f>
        <v>45748</v>
      </c>
      <c r="D11888" t="s">
        <v>1202</v>
      </c>
      <c r="E11888" t="s">
        <v>559</v>
      </c>
      <c r="F11888" t="str">
        <f>VLOOKUP(orders[[#This Row],[product_id]],Products!A:C,3,0)</f>
        <v>Electronics</v>
      </c>
      <c r="G11888">
        <v>2</v>
      </c>
      <c r="H11888" s="6">
        <v>0.11593570156370722</v>
      </c>
      <c r="I11888" s="2">
        <f>VLOOKUP($E11888,
Products!$A$1:$F$201,MATCH(Orders!I$1,Products!$A$1:$F$1,0),0)</f>
        <v>2588.546892391822</v>
      </c>
      <c r="J11888" s="2">
        <f>VLOOKUP($E11888,
Products!$A$1:$F$201,MATCH(Orders!J$1,Products!$A$1:$F$1,0),0)</f>
        <v>1942.6863840762869</v>
      </c>
    </row>
    <row r="11889" spans="1:10">
      <c r="A11889">
        <v>11888</v>
      </c>
      <c r="B11889" s="4">
        <v>44962</v>
      </c>
      <c r="C11889" s="10">
        <f>DATE(YEAR(orders[[#This Row],[order_date]]), MONTH(orders[[#This Row],[order_date]]), 1)</f>
        <v>44958</v>
      </c>
      <c r="D11889" t="s">
        <v>3641</v>
      </c>
      <c r="E11889" t="s">
        <v>618</v>
      </c>
      <c r="F11889" t="str">
        <f>VLOOKUP(orders[[#This Row],[product_id]],Products!A:C,3,0)</f>
        <v>Appliances</v>
      </c>
      <c r="G11889">
        <v>1</v>
      </c>
      <c r="H11889" s="6">
        <v>0.12814365559316429</v>
      </c>
      <c r="I11889" s="2">
        <f>VLOOKUP($E11889,
Products!$A$1:$F$201,MATCH(Orders!I$1,Products!$A$1:$F$1,0),0)</f>
        <v>5546.9777002203573</v>
      </c>
      <c r="J11889" s="2">
        <f>VLOOKUP($E11889,
Products!$A$1:$F$201,MATCH(Orders!J$1,Products!$A$1:$F$1,0),0)</f>
        <v>4048.2565671880161</v>
      </c>
    </row>
    <row r="11890" spans="1:10">
      <c r="A11890">
        <v>11889</v>
      </c>
      <c r="B11890" s="4">
        <v>45947</v>
      </c>
      <c r="C11890" s="10">
        <f>DATE(YEAR(orders[[#This Row],[order_date]]), MONTH(orders[[#This Row],[order_date]]), 1)</f>
        <v>45931</v>
      </c>
      <c r="D11890" t="s">
        <v>4496</v>
      </c>
      <c r="E11890" t="s">
        <v>591</v>
      </c>
      <c r="F11890" t="str">
        <f>VLOOKUP(orders[[#This Row],[product_id]],Products!A:C,3,0)</f>
        <v>Appliances</v>
      </c>
      <c r="G11890">
        <v>2</v>
      </c>
      <c r="H11890" s="6">
        <v>0.1497503168245895</v>
      </c>
      <c r="I11890" s="2">
        <f>VLOOKUP($E11890,
Products!$A$1:$F$201,MATCH(Orders!I$1,Products!$A$1:$F$1,0),0)</f>
        <v>5828.0678031706884</v>
      </c>
      <c r="J11890" s="2">
        <f>VLOOKUP($E11890,
Products!$A$1:$F$201,MATCH(Orders!J$1,Products!$A$1:$F$1,0),0)</f>
        <v>3928.741316454903</v>
      </c>
    </row>
    <row r="11891" spans="1:10">
      <c r="A11891">
        <v>11890</v>
      </c>
      <c r="B11891" s="4">
        <v>45900</v>
      </c>
      <c r="C11891" s="10">
        <f>DATE(YEAR(orders[[#This Row],[order_date]]), MONTH(orders[[#This Row],[order_date]]), 1)</f>
        <v>45870</v>
      </c>
      <c r="D11891" t="s">
        <v>3135</v>
      </c>
      <c r="E11891" t="s">
        <v>605</v>
      </c>
      <c r="F11891" t="str">
        <f>VLOOKUP(orders[[#This Row],[product_id]],Products!A:C,3,0)</f>
        <v>Electronics</v>
      </c>
      <c r="G11891">
        <v>1</v>
      </c>
      <c r="H11891" s="6">
        <v>0.18524252100995986</v>
      </c>
      <c r="I11891" s="2">
        <f>VLOOKUP($E11891,
Products!$A$1:$F$201,MATCH(Orders!I$1,Products!$A$1:$F$1,0),0)</f>
        <v>2690.742909794456</v>
      </c>
      <c r="J11891" s="2">
        <f>VLOOKUP($E11891,
Products!$A$1:$F$201,MATCH(Orders!J$1,Products!$A$1:$F$1,0),0)</f>
        <v>2067.549626292313</v>
      </c>
    </row>
    <row r="11892" spans="1:10">
      <c r="A11892">
        <v>11891</v>
      </c>
      <c r="B11892" s="4">
        <v>45944</v>
      </c>
      <c r="C11892" s="10">
        <f>DATE(YEAR(orders[[#This Row],[order_date]]), MONTH(orders[[#This Row],[order_date]]), 1)</f>
        <v>45931</v>
      </c>
      <c r="D11892" t="s">
        <v>2969</v>
      </c>
      <c r="E11892" t="s">
        <v>590</v>
      </c>
      <c r="F11892" t="str">
        <f>VLOOKUP(orders[[#This Row],[product_id]],Products!A:C,3,0)</f>
        <v>Appliances</v>
      </c>
      <c r="G11892">
        <v>1</v>
      </c>
      <c r="H11892" s="6">
        <v>0.10798530584172765</v>
      </c>
      <c r="I11892" s="2">
        <f>VLOOKUP($E11892,
Products!$A$1:$F$201,MATCH(Orders!I$1,Products!$A$1:$F$1,0),0)</f>
        <v>2035.9251500591261</v>
      </c>
      <c r="J11892" s="2">
        <f>VLOOKUP($E11892,
Products!$A$1:$F$201,MATCH(Orders!J$1,Products!$A$1:$F$1,0),0)</f>
        <v>1473.8412378673991</v>
      </c>
    </row>
    <row r="11893" spans="1:10">
      <c r="A11893">
        <v>11892</v>
      </c>
      <c r="B11893" s="4">
        <v>45639</v>
      </c>
      <c r="C11893" s="10">
        <f>DATE(YEAR(orders[[#This Row],[order_date]]), MONTH(orders[[#This Row],[order_date]]), 1)</f>
        <v>45627</v>
      </c>
      <c r="D11893" t="s">
        <v>3509</v>
      </c>
      <c r="E11893" t="s">
        <v>640</v>
      </c>
      <c r="F11893" t="str">
        <f>VLOOKUP(orders[[#This Row],[product_id]],Products!A:C,3,0)</f>
        <v>Electronics</v>
      </c>
      <c r="G11893">
        <v>2</v>
      </c>
      <c r="H11893" s="6">
        <v>0.16957229382386346</v>
      </c>
      <c r="I11893" s="2">
        <f>VLOOKUP($E11893,
Products!$A$1:$F$201,MATCH(Orders!I$1,Products!$A$1:$F$1,0),0)</f>
        <v>28588.897930669911</v>
      </c>
      <c r="J11893" s="2">
        <f>VLOOKUP($E11893,
Products!$A$1:$F$201,MATCH(Orders!J$1,Products!$A$1:$F$1,0),0)</f>
        <v>20681.16336734363</v>
      </c>
    </row>
    <row r="11894" spans="1:10">
      <c r="A11894">
        <v>11893</v>
      </c>
      <c r="B11894" s="4">
        <v>45996</v>
      </c>
      <c r="C11894" s="10">
        <f>DATE(YEAR(orders[[#This Row],[order_date]]), MONTH(orders[[#This Row],[order_date]]), 1)</f>
        <v>45992</v>
      </c>
      <c r="D11894" t="s">
        <v>1248</v>
      </c>
      <c r="E11894" t="s">
        <v>513</v>
      </c>
      <c r="F11894" t="str">
        <f>VLOOKUP(orders[[#This Row],[product_id]],Products!A:C,3,0)</f>
        <v>Electronics</v>
      </c>
      <c r="G11894">
        <v>1</v>
      </c>
      <c r="H11894" s="6">
        <v>0.1471437551706713</v>
      </c>
      <c r="I11894" s="2">
        <f>VLOOKUP($E11894,
Products!$A$1:$F$201,MATCH(Orders!I$1,Products!$A$1:$F$1,0),0)</f>
        <v>2370.6748519187499</v>
      </c>
      <c r="J11894" s="2">
        <f>VLOOKUP($E11894,
Products!$A$1:$F$201,MATCH(Orders!J$1,Products!$A$1:$F$1,0),0)</f>
        <v>1742.1190905744229</v>
      </c>
    </row>
    <row r="11895" spans="1:10">
      <c r="A11895">
        <v>11894</v>
      </c>
      <c r="B11895" s="4">
        <v>45414</v>
      </c>
      <c r="C11895" s="10">
        <f>DATE(YEAR(orders[[#This Row],[order_date]]), MONTH(orders[[#This Row],[order_date]]), 1)</f>
        <v>45413</v>
      </c>
      <c r="D11895" t="s">
        <v>1621</v>
      </c>
      <c r="E11895" t="s">
        <v>591</v>
      </c>
      <c r="F11895" t="str">
        <f>VLOOKUP(orders[[#This Row],[product_id]],Products!A:C,3,0)</f>
        <v>Appliances</v>
      </c>
      <c r="G11895">
        <v>2</v>
      </c>
      <c r="H11895" s="6">
        <v>0.11497292458324811</v>
      </c>
      <c r="I11895" s="2">
        <f>VLOOKUP($E11895,
Products!$A$1:$F$201,MATCH(Orders!I$1,Products!$A$1:$F$1,0),0)</f>
        <v>5828.0678031706884</v>
      </c>
      <c r="J11895" s="2">
        <f>VLOOKUP($E11895,
Products!$A$1:$F$201,MATCH(Orders!J$1,Products!$A$1:$F$1,0),0)</f>
        <v>3928.741316454903</v>
      </c>
    </row>
    <row r="11896" spans="1:10">
      <c r="A11896">
        <v>11895</v>
      </c>
      <c r="B11896" s="4">
        <v>45545</v>
      </c>
      <c r="C11896" s="10">
        <f>DATE(YEAR(orders[[#This Row],[order_date]]), MONTH(orders[[#This Row],[order_date]]), 1)</f>
        <v>45536</v>
      </c>
      <c r="D11896" t="s">
        <v>2507</v>
      </c>
      <c r="E11896" t="s">
        <v>568</v>
      </c>
      <c r="F11896" t="str">
        <f>VLOOKUP(orders[[#This Row],[product_id]],Products!A:C,3,0)</f>
        <v>Electronics</v>
      </c>
      <c r="G11896">
        <v>1</v>
      </c>
      <c r="H11896" s="6">
        <v>0.21008791790352946</v>
      </c>
      <c r="I11896" s="2">
        <f>VLOOKUP($E11896,
Products!$A$1:$F$201,MATCH(Orders!I$1,Products!$A$1:$F$1,0),0)</f>
        <v>21702.72353355262</v>
      </c>
      <c r="J11896" s="2">
        <f>VLOOKUP($E11896,
Products!$A$1:$F$201,MATCH(Orders!J$1,Products!$A$1:$F$1,0),0)</f>
        <v>17244.710704747551</v>
      </c>
    </row>
    <row r="11897" spans="1:10">
      <c r="A11897">
        <v>11896</v>
      </c>
      <c r="B11897" s="4">
        <v>45096</v>
      </c>
      <c r="C11897" s="10">
        <f>DATE(YEAR(orders[[#This Row],[order_date]]), MONTH(orders[[#This Row],[order_date]]), 1)</f>
        <v>45078</v>
      </c>
      <c r="D11897" t="s">
        <v>3788</v>
      </c>
      <c r="E11897" t="s">
        <v>696</v>
      </c>
      <c r="F11897" t="str">
        <f>VLOOKUP(orders[[#This Row],[product_id]],Products!A:C,3,0)</f>
        <v>Electronics</v>
      </c>
      <c r="G11897">
        <v>1</v>
      </c>
      <c r="H11897" s="6">
        <v>0.14605382342446038</v>
      </c>
      <c r="I11897" s="2">
        <f>VLOOKUP($E11897,
Products!$A$1:$F$201,MATCH(Orders!I$1,Products!$A$1:$F$1,0),0)</f>
        <v>2723.6534496184809</v>
      </c>
      <c r="J11897" s="2">
        <f>VLOOKUP($E11897,
Products!$A$1:$F$201,MATCH(Orders!J$1,Products!$A$1:$F$1,0),0)</f>
        <v>1872.4715951823</v>
      </c>
    </row>
    <row r="11898" spans="1:10">
      <c r="A11898">
        <v>11897</v>
      </c>
      <c r="B11898" s="4">
        <v>45072</v>
      </c>
      <c r="C11898" s="10">
        <f>DATE(YEAR(orders[[#This Row],[order_date]]), MONTH(orders[[#This Row],[order_date]]), 1)</f>
        <v>45047</v>
      </c>
      <c r="D11898" t="s">
        <v>787</v>
      </c>
      <c r="E11898" t="s">
        <v>697</v>
      </c>
      <c r="F11898" t="str">
        <f>VLOOKUP(orders[[#This Row],[product_id]],Products!A:C,3,0)</f>
        <v>Electronics</v>
      </c>
      <c r="G11898">
        <v>3</v>
      </c>
      <c r="H11898" s="6">
        <v>0.12504176181220403</v>
      </c>
      <c r="I11898" s="2">
        <f>VLOOKUP($E11898,
Products!$A$1:$F$201,MATCH(Orders!I$1,Products!$A$1:$F$1,0),0)</f>
        <v>17528.463836680221</v>
      </c>
      <c r="J11898" s="2">
        <f>VLOOKUP($E11898,
Products!$A$1:$F$201,MATCH(Orders!J$1,Products!$A$1:$F$1,0),0)</f>
        <v>11565.98358924177</v>
      </c>
    </row>
    <row r="11899" spans="1:10">
      <c r="A11899">
        <v>11898</v>
      </c>
      <c r="B11899" s="4">
        <v>45794</v>
      </c>
      <c r="C11899" s="10">
        <f>DATE(YEAR(orders[[#This Row],[order_date]]), MONTH(orders[[#This Row],[order_date]]), 1)</f>
        <v>45778</v>
      </c>
      <c r="D11899" t="s">
        <v>1699</v>
      </c>
      <c r="E11899" t="s">
        <v>663</v>
      </c>
      <c r="F11899" t="str">
        <f>VLOOKUP(orders[[#This Row],[product_id]],Products!A:C,3,0)</f>
        <v>Electronics</v>
      </c>
      <c r="G11899">
        <v>3</v>
      </c>
      <c r="H11899" s="6">
        <v>0.14365414715657268</v>
      </c>
      <c r="I11899" s="2">
        <f>VLOOKUP($E11899,
Products!$A$1:$F$201,MATCH(Orders!I$1,Products!$A$1:$F$1,0),0)</f>
        <v>12863.39473364416</v>
      </c>
      <c r="J11899" s="2">
        <f>VLOOKUP($E11899,
Products!$A$1:$F$201,MATCH(Orders!J$1,Products!$A$1:$F$1,0),0)</f>
        <v>9312.9321574947517</v>
      </c>
    </row>
    <row r="11900" spans="1:10">
      <c r="A11900">
        <v>11899</v>
      </c>
      <c r="B11900" s="4">
        <v>45346</v>
      </c>
      <c r="C11900" s="10">
        <f>DATE(YEAR(orders[[#This Row],[order_date]]), MONTH(orders[[#This Row],[order_date]]), 1)</f>
        <v>45323</v>
      </c>
      <c r="D11900" t="s">
        <v>1885</v>
      </c>
      <c r="E11900" t="s">
        <v>598</v>
      </c>
      <c r="F11900" t="str">
        <f>VLOOKUP(orders[[#This Row],[product_id]],Products!A:C,3,0)</f>
        <v>Appliances</v>
      </c>
      <c r="G11900">
        <v>2</v>
      </c>
      <c r="H11900" s="6">
        <v>0.10157880442785644</v>
      </c>
      <c r="I11900" s="2">
        <f>VLOOKUP($E11900,
Products!$A$1:$F$201,MATCH(Orders!I$1,Products!$A$1:$F$1,0),0)</f>
        <v>5641.6789233526652</v>
      </c>
      <c r="J11900" s="2">
        <f>VLOOKUP($E11900,
Products!$A$1:$F$201,MATCH(Orders!J$1,Products!$A$1:$F$1,0),0)</f>
        <v>4031.2473685481059</v>
      </c>
    </row>
    <row r="11901" spans="1:10">
      <c r="A11901">
        <v>11900</v>
      </c>
      <c r="B11901" s="4">
        <v>45499</v>
      </c>
      <c r="C11901" s="10">
        <f>DATE(YEAR(orders[[#This Row],[order_date]]), MONTH(orders[[#This Row],[order_date]]), 1)</f>
        <v>45474</v>
      </c>
      <c r="D11901" t="s">
        <v>871</v>
      </c>
      <c r="E11901" t="s">
        <v>643</v>
      </c>
      <c r="F11901" t="str">
        <f>VLOOKUP(orders[[#This Row],[product_id]],Products!A:C,3,0)</f>
        <v>Appliances</v>
      </c>
      <c r="G11901">
        <v>2</v>
      </c>
      <c r="H11901" s="6">
        <v>6.1510174828182114E-2</v>
      </c>
      <c r="I11901" s="2">
        <f>VLOOKUP($E11901,
Products!$A$1:$F$201,MATCH(Orders!I$1,Products!$A$1:$F$1,0),0)</f>
        <v>26269.068564891841</v>
      </c>
      <c r="J11901" s="2">
        <f>VLOOKUP($E11901,
Products!$A$1:$F$201,MATCH(Orders!J$1,Products!$A$1:$F$1,0),0)</f>
        <v>18867.564539756699</v>
      </c>
    </row>
    <row r="11902" spans="1:10">
      <c r="A11902">
        <v>11901</v>
      </c>
      <c r="B11902" s="4">
        <v>45953</v>
      </c>
      <c r="C11902" s="10">
        <f>DATE(YEAR(orders[[#This Row],[order_date]]), MONTH(orders[[#This Row],[order_date]]), 1)</f>
        <v>45931</v>
      </c>
      <c r="D11902" t="s">
        <v>2961</v>
      </c>
      <c r="E11902" t="s">
        <v>702</v>
      </c>
      <c r="F11902" t="str">
        <f>VLOOKUP(orders[[#This Row],[product_id]],Products!A:C,3,0)</f>
        <v>Electronics</v>
      </c>
      <c r="G11902">
        <v>1</v>
      </c>
      <c r="H11902" s="6">
        <v>0.19175859879078008</v>
      </c>
      <c r="I11902" s="2">
        <f>VLOOKUP($E11902,
Products!$A$1:$F$201,MATCH(Orders!I$1,Products!$A$1:$F$1,0),0)</f>
        <v>11240.591105652349</v>
      </c>
      <c r="J11902" s="2">
        <f>VLOOKUP($E11902,
Products!$A$1:$F$201,MATCH(Orders!J$1,Products!$A$1:$F$1,0),0)</f>
        <v>7671.9523119121068</v>
      </c>
    </row>
    <row r="11903" spans="1:10">
      <c r="A11903">
        <v>11902</v>
      </c>
      <c r="B11903" s="4">
        <v>45725</v>
      </c>
      <c r="C11903" s="10">
        <f>DATE(YEAR(orders[[#This Row],[order_date]]), MONTH(orders[[#This Row],[order_date]]), 1)</f>
        <v>45717</v>
      </c>
      <c r="D11903" t="s">
        <v>2777</v>
      </c>
      <c r="E11903" t="s">
        <v>554</v>
      </c>
      <c r="F11903" t="str">
        <f>VLOOKUP(orders[[#This Row],[product_id]],Products!A:C,3,0)</f>
        <v>Appliances</v>
      </c>
      <c r="G11903">
        <v>2</v>
      </c>
      <c r="H11903" s="6">
        <v>6.206836116028009E-2</v>
      </c>
      <c r="I11903" s="2">
        <f>VLOOKUP($E11903,
Products!$A$1:$F$201,MATCH(Orders!I$1,Products!$A$1:$F$1,0),0)</f>
        <v>2088.6647814855078</v>
      </c>
      <c r="J11903" s="2">
        <f>VLOOKUP($E11903,
Products!$A$1:$F$201,MATCH(Orders!J$1,Products!$A$1:$F$1,0),0)</f>
        <v>1371.380040542937</v>
      </c>
    </row>
    <row r="11904" spans="1:10">
      <c r="A11904">
        <v>11903</v>
      </c>
      <c r="B11904" s="4">
        <v>45247</v>
      </c>
      <c r="C11904" s="10">
        <f>DATE(YEAR(orders[[#This Row],[order_date]]), MONTH(orders[[#This Row],[order_date]]), 1)</f>
        <v>45231</v>
      </c>
      <c r="D11904" t="s">
        <v>1512</v>
      </c>
      <c r="E11904" t="s">
        <v>626</v>
      </c>
      <c r="F11904" t="str">
        <f>VLOOKUP(orders[[#This Row],[product_id]],Products!A:C,3,0)</f>
        <v>Electronics</v>
      </c>
      <c r="G11904">
        <v>1</v>
      </c>
      <c r="H11904" s="6">
        <v>0.2230543655842471</v>
      </c>
      <c r="I11904" s="2">
        <f>VLOOKUP($E11904,
Products!$A$1:$F$201,MATCH(Orders!I$1,Products!$A$1:$F$1,0),0)</f>
        <v>19602.440815481601</v>
      </c>
      <c r="J11904" s="2">
        <f>VLOOKUP($E11904,
Products!$A$1:$F$201,MATCH(Orders!J$1,Products!$A$1:$F$1,0),0)</f>
        <v>14427.862284038891</v>
      </c>
    </row>
    <row r="11905" spans="1:10">
      <c r="A11905">
        <v>11904</v>
      </c>
      <c r="B11905" s="4">
        <v>45172</v>
      </c>
      <c r="C11905" s="10">
        <f>DATE(YEAR(orders[[#This Row],[order_date]]), MONTH(orders[[#This Row],[order_date]]), 1)</f>
        <v>45170</v>
      </c>
      <c r="D11905" t="s">
        <v>3640</v>
      </c>
      <c r="E11905" t="s">
        <v>544</v>
      </c>
      <c r="F11905" t="str">
        <f>VLOOKUP(orders[[#This Row],[product_id]],Products!A:C,3,0)</f>
        <v>Electronics</v>
      </c>
      <c r="G11905">
        <v>1</v>
      </c>
      <c r="H11905" s="6">
        <v>0.12298543429373932</v>
      </c>
      <c r="I11905" s="2">
        <f>VLOOKUP($E11905,
Products!$A$1:$F$201,MATCH(Orders!I$1,Products!$A$1:$F$1,0),0)</f>
        <v>16273.22789477584</v>
      </c>
      <c r="J11905" s="2">
        <f>VLOOKUP($E11905,
Products!$A$1:$F$201,MATCH(Orders!J$1,Products!$A$1:$F$1,0),0)</f>
        <v>12683.607953986329</v>
      </c>
    </row>
    <row r="11906" spans="1:10">
      <c r="A11906">
        <v>11905</v>
      </c>
      <c r="B11906" s="4">
        <v>45403</v>
      </c>
      <c r="C11906" s="10">
        <f>DATE(YEAR(orders[[#This Row],[order_date]]), MONTH(orders[[#This Row],[order_date]]), 1)</f>
        <v>45383</v>
      </c>
      <c r="D11906" t="s">
        <v>3444</v>
      </c>
      <c r="E11906" t="s">
        <v>539</v>
      </c>
      <c r="F11906" t="str">
        <f>VLOOKUP(orders[[#This Row],[product_id]],Products!A:C,3,0)</f>
        <v>Appliances</v>
      </c>
      <c r="G11906">
        <v>3</v>
      </c>
      <c r="H11906" s="6">
        <v>0.14087745562283621</v>
      </c>
      <c r="I11906" s="2">
        <f>VLOOKUP($E11906,
Products!$A$1:$F$201,MATCH(Orders!I$1,Products!$A$1:$F$1,0),0)</f>
        <v>25730.234720482978</v>
      </c>
      <c r="J11906" s="2">
        <f>VLOOKUP($E11906,
Products!$A$1:$F$201,MATCH(Orders!J$1,Products!$A$1:$F$1,0),0)</f>
        <v>17186.87037527658</v>
      </c>
    </row>
    <row r="11907" spans="1:10">
      <c r="A11907">
        <v>11906</v>
      </c>
      <c r="B11907" s="4">
        <v>45709</v>
      </c>
      <c r="C11907" s="10">
        <f>DATE(YEAR(orders[[#This Row],[order_date]]), MONTH(orders[[#This Row],[order_date]]), 1)</f>
        <v>45689</v>
      </c>
      <c r="D11907" t="s">
        <v>1037</v>
      </c>
      <c r="E11907" t="s">
        <v>607</v>
      </c>
      <c r="F11907" t="str">
        <f>VLOOKUP(orders[[#This Row],[product_id]],Products!A:C,3,0)</f>
        <v>Appliances</v>
      </c>
      <c r="G11907">
        <v>1</v>
      </c>
      <c r="H11907" s="6">
        <v>9.523018898939703E-2</v>
      </c>
      <c r="I11907" s="2">
        <f>VLOOKUP($E11907,
Products!$A$1:$F$201,MATCH(Orders!I$1,Products!$A$1:$F$1,0),0)</f>
        <v>6264.400042999192</v>
      </c>
      <c r="J11907" s="2">
        <f>VLOOKUP($E11907,
Products!$A$1:$F$201,MATCH(Orders!J$1,Products!$A$1:$F$1,0),0)</f>
        <v>4980.3849171743304</v>
      </c>
    </row>
    <row r="11908" spans="1:10">
      <c r="A11908">
        <v>11907</v>
      </c>
      <c r="B11908" s="4">
        <v>45459</v>
      </c>
      <c r="C11908" s="10">
        <f>DATE(YEAR(orders[[#This Row],[order_date]]), MONTH(orders[[#This Row],[order_date]]), 1)</f>
        <v>45444</v>
      </c>
      <c r="D11908" t="s">
        <v>2291</v>
      </c>
      <c r="E11908" t="s">
        <v>515</v>
      </c>
      <c r="F11908" t="str">
        <f>VLOOKUP(orders[[#This Row],[product_id]],Products!A:C,3,0)</f>
        <v>Appliances</v>
      </c>
      <c r="G11908">
        <v>3</v>
      </c>
      <c r="H11908" s="6">
        <v>0.10920598955303022</v>
      </c>
      <c r="I11908" s="2">
        <f>VLOOKUP($E11908,
Products!$A$1:$F$201,MATCH(Orders!I$1,Products!$A$1:$F$1,0),0)</f>
        <v>2136.8180837738519</v>
      </c>
      <c r="J11908" s="2">
        <f>VLOOKUP($E11908,
Products!$A$1:$F$201,MATCH(Orders!J$1,Products!$A$1:$F$1,0),0)</f>
        <v>1689.48738136013</v>
      </c>
    </row>
    <row r="11909" spans="1:10">
      <c r="A11909">
        <v>11908</v>
      </c>
      <c r="B11909" s="4">
        <v>45163</v>
      </c>
      <c r="C11909" s="10">
        <f>DATE(YEAR(orders[[#This Row],[order_date]]), MONTH(orders[[#This Row],[order_date]]), 1)</f>
        <v>45139</v>
      </c>
      <c r="D11909" t="s">
        <v>3755</v>
      </c>
      <c r="E11909" t="s">
        <v>514</v>
      </c>
      <c r="F11909" t="str">
        <f>VLOOKUP(orders[[#This Row],[product_id]],Products!A:C,3,0)</f>
        <v>Electronics</v>
      </c>
      <c r="G11909">
        <v>1</v>
      </c>
      <c r="H11909" s="6">
        <v>0.10753558112171467</v>
      </c>
      <c r="I11909" s="2">
        <f>VLOOKUP($E11909,
Products!$A$1:$F$201,MATCH(Orders!I$1,Products!$A$1:$F$1,0),0)</f>
        <v>16482.730474054071</v>
      </c>
      <c r="J11909" s="2">
        <f>VLOOKUP($E11909,
Products!$A$1:$F$201,MATCH(Orders!J$1,Products!$A$1:$F$1,0),0)</f>
        <v>12480.81165565178</v>
      </c>
    </row>
    <row r="11910" spans="1:10">
      <c r="A11910">
        <v>11909</v>
      </c>
      <c r="B11910" s="4">
        <v>45901</v>
      </c>
      <c r="C11910" s="10">
        <f>DATE(YEAR(orders[[#This Row],[order_date]]), MONTH(orders[[#This Row],[order_date]]), 1)</f>
        <v>45901</v>
      </c>
      <c r="D11910" t="s">
        <v>4296</v>
      </c>
      <c r="E11910" t="s">
        <v>693</v>
      </c>
      <c r="F11910" t="str">
        <f>VLOOKUP(orders[[#This Row],[product_id]],Products!A:C,3,0)</f>
        <v>Appliances</v>
      </c>
      <c r="G11910">
        <v>1</v>
      </c>
      <c r="H11910" s="6">
        <v>8.9440164675129663E-2</v>
      </c>
      <c r="I11910" s="2">
        <f>VLOOKUP($E11910,
Products!$A$1:$F$201,MATCH(Orders!I$1,Products!$A$1:$F$1,0),0)</f>
        <v>2037.67513915007</v>
      </c>
      <c r="J11910" s="2">
        <f>VLOOKUP($E11910,
Products!$A$1:$F$201,MATCH(Orders!J$1,Products!$A$1:$F$1,0),0)</f>
        <v>1374.1566876520769</v>
      </c>
    </row>
    <row r="11911" spans="1:10">
      <c r="A11911">
        <v>11910</v>
      </c>
      <c r="B11911" s="4">
        <v>45605</v>
      </c>
      <c r="C11911" s="10">
        <f>DATE(YEAR(orders[[#This Row],[order_date]]), MONTH(orders[[#This Row],[order_date]]), 1)</f>
        <v>45597</v>
      </c>
      <c r="D11911" t="s">
        <v>2240</v>
      </c>
      <c r="E11911" t="s">
        <v>601</v>
      </c>
      <c r="F11911" t="str">
        <f>VLOOKUP(orders[[#This Row],[product_id]],Products!A:C,3,0)</f>
        <v>Appliances</v>
      </c>
      <c r="G11911">
        <v>3</v>
      </c>
      <c r="H11911" s="6">
        <v>9.9339641661737796E-2</v>
      </c>
      <c r="I11911" s="2">
        <f>VLOOKUP($E11911,
Products!$A$1:$F$201,MATCH(Orders!I$1,Products!$A$1:$F$1,0),0)</f>
        <v>2095.1354013205032</v>
      </c>
      <c r="J11911" s="2">
        <f>VLOOKUP($E11911,
Products!$A$1:$F$201,MATCH(Orders!J$1,Products!$A$1:$F$1,0),0)</f>
        <v>1374.592895200507</v>
      </c>
    </row>
    <row r="11912" spans="1:10">
      <c r="A11912">
        <v>11911</v>
      </c>
      <c r="B11912" s="4">
        <v>45505</v>
      </c>
      <c r="C11912" s="10">
        <f>DATE(YEAR(orders[[#This Row],[order_date]]), MONTH(orders[[#This Row],[order_date]]), 1)</f>
        <v>45505</v>
      </c>
      <c r="D11912" t="s">
        <v>4389</v>
      </c>
      <c r="E11912" t="s">
        <v>638</v>
      </c>
      <c r="F11912" t="str">
        <f>VLOOKUP(orders[[#This Row],[product_id]],Products!A:C,3,0)</f>
        <v>Electronics</v>
      </c>
      <c r="G11912">
        <v>1</v>
      </c>
      <c r="H11912" s="6">
        <v>0.1083819689878843</v>
      </c>
      <c r="I11912" s="2">
        <f>VLOOKUP($E11912,
Products!$A$1:$F$201,MATCH(Orders!I$1,Products!$A$1:$F$1,0),0)</f>
        <v>11118.17778596276</v>
      </c>
      <c r="J11912" s="2">
        <f>VLOOKUP($E11912,
Products!$A$1:$F$201,MATCH(Orders!J$1,Products!$A$1:$F$1,0),0)</f>
        <v>7887.697719413397</v>
      </c>
    </row>
    <row r="11913" spans="1:10">
      <c r="A11913">
        <v>11912</v>
      </c>
      <c r="B11913" s="4">
        <v>45056</v>
      </c>
      <c r="C11913" s="10">
        <f>DATE(YEAR(orders[[#This Row],[order_date]]), MONTH(orders[[#This Row],[order_date]]), 1)</f>
        <v>45047</v>
      </c>
      <c r="D11913" t="s">
        <v>2322</v>
      </c>
      <c r="E11913" t="s">
        <v>668</v>
      </c>
      <c r="F11913" t="str">
        <f>VLOOKUP(orders[[#This Row],[product_id]],Products!A:C,3,0)</f>
        <v>Electronics</v>
      </c>
      <c r="G11913">
        <v>1</v>
      </c>
      <c r="H11913" s="6">
        <v>0.16400094342518567</v>
      </c>
      <c r="I11913" s="2">
        <f>VLOOKUP($E11913,
Products!$A$1:$F$201,MATCH(Orders!I$1,Products!$A$1:$F$1,0),0)</f>
        <v>23702.058773663419</v>
      </c>
      <c r="J11913" s="2">
        <f>VLOOKUP($E11913,
Products!$A$1:$F$201,MATCH(Orders!J$1,Products!$A$1:$F$1,0),0)</f>
        <v>17657.804767621328</v>
      </c>
    </row>
    <row r="11914" spans="1:10">
      <c r="A11914">
        <v>11913</v>
      </c>
      <c r="B11914" s="4">
        <v>44937</v>
      </c>
      <c r="C11914" s="10">
        <f>DATE(YEAR(orders[[#This Row],[order_date]]), MONTH(orders[[#This Row],[order_date]]), 1)</f>
        <v>44927</v>
      </c>
      <c r="D11914" t="s">
        <v>2994</v>
      </c>
      <c r="E11914" t="s">
        <v>644</v>
      </c>
      <c r="F11914" t="str">
        <f>VLOOKUP(orders[[#This Row],[product_id]],Products!A:C,3,0)</f>
        <v>Appliances</v>
      </c>
      <c r="G11914">
        <v>2</v>
      </c>
      <c r="H11914" s="6">
        <v>0.13388887960157977</v>
      </c>
      <c r="I11914" s="2">
        <f>VLOOKUP($E11914,
Products!$A$1:$F$201,MATCH(Orders!I$1,Products!$A$1:$F$1,0),0)</f>
        <v>2076.3860361463489</v>
      </c>
      <c r="J11914" s="2">
        <f>VLOOKUP($E11914,
Products!$A$1:$F$201,MATCH(Orders!J$1,Products!$A$1:$F$1,0),0)</f>
        <v>1496.280632568785</v>
      </c>
    </row>
    <row r="11915" spans="1:10">
      <c r="A11915">
        <v>11914</v>
      </c>
      <c r="B11915" s="4">
        <v>45183</v>
      </c>
      <c r="C11915" s="10">
        <f>DATE(YEAR(orders[[#This Row],[order_date]]), MONTH(orders[[#This Row],[order_date]]), 1)</f>
        <v>45170</v>
      </c>
      <c r="D11915" t="s">
        <v>3589</v>
      </c>
      <c r="E11915" t="s">
        <v>547</v>
      </c>
      <c r="F11915" t="str">
        <f>VLOOKUP(orders[[#This Row],[product_id]],Products!A:C,3,0)</f>
        <v>Appliances</v>
      </c>
      <c r="G11915">
        <v>2</v>
      </c>
      <c r="H11915" s="6">
        <v>5.2477758910904691E-2</v>
      </c>
      <c r="I11915" s="2">
        <f>VLOOKUP($E11915,
Products!$A$1:$F$201,MATCH(Orders!I$1,Products!$A$1:$F$1,0),0)</f>
        <v>2366.4310858022332</v>
      </c>
      <c r="J11915" s="2">
        <f>VLOOKUP($E11915,
Products!$A$1:$F$201,MATCH(Orders!J$1,Products!$A$1:$F$1,0),0)</f>
        <v>1841.1055346213741</v>
      </c>
    </row>
    <row r="11916" spans="1:10">
      <c r="A11916">
        <v>11915</v>
      </c>
      <c r="B11916" s="4">
        <v>45742</v>
      </c>
      <c r="C11916" s="10">
        <f>DATE(YEAR(orders[[#This Row],[order_date]]), MONTH(orders[[#This Row],[order_date]]), 1)</f>
        <v>45717</v>
      </c>
      <c r="D11916" t="s">
        <v>886</v>
      </c>
      <c r="E11916" t="s">
        <v>585</v>
      </c>
      <c r="F11916" t="str">
        <f>VLOOKUP(orders[[#This Row],[product_id]],Products!A:C,3,0)</f>
        <v>Appliances</v>
      </c>
      <c r="G11916">
        <v>1</v>
      </c>
      <c r="H11916" s="6">
        <v>9.9253466568028498E-2</v>
      </c>
      <c r="I11916" s="2">
        <f>VLOOKUP($E11916,
Products!$A$1:$F$201,MATCH(Orders!I$1,Products!$A$1:$F$1,0),0)</f>
        <v>24049.2355837664</v>
      </c>
      <c r="J11916" s="2">
        <f>VLOOKUP($E11916,
Products!$A$1:$F$201,MATCH(Orders!J$1,Products!$A$1:$F$1,0),0)</f>
        <v>19053.338129326308</v>
      </c>
    </row>
    <row r="11917" spans="1:10">
      <c r="A11917">
        <v>11916</v>
      </c>
      <c r="B11917" s="4">
        <v>45295</v>
      </c>
      <c r="C11917" s="10">
        <f>DATE(YEAR(orders[[#This Row],[order_date]]), MONTH(orders[[#This Row],[order_date]]), 1)</f>
        <v>45292</v>
      </c>
      <c r="D11917" t="s">
        <v>2022</v>
      </c>
      <c r="E11917" t="s">
        <v>596</v>
      </c>
      <c r="F11917" t="str">
        <f>VLOOKUP(orders[[#This Row],[product_id]],Products!A:C,3,0)</f>
        <v>Electronics</v>
      </c>
      <c r="G11917">
        <v>2</v>
      </c>
      <c r="H11917" s="6">
        <v>0.11580973766877757</v>
      </c>
      <c r="I11917" s="2">
        <f>VLOOKUP($E11917,
Products!$A$1:$F$201,MATCH(Orders!I$1,Products!$A$1:$F$1,0),0)</f>
        <v>12935.39757670891</v>
      </c>
      <c r="J11917" s="2">
        <f>VLOOKUP($E11917,
Products!$A$1:$F$201,MATCH(Orders!J$1,Products!$A$1:$F$1,0),0)</f>
        <v>9648.6160598594815</v>
      </c>
    </row>
    <row r="11918" spans="1:10">
      <c r="A11918">
        <v>11917</v>
      </c>
      <c r="B11918" s="4">
        <v>45870</v>
      </c>
      <c r="C11918" s="10">
        <f>DATE(YEAR(orders[[#This Row],[order_date]]), MONTH(orders[[#This Row],[order_date]]), 1)</f>
        <v>45870</v>
      </c>
      <c r="D11918" t="s">
        <v>2722</v>
      </c>
      <c r="E11918" t="s">
        <v>653</v>
      </c>
      <c r="F11918" t="str">
        <f>VLOOKUP(orders[[#This Row],[product_id]],Products!A:C,3,0)</f>
        <v>Electronics</v>
      </c>
      <c r="G11918">
        <v>1</v>
      </c>
      <c r="H11918" s="6">
        <v>0.11149694327400982</v>
      </c>
      <c r="I11918" s="2">
        <f>VLOOKUP($E11918,
Products!$A$1:$F$201,MATCH(Orders!I$1,Products!$A$1:$F$1,0),0)</f>
        <v>18065.96612294337</v>
      </c>
      <c r="J11918" s="2">
        <f>VLOOKUP($E11918,
Products!$A$1:$F$201,MATCH(Orders!J$1,Products!$A$1:$F$1,0),0)</f>
        <v>14411.932365903909</v>
      </c>
    </row>
    <row r="11919" spans="1:10">
      <c r="A11919">
        <v>11918</v>
      </c>
      <c r="B11919" s="4">
        <v>45808</v>
      </c>
      <c r="C11919" s="10">
        <f>DATE(YEAR(orders[[#This Row],[order_date]]), MONTH(orders[[#This Row],[order_date]]), 1)</f>
        <v>45778</v>
      </c>
      <c r="D11919" t="s">
        <v>1812</v>
      </c>
      <c r="E11919" t="s">
        <v>684</v>
      </c>
      <c r="F11919" t="str">
        <f>VLOOKUP(orders[[#This Row],[product_id]],Products!A:C,3,0)</f>
        <v>Appliances</v>
      </c>
      <c r="G11919">
        <v>3</v>
      </c>
      <c r="H11919" s="6">
        <v>6.6080881124925453E-2</v>
      </c>
      <c r="I11919" s="2">
        <f>VLOOKUP($E11919,
Products!$A$1:$F$201,MATCH(Orders!I$1,Products!$A$1:$F$1,0),0)</f>
        <v>2147.166688023286</v>
      </c>
      <c r="J11919" s="2">
        <f>VLOOKUP($E11919,
Products!$A$1:$F$201,MATCH(Orders!J$1,Products!$A$1:$F$1,0),0)</f>
        <v>1709.9619584723389</v>
      </c>
    </row>
    <row r="11920" spans="1:10">
      <c r="A11920">
        <v>11919</v>
      </c>
      <c r="B11920" s="4">
        <v>44945</v>
      </c>
      <c r="C11920" s="10">
        <f>DATE(YEAR(orders[[#This Row],[order_date]]), MONTH(orders[[#This Row],[order_date]]), 1)</f>
        <v>44927</v>
      </c>
      <c r="D11920" t="s">
        <v>2295</v>
      </c>
      <c r="E11920" t="s">
        <v>506</v>
      </c>
      <c r="F11920" t="str">
        <f>VLOOKUP(orders[[#This Row],[product_id]],Products!A:C,3,0)</f>
        <v>Electronics</v>
      </c>
      <c r="G11920">
        <v>2</v>
      </c>
      <c r="H11920" s="6">
        <v>0.24217371751223388</v>
      </c>
      <c r="I11920" s="2">
        <f>VLOOKUP($E11920,
Products!$A$1:$F$201,MATCH(Orders!I$1,Products!$A$1:$F$1,0),0)</f>
        <v>2354.115904304108</v>
      </c>
      <c r="J11920" s="2">
        <f>VLOOKUP($E11920,
Products!$A$1:$F$201,MATCH(Orders!J$1,Products!$A$1:$F$1,0),0)</f>
        <v>1810.784620830796</v>
      </c>
    </row>
    <row r="11921" spans="1:10">
      <c r="A11921">
        <v>11920</v>
      </c>
      <c r="B11921" s="4">
        <v>45036</v>
      </c>
      <c r="C11921" s="10">
        <f>DATE(YEAR(orders[[#This Row],[order_date]]), MONTH(orders[[#This Row],[order_date]]), 1)</f>
        <v>45017</v>
      </c>
      <c r="D11921" t="s">
        <v>2843</v>
      </c>
      <c r="E11921" t="s">
        <v>516</v>
      </c>
      <c r="F11921" t="str">
        <f>VLOOKUP(orders[[#This Row],[product_id]],Products!A:C,3,0)</f>
        <v>Electronics</v>
      </c>
      <c r="G11921">
        <v>1</v>
      </c>
      <c r="H11921" s="6">
        <v>0.220710622335546</v>
      </c>
      <c r="I11921" s="2">
        <f>VLOOKUP($E11921,
Products!$A$1:$F$201,MATCH(Orders!I$1,Products!$A$1:$F$1,0),0)</f>
        <v>12594.36437895595</v>
      </c>
      <c r="J11921" s="2">
        <f>VLOOKUP($E11921,
Products!$A$1:$F$201,MATCH(Orders!J$1,Products!$A$1:$F$1,0),0)</f>
        <v>9909.7267986522402</v>
      </c>
    </row>
    <row r="11922" spans="1:10">
      <c r="A11922">
        <v>11921</v>
      </c>
      <c r="B11922" s="4">
        <v>45431</v>
      </c>
      <c r="C11922" s="10">
        <f>DATE(YEAR(orders[[#This Row],[order_date]]), MONTH(orders[[#This Row],[order_date]]), 1)</f>
        <v>45413</v>
      </c>
      <c r="D11922" t="s">
        <v>3192</v>
      </c>
      <c r="E11922" t="s">
        <v>566</v>
      </c>
      <c r="F11922" t="str">
        <f>VLOOKUP(orders[[#This Row],[product_id]],Products!A:C,3,0)</f>
        <v>Electronics</v>
      </c>
      <c r="G11922">
        <v>3</v>
      </c>
      <c r="H11922" s="6">
        <v>0.22508476998115007</v>
      </c>
      <c r="I11922" s="2">
        <f>VLOOKUP($E11922,
Products!$A$1:$F$201,MATCH(Orders!I$1,Products!$A$1:$F$1,0),0)</f>
        <v>16858.5225334635</v>
      </c>
      <c r="J11922" s="2">
        <f>VLOOKUP($E11922,
Products!$A$1:$F$201,MATCH(Orders!J$1,Products!$A$1:$F$1,0),0)</f>
        <v>11855.743620634101</v>
      </c>
    </row>
    <row r="11923" spans="1:10">
      <c r="A11923">
        <v>11922</v>
      </c>
      <c r="B11923" s="4">
        <v>45984</v>
      </c>
      <c r="C11923" s="10">
        <f>DATE(YEAR(orders[[#This Row],[order_date]]), MONTH(orders[[#This Row],[order_date]]), 1)</f>
        <v>45962</v>
      </c>
      <c r="D11923" t="s">
        <v>2444</v>
      </c>
      <c r="E11923" t="s">
        <v>584</v>
      </c>
      <c r="F11923" t="str">
        <f>VLOOKUP(orders[[#This Row],[product_id]],Products!A:C,3,0)</f>
        <v>Electronics</v>
      </c>
      <c r="G11923">
        <v>1</v>
      </c>
      <c r="H11923" s="6">
        <v>0.21026229381776593</v>
      </c>
      <c r="I11923" s="2">
        <f>VLOOKUP($E11923,
Products!$A$1:$F$201,MATCH(Orders!I$1,Products!$A$1:$F$1,0),0)</f>
        <v>22521.77465591731</v>
      </c>
      <c r="J11923" s="2">
        <f>VLOOKUP($E11923,
Products!$A$1:$F$201,MATCH(Orders!J$1,Products!$A$1:$F$1,0),0)</f>
        <v>15596.91628423841</v>
      </c>
    </row>
    <row r="11924" spans="1:10">
      <c r="A11924">
        <v>11923</v>
      </c>
      <c r="B11924" s="4">
        <v>45929</v>
      </c>
      <c r="C11924" s="10">
        <f>DATE(YEAR(orders[[#This Row],[order_date]]), MONTH(orders[[#This Row],[order_date]]), 1)</f>
        <v>45901</v>
      </c>
      <c r="D11924" t="s">
        <v>3296</v>
      </c>
      <c r="E11924" t="s">
        <v>672</v>
      </c>
      <c r="F11924" t="str">
        <f>VLOOKUP(orders[[#This Row],[product_id]],Products!A:C,3,0)</f>
        <v>Electronics</v>
      </c>
      <c r="G11924">
        <v>2</v>
      </c>
      <c r="H11924" s="6">
        <v>0.24339738052886414</v>
      </c>
      <c r="I11924" s="2">
        <f>VLOOKUP($E11924,
Products!$A$1:$F$201,MATCH(Orders!I$1,Products!$A$1:$F$1,0),0)</f>
        <v>29856.340212906369</v>
      </c>
      <c r="J11924" s="2">
        <f>VLOOKUP($E11924,
Products!$A$1:$F$201,MATCH(Orders!J$1,Products!$A$1:$F$1,0),0)</f>
        <v>19759.064823078941</v>
      </c>
    </row>
    <row r="11925" spans="1:10">
      <c r="A11925">
        <v>11924</v>
      </c>
      <c r="B11925" s="4">
        <v>45181</v>
      </c>
      <c r="C11925" s="10">
        <f>DATE(YEAR(orders[[#This Row],[order_date]]), MONTH(orders[[#This Row],[order_date]]), 1)</f>
        <v>45170</v>
      </c>
      <c r="D11925" t="s">
        <v>2946</v>
      </c>
      <c r="E11925" t="s">
        <v>609</v>
      </c>
      <c r="F11925" t="str">
        <f>VLOOKUP(orders[[#This Row],[product_id]],Products!A:C,3,0)</f>
        <v>Appliances</v>
      </c>
      <c r="G11925">
        <v>1</v>
      </c>
      <c r="H11925" s="6">
        <v>0.12055820445728617</v>
      </c>
      <c r="I11925" s="2">
        <f>VLOOKUP($E11925,
Products!$A$1:$F$201,MATCH(Orders!I$1,Products!$A$1:$F$1,0),0)</f>
        <v>2159.5378031052392</v>
      </c>
      <c r="J11925" s="2">
        <f>VLOOKUP($E11925,
Products!$A$1:$F$201,MATCH(Orders!J$1,Products!$A$1:$F$1,0),0)</f>
        <v>1501.9415981313371</v>
      </c>
    </row>
    <row r="11926" spans="1:10">
      <c r="A11926">
        <v>11925</v>
      </c>
      <c r="B11926" s="4">
        <v>45564</v>
      </c>
      <c r="C11926" s="10">
        <f>DATE(YEAR(orders[[#This Row],[order_date]]), MONTH(orders[[#This Row],[order_date]]), 1)</f>
        <v>45536</v>
      </c>
      <c r="D11926" t="s">
        <v>1193</v>
      </c>
      <c r="E11926" t="s">
        <v>553</v>
      </c>
      <c r="F11926" t="str">
        <f>VLOOKUP(orders[[#This Row],[product_id]],Products!A:C,3,0)</f>
        <v>Electronics</v>
      </c>
      <c r="G11926">
        <v>1</v>
      </c>
      <c r="H11926" s="6">
        <v>0.21674566950200833</v>
      </c>
      <c r="I11926" s="2">
        <f>VLOOKUP($E11926,
Products!$A$1:$F$201,MATCH(Orders!I$1,Products!$A$1:$F$1,0),0)</f>
        <v>19089.562478947992</v>
      </c>
      <c r="J11926" s="2">
        <f>VLOOKUP($E11926,
Products!$A$1:$F$201,MATCH(Orders!J$1,Products!$A$1:$F$1,0),0)</f>
        <v>12552.840439332171</v>
      </c>
    </row>
    <row r="11927" spans="1:10">
      <c r="A11927">
        <v>11926</v>
      </c>
      <c r="B11927" s="4">
        <v>45060</v>
      </c>
      <c r="C11927" s="10">
        <f>DATE(YEAR(orders[[#This Row],[order_date]]), MONTH(orders[[#This Row],[order_date]]), 1)</f>
        <v>45047</v>
      </c>
      <c r="D11927" t="s">
        <v>1317</v>
      </c>
      <c r="E11927" t="s">
        <v>587</v>
      </c>
      <c r="F11927" t="str">
        <f>VLOOKUP(orders[[#This Row],[product_id]],Products!A:C,3,0)</f>
        <v>Electronics</v>
      </c>
      <c r="G11927">
        <v>3</v>
      </c>
      <c r="H11927" s="6">
        <v>0.20739197022824241</v>
      </c>
      <c r="I11927" s="2">
        <f>VLOOKUP($E11927,
Products!$A$1:$F$201,MATCH(Orders!I$1,Products!$A$1:$F$1,0),0)</f>
        <v>16527.367619686949</v>
      </c>
      <c r="J11927" s="2">
        <f>VLOOKUP($E11927,
Products!$A$1:$F$201,MATCH(Orders!J$1,Products!$A$1:$F$1,0),0)</f>
        <v>12533.62883070202</v>
      </c>
    </row>
    <row r="11928" spans="1:10">
      <c r="A11928">
        <v>11927</v>
      </c>
      <c r="B11928" s="4">
        <v>45425</v>
      </c>
      <c r="C11928" s="10">
        <f>DATE(YEAR(orders[[#This Row],[order_date]]), MONTH(orders[[#This Row],[order_date]]), 1)</f>
        <v>45413</v>
      </c>
      <c r="D11928" t="s">
        <v>4126</v>
      </c>
      <c r="E11928" t="s">
        <v>533</v>
      </c>
      <c r="F11928" t="str">
        <f>VLOOKUP(orders[[#This Row],[product_id]],Products!A:C,3,0)</f>
        <v>Electronics</v>
      </c>
      <c r="G11928">
        <v>3</v>
      </c>
      <c r="H11928" s="6">
        <v>0.14579196034612624</v>
      </c>
      <c r="I11928" s="2">
        <f>VLOOKUP($E11928,
Products!$A$1:$F$201,MATCH(Orders!I$1,Products!$A$1:$F$1,0),0)</f>
        <v>28589.802369332661</v>
      </c>
      <c r="J11928" s="2">
        <f>VLOOKUP($E11928,
Products!$A$1:$F$201,MATCH(Orders!J$1,Products!$A$1:$F$1,0),0)</f>
        <v>21212.93445492295</v>
      </c>
    </row>
    <row r="11929" spans="1:10">
      <c r="A11929">
        <v>11928</v>
      </c>
      <c r="B11929" s="4">
        <v>45323</v>
      </c>
      <c r="C11929" s="10">
        <f>DATE(YEAR(orders[[#This Row],[order_date]]), MONTH(orders[[#This Row],[order_date]]), 1)</f>
        <v>45323</v>
      </c>
      <c r="D11929" t="s">
        <v>1818</v>
      </c>
      <c r="E11929" t="s">
        <v>594</v>
      </c>
      <c r="F11929" t="str">
        <f>VLOOKUP(orders[[#This Row],[product_id]],Products!A:C,3,0)</f>
        <v>Electronics</v>
      </c>
      <c r="G11929">
        <v>1</v>
      </c>
      <c r="H11929" s="6">
        <v>0.11367485560730396</v>
      </c>
      <c r="I11929" s="2">
        <f>VLOOKUP($E11929,
Products!$A$1:$F$201,MATCH(Orders!I$1,Products!$A$1:$F$1,0),0)</f>
        <v>19992.108086337241</v>
      </c>
      <c r="J11929" s="2">
        <f>VLOOKUP($E11929,
Products!$A$1:$F$201,MATCH(Orders!J$1,Products!$A$1:$F$1,0),0)</f>
        <v>14456.6967044005</v>
      </c>
    </row>
    <row r="11930" spans="1:10">
      <c r="A11930">
        <v>11929</v>
      </c>
      <c r="B11930" s="4">
        <v>45573</v>
      </c>
      <c r="C11930" s="10">
        <f>DATE(YEAR(orders[[#This Row],[order_date]]), MONTH(orders[[#This Row],[order_date]]), 1)</f>
        <v>45566</v>
      </c>
      <c r="D11930" t="s">
        <v>3708</v>
      </c>
      <c r="E11930" t="s">
        <v>580</v>
      </c>
      <c r="F11930" t="str">
        <f>VLOOKUP(orders[[#This Row],[product_id]],Products!A:C,3,0)</f>
        <v>Electronics</v>
      </c>
      <c r="G11930">
        <v>3</v>
      </c>
      <c r="H11930" s="6">
        <v>0.11393015027433188</v>
      </c>
      <c r="I11930" s="2">
        <f>VLOOKUP($E11930,
Products!$A$1:$F$201,MATCH(Orders!I$1,Products!$A$1:$F$1,0),0)</f>
        <v>29905.106989935579</v>
      </c>
      <c r="J11930" s="2">
        <f>VLOOKUP($E11930,
Products!$A$1:$F$201,MATCH(Orders!J$1,Products!$A$1:$F$1,0),0)</f>
        <v>22230.930488499071</v>
      </c>
    </row>
    <row r="11931" spans="1:10">
      <c r="A11931">
        <v>11930</v>
      </c>
      <c r="B11931" s="4">
        <v>45611</v>
      </c>
      <c r="C11931" s="10">
        <f>DATE(YEAR(orders[[#This Row],[order_date]]), MONTH(orders[[#This Row],[order_date]]), 1)</f>
        <v>45597</v>
      </c>
      <c r="D11931" t="s">
        <v>3900</v>
      </c>
      <c r="E11931" t="s">
        <v>585</v>
      </c>
      <c r="F11931" t="str">
        <f>VLOOKUP(orders[[#This Row],[product_id]],Products!A:C,3,0)</f>
        <v>Appliances</v>
      </c>
      <c r="G11931">
        <v>1</v>
      </c>
      <c r="H11931" s="6">
        <v>8.9705969758816409E-2</v>
      </c>
      <c r="I11931" s="2">
        <f>VLOOKUP($E11931,
Products!$A$1:$F$201,MATCH(Orders!I$1,Products!$A$1:$F$1,0),0)</f>
        <v>24049.2355837664</v>
      </c>
      <c r="J11931" s="2">
        <f>VLOOKUP($E11931,
Products!$A$1:$F$201,MATCH(Orders!J$1,Products!$A$1:$F$1,0),0)</f>
        <v>19053.338129326308</v>
      </c>
    </row>
    <row r="11932" spans="1:10">
      <c r="A11932">
        <v>11931</v>
      </c>
      <c r="B11932" s="4">
        <v>44945</v>
      </c>
      <c r="C11932" s="10">
        <f>DATE(YEAR(orders[[#This Row],[order_date]]), MONTH(orders[[#This Row],[order_date]]), 1)</f>
        <v>44927</v>
      </c>
      <c r="D11932" t="s">
        <v>2103</v>
      </c>
      <c r="E11932" t="s">
        <v>541</v>
      </c>
      <c r="F11932" t="str">
        <f>VLOOKUP(orders[[#This Row],[product_id]],Products!A:C,3,0)</f>
        <v>Appliances</v>
      </c>
      <c r="G11932">
        <v>1</v>
      </c>
      <c r="H11932" s="6">
        <v>0.12081836044158556</v>
      </c>
      <c r="I11932" s="2">
        <f>VLOOKUP($E11932,
Products!$A$1:$F$201,MATCH(Orders!I$1,Products!$A$1:$F$1,0),0)</f>
        <v>2390.3651642386908</v>
      </c>
      <c r="J11932" s="2">
        <f>VLOOKUP($E11932,
Products!$A$1:$F$201,MATCH(Orders!J$1,Products!$A$1:$F$1,0),0)</f>
        <v>1655.7504783617919</v>
      </c>
    </row>
    <row r="11933" spans="1:10">
      <c r="A11933">
        <v>11932</v>
      </c>
      <c r="B11933" s="4">
        <v>45937</v>
      </c>
      <c r="C11933" s="10">
        <f>DATE(YEAR(orders[[#This Row],[order_date]]), MONTH(orders[[#This Row],[order_date]]), 1)</f>
        <v>45931</v>
      </c>
      <c r="D11933" t="s">
        <v>3824</v>
      </c>
      <c r="E11933" t="s">
        <v>592</v>
      </c>
      <c r="F11933" t="str">
        <f>VLOOKUP(orders[[#This Row],[product_id]],Products!A:C,3,0)</f>
        <v>Electronics</v>
      </c>
      <c r="G11933">
        <v>1</v>
      </c>
      <c r="H11933" s="6">
        <v>0.22246106035568974</v>
      </c>
      <c r="I11933" s="2">
        <f>VLOOKUP($E11933,
Products!$A$1:$F$201,MATCH(Orders!I$1,Products!$A$1:$F$1,0),0)</f>
        <v>12221.95918536383</v>
      </c>
      <c r="J11933" s="2">
        <f>VLOOKUP($E11933,
Products!$A$1:$F$201,MATCH(Orders!J$1,Products!$A$1:$F$1,0),0)</f>
        <v>9737.7215556427309</v>
      </c>
    </row>
    <row r="11934" spans="1:10">
      <c r="A11934">
        <v>11933</v>
      </c>
      <c r="B11934" s="4">
        <v>45045</v>
      </c>
      <c r="C11934" s="10">
        <f>DATE(YEAR(orders[[#This Row],[order_date]]), MONTH(orders[[#This Row],[order_date]]), 1)</f>
        <v>45017</v>
      </c>
      <c r="D11934" t="s">
        <v>2162</v>
      </c>
      <c r="E11934" t="s">
        <v>575</v>
      </c>
      <c r="F11934" t="str">
        <f>VLOOKUP(orders[[#This Row],[product_id]],Products!A:C,3,0)</f>
        <v>Appliances</v>
      </c>
      <c r="G11934">
        <v>3</v>
      </c>
      <c r="H11934" s="6">
        <v>7.9022801798523112E-2</v>
      </c>
      <c r="I11934" s="2">
        <f>VLOOKUP($E11934,
Products!$A$1:$F$201,MATCH(Orders!I$1,Products!$A$1:$F$1,0),0)</f>
        <v>25283.54628276427</v>
      </c>
      <c r="J11934" s="2">
        <f>VLOOKUP($E11934,
Products!$A$1:$F$201,MATCH(Orders!J$1,Products!$A$1:$F$1,0),0)</f>
        <v>19310.503554692368</v>
      </c>
    </row>
    <row r="11935" spans="1:10">
      <c r="A11935">
        <v>11934</v>
      </c>
      <c r="B11935" s="4">
        <v>45228</v>
      </c>
      <c r="C11935" s="10">
        <f>DATE(YEAR(orders[[#This Row],[order_date]]), MONTH(orders[[#This Row],[order_date]]), 1)</f>
        <v>45200</v>
      </c>
      <c r="D11935" t="s">
        <v>2899</v>
      </c>
      <c r="E11935" t="s">
        <v>612</v>
      </c>
      <c r="F11935" t="str">
        <f>VLOOKUP(orders[[#This Row],[product_id]],Products!A:C,3,0)</f>
        <v>Electronics</v>
      </c>
      <c r="G11935">
        <v>3</v>
      </c>
      <c r="H11935" s="6">
        <v>0.12881210923816028</v>
      </c>
      <c r="I11935" s="2">
        <f>VLOOKUP($E11935,
Products!$A$1:$F$201,MATCH(Orders!I$1,Products!$A$1:$F$1,0),0)</f>
        <v>2704.041843529928</v>
      </c>
      <c r="J11935" s="2">
        <f>VLOOKUP($E11935,
Products!$A$1:$F$201,MATCH(Orders!J$1,Products!$A$1:$F$1,0),0)</f>
        <v>2158.9135708713038</v>
      </c>
    </row>
    <row r="11936" spans="1:10">
      <c r="A11936">
        <v>11935</v>
      </c>
      <c r="B11936" s="4">
        <v>45153</v>
      </c>
      <c r="C11936" s="10">
        <f>DATE(YEAR(orders[[#This Row],[order_date]]), MONTH(orders[[#This Row],[order_date]]), 1)</f>
        <v>45139</v>
      </c>
      <c r="D11936" t="s">
        <v>3780</v>
      </c>
      <c r="E11936" t="s">
        <v>695</v>
      </c>
      <c r="F11936" t="str">
        <f>VLOOKUP(orders[[#This Row],[product_id]],Products!A:C,3,0)</f>
        <v>Electronics</v>
      </c>
      <c r="G11936">
        <v>1</v>
      </c>
      <c r="H11936" s="6">
        <v>0.16113925950902713</v>
      </c>
      <c r="I11936" s="2">
        <f>VLOOKUP($E11936,
Products!$A$1:$F$201,MATCH(Orders!I$1,Products!$A$1:$F$1,0),0)</f>
        <v>2716.2219891886762</v>
      </c>
      <c r="J11936" s="2">
        <f>VLOOKUP($E11936,
Products!$A$1:$F$201,MATCH(Orders!J$1,Products!$A$1:$F$1,0),0)</f>
        <v>2045.0534052982539</v>
      </c>
    </row>
    <row r="11937" spans="1:10">
      <c r="A11937">
        <v>11936</v>
      </c>
      <c r="B11937" s="4">
        <v>45282</v>
      </c>
      <c r="C11937" s="10">
        <f>DATE(YEAR(orders[[#This Row],[order_date]]), MONTH(orders[[#This Row],[order_date]]), 1)</f>
        <v>45261</v>
      </c>
      <c r="D11937" t="s">
        <v>4307</v>
      </c>
      <c r="E11937" t="s">
        <v>611</v>
      </c>
      <c r="F11937" t="str">
        <f>VLOOKUP(orders[[#This Row],[product_id]],Products!A:C,3,0)</f>
        <v>Electronics</v>
      </c>
      <c r="G11937">
        <v>2</v>
      </c>
      <c r="H11937" s="6">
        <v>0.20549065171311293</v>
      </c>
      <c r="I11937" s="2">
        <f>VLOOKUP($E11937,
Products!$A$1:$F$201,MATCH(Orders!I$1,Products!$A$1:$F$1,0),0)</f>
        <v>12041.08303405661</v>
      </c>
      <c r="J11937" s="2">
        <f>VLOOKUP($E11937,
Products!$A$1:$F$201,MATCH(Orders!J$1,Products!$A$1:$F$1,0),0)</f>
        <v>7946.6428283753548</v>
      </c>
    </row>
    <row r="11938" spans="1:10">
      <c r="A11938">
        <v>11937</v>
      </c>
      <c r="B11938" s="4">
        <v>45627</v>
      </c>
      <c r="C11938" s="10">
        <f>DATE(YEAR(orders[[#This Row],[order_date]]), MONTH(orders[[#This Row],[order_date]]), 1)</f>
        <v>45627</v>
      </c>
      <c r="D11938" t="s">
        <v>2043</v>
      </c>
      <c r="E11938" t="s">
        <v>575</v>
      </c>
      <c r="F11938" t="str">
        <f>VLOOKUP(orders[[#This Row],[product_id]],Products!A:C,3,0)</f>
        <v>Appliances</v>
      </c>
      <c r="G11938">
        <v>2</v>
      </c>
      <c r="H11938" s="6">
        <v>0.12594356679192309</v>
      </c>
      <c r="I11938" s="2">
        <f>VLOOKUP($E11938,
Products!$A$1:$F$201,MATCH(Orders!I$1,Products!$A$1:$F$1,0),0)</f>
        <v>25283.54628276427</v>
      </c>
      <c r="J11938" s="2">
        <f>VLOOKUP($E11938,
Products!$A$1:$F$201,MATCH(Orders!J$1,Products!$A$1:$F$1,0),0)</f>
        <v>19310.503554692368</v>
      </c>
    </row>
    <row r="11939" spans="1:10">
      <c r="A11939">
        <v>11938</v>
      </c>
      <c r="B11939" s="4">
        <v>45413</v>
      </c>
      <c r="C11939" s="10">
        <f>DATE(YEAR(orders[[#This Row],[order_date]]), MONTH(orders[[#This Row],[order_date]]), 1)</f>
        <v>45413</v>
      </c>
      <c r="D11939" t="s">
        <v>1032</v>
      </c>
      <c r="E11939" t="s">
        <v>515</v>
      </c>
      <c r="F11939" t="str">
        <f>VLOOKUP(orders[[#This Row],[product_id]],Products!A:C,3,0)</f>
        <v>Appliances</v>
      </c>
      <c r="G11939">
        <v>3</v>
      </c>
      <c r="H11939" s="6">
        <v>9.2676739698676194E-2</v>
      </c>
      <c r="I11939" s="2">
        <f>VLOOKUP($E11939,
Products!$A$1:$F$201,MATCH(Orders!I$1,Products!$A$1:$F$1,0),0)</f>
        <v>2136.8180837738519</v>
      </c>
      <c r="J11939" s="2">
        <f>VLOOKUP($E11939,
Products!$A$1:$F$201,MATCH(Orders!J$1,Products!$A$1:$F$1,0),0)</f>
        <v>1689.48738136013</v>
      </c>
    </row>
    <row r="11940" spans="1:10">
      <c r="A11940">
        <v>11939</v>
      </c>
      <c r="B11940" s="4">
        <v>45149</v>
      </c>
      <c r="C11940" s="10">
        <f>DATE(YEAR(orders[[#This Row],[order_date]]), MONTH(orders[[#This Row],[order_date]]), 1)</f>
        <v>45139</v>
      </c>
      <c r="D11940" t="s">
        <v>3741</v>
      </c>
      <c r="E11940" t="s">
        <v>510</v>
      </c>
      <c r="F11940" t="str">
        <f>VLOOKUP(orders[[#This Row],[product_id]],Products!A:C,3,0)</f>
        <v>Appliances</v>
      </c>
      <c r="G11940">
        <v>1</v>
      </c>
      <c r="H11940" s="6">
        <v>6.7394343603202816E-2</v>
      </c>
      <c r="I11940" s="2">
        <f>VLOOKUP($E11940,
Products!$A$1:$F$201,MATCH(Orders!I$1,Products!$A$1:$F$1,0),0)</f>
        <v>23457.606610250739</v>
      </c>
      <c r="J11940" s="2">
        <f>VLOOKUP($E11940,
Products!$A$1:$F$201,MATCH(Orders!J$1,Products!$A$1:$F$1,0),0)</f>
        <v>17038.831523124281</v>
      </c>
    </row>
    <row r="11941" spans="1:10">
      <c r="A11941">
        <v>11940</v>
      </c>
      <c r="B11941" s="4">
        <v>45921</v>
      </c>
      <c r="C11941" s="10">
        <f>DATE(YEAR(orders[[#This Row],[order_date]]), MONTH(orders[[#This Row],[order_date]]), 1)</f>
        <v>45901</v>
      </c>
      <c r="D11941" t="s">
        <v>3858</v>
      </c>
      <c r="E11941" t="s">
        <v>533</v>
      </c>
      <c r="F11941" t="str">
        <f>VLOOKUP(orders[[#This Row],[product_id]],Products!A:C,3,0)</f>
        <v>Electronics</v>
      </c>
      <c r="G11941">
        <v>1</v>
      </c>
      <c r="H11941" s="6">
        <v>0.23210233894858823</v>
      </c>
      <c r="I11941" s="2">
        <f>VLOOKUP($E11941,
Products!$A$1:$F$201,MATCH(Orders!I$1,Products!$A$1:$F$1,0),0)</f>
        <v>28589.802369332661</v>
      </c>
      <c r="J11941" s="2">
        <f>VLOOKUP($E11941,
Products!$A$1:$F$201,MATCH(Orders!J$1,Products!$A$1:$F$1,0),0)</f>
        <v>21212.93445492295</v>
      </c>
    </row>
    <row r="11942" spans="1:10">
      <c r="A11942">
        <v>11941</v>
      </c>
      <c r="B11942" s="4">
        <v>45426</v>
      </c>
      <c r="C11942" s="10">
        <f>DATE(YEAR(orders[[#This Row],[order_date]]), MONTH(orders[[#This Row],[order_date]]), 1)</f>
        <v>45413</v>
      </c>
      <c r="D11942" t="s">
        <v>2906</v>
      </c>
      <c r="E11942" t="s">
        <v>564</v>
      </c>
      <c r="F11942" t="str">
        <f>VLOOKUP(orders[[#This Row],[product_id]],Products!A:C,3,0)</f>
        <v>Electronics</v>
      </c>
      <c r="G11942">
        <v>3</v>
      </c>
      <c r="H11942" s="6">
        <v>0.18783173638696635</v>
      </c>
      <c r="I11942" s="2">
        <f>VLOOKUP($E11942,
Products!$A$1:$F$201,MATCH(Orders!I$1,Products!$A$1:$F$1,0),0)</f>
        <v>21989.290766910399</v>
      </c>
      <c r="J11942" s="2">
        <f>VLOOKUP($E11942,
Products!$A$1:$F$201,MATCH(Orders!J$1,Products!$A$1:$F$1,0),0)</f>
        <v>15566.99865864101</v>
      </c>
    </row>
    <row r="11943" spans="1:10">
      <c r="A11943">
        <v>11942</v>
      </c>
      <c r="B11943" s="4">
        <v>45972</v>
      </c>
      <c r="C11943" s="10">
        <f>DATE(YEAR(orders[[#This Row],[order_date]]), MONTH(orders[[#This Row],[order_date]]), 1)</f>
        <v>45962</v>
      </c>
      <c r="D11943" t="s">
        <v>1107</v>
      </c>
      <c r="E11943" t="s">
        <v>642</v>
      </c>
      <c r="F11943" t="str">
        <f>VLOOKUP(orders[[#This Row],[product_id]],Products!A:C,3,0)</f>
        <v>Appliances</v>
      </c>
      <c r="G11943">
        <v>1</v>
      </c>
      <c r="H11943" s="6">
        <v>5.7489125505205955E-2</v>
      </c>
      <c r="I11943" s="2">
        <f>VLOOKUP($E11943,
Products!$A$1:$F$201,MATCH(Orders!I$1,Products!$A$1:$F$1,0),0)</f>
        <v>2296.7821973225709</v>
      </c>
      <c r="J11943" s="2">
        <f>VLOOKUP($E11943,
Products!$A$1:$F$201,MATCH(Orders!J$1,Products!$A$1:$F$1,0),0)</f>
        <v>1585.16132006212</v>
      </c>
    </row>
    <row r="11944" spans="1:10">
      <c r="A11944">
        <v>11943</v>
      </c>
      <c r="B11944" s="4">
        <v>45291</v>
      </c>
      <c r="C11944" s="10">
        <f>DATE(YEAR(orders[[#This Row],[order_date]]), MONTH(orders[[#This Row],[order_date]]), 1)</f>
        <v>45261</v>
      </c>
      <c r="D11944" t="s">
        <v>3573</v>
      </c>
      <c r="E11944" t="s">
        <v>672</v>
      </c>
      <c r="F11944" t="str">
        <f>VLOOKUP(orders[[#This Row],[product_id]],Products!A:C,3,0)</f>
        <v>Electronics</v>
      </c>
      <c r="G11944">
        <v>1</v>
      </c>
      <c r="H11944" s="6">
        <v>0.21323142604222994</v>
      </c>
      <c r="I11944" s="2">
        <f>VLOOKUP($E11944,
Products!$A$1:$F$201,MATCH(Orders!I$1,Products!$A$1:$F$1,0),0)</f>
        <v>29856.340212906369</v>
      </c>
      <c r="J11944" s="2">
        <f>VLOOKUP($E11944,
Products!$A$1:$F$201,MATCH(Orders!J$1,Products!$A$1:$F$1,0),0)</f>
        <v>19759.064823078941</v>
      </c>
    </row>
    <row r="11945" spans="1:10">
      <c r="A11945">
        <v>11944</v>
      </c>
      <c r="B11945" s="4">
        <v>45994</v>
      </c>
      <c r="C11945" s="10">
        <f>DATE(YEAR(orders[[#This Row],[order_date]]), MONTH(orders[[#This Row],[order_date]]), 1)</f>
        <v>45992</v>
      </c>
      <c r="D11945" t="s">
        <v>1193</v>
      </c>
      <c r="E11945" t="s">
        <v>597</v>
      </c>
      <c r="F11945" t="str">
        <f>VLOOKUP(orders[[#This Row],[product_id]],Products!A:C,3,0)</f>
        <v>Appliances</v>
      </c>
      <c r="G11945">
        <v>1</v>
      </c>
      <c r="H11945" s="6">
        <v>7.3167417857734368E-2</v>
      </c>
      <c r="I11945" s="2">
        <f>VLOOKUP($E11945,
Products!$A$1:$F$201,MATCH(Orders!I$1,Products!$A$1:$F$1,0),0)</f>
        <v>22545.827750919081</v>
      </c>
      <c r="J11945" s="2">
        <f>VLOOKUP($E11945,
Products!$A$1:$F$201,MATCH(Orders!J$1,Products!$A$1:$F$1,0),0)</f>
        <v>15091.172935360129</v>
      </c>
    </row>
    <row r="11946" spans="1:10">
      <c r="A11946">
        <v>11945</v>
      </c>
      <c r="B11946" s="4">
        <v>45445</v>
      </c>
      <c r="C11946" s="10">
        <f>DATE(YEAR(orders[[#This Row],[order_date]]), MONTH(orders[[#This Row],[order_date]]), 1)</f>
        <v>45444</v>
      </c>
      <c r="D11946" t="s">
        <v>4588</v>
      </c>
      <c r="E11946" t="s">
        <v>567</v>
      </c>
      <c r="F11946" t="str">
        <f>VLOOKUP(orders[[#This Row],[product_id]],Products!A:C,3,0)</f>
        <v>Electronics</v>
      </c>
      <c r="G11946">
        <v>3</v>
      </c>
      <c r="H11946" s="6">
        <v>0.100941687492064</v>
      </c>
      <c r="I11946" s="2">
        <f>VLOOKUP($E11946,
Products!$A$1:$F$201,MATCH(Orders!I$1,Products!$A$1:$F$1,0),0)</f>
        <v>17514.171240093368</v>
      </c>
      <c r="J11946" s="2">
        <f>VLOOKUP($E11946,
Products!$A$1:$F$201,MATCH(Orders!J$1,Products!$A$1:$F$1,0),0)</f>
        <v>12226.76247250809</v>
      </c>
    </row>
    <row r="11947" spans="1:10">
      <c r="A11947">
        <v>11946</v>
      </c>
      <c r="B11947" s="4">
        <v>45455</v>
      </c>
      <c r="C11947" s="10">
        <f>DATE(YEAR(orders[[#This Row],[order_date]]), MONTH(orders[[#This Row],[order_date]]), 1)</f>
        <v>45444</v>
      </c>
      <c r="D11947" t="s">
        <v>2820</v>
      </c>
      <c r="E11947" t="s">
        <v>594</v>
      </c>
      <c r="F11947" t="str">
        <f>VLOOKUP(orders[[#This Row],[product_id]],Products!A:C,3,0)</f>
        <v>Electronics</v>
      </c>
      <c r="G11947">
        <v>2</v>
      </c>
      <c r="H11947" s="6">
        <v>0.14227664174864538</v>
      </c>
      <c r="I11947" s="2">
        <f>VLOOKUP($E11947,
Products!$A$1:$F$201,MATCH(Orders!I$1,Products!$A$1:$F$1,0),0)</f>
        <v>19992.108086337241</v>
      </c>
      <c r="J11947" s="2">
        <f>VLOOKUP($E11947,
Products!$A$1:$F$201,MATCH(Orders!J$1,Products!$A$1:$F$1,0),0)</f>
        <v>14456.6967044005</v>
      </c>
    </row>
    <row r="11948" spans="1:10">
      <c r="A11948">
        <v>11947</v>
      </c>
      <c r="B11948" s="4">
        <v>45112</v>
      </c>
      <c r="C11948" s="10">
        <f>DATE(YEAR(orders[[#This Row],[order_date]]), MONTH(orders[[#This Row],[order_date]]), 1)</f>
        <v>45108</v>
      </c>
      <c r="D11948" t="s">
        <v>2842</v>
      </c>
      <c r="E11948" t="s">
        <v>612</v>
      </c>
      <c r="F11948" t="str">
        <f>VLOOKUP(orders[[#This Row],[product_id]],Products!A:C,3,0)</f>
        <v>Electronics</v>
      </c>
      <c r="G11948">
        <v>1</v>
      </c>
      <c r="H11948" s="6">
        <v>0.23980028325061797</v>
      </c>
      <c r="I11948" s="2">
        <f>VLOOKUP($E11948,
Products!$A$1:$F$201,MATCH(Orders!I$1,Products!$A$1:$F$1,0),0)</f>
        <v>2704.041843529928</v>
      </c>
      <c r="J11948" s="2">
        <f>VLOOKUP($E11948,
Products!$A$1:$F$201,MATCH(Orders!J$1,Products!$A$1:$F$1,0),0)</f>
        <v>2158.9135708713038</v>
      </c>
    </row>
    <row r="11949" spans="1:10">
      <c r="A11949">
        <v>11948</v>
      </c>
      <c r="B11949" s="4">
        <v>45724</v>
      </c>
      <c r="C11949" s="10">
        <f>DATE(YEAR(orders[[#This Row],[order_date]]), MONTH(orders[[#This Row],[order_date]]), 1)</f>
        <v>45717</v>
      </c>
      <c r="D11949" t="s">
        <v>1864</v>
      </c>
      <c r="E11949" t="s">
        <v>543</v>
      </c>
      <c r="F11949" t="str">
        <f>VLOOKUP(orders[[#This Row],[product_id]],Products!A:C,3,0)</f>
        <v>Appliances</v>
      </c>
      <c r="G11949">
        <v>2</v>
      </c>
      <c r="H11949" s="6">
        <v>5.6097606777325892E-2</v>
      </c>
      <c r="I11949" s="2">
        <f>VLOOKUP($E11949,
Products!$A$1:$F$201,MATCH(Orders!I$1,Products!$A$1:$F$1,0),0)</f>
        <v>2300.989425669633</v>
      </c>
      <c r="J11949" s="2">
        <f>VLOOKUP($E11949,
Products!$A$1:$F$201,MATCH(Orders!J$1,Products!$A$1:$F$1,0),0)</f>
        <v>1726.390958088811</v>
      </c>
    </row>
    <row r="11950" spans="1:10">
      <c r="A11950">
        <v>11949</v>
      </c>
      <c r="B11950" s="4">
        <v>45908</v>
      </c>
      <c r="C11950" s="10">
        <f>DATE(YEAR(orders[[#This Row],[order_date]]), MONTH(orders[[#This Row],[order_date]]), 1)</f>
        <v>45901</v>
      </c>
      <c r="D11950" t="s">
        <v>4656</v>
      </c>
      <c r="E11950" t="s">
        <v>657</v>
      </c>
      <c r="F11950" t="str">
        <f>VLOOKUP(orders[[#This Row],[product_id]],Products!A:C,3,0)</f>
        <v>Appliances</v>
      </c>
      <c r="G11950">
        <v>2</v>
      </c>
      <c r="H11950" s="6">
        <v>6.477511454686756E-2</v>
      </c>
      <c r="I11950" s="2">
        <f>VLOOKUP($E11950,
Products!$A$1:$F$201,MATCH(Orders!I$1,Products!$A$1:$F$1,0),0)</f>
        <v>6275.8669412443169</v>
      </c>
      <c r="J11950" s="2">
        <f>VLOOKUP($E11950,
Products!$A$1:$F$201,MATCH(Orders!J$1,Products!$A$1:$F$1,0),0)</f>
        <v>4742.5097602697688</v>
      </c>
    </row>
    <row r="11951" spans="1:10">
      <c r="A11951">
        <v>11950</v>
      </c>
      <c r="B11951" s="4">
        <v>45274</v>
      </c>
      <c r="C11951" s="10">
        <f>DATE(YEAR(orders[[#This Row],[order_date]]), MONTH(orders[[#This Row],[order_date]]), 1)</f>
        <v>45261</v>
      </c>
      <c r="D11951" t="s">
        <v>2955</v>
      </c>
      <c r="E11951" t="s">
        <v>697</v>
      </c>
      <c r="F11951" t="str">
        <f>VLOOKUP(orders[[#This Row],[product_id]],Products!A:C,3,0)</f>
        <v>Electronics</v>
      </c>
      <c r="G11951">
        <v>1</v>
      </c>
      <c r="H11951" s="6">
        <v>0.18401327292870653</v>
      </c>
      <c r="I11951" s="2">
        <f>VLOOKUP($E11951,
Products!$A$1:$F$201,MATCH(Orders!I$1,Products!$A$1:$F$1,0),0)</f>
        <v>17528.463836680221</v>
      </c>
      <c r="J11951" s="2">
        <f>VLOOKUP($E11951,
Products!$A$1:$F$201,MATCH(Orders!J$1,Products!$A$1:$F$1,0),0)</f>
        <v>11565.98358924177</v>
      </c>
    </row>
    <row r="11952" spans="1:10">
      <c r="A11952">
        <v>11951</v>
      </c>
      <c r="B11952" s="4">
        <v>45848</v>
      </c>
      <c r="C11952" s="10">
        <f>DATE(YEAR(orders[[#This Row],[order_date]]), MONTH(orders[[#This Row],[order_date]]), 1)</f>
        <v>45839</v>
      </c>
      <c r="D11952" t="s">
        <v>3181</v>
      </c>
      <c r="E11952" t="s">
        <v>626</v>
      </c>
      <c r="F11952" t="str">
        <f>VLOOKUP(orders[[#This Row],[product_id]],Products!A:C,3,0)</f>
        <v>Electronics</v>
      </c>
      <c r="G11952">
        <v>2</v>
      </c>
      <c r="H11952" s="6">
        <v>0.10009850398070402</v>
      </c>
      <c r="I11952" s="2">
        <f>VLOOKUP($E11952,
Products!$A$1:$F$201,MATCH(Orders!I$1,Products!$A$1:$F$1,0),0)</f>
        <v>19602.440815481601</v>
      </c>
      <c r="J11952" s="2">
        <f>VLOOKUP($E11952,
Products!$A$1:$F$201,MATCH(Orders!J$1,Products!$A$1:$F$1,0),0)</f>
        <v>14427.862284038891</v>
      </c>
    </row>
    <row r="11953" spans="1:10">
      <c r="A11953">
        <v>11952</v>
      </c>
      <c r="B11953" s="4">
        <v>45847</v>
      </c>
      <c r="C11953" s="10">
        <f>DATE(YEAR(orders[[#This Row],[order_date]]), MONTH(orders[[#This Row],[order_date]]), 1)</f>
        <v>45839</v>
      </c>
      <c r="D11953" t="s">
        <v>3693</v>
      </c>
      <c r="E11953" t="s">
        <v>676</v>
      </c>
      <c r="F11953" t="str">
        <f>VLOOKUP(orders[[#This Row],[product_id]],Products!A:C,3,0)</f>
        <v>Electronics</v>
      </c>
      <c r="G11953">
        <v>1</v>
      </c>
      <c r="H11953" s="6">
        <v>0.20085109568567455</v>
      </c>
      <c r="I11953" s="2">
        <f>VLOOKUP($E11953,
Products!$A$1:$F$201,MATCH(Orders!I$1,Products!$A$1:$F$1,0),0)</f>
        <v>30008.64884218746</v>
      </c>
      <c r="J11953" s="2">
        <f>VLOOKUP($E11953,
Products!$A$1:$F$201,MATCH(Orders!J$1,Products!$A$1:$F$1,0),0)</f>
        <v>19907.2372539471</v>
      </c>
    </row>
    <row r="11954" spans="1:10">
      <c r="A11954">
        <v>11953</v>
      </c>
      <c r="B11954" s="4">
        <v>45883</v>
      </c>
      <c r="C11954" s="10">
        <f>DATE(YEAR(orders[[#This Row],[order_date]]), MONTH(orders[[#This Row],[order_date]]), 1)</f>
        <v>45870</v>
      </c>
      <c r="D11954" t="s">
        <v>1908</v>
      </c>
      <c r="E11954" t="s">
        <v>615</v>
      </c>
      <c r="F11954" t="str">
        <f>VLOOKUP(orders[[#This Row],[product_id]],Products!A:C,3,0)</f>
        <v>Electronics</v>
      </c>
      <c r="G11954">
        <v>2</v>
      </c>
      <c r="H11954" s="6">
        <v>0.13186542773615095</v>
      </c>
      <c r="I11954" s="2">
        <f>VLOOKUP($E11954,
Products!$A$1:$F$201,MATCH(Orders!I$1,Products!$A$1:$F$1,0),0)</f>
        <v>31155.43680046549</v>
      </c>
      <c r="J11954" s="2">
        <f>VLOOKUP($E11954,
Products!$A$1:$F$201,MATCH(Orders!J$1,Products!$A$1:$F$1,0),0)</f>
        <v>22320.078602545669</v>
      </c>
    </row>
    <row r="11955" spans="1:10">
      <c r="A11955">
        <v>11954</v>
      </c>
      <c r="B11955" s="4">
        <v>45287</v>
      </c>
      <c r="C11955" s="10">
        <f>DATE(YEAR(orders[[#This Row],[order_date]]), MONTH(orders[[#This Row],[order_date]]), 1)</f>
        <v>45261</v>
      </c>
      <c r="D11955" t="s">
        <v>3092</v>
      </c>
      <c r="E11955" t="s">
        <v>649</v>
      </c>
      <c r="F11955" t="str">
        <f>VLOOKUP(orders[[#This Row],[product_id]],Products!A:C,3,0)</f>
        <v>Electronics</v>
      </c>
      <c r="G11955">
        <v>1</v>
      </c>
      <c r="H11955" s="6">
        <v>0.11918676781018371</v>
      </c>
      <c r="I11955" s="2">
        <f>VLOOKUP($E11955,
Products!$A$1:$F$201,MATCH(Orders!I$1,Products!$A$1:$F$1,0),0)</f>
        <v>13109.676759490871</v>
      </c>
      <c r="J11955" s="2">
        <f>VLOOKUP($E11955,
Products!$A$1:$F$201,MATCH(Orders!J$1,Products!$A$1:$F$1,0),0)</f>
        <v>9497.2301945627187</v>
      </c>
    </row>
    <row r="11956" spans="1:10">
      <c r="A11956">
        <v>11955</v>
      </c>
      <c r="B11956" s="4">
        <v>45108</v>
      </c>
      <c r="C11956" s="10">
        <f>DATE(YEAR(orders[[#This Row],[order_date]]), MONTH(orders[[#This Row],[order_date]]), 1)</f>
        <v>45108</v>
      </c>
      <c r="D11956" t="s">
        <v>784</v>
      </c>
      <c r="E11956" t="s">
        <v>571</v>
      </c>
      <c r="F11956" t="str">
        <f>VLOOKUP(orders[[#This Row],[product_id]],Products!A:C,3,0)</f>
        <v>Electronics</v>
      </c>
      <c r="G11956">
        <v>2</v>
      </c>
      <c r="H11956" s="6">
        <v>0.14570258683421267</v>
      </c>
      <c r="I11956" s="2">
        <f>VLOOKUP($E11956,
Products!$A$1:$F$201,MATCH(Orders!I$1,Products!$A$1:$F$1,0),0)</f>
        <v>30022.150567424669</v>
      </c>
      <c r="J11956" s="2">
        <f>VLOOKUP($E11956,
Products!$A$1:$F$201,MATCH(Orders!J$1,Products!$A$1:$F$1,0),0)</f>
        <v>21451.61875289512</v>
      </c>
    </row>
    <row r="11957" spans="1:10">
      <c r="A11957">
        <v>11956</v>
      </c>
      <c r="B11957" s="4">
        <v>45023</v>
      </c>
      <c r="C11957" s="10">
        <f>DATE(YEAR(orders[[#This Row],[order_date]]), MONTH(orders[[#This Row],[order_date]]), 1)</f>
        <v>45017</v>
      </c>
      <c r="D11957" t="s">
        <v>2326</v>
      </c>
      <c r="E11957" t="s">
        <v>571</v>
      </c>
      <c r="F11957" t="str">
        <f>VLOOKUP(orders[[#This Row],[product_id]],Products!A:C,3,0)</f>
        <v>Electronics</v>
      </c>
      <c r="G11957">
        <v>1</v>
      </c>
      <c r="H11957" s="6">
        <v>0.19973385938935354</v>
      </c>
      <c r="I11957" s="2">
        <f>VLOOKUP($E11957,
Products!$A$1:$F$201,MATCH(Orders!I$1,Products!$A$1:$F$1,0),0)</f>
        <v>30022.150567424669</v>
      </c>
      <c r="J11957" s="2">
        <f>VLOOKUP($E11957,
Products!$A$1:$F$201,MATCH(Orders!J$1,Products!$A$1:$F$1,0),0)</f>
        <v>21451.61875289512</v>
      </c>
    </row>
    <row r="11958" spans="1:10">
      <c r="A11958">
        <v>11957</v>
      </c>
      <c r="B11958" s="4">
        <v>45489</v>
      </c>
      <c r="C11958" s="10">
        <f>DATE(YEAR(orders[[#This Row],[order_date]]), MONTH(orders[[#This Row],[order_date]]), 1)</f>
        <v>45474</v>
      </c>
      <c r="D11958" t="s">
        <v>2262</v>
      </c>
      <c r="E11958" t="s">
        <v>702</v>
      </c>
      <c r="F11958" t="str">
        <f>VLOOKUP(orders[[#This Row],[product_id]],Products!A:C,3,0)</f>
        <v>Electronics</v>
      </c>
      <c r="G11958">
        <v>1</v>
      </c>
      <c r="H11958" s="6">
        <v>0.16545037378548685</v>
      </c>
      <c r="I11958" s="2">
        <f>VLOOKUP($E11958,
Products!$A$1:$F$201,MATCH(Orders!I$1,Products!$A$1:$F$1,0),0)</f>
        <v>11240.591105652349</v>
      </c>
      <c r="J11958" s="2">
        <f>VLOOKUP($E11958,
Products!$A$1:$F$201,MATCH(Orders!J$1,Products!$A$1:$F$1,0),0)</f>
        <v>7671.9523119121068</v>
      </c>
    </row>
    <row r="11959" spans="1:10">
      <c r="A11959">
        <v>11958</v>
      </c>
      <c r="B11959" s="4">
        <v>45240</v>
      </c>
      <c r="C11959" s="10">
        <f>DATE(YEAR(orders[[#This Row],[order_date]]), MONTH(orders[[#This Row],[order_date]]), 1)</f>
        <v>45231</v>
      </c>
      <c r="D11959" t="s">
        <v>1083</v>
      </c>
      <c r="E11959" t="s">
        <v>551</v>
      </c>
      <c r="F11959" t="str">
        <f>VLOOKUP(orders[[#This Row],[product_id]],Products!A:C,3,0)</f>
        <v>Appliances</v>
      </c>
      <c r="G11959">
        <v>1</v>
      </c>
      <c r="H11959" s="6">
        <v>6.5663762982974105E-2</v>
      </c>
      <c r="I11959" s="2">
        <f>VLOOKUP($E11959,
Products!$A$1:$F$201,MATCH(Orders!I$1,Products!$A$1:$F$1,0),0)</f>
        <v>5988.538916083141</v>
      </c>
      <c r="J11959" s="2">
        <f>VLOOKUP($E11959,
Products!$A$1:$F$201,MATCH(Orders!J$1,Products!$A$1:$F$1,0),0)</f>
        <v>4180.5955033056744</v>
      </c>
    </row>
    <row r="11960" spans="1:10">
      <c r="A11960">
        <v>11959</v>
      </c>
      <c r="B11960" s="4">
        <v>45881</v>
      </c>
      <c r="C11960" s="10">
        <f>DATE(YEAR(orders[[#This Row],[order_date]]), MONTH(orders[[#This Row],[order_date]]), 1)</f>
        <v>45870</v>
      </c>
      <c r="D11960" t="s">
        <v>870</v>
      </c>
      <c r="E11960" t="s">
        <v>654</v>
      </c>
      <c r="F11960" t="str">
        <f>VLOOKUP(orders[[#This Row],[product_id]],Products!A:C,3,0)</f>
        <v>Electronics</v>
      </c>
      <c r="G11960">
        <v>1</v>
      </c>
      <c r="H11960" s="6">
        <v>0.20902064678538318</v>
      </c>
      <c r="I11960" s="2">
        <f>VLOOKUP($E11960,
Products!$A$1:$F$201,MATCH(Orders!I$1,Products!$A$1:$F$1,0),0)</f>
        <v>2480.90324078101</v>
      </c>
      <c r="J11960" s="2">
        <f>VLOOKUP($E11960,
Products!$A$1:$F$201,MATCH(Orders!J$1,Products!$A$1:$F$1,0),0)</f>
        <v>1964.543440578911</v>
      </c>
    </row>
    <row r="11961" spans="1:10">
      <c r="A11961">
        <v>11960</v>
      </c>
      <c r="B11961" s="4">
        <v>44947</v>
      </c>
      <c r="C11961" s="10">
        <f>DATE(YEAR(orders[[#This Row],[order_date]]), MONTH(orders[[#This Row],[order_date]]), 1)</f>
        <v>44927</v>
      </c>
      <c r="D11961" t="s">
        <v>2269</v>
      </c>
      <c r="E11961" t="s">
        <v>565</v>
      </c>
      <c r="F11961" t="str">
        <f>VLOOKUP(orders[[#This Row],[product_id]],Products!A:C,3,0)</f>
        <v>Electronics</v>
      </c>
      <c r="G11961">
        <v>2</v>
      </c>
      <c r="H11961" s="6">
        <v>0.22205906207773574</v>
      </c>
      <c r="I11961" s="2">
        <f>VLOOKUP($E11961,
Products!$A$1:$F$201,MATCH(Orders!I$1,Products!$A$1:$F$1,0),0)</f>
        <v>2327.4213408101141</v>
      </c>
      <c r="J11961" s="2">
        <f>VLOOKUP($E11961,
Products!$A$1:$F$201,MATCH(Orders!J$1,Products!$A$1:$F$1,0),0)</f>
        <v>1682.0944582406071</v>
      </c>
    </row>
    <row r="11962" spans="1:10">
      <c r="A11962">
        <v>11961</v>
      </c>
      <c r="B11962" s="4">
        <v>45731</v>
      </c>
      <c r="C11962" s="10">
        <f>DATE(YEAR(orders[[#This Row],[order_date]]), MONTH(orders[[#This Row],[order_date]]), 1)</f>
        <v>45717</v>
      </c>
      <c r="D11962" t="s">
        <v>1454</v>
      </c>
      <c r="E11962" t="s">
        <v>643</v>
      </c>
      <c r="F11962" t="str">
        <f>VLOOKUP(orders[[#This Row],[product_id]],Products!A:C,3,0)</f>
        <v>Appliances</v>
      </c>
      <c r="G11962">
        <v>1</v>
      </c>
      <c r="H11962" s="6">
        <v>6.3712194281483503E-2</v>
      </c>
      <c r="I11962" s="2">
        <f>VLOOKUP($E11962,
Products!$A$1:$F$201,MATCH(Orders!I$1,Products!$A$1:$F$1,0),0)</f>
        <v>26269.068564891841</v>
      </c>
      <c r="J11962" s="2">
        <f>VLOOKUP($E11962,
Products!$A$1:$F$201,MATCH(Orders!J$1,Products!$A$1:$F$1,0),0)</f>
        <v>18867.564539756699</v>
      </c>
    </row>
    <row r="11963" spans="1:10">
      <c r="A11963">
        <v>11962</v>
      </c>
      <c r="B11963" s="4">
        <v>45502</v>
      </c>
      <c r="C11963" s="10">
        <f>DATE(YEAR(orders[[#This Row],[order_date]]), MONTH(orders[[#This Row],[order_date]]), 1)</f>
        <v>45474</v>
      </c>
      <c r="D11963" t="s">
        <v>4577</v>
      </c>
      <c r="E11963" t="s">
        <v>651</v>
      </c>
      <c r="F11963" t="str">
        <f>VLOOKUP(orders[[#This Row],[product_id]],Products!A:C,3,0)</f>
        <v>Electronics</v>
      </c>
      <c r="G11963">
        <v>1</v>
      </c>
      <c r="H11963" s="6">
        <v>0.16671283413498153</v>
      </c>
      <c r="I11963" s="2">
        <f>VLOOKUP($E11963,
Products!$A$1:$F$201,MATCH(Orders!I$1,Products!$A$1:$F$1,0),0)</f>
        <v>28622.091542973511</v>
      </c>
      <c r="J11963" s="2">
        <f>VLOOKUP($E11963,
Products!$A$1:$F$201,MATCH(Orders!J$1,Products!$A$1:$F$1,0),0)</f>
        <v>19327.527634039769</v>
      </c>
    </row>
    <row r="11964" spans="1:10">
      <c r="A11964">
        <v>11963</v>
      </c>
      <c r="B11964" s="4">
        <v>45329</v>
      </c>
      <c r="C11964" s="10">
        <f>DATE(YEAR(orders[[#This Row],[order_date]]), MONTH(orders[[#This Row],[order_date]]), 1)</f>
        <v>45323</v>
      </c>
      <c r="D11964" t="s">
        <v>2426</v>
      </c>
      <c r="E11964" t="s">
        <v>595</v>
      </c>
      <c r="F11964" t="str">
        <f>VLOOKUP(orders[[#This Row],[product_id]],Products!A:C,3,0)</f>
        <v>Electronics</v>
      </c>
      <c r="G11964">
        <v>2</v>
      </c>
      <c r="H11964" s="6">
        <v>0.20767493970864401</v>
      </c>
      <c r="I11964" s="2">
        <f>VLOOKUP($E11964,
Products!$A$1:$F$201,MATCH(Orders!I$1,Products!$A$1:$F$1,0),0)</f>
        <v>2368.316565735005</v>
      </c>
      <c r="J11964" s="2">
        <f>VLOOKUP($E11964,
Products!$A$1:$F$201,MATCH(Orders!J$1,Products!$A$1:$F$1,0),0)</f>
        <v>1668.7588573553539</v>
      </c>
    </row>
    <row r="11965" spans="1:10">
      <c r="A11965">
        <v>11964</v>
      </c>
      <c r="B11965" s="4">
        <v>45539</v>
      </c>
      <c r="C11965" s="10">
        <f>DATE(YEAR(orders[[#This Row],[order_date]]), MONTH(orders[[#This Row],[order_date]]), 1)</f>
        <v>45536</v>
      </c>
      <c r="D11965" t="s">
        <v>3690</v>
      </c>
      <c r="E11965" t="s">
        <v>674</v>
      </c>
      <c r="F11965" t="str">
        <f>VLOOKUP(orders[[#This Row],[product_id]],Products!A:C,3,0)</f>
        <v>Appliances</v>
      </c>
      <c r="G11965">
        <v>2</v>
      </c>
      <c r="H11965" s="6">
        <v>0.10389870579186922</v>
      </c>
      <c r="I11965" s="2">
        <f>VLOOKUP($E11965,
Products!$A$1:$F$201,MATCH(Orders!I$1,Products!$A$1:$F$1,0),0)</f>
        <v>6324.5253633508046</v>
      </c>
      <c r="J11965" s="2">
        <f>VLOOKUP($E11965,
Products!$A$1:$F$201,MATCH(Orders!J$1,Products!$A$1:$F$1,0),0)</f>
        <v>4493.055585088201</v>
      </c>
    </row>
    <row r="11966" spans="1:10">
      <c r="A11966">
        <v>11965</v>
      </c>
      <c r="B11966" s="4">
        <v>45896</v>
      </c>
      <c r="C11966" s="10">
        <f>DATE(YEAR(orders[[#This Row],[order_date]]), MONTH(orders[[#This Row],[order_date]]), 1)</f>
        <v>45870</v>
      </c>
      <c r="D11966" t="s">
        <v>2551</v>
      </c>
      <c r="E11966" t="s">
        <v>669</v>
      </c>
      <c r="F11966" t="str">
        <f>VLOOKUP(orders[[#This Row],[product_id]],Products!A:C,3,0)</f>
        <v>Electronics</v>
      </c>
      <c r="G11966">
        <v>1</v>
      </c>
      <c r="H11966" s="6">
        <v>0.23633600258327572</v>
      </c>
      <c r="I11966" s="2">
        <f>VLOOKUP($E11966,
Products!$A$1:$F$201,MATCH(Orders!I$1,Products!$A$1:$F$1,0),0)</f>
        <v>11708.03419603835</v>
      </c>
      <c r="J11966" s="2">
        <f>VLOOKUP($E11966,
Products!$A$1:$F$201,MATCH(Orders!J$1,Products!$A$1:$F$1,0),0)</f>
        <v>7784.9580101998827</v>
      </c>
    </row>
    <row r="11967" spans="1:10">
      <c r="A11967">
        <v>11966</v>
      </c>
      <c r="B11967" s="4">
        <v>45619</v>
      </c>
      <c r="C11967" s="10">
        <f>DATE(YEAR(orders[[#This Row],[order_date]]), MONTH(orders[[#This Row],[order_date]]), 1)</f>
        <v>45597</v>
      </c>
      <c r="D11967" t="s">
        <v>860</v>
      </c>
      <c r="E11967" t="s">
        <v>618</v>
      </c>
      <c r="F11967" t="str">
        <f>VLOOKUP(orders[[#This Row],[product_id]],Products!A:C,3,0)</f>
        <v>Appliances</v>
      </c>
      <c r="G11967">
        <v>2</v>
      </c>
      <c r="H11967" s="6">
        <v>6.9578430067362251E-2</v>
      </c>
      <c r="I11967" s="2">
        <f>VLOOKUP($E11967,
Products!$A$1:$F$201,MATCH(Orders!I$1,Products!$A$1:$F$1,0),0)</f>
        <v>5546.9777002203573</v>
      </c>
      <c r="J11967" s="2">
        <f>VLOOKUP($E11967,
Products!$A$1:$F$201,MATCH(Orders!J$1,Products!$A$1:$F$1,0),0)</f>
        <v>4048.2565671880161</v>
      </c>
    </row>
    <row r="11968" spans="1:10">
      <c r="A11968">
        <v>11967</v>
      </c>
      <c r="B11968" s="4">
        <v>45885</v>
      </c>
      <c r="C11968" s="10">
        <f>DATE(YEAR(orders[[#This Row],[order_date]]), MONTH(orders[[#This Row],[order_date]]), 1)</f>
        <v>45870</v>
      </c>
      <c r="D11968" t="s">
        <v>1852</v>
      </c>
      <c r="E11968" t="s">
        <v>590</v>
      </c>
      <c r="F11968" t="str">
        <f>VLOOKUP(orders[[#This Row],[product_id]],Products!A:C,3,0)</f>
        <v>Appliances</v>
      </c>
      <c r="G11968">
        <v>1</v>
      </c>
      <c r="H11968" s="6">
        <v>9.8176497301089488E-2</v>
      </c>
      <c r="I11968" s="2">
        <f>VLOOKUP($E11968,
Products!$A$1:$F$201,MATCH(Orders!I$1,Products!$A$1:$F$1,0),0)</f>
        <v>2035.9251500591261</v>
      </c>
      <c r="J11968" s="2">
        <f>VLOOKUP($E11968,
Products!$A$1:$F$201,MATCH(Orders!J$1,Products!$A$1:$F$1,0),0)</f>
        <v>1473.8412378673991</v>
      </c>
    </row>
    <row r="11969" spans="1:10">
      <c r="A11969">
        <v>11968</v>
      </c>
      <c r="B11969" s="4">
        <v>45798</v>
      </c>
      <c r="C11969" s="10">
        <f>DATE(YEAR(orders[[#This Row],[order_date]]), MONTH(orders[[#This Row],[order_date]]), 1)</f>
        <v>45778</v>
      </c>
      <c r="D11969" t="s">
        <v>4376</v>
      </c>
      <c r="E11969" t="s">
        <v>571</v>
      </c>
      <c r="F11969" t="str">
        <f>VLOOKUP(orders[[#This Row],[product_id]],Products!A:C,3,0)</f>
        <v>Electronics</v>
      </c>
      <c r="G11969">
        <v>3</v>
      </c>
      <c r="H11969" s="6">
        <v>0.23502791105809209</v>
      </c>
      <c r="I11969" s="2">
        <f>VLOOKUP($E11969,
Products!$A$1:$F$201,MATCH(Orders!I$1,Products!$A$1:$F$1,0),0)</f>
        <v>30022.150567424669</v>
      </c>
      <c r="J11969" s="2">
        <f>VLOOKUP($E11969,
Products!$A$1:$F$201,MATCH(Orders!J$1,Products!$A$1:$F$1,0),0)</f>
        <v>21451.61875289512</v>
      </c>
    </row>
    <row r="11970" spans="1:10">
      <c r="A11970">
        <v>11969</v>
      </c>
      <c r="B11970" s="4">
        <v>45766</v>
      </c>
      <c r="C11970" s="10">
        <f>DATE(YEAR(orders[[#This Row],[order_date]]), MONTH(orders[[#This Row],[order_date]]), 1)</f>
        <v>45748</v>
      </c>
      <c r="D11970" t="s">
        <v>3979</v>
      </c>
      <c r="E11970" t="s">
        <v>551</v>
      </c>
      <c r="F11970" t="str">
        <f>VLOOKUP(orders[[#This Row],[product_id]],Products!A:C,3,0)</f>
        <v>Appliances</v>
      </c>
      <c r="G11970">
        <v>3</v>
      </c>
      <c r="H11970" s="6">
        <v>0.14691674864194065</v>
      </c>
      <c r="I11970" s="2">
        <f>VLOOKUP($E11970,
Products!$A$1:$F$201,MATCH(Orders!I$1,Products!$A$1:$F$1,0),0)</f>
        <v>5988.538916083141</v>
      </c>
      <c r="J11970" s="2">
        <f>VLOOKUP($E11970,
Products!$A$1:$F$201,MATCH(Orders!J$1,Products!$A$1:$F$1,0),0)</f>
        <v>4180.5955033056744</v>
      </c>
    </row>
    <row r="11971" spans="1:10">
      <c r="A11971">
        <v>11970</v>
      </c>
      <c r="B11971" s="4">
        <v>45029</v>
      </c>
      <c r="C11971" s="10">
        <f>DATE(YEAR(orders[[#This Row],[order_date]]), MONTH(orders[[#This Row],[order_date]]), 1)</f>
        <v>45017</v>
      </c>
      <c r="D11971" t="s">
        <v>1769</v>
      </c>
      <c r="E11971" t="s">
        <v>623</v>
      </c>
      <c r="F11971" t="str">
        <f>VLOOKUP(orders[[#This Row],[product_id]],Products!A:C,3,0)</f>
        <v>Electronics</v>
      </c>
      <c r="G11971">
        <v>1</v>
      </c>
      <c r="H11971" s="6">
        <v>0.21952710476270104</v>
      </c>
      <c r="I11971" s="2">
        <f>VLOOKUP($E11971,
Products!$A$1:$F$201,MATCH(Orders!I$1,Products!$A$1:$F$1,0),0)</f>
        <v>27422.76406600175</v>
      </c>
      <c r="J11971" s="2">
        <f>VLOOKUP($E11971,
Products!$A$1:$F$201,MATCH(Orders!J$1,Products!$A$1:$F$1,0),0)</f>
        <v>18707.390708641691</v>
      </c>
    </row>
    <row r="11972" spans="1:10">
      <c r="A11972">
        <v>11971</v>
      </c>
      <c r="B11972" s="4">
        <v>45259</v>
      </c>
      <c r="C11972" s="10">
        <f>DATE(YEAR(orders[[#This Row],[order_date]]), MONTH(orders[[#This Row],[order_date]]), 1)</f>
        <v>45231</v>
      </c>
      <c r="D11972" t="s">
        <v>2922</v>
      </c>
      <c r="E11972" t="s">
        <v>656</v>
      </c>
      <c r="F11972" t="str">
        <f>VLOOKUP(orders[[#This Row],[product_id]],Products!A:C,3,0)</f>
        <v>Electronics</v>
      </c>
      <c r="G11972">
        <v>1</v>
      </c>
      <c r="H11972" s="6">
        <v>0.23629812167944969</v>
      </c>
      <c r="I11972" s="2">
        <f>VLOOKUP($E11972,
Products!$A$1:$F$201,MATCH(Orders!I$1,Products!$A$1:$F$1,0),0)</f>
        <v>30485.811519789549</v>
      </c>
      <c r="J11972" s="2">
        <f>VLOOKUP($E11972,
Products!$A$1:$F$201,MATCH(Orders!J$1,Products!$A$1:$F$1,0),0)</f>
        <v>23818.70129930825</v>
      </c>
    </row>
    <row r="11973" spans="1:10">
      <c r="A11973">
        <v>11972</v>
      </c>
      <c r="B11973" s="4">
        <v>45679</v>
      </c>
      <c r="C11973" s="10">
        <f>DATE(YEAR(orders[[#This Row],[order_date]]), MONTH(orders[[#This Row],[order_date]]), 1)</f>
        <v>45658</v>
      </c>
      <c r="D11973" t="s">
        <v>3847</v>
      </c>
      <c r="E11973" t="s">
        <v>672</v>
      </c>
      <c r="F11973" t="str">
        <f>VLOOKUP(orders[[#This Row],[product_id]],Products!A:C,3,0)</f>
        <v>Electronics</v>
      </c>
      <c r="G11973">
        <v>1</v>
      </c>
      <c r="H11973" s="6">
        <v>0.21095787209971906</v>
      </c>
      <c r="I11973" s="2">
        <f>VLOOKUP($E11973,
Products!$A$1:$F$201,MATCH(Orders!I$1,Products!$A$1:$F$1,0),0)</f>
        <v>29856.340212906369</v>
      </c>
      <c r="J11973" s="2">
        <f>VLOOKUP($E11973,
Products!$A$1:$F$201,MATCH(Orders!J$1,Products!$A$1:$F$1,0),0)</f>
        <v>19759.064823078941</v>
      </c>
    </row>
    <row r="11974" spans="1:10">
      <c r="A11974">
        <v>11973</v>
      </c>
      <c r="B11974" s="4">
        <v>45060</v>
      </c>
      <c r="C11974" s="10">
        <f>DATE(YEAR(orders[[#This Row],[order_date]]), MONTH(orders[[#This Row],[order_date]]), 1)</f>
        <v>45047</v>
      </c>
      <c r="D11974" t="s">
        <v>3545</v>
      </c>
      <c r="E11974" t="s">
        <v>600</v>
      </c>
      <c r="F11974" t="str">
        <f>VLOOKUP(orders[[#This Row],[product_id]],Products!A:C,3,0)</f>
        <v>Electronics</v>
      </c>
      <c r="G11974">
        <v>1</v>
      </c>
      <c r="H11974" s="6">
        <v>0.20197904076372336</v>
      </c>
      <c r="I11974" s="2">
        <f>VLOOKUP($E11974,
Products!$A$1:$F$201,MATCH(Orders!I$1,Products!$A$1:$F$1,0),0)</f>
        <v>2556.7009232610858</v>
      </c>
      <c r="J11974" s="2">
        <f>VLOOKUP($E11974,
Products!$A$1:$F$201,MATCH(Orders!J$1,Products!$A$1:$F$1,0),0)</f>
        <v>2002.3128715328869</v>
      </c>
    </row>
    <row r="11975" spans="1:10">
      <c r="A11975">
        <v>11974</v>
      </c>
      <c r="B11975" s="4">
        <v>45351</v>
      </c>
      <c r="C11975" s="10">
        <f>DATE(YEAR(orders[[#This Row],[order_date]]), MONTH(orders[[#This Row],[order_date]]), 1)</f>
        <v>45323</v>
      </c>
      <c r="D11975" t="s">
        <v>4691</v>
      </c>
      <c r="E11975" t="s">
        <v>509</v>
      </c>
      <c r="F11975" t="str">
        <f>VLOOKUP(orders[[#This Row],[product_id]],Products!A:C,3,0)</f>
        <v>Appliances</v>
      </c>
      <c r="G11975">
        <v>1</v>
      </c>
      <c r="H11975" s="6">
        <v>0.12899792297659021</v>
      </c>
      <c r="I11975" s="2">
        <f>VLOOKUP($E11975,
Products!$A$1:$F$201,MATCH(Orders!I$1,Products!$A$1:$F$1,0),0)</f>
        <v>23898.369282732219</v>
      </c>
      <c r="J11975" s="2">
        <f>VLOOKUP($E11975,
Products!$A$1:$F$201,MATCH(Orders!J$1,Products!$A$1:$F$1,0),0)</f>
        <v>16491.822147524919</v>
      </c>
    </row>
    <row r="11976" spans="1:10">
      <c r="A11976">
        <v>11975</v>
      </c>
      <c r="B11976" s="4">
        <v>45863</v>
      </c>
      <c r="C11976" s="10">
        <f>DATE(YEAR(orders[[#This Row],[order_date]]), MONTH(orders[[#This Row],[order_date]]), 1)</f>
        <v>45839</v>
      </c>
      <c r="D11976" t="s">
        <v>2059</v>
      </c>
      <c r="E11976" t="s">
        <v>674</v>
      </c>
      <c r="F11976" t="str">
        <f>VLOOKUP(orders[[#This Row],[product_id]],Products!A:C,3,0)</f>
        <v>Appliances</v>
      </c>
      <c r="G11976">
        <v>2</v>
      </c>
      <c r="H11976" s="6">
        <v>0.14533580738349797</v>
      </c>
      <c r="I11976" s="2">
        <f>VLOOKUP($E11976,
Products!$A$1:$F$201,MATCH(Orders!I$1,Products!$A$1:$F$1,0),0)</f>
        <v>6324.5253633508046</v>
      </c>
      <c r="J11976" s="2">
        <f>VLOOKUP($E11976,
Products!$A$1:$F$201,MATCH(Orders!J$1,Products!$A$1:$F$1,0),0)</f>
        <v>4493.055585088201</v>
      </c>
    </row>
    <row r="11977" spans="1:10">
      <c r="A11977">
        <v>11976</v>
      </c>
      <c r="B11977" s="4">
        <v>45431</v>
      </c>
      <c r="C11977" s="10">
        <f>DATE(YEAR(orders[[#This Row],[order_date]]), MONTH(orders[[#This Row],[order_date]]), 1)</f>
        <v>45413</v>
      </c>
      <c r="D11977" t="s">
        <v>2169</v>
      </c>
      <c r="E11977" t="s">
        <v>508</v>
      </c>
      <c r="F11977" t="str">
        <f>VLOOKUP(orders[[#This Row],[product_id]],Products!A:C,3,0)</f>
        <v>Electronics</v>
      </c>
      <c r="G11977">
        <v>3</v>
      </c>
      <c r="H11977" s="6">
        <v>0.19998541613247633</v>
      </c>
      <c r="I11977" s="2">
        <f>VLOOKUP($E11977,
Products!$A$1:$F$201,MATCH(Orders!I$1,Products!$A$1:$F$1,0),0)</f>
        <v>23345.985707147142</v>
      </c>
      <c r="J11977" s="2">
        <f>VLOOKUP($E11977,
Products!$A$1:$F$201,MATCH(Orders!J$1,Products!$A$1:$F$1,0),0)</f>
        <v>15772.90371323649</v>
      </c>
    </row>
    <row r="11978" spans="1:10">
      <c r="A11978">
        <v>11977</v>
      </c>
      <c r="B11978" s="4">
        <v>45797</v>
      </c>
      <c r="C11978" s="10">
        <f>DATE(YEAR(orders[[#This Row],[order_date]]), MONTH(orders[[#This Row],[order_date]]), 1)</f>
        <v>45778</v>
      </c>
      <c r="D11978" t="s">
        <v>4176</v>
      </c>
      <c r="E11978" t="s">
        <v>686</v>
      </c>
      <c r="F11978" t="str">
        <f>VLOOKUP(orders[[#This Row],[product_id]],Products!A:C,3,0)</f>
        <v>Appliances</v>
      </c>
      <c r="G11978">
        <v>3</v>
      </c>
      <c r="H11978" s="6">
        <v>9.2778332855011941E-2</v>
      </c>
      <c r="I11978" s="2">
        <f>VLOOKUP($E11978,
Products!$A$1:$F$201,MATCH(Orders!I$1,Products!$A$1:$F$1,0),0)</f>
        <v>25525.356267188719</v>
      </c>
      <c r="J11978" s="2">
        <f>VLOOKUP($E11978,
Products!$A$1:$F$201,MATCH(Orders!J$1,Products!$A$1:$F$1,0),0)</f>
        <v>18214.15981099859</v>
      </c>
    </row>
    <row r="11979" spans="1:10">
      <c r="A11979">
        <v>11978</v>
      </c>
      <c r="B11979" s="4">
        <v>45116</v>
      </c>
      <c r="C11979" s="10">
        <f>DATE(YEAR(orders[[#This Row],[order_date]]), MONTH(orders[[#This Row],[order_date]]), 1)</f>
        <v>45108</v>
      </c>
      <c r="D11979" t="s">
        <v>2222</v>
      </c>
      <c r="E11979" t="s">
        <v>625</v>
      </c>
      <c r="F11979" t="str">
        <f>VLOOKUP(orders[[#This Row],[product_id]],Products!A:C,3,0)</f>
        <v>Electronics</v>
      </c>
      <c r="G11979">
        <v>2</v>
      </c>
      <c r="H11979" s="6">
        <v>0.10950860645844639</v>
      </c>
      <c r="I11979" s="2">
        <f>VLOOKUP($E11979,
Products!$A$1:$F$201,MATCH(Orders!I$1,Products!$A$1:$F$1,0),0)</f>
        <v>11578.815958005471</v>
      </c>
      <c r="J11979" s="2">
        <f>VLOOKUP($E11979,
Products!$A$1:$F$201,MATCH(Orders!J$1,Products!$A$1:$F$1,0),0)</f>
        <v>7854.7306959992193</v>
      </c>
    </row>
    <row r="11980" spans="1:10">
      <c r="A11980">
        <v>11979</v>
      </c>
      <c r="B11980" s="4">
        <v>45538</v>
      </c>
      <c r="C11980" s="10">
        <f>DATE(YEAR(orders[[#This Row],[order_date]]), MONTH(orders[[#This Row],[order_date]]), 1)</f>
        <v>45536</v>
      </c>
      <c r="D11980" t="s">
        <v>3756</v>
      </c>
      <c r="E11980" t="s">
        <v>579</v>
      </c>
      <c r="F11980" t="str">
        <f>VLOOKUP(orders[[#This Row],[product_id]],Products!A:C,3,0)</f>
        <v>Appliances</v>
      </c>
      <c r="G11980">
        <v>1</v>
      </c>
      <c r="H11980" s="6">
        <v>6.5580162474373926E-2</v>
      </c>
      <c r="I11980" s="2">
        <f>VLOOKUP($E11980,
Products!$A$1:$F$201,MATCH(Orders!I$1,Products!$A$1:$F$1,0),0)</f>
        <v>5919.3204980498322</v>
      </c>
      <c r="J11980" s="2">
        <f>VLOOKUP($E11980,
Products!$A$1:$F$201,MATCH(Orders!J$1,Products!$A$1:$F$1,0),0)</f>
        <v>3972.3071240281379</v>
      </c>
    </row>
    <row r="11981" spans="1:10">
      <c r="A11981">
        <v>11980</v>
      </c>
      <c r="B11981" s="4">
        <v>44978</v>
      </c>
      <c r="C11981" s="10">
        <f>DATE(YEAR(orders[[#This Row],[order_date]]), MONTH(orders[[#This Row],[order_date]]), 1)</f>
        <v>44958</v>
      </c>
      <c r="D11981" t="s">
        <v>3107</v>
      </c>
      <c r="E11981" t="s">
        <v>611</v>
      </c>
      <c r="F11981" t="str">
        <f>VLOOKUP(orders[[#This Row],[product_id]],Products!A:C,3,0)</f>
        <v>Electronics</v>
      </c>
      <c r="G11981">
        <v>2</v>
      </c>
      <c r="H11981" s="6">
        <v>0.1467268347044017</v>
      </c>
      <c r="I11981" s="2">
        <f>VLOOKUP($E11981,
Products!$A$1:$F$201,MATCH(Orders!I$1,Products!$A$1:$F$1,0),0)</f>
        <v>12041.08303405661</v>
      </c>
      <c r="J11981" s="2">
        <f>VLOOKUP($E11981,
Products!$A$1:$F$201,MATCH(Orders!J$1,Products!$A$1:$F$1,0),0)</f>
        <v>7946.6428283753548</v>
      </c>
    </row>
    <row r="11982" spans="1:10">
      <c r="A11982">
        <v>11981</v>
      </c>
      <c r="B11982" s="4">
        <v>45538</v>
      </c>
      <c r="C11982" s="10">
        <f>DATE(YEAR(orders[[#This Row],[order_date]]), MONTH(orders[[#This Row],[order_date]]), 1)</f>
        <v>45536</v>
      </c>
      <c r="D11982" t="s">
        <v>1033</v>
      </c>
      <c r="E11982" t="s">
        <v>601</v>
      </c>
      <c r="F11982" t="str">
        <f>VLOOKUP(orders[[#This Row],[product_id]],Products!A:C,3,0)</f>
        <v>Appliances</v>
      </c>
      <c r="G11982">
        <v>2</v>
      </c>
      <c r="H11982" s="6">
        <v>0.13210602036773067</v>
      </c>
      <c r="I11982" s="2">
        <f>VLOOKUP($E11982,
Products!$A$1:$F$201,MATCH(Orders!I$1,Products!$A$1:$F$1,0),0)</f>
        <v>2095.1354013205032</v>
      </c>
      <c r="J11982" s="2">
        <f>VLOOKUP($E11982,
Products!$A$1:$F$201,MATCH(Orders!J$1,Products!$A$1:$F$1,0),0)</f>
        <v>1374.592895200507</v>
      </c>
    </row>
    <row r="11983" spans="1:10">
      <c r="A11983">
        <v>11982</v>
      </c>
      <c r="B11983" s="4">
        <v>45300</v>
      </c>
      <c r="C11983" s="10">
        <f>DATE(YEAR(orders[[#This Row],[order_date]]), MONTH(orders[[#This Row],[order_date]]), 1)</f>
        <v>45292</v>
      </c>
      <c r="D11983" t="s">
        <v>3251</v>
      </c>
      <c r="E11983" t="s">
        <v>541</v>
      </c>
      <c r="F11983" t="str">
        <f>VLOOKUP(orders[[#This Row],[product_id]],Products!A:C,3,0)</f>
        <v>Appliances</v>
      </c>
      <c r="G11983">
        <v>2</v>
      </c>
      <c r="H11983" s="6">
        <v>0.11951730399777208</v>
      </c>
      <c r="I11983" s="2">
        <f>VLOOKUP($E11983,
Products!$A$1:$F$201,MATCH(Orders!I$1,Products!$A$1:$F$1,0),0)</f>
        <v>2390.3651642386908</v>
      </c>
      <c r="J11983" s="2">
        <f>VLOOKUP($E11983,
Products!$A$1:$F$201,MATCH(Orders!J$1,Products!$A$1:$F$1,0),0)</f>
        <v>1655.7504783617919</v>
      </c>
    </row>
    <row r="11984" spans="1:10">
      <c r="A11984">
        <v>11983</v>
      </c>
      <c r="B11984" s="4">
        <v>45301</v>
      </c>
      <c r="C11984" s="10">
        <f>DATE(YEAR(orders[[#This Row],[order_date]]), MONTH(orders[[#This Row],[order_date]]), 1)</f>
        <v>45292</v>
      </c>
      <c r="D11984" t="s">
        <v>4196</v>
      </c>
      <c r="E11984" t="s">
        <v>682</v>
      </c>
      <c r="F11984" t="str">
        <f>VLOOKUP(orders[[#This Row],[product_id]],Products!A:C,3,0)</f>
        <v>Electronics</v>
      </c>
      <c r="G11984">
        <v>2</v>
      </c>
      <c r="H11984" s="6">
        <v>0.10125382174782148</v>
      </c>
      <c r="I11984" s="2">
        <f>VLOOKUP($E11984,
Products!$A$1:$F$201,MATCH(Orders!I$1,Products!$A$1:$F$1,0),0)</f>
        <v>32533.33990892916</v>
      </c>
      <c r="J11984" s="2">
        <f>VLOOKUP($E11984,
Products!$A$1:$F$201,MATCH(Orders!J$1,Products!$A$1:$F$1,0),0)</f>
        <v>22734.712471507952</v>
      </c>
    </row>
    <row r="11985" spans="1:10">
      <c r="A11985">
        <v>11984</v>
      </c>
      <c r="B11985" s="4">
        <v>45315</v>
      </c>
      <c r="C11985" s="10">
        <f>DATE(YEAR(orders[[#This Row],[order_date]]), MONTH(orders[[#This Row],[order_date]]), 1)</f>
        <v>45292</v>
      </c>
      <c r="D11985" t="s">
        <v>2232</v>
      </c>
      <c r="E11985" t="s">
        <v>532</v>
      </c>
      <c r="F11985" t="str">
        <f>VLOOKUP(orders[[#This Row],[product_id]],Products!A:C,3,0)</f>
        <v>Electronics</v>
      </c>
      <c r="G11985">
        <v>1</v>
      </c>
      <c r="H11985" s="6">
        <v>0.12274089974161885</v>
      </c>
      <c r="I11985" s="2">
        <f>VLOOKUP($E11985,
Products!$A$1:$F$201,MATCH(Orders!I$1,Products!$A$1:$F$1,0),0)</f>
        <v>2668.0593077725212</v>
      </c>
      <c r="J11985" s="2">
        <f>VLOOKUP($E11985,
Products!$A$1:$F$201,MATCH(Orders!J$1,Products!$A$1:$F$1,0),0)</f>
        <v>1923.7114222321791</v>
      </c>
    </row>
    <row r="11986" spans="1:10">
      <c r="A11986">
        <v>11985</v>
      </c>
      <c r="B11986" s="4">
        <v>45600</v>
      </c>
      <c r="C11986" s="10">
        <f>DATE(YEAR(orders[[#This Row],[order_date]]), MONTH(orders[[#This Row],[order_date]]), 1)</f>
        <v>45597</v>
      </c>
      <c r="D11986" t="s">
        <v>4316</v>
      </c>
      <c r="E11986" t="s">
        <v>558</v>
      </c>
      <c r="F11986" t="str">
        <f>VLOOKUP(orders[[#This Row],[product_id]],Products!A:C,3,0)</f>
        <v>Electronics</v>
      </c>
      <c r="G11986">
        <v>1</v>
      </c>
      <c r="H11986" s="6">
        <v>0.21283020151880638</v>
      </c>
      <c r="I11986" s="2">
        <f>VLOOKUP($E11986,
Products!$A$1:$F$201,MATCH(Orders!I$1,Products!$A$1:$F$1,0),0)</f>
        <v>30121.382934618541</v>
      </c>
      <c r="J11986" s="2">
        <f>VLOOKUP($E11986,
Products!$A$1:$F$201,MATCH(Orders!J$1,Products!$A$1:$F$1,0),0)</f>
        <v>20439.226581954921</v>
      </c>
    </row>
    <row r="11987" spans="1:10">
      <c r="A11987">
        <v>11986</v>
      </c>
      <c r="B11987" s="4">
        <v>45730</v>
      </c>
      <c r="C11987" s="10">
        <f>DATE(YEAR(orders[[#This Row],[order_date]]), MONTH(orders[[#This Row],[order_date]]), 1)</f>
        <v>45717</v>
      </c>
      <c r="D11987" t="s">
        <v>3098</v>
      </c>
      <c r="E11987" t="s">
        <v>554</v>
      </c>
      <c r="F11987" t="str">
        <f>VLOOKUP(orders[[#This Row],[product_id]],Products!A:C,3,0)</f>
        <v>Appliances</v>
      </c>
      <c r="G11987">
        <v>2</v>
      </c>
      <c r="H11987" s="6">
        <v>8.186569789259715E-2</v>
      </c>
      <c r="I11987" s="2">
        <f>VLOOKUP($E11987,
Products!$A$1:$F$201,MATCH(Orders!I$1,Products!$A$1:$F$1,0),0)</f>
        <v>2088.6647814855078</v>
      </c>
      <c r="J11987" s="2">
        <f>VLOOKUP($E11987,
Products!$A$1:$F$201,MATCH(Orders!J$1,Products!$A$1:$F$1,0),0)</f>
        <v>1371.380040542937</v>
      </c>
    </row>
    <row r="11988" spans="1:10">
      <c r="A11988">
        <v>11987</v>
      </c>
      <c r="B11988" s="4">
        <v>45330</v>
      </c>
      <c r="C11988" s="10">
        <f>DATE(YEAR(orders[[#This Row],[order_date]]), MONTH(orders[[#This Row],[order_date]]), 1)</f>
        <v>45323</v>
      </c>
      <c r="D11988" t="s">
        <v>3396</v>
      </c>
      <c r="E11988" t="s">
        <v>607</v>
      </c>
      <c r="F11988" t="str">
        <f>VLOOKUP(orders[[#This Row],[product_id]],Products!A:C,3,0)</f>
        <v>Appliances</v>
      </c>
      <c r="G11988">
        <v>2</v>
      </c>
      <c r="H11988" s="6">
        <v>9.4190185165362705E-2</v>
      </c>
      <c r="I11988" s="2">
        <f>VLOOKUP($E11988,
Products!$A$1:$F$201,MATCH(Orders!I$1,Products!$A$1:$F$1,0),0)</f>
        <v>6264.400042999192</v>
      </c>
      <c r="J11988" s="2">
        <f>VLOOKUP($E11988,
Products!$A$1:$F$201,MATCH(Orders!J$1,Products!$A$1:$F$1,0),0)</f>
        <v>4980.3849171743304</v>
      </c>
    </row>
    <row r="11989" spans="1:10">
      <c r="A11989">
        <v>11988</v>
      </c>
      <c r="B11989" s="4">
        <v>45519</v>
      </c>
      <c r="C11989" s="10">
        <f>DATE(YEAR(orders[[#This Row],[order_date]]), MONTH(orders[[#This Row],[order_date]]), 1)</f>
        <v>45505</v>
      </c>
      <c r="D11989" t="s">
        <v>1494</v>
      </c>
      <c r="E11989" t="s">
        <v>506</v>
      </c>
      <c r="F11989" t="str">
        <f>VLOOKUP(orders[[#This Row],[product_id]],Products!A:C,3,0)</f>
        <v>Electronics</v>
      </c>
      <c r="G11989">
        <v>2</v>
      </c>
      <c r="H11989" s="6">
        <v>0.10762851545956392</v>
      </c>
      <c r="I11989" s="2">
        <f>VLOOKUP($E11989,
Products!$A$1:$F$201,MATCH(Orders!I$1,Products!$A$1:$F$1,0),0)</f>
        <v>2354.115904304108</v>
      </c>
      <c r="J11989" s="2">
        <f>VLOOKUP($E11989,
Products!$A$1:$F$201,MATCH(Orders!J$1,Products!$A$1:$F$1,0),0)</f>
        <v>1810.784620830796</v>
      </c>
    </row>
    <row r="11990" spans="1:10">
      <c r="A11990">
        <v>11989</v>
      </c>
      <c r="B11990" s="4">
        <v>45658</v>
      </c>
      <c r="C11990" s="10">
        <f>DATE(YEAR(orders[[#This Row],[order_date]]), MONTH(orders[[#This Row],[order_date]]), 1)</f>
        <v>45658</v>
      </c>
      <c r="D11990" t="s">
        <v>3130</v>
      </c>
      <c r="E11990" t="s">
        <v>679</v>
      </c>
      <c r="F11990" t="str">
        <f>VLOOKUP(orders[[#This Row],[product_id]],Products!A:C,3,0)</f>
        <v>Appliances</v>
      </c>
      <c r="G11990">
        <v>2</v>
      </c>
      <c r="H11990" s="6">
        <v>5.0498722899373287E-2</v>
      </c>
      <c r="I11990" s="2">
        <f>VLOOKUP($E11990,
Products!$A$1:$F$201,MATCH(Orders!I$1,Products!$A$1:$F$1,0),0)</f>
        <v>6336.1008284819591</v>
      </c>
      <c r="J11990" s="2">
        <f>VLOOKUP($E11990,
Products!$A$1:$F$201,MATCH(Orders!J$1,Products!$A$1:$F$1,0),0)</f>
        <v>5056.6203893460352</v>
      </c>
    </row>
    <row r="11991" spans="1:10">
      <c r="A11991">
        <v>11990</v>
      </c>
      <c r="B11991" s="4">
        <v>45431</v>
      </c>
      <c r="C11991" s="10">
        <f>DATE(YEAR(orders[[#This Row],[order_date]]), MONTH(orders[[#This Row],[order_date]]), 1)</f>
        <v>45413</v>
      </c>
      <c r="D11991" t="s">
        <v>2024</v>
      </c>
      <c r="E11991" t="s">
        <v>567</v>
      </c>
      <c r="F11991" t="str">
        <f>VLOOKUP(orders[[#This Row],[product_id]],Products!A:C,3,0)</f>
        <v>Electronics</v>
      </c>
      <c r="G11991">
        <v>1</v>
      </c>
      <c r="H11991" s="6">
        <v>0.17074972940506988</v>
      </c>
      <c r="I11991" s="2">
        <f>VLOOKUP($E11991,
Products!$A$1:$F$201,MATCH(Orders!I$1,Products!$A$1:$F$1,0),0)</f>
        <v>17514.171240093368</v>
      </c>
      <c r="J11991" s="2">
        <f>VLOOKUP($E11991,
Products!$A$1:$F$201,MATCH(Orders!J$1,Products!$A$1:$F$1,0),0)</f>
        <v>12226.76247250809</v>
      </c>
    </row>
    <row r="11992" spans="1:10">
      <c r="A11992">
        <v>11991</v>
      </c>
      <c r="B11992" s="4">
        <v>45009</v>
      </c>
      <c r="C11992" s="10">
        <f>DATE(YEAR(orders[[#This Row],[order_date]]), MONTH(orders[[#This Row],[order_date]]), 1)</f>
        <v>44986</v>
      </c>
      <c r="D11992" t="s">
        <v>4065</v>
      </c>
      <c r="E11992" t="s">
        <v>604</v>
      </c>
      <c r="F11992" t="str">
        <f>VLOOKUP(orders[[#This Row],[product_id]],Products!A:C,3,0)</f>
        <v>Appliances</v>
      </c>
      <c r="G11992">
        <v>2</v>
      </c>
      <c r="H11992" s="6">
        <v>5.1973766469692609E-2</v>
      </c>
      <c r="I11992" s="2">
        <f>VLOOKUP($E11992,
Products!$A$1:$F$201,MATCH(Orders!I$1,Products!$A$1:$F$1,0),0)</f>
        <v>2087.687835040248</v>
      </c>
      <c r="J11992" s="2">
        <f>VLOOKUP($E11992,
Products!$A$1:$F$201,MATCH(Orders!J$1,Products!$A$1:$F$1,0),0)</f>
        <v>1450.1823074928161</v>
      </c>
    </row>
    <row r="11993" spans="1:10">
      <c r="A11993">
        <v>11992</v>
      </c>
      <c r="B11993" s="4">
        <v>45245</v>
      </c>
      <c r="C11993" s="10">
        <f>DATE(YEAR(orders[[#This Row],[order_date]]), MONTH(orders[[#This Row],[order_date]]), 1)</f>
        <v>45231</v>
      </c>
      <c r="D11993" t="s">
        <v>4031</v>
      </c>
      <c r="E11993" t="s">
        <v>571</v>
      </c>
      <c r="F11993" t="str">
        <f>VLOOKUP(orders[[#This Row],[product_id]],Products!A:C,3,0)</f>
        <v>Electronics</v>
      </c>
      <c r="G11993">
        <v>1</v>
      </c>
      <c r="H11993" s="6">
        <v>0.10920103783495309</v>
      </c>
      <c r="I11993" s="2">
        <f>VLOOKUP($E11993,
Products!$A$1:$F$201,MATCH(Orders!I$1,Products!$A$1:$F$1,0),0)</f>
        <v>30022.150567424669</v>
      </c>
      <c r="J11993" s="2">
        <f>VLOOKUP($E11993,
Products!$A$1:$F$201,MATCH(Orders!J$1,Products!$A$1:$F$1,0),0)</f>
        <v>21451.61875289512</v>
      </c>
    </row>
    <row r="11994" spans="1:10">
      <c r="A11994">
        <v>11993</v>
      </c>
      <c r="B11994" s="4">
        <v>46017</v>
      </c>
      <c r="C11994" s="10">
        <f>DATE(YEAR(orders[[#This Row],[order_date]]), MONTH(orders[[#This Row],[order_date]]), 1)</f>
        <v>45992</v>
      </c>
      <c r="D11994" t="s">
        <v>3187</v>
      </c>
      <c r="E11994" t="s">
        <v>655</v>
      </c>
      <c r="F11994" t="str">
        <f>VLOOKUP(orders[[#This Row],[product_id]],Products!A:C,3,0)</f>
        <v>Appliances</v>
      </c>
      <c r="G11994">
        <v>2</v>
      </c>
      <c r="H11994" s="6">
        <v>5.8227819477602673E-2</v>
      </c>
      <c r="I11994" s="2">
        <f>VLOOKUP($E11994,
Products!$A$1:$F$201,MATCH(Orders!I$1,Products!$A$1:$F$1,0),0)</f>
        <v>24072.170529057032</v>
      </c>
      <c r="J11994" s="2">
        <f>VLOOKUP($E11994,
Products!$A$1:$F$201,MATCH(Orders!J$1,Products!$A$1:$F$1,0),0)</f>
        <v>16358.626370717549</v>
      </c>
    </row>
    <row r="11995" spans="1:10">
      <c r="A11995">
        <v>11994</v>
      </c>
      <c r="B11995" s="4">
        <v>45340</v>
      </c>
      <c r="C11995" s="10">
        <f>DATE(YEAR(orders[[#This Row],[order_date]]), MONTH(orders[[#This Row],[order_date]]), 1)</f>
        <v>45323</v>
      </c>
      <c r="D11995" t="s">
        <v>3254</v>
      </c>
      <c r="E11995" t="s">
        <v>672</v>
      </c>
      <c r="F11995" t="str">
        <f>VLOOKUP(orders[[#This Row],[product_id]],Products!A:C,3,0)</f>
        <v>Electronics</v>
      </c>
      <c r="G11995">
        <v>1</v>
      </c>
      <c r="H11995" s="6">
        <v>0.19686605786529635</v>
      </c>
      <c r="I11995" s="2">
        <f>VLOOKUP($E11995,
Products!$A$1:$F$201,MATCH(Orders!I$1,Products!$A$1:$F$1,0),0)</f>
        <v>29856.340212906369</v>
      </c>
      <c r="J11995" s="2">
        <f>VLOOKUP($E11995,
Products!$A$1:$F$201,MATCH(Orders!J$1,Products!$A$1:$F$1,0),0)</f>
        <v>19759.064823078941</v>
      </c>
    </row>
    <row r="11996" spans="1:10">
      <c r="A11996">
        <v>11995</v>
      </c>
      <c r="B11996" s="4">
        <v>45379</v>
      </c>
      <c r="C11996" s="10">
        <f>DATE(YEAR(orders[[#This Row],[order_date]]), MONTH(orders[[#This Row],[order_date]]), 1)</f>
        <v>45352</v>
      </c>
      <c r="D11996" t="s">
        <v>3862</v>
      </c>
      <c r="E11996" t="s">
        <v>549</v>
      </c>
      <c r="F11996" t="str">
        <f>VLOOKUP(orders[[#This Row],[product_id]],Products!A:C,3,0)</f>
        <v>Electronics</v>
      </c>
      <c r="G11996">
        <v>2</v>
      </c>
      <c r="H11996" s="6">
        <v>0.1184197981818207</v>
      </c>
      <c r="I11996" s="2">
        <f>VLOOKUP($E11996,
Products!$A$1:$F$201,MATCH(Orders!I$1,Products!$A$1:$F$1,0),0)</f>
        <v>32579.222893763279</v>
      </c>
      <c r="J11996" s="2">
        <f>VLOOKUP($E11996,
Products!$A$1:$F$201,MATCH(Orders!J$1,Products!$A$1:$F$1,0),0)</f>
        <v>22472.912188105081</v>
      </c>
    </row>
    <row r="11997" spans="1:10">
      <c r="A11997">
        <v>11996</v>
      </c>
      <c r="B11997" s="4">
        <v>45672</v>
      </c>
      <c r="C11997" s="10">
        <f>DATE(YEAR(orders[[#This Row],[order_date]]), MONTH(orders[[#This Row],[order_date]]), 1)</f>
        <v>45658</v>
      </c>
      <c r="D11997" t="s">
        <v>3274</v>
      </c>
      <c r="E11997" t="s">
        <v>507</v>
      </c>
      <c r="F11997" t="str">
        <f>VLOOKUP(orders[[#This Row],[product_id]],Products!A:C,3,0)</f>
        <v>Electronics</v>
      </c>
      <c r="G11997">
        <v>1</v>
      </c>
      <c r="H11997" s="6">
        <v>0.23537747197507553</v>
      </c>
      <c r="I11997" s="2">
        <f>VLOOKUP($E11997,
Products!$A$1:$F$201,MATCH(Orders!I$1,Products!$A$1:$F$1,0),0)</f>
        <v>28502.89768049858</v>
      </c>
      <c r="J11997" s="2">
        <f>VLOOKUP($E11997,
Products!$A$1:$F$201,MATCH(Orders!J$1,Products!$A$1:$F$1,0),0)</f>
        <v>20477.83623923226</v>
      </c>
    </row>
    <row r="11998" spans="1:10">
      <c r="A11998">
        <v>11997</v>
      </c>
      <c r="B11998" s="4">
        <v>45124</v>
      </c>
      <c r="C11998" s="10">
        <f>DATE(YEAR(orders[[#This Row],[order_date]]), MONTH(orders[[#This Row],[order_date]]), 1)</f>
        <v>45108</v>
      </c>
      <c r="D11998" t="s">
        <v>1267</v>
      </c>
      <c r="E11998" t="s">
        <v>564</v>
      </c>
      <c r="F11998" t="str">
        <f>VLOOKUP(orders[[#This Row],[product_id]],Products!A:C,3,0)</f>
        <v>Electronics</v>
      </c>
      <c r="G11998">
        <v>1</v>
      </c>
      <c r="H11998" s="6">
        <v>0.21750224009939706</v>
      </c>
      <c r="I11998" s="2">
        <f>VLOOKUP($E11998,
Products!$A$1:$F$201,MATCH(Orders!I$1,Products!$A$1:$F$1,0),0)</f>
        <v>21989.290766910399</v>
      </c>
      <c r="J11998" s="2">
        <f>VLOOKUP($E11998,
Products!$A$1:$F$201,MATCH(Orders!J$1,Products!$A$1:$F$1,0),0)</f>
        <v>15566.99865864101</v>
      </c>
    </row>
    <row r="11999" spans="1:10">
      <c r="A11999">
        <v>11998</v>
      </c>
      <c r="B11999" s="4">
        <v>45185</v>
      </c>
      <c r="C11999" s="10">
        <f>DATE(YEAR(orders[[#This Row],[order_date]]), MONTH(orders[[#This Row],[order_date]]), 1)</f>
        <v>45170</v>
      </c>
      <c r="D11999" t="s">
        <v>1218</v>
      </c>
      <c r="E11999" t="s">
        <v>661</v>
      </c>
      <c r="F11999" t="str">
        <f>VLOOKUP(orders[[#This Row],[product_id]],Products!A:C,3,0)</f>
        <v>Electronics</v>
      </c>
      <c r="G11999">
        <v>1</v>
      </c>
      <c r="H11999" s="6">
        <v>0.22028259648359649</v>
      </c>
      <c r="I11999" s="2">
        <f>VLOOKUP($E11999,
Products!$A$1:$F$201,MATCH(Orders!I$1,Products!$A$1:$F$1,0),0)</f>
        <v>18760.038541255031</v>
      </c>
      <c r="J11999" s="2">
        <f>VLOOKUP($E11999,
Products!$A$1:$F$201,MATCH(Orders!J$1,Products!$A$1:$F$1,0),0)</f>
        <v>13545.127547708629</v>
      </c>
    </row>
    <row r="12000" spans="1:10">
      <c r="A12000">
        <v>11999</v>
      </c>
      <c r="B12000" s="4">
        <v>45224</v>
      </c>
      <c r="C12000" s="10">
        <f>DATE(YEAR(orders[[#This Row],[order_date]]), MONTH(orders[[#This Row],[order_date]]), 1)</f>
        <v>45200</v>
      </c>
      <c r="D12000" t="s">
        <v>1221</v>
      </c>
      <c r="E12000" t="s">
        <v>700</v>
      </c>
      <c r="F12000" t="str">
        <f>VLOOKUP(orders[[#This Row],[product_id]],Products!A:C,3,0)</f>
        <v>Electronics</v>
      </c>
      <c r="G12000">
        <v>3</v>
      </c>
      <c r="H12000" s="6">
        <v>0.18047991753482789</v>
      </c>
      <c r="I12000" s="2">
        <f>VLOOKUP($E12000,
Products!$A$1:$F$201,MATCH(Orders!I$1,Products!$A$1:$F$1,0),0)</f>
        <v>11070.26215043813</v>
      </c>
      <c r="J12000" s="2">
        <f>VLOOKUP($E12000,
Products!$A$1:$F$201,MATCH(Orders!J$1,Products!$A$1:$F$1,0),0)</f>
        <v>7867.3909748932683</v>
      </c>
    </row>
    <row r="12001" spans="1:10">
      <c r="A12001">
        <v>12000</v>
      </c>
      <c r="B12001" s="4">
        <v>45226</v>
      </c>
      <c r="C12001" s="10">
        <f>DATE(YEAR(orders[[#This Row],[order_date]]), MONTH(orders[[#This Row],[order_date]]), 1)</f>
        <v>45200</v>
      </c>
      <c r="D12001" t="s">
        <v>2245</v>
      </c>
      <c r="E12001" t="s">
        <v>519</v>
      </c>
      <c r="F12001" t="str">
        <f>VLOOKUP(orders[[#This Row],[product_id]],Products!A:C,3,0)</f>
        <v>Electronics</v>
      </c>
      <c r="G12001">
        <v>2</v>
      </c>
      <c r="H12001" s="6">
        <v>0.15008828703297175</v>
      </c>
      <c r="I12001" s="2">
        <f>VLOOKUP($E12001,
Products!$A$1:$F$201,MATCH(Orders!I$1,Products!$A$1:$F$1,0),0)</f>
        <v>13103.02115426216</v>
      </c>
      <c r="J12001" s="2">
        <f>VLOOKUP($E12001,
Products!$A$1:$F$201,MATCH(Orders!J$1,Products!$A$1:$F$1,0),0)</f>
        <v>8775.5491996797755</v>
      </c>
    </row>
    <row r="12002" spans="1:10">
      <c r="A12002">
        <v>12001</v>
      </c>
      <c r="B12002" s="4">
        <v>45055</v>
      </c>
      <c r="C12002" s="10">
        <f>DATE(YEAR(orders[[#This Row],[order_date]]), MONTH(orders[[#This Row],[order_date]]), 1)</f>
        <v>45047</v>
      </c>
      <c r="D12002" t="s">
        <v>3250</v>
      </c>
      <c r="E12002" t="s">
        <v>521</v>
      </c>
      <c r="F12002" t="str">
        <f>VLOOKUP(orders[[#This Row],[product_id]],Products!A:C,3,0)</f>
        <v>Electronics</v>
      </c>
      <c r="G12002">
        <v>1</v>
      </c>
      <c r="H12002" s="6">
        <v>0.1960678441561991</v>
      </c>
      <c r="I12002" s="2">
        <f>VLOOKUP($E12002,
Products!$A$1:$F$201,MATCH(Orders!I$1,Products!$A$1:$F$1,0),0)</f>
        <v>18373.691083837519</v>
      </c>
      <c r="J12002" s="2">
        <f>VLOOKUP($E12002,
Products!$A$1:$F$201,MATCH(Orders!J$1,Products!$A$1:$F$1,0),0)</f>
        <v>14409.80197321412</v>
      </c>
    </row>
    <row r="12003" spans="1:10">
      <c r="A12003">
        <v>12002</v>
      </c>
      <c r="B12003" s="4">
        <v>45424</v>
      </c>
      <c r="C12003" s="10">
        <f>DATE(YEAR(orders[[#This Row],[order_date]]), MONTH(orders[[#This Row],[order_date]]), 1)</f>
        <v>45413</v>
      </c>
      <c r="D12003" t="s">
        <v>3355</v>
      </c>
      <c r="E12003" t="s">
        <v>556</v>
      </c>
      <c r="F12003" t="str">
        <f>VLOOKUP(orders[[#This Row],[product_id]],Products!A:C,3,0)</f>
        <v>Appliances</v>
      </c>
      <c r="G12003">
        <v>2</v>
      </c>
      <c r="H12003" s="6">
        <v>8.3441076925694593E-2</v>
      </c>
      <c r="I12003" s="2">
        <f>VLOOKUP($E12003,
Products!$A$1:$F$201,MATCH(Orders!I$1,Products!$A$1:$F$1,0),0)</f>
        <v>27054.121101651981</v>
      </c>
      <c r="J12003" s="2">
        <f>VLOOKUP($E12003,
Products!$A$1:$F$201,MATCH(Orders!J$1,Products!$A$1:$F$1,0),0)</f>
        <v>19388.930988794411</v>
      </c>
    </row>
    <row r="12004" spans="1:10">
      <c r="A12004">
        <v>12003</v>
      </c>
      <c r="B12004" s="4">
        <v>45364</v>
      </c>
      <c r="C12004" s="10">
        <f>DATE(YEAR(orders[[#This Row],[order_date]]), MONTH(orders[[#This Row],[order_date]]), 1)</f>
        <v>45352</v>
      </c>
      <c r="D12004" t="s">
        <v>3768</v>
      </c>
      <c r="E12004" t="s">
        <v>605</v>
      </c>
      <c r="F12004" t="str">
        <f>VLOOKUP(orders[[#This Row],[product_id]],Products!A:C,3,0)</f>
        <v>Electronics</v>
      </c>
      <c r="G12004">
        <v>2</v>
      </c>
      <c r="H12004" s="6">
        <v>0.12053362616675072</v>
      </c>
      <c r="I12004" s="2">
        <f>VLOOKUP($E12004,
Products!$A$1:$F$201,MATCH(Orders!I$1,Products!$A$1:$F$1,0),0)</f>
        <v>2690.742909794456</v>
      </c>
      <c r="J12004" s="2">
        <f>VLOOKUP($E12004,
Products!$A$1:$F$201,MATCH(Orders!J$1,Products!$A$1:$F$1,0),0)</f>
        <v>2067.549626292313</v>
      </c>
    </row>
    <row r="12005" spans="1:10">
      <c r="A12005">
        <v>12004</v>
      </c>
      <c r="B12005" s="4">
        <v>45133</v>
      </c>
      <c r="C12005" s="10">
        <f>DATE(YEAR(orders[[#This Row],[order_date]]), MONTH(orders[[#This Row],[order_date]]), 1)</f>
        <v>45108</v>
      </c>
      <c r="D12005" t="s">
        <v>1891</v>
      </c>
      <c r="E12005" t="s">
        <v>533</v>
      </c>
      <c r="F12005" t="str">
        <f>VLOOKUP(orders[[#This Row],[product_id]],Products!A:C,3,0)</f>
        <v>Electronics</v>
      </c>
      <c r="G12005">
        <v>2</v>
      </c>
      <c r="H12005" s="6">
        <v>0.18074958802594274</v>
      </c>
      <c r="I12005" s="2">
        <f>VLOOKUP($E12005,
Products!$A$1:$F$201,MATCH(Orders!I$1,Products!$A$1:$F$1,0),0)</f>
        <v>28589.802369332661</v>
      </c>
      <c r="J12005" s="2">
        <f>VLOOKUP($E12005,
Products!$A$1:$F$201,MATCH(Orders!J$1,Products!$A$1:$F$1,0),0)</f>
        <v>21212.93445492295</v>
      </c>
    </row>
    <row r="12006" spans="1:10">
      <c r="A12006">
        <v>12005</v>
      </c>
      <c r="B12006" s="4">
        <v>45220</v>
      </c>
      <c r="C12006" s="10">
        <f>DATE(YEAR(orders[[#This Row],[order_date]]), MONTH(orders[[#This Row],[order_date]]), 1)</f>
        <v>45200</v>
      </c>
      <c r="D12006" t="s">
        <v>1372</v>
      </c>
      <c r="E12006" t="s">
        <v>558</v>
      </c>
      <c r="F12006" t="str">
        <f>VLOOKUP(orders[[#This Row],[product_id]],Products!A:C,3,0)</f>
        <v>Electronics</v>
      </c>
      <c r="G12006">
        <v>1</v>
      </c>
      <c r="H12006" s="6">
        <v>0.17179390505516084</v>
      </c>
      <c r="I12006" s="2">
        <f>VLOOKUP($E12006,
Products!$A$1:$F$201,MATCH(Orders!I$1,Products!$A$1:$F$1,0),0)</f>
        <v>30121.382934618541</v>
      </c>
      <c r="J12006" s="2">
        <f>VLOOKUP($E12006,
Products!$A$1:$F$201,MATCH(Orders!J$1,Products!$A$1:$F$1,0),0)</f>
        <v>20439.226581954921</v>
      </c>
    </row>
    <row r="12007" spans="1:10">
      <c r="A12007">
        <v>12006</v>
      </c>
      <c r="B12007" s="4">
        <v>44955</v>
      </c>
      <c r="C12007" s="10">
        <f>DATE(YEAR(orders[[#This Row],[order_date]]), MONTH(orders[[#This Row],[order_date]]), 1)</f>
        <v>44927</v>
      </c>
      <c r="D12007" t="s">
        <v>2256</v>
      </c>
      <c r="E12007" t="s">
        <v>557</v>
      </c>
      <c r="F12007" t="str">
        <f>VLOOKUP(orders[[#This Row],[product_id]],Products!A:C,3,0)</f>
        <v>Electronics</v>
      </c>
      <c r="G12007">
        <v>2</v>
      </c>
      <c r="H12007" s="6">
        <v>0.12254241443662683</v>
      </c>
      <c r="I12007" s="2">
        <f>VLOOKUP($E12007,
Products!$A$1:$F$201,MATCH(Orders!I$1,Products!$A$1:$F$1,0),0)</f>
        <v>23950.56449224626</v>
      </c>
      <c r="J12007" s="2">
        <f>VLOOKUP($E12007,
Products!$A$1:$F$201,MATCH(Orders!J$1,Products!$A$1:$F$1,0),0)</f>
        <v>16488.618979732779</v>
      </c>
    </row>
    <row r="12008" spans="1:10">
      <c r="A12008">
        <v>12007</v>
      </c>
      <c r="B12008" s="4">
        <v>45105</v>
      </c>
      <c r="C12008" s="10">
        <f>DATE(YEAR(orders[[#This Row],[order_date]]), MONTH(orders[[#This Row],[order_date]]), 1)</f>
        <v>45078</v>
      </c>
      <c r="D12008" t="s">
        <v>3118</v>
      </c>
      <c r="E12008" t="s">
        <v>621</v>
      </c>
      <c r="F12008" t="str">
        <f>VLOOKUP(orders[[#This Row],[product_id]],Products!A:C,3,0)</f>
        <v>Electronics</v>
      </c>
      <c r="G12008">
        <v>2</v>
      </c>
      <c r="H12008" s="6">
        <v>0.17956039962861089</v>
      </c>
      <c r="I12008" s="2">
        <f>VLOOKUP($E12008,
Products!$A$1:$F$201,MATCH(Orders!I$1,Products!$A$1:$F$1,0),0)</f>
        <v>11784.05708818019</v>
      </c>
      <c r="J12008" s="2">
        <f>VLOOKUP($E12008,
Products!$A$1:$F$201,MATCH(Orders!J$1,Products!$A$1:$F$1,0),0)</f>
        <v>7779.8525757032758</v>
      </c>
    </row>
    <row r="12009" spans="1:10">
      <c r="A12009">
        <v>12008</v>
      </c>
      <c r="B12009" s="4">
        <v>44967</v>
      </c>
      <c r="C12009" s="10">
        <f>DATE(YEAR(orders[[#This Row],[order_date]]), MONTH(orders[[#This Row],[order_date]]), 1)</f>
        <v>44958</v>
      </c>
      <c r="D12009" t="s">
        <v>2273</v>
      </c>
      <c r="E12009" t="s">
        <v>658</v>
      </c>
      <c r="F12009" t="str">
        <f>VLOOKUP(orders[[#This Row],[product_id]],Products!A:C,3,0)</f>
        <v>Electronics</v>
      </c>
      <c r="G12009">
        <v>2</v>
      </c>
      <c r="H12009" s="6">
        <v>0.18196949893103395</v>
      </c>
      <c r="I12009" s="2">
        <f>VLOOKUP($E12009,
Products!$A$1:$F$201,MATCH(Orders!I$1,Products!$A$1:$F$1,0),0)</f>
        <v>2455.4664524813788</v>
      </c>
      <c r="J12009" s="2">
        <f>VLOOKUP($E12009,
Products!$A$1:$F$201,MATCH(Orders!J$1,Products!$A$1:$F$1,0),0)</f>
        <v>1763.2139459131699</v>
      </c>
    </row>
    <row r="12010" spans="1:10">
      <c r="A12010">
        <v>12009</v>
      </c>
      <c r="B12010" s="4">
        <v>45270</v>
      </c>
      <c r="C12010" s="10">
        <f>DATE(YEAR(orders[[#This Row],[order_date]]), MONTH(orders[[#This Row],[order_date]]), 1)</f>
        <v>45261</v>
      </c>
      <c r="D12010" t="s">
        <v>2154</v>
      </c>
      <c r="E12010" t="s">
        <v>690</v>
      </c>
      <c r="F12010" t="str">
        <f>VLOOKUP(orders[[#This Row],[product_id]],Products!A:C,3,0)</f>
        <v>Electronics</v>
      </c>
      <c r="G12010">
        <v>2</v>
      </c>
      <c r="H12010" s="6">
        <v>0.23072817807045459</v>
      </c>
      <c r="I12010" s="2">
        <f>VLOOKUP($E12010,
Products!$A$1:$F$201,MATCH(Orders!I$1,Products!$A$1:$F$1,0),0)</f>
        <v>2338.2059552139431</v>
      </c>
      <c r="J12010" s="2">
        <f>VLOOKUP($E12010,
Products!$A$1:$F$201,MATCH(Orders!J$1,Products!$A$1:$F$1,0),0)</f>
        <v>1708.028418793489</v>
      </c>
    </row>
    <row r="12011" spans="1:10">
      <c r="A12011">
        <v>12010</v>
      </c>
      <c r="B12011" s="4">
        <v>45742</v>
      </c>
      <c r="C12011" s="10">
        <f>DATE(YEAR(orders[[#This Row],[order_date]]), MONTH(orders[[#This Row],[order_date]]), 1)</f>
        <v>45717</v>
      </c>
      <c r="D12011" t="s">
        <v>1672</v>
      </c>
      <c r="E12011" t="s">
        <v>514</v>
      </c>
      <c r="F12011" t="str">
        <f>VLOOKUP(orders[[#This Row],[product_id]],Products!A:C,3,0)</f>
        <v>Electronics</v>
      </c>
      <c r="G12011">
        <v>1</v>
      </c>
      <c r="H12011" s="6">
        <v>0.21388143217832459</v>
      </c>
      <c r="I12011" s="2">
        <f>VLOOKUP($E12011,
Products!$A$1:$F$201,MATCH(Orders!I$1,Products!$A$1:$F$1,0),0)</f>
        <v>16482.730474054071</v>
      </c>
      <c r="J12011" s="2">
        <f>VLOOKUP($E12011,
Products!$A$1:$F$201,MATCH(Orders!J$1,Products!$A$1:$F$1,0),0)</f>
        <v>12480.81165565178</v>
      </c>
    </row>
    <row r="12012" spans="1:10">
      <c r="A12012">
        <v>12011</v>
      </c>
      <c r="B12012" s="4">
        <v>45663</v>
      </c>
      <c r="C12012" s="10">
        <f>DATE(YEAR(orders[[#This Row],[order_date]]), MONTH(orders[[#This Row],[order_date]]), 1)</f>
        <v>45658</v>
      </c>
      <c r="D12012" t="s">
        <v>2686</v>
      </c>
      <c r="E12012" t="s">
        <v>516</v>
      </c>
      <c r="F12012" t="str">
        <f>VLOOKUP(orders[[#This Row],[product_id]],Products!A:C,3,0)</f>
        <v>Electronics</v>
      </c>
      <c r="G12012">
        <v>2</v>
      </c>
      <c r="H12012" s="6">
        <v>0.13263472055732894</v>
      </c>
      <c r="I12012" s="2">
        <f>VLOOKUP($E12012,
Products!$A$1:$F$201,MATCH(Orders!I$1,Products!$A$1:$F$1,0),0)</f>
        <v>12594.36437895595</v>
      </c>
      <c r="J12012" s="2">
        <f>VLOOKUP($E12012,
Products!$A$1:$F$201,MATCH(Orders!J$1,Products!$A$1:$F$1,0),0)</f>
        <v>9909.7267986522402</v>
      </c>
    </row>
    <row r="12013" spans="1:10">
      <c r="A12013">
        <v>12012</v>
      </c>
      <c r="B12013" s="4">
        <v>45552</v>
      </c>
      <c r="C12013" s="10">
        <f>DATE(YEAR(orders[[#This Row],[order_date]]), MONTH(orders[[#This Row],[order_date]]), 1)</f>
        <v>45536</v>
      </c>
      <c r="D12013" t="s">
        <v>2304</v>
      </c>
      <c r="E12013" t="s">
        <v>612</v>
      </c>
      <c r="F12013" t="str">
        <f>VLOOKUP(orders[[#This Row],[product_id]],Products!A:C,3,0)</f>
        <v>Electronics</v>
      </c>
      <c r="G12013">
        <v>2</v>
      </c>
      <c r="H12013" s="6">
        <v>0.22269071073764074</v>
      </c>
      <c r="I12013" s="2">
        <f>VLOOKUP($E12013,
Products!$A$1:$F$201,MATCH(Orders!I$1,Products!$A$1:$F$1,0),0)</f>
        <v>2704.041843529928</v>
      </c>
      <c r="J12013" s="2">
        <f>VLOOKUP($E12013,
Products!$A$1:$F$201,MATCH(Orders!J$1,Products!$A$1:$F$1,0),0)</f>
        <v>2158.9135708713038</v>
      </c>
    </row>
    <row r="12014" spans="1:10">
      <c r="A12014">
        <v>12013</v>
      </c>
      <c r="B12014" s="4">
        <v>45204</v>
      </c>
      <c r="C12014" s="10">
        <f>DATE(YEAR(orders[[#This Row],[order_date]]), MONTH(orders[[#This Row],[order_date]]), 1)</f>
        <v>45200</v>
      </c>
      <c r="D12014" t="s">
        <v>2686</v>
      </c>
      <c r="E12014" t="s">
        <v>550</v>
      </c>
      <c r="F12014" t="str">
        <f>VLOOKUP(orders[[#This Row],[product_id]],Products!A:C,3,0)</f>
        <v>Electronics</v>
      </c>
      <c r="G12014">
        <v>3</v>
      </c>
      <c r="H12014" s="6">
        <v>0.24535206266596979</v>
      </c>
      <c r="I12014" s="2">
        <f>VLOOKUP($E12014,
Products!$A$1:$F$201,MATCH(Orders!I$1,Products!$A$1:$F$1,0),0)</f>
        <v>21928.70634496431</v>
      </c>
      <c r="J12014" s="2">
        <f>VLOOKUP($E12014,
Products!$A$1:$F$201,MATCH(Orders!J$1,Products!$A$1:$F$1,0),0)</f>
        <v>17227.037321653719</v>
      </c>
    </row>
    <row r="12015" spans="1:10">
      <c r="A12015">
        <v>12014</v>
      </c>
      <c r="B12015" s="4">
        <v>45455</v>
      </c>
      <c r="C12015" s="10">
        <f>DATE(YEAR(orders[[#This Row],[order_date]]), MONTH(orders[[#This Row],[order_date]]), 1)</f>
        <v>45444</v>
      </c>
      <c r="D12015" t="s">
        <v>1069</v>
      </c>
      <c r="E12015" t="s">
        <v>590</v>
      </c>
      <c r="F12015" t="str">
        <f>VLOOKUP(orders[[#This Row],[product_id]],Products!A:C,3,0)</f>
        <v>Appliances</v>
      </c>
      <c r="G12015">
        <v>1</v>
      </c>
      <c r="H12015" s="6">
        <v>0.13885088063860809</v>
      </c>
      <c r="I12015" s="2">
        <f>VLOOKUP($E12015,
Products!$A$1:$F$201,MATCH(Orders!I$1,Products!$A$1:$F$1,0),0)</f>
        <v>2035.9251500591261</v>
      </c>
      <c r="J12015" s="2">
        <f>VLOOKUP($E12015,
Products!$A$1:$F$201,MATCH(Orders!J$1,Products!$A$1:$F$1,0),0)</f>
        <v>1473.8412378673991</v>
      </c>
    </row>
    <row r="12016" spans="1:10">
      <c r="A12016">
        <v>12015</v>
      </c>
      <c r="B12016" s="4">
        <v>45012</v>
      </c>
      <c r="C12016" s="10">
        <f>DATE(YEAR(orders[[#This Row],[order_date]]), MONTH(orders[[#This Row],[order_date]]), 1)</f>
        <v>44986</v>
      </c>
      <c r="D12016" t="s">
        <v>813</v>
      </c>
      <c r="E12016" t="s">
        <v>507</v>
      </c>
      <c r="F12016" t="str">
        <f>VLOOKUP(orders[[#This Row],[product_id]],Products!A:C,3,0)</f>
        <v>Electronics</v>
      </c>
      <c r="G12016">
        <v>1</v>
      </c>
      <c r="H12016" s="6">
        <v>0.21805046173436229</v>
      </c>
      <c r="I12016" s="2">
        <f>VLOOKUP($E12016,
Products!$A$1:$F$201,MATCH(Orders!I$1,Products!$A$1:$F$1,0),0)</f>
        <v>28502.89768049858</v>
      </c>
      <c r="J12016" s="2">
        <f>VLOOKUP($E12016,
Products!$A$1:$F$201,MATCH(Orders!J$1,Products!$A$1:$F$1,0),0)</f>
        <v>20477.83623923226</v>
      </c>
    </row>
    <row r="12017" spans="1:10">
      <c r="A12017">
        <v>12016</v>
      </c>
      <c r="B12017" s="4">
        <v>45243</v>
      </c>
      <c r="C12017" s="10">
        <f>DATE(YEAR(orders[[#This Row],[order_date]]), MONTH(orders[[#This Row],[order_date]]), 1)</f>
        <v>45231</v>
      </c>
      <c r="D12017" t="s">
        <v>3791</v>
      </c>
      <c r="E12017" t="s">
        <v>687</v>
      </c>
      <c r="F12017" t="str">
        <f>VLOOKUP(orders[[#This Row],[product_id]],Products!A:C,3,0)</f>
        <v>Electronics</v>
      </c>
      <c r="G12017">
        <v>3</v>
      </c>
      <c r="H12017" s="6">
        <v>0.13996460024150179</v>
      </c>
      <c r="I12017" s="2">
        <f>VLOOKUP($E12017,
Products!$A$1:$F$201,MATCH(Orders!I$1,Products!$A$1:$F$1,0),0)</f>
        <v>12143.737276429891</v>
      </c>
      <c r="J12017" s="2">
        <f>VLOOKUP($E12017,
Products!$A$1:$F$201,MATCH(Orders!J$1,Products!$A$1:$F$1,0),0)</f>
        <v>9077.1957392673976</v>
      </c>
    </row>
    <row r="12018" spans="1:10">
      <c r="A12018">
        <v>12017</v>
      </c>
      <c r="B12018" s="4">
        <v>45619</v>
      </c>
      <c r="C12018" s="10">
        <f>DATE(YEAR(orders[[#This Row],[order_date]]), MONTH(orders[[#This Row],[order_date]]), 1)</f>
        <v>45597</v>
      </c>
      <c r="D12018" t="s">
        <v>3800</v>
      </c>
      <c r="E12018" t="s">
        <v>667</v>
      </c>
      <c r="F12018" t="str">
        <f>VLOOKUP(orders[[#This Row],[product_id]],Products!A:C,3,0)</f>
        <v>Electronics</v>
      </c>
      <c r="G12018">
        <v>1</v>
      </c>
      <c r="H12018" s="6">
        <v>0.24878516735576081</v>
      </c>
      <c r="I12018" s="2">
        <f>VLOOKUP($E12018,
Products!$A$1:$F$201,MATCH(Orders!I$1,Products!$A$1:$F$1,0),0)</f>
        <v>2491.507056421975</v>
      </c>
      <c r="J12018" s="2">
        <f>VLOOKUP($E12018,
Products!$A$1:$F$201,MATCH(Orders!J$1,Products!$A$1:$F$1,0),0)</f>
        <v>1871.4408177277719</v>
      </c>
    </row>
    <row r="12019" spans="1:10">
      <c r="A12019">
        <v>12018</v>
      </c>
      <c r="B12019" s="4">
        <v>45789</v>
      </c>
      <c r="C12019" s="10">
        <f>DATE(YEAR(orders[[#This Row],[order_date]]), MONTH(orders[[#This Row],[order_date]]), 1)</f>
        <v>45778</v>
      </c>
      <c r="D12019" t="s">
        <v>1328</v>
      </c>
      <c r="E12019" t="s">
        <v>675</v>
      </c>
      <c r="F12019" t="str">
        <f>VLOOKUP(orders[[#This Row],[product_id]],Products!A:C,3,0)</f>
        <v>Appliances</v>
      </c>
      <c r="G12019">
        <v>3</v>
      </c>
      <c r="H12019" s="6">
        <v>0.12452035225050555</v>
      </c>
      <c r="I12019" s="2">
        <f>VLOOKUP($E12019,
Products!$A$1:$F$201,MATCH(Orders!I$1,Products!$A$1:$F$1,0),0)</f>
        <v>23552.642442203069</v>
      </c>
      <c r="J12019" s="2">
        <f>VLOOKUP($E12019,
Products!$A$1:$F$201,MATCH(Orders!J$1,Products!$A$1:$F$1,0),0)</f>
        <v>17389.42325132497</v>
      </c>
    </row>
    <row r="12020" spans="1:10">
      <c r="A12020">
        <v>12019</v>
      </c>
      <c r="B12020" s="4">
        <v>45241</v>
      </c>
      <c r="C12020" s="10">
        <f>DATE(YEAR(orders[[#This Row],[order_date]]), MONTH(orders[[#This Row],[order_date]]), 1)</f>
        <v>45231</v>
      </c>
      <c r="D12020" t="s">
        <v>1026</v>
      </c>
      <c r="E12020" t="s">
        <v>574</v>
      </c>
      <c r="F12020" t="str">
        <f>VLOOKUP(orders[[#This Row],[product_id]],Products!A:C,3,0)</f>
        <v>Electronics</v>
      </c>
      <c r="G12020">
        <v>1</v>
      </c>
      <c r="H12020" s="6">
        <v>0.21262908980530409</v>
      </c>
      <c r="I12020" s="2">
        <f>VLOOKUP($E12020,
Products!$A$1:$F$201,MATCH(Orders!I$1,Products!$A$1:$F$1,0),0)</f>
        <v>30824.427673567101</v>
      </c>
      <c r="J12020" s="2">
        <f>VLOOKUP($E12020,
Products!$A$1:$F$201,MATCH(Orders!J$1,Products!$A$1:$F$1,0),0)</f>
        <v>20473.07476940487</v>
      </c>
    </row>
    <row r="12021" spans="1:10">
      <c r="A12021">
        <v>12020</v>
      </c>
      <c r="B12021" s="4">
        <v>45151</v>
      </c>
      <c r="C12021" s="10">
        <f>DATE(YEAR(orders[[#This Row],[order_date]]), MONTH(orders[[#This Row],[order_date]]), 1)</f>
        <v>45139</v>
      </c>
      <c r="D12021" t="s">
        <v>1215</v>
      </c>
      <c r="E12021" t="s">
        <v>644</v>
      </c>
      <c r="F12021" t="str">
        <f>VLOOKUP(orders[[#This Row],[product_id]],Products!A:C,3,0)</f>
        <v>Appliances</v>
      </c>
      <c r="G12021">
        <v>1</v>
      </c>
      <c r="H12021" s="6">
        <v>7.3204113952771085E-2</v>
      </c>
      <c r="I12021" s="2">
        <f>VLOOKUP($E12021,
Products!$A$1:$F$201,MATCH(Orders!I$1,Products!$A$1:$F$1,0),0)</f>
        <v>2076.3860361463489</v>
      </c>
      <c r="J12021" s="2">
        <f>VLOOKUP($E12021,
Products!$A$1:$F$201,MATCH(Orders!J$1,Products!$A$1:$F$1,0),0)</f>
        <v>1496.280632568785</v>
      </c>
    </row>
    <row r="12022" spans="1:10">
      <c r="A12022">
        <v>12021</v>
      </c>
      <c r="B12022" s="4">
        <v>46004</v>
      </c>
      <c r="C12022" s="10">
        <f>DATE(YEAR(orders[[#This Row],[order_date]]), MONTH(orders[[#This Row],[order_date]]), 1)</f>
        <v>45992</v>
      </c>
      <c r="D12022" t="s">
        <v>3425</v>
      </c>
      <c r="E12022" t="s">
        <v>534</v>
      </c>
      <c r="F12022" t="str">
        <f>VLOOKUP(orders[[#This Row],[product_id]],Products!A:C,3,0)</f>
        <v>Appliances</v>
      </c>
      <c r="G12022">
        <v>2</v>
      </c>
      <c r="H12022" s="6">
        <v>0.14971125584366873</v>
      </c>
      <c r="I12022" s="2">
        <f>VLOOKUP($E12022,
Products!$A$1:$F$201,MATCH(Orders!I$1,Products!$A$1:$F$1,0),0)</f>
        <v>24743.162958088669</v>
      </c>
      <c r="J12022" s="2">
        <f>VLOOKUP($E12022,
Products!$A$1:$F$201,MATCH(Orders!J$1,Products!$A$1:$F$1,0),0)</f>
        <v>19307.588986555591</v>
      </c>
    </row>
    <row r="12023" spans="1:10">
      <c r="A12023">
        <v>12022</v>
      </c>
      <c r="B12023" s="4">
        <v>44994</v>
      </c>
      <c r="C12023" s="10">
        <f>DATE(YEAR(orders[[#This Row],[order_date]]), MONTH(orders[[#This Row],[order_date]]), 1)</f>
        <v>44986</v>
      </c>
      <c r="D12023" t="s">
        <v>1770</v>
      </c>
      <c r="E12023" t="s">
        <v>616</v>
      </c>
      <c r="F12023" t="str">
        <f>VLOOKUP(orders[[#This Row],[product_id]],Products!A:C,3,0)</f>
        <v>Electronics</v>
      </c>
      <c r="G12023">
        <v>2</v>
      </c>
      <c r="H12023" s="6">
        <v>0.14277406305236068</v>
      </c>
      <c r="I12023" s="2">
        <f>VLOOKUP($E12023,
Products!$A$1:$F$201,MATCH(Orders!I$1,Products!$A$1:$F$1,0),0)</f>
        <v>12172.554053901489</v>
      </c>
      <c r="J12023" s="2">
        <f>VLOOKUP($E12023,
Products!$A$1:$F$201,MATCH(Orders!J$1,Products!$A$1:$F$1,0),0)</f>
        <v>9644.7702288148557</v>
      </c>
    </row>
    <row r="12024" spans="1:10">
      <c r="A12024">
        <v>12023</v>
      </c>
      <c r="B12024" s="4">
        <v>45947</v>
      </c>
      <c r="C12024" s="10">
        <f>DATE(YEAR(orders[[#This Row],[order_date]]), MONTH(orders[[#This Row],[order_date]]), 1)</f>
        <v>45931</v>
      </c>
      <c r="D12024" t="s">
        <v>4571</v>
      </c>
      <c r="E12024" t="s">
        <v>597</v>
      </c>
      <c r="F12024" t="str">
        <f>VLOOKUP(orders[[#This Row],[product_id]],Products!A:C,3,0)</f>
        <v>Appliances</v>
      </c>
      <c r="G12024">
        <v>3</v>
      </c>
      <c r="H12024" s="6">
        <v>0.14813605589902773</v>
      </c>
      <c r="I12024" s="2">
        <f>VLOOKUP($E12024,
Products!$A$1:$F$201,MATCH(Orders!I$1,Products!$A$1:$F$1,0),0)</f>
        <v>22545.827750919081</v>
      </c>
      <c r="J12024" s="2">
        <f>VLOOKUP($E12024,
Products!$A$1:$F$201,MATCH(Orders!J$1,Products!$A$1:$F$1,0),0)</f>
        <v>15091.172935360129</v>
      </c>
    </row>
    <row r="12025" spans="1:10">
      <c r="A12025">
        <v>12024</v>
      </c>
      <c r="B12025" s="4">
        <v>45782</v>
      </c>
      <c r="C12025" s="10">
        <f>DATE(YEAR(orders[[#This Row],[order_date]]), MONTH(orders[[#This Row],[order_date]]), 1)</f>
        <v>45778</v>
      </c>
      <c r="D12025" t="s">
        <v>1009</v>
      </c>
      <c r="E12025" t="s">
        <v>510</v>
      </c>
      <c r="F12025" t="str">
        <f>VLOOKUP(orders[[#This Row],[product_id]],Products!A:C,3,0)</f>
        <v>Appliances</v>
      </c>
      <c r="G12025">
        <v>1</v>
      </c>
      <c r="H12025" s="6">
        <v>0.1426509556408761</v>
      </c>
      <c r="I12025" s="2">
        <f>VLOOKUP($E12025,
Products!$A$1:$F$201,MATCH(Orders!I$1,Products!$A$1:$F$1,0),0)</f>
        <v>23457.606610250739</v>
      </c>
      <c r="J12025" s="2">
        <f>VLOOKUP($E12025,
Products!$A$1:$F$201,MATCH(Orders!J$1,Products!$A$1:$F$1,0),0)</f>
        <v>17038.831523124281</v>
      </c>
    </row>
    <row r="12026" spans="1:10">
      <c r="A12026">
        <v>12025</v>
      </c>
      <c r="B12026" s="4">
        <v>46022</v>
      </c>
      <c r="C12026" s="10">
        <f>DATE(YEAR(orders[[#This Row],[order_date]]), MONTH(orders[[#This Row],[order_date]]), 1)</f>
        <v>45992</v>
      </c>
      <c r="D12026" t="s">
        <v>1674</v>
      </c>
      <c r="E12026" t="s">
        <v>525</v>
      </c>
      <c r="F12026" t="str">
        <f>VLOOKUP(orders[[#This Row],[product_id]],Products!A:C,3,0)</f>
        <v>Electronics</v>
      </c>
      <c r="G12026">
        <v>2</v>
      </c>
      <c r="H12026" s="6">
        <v>0.24114560299130225</v>
      </c>
      <c r="I12026" s="2">
        <f>VLOOKUP($E12026,
Products!$A$1:$F$201,MATCH(Orders!I$1,Products!$A$1:$F$1,0),0)</f>
        <v>2441.7405612875209</v>
      </c>
      <c r="J12026" s="2">
        <f>VLOOKUP($E12026,
Products!$A$1:$F$201,MATCH(Orders!J$1,Products!$A$1:$F$1,0),0)</f>
        <v>1934.1373706011941</v>
      </c>
    </row>
    <row r="12027" spans="1:10">
      <c r="A12027">
        <v>12026</v>
      </c>
      <c r="B12027" s="4">
        <v>45809</v>
      </c>
      <c r="C12027" s="10">
        <f>DATE(YEAR(orders[[#This Row],[order_date]]), MONTH(orders[[#This Row],[order_date]]), 1)</f>
        <v>45809</v>
      </c>
      <c r="D12027" t="s">
        <v>4433</v>
      </c>
      <c r="E12027" t="s">
        <v>606</v>
      </c>
      <c r="F12027" t="str">
        <f>VLOOKUP(orders[[#This Row],[product_id]],Products!A:C,3,0)</f>
        <v>Appliances</v>
      </c>
      <c r="G12027">
        <v>3</v>
      </c>
      <c r="H12027" s="6">
        <v>0.10819684824435161</v>
      </c>
      <c r="I12027" s="2">
        <f>VLOOKUP($E12027,
Products!$A$1:$F$201,MATCH(Orders!I$1,Products!$A$1:$F$1,0),0)</f>
        <v>2163.0020078909042</v>
      </c>
      <c r="J12027" s="2">
        <f>VLOOKUP($E12027,
Products!$A$1:$F$201,MATCH(Orders!J$1,Products!$A$1:$F$1,0),0)</f>
        <v>1416.078554182008</v>
      </c>
    </row>
    <row r="12028" spans="1:10">
      <c r="A12028">
        <v>12027</v>
      </c>
      <c r="B12028" s="4">
        <v>45897</v>
      </c>
      <c r="C12028" s="10">
        <f>DATE(YEAR(orders[[#This Row],[order_date]]), MONTH(orders[[#This Row],[order_date]]), 1)</f>
        <v>45870</v>
      </c>
      <c r="D12028" t="s">
        <v>2144</v>
      </c>
      <c r="E12028" t="s">
        <v>544</v>
      </c>
      <c r="F12028" t="str">
        <f>VLOOKUP(orders[[#This Row],[product_id]],Products!A:C,3,0)</f>
        <v>Electronics</v>
      </c>
      <c r="G12028">
        <v>2</v>
      </c>
      <c r="H12028" s="6">
        <v>0.19775087160384955</v>
      </c>
      <c r="I12028" s="2">
        <f>VLOOKUP($E12028,
Products!$A$1:$F$201,MATCH(Orders!I$1,Products!$A$1:$F$1,0),0)</f>
        <v>16273.22789477584</v>
      </c>
      <c r="J12028" s="2">
        <f>VLOOKUP($E12028,
Products!$A$1:$F$201,MATCH(Orders!J$1,Products!$A$1:$F$1,0),0)</f>
        <v>12683.607953986329</v>
      </c>
    </row>
    <row r="12029" spans="1:10">
      <c r="A12029">
        <v>12028</v>
      </c>
      <c r="B12029" s="4">
        <v>45126</v>
      </c>
      <c r="C12029" s="10">
        <f>DATE(YEAR(orders[[#This Row],[order_date]]), MONTH(orders[[#This Row],[order_date]]), 1)</f>
        <v>45108</v>
      </c>
      <c r="D12029" t="s">
        <v>4227</v>
      </c>
      <c r="E12029" t="s">
        <v>665</v>
      </c>
      <c r="F12029" t="str">
        <f>VLOOKUP(orders[[#This Row],[product_id]],Products!A:C,3,0)</f>
        <v>Electronics</v>
      </c>
      <c r="G12029">
        <v>1</v>
      </c>
      <c r="H12029" s="6">
        <v>0.21823376667874614</v>
      </c>
      <c r="I12029" s="2">
        <f>VLOOKUP($E12029,
Products!$A$1:$F$201,MATCH(Orders!I$1,Products!$A$1:$F$1,0),0)</f>
        <v>2381.208040848107</v>
      </c>
      <c r="J12029" s="2">
        <f>VLOOKUP($E12029,
Products!$A$1:$F$201,MATCH(Orders!J$1,Products!$A$1:$F$1,0),0)</f>
        <v>1615.320210979525</v>
      </c>
    </row>
    <row r="12030" spans="1:10">
      <c r="A12030">
        <v>12029</v>
      </c>
      <c r="B12030" s="4">
        <v>45258</v>
      </c>
      <c r="C12030" s="10">
        <f>DATE(YEAR(orders[[#This Row],[order_date]]), MONTH(orders[[#This Row],[order_date]]), 1)</f>
        <v>45231</v>
      </c>
      <c r="D12030" t="s">
        <v>4577</v>
      </c>
      <c r="E12030" t="s">
        <v>662</v>
      </c>
      <c r="F12030" t="str">
        <f>VLOOKUP(orders[[#This Row],[product_id]],Products!A:C,3,0)</f>
        <v>Electronics</v>
      </c>
      <c r="G12030">
        <v>1</v>
      </c>
      <c r="H12030" s="6">
        <v>0.11496031456831252</v>
      </c>
      <c r="I12030" s="2">
        <f>VLOOKUP($E12030,
Products!$A$1:$F$201,MATCH(Orders!I$1,Products!$A$1:$F$1,0),0)</f>
        <v>20028.650831777191</v>
      </c>
      <c r="J12030" s="2">
        <f>VLOOKUP($E12030,
Products!$A$1:$F$201,MATCH(Orders!J$1,Products!$A$1:$F$1,0),0)</f>
        <v>14139.84905320309</v>
      </c>
    </row>
    <row r="12031" spans="1:10">
      <c r="A12031">
        <v>12030</v>
      </c>
      <c r="B12031" s="4">
        <v>45473</v>
      </c>
      <c r="C12031" s="10">
        <f>DATE(YEAR(orders[[#This Row],[order_date]]), MONTH(orders[[#This Row],[order_date]]), 1)</f>
        <v>45444</v>
      </c>
      <c r="D12031" t="s">
        <v>2123</v>
      </c>
      <c r="E12031" t="s">
        <v>699</v>
      </c>
      <c r="F12031" t="str">
        <f>VLOOKUP(orders[[#This Row],[product_id]],Products!A:C,3,0)</f>
        <v>Appliances</v>
      </c>
      <c r="G12031">
        <v>2</v>
      </c>
      <c r="H12031" s="6">
        <v>0.12328751116520806</v>
      </c>
      <c r="I12031" s="2">
        <f>VLOOKUP($E12031,
Products!$A$1:$F$201,MATCH(Orders!I$1,Products!$A$1:$F$1,0),0)</f>
        <v>25091.998133165329</v>
      </c>
      <c r="J12031" s="2">
        <f>VLOOKUP($E12031,
Products!$A$1:$F$201,MATCH(Orders!J$1,Products!$A$1:$F$1,0),0)</f>
        <v>18464.226825266349</v>
      </c>
    </row>
    <row r="12032" spans="1:10">
      <c r="A12032">
        <v>12031</v>
      </c>
      <c r="B12032" s="4">
        <v>44992</v>
      </c>
      <c r="C12032" s="10">
        <f>DATE(YEAR(orders[[#This Row],[order_date]]), MONTH(orders[[#This Row],[order_date]]), 1)</f>
        <v>44986</v>
      </c>
      <c r="D12032" t="s">
        <v>4442</v>
      </c>
      <c r="E12032" t="s">
        <v>632</v>
      </c>
      <c r="F12032" t="str">
        <f>VLOOKUP(orders[[#This Row],[product_id]],Products!A:C,3,0)</f>
        <v>Electronics</v>
      </c>
      <c r="G12032">
        <v>2</v>
      </c>
      <c r="H12032" s="6">
        <v>0.1317449638463862</v>
      </c>
      <c r="I12032" s="2">
        <f>VLOOKUP($E12032,
Products!$A$1:$F$201,MATCH(Orders!I$1,Products!$A$1:$F$1,0),0)</f>
        <v>23049.571773693999</v>
      </c>
      <c r="J12032" s="2">
        <f>VLOOKUP($E12032,
Products!$A$1:$F$201,MATCH(Orders!J$1,Products!$A$1:$F$1,0),0)</f>
        <v>15791.461375569639</v>
      </c>
    </row>
    <row r="12033" spans="1:10">
      <c r="A12033">
        <v>12032</v>
      </c>
      <c r="B12033" s="4">
        <v>45657</v>
      </c>
      <c r="C12033" s="10">
        <f>DATE(YEAR(orders[[#This Row],[order_date]]), MONTH(orders[[#This Row],[order_date]]), 1)</f>
        <v>45627</v>
      </c>
      <c r="D12033" t="s">
        <v>4371</v>
      </c>
      <c r="E12033" t="s">
        <v>506</v>
      </c>
      <c r="F12033" t="str">
        <f>VLOOKUP(orders[[#This Row],[product_id]],Products!A:C,3,0)</f>
        <v>Electronics</v>
      </c>
      <c r="G12033">
        <v>2</v>
      </c>
      <c r="H12033" s="6">
        <v>0.23726104520971242</v>
      </c>
      <c r="I12033" s="2">
        <f>VLOOKUP($E12033,
Products!$A$1:$F$201,MATCH(Orders!I$1,Products!$A$1:$F$1,0),0)</f>
        <v>2354.115904304108</v>
      </c>
      <c r="J12033" s="2">
        <f>VLOOKUP($E12033,
Products!$A$1:$F$201,MATCH(Orders!J$1,Products!$A$1:$F$1,0),0)</f>
        <v>1810.784620830796</v>
      </c>
    </row>
    <row r="12034" spans="1:10">
      <c r="A12034">
        <v>12033</v>
      </c>
      <c r="B12034" s="4">
        <v>45494</v>
      </c>
      <c r="C12034" s="10">
        <f>DATE(YEAR(orders[[#This Row],[order_date]]), MONTH(orders[[#This Row],[order_date]]), 1)</f>
        <v>45474</v>
      </c>
      <c r="D12034" t="s">
        <v>3118</v>
      </c>
      <c r="E12034" t="s">
        <v>624</v>
      </c>
      <c r="F12034" t="str">
        <f>VLOOKUP(orders[[#This Row],[product_id]],Products!A:C,3,0)</f>
        <v>Appliances</v>
      </c>
      <c r="G12034">
        <v>1</v>
      </c>
      <c r="H12034" s="6">
        <v>0.10501891368387375</v>
      </c>
      <c r="I12034" s="2">
        <f>VLOOKUP($E12034,
Products!$A$1:$F$201,MATCH(Orders!I$1,Products!$A$1:$F$1,0),0)</f>
        <v>2102.383201797521</v>
      </c>
      <c r="J12034" s="2">
        <f>VLOOKUP($E12034,
Products!$A$1:$F$201,MATCH(Orders!J$1,Products!$A$1:$F$1,0),0)</f>
        <v>1599.330443274388</v>
      </c>
    </row>
    <row r="12035" spans="1:10">
      <c r="A12035">
        <v>12034</v>
      </c>
      <c r="B12035" s="4">
        <v>45583</v>
      </c>
      <c r="C12035" s="10">
        <f>DATE(YEAR(orders[[#This Row],[order_date]]), MONTH(orders[[#This Row],[order_date]]), 1)</f>
        <v>45566</v>
      </c>
      <c r="D12035" t="s">
        <v>3491</v>
      </c>
      <c r="E12035" t="s">
        <v>634</v>
      </c>
      <c r="F12035" t="str">
        <f>VLOOKUP(orders[[#This Row],[product_id]],Products!A:C,3,0)</f>
        <v>Appliances</v>
      </c>
      <c r="G12035">
        <v>3</v>
      </c>
      <c r="H12035" s="6">
        <v>0.11528822513025376</v>
      </c>
      <c r="I12035" s="2">
        <f>VLOOKUP($E12035,
Products!$A$1:$F$201,MATCH(Orders!I$1,Products!$A$1:$F$1,0),0)</f>
        <v>25631.29637331214</v>
      </c>
      <c r="J12035" s="2">
        <f>VLOOKUP($E12035,
Products!$A$1:$F$201,MATCH(Orders!J$1,Products!$A$1:$F$1,0),0)</f>
        <v>17692.643397044121</v>
      </c>
    </row>
    <row r="12036" spans="1:10">
      <c r="A12036">
        <v>12035</v>
      </c>
      <c r="B12036" s="4">
        <v>45330</v>
      </c>
      <c r="C12036" s="10">
        <f>DATE(YEAR(orders[[#This Row],[order_date]]), MONTH(orders[[#This Row],[order_date]]), 1)</f>
        <v>45323</v>
      </c>
      <c r="D12036" t="s">
        <v>1694</v>
      </c>
      <c r="E12036" t="s">
        <v>509</v>
      </c>
      <c r="F12036" t="str">
        <f>VLOOKUP(orders[[#This Row],[product_id]],Products!A:C,3,0)</f>
        <v>Appliances</v>
      </c>
      <c r="G12036">
        <v>1</v>
      </c>
      <c r="H12036" s="6">
        <v>0.13309443679482538</v>
      </c>
      <c r="I12036" s="2">
        <f>VLOOKUP($E12036,
Products!$A$1:$F$201,MATCH(Orders!I$1,Products!$A$1:$F$1,0),0)</f>
        <v>23898.369282732219</v>
      </c>
      <c r="J12036" s="2">
        <f>VLOOKUP($E12036,
Products!$A$1:$F$201,MATCH(Orders!J$1,Products!$A$1:$F$1,0),0)</f>
        <v>16491.822147524919</v>
      </c>
    </row>
    <row r="12037" spans="1:10">
      <c r="A12037">
        <v>12036</v>
      </c>
      <c r="B12037" s="4">
        <v>45544</v>
      </c>
      <c r="C12037" s="10">
        <f>DATE(YEAR(orders[[#This Row],[order_date]]), MONTH(orders[[#This Row],[order_date]]), 1)</f>
        <v>45536</v>
      </c>
      <c r="D12037" t="s">
        <v>3774</v>
      </c>
      <c r="E12037" t="s">
        <v>648</v>
      </c>
      <c r="F12037" t="str">
        <f>VLOOKUP(orders[[#This Row],[product_id]],Products!A:C,3,0)</f>
        <v>Electronics</v>
      </c>
      <c r="G12037">
        <v>1</v>
      </c>
      <c r="H12037" s="6">
        <v>0.19613643234801859</v>
      </c>
      <c r="I12037" s="2">
        <f>VLOOKUP($E12037,
Products!$A$1:$F$201,MATCH(Orders!I$1,Products!$A$1:$F$1,0),0)</f>
        <v>11049.50250218974</v>
      </c>
      <c r="J12037" s="2">
        <f>VLOOKUP($E12037,
Products!$A$1:$F$201,MATCH(Orders!J$1,Products!$A$1:$F$1,0),0)</f>
        <v>7252.1207539007246</v>
      </c>
    </row>
    <row r="12038" spans="1:10">
      <c r="A12038">
        <v>12037</v>
      </c>
      <c r="B12038" s="4">
        <v>45522</v>
      </c>
      <c r="C12038" s="10">
        <f>DATE(YEAR(orders[[#This Row],[order_date]]), MONTH(orders[[#This Row],[order_date]]), 1)</f>
        <v>45505</v>
      </c>
      <c r="D12038" t="s">
        <v>4206</v>
      </c>
      <c r="E12038" t="s">
        <v>680</v>
      </c>
      <c r="F12038" t="str">
        <f>VLOOKUP(orders[[#This Row],[product_id]],Products!A:C,3,0)</f>
        <v>Electronics</v>
      </c>
      <c r="G12038">
        <v>1</v>
      </c>
      <c r="H12038" s="6">
        <v>0.2226889147145327</v>
      </c>
      <c r="I12038" s="2">
        <f>VLOOKUP($E12038,
Products!$A$1:$F$201,MATCH(Orders!I$1,Products!$A$1:$F$1,0),0)</f>
        <v>31627.348891742429</v>
      </c>
      <c r="J12038" s="2">
        <f>VLOOKUP($E12038,
Products!$A$1:$F$201,MATCH(Orders!J$1,Products!$A$1:$F$1,0),0)</f>
        <v>23219.930812036979</v>
      </c>
    </row>
    <row r="12039" spans="1:10">
      <c r="A12039">
        <v>12038</v>
      </c>
      <c r="B12039" s="4">
        <v>45574</v>
      </c>
      <c r="C12039" s="10">
        <f>DATE(YEAR(orders[[#This Row],[order_date]]), MONTH(orders[[#This Row],[order_date]]), 1)</f>
        <v>45566</v>
      </c>
      <c r="D12039" t="s">
        <v>2905</v>
      </c>
      <c r="E12039" t="s">
        <v>663</v>
      </c>
      <c r="F12039" t="str">
        <f>VLOOKUP(orders[[#This Row],[product_id]],Products!A:C,3,0)</f>
        <v>Electronics</v>
      </c>
      <c r="G12039">
        <v>1</v>
      </c>
      <c r="H12039" s="6">
        <v>0.11636430592346052</v>
      </c>
      <c r="I12039" s="2">
        <f>VLOOKUP($E12039,
Products!$A$1:$F$201,MATCH(Orders!I$1,Products!$A$1:$F$1,0),0)</f>
        <v>12863.39473364416</v>
      </c>
      <c r="J12039" s="2">
        <f>VLOOKUP($E12039,
Products!$A$1:$F$201,MATCH(Orders!J$1,Products!$A$1:$F$1,0),0)</f>
        <v>9312.9321574947517</v>
      </c>
    </row>
    <row r="12040" spans="1:10">
      <c r="A12040">
        <v>12039</v>
      </c>
      <c r="B12040" s="4">
        <v>45072</v>
      </c>
      <c r="C12040" s="10">
        <f>DATE(YEAR(orders[[#This Row],[order_date]]), MONTH(orders[[#This Row],[order_date]]), 1)</f>
        <v>45047</v>
      </c>
      <c r="D12040" t="s">
        <v>964</v>
      </c>
      <c r="E12040" t="s">
        <v>639</v>
      </c>
      <c r="F12040" t="str">
        <f>VLOOKUP(orders[[#This Row],[product_id]],Products!A:C,3,0)</f>
        <v>Appliances</v>
      </c>
      <c r="G12040">
        <v>2</v>
      </c>
      <c r="H12040" s="6">
        <v>6.3657544509693714E-2</v>
      </c>
      <c r="I12040" s="2">
        <f>VLOOKUP($E12040,
Products!$A$1:$F$201,MATCH(Orders!I$1,Products!$A$1:$F$1,0),0)</f>
        <v>2320.8560923599921</v>
      </c>
      <c r="J12040" s="2">
        <f>VLOOKUP($E12040,
Products!$A$1:$F$201,MATCH(Orders!J$1,Products!$A$1:$F$1,0),0)</f>
        <v>1750.110004830213</v>
      </c>
    </row>
    <row r="12041" spans="1:10">
      <c r="A12041">
        <v>12040</v>
      </c>
      <c r="B12041" s="4">
        <v>45687</v>
      </c>
      <c r="C12041" s="10">
        <f>DATE(YEAR(orders[[#This Row],[order_date]]), MONTH(orders[[#This Row],[order_date]]), 1)</f>
        <v>45658</v>
      </c>
      <c r="D12041" t="s">
        <v>4607</v>
      </c>
      <c r="E12041" t="s">
        <v>607</v>
      </c>
      <c r="F12041" t="str">
        <f>VLOOKUP(orders[[#This Row],[product_id]],Products!A:C,3,0)</f>
        <v>Appliances</v>
      </c>
      <c r="G12041">
        <v>2</v>
      </c>
      <c r="H12041" s="6">
        <v>5.4028318382738326E-2</v>
      </c>
      <c r="I12041" s="2">
        <f>VLOOKUP($E12041,
Products!$A$1:$F$201,MATCH(Orders!I$1,Products!$A$1:$F$1,0),0)</f>
        <v>6264.400042999192</v>
      </c>
      <c r="J12041" s="2">
        <f>VLOOKUP($E12041,
Products!$A$1:$F$201,MATCH(Orders!J$1,Products!$A$1:$F$1,0),0)</f>
        <v>4980.3849171743304</v>
      </c>
    </row>
    <row r="12042" spans="1:10">
      <c r="A12042">
        <v>12041</v>
      </c>
      <c r="B12042" s="4">
        <v>45051</v>
      </c>
      <c r="C12042" s="10">
        <f>DATE(YEAR(orders[[#This Row],[order_date]]), MONTH(orders[[#This Row],[order_date]]), 1)</f>
        <v>45047</v>
      </c>
      <c r="D12042" t="s">
        <v>4368</v>
      </c>
      <c r="E12042" t="s">
        <v>634</v>
      </c>
      <c r="F12042" t="str">
        <f>VLOOKUP(orders[[#This Row],[product_id]],Products!A:C,3,0)</f>
        <v>Appliances</v>
      </c>
      <c r="G12042">
        <v>3</v>
      </c>
      <c r="H12042" s="6">
        <v>9.3677275040213975E-2</v>
      </c>
      <c r="I12042" s="2">
        <f>VLOOKUP($E12042,
Products!$A$1:$F$201,MATCH(Orders!I$1,Products!$A$1:$F$1,0),0)</f>
        <v>25631.29637331214</v>
      </c>
      <c r="J12042" s="2">
        <f>VLOOKUP($E12042,
Products!$A$1:$F$201,MATCH(Orders!J$1,Products!$A$1:$F$1,0),0)</f>
        <v>17692.643397044121</v>
      </c>
    </row>
    <row r="12043" spans="1:10">
      <c r="A12043">
        <v>12042</v>
      </c>
      <c r="B12043" s="4">
        <v>45406</v>
      </c>
      <c r="C12043" s="10">
        <f>DATE(YEAR(orders[[#This Row],[order_date]]), MONTH(orders[[#This Row],[order_date]]), 1)</f>
        <v>45383</v>
      </c>
      <c r="D12043" t="s">
        <v>3460</v>
      </c>
      <c r="E12043" t="s">
        <v>704</v>
      </c>
      <c r="F12043" t="str">
        <f>VLOOKUP(orders[[#This Row],[product_id]],Products!A:C,3,0)</f>
        <v>Electronics</v>
      </c>
      <c r="G12043">
        <v>2</v>
      </c>
      <c r="H12043" s="6">
        <v>0.18400588571274984</v>
      </c>
      <c r="I12043" s="2">
        <f>VLOOKUP($E12043,
Products!$A$1:$F$201,MATCH(Orders!I$1,Products!$A$1:$F$1,0),0)</f>
        <v>2453.3182634424861</v>
      </c>
      <c r="J12043" s="2">
        <f>VLOOKUP($E12043,
Products!$A$1:$F$201,MATCH(Orders!J$1,Products!$A$1:$F$1,0),0)</f>
        <v>1951.860511286576</v>
      </c>
    </row>
    <row r="12044" spans="1:10">
      <c r="A12044">
        <v>12043</v>
      </c>
      <c r="B12044" s="4">
        <v>45928</v>
      </c>
      <c r="C12044" s="10">
        <f>DATE(YEAR(orders[[#This Row],[order_date]]), MONTH(orders[[#This Row],[order_date]]), 1)</f>
        <v>45901</v>
      </c>
      <c r="D12044" t="s">
        <v>2680</v>
      </c>
      <c r="E12044" t="s">
        <v>567</v>
      </c>
      <c r="F12044" t="str">
        <f>VLOOKUP(orders[[#This Row],[product_id]],Products!A:C,3,0)</f>
        <v>Electronics</v>
      </c>
      <c r="G12044">
        <v>2</v>
      </c>
      <c r="H12044" s="6">
        <v>0.21167002133183646</v>
      </c>
      <c r="I12044" s="2">
        <f>VLOOKUP($E12044,
Products!$A$1:$F$201,MATCH(Orders!I$1,Products!$A$1:$F$1,0),0)</f>
        <v>17514.171240093368</v>
      </c>
      <c r="J12044" s="2">
        <f>VLOOKUP($E12044,
Products!$A$1:$F$201,MATCH(Orders!J$1,Products!$A$1:$F$1,0),0)</f>
        <v>12226.76247250809</v>
      </c>
    </row>
    <row r="12045" spans="1:10">
      <c r="A12045">
        <v>12044</v>
      </c>
      <c r="B12045" s="4">
        <v>45638</v>
      </c>
      <c r="C12045" s="10">
        <f>DATE(YEAR(orders[[#This Row],[order_date]]), MONTH(orders[[#This Row],[order_date]]), 1)</f>
        <v>45627</v>
      </c>
      <c r="D12045" t="s">
        <v>2976</v>
      </c>
      <c r="E12045" t="s">
        <v>697</v>
      </c>
      <c r="F12045" t="str">
        <f>VLOOKUP(orders[[#This Row],[product_id]],Products!A:C,3,0)</f>
        <v>Electronics</v>
      </c>
      <c r="G12045">
        <v>1</v>
      </c>
      <c r="H12045" s="6">
        <v>0.14464530512333762</v>
      </c>
      <c r="I12045" s="2">
        <f>VLOOKUP($E12045,
Products!$A$1:$F$201,MATCH(Orders!I$1,Products!$A$1:$F$1,0),0)</f>
        <v>17528.463836680221</v>
      </c>
      <c r="J12045" s="2">
        <f>VLOOKUP($E12045,
Products!$A$1:$F$201,MATCH(Orders!J$1,Products!$A$1:$F$1,0),0)</f>
        <v>11565.98358924177</v>
      </c>
    </row>
    <row r="12046" spans="1:10">
      <c r="A12046">
        <v>12045</v>
      </c>
      <c r="B12046" s="4">
        <v>45641</v>
      </c>
      <c r="C12046" s="10">
        <f>DATE(YEAR(orders[[#This Row],[order_date]]), MONTH(orders[[#This Row],[order_date]]), 1)</f>
        <v>45627</v>
      </c>
      <c r="D12046" t="s">
        <v>1995</v>
      </c>
      <c r="E12046" t="s">
        <v>638</v>
      </c>
      <c r="F12046" t="str">
        <f>VLOOKUP(orders[[#This Row],[product_id]],Products!A:C,3,0)</f>
        <v>Electronics</v>
      </c>
      <c r="G12046">
        <v>2</v>
      </c>
      <c r="H12046" s="6">
        <v>0.2415215920895146</v>
      </c>
      <c r="I12046" s="2">
        <f>VLOOKUP($E12046,
Products!$A$1:$F$201,MATCH(Orders!I$1,Products!$A$1:$F$1,0),0)</f>
        <v>11118.17778596276</v>
      </c>
      <c r="J12046" s="2">
        <f>VLOOKUP($E12046,
Products!$A$1:$F$201,MATCH(Orders!J$1,Products!$A$1:$F$1,0),0)</f>
        <v>7887.697719413397</v>
      </c>
    </row>
    <row r="12047" spans="1:10">
      <c r="A12047">
        <v>12046</v>
      </c>
      <c r="B12047" s="4">
        <v>45741</v>
      </c>
      <c r="C12047" s="10">
        <f>DATE(YEAR(orders[[#This Row],[order_date]]), MONTH(orders[[#This Row],[order_date]]), 1)</f>
        <v>45717</v>
      </c>
      <c r="D12047" t="s">
        <v>935</v>
      </c>
      <c r="E12047" t="s">
        <v>559</v>
      </c>
      <c r="F12047" t="str">
        <f>VLOOKUP(orders[[#This Row],[product_id]],Products!A:C,3,0)</f>
        <v>Electronics</v>
      </c>
      <c r="G12047">
        <v>1</v>
      </c>
      <c r="H12047" s="6">
        <v>0.1461437693525614</v>
      </c>
      <c r="I12047" s="2">
        <f>VLOOKUP($E12047,
Products!$A$1:$F$201,MATCH(Orders!I$1,Products!$A$1:$F$1,0),0)</f>
        <v>2588.546892391822</v>
      </c>
      <c r="J12047" s="2">
        <f>VLOOKUP($E12047,
Products!$A$1:$F$201,MATCH(Orders!J$1,Products!$A$1:$F$1,0),0)</f>
        <v>1942.6863840762869</v>
      </c>
    </row>
    <row r="12048" spans="1:10">
      <c r="A12048">
        <v>12047</v>
      </c>
      <c r="B12048" s="4">
        <v>45980</v>
      </c>
      <c r="C12048" s="10">
        <f>DATE(YEAR(orders[[#This Row],[order_date]]), MONTH(orders[[#This Row],[order_date]]), 1)</f>
        <v>45962</v>
      </c>
      <c r="D12048" t="s">
        <v>3192</v>
      </c>
      <c r="E12048" t="s">
        <v>554</v>
      </c>
      <c r="F12048" t="str">
        <f>VLOOKUP(orders[[#This Row],[product_id]],Products!A:C,3,0)</f>
        <v>Appliances</v>
      </c>
      <c r="G12048">
        <v>3</v>
      </c>
      <c r="H12048" s="6">
        <v>0.14947986680336509</v>
      </c>
      <c r="I12048" s="2">
        <f>VLOOKUP($E12048,
Products!$A$1:$F$201,MATCH(Orders!I$1,Products!$A$1:$F$1,0),0)</f>
        <v>2088.6647814855078</v>
      </c>
      <c r="J12048" s="2">
        <f>VLOOKUP($E12048,
Products!$A$1:$F$201,MATCH(Orders!J$1,Products!$A$1:$F$1,0),0)</f>
        <v>1371.380040542937</v>
      </c>
    </row>
    <row r="12049" spans="1:10">
      <c r="A12049">
        <v>12048</v>
      </c>
      <c r="B12049" s="4">
        <v>44982</v>
      </c>
      <c r="C12049" s="10">
        <f>DATE(YEAR(orders[[#This Row],[order_date]]), MONTH(orders[[#This Row],[order_date]]), 1)</f>
        <v>44958</v>
      </c>
      <c r="D12049" t="s">
        <v>855</v>
      </c>
      <c r="E12049" t="s">
        <v>512</v>
      </c>
      <c r="F12049" t="str">
        <f>VLOOKUP(orders[[#This Row],[product_id]],Products!A:C,3,0)</f>
        <v>Electronics</v>
      </c>
      <c r="G12049">
        <v>1</v>
      </c>
      <c r="H12049" s="6">
        <v>0.10181674268361898</v>
      </c>
      <c r="I12049" s="2">
        <f>VLOOKUP($E12049,
Products!$A$1:$F$201,MATCH(Orders!I$1,Products!$A$1:$F$1,0),0)</f>
        <v>12877.548087294561</v>
      </c>
      <c r="J12049" s="2">
        <f>VLOOKUP($E12049,
Products!$A$1:$F$201,MATCH(Orders!J$1,Products!$A$1:$F$1,0),0)</f>
        <v>9551.9000631411909</v>
      </c>
    </row>
    <row r="12050" spans="1:10">
      <c r="A12050">
        <v>12049</v>
      </c>
      <c r="B12050" s="4">
        <v>45058</v>
      </c>
      <c r="C12050" s="10">
        <f>DATE(YEAR(orders[[#This Row],[order_date]]), MONTH(orders[[#This Row],[order_date]]), 1)</f>
        <v>45047</v>
      </c>
      <c r="D12050" t="s">
        <v>1615</v>
      </c>
      <c r="E12050" t="s">
        <v>605</v>
      </c>
      <c r="F12050" t="str">
        <f>VLOOKUP(orders[[#This Row],[product_id]],Products!A:C,3,0)</f>
        <v>Electronics</v>
      </c>
      <c r="G12050">
        <v>1</v>
      </c>
      <c r="H12050" s="6">
        <v>0.23747344931174091</v>
      </c>
      <c r="I12050" s="2">
        <f>VLOOKUP($E12050,
Products!$A$1:$F$201,MATCH(Orders!I$1,Products!$A$1:$F$1,0),0)</f>
        <v>2690.742909794456</v>
      </c>
      <c r="J12050" s="2">
        <f>VLOOKUP($E12050,
Products!$A$1:$F$201,MATCH(Orders!J$1,Products!$A$1:$F$1,0),0)</f>
        <v>2067.549626292313</v>
      </c>
    </row>
    <row r="12051" spans="1:10">
      <c r="A12051">
        <v>12050</v>
      </c>
      <c r="B12051" s="4">
        <v>45157</v>
      </c>
      <c r="C12051" s="10">
        <f>DATE(YEAR(orders[[#This Row],[order_date]]), MONTH(orders[[#This Row],[order_date]]), 1)</f>
        <v>45139</v>
      </c>
      <c r="D12051" t="s">
        <v>4234</v>
      </c>
      <c r="E12051" t="s">
        <v>508</v>
      </c>
      <c r="F12051" t="str">
        <f>VLOOKUP(orders[[#This Row],[product_id]],Products!A:C,3,0)</f>
        <v>Electronics</v>
      </c>
      <c r="G12051">
        <v>1</v>
      </c>
      <c r="H12051" s="6">
        <v>0.22773679666788851</v>
      </c>
      <c r="I12051" s="2">
        <f>VLOOKUP($E12051,
Products!$A$1:$F$201,MATCH(Orders!I$1,Products!$A$1:$F$1,0),0)</f>
        <v>23345.985707147142</v>
      </c>
      <c r="J12051" s="2">
        <f>VLOOKUP($E12051,
Products!$A$1:$F$201,MATCH(Orders!J$1,Products!$A$1:$F$1,0),0)</f>
        <v>15772.90371323649</v>
      </c>
    </row>
    <row r="12052" spans="1:10">
      <c r="A12052">
        <v>12051</v>
      </c>
      <c r="B12052" s="4">
        <v>45321</v>
      </c>
      <c r="C12052" s="10">
        <f>DATE(YEAR(orders[[#This Row],[order_date]]), MONTH(orders[[#This Row],[order_date]]), 1)</f>
        <v>45292</v>
      </c>
      <c r="D12052" t="s">
        <v>1683</v>
      </c>
      <c r="E12052" t="s">
        <v>581</v>
      </c>
      <c r="F12052" t="str">
        <f>VLOOKUP(orders[[#This Row],[product_id]],Products!A:C,3,0)</f>
        <v>Appliances</v>
      </c>
      <c r="G12052">
        <v>1</v>
      </c>
      <c r="H12052" s="6">
        <v>0.1121044194022324</v>
      </c>
      <c r="I12052" s="2">
        <f>VLOOKUP($E12052,
Products!$A$1:$F$201,MATCH(Orders!I$1,Products!$A$1:$F$1,0),0)</f>
        <v>6177.7225527132859</v>
      </c>
      <c r="J12052" s="2">
        <f>VLOOKUP($E12052,
Products!$A$1:$F$201,MATCH(Orders!J$1,Products!$A$1:$F$1,0),0)</f>
        <v>4208.1013641193986</v>
      </c>
    </row>
    <row r="12053" spans="1:10">
      <c r="A12053">
        <v>12052</v>
      </c>
      <c r="B12053" s="4">
        <v>45908</v>
      </c>
      <c r="C12053" s="10">
        <f>DATE(YEAR(orders[[#This Row],[order_date]]), MONTH(orders[[#This Row],[order_date]]), 1)</f>
        <v>45901</v>
      </c>
      <c r="D12053" t="s">
        <v>3913</v>
      </c>
      <c r="E12053" t="s">
        <v>628</v>
      </c>
      <c r="F12053" t="str">
        <f>VLOOKUP(orders[[#This Row],[product_id]],Products!A:C,3,0)</f>
        <v>Electronics</v>
      </c>
      <c r="G12053">
        <v>1</v>
      </c>
      <c r="H12053" s="6">
        <v>0.21053973723883013</v>
      </c>
      <c r="I12053" s="2">
        <f>VLOOKUP($E12053,
Products!$A$1:$F$201,MATCH(Orders!I$1,Products!$A$1:$F$1,0),0)</f>
        <v>2480.4343676348258</v>
      </c>
      <c r="J12053" s="2">
        <f>VLOOKUP($E12053,
Products!$A$1:$F$201,MATCH(Orders!J$1,Products!$A$1:$F$1,0),0)</f>
        <v>1932.862959692628</v>
      </c>
    </row>
    <row r="12054" spans="1:10">
      <c r="A12054">
        <v>12053</v>
      </c>
      <c r="B12054" s="4">
        <v>45889</v>
      </c>
      <c r="C12054" s="10">
        <f>DATE(YEAR(orders[[#This Row],[order_date]]), MONTH(orders[[#This Row],[order_date]]), 1)</f>
        <v>45870</v>
      </c>
      <c r="D12054" t="s">
        <v>1340</v>
      </c>
      <c r="E12054" t="s">
        <v>694</v>
      </c>
      <c r="F12054" t="str">
        <f>VLOOKUP(orders[[#This Row],[product_id]],Products!A:C,3,0)</f>
        <v>Appliances</v>
      </c>
      <c r="G12054">
        <v>2</v>
      </c>
      <c r="H12054" s="6">
        <v>0.14245049135378038</v>
      </c>
      <c r="I12054" s="2">
        <f>VLOOKUP($E12054,
Products!$A$1:$F$201,MATCH(Orders!I$1,Products!$A$1:$F$1,0),0)</f>
        <v>6319.3885218993337</v>
      </c>
      <c r="J12054" s="2">
        <f>VLOOKUP($E12054,
Products!$A$1:$F$201,MATCH(Orders!J$1,Products!$A$1:$F$1,0),0)</f>
        <v>4956.0125433870189</v>
      </c>
    </row>
    <row r="12055" spans="1:10">
      <c r="A12055">
        <v>12054</v>
      </c>
      <c r="B12055" s="4">
        <v>45859</v>
      </c>
      <c r="C12055" s="10">
        <f>DATE(YEAR(orders[[#This Row],[order_date]]), MONTH(orders[[#This Row],[order_date]]), 1)</f>
        <v>45839</v>
      </c>
      <c r="D12055" t="s">
        <v>2599</v>
      </c>
      <c r="E12055" t="s">
        <v>584</v>
      </c>
      <c r="F12055" t="str">
        <f>VLOOKUP(orders[[#This Row],[product_id]],Products!A:C,3,0)</f>
        <v>Electronics</v>
      </c>
      <c r="G12055">
        <v>1</v>
      </c>
      <c r="H12055" s="6">
        <v>0.17196691020893501</v>
      </c>
      <c r="I12055" s="2">
        <f>VLOOKUP($E12055,
Products!$A$1:$F$201,MATCH(Orders!I$1,Products!$A$1:$F$1,0),0)</f>
        <v>22521.77465591731</v>
      </c>
      <c r="J12055" s="2">
        <f>VLOOKUP($E12055,
Products!$A$1:$F$201,MATCH(Orders!J$1,Products!$A$1:$F$1,0),0)</f>
        <v>15596.91628423841</v>
      </c>
    </row>
    <row r="12056" spans="1:10">
      <c r="A12056">
        <v>12055</v>
      </c>
      <c r="B12056" s="4">
        <v>45834</v>
      </c>
      <c r="C12056" s="10">
        <f>DATE(YEAR(orders[[#This Row],[order_date]]), MONTH(orders[[#This Row],[order_date]]), 1)</f>
        <v>45809</v>
      </c>
      <c r="D12056" t="s">
        <v>3152</v>
      </c>
      <c r="E12056" t="s">
        <v>674</v>
      </c>
      <c r="F12056" t="str">
        <f>VLOOKUP(orders[[#This Row],[product_id]],Products!A:C,3,0)</f>
        <v>Appliances</v>
      </c>
      <c r="G12056">
        <v>3</v>
      </c>
      <c r="H12056" s="6">
        <v>6.6797107407942466E-2</v>
      </c>
      <c r="I12056" s="2">
        <f>VLOOKUP($E12056,
Products!$A$1:$F$201,MATCH(Orders!I$1,Products!$A$1:$F$1,0),0)</f>
        <v>6324.5253633508046</v>
      </c>
      <c r="J12056" s="2">
        <f>VLOOKUP($E12056,
Products!$A$1:$F$201,MATCH(Orders!J$1,Products!$A$1:$F$1,0),0)</f>
        <v>4493.055585088201</v>
      </c>
    </row>
    <row r="12057" spans="1:10">
      <c r="A12057">
        <v>12056</v>
      </c>
      <c r="B12057" s="4">
        <v>45459</v>
      </c>
      <c r="C12057" s="10">
        <f>DATE(YEAR(orders[[#This Row],[order_date]]), MONTH(orders[[#This Row],[order_date]]), 1)</f>
        <v>45444</v>
      </c>
      <c r="D12057" t="s">
        <v>1327</v>
      </c>
      <c r="E12057" t="s">
        <v>654</v>
      </c>
      <c r="F12057" t="str">
        <f>VLOOKUP(orders[[#This Row],[product_id]],Products!A:C,3,0)</f>
        <v>Electronics</v>
      </c>
      <c r="G12057">
        <v>2</v>
      </c>
      <c r="H12057" s="6">
        <v>0.1318854337491196</v>
      </c>
      <c r="I12057" s="2">
        <f>VLOOKUP($E12057,
Products!$A$1:$F$201,MATCH(Orders!I$1,Products!$A$1:$F$1,0),0)</f>
        <v>2480.90324078101</v>
      </c>
      <c r="J12057" s="2">
        <f>VLOOKUP($E12057,
Products!$A$1:$F$201,MATCH(Orders!J$1,Products!$A$1:$F$1,0),0)</f>
        <v>1964.543440578911</v>
      </c>
    </row>
    <row r="12058" spans="1:10">
      <c r="A12058">
        <v>12057</v>
      </c>
      <c r="B12058" s="4">
        <v>45891</v>
      </c>
      <c r="C12058" s="10">
        <f>DATE(YEAR(orders[[#This Row],[order_date]]), MONTH(orders[[#This Row],[order_date]]), 1)</f>
        <v>45870</v>
      </c>
      <c r="D12058" t="s">
        <v>2896</v>
      </c>
      <c r="E12058" t="s">
        <v>537</v>
      </c>
      <c r="F12058" t="str">
        <f>VLOOKUP(orders[[#This Row],[product_id]],Products!A:C,3,0)</f>
        <v>Electronics</v>
      </c>
      <c r="G12058">
        <v>1</v>
      </c>
      <c r="H12058" s="6">
        <v>0.24304696725635497</v>
      </c>
      <c r="I12058" s="2">
        <f>VLOOKUP($E12058,
Products!$A$1:$F$201,MATCH(Orders!I$1,Products!$A$1:$F$1,0),0)</f>
        <v>31703.831103033539</v>
      </c>
      <c r="J12058" s="2">
        <f>VLOOKUP($E12058,
Products!$A$1:$F$201,MATCH(Orders!J$1,Products!$A$1:$F$1,0),0)</f>
        <v>24504.340558054781</v>
      </c>
    </row>
    <row r="12059" spans="1:10">
      <c r="A12059">
        <v>12058</v>
      </c>
      <c r="B12059" s="4">
        <v>45374</v>
      </c>
      <c r="C12059" s="10">
        <f>DATE(YEAR(orders[[#This Row],[order_date]]), MONTH(orders[[#This Row],[order_date]]), 1)</f>
        <v>45352</v>
      </c>
      <c r="D12059" t="s">
        <v>1653</v>
      </c>
      <c r="E12059" t="s">
        <v>517</v>
      </c>
      <c r="F12059" t="str">
        <f>VLOOKUP(orders[[#This Row],[product_id]],Products!A:C,3,0)</f>
        <v>Electronics</v>
      </c>
      <c r="G12059">
        <v>2</v>
      </c>
      <c r="H12059" s="6">
        <v>0.16269260465049035</v>
      </c>
      <c r="I12059" s="2">
        <f>VLOOKUP($E12059,
Products!$A$1:$F$201,MATCH(Orders!I$1,Products!$A$1:$F$1,0),0)</f>
        <v>30304.143268168769</v>
      </c>
      <c r="J12059" s="2">
        <f>VLOOKUP($E12059,
Products!$A$1:$F$201,MATCH(Orders!J$1,Products!$A$1:$F$1,0),0)</f>
        <v>23998.194785181578</v>
      </c>
    </row>
    <row r="12060" spans="1:10">
      <c r="A12060">
        <v>12059</v>
      </c>
      <c r="B12060" s="4">
        <v>45052</v>
      </c>
      <c r="C12060" s="10">
        <f>DATE(YEAR(orders[[#This Row],[order_date]]), MONTH(orders[[#This Row],[order_date]]), 1)</f>
        <v>45047</v>
      </c>
      <c r="D12060" t="s">
        <v>1799</v>
      </c>
      <c r="E12060" t="s">
        <v>609</v>
      </c>
      <c r="F12060" t="str">
        <f>VLOOKUP(orders[[#This Row],[product_id]],Products!A:C,3,0)</f>
        <v>Appliances</v>
      </c>
      <c r="G12060">
        <v>1</v>
      </c>
      <c r="H12060" s="6">
        <v>9.6159465095448607E-2</v>
      </c>
      <c r="I12060" s="2">
        <f>VLOOKUP($E12060,
Products!$A$1:$F$201,MATCH(Orders!I$1,Products!$A$1:$F$1,0),0)</f>
        <v>2159.5378031052392</v>
      </c>
      <c r="J12060" s="2">
        <f>VLOOKUP($E12060,
Products!$A$1:$F$201,MATCH(Orders!J$1,Products!$A$1:$F$1,0),0)</f>
        <v>1501.9415981313371</v>
      </c>
    </row>
    <row r="12061" spans="1:10">
      <c r="A12061">
        <v>12060</v>
      </c>
      <c r="B12061" s="4">
        <v>45481</v>
      </c>
      <c r="C12061" s="10">
        <f>DATE(YEAR(orders[[#This Row],[order_date]]), MONTH(orders[[#This Row],[order_date]]), 1)</f>
        <v>45474</v>
      </c>
      <c r="D12061" t="s">
        <v>759</v>
      </c>
      <c r="E12061" t="s">
        <v>616</v>
      </c>
      <c r="F12061" t="str">
        <f>VLOOKUP(orders[[#This Row],[product_id]],Products!A:C,3,0)</f>
        <v>Electronics</v>
      </c>
      <c r="G12061">
        <v>1</v>
      </c>
      <c r="H12061" s="6">
        <v>0.17726189511628537</v>
      </c>
      <c r="I12061" s="2">
        <f>VLOOKUP($E12061,
Products!$A$1:$F$201,MATCH(Orders!I$1,Products!$A$1:$F$1,0),0)</f>
        <v>12172.554053901489</v>
      </c>
      <c r="J12061" s="2">
        <f>VLOOKUP($E12061,
Products!$A$1:$F$201,MATCH(Orders!J$1,Products!$A$1:$F$1,0),0)</f>
        <v>9644.7702288148557</v>
      </c>
    </row>
    <row r="12062" spans="1:10">
      <c r="A12062">
        <v>12061</v>
      </c>
      <c r="B12062" s="4">
        <v>45620</v>
      </c>
      <c r="C12062" s="10">
        <f>DATE(YEAR(orders[[#This Row],[order_date]]), MONTH(orders[[#This Row],[order_date]]), 1)</f>
        <v>45597</v>
      </c>
      <c r="D12062" t="s">
        <v>1549</v>
      </c>
      <c r="E12062" t="s">
        <v>512</v>
      </c>
      <c r="F12062" t="str">
        <f>VLOOKUP(orders[[#This Row],[product_id]],Products!A:C,3,0)</f>
        <v>Electronics</v>
      </c>
      <c r="G12062">
        <v>1</v>
      </c>
      <c r="H12062" s="6">
        <v>0.24920504883738384</v>
      </c>
      <c r="I12062" s="2">
        <f>VLOOKUP($E12062,
Products!$A$1:$F$201,MATCH(Orders!I$1,Products!$A$1:$F$1,0),0)</f>
        <v>12877.548087294561</v>
      </c>
      <c r="J12062" s="2">
        <f>VLOOKUP($E12062,
Products!$A$1:$F$201,MATCH(Orders!J$1,Products!$A$1:$F$1,0),0)</f>
        <v>9551.9000631411909</v>
      </c>
    </row>
    <row r="12063" spans="1:10">
      <c r="A12063">
        <v>12062</v>
      </c>
      <c r="B12063" s="4">
        <v>45415</v>
      </c>
      <c r="C12063" s="10">
        <f>DATE(YEAR(orders[[#This Row],[order_date]]), MONTH(orders[[#This Row],[order_date]]), 1)</f>
        <v>45413</v>
      </c>
      <c r="D12063" t="s">
        <v>3691</v>
      </c>
      <c r="E12063" t="s">
        <v>684</v>
      </c>
      <c r="F12063" t="str">
        <f>VLOOKUP(orders[[#This Row],[product_id]],Products!A:C,3,0)</f>
        <v>Appliances</v>
      </c>
      <c r="G12063">
        <v>1</v>
      </c>
      <c r="H12063" s="6">
        <v>0.14119537234396221</v>
      </c>
      <c r="I12063" s="2">
        <f>VLOOKUP($E12063,
Products!$A$1:$F$201,MATCH(Orders!I$1,Products!$A$1:$F$1,0),0)</f>
        <v>2147.166688023286</v>
      </c>
      <c r="J12063" s="2">
        <f>VLOOKUP($E12063,
Products!$A$1:$F$201,MATCH(Orders!J$1,Products!$A$1:$F$1,0),0)</f>
        <v>1709.9619584723389</v>
      </c>
    </row>
    <row r="12064" spans="1:10">
      <c r="A12064">
        <v>12063</v>
      </c>
      <c r="B12064" s="4">
        <v>45538</v>
      </c>
      <c r="C12064" s="10">
        <f>DATE(YEAR(orders[[#This Row],[order_date]]), MONTH(orders[[#This Row],[order_date]]), 1)</f>
        <v>45536</v>
      </c>
      <c r="D12064" t="s">
        <v>4180</v>
      </c>
      <c r="E12064" t="s">
        <v>678</v>
      </c>
      <c r="F12064" t="str">
        <f>VLOOKUP(orders[[#This Row],[product_id]],Products!A:C,3,0)</f>
        <v>Appliances</v>
      </c>
      <c r="G12064">
        <v>1</v>
      </c>
      <c r="H12064" s="6">
        <v>0.13499577860815948</v>
      </c>
      <c r="I12064" s="2">
        <f>VLOOKUP($E12064,
Products!$A$1:$F$201,MATCH(Orders!I$1,Products!$A$1:$F$1,0),0)</f>
        <v>24547.80463631255</v>
      </c>
      <c r="J12064" s="2">
        <f>VLOOKUP($E12064,
Products!$A$1:$F$201,MATCH(Orders!J$1,Products!$A$1:$F$1,0),0)</f>
        <v>16599.667533695861</v>
      </c>
    </row>
    <row r="12065" spans="1:10">
      <c r="A12065">
        <v>12064</v>
      </c>
      <c r="B12065" s="4">
        <v>45817</v>
      </c>
      <c r="C12065" s="10">
        <f>DATE(YEAR(orders[[#This Row],[order_date]]), MONTH(orders[[#This Row],[order_date]]), 1)</f>
        <v>45809</v>
      </c>
      <c r="D12065" t="s">
        <v>3305</v>
      </c>
      <c r="E12065" t="s">
        <v>600</v>
      </c>
      <c r="F12065" t="str">
        <f>VLOOKUP(orders[[#This Row],[product_id]],Products!A:C,3,0)</f>
        <v>Electronics</v>
      </c>
      <c r="G12065">
        <v>1</v>
      </c>
      <c r="H12065" s="6">
        <v>0.19653452440541386</v>
      </c>
      <c r="I12065" s="2">
        <f>VLOOKUP($E12065,
Products!$A$1:$F$201,MATCH(Orders!I$1,Products!$A$1:$F$1,0),0)</f>
        <v>2556.7009232610858</v>
      </c>
      <c r="J12065" s="2">
        <f>VLOOKUP($E12065,
Products!$A$1:$F$201,MATCH(Orders!J$1,Products!$A$1:$F$1,0),0)</f>
        <v>2002.3128715328869</v>
      </c>
    </row>
    <row r="12066" spans="1:10">
      <c r="A12066">
        <v>12065</v>
      </c>
      <c r="B12066" s="4">
        <v>45372</v>
      </c>
      <c r="C12066" s="10">
        <f>DATE(YEAR(orders[[#This Row],[order_date]]), MONTH(orders[[#This Row],[order_date]]), 1)</f>
        <v>45352</v>
      </c>
      <c r="D12066" t="s">
        <v>4486</v>
      </c>
      <c r="E12066" t="s">
        <v>570</v>
      </c>
      <c r="F12066" t="str">
        <f>VLOOKUP(orders[[#This Row],[product_id]],Products!A:C,3,0)</f>
        <v>Electronics</v>
      </c>
      <c r="G12066">
        <v>2</v>
      </c>
      <c r="H12066" s="6">
        <v>0.23797372052257232</v>
      </c>
      <c r="I12066" s="2">
        <f>VLOOKUP($E12066,
Products!$A$1:$F$201,MATCH(Orders!I$1,Products!$A$1:$F$1,0),0)</f>
        <v>10978.62820425244</v>
      </c>
      <c r="J12066" s="2">
        <f>VLOOKUP($E12066,
Products!$A$1:$F$201,MATCH(Orders!J$1,Products!$A$1:$F$1,0),0)</f>
        <v>7174.697588469895</v>
      </c>
    </row>
    <row r="12067" spans="1:10">
      <c r="A12067">
        <v>12066</v>
      </c>
      <c r="B12067" s="4">
        <v>45434</v>
      </c>
      <c r="C12067" s="10">
        <f>DATE(YEAR(orders[[#This Row],[order_date]]), MONTH(orders[[#This Row],[order_date]]), 1)</f>
        <v>45413</v>
      </c>
      <c r="D12067" t="s">
        <v>3804</v>
      </c>
      <c r="E12067" t="s">
        <v>693</v>
      </c>
      <c r="F12067" t="str">
        <f>VLOOKUP(orders[[#This Row],[product_id]],Products!A:C,3,0)</f>
        <v>Appliances</v>
      </c>
      <c r="G12067">
        <v>1</v>
      </c>
      <c r="H12067" s="6">
        <v>0.10832443099446568</v>
      </c>
      <c r="I12067" s="2">
        <f>VLOOKUP($E12067,
Products!$A$1:$F$201,MATCH(Orders!I$1,Products!$A$1:$F$1,0),0)</f>
        <v>2037.67513915007</v>
      </c>
      <c r="J12067" s="2">
        <f>VLOOKUP($E12067,
Products!$A$1:$F$201,MATCH(Orders!J$1,Products!$A$1:$F$1,0),0)</f>
        <v>1374.1566876520769</v>
      </c>
    </row>
    <row r="12068" spans="1:10">
      <c r="A12068">
        <v>12067</v>
      </c>
      <c r="B12068" s="4">
        <v>45383</v>
      </c>
      <c r="C12068" s="10">
        <f>DATE(YEAR(orders[[#This Row],[order_date]]), MONTH(orders[[#This Row],[order_date]]), 1)</f>
        <v>45383</v>
      </c>
      <c r="D12068" t="s">
        <v>2571</v>
      </c>
      <c r="E12068" t="s">
        <v>550</v>
      </c>
      <c r="F12068" t="str">
        <f>VLOOKUP(orders[[#This Row],[product_id]],Products!A:C,3,0)</f>
        <v>Electronics</v>
      </c>
      <c r="G12068">
        <v>3</v>
      </c>
      <c r="H12068" s="6">
        <v>0.19854811610139325</v>
      </c>
      <c r="I12068" s="2">
        <f>VLOOKUP($E12068,
Products!$A$1:$F$201,MATCH(Orders!I$1,Products!$A$1:$F$1,0),0)</f>
        <v>21928.70634496431</v>
      </c>
      <c r="J12068" s="2">
        <f>VLOOKUP($E12068,
Products!$A$1:$F$201,MATCH(Orders!J$1,Products!$A$1:$F$1,0),0)</f>
        <v>17227.037321653719</v>
      </c>
    </row>
    <row r="12069" spans="1:10">
      <c r="A12069">
        <v>12068</v>
      </c>
      <c r="B12069" s="4">
        <v>45912</v>
      </c>
      <c r="C12069" s="10">
        <f>DATE(YEAR(orders[[#This Row],[order_date]]), MONTH(orders[[#This Row],[order_date]]), 1)</f>
        <v>45901</v>
      </c>
      <c r="D12069" t="s">
        <v>1004</v>
      </c>
      <c r="E12069" t="s">
        <v>539</v>
      </c>
      <c r="F12069" t="str">
        <f>VLOOKUP(orders[[#This Row],[product_id]],Products!A:C,3,0)</f>
        <v>Appliances</v>
      </c>
      <c r="G12069">
        <v>1</v>
      </c>
      <c r="H12069" s="6">
        <v>0.12240696729799906</v>
      </c>
      <c r="I12069" s="2">
        <f>VLOOKUP($E12069,
Products!$A$1:$F$201,MATCH(Orders!I$1,Products!$A$1:$F$1,0),0)</f>
        <v>25730.234720482978</v>
      </c>
      <c r="J12069" s="2">
        <f>VLOOKUP($E12069,
Products!$A$1:$F$201,MATCH(Orders!J$1,Products!$A$1:$F$1,0),0)</f>
        <v>17186.87037527658</v>
      </c>
    </row>
    <row r="12070" spans="1:10">
      <c r="A12070">
        <v>12069</v>
      </c>
      <c r="B12070" s="4">
        <v>45311</v>
      </c>
      <c r="C12070" s="10">
        <f>DATE(YEAR(orders[[#This Row],[order_date]]), MONTH(orders[[#This Row],[order_date]]), 1)</f>
        <v>45292</v>
      </c>
      <c r="D12070" t="s">
        <v>3445</v>
      </c>
      <c r="E12070" t="s">
        <v>644</v>
      </c>
      <c r="F12070" t="str">
        <f>VLOOKUP(orders[[#This Row],[product_id]],Products!A:C,3,0)</f>
        <v>Appliances</v>
      </c>
      <c r="G12070">
        <v>1</v>
      </c>
      <c r="H12070" s="6">
        <v>7.6705389666170076E-2</v>
      </c>
      <c r="I12070" s="2">
        <f>VLOOKUP($E12070,
Products!$A$1:$F$201,MATCH(Orders!I$1,Products!$A$1:$F$1,0),0)</f>
        <v>2076.3860361463489</v>
      </c>
      <c r="J12070" s="2">
        <f>VLOOKUP($E12070,
Products!$A$1:$F$201,MATCH(Orders!J$1,Products!$A$1:$F$1,0),0)</f>
        <v>1496.280632568785</v>
      </c>
    </row>
    <row r="12071" spans="1:10">
      <c r="A12071">
        <v>12070</v>
      </c>
      <c r="B12071" s="4">
        <v>45638</v>
      </c>
      <c r="C12071" s="10">
        <f>DATE(YEAR(orders[[#This Row],[order_date]]), MONTH(orders[[#This Row],[order_date]]), 1)</f>
        <v>45627</v>
      </c>
      <c r="D12071" t="s">
        <v>3311</v>
      </c>
      <c r="E12071" t="s">
        <v>666</v>
      </c>
      <c r="F12071" t="str">
        <f>VLOOKUP(orders[[#This Row],[product_id]],Products!A:C,3,0)</f>
        <v>Electronics</v>
      </c>
      <c r="G12071">
        <v>2</v>
      </c>
      <c r="H12071" s="6">
        <v>0.22348326204905711</v>
      </c>
      <c r="I12071" s="2">
        <f>VLOOKUP($E12071,
Products!$A$1:$F$201,MATCH(Orders!I$1,Products!$A$1:$F$1,0),0)</f>
        <v>28450.587044878092</v>
      </c>
      <c r="J12071" s="2">
        <f>VLOOKUP($E12071,
Products!$A$1:$F$201,MATCH(Orders!J$1,Products!$A$1:$F$1,0),0)</f>
        <v>22337.584649075441</v>
      </c>
    </row>
    <row r="12072" spans="1:10">
      <c r="A12072">
        <v>12071</v>
      </c>
      <c r="B12072" s="4">
        <v>45855</v>
      </c>
      <c r="C12072" s="10">
        <f>DATE(YEAR(orders[[#This Row],[order_date]]), MONTH(orders[[#This Row],[order_date]]), 1)</f>
        <v>45839</v>
      </c>
      <c r="D12072" t="s">
        <v>4431</v>
      </c>
      <c r="E12072" t="s">
        <v>513</v>
      </c>
      <c r="F12072" t="str">
        <f>VLOOKUP(orders[[#This Row],[product_id]],Products!A:C,3,0)</f>
        <v>Electronics</v>
      </c>
      <c r="G12072">
        <v>2</v>
      </c>
      <c r="H12072" s="6">
        <v>0.22743312924740086</v>
      </c>
      <c r="I12072" s="2">
        <f>VLOOKUP($E12072,
Products!$A$1:$F$201,MATCH(Orders!I$1,Products!$A$1:$F$1,0),0)</f>
        <v>2370.6748519187499</v>
      </c>
      <c r="J12072" s="2">
        <f>VLOOKUP($E12072,
Products!$A$1:$F$201,MATCH(Orders!J$1,Products!$A$1:$F$1,0),0)</f>
        <v>1742.1190905744229</v>
      </c>
    </row>
    <row r="12073" spans="1:10">
      <c r="A12073">
        <v>12072</v>
      </c>
      <c r="B12073" s="4">
        <v>45378</v>
      </c>
      <c r="C12073" s="10">
        <f>DATE(YEAR(orders[[#This Row],[order_date]]), MONTH(orders[[#This Row],[order_date]]), 1)</f>
        <v>45352</v>
      </c>
      <c r="D12073" t="s">
        <v>4097</v>
      </c>
      <c r="E12073" t="s">
        <v>550</v>
      </c>
      <c r="F12073" t="str">
        <f>VLOOKUP(orders[[#This Row],[product_id]],Products!A:C,3,0)</f>
        <v>Electronics</v>
      </c>
      <c r="G12073">
        <v>1</v>
      </c>
      <c r="H12073" s="6">
        <v>0.16059132465918072</v>
      </c>
      <c r="I12073" s="2">
        <f>VLOOKUP($E12073,
Products!$A$1:$F$201,MATCH(Orders!I$1,Products!$A$1:$F$1,0),0)</f>
        <v>21928.70634496431</v>
      </c>
      <c r="J12073" s="2">
        <f>VLOOKUP($E12073,
Products!$A$1:$F$201,MATCH(Orders!J$1,Products!$A$1:$F$1,0),0)</f>
        <v>17227.037321653719</v>
      </c>
    </row>
    <row r="12074" spans="1:10">
      <c r="A12074">
        <v>12073</v>
      </c>
      <c r="B12074" s="4">
        <v>45580</v>
      </c>
      <c r="C12074" s="10">
        <f>DATE(YEAR(orders[[#This Row],[order_date]]), MONTH(orders[[#This Row],[order_date]]), 1)</f>
        <v>45566</v>
      </c>
      <c r="D12074" t="s">
        <v>1150</v>
      </c>
      <c r="E12074" t="s">
        <v>705</v>
      </c>
      <c r="F12074" t="str">
        <f>VLOOKUP(orders[[#This Row],[product_id]],Products!A:C,3,0)</f>
        <v>Electronics</v>
      </c>
      <c r="G12074">
        <v>3</v>
      </c>
      <c r="H12074" s="6">
        <v>0.16132895756545926</v>
      </c>
      <c r="I12074" s="2">
        <f>VLOOKUP($E12074,
Products!$A$1:$F$201,MATCH(Orders!I$1,Products!$A$1:$F$1,0),0)</f>
        <v>11719.594724541899</v>
      </c>
      <c r="J12074" s="2">
        <f>VLOOKUP($E12074,
Products!$A$1:$F$201,MATCH(Orders!J$1,Products!$A$1:$F$1,0),0)</f>
        <v>7926.6332911718628</v>
      </c>
    </row>
    <row r="12075" spans="1:10">
      <c r="A12075">
        <v>12074</v>
      </c>
      <c r="B12075" s="4">
        <v>45447</v>
      </c>
      <c r="C12075" s="10">
        <f>DATE(YEAR(orders[[#This Row],[order_date]]), MONTH(orders[[#This Row],[order_date]]), 1)</f>
        <v>45444</v>
      </c>
      <c r="D12075" t="s">
        <v>803</v>
      </c>
      <c r="E12075" t="s">
        <v>609</v>
      </c>
      <c r="F12075" t="str">
        <f>VLOOKUP(orders[[#This Row],[product_id]],Products!A:C,3,0)</f>
        <v>Appliances</v>
      </c>
      <c r="G12075">
        <v>1</v>
      </c>
      <c r="H12075" s="6">
        <v>9.8988774214841799E-2</v>
      </c>
      <c r="I12075" s="2">
        <f>VLOOKUP($E12075,
Products!$A$1:$F$201,MATCH(Orders!I$1,Products!$A$1:$F$1,0),0)</f>
        <v>2159.5378031052392</v>
      </c>
      <c r="J12075" s="2">
        <f>VLOOKUP($E12075,
Products!$A$1:$F$201,MATCH(Orders!J$1,Products!$A$1:$F$1,0),0)</f>
        <v>1501.9415981313371</v>
      </c>
    </row>
    <row r="12076" spans="1:10">
      <c r="A12076">
        <v>12075</v>
      </c>
      <c r="B12076" s="4">
        <v>45464</v>
      </c>
      <c r="C12076" s="10">
        <f>DATE(YEAR(orders[[#This Row],[order_date]]), MONTH(orders[[#This Row],[order_date]]), 1)</f>
        <v>45444</v>
      </c>
      <c r="D12076" t="s">
        <v>3903</v>
      </c>
      <c r="E12076" t="s">
        <v>583</v>
      </c>
      <c r="F12076" t="str">
        <f>VLOOKUP(orders[[#This Row],[product_id]],Products!A:C,3,0)</f>
        <v>Electronics</v>
      </c>
      <c r="G12076">
        <v>2</v>
      </c>
      <c r="H12076" s="6">
        <v>0.21590293900123236</v>
      </c>
      <c r="I12076" s="2">
        <f>VLOOKUP($E12076,
Products!$A$1:$F$201,MATCH(Orders!I$1,Products!$A$1:$F$1,0),0)</f>
        <v>22677.574574249091</v>
      </c>
      <c r="J12076" s="2">
        <f>VLOOKUP($E12076,
Products!$A$1:$F$201,MATCH(Orders!J$1,Products!$A$1:$F$1,0),0)</f>
        <v>16593.91273362303</v>
      </c>
    </row>
    <row r="12077" spans="1:10">
      <c r="A12077">
        <v>12076</v>
      </c>
      <c r="B12077" s="4">
        <v>45071</v>
      </c>
      <c r="C12077" s="10">
        <f>DATE(YEAR(orders[[#This Row],[order_date]]), MONTH(orders[[#This Row],[order_date]]), 1)</f>
        <v>45047</v>
      </c>
      <c r="D12077" t="s">
        <v>2811</v>
      </c>
      <c r="E12077" t="s">
        <v>667</v>
      </c>
      <c r="F12077" t="str">
        <f>VLOOKUP(orders[[#This Row],[product_id]],Products!A:C,3,0)</f>
        <v>Electronics</v>
      </c>
      <c r="G12077">
        <v>2</v>
      </c>
      <c r="H12077" s="6">
        <v>0.21058338913696378</v>
      </c>
      <c r="I12077" s="2">
        <f>VLOOKUP($E12077,
Products!$A$1:$F$201,MATCH(Orders!I$1,Products!$A$1:$F$1,0),0)</f>
        <v>2491.507056421975</v>
      </c>
      <c r="J12077" s="2">
        <f>VLOOKUP($E12077,
Products!$A$1:$F$201,MATCH(Orders!J$1,Products!$A$1:$F$1,0),0)</f>
        <v>1871.4408177277719</v>
      </c>
    </row>
    <row r="12078" spans="1:10">
      <c r="A12078">
        <v>12077</v>
      </c>
      <c r="B12078" s="4">
        <v>46018</v>
      </c>
      <c r="C12078" s="10">
        <f>DATE(YEAR(orders[[#This Row],[order_date]]), MONTH(orders[[#This Row],[order_date]]), 1)</f>
        <v>45992</v>
      </c>
      <c r="D12078" t="s">
        <v>882</v>
      </c>
      <c r="E12078" t="s">
        <v>550</v>
      </c>
      <c r="F12078" t="str">
        <f>VLOOKUP(orders[[#This Row],[product_id]],Products!A:C,3,0)</f>
        <v>Electronics</v>
      </c>
      <c r="G12078">
        <v>2</v>
      </c>
      <c r="H12078" s="6">
        <v>0.11496255001740747</v>
      </c>
      <c r="I12078" s="2">
        <f>VLOOKUP($E12078,
Products!$A$1:$F$201,MATCH(Orders!I$1,Products!$A$1:$F$1,0),0)</f>
        <v>21928.70634496431</v>
      </c>
      <c r="J12078" s="2">
        <f>VLOOKUP($E12078,
Products!$A$1:$F$201,MATCH(Orders!J$1,Products!$A$1:$F$1,0),0)</f>
        <v>17227.037321653719</v>
      </c>
    </row>
    <row r="12079" spans="1:10">
      <c r="A12079">
        <v>12078</v>
      </c>
      <c r="B12079" s="4">
        <v>45626</v>
      </c>
      <c r="C12079" s="10">
        <f>DATE(YEAR(orders[[#This Row],[order_date]]), MONTH(orders[[#This Row],[order_date]]), 1)</f>
        <v>45597</v>
      </c>
      <c r="D12079" t="s">
        <v>1424</v>
      </c>
      <c r="E12079" t="s">
        <v>628</v>
      </c>
      <c r="F12079" t="str">
        <f>VLOOKUP(orders[[#This Row],[product_id]],Products!A:C,3,0)</f>
        <v>Electronics</v>
      </c>
      <c r="G12079">
        <v>3</v>
      </c>
      <c r="H12079" s="6">
        <v>0.10301959070861956</v>
      </c>
      <c r="I12079" s="2">
        <f>VLOOKUP($E12079,
Products!$A$1:$F$201,MATCH(Orders!I$1,Products!$A$1:$F$1,0),0)</f>
        <v>2480.4343676348258</v>
      </c>
      <c r="J12079" s="2">
        <f>VLOOKUP($E12079,
Products!$A$1:$F$201,MATCH(Orders!J$1,Products!$A$1:$F$1,0),0)</f>
        <v>1932.862959692628</v>
      </c>
    </row>
    <row r="12080" spans="1:10">
      <c r="A12080">
        <v>12079</v>
      </c>
      <c r="B12080" s="4">
        <v>45057</v>
      </c>
      <c r="C12080" s="10">
        <f>DATE(YEAR(orders[[#This Row],[order_date]]), MONTH(orders[[#This Row],[order_date]]), 1)</f>
        <v>45047</v>
      </c>
      <c r="D12080" t="s">
        <v>2014</v>
      </c>
      <c r="E12080" t="s">
        <v>698</v>
      </c>
      <c r="F12080" t="str">
        <f>VLOOKUP(orders[[#This Row],[product_id]],Products!A:C,3,0)</f>
        <v>Appliances</v>
      </c>
      <c r="G12080">
        <v>3</v>
      </c>
      <c r="H12080" s="6">
        <v>0.10692443011630511</v>
      </c>
      <c r="I12080" s="2">
        <f>VLOOKUP($E12080,
Products!$A$1:$F$201,MATCH(Orders!I$1,Products!$A$1:$F$1,0),0)</f>
        <v>5562.620248272905</v>
      </c>
      <c r="J12080" s="2">
        <f>VLOOKUP($E12080,
Products!$A$1:$F$201,MATCH(Orders!J$1,Products!$A$1:$F$1,0),0)</f>
        <v>4191.9477694447714</v>
      </c>
    </row>
    <row r="12081" spans="1:10">
      <c r="A12081">
        <v>12080</v>
      </c>
      <c r="B12081" s="4">
        <v>45659</v>
      </c>
      <c r="C12081" s="10">
        <f>DATE(YEAR(orders[[#This Row],[order_date]]), MONTH(orders[[#This Row],[order_date]]), 1)</f>
        <v>45658</v>
      </c>
      <c r="D12081" t="s">
        <v>2744</v>
      </c>
      <c r="E12081" t="s">
        <v>685</v>
      </c>
      <c r="F12081" t="str">
        <f>VLOOKUP(orders[[#This Row],[product_id]],Products!A:C,3,0)</f>
        <v>Electronics</v>
      </c>
      <c r="G12081">
        <v>2</v>
      </c>
      <c r="H12081" s="6">
        <v>0.10259028564296131</v>
      </c>
      <c r="I12081" s="2">
        <f>VLOOKUP($E12081,
Products!$A$1:$F$201,MATCH(Orders!I$1,Products!$A$1:$F$1,0),0)</f>
        <v>30011.61348468516</v>
      </c>
      <c r="J12081" s="2">
        <f>VLOOKUP($E12081,
Products!$A$1:$F$201,MATCH(Orders!J$1,Products!$A$1:$F$1,0),0)</f>
        <v>20796.213094008199</v>
      </c>
    </row>
    <row r="12082" spans="1:10">
      <c r="A12082">
        <v>12081</v>
      </c>
      <c r="B12082" s="4">
        <v>45439</v>
      </c>
      <c r="C12082" s="10">
        <f>DATE(YEAR(orders[[#This Row],[order_date]]), MONTH(orders[[#This Row],[order_date]]), 1)</f>
        <v>45413</v>
      </c>
      <c r="D12082" t="s">
        <v>3419</v>
      </c>
      <c r="E12082" t="s">
        <v>643</v>
      </c>
      <c r="F12082" t="str">
        <f>VLOOKUP(orders[[#This Row],[product_id]],Products!A:C,3,0)</f>
        <v>Appliances</v>
      </c>
      <c r="G12082">
        <v>2</v>
      </c>
      <c r="H12082" s="6">
        <v>6.844094968798535E-2</v>
      </c>
      <c r="I12082" s="2">
        <f>VLOOKUP($E12082,
Products!$A$1:$F$201,MATCH(Orders!I$1,Products!$A$1:$F$1,0),0)</f>
        <v>26269.068564891841</v>
      </c>
      <c r="J12082" s="2">
        <f>VLOOKUP($E12082,
Products!$A$1:$F$201,MATCH(Orders!J$1,Products!$A$1:$F$1,0),0)</f>
        <v>18867.564539756699</v>
      </c>
    </row>
    <row r="12083" spans="1:10">
      <c r="A12083">
        <v>12082</v>
      </c>
      <c r="B12083" s="4">
        <v>45566</v>
      </c>
      <c r="C12083" s="10">
        <f>DATE(YEAR(orders[[#This Row],[order_date]]), MONTH(orders[[#This Row],[order_date]]), 1)</f>
        <v>45566</v>
      </c>
      <c r="D12083" t="s">
        <v>3804</v>
      </c>
      <c r="E12083" t="s">
        <v>548</v>
      </c>
      <c r="F12083" t="str">
        <f>VLOOKUP(orders[[#This Row],[product_id]],Products!A:C,3,0)</f>
        <v>Appliances</v>
      </c>
      <c r="G12083">
        <v>2</v>
      </c>
      <c r="H12083" s="6">
        <v>0.12394030676176412</v>
      </c>
      <c r="I12083" s="2">
        <f>VLOOKUP($E12083,
Products!$A$1:$F$201,MATCH(Orders!I$1,Products!$A$1:$F$1,0),0)</f>
        <v>2211.9922659782978</v>
      </c>
      <c r="J12083" s="2">
        <f>VLOOKUP($E12083,
Products!$A$1:$F$201,MATCH(Orders!J$1,Products!$A$1:$F$1,0),0)</f>
        <v>1741.1720710333091</v>
      </c>
    </row>
    <row r="12084" spans="1:10">
      <c r="A12084">
        <v>12083</v>
      </c>
      <c r="B12084" s="4">
        <v>44927</v>
      </c>
      <c r="C12084" s="10">
        <f>DATE(YEAR(orders[[#This Row],[order_date]]), MONTH(orders[[#This Row],[order_date]]), 1)</f>
        <v>44927</v>
      </c>
      <c r="D12084" t="s">
        <v>4228</v>
      </c>
      <c r="E12084" t="s">
        <v>586</v>
      </c>
      <c r="F12084" t="str">
        <f>VLOOKUP(orders[[#This Row],[product_id]],Products!A:C,3,0)</f>
        <v>Appliances</v>
      </c>
      <c r="G12084">
        <v>2</v>
      </c>
      <c r="H12084" s="6">
        <v>0.1023063772277964</v>
      </c>
      <c r="I12084" s="2">
        <f>VLOOKUP($E12084,
Products!$A$1:$F$201,MATCH(Orders!I$1,Products!$A$1:$F$1,0),0)</f>
        <v>22928.971424497449</v>
      </c>
      <c r="J12084" s="2">
        <f>VLOOKUP($E12084,
Products!$A$1:$F$201,MATCH(Orders!J$1,Products!$A$1:$F$1,0),0)</f>
        <v>17801.356740692991</v>
      </c>
    </row>
    <row r="12085" spans="1:10">
      <c r="A12085">
        <v>12084</v>
      </c>
      <c r="B12085" s="4">
        <v>45358</v>
      </c>
      <c r="C12085" s="10">
        <f>DATE(YEAR(orders[[#This Row],[order_date]]), MONTH(orders[[#This Row],[order_date]]), 1)</f>
        <v>45352</v>
      </c>
      <c r="D12085" t="s">
        <v>1028</v>
      </c>
      <c r="E12085" t="s">
        <v>703</v>
      </c>
      <c r="F12085" t="str">
        <f>VLOOKUP(orders[[#This Row],[product_id]],Products!A:C,3,0)</f>
        <v>Appliances</v>
      </c>
      <c r="G12085">
        <v>2</v>
      </c>
      <c r="H12085" s="6">
        <v>0.13960334246442715</v>
      </c>
      <c r="I12085" s="2">
        <f>VLOOKUP($E12085,
Products!$A$1:$F$201,MATCH(Orders!I$1,Products!$A$1:$F$1,0),0)</f>
        <v>23763.82929975582</v>
      </c>
      <c r="J12085" s="2">
        <f>VLOOKUP($E12085,
Products!$A$1:$F$201,MATCH(Orders!J$1,Products!$A$1:$F$1,0),0)</f>
        <v>17833.36818447417</v>
      </c>
    </row>
    <row r="12086" spans="1:10">
      <c r="A12086">
        <v>12085</v>
      </c>
      <c r="B12086" s="4">
        <v>45317</v>
      </c>
      <c r="C12086" s="10">
        <f>DATE(YEAR(orders[[#This Row],[order_date]]), MONTH(orders[[#This Row],[order_date]]), 1)</f>
        <v>45292</v>
      </c>
      <c r="D12086" t="s">
        <v>3428</v>
      </c>
      <c r="E12086" t="s">
        <v>516</v>
      </c>
      <c r="F12086" t="str">
        <f>VLOOKUP(orders[[#This Row],[product_id]],Products!A:C,3,0)</f>
        <v>Electronics</v>
      </c>
      <c r="G12086">
        <v>1</v>
      </c>
      <c r="H12086" s="6">
        <v>0.20235638126036737</v>
      </c>
      <c r="I12086" s="2">
        <f>VLOOKUP($E12086,
Products!$A$1:$F$201,MATCH(Orders!I$1,Products!$A$1:$F$1,0),0)</f>
        <v>12594.36437895595</v>
      </c>
      <c r="J12086" s="2">
        <f>VLOOKUP($E12086,
Products!$A$1:$F$201,MATCH(Orders!J$1,Products!$A$1:$F$1,0),0)</f>
        <v>9909.7267986522402</v>
      </c>
    </row>
    <row r="12087" spans="1:10">
      <c r="A12087">
        <v>12086</v>
      </c>
      <c r="B12087" s="4">
        <v>45325</v>
      </c>
      <c r="C12087" s="10">
        <f>DATE(YEAR(orders[[#This Row],[order_date]]), MONTH(orders[[#This Row],[order_date]]), 1)</f>
        <v>45323</v>
      </c>
      <c r="D12087" t="s">
        <v>4027</v>
      </c>
      <c r="E12087" t="s">
        <v>669</v>
      </c>
      <c r="F12087" t="str">
        <f>VLOOKUP(orders[[#This Row],[product_id]],Products!A:C,3,0)</f>
        <v>Electronics</v>
      </c>
      <c r="G12087">
        <v>1</v>
      </c>
      <c r="H12087" s="6">
        <v>0.19224149522569667</v>
      </c>
      <c r="I12087" s="2">
        <f>VLOOKUP($E12087,
Products!$A$1:$F$201,MATCH(Orders!I$1,Products!$A$1:$F$1,0),0)</f>
        <v>11708.03419603835</v>
      </c>
      <c r="J12087" s="2">
        <f>VLOOKUP($E12087,
Products!$A$1:$F$201,MATCH(Orders!J$1,Products!$A$1:$F$1,0),0)</f>
        <v>7784.9580101998827</v>
      </c>
    </row>
    <row r="12088" spans="1:10">
      <c r="A12088">
        <v>12087</v>
      </c>
      <c r="B12088" s="4">
        <v>45734</v>
      </c>
      <c r="C12088" s="10">
        <f>DATE(YEAR(orders[[#This Row],[order_date]]), MONTH(orders[[#This Row],[order_date]]), 1)</f>
        <v>45717</v>
      </c>
      <c r="D12088" t="s">
        <v>2429</v>
      </c>
      <c r="E12088" t="s">
        <v>651</v>
      </c>
      <c r="F12088" t="str">
        <f>VLOOKUP(orders[[#This Row],[product_id]],Products!A:C,3,0)</f>
        <v>Electronics</v>
      </c>
      <c r="G12088">
        <v>1</v>
      </c>
      <c r="H12088" s="6">
        <v>0.22803923990671168</v>
      </c>
      <c r="I12088" s="2">
        <f>VLOOKUP($E12088,
Products!$A$1:$F$201,MATCH(Orders!I$1,Products!$A$1:$F$1,0),0)</f>
        <v>28622.091542973511</v>
      </c>
      <c r="J12088" s="2">
        <f>VLOOKUP($E12088,
Products!$A$1:$F$201,MATCH(Orders!J$1,Products!$A$1:$F$1,0),0)</f>
        <v>19327.527634039769</v>
      </c>
    </row>
    <row r="12089" spans="1:10">
      <c r="A12089">
        <v>12088</v>
      </c>
      <c r="B12089" s="4">
        <v>45321</v>
      </c>
      <c r="C12089" s="10">
        <f>DATE(YEAR(orders[[#This Row],[order_date]]), MONTH(orders[[#This Row],[order_date]]), 1)</f>
        <v>45292</v>
      </c>
      <c r="D12089" t="s">
        <v>2099</v>
      </c>
      <c r="E12089" t="s">
        <v>696</v>
      </c>
      <c r="F12089" t="str">
        <f>VLOOKUP(orders[[#This Row],[product_id]],Products!A:C,3,0)</f>
        <v>Electronics</v>
      </c>
      <c r="G12089">
        <v>2</v>
      </c>
      <c r="H12089" s="6">
        <v>0.17778142812839387</v>
      </c>
      <c r="I12089" s="2">
        <f>VLOOKUP($E12089,
Products!$A$1:$F$201,MATCH(Orders!I$1,Products!$A$1:$F$1,0),0)</f>
        <v>2723.6534496184809</v>
      </c>
      <c r="J12089" s="2">
        <f>VLOOKUP($E12089,
Products!$A$1:$F$201,MATCH(Orders!J$1,Products!$A$1:$F$1,0),0)</f>
        <v>1872.4715951823</v>
      </c>
    </row>
    <row r="12090" spans="1:10">
      <c r="A12090">
        <v>12089</v>
      </c>
      <c r="B12090" s="4">
        <v>45878</v>
      </c>
      <c r="C12090" s="10">
        <f>DATE(YEAR(orders[[#This Row],[order_date]]), MONTH(orders[[#This Row],[order_date]]), 1)</f>
        <v>45870</v>
      </c>
      <c r="D12090" t="s">
        <v>2695</v>
      </c>
      <c r="E12090" t="s">
        <v>510</v>
      </c>
      <c r="F12090" t="str">
        <f>VLOOKUP(orders[[#This Row],[product_id]],Products!A:C,3,0)</f>
        <v>Appliances</v>
      </c>
      <c r="G12090">
        <v>1</v>
      </c>
      <c r="H12090" s="6">
        <v>5.6703994661533044E-2</v>
      </c>
      <c r="I12090" s="2">
        <f>VLOOKUP($E12090,
Products!$A$1:$F$201,MATCH(Orders!I$1,Products!$A$1:$F$1,0),0)</f>
        <v>23457.606610250739</v>
      </c>
      <c r="J12090" s="2">
        <f>VLOOKUP($E12090,
Products!$A$1:$F$201,MATCH(Orders!J$1,Products!$A$1:$F$1,0),0)</f>
        <v>17038.831523124281</v>
      </c>
    </row>
    <row r="12091" spans="1:10">
      <c r="A12091">
        <v>12090</v>
      </c>
      <c r="B12091" s="4">
        <v>45100</v>
      </c>
      <c r="C12091" s="10">
        <f>DATE(YEAR(orders[[#This Row],[order_date]]), MONTH(orders[[#This Row],[order_date]]), 1)</f>
        <v>45078</v>
      </c>
      <c r="D12091" t="s">
        <v>1551</v>
      </c>
      <c r="E12091" t="s">
        <v>536</v>
      </c>
      <c r="F12091" t="str">
        <f>VLOOKUP(orders[[#This Row],[product_id]],Products!A:C,3,0)</f>
        <v>Appliances</v>
      </c>
      <c r="G12091">
        <v>2</v>
      </c>
      <c r="H12091" s="6">
        <v>0.12812550016254654</v>
      </c>
      <c r="I12091" s="2">
        <f>VLOOKUP($E12091,
Products!$A$1:$F$201,MATCH(Orders!I$1,Products!$A$1:$F$1,0),0)</f>
        <v>25818.123603836499</v>
      </c>
      <c r="J12091" s="2">
        <f>VLOOKUP($E12091,
Products!$A$1:$F$201,MATCH(Orders!J$1,Products!$A$1:$F$1,0),0)</f>
        <v>18462.729442964981</v>
      </c>
    </row>
    <row r="12092" spans="1:10">
      <c r="A12092">
        <v>12091</v>
      </c>
      <c r="B12092" s="4">
        <v>45995</v>
      </c>
      <c r="C12092" s="10">
        <f>DATE(YEAR(orders[[#This Row],[order_date]]), MONTH(orders[[#This Row],[order_date]]), 1)</f>
        <v>45992</v>
      </c>
      <c r="D12092" t="s">
        <v>795</v>
      </c>
      <c r="E12092" t="s">
        <v>521</v>
      </c>
      <c r="F12092" t="str">
        <f>VLOOKUP(orders[[#This Row],[product_id]],Products!A:C,3,0)</f>
        <v>Electronics</v>
      </c>
      <c r="G12092">
        <v>1</v>
      </c>
      <c r="H12092" s="6">
        <v>0.24759695693380748</v>
      </c>
      <c r="I12092" s="2">
        <f>VLOOKUP($E12092,
Products!$A$1:$F$201,MATCH(Orders!I$1,Products!$A$1:$F$1,0),0)</f>
        <v>18373.691083837519</v>
      </c>
      <c r="J12092" s="2">
        <f>VLOOKUP($E12092,
Products!$A$1:$F$201,MATCH(Orders!J$1,Products!$A$1:$F$1,0),0)</f>
        <v>14409.80197321412</v>
      </c>
    </row>
    <row r="12093" spans="1:10">
      <c r="A12093">
        <v>12092</v>
      </c>
      <c r="B12093" s="4">
        <v>45781</v>
      </c>
      <c r="C12093" s="10">
        <f>DATE(YEAR(orders[[#This Row],[order_date]]), MONTH(orders[[#This Row],[order_date]]), 1)</f>
        <v>45778</v>
      </c>
      <c r="D12093" t="s">
        <v>836</v>
      </c>
      <c r="E12093" t="s">
        <v>699</v>
      </c>
      <c r="F12093" t="str">
        <f>VLOOKUP(orders[[#This Row],[product_id]],Products!A:C,3,0)</f>
        <v>Appliances</v>
      </c>
      <c r="G12093">
        <v>3</v>
      </c>
      <c r="H12093" s="6">
        <v>0.13663598976075253</v>
      </c>
      <c r="I12093" s="2">
        <f>VLOOKUP($E12093,
Products!$A$1:$F$201,MATCH(Orders!I$1,Products!$A$1:$F$1,0),0)</f>
        <v>25091.998133165329</v>
      </c>
      <c r="J12093" s="2">
        <f>VLOOKUP($E12093,
Products!$A$1:$F$201,MATCH(Orders!J$1,Products!$A$1:$F$1,0),0)</f>
        <v>18464.226825266349</v>
      </c>
    </row>
    <row r="12094" spans="1:10">
      <c r="A12094">
        <v>12093</v>
      </c>
      <c r="B12094" s="4">
        <v>45465</v>
      </c>
      <c r="C12094" s="10">
        <f>DATE(YEAR(orders[[#This Row],[order_date]]), MONTH(orders[[#This Row],[order_date]]), 1)</f>
        <v>45444</v>
      </c>
      <c r="D12094" t="s">
        <v>4587</v>
      </c>
      <c r="E12094" t="s">
        <v>514</v>
      </c>
      <c r="F12094" t="str">
        <f>VLOOKUP(orders[[#This Row],[product_id]],Products!A:C,3,0)</f>
        <v>Electronics</v>
      </c>
      <c r="G12094">
        <v>3</v>
      </c>
      <c r="H12094" s="6">
        <v>0.21303084495176833</v>
      </c>
      <c r="I12094" s="2">
        <f>VLOOKUP($E12094,
Products!$A$1:$F$201,MATCH(Orders!I$1,Products!$A$1:$F$1,0),0)</f>
        <v>16482.730474054071</v>
      </c>
      <c r="J12094" s="2">
        <f>VLOOKUP($E12094,
Products!$A$1:$F$201,MATCH(Orders!J$1,Products!$A$1:$F$1,0),0)</f>
        <v>12480.81165565178</v>
      </c>
    </row>
    <row r="12095" spans="1:10">
      <c r="A12095">
        <v>12094</v>
      </c>
      <c r="B12095" s="4">
        <v>45671</v>
      </c>
      <c r="C12095" s="10">
        <f>DATE(YEAR(orders[[#This Row],[order_date]]), MONTH(orders[[#This Row],[order_date]]), 1)</f>
        <v>45658</v>
      </c>
      <c r="D12095" t="s">
        <v>4302</v>
      </c>
      <c r="E12095" t="s">
        <v>507</v>
      </c>
      <c r="F12095" t="str">
        <f>VLOOKUP(orders[[#This Row],[product_id]],Products!A:C,3,0)</f>
        <v>Electronics</v>
      </c>
      <c r="G12095">
        <v>1</v>
      </c>
      <c r="H12095" s="6">
        <v>0.11394034516785284</v>
      </c>
      <c r="I12095" s="2">
        <f>VLOOKUP($E12095,
Products!$A$1:$F$201,MATCH(Orders!I$1,Products!$A$1:$F$1,0),0)</f>
        <v>28502.89768049858</v>
      </c>
      <c r="J12095" s="2">
        <f>VLOOKUP($E12095,
Products!$A$1:$F$201,MATCH(Orders!J$1,Products!$A$1:$F$1,0),0)</f>
        <v>20477.83623923226</v>
      </c>
    </row>
    <row r="12096" spans="1:10">
      <c r="A12096">
        <v>12095</v>
      </c>
      <c r="B12096" s="4">
        <v>45647</v>
      </c>
      <c r="C12096" s="10">
        <f>DATE(YEAR(orders[[#This Row],[order_date]]), MONTH(orders[[#This Row],[order_date]]), 1)</f>
        <v>45627</v>
      </c>
      <c r="D12096" t="s">
        <v>1758</v>
      </c>
      <c r="E12096" t="s">
        <v>542</v>
      </c>
      <c r="F12096" t="str">
        <f>VLOOKUP(orders[[#This Row],[product_id]],Products!A:C,3,0)</f>
        <v>Electronics</v>
      </c>
      <c r="G12096">
        <v>1</v>
      </c>
      <c r="H12096" s="6">
        <v>0.1694132781919801</v>
      </c>
      <c r="I12096" s="2">
        <f>VLOOKUP($E12096,
Products!$A$1:$F$201,MATCH(Orders!I$1,Products!$A$1:$F$1,0),0)</f>
        <v>29298.352838526029</v>
      </c>
      <c r="J12096" s="2">
        <f>VLOOKUP($E12096,
Products!$A$1:$F$201,MATCH(Orders!J$1,Products!$A$1:$F$1,0),0)</f>
        <v>19250.751682102291</v>
      </c>
    </row>
    <row r="12097" spans="1:10">
      <c r="A12097">
        <v>12096</v>
      </c>
      <c r="B12097" s="4">
        <v>44976</v>
      </c>
      <c r="C12097" s="10">
        <f>DATE(YEAR(orders[[#This Row],[order_date]]), MONTH(orders[[#This Row],[order_date]]), 1)</f>
        <v>44958</v>
      </c>
      <c r="D12097" t="s">
        <v>4554</v>
      </c>
      <c r="E12097" t="s">
        <v>589</v>
      </c>
      <c r="F12097" t="str">
        <f>VLOOKUP(orders[[#This Row],[product_id]],Products!A:C,3,0)</f>
        <v>Appliances</v>
      </c>
      <c r="G12097">
        <v>1</v>
      </c>
      <c r="H12097" s="6">
        <v>0.11054682121019858</v>
      </c>
      <c r="I12097" s="2">
        <f>VLOOKUP($E12097,
Products!$A$1:$F$201,MATCH(Orders!I$1,Products!$A$1:$F$1,0),0)</f>
        <v>6227.1351854710047</v>
      </c>
      <c r="J12097" s="2">
        <f>VLOOKUP($E12097,
Products!$A$1:$F$201,MATCH(Orders!J$1,Products!$A$1:$F$1,0),0)</f>
        <v>4146.7707671772396</v>
      </c>
    </row>
    <row r="12098" spans="1:10">
      <c r="A12098">
        <v>12097</v>
      </c>
      <c r="B12098" s="4">
        <v>46011</v>
      </c>
      <c r="C12098" s="10">
        <f>DATE(YEAR(orders[[#This Row],[order_date]]), MONTH(orders[[#This Row],[order_date]]), 1)</f>
        <v>45992</v>
      </c>
      <c r="D12098" t="s">
        <v>4321</v>
      </c>
      <c r="E12098" t="s">
        <v>692</v>
      </c>
      <c r="F12098" t="str">
        <f>VLOOKUP(orders[[#This Row],[product_id]],Products!A:C,3,0)</f>
        <v>Electronics</v>
      </c>
      <c r="G12098">
        <v>1</v>
      </c>
      <c r="H12098" s="6">
        <v>0.11825675644755713</v>
      </c>
      <c r="I12098" s="2">
        <f>VLOOKUP($E12098,
Products!$A$1:$F$201,MATCH(Orders!I$1,Products!$A$1:$F$1,0),0)</f>
        <v>18150.337151787651</v>
      </c>
      <c r="J12098" s="2">
        <f>VLOOKUP($E12098,
Products!$A$1:$F$201,MATCH(Orders!J$1,Products!$A$1:$F$1,0),0)</f>
        <v>11965.45000430708</v>
      </c>
    </row>
    <row r="12099" spans="1:10">
      <c r="A12099">
        <v>12098</v>
      </c>
      <c r="B12099" s="4">
        <v>45169</v>
      </c>
      <c r="C12099" s="10">
        <f>DATE(YEAR(orders[[#This Row],[order_date]]), MONTH(orders[[#This Row],[order_date]]), 1)</f>
        <v>45139</v>
      </c>
      <c r="D12099" t="s">
        <v>3415</v>
      </c>
      <c r="E12099" t="s">
        <v>563</v>
      </c>
      <c r="F12099" t="str">
        <f>VLOOKUP(orders[[#This Row],[product_id]],Products!A:C,3,0)</f>
        <v>Electronics</v>
      </c>
      <c r="G12099">
        <v>1</v>
      </c>
      <c r="H12099" s="6">
        <v>0.17592139232199974</v>
      </c>
      <c r="I12099" s="2">
        <f>VLOOKUP($E12099,
Products!$A$1:$F$201,MATCH(Orders!I$1,Products!$A$1:$F$1,0),0)</f>
        <v>2267.1489506516559</v>
      </c>
      <c r="J12099" s="2">
        <f>VLOOKUP($E12099,
Products!$A$1:$F$201,MATCH(Orders!J$1,Products!$A$1:$F$1,0),0)</f>
        <v>1538.7671398485211</v>
      </c>
    </row>
    <row r="12100" spans="1:10">
      <c r="A12100">
        <v>12099</v>
      </c>
      <c r="B12100" s="4">
        <v>45523</v>
      </c>
      <c r="C12100" s="10">
        <f>DATE(YEAR(orders[[#This Row],[order_date]]), MONTH(orders[[#This Row],[order_date]]), 1)</f>
        <v>45505</v>
      </c>
      <c r="D12100" t="s">
        <v>3863</v>
      </c>
      <c r="E12100" t="s">
        <v>588</v>
      </c>
      <c r="F12100" t="str">
        <f>VLOOKUP(orders[[#This Row],[product_id]],Products!A:C,3,0)</f>
        <v>Electronics</v>
      </c>
      <c r="G12100">
        <v>2</v>
      </c>
      <c r="H12100" s="6">
        <v>0.15284574366445081</v>
      </c>
      <c r="I12100" s="2">
        <f>VLOOKUP($E12100,
Products!$A$1:$F$201,MATCH(Orders!I$1,Products!$A$1:$F$1,0),0)</f>
        <v>32539.342481911372</v>
      </c>
      <c r="J12100" s="2">
        <f>VLOOKUP($E12100,
Products!$A$1:$F$201,MATCH(Orders!J$1,Products!$A$1:$F$1,0),0)</f>
        <v>21531.252982830021</v>
      </c>
    </row>
    <row r="12101" spans="1:10">
      <c r="A12101">
        <v>12100</v>
      </c>
      <c r="B12101" s="4">
        <v>45202</v>
      </c>
      <c r="C12101" s="10">
        <f>DATE(YEAR(orders[[#This Row],[order_date]]), MONTH(orders[[#This Row],[order_date]]), 1)</f>
        <v>45200</v>
      </c>
      <c r="D12101" t="s">
        <v>2811</v>
      </c>
      <c r="E12101" t="s">
        <v>611</v>
      </c>
      <c r="F12101" t="str">
        <f>VLOOKUP(orders[[#This Row],[product_id]],Products!A:C,3,0)</f>
        <v>Electronics</v>
      </c>
      <c r="G12101">
        <v>1</v>
      </c>
      <c r="H12101" s="6">
        <v>0.16897317245013146</v>
      </c>
      <c r="I12101" s="2">
        <f>VLOOKUP($E12101,
Products!$A$1:$F$201,MATCH(Orders!I$1,Products!$A$1:$F$1,0),0)</f>
        <v>12041.08303405661</v>
      </c>
      <c r="J12101" s="2">
        <f>VLOOKUP($E12101,
Products!$A$1:$F$201,MATCH(Orders!J$1,Products!$A$1:$F$1,0),0)</f>
        <v>7946.6428283753548</v>
      </c>
    </row>
    <row r="12102" spans="1:10">
      <c r="A12102">
        <v>12101</v>
      </c>
      <c r="B12102" s="4">
        <v>45981</v>
      </c>
      <c r="C12102" s="10">
        <f>DATE(YEAR(orders[[#This Row],[order_date]]), MONTH(orders[[#This Row],[order_date]]), 1)</f>
        <v>45962</v>
      </c>
      <c r="D12102" t="s">
        <v>1786</v>
      </c>
      <c r="E12102" t="s">
        <v>641</v>
      </c>
      <c r="F12102" t="str">
        <f>VLOOKUP(orders[[#This Row],[product_id]],Products!A:C,3,0)</f>
        <v>Appliances</v>
      </c>
      <c r="G12102">
        <v>1</v>
      </c>
      <c r="H12102" s="6">
        <v>0.1334468703900932</v>
      </c>
      <c r="I12102" s="2">
        <f>VLOOKUP($E12102,
Products!$A$1:$F$201,MATCH(Orders!I$1,Products!$A$1:$F$1,0),0)</f>
        <v>27167.965718506261</v>
      </c>
      <c r="J12102" s="2">
        <f>VLOOKUP($E12102,
Products!$A$1:$F$201,MATCH(Orders!J$1,Products!$A$1:$F$1,0),0)</f>
        <v>19748.025676381669</v>
      </c>
    </row>
    <row r="12103" spans="1:10">
      <c r="A12103">
        <v>12102</v>
      </c>
      <c r="B12103" s="4">
        <v>44934</v>
      </c>
      <c r="C12103" s="10">
        <f>DATE(YEAR(orders[[#This Row],[order_date]]), MONTH(orders[[#This Row],[order_date]]), 1)</f>
        <v>44927</v>
      </c>
      <c r="D12103" t="s">
        <v>1699</v>
      </c>
      <c r="E12103" t="s">
        <v>557</v>
      </c>
      <c r="F12103" t="str">
        <f>VLOOKUP(orders[[#This Row],[product_id]],Products!A:C,3,0)</f>
        <v>Electronics</v>
      </c>
      <c r="G12103">
        <v>1</v>
      </c>
      <c r="H12103" s="6">
        <v>0.12396242272123366</v>
      </c>
      <c r="I12103" s="2">
        <f>VLOOKUP($E12103,
Products!$A$1:$F$201,MATCH(Orders!I$1,Products!$A$1:$F$1,0),0)</f>
        <v>23950.56449224626</v>
      </c>
      <c r="J12103" s="2">
        <f>VLOOKUP($E12103,
Products!$A$1:$F$201,MATCH(Orders!J$1,Products!$A$1:$F$1,0),0)</f>
        <v>16488.618979732779</v>
      </c>
    </row>
    <row r="12104" spans="1:10">
      <c r="A12104">
        <v>12103</v>
      </c>
      <c r="B12104" s="4">
        <v>45641</v>
      </c>
      <c r="C12104" s="10">
        <f>DATE(YEAR(orders[[#This Row],[order_date]]), MONTH(orders[[#This Row],[order_date]]), 1)</f>
        <v>45627</v>
      </c>
      <c r="D12104" t="s">
        <v>2123</v>
      </c>
      <c r="E12104" t="s">
        <v>580</v>
      </c>
      <c r="F12104" t="str">
        <f>VLOOKUP(orders[[#This Row],[product_id]],Products!A:C,3,0)</f>
        <v>Electronics</v>
      </c>
      <c r="G12104">
        <v>2</v>
      </c>
      <c r="H12104" s="6">
        <v>0.15487471760454574</v>
      </c>
      <c r="I12104" s="2">
        <f>VLOOKUP($E12104,
Products!$A$1:$F$201,MATCH(Orders!I$1,Products!$A$1:$F$1,0),0)</f>
        <v>29905.106989935579</v>
      </c>
      <c r="J12104" s="2">
        <f>VLOOKUP($E12104,
Products!$A$1:$F$201,MATCH(Orders!J$1,Products!$A$1:$F$1,0),0)</f>
        <v>22230.930488499071</v>
      </c>
    </row>
    <row r="12105" spans="1:10">
      <c r="A12105">
        <v>12104</v>
      </c>
      <c r="B12105" s="4">
        <v>44959</v>
      </c>
      <c r="C12105" s="10">
        <f>DATE(YEAR(orders[[#This Row],[order_date]]), MONTH(orders[[#This Row],[order_date]]), 1)</f>
        <v>44958</v>
      </c>
      <c r="D12105" t="s">
        <v>3802</v>
      </c>
      <c r="E12105" t="s">
        <v>582</v>
      </c>
      <c r="F12105" t="str">
        <f>VLOOKUP(orders[[#This Row],[product_id]],Products!A:C,3,0)</f>
        <v>Electronics</v>
      </c>
      <c r="G12105">
        <v>2</v>
      </c>
      <c r="H12105" s="6">
        <v>0.22908977868772787</v>
      </c>
      <c r="I12105" s="2">
        <f>VLOOKUP($E12105,
Products!$A$1:$F$201,MATCH(Orders!I$1,Products!$A$1:$F$1,0),0)</f>
        <v>16266.090182397211</v>
      </c>
      <c r="J12105" s="2">
        <f>VLOOKUP($E12105,
Products!$A$1:$F$201,MATCH(Orders!J$1,Products!$A$1:$F$1,0),0)</f>
        <v>11802.84602487359</v>
      </c>
    </row>
    <row r="12106" spans="1:10">
      <c r="A12106">
        <v>12105</v>
      </c>
      <c r="B12106" s="4">
        <v>45736</v>
      </c>
      <c r="C12106" s="10">
        <f>DATE(YEAR(orders[[#This Row],[order_date]]), MONTH(orders[[#This Row],[order_date]]), 1)</f>
        <v>45717</v>
      </c>
      <c r="D12106" t="s">
        <v>895</v>
      </c>
      <c r="E12106" t="s">
        <v>574</v>
      </c>
      <c r="F12106" t="str">
        <f>VLOOKUP(orders[[#This Row],[product_id]],Products!A:C,3,0)</f>
        <v>Electronics</v>
      </c>
      <c r="G12106">
        <v>1</v>
      </c>
      <c r="H12106" s="6">
        <v>0.22849150922077599</v>
      </c>
      <c r="I12106" s="2">
        <f>VLOOKUP($E12106,
Products!$A$1:$F$201,MATCH(Orders!I$1,Products!$A$1:$F$1,0),0)</f>
        <v>30824.427673567101</v>
      </c>
      <c r="J12106" s="2">
        <f>VLOOKUP($E12106,
Products!$A$1:$F$201,MATCH(Orders!J$1,Products!$A$1:$F$1,0),0)</f>
        <v>20473.07476940487</v>
      </c>
    </row>
    <row r="12107" spans="1:10">
      <c r="A12107">
        <v>12106</v>
      </c>
      <c r="B12107" s="4">
        <v>45854</v>
      </c>
      <c r="C12107" s="10">
        <f>DATE(YEAR(orders[[#This Row],[order_date]]), MONTH(orders[[#This Row],[order_date]]), 1)</f>
        <v>45839</v>
      </c>
      <c r="D12107" t="s">
        <v>3712</v>
      </c>
      <c r="E12107" t="s">
        <v>630</v>
      </c>
      <c r="F12107" t="str">
        <f>VLOOKUP(orders[[#This Row],[product_id]],Products!A:C,3,0)</f>
        <v>Electronics</v>
      </c>
      <c r="G12107">
        <v>2</v>
      </c>
      <c r="H12107" s="6">
        <v>0.17359258310928791</v>
      </c>
      <c r="I12107" s="2">
        <f>VLOOKUP($E12107,
Products!$A$1:$F$201,MATCH(Orders!I$1,Products!$A$1:$F$1,0),0)</f>
        <v>20513.60683859466</v>
      </c>
      <c r="J12107" s="2">
        <f>VLOOKUP($E12107,
Products!$A$1:$F$201,MATCH(Orders!J$1,Products!$A$1:$F$1,0),0)</f>
        <v>14929.268600567289</v>
      </c>
    </row>
    <row r="12108" spans="1:10">
      <c r="A12108">
        <v>12107</v>
      </c>
      <c r="B12108" s="4">
        <v>45788</v>
      </c>
      <c r="C12108" s="10">
        <f>DATE(YEAR(orders[[#This Row],[order_date]]), MONTH(orders[[#This Row],[order_date]]), 1)</f>
        <v>45778</v>
      </c>
      <c r="D12108" t="s">
        <v>2829</v>
      </c>
      <c r="E12108" t="s">
        <v>685</v>
      </c>
      <c r="F12108" t="str">
        <f>VLOOKUP(orders[[#This Row],[product_id]],Products!A:C,3,0)</f>
        <v>Electronics</v>
      </c>
      <c r="G12108">
        <v>3</v>
      </c>
      <c r="H12108" s="6">
        <v>0.21237189851807783</v>
      </c>
      <c r="I12108" s="2">
        <f>VLOOKUP($E12108,
Products!$A$1:$F$201,MATCH(Orders!I$1,Products!$A$1:$F$1,0),0)</f>
        <v>30011.61348468516</v>
      </c>
      <c r="J12108" s="2">
        <f>VLOOKUP($E12108,
Products!$A$1:$F$201,MATCH(Orders!J$1,Products!$A$1:$F$1,0),0)</f>
        <v>20796.213094008199</v>
      </c>
    </row>
    <row r="12109" spans="1:10">
      <c r="A12109">
        <v>12108</v>
      </c>
      <c r="B12109" s="4">
        <v>44963</v>
      </c>
      <c r="C12109" s="10">
        <f>DATE(YEAR(orders[[#This Row],[order_date]]), MONTH(orders[[#This Row],[order_date]]), 1)</f>
        <v>44958</v>
      </c>
      <c r="D12109" t="s">
        <v>3124</v>
      </c>
      <c r="E12109" t="s">
        <v>539</v>
      </c>
      <c r="F12109" t="str">
        <f>VLOOKUP(orders[[#This Row],[product_id]],Products!A:C,3,0)</f>
        <v>Appliances</v>
      </c>
      <c r="G12109">
        <v>2</v>
      </c>
      <c r="H12109" s="6">
        <v>0.14322197368321665</v>
      </c>
      <c r="I12109" s="2">
        <f>VLOOKUP($E12109,
Products!$A$1:$F$201,MATCH(Orders!I$1,Products!$A$1:$F$1,0),0)</f>
        <v>25730.234720482978</v>
      </c>
      <c r="J12109" s="2">
        <f>VLOOKUP($E12109,
Products!$A$1:$F$201,MATCH(Orders!J$1,Products!$A$1:$F$1,0),0)</f>
        <v>17186.87037527658</v>
      </c>
    </row>
    <row r="12110" spans="1:10">
      <c r="A12110">
        <v>12109</v>
      </c>
      <c r="B12110" s="4">
        <v>44960</v>
      </c>
      <c r="C12110" s="10">
        <f>DATE(YEAR(orders[[#This Row],[order_date]]), MONTH(orders[[#This Row],[order_date]]), 1)</f>
        <v>44958</v>
      </c>
      <c r="D12110" t="s">
        <v>1604</v>
      </c>
      <c r="E12110" t="s">
        <v>681</v>
      </c>
      <c r="F12110" t="str">
        <f>VLOOKUP(orders[[#This Row],[product_id]],Products!A:C,3,0)</f>
        <v>Appliances</v>
      </c>
      <c r="G12110">
        <v>1</v>
      </c>
      <c r="H12110" s="6">
        <v>8.8604679405659442E-2</v>
      </c>
      <c r="I12110" s="2">
        <f>VLOOKUP($E12110,
Products!$A$1:$F$201,MATCH(Orders!I$1,Products!$A$1:$F$1,0),0)</f>
        <v>2080.3641662770501</v>
      </c>
      <c r="J12110" s="2">
        <f>VLOOKUP($E12110,
Products!$A$1:$F$201,MATCH(Orders!J$1,Products!$A$1:$F$1,0),0)</f>
        <v>1566.754559891986</v>
      </c>
    </row>
    <row r="12111" spans="1:10">
      <c r="A12111">
        <v>12110</v>
      </c>
      <c r="B12111" s="4">
        <v>45381</v>
      </c>
      <c r="C12111" s="10">
        <f>DATE(YEAR(orders[[#This Row],[order_date]]), MONTH(orders[[#This Row],[order_date]]), 1)</f>
        <v>45352</v>
      </c>
      <c r="D12111" t="s">
        <v>3604</v>
      </c>
      <c r="E12111" t="s">
        <v>602</v>
      </c>
      <c r="F12111" t="str">
        <f>VLOOKUP(orders[[#This Row],[product_id]],Products!A:C,3,0)</f>
        <v>Appliances</v>
      </c>
      <c r="G12111">
        <v>1</v>
      </c>
      <c r="H12111" s="6">
        <v>6.0576426422087729E-2</v>
      </c>
      <c r="I12111" s="2">
        <f>VLOOKUP($E12111,
Products!$A$1:$F$201,MATCH(Orders!I$1,Products!$A$1:$F$1,0),0)</f>
        <v>22834.95547197924</v>
      </c>
      <c r="J12111" s="2">
        <f>VLOOKUP($E12111,
Products!$A$1:$F$201,MATCH(Orders!J$1,Products!$A$1:$F$1,0),0)</f>
        <v>17972.460052660601</v>
      </c>
    </row>
    <row r="12112" spans="1:10">
      <c r="A12112">
        <v>12111</v>
      </c>
      <c r="B12112" s="4">
        <v>45370</v>
      </c>
      <c r="C12112" s="10">
        <f>DATE(YEAR(orders[[#This Row],[order_date]]), MONTH(orders[[#This Row],[order_date]]), 1)</f>
        <v>45352</v>
      </c>
      <c r="D12112" t="s">
        <v>2466</v>
      </c>
      <c r="E12112" t="s">
        <v>657</v>
      </c>
      <c r="F12112" t="str">
        <f>VLOOKUP(orders[[#This Row],[product_id]],Products!A:C,3,0)</f>
        <v>Appliances</v>
      </c>
      <c r="G12112">
        <v>1</v>
      </c>
      <c r="H12112" s="6">
        <v>0.12205166348669098</v>
      </c>
      <c r="I12112" s="2">
        <f>VLOOKUP($E12112,
Products!$A$1:$F$201,MATCH(Orders!I$1,Products!$A$1:$F$1,0),0)</f>
        <v>6275.8669412443169</v>
      </c>
      <c r="J12112" s="2">
        <f>VLOOKUP($E12112,
Products!$A$1:$F$201,MATCH(Orders!J$1,Products!$A$1:$F$1,0),0)</f>
        <v>4742.5097602697688</v>
      </c>
    </row>
    <row r="12113" spans="1:10">
      <c r="A12113">
        <v>12112</v>
      </c>
      <c r="B12113" s="4">
        <v>45138</v>
      </c>
      <c r="C12113" s="10">
        <f>DATE(YEAR(orders[[#This Row],[order_date]]), MONTH(orders[[#This Row],[order_date]]), 1)</f>
        <v>45108</v>
      </c>
      <c r="D12113" t="s">
        <v>1211</v>
      </c>
      <c r="E12113" t="s">
        <v>518</v>
      </c>
      <c r="F12113" t="str">
        <f>VLOOKUP(orders[[#This Row],[product_id]],Products!A:C,3,0)</f>
        <v>Electronics</v>
      </c>
      <c r="G12113">
        <v>1</v>
      </c>
      <c r="H12113" s="6">
        <v>0.18909552211210101</v>
      </c>
      <c r="I12113" s="2">
        <f>VLOOKUP($E12113,
Products!$A$1:$F$201,MATCH(Orders!I$1,Products!$A$1:$F$1,0),0)</f>
        <v>23393.890826127132</v>
      </c>
      <c r="J12113" s="2">
        <f>VLOOKUP($E12113,
Products!$A$1:$F$201,MATCH(Orders!J$1,Products!$A$1:$F$1,0),0)</f>
        <v>16064.756531016081</v>
      </c>
    </row>
    <row r="12114" spans="1:10">
      <c r="A12114">
        <v>12113</v>
      </c>
      <c r="B12114" s="4">
        <v>45628</v>
      </c>
      <c r="C12114" s="10">
        <f>DATE(YEAR(orders[[#This Row],[order_date]]), MONTH(orders[[#This Row],[order_date]]), 1)</f>
        <v>45627</v>
      </c>
      <c r="D12114" t="s">
        <v>2672</v>
      </c>
      <c r="E12114" t="s">
        <v>555</v>
      </c>
      <c r="F12114" t="str">
        <f>VLOOKUP(orders[[#This Row],[product_id]],Products!A:C,3,0)</f>
        <v>Electronics</v>
      </c>
      <c r="G12114">
        <v>1</v>
      </c>
      <c r="H12114" s="6">
        <v>0.18123306723573612</v>
      </c>
      <c r="I12114" s="2">
        <f>VLOOKUP($E12114,
Products!$A$1:$F$201,MATCH(Orders!I$1,Products!$A$1:$F$1,0),0)</f>
        <v>32397.674936233889</v>
      </c>
      <c r="J12114" s="2">
        <f>VLOOKUP($E12114,
Products!$A$1:$F$201,MATCH(Orders!J$1,Products!$A$1:$F$1,0),0)</f>
        <v>24559.251285382288</v>
      </c>
    </row>
    <row r="12115" spans="1:10">
      <c r="A12115">
        <v>12114</v>
      </c>
      <c r="B12115" s="4">
        <v>45534</v>
      </c>
      <c r="C12115" s="10">
        <f>DATE(YEAR(orders[[#This Row],[order_date]]), MONTH(orders[[#This Row],[order_date]]), 1)</f>
        <v>45505</v>
      </c>
      <c r="D12115" t="s">
        <v>888</v>
      </c>
      <c r="E12115" t="s">
        <v>596</v>
      </c>
      <c r="F12115" t="str">
        <f>VLOOKUP(orders[[#This Row],[product_id]],Products!A:C,3,0)</f>
        <v>Electronics</v>
      </c>
      <c r="G12115">
        <v>2</v>
      </c>
      <c r="H12115" s="6">
        <v>0.17968253284962821</v>
      </c>
      <c r="I12115" s="2">
        <f>VLOOKUP($E12115,
Products!$A$1:$F$201,MATCH(Orders!I$1,Products!$A$1:$F$1,0),0)</f>
        <v>12935.39757670891</v>
      </c>
      <c r="J12115" s="2">
        <f>VLOOKUP($E12115,
Products!$A$1:$F$201,MATCH(Orders!J$1,Products!$A$1:$F$1,0),0)</f>
        <v>9648.6160598594815</v>
      </c>
    </row>
    <row r="12116" spans="1:10">
      <c r="A12116">
        <v>12115</v>
      </c>
      <c r="B12116" s="4">
        <v>45908</v>
      </c>
      <c r="C12116" s="10">
        <f>DATE(YEAR(orders[[#This Row],[order_date]]), MONTH(orders[[#This Row],[order_date]]), 1)</f>
        <v>45901</v>
      </c>
      <c r="D12116" t="s">
        <v>859</v>
      </c>
      <c r="E12116" t="s">
        <v>698</v>
      </c>
      <c r="F12116" t="str">
        <f>VLOOKUP(orders[[#This Row],[product_id]],Products!A:C,3,0)</f>
        <v>Appliances</v>
      </c>
      <c r="G12116">
        <v>2</v>
      </c>
      <c r="H12116" s="6">
        <v>0.10621792853528847</v>
      </c>
      <c r="I12116" s="2">
        <f>VLOOKUP($E12116,
Products!$A$1:$F$201,MATCH(Orders!I$1,Products!$A$1:$F$1,0),0)</f>
        <v>5562.620248272905</v>
      </c>
      <c r="J12116" s="2">
        <f>VLOOKUP($E12116,
Products!$A$1:$F$201,MATCH(Orders!J$1,Products!$A$1:$F$1,0),0)</f>
        <v>4191.9477694447714</v>
      </c>
    </row>
    <row r="12117" spans="1:10">
      <c r="A12117">
        <v>12116</v>
      </c>
      <c r="B12117" s="4">
        <v>45287</v>
      </c>
      <c r="C12117" s="10">
        <f>DATE(YEAR(orders[[#This Row],[order_date]]), MONTH(orders[[#This Row],[order_date]]), 1)</f>
        <v>45261</v>
      </c>
      <c r="D12117" t="s">
        <v>1998</v>
      </c>
      <c r="E12117" t="s">
        <v>704</v>
      </c>
      <c r="F12117" t="str">
        <f>VLOOKUP(orders[[#This Row],[product_id]],Products!A:C,3,0)</f>
        <v>Electronics</v>
      </c>
      <c r="G12117">
        <v>2</v>
      </c>
      <c r="H12117" s="6">
        <v>0.21674521725275775</v>
      </c>
      <c r="I12117" s="2">
        <f>VLOOKUP($E12117,
Products!$A$1:$F$201,MATCH(Orders!I$1,Products!$A$1:$F$1,0),0)</f>
        <v>2453.3182634424861</v>
      </c>
      <c r="J12117" s="2">
        <f>VLOOKUP($E12117,
Products!$A$1:$F$201,MATCH(Orders!J$1,Products!$A$1:$F$1,0),0)</f>
        <v>1951.860511286576</v>
      </c>
    </row>
    <row r="12118" spans="1:10">
      <c r="A12118">
        <v>12117</v>
      </c>
      <c r="B12118" s="4">
        <v>45230</v>
      </c>
      <c r="C12118" s="10">
        <f>DATE(YEAR(orders[[#This Row],[order_date]]), MONTH(orders[[#This Row],[order_date]]), 1)</f>
        <v>45200</v>
      </c>
      <c r="D12118" t="s">
        <v>3656</v>
      </c>
      <c r="E12118" t="s">
        <v>509</v>
      </c>
      <c r="F12118" t="str">
        <f>VLOOKUP(orders[[#This Row],[product_id]],Products!A:C,3,0)</f>
        <v>Appliances</v>
      </c>
      <c r="G12118">
        <v>1</v>
      </c>
      <c r="H12118" s="6">
        <v>0.14260763818987923</v>
      </c>
      <c r="I12118" s="2">
        <f>VLOOKUP($E12118,
Products!$A$1:$F$201,MATCH(Orders!I$1,Products!$A$1:$F$1,0),0)</f>
        <v>23898.369282732219</v>
      </c>
      <c r="J12118" s="2">
        <f>VLOOKUP($E12118,
Products!$A$1:$F$201,MATCH(Orders!J$1,Products!$A$1:$F$1,0),0)</f>
        <v>16491.822147524919</v>
      </c>
    </row>
    <row r="12119" spans="1:10">
      <c r="A12119">
        <v>12118</v>
      </c>
      <c r="B12119" s="4">
        <v>45222</v>
      </c>
      <c r="C12119" s="10">
        <f>DATE(YEAR(orders[[#This Row],[order_date]]), MONTH(orders[[#This Row],[order_date]]), 1)</f>
        <v>45200</v>
      </c>
      <c r="D12119" t="s">
        <v>2659</v>
      </c>
      <c r="E12119" t="s">
        <v>569</v>
      </c>
      <c r="F12119" t="str">
        <f>VLOOKUP(orders[[#This Row],[product_id]],Products!A:C,3,0)</f>
        <v>Electronics</v>
      </c>
      <c r="G12119">
        <v>3</v>
      </c>
      <c r="H12119" s="6">
        <v>0.13232545285122127</v>
      </c>
      <c r="I12119" s="2">
        <f>VLOOKUP($E12119,
Products!$A$1:$F$201,MATCH(Orders!I$1,Products!$A$1:$F$1,0),0)</f>
        <v>30739.034547193129</v>
      </c>
      <c r="J12119" s="2">
        <f>VLOOKUP($E12119,
Products!$A$1:$F$201,MATCH(Orders!J$1,Products!$A$1:$F$1,0),0)</f>
        <v>22938.60345365321</v>
      </c>
    </row>
    <row r="12120" spans="1:10">
      <c r="A12120">
        <v>12119</v>
      </c>
      <c r="B12120" s="4">
        <v>45078</v>
      </c>
      <c r="C12120" s="10">
        <f>DATE(YEAR(orders[[#This Row],[order_date]]), MONTH(orders[[#This Row],[order_date]]), 1)</f>
        <v>45078</v>
      </c>
      <c r="D12120" t="s">
        <v>4055</v>
      </c>
      <c r="E12120" t="s">
        <v>579</v>
      </c>
      <c r="F12120" t="str">
        <f>VLOOKUP(orders[[#This Row],[product_id]],Products!A:C,3,0)</f>
        <v>Appliances</v>
      </c>
      <c r="G12120">
        <v>1</v>
      </c>
      <c r="H12120" s="6">
        <v>7.6238480438536455E-2</v>
      </c>
      <c r="I12120" s="2">
        <f>VLOOKUP($E12120,
Products!$A$1:$F$201,MATCH(Orders!I$1,Products!$A$1:$F$1,0),0)</f>
        <v>5919.3204980498322</v>
      </c>
      <c r="J12120" s="2">
        <f>VLOOKUP($E12120,
Products!$A$1:$F$201,MATCH(Orders!J$1,Products!$A$1:$F$1,0),0)</f>
        <v>3972.3071240281379</v>
      </c>
    </row>
    <row r="12121" spans="1:10">
      <c r="A12121">
        <v>12120</v>
      </c>
      <c r="B12121" s="4">
        <v>45526</v>
      </c>
      <c r="C12121" s="10">
        <f>DATE(YEAR(orders[[#This Row],[order_date]]), MONTH(orders[[#This Row],[order_date]]), 1)</f>
        <v>45505</v>
      </c>
      <c r="D12121" t="s">
        <v>4117</v>
      </c>
      <c r="E12121" t="s">
        <v>672</v>
      </c>
      <c r="F12121" t="str">
        <f>VLOOKUP(orders[[#This Row],[product_id]],Products!A:C,3,0)</f>
        <v>Electronics</v>
      </c>
      <c r="G12121">
        <v>1</v>
      </c>
      <c r="H12121" s="6">
        <v>0.17929391083525928</v>
      </c>
      <c r="I12121" s="2">
        <f>VLOOKUP($E12121,
Products!$A$1:$F$201,MATCH(Orders!I$1,Products!$A$1:$F$1,0),0)</f>
        <v>29856.340212906369</v>
      </c>
      <c r="J12121" s="2">
        <f>VLOOKUP($E12121,
Products!$A$1:$F$201,MATCH(Orders!J$1,Products!$A$1:$F$1,0),0)</f>
        <v>19759.064823078941</v>
      </c>
    </row>
    <row r="12122" spans="1:10">
      <c r="A12122">
        <v>12121</v>
      </c>
      <c r="B12122" s="4">
        <v>45137</v>
      </c>
      <c r="C12122" s="10">
        <f>DATE(YEAR(orders[[#This Row],[order_date]]), MONTH(orders[[#This Row],[order_date]]), 1)</f>
        <v>45108</v>
      </c>
      <c r="D12122" t="s">
        <v>4652</v>
      </c>
      <c r="E12122" t="s">
        <v>696</v>
      </c>
      <c r="F12122" t="str">
        <f>VLOOKUP(orders[[#This Row],[product_id]],Products!A:C,3,0)</f>
        <v>Electronics</v>
      </c>
      <c r="G12122">
        <v>2</v>
      </c>
      <c r="H12122" s="6">
        <v>0.16284193573236247</v>
      </c>
      <c r="I12122" s="2">
        <f>VLOOKUP($E12122,
Products!$A$1:$F$201,MATCH(Orders!I$1,Products!$A$1:$F$1,0),0)</f>
        <v>2723.6534496184809</v>
      </c>
      <c r="J12122" s="2">
        <f>VLOOKUP($E12122,
Products!$A$1:$F$201,MATCH(Orders!J$1,Products!$A$1:$F$1,0),0)</f>
        <v>1872.4715951823</v>
      </c>
    </row>
    <row r="12123" spans="1:10">
      <c r="A12123">
        <v>12122</v>
      </c>
      <c r="B12123" s="4">
        <v>45158</v>
      </c>
      <c r="C12123" s="10">
        <f>DATE(YEAR(orders[[#This Row],[order_date]]), MONTH(orders[[#This Row],[order_date]]), 1)</f>
        <v>45139</v>
      </c>
      <c r="D12123" t="s">
        <v>1752</v>
      </c>
      <c r="E12123" t="s">
        <v>691</v>
      </c>
      <c r="F12123" t="str">
        <f>VLOOKUP(orders[[#This Row],[product_id]],Products!A:C,3,0)</f>
        <v>Appliances</v>
      </c>
      <c r="G12123">
        <v>2</v>
      </c>
      <c r="H12123" s="6">
        <v>6.8859013250624643E-2</v>
      </c>
      <c r="I12123" s="2">
        <f>VLOOKUP($E12123,
Products!$A$1:$F$201,MATCH(Orders!I$1,Products!$A$1:$F$1,0),0)</f>
        <v>2337.6024778940591</v>
      </c>
      <c r="J12123" s="2">
        <f>VLOOKUP($E12123,
Products!$A$1:$F$201,MATCH(Orders!J$1,Products!$A$1:$F$1,0),0)</f>
        <v>1616.9957885138581</v>
      </c>
    </row>
    <row r="12124" spans="1:10">
      <c r="A12124">
        <v>12123</v>
      </c>
      <c r="B12124" s="4">
        <v>45796</v>
      </c>
      <c r="C12124" s="10">
        <f>DATE(YEAR(orders[[#This Row],[order_date]]), MONTH(orders[[#This Row],[order_date]]), 1)</f>
        <v>45778</v>
      </c>
      <c r="D12124" t="s">
        <v>4209</v>
      </c>
      <c r="E12124" t="s">
        <v>521</v>
      </c>
      <c r="F12124" t="str">
        <f>VLOOKUP(orders[[#This Row],[product_id]],Products!A:C,3,0)</f>
        <v>Electronics</v>
      </c>
      <c r="G12124">
        <v>1</v>
      </c>
      <c r="H12124" s="6">
        <v>0.11871104124084599</v>
      </c>
      <c r="I12124" s="2">
        <f>VLOOKUP($E12124,
Products!$A$1:$F$201,MATCH(Orders!I$1,Products!$A$1:$F$1,0),0)</f>
        <v>18373.691083837519</v>
      </c>
      <c r="J12124" s="2">
        <f>VLOOKUP($E12124,
Products!$A$1:$F$201,MATCH(Orders!J$1,Products!$A$1:$F$1,0),0)</f>
        <v>14409.80197321412</v>
      </c>
    </row>
    <row r="12125" spans="1:10">
      <c r="A12125">
        <v>12124</v>
      </c>
      <c r="B12125" s="4">
        <v>45621</v>
      </c>
      <c r="C12125" s="10">
        <f>DATE(YEAR(orders[[#This Row],[order_date]]), MONTH(orders[[#This Row],[order_date]]), 1)</f>
        <v>45597</v>
      </c>
      <c r="D12125" t="s">
        <v>3279</v>
      </c>
      <c r="E12125" t="s">
        <v>589</v>
      </c>
      <c r="F12125" t="str">
        <f>VLOOKUP(orders[[#This Row],[product_id]],Products!A:C,3,0)</f>
        <v>Appliances</v>
      </c>
      <c r="G12125">
        <v>3</v>
      </c>
      <c r="H12125" s="6">
        <v>0.13251358376244812</v>
      </c>
      <c r="I12125" s="2">
        <f>VLOOKUP($E12125,
Products!$A$1:$F$201,MATCH(Orders!I$1,Products!$A$1:$F$1,0),0)</f>
        <v>6227.1351854710047</v>
      </c>
      <c r="J12125" s="2">
        <f>VLOOKUP($E12125,
Products!$A$1:$F$201,MATCH(Orders!J$1,Products!$A$1:$F$1,0),0)</f>
        <v>4146.7707671772396</v>
      </c>
    </row>
    <row r="12126" spans="1:10">
      <c r="A12126">
        <v>12125</v>
      </c>
      <c r="B12126" s="4">
        <v>45293</v>
      </c>
      <c r="C12126" s="10">
        <f>DATE(YEAR(orders[[#This Row],[order_date]]), MONTH(orders[[#This Row],[order_date]]), 1)</f>
        <v>45292</v>
      </c>
      <c r="D12126" t="s">
        <v>1311</v>
      </c>
      <c r="E12126" t="s">
        <v>695</v>
      </c>
      <c r="F12126" t="str">
        <f>VLOOKUP(orders[[#This Row],[product_id]],Products!A:C,3,0)</f>
        <v>Electronics</v>
      </c>
      <c r="G12126">
        <v>2</v>
      </c>
      <c r="H12126" s="6">
        <v>0.14444327509372321</v>
      </c>
      <c r="I12126" s="2">
        <f>VLOOKUP($E12126,
Products!$A$1:$F$201,MATCH(Orders!I$1,Products!$A$1:$F$1,0),0)</f>
        <v>2716.2219891886762</v>
      </c>
      <c r="J12126" s="2">
        <f>VLOOKUP($E12126,
Products!$A$1:$F$201,MATCH(Orders!J$1,Products!$A$1:$F$1,0),0)</f>
        <v>2045.0534052982539</v>
      </c>
    </row>
    <row r="12127" spans="1:10">
      <c r="A12127">
        <v>12126</v>
      </c>
      <c r="B12127" s="4">
        <v>45407</v>
      </c>
      <c r="C12127" s="10">
        <f>DATE(YEAR(orders[[#This Row],[order_date]]), MONTH(orders[[#This Row],[order_date]]), 1)</f>
        <v>45383</v>
      </c>
      <c r="D12127" t="s">
        <v>2072</v>
      </c>
      <c r="E12127" t="s">
        <v>643</v>
      </c>
      <c r="F12127" t="str">
        <f>VLOOKUP(orders[[#This Row],[product_id]],Products!A:C,3,0)</f>
        <v>Appliances</v>
      </c>
      <c r="G12127">
        <v>3</v>
      </c>
      <c r="H12127" s="6">
        <v>0.13603400736646484</v>
      </c>
      <c r="I12127" s="2">
        <f>VLOOKUP($E12127,
Products!$A$1:$F$201,MATCH(Orders!I$1,Products!$A$1:$F$1,0),0)</f>
        <v>26269.068564891841</v>
      </c>
      <c r="J12127" s="2">
        <f>VLOOKUP($E12127,
Products!$A$1:$F$201,MATCH(Orders!J$1,Products!$A$1:$F$1,0),0)</f>
        <v>18867.564539756699</v>
      </c>
    </row>
    <row r="12128" spans="1:10">
      <c r="A12128">
        <v>12127</v>
      </c>
      <c r="B12128" s="4">
        <v>45498</v>
      </c>
      <c r="C12128" s="10">
        <f>DATE(YEAR(orders[[#This Row],[order_date]]), MONTH(orders[[#This Row],[order_date]]), 1)</f>
        <v>45474</v>
      </c>
      <c r="D12128" t="s">
        <v>3632</v>
      </c>
      <c r="E12128" t="s">
        <v>614</v>
      </c>
      <c r="F12128" t="str">
        <f>VLOOKUP(orders[[#This Row],[product_id]],Products!A:C,3,0)</f>
        <v>Electronics</v>
      </c>
      <c r="G12128">
        <v>1</v>
      </c>
      <c r="H12128" s="6">
        <v>0.20243162032786677</v>
      </c>
      <c r="I12128" s="2">
        <f>VLOOKUP($E12128,
Products!$A$1:$F$201,MATCH(Orders!I$1,Products!$A$1:$F$1,0),0)</f>
        <v>27394.979060178921</v>
      </c>
      <c r="J12128" s="2">
        <f>VLOOKUP($E12128,
Products!$A$1:$F$201,MATCH(Orders!J$1,Products!$A$1:$F$1,0),0)</f>
        <v>20497.911427865951</v>
      </c>
    </row>
    <row r="12129" spans="1:10">
      <c r="A12129">
        <v>12128</v>
      </c>
      <c r="B12129" s="4">
        <v>45856</v>
      </c>
      <c r="C12129" s="10">
        <f>DATE(YEAR(orders[[#This Row],[order_date]]), MONTH(orders[[#This Row],[order_date]]), 1)</f>
        <v>45839</v>
      </c>
      <c r="D12129" t="s">
        <v>3829</v>
      </c>
      <c r="E12129" t="s">
        <v>567</v>
      </c>
      <c r="F12129" t="str">
        <f>VLOOKUP(orders[[#This Row],[product_id]],Products!A:C,3,0)</f>
        <v>Electronics</v>
      </c>
      <c r="G12129">
        <v>1</v>
      </c>
      <c r="H12129" s="6">
        <v>0.24773767142731609</v>
      </c>
      <c r="I12129" s="2">
        <f>VLOOKUP($E12129,
Products!$A$1:$F$201,MATCH(Orders!I$1,Products!$A$1:$F$1,0),0)</f>
        <v>17514.171240093368</v>
      </c>
      <c r="J12129" s="2">
        <f>VLOOKUP($E12129,
Products!$A$1:$F$201,MATCH(Orders!J$1,Products!$A$1:$F$1,0),0)</f>
        <v>12226.76247250809</v>
      </c>
    </row>
    <row r="12130" spans="1:10">
      <c r="A12130">
        <v>12129</v>
      </c>
      <c r="B12130" s="4">
        <v>45966</v>
      </c>
      <c r="C12130" s="10">
        <f>DATE(YEAR(orders[[#This Row],[order_date]]), MONTH(orders[[#This Row],[order_date]]), 1)</f>
        <v>45962</v>
      </c>
      <c r="D12130" t="s">
        <v>3092</v>
      </c>
      <c r="E12130" t="s">
        <v>666</v>
      </c>
      <c r="F12130" t="str">
        <f>VLOOKUP(orders[[#This Row],[product_id]],Products!A:C,3,0)</f>
        <v>Electronics</v>
      </c>
      <c r="G12130">
        <v>2</v>
      </c>
      <c r="H12130" s="6">
        <v>0.23460341923600542</v>
      </c>
      <c r="I12130" s="2">
        <f>VLOOKUP($E12130,
Products!$A$1:$F$201,MATCH(Orders!I$1,Products!$A$1:$F$1,0),0)</f>
        <v>28450.587044878092</v>
      </c>
      <c r="J12130" s="2">
        <f>VLOOKUP($E12130,
Products!$A$1:$F$201,MATCH(Orders!J$1,Products!$A$1:$F$1,0),0)</f>
        <v>22337.584649075441</v>
      </c>
    </row>
    <row r="12131" spans="1:10">
      <c r="A12131">
        <v>12130</v>
      </c>
      <c r="B12131" s="4">
        <v>45392</v>
      </c>
      <c r="C12131" s="10">
        <f>DATE(YEAR(orders[[#This Row],[order_date]]), MONTH(orders[[#This Row],[order_date]]), 1)</f>
        <v>45383</v>
      </c>
      <c r="D12131" t="s">
        <v>2664</v>
      </c>
      <c r="E12131" t="s">
        <v>704</v>
      </c>
      <c r="F12131" t="str">
        <f>VLOOKUP(orders[[#This Row],[product_id]],Products!A:C,3,0)</f>
        <v>Electronics</v>
      </c>
      <c r="G12131">
        <v>3</v>
      </c>
      <c r="H12131" s="6">
        <v>0.22205435312562383</v>
      </c>
      <c r="I12131" s="2">
        <f>VLOOKUP($E12131,
Products!$A$1:$F$201,MATCH(Orders!I$1,Products!$A$1:$F$1,0),0)</f>
        <v>2453.3182634424861</v>
      </c>
      <c r="J12131" s="2">
        <f>VLOOKUP($E12131,
Products!$A$1:$F$201,MATCH(Orders!J$1,Products!$A$1:$F$1,0),0)</f>
        <v>1951.860511286576</v>
      </c>
    </row>
    <row r="12132" spans="1:10">
      <c r="A12132">
        <v>12131</v>
      </c>
      <c r="B12132" s="4">
        <v>45220</v>
      </c>
      <c r="C12132" s="10">
        <f>DATE(YEAR(orders[[#This Row],[order_date]]), MONTH(orders[[#This Row],[order_date]]), 1)</f>
        <v>45200</v>
      </c>
      <c r="D12132" t="s">
        <v>1770</v>
      </c>
      <c r="E12132" t="s">
        <v>675</v>
      </c>
      <c r="F12132" t="str">
        <f>VLOOKUP(orders[[#This Row],[product_id]],Products!A:C,3,0)</f>
        <v>Appliances</v>
      </c>
      <c r="G12132">
        <v>1</v>
      </c>
      <c r="H12132" s="6">
        <v>0.13344659766787542</v>
      </c>
      <c r="I12132" s="2">
        <f>VLOOKUP($E12132,
Products!$A$1:$F$201,MATCH(Orders!I$1,Products!$A$1:$F$1,0),0)</f>
        <v>23552.642442203069</v>
      </c>
      <c r="J12132" s="2">
        <f>VLOOKUP($E12132,
Products!$A$1:$F$201,MATCH(Orders!J$1,Products!$A$1:$F$1,0),0)</f>
        <v>17389.42325132497</v>
      </c>
    </row>
    <row r="12133" spans="1:10">
      <c r="A12133">
        <v>12132</v>
      </c>
      <c r="B12133" s="4">
        <v>45097</v>
      </c>
      <c r="C12133" s="10">
        <f>DATE(YEAR(orders[[#This Row],[order_date]]), MONTH(orders[[#This Row],[order_date]]), 1)</f>
        <v>45078</v>
      </c>
      <c r="D12133" t="s">
        <v>2405</v>
      </c>
      <c r="E12133" t="s">
        <v>549</v>
      </c>
      <c r="F12133" t="str">
        <f>VLOOKUP(orders[[#This Row],[product_id]],Products!A:C,3,0)</f>
        <v>Electronics</v>
      </c>
      <c r="G12133">
        <v>2</v>
      </c>
      <c r="H12133" s="6">
        <v>0.18940967438426209</v>
      </c>
      <c r="I12133" s="2">
        <f>VLOOKUP($E12133,
Products!$A$1:$F$201,MATCH(Orders!I$1,Products!$A$1:$F$1,0),0)</f>
        <v>32579.222893763279</v>
      </c>
      <c r="J12133" s="2">
        <f>VLOOKUP($E12133,
Products!$A$1:$F$201,MATCH(Orders!J$1,Products!$A$1:$F$1,0),0)</f>
        <v>22472.912188105081</v>
      </c>
    </row>
    <row r="12134" spans="1:10">
      <c r="A12134">
        <v>12133</v>
      </c>
      <c r="B12134" s="4">
        <v>45982</v>
      </c>
      <c r="C12134" s="10">
        <f>DATE(YEAR(orders[[#This Row],[order_date]]), MONTH(orders[[#This Row],[order_date]]), 1)</f>
        <v>45962</v>
      </c>
      <c r="D12134" t="s">
        <v>1223</v>
      </c>
      <c r="E12134" t="s">
        <v>679</v>
      </c>
      <c r="F12134" t="str">
        <f>VLOOKUP(orders[[#This Row],[product_id]],Products!A:C,3,0)</f>
        <v>Appliances</v>
      </c>
      <c r="G12134">
        <v>1</v>
      </c>
      <c r="H12134" s="6">
        <v>8.0516395463079649E-2</v>
      </c>
      <c r="I12134" s="2">
        <f>VLOOKUP($E12134,
Products!$A$1:$F$201,MATCH(Orders!I$1,Products!$A$1:$F$1,0),0)</f>
        <v>6336.1008284819591</v>
      </c>
      <c r="J12134" s="2">
        <f>VLOOKUP($E12134,
Products!$A$1:$F$201,MATCH(Orders!J$1,Products!$A$1:$F$1,0),0)</f>
        <v>5056.6203893460352</v>
      </c>
    </row>
    <row r="12135" spans="1:10">
      <c r="A12135">
        <v>12134</v>
      </c>
      <c r="B12135" s="4">
        <v>45189</v>
      </c>
      <c r="C12135" s="10">
        <f>DATE(YEAR(orders[[#This Row],[order_date]]), MONTH(orders[[#This Row],[order_date]]), 1)</f>
        <v>45170</v>
      </c>
      <c r="D12135" t="s">
        <v>3160</v>
      </c>
      <c r="E12135" t="s">
        <v>591</v>
      </c>
      <c r="F12135" t="str">
        <f>VLOOKUP(orders[[#This Row],[product_id]],Products!A:C,3,0)</f>
        <v>Appliances</v>
      </c>
      <c r="G12135">
        <v>1</v>
      </c>
      <c r="H12135" s="6">
        <v>0.10994381356569023</v>
      </c>
      <c r="I12135" s="2">
        <f>VLOOKUP($E12135,
Products!$A$1:$F$201,MATCH(Orders!I$1,Products!$A$1:$F$1,0),0)</f>
        <v>5828.0678031706884</v>
      </c>
      <c r="J12135" s="2">
        <f>VLOOKUP($E12135,
Products!$A$1:$F$201,MATCH(Orders!J$1,Products!$A$1:$F$1,0),0)</f>
        <v>3928.741316454903</v>
      </c>
    </row>
    <row r="12136" spans="1:10">
      <c r="A12136">
        <v>12135</v>
      </c>
      <c r="B12136" s="4">
        <v>45484</v>
      </c>
      <c r="C12136" s="10">
        <f>DATE(YEAR(orders[[#This Row],[order_date]]), MONTH(orders[[#This Row],[order_date]]), 1)</f>
        <v>45474</v>
      </c>
      <c r="D12136" t="s">
        <v>843</v>
      </c>
      <c r="E12136" t="s">
        <v>586</v>
      </c>
      <c r="F12136" t="str">
        <f>VLOOKUP(orders[[#This Row],[product_id]],Products!A:C,3,0)</f>
        <v>Appliances</v>
      </c>
      <c r="G12136">
        <v>2</v>
      </c>
      <c r="H12136" s="6">
        <v>0.10158698167818282</v>
      </c>
      <c r="I12136" s="2">
        <f>VLOOKUP($E12136,
Products!$A$1:$F$201,MATCH(Orders!I$1,Products!$A$1:$F$1,0),0)</f>
        <v>22928.971424497449</v>
      </c>
      <c r="J12136" s="2">
        <f>VLOOKUP($E12136,
Products!$A$1:$F$201,MATCH(Orders!J$1,Products!$A$1:$F$1,0),0)</f>
        <v>17801.356740692991</v>
      </c>
    </row>
    <row r="12137" spans="1:10">
      <c r="A12137">
        <v>12136</v>
      </c>
      <c r="B12137" s="4">
        <v>45115</v>
      </c>
      <c r="C12137" s="10">
        <f>DATE(YEAR(orders[[#This Row],[order_date]]), MONTH(orders[[#This Row],[order_date]]), 1)</f>
        <v>45108</v>
      </c>
      <c r="D12137" t="s">
        <v>1828</v>
      </c>
      <c r="E12137" t="s">
        <v>627</v>
      </c>
      <c r="F12137" t="str">
        <f>VLOOKUP(orders[[#This Row],[product_id]],Products!A:C,3,0)</f>
        <v>Electronics</v>
      </c>
      <c r="G12137">
        <v>1</v>
      </c>
      <c r="H12137" s="6">
        <v>0.18496477662203642</v>
      </c>
      <c r="I12137" s="2">
        <f>VLOOKUP($E12137,
Products!$A$1:$F$201,MATCH(Orders!I$1,Products!$A$1:$F$1,0),0)</f>
        <v>21043.736386381101</v>
      </c>
      <c r="J12137" s="2">
        <f>VLOOKUP($E12137,
Products!$A$1:$F$201,MATCH(Orders!J$1,Products!$A$1:$F$1,0),0)</f>
        <v>14357.858783760659</v>
      </c>
    </row>
    <row r="12138" spans="1:10">
      <c r="A12138">
        <v>12137</v>
      </c>
      <c r="B12138" s="4">
        <v>45712</v>
      </c>
      <c r="C12138" s="10">
        <f>DATE(YEAR(orders[[#This Row],[order_date]]), MONTH(orders[[#This Row],[order_date]]), 1)</f>
        <v>45689</v>
      </c>
      <c r="D12138" t="s">
        <v>3094</v>
      </c>
      <c r="E12138" t="s">
        <v>609</v>
      </c>
      <c r="F12138" t="str">
        <f>VLOOKUP(orders[[#This Row],[product_id]],Products!A:C,3,0)</f>
        <v>Appliances</v>
      </c>
      <c r="G12138">
        <v>1</v>
      </c>
      <c r="H12138" s="6">
        <v>0.10550405724427915</v>
      </c>
      <c r="I12138" s="2">
        <f>VLOOKUP($E12138,
Products!$A$1:$F$201,MATCH(Orders!I$1,Products!$A$1:$F$1,0),0)</f>
        <v>2159.5378031052392</v>
      </c>
      <c r="J12138" s="2">
        <f>VLOOKUP($E12138,
Products!$A$1:$F$201,MATCH(Orders!J$1,Products!$A$1:$F$1,0),0)</f>
        <v>1501.9415981313371</v>
      </c>
    </row>
    <row r="12139" spans="1:10">
      <c r="A12139">
        <v>12138</v>
      </c>
      <c r="B12139" s="4">
        <v>45509</v>
      </c>
      <c r="C12139" s="10">
        <f>DATE(YEAR(orders[[#This Row],[order_date]]), MONTH(orders[[#This Row],[order_date]]), 1)</f>
        <v>45505</v>
      </c>
      <c r="D12139" t="s">
        <v>4513</v>
      </c>
      <c r="E12139" t="s">
        <v>664</v>
      </c>
      <c r="F12139" t="str">
        <f>VLOOKUP(orders[[#This Row],[product_id]],Products!A:C,3,0)</f>
        <v>Appliances</v>
      </c>
      <c r="G12139">
        <v>2</v>
      </c>
      <c r="H12139" s="6">
        <v>5.2788476051478052E-2</v>
      </c>
      <c r="I12139" s="2">
        <f>VLOOKUP($E12139,
Products!$A$1:$F$201,MATCH(Orders!I$1,Products!$A$1:$F$1,0),0)</f>
        <v>2181.6314584966208</v>
      </c>
      <c r="J12139" s="2">
        <f>VLOOKUP($E12139,
Products!$A$1:$F$201,MATCH(Orders!J$1,Products!$A$1:$F$1,0),0)</f>
        <v>1607.5776178781809</v>
      </c>
    </row>
    <row r="12140" spans="1:10">
      <c r="A12140">
        <v>12139</v>
      </c>
      <c r="B12140" s="4">
        <v>45928</v>
      </c>
      <c r="C12140" s="10">
        <f>DATE(YEAR(orders[[#This Row],[order_date]]), MONTH(orders[[#This Row],[order_date]]), 1)</f>
        <v>45901</v>
      </c>
      <c r="D12140" t="s">
        <v>2045</v>
      </c>
      <c r="E12140" t="s">
        <v>638</v>
      </c>
      <c r="F12140" t="str">
        <f>VLOOKUP(orders[[#This Row],[product_id]],Products!A:C,3,0)</f>
        <v>Electronics</v>
      </c>
      <c r="G12140">
        <v>2</v>
      </c>
      <c r="H12140" s="6">
        <v>0.20684414697015557</v>
      </c>
      <c r="I12140" s="2">
        <f>VLOOKUP($E12140,
Products!$A$1:$F$201,MATCH(Orders!I$1,Products!$A$1:$F$1,0),0)</f>
        <v>11118.17778596276</v>
      </c>
      <c r="J12140" s="2">
        <f>VLOOKUP($E12140,
Products!$A$1:$F$201,MATCH(Orders!J$1,Products!$A$1:$F$1,0),0)</f>
        <v>7887.697719413397</v>
      </c>
    </row>
    <row r="12141" spans="1:10">
      <c r="A12141">
        <v>12140</v>
      </c>
      <c r="B12141" s="4">
        <v>45526</v>
      </c>
      <c r="C12141" s="10">
        <f>DATE(YEAR(orders[[#This Row],[order_date]]), MONTH(orders[[#This Row],[order_date]]), 1)</f>
        <v>45505</v>
      </c>
      <c r="D12141" t="s">
        <v>3295</v>
      </c>
      <c r="E12141" t="s">
        <v>625</v>
      </c>
      <c r="F12141" t="str">
        <f>VLOOKUP(orders[[#This Row],[product_id]],Products!A:C,3,0)</f>
        <v>Electronics</v>
      </c>
      <c r="G12141">
        <v>2</v>
      </c>
      <c r="H12141" s="6">
        <v>0.14153390173430941</v>
      </c>
      <c r="I12141" s="2">
        <f>VLOOKUP($E12141,
Products!$A$1:$F$201,MATCH(Orders!I$1,Products!$A$1:$F$1,0),0)</f>
        <v>11578.815958005471</v>
      </c>
      <c r="J12141" s="2">
        <f>VLOOKUP($E12141,
Products!$A$1:$F$201,MATCH(Orders!J$1,Products!$A$1:$F$1,0),0)</f>
        <v>7854.7306959992193</v>
      </c>
    </row>
    <row r="12142" spans="1:10">
      <c r="A12142">
        <v>12141</v>
      </c>
      <c r="B12142" s="4">
        <v>45772</v>
      </c>
      <c r="C12142" s="10">
        <f>DATE(YEAR(orders[[#This Row],[order_date]]), MONTH(orders[[#This Row],[order_date]]), 1)</f>
        <v>45748</v>
      </c>
      <c r="D12142" t="s">
        <v>2978</v>
      </c>
      <c r="E12142" t="s">
        <v>651</v>
      </c>
      <c r="F12142" t="str">
        <f>VLOOKUP(orders[[#This Row],[product_id]],Products!A:C,3,0)</f>
        <v>Electronics</v>
      </c>
      <c r="G12142">
        <v>1</v>
      </c>
      <c r="H12142" s="6">
        <v>0.16299437771679121</v>
      </c>
      <c r="I12142" s="2">
        <f>VLOOKUP($E12142,
Products!$A$1:$F$201,MATCH(Orders!I$1,Products!$A$1:$F$1,0),0)</f>
        <v>28622.091542973511</v>
      </c>
      <c r="J12142" s="2">
        <f>VLOOKUP($E12142,
Products!$A$1:$F$201,MATCH(Orders!J$1,Products!$A$1:$F$1,0),0)</f>
        <v>19327.527634039769</v>
      </c>
    </row>
    <row r="12143" spans="1:10">
      <c r="A12143">
        <v>12142</v>
      </c>
      <c r="B12143" s="4">
        <v>45268</v>
      </c>
      <c r="C12143" s="10">
        <f>DATE(YEAR(orders[[#This Row],[order_date]]), MONTH(orders[[#This Row],[order_date]]), 1)</f>
        <v>45261</v>
      </c>
      <c r="D12143" t="s">
        <v>4615</v>
      </c>
      <c r="E12143" t="s">
        <v>639</v>
      </c>
      <c r="F12143" t="str">
        <f>VLOOKUP(orders[[#This Row],[product_id]],Products!A:C,3,0)</f>
        <v>Appliances</v>
      </c>
      <c r="G12143">
        <v>1</v>
      </c>
      <c r="H12143" s="6">
        <v>9.8657560351865223E-2</v>
      </c>
      <c r="I12143" s="2">
        <f>VLOOKUP($E12143,
Products!$A$1:$F$201,MATCH(Orders!I$1,Products!$A$1:$F$1,0),0)</f>
        <v>2320.8560923599921</v>
      </c>
      <c r="J12143" s="2">
        <f>VLOOKUP($E12143,
Products!$A$1:$F$201,MATCH(Orders!J$1,Products!$A$1:$F$1,0),0)</f>
        <v>1750.110004830213</v>
      </c>
    </row>
    <row r="12144" spans="1:10">
      <c r="A12144">
        <v>12143</v>
      </c>
      <c r="B12144" s="4">
        <v>45880</v>
      </c>
      <c r="C12144" s="10">
        <f>DATE(YEAR(orders[[#This Row],[order_date]]), MONTH(orders[[#This Row],[order_date]]), 1)</f>
        <v>45870</v>
      </c>
      <c r="D12144" t="s">
        <v>3014</v>
      </c>
      <c r="E12144" t="s">
        <v>611</v>
      </c>
      <c r="F12144" t="str">
        <f>VLOOKUP(orders[[#This Row],[product_id]],Products!A:C,3,0)</f>
        <v>Electronics</v>
      </c>
      <c r="G12144">
        <v>2</v>
      </c>
      <c r="H12144" s="6">
        <v>0.10668350981109601</v>
      </c>
      <c r="I12144" s="2">
        <f>VLOOKUP($E12144,
Products!$A$1:$F$201,MATCH(Orders!I$1,Products!$A$1:$F$1,0),0)</f>
        <v>12041.08303405661</v>
      </c>
      <c r="J12144" s="2">
        <f>VLOOKUP($E12144,
Products!$A$1:$F$201,MATCH(Orders!J$1,Products!$A$1:$F$1,0),0)</f>
        <v>7946.6428283753548</v>
      </c>
    </row>
    <row r="12145" spans="1:10">
      <c r="A12145">
        <v>12144</v>
      </c>
      <c r="B12145" s="4">
        <v>44948</v>
      </c>
      <c r="C12145" s="10">
        <f>DATE(YEAR(orders[[#This Row],[order_date]]), MONTH(orders[[#This Row],[order_date]]), 1)</f>
        <v>44927</v>
      </c>
      <c r="D12145" t="s">
        <v>4024</v>
      </c>
      <c r="E12145" t="s">
        <v>683</v>
      </c>
      <c r="F12145" t="str">
        <f>VLOOKUP(orders[[#This Row],[product_id]],Products!A:C,3,0)</f>
        <v>Electronics</v>
      </c>
      <c r="G12145">
        <v>1</v>
      </c>
      <c r="H12145" s="6">
        <v>0.10341016839315485</v>
      </c>
      <c r="I12145" s="2">
        <f>VLOOKUP($E12145,
Products!$A$1:$F$201,MATCH(Orders!I$1,Products!$A$1:$F$1,0),0)</f>
        <v>30555.409096588959</v>
      </c>
      <c r="J12145" s="2">
        <f>VLOOKUP($E12145,
Products!$A$1:$F$201,MATCH(Orders!J$1,Products!$A$1:$F$1,0),0)</f>
        <v>20295.233857550291</v>
      </c>
    </row>
    <row r="12146" spans="1:10">
      <c r="A12146">
        <v>12145</v>
      </c>
      <c r="B12146" s="4">
        <v>45092</v>
      </c>
      <c r="C12146" s="10">
        <f>DATE(YEAR(orders[[#This Row],[order_date]]), MONTH(orders[[#This Row],[order_date]]), 1)</f>
        <v>45078</v>
      </c>
      <c r="D12146" t="s">
        <v>1808</v>
      </c>
      <c r="E12146" t="s">
        <v>632</v>
      </c>
      <c r="F12146" t="str">
        <f>VLOOKUP(orders[[#This Row],[product_id]],Products!A:C,3,0)</f>
        <v>Electronics</v>
      </c>
      <c r="G12146">
        <v>1</v>
      </c>
      <c r="H12146" s="6">
        <v>0.13434826600701388</v>
      </c>
      <c r="I12146" s="2">
        <f>VLOOKUP($E12146,
Products!$A$1:$F$201,MATCH(Orders!I$1,Products!$A$1:$F$1,0),0)</f>
        <v>23049.571773693999</v>
      </c>
      <c r="J12146" s="2">
        <f>VLOOKUP($E12146,
Products!$A$1:$F$201,MATCH(Orders!J$1,Products!$A$1:$F$1,0),0)</f>
        <v>15791.461375569639</v>
      </c>
    </row>
    <row r="12147" spans="1:10">
      <c r="A12147">
        <v>12146</v>
      </c>
      <c r="B12147" s="4">
        <v>45160</v>
      </c>
      <c r="C12147" s="10">
        <f>DATE(YEAR(orders[[#This Row],[order_date]]), MONTH(orders[[#This Row],[order_date]]), 1)</f>
        <v>45139</v>
      </c>
      <c r="D12147" t="s">
        <v>1402</v>
      </c>
      <c r="E12147" t="s">
        <v>533</v>
      </c>
      <c r="F12147" t="str">
        <f>VLOOKUP(orders[[#This Row],[product_id]],Products!A:C,3,0)</f>
        <v>Electronics</v>
      </c>
      <c r="G12147">
        <v>1</v>
      </c>
      <c r="H12147" s="6">
        <v>0.2026666685256715</v>
      </c>
      <c r="I12147" s="2">
        <f>VLOOKUP($E12147,
Products!$A$1:$F$201,MATCH(Orders!I$1,Products!$A$1:$F$1,0),0)</f>
        <v>28589.802369332661</v>
      </c>
      <c r="J12147" s="2">
        <f>VLOOKUP($E12147,
Products!$A$1:$F$201,MATCH(Orders!J$1,Products!$A$1:$F$1,0),0)</f>
        <v>21212.93445492295</v>
      </c>
    </row>
    <row r="12148" spans="1:10">
      <c r="A12148">
        <v>12147</v>
      </c>
      <c r="B12148" s="4">
        <v>45567</v>
      </c>
      <c r="C12148" s="10">
        <f>DATE(YEAR(orders[[#This Row],[order_date]]), MONTH(orders[[#This Row],[order_date]]), 1)</f>
        <v>45566</v>
      </c>
      <c r="D12148" t="s">
        <v>1516</v>
      </c>
      <c r="E12148" t="s">
        <v>612</v>
      </c>
      <c r="F12148" t="str">
        <f>VLOOKUP(orders[[#This Row],[product_id]],Products!A:C,3,0)</f>
        <v>Electronics</v>
      </c>
      <c r="G12148">
        <v>3</v>
      </c>
      <c r="H12148" s="6">
        <v>0.13541826933737458</v>
      </c>
      <c r="I12148" s="2">
        <f>VLOOKUP($E12148,
Products!$A$1:$F$201,MATCH(Orders!I$1,Products!$A$1:$F$1,0),0)</f>
        <v>2704.041843529928</v>
      </c>
      <c r="J12148" s="2">
        <f>VLOOKUP($E12148,
Products!$A$1:$F$201,MATCH(Orders!J$1,Products!$A$1:$F$1,0),0)</f>
        <v>2158.9135708713038</v>
      </c>
    </row>
    <row r="12149" spans="1:10">
      <c r="A12149">
        <v>12148</v>
      </c>
      <c r="B12149" s="4">
        <v>45533</v>
      </c>
      <c r="C12149" s="10">
        <f>DATE(YEAR(orders[[#This Row],[order_date]]), MONTH(orders[[#This Row],[order_date]]), 1)</f>
        <v>45505</v>
      </c>
      <c r="D12149" t="s">
        <v>4469</v>
      </c>
      <c r="E12149" t="s">
        <v>529</v>
      </c>
      <c r="F12149" t="str">
        <f>VLOOKUP(orders[[#This Row],[product_id]],Products!A:C,3,0)</f>
        <v>Electronics</v>
      </c>
      <c r="G12149">
        <v>2</v>
      </c>
      <c r="H12149" s="6">
        <v>0.22955489122494743</v>
      </c>
      <c r="I12149" s="2">
        <f>VLOOKUP($E12149,
Products!$A$1:$F$201,MATCH(Orders!I$1,Products!$A$1:$F$1,0),0)</f>
        <v>18308.801775351771</v>
      </c>
      <c r="J12149" s="2">
        <f>VLOOKUP($E12149,
Products!$A$1:$F$201,MATCH(Orders!J$1,Products!$A$1:$F$1,0),0)</f>
        <v>12027.24184831013</v>
      </c>
    </row>
    <row r="12150" spans="1:10">
      <c r="A12150">
        <v>12149</v>
      </c>
      <c r="B12150" s="4">
        <v>45466</v>
      </c>
      <c r="C12150" s="10">
        <f>DATE(YEAR(orders[[#This Row],[order_date]]), MONTH(orders[[#This Row],[order_date]]), 1)</f>
        <v>45444</v>
      </c>
      <c r="D12150" t="s">
        <v>1178</v>
      </c>
      <c r="E12150" t="s">
        <v>702</v>
      </c>
      <c r="F12150" t="str">
        <f>VLOOKUP(orders[[#This Row],[product_id]],Products!A:C,3,0)</f>
        <v>Electronics</v>
      </c>
      <c r="G12150">
        <v>1</v>
      </c>
      <c r="H12150" s="6">
        <v>0.15277755269795801</v>
      </c>
      <c r="I12150" s="2">
        <f>VLOOKUP($E12150,
Products!$A$1:$F$201,MATCH(Orders!I$1,Products!$A$1:$F$1,0),0)</f>
        <v>11240.591105652349</v>
      </c>
      <c r="J12150" s="2">
        <f>VLOOKUP($E12150,
Products!$A$1:$F$201,MATCH(Orders!J$1,Products!$A$1:$F$1,0),0)</f>
        <v>7671.9523119121068</v>
      </c>
    </row>
    <row r="12151" spans="1:10">
      <c r="A12151">
        <v>12150</v>
      </c>
      <c r="B12151" s="4">
        <v>45985</v>
      </c>
      <c r="C12151" s="10">
        <f>DATE(YEAR(orders[[#This Row],[order_date]]), MONTH(orders[[#This Row],[order_date]]), 1)</f>
        <v>45962</v>
      </c>
      <c r="D12151" t="s">
        <v>782</v>
      </c>
      <c r="E12151" t="s">
        <v>533</v>
      </c>
      <c r="F12151" t="str">
        <f>VLOOKUP(orders[[#This Row],[product_id]],Products!A:C,3,0)</f>
        <v>Electronics</v>
      </c>
      <c r="G12151">
        <v>1</v>
      </c>
      <c r="H12151" s="6">
        <v>0.14252669351680844</v>
      </c>
      <c r="I12151" s="2">
        <f>VLOOKUP($E12151,
Products!$A$1:$F$201,MATCH(Orders!I$1,Products!$A$1:$F$1,0),0)</f>
        <v>28589.802369332661</v>
      </c>
      <c r="J12151" s="2">
        <f>VLOOKUP($E12151,
Products!$A$1:$F$201,MATCH(Orders!J$1,Products!$A$1:$F$1,0),0)</f>
        <v>21212.93445492295</v>
      </c>
    </row>
    <row r="12152" spans="1:10">
      <c r="A12152">
        <v>12151</v>
      </c>
      <c r="B12152" s="4">
        <v>45244</v>
      </c>
      <c r="C12152" s="10">
        <f>DATE(YEAR(orders[[#This Row],[order_date]]), MONTH(orders[[#This Row],[order_date]]), 1)</f>
        <v>45231</v>
      </c>
      <c r="D12152" t="s">
        <v>3015</v>
      </c>
      <c r="E12152" t="s">
        <v>691</v>
      </c>
      <c r="F12152" t="str">
        <f>VLOOKUP(orders[[#This Row],[product_id]],Products!A:C,3,0)</f>
        <v>Appliances</v>
      </c>
      <c r="G12152">
        <v>1</v>
      </c>
      <c r="H12152" s="6">
        <v>5.515480122015988E-2</v>
      </c>
      <c r="I12152" s="2">
        <f>VLOOKUP($E12152,
Products!$A$1:$F$201,MATCH(Orders!I$1,Products!$A$1:$F$1,0),0)</f>
        <v>2337.6024778940591</v>
      </c>
      <c r="J12152" s="2">
        <f>VLOOKUP($E12152,
Products!$A$1:$F$201,MATCH(Orders!J$1,Products!$A$1:$F$1,0),0)</f>
        <v>1616.9957885138581</v>
      </c>
    </row>
    <row r="12153" spans="1:10">
      <c r="A12153">
        <v>12152</v>
      </c>
      <c r="B12153" s="4">
        <v>45269</v>
      </c>
      <c r="C12153" s="10">
        <f>DATE(YEAR(orders[[#This Row],[order_date]]), MONTH(orders[[#This Row],[order_date]]), 1)</f>
        <v>45261</v>
      </c>
      <c r="D12153" t="s">
        <v>4518</v>
      </c>
      <c r="E12153" t="s">
        <v>700</v>
      </c>
      <c r="F12153" t="str">
        <f>VLOOKUP(orders[[#This Row],[product_id]],Products!A:C,3,0)</f>
        <v>Electronics</v>
      </c>
      <c r="G12153">
        <v>1</v>
      </c>
      <c r="H12153" s="6">
        <v>0.18609586403683007</v>
      </c>
      <c r="I12153" s="2">
        <f>VLOOKUP($E12153,
Products!$A$1:$F$201,MATCH(Orders!I$1,Products!$A$1:$F$1,0),0)</f>
        <v>11070.26215043813</v>
      </c>
      <c r="J12153" s="2">
        <f>VLOOKUP($E12153,
Products!$A$1:$F$201,MATCH(Orders!J$1,Products!$A$1:$F$1,0),0)</f>
        <v>7867.3909748932683</v>
      </c>
    </row>
    <row r="12154" spans="1:10">
      <c r="A12154">
        <v>12153</v>
      </c>
      <c r="B12154" s="4">
        <v>45905</v>
      </c>
      <c r="C12154" s="10">
        <f>DATE(YEAR(orders[[#This Row],[order_date]]), MONTH(orders[[#This Row],[order_date]]), 1)</f>
        <v>45901</v>
      </c>
      <c r="D12154" t="s">
        <v>1731</v>
      </c>
      <c r="E12154" t="s">
        <v>651</v>
      </c>
      <c r="F12154" t="str">
        <f>VLOOKUP(orders[[#This Row],[product_id]],Products!A:C,3,0)</f>
        <v>Electronics</v>
      </c>
      <c r="G12154">
        <v>1</v>
      </c>
      <c r="H12154" s="6">
        <v>0.22844661754305576</v>
      </c>
      <c r="I12154" s="2">
        <f>VLOOKUP($E12154,
Products!$A$1:$F$201,MATCH(Orders!I$1,Products!$A$1:$F$1,0),0)</f>
        <v>28622.091542973511</v>
      </c>
      <c r="J12154" s="2">
        <f>VLOOKUP($E12154,
Products!$A$1:$F$201,MATCH(Orders!J$1,Products!$A$1:$F$1,0),0)</f>
        <v>19327.527634039769</v>
      </c>
    </row>
    <row r="12155" spans="1:10">
      <c r="A12155">
        <v>12154</v>
      </c>
      <c r="B12155" s="4">
        <v>45563</v>
      </c>
      <c r="C12155" s="10">
        <f>DATE(YEAR(orders[[#This Row],[order_date]]), MONTH(orders[[#This Row],[order_date]]), 1)</f>
        <v>45536</v>
      </c>
      <c r="D12155" t="s">
        <v>2770</v>
      </c>
      <c r="E12155" t="s">
        <v>509</v>
      </c>
      <c r="F12155" t="str">
        <f>VLOOKUP(orders[[#This Row],[product_id]],Products!A:C,3,0)</f>
        <v>Appliances</v>
      </c>
      <c r="G12155">
        <v>2</v>
      </c>
      <c r="H12155" s="6">
        <v>0.12027724427527868</v>
      </c>
      <c r="I12155" s="2">
        <f>VLOOKUP($E12155,
Products!$A$1:$F$201,MATCH(Orders!I$1,Products!$A$1:$F$1,0),0)</f>
        <v>23898.369282732219</v>
      </c>
      <c r="J12155" s="2">
        <f>VLOOKUP($E12155,
Products!$A$1:$F$201,MATCH(Orders!J$1,Products!$A$1:$F$1,0),0)</f>
        <v>16491.822147524919</v>
      </c>
    </row>
    <row r="12156" spans="1:10">
      <c r="A12156">
        <v>12155</v>
      </c>
      <c r="B12156" s="4">
        <v>45005</v>
      </c>
      <c r="C12156" s="10">
        <f>DATE(YEAR(orders[[#This Row],[order_date]]), MONTH(orders[[#This Row],[order_date]]), 1)</f>
        <v>44986</v>
      </c>
      <c r="D12156" t="s">
        <v>1049</v>
      </c>
      <c r="E12156" t="s">
        <v>609</v>
      </c>
      <c r="F12156" t="str">
        <f>VLOOKUP(orders[[#This Row],[product_id]],Products!A:C,3,0)</f>
        <v>Appliances</v>
      </c>
      <c r="G12156">
        <v>2</v>
      </c>
      <c r="H12156" s="6">
        <v>0.12693919949251337</v>
      </c>
      <c r="I12156" s="2">
        <f>VLOOKUP($E12156,
Products!$A$1:$F$201,MATCH(Orders!I$1,Products!$A$1:$F$1,0),0)</f>
        <v>2159.5378031052392</v>
      </c>
      <c r="J12156" s="2">
        <f>VLOOKUP($E12156,
Products!$A$1:$F$201,MATCH(Orders!J$1,Products!$A$1:$F$1,0),0)</f>
        <v>1501.9415981313371</v>
      </c>
    </row>
    <row r="12157" spans="1:10">
      <c r="A12157">
        <v>12156</v>
      </c>
      <c r="B12157" s="4">
        <v>45819</v>
      </c>
      <c r="C12157" s="10">
        <f>DATE(YEAR(orders[[#This Row],[order_date]]), MONTH(orders[[#This Row],[order_date]]), 1)</f>
        <v>45809</v>
      </c>
      <c r="D12157" t="s">
        <v>3789</v>
      </c>
      <c r="E12157" t="s">
        <v>682</v>
      </c>
      <c r="F12157" t="str">
        <f>VLOOKUP(orders[[#This Row],[product_id]],Products!A:C,3,0)</f>
        <v>Electronics</v>
      </c>
      <c r="G12157">
        <v>1</v>
      </c>
      <c r="H12157" s="6">
        <v>0.16312988506118264</v>
      </c>
      <c r="I12157" s="2">
        <f>VLOOKUP($E12157,
Products!$A$1:$F$201,MATCH(Orders!I$1,Products!$A$1:$F$1,0),0)</f>
        <v>32533.33990892916</v>
      </c>
      <c r="J12157" s="2">
        <f>VLOOKUP($E12157,
Products!$A$1:$F$201,MATCH(Orders!J$1,Products!$A$1:$F$1,0),0)</f>
        <v>22734.712471507952</v>
      </c>
    </row>
    <row r="12158" spans="1:10">
      <c r="A12158">
        <v>12157</v>
      </c>
      <c r="B12158" s="4">
        <v>45499</v>
      </c>
      <c r="C12158" s="10">
        <f>DATE(YEAR(orders[[#This Row],[order_date]]), MONTH(orders[[#This Row],[order_date]]), 1)</f>
        <v>45474</v>
      </c>
      <c r="D12158" t="s">
        <v>1645</v>
      </c>
      <c r="E12158" t="s">
        <v>633</v>
      </c>
      <c r="F12158" t="str">
        <f>VLOOKUP(orders[[#This Row],[product_id]],Products!A:C,3,0)</f>
        <v>Appliances</v>
      </c>
      <c r="G12158">
        <v>2</v>
      </c>
      <c r="H12158" s="6">
        <v>5.4924665483283404E-2</v>
      </c>
      <c r="I12158" s="2">
        <f>VLOOKUP($E12158,
Products!$A$1:$F$201,MATCH(Orders!I$1,Products!$A$1:$F$1,0),0)</f>
        <v>2361.4162937319088</v>
      </c>
      <c r="J12158" s="2">
        <f>VLOOKUP($E12158,
Products!$A$1:$F$201,MATCH(Orders!J$1,Products!$A$1:$F$1,0),0)</f>
        <v>1552.5536411429621</v>
      </c>
    </row>
    <row r="12159" spans="1:10">
      <c r="A12159">
        <v>12158</v>
      </c>
      <c r="B12159" s="4">
        <v>45375</v>
      </c>
      <c r="C12159" s="10">
        <f>DATE(YEAR(orders[[#This Row],[order_date]]), MONTH(orders[[#This Row],[order_date]]), 1)</f>
        <v>45352</v>
      </c>
      <c r="D12159" t="s">
        <v>3447</v>
      </c>
      <c r="E12159" t="s">
        <v>633</v>
      </c>
      <c r="F12159" t="str">
        <f>VLOOKUP(orders[[#This Row],[product_id]],Products!A:C,3,0)</f>
        <v>Appliances</v>
      </c>
      <c r="G12159">
        <v>1</v>
      </c>
      <c r="H12159" s="6">
        <v>5.1727431679129285E-2</v>
      </c>
      <c r="I12159" s="2">
        <f>VLOOKUP($E12159,
Products!$A$1:$F$201,MATCH(Orders!I$1,Products!$A$1:$F$1,0),0)</f>
        <v>2361.4162937319088</v>
      </c>
      <c r="J12159" s="2">
        <f>VLOOKUP($E12159,
Products!$A$1:$F$201,MATCH(Orders!J$1,Products!$A$1:$F$1,0),0)</f>
        <v>1552.5536411429621</v>
      </c>
    </row>
    <row r="12160" spans="1:10">
      <c r="A12160">
        <v>12159</v>
      </c>
      <c r="B12160" s="4">
        <v>45208</v>
      </c>
      <c r="C12160" s="10">
        <f>DATE(YEAR(orders[[#This Row],[order_date]]), MONTH(orders[[#This Row],[order_date]]), 1)</f>
        <v>45200</v>
      </c>
      <c r="D12160" t="s">
        <v>1551</v>
      </c>
      <c r="E12160" t="s">
        <v>611</v>
      </c>
      <c r="F12160" t="str">
        <f>VLOOKUP(orders[[#This Row],[product_id]],Products!A:C,3,0)</f>
        <v>Electronics</v>
      </c>
      <c r="G12160">
        <v>1</v>
      </c>
      <c r="H12160" s="6">
        <v>0.19836255536519795</v>
      </c>
      <c r="I12160" s="2">
        <f>VLOOKUP($E12160,
Products!$A$1:$F$201,MATCH(Orders!I$1,Products!$A$1:$F$1,0),0)</f>
        <v>12041.08303405661</v>
      </c>
      <c r="J12160" s="2">
        <f>VLOOKUP($E12160,
Products!$A$1:$F$201,MATCH(Orders!J$1,Products!$A$1:$F$1,0),0)</f>
        <v>7946.6428283753548</v>
      </c>
    </row>
    <row r="12161" spans="1:10">
      <c r="A12161">
        <v>12160</v>
      </c>
      <c r="B12161" s="4">
        <v>45601</v>
      </c>
      <c r="C12161" s="10">
        <f>DATE(YEAR(orders[[#This Row],[order_date]]), MONTH(orders[[#This Row],[order_date]]), 1)</f>
        <v>45597</v>
      </c>
      <c r="D12161" t="s">
        <v>1736</v>
      </c>
      <c r="E12161" t="s">
        <v>665</v>
      </c>
      <c r="F12161" t="str">
        <f>VLOOKUP(orders[[#This Row],[product_id]],Products!A:C,3,0)</f>
        <v>Electronics</v>
      </c>
      <c r="G12161">
        <v>1</v>
      </c>
      <c r="H12161" s="6">
        <v>0.14946195120071923</v>
      </c>
      <c r="I12161" s="2">
        <f>VLOOKUP($E12161,
Products!$A$1:$F$201,MATCH(Orders!I$1,Products!$A$1:$F$1,0),0)</f>
        <v>2381.208040848107</v>
      </c>
      <c r="J12161" s="2">
        <f>VLOOKUP($E12161,
Products!$A$1:$F$201,MATCH(Orders!J$1,Products!$A$1:$F$1,0),0)</f>
        <v>1615.320210979525</v>
      </c>
    </row>
    <row r="12162" spans="1:10">
      <c r="A12162">
        <v>12161</v>
      </c>
      <c r="B12162" s="4">
        <v>44983</v>
      </c>
      <c r="C12162" s="10">
        <f>DATE(YEAR(orders[[#This Row],[order_date]]), MONTH(orders[[#This Row],[order_date]]), 1)</f>
        <v>44958</v>
      </c>
      <c r="D12162" t="s">
        <v>2999</v>
      </c>
      <c r="E12162" t="s">
        <v>601</v>
      </c>
      <c r="F12162" t="str">
        <f>VLOOKUP(orders[[#This Row],[product_id]],Products!A:C,3,0)</f>
        <v>Appliances</v>
      </c>
      <c r="G12162">
        <v>2</v>
      </c>
      <c r="H12162" s="6">
        <v>6.1065265719515371E-2</v>
      </c>
      <c r="I12162" s="2">
        <f>VLOOKUP($E12162,
Products!$A$1:$F$201,MATCH(Orders!I$1,Products!$A$1:$F$1,0),0)</f>
        <v>2095.1354013205032</v>
      </c>
      <c r="J12162" s="2">
        <f>VLOOKUP($E12162,
Products!$A$1:$F$201,MATCH(Orders!J$1,Products!$A$1:$F$1,0),0)</f>
        <v>1374.592895200507</v>
      </c>
    </row>
    <row r="12163" spans="1:10">
      <c r="A12163">
        <v>12162</v>
      </c>
      <c r="B12163" s="4">
        <v>45117</v>
      </c>
      <c r="C12163" s="10">
        <f>DATE(YEAR(orders[[#This Row],[order_date]]), MONTH(orders[[#This Row],[order_date]]), 1)</f>
        <v>45108</v>
      </c>
      <c r="D12163" t="s">
        <v>1691</v>
      </c>
      <c r="E12163" t="s">
        <v>632</v>
      </c>
      <c r="F12163" t="str">
        <f>VLOOKUP(orders[[#This Row],[product_id]],Products!A:C,3,0)</f>
        <v>Electronics</v>
      </c>
      <c r="G12163">
        <v>2</v>
      </c>
      <c r="H12163" s="6">
        <v>0.2321516014500096</v>
      </c>
      <c r="I12163" s="2">
        <f>VLOOKUP($E12163,
Products!$A$1:$F$201,MATCH(Orders!I$1,Products!$A$1:$F$1,0),0)</f>
        <v>23049.571773693999</v>
      </c>
      <c r="J12163" s="2">
        <f>VLOOKUP($E12163,
Products!$A$1:$F$201,MATCH(Orders!J$1,Products!$A$1:$F$1,0),0)</f>
        <v>15791.461375569639</v>
      </c>
    </row>
    <row r="12164" spans="1:10">
      <c r="A12164">
        <v>12163</v>
      </c>
      <c r="B12164" s="4">
        <v>45570</v>
      </c>
      <c r="C12164" s="10">
        <f>DATE(YEAR(orders[[#This Row],[order_date]]), MONTH(orders[[#This Row],[order_date]]), 1)</f>
        <v>45566</v>
      </c>
      <c r="D12164" t="s">
        <v>4705</v>
      </c>
      <c r="E12164" t="s">
        <v>598</v>
      </c>
      <c r="F12164" t="str">
        <f>VLOOKUP(orders[[#This Row],[product_id]],Products!A:C,3,0)</f>
        <v>Appliances</v>
      </c>
      <c r="G12164">
        <v>3</v>
      </c>
      <c r="H12164" s="6">
        <v>0.10302134191428557</v>
      </c>
      <c r="I12164" s="2">
        <f>VLOOKUP($E12164,
Products!$A$1:$F$201,MATCH(Orders!I$1,Products!$A$1:$F$1,0),0)</f>
        <v>5641.6789233526652</v>
      </c>
      <c r="J12164" s="2">
        <f>VLOOKUP($E12164,
Products!$A$1:$F$201,MATCH(Orders!J$1,Products!$A$1:$F$1,0),0)</f>
        <v>4031.2473685481059</v>
      </c>
    </row>
    <row r="12165" spans="1:10">
      <c r="A12165">
        <v>12164</v>
      </c>
      <c r="B12165" s="4">
        <v>44968</v>
      </c>
      <c r="C12165" s="10">
        <f>DATE(YEAR(orders[[#This Row],[order_date]]), MONTH(orders[[#This Row],[order_date]]), 1)</f>
        <v>44958</v>
      </c>
      <c r="D12165" t="s">
        <v>3934</v>
      </c>
      <c r="E12165" t="s">
        <v>571</v>
      </c>
      <c r="F12165" t="str">
        <f>VLOOKUP(orders[[#This Row],[product_id]],Products!A:C,3,0)</f>
        <v>Electronics</v>
      </c>
      <c r="G12165">
        <v>2</v>
      </c>
      <c r="H12165" s="6">
        <v>0.24211623293525869</v>
      </c>
      <c r="I12165" s="2">
        <f>VLOOKUP($E12165,
Products!$A$1:$F$201,MATCH(Orders!I$1,Products!$A$1:$F$1,0),0)</f>
        <v>30022.150567424669</v>
      </c>
      <c r="J12165" s="2">
        <f>VLOOKUP($E12165,
Products!$A$1:$F$201,MATCH(Orders!J$1,Products!$A$1:$F$1,0),0)</f>
        <v>21451.61875289512</v>
      </c>
    </row>
    <row r="12166" spans="1:10">
      <c r="A12166">
        <v>12165</v>
      </c>
      <c r="B12166" s="4">
        <v>45605</v>
      </c>
      <c r="C12166" s="10">
        <f>DATE(YEAR(orders[[#This Row],[order_date]]), MONTH(orders[[#This Row],[order_date]]), 1)</f>
        <v>45597</v>
      </c>
      <c r="D12166" t="s">
        <v>879</v>
      </c>
      <c r="E12166" t="s">
        <v>563</v>
      </c>
      <c r="F12166" t="str">
        <f>VLOOKUP(orders[[#This Row],[product_id]],Products!A:C,3,0)</f>
        <v>Electronics</v>
      </c>
      <c r="G12166">
        <v>3</v>
      </c>
      <c r="H12166" s="6">
        <v>0.19022717197710834</v>
      </c>
      <c r="I12166" s="2">
        <f>VLOOKUP($E12166,
Products!$A$1:$F$201,MATCH(Orders!I$1,Products!$A$1:$F$1,0),0)</f>
        <v>2267.1489506516559</v>
      </c>
      <c r="J12166" s="2">
        <f>VLOOKUP($E12166,
Products!$A$1:$F$201,MATCH(Orders!J$1,Products!$A$1:$F$1,0),0)</f>
        <v>1538.7671398485211</v>
      </c>
    </row>
    <row r="12167" spans="1:10">
      <c r="A12167">
        <v>12166</v>
      </c>
      <c r="B12167" s="4">
        <v>45428</v>
      </c>
      <c r="C12167" s="10">
        <f>DATE(YEAR(orders[[#This Row],[order_date]]), MONTH(orders[[#This Row],[order_date]]), 1)</f>
        <v>45413</v>
      </c>
      <c r="D12167" t="s">
        <v>4264</v>
      </c>
      <c r="E12167" t="s">
        <v>516</v>
      </c>
      <c r="F12167" t="str">
        <f>VLOOKUP(orders[[#This Row],[product_id]],Products!A:C,3,0)</f>
        <v>Electronics</v>
      </c>
      <c r="G12167">
        <v>3</v>
      </c>
      <c r="H12167" s="6">
        <v>0.24623129626520654</v>
      </c>
      <c r="I12167" s="2">
        <f>VLOOKUP($E12167,
Products!$A$1:$F$201,MATCH(Orders!I$1,Products!$A$1:$F$1,0),0)</f>
        <v>12594.36437895595</v>
      </c>
      <c r="J12167" s="2">
        <f>VLOOKUP($E12167,
Products!$A$1:$F$201,MATCH(Orders!J$1,Products!$A$1:$F$1,0),0)</f>
        <v>9909.7267986522402</v>
      </c>
    </row>
    <row r="12168" spans="1:10">
      <c r="A12168">
        <v>12167</v>
      </c>
      <c r="B12168" s="4">
        <v>45716</v>
      </c>
      <c r="C12168" s="10">
        <f>DATE(YEAR(orders[[#This Row],[order_date]]), MONTH(orders[[#This Row],[order_date]]), 1)</f>
        <v>45689</v>
      </c>
      <c r="D12168" t="s">
        <v>4618</v>
      </c>
      <c r="E12168" t="s">
        <v>616</v>
      </c>
      <c r="F12168" t="str">
        <f>VLOOKUP(orders[[#This Row],[product_id]],Products!A:C,3,0)</f>
        <v>Electronics</v>
      </c>
      <c r="G12168">
        <v>1</v>
      </c>
      <c r="H12168" s="6">
        <v>0.20855935317751231</v>
      </c>
      <c r="I12168" s="2">
        <f>VLOOKUP($E12168,
Products!$A$1:$F$201,MATCH(Orders!I$1,Products!$A$1:$F$1,0),0)</f>
        <v>12172.554053901489</v>
      </c>
      <c r="J12168" s="2">
        <f>VLOOKUP($E12168,
Products!$A$1:$F$201,MATCH(Orders!J$1,Products!$A$1:$F$1,0),0)</f>
        <v>9644.7702288148557</v>
      </c>
    </row>
    <row r="12169" spans="1:10">
      <c r="A12169">
        <v>12168</v>
      </c>
      <c r="B12169" s="4">
        <v>45676</v>
      </c>
      <c r="C12169" s="10">
        <f>DATE(YEAR(orders[[#This Row],[order_date]]), MONTH(orders[[#This Row],[order_date]]), 1)</f>
        <v>45658</v>
      </c>
      <c r="D12169" t="s">
        <v>1551</v>
      </c>
      <c r="E12169" t="s">
        <v>609</v>
      </c>
      <c r="F12169" t="str">
        <f>VLOOKUP(orders[[#This Row],[product_id]],Products!A:C,3,0)</f>
        <v>Appliances</v>
      </c>
      <c r="G12169">
        <v>1</v>
      </c>
      <c r="H12169" s="6">
        <v>0.10861120359307266</v>
      </c>
      <c r="I12169" s="2">
        <f>VLOOKUP($E12169,
Products!$A$1:$F$201,MATCH(Orders!I$1,Products!$A$1:$F$1,0),0)</f>
        <v>2159.5378031052392</v>
      </c>
      <c r="J12169" s="2">
        <f>VLOOKUP($E12169,
Products!$A$1:$F$201,MATCH(Orders!J$1,Products!$A$1:$F$1,0),0)</f>
        <v>1501.9415981313371</v>
      </c>
    </row>
    <row r="12170" spans="1:10">
      <c r="A12170">
        <v>12169</v>
      </c>
      <c r="B12170" s="4">
        <v>45668</v>
      </c>
      <c r="C12170" s="10">
        <f>DATE(YEAR(orders[[#This Row],[order_date]]), MONTH(orders[[#This Row],[order_date]]), 1)</f>
        <v>45658</v>
      </c>
      <c r="D12170" t="s">
        <v>1398</v>
      </c>
      <c r="E12170" t="s">
        <v>570</v>
      </c>
      <c r="F12170" t="str">
        <f>VLOOKUP(orders[[#This Row],[product_id]],Products!A:C,3,0)</f>
        <v>Electronics</v>
      </c>
      <c r="G12170">
        <v>1</v>
      </c>
      <c r="H12170" s="6">
        <v>0.2244752216898494</v>
      </c>
      <c r="I12170" s="2">
        <f>VLOOKUP($E12170,
Products!$A$1:$F$201,MATCH(Orders!I$1,Products!$A$1:$F$1,0),0)</f>
        <v>10978.62820425244</v>
      </c>
      <c r="J12170" s="2">
        <f>VLOOKUP($E12170,
Products!$A$1:$F$201,MATCH(Orders!J$1,Products!$A$1:$F$1,0),0)</f>
        <v>7174.697588469895</v>
      </c>
    </row>
    <row r="12171" spans="1:10">
      <c r="A12171">
        <v>12170</v>
      </c>
      <c r="B12171" s="4">
        <v>45091</v>
      </c>
      <c r="C12171" s="10">
        <f>DATE(YEAR(orders[[#This Row],[order_date]]), MONTH(orders[[#This Row],[order_date]]), 1)</f>
        <v>45078</v>
      </c>
      <c r="D12171" t="s">
        <v>1714</v>
      </c>
      <c r="E12171" t="s">
        <v>633</v>
      </c>
      <c r="F12171" t="str">
        <f>VLOOKUP(orders[[#This Row],[product_id]],Products!A:C,3,0)</f>
        <v>Appliances</v>
      </c>
      <c r="G12171">
        <v>1</v>
      </c>
      <c r="H12171" s="6">
        <v>0.10649117678551487</v>
      </c>
      <c r="I12171" s="2">
        <f>VLOOKUP($E12171,
Products!$A$1:$F$201,MATCH(Orders!I$1,Products!$A$1:$F$1,0),0)</f>
        <v>2361.4162937319088</v>
      </c>
      <c r="J12171" s="2">
        <f>VLOOKUP($E12171,
Products!$A$1:$F$201,MATCH(Orders!J$1,Products!$A$1:$F$1,0),0)</f>
        <v>1552.5536411429621</v>
      </c>
    </row>
    <row r="12172" spans="1:10">
      <c r="A12172">
        <v>12171</v>
      </c>
      <c r="B12172" s="4">
        <v>45681</v>
      </c>
      <c r="C12172" s="10">
        <f>DATE(YEAR(orders[[#This Row],[order_date]]), MONTH(orders[[#This Row],[order_date]]), 1)</f>
        <v>45658</v>
      </c>
      <c r="D12172" t="s">
        <v>3034</v>
      </c>
      <c r="E12172" t="s">
        <v>522</v>
      </c>
      <c r="F12172" t="str">
        <f>VLOOKUP(orders[[#This Row],[product_id]],Products!A:C,3,0)</f>
        <v>Appliances</v>
      </c>
      <c r="G12172">
        <v>2</v>
      </c>
      <c r="H12172" s="6">
        <v>8.7598653584324268E-2</v>
      </c>
      <c r="I12172" s="2">
        <f>VLOOKUP($E12172,
Products!$A$1:$F$201,MATCH(Orders!I$1,Products!$A$1:$F$1,0),0)</f>
        <v>24966.707940261898</v>
      </c>
      <c r="J12172" s="2">
        <f>VLOOKUP($E12172,
Products!$A$1:$F$201,MATCH(Orders!J$1,Products!$A$1:$F$1,0),0)</f>
        <v>19868.70644165645</v>
      </c>
    </row>
    <row r="12173" spans="1:10">
      <c r="A12173">
        <v>12172</v>
      </c>
      <c r="B12173" s="4">
        <v>45016</v>
      </c>
      <c r="C12173" s="10">
        <f>DATE(YEAR(orders[[#This Row],[order_date]]), MONTH(orders[[#This Row],[order_date]]), 1)</f>
        <v>44986</v>
      </c>
      <c r="D12173" t="s">
        <v>2038</v>
      </c>
      <c r="E12173" t="s">
        <v>619</v>
      </c>
      <c r="F12173" t="str">
        <f>VLOOKUP(orders[[#This Row],[product_id]],Products!A:C,3,0)</f>
        <v>Appliances</v>
      </c>
      <c r="G12173">
        <v>2</v>
      </c>
      <c r="H12173" s="6">
        <v>7.8633888282008901E-2</v>
      </c>
      <c r="I12173" s="2">
        <f>VLOOKUP($E12173,
Products!$A$1:$F$201,MATCH(Orders!I$1,Products!$A$1:$F$1,0),0)</f>
        <v>6040.8433358455886</v>
      </c>
      <c r="J12173" s="2">
        <f>VLOOKUP($E12173,
Products!$A$1:$F$201,MATCH(Orders!J$1,Products!$A$1:$F$1,0),0)</f>
        <v>4363.6239115177623</v>
      </c>
    </row>
    <row r="12174" spans="1:10">
      <c r="A12174">
        <v>12173</v>
      </c>
      <c r="B12174" s="4">
        <v>45913</v>
      </c>
      <c r="C12174" s="10">
        <f>DATE(YEAR(orders[[#This Row],[order_date]]), MONTH(orders[[#This Row],[order_date]]), 1)</f>
        <v>45901</v>
      </c>
      <c r="D12174" t="s">
        <v>3743</v>
      </c>
      <c r="E12174" t="s">
        <v>585</v>
      </c>
      <c r="F12174" t="str">
        <f>VLOOKUP(orders[[#This Row],[product_id]],Products!A:C,3,0)</f>
        <v>Appliances</v>
      </c>
      <c r="G12174">
        <v>1</v>
      </c>
      <c r="H12174" s="6">
        <v>9.8171519497013748E-2</v>
      </c>
      <c r="I12174" s="2">
        <f>VLOOKUP($E12174,
Products!$A$1:$F$201,MATCH(Orders!I$1,Products!$A$1:$F$1,0),0)</f>
        <v>24049.2355837664</v>
      </c>
      <c r="J12174" s="2">
        <f>VLOOKUP($E12174,
Products!$A$1:$F$201,MATCH(Orders!J$1,Products!$A$1:$F$1,0),0)</f>
        <v>19053.338129326308</v>
      </c>
    </row>
    <row r="12175" spans="1:10">
      <c r="A12175">
        <v>12174</v>
      </c>
      <c r="B12175" s="4">
        <v>46008</v>
      </c>
      <c r="C12175" s="10">
        <f>DATE(YEAR(orders[[#This Row],[order_date]]), MONTH(orders[[#This Row],[order_date]]), 1)</f>
        <v>45992</v>
      </c>
      <c r="D12175" t="s">
        <v>942</v>
      </c>
      <c r="E12175" t="s">
        <v>571</v>
      </c>
      <c r="F12175" t="str">
        <f>VLOOKUP(orders[[#This Row],[product_id]],Products!A:C,3,0)</f>
        <v>Electronics</v>
      </c>
      <c r="G12175">
        <v>2</v>
      </c>
      <c r="H12175" s="6">
        <v>0.24066796893090792</v>
      </c>
      <c r="I12175" s="2">
        <f>VLOOKUP($E12175,
Products!$A$1:$F$201,MATCH(Orders!I$1,Products!$A$1:$F$1,0),0)</f>
        <v>30022.150567424669</v>
      </c>
      <c r="J12175" s="2">
        <f>VLOOKUP($E12175,
Products!$A$1:$F$201,MATCH(Orders!J$1,Products!$A$1:$F$1,0),0)</f>
        <v>21451.61875289512</v>
      </c>
    </row>
    <row r="12176" spans="1:10">
      <c r="A12176">
        <v>12175</v>
      </c>
      <c r="B12176" s="4">
        <v>45574</v>
      </c>
      <c r="C12176" s="10">
        <f>DATE(YEAR(orders[[#This Row],[order_date]]), MONTH(orders[[#This Row],[order_date]]), 1)</f>
        <v>45566</v>
      </c>
      <c r="D12176" t="s">
        <v>2910</v>
      </c>
      <c r="E12176" t="s">
        <v>623</v>
      </c>
      <c r="F12176" t="str">
        <f>VLOOKUP(orders[[#This Row],[product_id]],Products!A:C,3,0)</f>
        <v>Electronics</v>
      </c>
      <c r="G12176">
        <v>3</v>
      </c>
      <c r="H12176" s="6">
        <v>0.1196503505422065</v>
      </c>
      <c r="I12176" s="2">
        <f>VLOOKUP($E12176,
Products!$A$1:$F$201,MATCH(Orders!I$1,Products!$A$1:$F$1,0),0)</f>
        <v>27422.76406600175</v>
      </c>
      <c r="J12176" s="2">
        <f>VLOOKUP($E12176,
Products!$A$1:$F$201,MATCH(Orders!J$1,Products!$A$1:$F$1,0),0)</f>
        <v>18707.390708641691</v>
      </c>
    </row>
    <row r="12177" spans="1:10">
      <c r="A12177">
        <v>12176</v>
      </c>
      <c r="B12177" s="4">
        <v>45676</v>
      </c>
      <c r="C12177" s="10">
        <f>DATE(YEAR(orders[[#This Row],[order_date]]), MONTH(orders[[#This Row],[order_date]]), 1)</f>
        <v>45658</v>
      </c>
      <c r="D12177" t="s">
        <v>1980</v>
      </c>
      <c r="E12177" t="s">
        <v>618</v>
      </c>
      <c r="F12177" t="str">
        <f>VLOOKUP(orders[[#This Row],[product_id]],Products!A:C,3,0)</f>
        <v>Appliances</v>
      </c>
      <c r="G12177">
        <v>2</v>
      </c>
      <c r="H12177" s="6">
        <v>7.2649471798668167E-2</v>
      </c>
      <c r="I12177" s="2">
        <f>VLOOKUP($E12177,
Products!$A$1:$F$201,MATCH(Orders!I$1,Products!$A$1:$F$1,0),0)</f>
        <v>5546.9777002203573</v>
      </c>
      <c r="J12177" s="2">
        <f>VLOOKUP($E12177,
Products!$A$1:$F$201,MATCH(Orders!J$1,Products!$A$1:$F$1,0),0)</f>
        <v>4048.2565671880161</v>
      </c>
    </row>
    <row r="12178" spans="1:10">
      <c r="A12178">
        <v>12177</v>
      </c>
      <c r="B12178" s="4">
        <v>45745</v>
      </c>
      <c r="C12178" s="10">
        <f>DATE(YEAR(orders[[#This Row],[order_date]]), MONTH(orders[[#This Row],[order_date]]), 1)</f>
        <v>45717</v>
      </c>
      <c r="D12178" t="s">
        <v>3776</v>
      </c>
      <c r="E12178" t="s">
        <v>637</v>
      </c>
      <c r="F12178" t="str">
        <f>VLOOKUP(orders[[#This Row],[product_id]],Products!A:C,3,0)</f>
        <v>Electronics</v>
      </c>
      <c r="G12178">
        <v>2</v>
      </c>
      <c r="H12178" s="6">
        <v>0.15027425389451862</v>
      </c>
      <c r="I12178" s="2">
        <f>VLOOKUP($E12178,
Products!$A$1:$F$201,MATCH(Orders!I$1,Products!$A$1:$F$1,0),0)</f>
        <v>2722.8882486231741</v>
      </c>
      <c r="J12178" s="2">
        <f>VLOOKUP($E12178,
Products!$A$1:$F$201,MATCH(Orders!J$1,Products!$A$1:$F$1,0),0)</f>
        <v>2155.455197032014</v>
      </c>
    </row>
    <row r="12179" spans="1:10">
      <c r="A12179">
        <v>12178</v>
      </c>
      <c r="B12179" s="4">
        <v>45169</v>
      </c>
      <c r="C12179" s="10">
        <f>DATE(YEAR(orders[[#This Row],[order_date]]), MONTH(orders[[#This Row],[order_date]]), 1)</f>
        <v>45139</v>
      </c>
      <c r="D12179" t="s">
        <v>1950</v>
      </c>
      <c r="E12179" t="s">
        <v>665</v>
      </c>
      <c r="F12179" t="str">
        <f>VLOOKUP(orders[[#This Row],[product_id]],Products!A:C,3,0)</f>
        <v>Electronics</v>
      </c>
      <c r="G12179">
        <v>2</v>
      </c>
      <c r="H12179" s="6">
        <v>0.1936937017211344</v>
      </c>
      <c r="I12179" s="2">
        <f>VLOOKUP($E12179,
Products!$A$1:$F$201,MATCH(Orders!I$1,Products!$A$1:$F$1,0),0)</f>
        <v>2381.208040848107</v>
      </c>
      <c r="J12179" s="2">
        <f>VLOOKUP($E12179,
Products!$A$1:$F$201,MATCH(Orders!J$1,Products!$A$1:$F$1,0),0)</f>
        <v>1615.320210979525</v>
      </c>
    </row>
    <row r="12180" spans="1:10">
      <c r="A12180">
        <v>12179</v>
      </c>
      <c r="B12180" s="4">
        <v>45589</v>
      </c>
      <c r="C12180" s="10">
        <f>DATE(YEAR(orders[[#This Row],[order_date]]), MONTH(orders[[#This Row],[order_date]]), 1)</f>
        <v>45566</v>
      </c>
      <c r="D12180" t="s">
        <v>1043</v>
      </c>
      <c r="E12180" t="s">
        <v>576</v>
      </c>
      <c r="F12180" t="str">
        <f>VLOOKUP(orders[[#This Row],[product_id]],Products!A:C,3,0)</f>
        <v>Electronics</v>
      </c>
      <c r="G12180">
        <v>3</v>
      </c>
      <c r="H12180" s="6">
        <v>0.21511954031003661</v>
      </c>
      <c r="I12180" s="2">
        <f>VLOOKUP($E12180,
Products!$A$1:$F$201,MATCH(Orders!I$1,Products!$A$1:$F$1,0),0)</f>
        <v>12571.90922514794</v>
      </c>
      <c r="J12180" s="2">
        <f>VLOOKUP($E12180,
Products!$A$1:$F$201,MATCH(Orders!J$1,Products!$A$1:$F$1,0),0)</f>
        <v>9314.5536289888332</v>
      </c>
    </row>
    <row r="12181" spans="1:10">
      <c r="A12181">
        <v>12180</v>
      </c>
      <c r="B12181" s="4">
        <v>45784</v>
      </c>
      <c r="C12181" s="10">
        <f>DATE(YEAR(orders[[#This Row],[order_date]]), MONTH(orders[[#This Row],[order_date]]), 1)</f>
        <v>45778</v>
      </c>
      <c r="D12181" t="s">
        <v>4000</v>
      </c>
      <c r="E12181" t="s">
        <v>662</v>
      </c>
      <c r="F12181" t="str">
        <f>VLOOKUP(orders[[#This Row],[product_id]],Products!A:C,3,0)</f>
        <v>Electronics</v>
      </c>
      <c r="G12181">
        <v>2</v>
      </c>
      <c r="H12181" s="6">
        <v>0.19070131243888119</v>
      </c>
      <c r="I12181" s="2">
        <f>VLOOKUP($E12181,
Products!$A$1:$F$201,MATCH(Orders!I$1,Products!$A$1:$F$1,0),0)</f>
        <v>20028.650831777191</v>
      </c>
      <c r="J12181" s="2">
        <f>VLOOKUP($E12181,
Products!$A$1:$F$201,MATCH(Orders!J$1,Products!$A$1:$F$1,0),0)</f>
        <v>14139.84905320309</v>
      </c>
    </row>
    <row r="12182" spans="1:10">
      <c r="A12182">
        <v>12181</v>
      </c>
      <c r="B12182" s="4">
        <v>45145</v>
      </c>
      <c r="C12182" s="10">
        <f>DATE(YEAR(orders[[#This Row],[order_date]]), MONTH(orders[[#This Row],[order_date]]), 1)</f>
        <v>45139</v>
      </c>
      <c r="D12182" t="s">
        <v>1940</v>
      </c>
      <c r="E12182" t="s">
        <v>566</v>
      </c>
      <c r="F12182" t="str">
        <f>VLOOKUP(orders[[#This Row],[product_id]],Products!A:C,3,0)</f>
        <v>Electronics</v>
      </c>
      <c r="G12182">
        <v>2</v>
      </c>
      <c r="H12182" s="6">
        <v>0.21234304446871063</v>
      </c>
      <c r="I12182" s="2">
        <f>VLOOKUP($E12182,
Products!$A$1:$F$201,MATCH(Orders!I$1,Products!$A$1:$F$1,0),0)</f>
        <v>16858.5225334635</v>
      </c>
      <c r="J12182" s="2">
        <f>VLOOKUP($E12182,
Products!$A$1:$F$201,MATCH(Orders!J$1,Products!$A$1:$F$1,0),0)</f>
        <v>11855.743620634101</v>
      </c>
    </row>
    <row r="12183" spans="1:10">
      <c r="A12183">
        <v>12182</v>
      </c>
      <c r="B12183" s="4">
        <v>44935</v>
      </c>
      <c r="C12183" s="10">
        <f>DATE(YEAR(orders[[#This Row],[order_date]]), MONTH(orders[[#This Row],[order_date]]), 1)</f>
        <v>44927</v>
      </c>
      <c r="D12183" t="s">
        <v>1042</v>
      </c>
      <c r="E12183" t="s">
        <v>693</v>
      </c>
      <c r="F12183" t="str">
        <f>VLOOKUP(orders[[#This Row],[product_id]],Products!A:C,3,0)</f>
        <v>Appliances</v>
      </c>
      <c r="G12183">
        <v>2</v>
      </c>
      <c r="H12183" s="6">
        <v>0.13190522612554922</v>
      </c>
      <c r="I12183" s="2">
        <f>VLOOKUP($E12183,
Products!$A$1:$F$201,MATCH(Orders!I$1,Products!$A$1:$F$1,0),0)</f>
        <v>2037.67513915007</v>
      </c>
      <c r="J12183" s="2">
        <f>VLOOKUP($E12183,
Products!$A$1:$F$201,MATCH(Orders!J$1,Products!$A$1:$F$1,0),0)</f>
        <v>1374.1566876520769</v>
      </c>
    </row>
    <row r="12184" spans="1:10">
      <c r="A12184">
        <v>12183</v>
      </c>
      <c r="B12184" s="4">
        <v>45356</v>
      </c>
      <c r="C12184" s="10">
        <f>DATE(YEAR(orders[[#This Row],[order_date]]), MONTH(orders[[#This Row],[order_date]]), 1)</f>
        <v>45352</v>
      </c>
      <c r="D12184" t="s">
        <v>1863</v>
      </c>
      <c r="E12184" t="s">
        <v>563</v>
      </c>
      <c r="F12184" t="str">
        <f>VLOOKUP(orders[[#This Row],[product_id]],Products!A:C,3,0)</f>
        <v>Electronics</v>
      </c>
      <c r="G12184">
        <v>1</v>
      </c>
      <c r="H12184" s="6">
        <v>0.24936605944549833</v>
      </c>
      <c r="I12184" s="2">
        <f>VLOOKUP($E12184,
Products!$A$1:$F$201,MATCH(Orders!I$1,Products!$A$1:$F$1,0),0)</f>
        <v>2267.1489506516559</v>
      </c>
      <c r="J12184" s="2">
        <f>VLOOKUP($E12184,
Products!$A$1:$F$201,MATCH(Orders!J$1,Products!$A$1:$F$1,0),0)</f>
        <v>1538.7671398485211</v>
      </c>
    </row>
    <row r="12185" spans="1:10">
      <c r="A12185">
        <v>12184</v>
      </c>
      <c r="B12185" s="4">
        <v>44939</v>
      </c>
      <c r="C12185" s="10">
        <f>DATE(YEAR(orders[[#This Row],[order_date]]), MONTH(orders[[#This Row],[order_date]]), 1)</f>
        <v>44927</v>
      </c>
      <c r="D12185" t="s">
        <v>2573</v>
      </c>
      <c r="E12185" t="s">
        <v>558</v>
      </c>
      <c r="F12185" t="str">
        <f>VLOOKUP(orders[[#This Row],[product_id]],Products!A:C,3,0)</f>
        <v>Electronics</v>
      </c>
      <c r="G12185">
        <v>1</v>
      </c>
      <c r="H12185" s="6">
        <v>0.12551382545105175</v>
      </c>
      <c r="I12185" s="2">
        <f>VLOOKUP($E12185,
Products!$A$1:$F$201,MATCH(Orders!I$1,Products!$A$1:$F$1,0),0)</f>
        <v>30121.382934618541</v>
      </c>
      <c r="J12185" s="2">
        <f>VLOOKUP($E12185,
Products!$A$1:$F$201,MATCH(Orders!J$1,Products!$A$1:$F$1,0),0)</f>
        <v>20439.226581954921</v>
      </c>
    </row>
    <row r="12186" spans="1:10">
      <c r="A12186">
        <v>12185</v>
      </c>
      <c r="B12186" s="4">
        <v>45833</v>
      </c>
      <c r="C12186" s="10">
        <f>DATE(YEAR(orders[[#This Row],[order_date]]), MONTH(orders[[#This Row],[order_date]]), 1)</f>
        <v>45809</v>
      </c>
      <c r="D12186" t="s">
        <v>3524</v>
      </c>
      <c r="E12186" t="s">
        <v>510</v>
      </c>
      <c r="F12186" t="str">
        <f>VLOOKUP(orders[[#This Row],[product_id]],Products!A:C,3,0)</f>
        <v>Appliances</v>
      </c>
      <c r="G12186">
        <v>1</v>
      </c>
      <c r="H12186" s="6">
        <v>5.4719563735845238E-2</v>
      </c>
      <c r="I12186" s="2">
        <f>VLOOKUP($E12186,
Products!$A$1:$F$201,MATCH(Orders!I$1,Products!$A$1:$F$1,0),0)</f>
        <v>23457.606610250739</v>
      </c>
      <c r="J12186" s="2">
        <f>VLOOKUP($E12186,
Products!$A$1:$F$201,MATCH(Orders!J$1,Products!$A$1:$F$1,0),0)</f>
        <v>17038.831523124281</v>
      </c>
    </row>
    <row r="12187" spans="1:10">
      <c r="A12187">
        <v>12186</v>
      </c>
      <c r="B12187" s="4">
        <v>45896</v>
      </c>
      <c r="C12187" s="10">
        <f>DATE(YEAR(orders[[#This Row],[order_date]]), MONTH(orders[[#This Row],[order_date]]), 1)</f>
        <v>45870</v>
      </c>
      <c r="D12187" t="s">
        <v>1200</v>
      </c>
      <c r="E12187" t="s">
        <v>619</v>
      </c>
      <c r="F12187" t="str">
        <f>VLOOKUP(orders[[#This Row],[product_id]],Products!A:C,3,0)</f>
        <v>Appliances</v>
      </c>
      <c r="G12187">
        <v>1</v>
      </c>
      <c r="H12187" s="6">
        <v>0.12110560716893588</v>
      </c>
      <c r="I12187" s="2">
        <f>VLOOKUP($E12187,
Products!$A$1:$F$201,MATCH(Orders!I$1,Products!$A$1:$F$1,0),0)</f>
        <v>6040.8433358455886</v>
      </c>
      <c r="J12187" s="2">
        <f>VLOOKUP($E12187,
Products!$A$1:$F$201,MATCH(Orders!J$1,Products!$A$1:$F$1,0),0)</f>
        <v>4363.6239115177623</v>
      </c>
    </row>
    <row r="12188" spans="1:10">
      <c r="A12188">
        <v>12187</v>
      </c>
      <c r="B12188" s="4">
        <v>45616</v>
      </c>
      <c r="C12188" s="10">
        <f>DATE(YEAR(orders[[#This Row],[order_date]]), MONTH(orders[[#This Row],[order_date]]), 1)</f>
        <v>45597</v>
      </c>
      <c r="D12188" t="s">
        <v>1252</v>
      </c>
      <c r="E12188" t="s">
        <v>566</v>
      </c>
      <c r="F12188" t="str">
        <f>VLOOKUP(orders[[#This Row],[product_id]],Products!A:C,3,0)</f>
        <v>Electronics</v>
      </c>
      <c r="G12188">
        <v>1</v>
      </c>
      <c r="H12188" s="6">
        <v>0.13701378607852729</v>
      </c>
      <c r="I12188" s="2">
        <f>VLOOKUP($E12188,
Products!$A$1:$F$201,MATCH(Orders!I$1,Products!$A$1:$F$1,0),0)</f>
        <v>16858.5225334635</v>
      </c>
      <c r="J12188" s="2">
        <f>VLOOKUP($E12188,
Products!$A$1:$F$201,MATCH(Orders!J$1,Products!$A$1:$F$1,0),0)</f>
        <v>11855.743620634101</v>
      </c>
    </row>
    <row r="12189" spans="1:10">
      <c r="A12189">
        <v>12188</v>
      </c>
      <c r="B12189" s="4">
        <v>46017</v>
      </c>
      <c r="C12189" s="10">
        <f>DATE(YEAR(orders[[#This Row],[order_date]]), MONTH(orders[[#This Row],[order_date]]), 1)</f>
        <v>45992</v>
      </c>
      <c r="D12189" t="s">
        <v>3960</v>
      </c>
      <c r="E12189" t="s">
        <v>526</v>
      </c>
      <c r="F12189" t="str">
        <f>VLOOKUP(orders[[#This Row],[product_id]],Products!A:C,3,0)</f>
        <v>Electronics</v>
      </c>
      <c r="G12189">
        <v>1</v>
      </c>
      <c r="H12189" s="6">
        <v>0.21262660697532074</v>
      </c>
      <c r="I12189" s="2">
        <f>VLOOKUP($E12189,
Products!$A$1:$F$201,MATCH(Orders!I$1,Products!$A$1:$F$1,0),0)</f>
        <v>11165.347713400481</v>
      </c>
      <c r="J12189" s="2">
        <f>VLOOKUP($E12189,
Products!$A$1:$F$201,MATCH(Orders!J$1,Products!$A$1:$F$1,0),0)</f>
        <v>7966.5169511049389</v>
      </c>
    </row>
    <row r="12190" spans="1:10">
      <c r="A12190">
        <v>12189</v>
      </c>
      <c r="B12190" s="4">
        <v>45603</v>
      </c>
      <c r="C12190" s="10">
        <f>DATE(YEAR(orders[[#This Row],[order_date]]), MONTH(orders[[#This Row],[order_date]]), 1)</f>
        <v>45597</v>
      </c>
      <c r="D12190" t="s">
        <v>4592</v>
      </c>
      <c r="E12190" t="s">
        <v>691</v>
      </c>
      <c r="F12190" t="str">
        <f>VLOOKUP(orders[[#This Row],[product_id]],Products!A:C,3,0)</f>
        <v>Appliances</v>
      </c>
      <c r="G12190">
        <v>1</v>
      </c>
      <c r="H12190" s="6">
        <v>9.1097610485015468E-2</v>
      </c>
      <c r="I12190" s="2">
        <f>VLOOKUP($E12190,
Products!$A$1:$F$201,MATCH(Orders!I$1,Products!$A$1:$F$1,0),0)</f>
        <v>2337.6024778940591</v>
      </c>
      <c r="J12190" s="2">
        <f>VLOOKUP($E12190,
Products!$A$1:$F$201,MATCH(Orders!J$1,Products!$A$1:$F$1,0),0)</f>
        <v>1616.9957885138581</v>
      </c>
    </row>
    <row r="12191" spans="1:10">
      <c r="A12191">
        <v>12190</v>
      </c>
      <c r="B12191" s="4">
        <v>45110</v>
      </c>
      <c r="C12191" s="10">
        <f>DATE(YEAR(orders[[#This Row],[order_date]]), MONTH(orders[[#This Row],[order_date]]), 1)</f>
        <v>45108</v>
      </c>
      <c r="D12191" t="s">
        <v>866</v>
      </c>
      <c r="E12191" t="s">
        <v>519</v>
      </c>
      <c r="F12191" t="str">
        <f>VLOOKUP(orders[[#This Row],[product_id]],Products!A:C,3,0)</f>
        <v>Electronics</v>
      </c>
      <c r="G12191">
        <v>1</v>
      </c>
      <c r="H12191" s="6">
        <v>0.12663949637753902</v>
      </c>
      <c r="I12191" s="2">
        <f>VLOOKUP($E12191,
Products!$A$1:$F$201,MATCH(Orders!I$1,Products!$A$1:$F$1,0),0)</f>
        <v>13103.02115426216</v>
      </c>
      <c r="J12191" s="2">
        <f>VLOOKUP($E12191,
Products!$A$1:$F$201,MATCH(Orders!J$1,Products!$A$1:$F$1,0),0)</f>
        <v>8775.5491996797755</v>
      </c>
    </row>
    <row r="12192" spans="1:10">
      <c r="A12192">
        <v>12191</v>
      </c>
      <c r="B12192" s="4">
        <v>45931</v>
      </c>
      <c r="C12192" s="10">
        <f>DATE(YEAR(orders[[#This Row],[order_date]]), MONTH(orders[[#This Row],[order_date]]), 1)</f>
        <v>45931</v>
      </c>
      <c r="D12192" t="s">
        <v>2742</v>
      </c>
      <c r="E12192" t="s">
        <v>601</v>
      </c>
      <c r="F12192" t="str">
        <f>VLOOKUP(orders[[#This Row],[product_id]],Products!A:C,3,0)</f>
        <v>Appliances</v>
      </c>
      <c r="G12192">
        <v>1</v>
      </c>
      <c r="H12192" s="6">
        <v>0.10894761257727512</v>
      </c>
      <c r="I12192" s="2">
        <f>VLOOKUP($E12192,
Products!$A$1:$F$201,MATCH(Orders!I$1,Products!$A$1:$F$1,0),0)</f>
        <v>2095.1354013205032</v>
      </c>
      <c r="J12192" s="2">
        <f>VLOOKUP($E12192,
Products!$A$1:$F$201,MATCH(Orders!J$1,Products!$A$1:$F$1,0),0)</f>
        <v>1374.592895200507</v>
      </c>
    </row>
    <row r="12193" spans="1:10">
      <c r="A12193">
        <v>12192</v>
      </c>
      <c r="B12193" s="4">
        <v>45134</v>
      </c>
      <c r="C12193" s="10">
        <f>DATE(YEAR(orders[[#This Row],[order_date]]), MONTH(orders[[#This Row],[order_date]]), 1)</f>
        <v>45108</v>
      </c>
      <c r="D12193" t="s">
        <v>3358</v>
      </c>
      <c r="E12193" t="s">
        <v>584</v>
      </c>
      <c r="F12193" t="str">
        <f>VLOOKUP(orders[[#This Row],[product_id]],Products!A:C,3,0)</f>
        <v>Electronics</v>
      </c>
      <c r="G12193">
        <v>2</v>
      </c>
      <c r="H12193" s="6">
        <v>0.21771818939284582</v>
      </c>
      <c r="I12193" s="2">
        <f>VLOOKUP($E12193,
Products!$A$1:$F$201,MATCH(Orders!I$1,Products!$A$1:$F$1,0),0)</f>
        <v>22521.77465591731</v>
      </c>
      <c r="J12193" s="2">
        <f>VLOOKUP($E12193,
Products!$A$1:$F$201,MATCH(Orders!J$1,Products!$A$1:$F$1,0),0)</f>
        <v>15596.91628423841</v>
      </c>
    </row>
    <row r="12194" spans="1:10">
      <c r="A12194">
        <v>12193</v>
      </c>
      <c r="B12194" s="4">
        <v>45454</v>
      </c>
      <c r="C12194" s="10">
        <f>DATE(YEAR(orders[[#This Row],[order_date]]), MONTH(orders[[#This Row],[order_date]]), 1)</f>
        <v>45444</v>
      </c>
      <c r="D12194" t="s">
        <v>3140</v>
      </c>
      <c r="E12194" t="s">
        <v>687</v>
      </c>
      <c r="F12194" t="str">
        <f>VLOOKUP(orders[[#This Row],[product_id]],Products!A:C,3,0)</f>
        <v>Electronics</v>
      </c>
      <c r="G12194">
        <v>3</v>
      </c>
      <c r="H12194" s="6">
        <v>0.11679326012919405</v>
      </c>
      <c r="I12194" s="2">
        <f>VLOOKUP($E12194,
Products!$A$1:$F$201,MATCH(Orders!I$1,Products!$A$1:$F$1,0),0)</f>
        <v>12143.737276429891</v>
      </c>
      <c r="J12194" s="2">
        <f>VLOOKUP($E12194,
Products!$A$1:$F$201,MATCH(Orders!J$1,Products!$A$1:$F$1,0),0)</f>
        <v>9077.1957392673976</v>
      </c>
    </row>
    <row r="12195" spans="1:10">
      <c r="A12195">
        <v>12194</v>
      </c>
      <c r="B12195" s="4">
        <v>45744</v>
      </c>
      <c r="C12195" s="10">
        <f>DATE(YEAR(orders[[#This Row],[order_date]]), MONTH(orders[[#This Row],[order_date]]), 1)</f>
        <v>45717</v>
      </c>
      <c r="D12195" t="s">
        <v>3974</v>
      </c>
      <c r="E12195" t="s">
        <v>583</v>
      </c>
      <c r="F12195" t="str">
        <f>VLOOKUP(orders[[#This Row],[product_id]],Products!A:C,3,0)</f>
        <v>Electronics</v>
      </c>
      <c r="G12195">
        <v>1</v>
      </c>
      <c r="H12195" s="6">
        <v>0.17741535748574305</v>
      </c>
      <c r="I12195" s="2">
        <f>VLOOKUP($E12195,
Products!$A$1:$F$201,MATCH(Orders!I$1,Products!$A$1:$F$1,0),0)</f>
        <v>22677.574574249091</v>
      </c>
      <c r="J12195" s="2">
        <f>VLOOKUP($E12195,
Products!$A$1:$F$201,MATCH(Orders!J$1,Products!$A$1:$F$1,0),0)</f>
        <v>16593.91273362303</v>
      </c>
    </row>
    <row r="12196" spans="1:10">
      <c r="A12196">
        <v>12195</v>
      </c>
      <c r="B12196" s="4">
        <v>45929</v>
      </c>
      <c r="C12196" s="10">
        <f>DATE(YEAR(orders[[#This Row],[order_date]]), MONTH(orders[[#This Row],[order_date]]), 1)</f>
        <v>45901</v>
      </c>
      <c r="D12196" t="s">
        <v>4604</v>
      </c>
      <c r="E12196" t="s">
        <v>546</v>
      </c>
      <c r="F12196" t="str">
        <f>VLOOKUP(orders[[#This Row],[product_id]],Products!A:C,3,0)</f>
        <v>Electronics</v>
      </c>
      <c r="G12196">
        <v>1</v>
      </c>
      <c r="H12196" s="6">
        <v>0.21120336930506906</v>
      </c>
      <c r="I12196" s="2">
        <f>VLOOKUP($E12196,
Products!$A$1:$F$201,MATCH(Orders!I$1,Products!$A$1:$F$1,0),0)</f>
        <v>21943.16319502375</v>
      </c>
      <c r="J12196" s="2">
        <f>VLOOKUP($E12196,
Products!$A$1:$F$201,MATCH(Orders!J$1,Products!$A$1:$F$1,0),0)</f>
        <v>16937.09489743154</v>
      </c>
    </row>
    <row r="12197" spans="1:10">
      <c r="A12197">
        <v>12196</v>
      </c>
      <c r="B12197" s="4">
        <v>45381</v>
      </c>
      <c r="C12197" s="10">
        <f>DATE(YEAR(orders[[#This Row],[order_date]]), MONTH(orders[[#This Row],[order_date]]), 1)</f>
        <v>45352</v>
      </c>
      <c r="D12197" t="s">
        <v>2447</v>
      </c>
      <c r="E12197" t="s">
        <v>521</v>
      </c>
      <c r="F12197" t="str">
        <f>VLOOKUP(orders[[#This Row],[product_id]],Products!A:C,3,0)</f>
        <v>Electronics</v>
      </c>
      <c r="G12197">
        <v>1</v>
      </c>
      <c r="H12197" s="6">
        <v>0.21273569813298626</v>
      </c>
      <c r="I12197" s="2">
        <f>VLOOKUP($E12197,
Products!$A$1:$F$201,MATCH(Orders!I$1,Products!$A$1:$F$1,0),0)</f>
        <v>18373.691083837519</v>
      </c>
      <c r="J12197" s="2">
        <f>VLOOKUP($E12197,
Products!$A$1:$F$201,MATCH(Orders!J$1,Products!$A$1:$F$1,0),0)</f>
        <v>14409.80197321412</v>
      </c>
    </row>
    <row r="12198" spans="1:10">
      <c r="A12198">
        <v>12197</v>
      </c>
      <c r="B12198" s="4">
        <v>45828</v>
      </c>
      <c r="C12198" s="10">
        <f>DATE(YEAR(orders[[#This Row],[order_date]]), MONTH(orders[[#This Row],[order_date]]), 1)</f>
        <v>45809</v>
      </c>
      <c r="D12198" t="s">
        <v>2213</v>
      </c>
      <c r="E12198" t="s">
        <v>556</v>
      </c>
      <c r="F12198" t="str">
        <f>VLOOKUP(orders[[#This Row],[product_id]],Products!A:C,3,0)</f>
        <v>Appliances</v>
      </c>
      <c r="G12198">
        <v>3</v>
      </c>
      <c r="H12198" s="6">
        <v>0.10241705220888296</v>
      </c>
      <c r="I12198" s="2">
        <f>VLOOKUP($E12198,
Products!$A$1:$F$201,MATCH(Orders!I$1,Products!$A$1:$F$1,0),0)</f>
        <v>27054.121101651981</v>
      </c>
      <c r="J12198" s="2">
        <f>VLOOKUP($E12198,
Products!$A$1:$F$201,MATCH(Orders!J$1,Products!$A$1:$F$1,0),0)</f>
        <v>19388.930988794411</v>
      </c>
    </row>
    <row r="12199" spans="1:10">
      <c r="A12199">
        <v>12198</v>
      </c>
      <c r="B12199" s="4">
        <v>45170</v>
      </c>
      <c r="C12199" s="10">
        <f>DATE(YEAR(orders[[#This Row],[order_date]]), MONTH(orders[[#This Row],[order_date]]), 1)</f>
        <v>45170</v>
      </c>
      <c r="D12199" t="s">
        <v>2231</v>
      </c>
      <c r="E12199" t="s">
        <v>506</v>
      </c>
      <c r="F12199" t="str">
        <f>VLOOKUP(orders[[#This Row],[product_id]],Products!A:C,3,0)</f>
        <v>Electronics</v>
      </c>
      <c r="G12199">
        <v>1</v>
      </c>
      <c r="H12199" s="6">
        <v>0.16996614281754241</v>
      </c>
      <c r="I12199" s="2">
        <f>VLOOKUP($E12199,
Products!$A$1:$F$201,MATCH(Orders!I$1,Products!$A$1:$F$1,0),0)</f>
        <v>2354.115904304108</v>
      </c>
      <c r="J12199" s="2">
        <f>VLOOKUP($E12199,
Products!$A$1:$F$201,MATCH(Orders!J$1,Products!$A$1:$F$1,0),0)</f>
        <v>1810.784620830796</v>
      </c>
    </row>
    <row r="12200" spans="1:10">
      <c r="A12200">
        <v>12199</v>
      </c>
      <c r="B12200" s="4">
        <v>45697</v>
      </c>
      <c r="C12200" s="10">
        <f>DATE(YEAR(orders[[#This Row],[order_date]]), MONTH(orders[[#This Row],[order_date]]), 1)</f>
        <v>45689</v>
      </c>
      <c r="D12200" t="s">
        <v>1693</v>
      </c>
      <c r="E12200" t="s">
        <v>545</v>
      </c>
      <c r="F12200" t="str">
        <f>VLOOKUP(orders[[#This Row],[product_id]],Products!A:C,3,0)</f>
        <v>Electronics</v>
      </c>
      <c r="G12200">
        <v>2</v>
      </c>
      <c r="H12200" s="6">
        <v>0.22851508714618468</v>
      </c>
      <c r="I12200" s="2">
        <f>VLOOKUP($E12200,
Products!$A$1:$F$201,MATCH(Orders!I$1,Products!$A$1:$F$1,0),0)</f>
        <v>11292.44914297154</v>
      </c>
      <c r="J12200" s="2">
        <f>VLOOKUP($E12200,
Products!$A$1:$F$201,MATCH(Orders!J$1,Products!$A$1:$F$1,0),0)</f>
        <v>7616.0274340726546</v>
      </c>
    </row>
    <row r="12201" spans="1:10">
      <c r="A12201">
        <v>12200</v>
      </c>
      <c r="B12201" s="4">
        <v>45164</v>
      </c>
      <c r="C12201" s="10">
        <f>DATE(YEAR(orders[[#This Row],[order_date]]), MONTH(orders[[#This Row],[order_date]]), 1)</f>
        <v>45139</v>
      </c>
      <c r="D12201" t="s">
        <v>4266</v>
      </c>
      <c r="E12201" t="s">
        <v>523</v>
      </c>
      <c r="F12201" t="str">
        <f>VLOOKUP(orders[[#This Row],[product_id]],Products!A:C,3,0)</f>
        <v>Electronics</v>
      </c>
      <c r="G12201">
        <v>2</v>
      </c>
      <c r="H12201" s="6">
        <v>0.13125662965318022</v>
      </c>
      <c r="I12201" s="2">
        <f>VLOOKUP($E12201,
Products!$A$1:$F$201,MATCH(Orders!I$1,Products!$A$1:$F$1,0),0)</f>
        <v>27240.414518089601</v>
      </c>
      <c r="J12201" s="2">
        <f>VLOOKUP($E12201,
Products!$A$1:$F$201,MATCH(Orders!J$1,Products!$A$1:$F$1,0),0)</f>
        <v>21217.524617692769</v>
      </c>
    </row>
    <row r="12202" spans="1:10">
      <c r="A12202">
        <v>12201</v>
      </c>
      <c r="B12202" s="4">
        <v>45271</v>
      </c>
      <c r="C12202" s="10">
        <f>DATE(YEAR(orders[[#This Row],[order_date]]), MONTH(orders[[#This Row],[order_date]]), 1)</f>
        <v>45261</v>
      </c>
      <c r="D12202" t="s">
        <v>2081</v>
      </c>
      <c r="E12202" t="s">
        <v>539</v>
      </c>
      <c r="F12202" t="str">
        <f>VLOOKUP(orders[[#This Row],[product_id]],Products!A:C,3,0)</f>
        <v>Appliances</v>
      </c>
      <c r="G12202">
        <v>2</v>
      </c>
      <c r="H12202" s="6">
        <v>6.0247992948386966E-2</v>
      </c>
      <c r="I12202" s="2">
        <f>VLOOKUP($E12202,
Products!$A$1:$F$201,MATCH(Orders!I$1,Products!$A$1:$F$1,0),0)</f>
        <v>25730.234720482978</v>
      </c>
      <c r="J12202" s="2">
        <f>VLOOKUP($E12202,
Products!$A$1:$F$201,MATCH(Orders!J$1,Products!$A$1:$F$1,0),0)</f>
        <v>17186.87037527658</v>
      </c>
    </row>
    <row r="12203" spans="1:10">
      <c r="A12203">
        <v>12202</v>
      </c>
      <c r="B12203" s="4">
        <v>45236</v>
      </c>
      <c r="C12203" s="10">
        <f>DATE(YEAR(orders[[#This Row],[order_date]]), MONTH(orders[[#This Row],[order_date]]), 1)</f>
        <v>45231</v>
      </c>
      <c r="D12203" t="s">
        <v>2259</v>
      </c>
      <c r="E12203" t="s">
        <v>694</v>
      </c>
      <c r="F12203" t="str">
        <f>VLOOKUP(orders[[#This Row],[product_id]],Products!A:C,3,0)</f>
        <v>Appliances</v>
      </c>
      <c r="G12203">
        <v>3</v>
      </c>
      <c r="H12203" s="6">
        <v>0.14721994015338374</v>
      </c>
      <c r="I12203" s="2">
        <f>VLOOKUP($E12203,
Products!$A$1:$F$201,MATCH(Orders!I$1,Products!$A$1:$F$1,0),0)</f>
        <v>6319.3885218993337</v>
      </c>
      <c r="J12203" s="2">
        <f>VLOOKUP($E12203,
Products!$A$1:$F$201,MATCH(Orders!J$1,Products!$A$1:$F$1,0),0)</f>
        <v>4956.0125433870189</v>
      </c>
    </row>
    <row r="12204" spans="1:10">
      <c r="A12204">
        <v>12203</v>
      </c>
      <c r="B12204" s="4">
        <v>44964</v>
      </c>
      <c r="C12204" s="10">
        <f>DATE(YEAR(orders[[#This Row],[order_date]]), MONTH(orders[[#This Row],[order_date]]), 1)</f>
        <v>44958</v>
      </c>
      <c r="D12204" t="s">
        <v>2987</v>
      </c>
      <c r="E12204" t="s">
        <v>605</v>
      </c>
      <c r="F12204" t="str">
        <f>VLOOKUP(orders[[#This Row],[product_id]],Products!A:C,3,0)</f>
        <v>Electronics</v>
      </c>
      <c r="G12204">
        <v>1</v>
      </c>
      <c r="H12204" s="6">
        <v>0.14131784891669455</v>
      </c>
      <c r="I12204" s="2">
        <f>VLOOKUP($E12204,
Products!$A$1:$F$201,MATCH(Orders!I$1,Products!$A$1:$F$1,0),0)</f>
        <v>2690.742909794456</v>
      </c>
      <c r="J12204" s="2">
        <f>VLOOKUP($E12204,
Products!$A$1:$F$201,MATCH(Orders!J$1,Products!$A$1:$F$1,0),0)</f>
        <v>2067.549626292313</v>
      </c>
    </row>
    <row r="12205" spans="1:10">
      <c r="A12205">
        <v>12204</v>
      </c>
      <c r="B12205" s="4">
        <v>44958</v>
      </c>
      <c r="C12205" s="10">
        <f>DATE(YEAR(orders[[#This Row],[order_date]]), MONTH(orders[[#This Row],[order_date]]), 1)</f>
        <v>44958</v>
      </c>
      <c r="D12205" t="s">
        <v>2729</v>
      </c>
      <c r="E12205" t="s">
        <v>654</v>
      </c>
      <c r="F12205" t="str">
        <f>VLOOKUP(orders[[#This Row],[product_id]],Products!A:C,3,0)</f>
        <v>Electronics</v>
      </c>
      <c r="G12205">
        <v>1</v>
      </c>
      <c r="H12205" s="6">
        <v>0.10039085600194296</v>
      </c>
      <c r="I12205" s="2">
        <f>VLOOKUP($E12205,
Products!$A$1:$F$201,MATCH(Orders!I$1,Products!$A$1:$F$1,0),0)</f>
        <v>2480.90324078101</v>
      </c>
      <c r="J12205" s="2">
        <f>VLOOKUP($E12205,
Products!$A$1:$F$201,MATCH(Orders!J$1,Products!$A$1:$F$1,0),0)</f>
        <v>1964.543440578911</v>
      </c>
    </row>
    <row r="12206" spans="1:10">
      <c r="A12206">
        <v>12205</v>
      </c>
      <c r="B12206" s="4">
        <v>45218</v>
      </c>
      <c r="C12206" s="10">
        <f>DATE(YEAR(orders[[#This Row],[order_date]]), MONTH(orders[[#This Row],[order_date]]), 1)</f>
        <v>45200</v>
      </c>
      <c r="D12206" t="s">
        <v>2623</v>
      </c>
      <c r="E12206" t="s">
        <v>634</v>
      </c>
      <c r="F12206" t="str">
        <f>VLOOKUP(orders[[#This Row],[product_id]],Products!A:C,3,0)</f>
        <v>Appliances</v>
      </c>
      <c r="G12206">
        <v>1</v>
      </c>
      <c r="H12206" s="6">
        <v>6.4411880536757213E-2</v>
      </c>
      <c r="I12206" s="2">
        <f>VLOOKUP($E12206,
Products!$A$1:$F$201,MATCH(Orders!I$1,Products!$A$1:$F$1,0),0)</f>
        <v>25631.29637331214</v>
      </c>
      <c r="J12206" s="2">
        <f>VLOOKUP($E12206,
Products!$A$1:$F$201,MATCH(Orders!J$1,Products!$A$1:$F$1,0),0)</f>
        <v>17692.643397044121</v>
      </c>
    </row>
    <row r="12207" spans="1:10">
      <c r="A12207">
        <v>12206</v>
      </c>
      <c r="B12207" s="4">
        <v>45218</v>
      </c>
      <c r="C12207" s="10">
        <f>DATE(YEAR(orders[[#This Row],[order_date]]), MONTH(orders[[#This Row],[order_date]]), 1)</f>
        <v>45200</v>
      </c>
      <c r="D12207" t="s">
        <v>2574</v>
      </c>
      <c r="E12207" t="s">
        <v>660</v>
      </c>
      <c r="F12207" t="str">
        <f>VLOOKUP(orders[[#This Row],[product_id]],Products!A:C,3,0)</f>
        <v>Appliances</v>
      </c>
      <c r="G12207">
        <v>1</v>
      </c>
      <c r="H12207" s="6">
        <v>0.12195611412807669</v>
      </c>
      <c r="I12207" s="2">
        <f>VLOOKUP($E12207,
Products!$A$1:$F$201,MATCH(Orders!I$1,Products!$A$1:$F$1,0),0)</f>
        <v>25996.564605776519</v>
      </c>
      <c r="J12207" s="2">
        <f>VLOOKUP($E12207,
Products!$A$1:$F$201,MATCH(Orders!J$1,Products!$A$1:$F$1,0),0)</f>
        <v>20210.769869456319</v>
      </c>
    </row>
    <row r="12208" spans="1:10">
      <c r="A12208">
        <v>12207</v>
      </c>
      <c r="B12208" s="4">
        <v>45684</v>
      </c>
      <c r="C12208" s="10">
        <f>DATE(YEAR(orders[[#This Row],[order_date]]), MONTH(orders[[#This Row],[order_date]]), 1)</f>
        <v>45658</v>
      </c>
      <c r="D12208" t="s">
        <v>2307</v>
      </c>
      <c r="E12208" t="s">
        <v>684</v>
      </c>
      <c r="F12208" t="str">
        <f>VLOOKUP(orders[[#This Row],[product_id]],Products!A:C,3,0)</f>
        <v>Appliances</v>
      </c>
      <c r="G12208">
        <v>1</v>
      </c>
      <c r="H12208" s="6">
        <v>0.14763176131976311</v>
      </c>
      <c r="I12208" s="2">
        <f>VLOOKUP($E12208,
Products!$A$1:$F$201,MATCH(Orders!I$1,Products!$A$1:$F$1,0),0)</f>
        <v>2147.166688023286</v>
      </c>
      <c r="J12208" s="2">
        <f>VLOOKUP($E12208,
Products!$A$1:$F$201,MATCH(Orders!J$1,Products!$A$1:$F$1,0),0)</f>
        <v>1709.9619584723389</v>
      </c>
    </row>
    <row r="12209" spans="1:10">
      <c r="A12209">
        <v>12208</v>
      </c>
      <c r="B12209" s="4">
        <v>45504</v>
      </c>
      <c r="C12209" s="10">
        <f>DATE(YEAR(orders[[#This Row],[order_date]]), MONTH(orders[[#This Row],[order_date]]), 1)</f>
        <v>45474</v>
      </c>
      <c r="D12209" t="s">
        <v>4533</v>
      </c>
      <c r="E12209" t="s">
        <v>644</v>
      </c>
      <c r="F12209" t="str">
        <f>VLOOKUP(orders[[#This Row],[product_id]],Products!A:C,3,0)</f>
        <v>Appliances</v>
      </c>
      <c r="G12209">
        <v>2</v>
      </c>
      <c r="H12209" s="6">
        <v>0.14850562209149165</v>
      </c>
      <c r="I12209" s="2">
        <f>VLOOKUP($E12209,
Products!$A$1:$F$201,MATCH(Orders!I$1,Products!$A$1:$F$1,0),0)</f>
        <v>2076.3860361463489</v>
      </c>
      <c r="J12209" s="2">
        <f>VLOOKUP($E12209,
Products!$A$1:$F$201,MATCH(Orders!J$1,Products!$A$1:$F$1,0),0)</f>
        <v>1496.280632568785</v>
      </c>
    </row>
    <row r="12210" spans="1:10">
      <c r="A12210">
        <v>12209</v>
      </c>
      <c r="B12210" s="4">
        <v>45531</v>
      </c>
      <c r="C12210" s="10">
        <f>DATE(YEAR(orders[[#This Row],[order_date]]), MONTH(orders[[#This Row],[order_date]]), 1)</f>
        <v>45505</v>
      </c>
      <c r="D12210" t="s">
        <v>4186</v>
      </c>
      <c r="E12210" t="s">
        <v>625</v>
      </c>
      <c r="F12210" t="str">
        <f>VLOOKUP(orders[[#This Row],[product_id]],Products!A:C,3,0)</f>
        <v>Electronics</v>
      </c>
      <c r="G12210">
        <v>2</v>
      </c>
      <c r="H12210" s="6">
        <v>0.23905034936549704</v>
      </c>
      <c r="I12210" s="2">
        <f>VLOOKUP($E12210,
Products!$A$1:$F$201,MATCH(Orders!I$1,Products!$A$1:$F$1,0),0)</f>
        <v>11578.815958005471</v>
      </c>
      <c r="J12210" s="2">
        <f>VLOOKUP($E12210,
Products!$A$1:$F$201,MATCH(Orders!J$1,Products!$A$1:$F$1,0),0)</f>
        <v>7854.7306959992193</v>
      </c>
    </row>
    <row r="12211" spans="1:10">
      <c r="A12211">
        <v>12210</v>
      </c>
      <c r="B12211" s="4">
        <v>45373</v>
      </c>
      <c r="C12211" s="10">
        <f>DATE(YEAR(orders[[#This Row],[order_date]]), MONTH(orders[[#This Row],[order_date]]), 1)</f>
        <v>45352</v>
      </c>
      <c r="D12211" t="s">
        <v>2005</v>
      </c>
      <c r="E12211" t="s">
        <v>607</v>
      </c>
      <c r="F12211" t="str">
        <f>VLOOKUP(orders[[#This Row],[product_id]],Products!A:C,3,0)</f>
        <v>Appliances</v>
      </c>
      <c r="G12211">
        <v>1</v>
      </c>
      <c r="H12211" s="6">
        <v>0.12687088859981072</v>
      </c>
      <c r="I12211" s="2">
        <f>VLOOKUP($E12211,
Products!$A$1:$F$201,MATCH(Orders!I$1,Products!$A$1:$F$1,0),0)</f>
        <v>6264.400042999192</v>
      </c>
      <c r="J12211" s="2">
        <f>VLOOKUP($E12211,
Products!$A$1:$F$201,MATCH(Orders!J$1,Products!$A$1:$F$1,0),0)</f>
        <v>4980.3849171743304</v>
      </c>
    </row>
    <row r="12212" spans="1:10">
      <c r="A12212">
        <v>12211</v>
      </c>
      <c r="B12212" s="4">
        <v>45204</v>
      </c>
      <c r="C12212" s="10">
        <f>DATE(YEAR(orders[[#This Row],[order_date]]), MONTH(orders[[#This Row],[order_date]]), 1)</f>
        <v>45200</v>
      </c>
      <c r="D12212" t="s">
        <v>1416</v>
      </c>
      <c r="E12212" t="s">
        <v>620</v>
      </c>
      <c r="F12212" t="str">
        <f>VLOOKUP(orders[[#This Row],[product_id]],Products!A:C,3,0)</f>
        <v>Electronics</v>
      </c>
      <c r="G12212">
        <v>3</v>
      </c>
      <c r="H12212" s="6">
        <v>0.14039111913345184</v>
      </c>
      <c r="I12212" s="2">
        <f>VLOOKUP($E12212,
Products!$A$1:$F$201,MATCH(Orders!I$1,Products!$A$1:$F$1,0),0)</f>
        <v>23669.635851452331</v>
      </c>
      <c r="J12212" s="2">
        <f>VLOOKUP($E12212,
Products!$A$1:$F$201,MATCH(Orders!J$1,Products!$A$1:$F$1,0),0)</f>
        <v>17880.752220874681</v>
      </c>
    </row>
    <row r="12213" spans="1:10">
      <c r="A12213">
        <v>12212</v>
      </c>
      <c r="B12213" s="4">
        <v>45920</v>
      </c>
      <c r="C12213" s="10">
        <f>DATE(YEAR(orders[[#This Row],[order_date]]), MONTH(orders[[#This Row],[order_date]]), 1)</f>
        <v>45901</v>
      </c>
      <c r="D12213" t="s">
        <v>3212</v>
      </c>
      <c r="E12213" t="s">
        <v>519</v>
      </c>
      <c r="F12213" t="str">
        <f>VLOOKUP(orders[[#This Row],[product_id]],Products!A:C,3,0)</f>
        <v>Electronics</v>
      </c>
      <c r="G12213">
        <v>2</v>
      </c>
      <c r="H12213" s="6">
        <v>0.14951322881461965</v>
      </c>
      <c r="I12213" s="2">
        <f>VLOOKUP($E12213,
Products!$A$1:$F$201,MATCH(Orders!I$1,Products!$A$1:$F$1,0),0)</f>
        <v>13103.02115426216</v>
      </c>
      <c r="J12213" s="2">
        <f>VLOOKUP($E12213,
Products!$A$1:$F$201,MATCH(Orders!J$1,Products!$A$1:$F$1,0),0)</f>
        <v>8775.5491996797755</v>
      </c>
    </row>
    <row r="12214" spans="1:10">
      <c r="A12214">
        <v>12213</v>
      </c>
      <c r="B12214" s="4">
        <v>45458</v>
      </c>
      <c r="C12214" s="10">
        <f>DATE(YEAR(orders[[#This Row],[order_date]]), MONTH(orders[[#This Row],[order_date]]), 1)</f>
        <v>45444</v>
      </c>
      <c r="D12214" t="s">
        <v>2182</v>
      </c>
      <c r="E12214" t="s">
        <v>597</v>
      </c>
      <c r="F12214" t="str">
        <f>VLOOKUP(orders[[#This Row],[product_id]],Products!A:C,3,0)</f>
        <v>Appliances</v>
      </c>
      <c r="G12214">
        <v>1</v>
      </c>
      <c r="H12214" s="6">
        <v>8.3320959458825866E-2</v>
      </c>
      <c r="I12214" s="2">
        <f>VLOOKUP($E12214,
Products!$A$1:$F$201,MATCH(Orders!I$1,Products!$A$1:$F$1,0),0)</f>
        <v>22545.827750919081</v>
      </c>
      <c r="J12214" s="2">
        <f>VLOOKUP($E12214,
Products!$A$1:$F$201,MATCH(Orders!J$1,Products!$A$1:$F$1,0),0)</f>
        <v>15091.172935360129</v>
      </c>
    </row>
    <row r="12215" spans="1:10">
      <c r="A12215">
        <v>12214</v>
      </c>
      <c r="B12215" s="4">
        <v>45910</v>
      </c>
      <c r="C12215" s="10">
        <f>DATE(YEAR(orders[[#This Row],[order_date]]), MONTH(orders[[#This Row],[order_date]]), 1)</f>
        <v>45901</v>
      </c>
      <c r="D12215" t="s">
        <v>3166</v>
      </c>
      <c r="E12215" t="s">
        <v>688</v>
      </c>
      <c r="F12215" t="str">
        <f>VLOOKUP(orders[[#This Row],[product_id]],Products!A:C,3,0)</f>
        <v>Appliances</v>
      </c>
      <c r="G12215">
        <v>2</v>
      </c>
      <c r="H12215" s="6">
        <v>9.0174350083653765E-2</v>
      </c>
      <c r="I12215" s="2">
        <f>VLOOKUP($E12215,
Products!$A$1:$F$201,MATCH(Orders!I$1,Products!$A$1:$F$1,0),0)</f>
        <v>5983.6860426434141</v>
      </c>
      <c r="J12215" s="2">
        <f>VLOOKUP($E12215,
Products!$A$1:$F$201,MATCH(Orders!J$1,Products!$A$1:$F$1,0),0)</f>
        <v>3911.563059036529</v>
      </c>
    </row>
    <row r="12216" spans="1:10">
      <c r="A12216">
        <v>12215</v>
      </c>
      <c r="B12216" s="4">
        <v>45528</v>
      </c>
      <c r="C12216" s="10">
        <f>DATE(YEAR(orders[[#This Row],[order_date]]), MONTH(orders[[#This Row],[order_date]]), 1)</f>
        <v>45505</v>
      </c>
      <c r="D12216" t="s">
        <v>1747</v>
      </c>
      <c r="E12216" t="s">
        <v>660</v>
      </c>
      <c r="F12216" t="str">
        <f>VLOOKUP(orders[[#This Row],[product_id]],Products!A:C,3,0)</f>
        <v>Appliances</v>
      </c>
      <c r="G12216">
        <v>2</v>
      </c>
      <c r="H12216" s="6">
        <v>8.4181315230925757E-2</v>
      </c>
      <c r="I12216" s="2">
        <f>VLOOKUP($E12216,
Products!$A$1:$F$201,MATCH(Orders!I$1,Products!$A$1:$F$1,0),0)</f>
        <v>25996.564605776519</v>
      </c>
      <c r="J12216" s="2">
        <f>VLOOKUP($E12216,
Products!$A$1:$F$201,MATCH(Orders!J$1,Products!$A$1:$F$1,0),0)</f>
        <v>20210.769869456319</v>
      </c>
    </row>
    <row r="12217" spans="1:10">
      <c r="A12217">
        <v>12216</v>
      </c>
      <c r="B12217" s="4">
        <v>45488</v>
      </c>
      <c r="C12217" s="10">
        <f>DATE(YEAR(orders[[#This Row],[order_date]]), MONTH(orders[[#This Row],[order_date]]), 1)</f>
        <v>45474</v>
      </c>
      <c r="D12217" t="s">
        <v>777</v>
      </c>
      <c r="E12217" t="s">
        <v>655</v>
      </c>
      <c r="F12217" t="str">
        <f>VLOOKUP(orders[[#This Row],[product_id]],Products!A:C,3,0)</f>
        <v>Appliances</v>
      </c>
      <c r="G12217">
        <v>1</v>
      </c>
      <c r="H12217" s="6">
        <v>0.12665164515679544</v>
      </c>
      <c r="I12217" s="2">
        <f>VLOOKUP($E12217,
Products!$A$1:$F$201,MATCH(Orders!I$1,Products!$A$1:$F$1,0),0)</f>
        <v>24072.170529057032</v>
      </c>
      <c r="J12217" s="2">
        <f>VLOOKUP($E12217,
Products!$A$1:$F$201,MATCH(Orders!J$1,Products!$A$1:$F$1,0),0)</f>
        <v>16358.626370717549</v>
      </c>
    </row>
    <row r="12218" spans="1:10">
      <c r="A12218">
        <v>12217</v>
      </c>
      <c r="B12218" s="4">
        <v>45960</v>
      </c>
      <c r="C12218" s="10">
        <f>DATE(YEAR(orders[[#This Row],[order_date]]), MONTH(orders[[#This Row],[order_date]]), 1)</f>
        <v>45931</v>
      </c>
      <c r="D12218" t="s">
        <v>4444</v>
      </c>
      <c r="E12218" t="s">
        <v>526</v>
      </c>
      <c r="F12218" t="str">
        <f>VLOOKUP(orders[[#This Row],[product_id]],Products!A:C,3,0)</f>
        <v>Electronics</v>
      </c>
      <c r="G12218">
        <v>3</v>
      </c>
      <c r="H12218" s="6">
        <v>0.21057382719735718</v>
      </c>
      <c r="I12218" s="2">
        <f>VLOOKUP($E12218,
Products!$A$1:$F$201,MATCH(Orders!I$1,Products!$A$1:$F$1,0),0)</f>
        <v>11165.347713400481</v>
      </c>
      <c r="J12218" s="2">
        <f>VLOOKUP($E12218,
Products!$A$1:$F$201,MATCH(Orders!J$1,Products!$A$1:$F$1,0),0)</f>
        <v>7966.5169511049389</v>
      </c>
    </row>
    <row r="12219" spans="1:10">
      <c r="A12219">
        <v>12218</v>
      </c>
      <c r="B12219" s="4">
        <v>45517</v>
      </c>
      <c r="C12219" s="10">
        <f>DATE(YEAR(orders[[#This Row],[order_date]]), MONTH(orders[[#This Row],[order_date]]), 1)</f>
        <v>45505</v>
      </c>
      <c r="D12219" t="s">
        <v>3131</v>
      </c>
      <c r="E12219" t="s">
        <v>625</v>
      </c>
      <c r="F12219" t="str">
        <f>VLOOKUP(orders[[#This Row],[product_id]],Products!A:C,3,0)</f>
        <v>Electronics</v>
      </c>
      <c r="G12219">
        <v>1</v>
      </c>
      <c r="H12219" s="6">
        <v>0.24873527746235199</v>
      </c>
      <c r="I12219" s="2">
        <f>VLOOKUP($E12219,
Products!$A$1:$F$201,MATCH(Orders!I$1,Products!$A$1:$F$1,0),0)</f>
        <v>11578.815958005471</v>
      </c>
      <c r="J12219" s="2">
        <f>VLOOKUP($E12219,
Products!$A$1:$F$201,MATCH(Orders!J$1,Products!$A$1:$F$1,0),0)</f>
        <v>7854.7306959992193</v>
      </c>
    </row>
    <row r="12220" spans="1:10">
      <c r="A12220">
        <v>12219</v>
      </c>
      <c r="B12220" s="4">
        <v>44985</v>
      </c>
      <c r="C12220" s="10">
        <f>DATE(YEAR(orders[[#This Row],[order_date]]), MONTH(orders[[#This Row],[order_date]]), 1)</f>
        <v>44958</v>
      </c>
      <c r="D12220" t="s">
        <v>2752</v>
      </c>
      <c r="E12220" t="s">
        <v>657</v>
      </c>
      <c r="F12220" t="str">
        <f>VLOOKUP(orders[[#This Row],[product_id]],Products!A:C,3,0)</f>
        <v>Appliances</v>
      </c>
      <c r="G12220">
        <v>2</v>
      </c>
      <c r="H12220" s="6">
        <v>0.10727920242784986</v>
      </c>
      <c r="I12220" s="2">
        <f>VLOOKUP($E12220,
Products!$A$1:$F$201,MATCH(Orders!I$1,Products!$A$1:$F$1,0),0)</f>
        <v>6275.8669412443169</v>
      </c>
      <c r="J12220" s="2">
        <f>VLOOKUP($E12220,
Products!$A$1:$F$201,MATCH(Orders!J$1,Products!$A$1:$F$1,0),0)</f>
        <v>4742.5097602697688</v>
      </c>
    </row>
    <row r="12221" spans="1:10">
      <c r="A12221">
        <v>12220</v>
      </c>
      <c r="B12221" s="4">
        <v>45385</v>
      </c>
      <c r="C12221" s="10">
        <f>DATE(YEAR(orders[[#This Row],[order_date]]), MONTH(orders[[#This Row],[order_date]]), 1)</f>
        <v>45383</v>
      </c>
      <c r="D12221" t="s">
        <v>3435</v>
      </c>
      <c r="E12221" t="s">
        <v>524</v>
      </c>
      <c r="F12221" t="str">
        <f>VLOOKUP(orders[[#This Row],[product_id]],Products!A:C,3,0)</f>
        <v>Electronics</v>
      </c>
      <c r="G12221">
        <v>3</v>
      </c>
      <c r="H12221" s="6">
        <v>0.19739247496241791</v>
      </c>
      <c r="I12221" s="2">
        <f>VLOOKUP($E12221,
Products!$A$1:$F$201,MATCH(Orders!I$1,Products!$A$1:$F$1,0),0)</f>
        <v>13162.372749153699</v>
      </c>
      <c r="J12221" s="2">
        <f>VLOOKUP($E12221,
Products!$A$1:$F$201,MATCH(Orders!J$1,Products!$A$1:$F$1,0),0)</f>
        <v>8772.7564251238819</v>
      </c>
    </row>
    <row r="12222" spans="1:10">
      <c r="A12222">
        <v>12221</v>
      </c>
      <c r="B12222" s="4">
        <v>45030</v>
      </c>
      <c r="C12222" s="10">
        <f>DATE(YEAR(orders[[#This Row],[order_date]]), MONTH(orders[[#This Row],[order_date]]), 1)</f>
        <v>45017</v>
      </c>
      <c r="D12222" t="s">
        <v>3587</v>
      </c>
      <c r="E12222" t="s">
        <v>529</v>
      </c>
      <c r="F12222" t="str">
        <f>VLOOKUP(orders[[#This Row],[product_id]],Products!A:C,3,0)</f>
        <v>Electronics</v>
      </c>
      <c r="G12222">
        <v>2</v>
      </c>
      <c r="H12222" s="6">
        <v>0.15607629789552938</v>
      </c>
      <c r="I12222" s="2">
        <f>VLOOKUP($E12222,
Products!$A$1:$F$201,MATCH(Orders!I$1,Products!$A$1:$F$1,0),0)</f>
        <v>18308.801775351771</v>
      </c>
      <c r="J12222" s="2">
        <f>VLOOKUP($E12222,
Products!$A$1:$F$201,MATCH(Orders!J$1,Products!$A$1:$F$1,0),0)</f>
        <v>12027.24184831013</v>
      </c>
    </row>
    <row r="12223" spans="1:10">
      <c r="A12223">
        <v>12222</v>
      </c>
      <c r="B12223" s="4">
        <v>45757</v>
      </c>
      <c r="C12223" s="10">
        <f>DATE(YEAR(orders[[#This Row],[order_date]]), MONTH(orders[[#This Row],[order_date]]), 1)</f>
        <v>45748</v>
      </c>
      <c r="D12223" t="s">
        <v>2084</v>
      </c>
      <c r="E12223" t="s">
        <v>531</v>
      </c>
      <c r="F12223" t="str">
        <f>VLOOKUP(orders[[#This Row],[product_id]],Products!A:C,3,0)</f>
        <v>Electronics</v>
      </c>
      <c r="G12223">
        <v>3</v>
      </c>
      <c r="H12223" s="6">
        <v>0.10158797282924484</v>
      </c>
      <c r="I12223" s="2">
        <f>VLOOKUP($E12223,
Products!$A$1:$F$201,MATCH(Orders!I$1,Products!$A$1:$F$1,0),0)</f>
        <v>29674.378925417219</v>
      </c>
      <c r="J12223" s="2">
        <f>VLOOKUP($E12223,
Products!$A$1:$F$201,MATCH(Orders!J$1,Products!$A$1:$F$1,0),0)</f>
        <v>20795.30337605517</v>
      </c>
    </row>
    <row r="12224" spans="1:10">
      <c r="A12224">
        <v>12223</v>
      </c>
      <c r="B12224" s="4">
        <v>45715</v>
      </c>
      <c r="C12224" s="10">
        <f>DATE(YEAR(orders[[#This Row],[order_date]]), MONTH(orders[[#This Row],[order_date]]), 1)</f>
        <v>45689</v>
      </c>
      <c r="D12224" t="s">
        <v>2523</v>
      </c>
      <c r="E12224" t="s">
        <v>658</v>
      </c>
      <c r="F12224" t="str">
        <f>VLOOKUP(orders[[#This Row],[product_id]],Products!A:C,3,0)</f>
        <v>Electronics</v>
      </c>
      <c r="G12224">
        <v>2</v>
      </c>
      <c r="H12224" s="6">
        <v>0.24308823254205164</v>
      </c>
      <c r="I12224" s="2">
        <f>VLOOKUP($E12224,
Products!$A$1:$F$201,MATCH(Orders!I$1,Products!$A$1:$F$1,0),0)</f>
        <v>2455.4664524813788</v>
      </c>
      <c r="J12224" s="2">
        <f>VLOOKUP($E12224,
Products!$A$1:$F$201,MATCH(Orders!J$1,Products!$A$1:$F$1,0),0)</f>
        <v>1763.2139459131699</v>
      </c>
    </row>
    <row r="12225" spans="1:10">
      <c r="A12225">
        <v>12224</v>
      </c>
      <c r="B12225" s="4">
        <v>45030</v>
      </c>
      <c r="C12225" s="10">
        <f>DATE(YEAR(orders[[#This Row],[order_date]]), MONTH(orders[[#This Row],[order_date]]), 1)</f>
        <v>45017</v>
      </c>
      <c r="D12225" t="s">
        <v>2904</v>
      </c>
      <c r="E12225" t="s">
        <v>550</v>
      </c>
      <c r="F12225" t="str">
        <f>VLOOKUP(orders[[#This Row],[product_id]],Products!A:C,3,0)</f>
        <v>Electronics</v>
      </c>
      <c r="G12225">
        <v>1</v>
      </c>
      <c r="H12225" s="6">
        <v>0.21585176642611034</v>
      </c>
      <c r="I12225" s="2">
        <f>VLOOKUP($E12225,
Products!$A$1:$F$201,MATCH(Orders!I$1,Products!$A$1:$F$1,0),0)</f>
        <v>21928.70634496431</v>
      </c>
      <c r="J12225" s="2">
        <f>VLOOKUP($E12225,
Products!$A$1:$F$201,MATCH(Orders!J$1,Products!$A$1:$F$1,0),0)</f>
        <v>17227.037321653719</v>
      </c>
    </row>
    <row r="12226" spans="1:10">
      <c r="A12226">
        <v>12225</v>
      </c>
      <c r="B12226" s="4">
        <v>45668</v>
      </c>
      <c r="C12226" s="10">
        <f>DATE(YEAR(orders[[#This Row],[order_date]]), MONTH(orders[[#This Row],[order_date]]), 1)</f>
        <v>45658</v>
      </c>
      <c r="D12226" t="s">
        <v>4038</v>
      </c>
      <c r="E12226" t="s">
        <v>613</v>
      </c>
      <c r="F12226" t="str">
        <f>VLOOKUP(orders[[#This Row],[product_id]],Products!A:C,3,0)</f>
        <v>Appliances</v>
      </c>
      <c r="G12226">
        <v>2</v>
      </c>
      <c r="H12226" s="6">
        <v>0.11203646027501289</v>
      </c>
      <c r="I12226" s="2">
        <f>VLOOKUP($E12226,
Products!$A$1:$F$201,MATCH(Orders!I$1,Products!$A$1:$F$1,0),0)</f>
        <v>6365.2492969652412</v>
      </c>
      <c r="J12226" s="2">
        <f>VLOOKUP($E12226,
Products!$A$1:$F$201,MATCH(Orders!J$1,Products!$A$1:$F$1,0),0)</f>
        <v>4174.927496964433</v>
      </c>
    </row>
    <row r="12227" spans="1:10">
      <c r="A12227">
        <v>12226</v>
      </c>
      <c r="B12227" s="4">
        <v>45227</v>
      </c>
      <c r="C12227" s="10">
        <f>DATE(YEAR(orders[[#This Row],[order_date]]), MONTH(orders[[#This Row],[order_date]]), 1)</f>
        <v>45200</v>
      </c>
      <c r="D12227" t="s">
        <v>1809</v>
      </c>
      <c r="E12227" t="s">
        <v>662</v>
      </c>
      <c r="F12227" t="str">
        <f>VLOOKUP(orders[[#This Row],[product_id]],Products!A:C,3,0)</f>
        <v>Electronics</v>
      </c>
      <c r="G12227">
        <v>3</v>
      </c>
      <c r="H12227" s="6">
        <v>0.10447150688819851</v>
      </c>
      <c r="I12227" s="2">
        <f>VLOOKUP($E12227,
Products!$A$1:$F$201,MATCH(Orders!I$1,Products!$A$1:$F$1,0),0)</f>
        <v>20028.650831777191</v>
      </c>
      <c r="J12227" s="2">
        <f>VLOOKUP($E12227,
Products!$A$1:$F$201,MATCH(Orders!J$1,Products!$A$1:$F$1,0),0)</f>
        <v>14139.84905320309</v>
      </c>
    </row>
    <row r="12228" spans="1:10">
      <c r="A12228">
        <v>12227</v>
      </c>
      <c r="B12228" s="4">
        <v>45580</v>
      </c>
      <c r="C12228" s="10">
        <f>DATE(YEAR(orders[[#This Row],[order_date]]), MONTH(orders[[#This Row],[order_date]]), 1)</f>
        <v>45566</v>
      </c>
      <c r="D12228" t="s">
        <v>3883</v>
      </c>
      <c r="E12228" t="s">
        <v>644</v>
      </c>
      <c r="F12228" t="str">
        <f>VLOOKUP(orders[[#This Row],[product_id]],Products!A:C,3,0)</f>
        <v>Appliances</v>
      </c>
      <c r="G12228">
        <v>1</v>
      </c>
      <c r="H12228" s="6">
        <v>9.0421528912057708E-2</v>
      </c>
      <c r="I12228" s="2">
        <f>VLOOKUP($E12228,
Products!$A$1:$F$201,MATCH(Orders!I$1,Products!$A$1:$F$1,0),0)</f>
        <v>2076.3860361463489</v>
      </c>
      <c r="J12228" s="2">
        <f>VLOOKUP($E12228,
Products!$A$1:$F$201,MATCH(Orders!J$1,Products!$A$1:$F$1,0),0)</f>
        <v>1496.280632568785</v>
      </c>
    </row>
    <row r="12229" spans="1:10">
      <c r="A12229">
        <v>12228</v>
      </c>
      <c r="B12229" s="4">
        <v>45481</v>
      </c>
      <c r="C12229" s="10">
        <f>DATE(YEAR(orders[[#This Row],[order_date]]), MONTH(orders[[#This Row],[order_date]]), 1)</f>
        <v>45474</v>
      </c>
      <c r="D12229" t="s">
        <v>4300</v>
      </c>
      <c r="E12229" t="s">
        <v>529</v>
      </c>
      <c r="F12229" t="str">
        <f>VLOOKUP(orders[[#This Row],[product_id]],Products!A:C,3,0)</f>
        <v>Electronics</v>
      </c>
      <c r="G12229">
        <v>1</v>
      </c>
      <c r="H12229" s="6">
        <v>0.20051284868583191</v>
      </c>
      <c r="I12229" s="2">
        <f>VLOOKUP($E12229,
Products!$A$1:$F$201,MATCH(Orders!I$1,Products!$A$1:$F$1,0),0)</f>
        <v>18308.801775351771</v>
      </c>
      <c r="J12229" s="2">
        <f>VLOOKUP($E12229,
Products!$A$1:$F$201,MATCH(Orders!J$1,Products!$A$1:$F$1,0),0)</f>
        <v>12027.24184831013</v>
      </c>
    </row>
    <row r="12230" spans="1:10">
      <c r="A12230">
        <v>12229</v>
      </c>
      <c r="B12230" s="4">
        <v>45554</v>
      </c>
      <c r="C12230" s="10">
        <f>DATE(YEAR(orders[[#This Row],[order_date]]), MONTH(orders[[#This Row],[order_date]]), 1)</f>
        <v>45536</v>
      </c>
      <c r="D12230" t="s">
        <v>4180</v>
      </c>
      <c r="E12230" t="s">
        <v>529</v>
      </c>
      <c r="F12230" t="str">
        <f>VLOOKUP(orders[[#This Row],[product_id]],Products!A:C,3,0)</f>
        <v>Electronics</v>
      </c>
      <c r="G12230">
        <v>2</v>
      </c>
      <c r="H12230" s="6">
        <v>0.18533599531173059</v>
      </c>
      <c r="I12230" s="2">
        <f>VLOOKUP($E12230,
Products!$A$1:$F$201,MATCH(Orders!I$1,Products!$A$1:$F$1,0),0)</f>
        <v>18308.801775351771</v>
      </c>
      <c r="J12230" s="2">
        <f>VLOOKUP($E12230,
Products!$A$1:$F$201,MATCH(Orders!J$1,Products!$A$1:$F$1,0),0)</f>
        <v>12027.24184831013</v>
      </c>
    </row>
    <row r="12231" spans="1:10">
      <c r="A12231">
        <v>12230</v>
      </c>
      <c r="B12231" s="4">
        <v>45855</v>
      </c>
      <c r="C12231" s="10">
        <f>DATE(YEAR(orders[[#This Row],[order_date]]), MONTH(orders[[#This Row],[order_date]]), 1)</f>
        <v>45839</v>
      </c>
      <c r="D12231" t="s">
        <v>1425</v>
      </c>
      <c r="E12231" t="s">
        <v>517</v>
      </c>
      <c r="F12231" t="str">
        <f>VLOOKUP(orders[[#This Row],[product_id]],Products!A:C,3,0)</f>
        <v>Electronics</v>
      </c>
      <c r="G12231">
        <v>2</v>
      </c>
      <c r="H12231" s="6">
        <v>0.19354003669064676</v>
      </c>
      <c r="I12231" s="2">
        <f>VLOOKUP($E12231,
Products!$A$1:$F$201,MATCH(Orders!I$1,Products!$A$1:$F$1,0),0)</f>
        <v>30304.143268168769</v>
      </c>
      <c r="J12231" s="2">
        <f>VLOOKUP($E12231,
Products!$A$1:$F$201,MATCH(Orders!J$1,Products!$A$1:$F$1,0),0)</f>
        <v>23998.194785181578</v>
      </c>
    </row>
    <row r="12232" spans="1:10">
      <c r="A12232">
        <v>12231</v>
      </c>
      <c r="B12232" s="4">
        <v>45286</v>
      </c>
      <c r="C12232" s="10">
        <f>DATE(YEAR(orders[[#This Row],[order_date]]), MONTH(orders[[#This Row],[order_date]]), 1)</f>
        <v>45261</v>
      </c>
      <c r="D12232" t="s">
        <v>2721</v>
      </c>
      <c r="E12232" t="s">
        <v>640</v>
      </c>
      <c r="F12232" t="str">
        <f>VLOOKUP(orders[[#This Row],[product_id]],Products!A:C,3,0)</f>
        <v>Electronics</v>
      </c>
      <c r="G12232">
        <v>1</v>
      </c>
      <c r="H12232" s="6">
        <v>0.23775488011057883</v>
      </c>
      <c r="I12232" s="2">
        <f>VLOOKUP($E12232,
Products!$A$1:$F$201,MATCH(Orders!I$1,Products!$A$1:$F$1,0),0)</f>
        <v>28588.897930669911</v>
      </c>
      <c r="J12232" s="2">
        <f>VLOOKUP($E12232,
Products!$A$1:$F$201,MATCH(Orders!J$1,Products!$A$1:$F$1,0),0)</f>
        <v>20681.16336734363</v>
      </c>
    </row>
    <row r="12233" spans="1:10">
      <c r="A12233">
        <v>12232</v>
      </c>
      <c r="B12233" s="4">
        <v>45013</v>
      </c>
      <c r="C12233" s="10">
        <f>DATE(YEAR(orders[[#This Row],[order_date]]), MONTH(orders[[#This Row],[order_date]]), 1)</f>
        <v>44986</v>
      </c>
      <c r="D12233" t="s">
        <v>2637</v>
      </c>
      <c r="E12233" t="s">
        <v>673</v>
      </c>
      <c r="F12233" t="str">
        <f>VLOOKUP(orders[[#This Row],[product_id]],Products!A:C,3,0)</f>
        <v>Electronics</v>
      </c>
      <c r="G12233">
        <v>2</v>
      </c>
      <c r="H12233" s="6">
        <v>0.10100343546344746</v>
      </c>
      <c r="I12233" s="2">
        <f>VLOOKUP($E12233,
Products!$A$1:$F$201,MATCH(Orders!I$1,Products!$A$1:$F$1,0),0)</f>
        <v>19770.070105413852</v>
      </c>
      <c r="J12233" s="2">
        <f>VLOOKUP($E12233,
Products!$A$1:$F$201,MATCH(Orders!J$1,Products!$A$1:$F$1,0),0)</f>
        <v>14414.291574648811</v>
      </c>
    </row>
    <row r="12234" spans="1:10">
      <c r="A12234">
        <v>12233</v>
      </c>
      <c r="B12234" s="4">
        <v>45354</v>
      </c>
      <c r="C12234" s="10">
        <f>DATE(YEAR(orders[[#This Row],[order_date]]), MONTH(orders[[#This Row],[order_date]]), 1)</f>
        <v>45352</v>
      </c>
      <c r="D12234" t="s">
        <v>2883</v>
      </c>
      <c r="E12234" t="s">
        <v>586</v>
      </c>
      <c r="F12234" t="str">
        <f>VLOOKUP(orders[[#This Row],[product_id]],Products!A:C,3,0)</f>
        <v>Appliances</v>
      </c>
      <c r="G12234">
        <v>1</v>
      </c>
      <c r="H12234" s="6">
        <v>6.4658809702035913E-2</v>
      </c>
      <c r="I12234" s="2">
        <f>VLOOKUP($E12234,
Products!$A$1:$F$201,MATCH(Orders!I$1,Products!$A$1:$F$1,0),0)</f>
        <v>22928.971424497449</v>
      </c>
      <c r="J12234" s="2">
        <f>VLOOKUP($E12234,
Products!$A$1:$F$201,MATCH(Orders!J$1,Products!$A$1:$F$1,0),0)</f>
        <v>17801.356740692991</v>
      </c>
    </row>
    <row r="12235" spans="1:10">
      <c r="A12235">
        <v>12234</v>
      </c>
      <c r="B12235" s="4">
        <v>45293</v>
      </c>
      <c r="C12235" s="10">
        <f>DATE(YEAR(orders[[#This Row],[order_date]]), MONTH(orders[[#This Row],[order_date]]), 1)</f>
        <v>45292</v>
      </c>
      <c r="D12235" t="s">
        <v>1900</v>
      </c>
      <c r="E12235" t="s">
        <v>604</v>
      </c>
      <c r="F12235" t="str">
        <f>VLOOKUP(orders[[#This Row],[product_id]],Products!A:C,3,0)</f>
        <v>Appliances</v>
      </c>
      <c r="G12235">
        <v>2</v>
      </c>
      <c r="H12235" s="6">
        <v>0.14466482724615651</v>
      </c>
      <c r="I12235" s="2">
        <f>VLOOKUP($E12235,
Products!$A$1:$F$201,MATCH(Orders!I$1,Products!$A$1:$F$1,0),0)</f>
        <v>2087.687835040248</v>
      </c>
      <c r="J12235" s="2">
        <f>VLOOKUP($E12235,
Products!$A$1:$F$201,MATCH(Orders!J$1,Products!$A$1:$F$1,0),0)</f>
        <v>1450.1823074928161</v>
      </c>
    </row>
    <row r="12236" spans="1:10">
      <c r="A12236">
        <v>12235</v>
      </c>
      <c r="B12236" s="4">
        <v>45269</v>
      </c>
      <c r="C12236" s="10">
        <f>DATE(YEAR(orders[[#This Row],[order_date]]), MONTH(orders[[#This Row],[order_date]]), 1)</f>
        <v>45261</v>
      </c>
      <c r="D12236" t="s">
        <v>1111</v>
      </c>
      <c r="E12236" t="s">
        <v>575</v>
      </c>
      <c r="F12236" t="str">
        <f>VLOOKUP(orders[[#This Row],[product_id]],Products!A:C,3,0)</f>
        <v>Appliances</v>
      </c>
      <c r="G12236">
        <v>1</v>
      </c>
      <c r="H12236" s="6">
        <v>5.0975444092611288E-2</v>
      </c>
      <c r="I12236" s="2">
        <f>VLOOKUP($E12236,
Products!$A$1:$F$201,MATCH(Orders!I$1,Products!$A$1:$F$1,0),0)</f>
        <v>25283.54628276427</v>
      </c>
      <c r="J12236" s="2">
        <f>VLOOKUP($E12236,
Products!$A$1:$F$201,MATCH(Orders!J$1,Products!$A$1:$F$1,0),0)</f>
        <v>19310.503554692368</v>
      </c>
    </row>
    <row r="12237" spans="1:10">
      <c r="A12237">
        <v>12236</v>
      </c>
      <c r="B12237" s="4">
        <v>45273</v>
      </c>
      <c r="C12237" s="10">
        <f>DATE(YEAR(orders[[#This Row],[order_date]]), MONTH(orders[[#This Row],[order_date]]), 1)</f>
        <v>45261</v>
      </c>
      <c r="D12237" t="s">
        <v>2651</v>
      </c>
      <c r="E12237" t="s">
        <v>584</v>
      </c>
      <c r="F12237" t="str">
        <f>VLOOKUP(orders[[#This Row],[product_id]],Products!A:C,3,0)</f>
        <v>Electronics</v>
      </c>
      <c r="G12237">
        <v>1</v>
      </c>
      <c r="H12237" s="6">
        <v>0.23554538134969771</v>
      </c>
      <c r="I12237" s="2">
        <f>VLOOKUP($E12237,
Products!$A$1:$F$201,MATCH(Orders!I$1,Products!$A$1:$F$1,0),0)</f>
        <v>22521.77465591731</v>
      </c>
      <c r="J12237" s="2">
        <f>VLOOKUP($E12237,
Products!$A$1:$F$201,MATCH(Orders!J$1,Products!$A$1:$F$1,0),0)</f>
        <v>15596.91628423841</v>
      </c>
    </row>
    <row r="12238" spans="1:10">
      <c r="A12238">
        <v>12237</v>
      </c>
      <c r="B12238" s="4">
        <v>45022</v>
      </c>
      <c r="C12238" s="10">
        <f>DATE(YEAR(orders[[#This Row],[order_date]]), MONTH(orders[[#This Row],[order_date]]), 1)</f>
        <v>45017</v>
      </c>
      <c r="D12238" t="s">
        <v>1762</v>
      </c>
      <c r="E12238" t="s">
        <v>528</v>
      </c>
      <c r="F12238" t="str">
        <f>VLOOKUP(orders[[#This Row],[product_id]],Products!A:C,3,0)</f>
        <v>Appliances</v>
      </c>
      <c r="G12238">
        <v>1</v>
      </c>
      <c r="H12238" s="6">
        <v>6.3880974876993235E-2</v>
      </c>
      <c r="I12238" s="2">
        <f>VLOOKUP($E12238,
Products!$A$1:$F$201,MATCH(Orders!I$1,Products!$A$1:$F$1,0),0)</f>
        <v>5741.145946914552</v>
      </c>
      <c r="J12238" s="2">
        <f>VLOOKUP($E12238,
Products!$A$1:$F$201,MATCH(Orders!J$1,Products!$A$1:$F$1,0),0)</f>
        <v>4112.7219202399874</v>
      </c>
    </row>
    <row r="12239" spans="1:10">
      <c r="A12239">
        <v>12238</v>
      </c>
      <c r="B12239" s="4">
        <v>45810</v>
      </c>
      <c r="C12239" s="10">
        <f>DATE(YEAR(orders[[#This Row],[order_date]]), MONTH(orders[[#This Row],[order_date]]), 1)</f>
        <v>45809</v>
      </c>
      <c r="D12239" t="s">
        <v>1241</v>
      </c>
      <c r="E12239" t="s">
        <v>704</v>
      </c>
      <c r="F12239" t="str">
        <f>VLOOKUP(orders[[#This Row],[product_id]],Products!A:C,3,0)</f>
        <v>Electronics</v>
      </c>
      <c r="G12239">
        <v>1</v>
      </c>
      <c r="H12239" s="6">
        <v>0.21690214756454687</v>
      </c>
      <c r="I12239" s="2">
        <f>VLOOKUP($E12239,
Products!$A$1:$F$201,MATCH(Orders!I$1,Products!$A$1:$F$1,0),0)</f>
        <v>2453.3182634424861</v>
      </c>
      <c r="J12239" s="2">
        <f>VLOOKUP($E12239,
Products!$A$1:$F$201,MATCH(Orders!J$1,Products!$A$1:$F$1,0),0)</f>
        <v>1951.860511286576</v>
      </c>
    </row>
    <row r="12240" spans="1:10">
      <c r="A12240">
        <v>12239</v>
      </c>
      <c r="B12240" s="4">
        <v>45412</v>
      </c>
      <c r="C12240" s="10">
        <f>DATE(YEAR(orders[[#This Row],[order_date]]), MONTH(orders[[#This Row],[order_date]]), 1)</f>
        <v>45383</v>
      </c>
      <c r="D12240" t="s">
        <v>2950</v>
      </c>
      <c r="E12240" t="s">
        <v>628</v>
      </c>
      <c r="F12240" t="str">
        <f>VLOOKUP(orders[[#This Row],[product_id]],Products!A:C,3,0)</f>
        <v>Electronics</v>
      </c>
      <c r="G12240">
        <v>3</v>
      </c>
      <c r="H12240" s="6">
        <v>0.23363784218403952</v>
      </c>
      <c r="I12240" s="2">
        <f>VLOOKUP($E12240,
Products!$A$1:$F$201,MATCH(Orders!I$1,Products!$A$1:$F$1,0),0)</f>
        <v>2480.4343676348258</v>
      </c>
      <c r="J12240" s="2">
        <f>VLOOKUP($E12240,
Products!$A$1:$F$201,MATCH(Orders!J$1,Products!$A$1:$F$1,0),0)</f>
        <v>1932.862959692628</v>
      </c>
    </row>
    <row r="12241" spans="1:10">
      <c r="A12241">
        <v>12240</v>
      </c>
      <c r="B12241" s="4">
        <v>45530</v>
      </c>
      <c r="C12241" s="10">
        <f>DATE(YEAR(orders[[#This Row],[order_date]]), MONTH(orders[[#This Row],[order_date]]), 1)</f>
        <v>45505</v>
      </c>
      <c r="D12241" t="s">
        <v>3670</v>
      </c>
      <c r="E12241" t="s">
        <v>543</v>
      </c>
      <c r="F12241" t="str">
        <f>VLOOKUP(orders[[#This Row],[product_id]],Products!A:C,3,0)</f>
        <v>Appliances</v>
      </c>
      <c r="G12241">
        <v>2</v>
      </c>
      <c r="H12241" s="6">
        <v>5.201240764727582E-2</v>
      </c>
      <c r="I12241" s="2">
        <f>VLOOKUP($E12241,
Products!$A$1:$F$201,MATCH(Orders!I$1,Products!$A$1:$F$1,0),0)</f>
        <v>2300.989425669633</v>
      </c>
      <c r="J12241" s="2">
        <f>VLOOKUP($E12241,
Products!$A$1:$F$201,MATCH(Orders!J$1,Products!$A$1:$F$1,0),0)</f>
        <v>1726.390958088811</v>
      </c>
    </row>
    <row r="12242" spans="1:10">
      <c r="A12242">
        <v>12241</v>
      </c>
      <c r="B12242" s="4">
        <v>45338</v>
      </c>
      <c r="C12242" s="10">
        <f>DATE(YEAR(orders[[#This Row],[order_date]]), MONTH(orders[[#This Row],[order_date]]), 1)</f>
        <v>45323</v>
      </c>
      <c r="D12242" t="s">
        <v>1775</v>
      </c>
      <c r="E12242" t="s">
        <v>664</v>
      </c>
      <c r="F12242" t="str">
        <f>VLOOKUP(orders[[#This Row],[product_id]],Products!A:C,3,0)</f>
        <v>Appliances</v>
      </c>
      <c r="G12242">
        <v>1</v>
      </c>
      <c r="H12242" s="6">
        <v>0.14304890901007486</v>
      </c>
      <c r="I12242" s="2">
        <f>VLOOKUP($E12242,
Products!$A$1:$F$201,MATCH(Orders!I$1,Products!$A$1:$F$1,0),0)</f>
        <v>2181.6314584966208</v>
      </c>
      <c r="J12242" s="2">
        <f>VLOOKUP($E12242,
Products!$A$1:$F$201,MATCH(Orders!J$1,Products!$A$1:$F$1,0),0)</f>
        <v>1607.5776178781809</v>
      </c>
    </row>
    <row r="12243" spans="1:10">
      <c r="A12243">
        <v>12242</v>
      </c>
      <c r="B12243" s="4">
        <v>45374</v>
      </c>
      <c r="C12243" s="10">
        <f>DATE(YEAR(orders[[#This Row],[order_date]]), MONTH(orders[[#This Row],[order_date]]), 1)</f>
        <v>45352</v>
      </c>
      <c r="D12243" t="s">
        <v>979</v>
      </c>
      <c r="E12243" t="s">
        <v>534</v>
      </c>
      <c r="F12243" t="str">
        <f>VLOOKUP(orders[[#This Row],[product_id]],Products!A:C,3,0)</f>
        <v>Appliances</v>
      </c>
      <c r="G12243">
        <v>1</v>
      </c>
      <c r="H12243" s="6">
        <v>0.13727590145824992</v>
      </c>
      <c r="I12243" s="2">
        <f>VLOOKUP($E12243,
Products!$A$1:$F$201,MATCH(Orders!I$1,Products!$A$1:$F$1,0),0)</f>
        <v>24743.162958088669</v>
      </c>
      <c r="J12243" s="2">
        <f>VLOOKUP($E12243,
Products!$A$1:$F$201,MATCH(Orders!J$1,Products!$A$1:$F$1,0),0)</f>
        <v>19307.588986555591</v>
      </c>
    </row>
    <row r="12244" spans="1:10">
      <c r="A12244">
        <v>12243</v>
      </c>
      <c r="B12244" s="4">
        <v>45173</v>
      </c>
      <c r="C12244" s="10">
        <f>DATE(YEAR(orders[[#This Row],[order_date]]), MONTH(orders[[#This Row],[order_date]]), 1)</f>
        <v>45170</v>
      </c>
      <c r="D12244" t="s">
        <v>2472</v>
      </c>
      <c r="E12244" t="s">
        <v>677</v>
      </c>
      <c r="F12244" t="str">
        <f>VLOOKUP(orders[[#This Row],[product_id]],Products!A:C,3,0)</f>
        <v>Electronics</v>
      </c>
      <c r="G12244">
        <v>1</v>
      </c>
      <c r="H12244" s="6">
        <v>0.13163362069839954</v>
      </c>
      <c r="I12244" s="2">
        <f>VLOOKUP($E12244,
Products!$A$1:$F$201,MATCH(Orders!I$1,Products!$A$1:$F$1,0),0)</f>
        <v>11360.699432756561</v>
      </c>
      <c r="J12244" s="2">
        <f>VLOOKUP($E12244,
Products!$A$1:$F$201,MATCH(Orders!J$1,Products!$A$1:$F$1,0),0)</f>
        <v>8118.8949869342459</v>
      </c>
    </row>
    <row r="12245" spans="1:10">
      <c r="A12245">
        <v>12244</v>
      </c>
      <c r="B12245" s="4">
        <v>45696</v>
      </c>
      <c r="C12245" s="10">
        <f>DATE(YEAR(orders[[#This Row],[order_date]]), MONTH(orders[[#This Row],[order_date]]), 1)</f>
        <v>45689</v>
      </c>
      <c r="D12245" t="s">
        <v>838</v>
      </c>
      <c r="E12245" t="s">
        <v>661</v>
      </c>
      <c r="F12245" t="str">
        <f>VLOOKUP(orders[[#This Row],[product_id]],Products!A:C,3,0)</f>
        <v>Electronics</v>
      </c>
      <c r="G12245">
        <v>2</v>
      </c>
      <c r="H12245" s="6">
        <v>0.23492089263613886</v>
      </c>
      <c r="I12245" s="2">
        <f>VLOOKUP($E12245,
Products!$A$1:$F$201,MATCH(Orders!I$1,Products!$A$1:$F$1,0),0)</f>
        <v>18760.038541255031</v>
      </c>
      <c r="J12245" s="2">
        <f>VLOOKUP($E12245,
Products!$A$1:$F$201,MATCH(Orders!J$1,Products!$A$1:$F$1,0),0)</f>
        <v>13545.127547708629</v>
      </c>
    </row>
    <row r="12246" spans="1:10">
      <c r="A12246">
        <v>12245</v>
      </c>
      <c r="B12246" s="4">
        <v>45625</v>
      </c>
      <c r="C12246" s="10">
        <f>DATE(YEAR(orders[[#This Row],[order_date]]), MONTH(orders[[#This Row],[order_date]]), 1)</f>
        <v>45597</v>
      </c>
      <c r="D12246" t="s">
        <v>969</v>
      </c>
      <c r="E12246" t="s">
        <v>581</v>
      </c>
      <c r="F12246" t="str">
        <f>VLOOKUP(orders[[#This Row],[product_id]],Products!A:C,3,0)</f>
        <v>Appliances</v>
      </c>
      <c r="G12246">
        <v>1</v>
      </c>
      <c r="H12246" s="6">
        <v>0.11782011797864253</v>
      </c>
      <c r="I12246" s="2">
        <f>VLOOKUP($E12246,
Products!$A$1:$F$201,MATCH(Orders!I$1,Products!$A$1:$F$1,0),0)</f>
        <v>6177.7225527132859</v>
      </c>
      <c r="J12246" s="2">
        <f>VLOOKUP($E12246,
Products!$A$1:$F$201,MATCH(Orders!J$1,Products!$A$1:$F$1,0),0)</f>
        <v>4208.1013641193986</v>
      </c>
    </row>
    <row r="12247" spans="1:10">
      <c r="A12247">
        <v>12246</v>
      </c>
      <c r="B12247" s="4">
        <v>45347</v>
      </c>
      <c r="C12247" s="10">
        <f>DATE(YEAR(orders[[#This Row],[order_date]]), MONTH(orders[[#This Row],[order_date]]), 1)</f>
        <v>45323</v>
      </c>
      <c r="D12247" t="s">
        <v>4374</v>
      </c>
      <c r="E12247" t="s">
        <v>573</v>
      </c>
      <c r="F12247" t="str">
        <f>VLOOKUP(orders[[#This Row],[product_id]],Products!A:C,3,0)</f>
        <v>Electronics</v>
      </c>
      <c r="G12247">
        <v>2</v>
      </c>
      <c r="H12247" s="6">
        <v>0.10893217794728548</v>
      </c>
      <c r="I12247" s="2">
        <f>VLOOKUP($E12247,
Products!$A$1:$F$201,MATCH(Orders!I$1,Products!$A$1:$F$1,0),0)</f>
        <v>30443.851050190449</v>
      </c>
      <c r="J12247" s="2">
        <f>VLOOKUP($E12247,
Products!$A$1:$F$201,MATCH(Orders!J$1,Products!$A$1:$F$1,0),0)</f>
        <v>21165.126268210519</v>
      </c>
    </row>
    <row r="12248" spans="1:10">
      <c r="A12248">
        <v>12247</v>
      </c>
      <c r="B12248" s="4">
        <v>45050</v>
      </c>
      <c r="C12248" s="10">
        <f>DATE(YEAR(orders[[#This Row],[order_date]]), MONTH(orders[[#This Row],[order_date]]), 1)</f>
        <v>45047</v>
      </c>
      <c r="D12248" t="s">
        <v>1072</v>
      </c>
      <c r="E12248" t="s">
        <v>526</v>
      </c>
      <c r="F12248" t="str">
        <f>VLOOKUP(orders[[#This Row],[product_id]],Products!A:C,3,0)</f>
        <v>Electronics</v>
      </c>
      <c r="G12248">
        <v>3</v>
      </c>
      <c r="H12248" s="6">
        <v>0.22194770793919183</v>
      </c>
      <c r="I12248" s="2">
        <f>VLOOKUP($E12248,
Products!$A$1:$F$201,MATCH(Orders!I$1,Products!$A$1:$F$1,0),0)</f>
        <v>11165.347713400481</v>
      </c>
      <c r="J12248" s="2">
        <f>VLOOKUP($E12248,
Products!$A$1:$F$201,MATCH(Orders!J$1,Products!$A$1:$F$1,0),0)</f>
        <v>7966.5169511049389</v>
      </c>
    </row>
    <row r="12249" spans="1:10">
      <c r="A12249">
        <v>12248</v>
      </c>
      <c r="B12249" s="4">
        <v>45867</v>
      </c>
      <c r="C12249" s="10">
        <f>DATE(YEAR(orders[[#This Row],[order_date]]), MONTH(orders[[#This Row],[order_date]]), 1)</f>
        <v>45839</v>
      </c>
      <c r="D12249" t="s">
        <v>3578</v>
      </c>
      <c r="E12249" t="s">
        <v>514</v>
      </c>
      <c r="F12249" t="str">
        <f>VLOOKUP(orders[[#This Row],[product_id]],Products!A:C,3,0)</f>
        <v>Electronics</v>
      </c>
      <c r="G12249">
        <v>1</v>
      </c>
      <c r="H12249" s="6">
        <v>0.16352266417525588</v>
      </c>
      <c r="I12249" s="2">
        <f>VLOOKUP($E12249,
Products!$A$1:$F$201,MATCH(Orders!I$1,Products!$A$1:$F$1,0),0)</f>
        <v>16482.730474054071</v>
      </c>
      <c r="J12249" s="2">
        <f>VLOOKUP($E12249,
Products!$A$1:$F$201,MATCH(Orders!J$1,Products!$A$1:$F$1,0),0)</f>
        <v>12480.81165565178</v>
      </c>
    </row>
    <row r="12250" spans="1:10">
      <c r="A12250">
        <v>12249</v>
      </c>
      <c r="B12250" s="4">
        <v>45803</v>
      </c>
      <c r="C12250" s="10">
        <f>DATE(YEAR(orders[[#This Row],[order_date]]), MONTH(orders[[#This Row],[order_date]]), 1)</f>
        <v>45778</v>
      </c>
      <c r="D12250" t="s">
        <v>2758</v>
      </c>
      <c r="E12250" t="s">
        <v>554</v>
      </c>
      <c r="F12250" t="str">
        <f>VLOOKUP(orders[[#This Row],[product_id]],Products!A:C,3,0)</f>
        <v>Appliances</v>
      </c>
      <c r="G12250">
        <v>3</v>
      </c>
      <c r="H12250" s="6">
        <v>0.11002084619018176</v>
      </c>
      <c r="I12250" s="2">
        <f>VLOOKUP($E12250,
Products!$A$1:$F$201,MATCH(Orders!I$1,Products!$A$1:$F$1,0),0)</f>
        <v>2088.6647814855078</v>
      </c>
      <c r="J12250" s="2">
        <f>VLOOKUP($E12250,
Products!$A$1:$F$201,MATCH(Orders!J$1,Products!$A$1:$F$1,0),0)</f>
        <v>1371.380040542937</v>
      </c>
    </row>
    <row r="12251" spans="1:10">
      <c r="A12251">
        <v>12250</v>
      </c>
      <c r="B12251" s="4">
        <v>44939</v>
      </c>
      <c r="C12251" s="10">
        <f>DATE(YEAR(orders[[#This Row],[order_date]]), MONTH(orders[[#This Row],[order_date]]), 1)</f>
        <v>44927</v>
      </c>
      <c r="D12251" t="s">
        <v>3022</v>
      </c>
      <c r="E12251" t="s">
        <v>603</v>
      </c>
      <c r="F12251" t="str">
        <f>VLOOKUP(orders[[#This Row],[product_id]],Products!A:C,3,0)</f>
        <v>Electronics</v>
      </c>
      <c r="G12251">
        <v>2</v>
      </c>
      <c r="H12251" s="6">
        <v>0.11626100660343099</v>
      </c>
      <c r="I12251" s="2">
        <f>VLOOKUP($E12251,
Products!$A$1:$F$201,MATCH(Orders!I$1,Products!$A$1:$F$1,0),0)</f>
        <v>10867.659217073329</v>
      </c>
      <c r="J12251" s="2">
        <f>VLOOKUP($E12251,
Products!$A$1:$F$201,MATCH(Orders!J$1,Products!$A$1:$F$1,0),0)</f>
        <v>8421.8829552397037</v>
      </c>
    </row>
    <row r="12252" spans="1:10">
      <c r="A12252">
        <v>12251</v>
      </c>
      <c r="B12252" s="4">
        <v>45726</v>
      </c>
      <c r="C12252" s="10">
        <f>DATE(YEAR(orders[[#This Row],[order_date]]), MONTH(orders[[#This Row],[order_date]]), 1)</f>
        <v>45717</v>
      </c>
      <c r="D12252" t="s">
        <v>1556</v>
      </c>
      <c r="E12252" t="s">
        <v>542</v>
      </c>
      <c r="F12252" t="str">
        <f>VLOOKUP(orders[[#This Row],[product_id]],Products!A:C,3,0)</f>
        <v>Electronics</v>
      </c>
      <c r="G12252">
        <v>1</v>
      </c>
      <c r="H12252" s="6">
        <v>0.15979669661987508</v>
      </c>
      <c r="I12252" s="2">
        <f>VLOOKUP($E12252,
Products!$A$1:$F$201,MATCH(Orders!I$1,Products!$A$1:$F$1,0),0)</f>
        <v>29298.352838526029</v>
      </c>
      <c r="J12252" s="2">
        <f>VLOOKUP($E12252,
Products!$A$1:$F$201,MATCH(Orders!J$1,Products!$A$1:$F$1,0),0)</f>
        <v>19250.751682102291</v>
      </c>
    </row>
    <row r="12253" spans="1:10">
      <c r="A12253">
        <v>12252</v>
      </c>
      <c r="B12253" s="4">
        <v>45973</v>
      </c>
      <c r="C12253" s="10">
        <f>DATE(YEAR(orders[[#This Row],[order_date]]), MONTH(orders[[#This Row],[order_date]]), 1)</f>
        <v>45962</v>
      </c>
      <c r="D12253" t="s">
        <v>3486</v>
      </c>
      <c r="E12253" t="s">
        <v>526</v>
      </c>
      <c r="F12253" t="str">
        <f>VLOOKUP(orders[[#This Row],[product_id]],Products!A:C,3,0)</f>
        <v>Electronics</v>
      </c>
      <c r="G12253">
        <v>3</v>
      </c>
      <c r="H12253" s="6">
        <v>0.16523653187433512</v>
      </c>
      <c r="I12253" s="2">
        <f>VLOOKUP($E12253,
Products!$A$1:$F$201,MATCH(Orders!I$1,Products!$A$1:$F$1,0),0)</f>
        <v>11165.347713400481</v>
      </c>
      <c r="J12253" s="2">
        <f>VLOOKUP($E12253,
Products!$A$1:$F$201,MATCH(Orders!J$1,Products!$A$1:$F$1,0),0)</f>
        <v>7966.5169511049389</v>
      </c>
    </row>
    <row r="12254" spans="1:10">
      <c r="A12254">
        <v>12253</v>
      </c>
      <c r="B12254" s="4">
        <v>45871</v>
      </c>
      <c r="C12254" s="10">
        <f>DATE(YEAR(orders[[#This Row],[order_date]]), MONTH(orders[[#This Row],[order_date]]), 1)</f>
        <v>45870</v>
      </c>
      <c r="D12254" t="s">
        <v>2435</v>
      </c>
      <c r="E12254" t="s">
        <v>693</v>
      </c>
      <c r="F12254" t="str">
        <f>VLOOKUP(orders[[#This Row],[product_id]],Products!A:C,3,0)</f>
        <v>Appliances</v>
      </c>
      <c r="G12254">
        <v>1</v>
      </c>
      <c r="H12254" s="6">
        <v>0.12821965335896365</v>
      </c>
      <c r="I12254" s="2">
        <f>VLOOKUP($E12254,
Products!$A$1:$F$201,MATCH(Orders!I$1,Products!$A$1:$F$1,0),0)</f>
        <v>2037.67513915007</v>
      </c>
      <c r="J12254" s="2">
        <f>VLOOKUP($E12254,
Products!$A$1:$F$201,MATCH(Orders!J$1,Products!$A$1:$F$1,0),0)</f>
        <v>1374.1566876520769</v>
      </c>
    </row>
    <row r="12255" spans="1:10">
      <c r="A12255">
        <v>12254</v>
      </c>
      <c r="B12255" s="4">
        <v>45126</v>
      </c>
      <c r="C12255" s="10">
        <f>DATE(YEAR(orders[[#This Row],[order_date]]), MONTH(orders[[#This Row],[order_date]]), 1)</f>
        <v>45108</v>
      </c>
      <c r="D12255" t="s">
        <v>2150</v>
      </c>
      <c r="E12255" t="s">
        <v>528</v>
      </c>
      <c r="F12255" t="str">
        <f>VLOOKUP(orders[[#This Row],[product_id]],Products!A:C,3,0)</f>
        <v>Appliances</v>
      </c>
      <c r="G12255">
        <v>2</v>
      </c>
      <c r="H12255" s="6">
        <v>0.14646466189418317</v>
      </c>
      <c r="I12255" s="2">
        <f>VLOOKUP($E12255,
Products!$A$1:$F$201,MATCH(Orders!I$1,Products!$A$1:$F$1,0),0)</f>
        <v>5741.145946914552</v>
      </c>
      <c r="J12255" s="2">
        <f>VLOOKUP($E12255,
Products!$A$1:$F$201,MATCH(Orders!J$1,Products!$A$1:$F$1,0),0)</f>
        <v>4112.7219202399874</v>
      </c>
    </row>
    <row r="12256" spans="1:10">
      <c r="A12256">
        <v>12255</v>
      </c>
      <c r="B12256" s="4">
        <v>45229</v>
      </c>
      <c r="C12256" s="10">
        <f>DATE(YEAR(orders[[#This Row],[order_date]]), MONTH(orders[[#This Row],[order_date]]), 1)</f>
        <v>45200</v>
      </c>
      <c r="D12256" t="s">
        <v>2075</v>
      </c>
      <c r="E12256" t="s">
        <v>643</v>
      </c>
      <c r="F12256" t="str">
        <f>VLOOKUP(orders[[#This Row],[product_id]],Products!A:C,3,0)</f>
        <v>Appliances</v>
      </c>
      <c r="G12256">
        <v>1</v>
      </c>
      <c r="H12256" s="6">
        <v>5.8553275164681624E-2</v>
      </c>
      <c r="I12256" s="2">
        <f>VLOOKUP($E12256,
Products!$A$1:$F$201,MATCH(Orders!I$1,Products!$A$1:$F$1,0),0)</f>
        <v>26269.068564891841</v>
      </c>
      <c r="J12256" s="2">
        <f>VLOOKUP($E12256,
Products!$A$1:$F$201,MATCH(Orders!J$1,Products!$A$1:$F$1,0),0)</f>
        <v>18867.564539756699</v>
      </c>
    </row>
    <row r="12257" spans="1:10">
      <c r="A12257">
        <v>12256</v>
      </c>
      <c r="B12257" s="4">
        <v>45664</v>
      </c>
      <c r="C12257" s="10">
        <f>DATE(YEAR(orders[[#This Row],[order_date]]), MONTH(orders[[#This Row],[order_date]]), 1)</f>
        <v>45658</v>
      </c>
      <c r="D12257" t="s">
        <v>2654</v>
      </c>
      <c r="E12257" t="s">
        <v>575</v>
      </c>
      <c r="F12257" t="str">
        <f>VLOOKUP(orders[[#This Row],[product_id]],Products!A:C,3,0)</f>
        <v>Appliances</v>
      </c>
      <c r="G12257">
        <v>2</v>
      </c>
      <c r="H12257" s="6">
        <v>7.3887578075766472E-2</v>
      </c>
      <c r="I12257" s="2">
        <f>VLOOKUP($E12257,
Products!$A$1:$F$201,MATCH(Orders!I$1,Products!$A$1:$F$1,0),0)</f>
        <v>25283.54628276427</v>
      </c>
      <c r="J12257" s="2">
        <f>VLOOKUP($E12257,
Products!$A$1:$F$201,MATCH(Orders!J$1,Products!$A$1:$F$1,0),0)</f>
        <v>19310.503554692368</v>
      </c>
    </row>
    <row r="12258" spans="1:10">
      <c r="A12258">
        <v>12257</v>
      </c>
      <c r="B12258" s="4">
        <v>45102</v>
      </c>
      <c r="C12258" s="10">
        <f>DATE(YEAR(orders[[#This Row],[order_date]]), MONTH(orders[[#This Row],[order_date]]), 1)</f>
        <v>45078</v>
      </c>
      <c r="D12258" t="s">
        <v>2822</v>
      </c>
      <c r="E12258" t="s">
        <v>654</v>
      </c>
      <c r="F12258" t="str">
        <f>VLOOKUP(orders[[#This Row],[product_id]],Products!A:C,3,0)</f>
        <v>Electronics</v>
      </c>
      <c r="G12258">
        <v>3</v>
      </c>
      <c r="H12258" s="6">
        <v>0.12422491733413155</v>
      </c>
      <c r="I12258" s="2">
        <f>VLOOKUP($E12258,
Products!$A$1:$F$201,MATCH(Orders!I$1,Products!$A$1:$F$1,0),0)</f>
        <v>2480.90324078101</v>
      </c>
      <c r="J12258" s="2">
        <f>VLOOKUP($E12258,
Products!$A$1:$F$201,MATCH(Orders!J$1,Products!$A$1:$F$1,0),0)</f>
        <v>1964.543440578911</v>
      </c>
    </row>
    <row r="12259" spans="1:10">
      <c r="A12259">
        <v>12258</v>
      </c>
      <c r="B12259" s="4">
        <v>45979</v>
      </c>
      <c r="C12259" s="10">
        <f>DATE(YEAR(orders[[#This Row],[order_date]]), MONTH(orders[[#This Row],[order_date]]), 1)</f>
        <v>45962</v>
      </c>
      <c r="D12259" t="s">
        <v>3553</v>
      </c>
      <c r="E12259" t="s">
        <v>606</v>
      </c>
      <c r="F12259" t="str">
        <f>VLOOKUP(orders[[#This Row],[product_id]],Products!A:C,3,0)</f>
        <v>Appliances</v>
      </c>
      <c r="G12259">
        <v>3</v>
      </c>
      <c r="H12259" s="6">
        <v>8.9542219236704773E-2</v>
      </c>
      <c r="I12259" s="2">
        <f>VLOOKUP($E12259,
Products!$A$1:$F$201,MATCH(Orders!I$1,Products!$A$1:$F$1,0),0)</f>
        <v>2163.0020078909042</v>
      </c>
      <c r="J12259" s="2">
        <f>VLOOKUP($E12259,
Products!$A$1:$F$201,MATCH(Orders!J$1,Products!$A$1:$F$1,0),0)</f>
        <v>1416.078554182008</v>
      </c>
    </row>
    <row r="12260" spans="1:10">
      <c r="A12260">
        <v>12259</v>
      </c>
      <c r="B12260" s="4">
        <v>45603</v>
      </c>
      <c r="C12260" s="10">
        <f>DATE(YEAR(orders[[#This Row],[order_date]]), MONTH(orders[[#This Row],[order_date]]), 1)</f>
        <v>45597</v>
      </c>
      <c r="D12260" t="s">
        <v>1063</v>
      </c>
      <c r="E12260" t="s">
        <v>534</v>
      </c>
      <c r="F12260" t="str">
        <f>VLOOKUP(orders[[#This Row],[product_id]],Products!A:C,3,0)</f>
        <v>Appliances</v>
      </c>
      <c r="G12260">
        <v>1</v>
      </c>
      <c r="H12260" s="6">
        <v>9.7593424255834643E-2</v>
      </c>
      <c r="I12260" s="2">
        <f>VLOOKUP($E12260,
Products!$A$1:$F$201,MATCH(Orders!I$1,Products!$A$1:$F$1,0),0)</f>
        <v>24743.162958088669</v>
      </c>
      <c r="J12260" s="2">
        <f>VLOOKUP($E12260,
Products!$A$1:$F$201,MATCH(Orders!J$1,Products!$A$1:$F$1,0),0)</f>
        <v>19307.588986555591</v>
      </c>
    </row>
    <row r="12261" spans="1:10">
      <c r="A12261">
        <v>12260</v>
      </c>
      <c r="B12261" s="4">
        <v>45461</v>
      </c>
      <c r="C12261" s="10">
        <f>DATE(YEAR(orders[[#This Row],[order_date]]), MONTH(orders[[#This Row],[order_date]]), 1)</f>
        <v>45444</v>
      </c>
      <c r="D12261" t="s">
        <v>2417</v>
      </c>
      <c r="E12261" t="s">
        <v>564</v>
      </c>
      <c r="F12261" t="str">
        <f>VLOOKUP(orders[[#This Row],[product_id]],Products!A:C,3,0)</f>
        <v>Electronics</v>
      </c>
      <c r="G12261">
        <v>3</v>
      </c>
      <c r="H12261" s="6">
        <v>0.23525648863208801</v>
      </c>
      <c r="I12261" s="2">
        <f>VLOOKUP($E12261,
Products!$A$1:$F$201,MATCH(Orders!I$1,Products!$A$1:$F$1,0),0)</f>
        <v>21989.290766910399</v>
      </c>
      <c r="J12261" s="2">
        <f>VLOOKUP($E12261,
Products!$A$1:$F$201,MATCH(Orders!J$1,Products!$A$1:$F$1,0),0)</f>
        <v>15566.99865864101</v>
      </c>
    </row>
    <row r="12262" spans="1:10">
      <c r="A12262">
        <v>12261</v>
      </c>
      <c r="B12262" s="4">
        <v>45403</v>
      </c>
      <c r="C12262" s="10">
        <f>DATE(YEAR(orders[[#This Row],[order_date]]), MONTH(orders[[#This Row],[order_date]]), 1)</f>
        <v>45383</v>
      </c>
      <c r="D12262" t="s">
        <v>2115</v>
      </c>
      <c r="E12262" t="s">
        <v>673</v>
      </c>
      <c r="F12262" t="str">
        <f>VLOOKUP(orders[[#This Row],[product_id]],Products!A:C,3,0)</f>
        <v>Electronics</v>
      </c>
      <c r="G12262">
        <v>3</v>
      </c>
      <c r="H12262" s="6">
        <v>0.22097476859580492</v>
      </c>
      <c r="I12262" s="2">
        <f>VLOOKUP($E12262,
Products!$A$1:$F$201,MATCH(Orders!I$1,Products!$A$1:$F$1,0),0)</f>
        <v>19770.070105413852</v>
      </c>
      <c r="J12262" s="2">
        <f>VLOOKUP($E12262,
Products!$A$1:$F$201,MATCH(Orders!J$1,Products!$A$1:$F$1,0),0)</f>
        <v>14414.291574648811</v>
      </c>
    </row>
    <row r="12263" spans="1:10">
      <c r="A12263">
        <v>12262</v>
      </c>
      <c r="B12263" s="4">
        <v>45309</v>
      </c>
      <c r="C12263" s="10">
        <f>DATE(YEAR(orders[[#This Row],[order_date]]), MONTH(orders[[#This Row],[order_date]]), 1)</f>
        <v>45292</v>
      </c>
      <c r="D12263" t="s">
        <v>1030</v>
      </c>
      <c r="E12263" t="s">
        <v>526</v>
      </c>
      <c r="F12263" t="str">
        <f>VLOOKUP(orders[[#This Row],[product_id]],Products!A:C,3,0)</f>
        <v>Electronics</v>
      </c>
      <c r="G12263">
        <v>2</v>
      </c>
      <c r="H12263" s="6">
        <v>0.1262320741080396</v>
      </c>
      <c r="I12263" s="2">
        <f>VLOOKUP($E12263,
Products!$A$1:$F$201,MATCH(Orders!I$1,Products!$A$1:$F$1,0),0)</f>
        <v>11165.347713400481</v>
      </c>
      <c r="J12263" s="2">
        <f>VLOOKUP($E12263,
Products!$A$1:$F$201,MATCH(Orders!J$1,Products!$A$1:$F$1,0),0)</f>
        <v>7966.5169511049389</v>
      </c>
    </row>
    <row r="12264" spans="1:10">
      <c r="A12264">
        <v>12263</v>
      </c>
      <c r="B12264" s="4">
        <v>45482</v>
      </c>
      <c r="C12264" s="10">
        <f>DATE(YEAR(orders[[#This Row],[order_date]]), MONTH(orders[[#This Row],[order_date]]), 1)</f>
        <v>45474</v>
      </c>
      <c r="D12264" t="s">
        <v>1456</v>
      </c>
      <c r="E12264" t="s">
        <v>591</v>
      </c>
      <c r="F12264" t="str">
        <f>VLOOKUP(orders[[#This Row],[product_id]],Products!A:C,3,0)</f>
        <v>Appliances</v>
      </c>
      <c r="G12264">
        <v>1</v>
      </c>
      <c r="H12264" s="6">
        <v>0.11039850971705592</v>
      </c>
      <c r="I12264" s="2">
        <f>VLOOKUP($E12264,
Products!$A$1:$F$201,MATCH(Orders!I$1,Products!$A$1:$F$1,0),0)</f>
        <v>5828.0678031706884</v>
      </c>
      <c r="J12264" s="2">
        <f>VLOOKUP($E12264,
Products!$A$1:$F$201,MATCH(Orders!J$1,Products!$A$1:$F$1,0),0)</f>
        <v>3928.741316454903</v>
      </c>
    </row>
    <row r="12265" spans="1:10">
      <c r="A12265">
        <v>12264</v>
      </c>
      <c r="B12265" s="4">
        <v>45260</v>
      </c>
      <c r="C12265" s="10">
        <f>DATE(YEAR(orders[[#This Row],[order_date]]), MONTH(orders[[#This Row],[order_date]]), 1)</f>
        <v>45231</v>
      </c>
      <c r="D12265" t="s">
        <v>4258</v>
      </c>
      <c r="E12265" t="s">
        <v>604</v>
      </c>
      <c r="F12265" t="str">
        <f>VLOOKUP(orders[[#This Row],[product_id]],Products!A:C,3,0)</f>
        <v>Appliances</v>
      </c>
      <c r="G12265">
        <v>1</v>
      </c>
      <c r="H12265" s="6">
        <v>7.2889249746031282E-2</v>
      </c>
      <c r="I12265" s="2">
        <f>VLOOKUP($E12265,
Products!$A$1:$F$201,MATCH(Orders!I$1,Products!$A$1:$F$1,0),0)</f>
        <v>2087.687835040248</v>
      </c>
      <c r="J12265" s="2">
        <f>VLOOKUP($E12265,
Products!$A$1:$F$201,MATCH(Orders!J$1,Products!$A$1:$F$1,0),0)</f>
        <v>1450.1823074928161</v>
      </c>
    </row>
    <row r="12266" spans="1:10">
      <c r="A12266">
        <v>12265</v>
      </c>
      <c r="B12266" s="4">
        <v>45824</v>
      </c>
      <c r="C12266" s="10">
        <f>DATE(YEAR(orders[[#This Row],[order_date]]), MONTH(orders[[#This Row],[order_date]]), 1)</f>
        <v>45809</v>
      </c>
      <c r="D12266" t="s">
        <v>3956</v>
      </c>
      <c r="E12266" t="s">
        <v>568</v>
      </c>
      <c r="F12266" t="str">
        <f>VLOOKUP(orders[[#This Row],[product_id]],Products!A:C,3,0)</f>
        <v>Electronics</v>
      </c>
      <c r="G12266">
        <v>1</v>
      </c>
      <c r="H12266" s="6">
        <v>0.18319451905901782</v>
      </c>
      <c r="I12266" s="2">
        <f>VLOOKUP($E12266,
Products!$A$1:$F$201,MATCH(Orders!I$1,Products!$A$1:$F$1,0),0)</f>
        <v>21702.72353355262</v>
      </c>
      <c r="J12266" s="2">
        <f>VLOOKUP($E12266,
Products!$A$1:$F$201,MATCH(Orders!J$1,Products!$A$1:$F$1,0),0)</f>
        <v>17244.710704747551</v>
      </c>
    </row>
    <row r="12267" spans="1:10">
      <c r="A12267">
        <v>12266</v>
      </c>
      <c r="B12267" s="4">
        <v>45857</v>
      </c>
      <c r="C12267" s="10">
        <f>DATE(YEAR(orders[[#This Row],[order_date]]), MONTH(orders[[#This Row],[order_date]]), 1)</f>
        <v>45839</v>
      </c>
      <c r="D12267" t="s">
        <v>961</v>
      </c>
      <c r="E12267" t="s">
        <v>551</v>
      </c>
      <c r="F12267" t="str">
        <f>VLOOKUP(orders[[#This Row],[product_id]],Products!A:C,3,0)</f>
        <v>Appliances</v>
      </c>
      <c r="G12267">
        <v>2</v>
      </c>
      <c r="H12267" s="6">
        <v>0.11903237333660563</v>
      </c>
      <c r="I12267" s="2">
        <f>VLOOKUP($E12267,
Products!$A$1:$F$201,MATCH(Orders!I$1,Products!$A$1:$F$1,0),0)</f>
        <v>5988.538916083141</v>
      </c>
      <c r="J12267" s="2">
        <f>VLOOKUP($E12267,
Products!$A$1:$F$201,MATCH(Orders!J$1,Products!$A$1:$F$1,0),0)</f>
        <v>4180.5955033056744</v>
      </c>
    </row>
    <row r="12268" spans="1:10">
      <c r="A12268">
        <v>12267</v>
      </c>
      <c r="B12268" s="4">
        <v>45611</v>
      </c>
      <c r="C12268" s="10">
        <f>DATE(YEAR(orders[[#This Row],[order_date]]), MONTH(orders[[#This Row],[order_date]]), 1)</f>
        <v>45597</v>
      </c>
      <c r="D12268" t="s">
        <v>3172</v>
      </c>
      <c r="E12268" t="s">
        <v>638</v>
      </c>
      <c r="F12268" t="str">
        <f>VLOOKUP(orders[[#This Row],[product_id]],Products!A:C,3,0)</f>
        <v>Electronics</v>
      </c>
      <c r="G12268">
        <v>3</v>
      </c>
      <c r="H12268" s="6">
        <v>0.10773408104509319</v>
      </c>
      <c r="I12268" s="2">
        <f>VLOOKUP($E12268,
Products!$A$1:$F$201,MATCH(Orders!I$1,Products!$A$1:$F$1,0),0)</f>
        <v>11118.17778596276</v>
      </c>
      <c r="J12268" s="2">
        <f>VLOOKUP($E12268,
Products!$A$1:$F$201,MATCH(Orders!J$1,Products!$A$1:$F$1,0),0)</f>
        <v>7887.697719413397</v>
      </c>
    </row>
    <row r="12269" spans="1:10">
      <c r="A12269">
        <v>12268</v>
      </c>
      <c r="B12269" s="4">
        <v>45487</v>
      </c>
      <c r="C12269" s="10">
        <f>DATE(YEAR(orders[[#This Row],[order_date]]), MONTH(orders[[#This Row],[order_date]]), 1)</f>
        <v>45474</v>
      </c>
      <c r="D12269" t="s">
        <v>2964</v>
      </c>
      <c r="E12269" t="s">
        <v>520</v>
      </c>
      <c r="F12269" t="str">
        <f>VLOOKUP(orders[[#This Row],[product_id]],Products!A:C,3,0)</f>
        <v>Electronics</v>
      </c>
      <c r="G12269">
        <v>1</v>
      </c>
      <c r="H12269" s="6">
        <v>0.18968923779309171</v>
      </c>
      <c r="I12269" s="2">
        <f>VLOOKUP($E12269,
Products!$A$1:$F$201,MATCH(Orders!I$1,Products!$A$1:$F$1,0),0)</f>
        <v>19053.584916305819</v>
      </c>
      <c r="J12269" s="2">
        <f>VLOOKUP($E12269,
Products!$A$1:$F$201,MATCH(Orders!J$1,Products!$A$1:$F$1,0),0)</f>
        <v>13248.74841276826</v>
      </c>
    </row>
    <row r="12270" spans="1:10">
      <c r="A12270">
        <v>12269</v>
      </c>
      <c r="B12270" s="4">
        <v>45049</v>
      </c>
      <c r="C12270" s="10">
        <f>DATE(YEAR(orders[[#This Row],[order_date]]), MONTH(orders[[#This Row],[order_date]]), 1)</f>
        <v>45047</v>
      </c>
      <c r="D12270" t="s">
        <v>1616</v>
      </c>
      <c r="E12270" t="s">
        <v>610</v>
      </c>
      <c r="F12270" t="str">
        <f>VLOOKUP(orders[[#This Row],[product_id]],Products!A:C,3,0)</f>
        <v>Appliances</v>
      </c>
      <c r="G12270">
        <v>1</v>
      </c>
      <c r="H12270" s="6">
        <v>5.6332631626417912E-2</v>
      </c>
      <c r="I12270" s="2">
        <f>VLOOKUP($E12270,
Products!$A$1:$F$201,MATCH(Orders!I$1,Products!$A$1:$F$1,0),0)</f>
        <v>23456.386855186989</v>
      </c>
      <c r="J12270" s="2">
        <f>VLOOKUP($E12270,
Products!$A$1:$F$201,MATCH(Orders!J$1,Products!$A$1:$F$1,0),0)</f>
        <v>16522.385271144129</v>
      </c>
    </row>
    <row r="12271" spans="1:10">
      <c r="A12271">
        <v>12270</v>
      </c>
      <c r="B12271" s="4">
        <v>45985</v>
      </c>
      <c r="C12271" s="10">
        <f>DATE(YEAR(orders[[#This Row],[order_date]]), MONTH(orders[[#This Row],[order_date]]), 1)</f>
        <v>45962</v>
      </c>
      <c r="D12271" t="s">
        <v>4516</v>
      </c>
      <c r="E12271" t="s">
        <v>616</v>
      </c>
      <c r="F12271" t="str">
        <f>VLOOKUP(orders[[#This Row],[product_id]],Products!A:C,3,0)</f>
        <v>Electronics</v>
      </c>
      <c r="G12271">
        <v>3</v>
      </c>
      <c r="H12271" s="6">
        <v>0.1746784876795702</v>
      </c>
      <c r="I12271" s="2">
        <f>VLOOKUP($E12271,
Products!$A$1:$F$201,MATCH(Orders!I$1,Products!$A$1:$F$1,0),0)</f>
        <v>12172.554053901489</v>
      </c>
      <c r="J12271" s="2">
        <f>VLOOKUP($E12271,
Products!$A$1:$F$201,MATCH(Orders!J$1,Products!$A$1:$F$1,0),0)</f>
        <v>9644.7702288148557</v>
      </c>
    </row>
    <row r="12272" spans="1:10">
      <c r="A12272">
        <v>12271</v>
      </c>
      <c r="B12272" s="4">
        <v>45544</v>
      </c>
      <c r="C12272" s="10">
        <f>DATE(YEAR(orders[[#This Row],[order_date]]), MONTH(orders[[#This Row],[order_date]]), 1)</f>
        <v>45536</v>
      </c>
      <c r="D12272" t="s">
        <v>1289</v>
      </c>
      <c r="E12272" t="s">
        <v>588</v>
      </c>
      <c r="F12272" t="str">
        <f>VLOOKUP(orders[[#This Row],[product_id]],Products!A:C,3,0)</f>
        <v>Electronics</v>
      </c>
      <c r="G12272">
        <v>2</v>
      </c>
      <c r="H12272" s="6">
        <v>0.15758539075737329</v>
      </c>
      <c r="I12272" s="2">
        <f>VLOOKUP($E12272,
Products!$A$1:$F$201,MATCH(Orders!I$1,Products!$A$1:$F$1,0),0)</f>
        <v>32539.342481911372</v>
      </c>
      <c r="J12272" s="2">
        <f>VLOOKUP($E12272,
Products!$A$1:$F$201,MATCH(Orders!J$1,Products!$A$1:$F$1,0),0)</f>
        <v>21531.252982830021</v>
      </c>
    </row>
    <row r="12273" spans="1:10">
      <c r="A12273">
        <v>12272</v>
      </c>
      <c r="B12273" s="4">
        <v>45914</v>
      </c>
      <c r="C12273" s="10">
        <f>DATE(YEAR(orders[[#This Row],[order_date]]), MONTH(orders[[#This Row],[order_date]]), 1)</f>
        <v>45901</v>
      </c>
      <c r="D12273" t="s">
        <v>4144</v>
      </c>
      <c r="E12273" t="s">
        <v>585</v>
      </c>
      <c r="F12273" t="str">
        <f>VLOOKUP(orders[[#This Row],[product_id]],Products!A:C,3,0)</f>
        <v>Appliances</v>
      </c>
      <c r="G12273">
        <v>2</v>
      </c>
      <c r="H12273" s="6">
        <v>0.13847924556271621</v>
      </c>
      <c r="I12273" s="2">
        <f>VLOOKUP($E12273,
Products!$A$1:$F$201,MATCH(Orders!I$1,Products!$A$1:$F$1,0),0)</f>
        <v>24049.2355837664</v>
      </c>
      <c r="J12273" s="2">
        <f>VLOOKUP($E12273,
Products!$A$1:$F$201,MATCH(Orders!J$1,Products!$A$1:$F$1,0),0)</f>
        <v>19053.338129326308</v>
      </c>
    </row>
    <row r="12274" spans="1:10">
      <c r="A12274">
        <v>12273</v>
      </c>
      <c r="B12274" s="4">
        <v>45766</v>
      </c>
      <c r="C12274" s="10">
        <f>DATE(YEAR(orders[[#This Row],[order_date]]), MONTH(orders[[#This Row],[order_date]]), 1)</f>
        <v>45748</v>
      </c>
      <c r="D12274" t="s">
        <v>1282</v>
      </c>
      <c r="E12274" t="s">
        <v>673</v>
      </c>
      <c r="F12274" t="str">
        <f>VLOOKUP(orders[[#This Row],[product_id]],Products!A:C,3,0)</f>
        <v>Electronics</v>
      </c>
      <c r="G12274">
        <v>1</v>
      </c>
      <c r="H12274" s="6">
        <v>0.17337874786095742</v>
      </c>
      <c r="I12274" s="2">
        <f>VLOOKUP($E12274,
Products!$A$1:$F$201,MATCH(Orders!I$1,Products!$A$1:$F$1,0),0)</f>
        <v>19770.070105413852</v>
      </c>
      <c r="J12274" s="2">
        <f>VLOOKUP($E12274,
Products!$A$1:$F$201,MATCH(Orders!J$1,Products!$A$1:$F$1,0),0)</f>
        <v>14414.291574648811</v>
      </c>
    </row>
    <row r="12275" spans="1:10">
      <c r="A12275">
        <v>12274</v>
      </c>
      <c r="B12275" s="4">
        <v>45342</v>
      </c>
      <c r="C12275" s="10">
        <f>DATE(YEAR(orders[[#This Row],[order_date]]), MONTH(orders[[#This Row],[order_date]]), 1)</f>
        <v>45323</v>
      </c>
      <c r="D12275" t="s">
        <v>2919</v>
      </c>
      <c r="E12275" t="s">
        <v>616</v>
      </c>
      <c r="F12275" t="str">
        <f>VLOOKUP(orders[[#This Row],[product_id]],Products!A:C,3,0)</f>
        <v>Electronics</v>
      </c>
      <c r="G12275">
        <v>2</v>
      </c>
      <c r="H12275" s="6">
        <v>0.14524437453069519</v>
      </c>
      <c r="I12275" s="2">
        <f>VLOOKUP($E12275,
Products!$A$1:$F$201,MATCH(Orders!I$1,Products!$A$1:$F$1,0),0)</f>
        <v>12172.554053901489</v>
      </c>
      <c r="J12275" s="2">
        <f>VLOOKUP($E12275,
Products!$A$1:$F$201,MATCH(Orders!J$1,Products!$A$1:$F$1,0),0)</f>
        <v>9644.7702288148557</v>
      </c>
    </row>
    <row r="12276" spans="1:10">
      <c r="A12276">
        <v>12275</v>
      </c>
      <c r="B12276" s="4">
        <v>45634</v>
      </c>
      <c r="C12276" s="10">
        <f>DATE(YEAR(orders[[#This Row],[order_date]]), MONTH(orders[[#This Row],[order_date]]), 1)</f>
        <v>45627</v>
      </c>
      <c r="D12276" t="s">
        <v>2967</v>
      </c>
      <c r="E12276" t="s">
        <v>612</v>
      </c>
      <c r="F12276" t="str">
        <f>VLOOKUP(orders[[#This Row],[product_id]],Products!A:C,3,0)</f>
        <v>Electronics</v>
      </c>
      <c r="G12276">
        <v>1</v>
      </c>
      <c r="H12276" s="6">
        <v>0.23655329207664327</v>
      </c>
      <c r="I12276" s="2">
        <f>VLOOKUP($E12276,
Products!$A$1:$F$201,MATCH(Orders!I$1,Products!$A$1:$F$1,0),0)</f>
        <v>2704.041843529928</v>
      </c>
      <c r="J12276" s="2">
        <f>VLOOKUP($E12276,
Products!$A$1:$F$201,MATCH(Orders!J$1,Products!$A$1:$F$1,0),0)</f>
        <v>2158.9135708713038</v>
      </c>
    </row>
    <row r="12277" spans="1:10">
      <c r="A12277">
        <v>12276</v>
      </c>
      <c r="B12277" s="4">
        <v>45563</v>
      </c>
      <c r="C12277" s="10">
        <f>DATE(YEAR(orders[[#This Row],[order_date]]), MONTH(orders[[#This Row],[order_date]]), 1)</f>
        <v>45536</v>
      </c>
      <c r="D12277" t="s">
        <v>3282</v>
      </c>
      <c r="E12277" t="s">
        <v>592</v>
      </c>
      <c r="F12277" t="str">
        <f>VLOOKUP(orders[[#This Row],[product_id]],Products!A:C,3,0)</f>
        <v>Electronics</v>
      </c>
      <c r="G12277">
        <v>1</v>
      </c>
      <c r="H12277" s="6">
        <v>0.24385779356628387</v>
      </c>
      <c r="I12277" s="2">
        <f>VLOOKUP($E12277,
Products!$A$1:$F$201,MATCH(Orders!I$1,Products!$A$1:$F$1,0),0)</f>
        <v>12221.95918536383</v>
      </c>
      <c r="J12277" s="2">
        <f>VLOOKUP($E12277,
Products!$A$1:$F$201,MATCH(Orders!J$1,Products!$A$1:$F$1,0),0)</f>
        <v>9737.7215556427309</v>
      </c>
    </row>
    <row r="12278" spans="1:10">
      <c r="A12278">
        <v>12277</v>
      </c>
      <c r="B12278" s="4">
        <v>45273</v>
      </c>
      <c r="C12278" s="10">
        <f>DATE(YEAR(orders[[#This Row],[order_date]]), MONTH(orders[[#This Row],[order_date]]), 1)</f>
        <v>45261</v>
      </c>
      <c r="D12278" t="s">
        <v>2577</v>
      </c>
      <c r="E12278" t="s">
        <v>509</v>
      </c>
      <c r="F12278" t="str">
        <f>VLOOKUP(orders[[#This Row],[product_id]],Products!A:C,3,0)</f>
        <v>Appliances</v>
      </c>
      <c r="G12278">
        <v>1</v>
      </c>
      <c r="H12278" s="6">
        <v>0.1378742608342228</v>
      </c>
      <c r="I12278" s="2">
        <f>VLOOKUP($E12278,
Products!$A$1:$F$201,MATCH(Orders!I$1,Products!$A$1:$F$1,0),0)</f>
        <v>23898.369282732219</v>
      </c>
      <c r="J12278" s="2">
        <f>VLOOKUP($E12278,
Products!$A$1:$F$201,MATCH(Orders!J$1,Products!$A$1:$F$1,0),0)</f>
        <v>16491.822147524919</v>
      </c>
    </row>
    <row r="12279" spans="1:10">
      <c r="A12279">
        <v>12278</v>
      </c>
      <c r="B12279" s="4">
        <v>44963</v>
      </c>
      <c r="C12279" s="10">
        <f>DATE(YEAR(orders[[#This Row],[order_date]]), MONTH(orders[[#This Row],[order_date]]), 1)</f>
        <v>44958</v>
      </c>
      <c r="D12279" t="s">
        <v>3950</v>
      </c>
      <c r="E12279" t="s">
        <v>657</v>
      </c>
      <c r="F12279" t="str">
        <f>VLOOKUP(orders[[#This Row],[product_id]],Products!A:C,3,0)</f>
        <v>Appliances</v>
      </c>
      <c r="G12279">
        <v>1</v>
      </c>
      <c r="H12279" s="6">
        <v>7.8953235407785302E-2</v>
      </c>
      <c r="I12279" s="2">
        <f>VLOOKUP($E12279,
Products!$A$1:$F$201,MATCH(Orders!I$1,Products!$A$1:$F$1,0),0)</f>
        <v>6275.8669412443169</v>
      </c>
      <c r="J12279" s="2">
        <f>VLOOKUP($E12279,
Products!$A$1:$F$201,MATCH(Orders!J$1,Products!$A$1:$F$1,0),0)</f>
        <v>4742.5097602697688</v>
      </c>
    </row>
    <row r="12280" spans="1:10">
      <c r="A12280">
        <v>12279</v>
      </c>
      <c r="B12280" s="4">
        <v>45438</v>
      </c>
      <c r="C12280" s="10">
        <f>DATE(YEAR(orders[[#This Row],[order_date]]), MONTH(orders[[#This Row],[order_date]]), 1)</f>
        <v>45413</v>
      </c>
      <c r="D12280" t="s">
        <v>1858</v>
      </c>
      <c r="E12280" t="s">
        <v>547</v>
      </c>
      <c r="F12280" t="str">
        <f>VLOOKUP(orders[[#This Row],[product_id]],Products!A:C,3,0)</f>
        <v>Appliances</v>
      </c>
      <c r="G12280">
        <v>3</v>
      </c>
      <c r="H12280" s="6">
        <v>0.10834881334103122</v>
      </c>
      <c r="I12280" s="2">
        <f>VLOOKUP($E12280,
Products!$A$1:$F$201,MATCH(Orders!I$1,Products!$A$1:$F$1,0),0)</f>
        <v>2366.4310858022332</v>
      </c>
      <c r="J12280" s="2">
        <f>VLOOKUP($E12280,
Products!$A$1:$F$201,MATCH(Orders!J$1,Products!$A$1:$F$1,0),0)</f>
        <v>1841.1055346213741</v>
      </c>
    </row>
    <row r="12281" spans="1:10">
      <c r="A12281">
        <v>12280</v>
      </c>
      <c r="B12281" s="4">
        <v>45775</v>
      </c>
      <c r="C12281" s="10">
        <f>DATE(YEAR(orders[[#This Row],[order_date]]), MONTH(orders[[#This Row],[order_date]]), 1)</f>
        <v>45748</v>
      </c>
      <c r="D12281" t="s">
        <v>2756</v>
      </c>
      <c r="E12281" t="s">
        <v>624</v>
      </c>
      <c r="F12281" t="str">
        <f>VLOOKUP(orders[[#This Row],[product_id]],Products!A:C,3,0)</f>
        <v>Appliances</v>
      </c>
      <c r="G12281">
        <v>1</v>
      </c>
      <c r="H12281" s="6">
        <v>8.3419616295474341E-2</v>
      </c>
      <c r="I12281" s="2">
        <f>VLOOKUP($E12281,
Products!$A$1:$F$201,MATCH(Orders!I$1,Products!$A$1:$F$1,0),0)</f>
        <v>2102.383201797521</v>
      </c>
      <c r="J12281" s="2">
        <f>VLOOKUP($E12281,
Products!$A$1:$F$201,MATCH(Orders!J$1,Products!$A$1:$F$1,0),0)</f>
        <v>1599.330443274388</v>
      </c>
    </row>
    <row r="12282" spans="1:10">
      <c r="A12282">
        <v>12281</v>
      </c>
      <c r="B12282" s="4">
        <v>45461</v>
      </c>
      <c r="C12282" s="10">
        <f>DATE(YEAR(orders[[#This Row],[order_date]]), MONTH(orders[[#This Row],[order_date]]), 1)</f>
        <v>45444</v>
      </c>
      <c r="D12282" t="s">
        <v>1600</v>
      </c>
      <c r="E12282" t="s">
        <v>531</v>
      </c>
      <c r="F12282" t="str">
        <f>VLOOKUP(orders[[#This Row],[product_id]],Products!A:C,3,0)</f>
        <v>Electronics</v>
      </c>
      <c r="G12282">
        <v>3</v>
      </c>
      <c r="H12282" s="6">
        <v>0.12232449219768453</v>
      </c>
      <c r="I12282" s="2">
        <f>VLOOKUP($E12282,
Products!$A$1:$F$201,MATCH(Orders!I$1,Products!$A$1:$F$1,0),0)</f>
        <v>29674.378925417219</v>
      </c>
      <c r="J12282" s="2">
        <f>VLOOKUP($E12282,
Products!$A$1:$F$201,MATCH(Orders!J$1,Products!$A$1:$F$1,0),0)</f>
        <v>20795.30337605517</v>
      </c>
    </row>
    <row r="12283" spans="1:10">
      <c r="A12283">
        <v>12282</v>
      </c>
      <c r="B12283" s="4">
        <v>45836</v>
      </c>
      <c r="C12283" s="10">
        <f>DATE(YEAR(orders[[#This Row],[order_date]]), MONTH(orders[[#This Row],[order_date]]), 1)</f>
        <v>45809</v>
      </c>
      <c r="D12283" t="s">
        <v>3649</v>
      </c>
      <c r="E12283" t="s">
        <v>611</v>
      </c>
      <c r="F12283" t="str">
        <f>VLOOKUP(orders[[#This Row],[product_id]],Products!A:C,3,0)</f>
        <v>Electronics</v>
      </c>
      <c r="G12283">
        <v>1</v>
      </c>
      <c r="H12283" s="6">
        <v>0.10261369317903758</v>
      </c>
      <c r="I12283" s="2">
        <f>VLOOKUP($E12283,
Products!$A$1:$F$201,MATCH(Orders!I$1,Products!$A$1:$F$1,0),0)</f>
        <v>12041.08303405661</v>
      </c>
      <c r="J12283" s="2">
        <f>VLOOKUP($E12283,
Products!$A$1:$F$201,MATCH(Orders!J$1,Products!$A$1:$F$1,0),0)</f>
        <v>7946.6428283753548</v>
      </c>
    </row>
    <row r="12284" spans="1:10">
      <c r="A12284">
        <v>12283</v>
      </c>
      <c r="B12284" s="4">
        <v>45699</v>
      </c>
      <c r="C12284" s="10">
        <f>DATE(YEAR(orders[[#This Row],[order_date]]), MONTH(orders[[#This Row],[order_date]]), 1)</f>
        <v>45689</v>
      </c>
      <c r="D12284" t="s">
        <v>2489</v>
      </c>
      <c r="E12284" t="s">
        <v>699</v>
      </c>
      <c r="F12284" t="str">
        <f>VLOOKUP(orders[[#This Row],[product_id]],Products!A:C,3,0)</f>
        <v>Appliances</v>
      </c>
      <c r="G12284">
        <v>1</v>
      </c>
      <c r="H12284" s="6">
        <v>6.7303129509158927E-2</v>
      </c>
      <c r="I12284" s="2">
        <f>VLOOKUP($E12284,
Products!$A$1:$F$201,MATCH(Orders!I$1,Products!$A$1:$F$1,0),0)</f>
        <v>25091.998133165329</v>
      </c>
      <c r="J12284" s="2">
        <f>VLOOKUP($E12284,
Products!$A$1:$F$201,MATCH(Orders!J$1,Products!$A$1:$F$1,0),0)</f>
        <v>18464.226825266349</v>
      </c>
    </row>
    <row r="12285" spans="1:10">
      <c r="A12285">
        <v>12284</v>
      </c>
      <c r="B12285" s="4">
        <v>45590</v>
      </c>
      <c r="C12285" s="10">
        <f>DATE(YEAR(orders[[#This Row],[order_date]]), MONTH(orders[[#This Row],[order_date]]), 1)</f>
        <v>45566</v>
      </c>
      <c r="D12285" t="s">
        <v>1799</v>
      </c>
      <c r="E12285" t="s">
        <v>609</v>
      </c>
      <c r="F12285" t="str">
        <f>VLOOKUP(orders[[#This Row],[product_id]],Products!A:C,3,0)</f>
        <v>Appliances</v>
      </c>
      <c r="G12285">
        <v>1</v>
      </c>
      <c r="H12285" s="6">
        <v>0.1020959205636353</v>
      </c>
      <c r="I12285" s="2">
        <f>VLOOKUP($E12285,
Products!$A$1:$F$201,MATCH(Orders!I$1,Products!$A$1:$F$1,0),0)</f>
        <v>2159.5378031052392</v>
      </c>
      <c r="J12285" s="2">
        <f>VLOOKUP($E12285,
Products!$A$1:$F$201,MATCH(Orders!J$1,Products!$A$1:$F$1,0),0)</f>
        <v>1501.9415981313371</v>
      </c>
    </row>
    <row r="12286" spans="1:10">
      <c r="A12286">
        <v>12285</v>
      </c>
      <c r="B12286" s="4">
        <v>45968</v>
      </c>
      <c r="C12286" s="10">
        <f>DATE(YEAR(orders[[#This Row],[order_date]]), MONTH(orders[[#This Row],[order_date]]), 1)</f>
        <v>45962</v>
      </c>
      <c r="D12286" t="s">
        <v>2805</v>
      </c>
      <c r="E12286" t="s">
        <v>513</v>
      </c>
      <c r="F12286" t="str">
        <f>VLOOKUP(orders[[#This Row],[product_id]],Products!A:C,3,0)</f>
        <v>Electronics</v>
      </c>
      <c r="G12286">
        <v>1</v>
      </c>
      <c r="H12286" s="6">
        <v>0.23887290977152037</v>
      </c>
      <c r="I12286" s="2">
        <f>VLOOKUP($E12286,
Products!$A$1:$F$201,MATCH(Orders!I$1,Products!$A$1:$F$1,0),0)</f>
        <v>2370.6748519187499</v>
      </c>
      <c r="J12286" s="2">
        <f>VLOOKUP($E12286,
Products!$A$1:$F$201,MATCH(Orders!J$1,Products!$A$1:$F$1,0),0)</f>
        <v>1742.1190905744229</v>
      </c>
    </row>
    <row r="12287" spans="1:10">
      <c r="A12287">
        <v>12286</v>
      </c>
      <c r="B12287" s="4">
        <v>44953</v>
      </c>
      <c r="C12287" s="10">
        <f>DATE(YEAR(orders[[#This Row],[order_date]]), MONTH(orders[[#This Row],[order_date]]), 1)</f>
        <v>44927</v>
      </c>
      <c r="D12287" t="s">
        <v>1142</v>
      </c>
      <c r="E12287" t="s">
        <v>578</v>
      </c>
      <c r="F12287" t="str">
        <f>VLOOKUP(orders[[#This Row],[product_id]],Products!A:C,3,0)</f>
        <v>Electronics</v>
      </c>
      <c r="G12287">
        <v>2</v>
      </c>
      <c r="H12287" s="6">
        <v>0.22363649804756802</v>
      </c>
      <c r="I12287" s="2">
        <f>VLOOKUP($E12287,
Products!$A$1:$F$201,MATCH(Orders!I$1,Products!$A$1:$F$1,0),0)</f>
        <v>2632.553295816565</v>
      </c>
      <c r="J12287" s="2">
        <f>VLOOKUP($E12287,
Products!$A$1:$F$201,MATCH(Orders!J$1,Products!$A$1:$F$1,0),0)</f>
        <v>1732.316114566717</v>
      </c>
    </row>
    <row r="12288" spans="1:10">
      <c r="A12288">
        <v>12287</v>
      </c>
      <c r="B12288" s="4">
        <v>45462</v>
      </c>
      <c r="C12288" s="10">
        <f>DATE(YEAR(orders[[#This Row],[order_date]]), MONTH(orders[[#This Row],[order_date]]), 1)</f>
        <v>45444</v>
      </c>
      <c r="D12288" t="s">
        <v>4155</v>
      </c>
      <c r="E12288" t="s">
        <v>699</v>
      </c>
      <c r="F12288" t="str">
        <f>VLOOKUP(orders[[#This Row],[product_id]],Products!A:C,3,0)</f>
        <v>Appliances</v>
      </c>
      <c r="G12288">
        <v>3</v>
      </c>
      <c r="H12288" s="6">
        <v>6.7381374905277375E-2</v>
      </c>
      <c r="I12288" s="2">
        <f>VLOOKUP($E12288,
Products!$A$1:$F$201,MATCH(Orders!I$1,Products!$A$1:$F$1,0),0)</f>
        <v>25091.998133165329</v>
      </c>
      <c r="J12288" s="2">
        <f>VLOOKUP($E12288,
Products!$A$1:$F$201,MATCH(Orders!J$1,Products!$A$1:$F$1,0),0)</f>
        <v>18464.226825266349</v>
      </c>
    </row>
    <row r="12289" spans="1:10">
      <c r="A12289">
        <v>12288</v>
      </c>
      <c r="B12289" s="4">
        <v>45979</v>
      </c>
      <c r="C12289" s="10">
        <f>DATE(YEAR(orders[[#This Row],[order_date]]), MONTH(orders[[#This Row],[order_date]]), 1)</f>
        <v>45962</v>
      </c>
      <c r="D12289" t="s">
        <v>1727</v>
      </c>
      <c r="E12289" t="s">
        <v>583</v>
      </c>
      <c r="F12289" t="str">
        <f>VLOOKUP(orders[[#This Row],[product_id]],Products!A:C,3,0)</f>
        <v>Electronics</v>
      </c>
      <c r="G12289">
        <v>3</v>
      </c>
      <c r="H12289" s="6">
        <v>0.12854549283723504</v>
      </c>
      <c r="I12289" s="2">
        <f>VLOOKUP($E12289,
Products!$A$1:$F$201,MATCH(Orders!I$1,Products!$A$1:$F$1,0),0)</f>
        <v>22677.574574249091</v>
      </c>
      <c r="J12289" s="2">
        <f>VLOOKUP($E12289,
Products!$A$1:$F$201,MATCH(Orders!J$1,Products!$A$1:$F$1,0),0)</f>
        <v>16593.91273362303</v>
      </c>
    </row>
    <row r="12290" spans="1:10">
      <c r="A12290">
        <v>12289</v>
      </c>
      <c r="B12290" s="4">
        <v>45934</v>
      </c>
      <c r="C12290" s="10">
        <f>DATE(YEAR(orders[[#This Row],[order_date]]), MONTH(orders[[#This Row],[order_date]]), 1)</f>
        <v>45931</v>
      </c>
      <c r="D12290" t="s">
        <v>4548</v>
      </c>
      <c r="E12290" t="s">
        <v>653</v>
      </c>
      <c r="F12290" t="str">
        <f>VLOOKUP(orders[[#This Row],[product_id]],Products!A:C,3,0)</f>
        <v>Electronics</v>
      </c>
      <c r="G12290">
        <v>3</v>
      </c>
      <c r="H12290" s="6">
        <v>0.18910751723713443</v>
      </c>
      <c r="I12290" s="2">
        <f>VLOOKUP($E12290,
Products!$A$1:$F$201,MATCH(Orders!I$1,Products!$A$1:$F$1,0),0)</f>
        <v>18065.96612294337</v>
      </c>
      <c r="J12290" s="2">
        <f>VLOOKUP($E12290,
Products!$A$1:$F$201,MATCH(Orders!J$1,Products!$A$1:$F$1,0),0)</f>
        <v>14411.932365903909</v>
      </c>
    </row>
    <row r="12291" spans="1:10">
      <c r="A12291">
        <v>12290</v>
      </c>
      <c r="B12291" s="4">
        <v>45584</v>
      </c>
      <c r="C12291" s="10">
        <f>DATE(YEAR(orders[[#This Row],[order_date]]), MONTH(orders[[#This Row],[order_date]]), 1)</f>
        <v>45566</v>
      </c>
      <c r="D12291" t="s">
        <v>4528</v>
      </c>
      <c r="E12291" t="s">
        <v>571</v>
      </c>
      <c r="F12291" t="str">
        <f>VLOOKUP(orders[[#This Row],[product_id]],Products!A:C,3,0)</f>
        <v>Electronics</v>
      </c>
      <c r="G12291">
        <v>1</v>
      </c>
      <c r="H12291" s="6">
        <v>0.16520268889003348</v>
      </c>
      <c r="I12291" s="2">
        <f>VLOOKUP($E12291,
Products!$A$1:$F$201,MATCH(Orders!I$1,Products!$A$1:$F$1,0),0)</f>
        <v>30022.150567424669</v>
      </c>
      <c r="J12291" s="2">
        <f>VLOOKUP($E12291,
Products!$A$1:$F$201,MATCH(Orders!J$1,Products!$A$1:$F$1,0),0)</f>
        <v>21451.61875289512</v>
      </c>
    </row>
    <row r="12292" spans="1:10">
      <c r="A12292">
        <v>12291</v>
      </c>
      <c r="B12292" s="4">
        <v>45566</v>
      </c>
      <c r="C12292" s="10">
        <f>DATE(YEAR(orders[[#This Row],[order_date]]), MONTH(orders[[#This Row],[order_date]]), 1)</f>
        <v>45566</v>
      </c>
      <c r="D12292" t="s">
        <v>2847</v>
      </c>
      <c r="E12292" t="s">
        <v>573</v>
      </c>
      <c r="F12292" t="str">
        <f>VLOOKUP(orders[[#This Row],[product_id]],Products!A:C,3,0)</f>
        <v>Electronics</v>
      </c>
      <c r="G12292">
        <v>3</v>
      </c>
      <c r="H12292" s="6">
        <v>0.13481627734612736</v>
      </c>
      <c r="I12292" s="2">
        <f>VLOOKUP($E12292,
Products!$A$1:$F$201,MATCH(Orders!I$1,Products!$A$1:$F$1,0),0)</f>
        <v>30443.851050190449</v>
      </c>
      <c r="J12292" s="2">
        <f>VLOOKUP($E12292,
Products!$A$1:$F$201,MATCH(Orders!J$1,Products!$A$1:$F$1,0),0)</f>
        <v>21165.126268210519</v>
      </c>
    </row>
    <row r="12293" spans="1:10">
      <c r="A12293">
        <v>12292</v>
      </c>
      <c r="B12293" s="4">
        <v>44968</v>
      </c>
      <c r="C12293" s="10">
        <f>DATE(YEAR(orders[[#This Row],[order_date]]), MONTH(orders[[#This Row],[order_date]]), 1)</f>
        <v>44958</v>
      </c>
      <c r="D12293" t="s">
        <v>4336</v>
      </c>
      <c r="E12293" t="s">
        <v>604</v>
      </c>
      <c r="F12293" t="str">
        <f>VLOOKUP(orders[[#This Row],[product_id]],Products!A:C,3,0)</f>
        <v>Appliances</v>
      </c>
      <c r="G12293">
        <v>2</v>
      </c>
      <c r="H12293" s="6">
        <v>5.0187100888088504E-2</v>
      </c>
      <c r="I12293" s="2">
        <f>VLOOKUP($E12293,
Products!$A$1:$F$201,MATCH(Orders!I$1,Products!$A$1:$F$1,0),0)</f>
        <v>2087.687835040248</v>
      </c>
      <c r="J12293" s="2">
        <f>VLOOKUP($E12293,
Products!$A$1:$F$201,MATCH(Orders!J$1,Products!$A$1:$F$1,0),0)</f>
        <v>1450.1823074928161</v>
      </c>
    </row>
    <row r="12294" spans="1:10">
      <c r="A12294">
        <v>12293</v>
      </c>
      <c r="B12294" s="4">
        <v>45139</v>
      </c>
      <c r="C12294" s="10">
        <f>DATE(YEAR(orders[[#This Row],[order_date]]), MONTH(orders[[#This Row],[order_date]]), 1)</f>
        <v>45139</v>
      </c>
      <c r="D12294" t="s">
        <v>3340</v>
      </c>
      <c r="E12294" t="s">
        <v>688</v>
      </c>
      <c r="F12294" t="str">
        <f>VLOOKUP(orders[[#This Row],[product_id]],Products!A:C,3,0)</f>
        <v>Appliances</v>
      </c>
      <c r="G12294">
        <v>1</v>
      </c>
      <c r="H12294" s="6">
        <v>5.6226212004159705E-2</v>
      </c>
      <c r="I12294" s="2">
        <f>VLOOKUP($E12294,
Products!$A$1:$F$201,MATCH(Orders!I$1,Products!$A$1:$F$1,0),0)</f>
        <v>5983.6860426434141</v>
      </c>
      <c r="J12294" s="2">
        <f>VLOOKUP($E12294,
Products!$A$1:$F$201,MATCH(Orders!J$1,Products!$A$1:$F$1,0),0)</f>
        <v>3911.563059036529</v>
      </c>
    </row>
    <row r="12295" spans="1:10">
      <c r="A12295">
        <v>12294</v>
      </c>
      <c r="B12295" s="4">
        <v>45762</v>
      </c>
      <c r="C12295" s="10">
        <f>DATE(YEAR(orders[[#This Row],[order_date]]), MONTH(orders[[#This Row],[order_date]]), 1)</f>
        <v>45748</v>
      </c>
      <c r="D12295" t="s">
        <v>3356</v>
      </c>
      <c r="E12295" t="s">
        <v>583</v>
      </c>
      <c r="F12295" t="str">
        <f>VLOOKUP(orders[[#This Row],[product_id]],Products!A:C,3,0)</f>
        <v>Electronics</v>
      </c>
      <c r="G12295">
        <v>1</v>
      </c>
      <c r="H12295" s="6">
        <v>0.19455078785232435</v>
      </c>
      <c r="I12295" s="2">
        <f>VLOOKUP($E12295,
Products!$A$1:$F$201,MATCH(Orders!I$1,Products!$A$1:$F$1,0),0)</f>
        <v>22677.574574249091</v>
      </c>
      <c r="J12295" s="2">
        <f>VLOOKUP($E12295,
Products!$A$1:$F$201,MATCH(Orders!J$1,Products!$A$1:$F$1,0),0)</f>
        <v>16593.91273362303</v>
      </c>
    </row>
    <row r="12296" spans="1:10">
      <c r="A12296">
        <v>12295</v>
      </c>
      <c r="B12296" s="4">
        <v>45628</v>
      </c>
      <c r="C12296" s="10">
        <f>DATE(YEAR(orders[[#This Row],[order_date]]), MONTH(orders[[#This Row],[order_date]]), 1)</f>
        <v>45627</v>
      </c>
      <c r="D12296" t="s">
        <v>2839</v>
      </c>
      <c r="E12296" t="s">
        <v>590</v>
      </c>
      <c r="F12296" t="str">
        <f>VLOOKUP(orders[[#This Row],[product_id]],Products!A:C,3,0)</f>
        <v>Appliances</v>
      </c>
      <c r="G12296">
        <v>1</v>
      </c>
      <c r="H12296" s="6">
        <v>6.8268718030210271E-2</v>
      </c>
      <c r="I12296" s="2">
        <f>VLOOKUP($E12296,
Products!$A$1:$F$201,MATCH(Orders!I$1,Products!$A$1:$F$1,0),0)</f>
        <v>2035.9251500591261</v>
      </c>
      <c r="J12296" s="2">
        <f>VLOOKUP($E12296,
Products!$A$1:$F$201,MATCH(Orders!J$1,Products!$A$1:$F$1,0),0)</f>
        <v>1473.8412378673991</v>
      </c>
    </row>
    <row r="12297" spans="1:10">
      <c r="A12297">
        <v>12296</v>
      </c>
      <c r="B12297" s="4">
        <v>45006</v>
      </c>
      <c r="C12297" s="10">
        <f>DATE(YEAR(orders[[#This Row],[order_date]]), MONTH(orders[[#This Row],[order_date]]), 1)</f>
        <v>44986</v>
      </c>
      <c r="D12297" t="s">
        <v>1223</v>
      </c>
      <c r="E12297" t="s">
        <v>584</v>
      </c>
      <c r="F12297" t="str">
        <f>VLOOKUP(orders[[#This Row],[product_id]],Products!A:C,3,0)</f>
        <v>Electronics</v>
      </c>
      <c r="G12297">
        <v>2</v>
      </c>
      <c r="H12297" s="6">
        <v>0.1455420387637518</v>
      </c>
      <c r="I12297" s="2">
        <f>VLOOKUP($E12297,
Products!$A$1:$F$201,MATCH(Orders!I$1,Products!$A$1:$F$1,0),0)</f>
        <v>22521.77465591731</v>
      </c>
      <c r="J12297" s="2">
        <f>VLOOKUP($E12297,
Products!$A$1:$F$201,MATCH(Orders!J$1,Products!$A$1:$F$1,0),0)</f>
        <v>15596.91628423841</v>
      </c>
    </row>
    <row r="12298" spans="1:10">
      <c r="A12298">
        <v>12297</v>
      </c>
      <c r="B12298" s="4">
        <v>45881</v>
      </c>
      <c r="C12298" s="10">
        <f>DATE(YEAR(orders[[#This Row],[order_date]]), MONTH(orders[[#This Row],[order_date]]), 1)</f>
        <v>45870</v>
      </c>
      <c r="D12298" t="s">
        <v>1447</v>
      </c>
      <c r="E12298" t="s">
        <v>544</v>
      </c>
      <c r="F12298" t="str">
        <f>VLOOKUP(orders[[#This Row],[product_id]],Products!A:C,3,0)</f>
        <v>Electronics</v>
      </c>
      <c r="G12298">
        <v>2</v>
      </c>
      <c r="H12298" s="6">
        <v>0.16438594833780817</v>
      </c>
      <c r="I12298" s="2">
        <f>VLOOKUP($E12298,
Products!$A$1:$F$201,MATCH(Orders!I$1,Products!$A$1:$F$1,0),0)</f>
        <v>16273.22789477584</v>
      </c>
      <c r="J12298" s="2">
        <f>VLOOKUP($E12298,
Products!$A$1:$F$201,MATCH(Orders!J$1,Products!$A$1:$F$1,0),0)</f>
        <v>12683.607953986329</v>
      </c>
    </row>
    <row r="12299" spans="1:10">
      <c r="A12299">
        <v>12298</v>
      </c>
      <c r="B12299" s="4">
        <v>45828</v>
      </c>
      <c r="C12299" s="10">
        <f>DATE(YEAR(orders[[#This Row],[order_date]]), MONTH(orders[[#This Row],[order_date]]), 1)</f>
        <v>45809</v>
      </c>
      <c r="D12299" t="s">
        <v>2730</v>
      </c>
      <c r="E12299" t="s">
        <v>555</v>
      </c>
      <c r="F12299" t="str">
        <f>VLOOKUP(orders[[#This Row],[product_id]],Products!A:C,3,0)</f>
        <v>Electronics</v>
      </c>
      <c r="G12299">
        <v>1</v>
      </c>
      <c r="H12299" s="6">
        <v>0.11748590006818757</v>
      </c>
      <c r="I12299" s="2">
        <f>VLOOKUP($E12299,
Products!$A$1:$F$201,MATCH(Orders!I$1,Products!$A$1:$F$1,0),0)</f>
        <v>32397.674936233889</v>
      </c>
      <c r="J12299" s="2">
        <f>VLOOKUP($E12299,
Products!$A$1:$F$201,MATCH(Orders!J$1,Products!$A$1:$F$1,0),0)</f>
        <v>24559.251285382288</v>
      </c>
    </row>
    <row r="12300" spans="1:10">
      <c r="A12300">
        <v>12299</v>
      </c>
      <c r="B12300" s="4">
        <v>45350</v>
      </c>
      <c r="C12300" s="10">
        <f>DATE(YEAR(orders[[#This Row],[order_date]]), MONTH(orders[[#This Row],[order_date]]), 1)</f>
        <v>45323</v>
      </c>
      <c r="D12300" t="s">
        <v>3183</v>
      </c>
      <c r="E12300" t="s">
        <v>525</v>
      </c>
      <c r="F12300" t="str">
        <f>VLOOKUP(orders[[#This Row],[product_id]],Products!A:C,3,0)</f>
        <v>Electronics</v>
      </c>
      <c r="G12300">
        <v>2</v>
      </c>
      <c r="H12300" s="6">
        <v>0.10382962220454625</v>
      </c>
      <c r="I12300" s="2">
        <f>VLOOKUP($E12300,
Products!$A$1:$F$201,MATCH(Orders!I$1,Products!$A$1:$F$1,0),0)</f>
        <v>2441.7405612875209</v>
      </c>
      <c r="J12300" s="2">
        <f>VLOOKUP($E12300,
Products!$A$1:$F$201,MATCH(Orders!J$1,Products!$A$1:$F$1,0),0)</f>
        <v>1934.1373706011941</v>
      </c>
    </row>
    <row r="12301" spans="1:10">
      <c r="A12301">
        <v>12300</v>
      </c>
      <c r="B12301" s="4">
        <v>45845</v>
      </c>
      <c r="C12301" s="10">
        <f>DATE(YEAR(orders[[#This Row],[order_date]]), MONTH(orders[[#This Row],[order_date]]), 1)</f>
        <v>45839</v>
      </c>
      <c r="D12301" t="s">
        <v>1568</v>
      </c>
      <c r="E12301" t="s">
        <v>575</v>
      </c>
      <c r="F12301" t="str">
        <f>VLOOKUP(orders[[#This Row],[product_id]],Products!A:C,3,0)</f>
        <v>Appliances</v>
      </c>
      <c r="G12301">
        <v>1</v>
      </c>
      <c r="H12301" s="6">
        <v>0.12766879945953091</v>
      </c>
      <c r="I12301" s="2">
        <f>VLOOKUP($E12301,
Products!$A$1:$F$201,MATCH(Orders!I$1,Products!$A$1:$F$1,0),0)</f>
        <v>25283.54628276427</v>
      </c>
      <c r="J12301" s="2">
        <f>VLOOKUP($E12301,
Products!$A$1:$F$201,MATCH(Orders!J$1,Products!$A$1:$F$1,0),0)</f>
        <v>19310.503554692368</v>
      </c>
    </row>
    <row r="12302" spans="1:10">
      <c r="A12302">
        <v>12301</v>
      </c>
      <c r="B12302" s="4">
        <v>45442</v>
      </c>
      <c r="C12302" s="10">
        <f>DATE(YEAR(orders[[#This Row],[order_date]]), MONTH(orders[[#This Row],[order_date]]), 1)</f>
        <v>45413</v>
      </c>
      <c r="D12302" t="s">
        <v>2747</v>
      </c>
      <c r="E12302" t="s">
        <v>661</v>
      </c>
      <c r="F12302" t="str">
        <f>VLOOKUP(orders[[#This Row],[product_id]],Products!A:C,3,0)</f>
        <v>Electronics</v>
      </c>
      <c r="G12302">
        <v>1</v>
      </c>
      <c r="H12302" s="6">
        <v>0.12614846151812223</v>
      </c>
      <c r="I12302" s="2">
        <f>VLOOKUP($E12302,
Products!$A$1:$F$201,MATCH(Orders!I$1,Products!$A$1:$F$1,0),0)</f>
        <v>18760.038541255031</v>
      </c>
      <c r="J12302" s="2">
        <f>VLOOKUP($E12302,
Products!$A$1:$F$201,MATCH(Orders!J$1,Products!$A$1:$F$1,0),0)</f>
        <v>13545.127547708629</v>
      </c>
    </row>
    <row r="12303" spans="1:10">
      <c r="A12303">
        <v>12302</v>
      </c>
      <c r="B12303" s="4">
        <v>45091</v>
      </c>
      <c r="C12303" s="10">
        <f>DATE(YEAR(orders[[#This Row],[order_date]]), MONTH(orders[[#This Row],[order_date]]), 1)</f>
        <v>45078</v>
      </c>
      <c r="D12303" t="s">
        <v>3582</v>
      </c>
      <c r="E12303" t="s">
        <v>622</v>
      </c>
      <c r="F12303" t="str">
        <f>VLOOKUP(orders[[#This Row],[product_id]],Products!A:C,3,0)</f>
        <v>Electronics</v>
      </c>
      <c r="G12303">
        <v>3</v>
      </c>
      <c r="H12303" s="6">
        <v>0.23004595482392076</v>
      </c>
      <c r="I12303" s="2">
        <f>VLOOKUP($E12303,
Products!$A$1:$F$201,MATCH(Orders!I$1,Products!$A$1:$F$1,0),0)</f>
        <v>29891.969506397199</v>
      </c>
      <c r="J12303" s="2">
        <f>VLOOKUP($E12303,
Products!$A$1:$F$201,MATCH(Orders!J$1,Products!$A$1:$F$1,0),0)</f>
        <v>20298.690993957589</v>
      </c>
    </row>
    <row r="12304" spans="1:10">
      <c r="A12304">
        <v>12303</v>
      </c>
      <c r="B12304" s="4">
        <v>45923</v>
      </c>
      <c r="C12304" s="10">
        <f>DATE(YEAR(orders[[#This Row],[order_date]]), MONTH(orders[[#This Row],[order_date]]), 1)</f>
        <v>45901</v>
      </c>
      <c r="D12304" t="s">
        <v>748</v>
      </c>
      <c r="E12304" t="s">
        <v>617</v>
      </c>
      <c r="F12304" t="str">
        <f>VLOOKUP(orders[[#This Row],[product_id]],Products!A:C,3,0)</f>
        <v>Electronics</v>
      </c>
      <c r="G12304">
        <v>1</v>
      </c>
      <c r="H12304" s="6">
        <v>0.17839131085793367</v>
      </c>
      <c r="I12304" s="2">
        <f>VLOOKUP($E12304,
Products!$A$1:$F$201,MATCH(Orders!I$1,Products!$A$1:$F$1,0),0)</f>
        <v>19466.867434847129</v>
      </c>
      <c r="J12304" s="2">
        <f>VLOOKUP($E12304,
Products!$A$1:$F$201,MATCH(Orders!J$1,Products!$A$1:$F$1,0),0)</f>
        <v>13371.790482684521</v>
      </c>
    </row>
    <row r="12305" spans="1:10">
      <c r="A12305">
        <v>12304</v>
      </c>
      <c r="B12305" s="4">
        <v>45919</v>
      </c>
      <c r="C12305" s="10">
        <f>DATE(YEAR(orders[[#This Row],[order_date]]), MONTH(orders[[#This Row],[order_date]]), 1)</f>
        <v>45901</v>
      </c>
      <c r="D12305" t="s">
        <v>2553</v>
      </c>
      <c r="E12305" t="s">
        <v>676</v>
      </c>
      <c r="F12305" t="str">
        <f>VLOOKUP(orders[[#This Row],[product_id]],Products!A:C,3,0)</f>
        <v>Electronics</v>
      </c>
      <c r="G12305">
        <v>2</v>
      </c>
      <c r="H12305" s="6">
        <v>0.11756743925904882</v>
      </c>
      <c r="I12305" s="2">
        <f>VLOOKUP($E12305,
Products!$A$1:$F$201,MATCH(Orders!I$1,Products!$A$1:$F$1,0),0)</f>
        <v>30008.64884218746</v>
      </c>
      <c r="J12305" s="2">
        <f>VLOOKUP($E12305,
Products!$A$1:$F$201,MATCH(Orders!J$1,Products!$A$1:$F$1,0),0)</f>
        <v>19907.2372539471</v>
      </c>
    </row>
    <row r="12306" spans="1:10">
      <c r="A12306">
        <v>12305</v>
      </c>
      <c r="B12306" s="4">
        <v>45819</v>
      </c>
      <c r="C12306" s="10">
        <f>DATE(YEAR(orders[[#This Row],[order_date]]), MONTH(orders[[#This Row],[order_date]]), 1)</f>
        <v>45809</v>
      </c>
      <c r="D12306" t="s">
        <v>2439</v>
      </c>
      <c r="E12306" t="s">
        <v>699</v>
      </c>
      <c r="F12306" t="str">
        <f>VLOOKUP(orders[[#This Row],[product_id]],Products!A:C,3,0)</f>
        <v>Appliances</v>
      </c>
      <c r="G12306">
        <v>1</v>
      </c>
      <c r="H12306" s="6">
        <v>6.4845373866395356E-2</v>
      </c>
      <c r="I12306" s="2">
        <f>VLOOKUP($E12306,
Products!$A$1:$F$201,MATCH(Orders!I$1,Products!$A$1:$F$1,0),0)</f>
        <v>25091.998133165329</v>
      </c>
      <c r="J12306" s="2">
        <f>VLOOKUP($E12306,
Products!$A$1:$F$201,MATCH(Orders!J$1,Products!$A$1:$F$1,0),0)</f>
        <v>18464.226825266349</v>
      </c>
    </row>
    <row r="12307" spans="1:10">
      <c r="A12307">
        <v>12306</v>
      </c>
      <c r="B12307" s="4">
        <v>45942</v>
      </c>
      <c r="C12307" s="10">
        <f>DATE(YEAR(orders[[#This Row],[order_date]]), MONTH(orders[[#This Row],[order_date]]), 1)</f>
        <v>45931</v>
      </c>
      <c r="D12307" t="s">
        <v>4147</v>
      </c>
      <c r="E12307" t="s">
        <v>533</v>
      </c>
      <c r="F12307" t="str">
        <f>VLOOKUP(orders[[#This Row],[product_id]],Products!A:C,3,0)</f>
        <v>Electronics</v>
      </c>
      <c r="G12307">
        <v>1</v>
      </c>
      <c r="H12307" s="6">
        <v>0.18533321537345346</v>
      </c>
      <c r="I12307" s="2">
        <f>VLOOKUP($E12307,
Products!$A$1:$F$201,MATCH(Orders!I$1,Products!$A$1:$F$1,0),0)</f>
        <v>28589.802369332661</v>
      </c>
      <c r="J12307" s="2">
        <f>VLOOKUP($E12307,
Products!$A$1:$F$201,MATCH(Orders!J$1,Products!$A$1:$F$1,0),0)</f>
        <v>21212.93445492295</v>
      </c>
    </row>
    <row r="12308" spans="1:10">
      <c r="A12308">
        <v>12307</v>
      </c>
      <c r="B12308" s="4">
        <v>45992</v>
      </c>
      <c r="C12308" s="10">
        <f>DATE(YEAR(orders[[#This Row],[order_date]]), MONTH(orders[[#This Row],[order_date]]), 1)</f>
        <v>45992</v>
      </c>
      <c r="D12308" t="s">
        <v>1109</v>
      </c>
      <c r="E12308" t="s">
        <v>624</v>
      </c>
      <c r="F12308" t="str">
        <f>VLOOKUP(orders[[#This Row],[product_id]],Products!A:C,3,0)</f>
        <v>Appliances</v>
      </c>
      <c r="G12308">
        <v>1</v>
      </c>
      <c r="H12308" s="6">
        <v>5.8053165519800679E-2</v>
      </c>
      <c r="I12308" s="2">
        <f>VLOOKUP($E12308,
Products!$A$1:$F$201,MATCH(Orders!I$1,Products!$A$1:$F$1,0),0)</f>
        <v>2102.383201797521</v>
      </c>
      <c r="J12308" s="2">
        <f>VLOOKUP($E12308,
Products!$A$1:$F$201,MATCH(Orders!J$1,Products!$A$1:$F$1,0),0)</f>
        <v>1599.330443274388</v>
      </c>
    </row>
    <row r="12309" spans="1:10">
      <c r="A12309">
        <v>12308</v>
      </c>
      <c r="B12309" s="4">
        <v>45667</v>
      </c>
      <c r="C12309" s="10">
        <f>DATE(YEAR(orders[[#This Row],[order_date]]), MONTH(orders[[#This Row],[order_date]]), 1)</f>
        <v>45658</v>
      </c>
      <c r="D12309" t="s">
        <v>2032</v>
      </c>
      <c r="E12309" t="s">
        <v>603</v>
      </c>
      <c r="F12309" t="str">
        <f>VLOOKUP(orders[[#This Row],[product_id]],Products!A:C,3,0)</f>
        <v>Electronics</v>
      </c>
      <c r="G12309">
        <v>1</v>
      </c>
      <c r="H12309" s="6">
        <v>0.21440955715093782</v>
      </c>
      <c r="I12309" s="2">
        <f>VLOOKUP($E12309,
Products!$A$1:$F$201,MATCH(Orders!I$1,Products!$A$1:$F$1,0),0)</f>
        <v>10867.659217073329</v>
      </c>
      <c r="J12309" s="2">
        <f>VLOOKUP($E12309,
Products!$A$1:$F$201,MATCH(Orders!J$1,Products!$A$1:$F$1,0),0)</f>
        <v>8421.8829552397037</v>
      </c>
    </row>
    <row r="12310" spans="1:10">
      <c r="A12310">
        <v>12309</v>
      </c>
      <c r="B12310" s="4">
        <v>45681</v>
      </c>
      <c r="C12310" s="10">
        <f>DATE(YEAR(orders[[#This Row],[order_date]]), MONTH(orders[[#This Row],[order_date]]), 1)</f>
        <v>45658</v>
      </c>
      <c r="D12310" t="s">
        <v>1911</v>
      </c>
      <c r="E12310" t="s">
        <v>578</v>
      </c>
      <c r="F12310" t="str">
        <f>VLOOKUP(orders[[#This Row],[product_id]],Products!A:C,3,0)</f>
        <v>Electronics</v>
      </c>
      <c r="G12310">
        <v>2</v>
      </c>
      <c r="H12310" s="6">
        <v>0.17101458143902665</v>
      </c>
      <c r="I12310" s="2">
        <f>VLOOKUP($E12310,
Products!$A$1:$F$201,MATCH(Orders!I$1,Products!$A$1:$F$1,0),0)</f>
        <v>2632.553295816565</v>
      </c>
      <c r="J12310" s="2">
        <f>VLOOKUP($E12310,
Products!$A$1:$F$201,MATCH(Orders!J$1,Products!$A$1:$F$1,0),0)</f>
        <v>1732.316114566717</v>
      </c>
    </row>
    <row r="12311" spans="1:10">
      <c r="A12311">
        <v>12310</v>
      </c>
      <c r="B12311" s="4">
        <v>45342</v>
      </c>
      <c r="C12311" s="10">
        <f>DATE(YEAR(orders[[#This Row],[order_date]]), MONTH(orders[[#This Row],[order_date]]), 1)</f>
        <v>45323</v>
      </c>
      <c r="D12311" t="s">
        <v>2922</v>
      </c>
      <c r="E12311" t="s">
        <v>656</v>
      </c>
      <c r="F12311" t="str">
        <f>VLOOKUP(orders[[#This Row],[product_id]],Products!A:C,3,0)</f>
        <v>Electronics</v>
      </c>
      <c r="G12311">
        <v>1</v>
      </c>
      <c r="H12311" s="6">
        <v>0.17992960418453269</v>
      </c>
      <c r="I12311" s="2">
        <f>VLOOKUP($E12311,
Products!$A$1:$F$201,MATCH(Orders!I$1,Products!$A$1:$F$1,0),0)</f>
        <v>30485.811519789549</v>
      </c>
      <c r="J12311" s="2">
        <f>VLOOKUP($E12311,
Products!$A$1:$F$201,MATCH(Orders!J$1,Products!$A$1:$F$1,0),0)</f>
        <v>23818.70129930825</v>
      </c>
    </row>
    <row r="12312" spans="1:10">
      <c r="A12312">
        <v>12311</v>
      </c>
      <c r="B12312" s="4">
        <v>46005</v>
      </c>
      <c r="C12312" s="10">
        <f>DATE(YEAR(orders[[#This Row],[order_date]]), MONTH(orders[[#This Row],[order_date]]), 1)</f>
        <v>45992</v>
      </c>
      <c r="D12312" t="s">
        <v>2956</v>
      </c>
      <c r="E12312" t="s">
        <v>613</v>
      </c>
      <c r="F12312" t="str">
        <f>VLOOKUP(orders[[#This Row],[product_id]],Products!A:C,3,0)</f>
        <v>Appliances</v>
      </c>
      <c r="G12312">
        <v>1</v>
      </c>
      <c r="H12312" s="6">
        <v>7.4592522279743279E-2</v>
      </c>
      <c r="I12312" s="2">
        <f>VLOOKUP($E12312,
Products!$A$1:$F$201,MATCH(Orders!I$1,Products!$A$1:$F$1,0),0)</f>
        <v>6365.2492969652412</v>
      </c>
      <c r="J12312" s="2">
        <f>VLOOKUP($E12312,
Products!$A$1:$F$201,MATCH(Orders!J$1,Products!$A$1:$F$1,0),0)</f>
        <v>4174.927496964433</v>
      </c>
    </row>
    <row r="12313" spans="1:10">
      <c r="A12313">
        <v>12312</v>
      </c>
      <c r="B12313" s="4">
        <v>45262</v>
      </c>
      <c r="C12313" s="10">
        <f>DATE(YEAR(orders[[#This Row],[order_date]]), MONTH(orders[[#This Row],[order_date]]), 1)</f>
        <v>45261</v>
      </c>
      <c r="D12313" t="s">
        <v>3459</v>
      </c>
      <c r="E12313" t="s">
        <v>668</v>
      </c>
      <c r="F12313" t="str">
        <f>VLOOKUP(orders[[#This Row],[product_id]],Products!A:C,3,0)</f>
        <v>Electronics</v>
      </c>
      <c r="G12313">
        <v>2</v>
      </c>
      <c r="H12313" s="6">
        <v>0.1141675086472565</v>
      </c>
      <c r="I12313" s="2">
        <f>VLOOKUP($E12313,
Products!$A$1:$F$201,MATCH(Orders!I$1,Products!$A$1:$F$1,0),0)</f>
        <v>23702.058773663419</v>
      </c>
      <c r="J12313" s="2">
        <f>VLOOKUP($E12313,
Products!$A$1:$F$201,MATCH(Orders!J$1,Products!$A$1:$F$1,0),0)</f>
        <v>17657.804767621328</v>
      </c>
    </row>
    <row r="12314" spans="1:10">
      <c r="A12314">
        <v>12313</v>
      </c>
      <c r="B12314" s="4">
        <v>45807</v>
      </c>
      <c r="C12314" s="10">
        <f>DATE(YEAR(orders[[#This Row],[order_date]]), MONTH(orders[[#This Row],[order_date]]), 1)</f>
        <v>45778</v>
      </c>
      <c r="D12314" t="s">
        <v>3296</v>
      </c>
      <c r="E12314" t="s">
        <v>527</v>
      </c>
      <c r="F12314" t="str">
        <f>VLOOKUP(orders[[#This Row],[product_id]],Products!A:C,3,0)</f>
        <v>Appliances</v>
      </c>
      <c r="G12314">
        <v>2</v>
      </c>
      <c r="H12314" s="6">
        <v>0.1087144671241398</v>
      </c>
      <c r="I12314" s="2">
        <f>VLOOKUP($E12314,
Products!$A$1:$F$201,MATCH(Orders!I$1,Products!$A$1:$F$1,0),0)</f>
        <v>25833.54427698228</v>
      </c>
      <c r="J12314" s="2">
        <f>VLOOKUP($E12314,
Products!$A$1:$F$201,MATCH(Orders!J$1,Products!$A$1:$F$1,0),0)</f>
        <v>16827.881451334611</v>
      </c>
    </row>
    <row r="12315" spans="1:10">
      <c r="A12315">
        <v>12314</v>
      </c>
      <c r="B12315" s="4">
        <v>45898</v>
      </c>
      <c r="C12315" s="10">
        <f>DATE(YEAR(orders[[#This Row],[order_date]]), MONTH(orders[[#This Row],[order_date]]), 1)</f>
        <v>45870</v>
      </c>
      <c r="D12315" t="s">
        <v>2855</v>
      </c>
      <c r="E12315" t="s">
        <v>510</v>
      </c>
      <c r="F12315" t="str">
        <f>VLOOKUP(orders[[#This Row],[product_id]],Products!A:C,3,0)</f>
        <v>Appliances</v>
      </c>
      <c r="G12315">
        <v>2</v>
      </c>
      <c r="H12315" s="6">
        <v>0.1175699655051262</v>
      </c>
      <c r="I12315" s="2">
        <f>VLOOKUP($E12315,
Products!$A$1:$F$201,MATCH(Orders!I$1,Products!$A$1:$F$1,0),0)</f>
        <v>23457.606610250739</v>
      </c>
      <c r="J12315" s="2">
        <f>VLOOKUP($E12315,
Products!$A$1:$F$201,MATCH(Orders!J$1,Products!$A$1:$F$1,0),0)</f>
        <v>17038.831523124281</v>
      </c>
    </row>
    <row r="12316" spans="1:10">
      <c r="A12316">
        <v>12315</v>
      </c>
      <c r="B12316" s="4">
        <v>45611</v>
      </c>
      <c r="C12316" s="10">
        <f>DATE(YEAR(orders[[#This Row],[order_date]]), MONTH(orders[[#This Row],[order_date]]), 1)</f>
        <v>45597</v>
      </c>
      <c r="D12316" t="s">
        <v>2305</v>
      </c>
      <c r="E12316" t="s">
        <v>565</v>
      </c>
      <c r="F12316" t="str">
        <f>VLOOKUP(orders[[#This Row],[product_id]],Products!A:C,3,0)</f>
        <v>Electronics</v>
      </c>
      <c r="G12316">
        <v>3</v>
      </c>
      <c r="H12316" s="6">
        <v>0.19327541835495854</v>
      </c>
      <c r="I12316" s="2">
        <f>VLOOKUP($E12316,
Products!$A$1:$F$201,MATCH(Orders!I$1,Products!$A$1:$F$1,0),0)</f>
        <v>2327.4213408101141</v>
      </c>
      <c r="J12316" s="2">
        <f>VLOOKUP($E12316,
Products!$A$1:$F$201,MATCH(Orders!J$1,Products!$A$1:$F$1,0),0)</f>
        <v>1682.0944582406071</v>
      </c>
    </row>
    <row r="12317" spans="1:10">
      <c r="A12317">
        <v>12316</v>
      </c>
      <c r="B12317" s="4">
        <v>45667</v>
      </c>
      <c r="C12317" s="10">
        <f>DATE(YEAR(orders[[#This Row],[order_date]]), MONTH(orders[[#This Row],[order_date]]), 1)</f>
        <v>45658</v>
      </c>
      <c r="D12317" t="s">
        <v>3099</v>
      </c>
      <c r="E12317" t="s">
        <v>674</v>
      </c>
      <c r="F12317" t="str">
        <f>VLOOKUP(orders[[#This Row],[product_id]],Products!A:C,3,0)</f>
        <v>Appliances</v>
      </c>
      <c r="G12317">
        <v>2</v>
      </c>
      <c r="H12317" s="6">
        <v>6.2523268906695753E-2</v>
      </c>
      <c r="I12317" s="2">
        <f>VLOOKUP($E12317,
Products!$A$1:$F$201,MATCH(Orders!I$1,Products!$A$1:$F$1,0),0)</f>
        <v>6324.5253633508046</v>
      </c>
      <c r="J12317" s="2">
        <f>VLOOKUP($E12317,
Products!$A$1:$F$201,MATCH(Orders!J$1,Products!$A$1:$F$1,0),0)</f>
        <v>4493.055585088201</v>
      </c>
    </row>
    <row r="12318" spans="1:10">
      <c r="A12318">
        <v>12317</v>
      </c>
      <c r="B12318" s="4">
        <v>44956</v>
      </c>
      <c r="C12318" s="10">
        <f>DATE(YEAR(orders[[#This Row],[order_date]]), MONTH(orders[[#This Row],[order_date]]), 1)</f>
        <v>44927</v>
      </c>
      <c r="D12318" t="s">
        <v>3356</v>
      </c>
      <c r="E12318" t="s">
        <v>662</v>
      </c>
      <c r="F12318" t="str">
        <f>VLOOKUP(orders[[#This Row],[product_id]],Products!A:C,3,0)</f>
        <v>Electronics</v>
      </c>
      <c r="G12318">
        <v>1</v>
      </c>
      <c r="H12318" s="6">
        <v>0.14978742328665376</v>
      </c>
      <c r="I12318" s="2">
        <f>VLOOKUP($E12318,
Products!$A$1:$F$201,MATCH(Orders!I$1,Products!$A$1:$F$1,0),0)</f>
        <v>20028.650831777191</v>
      </c>
      <c r="J12318" s="2">
        <f>VLOOKUP($E12318,
Products!$A$1:$F$201,MATCH(Orders!J$1,Products!$A$1:$F$1,0),0)</f>
        <v>14139.84905320309</v>
      </c>
    </row>
    <row r="12319" spans="1:10">
      <c r="A12319">
        <v>12318</v>
      </c>
      <c r="B12319" s="4">
        <v>45501</v>
      </c>
      <c r="C12319" s="10">
        <f>DATE(YEAR(orders[[#This Row],[order_date]]), MONTH(orders[[#This Row],[order_date]]), 1)</f>
        <v>45474</v>
      </c>
      <c r="D12319" t="s">
        <v>1147</v>
      </c>
      <c r="E12319" t="s">
        <v>668</v>
      </c>
      <c r="F12319" t="str">
        <f>VLOOKUP(orders[[#This Row],[product_id]],Products!A:C,3,0)</f>
        <v>Electronics</v>
      </c>
      <c r="G12319">
        <v>2</v>
      </c>
      <c r="H12319" s="6">
        <v>0.19413292507369856</v>
      </c>
      <c r="I12319" s="2">
        <f>VLOOKUP($E12319,
Products!$A$1:$F$201,MATCH(Orders!I$1,Products!$A$1:$F$1,0),0)</f>
        <v>23702.058773663419</v>
      </c>
      <c r="J12319" s="2">
        <f>VLOOKUP($E12319,
Products!$A$1:$F$201,MATCH(Orders!J$1,Products!$A$1:$F$1,0),0)</f>
        <v>17657.804767621328</v>
      </c>
    </row>
    <row r="12320" spans="1:10">
      <c r="A12320">
        <v>12319</v>
      </c>
      <c r="B12320" s="4">
        <v>45147</v>
      </c>
      <c r="C12320" s="10">
        <f>DATE(YEAR(orders[[#This Row],[order_date]]), MONTH(orders[[#This Row],[order_date]]), 1)</f>
        <v>45139</v>
      </c>
      <c r="D12320" t="s">
        <v>955</v>
      </c>
      <c r="E12320" t="s">
        <v>619</v>
      </c>
      <c r="F12320" t="str">
        <f>VLOOKUP(orders[[#This Row],[product_id]],Products!A:C,3,0)</f>
        <v>Appliances</v>
      </c>
      <c r="G12320">
        <v>1</v>
      </c>
      <c r="H12320" s="6">
        <v>7.9194240506327285E-2</v>
      </c>
      <c r="I12320" s="2">
        <f>VLOOKUP($E12320,
Products!$A$1:$F$201,MATCH(Orders!I$1,Products!$A$1:$F$1,0),0)</f>
        <v>6040.8433358455886</v>
      </c>
      <c r="J12320" s="2">
        <f>VLOOKUP($E12320,
Products!$A$1:$F$201,MATCH(Orders!J$1,Products!$A$1:$F$1,0),0)</f>
        <v>4363.6239115177623</v>
      </c>
    </row>
    <row r="12321" spans="1:10">
      <c r="A12321">
        <v>12320</v>
      </c>
      <c r="B12321" s="4">
        <v>45753</v>
      </c>
      <c r="C12321" s="10">
        <f>DATE(YEAR(orders[[#This Row],[order_date]]), MONTH(orders[[#This Row],[order_date]]), 1)</f>
        <v>45748</v>
      </c>
      <c r="D12321" t="s">
        <v>3960</v>
      </c>
      <c r="E12321" t="s">
        <v>603</v>
      </c>
      <c r="F12321" t="str">
        <f>VLOOKUP(orders[[#This Row],[product_id]],Products!A:C,3,0)</f>
        <v>Electronics</v>
      </c>
      <c r="G12321">
        <v>3</v>
      </c>
      <c r="H12321" s="6">
        <v>0.22776999326385522</v>
      </c>
      <c r="I12321" s="2">
        <f>VLOOKUP($E12321,
Products!$A$1:$F$201,MATCH(Orders!I$1,Products!$A$1:$F$1,0),0)</f>
        <v>10867.659217073329</v>
      </c>
      <c r="J12321" s="2">
        <f>VLOOKUP($E12321,
Products!$A$1:$F$201,MATCH(Orders!J$1,Products!$A$1:$F$1,0),0)</f>
        <v>8421.8829552397037</v>
      </c>
    </row>
    <row r="12322" spans="1:10">
      <c r="A12322">
        <v>12321</v>
      </c>
      <c r="B12322" s="4">
        <v>45520</v>
      </c>
      <c r="C12322" s="10">
        <f>DATE(YEAR(orders[[#This Row],[order_date]]), MONTH(orders[[#This Row],[order_date]]), 1)</f>
        <v>45505</v>
      </c>
      <c r="D12322" t="s">
        <v>4079</v>
      </c>
      <c r="E12322" t="s">
        <v>701</v>
      </c>
      <c r="F12322" t="str">
        <f>VLOOKUP(orders[[#This Row],[product_id]],Products!A:C,3,0)</f>
        <v>Electronics</v>
      </c>
      <c r="G12322">
        <v>2</v>
      </c>
      <c r="H12322" s="6">
        <v>0.21689260130625562</v>
      </c>
      <c r="I12322" s="2">
        <f>VLOOKUP($E12322,
Products!$A$1:$F$201,MATCH(Orders!I$1,Products!$A$1:$F$1,0),0)</f>
        <v>19562.35470664543</v>
      </c>
      <c r="J12322" s="2">
        <f>VLOOKUP($E12322,
Products!$A$1:$F$201,MATCH(Orders!J$1,Products!$A$1:$F$1,0),0)</f>
        <v>13782.49498098754</v>
      </c>
    </row>
    <row r="12323" spans="1:10">
      <c r="A12323">
        <v>12322</v>
      </c>
      <c r="B12323" s="4">
        <v>45680</v>
      </c>
      <c r="C12323" s="10">
        <f>DATE(YEAR(orders[[#This Row],[order_date]]), MONTH(orders[[#This Row],[order_date]]), 1)</f>
        <v>45658</v>
      </c>
      <c r="D12323" t="s">
        <v>1583</v>
      </c>
      <c r="E12323" t="s">
        <v>550</v>
      </c>
      <c r="F12323" t="str">
        <f>VLOOKUP(orders[[#This Row],[product_id]],Products!A:C,3,0)</f>
        <v>Electronics</v>
      </c>
      <c r="G12323">
        <v>2</v>
      </c>
      <c r="H12323" s="6">
        <v>0.16589510310239511</v>
      </c>
      <c r="I12323" s="2">
        <f>VLOOKUP($E12323,
Products!$A$1:$F$201,MATCH(Orders!I$1,Products!$A$1:$F$1,0),0)</f>
        <v>21928.70634496431</v>
      </c>
      <c r="J12323" s="2">
        <f>VLOOKUP($E12323,
Products!$A$1:$F$201,MATCH(Orders!J$1,Products!$A$1:$F$1,0),0)</f>
        <v>17227.037321653719</v>
      </c>
    </row>
    <row r="12324" spans="1:10">
      <c r="A12324">
        <v>12323</v>
      </c>
      <c r="B12324" s="4">
        <v>45989</v>
      </c>
      <c r="C12324" s="10">
        <f>DATE(YEAR(orders[[#This Row],[order_date]]), MONTH(orders[[#This Row],[order_date]]), 1)</f>
        <v>45962</v>
      </c>
      <c r="D12324" t="s">
        <v>2592</v>
      </c>
      <c r="E12324" t="s">
        <v>618</v>
      </c>
      <c r="F12324" t="str">
        <f>VLOOKUP(orders[[#This Row],[product_id]],Products!A:C,3,0)</f>
        <v>Appliances</v>
      </c>
      <c r="G12324">
        <v>1</v>
      </c>
      <c r="H12324" s="6">
        <v>6.2412365563727971E-2</v>
      </c>
      <c r="I12324" s="2">
        <f>VLOOKUP($E12324,
Products!$A$1:$F$201,MATCH(Orders!I$1,Products!$A$1:$F$1,0),0)</f>
        <v>5546.9777002203573</v>
      </c>
      <c r="J12324" s="2">
        <f>VLOOKUP($E12324,
Products!$A$1:$F$201,MATCH(Orders!J$1,Products!$A$1:$F$1,0),0)</f>
        <v>4048.2565671880161</v>
      </c>
    </row>
    <row r="12325" spans="1:10">
      <c r="A12325">
        <v>12324</v>
      </c>
      <c r="B12325" s="4">
        <v>45947</v>
      </c>
      <c r="C12325" s="10">
        <f>DATE(YEAR(orders[[#This Row],[order_date]]), MONTH(orders[[#This Row],[order_date]]), 1)</f>
        <v>45931</v>
      </c>
      <c r="D12325" t="s">
        <v>2009</v>
      </c>
      <c r="E12325" t="s">
        <v>642</v>
      </c>
      <c r="F12325" t="str">
        <f>VLOOKUP(orders[[#This Row],[product_id]],Products!A:C,3,0)</f>
        <v>Appliances</v>
      </c>
      <c r="G12325">
        <v>2</v>
      </c>
      <c r="H12325" s="6">
        <v>0.11671546405771403</v>
      </c>
      <c r="I12325" s="2">
        <f>VLOOKUP($E12325,
Products!$A$1:$F$201,MATCH(Orders!I$1,Products!$A$1:$F$1,0),0)</f>
        <v>2296.7821973225709</v>
      </c>
      <c r="J12325" s="2">
        <f>VLOOKUP($E12325,
Products!$A$1:$F$201,MATCH(Orders!J$1,Products!$A$1:$F$1,0),0)</f>
        <v>1585.16132006212</v>
      </c>
    </row>
    <row r="12326" spans="1:10">
      <c r="A12326">
        <v>12325</v>
      </c>
      <c r="B12326" s="4">
        <v>45418</v>
      </c>
      <c r="C12326" s="10">
        <f>DATE(YEAR(orders[[#This Row],[order_date]]), MONTH(orders[[#This Row],[order_date]]), 1)</f>
        <v>45413</v>
      </c>
      <c r="D12326" t="s">
        <v>2446</v>
      </c>
      <c r="E12326" t="s">
        <v>684</v>
      </c>
      <c r="F12326" t="str">
        <f>VLOOKUP(orders[[#This Row],[product_id]],Products!A:C,3,0)</f>
        <v>Appliances</v>
      </c>
      <c r="G12326">
        <v>3</v>
      </c>
      <c r="H12326" s="6">
        <v>0.11351237952763767</v>
      </c>
      <c r="I12326" s="2">
        <f>VLOOKUP($E12326,
Products!$A$1:$F$201,MATCH(Orders!I$1,Products!$A$1:$F$1,0),0)</f>
        <v>2147.166688023286</v>
      </c>
      <c r="J12326" s="2">
        <f>VLOOKUP($E12326,
Products!$A$1:$F$201,MATCH(Orders!J$1,Products!$A$1:$F$1,0),0)</f>
        <v>1709.9619584723389</v>
      </c>
    </row>
    <row r="12327" spans="1:10">
      <c r="A12327">
        <v>12326</v>
      </c>
      <c r="B12327" s="4">
        <v>45364</v>
      </c>
      <c r="C12327" s="10">
        <f>DATE(YEAR(orders[[#This Row],[order_date]]), MONTH(orders[[#This Row],[order_date]]), 1)</f>
        <v>45352</v>
      </c>
      <c r="D12327" t="s">
        <v>1818</v>
      </c>
      <c r="E12327" t="s">
        <v>519</v>
      </c>
      <c r="F12327" t="str">
        <f>VLOOKUP(orders[[#This Row],[product_id]],Products!A:C,3,0)</f>
        <v>Electronics</v>
      </c>
      <c r="G12327">
        <v>1</v>
      </c>
      <c r="H12327" s="6">
        <v>0.1216505706000105</v>
      </c>
      <c r="I12327" s="2">
        <f>VLOOKUP($E12327,
Products!$A$1:$F$201,MATCH(Orders!I$1,Products!$A$1:$F$1,0),0)</f>
        <v>13103.02115426216</v>
      </c>
      <c r="J12327" s="2">
        <f>VLOOKUP($E12327,
Products!$A$1:$F$201,MATCH(Orders!J$1,Products!$A$1:$F$1,0),0)</f>
        <v>8775.5491996797755</v>
      </c>
    </row>
    <row r="12328" spans="1:10">
      <c r="A12328">
        <v>12327</v>
      </c>
      <c r="B12328" s="4">
        <v>45405</v>
      </c>
      <c r="C12328" s="10">
        <f>DATE(YEAR(orders[[#This Row],[order_date]]), MONTH(orders[[#This Row],[order_date]]), 1)</f>
        <v>45383</v>
      </c>
      <c r="D12328" t="s">
        <v>4582</v>
      </c>
      <c r="E12328" t="s">
        <v>574</v>
      </c>
      <c r="F12328" t="str">
        <f>VLOOKUP(orders[[#This Row],[product_id]],Products!A:C,3,0)</f>
        <v>Electronics</v>
      </c>
      <c r="G12328">
        <v>3</v>
      </c>
      <c r="H12328" s="6">
        <v>0.22915418710998084</v>
      </c>
      <c r="I12328" s="2">
        <f>VLOOKUP($E12328,
Products!$A$1:$F$201,MATCH(Orders!I$1,Products!$A$1:$F$1,0),0)</f>
        <v>30824.427673567101</v>
      </c>
      <c r="J12328" s="2">
        <f>VLOOKUP($E12328,
Products!$A$1:$F$201,MATCH(Orders!J$1,Products!$A$1:$F$1,0),0)</f>
        <v>20473.07476940487</v>
      </c>
    </row>
    <row r="12329" spans="1:10">
      <c r="A12329">
        <v>12328</v>
      </c>
      <c r="B12329" s="4">
        <v>45709</v>
      </c>
      <c r="C12329" s="10">
        <f>DATE(YEAR(orders[[#This Row],[order_date]]), MONTH(orders[[#This Row],[order_date]]), 1)</f>
        <v>45689</v>
      </c>
      <c r="D12329" t="s">
        <v>4202</v>
      </c>
      <c r="E12329" t="s">
        <v>619</v>
      </c>
      <c r="F12329" t="str">
        <f>VLOOKUP(orders[[#This Row],[product_id]],Products!A:C,3,0)</f>
        <v>Appliances</v>
      </c>
      <c r="G12329">
        <v>2</v>
      </c>
      <c r="H12329" s="6">
        <v>8.8228575112583169E-2</v>
      </c>
      <c r="I12329" s="2">
        <f>VLOOKUP($E12329,
Products!$A$1:$F$201,MATCH(Orders!I$1,Products!$A$1:$F$1,0),0)</f>
        <v>6040.8433358455886</v>
      </c>
      <c r="J12329" s="2">
        <f>VLOOKUP($E12329,
Products!$A$1:$F$201,MATCH(Orders!J$1,Products!$A$1:$F$1,0),0)</f>
        <v>4363.6239115177623</v>
      </c>
    </row>
    <row r="12330" spans="1:10">
      <c r="A12330">
        <v>12329</v>
      </c>
      <c r="B12330" s="4">
        <v>45875</v>
      </c>
      <c r="C12330" s="10">
        <f>DATE(YEAR(orders[[#This Row],[order_date]]), MONTH(orders[[#This Row],[order_date]]), 1)</f>
        <v>45870</v>
      </c>
      <c r="D12330" t="s">
        <v>2650</v>
      </c>
      <c r="E12330" t="s">
        <v>561</v>
      </c>
      <c r="F12330" t="str">
        <f>VLOOKUP(orders[[#This Row],[product_id]],Products!A:C,3,0)</f>
        <v>Appliances</v>
      </c>
      <c r="G12330">
        <v>2</v>
      </c>
      <c r="H12330" s="6">
        <v>0.14776589070656296</v>
      </c>
      <c r="I12330" s="2">
        <f>VLOOKUP($E12330,
Products!$A$1:$F$201,MATCH(Orders!I$1,Products!$A$1:$F$1,0),0)</f>
        <v>23155.073093252329</v>
      </c>
      <c r="J12330" s="2">
        <f>VLOOKUP($E12330,
Products!$A$1:$F$201,MATCH(Orders!J$1,Products!$A$1:$F$1,0),0)</f>
        <v>17849.867849807979</v>
      </c>
    </row>
    <row r="12331" spans="1:10">
      <c r="A12331">
        <v>12330</v>
      </c>
      <c r="B12331" s="4">
        <v>45934</v>
      </c>
      <c r="C12331" s="10">
        <f>DATE(YEAR(orders[[#This Row],[order_date]]), MONTH(orders[[#This Row],[order_date]]), 1)</f>
        <v>45931</v>
      </c>
      <c r="D12331" t="s">
        <v>4062</v>
      </c>
      <c r="E12331" t="s">
        <v>616</v>
      </c>
      <c r="F12331" t="str">
        <f>VLOOKUP(orders[[#This Row],[product_id]],Products!A:C,3,0)</f>
        <v>Electronics</v>
      </c>
      <c r="G12331">
        <v>1</v>
      </c>
      <c r="H12331" s="6">
        <v>0.17227198094288868</v>
      </c>
      <c r="I12331" s="2">
        <f>VLOOKUP($E12331,
Products!$A$1:$F$201,MATCH(Orders!I$1,Products!$A$1:$F$1,0),0)</f>
        <v>12172.554053901489</v>
      </c>
      <c r="J12331" s="2">
        <f>VLOOKUP($E12331,
Products!$A$1:$F$201,MATCH(Orders!J$1,Products!$A$1:$F$1,0),0)</f>
        <v>9644.7702288148557</v>
      </c>
    </row>
    <row r="12332" spans="1:10">
      <c r="A12332">
        <v>12331</v>
      </c>
      <c r="B12332" s="4">
        <v>44998</v>
      </c>
      <c r="C12332" s="10">
        <f>DATE(YEAR(orders[[#This Row],[order_date]]), MONTH(orders[[#This Row],[order_date]]), 1)</f>
        <v>44986</v>
      </c>
      <c r="D12332" t="s">
        <v>3424</v>
      </c>
      <c r="E12332" t="s">
        <v>596</v>
      </c>
      <c r="F12332" t="str">
        <f>VLOOKUP(orders[[#This Row],[product_id]],Products!A:C,3,0)</f>
        <v>Electronics</v>
      </c>
      <c r="G12332">
        <v>2</v>
      </c>
      <c r="H12332" s="6">
        <v>0.13781756528380087</v>
      </c>
      <c r="I12332" s="2">
        <f>VLOOKUP($E12332,
Products!$A$1:$F$201,MATCH(Orders!I$1,Products!$A$1:$F$1,0),0)</f>
        <v>12935.39757670891</v>
      </c>
      <c r="J12332" s="2">
        <f>VLOOKUP($E12332,
Products!$A$1:$F$201,MATCH(Orders!J$1,Products!$A$1:$F$1,0),0)</f>
        <v>9648.6160598594815</v>
      </c>
    </row>
    <row r="12333" spans="1:10">
      <c r="A12333">
        <v>12332</v>
      </c>
      <c r="B12333" s="4">
        <v>45508</v>
      </c>
      <c r="C12333" s="10">
        <f>DATE(YEAR(orders[[#This Row],[order_date]]), MONTH(orders[[#This Row],[order_date]]), 1)</f>
        <v>45505</v>
      </c>
      <c r="D12333" t="s">
        <v>2604</v>
      </c>
      <c r="E12333" t="s">
        <v>516</v>
      </c>
      <c r="F12333" t="str">
        <f>VLOOKUP(orders[[#This Row],[product_id]],Products!A:C,3,0)</f>
        <v>Electronics</v>
      </c>
      <c r="G12333">
        <v>1</v>
      </c>
      <c r="H12333" s="6">
        <v>0.15483750837465113</v>
      </c>
      <c r="I12333" s="2">
        <f>VLOOKUP($E12333,
Products!$A$1:$F$201,MATCH(Orders!I$1,Products!$A$1:$F$1,0),0)</f>
        <v>12594.36437895595</v>
      </c>
      <c r="J12333" s="2">
        <f>VLOOKUP($E12333,
Products!$A$1:$F$201,MATCH(Orders!J$1,Products!$A$1:$F$1,0),0)</f>
        <v>9909.7267986522402</v>
      </c>
    </row>
    <row r="12334" spans="1:10">
      <c r="A12334">
        <v>12333</v>
      </c>
      <c r="B12334" s="4">
        <v>45146</v>
      </c>
      <c r="C12334" s="10">
        <f>DATE(YEAR(orders[[#This Row],[order_date]]), MONTH(orders[[#This Row],[order_date]]), 1)</f>
        <v>45139</v>
      </c>
      <c r="D12334" t="s">
        <v>2728</v>
      </c>
      <c r="E12334" t="s">
        <v>663</v>
      </c>
      <c r="F12334" t="str">
        <f>VLOOKUP(orders[[#This Row],[product_id]],Products!A:C,3,0)</f>
        <v>Electronics</v>
      </c>
      <c r="G12334">
        <v>1</v>
      </c>
      <c r="H12334" s="6">
        <v>0.14988733844551674</v>
      </c>
      <c r="I12334" s="2">
        <f>VLOOKUP($E12334,
Products!$A$1:$F$201,MATCH(Orders!I$1,Products!$A$1:$F$1,0),0)</f>
        <v>12863.39473364416</v>
      </c>
      <c r="J12334" s="2">
        <f>VLOOKUP($E12334,
Products!$A$1:$F$201,MATCH(Orders!J$1,Products!$A$1:$F$1,0),0)</f>
        <v>9312.9321574947517</v>
      </c>
    </row>
    <row r="12335" spans="1:10">
      <c r="A12335">
        <v>12334</v>
      </c>
      <c r="B12335" s="4">
        <v>45954</v>
      </c>
      <c r="C12335" s="10">
        <f>DATE(YEAR(orders[[#This Row],[order_date]]), MONTH(orders[[#This Row],[order_date]]), 1)</f>
        <v>45931</v>
      </c>
      <c r="D12335" t="s">
        <v>3907</v>
      </c>
      <c r="E12335" t="s">
        <v>620</v>
      </c>
      <c r="F12335" t="str">
        <f>VLOOKUP(orders[[#This Row],[product_id]],Products!A:C,3,0)</f>
        <v>Electronics</v>
      </c>
      <c r="G12335">
        <v>1</v>
      </c>
      <c r="H12335" s="6">
        <v>0.1403447869180536</v>
      </c>
      <c r="I12335" s="2">
        <f>VLOOKUP($E12335,
Products!$A$1:$F$201,MATCH(Orders!I$1,Products!$A$1:$F$1,0),0)</f>
        <v>23669.635851452331</v>
      </c>
      <c r="J12335" s="2">
        <f>VLOOKUP($E12335,
Products!$A$1:$F$201,MATCH(Orders!J$1,Products!$A$1:$F$1,0),0)</f>
        <v>17880.752220874681</v>
      </c>
    </row>
    <row r="12336" spans="1:10">
      <c r="A12336">
        <v>12335</v>
      </c>
      <c r="B12336" s="4">
        <v>45929</v>
      </c>
      <c r="C12336" s="10">
        <f>DATE(YEAR(orders[[#This Row],[order_date]]), MONTH(orders[[#This Row],[order_date]]), 1)</f>
        <v>45901</v>
      </c>
      <c r="D12336" t="s">
        <v>953</v>
      </c>
      <c r="E12336" t="s">
        <v>606</v>
      </c>
      <c r="F12336" t="str">
        <f>VLOOKUP(orders[[#This Row],[product_id]],Products!A:C,3,0)</f>
        <v>Appliances</v>
      </c>
      <c r="G12336">
        <v>2</v>
      </c>
      <c r="H12336" s="6">
        <v>6.357830436509522E-2</v>
      </c>
      <c r="I12336" s="2">
        <f>VLOOKUP($E12336,
Products!$A$1:$F$201,MATCH(Orders!I$1,Products!$A$1:$F$1,0),0)</f>
        <v>2163.0020078909042</v>
      </c>
      <c r="J12336" s="2">
        <f>VLOOKUP($E12336,
Products!$A$1:$F$201,MATCH(Orders!J$1,Products!$A$1:$F$1,0),0)</f>
        <v>1416.078554182008</v>
      </c>
    </row>
    <row r="12337" spans="1:10">
      <c r="A12337">
        <v>12336</v>
      </c>
      <c r="B12337" s="4">
        <v>45216</v>
      </c>
      <c r="C12337" s="10">
        <f>DATE(YEAR(orders[[#This Row],[order_date]]), MONTH(orders[[#This Row],[order_date]]), 1)</f>
        <v>45200</v>
      </c>
      <c r="D12337" t="s">
        <v>3405</v>
      </c>
      <c r="E12337" t="s">
        <v>672</v>
      </c>
      <c r="F12337" t="str">
        <f>VLOOKUP(orders[[#This Row],[product_id]],Products!A:C,3,0)</f>
        <v>Electronics</v>
      </c>
      <c r="G12337">
        <v>3</v>
      </c>
      <c r="H12337" s="6">
        <v>0.17579325851413227</v>
      </c>
      <c r="I12337" s="2">
        <f>VLOOKUP($E12337,
Products!$A$1:$F$201,MATCH(Orders!I$1,Products!$A$1:$F$1,0),0)</f>
        <v>29856.340212906369</v>
      </c>
      <c r="J12337" s="2">
        <f>VLOOKUP($E12337,
Products!$A$1:$F$201,MATCH(Orders!J$1,Products!$A$1:$F$1,0),0)</f>
        <v>19759.064823078941</v>
      </c>
    </row>
    <row r="12338" spans="1:10">
      <c r="A12338">
        <v>12337</v>
      </c>
      <c r="B12338" s="4">
        <v>45306</v>
      </c>
      <c r="C12338" s="10">
        <f>DATE(YEAR(orders[[#This Row],[order_date]]), MONTH(orders[[#This Row],[order_date]]), 1)</f>
        <v>45292</v>
      </c>
      <c r="D12338" t="s">
        <v>3654</v>
      </c>
      <c r="E12338" t="s">
        <v>603</v>
      </c>
      <c r="F12338" t="str">
        <f>VLOOKUP(orders[[#This Row],[product_id]],Products!A:C,3,0)</f>
        <v>Electronics</v>
      </c>
      <c r="G12338">
        <v>1</v>
      </c>
      <c r="H12338" s="6">
        <v>0.17145366474803655</v>
      </c>
      <c r="I12338" s="2">
        <f>VLOOKUP($E12338,
Products!$A$1:$F$201,MATCH(Orders!I$1,Products!$A$1:$F$1,0),0)</f>
        <v>10867.659217073329</v>
      </c>
      <c r="J12338" s="2">
        <f>VLOOKUP($E12338,
Products!$A$1:$F$201,MATCH(Orders!J$1,Products!$A$1:$F$1,0),0)</f>
        <v>8421.8829552397037</v>
      </c>
    </row>
    <row r="12339" spans="1:10">
      <c r="A12339">
        <v>12338</v>
      </c>
      <c r="B12339" s="4">
        <v>45730</v>
      </c>
      <c r="C12339" s="10">
        <f>DATE(YEAR(orders[[#This Row],[order_date]]), MONTH(orders[[#This Row],[order_date]]), 1)</f>
        <v>45717</v>
      </c>
      <c r="D12339" t="s">
        <v>3966</v>
      </c>
      <c r="E12339" t="s">
        <v>620</v>
      </c>
      <c r="F12339" t="str">
        <f>VLOOKUP(orders[[#This Row],[product_id]],Products!A:C,3,0)</f>
        <v>Electronics</v>
      </c>
      <c r="G12339">
        <v>1</v>
      </c>
      <c r="H12339" s="6">
        <v>0.22178837194395998</v>
      </c>
      <c r="I12339" s="2">
        <f>VLOOKUP($E12339,
Products!$A$1:$F$201,MATCH(Orders!I$1,Products!$A$1:$F$1,0),0)</f>
        <v>23669.635851452331</v>
      </c>
      <c r="J12339" s="2">
        <f>VLOOKUP($E12339,
Products!$A$1:$F$201,MATCH(Orders!J$1,Products!$A$1:$F$1,0),0)</f>
        <v>17880.752220874681</v>
      </c>
    </row>
    <row r="12340" spans="1:10">
      <c r="A12340">
        <v>12339</v>
      </c>
      <c r="B12340" s="4">
        <v>45669</v>
      </c>
      <c r="C12340" s="10">
        <f>DATE(YEAR(orders[[#This Row],[order_date]]), MONTH(orders[[#This Row],[order_date]]), 1)</f>
        <v>45658</v>
      </c>
      <c r="D12340" t="s">
        <v>2844</v>
      </c>
      <c r="E12340" t="s">
        <v>657</v>
      </c>
      <c r="F12340" t="str">
        <f>VLOOKUP(orders[[#This Row],[product_id]],Products!A:C,3,0)</f>
        <v>Appliances</v>
      </c>
      <c r="G12340">
        <v>1</v>
      </c>
      <c r="H12340" s="6">
        <v>9.0927676660853038E-2</v>
      </c>
      <c r="I12340" s="2">
        <f>VLOOKUP($E12340,
Products!$A$1:$F$201,MATCH(Orders!I$1,Products!$A$1:$F$1,0),0)</f>
        <v>6275.8669412443169</v>
      </c>
      <c r="J12340" s="2">
        <f>VLOOKUP($E12340,
Products!$A$1:$F$201,MATCH(Orders!J$1,Products!$A$1:$F$1,0),0)</f>
        <v>4742.5097602697688</v>
      </c>
    </row>
    <row r="12341" spans="1:10">
      <c r="A12341">
        <v>12340</v>
      </c>
      <c r="B12341" s="4">
        <v>45006</v>
      </c>
      <c r="C12341" s="10">
        <f>DATE(YEAR(orders[[#This Row],[order_date]]), MONTH(orders[[#This Row],[order_date]]), 1)</f>
        <v>44986</v>
      </c>
      <c r="D12341" t="s">
        <v>1273</v>
      </c>
      <c r="E12341" t="s">
        <v>585</v>
      </c>
      <c r="F12341" t="str">
        <f>VLOOKUP(orders[[#This Row],[product_id]],Products!A:C,3,0)</f>
        <v>Appliances</v>
      </c>
      <c r="G12341">
        <v>2</v>
      </c>
      <c r="H12341" s="6">
        <v>9.2687353501774053E-2</v>
      </c>
      <c r="I12341" s="2">
        <f>VLOOKUP($E12341,
Products!$A$1:$F$201,MATCH(Orders!I$1,Products!$A$1:$F$1,0),0)</f>
        <v>24049.2355837664</v>
      </c>
      <c r="J12341" s="2">
        <f>VLOOKUP($E12341,
Products!$A$1:$F$201,MATCH(Orders!J$1,Products!$A$1:$F$1,0),0)</f>
        <v>19053.338129326308</v>
      </c>
    </row>
    <row r="12342" spans="1:10">
      <c r="A12342">
        <v>12341</v>
      </c>
      <c r="B12342" s="4">
        <v>44992</v>
      </c>
      <c r="C12342" s="10">
        <f>DATE(YEAR(orders[[#This Row],[order_date]]), MONTH(orders[[#This Row],[order_date]]), 1)</f>
        <v>44986</v>
      </c>
      <c r="D12342" t="s">
        <v>4515</v>
      </c>
      <c r="E12342" t="s">
        <v>563</v>
      </c>
      <c r="F12342" t="str">
        <f>VLOOKUP(orders[[#This Row],[product_id]],Products!A:C,3,0)</f>
        <v>Electronics</v>
      </c>
      <c r="G12342">
        <v>2</v>
      </c>
      <c r="H12342" s="6">
        <v>0.17566776981526733</v>
      </c>
      <c r="I12342" s="2">
        <f>VLOOKUP($E12342,
Products!$A$1:$F$201,MATCH(Orders!I$1,Products!$A$1:$F$1,0),0)</f>
        <v>2267.1489506516559</v>
      </c>
      <c r="J12342" s="2">
        <f>VLOOKUP($E12342,
Products!$A$1:$F$201,MATCH(Orders!J$1,Products!$A$1:$F$1,0),0)</f>
        <v>1538.7671398485211</v>
      </c>
    </row>
    <row r="12343" spans="1:10">
      <c r="A12343">
        <v>12342</v>
      </c>
      <c r="B12343" s="4">
        <v>45062</v>
      </c>
      <c r="C12343" s="10">
        <f>DATE(YEAR(orders[[#This Row],[order_date]]), MONTH(orders[[#This Row],[order_date]]), 1)</f>
        <v>45047</v>
      </c>
      <c r="D12343" t="s">
        <v>2575</v>
      </c>
      <c r="E12343" t="s">
        <v>535</v>
      </c>
      <c r="F12343" t="str">
        <f>VLOOKUP(orders[[#This Row],[product_id]],Products!A:C,3,0)</f>
        <v>Appliances</v>
      </c>
      <c r="G12343">
        <v>3</v>
      </c>
      <c r="H12343" s="6">
        <v>7.554663066976941E-2</v>
      </c>
      <c r="I12343" s="2">
        <f>VLOOKUP($E12343,
Products!$A$1:$F$201,MATCH(Orders!I$1,Products!$A$1:$F$1,0),0)</f>
        <v>25188.460642954858</v>
      </c>
      <c r="J12343" s="2">
        <f>VLOOKUP($E12343,
Products!$A$1:$F$201,MATCH(Orders!J$1,Products!$A$1:$F$1,0),0)</f>
        <v>18873.341689191599</v>
      </c>
    </row>
    <row r="12344" spans="1:10">
      <c r="A12344">
        <v>12343</v>
      </c>
      <c r="B12344" s="4">
        <v>45325</v>
      </c>
      <c r="C12344" s="10">
        <f>DATE(YEAR(orders[[#This Row],[order_date]]), MONTH(orders[[#This Row],[order_date]]), 1)</f>
        <v>45323</v>
      </c>
      <c r="D12344" t="s">
        <v>2568</v>
      </c>
      <c r="E12344" t="s">
        <v>657</v>
      </c>
      <c r="F12344" t="str">
        <f>VLOOKUP(orders[[#This Row],[product_id]],Products!A:C,3,0)</f>
        <v>Appliances</v>
      </c>
      <c r="G12344">
        <v>1</v>
      </c>
      <c r="H12344" s="6">
        <v>9.9270747106769558E-2</v>
      </c>
      <c r="I12344" s="2">
        <f>VLOOKUP($E12344,
Products!$A$1:$F$201,MATCH(Orders!I$1,Products!$A$1:$F$1,0),0)</f>
        <v>6275.8669412443169</v>
      </c>
      <c r="J12344" s="2">
        <f>VLOOKUP($E12344,
Products!$A$1:$F$201,MATCH(Orders!J$1,Products!$A$1:$F$1,0),0)</f>
        <v>4742.5097602697688</v>
      </c>
    </row>
    <row r="12345" spans="1:10">
      <c r="A12345">
        <v>12344</v>
      </c>
      <c r="B12345" s="4">
        <v>45273</v>
      </c>
      <c r="C12345" s="10">
        <f>DATE(YEAR(orders[[#This Row],[order_date]]), MONTH(orders[[#This Row],[order_date]]), 1)</f>
        <v>45261</v>
      </c>
      <c r="D12345" t="s">
        <v>1894</v>
      </c>
      <c r="E12345" t="s">
        <v>572</v>
      </c>
      <c r="F12345" t="str">
        <f>VLOOKUP(orders[[#This Row],[product_id]],Products!A:C,3,0)</f>
        <v>Electronics</v>
      </c>
      <c r="G12345">
        <v>1</v>
      </c>
      <c r="H12345" s="6">
        <v>0.22046323118990885</v>
      </c>
      <c r="I12345" s="2">
        <f>VLOOKUP($E12345,
Products!$A$1:$F$201,MATCH(Orders!I$1,Products!$A$1:$F$1,0),0)</f>
        <v>28095.750781518611</v>
      </c>
      <c r="J12345" s="2">
        <f>VLOOKUP($E12345,
Products!$A$1:$F$201,MATCH(Orders!J$1,Products!$A$1:$F$1,0),0)</f>
        <v>21949.841961937182</v>
      </c>
    </row>
    <row r="12346" spans="1:10">
      <c r="A12346">
        <v>12345</v>
      </c>
      <c r="B12346" s="4">
        <v>44985</v>
      </c>
      <c r="C12346" s="10">
        <f>DATE(YEAR(orders[[#This Row],[order_date]]), MONTH(orders[[#This Row],[order_date]]), 1)</f>
        <v>44958</v>
      </c>
      <c r="D12346" t="s">
        <v>3301</v>
      </c>
      <c r="E12346" t="s">
        <v>534</v>
      </c>
      <c r="F12346" t="str">
        <f>VLOOKUP(orders[[#This Row],[product_id]],Products!A:C,3,0)</f>
        <v>Appliances</v>
      </c>
      <c r="G12346">
        <v>1</v>
      </c>
      <c r="H12346" s="6">
        <v>8.526840337970179E-2</v>
      </c>
      <c r="I12346" s="2">
        <f>VLOOKUP($E12346,
Products!$A$1:$F$201,MATCH(Orders!I$1,Products!$A$1:$F$1,0),0)</f>
        <v>24743.162958088669</v>
      </c>
      <c r="J12346" s="2">
        <f>VLOOKUP($E12346,
Products!$A$1:$F$201,MATCH(Orders!J$1,Products!$A$1:$F$1,0),0)</f>
        <v>19307.588986555591</v>
      </c>
    </row>
    <row r="12347" spans="1:10">
      <c r="A12347">
        <v>12346</v>
      </c>
      <c r="B12347" s="4">
        <v>45704</v>
      </c>
      <c r="C12347" s="10">
        <f>DATE(YEAR(orders[[#This Row],[order_date]]), MONTH(orders[[#This Row],[order_date]]), 1)</f>
        <v>45689</v>
      </c>
      <c r="D12347" t="s">
        <v>2059</v>
      </c>
      <c r="E12347" t="s">
        <v>547</v>
      </c>
      <c r="F12347" t="str">
        <f>VLOOKUP(orders[[#This Row],[product_id]],Products!A:C,3,0)</f>
        <v>Appliances</v>
      </c>
      <c r="G12347">
        <v>2</v>
      </c>
      <c r="H12347" s="6">
        <v>7.1037352834220177E-2</v>
      </c>
      <c r="I12347" s="2">
        <f>VLOOKUP($E12347,
Products!$A$1:$F$201,MATCH(Orders!I$1,Products!$A$1:$F$1,0),0)</f>
        <v>2366.4310858022332</v>
      </c>
      <c r="J12347" s="2">
        <f>VLOOKUP($E12347,
Products!$A$1:$F$201,MATCH(Orders!J$1,Products!$A$1:$F$1,0),0)</f>
        <v>1841.1055346213741</v>
      </c>
    </row>
    <row r="12348" spans="1:10">
      <c r="A12348">
        <v>12347</v>
      </c>
      <c r="B12348" s="4">
        <v>45445</v>
      </c>
      <c r="C12348" s="10">
        <f>DATE(YEAR(orders[[#This Row],[order_date]]), MONTH(orders[[#This Row],[order_date]]), 1)</f>
        <v>45444</v>
      </c>
      <c r="D12348" t="s">
        <v>4318</v>
      </c>
      <c r="E12348" t="s">
        <v>624</v>
      </c>
      <c r="F12348" t="str">
        <f>VLOOKUP(orders[[#This Row],[product_id]],Products!A:C,3,0)</f>
        <v>Appliances</v>
      </c>
      <c r="G12348">
        <v>3</v>
      </c>
      <c r="H12348" s="6">
        <v>6.7464706978916794E-2</v>
      </c>
      <c r="I12348" s="2">
        <f>VLOOKUP($E12348,
Products!$A$1:$F$201,MATCH(Orders!I$1,Products!$A$1:$F$1,0),0)</f>
        <v>2102.383201797521</v>
      </c>
      <c r="J12348" s="2">
        <f>VLOOKUP($E12348,
Products!$A$1:$F$201,MATCH(Orders!J$1,Products!$A$1:$F$1,0),0)</f>
        <v>1599.330443274388</v>
      </c>
    </row>
    <row r="12349" spans="1:10">
      <c r="A12349">
        <v>12348</v>
      </c>
      <c r="B12349" s="4">
        <v>45640</v>
      </c>
      <c r="C12349" s="10">
        <f>DATE(YEAR(orders[[#This Row],[order_date]]), MONTH(orders[[#This Row],[order_date]]), 1)</f>
        <v>45627</v>
      </c>
      <c r="D12349" t="s">
        <v>2833</v>
      </c>
      <c r="E12349" t="s">
        <v>567</v>
      </c>
      <c r="F12349" t="str">
        <f>VLOOKUP(orders[[#This Row],[product_id]],Products!A:C,3,0)</f>
        <v>Electronics</v>
      </c>
      <c r="G12349">
        <v>2</v>
      </c>
      <c r="H12349" s="6">
        <v>0.15973978794928612</v>
      </c>
      <c r="I12349" s="2">
        <f>VLOOKUP($E12349,
Products!$A$1:$F$201,MATCH(Orders!I$1,Products!$A$1:$F$1,0),0)</f>
        <v>17514.171240093368</v>
      </c>
      <c r="J12349" s="2">
        <f>VLOOKUP($E12349,
Products!$A$1:$F$201,MATCH(Orders!J$1,Products!$A$1:$F$1,0),0)</f>
        <v>12226.76247250809</v>
      </c>
    </row>
    <row r="12350" spans="1:10">
      <c r="A12350">
        <v>12349</v>
      </c>
      <c r="B12350" s="4">
        <v>45903</v>
      </c>
      <c r="C12350" s="10">
        <f>DATE(YEAR(orders[[#This Row],[order_date]]), MONTH(orders[[#This Row],[order_date]]), 1)</f>
        <v>45901</v>
      </c>
      <c r="D12350" t="s">
        <v>1639</v>
      </c>
      <c r="E12350" t="s">
        <v>660</v>
      </c>
      <c r="F12350" t="str">
        <f>VLOOKUP(orders[[#This Row],[product_id]],Products!A:C,3,0)</f>
        <v>Appliances</v>
      </c>
      <c r="G12350">
        <v>1</v>
      </c>
      <c r="H12350" s="6">
        <v>6.4018843460192959E-2</v>
      </c>
      <c r="I12350" s="2">
        <f>VLOOKUP($E12350,
Products!$A$1:$F$201,MATCH(Orders!I$1,Products!$A$1:$F$1,0),0)</f>
        <v>25996.564605776519</v>
      </c>
      <c r="J12350" s="2">
        <f>VLOOKUP($E12350,
Products!$A$1:$F$201,MATCH(Orders!J$1,Products!$A$1:$F$1,0),0)</f>
        <v>20210.769869456319</v>
      </c>
    </row>
    <row r="12351" spans="1:10">
      <c r="A12351">
        <v>12350</v>
      </c>
      <c r="B12351" s="4">
        <v>45005</v>
      </c>
      <c r="C12351" s="10">
        <f>DATE(YEAR(orders[[#This Row],[order_date]]), MONTH(orders[[#This Row],[order_date]]), 1)</f>
        <v>44986</v>
      </c>
      <c r="D12351" t="s">
        <v>1686</v>
      </c>
      <c r="E12351" t="s">
        <v>534</v>
      </c>
      <c r="F12351" t="str">
        <f>VLOOKUP(orders[[#This Row],[product_id]],Products!A:C,3,0)</f>
        <v>Appliances</v>
      </c>
      <c r="G12351">
        <v>2</v>
      </c>
      <c r="H12351" s="6">
        <v>6.6043900804759192E-2</v>
      </c>
      <c r="I12351" s="2">
        <f>VLOOKUP($E12351,
Products!$A$1:$F$201,MATCH(Orders!I$1,Products!$A$1:$F$1,0),0)</f>
        <v>24743.162958088669</v>
      </c>
      <c r="J12351" s="2">
        <f>VLOOKUP($E12351,
Products!$A$1:$F$201,MATCH(Orders!J$1,Products!$A$1:$F$1,0),0)</f>
        <v>19307.588986555591</v>
      </c>
    </row>
    <row r="12352" spans="1:10">
      <c r="A12352">
        <v>12351</v>
      </c>
      <c r="B12352" s="4">
        <v>45041</v>
      </c>
      <c r="C12352" s="10">
        <f>DATE(YEAR(orders[[#This Row],[order_date]]), MONTH(orders[[#This Row],[order_date]]), 1)</f>
        <v>45017</v>
      </c>
      <c r="D12352" t="s">
        <v>1575</v>
      </c>
      <c r="E12352" t="s">
        <v>699</v>
      </c>
      <c r="F12352" t="str">
        <f>VLOOKUP(orders[[#This Row],[product_id]],Products!A:C,3,0)</f>
        <v>Appliances</v>
      </c>
      <c r="G12352">
        <v>3</v>
      </c>
      <c r="H12352" s="6">
        <v>8.7413259067409377E-2</v>
      </c>
      <c r="I12352" s="2">
        <f>VLOOKUP($E12352,
Products!$A$1:$F$201,MATCH(Orders!I$1,Products!$A$1:$F$1,0),0)</f>
        <v>25091.998133165329</v>
      </c>
      <c r="J12352" s="2">
        <f>VLOOKUP($E12352,
Products!$A$1:$F$201,MATCH(Orders!J$1,Products!$A$1:$F$1,0),0)</f>
        <v>18464.226825266349</v>
      </c>
    </row>
    <row r="12353" spans="1:10">
      <c r="A12353">
        <v>12352</v>
      </c>
      <c r="B12353" s="4">
        <v>45912</v>
      </c>
      <c r="C12353" s="10">
        <f>DATE(YEAR(orders[[#This Row],[order_date]]), MONTH(orders[[#This Row],[order_date]]), 1)</f>
        <v>45901</v>
      </c>
      <c r="D12353" t="s">
        <v>874</v>
      </c>
      <c r="E12353" t="s">
        <v>690</v>
      </c>
      <c r="F12353" t="str">
        <f>VLOOKUP(orders[[#This Row],[product_id]],Products!A:C,3,0)</f>
        <v>Electronics</v>
      </c>
      <c r="G12353">
        <v>1</v>
      </c>
      <c r="H12353" s="6">
        <v>0.16735908106272643</v>
      </c>
      <c r="I12353" s="2">
        <f>VLOOKUP($E12353,
Products!$A$1:$F$201,MATCH(Orders!I$1,Products!$A$1:$F$1,0),0)</f>
        <v>2338.2059552139431</v>
      </c>
      <c r="J12353" s="2">
        <f>VLOOKUP($E12353,
Products!$A$1:$F$201,MATCH(Orders!J$1,Products!$A$1:$F$1,0),0)</f>
        <v>1708.028418793489</v>
      </c>
    </row>
    <row r="12354" spans="1:10">
      <c r="A12354">
        <v>12353</v>
      </c>
      <c r="B12354" s="4">
        <v>45052</v>
      </c>
      <c r="C12354" s="10">
        <f>DATE(YEAR(orders[[#This Row],[order_date]]), MONTH(orders[[#This Row],[order_date]]), 1)</f>
        <v>45047</v>
      </c>
      <c r="D12354" t="s">
        <v>4322</v>
      </c>
      <c r="E12354" t="s">
        <v>694</v>
      </c>
      <c r="F12354" t="str">
        <f>VLOOKUP(orders[[#This Row],[product_id]],Products!A:C,3,0)</f>
        <v>Appliances</v>
      </c>
      <c r="G12354">
        <v>3</v>
      </c>
      <c r="H12354" s="6">
        <v>0.13970391759802561</v>
      </c>
      <c r="I12354" s="2">
        <f>VLOOKUP($E12354,
Products!$A$1:$F$201,MATCH(Orders!I$1,Products!$A$1:$F$1,0),0)</f>
        <v>6319.3885218993337</v>
      </c>
      <c r="J12354" s="2">
        <f>VLOOKUP($E12354,
Products!$A$1:$F$201,MATCH(Orders!J$1,Products!$A$1:$F$1,0),0)</f>
        <v>4956.0125433870189</v>
      </c>
    </row>
    <row r="12355" spans="1:10">
      <c r="A12355">
        <v>12354</v>
      </c>
      <c r="B12355" s="4">
        <v>45499</v>
      </c>
      <c r="C12355" s="10">
        <f>DATE(YEAR(orders[[#This Row],[order_date]]), MONTH(orders[[#This Row],[order_date]]), 1)</f>
        <v>45474</v>
      </c>
      <c r="D12355" t="s">
        <v>3870</v>
      </c>
      <c r="E12355" t="s">
        <v>534</v>
      </c>
      <c r="F12355" t="str">
        <f>VLOOKUP(orders[[#This Row],[product_id]],Products!A:C,3,0)</f>
        <v>Appliances</v>
      </c>
      <c r="G12355">
        <v>2</v>
      </c>
      <c r="H12355" s="6">
        <v>9.9791607248531602E-2</v>
      </c>
      <c r="I12355" s="2">
        <f>VLOOKUP($E12355,
Products!$A$1:$F$201,MATCH(Orders!I$1,Products!$A$1:$F$1,0),0)</f>
        <v>24743.162958088669</v>
      </c>
      <c r="J12355" s="2">
        <f>VLOOKUP($E12355,
Products!$A$1:$F$201,MATCH(Orders!J$1,Products!$A$1:$F$1,0),0)</f>
        <v>19307.588986555591</v>
      </c>
    </row>
    <row r="12356" spans="1:10">
      <c r="A12356">
        <v>12355</v>
      </c>
      <c r="B12356" s="4">
        <v>45891</v>
      </c>
      <c r="C12356" s="10">
        <f>DATE(YEAR(orders[[#This Row],[order_date]]), MONTH(orders[[#This Row],[order_date]]), 1)</f>
        <v>45870</v>
      </c>
      <c r="D12356" t="s">
        <v>3377</v>
      </c>
      <c r="E12356" t="s">
        <v>609</v>
      </c>
      <c r="F12356" t="str">
        <f>VLOOKUP(orders[[#This Row],[product_id]],Products!A:C,3,0)</f>
        <v>Appliances</v>
      </c>
      <c r="G12356">
        <v>2</v>
      </c>
      <c r="H12356" s="6">
        <v>0.10047751870237849</v>
      </c>
      <c r="I12356" s="2">
        <f>VLOOKUP($E12356,
Products!$A$1:$F$201,MATCH(Orders!I$1,Products!$A$1:$F$1,0),0)</f>
        <v>2159.5378031052392</v>
      </c>
      <c r="J12356" s="2">
        <f>VLOOKUP($E12356,
Products!$A$1:$F$201,MATCH(Orders!J$1,Products!$A$1:$F$1,0),0)</f>
        <v>1501.9415981313371</v>
      </c>
    </row>
    <row r="12357" spans="1:10">
      <c r="A12357">
        <v>12356</v>
      </c>
      <c r="B12357" s="4">
        <v>45426</v>
      </c>
      <c r="C12357" s="10">
        <f>DATE(YEAR(orders[[#This Row],[order_date]]), MONTH(orders[[#This Row],[order_date]]), 1)</f>
        <v>45413</v>
      </c>
      <c r="D12357" t="s">
        <v>1084</v>
      </c>
      <c r="E12357" t="s">
        <v>562</v>
      </c>
      <c r="F12357" t="str">
        <f>VLOOKUP(orders[[#This Row],[product_id]],Products!A:C,3,0)</f>
        <v>Electronics</v>
      </c>
      <c r="G12357">
        <v>3</v>
      </c>
      <c r="H12357" s="6">
        <v>0.12781914748067588</v>
      </c>
      <c r="I12357" s="2">
        <f>VLOOKUP($E12357,
Products!$A$1:$F$201,MATCH(Orders!I$1,Products!$A$1:$F$1,0),0)</f>
        <v>2550.478597498749</v>
      </c>
      <c r="J12357" s="2">
        <f>VLOOKUP($E12357,
Products!$A$1:$F$201,MATCH(Orders!J$1,Products!$A$1:$F$1,0),0)</f>
        <v>1688.129752018375</v>
      </c>
    </row>
    <row r="12358" spans="1:10">
      <c r="A12358">
        <v>12357</v>
      </c>
      <c r="B12358" s="4">
        <v>45755</v>
      </c>
      <c r="C12358" s="10">
        <f>DATE(YEAR(orders[[#This Row],[order_date]]), MONTH(orders[[#This Row],[order_date]]), 1)</f>
        <v>45748</v>
      </c>
      <c r="D12358" t="s">
        <v>1938</v>
      </c>
      <c r="E12358" t="s">
        <v>560</v>
      </c>
      <c r="F12358" t="str">
        <f>VLOOKUP(orders[[#This Row],[product_id]],Products!A:C,3,0)</f>
        <v>Appliances</v>
      </c>
      <c r="G12358">
        <v>1</v>
      </c>
      <c r="H12358" s="6">
        <v>0.13671614327413995</v>
      </c>
      <c r="I12358" s="2">
        <f>VLOOKUP($E12358,
Products!$A$1:$F$201,MATCH(Orders!I$1,Products!$A$1:$F$1,0),0)</f>
        <v>6334.2190560739964</v>
      </c>
      <c r="J12358" s="2">
        <f>VLOOKUP($E12358,
Products!$A$1:$F$201,MATCH(Orders!J$1,Products!$A$1:$F$1,0),0)</f>
        <v>4117.6239066206717</v>
      </c>
    </row>
    <row r="12359" spans="1:10">
      <c r="A12359">
        <v>12358</v>
      </c>
      <c r="B12359" s="4">
        <v>45552</v>
      </c>
      <c r="C12359" s="10">
        <f>DATE(YEAR(orders[[#This Row],[order_date]]), MONTH(orders[[#This Row],[order_date]]), 1)</f>
        <v>45536</v>
      </c>
      <c r="D12359" t="s">
        <v>2638</v>
      </c>
      <c r="E12359" t="s">
        <v>621</v>
      </c>
      <c r="F12359" t="str">
        <f>VLOOKUP(orders[[#This Row],[product_id]],Products!A:C,3,0)</f>
        <v>Electronics</v>
      </c>
      <c r="G12359">
        <v>1</v>
      </c>
      <c r="H12359" s="6">
        <v>0.18433294948806556</v>
      </c>
      <c r="I12359" s="2">
        <f>VLOOKUP($E12359,
Products!$A$1:$F$201,MATCH(Orders!I$1,Products!$A$1:$F$1,0),0)</f>
        <v>11784.05708818019</v>
      </c>
      <c r="J12359" s="2">
        <f>VLOOKUP($E12359,
Products!$A$1:$F$201,MATCH(Orders!J$1,Products!$A$1:$F$1,0),0)</f>
        <v>7779.8525757032758</v>
      </c>
    </row>
    <row r="12360" spans="1:10">
      <c r="A12360">
        <v>12359</v>
      </c>
      <c r="B12360" s="4">
        <v>45378</v>
      </c>
      <c r="C12360" s="10">
        <f>DATE(YEAR(orders[[#This Row],[order_date]]), MONTH(orders[[#This Row],[order_date]]), 1)</f>
        <v>45352</v>
      </c>
      <c r="D12360" t="s">
        <v>2631</v>
      </c>
      <c r="E12360" t="s">
        <v>677</v>
      </c>
      <c r="F12360" t="str">
        <f>VLOOKUP(orders[[#This Row],[product_id]],Products!A:C,3,0)</f>
        <v>Electronics</v>
      </c>
      <c r="G12360">
        <v>1</v>
      </c>
      <c r="H12360" s="6">
        <v>0.18204865045867794</v>
      </c>
      <c r="I12360" s="2">
        <f>VLOOKUP($E12360,
Products!$A$1:$F$201,MATCH(Orders!I$1,Products!$A$1:$F$1,0),0)</f>
        <v>11360.699432756561</v>
      </c>
      <c r="J12360" s="2">
        <f>VLOOKUP($E12360,
Products!$A$1:$F$201,MATCH(Orders!J$1,Products!$A$1:$F$1,0),0)</f>
        <v>8118.8949869342459</v>
      </c>
    </row>
    <row r="12361" spans="1:10">
      <c r="A12361">
        <v>12360</v>
      </c>
      <c r="B12361" s="4">
        <v>45311</v>
      </c>
      <c r="C12361" s="10">
        <f>DATE(YEAR(orders[[#This Row],[order_date]]), MONTH(orders[[#This Row],[order_date]]), 1)</f>
        <v>45292</v>
      </c>
      <c r="D12361" t="s">
        <v>899</v>
      </c>
      <c r="E12361" t="s">
        <v>633</v>
      </c>
      <c r="F12361" t="str">
        <f>VLOOKUP(orders[[#This Row],[product_id]],Products!A:C,3,0)</f>
        <v>Appliances</v>
      </c>
      <c r="G12361">
        <v>1</v>
      </c>
      <c r="H12361" s="6">
        <v>0.1232396002231699</v>
      </c>
      <c r="I12361" s="2">
        <f>VLOOKUP($E12361,
Products!$A$1:$F$201,MATCH(Orders!I$1,Products!$A$1:$F$1,0),0)</f>
        <v>2361.4162937319088</v>
      </c>
      <c r="J12361" s="2">
        <f>VLOOKUP($E12361,
Products!$A$1:$F$201,MATCH(Orders!J$1,Products!$A$1:$F$1,0),0)</f>
        <v>1552.5536411429621</v>
      </c>
    </row>
    <row r="12362" spans="1:10">
      <c r="A12362">
        <v>12361</v>
      </c>
      <c r="B12362" s="4">
        <v>45289</v>
      </c>
      <c r="C12362" s="10">
        <f>DATE(YEAR(orders[[#This Row],[order_date]]), MONTH(orders[[#This Row],[order_date]]), 1)</f>
        <v>45261</v>
      </c>
      <c r="D12362" t="s">
        <v>969</v>
      </c>
      <c r="E12362" t="s">
        <v>661</v>
      </c>
      <c r="F12362" t="str">
        <f>VLOOKUP(orders[[#This Row],[product_id]],Products!A:C,3,0)</f>
        <v>Electronics</v>
      </c>
      <c r="G12362">
        <v>2</v>
      </c>
      <c r="H12362" s="6">
        <v>0.14018947744784632</v>
      </c>
      <c r="I12362" s="2">
        <f>VLOOKUP($E12362,
Products!$A$1:$F$201,MATCH(Orders!I$1,Products!$A$1:$F$1,0),0)</f>
        <v>18760.038541255031</v>
      </c>
      <c r="J12362" s="2">
        <f>VLOOKUP($E12362,
Products!$A$1:$F$201,MATCH(Orders!J$1,Products!$A$1:$F$1,0),0)</f>
        <v>13545.127547708629</v>
      </c>
    </row>
    <row r="12363" spans="1:10">
      <c r="A12363">
        <v>12362</v>
      </c>
      <c r="B12363" s="4">
        <v>45424</v>
      </c>
      <c r="C12363" s="10">
        <f>DATE(YEAR(orders[[#This Row],[order_date]]), MONTH(orders[[#This Row],[order_date]]), 1)</f>
        <v>45413</v>
      </c>
      <c r="D12363" t="s">
        <v>1976</v>
      </c>
      <c r="E12363" t="s">
        <v>670</v>
      </c>
      <c r="F12363" t="str">
        <f>VLOOKUP(orders[[#This Row],[product_id]],Products!A:C,3,0)</f>
        <v>Electronics</v>
      </c>
      <c r="G12363">
        <v>1</v>
      </c>
      <c r="H12363" s="6">
        <v>0.19518352946871545</v>
      </c>
      <c r="I12363" s="2">
        <f>VLOOKUP($E12363,
Products!$A$1:$F$201,MATCH(Orders!I$1,Products!$A$1:$F$1,0),0)</f>
        <v>2624.8628733917722</v>
      </c>
      <c r="J12363" s="2">
        <f>VLOOKUP($E12363,
Products!$A$1:$F$201,MATCH(Orders!J$1,Products!$A$1:$F$1,0),0)</f>
        <v>1944.041928611671</v>
      </c>
    </row>
    <row r="12364" spans="1:10">
      <c r="A12364">
        <v>12363</v>
      </c>
      <c r="B12364" s="4">
        <v>45463</v>
      </c>
      <c r="C12364" s="10">
        <f>DATE(YEAR(orders[[#This Row],[order_date]]), MONTH(orders[[#This Row],[order_date]]), 1)</f>
        <v>45444</v>
      </c>
      <c r="D12364" t="s">
        <v>2359</v>
      </c>
      <c r="E12364" t="s">
        <v>656</v>
      </c>
      <c r="F12364" t="str">
        <f>VLOOKUP(orders[[#This Row],[product_id]],Products!A:C,3,0)</f>
        <v>Electronics</v>
      </c>
      <c r="G12364">
        <v>1</v>
      </c>
      <c r="H12364" s="6">
        <v>0.13017563916328365</v>
      </c>
      <c r="I12364" s="2">
        <f>VLOOKUP($E12364,
Products!$A$1:$F$201,MATCH(Orders!I$1,Products!$A$1:$F$1,0),0)</f>
        <v>30485.811519789549</v>
      </c>
      <c r="J12364" s="2">
        <f>VLOOKUP($E12364,
Products!$A$1:$F$201,MATCH(Orders!J$1,Products!$A$1:$F$1,0),0)</f>
        <v>23818.70129930825</v>
      </c>
    </row>
    <row r="12365" spans="1:10">
      <c r="A12365">
        <v>12364</v>
      </c>
      <c r="B12365" s="4">
        <v>44942</v>
      </c>
      <c r="C12365" s="10">
        <f>DATE(YEAR(orders[[#This Row],[order_date]]), MONTH(orders[[#This Row],[order_date]]), 1)</f>
        <v>44927</v>
      </c>
      <c r="D12365" t="s">
        <v>2177</v>
      </c>
      <c r="E12365" t="s">
        <v>582</v>
      </c>
      <c r="F12365" t="str">
        <f>VLOOKUP(orders[[#This Row],[product_id]],Products!A:C,3,0)</f>
        <v>Electronics</v>
      </c>
      <c r="G12365">
        <v>1</v>
      </c>
      <c r="H12365" s="6">
        <v>0.11881835021986625</v>
      </c>
      <c r="I12365" s="2">
        <f>VLOOKUP($E12365,
Products!$A$1:$F$201,MATCH(Orders!I$1,Products!$A$1:$F$1,0),0)</f>
        <v>16266.090182397211</v>
      </c>
      <c r="J12365" s="2">
        <f>VLOOKUP($E12365,
Products!$A$1:$F$201,MATCH(Orders!J$1,Products!$A$1:$F$1,0),0)</f>
        <v>11802.84602487359</v>
      </c>
    </row>
    <row r="12366" spans="1:10">
      <c r="A12366">
        <v>12365</v>
      </c>
      <c r="B12366" s="4">
        <v>45907</v>
      </c>
      <c r="C12366" s="10">
        <f>DATE(YEAR(orders[[#This Row],[order_date]]), MONTH(orders[[#This Row],[order_date]]), 1)</f>
        <v>45901</v>
      </c>
      <c r="D12366" t="s">
        <v>2721</v>
      </c>
      <c r="E12366" t="s">
        <v>574</v>
      </c>
      <c r="F12366" t="str">
        <f>VLOOKUP(orders[[#This Row],[product_id]],Products!A:C,3,0)</f>
        <v>Electronics</v>
      </c>
      <c r="G12366">
        <v>1</v>
      </c>
      <c r="H12366" s="6">
        <v>0.22474675193858368</v>
      </c>
      <c r="I12366" s="2">
        <f>VLOOKUP($E12366,
Products!$A$1:$F$201,MATCH(Orders!I$1,Products!$A$1:$F$1,0),0)</f>
        <v>30824.427673567101</v>
      </c>
      <c r="J12366" s="2">
        <f>VLOOKUP($E12366,
Products!$A$1:$F$201,MATCH(Orders!J$1,Products!$A$1:$F$1,0),0)</f>
        <v>20473.07476940487</v>
      </c>
    </row>
    <row r="12367" spans="1:10">
      <c r="A12367">
        <v>12366</v>
      </c>
      <c r="B12367" s="4">
        <v>45546</v>
      </c>
      <c r="C12367" s="10">
        <f>DATE(YEAR(orders[[#This Row],[order_date]]), MONTH(orders[[#This Row],[order_date]]), 1)</f>
        <v>45536</v>
      </c>
      <c r="D12367" t="s">
        <v>2469</v>
      </c>
      <c r="E12367" t="s">
        <v>563</v>
      </c>
      <c r="F12367" t="str">
        <f>VLOOKUP(orders[[#This Row],[product_id]],Products!A:C,3,0)</f>
        <v>Electronics</v>
      </c>
      <c r="G12367">
        <v>2</v>
      </c>
      <c r="H12367" s="6">
        <v>0.17106066184514576</v>
      </c>
      <c r="I12367" s="2">
        <f>VLOOKUP($E12367,
Products!$A$1:$F$201,MATCH(Orders!I$1,Products!$A$1:$F$1,0),0)</f>
        <v>2267.1489506516559</v>
      </c>
      <c r="J12367" s="2">
        <f>VLOOKUP($E12367,
Products!$A$1:$F$201,MATCH(Orders!J$1,Products!$A$1:$F$1,0),0)</f>
        <v>1538.7671398485211</v>
      </c>
    </row>
    <row r="12368" spans="1:10">
      <c r="A12368">
        <v>12367</v>
      </c>
      <c r="B12368" s="4">
        <v>45226</v>
      </c>
      <c r="C12368" s="10">
        <f>DATE(YEAR(orders[[#This Row],[order_date]]), MONTH(orders[[#This Row],[order_date]]), 1)</f>
        <v>45200</v>
      </c>
      <c r="D12368" t="s">
        <v>1226</v>
      </c>
      <c r="E12368" t="s">
        <v>665</v>
      </c>
      <c r="F12368" t="str">
        <f>VLOOKUP(orders[[#This Row],[product_id]],Products!A:C,3,0)</f>
        <v>Electronics</v>
      </c>
      <c r="G12368">
        <v>1</v>
      </c>
      <c r="H12368" s="6">
        <v>0.15959126354396549</v>
      </c>
      <c r="I12368" s="2">
        <f>VLOOKUP($E12368,
Products!$A$1:$F$201,MATCH(Orders!I$1,Products!$A$1:$F$1,0),0)</f>
        <v>2381.208040848107</v>
      </c>
      <c r="J12368" s="2">
        <f>VLOOKUP($E12368,
Products!$A$1:$F$201,MATCH(Orders!J$1,Products!$A$1:$F$1,0),0)</f>
        <v>1615.320210979525</v>
      </c>
    </row>
    <row r="12369" spans="1:10">
      <c r="A12369">
        <v>12368</v>
      </c>
      <c r="B12369" s="4">
        <v>45265</v>
      </c>
      <c r="C12369" s="10">
        <f>DATE(YEAR(orders[[#This Row],[order_date]]), MONTH(orders[[#This Row],[order_date]]), 1)</f>
        <v>45261</v>
      </c>
      <c r="D12369" t="s">
        <v>1624</v>
      </c>
      <c r="E12369" t="s">
        <v>590</v>
      </c>
      <c r="F12369" t="str">
        <f>VLOOKUP(orders[[#This Row],[product_id]],Products!A:C,3,0)</f>
        <v>Appliances</v>
      </c>
      <c r="G12369">
        <v>2</v>
      </c>
      <c r="H12369" s="6">
        <v>0.14093347193616973</v>
      </c>
      <c r="I12369" s="2">
        <f>VLOOKUP($E12369,
Products!$A$1:$F$201,MATCH(Orders!I$1,Products!$A$1:$F$1,0),0)</f>
        <v>2035.9251500591261</v>
      </c>
      <c r="J12369" s="2">
        <f>VLOOKUP($E12369,
Products!$A$1:$F$201,MATCH(Orders!J$1,Products!$A$1:$F$1,0),0)</f>
        <v>1473.8412378673991</v>
      </c>
    </row>
    <row r="12370" spans="1:10">
      <c r="A12370">
        <v>12369</v>
      </c>
      <c r="B12370" s="4">
        <v>45229</v>
      </c>
      <c r="C12370" s="10">
        <f>DATE(YEAR(orders[[#This Row],[order_date]]), MONTH(orders[[#This Row],[order_date]]), 1)</f>
        <v>45200</v>
      </c>
      <c r="D12370" t="s">
        <v>4488</v>
      </c>
      <c r="E12370" t="s">
        <v>574</v>
      </c>
      <c r="F12370" t="str">
        <f>VLOOKUP(orders[[#This Row],[product_id]],Products!A:C,3,0)</f>
        <v>Electronics</v>
      </c>
      <c r="G12370">
        <v>3</v>
      </c>
      <c r="H12370" s="6">
        <v>0.2064636333472224</v>
      </c>
      <c r="I12370" s="2">
        <f>VLOOKUP($E12370,
Products!$A$1:$F$201,MATCH(Orders!I$1,Products!$A$1:$F$1,0),0)</f>
        <v>30824.427673567101</v>
      </c>
      <c r="J12370" s="2">
        <f>VLOOKUP($E12370,
Products!$A$1:$F$201,MATCH(Orders!J$1,Products!$A$1:$F$1,0),0)</f>
        <v>20473.07476940487</v>
      </c>
    </row>
    <row r="12371" spans="1:10">
      <c r="A12371">
        <v>12370</v>
      </c>
      <c r="B12371" s="4">
        <v>45518</v>
      </c>
      <c r="C12371" s="10">
        <f>DATE(YEAR(orders[[#This Row],[order_date]]), MONTH(orders[[#This Row],[order_date]]), 1)</f>
        <v>45505</v>
      </c>
      <c r="D12371" t="s">
        <v>3232</v>
      </c>
      <c r="E12371" t="s">
        <v>606</v>
      </c>
      <c r="F12371" t="str">
        <f>VLOOKUP(orders[[#This Row],[product_id]],Products!A:C,3,0)</f>
        <v>Appliances</v>
      </c>
      <c r="G12371">
        <v>2</v>
      </c>
      <c r="H12371" s="6">
        <v>0.14138220809983834</v>
      </c>
      <c r="I12371" s="2">
        <f>VLOOKUP($E12371,
Products!$A$1:$F$201,MATCH(Orders!I$1,Products!$A$1:$F$1,0),0)</f>
        <v>2163.0020078909042</v>
      </c>
      <c r="J12371" s="2">
        <f>VLOOKUP($E12371,
Products!$A$1:$F$201,MATCH(Orders!J$1,Products!$A$1:$F$1,0),0)</f>
        <v>1416.078554182008</v>
      </c>
    </row>
    <row r="12372" spans="1:10">
      <c r="A12372">
        <v>12371</v>
      </c>
      <c r="B12372" s="4">
        <v>45002</v>
      </c>
      <c r="C12372" s="10">
        <f>DATE(YEAR(orders[[#This Row],[order_date]]), MONTH(orders[[#This Row],[order_date]]), 1)</f>
        <v>44986</v>
      </c>
      <c r="D12372" t="s">
        <v>2006</v>
      </c>
      <c r="E12372" t="s">
        <v>541</v>
      </c>
      <c r="F12372" t="str">
        <f>VLOOKUP(orders[[#This Row],[product_id]],Products!A:C,3,0)</f>
        <v>Appliances</v>
      </c>
      <c r="G12372">
        <v>1</v>
      </c>
      <c r="H12372" s="6">
        <v>8.6614381391363821E-2</v>
      </c>
      <c r="I12372" s="2">
        <f>VLOOKUP($E12372,
Products!$A$1:$F$201,MATCH(Orders!I$1,Products!$A$1:$F$1,0),0)</f>
        <v>2390.3651642386908</v>
      </c>
      <c r="J12372" s="2">
        <f>VLOOKUP($E12372,
Products!$A$1:$F$201,MATCH(Orders!J$1,Products!$A$1:$F$1,0),0)</f>
        <v>1655.7504783617919</v>
      </c>
    </row>
    <row r="12373" spans="1:10">
      <c r="A12373">
        <v>12372</v>
      </c>
      <c r="B12373" s="4">
        <v>45840</v>
      </c>
      <c r="C12373" s="10">
        <f>DATE(YEAR(orders[[#This Row],[order_date]]), MONTH(orders[[#This Row],[order_date]]), 1)</f>
        <v>45839</v>
      </c>
      <c r="D12373" t="s">
        <v>3906</v>
      </c>
      <c r="E12373" t="s">
        <v>665</v>
      </c>
      <c r="F12373" t="str">
        <f>VLOOKUP(orders[[#This Row],[product_id]],Products!A:C,3,0)</f>
        <v>Electronics</v>
      </c>
      <c r="G12373">
        <v>2</v>
      </c>
      <c r="H12373" s="6">
        <v>0.13138919180222822</v>
      </c>
      <c r="I12373" s="2">
        <f>VLOOKUP($E12373,
Products!$A$1:$F$201,MATCH(Orders!I$1,Products!$A$1:$F$1,0),0)</f>
        <v>2381.208040848107</v>
      </c>
      <c r="J12373" s="2">
        <f>VLOOKUP($E12373,
Products!$A$1:$F$201,MATCH(Orders!J$1,Products!$A$1:$F$1,0),0)</f>
        <v>1615.320210979525</v>
      </c>
    </row>
    <row r="12374" spans="1:10">
      <c r="A12374">
        <v>12373</v>
      </c>
      <c r="B12374" s="4">
        <v>45706</v>
      </c>
      <c r="C12374" s="10">
        <f>DATE(YEAR(orders[[#This Row],[order_date]]), MONTH(orders[[#This Row],[order_date]]), 1)</f>
        <v>45689</v>
      </c>
      <c r="D12374" t="s">
        <v>4079</v>
      </c>
      <c r="E12374" t="s">
        <v>692</v>
      </c>
      <c r="F12374" t="str">
        <f>VLOOKUP(orders[[#This Row],[product_id]],Products!A:C,3,0)</f>
        <v>Electronics</v>
      </c>
      <c r="G12374">
        <v>1</v>
      </c>
      <c r="H12374" s="6">
        <v>0.17246511587205932</v>
      </c>
      <c r="I12374" s="2">
        <f>VLOOKUP($E12374,
Products!$A$1:$F$201,MATCH(Orders!I$1,Products!$A$1:$F$1,0),0)</f>
        <v>18150.337151787651</v>
      </c>
      <c r="J12374" s="2">
        <f>VLOOKUP($E12374,
Products!$A$1:$F$201,MATCH(Orders!J$1,Products!$A$1:$F$1,0),0)</f>
        <v>11965.45000430708</v>
      </c>
    </row>
    <row r="12375" spans="1:10">
      <c r="A12375">
        <v>12374</v>
      </c>
      <c r="B12375" s="4">
        <v>45847</v>
      </c>
      <c r="C12375" s="10">
        <f>DATE(YEAR(orders[[#This Row],[order_date]]), MONTH(orders[[#This Row],[order_date]]), 1)</f>
        <v>45839</v>
      </c>
      <c r="D12375" t="s">
        <v>1279</v>
      </c>
      <c r="E12375" t="s">
        <v>633</v>
      </c>
      <c r="F12375" t="str">
        <f>VLOOKUP(orders[[#This Row],[product_id]],Products!A:C,3,0)</f>
        <v>Appliances</v>
      </c>
      <c r="G12375">
        <v>1</v>
      </c>
      <c r="H12375" s="6">
        <v>8.2831646634774353E-2</v>
      </c>
      <c r="I12375" s="2">
        <f>VLOOKUP($E12375,
Products!$A$1:$F$201,MATCH(Orders!I$1,Products!$A$1:$F$1,0),0)</f>
        <v>2361.4162937319088</v>
      </c>
      <c r="J12375" s="2">
        <f>VLOOKUP($E12375,
Products!$A$1:$F$201,MATCH(Orders!J$1,Products!$A$1:$F$1,0),0)</f>
        <v>1552.5536411429621</v>
      </c>
    </row>
    <row r="12376" spans="1:10">
      <c r="A12376">
        <v>12375</v>
      </c>
      <c r="B12376" s="4">
        <v>45292</v>
      </c>
      <c r="C12376" s="10">
        <f>DATE(YEAR(orders[[#This Row],[order_date]]), MONTH(orders[[#This Row],[order_date]]), 1)</f>
        <v>45292</v>
      </c>
      <c r="D12376" t="s">
        <v>2243</v>
      </c>
      <c r="E12376" t="s">
        <v>693</v>
      </c>
      <c r="F12376" t="str">
        <f>VLOOKUP(orders[[#This Row],[product_id]],Products!A:C,3,0)</f>
        <v>Appliances</v>
      </c>
      <c r="G12376">
        <v>2</v>
      </c>
      <c r="H12376" s="6">
        <v>8.3894629087590752E-2</v>
      </c>
      <c r="I12376" s="2">
        <f>VLOOKUP($E12376,
Products!$A$1:$F$201,MATCH(Orders!I$1,Products!$A$1:$F$1,0),0)</f>
        <v>2037.67513915007</v>
      </c>
      <c r="J12376" s="2">
        <f>VLOOKUP($E12376,
Products!$A$1:$F$201,MATCH(Orders!J$1,Products!$A$1:$F$1,0),0)</f>
        <v>1374.1566876520769</v>
      </c>
    </row>
    <row r="12377" spans="1:10">
      <c r="A12377">
        <v>12376</v>
      </c>
      <c r="B12377" s="4">
        <v>45579</v>
      </c>
      <c r="C12377" s="10">
        <f>DATE(YEAR(orders[[#This Row],[order_date]]), MONTH(orders[[#This Row],[order_date]]), 1)</f>
        <v>45566</v>
      </c>
      <c r="D12377" t="s">
        <v>2089</v>
      </c>
      <c r="E12377" t="s">
        <v>592</v>
      </c>
      <c r="F12377" t="str">
        <f>VLOOKUP(orders[[#This Row],[product_id]],Products!A:C,3,0)</f>
        <v>Electronics</v>
      </c>
      <c r="G12377">
        <v>3</v>
      </c>
      <c r="H12377" s="6">
        <v>0.10962781386728879</v>
      </c>
      <c r="I12377" s="2">
        <f>VLOOKUP($E12377,
Products!$A$1:$F$201,MATCH(Orders!I$1,Products!$A$1:$F$1,0),0)</f>
        <v>12221.95918536383</v>
      </c>
      <c r="J12377" s="2">
        <f>VLOOKUP($E12377,
Products!$A$1:$F$201,MATCH(Orders!J$1,Products!$A$1:$F$1,0),0)</f>
        <v>9737.7215556427309</v>
      </c>
    </row>
    <row r="12378" spans="1:10">
      <c r="A12378">
        <v>12377</v>
      </c>
      <c r="B12378" s="4">
        <v>45932</v>
      </c>
      <c r="C12378" s="10">
        <f>DATE(YEAR(orders[[#This Row],[order_date]]), MONTH(orders[[#This Row],[order_date]]), 1)</f>
        <v>45931</v>
      </c>
      <c r="D12378" t="s">
        <v>3596</v>
      </c>
      <c r="E12378" t="s">
        <v>579</v>
      </c>
      <c r="F12378" t="str">
        <f>VLOOKUP(orders[[#This Row],[product_id]],Products!A:C,3,0)</f>
        <v>Appliances</v>
      </c>
      <c r="G12378">
        <v>3</v>
      </c>
      <c r="H12378" s="6">
        <v>0.10887848814386686</v>
      </c>
      <c r="I12378" s="2">
        <f>VLOOKUP($E12378,
Products!$A$1:$F$201,MATCH(Orders!I$1,Products!$A$1:$F$1,0),0)</f>
        <v>5919.3204980498322</v>
      </c>
      <c r="J12378" s="2">
        <f>VLOOKUP($E12378,
Products!$A$1:$F$201,MATCH(Orders!J$1,Products!$A$1:$F$1,0),0)</f>
        <v>3972.3071240281379</v>
      </c>
    </row>
    <row r="12379" spans="1:10">
      <c r="A12379">
        <v>12378</v>
      </c>
      <c r="B12379" s="4">
        <v>45322</v>
      </c>
      <c r="C12379" s="10">
        <f>DATE(YEAR(orders[[#This Row],[order_date]]), MONTH(orders[[#This Row],[order_date]]), 1)</f>
        <v>45292</v>
      </c>
      <c r="D12379" t="s">
        <v>2086</v>
      </c>
      <c r="E12379" t="s">
        <v>598</v>
      </c>
      <c r="F12379" t="str">
        <f>VLOOKUP(orders[[#This Row],[product_id]],Products!A:C,3,0)</f>
        <v>Appliances</v>
      </c>
      <c r="G12379">
        <v>2</v>
      </c>
      <c r="H12379" s="6">
        <v>6.818980754250055E-2</v>
      </c>
      <c r="I12379" s="2">
        <f>VLOOKUP($E12379,
Products!$A$1:$F$201,MATCH(Orders!I$1,Products!$A$1:$F$1,0),0)</f>
        <v>5641.6789233526652</v>
      </c>
      <c r="J12379" s="2">
        <f>VLOOKUP($E12379,
Products!$A$1:$F$201,MATCH(Orders!J$1,Products!$A$1:$F$1,0),0)</f>
        <v>4031.2473685481059</v>
      </c>
    </row>
    <row r="12380" spans="1:10">
      <c r="A12380">
        <v>12379</v>
      </c>
      <c r="B12380" s="4">
        <v>45730</v>
      </c>
      <c r="C12380" s="10">
        <f>DATE(YEAR(orders[[#This Row],[order_date]]), MONTH(orders[[#This Row],[order_date]]), 1)</f>
        <v>45717</v>
      </c>
      <c r="D12380" t="s">
        <v>4243</v>
      </c>
      <c r="E12380" t="s">
        <v>660</v>
      </c>
      <c r="F12380" t="str">
        <f>VLOOKUP(orders[[#This Row],[product_id]],Products!A:C,3,0)</f>
        <v>Appliances</v>
      </c>
      <c r="G12380">
        <v>2</v>
      </c>
      <c r="H12380" s="6">
        <v>9.3350026697787677E-2</v>
      </c>
      <c r="I12380" s="2">
        <f>VLOOKUP($E12380,
Products!$A$1:$F$201,MATCH(Orders!I$1,Products!$A$1:$F$1,0),0)</f>
        <v>25996.564605776519</v>
      </c>
      <c r="J12380" s="2">
        <f>VLOOKUP($E12380,
Products!$A$1:$F$201,MATCH(Orders!J$1,Products!$A$1:$F$1,0),0)</f>
        <v>20210.769869456319</v>
      </c>
    </row>
    <row r="12381" spans="1:10">
      <c r="A12381">
        <v>12380</v>
      </c>
      <c r="B12381" s="4">
        <v>45978</v>
      </c>
      <c r="C12381" s="10">
        <f>DATE(YEAR(orders[[#This Row],[order_date]]), MONTH(orders[[#This Row],[order_date]]), 1)</f>
        <v>45962</v>
      </c>
      <c r="D12381" t="s">
        <v>3949</v>
      </c>
      <c r="E12381" t="s">
        <v>604</v>
      </c>
      <c r="F12381" t="str">
        <f>VLOOKUP(orders[[#This Row],[product_id]],Products!A:C,3,0)</f>
        <v>Appliances</v>
      </c>
      <c r="G12381">
        <v>3</v>
      </c>
      <c r="H12381" s="6">
        <v>5.676614961820442E-2</v>
      </c>
      <c r="I12381" s="2">
        <f>VLOOKUP($E12381,
Products!$A$1:$F$201,MATCH(Orders!I$1,Products!$A$1:$F$1,0),0)</f>
        <v>2087.687835040248</v>
      </c>
      <c r="J12381" s="2">
        <f>VLOOKUP($E12381,
Products!$A$1:$F$201,MATCH(Orders!J$1,Products!$A$1:$F$1,0),0)</f>
        <v>1450.1823074928161</v>
      </c>
    </row>
    <row r="12382" spans="1:10">
      <c r="A12382">
        <v>12381</v>
      </c>
      <c r="B12382" s="4">
        <v>45771</v>
      </c>
      <c r="C12382" s="10">
        <f>DATE(YEAR(orders[[#This Row],[order_date]]), MONTH(orders[[#This Row],[order_date]]), 1)</f>
        <v>45748</v>
      </c>
      <c r="D12382" t="s">
        <v>4534</v>
      </c>
      <c r="E12382" t="s">
        <v>529</v>
      </c>
      <c r="F12382" t="str">
        <f>VLOOKUP(orders[[#This Row],[product_id]],Products!A:C,3,0)</f>
        <v>Electronics</v>
      </c>
      <c r="G12382">
        <v>1</v>
      </c>
      <c r="H12382" s="6">
        <v>0.13870705637432174</v>
      </c>
      <c r="I12382" s="2">
        <f>VLOOKUP($E12382,
Products!$A$1:$F$201,MATCH(Orders!I$1,Products!$A$1:$F$1,0),0)</f>
        <v>18308.801775351771</v>
      </c>
      <c r="J12382" s="2">
        <f>VLOOKUP($E12382,
Products!$A$1:$F$201,MATCH(Orders!J$1,Products!$A$1:$F$1,0),0)</f>
        <v>12027.24184831013</v>
      </c>
    </row>
    <row r="12383" spans="1:10">
      <c r="A12383">
        <v>12382</v>
      </c>
      <c r="B12383" s="4">
        <v>45798</v>
      </c>
      <c r="C12383" s="10">
        <f>DATE(YEAR(orders[[#This Row],[order_date]]), MONTH(orders[[#This Row],[order_date]]), 1)</f>
        <v>45778</v>
      </c>
      <c r="D12383" t="s">
        <v>3865</v>
      </c>
      <c r="E12383" t="s">
        <v>592</v>
      </c>
      <c r="F12383" t="str">
        <f>VLOOKUP(orders[[#This Row],[product_id]],Products!A:C,3,0)</f>
        <v>Electronics</v>
      </c>
      <c r="G12383">
        <v>1</v>
      </c>
      <c r="H12383" s="6">
        <v>0.23887086805985691</v>
      </c>
      <c r="I12383" s="2">
        <f>VLOOKUP($E12383,
Products!$A$1:$F$201,MATCH(Orders!I$1,Products!$A$1:$F$1,0),0)</f>
        <v>12221.95918536383</v>
      </c>
      <c r="J12383" s="2">
        <f>VLOOKUP($E12383,
Products!$A$1:$F$201,MATCH(Orders!J$1,Products!$A$1:$F$1,0),0)</f>
        <v>9737.7215556427309</v>
      </c>
    </row>
    <row r="12384" spans="1:10">
      <c r="A12384">
        <v>12383</v>
      </c>
      <c r="B12384" s="4">
        <v>45041</v>
      </c>
      <c r="C12384" s="10">
        <f>DATE(YEAR(orders[[#This Row],[order_date]]), MONTH(orders[[#This Row],[order_date]]), 1)</f>
        <v>45017</v>
      </c>
      <c r="D12384" t="s">
        <v>2229</v>
      </c>
      <c r="E12384" t="s">
        <v>572</v>
      </c>
      <c r="F12384" t="str">
        <f>VLOOKUP(orders[[#This Row],[product_id]],Products!A:C,3,0)</f>
        <v>Electronics</v>
      </c>
      <c r="G12384">
        <v>3</v>
      </c>
      <c r="H12384" s="6">
        <v>0.20727084480798619</v>
      </c>
      <c r="I12384" s="2">
        <f>VLOOKUP($E12384,
Products!$A$1:$F$201,MATCH(Orders!I$1,Products!$A$1:$F$1,0),0)</f>
        <v>28095.750781518611</v>
      </c>
      <c r="J12384" s="2">
        <f>VLOOKUP($E12384,
Products!$A$1:$F$201,MATCH(Orders!J$1,Products!$A$1:$F$1,0),0)</f>
        <v>21949.841961937182</v>
      </c>
    </row>
    <row r="12385" spans="1:10">
      <c r="A12385">
        <v>12384</v>
      </c>
      <c r="B12385" s="4">
        <v>45299</v>
      </c>
      <c r="C12385" s="10">
        <f>DATE(YEAR(orders[[#This Row],[order_date]]), MONTH(orders[[#This Row],[order_date]]), 1)</f>
        <v>45292</v>
      </c>
      <c r="D12385" t="s">
        <v>1601</v>
      </c>
      <c r="E12385" t="s">
        <v>669</v>
      </c>
      <c r="F12385" t="str">
        <f>VLOOKUP(orders[[#This Row],[product_id]],Products!A:C,3,0)</f>
        <v>Electronics</v>
      </c>
      <c r="G12385">
        <v>1</v>
      </c>
      <c r="H12385" s="6">
        <v>0.10959824497559034</v>
      </c>
      <c r="I12385" s="2">
        <f>VLOOKUP($E12385,
Products!$A$1:$F$201,MATCH(Orders!I$1,Products!$A$1:$F$1,0),0)</f>
        <v>11708.03419603835</v>
      </c>
      <c r="J12385" s="2">
        <f>VLOOKUP($E12385,
Products!$A$1:$F$201,MATCH(Orders!J$1,Products!$A$1:$F$1,0),0)</f>
        <v>7784.9580101998827</v>
      </c>
    </row>
    <row r="12386" spans="1:10">
      <c r="A12386">
        <v>12385</v>
      </c>
      <c r="B12386" s="4">
        <v>45776</v>
      </c>
      <c r="C12386" s="10">
        <f>DATE(YEAR(orders[[#This Row],[order_date]]), MONTH(orders[[#This Row],[order_date]]), 1)</f>
        <v>45748</v>
      </c>
      <c r="D12386" t="s">
        <v>1812</v>
      </c>
      <c r="E12386" t="s">
        <v>647</v>
      </c>
      <c r="F12386" t="str">
        <f>VLOOKUP(orders[[#This Row],[product_id]],Products!A:C,3,0)</f>
        <v>Electronics</v>
      </c>
      <c r="G12386">
        <v>2</v>
      </c>
      <c r="H12386" s="6">
        <v>0.18700412745466291</v>
      </c>
      <c r="I12386" s="2">
        <f>VLOOKUP($E12386,
Products!$A$1:$F$201,MATCH(Orders!I$1,Products!$A$1:$F$1,0),0)</f>
        <v>23187.883920109041</v>
      </c>
      <c r="J12386" s="2">
        <f>VLOOKUP($E12386,
Products!$A$1:$F$201,MATCH(Orders!J$1,Products!$A$1:$F$1,0),0)</f>
        <v>16217.564081273829</v>
      </c>
    </row>
    <row r="12387" spans="1:10">
      <c r="A12387">
        <v>12386</v>
      </c>
      <c r="B12387" s="4">
        <v>45016</v>
      </c>
      <c r="C12387" s="10">
        <f>DATE(YEAR(orders[[#This Row],[order_date]]), MONTH(orders[[#This Row],[order_date]]), 1)</f>
        <v>44986</v>
      </c>
      <c r="D12387" t="s">
        <v>1222</v>
      </c>
      <c r="E12387" t="s">
        <v>573</v>
      </c>
      <c r="F12387" t="str">
        <f>VLOOKUP(orders[[#This Row],[product_id]],Products!A:C,3,0)</f>
        <v>Electronics</v>
      </c>
      <c r="G12387">
        <v>1</v>
      </c>
      <c r="H12387" s="6">
        <v>0.10427885732216326</v>
      </c>
      <c r="I12387" s="2">
        <f>VLOOKUP($E12387,
Products!$A$1:$F$201,MATCH(Orders!I$1,Products!$A$1:$F$1,0),0)</f>
        <v>30443.851050190449</v>
      </c>
      <c r="J12387" s="2">
        <f>VLOOKUP($E12387,
Products!$A$1:$F$201,MATCH(Orders!J$1,Products!$A$1:$F$1,0),0)</f>
        <v>21165.126268210519</v>
      </c>
    </row>
    <row r="12388" spans="1:10">
      <c r="A12388">
        <v>12387</v>
      </c>
      <c r="B12388" s="4">
        <v>45683</v>
      </c>
      <c r="C12388" s="10">
        <f>DATE(YEAR(orders[[#This Row],[order_date]]), MONTH(orders[[#This Row],[order_date]]), 1)</f>
        <v>45658</v>
      </c>
      <c r="D12388" t="s">
        <v>4638</v>
      </c>
      <c r="E12388" t="s">
        <v>677</v>
      </c>
      <c r="F12388" t="str">
        <f>VLOOKUP(orders[[#This Row],[product_id]],Products!A:C,3,0)</f>
        <v>Electronics</v>
      </c>
      <c r="G12388">
        <v>1</v>
      </c>
      <c r="H12388" s="6">
        <v>0.13397854674434248</v>
      </c>
      <c r="I12388" s="2">
        <f>VLOOKUP($E12388,
Products!$A$1:$F$201,MATCH(Orders!I$1,Products!$A$1:$F$1,0),0)</f>
        <v>11360.699432756561</v>
      </c>
      <c r="J12388" s="2">
        <f>VLOOKUP($E12388,
Products!$A$1:$F$201,MATCH(Orders!J$1,Products!$A$1:$F$1,0),0)</f>
        <v>8118.8949869342459</v>
      </c>
    </row>
    <row r="12389" spans="1:10">
      <c r="A12389">
        <v>12388</v>
      </c>
      <c r="B12389" s="4">
        <v>44957</v>
      </c>
      <c r="C12389" s="10">
        <f>DATE(YEAR(orders[[#This Row],[order_date]]), MONTH(orders[[#This Row],[order_date]]), 1)</f>
        <v>44927</v>
      </c>
      <c r="D12389" t="s">
        <v>1729</v>
      </c>
      <c r="E12389" t="s">
        <v>681</v>
      </c>
      <c r="F12389" t="str">
        <f>VLOOKUP(orders[[#This Row],[product_id]],Products!A:C,3,0)</f>
        <v>Appliances</v>
      </c>
      <c r="G12389">
        <v>1</v>
      </c>
      <c r="H12389" s="6">
        <v>7.5755967418933035E-2</v>
      </c>
      <c r="I12389" s="2">
        <f>VLOOKUP($E12389,
Products!$A$1:$F$201,MATCH(Orders!I$1,Products!$A$1:$F$1,0),0)</f>
        <v>2080.3641662770501</v>
      </c>
      <c r="J12389" s="2">
        <f>VLOOKUP($E12389,
Products!$A$1:$F$201,MATCH(Orders!J$1,Products!$A$1:$F$1,0),0)</f>
        <v>1566.754559891986</v>
      </c>
    </row>
    <row r="12390" spans="1:10">
      <c r="A12390">
        <v>12389</v>
      </c>
      <c r="B12390" s="4">
        <v>45284</v>
      </c>
      <c r="C12390" s="10">
        <f>DATE(YEAR(orders[[#This Row],[order_date]]), MONTH(orders[[#This Row],[order_date]]), 1)</f>
        <v>45261</v>
      </c>
      <c r="D12390" t="s">
        <v>4328</v>
      </c>
      <c r="E12390" t="s">
        <v>611</v>
      </c>
      <c r="F12390" t="str">
        <f>VLOOKUP(orders[[#This Row],[product_id]],Products!A:C,3,0)</f>
        <v>Electronics</v>
      </c>
      <c r="G12390">
        <v>2</v>
      </c>
      <c r="H12390" s="6">
        <v>0.13073367200837785</v>
      </c>
      <c r="I12390" s="2">
        <f>VLOOKUP($E12390,
Products!$A$1:$F$201,MATCH(Orders!I$1,Products!$A$1:$F$1,0),0)</f>
        <v>12041.08303405661</v>
      </c>
      <c r="J12390" s="2">
        <f>VLOOKUP($E12390,
Products!$A$1:$F$201,MATCH(Orders!J$1,Products!$A$1:$F$1,0),0)</f>
        <v>7946.6428283753548</v>
      </c>
    </row>
    <row r="12391" spans="1:10">
      <c r="A12391">
        <v>12390</v>
      </c>
      <c r="B12391" s="4">
        <v>45396</v>
      </c>
      <c r="C12391" s="10">
        <f>DATE(YEAR(orders[[#This Row],[order_date]]), MONTH(orders[[#This Row],[order_date]]), 1)</f>
        <v>45383</v>
      </c>
      <c r="D12391" t="s">
        <v>1601</v>
      </c>
      <c r="E12391" t="s">
        <v>624</v>
      </c>
      <c r="F12391" t="str">
        <f>VLOOKUP(orders[[#This Row],[product_id]],Products!A:C,3,0)</f>
        <v>Appliances</v>
      </c>
      <c r="G12391">
        <v>3</v>
      </c>
      <c r="H12391" s="6">
        <v>6.7875352066165975E-2</v>
      </c>
      <c r="I12391" s="2">
        <f>VLOOKUP($E12391,
Products!$A$1:$F$201,MATCH(Orders!I$1,Products!$A$1:$F$1,0),0)</f>
        <v>2102.383201797521</v>
      </c>
      <c r="J12391" s="2">
        <f>VLOOKUP($E12391,
Products!$A$1:$F$201,MATCH(Orders!J$1,Products!$A$1:$F$1,0),0)</f>
        <v>1599.330443274388</v>
      </c>
    </row>
    <row r="12392" spans="1:10">
      <c r="A12392">
        <v>12391</v>
      </c>
      <c r="B12392" s="4">
        <v>45196</v>
      </c>
      <c r="C12392" s="10">
        <f>DATE(YEAR(orders[[#This Row],[order_date]]), MONTH(orders[[#This Row],[order_date]]), 1)</f>
        <v>45170</v>
      </c>
      <c r="D12392" t="s">
        <v>4099</v>
      </c>
      <c r="E12392" t="s">
        <v>537</v>
      </c>
      <c r="F12392" t="str">
        <f>VLOOKUP(orders[[#This Row],[product_id]],Products!A:C,3,0)</f>
        <v>Electronics</v>
      </c>
      <c r="G12392">
        <v>1</v>
      </c>
      <c r="H12392" s="6">
        <v>0.14482981520680172</v>
      </c>
      <c r="I12392" s="2">
        <f>VLOOKUP($E12392,
Products!$A$1:$F$201,MATCH(Orders!I$1,Products!$A$1:$F$1,0),0)</f>
        <v>31703.831103033539</v>
      </c>
      <c r="J12392" s="2">
        <f>VLOOKUP($E12392,
Products!$A$1:$F$201,MATCH(Orders!J$1,Products!$A$1:$F$1,0),0)</f>
        <v>24504.340558054781</v>
      </c>
    </row>
    <row r="12393" spans="1:10">
      <c r="A12393">
        <v>12392</v>
      </c>
      <c r="B12393" s="4">
        <v>45135</v>
      </c>
      <c r="C12393" s="10">
        <f>DATE(YEAR(orders[[#This Row],[order_date]]), MONTH(orders[[#This Row],[order_date]]), 1)</f>
        <v>45108</v>
      </c>
      <c r="D12393" t="s">
        <v>1170</v>
      </c>
      <c r="E12393" t="s">
        <v>625</v>
      </c>
      <c r="F12393" t="str">
        <f>VLOOKUP(orders[[#This Row],[product_id]],Products!A:C,3,0)</f>
        <v>Electronics</v>
      </c>
      <c r="G12393">
        <v>1</v>
      </c>
      <c r="H12393" s="6">
        <v>0.11320155746095681</v>
      </c>
      <c r="I12393" s="2">
        <f>VLOOKUP($E12393,
Products!$A$1:$F$201,MATCH(Orders!I$1,Products!$A$1:$F$1,0),0)</f>
        <v>11578.815958005471</v>
      </c>
      <c r="J12393" s="2">
        <f>VLOOKUP($E12393,
Products!$A$1:$F$201,MATCH(Orders!J$1,Products!$A$1:$F$1,0),0)</f>
        <v>7854.7306959992193</v>
      </c>
    </row>
    <row r="12394" spans="1:10">
      <c r="A12394">
        <v>12393</v>
      </c>
      <c r="B12394" s="4">
        <v>45616</v>
      </c>
      <c r="C12394" s="10">
        <f>DATE(YEAR(orders[[#This Row],[order_date]]), MONTH(orders[[#This Row],[order_date]]), 1)</f>
        <v>45597</v>
      </c>
      <c r="D12394" t="s">
        <v>4590</v>
      </c>
      <c r="E12394" t="s">
        <v>650</v>
      </c>
      <c r="F12394" t="str">
        <f>VLOOKUP(orders[[#This Row],[product_id]],Products!A:C,3,0)</f>
        <v>Electronics</v>
      </c>
      <c r="G12394">
        <v>2</v>
      </c>
      <c r="H12394" s="6">
        <v>0.17230896286065742</v>
      </c>
      <c r="I12394" s="2">
        <f>VLOOKUP($E12394,
Products!$A$1:$F$201,MATCH(Orders!I$1,Products!$A$1:$F$1,0),0)</f>
        <v>12936.529609330941</v>
      </c>
      <c r="J12394" s="2">
        <f>VLOOKUP($E12394,
Products!$A$1:$F$201,MATCH(Orders!J$1,Products!$A$1:$F$1,0),0)</f>
        <v>9465.2602677376308</v>
      </c>
    </row>
    <row r="12395" spans="1:10">
      <c r="A12395">
        <v>12394</v>
      </c>
      <c r="B12395" s="4">
        <v>45383</v>
      </c>
      <c r="C12395" s="10">
        <f>DATE(YEAR(orders[[#This Row],[order_date]]), MONTH(orders[[#This Row],[order_date]]), 1)</f>
        <v>45383</v>
      </c>
      <c r="D12395" t="s">
        <v>2316</v>
      </c>
      <c r="E12395" t="s">
        <v>690</v>
      </c>
      <c r="F12395" t="str">
        <f>VLOOKUP(orders[[#This Row],[product_id]],Products!A:C,3,0)</f>
        <v>Electronics</v>
      </c>
      <c r="G12395">
        <v>3</v>
      </c>
      <c r="H12395" s="6">
        <v>0.20627353160422057</v>
      </c>
      <c r="I12395" s="2">
        <f>VLOOKUP($E12395,
Products!$A$1:$F$201,MATCH(Orders!I$1,Products!$A$1:$F$1,0),0)</f>
        <v>2338.2059552139431</v>
      </c>
      <c r="J12395" s="2">
        <f>VLOOKUP($E12395,
Products!$A$1:$F$201,MATCH(Orders!J$1,Products!$A$1:$F$1,0),0)</f>
        <v>1708.028418793489</v>
      </c>
    </row>
    <row r="12396" spans="1:10">
      <c r="A12396">
        <v>12395</v>
      </c>
      <c r="B12396" s="4">
        <v>45375</v>
      </c>
      <c r="C12396" s="10">
        <f>DATE(YEAR(orders[[#This Row],[order_date]]), MONTH(orders[[#This Row],[order_date]]), 1)</f>
        <v>45352</v>
      </c>
      <c r="D12396" t="s">
        <v>1318</v>
      </c>
      <c r="E12396" t="s">
        <v>672</v>
      </c>
      <c r="F12396" t="str">
        <f>VLOOKUP(orders[[#This Row],[product_id]],Products!A:C,3,0)</f>
        <v>Electronics</v>
      </c>
      <c r="G12396">
        <v>1</v>
      </c>
      <c r="H12396" s="6">
        <v>0.10796869197673854</v>
      </c>
      <c r="I12396" s="2">
        <f>VLOOKUP($E12396,
Products!$A$1:$F$201,MATCH(Orders!I$1,Products!$A$1:$F$1,0),0)</f>
        <v>29856.340212906369</v>
      </c>
      <c r="J12396" s="2">
        <f>VLOOKUP($E12396,
Products!$A$1:$F$201,MATCH(Orders!J$1,Products!$A$1:$F$1,0),0)</f>
        <v>19759.064823078941</v>
      </c>
    </row>
    <row r="12397" spans="1:10">
      <c r="A12397">
        <v>12396</v>
      </c>
      <c r="B12397" s="4">
        <v>44994</v>
      </c>
      <c r="C12397" s="10">
        <f>DATE(YEAR(orders[[#This Row],[order_date]]), MONTH(orders[[#This Row],[order_date]]), 1)</f>
        <v>44986</v>
      </c>
      <c r="D12397" t="s">
        <v>3918</v>
      </c>
      <c r="E12397" t="s">
        <v>665</v>
      </c>
      <c r="F12397" t="str">
        <f>VLOOKUP(orders[[#This Row],[product_id]],Products!A:C,3,0)</f>
        <v>Electronics</v>
      </c>
      <c r="G12397">
        <v>2</v>
      </c>
      <c r="H12397" s="6">
        <v>0.23236104973126703</v>
      </c>
      <c r="I12397" s="2">
        <f>VLOOKUP($E12397,
Products!$A$1:$F$201,MATCH(Orders!I$1,Products!$A$1:$F$1,0),0)</f>
        <v>2381.208040848107</v>
      </c>
      <c r="J12397" s="2">
        <f>VLOOKUP($E12397,
Products!$A$1:$F$201,MATCH(Orders!J$1,Products!$A$1:$F$1,0),0)</f>
        <v>1615.320210979525</v>
      </c>
    </row>
    <row r="12398" spans="1:10">
      <c r="A12398">
        <v>12397</v>
      </c>
      <c r="B12398" s="4">
        <v>45800</v>
      </c>
      <c r="C12398" s="10">
        <f>DATE(YEAR(orders[[#This Row],[order_date]]), MONTH(orders[[#This Row],[order_date]]), 1)</f>
        <v>45778</v>
      </c>
      <c r="D12398" t="s">
        <v>1310</v>
      </c>
      <c r="E12398" t="s">
        <v>701</v>
      </c>
      <c r="F12398" t="str">
        <f>VLOOKUP(orders[[#This Row],[product_id]],Products!A:C,3,0)</f>
        <v>Electronics</v>
      </c>
      <c r="G12398">
        <v>3</v>
      </c>
      <c r="H12398" s="6">
        <v>0.19796049051384396</v>
      </c>
      <c r="I12398" s="2">
        <f>VLOOKUP($E12398,
Products!$A$1:$F$201,MATCH(Orders!I$1,Products!$A$1:$F$1,0),0)</f>
        <v>19562.35470664543</v>
      </c>
      <c r="J12398" s="2">
        <f>VLOOKUP($E12398,
Products!$A$1:$F$201,MATCH(Orders!J$1,Products!$A$1:$F$1,0),0)</f>
        <v>13782.49498098754</v>
      </c>
    </row>
    <row r="12399" spans="1:10">
      <c r="A12399">
        <v>12398</v>
      </c>
      <c r="B12399" s="4">
        <v>45393</v>
      </c>
      <c r="C12399" s="10">
        <f>DATE(YEAR(orders[[#This Row],[order_date]]), MONTH(orders[[#This Row],[order_date]]), 1)</f>
        <v>45383</v>
      </c>
      <c r="D12399" t="s">
        <v>2360</v>
      </c>
      <c r="E12399" t="s">
        <v>635</v>
      </c>
      <c r="F12399" t="str">
        <f>VLOOKUP(orders[[#This Row],[product_id]],Products!A:C,3,0)</f>
        <v>Electronics</v>
      </c>
      <c r="G12399">
        <v>1</v>
      </c>
      <c r="H12399" s="6">
        <v>0.17791619502645895</v>
      </c>
      <c r="I12399" s="2">
        <f>VLOOKUP($E12399,
Products!$A$1:$F$201,MATCH(Orders!I$1,Products!$A$1:$F$1,0),0)</f>
        <v>31014.321091901689</v>
      </c>
      <c r="J12399" s="2">
        <f>VLOOKUP($E12399,
Products!$A$1:$F$201,MATCH(Orders!J$1,Products!$A$1:$F$1,0),0)</f>
        <v>23202.91049209132</v>
      </c>
    </row>
    <row r="12400" spans="1:10">
      <c r="A12400">
        <v>12399</v>
      </c>
      <c r="B12400" s="4">
        <v>45054</v>
      </c>
      <c r="C12400" s="10">
        <f>DATE(YEAR(orders[[#This Row],[order_date]]), MONTH(orders[[#This Row],[order_date]]), 1)</f>
        <v>45047</v>
      </c>
      <c r="D12400" t="s">
        <v>4577</v>
      </c>
      <c r="E12400" t="s">
        <v>583</v>
      </c>
      <c r="F12400" t="str">
        <f>VLOOKUP(orders[[#This Row],[product_id]],Products!A:C,3,0)</f>
        <v>Electronics</v>
      </c>
      <c r="G12400">
        <v>2</v>
      </c>
      <c r="H12400" s="6">
        <v>0.15944760706931688</v>
      </c>
      <c r="I12400" s="2">
        <f>VLOOKUP($E12400,
Products!$A$1:$F$201,MATCH(Orders!I$1,Products!$A$1:$F$1,0),0)</f>
        <v>22677.574574249091</v>
      </c>
      <c r="J12400" s="2">
        <f>VLOOKUP($E12400,
Products!$A$1:$F$201,MATCH(Orders!J$1,Products!$A$1:$F$1,0),0)</f>
        <v>16593.91273362303</v>
      </c>
    </row>
    <row r="12401" spans="1:10">
      <c r="A12401">
        <v>12400</v>
      </c>
      <c r="B12401" s="4">
        <v>45659</v>
      </c>
      <c r="C12401" s="10">
        <f>DATE(YEAR(orders[[#This Row],[order_date]]), MONTH(orders[[#This Row],[order_date]]), 1)</f>
        <v>45658</v>
      </c>
      <c r="D12401" t="s">
        <v>1326</v>
      </c>
      <c r="E12401" t="s">
        <v>675</v>
      </c>
      <c r="F12401" t="str">
        <f>VLOOKUP(orders[[#This Row],[product_id]],Products!A:C,3,0)</f>
        <v>Appliances</v>
      </c>
      <c r="G12401">
        <v>2</v>
      </c>
      <c r="H12401" s="6">
        <v>9.8449250681322251E-2</v>
      </c>
      <c r="I12401" s="2">
        <f>VLOOKUP($E12401,
Products!$A$1:$F$201,MATCH(Orders!I$1,Products!$A$1:$F$1,0),0)</f>
        <v>23552.642442203069</v>
      </c>
      <c r="J12401" s="2">
        <f>VLOOKUP($E12401,
Products!$A$1:$F$201,MATCH(Orders!J$1,Products!$A$1:$F$1,0),0)</f>
        <v>17389.42325132497</v>
      </c>
    </row>
    <row r="12402" spans="1:10">
      <c r="A12402">
        <v>12401</v>
      </c>
      <c r="B12402" s="4">
        <v>45969</v>
      </c>
      <c r="C12402" s="10">
        <f>DATE(YEAR(orders[[#This Row],[order_date]]), MONTH(orders[[#This Row],[order_date]]), 1)</f>
        <v>45962</v>
      </c>
      <c r="D12402" t="s">
        <v>3753</v>
      </c>
      <c r="E12402" t="s">
        <v>543</v>
      </c>
      <c r="F12402" t="str">
        <f>VLOOKUP(orders[[#This Row],[product_id]],Products!A:C,3,0)</f>
        <v>Appliances</v>
      </c>
      <c r="G12402">
        <v>1</v>
      </c>
      <c r="H12402" s="6">
        <v>0.1395443179433806</v>
      </c>
      <c r="I12402" s="2">
        <f>VLOOKUP($E12402,
Products!$A$1:$F$201,MATCH(Orders!I$1,Products!$A$1:$F$1,0),0)</f>
        <v>2300.989425669633</v>
      </c>
      <c r="J12402" s="2">
        <f>VLOOKUP($E12402,
Products!$A$1:$F$201,MATCH(Orders!J$1,Products!$A$1:$F$1,0),0)</f>
        <v>1726.390958088811</v>
      </c>
    </row>
    <row r="12403" spans="1:10">
      <c r="A12403">
        <v>12402</v>
      </c>
      <c r="B12403" s="4">
        <v>45294</v>
      </c>
      <c r="C12403" s="10">
        <f>DATE(YEAR(orders[[#This Row],[order_date]]), MONTH(orders[[#This Row],[order_date]]), 1)</f>
        <v>45292</v>
      </c>
      <c r="D12403" t="s">
        <v>3308</v>
      </c>
      <c r="E12403" t="s">
        <v>560</v>
      </c>
      <c r="F12403" t="str">
        <f>VLOOKUP(orders[[#This Row],[product_id]],Products!A:C,3,0)</f>
        <v>Appliances</v>
      </c>
      <c r="G12403">
        <v>1</v>
      </c>
      <c r="H12403" s="6">
        <v>0.14915966619342044</v>
      </c>
      <c r="I12403" s="2">
        <f>VLOOKUP($E12403,
Products!$A$1:$F$201,MATCH(Orders!I$1,Products!$A$1:$F$1,0),0)</f>
        <v>6334.2190560739964</v>
      </c>
      <c r="J12403" s="2">
        <f>VLOOKUP($E12403,
Products!$A$1:$F$201,MATCH(Orders!J$1,Products!$A$1:$F$1,0),0)</f>
        <v>4117.6239066206717</v>
      </c>
    </row>
    <row r="12404" spans="1:10">
      <c r="A12404">
        <v>12403</v>
      </c>
      <c r="B12404" s="4">
        <v>44984</v>
      </c>
      <c r="C12404" s="10">
        <f>DATE(YEAR(orders[[#This Row],[order_date]]), MONTH(orders[[#This Row],[order_date]]), 1)</f>
        <v>44958</v>
      </c>
      <c r="D12404" t="s">
        <v>2889</v>
      </c>
      <c r="E12404" t="s">
        <v>688</v>
      </c>
      <c r="F12404" t="str">
        <f>VLOOKUP(orders[[#This Row],[product_id]],Products!A:C,3,0)</f>
        <v>Appliances</v>
      </c>
      <c r="G12404">
        <v>1</v>
      </c>
      <c r="H12404" s="6">
        <v>0.10286134593520466</v>
      </c>
      <c r="I12404" s="2">
        <f>VLOOKUP($E12404,
Products!$A$1:$F$201,MATCH(Orders!I$1,Products!$A$1:$F$1,0),0)</f>
        <v>5983.6860426434141</v>
      </c>
      <c r="J12404" s="2">
        <f>VLOOKUP($E12404,
Products!$A$1:$F$201,MATCH(Orders!J$1,Products!$A$1:$F$1,0),0)</f>
        <v>3911.563059036529</v>
      </c>
    </row>
    <row r="12405" spans="1:10">
      <c r="A12405">
        <v>12404</v>
      </c>
      <c r="B12405" s="4">
        <v>45483</v>
      </c>
      <c r="C12405" s="10">
        <f>DATE(YEAR(orders[[#This Row],[order_date]]), MONTH(orders[[#This Row],[order_date]]), 1)</f>
        <v>45474</v>
      </c>
      <c r="D12405" t="s">
        <v>3083</v>
      </c>
      <c r="E12405" t="s">
        <v>539</v>
      </c>
      <c r="F12405" t="str">
        <f>VLOOKUP(orders[[#This Row],[product_id]],Products!A:C,3,0)</f>
        <v>Appliances</v>
      </c>
      <c r="G12405">
        <v>1</v>
      </c>
      <c r="H12405" s="6">
        <v>0.14726954655347474</v>
      </c>
      <c r="I12405" s="2">
        <f>VLOOKUP($E12405,
Products!$A$1:$F$201,MATCH(Orders!I$1,Products!$A$1:$F$1,0),0)</f>
        <v>25730.234720482978</v>
      </c>
      <c r="J12405" s="2">
        <f>VLOOKUP($E12405,
Products!$A$1:$F$201,MATCH(Orders!J$1,Products!$A$1:$F$1,0),0)</f>
        <v>17186.87037527658</v>
      </c>
    </row>
    <row r="12406" spans="1:10">
      <c r="A12406">
        <v>12405</v>
      </c>
      <c r="B12406" s="4">
        <v>44974</v>
      </c>
      <c r="C12406" s="10">
        <f>DATE(YEAR(orders[[#This Row],[order_date]]), MONTH(orders[[#This Row],[order_date]]), 1)</f>
        <v>44958</v>
      </c>
      <c r="D12406" t="s">
        <v>4506</v>
      </c>
      <c r="E12406" t="s">
        <v>551</v>
      </c>
      <c r="F12406" t="str">
        <f>VLOOKUP(orders[[#This Row],[product_id]],Products!A:C,3,0)</f>
        <v>Appliances</v>
      </c>
      <c r="G12406">
        <v>2</v>
      </c>
      <c r="H12406" s="6">
        <v>0.11464900030224134</v>
      </c>
      <c r="I12406" s="2">
        <f>VLOOKUP($E12406,
Products!$A$1:$F$201,MATCH(Orders!I$1,Products!$A$1:$F$1,0),0)</f>
        <v>5988.538916083141</v>
      </c>
      <c r="J12406" s="2">
        <f>VLOOKUP($E12406,
Products!$A$1:$F$201,MATCH(Orders!J$1,Products!$A$1:$F$1,0),0)</f>
        <v>4180.5955033056744</v>
      </c>
    </row>
    <row r="12407" spans="1:10">
      <c r="A12407">
        <v>12406</v>
      </c>
      <c r="B12407" s="4">
        <v>45488</v>
      </c>
      <c r="C12407" s="10">
        <f>DATE(YEAR(orders[[#This Row],[order_date]]), MONTH(orders[[#This Row],[order_date]]), 1)</f>
        <v>45474</v>
      </c>
      <c r="D12407" t="s">
        <v>3708</v>
      </c>
      <c r="E12407" t="s">
        <v>676</v>
      </c>
      <c r="F12407" t="str">
        <f>VLOOKUP(orders[[#This Row],[product_id]],Products!A:C,3,0)</f>
        <v>Electronics</v>
      </c>
      <c r="G12407">
        <v>1</v>
      </c>
      <c r="H12407" s="6">
        <v>0.1432590325078637</v>
      </c>
      <c r="I12407" s="2">
        <f>VLOOKUP($E12407,
Products!$A$1:$F$201,MATCH(Orders!I$1,Products!$A$1:$F$1,0),0)</f>
        <v>30008.64884218746</v>
      </c>
      <c r="J12407" s="2">
        <f>VLOOKUP($E12407,
Products!$A$1:$F$201,MATCH(Orders!J$1,Products!$A$1:$F$1,0),0)</f>
        <v>19907.2372539471</v>
      </c>
    </row>
    <row r="12408" spans="1:10">
      <c r="A12408">
        <v>12407</v>
      </c>
      <c r="B12408" s="4">
        <v>45519</v>
      </c>
      <c r="C12408" s="10">
        <f>DATE(YEAR(orders[[#This Row],[order_date]]), MONTH(orders[[#This Row],[order_date]]), 1)</f>
        <v>45505</v>
      </c>
      <c r="D12408" t="s">
        <v>3148</v>
      </c>
      <c r="E12408" t="s">
        <v>635</v>
      </c>
      <c r="F12408" t="str">
        <f>VLOOKUP(orders[[#This Row],[product_id]],Products!A:C,3,0)</f>
        <v>Electronics</v>
      </c>
      <c r="G12408">
        <v>2</v>
      </c>
      <c r="H12408" s="6">
        <v>0.22183977458711895</v>
      </c>
      <c r="I12408" s="2">
        <f>VLOOKUP($E12408,
Products!$A$1:$F$201,MATCH(Orders!I$1,Products!$A$1:$F$1,0),0)</f>
        <v>31014.321091901689</v>
      </c>
      <c r="J12408" s="2">
        <f>VLOOKUP($E12408,
Products!$A$1:$F$201,MATCH(Orders!J$1,Products!$A$1:$F$1,0),0)</f>
        <v>23202.91049209132</v>
      </c>
    </row>
    <row r="12409" spans="1:10">
      <c r="A12409">
        <v>12408</v>
      </c>
      <c r="B12409" s="4">
        <v>45738</v>
      </c>
      <c r="C12409" s="10">
        <f>DATE(YEAR(orders[[#This Row],[order_date]]), MONTH(orders[[#This Row],[order_date]]), 1)</f>
        <v>45717</v>
      </c>
      <c r="D12409" t="s">
        <v>861</v>
      </c>
      <c r="E12409" t="s">
        <v>669</v>
      </c>
      <c r="F12409" t="str">
        <f>VLOOKUP(orders[[#This Row],[product_id]],Products!A:C,3,0)</f>
        <v>Electronics</v>
      </c>
      <c r="G12409">
        <v>1</v>
      </c>
      <c r="H12409" s="6">
        <v>0.15704344292248062</v>
      </c>
      <c r="I12409" s="2">
        <f>VLOOKUP($E12409,
Products!$A$1:$F$201,MATCH(Orders!I$1,Products!$A$1:$F$1,0),0)</f>
        <v>11708.03419603835</v>
      </c>
      <c r="J12409" s="2">
        <f>VLOOKUP($E12409,
Products!$A$1:$F$201,MATCH(Orders!J$1,Products!$A$1:$F$1,0),0)</f>
        <v>7784.9580101998827</v>
      </c>
    </row>
    <row r="12410" spans="1:10">
      <c r="A12410">
        <v>12409</v>
      </c>
      <c r="B12410" s="4">
        <v>44985</v>
      </c>
      <c r="C12410" s="10">
        <f>DATE(YEAR(orders[[#This Row],[order_date]]), MONTH(orders[[#This Row],[order_date]]), 1)</f>
        <v>44958</v>
      </c>
      <c r="D12410" t="s">
        <v>3816</v>
      </c>
      <c r="E12410" t="s">
        <v>575</v>
      </c>
      <c r="F12410" t="str">
        <f>VLOOKUP(orders[[#This Row],[product_id]],Products!A:C,3,0)</f>
        <v>Appliances</v>
      </c>
      <c r="G12410">
        <v>1</v>
      </c>
      <c r="H12410" s="6">
        <v>0.14990104464038947</v>
      </c>
      <c r="I12410" s="2">
        <f>VLOOKUP($E12410,
Products!$A$1:$F$201,MATCH(Orders!I$1,Products!$A$1:$F$1,0),0)</f>
        <v>25283.54628276427</v>
      </c>
      <c r="J12410" s="2">
        <f>VLOOKUP($E12410,
Products!$A$1:$F$201,MATCH(Orders!J$1,Products!$A$1:$F$1,0),0)</f>
        <v>19310.503554692368</v>
      </c>
    </row>
    <row r="12411" spans="1:10">
      <c r="A12411">
        <v>12410</v>
      </c>
      <c r="B12411" s="4">
        <v>45087</v>
      </c>
      <c r="C12411" s="10">
        <f>DATE(YEAR(orders[[#This Row],[order_date]]), MONTH(orders[[#This Row],[order_date]]), 1)</f>
        <v>45078</v>
      </c>
      <c r="D12411" t="s">
        <v>4059</v>
      </c>
      <c r="E12411" t="s">
        <v>541</v>
      </c>
      <c r="F12411" t="str">
        <f>VLOOKUP(orders[[#This Row],[product_id]],Products!A:C,3,0)</f>
        <v>Appliances</v>
      </c>
      <c r="G12411">
        <v>1</v>
      </c>
      <c r="H12411" s="6">
        <v>0.12591799968598627</v>
      </c>
      <c r="I12411" s="2">
        <f>VLOOKUP($E12411,
Products!$A$1:$F$201,MATCH(Orders!I$1,Products!$A$1:$F$1,0),0)</f>
        <v>2390.3651642386908</v>
      </c>
      <c r="J12411" s="2">
        <f>VLOOKUP($E12411,
Products!$A$1:$F$201,MATCH(Orders!J$1,Products!$A$1:$F$1,0),0)</f>
        <v>1655.7504783617919</v>
      </c>
    </row>
    <row r="12412" spans="1:10">
      <c r="A12412">
        <v>12411</v>
      </c>
      <c r="B12412" s="4">
        <v>45029</v>
      </c>
      <c r="C12412" s="10">
        <f>DATE(YEAR(orders[[#This Row],[order_date]]), MONTH(orders[[#This Row],[order_date]]), 1)</f>
        <v>45017</v>
      </c>
      <c r="D12412" t="s">
        <v>4617</v>
      </c>
      <c r="E12412" t="s">
        <v>655</v>
      </c>
      <c r="F12412" t="str">
        <f>VLOOKUP(orders[[#This Row],[product_id]],Products!A:C,3,0)</f>
        <v>Appliances</v>
      </c>
      <c r="G12412">
        <v>2</v>
      </c>
      <c r="H12412" s="6">
        <v>9.8529960027369023E-2</v>
      </c>
      <c r="I12412" s="2">
        <f>VLOOKUP($E12412,
Products!$A$1:$F$201,MATCH(Orders!I$1,Products!$A$1:$F$1,0),0)</f>
        <v>24072.170529057032</v>
      </c>
      <c r="J12412" s="2">
        <f>VLOOKUP($E12412,
Products!$A$1:$F$201,MATCH(Orders!J$1,Products!$A$1:$F$1,0),0)</f>
        <v>16358.626370717549</v>
      </c>
    </row>
    <row r="12413" spans="1:10">
      <c r="A12413">
        <v>12412</v>
      </c>
      <c r="B12413" s="4">
        <v>45772</v>
      </c>
      <c r="C12413" s="10">
        <f>DATE(YEAR(orders[[#This Row],[order_date]]), MONTH(orders[[#This Row],[order_date]]), 1)</f>
        <v>45748</v>
      </c>
      <c r="D12413" t="s">
        <v>3623</v>
      </c>
      <c r="E12413" t="s">
        <v>574</v>
      </c>
      <c r="F12413" t="str">
        <f>VLOOKUP(orders[[#This Row],[product_id]],Products!A:C,3,0)</f>
        <v>Electronics</v>
      </c>
      <c r="G12413">
        <v>1</v>
      </c>
      <c r="H12413" s="6">
        <v>0.13752404569818372</v>
      </c>
      <c r="I12413" s="2">
        <f>VLOOKUP($E12413,
Products!$A$1:$F$201,MATCH(Orders!I$1,Products!$A$1:$F$1,0),0)</f>
        <v>30824.427673567101</v>
      </c>
      <c r="J12413" s="2">
        <f>VLOOKUP($E12413,
Products!$A$1:$F$201,MATCH(Orders!J$1,Products!$A$1:$F$1,0),0)</f>
        <v>20473.07476940487</v>
      </c>
    </row>
    <row r="12414" spans="1:10">
      <c r="A12414">
        <v>12413</v>
      </c>
      <c r="B12414" s="4">
        <v>45338</v>
      </c>
      <c r="C12414" s="10">
        <f>DATE(YEAR(orders[[#This Row],[order_date]]), MONTH(orders[[#This Row],[order_date]]), 1)</f>
        <v>45323</v>
      </c>
      <c r="D12414" t="s">
        <v>3291</v>
      </c>
      <c r="E12414" t="s">
        <v>671</v>
      </c>
      <c r="F12414" t="str">
        <f>VLOOKUP(orders[[#This Row],[product_id]],Products!A:C,3,0)</f>
        <v>Electronics</v>
      </c>
      <c r="G12414">
        <v>1</v>
      </c>
      <c r="H12414" s="6">
        <v>0.17708046930251722</v>
      </c>
      <c r="I12414" s="2">
        <f>VLOOKUP($E12414,
Products!$A$1:$F$201,MATCH(Orders!I$1,Products!$A$1:$F$1,0),0)</f>
        <v>20226.002416343759</v>
      </c>
      <c r="J12414" s="2">
        <f>VLOOKUP($E12414,
Products!$A$1:$F$201,MATCH(Orders!J$1,Products!$A$1:$F$1,0),0)</f>
        <v>13513.884167631189</v>
      </c>
    </row>
    <row r="12415" spans="1:10">
      <c r="A12415">
        <v>12414</v>
      </c>
      <c r="B12415" s="4">
        <v>45712</v>
      </c>
      <c r="C12415" s="10">
        <f>DATE(YEAR(orders[[#This Row],[order_date]]), MONTH(orders[[#This Row],[order_date]]), 1)</f>
        <v>45689</v>
      </c>
      <c r="D12415" t="s">
        <v>4321</v>
      </c>
      <c r="E12415" t="s">
        <v>610</v>
      </c>
      <c r="F12415" t="str">
        <f>VLOOKUP(orders[[#This Row],[product_id]],Products!A:C,3,0)</f>
        <v>Appliances</v>
      </c>
      <c r="G12415">
        <v>1</v>
      </c>
      <c r="H12415" s="6">
        <v>0.12775283842734489</v>
      </c>
      <c r="I12415" s="2">
        <f>VLOOKUP($E12415,
Products!$A$1:$F$201,MATCH(Orders!I$1,Products!$A$1:$F$1,0),0)</f>
        <v>23456.386855186989</v>
      </c>
      <c r="J12415" s="2">
        <f>VLOOKUP($E12415,
Products!$A$1:$F$201,MATCH(Orders!J$1,Products!$A$1:$F$1,0),0)</f>
        <v>16522.385271144129</v>
      </c>
    </row>
    <row r="12416" spans="1:10">
      <c r="A12416">
        <v>12415</v>
      </c>
      <c r="B12416" s="4">
        <v>45109</v>
      </c>
      <c r="C12416" s="10">
        <f>DATE(YEAR(orders[[#This Row],[order_date]]), MONTH(orders[[#This Row],[order_date]]), 1)</f>
        <v>45108</v>
      </c>
      <c r="D12416" t="s">
        <v>3823</v>
      </c>
      <c r="E12416" t="s">
        <v>559</v>
      </c>
      <c r="F12416" t="str">
        <f>VLOOKUP(orders[[#This Row],[product_id]],Products!A:C,3,0)</f>
        <v>Electronics</v>
      </c>
      <c r="G12416">
        <v>1</v>
      </c>
      <c r="H12416" s="6">
        <v>0.1580152946822051</v>
      </c>
      <c r="I12416" s="2">
        <f>VLOOKUP($E12416,
Products!$A$1:$F$201,MATCH(Orders!I$1,Products!$A$1:$F$1,0),0)</f>
        <v>2588.546892391822</v>
      </c>
      <c r="J12416" s="2">
        <f>VLOOKUP($E12416,
Products!$A$1:$F$201,MATCH(Orders!J$1,Products!$A$1:$F$1,0),0)</f>
        <v>1942.6863840762869</v>
      </c>
    </row>
    <row r="12417" spans="1:10">
      <c r="A12417">
        <v>12416</v>
      </c>
      <c r="B12417" s="4">
        <v>45343</v>
      </c>
      <c r="C12417" s="10">
        <f>DATE(YEAR(orders[[#This Row],[order_date]]), MONTH(orders[[#This Row],[order_date]]), 1)</f>
        <v>45323</v>
      </c>
      <c r="D12417" t="s">
        <v>3421</v>
      </c>
      <c r="E12417" t="s">
        <v>655</v>
      </c>
      <c r="F12417" t="str">
        <f>VLOOKUP(orders[[#This Row],[product_id]],Products!A:C,3,0)</f>
        <v>Appliances</v>
      </c>
      <c r="G12417">
        <v>2</v>
      </c>
      <c r="H12417" s="6">
        <v>7.6764992910358348E-2</v>
      </c>
      <c r="I12417" s="2">
        <f>VLOOKUP($E12417,
Products!$A$1:$F$201,MATCH(Orders!I$1,Products!$A$1:$F$1,0),0)</f>
        <v>24072.170529057032</v>
      </c>
      <c r="J12417" s="2">
        <f>VLOOKUP($E12417,
Products!$A$1:$F$201,MATCH(Orders!J$1,Products!$A$1:$F$1,0),0)</f>
        <v>16358.626370717549</v>
      </c>
    </row>
    <row r="12418" spans="1:10">
      <c r="A12418">
        <v>12417</v>
      </c>
      <c r="B12418" s="4">
        <v>45325</v>
      </c>
      <c r="C12418" s="10">
        <f>DATE(YEAR(orders[[#This Row],[order_date]]), MONTH(orders[[#This Row],[order_date]]), 1)</f>
        <v>45323</v>
      </c>
      <c r="D12418" t="s">
        <v>949</v>
      </c>
      <c r="E12418" t="s">
        <v>617</v>
      </c>
      <c r="F12418" t="str">
        <f>VLOOKUP(orders[[#This Row],[product_id]],Products!A:C,3,0)</f>
        <v>Electronics</v>
      </c>
      <c r="G12418">
        <v>2</v>
      </c>
      <c r="H12418" s="6">
        <v>0.20559933504429448</v>
      </c>
      <c r="I12418" s="2">
        <f>VLOOKUP($E12418,
Products!$A$1:$F$201,MATCH(Orders!I$1,Products!$A$1:$F$1,0),0)</f>
        <v>19466.867434847129</v>
      </c>
      <c r="J12418" s="2">
        <f>VLOOKUP($E12418,
Products!$A$1:$F$201,MATCH(Orders!J$1,Products!$A$1:$F$1,0),0)</f>
        <v>13371.790482684521</v>
      </c>
    </row>
    <row r="12419" spans="1:10">
      <c r="A12419">
        <v>12418</v>
      </c>
      <c r="B12419" s="4">
        <v>45883</v>
      </c>
      <c r="C12419" s="10">
        <f>DATE(YEAR(orders[[#This Row],[order_date]]), MONTH(orders[[#This Row],[order_date]]), 1)</f>
        <v>45870</v>
      </c>
      <c r="D12419" t="s">
        <v>4680</v>
      </c>
      <c r="E12419" t="s">
        <v>612</v>
      </c>
      <c r="F12419" t="str">
        <f>VLOOKUP(orders[[#This Row],[product_id]],Products!A:C,3,0)</f>
        <v>Electronics</v>
      </c>
      <c r="G12419">
        <v>2</v>
      </c>
      <c r="H12419" s="6">
        <v>0.16003265668222658</v>
      </c>
      <c r="I12419" s="2">
        <f>VLOOKUP($E12419,
Products!$A$1:$F$201,MATCH(Orders!I$1,Products!$A$1:$F$1,0),0)</f>
        <v>2704.041843529928</v>
      </c>
      <c r="J12419" s="2">
        <f>VLOOKUP($E12419,
Products!$A$1:$F$201,MATCH(Orders!J$1,Products!$A$1:$F$1,0),0)</f>
        <v>2158.9135708713038</v>
      </c>
    </row>
    <row r="12420" spans="1:10">
      <c r="A12420">
        <v>12419</v>
      </c>
      <c r="B12420" s="4">
        <v>45705</v>
      </c>
      <c r="C12420" s="10">
        <f>DATE(YEAR(orders[[#This Row],[order_date]]), MONTH(orders[[#This Row],[order_date]]), 1)</f>
        <v>45689</v>
      </c>
      <c r="D12420" t="s">
        <v>3300</v>
      </c>
      <c r="E12420" t="s">
        <v>664</v>
      </c>
      <c r="F12420" t="str">
        <f>VLOOKUP(orders[[#This Row],[product_id]],Products!A:C,3,0)</f>
        <v>Appliances</v>
      </c>
      <c r="G12420">
        <v>2</v>
      </c>
      <c r="H12420" s="6">
        <v>0.1113547382413565</v>
      </c>
      <c r="I12420" s="2">
        <f>VLOOKUP($E12420,
Products!$A$1:$F$201,MATCH(Orders!I$1,Products!$A$1:$F$1,0),0)</f>
        <v>2181.6314584966208</v>
      </c>
      <c r="J12420" s="2">
        <f>VLOOKUP($E12420,
Products!$A$1:$F$201,MATCH(Orders!J$1,Products!$A$1:$F$1,0),0)</f>
        <v>1607.5776178781809</v>
      </c>
    </row>
    <row r="12421" spans="1:10">
      <c r="A12421">
        <v>12420</v>
      </c>
      <c r="B12421" s="4">
        <v>45581</v>
      </c>
      <c r="C12421" s="10">
        <f>DATE(YEAR(orders[[#This Row],[order_date]]), MONTH(orders[[#This Row],[order_date]]), 1)</f>
        <v>45566</v>
      </c>
      <c r="D12421" t="s">
        <v>1155</v>
      </c>
      <c r="E12421" t="s">
        <v>558</v>
      </c>
      <c r="F12421" t="str">
        <f>VLOOKUP(orders[[#This Row],[product_id]],Products!A:C,3,0)</f>
        <v>Electronics</v>
      </c>
      <c r="G12421">
        <v>3</v>
      </c>
      <c r="H12421" s="6">
        <v>0.12619241315216648</v>
      </c>
      <c r="I12421" s="2">
        <f>VLOOKUP($E12421,
Products!$A$1:$F$201,MATCH(Orders!I$1,Products!$A$1:$F$1,0),0)</f>
        <v>30121.382934618541</v>
      </c>
      <c r="J12421" s="2">
        <f>VLOOKUP($E12421,
Products!$A$1:$F$201,MATCH(Orders!J$1,Products!$A$1:$F$1,0),0)</f>
        <v>20439.226581954921</v>
      </c>
    </row>
    <row r="12422" spans="1:10">
      <c r="A12422">
        <v>12421</v>
      </c>
      <c r="B12422" s="4">
        <v>45363</v>
      </c>
      <c r="C12422" s="10">
        <f>DATE(YEAR(orders[[#This Row],[order_date]]), MONTH(orders[[#This Row],[order_date]]), 1)</f>
        <v>45352</v>
      </c>
      <c r="D12422" t="s">
        <v>3031</v>
      </c>
      <c r="E12422" t="s">
        <v>622</v>
      </c>
      <c r="F12422" t="str">
        <f>VLOOKUP(orders[[#This Row],[product_id]],Products!A:C,3,0)</f>
        <v>Electronics</v>
      </c>
      <c r="G12422">
        <v>1</v>
      </c>
      <c r="H12422" s="6">
        <v>0.10378406144620456</v>
      </c>
      <c r="I12422" s="2">
        <f>VLOOKUP($E12422,
Products!$A$1:$F$201,MATCH(Orders!I$1,Products!$A$1:$F$1,0),0)</f>
        <v>29891.969506397199</v>
      </c>
      <c r="J12422" s="2">
        <f>VLOOKUP($E12422,
Products!$A$1:$F$201,MATCH(Orders!J$1,Products!$A$1:$F$1,0),0)</f>
        <v>20298.690993957589</v>
      </c>
    </row>
    <row r="12423" spans="1:10">
      <c r="A12423">
        <v>12422</v>
      </c>
      <c r="B12423" s="4">
        <v>45244</v>
      </c>
      <c r="C12423" s="10">
        <f>DATE(YEAR(orders[[#This Row],[order_date]]), MONTH(orders[[#This Row],[order_date]]), 1)</f>
        <v>45231</v>
      </c>
      <c r="D12423" t="s">
        <v>1459</v>
      </c>
      <c r="E12423" t="s">
        <v>611</v>
      </c>
      <c r="F12423" t="str">
        <f>VLOOKUP(orders[[#This Row],[product_id]],Products!A:C,3,0)</f>
        <v>Electronics</v>
      </c>
      <c r="G12423">
        <v>1</v>
      </c>
      <c r="H12423" s="6">
        <v>0.17589198529814262</v>
      </c>
      <c r="I12423" s="2">
        <f>VLOOKUP($E12423,
Products!$A$1:$F$201,MATCH(Orders!I$1,Products!$A$1:$F$1,0),0)</f>
        <v>12041.08303405661</v>
      </c>
      <c r="J12423" s="2">
        <f>VLOOKUP($E12423,
Products!$A$1:$F$201,MATCH(Orders!J$1,Products!$A$1:$F$1,0),0)</f>
        <v>7946.6428283753548</v>
      </c>
    </row>
    <row r="12424" spans="1:10">
      <c r="A12424">
        <v>12423</v>
      </c>
      <c r="B12424" s="4">
        <v>45532</v>
      </c>
      <c r="C12424" s="10">
        <f>DATE(YEAR(orders[[#This Row],[order_date]]), MONTH(orders[[#This Row],[order_date]]), 1)</f>
        <v>45505</v>
      </c>
      <c r="D12424" t="s">
        <v>1111</v>
      </c>
      <c r="E12424" t="s">
        <v>598</v>
      </c>
      <c r="F12424" t="str">
        <f>VLOOKUP(orders[[#This Row],[product_id]],Products!A:C,3,0)</f>
        <v>Appliances</v>
      </c>
      <c r="G12424">
        <v>1</v>
      </c>
      <c r="H12424" s="6">
        <v>0.12239087147300194</v>
      </c>
      <c r="I12424" s="2">
        <f>VLOOKUP($E12424,
Products!$A$1:$F$201,MATCH(Orders!I$1,Products!$A$1:$F$1,0),0)</f>
        <v>5641.6789233526652</v>
      </c>
      <c r="J12424" s="2">
        <f>VLOOKUP($E12424,
Products!$A$1:$F$201,MATCH(Orders!J$1,Products!$A$1:$F$1,0),0)</f>
        <v>4031.2473685481059</v>
      </c>
    </row>
    <row r="12425" spans="1:10">
      <c r="A12425">
        <v>12424</v>
      </c>
      <c r="B12425" s="4">
        <v>45837</v>
      </c>
      <c r="C12425" s="10">
        <f>DATE(YEAR(orders[[#This Row],[order_date]]), MONTH(orders[[#This Row],[order_date]]), 1)</f>
        <v>45809</v>
      </c>
      <c r="D12425" t="s">
        <v>4667</v>
      </c>
      <c r="E12425" t="s">
        <v>564</v>
      </c>
      <c r="F12425" t="str">
        <f>VLOOKUP(orders[[#This Row],[product_id]],Products!A:C,3,0)</f>
        <v>Electronics</v>
      </c>
      <c r="G12425">
        <v>1</v>
      </c>
      <c r="H12425" s="6">
        <v>0.20046303660840403</v>
      </c>
      <c r="I12425" s="2">
        <f>VLOOKUP($E12425,
Products!$A$1:$F$201,MATCH(Orders!I$1,Products!$A$1:$F$1,0),0)</f>
        <v>21989.290766910399</v>
      </c>
      <c r="J12425" s="2">
        <f>VLOOKUP($E12425,
Products!$A$1:$F$201,MATCH(Orders!J$1,Products!$A$1:$F$1,0),0)</f>
        <v>15566.99865864101</v>
      </c>
    </row>
    <row r="12426" spans="1:10">
      <c r="A12426">
        <v>12425</v>
      </c>
      <c r="B12426" s="4">
        <v>45423</v>
      </c>
      <c r="C12426" s="10">
        <f>DATE(YEAR(orders[[#This Row],[order_date]]), MONTH(orders[[#This Row],[order_date]]), 1)</f>
        <v>45413</v>
      </c>
      <c r="D12426" t="s">
        <v>3524</v>
      </c>
      <c r="E12426" t="s">
        <v>602</v>
      </c>
      <c r="F12426" t="str">
        <f>VLOOKUP(orders[[#This Row],[product_id]],Products!A:C,3,0)</f>
        <v>Appliances</v>
      </c>
      <c r="G12426">
        <v>3</v>
      </c>
      <c r="H12426" s="6">
        <v>0.13585078676738865</v>
      </c>
      <c r="I12426" s="2">
        <f>VLOOKUP($E12426,
Products!$A$1:$F$201,MATCH(Orders!I$1,Products!$A$1:$F$1,0),0)</f>
        <v>22834.95547197924</v>
      </c>
      <c r="J12426" s="2">
        <f>VLOOKUP($E12426,
Products!$A$1:$F$201,MATCH(Orders!J$1,Products!$A$1:$F$1,0),0)</f>
        <v>17972.460052660601</v>
      </c>
    </row>
    <row r="12427" spans="1:10">
      <c r="A12427">
        <v>12426</v>
      </c>
      <c r="B12427" s="4">
        <v>45353</v>
      </c>
      <c r="C12427" s="10">
        <f>DATE(YEAR(orders[[#This Row],[order_date]]), MONTH(orders[[#This Row],[order_date]]), 1)</f>
        <v>45352</v>
      </c>
      <c r="D12427" t="s">
        <v>1775</v>
      </c>
      <c r="E12427" t="s">
        <v>591</v>
      </c>
      <c r="F12427" t="str">
        <f>VLOOKUP(orders[[#This Row],[product_id]],Products!A:C,3,0)</f>
        <v>Appliances</v>
      </c>
      <c r="G12427">
        <v>2</v>
      </c>
      <c r="H12427" s="6">
        <v>0.13123817804313886</v>
      </c>
      <c r="I12427" s="2">
        <f>VLOOKUP($E12427,
Products!$A$1:$F$201,MATCH(Orders!I$1,Products!$A$1:$F$1,0),0)</f>
        <v>5828.0678031706884</v>
      </c>
      <c r="J12427" s="2">
        <f>VLOOKUP($E12427,
Products!$A$1:$F$201,MATCH(Orders!J$1,Products!$A$1:$F$1,0),0)</f>
        <v>3928.741316454903</v>
      </c>
    </row>
    <row r="12428" spans="1:10">
      <c r="A12428">
        <v>12427</v>
      </c>
      <c r="B12428" s="4">
        <v>45744</v>
      </c>
      <c r="C12428" s="10">
        <f>DATE(YEAR(orders[[#This Row],[order_date]]), MONTH(orders[[#This Row],[order_date]]), 1)</f>
        <v>45717</v>
      </c>
      <c r="D12428" t="s">
        <v>1454</v>
      </c>
      <c r="E12428" t="s">
        <v>682</v>
      </c>
      <c r="F12428" t="str">
        <f>VLOOKUP(orders[[#This Row],[product_id]],Products!A:C,3,0)</f>
        <v>Electronics</v>
      </c>
      <c r="G12428">
        <v>2</v>
      </c>
      <c r="H12428" s="6">
        <v>0.20853545990025921</v>
      </c>
      <c r="I12428" s="2">
        <f>VLOOKUP($E12428,
Products!$A$1:$F$201,MATCH(Orders!I$1,Products!$A$1:$F$1,0),0)</f>
        <v>32533.33990892916</v>
      </c>
      <c r="J12428" s="2">
        <f>VLOOKUP($E12428,
Products!$A$1:$F$201,MATCH(Orders!J$1,Products!$A$1:$F$1,0),0)</f>
        <v>22734.712471507952</v>
      </c>
    </row>
    <row r="12429" spans="1:10">
      <c r="A12429">
        <v>12428</v>
      </c>
      <c r="B12429" s="4">
        <v>45949</v>
      </c>
      <c r="C12429" s="10">
        <f>DATE(YEAR(orders[[#This Row],[order_date]]), MONTH(orders[[#This Row],[order_date]]), 1)</f>
        <v>45931</v>
      </c>
      <c r="D12429" t="s">
        <v>4297</v>
      </c>
      <c r="E12429" t="s">
        <v>532</v>
      </c>
      <c r="F12429" t="str">
        <f>VLOOKUP(orders[[#This Row],[product_id]],Products!A:C,3,0)</f>
        <v>Electronics</v>
      </c>
      <c r="G12429">
        <v>3</v>
      </c>
      <c r="H12429" s="6">
        <v>0.24133146695461857</v>
      </c>
      <c r="I12429" s="2">
        <f>VLOOKUP($E12429,
Products!$A$1:$F$201,MATCH(Orders!I$1,Products!$A$1:$F$1,0),0)</f>
        <v>2668.0593077725212</v>
      </c>
      <c r="J12429" s="2">
        <f>VLOOKUP($E12429,
Products!$A$1:$F$201,MATCH(Orders!J$1,Products!$A$1:$F$1,0),0)</f>
        <v>1923.7114222321791</v>
      </c>
    </row>
    <row r="12430" spans="1:10">
      <c r="A12430">
        <v>12429</v>
      </c>
      <c r="B12430" s="4">
        <v>45166</v>
      </c>
      <c r="C12430" s="10">
        <f>DATE(YEAR(orders[[#This Row],[order_date]]), MONTH(orders[[#This Row],[order_date]]), 1)</f>
        <v>45139</v>
      </c>
      <c r="D12430" t="s">
        <v>3525</v>
      </c>
      <c r="E12430" t="s">
        <v>577</v>
      </c>
      <c r="F12430" t="str">
        <f>VLOOKUP(orders[[#This Row],[product_id]],Products!A:C,3,0)</f>
        <v>Appliances</v>
      </c>
      <c r="G12430">
        <v>1</v>
      </c>
      <c r="H12430" s="6">
        <v>6.6487175402542328E-2</v>
      </c>
      <c r="I12430" s="2">
        <f>VLOOKUP($E12430,
Products!$A$1:$F$201,MATCH(Orders!I$1,Products!$A$1:$F$1,0),0)</f>
        <v>24178.046221204509</v>
      </c>
      <c r="J12430" s="2">
        <f>VLOOKUP($E12430,
Products!$A$1:$F$201,MATCH(Orders!J$1,Products!$A$1:$F$1,0),0)</f>
        <v>17784.08636999697</v>
      </c>
    </row>
    <row r="12431" spans="1:10">
      <c r="A12431">
        <v>12430</v>
      </c>
      <c r="B12431" s="4">
        <v>46009</v>
      </c>
      <c r="C12431" s="10">
        <f>DATE(YEAR(orders[[#This Row],[order_date]]), MONTH(orders[[#This Row],[order_date]]), 1)</f>
        <v>45992</v>
      </c>
      <c r="D12431" t="s">
        <v>2000</v>
      </c>
      <c r="E12431" t="s">
        <v>627</v>
      </c>
      <c r="F12431" t="str">
        <f>VLOOKUP(orders[[#This Row],[product_id]],Products!A:C,3,0)</f>
        <v>Electronics</v>
      </c>
      <c r="G12431">
        <v>1</v>
      </c>
      <c r="H12431" s="6">
        <v>0.1916693844639836</v>
      </c>
      <c r="I12431" s="2">
        <f>VLOOKUP($E12431,
Products!$A$1:$F$201,MATCH(Orders!I$1,Products!$A$1:$F$1,0),0)</f>
        <v>21043.736386381101</v>
      </c>
      <c r="J12431" s="2">
        <f>VLOOKUP($E12431,
Products!$A$1:$F$201,MATCH(Orders!J$1,Products!$A$1:$F$1,0),0)</f>
        <v>14357.858783760659</v>
      </c>
    </row>
    <row r="12432" spans="1:10">
      <c r="A12432">
        <v>12431</v>
      </c>
      <c r="B12432" s="4">
        <v>45723</v>
      </c>
      <c r="C12432" s="10">
        <f>DATE(YEAR(orders[[#This Row],[order_date]]), MONTH(orders[[#This Row],[order_date]]), 1)</f>
        <v>45717</v>
      </c>
      <c r="D12432" t="s">
        <v>2285</v>
      </c>
      <c r="E12432" t="s">
        <v>690</v>
      </c>
      <c r="F12432" t="str">
        <f>VLOOKUP(orders[[#This Row],[product_id]],Products!A:C,3,0)</f>
        <v>Electronics</v>
      </c>
      <c r="G12432">
        <v>1</v>
      </c>
      <c r="H12432" s="6">
        <v>0.18170341199097914</v>
      </c>
      <c r="I12432" s="2">
        <f>VLOOKUP($E12432,
Products!$A$1:$F$201,MATCH(Orders!I$1,Products!$A$1:$F$1,0),0)</f>
        <v>2338.2059552139431</v>
      </c>
      <c r="J12432" s="2">
        <f>VLOOKUP($E12432,
Products!$A$1:$F$201,MATCH(Orders!J$1,Products!$A$1:$F$1,0),0)</f>
        <v>1708.028418793489</v>
      </c>
    </row>
    <row r="12433" spans="1:10">
      <c r="A12433">
        <v>12432</v>
      </c>
      <c r="B12433" s="4">
        <v>45129</v>
      </c>
      <c r="C12433" s="10">
        <f>DATE(YEAR(orders[[#This Row],[order_date]]), MONTH(orders[[#This Row],[order_date]]), 1)</f>
        <v>45108</v>
      </c>
      <c r="D12433" t="s">
        <v>2991</v>
      </c>
      <c r="E12433" t="s">
        <v>639</v>
      </c>
      <c r="F12433" t="str">
        <f>VLOOKUP(orders[[#This Row],[product_id]],Products!A:C,3,0)</f>
        <v>Appliances</v>
      </c>
      <c r="G12433">
        <v>2</v>
      </c>
      <c r="H12433" s="6">
        <v>5.543644020994444E-2</v>
      </c>
      <c r="I12433" s="2">
        <f>VLOOKUP($E12433,
Products!$A$1:$F$201,MATCH(Orders!I$1,Products!$A$1:$F$1,0),0)</f>
        <v>2320.8560923599921</v>
      </c>
      <c r="J12433" s="2">
        <f>VLOOKUP($E12433,
Products!$A$1:$F$201,MATCH(Orders!J$1,Products!$A$1:$F$1,0),0)</f>
        <v>1750.110004830213</v>
      </c>
    </row>
    <row r="12434" spans="1:10">
      <c r="A12434">
        <v>12433</v>
      </c>
      <c r="B12434" s="4">
        <v>45213</v>
      </c>
      <c r="C12434" s="10">
        <f>DATE(YEAR(orders[[#This Row],[order_date]]), MONTH(orders[[#This Row],[order_date]]), 1)</f>
        <v>45200</v>
      </c>
      <c r="D12434" t="s">
        <v>2741</v>
      </c>
      <c r="E12434" t="s">
        <v>679</v>
      </c>
      <c r="F12434" t="str">
        <f>VLOOKUP(orders[[#This Row],[product_id]],Products!A:C,3,0)</f>
        <v>Appliances</v>
      </c>
      <c r="G12434">
        <v>2</v>
      </c>
      <c r="H12434" s="6">
        <v>8.328781600630468E-2</v>
      </c>
      <c r="I12434" s="2">
        <f>VLOOKUP($E12434,
Products!$A$1:$F$201,MATCH(Orders!I$1,Products!$A$1:$F$1,0),0)</f>
        <v>6336.1008284819591</v>
      </c>
      <c r="J12434" s="2">
        <f>VLOOKUP($E12434,
Products!$A$1:$F$201,MATCH(Orders!J$1,Products!$A$1:$F$1,0),0)</f>
        <v>5056.6203893460352</v>
      </c>
    </row>
    <row r="12435" spans="1:10">
      <c r="A12435">
        <v>12434</v>
      </c>
      <c r="B12435" s="4">
        <v>44999</v>
      </c>
      <c r="C12435" s="10">
        <f>DATE(YEAR(orders[[#This Row],[order_date]]), MONTH(orders[[#This Row],[order_date]]), 1)</f>
        <v>44986</v>
      </c>
      <c r="D12435" t="s">
        <v>1896</v>
      </c>
      <c r="E12435" t="s">
        <v>530</v>
      </c>
      <c r="F12435" t="str">
        <f>VLOOKUP(orders[[#This Row],[product_id]],Products!A:C,3,0)</f>
        <v>Electronics</v>
      </c>
      <c r="G12435">
        <v>1</v>
      </c>
      <c r="H12435" s="6">
        <v>0.2104505950983992</v>
      </c>
      <c r="I12435" s="2">
        <f>VLOOKUP($E12435,
Products!$A$1:$F$201,MATCH(Orders!I$1,Products!$A$1:$F$1,0),0)</f>
        <v>30520.607447067548</v>
      </c>
      <c r="J12435" s="2">
        <f>VLOOKUP($E12435,
Products!$A$1:$F$201,MATCH(Orders!J$1,Products!$A$1:$F$1,0),0)</f>
        <v>22328.317520226748</v>
      </c>
    </row>
    <row r="12436" spans="1:10">
      <c r="A12436">
        <v>12435</v>
      </c>
      <c r="B12436" s="4">
        <v>45652</v>
      </c>
      <c r="C12436" s="10">
        <f>DATE(YEAR(orders[[#This Row],[order_date]]), MONTH(orders[[#This Row],[order_date]]), 1)</f>
        <v>45627</v>
      </c>
      <c r="D12436" t="s">
        <v>2105</v>
      </c>
      <c r="E12436" t="s">
        <v>603</v>
      </c>
      <c r="F12436" t="str">
        <f>VLOOKUP(orders[[#This Row],[product_id]],Products!A:C,3,0)</f>
        <v>Electronics</v>
      </c>
      <c r="G12436">
        <v>1</v>
      </c>
      <c r="H12436" s="6">
        <v>0.2154677427059222</v>
      </c>
      <c r="I12436" s="2">
        <f>VLOOKUP($E12436,
Products!$A$1:$F$201,MATCH(Orders!I$1,Products!$A$1:$F$1,0),0)</f>
        <v>10867.659217073329</v>
      </c>
      <c r="J12436" s="2">
        <f>VLOOKUP($E12436,
Products!$A$1:$F$201,MATCH(Orders!J$1,Products!$A$1:$F$1,0),0)</f>
        <v>8421.8829552397037</v>
      </c>
    </row>
    <row r="12437" spans="1:10">
      <c r="A12437">
        <v>12436</v>
      </c>
      <c r="B12437" s="4">
        <v>45263</v>
      </c>
      <c r="C12437" s="10">
        <f>DATE(YEAR(orders[[#This Row],[order_date]]), MONTH(orders[[#This Row],[order_date]]), 1)</f>
        <v>45261</v>
      </c>
      <c r="D12437" t="s">
        <v>4365</v>
      </c>
      <c r="E12437" t="s">
        <v>642</v>
      </c>
      <c r="F12437" t="str">
        <f>VLOOKUP(orders[[#This Row],[product_id]],Products!A:C,3,0)</f>
        <v>Appliances</v>
      </c>
      <c r="G12437">
        <v>1</v>
      </c>
      <c r="H12437" s="6">
        <v>0.12553214681657818</v>
      </c>
      <c r="I12437" s="2">
        <f>VLOOKUP($E12437,
Products!$A$1:$F$201,MATCH(Orders!I$1,Products!$A$1:$F$1,0),0)</f>
        <v>2296.7821973225709</v>
      </c>
      <c r="J12437" s="2">
        <f>VLOOKUP($E12437,
Products!$A$1:$F$201,MATCH(Orders!J$1,Products!$A$1:$F$1,0),0)</f>
        <v>1585.16132006212</v>
      </c>
    </row>
    <row r="12438" spans="1:10">
      <c r="A12438">
        <v>12437</v>
      </c>
      <c r="B12438" s="4">
        <v>45129</v>
      </c>
      <c r="C12438" s="10">
        <f>DATE(YEAR(orders[[#This Row],[order_date]]), MONTH(orders[[#This Row],[order_date]]), 1)</f>
        <v>45108</v>
      </c>
      <c r="D12438" t="s">
        <v>4446</v>
      </c>
      <c r="E12438" t="s">
        <v>569</v>
      </c>
      <c r="F12438" t="str">
        <f>VLOOKUP(orders[[#This Row],[product_id]],Products!A:C,3,0)</f>
        <v>Electronics</v>
      </c>
      <c r="G12438">
        <v>2</v>
      </c>
      <c r="H12438" s="6">
        <v>0.12200610901562799</v>
      </c>
      <c r="I12438" s="2">
        <f>VLOOKUP($E12438,
Products!$A$1:$F$201,MATCH(Orders!I$1,Products!$A$1:$F$1,0),0)</f>
        <v>30739.034547193129</v>
      </c>
      <c r="J12438" s="2">
        <f>VLOOKUP($E12438,
Products!$A$1:$F$201,MATCH(Orders!J$1,Products!$A$1:$F$1,0),0)</f>
        <v>22938.60345365321</v>
      </c>
    </row>
    <row r="12439" spans="1:10">
      <c r="A12439">
        <v>12438</v>
      </c>
      <c r="B12439" s="4">
        <v>45157</v>
      </c>
      <c r="C12439" s="10">
        <f>DATE(YEAR(orders[[#This Row],[order_date]]), MONTH(orders[[#This Row],[order_date]]), 1)</f>
        <v>45139</v>
      </c>
      <c r="D12439" t="s">
        <v>2954</v>
      </c>
      <c r="E12439" t="s">
        <v>664</v>
      </c>
      <c r="F12439" t="str">
        <f>VLOOKUP(orders[[#This Row],[product_id]],Products!A:C,3,0)</f>
        <v>Appliances</v>
      </c>
      <c r="G12439">
        <v>2</v>
      </c>
      <c r="H12439" s="6">
        <v>8.8184005254752784E-2</v>
      </c>
      <c r="I12439" s="2">
        <f>VLOOKUP($E12439,
Products!$A$1:$F$201,MATCH(Orders!I$1,Products!$A$1:$F$1,0),0)</f>
        <v>2181.6314584966208</v>
      </c>
      <c r="J12439" s="2">
        <f>VLOOKUP($E12439,
Products!$A$1:$F$201,MATCH(Orders!J$1,Products!$A$1:$F$1,0),0)</f>
        <v>1607.5776178781809</v>
      </c>
    </row>
    <row r="12440" spans="1:10">
      <c r="A12440">
        <v>12439</v>
      </c>
      <c r="B12440" s="4">
        <v>45830</v>
      </c>
      <c r="C12440" s="10">
        <f>DATE(YEAR(orders[[#This Row],[order_date]]), MONTH(orders[[#This Row],[order_date]]), 1)</f>
        <v>45809</v>
      </c>
      <c r="D12440" t="s">
        <v>3499</v>
      </c>
      <c r="E12440" t="s">
        <v>652</v>
      </c>
      <c r="F12440" t="str">
        <f>VLOOKUP(orders[[#This Row],[product_id]],Products!A:C,3,0)</f>
        <v>Appliances</v>
      </c>
      <c r="G12440">
        <v>1</v>
      </c>
      <c r="H12440" s="6">
        <v>0.13113966591182416</v>
      </c>
      <c r="I12440" s="2">
        <f>VLOOKUP($E12440,
Products!$A$1:$F$201,MATCH(Orders!I$1,Products!$A$1:$F$1,0),0)</f>
        <v>6387.3122916387983</v>
      </c>
      <c r="J12440" s="2">
        <f>VLOOKUP($E12440,
Products!$A$1:$F$201,MATCH(Orders!J$1,Products!$A$1:$F$1,0),0)</f>
        <v>4880.3517286187262</v>
      </c>
    </row>
    <row r="12441" spans="1:10">
      <c r="A12441">
        <v>12440</v>
      </c>
      <c r="B12441" s="4">
        <v>46007</v>
      </c>
      <c r="C12441" s="10">
        <f>DATE(YEAR(orders[[#This Row],[order_date]]), MONTH(orders[[#This Row],[order_date]]), 1)</f>
        <v>45992</v>
      </c>
      <c r="D12441" t="s">
        <v>2985</v>
      </c>
      <c r="E12441" t="s">
        <v>618</v>
      </c>
      <c r="F12441" t="str">
        <f>VLOOKUP(orders[[#This Row],[product_id]],Products!A:C,3,0)</f>
        <v>Appliances</v>
      </c>
      <c r="G12441">
        <v>2</v>
      </c>
      <c r="H12441" s="6">
        <v>0.10545382217360681</v>
      </c>
      <c r="I12441" s="2">
        <f>VLOOKUP($E12441,
Products!$A$1:$F$201,MATCH(Orders!I$1,Products!$A$1:$F$1,0),0)</f>
        <v>5546.9777002203573</v>
      </c>
      <c r="J12441" s="2">
        <f>VLOOKUP($E12441,
Products!$A$1:$F$201,MATCH(Orders!J$1,Products!$A$1:$F$1,0),0)</f>
        <v>4048.2565671880161</v>
      </c>
    </row>
    <row r="12442" spans="1:10">
      <c r="A12442">
        <v>12441</v>
      </c>
      <c r="B12442" s="4">
        <v>45570</v>
      </c>
      <c r="C12442" s="10">
        <f>DATE(YEAR(orders[[#This Row],[order_date]]), MONTH(orders[[#This Row],[order_date]]), 1)</f>
        <v>45566</v>
      </c>
      <c r="D12442" t="s">
        <v>4223</v>
      </c>
      <c r="E12442" t="s">
        <v>570</v>
      </c>
      <c r="F12442" t="str">
        <f>VLOOKUP(orders[[#This Row],[product_id]],Products!A:C,3,0)</f>
        <v>Electronics</v>
      </c>
      <c r="G12442">
        <v>1</v>
      </c>
      <c r="H12442" s="6">
        <v>0.11396141455226493</v>
      </c>
      <c r="I12442" s="2">
        <f>VLOOKUP($E12442,
Products!$A$1:$F$201,MATCH(Orders!I$1,Products!$A$1:$F$1,0),0)</f>
        <v>10978.62820425244</v>
      </c>
      <c r="J12442" s="2">
        <f>VLOOKUP($E12442,
Products!$A$1:$F$201,MATCH(Orders!J$1,Products!$A$1:$F$1,0),0)</f>
        <v>7174.697588469895</v>
      </c>
    </row>
    <row r="12443" spans="1:10">
      <c r="A12443">
        <v>12442</v>
      </c>
      <c r="B12443" s="4">
        <v>45841</v>
      </c>
      <c r="C12443" s="10">
        <f>DATE(YEAR(orders[[#This Row],[order_date]]), MONTH(orders[[#This Row],[order_date]]), 1)</f>
        <v>45839</v>
      </c>
      <c r="D12443" t="s">
        <v>1429</v>
      </c>
      <c r="E12443" t="s">
        <v>603</v>
      </c>
      <c r="F12443" t="str">
        <f>VLOOKUP(orders[[#This Row],[product_id]],Products!A:C,3,0)</f>
        <v>Electronics</v>
      </c>
      <c r="G12443">
        <v>1</v>
      </c>
      <c r="H12443" s="6">
        <v>0.18497267533397629</v>
      </c>
      <c r="I12443" s="2">
        <f>VLOOKUP($E12443,
Products!$A$1:$F$201,MATCH(Orders!I$1,Products!$A$1:$F$1,0),0)</f>
        <v>10867.659217073329</v>
      </c>
      <c r="J12443" s="2">
        <f>VLOOKUP($E12443,
Products!$A$1:$F$201,MATCH(Orders!J$1,Products!$A$1:$F$1,0),0)</f>
        <v>8421.8829552397037</v>
      </c>
    </row>
    <row r="12444" spans="1:10">
      <c r="A12444">
        <v>12443</v>
      </c>
      <c r="B12444" s="4">
        <v>45206</v>
      </c>
      <c r="C12444" s="10">
        <f>DATE(YEAR(orders[[#This Row],[order_date]]), MONTH(orders[[#This Row],[order_date]]), 1)</f>
        <v>45200</v>
      </c>
      <c r="D12444" t="s">
        <v>2147</v>
      </c>
      <c r="E12444" t="s">
        <v>650</v>
      </c>
      <c r="F12444" t="str">
        <f>VLOOKUP(orders[[#This Row],[product_id]],Products!A:C,3,0)</f>
        <v>Electronics</v>
      </c>
      <c r="G12444">
        <v>1</v>
      </c>
      <c r="H12444" s="6">
        <v>0.17291036062612833</v>
      </c>
      <c r="I12444" s="2">
        <f>VLOOKUP($E12444,
Products!$A$1:$F$201,MATCH(Orders!I$1,Products!$A$1:$F$1,0),0)</f>
        <v>12936.529609330941</v>
      </c>
      <c r="J12444" s="2">
        <f>VLOOKUP($E12444,
Products!$A$1:$F$201,MATCH(Orders!J$1,Products!$A$1:$F$1,0),0)</f>
        <v>9465.2602677376308</v>
      </c>
    </row>
    <row r="12445" spans="1:10">
      <c r="A12445">
        <v>12444</v>
      </c>
      <c r="B12445" s="4">
        <v>45735</v>
      </c>
      <c r="C12445" s="10">
        <f>DATE(YEAR(orders[[#This Row],[order_date]]), MONTH(orders[[#This Row],[order_date]]), 1)</f>
        <v>45717</v>
      </c>
      <c r="D12445" t="s">
        <v>1883</v>
      </c>
      <c r="E12445" t="s">
        <v>539</v>
      </c>
      <c r="F12445" t="str">
        <f>VLOOKUP(orders[[#This Row],[product_id]],Products!A:C,3,0)</f>
        <v>Appliances</v>
      </c>
      <c r="G12445">
        <v>2</v>
      </c>
      <c r="H12445" s="6">
        <v>0.10860044730861081</v>
      </c>
      <c r="I12445" s="2">
        <f>VLOOKUP($E12445,
Products!$A$1:$F$201,MATCH(Orders!I$1,Products!$A$1:$F$1,0),0)</f>
        <v>25730.234720482978</v>
      </c>
      <c r="J12445" s="2">
        <f>VLOOKUP($E12445,
Products!$A$1:$F$201,MATCH(Orders!J$1,Products!$A$1:$F$1,0),0)</f>
        <v>17186.87037527658</v>
      </c>
    </row>
    <row r="12446" spans="1:10">
      <c r="A12446">
        <v>12445</v>
      </c>
      <c r="B12446" s="4">
        <v>45392</v>
      </c>
      <c r="C12446" s="10">
        <f>DATE(YEAR(orders[[#This Row],[order_date]]), MONTH(orders[[#This Row],[order_date]]), 1)</f>
        <v>45383</v>
      </c>
      <c r="D12446" t="s">
        <v>4145</v>
      </c>
      <c r="E12446" t="s">
        <v>669</v>
      </c>
      <c r="F12446" t="str">
        <f>VLOOKUP(orders[[#This Row],[product_id]],Products!A:C,3,0)</f>
        <v>Electronics</v>
      </c>
      <c r="G12446">
        <v>3</v>
      </c>
      <c r="H12446" s="6">
        <v>0.12807245362966613</v>
      </c>
      <c r="I12446" s="2">
        <f>VLOOKUP($E12446,
Products!$A$1:$F$201,MATCH(Orders!I$1,Products!$A$1:$F$1,0),0)</f>
        <v>11708.03419603835</v>
      </c>
      <c r="J12446" s="2">
        <f>VLOOKUP($E12446,
Products!$A$1:$F$201,MATCH(Orders!J$1,Products!$A$1:$F$1,0),0)</f>
        <v>7784.9580101998827</v>
      </c>
    </row>
    <row r="12447" spans="1:10">
      <c r="A12447">
        <v>12446</v>
      </c>
      <c r="B12447" s="4">
        <v>45663</v>
      </c>
      <c r="C12447" s="10">
        <f>DATE(YEAR(orders[[#This Row],[order_date]]), MONTH(orders[[#This Row],[order_date]]), 1)</f>
        <v>45658</v>
      </c>
      <c r="D12447" t="s">
        <v>1430</v>
      </c>
      <c r="E12447" t="s">
        <v>646</v>
      </c>
      <c r="F12447" t="str">
        <f>VLOOKUP(orders[[#This Row],[product_id]],Products!A:C,3,0)</f>
        <v>Electronics</v>
      </c>
      <c r="G12447">
        <v>2</v>
      </c>
      <c r="H12447" s="6">
        <v>0.15230707668086765</v>
      </c>
      <c r="I12447" s="2">
        <f>VLOOKUP($E12447,
Products!$A$1:$F$201,MATCH(Orders!I$1,Products!$A$1:$F$1,0),0)</f>
        <v>18424.12750052143</v>
      </c>
      <c r="J12447" s="2">
        <f>VLOOKUP($E12447,
Products!$A$1:$F$201,MATCH(Orders!J$1,Products!$A$1:$F$1,0),0)</f>
        <v>14575.25356690323</v>
      </c>
    </row>
    <row r="12448" spans="1:10">
      <c r="A12448">
        <v>12447</v>
      </c>
      <c r="B12448" s="4">
        <v>45730</v>
      </c>
      <c r="C12448" s="10">
        <f>DATE(YEAR(orders[[#This Row],[order_date]]), MONTH(orders[[#This Row],[order_date]]), 1)</f>
        <v>45717</v>
      </c>
      <c r="D12448" t="s">
        <v>792</v>
      </c>
      <c r="E12448" t="s">
        <v>564</v>
      </c>
      <c r="F12448" t="str">
        <f>VLOOKUP(orders[[#This Row],[product_id]],Products!A:C,3,0)</f>
        <v>Electronics</v>
      </c>
      <c r="G12448">
        <v>2</v>
      </c>
      <c r="H12448" s="6">
        <v>0.12257080178574103</v>
      </c>
      <c r="I12448" s="2">
        <f>VLOOKUP($E12448,
Products!$A$1:$F$201,MATCH(Orders!I$1,Products!$A$1:$F$1,0),0)</f>
        <v>21989.290766910399</v>
      </c>
      <c r="J12448" s="2">
        <f>VLOOKUP($E12448,
Products!$A$1:$F$201,MATCH(Orders!J$1,Products!$A$1:$F$1,0),0)</f>
        <v>15566.99865864101</v>
      </c>
    </row>
    <row r="12449" spans="1:10">
      <c r="A12449">
        <v>12448</v>
      </c>
      <c r="B12449" s="4">
        <v>45192</v>
      </c>
      <c r="C12449" s="10">
        <f>DATE(YEAR(orders[[#This Row],[order_date]]), MONTH(orders[[#This Row],[order_date]]), 1)</f>
        <v>45170</v>
      </c>
      <c r="D12449" t="s">
        <v>4307</v>
      </c>
      <c r="E12449" t="s">
        <v>594</v>
      </c>
      <c r="F12449" t="str">
        <f>VLOOKUP(orders[[#This Row],[product_id]],Products!A:C,3,0)</f>
        <v>Electronics</v>
      </c>
      <c r="G12449">
        <v>2</v>
      </c>
      <c r="H12449" s="6">
        <v>0.16775994735102817</v>
      </c>
      <c r="I12449" s="2">
        <f>VLOOKUP($E12449,
Products!$A$1:$F$201,MATCH(Orders!I$1,Products!$A$1:$F$1,0),0)</f>
        <v>19992.108086337241</v>
      </c>
      <c r="J12449" s="2">
        <f>VLOOKUP($E12449,
Products!$A$1:$F$201,MATCH(Orders!J$1,Products!$A$1:$F$1,0),0)</f>
        <v>14456.6967044005</v>
      </c>
    </row>
    <row r="12450" spans="1:10">
      <c r="A12450">
        <v>12449</v>
      </c>
      <c r="B12450" s="4">
        <v>45173</v>
      </c>
      <c r="C12450" s="10">
        <f>DATE(YEAR(orders[[#This Row],[order_date]]), MONTH(orders[[#This Row],[order_date]]), 1)</f>
        <v>45170</v>
      </c>
      <c r="D12450" t="s">
        <v>3456</v>
      </c>
      <c r="E12450" t="s">
        <v>581</v>
      </c>
      <c r="F12450" t="str">
        <f>VLOOKUP(orders[[#This Row],[product_id]],Products!A:C,3,0)</f>
        <v>Appliances</v>
      </c>
      <c r="G12450">
        <v>1</v>
      </c>
      <c r="H12450" s="6">
        <v>0.14032517527341168</v>
      </c>
      <c r="I12450" s="2">
        <f>VLOOKUP($E12450,
Products!$A$1:$F$201,MATCH(Orders!I$1,Products!$A$1:$F$1,0),0)</f>
        <v>6177.7225527132859</v>
      </c>
      <c r="J12450" s="2">
        <f>VLOOKUP($E12450,
Products!$A$1:$F$201,MATCH(Orders!J$1,Products!$A$1:$F$1,0),0)</f>
        <v>4208.1013641193986</v>
      </c>
    </row>
    <row r="12451" spans="1:10">
      <c r="A12451">
        <v>12450</v>
      </c>
      <c r="B12451" s="4">
        <v>45004</v>
      </c>
      <c r="C12451" s="10">
        <f>DATE(YEAR(orders[[#This Row],[order_date]]), MONTH(orders[[#This Row],[order_date]]), 1)</f>
        <v>44986</v>
      </c>
      <c r="D12451" t="s">
        <v>3573</v>
      </c>
      <c r="E12451" t="s">
        <v>654</v>
      </c>
      <c r="F12451" t="str">
        <f>VLOOKUP(orders[[#This Row],[product_id]],Products!A:C,3,0)</f>
        <v>Electronics</v>
      </c>
      <c r="G12451">
        <v>1</v>
      </c>
      <c r="H12451" s="6">
        <v>0.20055195697328643</v>
      </c>
      <c r="I12451" s="2">
        <f>VLOOKUP($E12451,
Products!$A$1:$F$201,MATCH(Orders!I$1,Products!$A$1:$F$1,0),0)</f>
        <v>2480.90324078101</v>
      </c>
      <c r="J12451" s="2">
        <f>VLOOKUP($E12451,
Products!$A$1:$F$201,MATCH(Orders!J$1,Products!$A$1:$F$1,0),0)</f>
        <v>1964.543440578911</v>
      </c>
    </row>
    <row r="12452" spans="1:10">
      <c r="A12452">
        <v>12451</v>
      </c>
      <c r="B12452" s="4">
        <v>45780</v>
      </c>
      <c r="C12452" s="10">
        <f>DATE(YEAR(orders[[#This Row],[order_date]]), MONTH(orders[[#This Row],[order_date]]), 1)</f>
        <v>45778</v>
      </c>
      <c r="D12452" t="s">
        <v>759</v>
      </c>
      <c r="E12452" t="s">
        <v>606</v>
      </c>
      <c r="F12452" t="str">
        <f>VLOOKUP(orders[[#This Row],[product_id]],Products!A:C,3,0)</f>
        <v>Appliances</v>
      </c>
      <c r="G12452">
        <v>3</v>
      </c>
      <c r="H12452" s="6">
        <v>5.1018599580929858E-2</v>
      </c>
      <c r="I12452" s="2">
        <f>VLOOKUP($E12452,
Products!$A$1:$F$201,MATCH(Orders!I$1,Products!$A$1:$F$1,0),0)</f>
        <v>2163.0020078909042</v>
      </c>
      <c r="J12452" s="2">
        <f>VLOOKUP($E12452,
Products!$A$1:$F$201,MATCH(Orders!J$1,Products!$A$1:$F$1,0),0)</f>
        <v>1416.078554182008</v>
      </c>
    </row>
    <row r="12453" spans="1:10">
      <c r="A12453">
        <v>12452</v>
      </c>
      <c r="B12453" s="4">
        <v>45179</v>
      </c>
      <c r="C12453" s="10">
        <f>DATE(YEAR(orders[[#This Row],[order_date]]), MONTH(orders[[#This Row],[order_date]]), 1)</f>
        <v>45170</v>
      </c>
      <c r="D12453" t="s">
        <v>2457</v>
      </c>
      <c r="E12453" t="s">
        <v>615</v>
      </c>
      <c r="F12453" t="str">
        <f>VLOOKUP(orders[[#This Row],[product_id]],Products!A:C,3,0)</f>
        <v>Electronics</v>
      </c>
      <c r="G12453">
        <v>2</v>
      </c>
      <c r="H12453" s="6">
        <v>0.11400048802868763</v>
      </c>
      <c r="I12453" s="2">
        <f>VLOOKUP($E12453,
Products!$A$1:$F$201,MATCH(Orders!I$1,Products!$A$1:$F$1,0),0)</f>
        <v>31155.43680046549</v>
      </c>
      <c r="J12453" s="2">
        <f>VLOOKUP($E12453,
Products!$A$1:$F$201,MATCH(Orders!J$1,Products!$A$1:$F$1,0),0)</f>
        <v>22320.078602545669</v>
      </c>
    </row>
    <row r="12454" spans="1:10">
      <c r="A12454">
        <v>12453</v>
      </c>
      <c r="B12454" s="4">
        <v>45401</v>
      </c>
      <c r="C12454" s="10">
        <f>DATE(YEAR(orders[[#This Row],[order_date]]), MONTH(orders[[#This Row],[order_date]]), 1)</f>
        <v>45383</v>
      </c>
      <c r="D12454" t="s">
        <v>1771</v>
      </c>
      <c r="E12454" t="s">
        <v>698</v>
      </c>
      <c r="F12454" t="str">
        <f>VLOOKUP(orders[[#This Row],[product_id]],Products!A:C,3,0)</f>
        <v>Appliances</v>
      </c>
      <c r="G12454">
        <v>2</v>
      </c>
      <c r="H12454" s="6">
        <v>6.7107762769874776E-2</v>
      </c>
      <c r="I12454" s="2">
        <f>VLOOKUP($E12454,
Products!$A$1:$F$201,MATCH(Orders!I$1,Products!$A$1:$F$1,0),0)</f>
        <v>5562.620248272905</v>
      </c>
      <c r="J12454" s="2">
        <f>VLOOKUP($E12454,
Products!$A$1:$F$201,MATCH(Orders!J$1,Products!$A$1:$F$1,0),0)</f>
        <v>4191.9477694447714</v>
      </c>
    </row>
    <row r="12455" spans="1:10">
      <c r="A12455">
        <v>12454</v>
      </c>
      <c r="B12455" s="4">
        <v>45102</v>
      </c>
      <c r="C12455" s="10">
        <f>DATE(YEAR(orders[[#This Row],[order_date]]), MONTH(orders[[#This Row],[order_date]]), 1)</f>
        <v>45078</v>
      </c>
      <c r="D12455" t="s">
        <v>4126</v>
      </c>
      <c r="E12455" t="s">
        <v>511</v>
      </c>
      <c r="F12455" t="str">
        <f>VLOOKUP(orders[[#This Row],[product_id]],Products!A:C,3,0)</f>
        <v>Appliances</v>
      </c>
      <c r="G12455">
        <v>3</v>
      </c>
      <c r="H12455" s="6">
        <v>0.14210771475483999</v>
      </c>
      <c r="I12455" s="2">
        <f>VLOOKUP($E12455,
Products!$A$1:$F$201,MATCH(Orders!I$1,Products!$A$1:$F$1,0),0)</f>
        <v>6005.1161529516376</v>
      </c>
      <c r="J12455" s="2">
        <f>VLOOKUP($E12455,
Products!$A$1:$F$201,MATCH(Orders!J$1,Products!$A$1:$F$1,0),0)</f>
        <v>4036.1471846213158</v>
      </c>
    </row>
    <row r="12456" spans="1:10">
      <c r="A12456">
        <v>12455</v>
      </c>
      <c r="B12456" s="4">
        <v>45897</v>
      </c>
      <c r="C12456" s="10">
        <f>DATE(YEAR(orders[[#This Row],[order_date]]), MONTH(orders[[#This Row],[order_date]]), 1)</f>
        <v>45870</v>
      </c>
      <c r="D12456" t="s">
        <v>1959</v>
      </c>
      <c r="E12456" t="s">
        <v>614</v>
      </c>
      <c r="F12456" t="str">
        <f>VLOOKUP(orders[[#This Row],[product_id]],Products!A:C,3,0)</f>
        <v>Electronics</v>
      </c>
      <c r="G12456">
        <v>2</v>
      </c>
      <c r="H12456" s="6">
        <v>0.22562200125878218</v>
      </c>
      <c r="I12456" s="2">
        <f>VLOOKUP($E12456,
Products!$A$1:$F$201,MATCH(Orders!I$1,Products!$A$1:$F$1,0),0)</f>
        <v>27394.979060178921</v>
      </c>
      <c r="J12456" s="2">
        <f>VLOOKUP($E12456,
Products!$A$1:$F$201,MATCH(Orders!J$1,Products!$A$1:$F$1,0),0)</f>
        <v>20497.911427865951</v>
      </c>
    </row>
    <row r="12457" spans="1:10">
      <c r="A12457">
        <v>12456</v>
      </c>
      <c r="B12457" s="4">
        <v>45180</v>
      </c>
      <c r="C12457" s="10">
        <f>DATE(YEAR(orders[[#This Row],[order_date]]), MONTH(orders[[#This Row],[order_date]]), 1)</f>
        <v>45170</v>
      </c>
      <c r="D12457" t="s">
        <v>1447</v>
      </c>
      <c r="E12457" t="s">
        <v>516</v>
      </c>
      <c r="F12457" t="str">
        <f>VLOOKUP(orders[[#This Row],[product_id]],Products!A:C,3,0)</f>
        <v>Electronics</v>
      </c>
      <c r="G12457">
        <v>2</v>
      </c>
      <c r="H12457" s="6">
        <v>0.24820307765774968</v>
      </c>
      <c r="I12457" s="2">
        <f>VLOOKUP($E12457,
Products!$A$1:$F$201,MATCH(Orders!I$1,Products!$A$1:$F$1,0),0)</f>
        <v>12594.36437895595</v>
      </c>
      <c r="J12457" s="2">
        <f>VLOOKUP($E12457,
Products!$A$1:$F$201,MATCH(Orders!J$1,Products!$A$1:$F$1,0),0)</f>
        <v>9909.7267986522402</v>
      </c>
    </row>
    <row r="12458" spans="1:10">
      <c r="A12458">
        <v>12457</v>
      </c>
      <c r="B12458" s="4">
        <v>45829</v>
      </c>
      <c r="C12458" s="10">
        <f>DATE(YEAR(orders[[#This Row],[order_date]]), MONTH(orders[[#This Row],[order_date]]), 1)</f>
        <v>45809</v>
      </c>
      <c r="D12458" t="s">
        <v>3447</v>
      </c>
      <c r="E12458" t="s">
        <v>585</v>
      </c>
      <c r="F12458" t="str">
        <f>VLOOKUP(orders[[#This Row],[product_id]],Products!A:C,3,0)</f>
        <v>Appliances</v>
      </c>
      <c r="G12458">
        <v>3</v>
      </c>
      <c r="H12458" s="6">
        <v>8.6549667081241691E-2</v>
      </c>
      <c r="I12458" s="2">
        <f>VLOOKUP($E12458,
Products!$A$1:$F$201,MATCH(Orders!I$1,Products!$A$1:$F$1,0),0)</f>
        <v>24049.2355837664</v>
      </c>
      <c r="J12458" s="2">
        <f>VLOOKUP($E12458,
Products!$A$1:$F$201,MATCH(Orders!J$1,Products!$A$1:$F$1,0),0)</f>
        <v>19053.338129326308</v>
      </c>
    </row>
    <row r="12459" spans="1:10">
      <c r="A12459">
        <v>12458</v>
      </c>
      <c r="B12459" s="4">
        <v>45033</v>
      </c>
      <c r="C12459" s="10">
        <f>DATE(YEAR(orders[[#This Row],[order_date]]), MONTH(orders[[#This Row],[order_date]]), 1)</f>
        <v>45017</v>
      </c>
      <c r="D12459" t="s">
        <v>3189</v>
      </c>
      <c r="E12459" t="s">
        <v>655</v>
      </c>
      <c r="F12459" t="str">
        <f>VLOOKUP(orders[[#This Row],[product_id]],Products!A:C,3,0)</f>
        <v>Appliances</v>
      </c>
      <c r="G12459">
        <v>2</v>
      </c>
      <c r="H12459" s="6">
        <v>0.10222239814352099</v>
      </c>
      <c r="I12459" s="2">
        <f>VLOOKUP($E12459,
Products!$A$1:$F$201,MATCH(Orders!I$1,Products!$A$1:$F$1,0),0)</f>
        <v>24072.170529057032</v>
      </c>
      <c r="J12459" s="2">
        <f>VLOOKUP($E12459,
Products!$A$1:$F$201,MATCH(Orders!J$1,Products!$A$1:$F$1,0),0)</f>
        <v>16358.626370717549</v>
      </c>
    </row>
    <row r="12460" spans="1:10">
      <c r="A12460">
        <v>12459</v>
      </c>
      <c r="B12460" s="4">
        <v>44984</v>
      </c>
      <c r="C12460" s="10">
        <f>DATE(YEAR(orders[[#This Row],[order_date]]), MONTH(orders[[#This Row],[order_date]]), 1)</f>
        <v>44958</v>
      </c>
      <c r="D12460" t="s">
        <v>3918</v>
      </c>
      <c r="E12460" t="s">
        <v>644</v>
      </c>
      <c r="F12460" t="str">
        <f>VLOOKUP(orders[[#This Row],[product_id]],Products!A:C,3,0)</f>
        <v>Appliances</v>
      </c>
      <c r="G12460">
        <v>2</v>
      </c>
      <c r="H12460" s="6">
        <v>5.8279143614637041E-2</v>
      </c>
      <c r="I12460" s="2">
        <f>VLOOKUP($E12460,
Products!$A$1:$F$201,MATCH(Orders!I$1,Products!$A$1:$F$1,0),0)</f>
        <v>2076.3860361463489</v>
      </c>
      <c r="J12460" s="2">
        <f>VLOOKUP($E12460,
Products!$A$1:$F$201,MATCH(Orders!J$1,Products!$A$1:$F$1,0),0)</f>
        <v>1496.280632568785</v>
      </c>
    </row>
    <row r="12461" spans="1:10">
      <c r="A12461">
        <v>12460</v>
      </c>
      <c r="B12461" s="4">
        <v>45868</v>
      </c>
      <c r="C12461" s="10">
        <f>DATE(YEAR(orders[[#This Row],[order_date]]), MONTH(orders[[#This Row],[order_date]]), 1)</f>
        <v>45839</v>
      </c>
      <c r="D12461" t="s">
        <v>4065</v>
      </c>
      <c r="E12461" t="s">
        <v>670</v>
      </c>
      <c r="F12461" t="str">
        <f>VLOOKUP(orders[[#This Row],[product_id]],Products!A:C,3,0)</f>
        <v>Electronics</v>
      </c>
      <c r="G12461">
        <v>1</v>
      </c>
      <c r="H12461" s="6">
        <v>0.24342985931845704</v>
      </c>
      <c r="I12461" s="2">
        <f>VLOOKUP($E12461,
Products!$A$1:$F$201,MATCH(Orders!I$1,Products!$A$1:$F$1,0),0)</f>
        <v>2624.8628733917722</v>
      </c>
      <c r="J12461" s="2">
        <f>VLOOKUP($E12461,
Products!$A$1:$F$201,MATCH(Orders!J$1,Products!$A$1:$F$1,0),0)</f>
        <v>1944.041928611671</v>
      </c>
    </row>
    <row r="12462" spans="1:10">
      <c r="A12462">
        <v>12461</v>
      </c>
      <c r="B12462" s="4">
        <v>45010</v>
      </c>
      <c r="C12462" s="10">
        <f>DATE(YEAR(orders[[#This Row],[order_date]]), MONTH(orders[[#This Row],[order_date]]), 1)</f>
        <v>44986</v>
      </c>
      <c r="D12462" t="s">
        <v>4628</v>
      </c>
      <c r="E12462" t="s">
        <v>531</v>
      </c>
      <c r="F12462" t="str">
        <f>VLOOKUP(orders[[#This Row],[product_id]],Products!A:C,3,0)</f>
        <v>Electronics</v>
      </c>
      <c r="G12462">
        <v>2</v>
      </c>
      <c r="H12462" s="6">
        <v>0.23916187152012033</v>
      </c>
      <c r="I12462" s="2">
        <f>VLOOKUP($E12462,
Products!$A$1:$F$201,MATCH(Orders!I$1,Products!$A$1:$F$1,0),0)</f>
        <v>29674.378925417219</v>
      </c>
      <c r="J12462" s="2">
        <f>VLOOKUP($E12462,
Products!$A$1:$F$201,MATCH(Orders!J$1,Products!$A$1:$F$1,0),0)</f>
        <v>20795.30337605517</v>
      </c>
    </row>
    <row r="12463" spans="1:10">
      <c r="A12463">
        <v>12462</v>
      </c>
      <c r="B12463" s="4">
        <v>45638</v>
      </c>
      <c r="C12463" s="10">
        <f>DATE(YEAR(orders[[#This Row],[order_date]]), MONTH(orders[[#This Row],[order_date]]), 1)</f>
        <v>45627</v>
      </c>
      <c r="D12463" t="s">
        <v>2578</v>
      </c>
      <c r="E12463" t="s">
        <v>690</v>
      </c>
      <c r="F12463" t="str">
        <f>VLOOKUP(orders[[#This Row],[product_id]],Products!A:C,3,0)</f>
        <v>Electronics</v>
      </c>
      <c r="G12463">
        <v>2</v>
      </c>
      <c r="H12463" s="6">
        <v>0.21578723588266366</v>
      </c>
      <c r="I12463" s="2">
        <f>VLOOKUP($E12463,
Products!$A$1:$F$201,MATCH(Orders!I$1,Products!$A$1:$F$1,0),0)</f>
        <v>2338.2059552139431</v>
      </c>
      <c r="J12463" s="2">
        <f>VLOOKUP($E12463,
Products!$A$1:$F$201,MATCH(Orders!J$1,Products!$A$1:$F$1,0),0)</f>
        <v>1708.028418793489</v>
      </c>
    </row>
    <row r="12464" spans="1:10">
      <c r="A12464">
        <v>12463</v>
      </c>
      <c r="B12464" s="4">
        <v>45827</v>
      </c>
      <c r="C12464" s="10">
        <f>DATE(YEAR(orders[[#This Row],[order_date]]), MONTH(orders[[#This Row],[order_date]]), 1)</f>
        <v>45809</v>
      </c>
      <c r="D12464" t="s">
        <v>4099</v>
      </c>
      <c r="E12464" t="s">
        <v>659</v>
      </c>
      <c r="F12464" t="str">
        <f>VLOOKUP(orders[[#This Row],[product_id]],Products!A:C,3,0)</f>
        <v>Appliances</v>
      </c>
      <c r="G12464">
        <v>1</v>
      </c>
      <c r="H12464" s="6">
        <v>8.9266608185535556E-2</v>
      </c>
      <c r="I12464" s="2">
        <f>VLOOKUP($E12464,
Products!$A$1:$F$201,MATCH(Orders!I$1,Products!$A$1:$F$1,0),0)</f>
        <v>25646.095965041459</v>
      </c>
      <c r="J12464" s="2">
        <f>VLOOKUP($E12464,
Products!$A$1:$F$201,MATCH(Orders!J$1,Products!$A$1:$F$1,0),0)</f>
        <v>18749.646593308222</v>
      </c>
    </row>
    <row r="12465" spans="1:10">
      <c r="A12465">
        <v>12464</v>
      </c>
      <c r="B12465" s="4">
        <v>45583</v>
      </c>
      <c r="C12465" s="10">
        <f>DATE(YEAR(orders[[#This Row],[order_date]]), MONTH(orders[[#This Row],[order_date]]), 1)</f>
        <v>45566</v>
      </c>
      <c r="D12465" t="s">
        <v>3347</v>
      </c>
      <c r="E12465" t="s">
        <v>611</v>
      </c>
      <c r="F12465" t="str">
        <f>VLOOKUP(orders[[#This Row],[product_id]],Products!A:C,3,0)</f>
        <v>Electronics</v>
      </c>
      <c r="G12465">
        <v>1</v>
      </c>
      <c r="H12465" s="6">
        <v>0.12085872972422508</v>
      </c>
      <c r="I12465" s="2">
        <f>VLOOKUP($E12465,
Products!$A$1:$F$201,MATCH(Orders!I$1,Products!$A$1:$F$1,0),0)</f>
        <v>12041.08303405661</v>
      </c>
      <c r="J12465" s="2">
        <f>VLOOKUP($E12465,
Products!$A$1:$F$201,MATCH(Orders!J$1,Products!$A$1:$F$1,0),0)</f>
        <v>7946.6428283753548</v>
      </c>
    </row>
    <row r="12466" spans="1:10">
      <c r="A12466">
        <v>12465</v>
      </c>
      <c r="B12466" s="4">
        <v>45382</v>
      </c>
      <c r="C12466" s="10">
        <f>DATE(YEAR(orders[[#This Row],[order_date]]), MONTH(orders[[#This Row],[order_date]]), 1)</f>
        <v>45352</v>
      </c>
      <c r="D12466" t="s">
        <v>3195</v>
      </c>
      <c r="E12466" t="s">
        <v>654</v>
      </c>
      <c r="F12466" t="str">
        <f>VLOOKUP(orders[[#This Row],[product_id]],Products!A:C,3,0)</f>
        <v>Electronics</v>
      </c>
      <c r="G12466">
        <v>2</v>
      </c>
      <c r="H12466" s="6">
        <v>0.2051329498202393</v>
      </c>
      <c r="I12466" s="2">
        <f>VLOOKUP($E12466,
Products!$A$1:$F$201,MATCH(Orders!I$1,Products!$A$1:$F$1,0),0)</f>
        <v>2480.90324078101</v>
      </c>
      <c r="J12466" s="2">
        <f>VLOOKUP($E12466,
Products!$A$1:$F$201,MATCH(Orders!J$1,Products!$A$1:$F$1,0),0)</f>
        <v>1964.543440578911</v>
      </c>
    </row>
    <row r="12467" spans="1:10">
      <c r="A12467">
        <v>12466</v>
      </c>
      <c r="B12467" s="4">
        <v>45585</v>
      </c>
      <c r="C12467" s="10">
        <f>DATE(YEAR(orders[[#This Row],[order_date]]), MONTH(orders[[#This Row],[order_date]]), 1)</f>
        <v>45566</v>
      </c>
      <c r="D12467" t="s">
        <v>2920</v>
      </c>
      <c r="E12467" t="s">
        <v>690</v>
      </c>
      <c r="F12467" t="str">
        <f>VLOOKUP(orders[[#This Row],[product_id]],Products!A:C,3,0)</f>
        <v>Electronics</v>
      </c>
      <c r="G12467">
        <v>1</v>
      </c>
      <c r="H12467" s="6">
        <v>0.12106290267920365</v>
      </c>
      <c r="I12467" s="2">
        <f>VLOOKUP($E12467,
Products!$A$1:$F$201,MATCH(Orders!I$1,Products!$A$1:$F$1,0),0)</f>
        <v>2338.2059552139431</v>
      </c>
      <c r="J12467" s="2">
        <f>VLOOKUP($E12467,
Products!$A$1:$F$201,MATCH(Orders!J$1,Products!$A$1:$F$1,0),0)</f>
        <v>1708.028418793489</v>
      </c>
    </row>
    <row r="12468" spans="1:10">
      <c r="A12468">
        <v>12467</v>
      </c>
      <c r="B12468" s="4">
        <v>45699</v>
      </c>
      <c r="C12468" s="10">
        <f>DATE(YEAR(orders[[#This Row],[order_date]]), MONTH(orders[[#This Row],[order_date]]), 1)</f>
        <v>45689</v>
      </c>
      <c r="D12468" t="s">
        <v>2652</v>
      </c>
      <c r="E12468" t="s">
        <v>659</v>
      </c>
      <c r="F12468" t="str">
        <f>VLOOKUP(orders[[#This Row],[product_id]],Products!A:C,3,0)</f>
        <v>Appliances</v>
      </c>
      <c r="G12468">
        <v>1</v>
      </c>
      <c r="H12468" s="6">
        <v>7.9681523565440518E-2</v>
      </c>
      <c r="I12468" s="2">
        <f>VLOOKUP($E12468,
Products!$A$1:$F$201,MATCH(Orders!I$1,Products!$A$1:$F$1,0),0)</f>
        <v>25646.095965041459</v>
      </c>
      <c r="J12468" s="2">
        <f>VLOOKUP($E12468,
Products!$A$1:$F$201,MATCH(Orders!J$1,Products!$A$1:$F$1,0),0)</f>
        <v>18749.646593308222</v>
      </c>
    </row>
    <row r="12469" spans="1:10">
      <c r="A12469">
        <v>12468</v>
      </c>
      <c r="B12469" s="4">
        <v>45717</v>
      </c>
      <c r="C12469" s="10">
        <f>DATE(YEAR(orders[[#This Row],[order_date]]), MONTH(orders[[#This Row],[order_date]]), 1)</f>
        <v>45717</v>
      </c>
      <c r="D12469" t="s">
        <v>4623</v>
      </c>
      <c r="E12469" t="s">
        <v>520</v>
      </c>
      <c r="F12469" t="str">
        <f>VLOOKUP(orders[[#This Row],[product_id]],Products!A:C,3,0)</f>
        <v>Electronics</v>
      </c>
      <c r="G12469">
        <v>1</v>
      </c>
      <c r="H12469" s="6">
        <v>0.16687410867647176</v>
      </c>
      <c r="I12469" s="2">
        <f>VLOOKUP($E12469,
Products!$A$1:$F$201,MATCH(Orders!I$1,Products!$A$1:$F$1,0),0)</f>
        <v>19053.584916305819</v>
      </c>
      <c r="J12469" s="2">
        <f>VLOOKUP($E12469,
Products!$A$1:$F$201,MATCH(Orders!J$1,Products!$A$1:$F$1,0),0)</f>
        <v>13248.74841276826</v>
      </c>
    </row>
    <row r="12470" spans="1:10">
      <c r="A12470">
        <v>12469</v>
      </c>
      <c r="B12470" s="4">
        <v>45777</v>
      </c>
      <c r="C12470" s="10">
        <f>DATE(YEAR(orders[[#This Row],[order_date]]), MONTH(orders[[#This Row],[order_date]]), 1)</f>
        <v>45748</v>
      </c>
      <c r="D12470" t="s">
        <v>3319</v>
      </c>
      <c r="E12470" t="s">
        <v>608</v>
      </c>
      <c r="F12470" t="str">
        <f>VLOOKUP(orders[[#This Row],[product_id]],Products!A:C,3,0)</f>
        <v>Electronics</v>
      </c>
      <c r="G12470">
        <v>3</v>
      </c>
      <c r="H12470" s="6">
        <v>0.10462227986010358</v>
      </c>
      <c r="I12470" s="2">
        <f>VLOOKUP($E12470,
Products!$A$1:$F$201,MATCH(Orders!I$1,Products!$A$1:$F$1,0),0)</f>
        <v>32509.710212279751</v>
      </c>
      <c r="J12470" s="2">
        <f>VLOOKUP($E12470,
Products!$A$1:$F$201,MATCH(Orders!J$1,Products!$A$1:$F$1,0),0)</f>
        <v>23699.228985408761</v>
      </c>
    </row>
    <row r="12471" spans="1:10">
      <c r="A12471">
        <v>12470</v>
      </c>
      <c r="B12471" s="4">
        <v>45452</v>
      </c>
      <c r="C12471" s="10">
        <f>DATE(YEAR(orders[[#This Row],[order_date]]), MONTH(orders[[#This Row],[order_date]]), 1)</f>
        <v>45444</v>
      </c>
      <c r="D12471" t="s">
        <v>2192</v>
      </c>
      <c r="E12471" t="s">
        <v>696</v>
      </c>
      <c r="F12471" t="str">
        <f>VLOOKUP(orders[[#This Row],[product_id]],Products!A:C,3,0)</f>
        <v>Electronics</v>
      </c>
      <c r="G12471">
        <v>3</v>
      </c>
      <c r="H12471" s="6">
        <v>0.12258901735342653</v>
      </c>
      <c r="I12471" s="2">
        <f>VLOOKUP($E12471,
Products!$A$1:$F$201,MATCH(Orders!I$1,Products!$A$1:$F$1,0),0)</f>
        <v>2723.6534496184809</v>
      </c>
      <c r="J12471" s="2">
        <f>VLOOKUP($E12471,
Products!$A$1:$F$201,MATCH(Orders!J$1,Products!$A$1:$F$1,0),0)</f>
        <v>1872.4715951823</v>
      </c>
    </row>
    <row r="12472" spans="1:10">
      <c r="A12472">
        <v>12471</v>
      </c>
      <c r="B12472" s="4">
        <v>45192</v>
      </c>
      <c r="C12472" s="10">
        <f>DATE(YEAR(orders[[#This Row],[order_date]]), MONTH(orders[[#This Row],[order_date]]), 1)</f>
        <v>45170</v>
      </c>
      <c r="D12472" t="s">
        <v>4233</v>
      </c>
      <c r="E12472" t="s">
        <v>668</v>
      </c>
      <c r="F12472" t="str">
        <f>VLOOKUP(orders[[#This Row],[product_id]],Products!A:C,3,0)</f>
        <v>Electronics</v>
      </c>
      <c r="G12472">
        <v>2</v>
      </c>
      <c r="H12472" s="6">
        <v>0.14357212732006214</v>
      </c>
      <c r="I12472" s="2">
        <f>VLOOKUP($E12472,
Products!$A$1:$F$201,MATCH(Orders!I$1,Products!$A$1:$F$1,0),0)</f>
        <v>23702.058773663419</v>
      </c>
      <c r="J12472" s="2">
        <f>VLOOKUP($E12472,
Products!$A$1:$F$201,MATCH(Orders!J$1,Products!$A$1:$F$1,0),0)</f>
        <v>17657.804767621328</v>
      </c>
    </row>
    <row r="12473" spans="1:10">
      <c r="A12473">
        <v>12472</v>
      </c>
      <c r="B12473" s="4">
        <v>45067</v>
      </c>
      <c r="C12473" s="10">
        <f>DATE(YEAR(orders[[#This Row],[order_date]]), MONTH(orders[[#This Row],[order_date]]), 1)</f>
        <v>45047</v>
      </c>
      <c r="D12473" t="s">
        <v>778</v>
      </c>
      <c r="E12473" t="s">
        <v>644</v>
      </c>
      <c r="F12473" t="str">
        <f>VLOOKUP(orders[[#This Row],[product_id]],Products!A:C,3,0)</f>
        <v>Appliances</v>
      </c>
      <c r="G12473">
        <v>3</v>
      </c>
      <c r="H12473" s="6">
        <v>6.6145375157807607E-2</v>
      </c>
      <c r="I12473" s="2">
        <f>VLOOKUP($E12473,
Products!$A$1:$F$201,MATCH(Orders!I$1,Products!$A$1:$F$1,0),0)</f>
        <v>2076.3860361463489</v>
      </c>
      <c r="J12473" s="2">
        <f>VLOOKUP($E12473,
Products!$A$1:$F$201,MATCH(Orders!J$1,Products!$A$1:$F$1,0),0)</f>
        <v>1496.280632568785</v>
      </c>
    </row>
    <row r="12474" spans="1:10">
      <c r="A12474">
        <v>12473</v>
      </c>
      <c r="B12474" s="4">
        <v>45821</v>
      </c>
      <c r="C12474" s="10">
        <f>DATE(YEAR(orders[[#This Row],[order_date]]), MONTH(orders[[#This Row],[order_date]]), 1)</f>
        <v>45809</v>
      </c>
      <c r="D12474" t="s">
        <v>1430</v>
      </c>
      <c r="E12474" t="s">
        <v>611</v>
      </c>
      <c r="F12474" t="str">
        <f>VLOOKUP(orders[[#This Row],[product_id]],Products!A:C,3,0)</f>
        <v>Electronics</v>
      </c>
      <c r="G12474">
        <v>1</v>
      </c>
      <c r="H12474" s="6">
        <v>0.21059401324846627</v>
      </c>
      <c r="I12474" s="2">
        <f>VLOOKUP($E12474,
Products!$A$1:$F$201,MATCH(Orders!I$1,Products!$A$1:$F$1,0),0)</f>
        <v>12041.08303405661</v>
      </c>
      <c r="J12474" s="2">
        <f>VLOOKUP($E12474,
Products!$A$1:$F$201,MATCH(Orders!J$1,Products!$A$1:$F$1,0),0)</f>
        <v>7946.6428283753548</v>
      </c>
    </row>
    <row r="12475" spans="1:10">
      <c r="A12475">
        <v>12474</v>
      </c>
      <c r="B12475" s="4">
        <v>45332</v>
      </c>
      <c r="C12475" s="10">
        <f>DATE(YEAR(orders[[#This Row],[order_date]]), MONTH(orders[[#This Row],[order_date]]), 1)</f>
        <v>45323</v>
      </c>
      <c r="D12475" t="s">
        <v>4460</v>
      </c>
      <c r="E12475" t="s">
        <v>573</v>
      </c>
      <c r="F12475" t="str">
        <f>VLOOKUP(orders[[#This Row],[product_id]],Products!A:C,3,0)</f>
        <v>Electronics</v>
      </c>
      <c r="G12475">
        <v>2</v>
      </c>
      <c r="H12475" s="6">
        <v>0.13195373980043398</v>
      </c>
      <c r="I12475" s="2">
        <f>VLOOKUP($E12475,
Products!$A$1:$F$201,MATCH(Orders!I$1,Products!$A$1:$F$1,0),0)</f>
        <v>30443.851050190449</v>
      </c>
      <c r="J12475" s="2">
        <f>VLOOKUP($E12475,
Products!$A$1:$F$201,MATCH(Orders!J$1,Products!$A$1:$F$1,0),0)</f>
        <v>21165.126268210519</v>
      </c>
    </row>
    <row r="12476" spans="1:10">
      <c r="A12476">
        <v>12475</v>
      </c>
      <c r="B12476" s="4">
        <v>45219</v>
      </c>
      <c r="C12476" s="10">
        <f>DATE(YEAR(orders[[#This Row],[order_date]]), MONTH(orders[[#This Row],[order_date]]), 1)</f>
        <v>45200</v>
      </c>
      <c r="D12476" t="s">
        <v>3701</v>
      </c>
      <c r="E12476" t="s">
        <v>594</v>
      </c>
      <c r="F12476" t="str">
        <f>VLOOKUP(orders[[#This Row],[product_id]],Products!A:C,3,0)</f>
        <v>Electronics</v>
      </c>
      <c r="G12476">
        <v>2</v>
      </c>
      <c r="H12476" s="6">
        <v>0.19728334715714321</v>
      </c>
      <c r="I12476" s="2">
        <f>VLOOKUP($E12476,
Products!$A$1:$F$201,MATCH(Orders!I$1,Products!$A$1:$F$1,0),0)</f>
        <v>19992.108086337241</v>
      </c>
      <c r="J12476" s="2">
        <f>VLOOKUP($E12476,
Products!$A$1:$F$201,MATCH(Orders!J$1,Products!$A$1:$F$1,0),0)</f>
        <v>14456.6967044005</v>
      </c>
    </row>
    <row r="12477" spans="1:10">
      <c r="A12477">
        <v>12476</v>
      </c>
      <c r="B12477" s="4">
        <v>45981</v>
      </c>
      <c r="C12477" s="10">
        <f>DATE(YEAR(orders[[#This Row],[order_date]]), MONTH(orders[[#This Row],[order_date]]), 1)</f>
        <v>45962</v>
      </c>
      <c r="D12477" t="s">
        <v>975</v>
      </c>
      <c r="E12477" t="s">
        <v>683</v>
      </c>
      <c r="F12477" t="str">
        <f>VLOOKUP(orders[[#This Row],[product_id]],Products!A:C,3,0)</f>
        <v>Electronics</v>
      </c>
      <c r="G12477">
        <v>3</v>
      </c>
      <c r="H12477" s="6">
        <v>0.1047741385673038</v>
      </c>
      <c r="I12477" s="2">
        <f>VLOOKUP($E12477,
Products!$A$1:$F$201,MATCH(Orders!I$1,Products!$A$1:$F$1,0),0)</f>
        <v>30555.409096588959</v>
      </c>
      <c r="J12477" s="2">
        <f>VLOOKUP($E12477,
Products!$A$1:$F$201,MATCH(Orders!J$1,Products!$A$1:$F$1,0),0)</f>
        <v>20295.233857550291</v>
      </c>
    </row>
    <row r="12478" spans="1:10">
      <c r="A12478">
        <v>12477</v>
      </c>
      <c r="B12478" s="4">
        <v>45281</v>
      </c>
      <c r="C12478" s="10">
        <f>DATE(YEAR(orders[[#This Row],[order_date]]), MONTH(orders[[#This Row],[order_date]]), 1)</f>
        <v>45261</v>
      </c>
      <c r="D12478" t="s">
        <v>924</v>
      </c>
      <c r="E12478" t="s">
        <v>534</v>
      </c>
      <c r="F12478" t="str">
        <f>VLOOKUP(orders[[#This Row],[product_id]],Products!A:C,3,0)</f>
        <v>Appliances</v>
      </c>
      <c r="G12478">
        <v>1</v>
      </c>
      <c r="H12478" s="6">
        <v>6.8135589732632534E-2</v>
      </c>
      <c r="I12478" s="2">
        <f>VLOOKUP($E12478,
Products!$A$1:$F$201,MATCH(Orders!I$1,Products!$A$1:$F$1,0),0)</f>
        <v>24743.162958088669</v>
      </c>
      <c r="J12478" s="2">
        <f>VLOOKUP($E12478,
Products!$A$1:$F$201,MATCH(Orders!J$1,Products!$A$1:$F$1,0),0)</f>
        <v>19307.588986555591</v>
      </c>
    </row>
    <row r="12479" spans="1:10">
      <c r="A12479">
        <v>12478</v>
      </c>
      <c r="B12479" s="4">
        <v>45131</v>
      </c>
      <c r="C12479" s="10">
        <f>DATE(YEAR(orders[[#This Row],[order_date]]), MONTH(orders[[#This Row],[order_date]]), 1)</f>
        <v>45108</v>
      </c>
      <c r="D12479" t="s">
        <v>4425</v>
      </c>
      <c r="E12479" t="s">
        <v>569</v>
      </c>
      <c r="F12479" t="str">
        <f>VLOOKUP(orders[[#This Row],[product_id]],Products!A:C,3,0)</f>
        <v>Electronics</v>
      </c>
      <c r="G12479">
        <v>1</v>
      </c>
      <c r="H12479" s="6">
        <v>0.18025159480833283</v>
      </c>
      <c r="I12479" s="2">
        <f>VLOOKUP($E12479,
Products!$A$1:$F$201,MATCH(Orders!I$1,Products!$A$1:$F$1,0),0)</f>
        <v>30739.034547193129</v>
      </c>
      <c r="J12479" s="2">
        <f>VLOOKUP($E12479,
Products!$A$1:$F$201,MATCH(Orders!J$1,Products!$A$1:$F$1,0),0)</f>
        <v>22938.60345365321</v>
      </c>
    </row>
    <row r="12480" spans="1:10">
      <c r="A12480">
        <v>12479</v>
      </c>
      <c r="B12480" s="4">
        <v>45920</v>
      </c>
      <c r="C12480" s="10">
        <f>DATE(YEAR(orders[[#This Row],[order_date]]), MONTH(orders[[#This Row],[order_date]]), 1)</f>
        <v>45901</v>
      </c>
      <c r="D12480" t="s">
        <v>1252</v>
      </c>
      <c r="E12480" t="s">
        <v>674</v>
      </c>
      <c r="F12480" t="str">
        <f>VLOOKUP(orders[[#This Row],[product_id]],Products!A:C,3,0)</f>
        <v>Appliances</v>
      </c>
      <c r="G12480">
        <v>2</v>
      </c>
      <c r="H12480" s="6">
        <v>9.807297217816463E-2</v>
      </c>
      <c r="I12480" s="2">
        <f>VLOOKUP($E12480,
Products!$A$1:$F$201,MATCH(Orders!I$1,Products!$A$1:$F$1,0),0)</f>
        <v>6324.5253633508046</v>
      </c>
      <c r="J12480" s="2">
        <f>VLOOKUP($E12480,
Products!$A$1:$F$201,MATCH(Orders!J$1,Products!$A$1:$F$1,0),0)</f>
        <v>4493.055585088201</v>
      </c>
    </row>
    <row r="12481" spans="1:10">
      <c r="A12481">
        <v>12480</v>
      </c>
      <c r="B12481" s="4">
        <v>45217</v>
      </c>
      <c r="C12481" s="10">
        <f>DATE(YEAR(orders[[#This Row],[order_date]]), MONTH(orders[[#This Row],[order_date]]), 1)</f>
        <v>45200</v>
      </c>
      <c r="D12481" t="s">
        <v>4435</v>
      </c>
      <c r="E12481" t="s">
        <v>601</v>
      </c>
      <c r="F12481" t="str">
        <f>VLOOKUP(orders[[#This Row],[product_id]],Products!A:C,3,0)</f>
        <v>Appliances</v>
      </c>
      <c r="G12481">
        <v>1</v>
      </c>
      <c r="H12481" s="6">
        <v>0.14494528602237319</v>
      </c>
      <c r="I12481" s="2">
        <f>VLOOKUP($E12481,
Products!$A$1:$F$201,MATCH(Orders!I$1,Products!$A$1:$F$1,0),0)</f>
        <v>2095.1354013205032</v>
      </c>
      <c r="J12481" s="2">
        <f>VLOOKUP($E12481,
Products!$A$1:$F$201,MATCH(Orders!J$1,Products!$A$1:$F$1,0),0)</f>
        <v>1374.592895200507</v>
      </c>
    </row>
    <row r="12482" spans="1:10">
      <c r="A12482">
        <v>12481</v>
      </c>
      <c r="B12482" s="4">
        <v>45037</v>
      </c>
      <c r="C12482" s="10">
        <f>DATE(YEAR(orders[[#This Row],[order_date]]), MONTH(orders[[#This Row],[order_date]]), 1)</f>
        <v>45017</v>
      </c>
      <c r="D12482" t="s">
        <v>3960</v>
      </c>
      <c r="E12482" t="s">
        <v>659</v>
      </c>
      <c r="F12482" t="str">
        <f>VLOOKUP(orders[[#This Row],[product_id]],Products!A:C,3,0)</f>
        <v>Appliances</v>
      </c>
      <c r="G12482">
        <v>2</v>
      </c>
      <c r="H12482" s="6">
        <v>0.10811684568987058</v>
      </c>
      <c r="I12482" s="2">
        <f>VLOOKUP($E12482,
Products!$A$1:$F$201,MATCH(Orders!I$1,Products!$A$1:$F$1,0),0)</f>
        <v>25646.095965041459</v>
      </c>
      <c r="J12482" s="2">
        <f>VLOOKUP($E12482,
Products!$A$1:$F$201,MATCH(Orders!J$1,Products!$A$1:$F$1,0),0)</f>
        <v>18749.646593308222</v>
      </c>
    </row>
    <row r="12483" spans="1:10">
      <c r="A12483">
        <v>12482</v>
      </c>
      <c r="B12483" s="4">
        <v>46018</v>
      </c>
      <c r="C12483" s="10">
        <f>DATE(YEAR(orders[[#This Row],[order_date]]), MONTH(orders[[#This Row],[order_date]]), 1)</f>
        <v>45992</v>
      </c>
      <c r="D12483" t="s">
        <v>1807</v>
      </c>
      <c r="E12483" t="s">
        <v>533</v>
      </c>
      <c r="F12483" t="str">
        <f>VLOOKUP(orders[[#This Row],[product_id]],Products!A:C,3,0)</f>
        <v>Electronics</v>
      </c>
      <c r="G12483">
        <v>2</v>
      </c>
      <c r="H12483" s="6">
        <v>0.11799294575112312</v>
      </c>
      <c r="I12483" s="2">
        <f>VLOOKUP($E12483,
Products!$A$1:$F$201,MATCH(Orders!I$1,Products!$A$1:$F$1,0),0)</f>
        <v>28589.802369332661</v>
      </c>
      <c r="J12483" s="2">
        <f>VLOOKUP($E12483,
Products!$A$1:$F$201,MATCH(Orders!J$1,Products!$A$1:$F$1,0),0)</f>
        <v>21212.93445492295</v>
      </c>
    </row>
    <row r="12484" spans="1:10">
      <c r="A12484">
        <v>12483</v>
      </c>
      <c r="B12484" s="4">
        <v>45299</v>
      </c>
      <c r="C12484" s="10">
        <f>DATE(YEAR(orders[[#This Row],[order_date]]), MONTH(orders[[#This Row],[order_date]]), 1)</f>
        <v>45292</v>
      </c>
      <c r="D12484" t="s">
        <v>3061</v>
      </c>
      <c r="E12484" t="s">
        <v>589</v>
      </c>
      <c r="F12484" t="str">
        <f>VLOOKUP(orders[[#This Row],[product_id]],Products!A:C,3,0)</f>
        <v>Appliances</v>
      </c>
      <c r="G12484">
        <v>1</v>
      </c>
      <c r="H12484" s="6">
        <v>0.10644702262873115</v>
      </c>
      <c r="I12484" s="2">
        <f>VLOOKUP($E12484,
Products!$A$1:$F$201,MATCH(Orders!I$1,Products!$A$1:$F$1,0),0)</f>
        <v>6227.1351854710047</v>
      </c>
      <c r="J12484" s="2">
        <f>VLOOKUP($E12484,
Products!$A$1:$F$201,MATCH(Orders!J$1,Products!$A$1:$F$1,0),0)</f>
        <v>4146.7707671772396</v>
      </c>
    </row>
    <row r="12485" spans="1:10">
      <c r="A12485">
        <v>12484</v>
      </c>
      <c r="B12485" s="4">
        <v>45122</v>
      </c>
      <c r="C12485" s="10">
        <f>DATE(YEAR(orders[[#This Row],[order_date]]), MONTH(orders[[#This Row],[order_date]]), 1)</f>
        <v>45108</v>
      </c>
      <c r="D12485" t="s">
        <v>2494</v>
      </c>
      <c r="E12485" t="s">
        <v>681</v>
      </c>
      <c r="F12485" t="str">
        <f>VLOOKUP(orders[[#This Row],[product_id]],Products!A:C,3,0)</f>
        <v>Appliances</v>
      </c>
      <c r="G12485">
        <v>1</v>
      </c>
      <c r="H12485" s="6">
        <v>7.0540534382794562E-2</v>
      </c>
      <c r="I12485" s="2">
        <f>VLOOKUP($E12485,
Products!$A$1:$F$201,MATCH(Orders!I$1,Products!$A$1:$F$1,0),0)</f>
        <v>2080.3641662770501</v>
      </c>
      <c r="J12485" s="2">
        <f>VLOOKUP($E12485,
Products!$A$1:$F$201,MATCH(Orders!J$1,Products!$A$1:$F$1,0),0)</f>
        <v>1566.754559891986</v>
      </c>
    </row>
    <row r="12486" spans="1:10">
      <c r="A12486">
        <v>12485</v>
      </c>
      <c r="B12486" s="4">
        <v>45052</v>
      </c>
      <c r="C12486" s="10">
        <f>DATE(YEAR(orders[[#This Row],[order_date]]), MONTH(orders[[#This Row],[order_date]]), 1)</f>
        <v>45047</v>
      </c>
      <c r="D12486" t="s">
        <v>4105</v>
      </c>
      <c r="E12486" t="s">
        <v>699</v>
      </c>
      <c r="F12486" t="str">
        <f>VLOOKUP(orders[[#This Row],[product_id]],Products!A:C,3,0)</f>
        <v>Appliances</v>
      </c>
      <c r="G12486">
        <v>3</v>
      </c>
      <c r="H12486" s="6">
        <v>0.10643711934881654</v>
      </c>
      <c r="I12486" s="2">
        <f>VLOOKUP($E12486,
Products!$A$1:$F$201,MATCH(Orders!I$1,Products!$A$1:$F$1,0),0)</f>
        <v>25091.998133165329</v>
      </c>
      <c r="J12486" s="2">
        <f>VLOOKUP($E12486,
Products!$A$1:$F$201,MATCH(Orders!J$1,Products!$A$1:$F$1,0),0)</f>
        <v>18464.226825266349</v>
      </c>
    </row>
    <row r="12487" spans="1:10">
      <c r="A12487">
        <v>12486</v>
      </c>
      <c r="B12487" s="4">
        <v>45188</v>
      </c>
      <c r="C12487" s="10">
        <f>DATE(YEAR(orders[[#This Row],[order_date]]), MONTH(orders[[#This Row],[order_date]]), 1)</f>
        <v>45170</v>
      </c>
      <c r="D12487" t="s">
        <v>2674</v>
      </c>
      <c r="E12487" t="s">
        <v>528</v>
      </c>
      <c r="F12487" t="str">
        <f>VLOOKUP(orders[[#This Row],[product_id]],Products!A:C,3,0)</f>
        <v>Appliances</v>
      </c>
      <c r="G12487">
        <v>2</v>
      </c>
      <c r="H12487" s="6">
        <v>6.0044632759295141E-2</v>
      </c>
      <c r="I12487" s="2">
        <f>VLOOKUP($E12487,
Products!$A$1:$F$201,MATCH(Orders!I$1,Products!$A$1:$F$1,0),0)</f>
        <v>5741.145946914552</v>
      </c>
      <c r="J12487" s="2">
        <f>VLOOKUP($E12487,
Products!$A$1:$F$201,MATCH(Orders!J$1,Products!$A$1:$F$1,0),0)</f>
        <v>4112.7219202399874</v>
      </c>
    </row>
    <row r="12488" spans="1:10">
      <c r="A12488">
        <v>12487</v>
      </c>
      <c r="B12488" s="4">
        <v>45813</v>
      </c>
      <c r="C12488" s="10">
        <f>DATE(YEAR(orders[[#This Row],[order_date]]), MONTH(orders[[#This Row],[order_date]]), 1)</f>
        <v>45809</v>
      </c>
      <c r="D12488" t="s">
        <v>2633</v>
      </c>
      <c r="E12488" t="s">
        <v>544</v>
      </c>
      <c r="F12488" t="str">
        <f>VLOOKUP(orders[[#This Row],[product_id]],Products!A:C,3,0)</f>
        <v>Electronics</v>
      </c>
      <c r="G12488">
        <v>1</v>
      </c>
      <c r="H12488" s="6">
        <v>0.1878668460718507</v>
      </c>
      <c r="I12488" s="2">
        <f>VLOOKUP($E12488,
Products!$A$1:$F$201,MATCH(Orders!I$1,Products!$A$1:$F$1,0),0)</f>
        <v>16273.22789477584</v>
      </c>
      <c r="J12488" s="2">
        <f>VLOOKUP($E12488,
Products!$A$1:$F$201,MATCH(Orders!J$1,Products!$A$1:$F$1,0),0)</f>
        <v>12683.607953986329</v>
      </c>
    </row>
    <row r="12489" spans="1:10">
      <c r="A12489">
        <v>12488</v>
      </c>
      <c r="B12489" s="4">
        <v>45850</v>
      </c>
      <c r="C12489" s="10">
        <f>DATE(YEAR(orders[[#This Row],[order_date]]), MONTH(orders[[#This Row],[order_date]]), 1)</f>
        <v>45839</v>
      </c>
      <c r="D12489" t="s">
        <v>1126</v>
      </c>
      <c r="E12489" t="s">
        <v>574</v>
      </c>
      <c r="F12489" t="str">
        <f>VLOOKUP(orders[[#This Row],[product_id]],Products!A:C,3,0)</f>
        <v>Electronics</v>
      </c>
      <c r="G12489">
        <v>2</v>
      </c>
      <c r="H12489" s="6">
        <v>0.14521761920136225</v>
      </c>
      <c r="I12489" s="2">
        <f>VLOOKUP($E12489,
Products!$A$1:$F$201,MATCH(Orders!I$1,Products!$A$1:$F$1,0),0)</f>
        <v>30824.427673567101</v>
      </c>
      <c r="J12489" s="2">
        <f>VLOOKUP($E12489,
Products!$A$1:$F$201,MATCH(Orders!J$1,Products!$A$1:$F$1,0),0)</f>
        <v>20473.07476940487</v>
      </c>
    </row>
    <row r="12490" spans="1:10">
      <c r="A12490">
        <v>12489</v>
      </c>
      <c r="B12490" s="4">
        <v>45081</v>
      </c>
      <c r="C12490" s="10">
        <f>DATE(YEAR(orders[[#This Row],[order_date]]), MONTH(orders[[#This Row],[order_date]]), 1)</f>
        <v>45078</v>
      </c>
      <c r="D12490" t="s">
        <v>1965</v>
      </c>
      <c r="E12490" t="s">
        <v>526</v>
      </c>
      <c r="F12490" t="str">
        <f>VLOOKUP(orders[[#This Row],[product_id]],Products!A:C,3,0)</f>
        <v>Electronics</v>
      </c>
      <c r="G12490">
        <v>2</v>
      </c>
      <c r="H12490" s="6">
        <v>0.1811170643233031</v>
      </c>
      <c r="I12490" s="2">
        <f>VLOOKUP($E12490,
Products!$A$1:$F$201,MATCH(Orders!I$1,Products!$A$1:$F$1,0),0)</f>
        <v>11165.347713400481</v>
      </c>
      <c r="J12490" s="2">
        <f>VLOOKUP($E12490,
Products!$A$1:$F$201,MATCH(Orders!J$1,Products!$A$1:$F$1,0),0)</f>
        <v>7966.5169511049389</v>
      </c>
    </row>
    <row r="12491" spans="1:10">
      <c r="A12491">
        <v>12490</v>
      </c>
      <c r="B12491" s="4">
        <v>45034</v>
      </c>
      <c r="C12491" s="10">
        <f>DATE(YEAR(orders[[#This Row],[order_date]]), MONTH(orders[[#This Row],[order_date]]), 1)</f>
        <v>45017</v>
      </c>
      <c r="D12491" t="s">
        <v>2563</v>
      </c>
      <c r="E12491" t="s">
        <v>625</v>
      </c>
      <c r="F12491" t="str">
        <f>VLOOKUP(orders[[#This Row],[product_id]],Products!A:C,3,0)</f>
        <v>Electronics</v>
      </c>
      <c r="G12491">
        <v>2</v>
      </c>
      <c r="H12491" s="6">
        <v>0.19372922137596518</v>
      </c>
      <c r="I12491" s="2">
        <f>VLOOKUP($E12491,
Products!$A$1:$F$201,MATCH(Orders!I$1,Products!$A$1:$F$1,0),0)</f>
        <v>11578.815958005471</v>
      </c>
      <c r="J12491" s="2">
        <f>VLOOKUP($E12491,
Products!$A$1:$F$201,MATCH(Orders!J$1,Products!$A$1:$F$1,0),0)</f>
        <v>7854.7306959992193</v>
      </c>
    </row>
    <row r="12492" spans="1:10">
      <c r="A12492">
        <v>12491</v>
      </c>
      <c r="B12492" s="4">
        <v>44961</v>
      </c>
      <c r="C12492" s="10">
        <f>DATE(YEAR(orders[[#This Row],[order_date]]), MONTH(orders[[#This Row],[order_date]]), 1)</f>
        <v>44958</v>
      </c>
      <c r="D12492" t="s">
        <v>3602</v>
      </c>
      <c r="E12492" t="s">
        <v>591</v>
      </c>
      <c r="F12492" t="str">
        <f>VLOOKUP(orders[[#This Row],[product_id]],Products!A:C,3,0)</f>
        <v>Appliances</v>
      </c>
      <c r="G12492">
        <v>2</v>
      </c>
      <c r="H12492" s="6">
        <v>8.529756632713642E-2</v>
      </c>
      <c r="I12492" s="2">
        <f>VLOOKUP($E12492,
Products!$A$1:$F$201,MATCH(Orders!I$1,Products!$A$1:$F$1,0),0)</f>
        <v>5828.0678031706884</v>
      </c>
      <c r="J12492" s="2">
        <f>VLOOKUP($E12492,
Products!$A$1:$F$201,MATCH(Orders!J$1,Products!$A$1:$F$1,0),0)</f>
        <v>3928.741316454903</v>
      </c>
    </row>
    <row r="12493" spans="1:10">
      <c r="A12493">
        <v>12492</v>
      </c>
      <c r="B12493" s="4">
        <v>45994</v>
      </c>
      <c r="C12493" s="10">
        <f>DATE(YEAR(orders[[#This Row],[order_date]]), MONTH(orders[[#This Row],[order_date]]), 1)</f>
        <v>45992</v>
      </c>
      <c r="D12493" t="s">
        <v>4366</v>
      </c>
      <c r="E12493" t="s">
        <v>682</v>
      </c>
      <c r="F12493" t="str">
        <f>VLOOKUP(orders[[#This Row],[product_id]],Products!A:C,3,0)</f>
        <v>Electronics</v>
      </c>
      <c r="G12493">
        <v>1</v>
      </c>
      <c r="H12493" s="6">
        <v>0.13522528004548809</v>
      </c>
      <c r="I12493" s="2">
        <f>VLOOKUP($E12493,
Products!$A$1:$F$201,MATCH(Orders!I$1,Products!$A$1:$F$1,0),0)</f>
        <v>32533.33990892916</v>
      </c>
      <c r="J12493" s="2">
        <f>VLOOKUP($E12493,
Products!$A$1:$F$201,MATCH(Orders!J$1,Products!$A$1:$F$1,0),0)</f>
        <v>22734.712471507952</v>
      </c>
    </row>
    <row r="12494" spans="1:10">
      <c r="A12494">
        <v>12493</v>
      </c>
      <c r="B12494" s="4">
        <v>45581</v>
      </c>
      <c r="C12494" s="10">
        <f>DATE(YEAR(orders[[#This Row],[order_date]]), MONTH(orders[[#This Row],[order_date]]), 1)</f>
        <v>45566</v>
      </c>
      <c r="D12494" t="s">
        <v>3639</v>
      </c>
      <c r="E12494" t="s">
        <v>599</v>
      </c>
      <c r="F12494" t="str">
        <f>VLOOKUP(orders[[#This Row],[product_id]],Products!A:C,3,0)</f>
        <v>Electronics</v>
      </c>
      <c r="G12494">
        <v>1</v>
      </c>
      <c r="H12494" s="6">
        <v>0.18390691089920622</v>
      </c>
      <c r="I12494" s="2">
        <f>VLOOKUP($E12494,
Products!$A$1:$F$201,MATCH(Orders!I$1,Products!$A$1:$F$1,0),0)</f>
        <v>24019.70637428105</v>
      </c>
      <c r="J12494" s="2">
        <f>VLOOKUP($E12494,
Products!$A$1:$F$201,MATCH(Orders!J$1,Products!$A$1:$F$1,0),0)</f>
        <v>16602.559277417411</v>
      </c>
    </row>
    <row r="12495" spans="1:10">
      <c r="A12495">
        <v>12494</v>
      </c>
      <c r="B12495" s="4">
        <v>45649</v>
      </c>
      <c r="C12495" s="10">
        <f>DATE(YEAR(orders[[#This Row],[order_date]]), MONTH(orders[[#This Row],[order_date]]), 1)</f>
        <v>45627</v>
      </c>
      <c r="D12495" t="s">
        <v>3215</v>
      </c>
      <c r="E12495" t="s">
        <v>597</v>
      </c>
      <c r="F12495" t="str">
        <f>VLOOKUP(orders[[#This Row],[product_id]],Products!A:C,3,0)</f>
        <v>Appliances</v>
      </c>
      <c r="G12495">
        <v>1</v>
      </c>
      <c r="H12495" s="6">
        <v>6.1227292927567373E-2</v>
      </c>
      <c r="I12495" s="2">
        <f>VLOOKUP($E12495,
Products!$A$1:$F$201,MATCH(Orders!I$1,Products!$A$1:$F$1,0),0)</f>
        <v>22545.827750919081</v>
      </c>
      <c r="J12495" s="2">
        <f>VLOOKUP($E12495,
Products!$A$1:$F$201,MATCH(Orders!J$1,Products!$A$1:$F$1,0),0)</f>
        <v>15091.172935360129</v>
      </c>
    </row>
    <row r="12496" spans="1:10">
      <c r="A12496">
        <v>12495</v>
      </c>
      <c r="B12496" s="4">
        <v>45924</v>
      </c>
      <c r="C12496" s="10">
        <f>DATE(YEAR(orders[[#This Row],[order_date]]), MONTH(orders[[#This Row],[order_date]]), 1)</f>
        <v>45901</v>
      </c>
      <c r="D12496" t="s">
        <v>1290</v>
      </c>
      <c r="E12496" t="s">
        <v>669</v>
      </c>
      <c r="F12496" t="str">
        <f>VLOOKUP(orders[[#This Row],[product_id]],Products!A:C,3,0)</f>
        <v>Electronics</v>
      </c>
      <c r="G12496">
        <v>2</v>
      </c>
      <c r="H12496" s="6">
        <v>0.10682109217132178</v>
      </c>
      <c r="I12496" s="2">
        <f>VLOOKUP($E12496,
Products!$A$1:$F$201,MATCH(Orders!I$1,Products!$A$1:$F$1,0),0)</f>
        <v>11708.03419603835</v>
      </c>
      <c r="J12496" s="2">
        <f>VLOOKUP($E12496,
Products!$A$1:$F$201,MATCH(Orders!J$1,Products!$A$1:$F$1,0),0)</f>
        <v>7784.9580101998827</v>
      </c>
    </row>
    <row r="12497" spans="1:10">
      <c r="A12497">
        <v>12496</v>
      </c>
      <c r="B12497" s="4">
        <v>45342</v>
      </c>
      <c r="C12497" s="10">
        <f>DATE(YEAR(orders[[#This Row],[order_date]]), MONTH(orders[[#This Row],[order_date]]), 1)</f>
        <v>45323</v>
      </c>
      <c r="D12497" t="s">
        <v>2268</v>
      </c>
      <c r="E12497" t="s">
        <v>586</v>
      </c>
      <c r="F12497" t="str">
        <f>VLOOKUP(orders[[#This Row],[product_id]],Products!A:C,3,0)</f>
        <v>Appliances</v>
      </c>
      <c r="G12497">
        <v>1</v>
      </c>
      <c r="H12497" s="6">
        <v>0.10256369361110769</v>
      </c>
      <c r="I12497" s="2">
        <f>VLOOKUP($E12497,
Products!$A$1:$F$201,MATCH(Orders!I$1,Products!$A$1:$F$1,0),0)</f>
        <v>22928.971424497449</v>
      </c>
      <c r="J12497" s="2">
        <f>VLOOKUP($E12497,
Products!$A$1:$F$201,MATCH(Orders!J$1,Products!$A$1:$F$1,0),0)</f>
        <v>17801.356740692991</v>
      </c>
    </row>
    <row r="12498" spans="1:10">
      <c r="A12498">
        <v>12497</v>
      </c>
      <c r="B12498" s="4">
        <v>45926</v>
      </c>
      <c r="C12498" s="10">
        <f>DATE(YEAR(orders[[#This Row],[order_date]]), MONTH(orders[[#This Row],[order_date]]), 1)</f>
        <v>45901</v>
      </c>
      <c r="D12498" t="s">
        <v>3669</v>
      </c>
      <c r="E12498" t="s">
        <v>590</v>
      </c>
      <c r="F12498" t="str">
        <f>VLOOKUP(orders[[#This Row],[product_id]],Products!A:C,3,0)</f>
        <v>Appliances</v>
      </c>
      <c r="G12498">
        <v>1</v>
      </c>
      <c r="H12498" s="6">
        <v>9.3500490425432237E-2</v>
      </c>
      <c r="I12498" s="2">
        <f>VLOOKUP($E12498,
Products!$A$1:$F$201,MATCH(Orders!I$1,Products!$A$1:$F$1,0),0)</f>
        <v>2035.9251500591261</v>
      </c>
      <c r="J12498" s="2">
        <f>VLOOKUP($E12498,
Products!$A$1:$F$201,MATCH(Orders!J$1,Products!$A$1:$F$1,0),0)</f>
        <v>1473.8412378673991</v>
      </c>
    </row>
    <row r="12499" spans="1:10">
      <c r="A12499">
        <v>12498</v>
      </c>
      <c r="B12499" s="4">
        <v>45211</v>
      </c>
      <c r="C12499" s="10">
        <f>DATE(YEAR(orders[[#This Row],[order_date]]), MONTH(orders[[#This Row],[order_date]]), 1)</f>
        <v>45200</v>
      </c>
      <c r="D12499" t="s">
        <v>2791</v>
      </c>
      <c r="E12499" t="s">
        <v>670</v>
      </c>
      <c r="F12499" t="str">
        <f>VLOOKUP(orders[[#This Row],[product_id]],Products!A:C,3,0)</f>
        <v>Electronics</v>
      </c>
      <c r="G12499">
        <v>1</v>
      </c>
      <c r="H12499" s="6">
        <v>0.20177054023231328</v>
      </c>
      <c r="I12499" s="2">
        <f>VLOOKUP($E12499,
Products!$A$1:$F$201,MATCH(Orders!I$1,Products!$A$1:$F$1,0),0)</f>
        <v>2624.8628733917722</v>
      </c>
      <c r="J12499" s="2">
        <f>VLOOKUP($E12499,
Products!$A$1:$F$201,MATCH(Orders!J$1,Products!$A$1:$F$1,0),0)</f>
        <v>1944.041928611671</v>
      </c>
    </row>
    <row r="12500" spans="1:10">
      <c r="A12500">
        <v>12499</v>
      </c>
      <c r="B12500" s="4">
        <v>45444</v>
      </c>
      <c r="C12500" s="10">
        <f>DATE(YEAR(orders[[#This Row],[order_date]]), MONTH(orders[[#This Row],[order_date]]), 1)</f>
        <v>45444</v>
      </c>
      <c r="D12500" t="s">
        <v>2495</v>
      </c>
      <c r="E12500" t="s">
        <v>632</v>
      </c>
      <c r="F12500" t="str">
        <f>VLOOKUP(orders[[#This Row],[product_id]],Products!A:C,3,0)</f>
        <v>Electronics</v>
      </c>
      <c r="G12500">
        <v>3</v>
      </c>
      <c r="H12500" s="6">
        <v>0.22627708884173048</v>
      </c>
      <c r="I12500" s="2">
        <f>VLOOKUP($E12500,
Products!$A$1:$F$201,MATCH(Orders!I$1,Products!$A$1:$F$1,0),0)</f>
        <v>23049.571773693999</v>
      </c>
      <c r="J12500" s="2">
        <f>VLOOKUP($E12500,
Products!$A$1:$F$201,MATCH(Orders!J$1,Products!$A$1:$F$1,0),0)</f>
        <v>15791.461375569639</v>
      </c>
    </row>
    <row r="12501" spans="1:10">
      <c r="A12501">
        <v>12500</v>
      </c>
      <c r="B12501" s="4">
        <v>44953</v>
      </c>
      <c r="C12501" s="10">
        <f>DATE(YEAR(orders[[#This Row],[order_date]]), MONTH(orders[[#This Row],[order_date]]), 1)</f>
        <v>44927</v>
      </c>
      <c r="D12501" t="s">
        <v>4685</v>
      </c>
      <c r="E12501" t="s">
        <v>593</v>
      </c>
      <c r="F12501" t="str">
        <f>VLOOKUP(orders[[#This Row],[product_id]],Products!A:C,3,0)</f>
        <v>Electronics</v>
      </c>
      <c r="G12501">
        <v>2</v>
      </c>
      <c r="H12501" s="6">
        <v>0.12987549194378728</v>
      </c>
      <c r="I12501" s="2">
        <f>VLOOKUP($E12501,
Products!$A$1:$F$201,MATCH(Orders!I$1,Products!$A$1:$F$1,0),0)</f>
        <v>2667.7858525453248</v>
      </c>
      <c r="J12501" s="2">
        <f>VLOOKUP($E12501,
Products!$A$1:$F$201,MATCH(Orders!J$1,Products!$A$1:$F$1,0),0)</f>
        <v>1797.4955098065359</v>
      </c>
    </row>
    <row r="12502" spans="1:10">
      <c r="A12502">
        <v>12501</v>
      </c>
      <c r="B12502" s="4">
        <v>45153</v>
      </c>
      <c r="C12502" s="10">
        <f>DATE(YEAR(orders[[#This Row],[order_date]]), MONTH(orders[[#This Row],[order_date]]), 1)</f>
        <v>45139</v>
      </c>
      <c r="D12502" t="s">
        <v>3179</v>
      </c>
      <c r="E12502" t="s">
        <v>599</v>
      </c>
      <c r="F12502" t="str">
        <f>VLOOKUP(orders[[#This Row],[product_id]],Products!A:C,3,0)</f>
        <v>Electronics</v>
      </c>
      <c r="G12502">
        <v>2</v>
      </c>
      <c r="H12502" s="6">
        <v>0.13700562982416975</v>
      </c>
      <c r="I12502" s="2">
        <f>VLOOKUP($E12502,
Products!$A$1:$F$201,MATCH(Orders!I$1,Products!$A$1:$F$1,0),0)</f>
        <v>24019.70637428105</v>
      </c>
      <c r="J12502" s="2">
        <f>VLOOKUP($E12502,
Products!$A$1:$F$201,MATCH(Orders!J$1,Products!$A$1:$F$1,0),0)</f>
        <v>16602.559277417411</v>
      </c>
    </row>
    <row r="12503" spans="1:10">
      <c r="A12503">
        <v>12502</v>
      </c>
      <c r="B12503" s="4">
        <v>45774</v>
      </c>
      <c r="C12503" s="10">
        <f>DATE(YEAR(orders[[#This Row],[order_date]]), MONTH(orders[[#This Row],[order_date]]), 1)</f>
        <v>45748</v>
      </c>
      <c r="D12503" t="s">
        <v>4375</v>
      </c>
      <c r="E12503" t="s">
        <v>633</v>
      </c>
      <c r="F12503" t="str">
        <f>VLOOKUP(orders[[#This Row],[product_id]],Products!A:C,3,0)</f>
        <v>Appliances</v>
      </c>
      <c r="G12503">
        <v>2</v>
      </c>
      <c r="H12503" s="6">
        <v>0.13342204880871769</v>
      </c>
      <c r="I12503" s="2">
        <f>VLOOKUP($E12503,
Products!$A$1:$F$201,MATCH(Orders!I$1,Products!$A$1:$F$1,0),0)</f>
        <v>2361.4162937319088</v>
      </c>
      <c r="J12503" s="2">
        <f>VLOOKUP($E12503,
Products!$A$1:$F$201,MATCH(Orders!J$1,Products!$A$1:$F$1,0),0)</f>
        <v>1552.5536411429621</v>
      </c>
    </row>
    <row r="12504" spans="1:10">
      <c r="A12504">
        <v>12503</v>
      </c>
      <c r="B12504" s="4">
        <v>44944</v>
      </c>
      <c r="C12504" s="10">
        <f>DATE(YEAR(orders[[#This Row],[order_date]]), MONTH(orders[[#This Row],[order_date]]), 1)</f>
        <v>44927</v>
      </c>
      <c r="D12504" t="s">
        <v>2598</v>
      </c>
      <c r="E12504" t="s">
        <v>547</v>
      </c>
      <c r="F12504" t="str">
        <f>VLOOKUP(orders[[#This Row],[product_id]],Products!A:C,3,0)</f>
        <v>Appliances</v>
      </c>
      <c r="G12504">
        <v>2</v>
      </c>
      <c r="H12504" s="6">
        <v>0.10606478316900207</v>
      </c>
      <c r="I12504" s="2">
        <f>VLOOKUP($E12504,
Products!$A$1:$F$201,MATCH(Orders!I$1,Products!$A$1:$F$1,0),0)</f>
        <v>2366.4310858022332</v>
      </c>
      <c r="J12504" s="2">
        <f>VLOOKUP($E12504,
Products!$A$1:$F$201,MATCH(Orders!J$1,Products!$A$1:$F$1,0),0)</f>
        <v>1841.1055346213741</v>
      </c>
    </row>
    <row r="12505" spans="1:10">
      <c r="A12505">
        <v>12504</v>
      </c>
      <c r="B12505" s="4">
        <v>44969</v>
      </c>
      <c r="C12505" s="10">
        <f>DATE(YEAR(orders[[#This Row],[order_date]]), MONTH(orders[[#This Row],[order_date]]), 1)</f>
        <v>44958</v>
      </c>
      <c r="D12505" t="s">
        <v>3187</v>
      </c>
      <c r="E12505" t="s">
        <v>695</v>
      </c>
      <c r="F12505" t="str">
        <f>VLOOKUP(orders[[#This Row],[product_id]],Products!A:C,3,0)</f>
        <v>Electronics</v>
      </c>
      <c r="G12505">
        <v>2</v>
      </c>
      <c r="H12505" s="6">
        <v>0.13917676887407773</v>
      </c>
      <c r="I12505" s="2">
        <f>VLOOKUP($E12505,
Products!$A$1:$F$201,MATCH(Orders!I$1,Products!$A$1:$F$1,0),0)</f>
        <v>2716.2219891886762</v>
      </c>
      <c r="J12505" s="2">
        <f>VLOOKUP($E12505,
Products!$A$1:$F$201,MATCH(Orders!J$1,Products!$A$1:$F$1,0),0)</f>
        <v>2045.0534052982539</v>
      </c>
    </row>
    <row r="12506" spans="1:10">
      <c r="A12506">
        <v>12505</v>
      </c>
      <c r="B12506" s="4">
        <v>45015</v>
      </c>
      <c r="C12506" s="10">
        <f>DATE(YEAR(orders[[#This Row],[order_date]]), MONTH(orders[[#This Row],[order_date]]), 1)</f>
        <v>44986</v>
      </c>
      <c r="D12506" t="s">
        <v>4136</v>
      </c>
      <c r="E12506" t="s">
        <v>604</v>
      </c>
      <c r="F12506" t="str">
        <f>VLOOKUP(orders[[#This Row],[product_id]],Products!A:C,3,0)</f>
        <v>Appliances</v>
      </c>
      <c r="G12506">
        <v>1</v>
      </c>
      <c r="H12506" s="6">
        <v>6.3821802169686595E-2</v>
      </c>
      <c r="I12506" s="2">
        <f>VLOOKUP($E12506,
Products!$A$1:$F$201,MATCH(Orders!I$1,Products!$A$1:$F$1,0),0)</f>
        <v>2087.687835040248</v>
      </c>
      <c r="J12506" s="2">
        <f>VLOOKUP($E12506,
Products!$A$1:$F$201,MATCH(Orders!J$1,Products!$A$1:$F$1,0),0)</f>
        <v>1450.1823074928161</v>
      </c>
    </row>
    <row r="12507" spans="1:10">
      <c r="A12507">
        <v>12506</v>
      </c>
      <c r="B12507" s="4">
        <v>45512</v>
      </c>
      <c r="C12507" s="10">
        <f>DATE(YEAR(orders[[#This Row],[order_date]]), MONTH(orders[[#This Row],[order_date]]), 1)</f>
        <v>45505</v>
      </c>
      <c r="D12507" t="s">
        <v>3808</v>
      </c>
      <c r="E12507" t="s">
        <v>639</v>
      </c>
      <c r="F12507" t="str">
        <f>VLOOKUP(orders[[#This Row],[product_id]],Products!A:C,3,0)</f>
        <v>Appliances</v>
      </c>
      <c r="G12507">
        <v>2</v>
      </c>
      <c r="H12507" s="6">
        <v>0.1325890049852643</v>
      </c>
      <c r="I12507" s="2">
        <f>VLOOKUP($E12507,
Products!$A$1:$F$201,MATCH(Orders!I$1,Products!$A$1:$F$1,0),0)</f>
        <v>2320.8560923599921</v>
      </c>
      <c r="J12507" s="2">
        <f>VLOOKUP($E12507,
Products!$A$1:$F$201,MATCH(Orders!J$1,Products!$A$1:$F$1,0),0)</f>
        <v>1750.110004830213</v>
      </c>
    </row>
    <row r="12508" spans="1:10">
      <c r="A12508">
        <v>12507</v>
      </c>
      <c r="B12508" s="4">
        <v>45083</v>
      </c>
      <c r="C12508" s="10">
        <f>DATE(YEAR(orders[[#This Row],[order_date]]), MONTH(orders[[#This Row],[order_date]]), 1)</f>
        <v>45078</v>
      </c>
      <c r="D12508" t="s">
        <v>910</v>
      </c>
      <c r="E12508" t="s">
        <v>641</v>
      </c>
      <c r="F12508" t="str">
        <f>VLOOKUP(orders[[#This Row],[product_id]],Products!A:C,3,0)</f>
        <v>Appliances</v>
      </c>
      <c r="G12508">
        <v>2</v>
      </c>
      <c r="H12508" s="6">
        <v>0.11626137314537455</v>
      </c>
      <c r="I12508" s="2">
        <f>VLOOKUP($E12508,
Products!$A$1:$F$201,MATCH(Orders!I$1,Products!$A$1:$F$1,0),0)</f>
        <v>27167.965718506261</v>
      </c>
      <c r="J12508" s="2">
        <f>VLOOKUP($E12508,
Products!$A$1:$F$201,MATCH(Orders!J$1,Products!$A$1:$F$1,0),0)</f>
        <v>19748.025676381669</v>
      </c>
    </row>
    <row r="12509" spans="1:10">
      <c r="A12509">
        <v>12508</v>
      </c>
      <c r="B12509" s="4">
        <v>45060</v>
      </c>
      <c r="C12509" s="10">
        <f>DATE(YEAR(orders[[#This Row],[order_date]]), MONTH(orders[[#This Row],[order_date]]), 1)</f>
        <v>45047</v>
      </c>
      <c r="D12509" t="s">
        <v>3458</v>
      </c>
      <c r="E12509" t="s">
        <v>574</v>
      </c>
      <c r="F12509" t="str">
        <f>VLOOKUP(orders[[#This Row],[product_id]],Products!A:C,3,0)</f>
        <v>Electronics</v>
      </c>
      <c r="G12509">
        <v>2</v>
      </c>
      <c r="H12509" s="6">
        <v>0.17357743205036552</v>
      </c>
      <c r="I12509" s="2">
        <f>VLOOKUP($E12509,
Products!$A$1:$F$201,MATCH(Orders!I$1,Products!$A$1:$F$1,0),0)</f>
        <v>30824.427673567101</v>
      </c>
      <c r="J12509" s="2">
        <f>VLOOKUP($E12509,
Products!$A$1:$F$201,MATCH(Orders!J$1,Products!$A$1:$F$1,0),0)</f>
        <v>20473.07476940487</v>
      </c>
    </row>
    <row r="12510" spans="1:10">
      <c r="A12510">
        <v>12509</v>
      </c>
      <c r="B12510" s="4">
        <v>45390</v>
      </c>
      <c r="C12510" s="10">
        <f>DATE(YEAR(orders[[#This Row],[order_date]]), MONTH(orders[[#This Row],[order_date]]), 1)</f>
        <v>45383</v>
      </c>
      <c r="D12510" t="s">
        <v>1447</v>
      </c>
      <c r="E12510" t="s">
        <v>545</v>
      </c>
      <c r="F12510" t="str">
        <f>VLOOKUP(orders[[#This Row],[product_id]],Products!A:C,3,0)</f>
        <v>Electronics</v>
      </c>
      <c r="G12510">
        <v>2</v>
      </c>
      <c r="H12510" s="6">
        <v>0.16713601948561432</v>
      </c>
      <c r="I12510" s="2">
        <f>VLOOKUP($E12510,
Products!$A$1:$F$201,MATCH(Orders!I$1,Products!$A$1:$F$1,0),0)</f>
        <v>11292.44914297154</v>
      </c>
      <c r="J12510" s="2">
        <f>VLOOKUP($E12510,
Products!$A$1:$F$201,MATCH(Orders!J$1,Products!$A$1:$F$1,0),0)</f>
        <v>7616.0274340726546</v>
      </c>
    </row>
    <row r="12511" spans="1:10">
      <c r="A12511">
        <v>12510</v>
      </c>
      <c r="B12511" s="4">
        <v>45667</v>
      </c>
      <c r="C12511" s="10">
        <f>DATE(YEAR(orders[[#This Row],[order_date]]), MONTH(orders[[#This Row],[order_date]]), 1)</f>
        <v>45658</v>
      </c>
      <c r="D12511" t="s">
        <v>1910</v>
      </c>
      <c r="E12511" t="s">
        <v>643</v>
      </c>
      <c r="F12511" t="str">
        <f>VLOOKUP(orders[[#This Row],[product_id]],Products!A:C,3,0)</f>
        <v>Appliances</v>
      </c>
      <c r="G12511">
        <v>1</v>
      </c>
      <c r="H12511" s="6">
        <v>6.1894467098578473E-2</v>
      </c>
      <c r="I12511" s="2">
        <f>VLOOKUP($E12511,
Products!$A$1:$F$201,MATCH(Orders!I$1,Products!$A$1:$F$1,0),0)</f>
        <v>26269.068564891841</v>
      </c>
      <c r="J12511" s="2">
        <f>VLOOKUP($E12511,
Products!$A$1:$F$201,MATCH(Orders!J$1,Products!$A$1:$F$1,0),0)</f>
        <v>18867.564539756699</v>
      </c>
    </row>
    <row r="12512" spans="1:10">
      <c r="A12512">
        <v>12511</v>
      </c>
      <c r="B12512" s="4">
        <v>45984</v>
      </c>
      <c r="C12512" s="10">
        <f>DATE(YEAR(orders[[#This Row],[order_date]]), MONTH(orders[[#This Row],[order_date]]), 1)</f>
        <v>45962</v>
      </c>
      <c r="D12512" t="s">
        <v>4534</v>
      </c>
      <c r="E12512" t="s">
        <v>536</v>
      </c>
      <c r="F12512" t="str">
        <f>VLOOKUP(orders[[#This Row],[product_id]],Products!A:C,3,0)</f>
        <v>Appliances</v>
      </c>
      <c r="G12512">
        <v>1</v>
      </c>
      <c r="H12512" s="6">
        <v>0.11419420114488468</v>
      </c>
      <c r="I12512" s="2">
        <f>VLOOKUP($E12512,
Products!$A$1:$F$201,MATCH(Orders!I$1,Products!$A$1:$F$1,0),0)</f>
        <v>25818.123603836499</v>
      </c>
      <c r="J12512" s="2">
        <f>VLOOKUP($E12512,
Products!$A$1:$F$201,MATCH(Orders!J$1,Products!$A$1:$F$1,0),0)</f>
        <v>18462.729442964981</v>
      </c>
    </row>
    <row r="12513" spans="1:10">
      <c r="A12513">
        <v>12512</v>
      </c>
      <c r="B12513" s="4">
        <v>45009</v>
      </c>
      <c r="C12513" s="10">
        <f>DATE(YEAR(orders[[#This Row],[order_date]]), MONTH(orders[[#This Row],[order_date]]), 1)</f>
        <v>44986</v>
      </c>
      <c r="D12513" t="s">
        <v>2793</v>
      </c>
      <c r="E12513" t="s">
        <v>535</v>
      </c>
      <c r="F12513" t="str">
        <f>VLOOKUP(orders[[#This Row],[product_id]],Products!A:C,3,0)</f>
        <v>Appliances</v>
      </c>
      <c r="G12513">
        <v>2</v>
      </c>
      <c r="H12513" s="6">
        <v>8.9878060914103677E-2</v>
      </c>
      <c r="I12513" s="2">
        <f>VLOOKUP($E12513,
Products!$A$1:$F$201,MATCH(Orders!I$1,Products!$A$1:$F$1,0),0)</f>
        <v>25188.460642954858</v>
      </c>
      <c r="J12513" s="2">
        <f>VLOOKUP($E12513,
Products!$A$1:$F$201,MATCH(Orders!J$1,Products!$A$1:$F$1,0),0)</f>
        <v>18873.341689191599</v>
      </c>
    </row>
    <row r="12514" spans="1:10">
      <c r="A12514">
        <v>12513</v>
      </c>
      <c r="B12514" s="4">
        <v>45855</v>
      </c>
      <c r="C12514" s="10">
        <f>DATE(YEAR(orders[[#This Row],[order_date]]), MONTH(orders[[#This Row],[order_date]]), 1)</f>
        <v>45839</v>
      </c>
      <c r="D12514" t="s">
        <v>3594</v>
      </c>
      <c r="E12514" t="s">
        <v>684</v>
      </c>
      <c r="F12514" t="str">
        <f>VLOOKUP(orders[[#This Row],[product_id]],Products!A:C,3,0)</f>
        <v>Appliances</v>
      </c>
      <c r="G12514">
        <v>1</v>
      </c>
      <c r="H12514" s="6">
        <v>5.6325389488665729E-2</v>
      </c>
      <c r="I12514" s="2">
        <f>VLOOKUP($E12514,
Products!$A$1:$F$201,MATCH(Orders!I$1,Products!$A$1:$F$1,0),0)</f>
        <v>2147.166688023286</v>
      </c>
      <c r="J12514" s="2">
        <f>VLOOKUP($E12514,
Products!$A$1:$F$201,MATCH(Orders!J$1,Products!$A$1:$F$1,0),0)</f>
        <v>1709.9619584723389</v>
      </c>
    </row>
    <row r="12515" spans="1:10">
      <c r="A12515">
        <v>12514</v>
      </c>
      <c r="B12515" s="4">
        <v>45792</v>
      </c>
      <c r="C12515" s="10">
        <f>DATE(YEAR(orders[[#This Row],[order_date]]), MONTH(orders[[#This Row],[order_date]]), 1)</f>
        <v>45778</v>
      </c>
      <c r="D12515" t="s">
        <v>4200</v>
      </c>
      <c r="E12515" t="s">
        <v>590</v>
      </c>
      <c r="F12515" t="str">
        <f>VLOOKUP(orders[[#This Row],[product_id]],Products!A:C,3,0)</f>
        <v>Appliances</v>
      </c>
      <c r="G12515">
        <v>1</v>
      </c>
      <c r="H12515" s="6">
        <v>7.0523221345259304E-2</v>
      </c>
      <c r="I12515" s="2">
        <f>VLOOKUP($E12515,
Products!$A$1:$F$201,MATCH(Orders!I$1,Products!$A$1:$F$1,0),0)</f>
        <v>2035.9251500591261</v>
      </c>
      <c r="J12515" s="2">
        <f>VLOOKUP($E12515,
Products!$A$1:$F$201,MATCH(Orders!J$1,Products!$A$1:$F$1,0),0)</f>
        <v>1473.8412378673991</v>
      </c>
    </row>
    <row r="12516" spans="1:10">
      <c r="A12516">
        <v>12515</v>
      </c>
      <c r="B12516" s="4">
        <v>45130</v>
      </c>
      <c r="C12516" s="10">
        <f>DATE(YEAR(orders[[#This Row],[order_date]]), MONTH(orders[[#This Row],[order_date]]), 1)</f>
        <v>45108</v>
      </c>
      <c r="D12516" t="s">
        <v>3659</v>
      </c>
      <c r="E12516" t="s">
        <v>669</v>
      </c>
      <c r="F12516" t="str">
        <f>VLOOKUP(orders[[#This Row],[product_id]],Products!A:C,3,0)</f>
        <v>Electronics</v>
      </c>
      <c r="G12516">
        <v>1</v>
      </c>
      <c r="H12516" s="6">
        <v>0.20482003723660333</v>
      </c>
      <c r="I12516" s="2">
        <f>VLOOKUP($E12516,
Products!$A$1:$F$201,MATCH(Orders!I$1,Products!$A$1:$F$1,0),0)</f>
        <v>11708.03419603835</v>
      </c>
      <c r="J12516" s="2">
        <f>VLOOKUP($E12516,
Products!$A$1:$F$201,MATCH(Orders!J$1,Products!$A$1:$F$1,0),0)</f>
        <v>7784.9580101998827</v>
      </c>
    </row>
    <row r="12517" spans="1:10">
      <c r="A12517">
        <v>12516</v>
      </c>
      <c r="B12517" s="4">
        <v>45888</v>
      </c>
      <c r="C12517" s="10">
        <f>DATE(YEAR(orders[[#This Row],[order_date]]), MONTH(orders[[#This Row],[order_date]]), 1)</f>
        <v>45870</v>
      </c>
      <c r="D12517" t="s">
        <v>3934</v>
      </c>
      <c r="E12517" t="s">
        <v>566</v>
      </c>
      <c r="F12517" t="str">
        <f>VLOOKUP(orders[[#This Row],[product_id]],Products!A:C,3,0)</f>
        <v>Electronics</v>
      </c>
      <c r="G12517">
        <v>1</v>
      </c>
      <c r="H12517" s="6">
        <v>0.17649114826604695</v>
      </c>
      <c r="I12517" s="2">
        <f>VLOOKUP($E12517,
Products!$A$1:$F$201,MATCH(Orders!I$1,Products!$A$1:$F$1,0),0)</f>
        <v>16858.5225334635</v>
      </c>
      <c r="J12517" s="2">
        <f>VLOOKUP($E12517,
Products!$A$1:$F$201,MATCH(Orders!J$1,Products!$A$1:$F$1,0),0)</f>
        <v>11855.743620634101</v>
      </c>
    </row>
    <row r="12518" spans="1:10">
      <c r="A12518">
        <v>12517</v>
      </c>
      <c r="B12518" s="4">
        <v>45423</v>
      </c>
      <c r="C12518" s="10">
        <f>DATE(YEAR(orders[[#This Row],[order_date]]), MONTH(orders[[#This Row],[order_date]]), 1)</f>
        <v>45413</v>
      </c>
      <c r="D12518" t="s">
        <v>873</v>
      </c>
      <c r="E12518" t="s">
        <v>532</v>
      </c>
      <c r="F12518" t="str">
        <f>VLOOKUP(orders[[#This Row],[product_id]],Products!A:C,3,0)</f>
        <v>Electronics</v>
      </c>
      <c r="G12518">
        <v>2</v>
      </c>
      <c r="H12518" s="6">
        <v>0.2280590233610649</v>
      </c>
      <c r="I12518" s="2">
        <f>VLOOKUP($E12518,
Products!$A$1:$F$201,MATCH(Orders!I$1,Products!$A$1:$F$1,0),0)</f>
        <v>2668.0593077725212</v>
      </c>
      <c r="J12518" s="2">
        <f>VLOOKUP($E12518,
Products!$A$1:$F$201,MATCH(Orders!J$1,Products!$A$1:$F$1,0),0)</f>
        <v>1923.7114222321791</v>
      </c>
    </row>
    <row r="12519" spans="1:10">
      <c r="A12519">
        <v>12518</v>
      </c>
      <c r="B12519" s="4">
        <v>45368</v>
      </c>
      <c r="C12519" s="10">
        <f>DATE(YEAR(orders[[#This Row],[order_date]]), MONTH(orders[[#This Row],[order_date]]), 1)</f>
        <v>45352</v>
      </c>
      <c r="D12519" t="s">
        <v>4447</v>
      </c>
      <c r="E12519" t="s">
        <v>540</v>
      </c>
      <c r="F12519" t="str">
        <f>VLOOKUP(orders[[#This Row],[product_id]],Products!A:C,3,0)</f>
        <v>Electronics</v>
      </c>
      <c r="G12519">
        <v>1</v>
      </c>
      <c r="H12519" s="6">
        <v>0.16894697806279618</v>
      </c>
      <c r="I12519" s="2">
        <f>VLOOKUP($E12519,
Products!$A$1:$F$201,MATCH(Orders!I$1,Products!$A$1:$F$1,0),0)</f>
        <v>27903.66571841111</v>
      </c>
      <c r="J12519" s="2">
        <f>VLOOKUP($E12519,
Products!$A$1:$F$201,MATCH(Orders!J$1,Products!$A$1:$F$1,0),0)</f>
        <v>20363.814715502049</v>
      </c>
    </row>
    <row r="12520" spans="1:10">
      <c r="A12520">
        <v>12519</v>
      </c>
      <c r="B12520" s="4">
        <v>45754</v>
      </c>
      <c r="C12520" s="10">
        <f>DATE(YEAR(orders[[#This Row],[order_date]]), MONTH(orders[[#This Row],[order_date]]), 1)</f>
        <v>45748</v>
      </c>
      <c r="D12520" t="s">
        <v>1347</v>
      </c>
      <c r="E12520" t="s">
        <v>565</v>
      </c>
      <c r="F12520" t="str">
        <f>VLOOKUP(orders[[#This Row],[product_id]],Products!A:C,3,0)</f>
        <v>Electronics</v>
      </c>
      <c r="G12520">
        <v>1</v>
      </c>
      <c r="H12520" s="6">
        <v>0.13559641929301525</v>
      </c>
      <c r="I12520" s="2">
        <f>VLOOKUP($E12520,
Products!$A$1:$F$201,MATCH(Orders!I$1,Products!$A$1:$F$1,0),0)</f>
        <v>2327.4213408101141</v>
      </c>
      <c r="J12520" s="2">
        <f>VLOOKUP($E12520,
Products!$A$1:$F$201,MATCH(Orders!J$1,Products!$A$1:$F$1,0),0)</f>
        <v>1682.0944582406071</v>
      </c>
    </row>
    <row r="12521" spans="1:10">
      <c r="A12521">
        <v>12520</v>
      </c>
      <c r="B12521" s="4">
        <v>45797</v>
      </c>
      <c r="C12521" s="10">
        <f>DATE(YEAR(orders[[#This Row],[order_date]]), MONTH(orders[[#This Row],[order_date]]), 1)</f>
        <v>45778</v>
      </c>
      <c r="D12521" t="s">
        <v>1811</v>
      </c>
      <c r="E12521" t="s">
        <v>537</v>
      </c>
      <c r="F12521" t="str">
        <f>VLOOKUP(orders[[#This Row],[product_id]],Products!A:C,3,0)</f>
        <v>Electronics</v>
      </c>
      <c r="G12521">
        <v>3</v>
      </c>
      <c r="H12521" s="6">
        <v>0.11518839226291186</v>
      </c>
      <c r="I12521" s="2">
        <f>VLOOKUP($E12521,
Products!$A$1:$F$201,MATCH(Orders!I$1,Products!$A$1:$F$1,0),0)</f>
        <v>31703.831103033539</v>
      </c>
      <c r="J12521" s="2">
        <f>VLOOKUP($E12521,
Products!$A$1:$F$201,MATCH(Orders!J$1,Products!$A$1:$F$1,0),0)</f>
        <v>24504.340558054781</v>
      </c>
    </row>
    <row r="12522" spans="1:10">
      <c r="A12522">
        <v>12521</v>
      </c>
      <c r="B12522" s="4">
        <v>45795</v>
      </c>
      <c r="C12522" s="10">
        <f>DATE(YEAR(orders[[#This Row],[order_date]]), MONTH(orders[[#This Row],[order_date]]), 1)</f>
        <v>45778</v>
      </c>
      <c r="D12522" t="s">
        <v>4445</v>
      </c>
      <c r="E12522" t="s">
        <v>595</v>
      </c>
      <c r="F12522" t="str">
        <f>VLOOKUP(orders[[#This Row],[product_id]],Products!A:C,3,0)</f>
        <v>Electronics</v>
      </c>
      <c r="G12522">
        <v>3</v>
      </c>
      <c r="H12522" s="6">
        <v>0.14216004940856022</v>
      </c>
      <c r="I12522" s="2">
        <f>VLOOKUP($E12522,
Products!$A$1:$F$201,MATCH(Orders!I$1,Products!$A$1:$F$1,0),0)</f>
        <v>2368.316565735005</v>
      </c>
      <c r="J12522" s="2">
        <f>VLOOKUP($E12522,
Products!$A$1:$F$201,MATCH(Orders!J$1,Products!$A$1:$F$1,0),0)</f>
        <v>1668.7588573553539</v>
      </c>
    </row>
    <row r="12523" spans="1:10">
      <c r="A12523">
        <v>12522</v>
      </c>
      <c r="B12523" s="4">
        <v>45006</v>
      </c>
      <c r="C12523" s="10">
        <f>DATE(YEAR(orders[[#This Row],[order_date]]), MONTH(orders[[#This Row],[order_date]]), 1)</f>
        <v>44986</v>
      </c>
      <c r="D12523" t="s">
        <v>3440</v>
      </c>
      <c r="E12523" t="s">
        <v>637</v>
      </c>
      <c r="F12523" t="str">
        <f>VLOOKUP(orders[[#This Row],[product_id]],Products!A:C,3,0)</f>
        <v>Electronics</v>
      </c>
      <c r="G12523">
        <v>2</v>
      </c>
      <c r="H12523" s="6">
        <v>0.18453015846466189</v>
      </c>
      <c r="I12523" s="2">
        <f>VLOOKUP($E12523,
Products!$A$1:$F$201,MATCH(Orders!I$1,Products!$A$1:$F$1,0),0)</f>
        <v>2722.8882486231741</v>
      </c>
      <c r="J12523" s="2">
        <f>VLOOKUP($E12523,
Products!$A$1:$F$201,MATCH(Orders!J$1,Products!$A$1:$F$1,0),0)</f>
        <v>2155.455197032014</v>
      </c>
    </row>
    <row r="12524" spans="1:10">
      <c r="A12524">
        <v>12523</v>
      </c>
      <c r="B12524" s="4">
        <v>45738</v>
      </c>
      <c r="C12524" s="10">
        <f>DATE(YEAR(orders[[#This Row],[order_date]]), MONTH(orders[[#This Row],[order_date]]), 1)</f>
        <v>45717</v>
      </c>
      <c r="D12524" t="s">
        <v>2529</v>
      </c>
      <c r="E12524" t="s">
        <v>596</v>
      </c>
      <c r="F12524" t="str">
        <f>VLOOKUP(orders[[#This Row],[product_id]],Products!A:C,3,0)</f>
        <v>Electronics</v>
      </c>
      <c r="G12524">
        <v>1</v>
      </c>
      <c r="H12524" s="6">
        <v>0.12550599936125439</v>
      </c>
      <c r="I12524" s="2">
        <f>VLOOKUP($E12524,
Products!$A$1:$F$201,MATCH(Orders!I$1,Products!$A$1:$F$1,0),0)</f>
        <v>12935.39757670891</v>
      </c>
      <c r="J12524" s="2">
        <f>VLOOKUP($E12524,
Products!$A$1:$F$201,MATCH(Orders!J$1,Products!$A$1:$F$1,0),0)</f>
        <v>9648.6160598594815</v>
      </c>
    </row>
    <row r="12525" spans="1:10">
      <c r="A12525">
        <v>12524</v>
      </c>
      <c r="B12525" s="4">
        <v>45841</v>
      </c>
      <c r="C12525" s="10">
        <f>DATE(YEAR(orders[[#This Row],[order_date]]), MONTH(orders[[#This Row],[order_date]]), 1)</f>
        <v>45839</v>
      </c>
      <c r="D12525" t="s">
        <v>3353</v>
      </c>
      <c r="E12525" t="s">
        <v>605</v>
      </c>
      <c r="F12525" t="str">
        <f>VLOOKUP(orders[[#This Row],[product_id]],Products!A:C,3,0)</f>
        <v>Electronics</v>
      </c>
      <c r="G12525">
        <v>2</v>
      </c>
      <c r="H12525" s="6">
        <v>0.10596330067883748</v>
      </c>
      <c r="I12525" s="2">
        <f>VLOOKUP($E12525,
Products!$A$1:$F$201,MATCH(Orders!I$1,Products!$A$1:$F$1,0),0)</f>
        <v>2690.742909794456</v>
      </c>
      <c r="J12525" s="2">
        <f>VLOOKUP($E12525,
Products!$A$1:$F$201,MATCH(Orders!J$1,Products!$A$1:$F$1,0),0)</f>
        <v>2067.549626292313</v>
      </c>
    </row>
    <row r="12526" spans="1:10">
      <c r="A12526">
        <v>12525</v>
      </c>
      <c r="B12526" s="4">
        <v>45496</v>
      </c>
      <c r="C12526" s="10">
        <f>DATE(YEAR(orders[[#This Row],[order_date]]), MONTH(orders[[#This Row],[order_date]]), 1)</f>
        <v>45474</v>
      </c>
      <c r="D12526" t="s">
        <v>807</v>
      </c>
      <c r="E12526" t="s">
        <v>532</v>
      </c>
      <c r="F12526" t="str">
        <f>VLOOKUP(orders[[#This Row],[product_id]],Products!A:C,3,0)</f>
        <v>Electronics</v>
      </c>
      <c r="G12526">
        <v>2</v>
      </c>
      <c r="H12526" s="6">
        <v>0.16732574073576895</v>
      </c>
      <c r="I12526" s="2">
        <f>VLOOKUP($E12526,
Products!$A$1:$F$201,MATCH(Orders!I$1,Products!$A$1:$F$1,0),0)</f>
        <v>2668.0593077725212</v>
      </c>
      <c r="J12526" s="2">
        <f>VLOOKUP($E12526,
Products!$A$1:$F$201,MATCH(Orders!J$1,Products!$A$1:$F$1,0),0)</f>
        <v>1923.7114222321791</v>
      </c>
    </row>
    <row r="12527" spans="1:10">
      <c r="A12527">
        <v>12526</v>
      </c>
      <c r="B12527" s="4">
        <v>45788</v>
      </c>
      <c r="C12527" s="10">
        <f>DATE(YEAR(orders[[#This Row],[order_date]]), MONTH(orders[[#This Row],[order_date]]), 1)</f>
        <v>45778</v>
      </c>
      <c r="D12527" t="s">
        <v>3513</v>
      </c>
      <c r="E12527" t="s">
        <v>552</v>
      </c>
      <c r="F12527" t="str">
        <f>VLOOKUP(orders[[#This Row],[product_id]],Products!A:C,3,0)</f>
        <v>Electronics</v>
      </c>
      <c r="G12527">
        <v>2</v>
      </c>
      <c r="H12527" s="6">
        <v>0.15211479121129698</v>
      </c>
      <c r="I12527" s="2">
        <f>VLOOKUP($E12527,
Products!$A$1:$F$201,MATCH(Orders!I$1,Products!$A$1:$F$1,0),0)</f>
        <v>20326.88586940234</v>
      </c>
      <c r="J12527" s="2">
        <f>VLOOKUP($E12527,
Products!$A$1:$F$201,MATCH(Orders!J$1,Products!$A$1:$F$1,0),0)</f>
        <v>14896.572579237891</v>
      </c>
    </row>
    <row r="12528" spans="1:10">
      <c r="A12528">
        <v>12527</v>
      </c>
      <c r="B12528" s="4">
        <v>45095</v>
      </c>
      <c r="C12528" s="10">
        <f>DATE(YEAR(orders[[#This Row],[order_date]]), MONTH(orders[[#This Row],[order_date]]), 1)</f>
        <v>45078</v>
      </c>
      <c r="D12528" t="s">
        <v>3471</v>
      </c>
      <c r="E12528" t="s">
        <v>639</v>
      </c>
      <c r="F12528" t="str">
        <f>VLOOKUP(orders[[#This Row],[product_id]],Products!A:C,3,0)</f>
        <v>Appliances</v>
      </c>
      <c r="G12528">
        <v>3</v>
      </c>
      <c r="H12528" s="6">
        <v>6.1766001119971527E-2</v>
      </c>
      <c r="I12528" s="2">
        <f>VLOOKUP($E12528,
Products!$A$1:$F$201,MATCH(Orders!I$1,Products!$A$1:$F$1,0),0)</f>
        <v>2320.8560923599921</v>
      </c>
      <c r="J12528" s="2">
        <f>VLOOKUP($E12528,
Products!$A$1:$F$201,MATCH(Orders!J$1,Products!$A$1:$F$1,0),0)</f>
        <v>1750.110004830213</v>
      </c>
    </row>
    <row r="12529" spans="1:10">
      <c r="A12529">
        <v>12528</v>
      </c>
      <c r="B12529" s="4">
        <v>45938</v>
      </c>
      <c r="C12529" s="10">
        <f>DATE(YEAR(orders[[#This Row],[order_date]]), MONTH(orders[[#This Row],[order_date]]), 1)</f>
        <v>45931</v>
      </c>
      <c r="D12529" t="s">
        <v>794</v>
      </c>
      <c r="E12529" t="s">
        <v>531</v>
      </c>
      <c r="F12529" t="str">
        <f>VLOOKUP(orders[[#This Row],[product_id]],Products!A:C,3,0)</f>
        <v>Electronics</v>
      </c>
      <c r="G12529">
        <v>1</v>
      </c>
      <c r="H12529" s="6">
        <v>0.1681201150844257</v>
      </c>
      <c r="I12529" s="2">
        <f>VLOOKUP($E12529,
Products!$A$1:$F$201,MATCH(Orders!I$1,Products!$A$1:$F$1,0),0)</f>
        <v>29674.378925417219</v>
      </c>
      <c r="J12529" s="2">
        <f>VLOOKUP($E12529,
Products!$A$1:$F$201,MATCH(Orders!J$1,Products!$A$1:$F$1,0),0)</f>
        <v>20795.30337605517</v>
      </c>
    </row>
    <row r="12530" spans="1:10">
      <c r="A12530">
        <v>12529</v>
      </c>
      <c r="B12530" s="4">
        <v>45162</v>
      </c>
      <c r="C12530" s="10">
        <f>DATE(YEAR(orders[[#This Row],[order_date]]), MONTH(orders[[#This Row],[order_date]]), 1)</f>
        <v>45139</v>
      </c>
      <c r="D12530" t="s">
        <v>3098</v>
      </c>
      <c r="E12530" t="s">
        <v>529</v>
      </c>
      <c r="F12530" t="str">
        <f>VLOOKUP(orders[[#This Row],[product_id]],Products!A:C,3,0)</f>
        <v>Electronics</v>
      </c>
      <c r="G12530">
        <v>1</v>
      </c>
      <c r="H12530" s="6">
        <v>0.21491084169676095</v>
      </c>
      <c r="I12530" s="2">
        <f>VLOOKUP($E12530,
Products!$A$1:$F$201,MATCH(Orders!I$1,Products!$A$1:$F$1,0),0)</f>
        <v>18308.801775351771</v>
      </c>
      <c r="J12530" s="2">
        <f>VLOOKUP($E12530,
Products!$A$1:$F$201,MATCH(Orders!J$1,Products!$A$1:$F$1,0),0)</f>
        <v>12027.24184831013</v>
      </c>
    </row>
    <row r="12531" spans="1:10">
      <c r="A12531">
        <v>12530</v>
      </c>
      <c r="B12531" s="4">
        <v>45325</v>
      </c>
      <c r="C12531" s="10">
        <f>DATE(YEAR(orders[[#This Row],[order_date]]), MONTH(orders[[#This Row],[order_date]]), 1)</f>
        <v>45323</v>
      </c>
      <c r="D12531" t="s">
        <v>3553</v>
      </c>
      <c r="E12531" t="s">
        <v>704</v>
      </c>
      <c r="F12531" t="str">
        <f>VLOOKUP(orders[[#This Row],[product_id]],Products!A:C,3,0)</f>
        <v>Electronics</v>
      </c>
      <c r="G12531">
        <v>1</v>
      </c>
      <c r="H12531" s="6">
        <v>0.24413872791194888</v>
      </c>
      <c r="I12531" s="2">
        <f>VLOOKUP($E12531,
Products!$A$1:$F$201,MATCH(Orders!I$1,Products!$A$1:$F$1,0),0)</f>
        <v>2453.3182634424861</v>
      </c>
      <c r="J12531" s="2">
        <f>VLOOKUP($E12531,
Products!$A$1:$F$201,MATCH(Orders!J$1,Products!$A$1:$F$1,0),0)</f>
        <v>1951.860511286576</v>
      </c>
    </row>
    <row r="12532" spans="1:10">
      <c r="A12532">
        <v>12531</v>
      </c>
      <c r="B12532" s="4">
        <v>45514</v>
      </c>
      <c r="C12532" s="10">
        <f>DATE(YEAR(orders[[#This Row],[order_date]]), MONTH(orders[[#This Row],[order_date]]), 1)</f>
        <v>45505</v>
      </c>
      <c r="D12532" t="s">
        <v>2652</v>
      </c>
      <c r="E12532" t="s">
        <v>624</v>
      </c>
      <c r="F12532" t="str">
        <f>VLOOKUP(orders[[#This Row],[product_id]],Products!A:C,3,0)</f>
        <v>Appliances</v>
      </c>
      <c r="G12532">
        <v>1</v>
      </c>
      <c r="H12532" s="6">
        <v>5.6840256285261626E-2</v>
      </c>
      <c r="I12532" s="2">
        <f>VLOOKUP($E12532,
Products!$A$1:$F$201,MATCH(Orders!I$1,Products!$A$1:$F$1,0),0)</f>
        <v>2102.383201797521</v>
      </c>
      <c r="J12532" s="2">
        <f>VLOOKUP($E12532,
Products!$A$1:$F$201,MATCH(Orders!J$1,Products!$A$1:$F$1,0),0)</f>
        <v>1599.330443274388</v>
      </c>
    </row>
    <row r="12533" spans="1:10">
      <c r="A12533">
        <v>12532</v>
      </c>
      <c r="B12533" s="4">
        <v>45747</v>
      </c>
      <c r="C12533" s="10">
        <f>DATE(YEAR(orders[[#This Row],[order_date]]), MONTH(orders[[#This Row],[order_date]]), 1)</f>
        <v>45717</v>
      </c>
      <c r="D12533" t="s">
        <v>4087</v>
      </c>
      <c r="E12533" t="s">
        <v>549</v>
      </c>
      <c r="F12533" t="str">
        <f>VLOOKUP(orders[[#This Row],[product_id]],Products!A:C,3,0)</f>
        <v>Electronics</v>
      </c>
      <c r="G12533">
        <v>2</v>
      </c>
      <c r="H12533" s="6">
        <v>0.24135980853936492</v>
      </c>
      <c r="I12533" s="2">
        <f>VLOOKUP($E12533,
Products!$A$1:$F$201,MATCH(Orders!I$1,Products!$A$1:$F$1,0),0)</f>
        <v>32579.222893763279</v>
      </c>
      <c r="J12533" s="2">
        <f>VLOOKUP($E12533,
Products!$A$1:$F$201,MATCH(Orders!J$1,Products!$A$1:$F$1,0),0)</f>
        <v>22472.912188105081</v>
      </c>
    </row>
    <row r="12534" spans="1:10">
      <c r="A12534">
        <v>12533</v>
      </c>
      <c r="B12534" s="4">
        <v>45939</v>
      </c>
      <c r="C12534" s="10">
        <f>DATE(YEAR(orders[[#This Row],[order_date]]), MONTH(orders[[#This Row],[order_date]]), 1)</f>
        <v>45931</v>
      </c>
      <c r="D12534" t="s">
        <v>1313</v>
      </c>
      <c r="E12534" t="s">
        <v>647</v>
      </c>
      <c r="F12534" t="str">
        <f>VLOOKUP(orders[[#This Row],[product_id]],Products!A:C,3,0)</f>
        <v>Electronics</v>
      </c>
      <c r="G12534">
        <v>1</v>
      </c>
      <c r="H12534" s="6">
        <v>0.13425632156542899</v>
      </c>
      <c r="I12534" s="2">
        <f>VLOOKUP($E12534,
Products!$A$1:$F$201,MATCH(Orders!I$1,Products!$A$1:$F$1,0),0)</f>
        <v>23187.883920109041</v>
      </c>
      <c r="J12534" s="2">
        <f>VLOOKUP($E12534,
Products!$A$1:$F$201,MATCH(Orders!J$1,Products!$A$1:$F$1,0),0)</f>
        <v>16217.564081273829</v>
      </c>
    </row>
    <row r="12535" spans="1:10">
      <c r="A12535">
        <v>12534</v>
      </c>
      <c r="B12535" s="4">
        <v>45403</v>
      </c>
      <c r="C12535" s="10">
        <f>DATE(YEAR(orders[[#This Row],[order_date]]), MONTH(orders[[#This Row],[order_date]]), 1)</f>
        <v>45383</v>
      </c>
      <c r="D12535" t="s">
        <v>4217</v>
      </c>
      <c r="E12535" t="s">
        <v>646</v>
      </c>
      <c r="F12535" t="str">
        <f>VLOOKUP(orders[[#This Row],[product_id]],Products!A:C,3,0)</f>
        <v>Electronics</v>
      </c>
      <c r="G12535">
        <v>3</v>
      </c>
      <c r="H12535" s="6">
        <v>0.21324175775608056</v>
      </c>
      <c r="I12535" s="2">
        <f>VLOOKUP($E12535,
Products!$A$1:$F$201,MATCH(Orders!I$1,Products!$A$1:$F$1,0),0)</f>
        <v>18424.12750052143</v>
      </c>
      <c r="J12535" s="2">
        <f>VLOOKUP($E12535,
Products!$A$1:$F$201,MATCH(Orders!J$1,Products!$A$1:$F$1,0),0)</f>
        <v>14575.25356690323</v>
      </c>
    </row>
    <row r="12536" spans="1:10">
      <c r="A12536">
        <v>12535</v>
      </c>
      <c r="B12536" s="4">
        <v>45771</v>
      </c>
      <c r="C12536" s="10">
        <f>DATE(YEAR(orders[[#This Row],[order_date]]), MONTH(orders[[#This Row],[order_date]]), 1)</f>
        <v>45748</v>
      </c>
      <c r="D12536" t="s">
        <v>2912</v>
      </c>
      <c r="E12536" t="s">
        <v>659</v>
      </c>
      <c r="F12536" t="str">
        <f>VLOOKUP(orders[[#This Row],[product_id]],Products!A:C,3,0)</f>
        <v>Appliances</v>
      </c>
      <c r="G12536">
        <v>3</v>
      </c>
      <c r="H12536" s="6">
        <v>9.8205330618993572E-2</v>
      </c>
      <c r="I12536" s="2">
        <f>VLOOKUP($E12536,
Products!$A$1:$F$201,MATCH(Orders!I$1,Products!$A$1:$F$1,0),0)</f>
        <v>25646.095965041459</v>
      </c>
      <c r="J12536" s="2">
        <f>VLOOKUP($E12536,
Products!$A$1:$F$201,MATCH(Orders!J$1,Products!$A$1:$F$1,0),0)</f>
        <v>18749.646593308222</v>
      </c>
    </row>
    <row r="12537" spans="1:10">
      <c r="A12537">
        <v>12536</v>
      </c>
      <c r="B12537" s="4">
        <v>45511</v>
      </c>
      <c r="C12537" s="10">
        <f>DATE(YEAR(orders[[#This Row],[order_date]]), MONTH(orders[[#This Row],[order_date]]), 1)</f>
        <v>45505</v>
      </c>
      <c r="D12537" t="s">
        <v>3891</v>
      </c>
      <c r="E12537" t="s">
        <v>548</v>
      </c>
      <c r="F12537" t="str">
        <f>VLOOKUP(orders[[#This Row],[product_id]],Products!A:C,3,0)</f>
        <v>Appliances</v>
      </c>
      <c r="G12537">
        <v>1</v>
      </c>
      <c r="H12537" s="6">
        <v>0.14513161051131343</v>
      </c>
      <c r="I12537" s="2">
        <f>VLOOKUP($E12537,
Products!$A$1:$F$201,MATCH(Orders!I$1,Products!$A$1:$F$1,0),0)</f>
        <v>2211.9922659782978</v>
      </c>
      <c r="J12537" s="2">
        <f>VLOOKUP($E12537,
Products!$A$1:$F$201,MATCH(Orders!J$1,Products!$A$1:$F$1,0),0)</f>
        <v>1741.1720710333091</v>
      </c>
    </row>
    <row r="12538" spans="1:10">
      <c r="A12538">
        <v>12537</v>
      </c>
      <c r="B12538" s="4">
        <v>45541</v>
      </c>
      <c r="C12538" s="10">
        <f>DATE(YEAR(orders[[#This Row],[order_date]]), MONTH(orders[[#This Row],[order_date]]), 1)</f>
        <v>45536</v>
      </c>
      <c r="D12538" t="s">
        <v>3289</v>
      </c>
      <c r="E12538" t="s">
        <v>548</v>
      </c>
      <c r="F12538" t="str">
        <f>VLOOKUP(orders[[#This Row],[product_id]],Products!A:C,3,0)</f>
        <v>Appliances</v>
      </c>
      <c r="G12538">
        <v>2</v>
      </c>
      <c r="H12538" s="6">
        <v>6.2247053083209512E-2</v>
      </c>
      <c r="I12538" s="2">
        <f>VLOOKUP($E12538,
Products!$A$1:$F$201,MATCH(Orders!I$1,Products!$A$1:$F$1,0),0)</f>
        <v>2211.9922659782978</v>
      </c>
      <c r="J12538" s="2">
        <f>VLOOKUP($E12538,
Products!$A$1:$F$201,MATCH(Orders!J$1,Products!$A$1:$F$1,0),0)</f>
        <v>1741.1720710333091</v>
      </c>
    </row>
    <row r="12539" spans="1:10">
      <c r="A12539">
        <v>12538</v>
      </c>
      <c r="B12539" s="4">
        <v>45532</v>
      </c>
      <c r="C12539" s="10">
        <f>DATE(YEAR(orders[[#This Row],[order_date]]), MONTH(orders[[#This Row],[order_date]]), 1)</f>
        <v>45505</v>
      </c>
      <c r="D12539" t="s">
        <v>2916</v>
      </c>
      <c r="E12539" t="s">
        <v>571</v>
      </c>
      <c r="F12539" t="str">
        <f>VLOOKUP(orders[[#This Row],[product_id]],Products!A:C,3,0)</f>
        <v>Electronics</v>
      </c>
      <c r="G12539">
        <v>1</v>
      </c>
      <c r="H12539" s="6">
        <v>0.23516836291070659</v>
      </c>
      <c r="I12539" s="2">
        <f>VLOOKUP($E12539,
Products!$A$1:$F$201,MATCH(Orders!I$1,Products!$A$1:$F$1,0),0)</f>
        <v>30022.150567424669</v>
      </c>
      <c r="J12539" s="2">
        <f>VLOOKUP($E12539,
Products!$A$1:$F$201,MATCH(Orders!J$1,Products!$A$1:$F$1,0),0)</f>
        <v>21451.61875289512</v>
      </c>
    </row>
    <row r="12540" spans="1:10">
      <c r="A12540">
        <v>12539</v>
      </c>
      <c r="B12540" s="4">
        <v>45887</v>
      </c>
      <c r="C12540" s="10">
        <f>DATE(YEAR(orders[[#This Row],[order_date]]), MONTH(orders[[#This Row],[order_date]]), 1)</f>
        <v>45870</v>
      </c>
      <c r="D12540" t="s">
        <v>991</v>
      </c>
      <c r="E12540" t="s">
        <v>615</v>
      </c>
      <c r="F12540" t="str">
        <f>VLOOKUP(orders[[#This Row],[product_id]],Products!A:C,3,0)</f>
        <v>Electronics</v>
      </c>
      <c r="G12540">
        <v>1</v>
      </c>
      <c r="H12540" s="6">
        <v>0.23953347365325656</v>
      </c>
      <c r="I12540" s="2">
        <f>VLOOKUP($E12540,
Products!$A$1:$F$201,MATCH(Orders!I$1,Products!$A$1:$F$1,0),0)</f>
        <v>31155.43680046549</v>
      </c>
      <c r="J12540" s="2">
        <f>VLOOKUP($E12540,
Products!$A$1:$F$201,MATCH(Orders!J$1,Products!$A$1:$F$1,0),0)</f>
        <v>22320.078602545669</v>
      </c>
    </row>
    <row r="12541" spans="1:10">
      <c r="A12541">
        <v>12540</v>
      </c>
      <c r="B12541" s="4">
        <v>45704</v>
      </c>
      <c r="C12541" s="10">
        <f>DATE(YEAR(orders[[#This Row],[order_date]]), MONTH(orders[[#This Row],[order_date]]), 1)</f>
        <v>45689</v>
      </c>
      <c r="D12541" t="s">
        <v>1570</v>
      </c>
      <c r="E12541" t="s">
        <v>616</v>
      </c>
      <c r="F12541" t="str">
        <f>VLOOKUP(orders[[#This Row],[product_id]],Products!A:C,3,0)</f>
        <v>Electronics</v>
      </c>
      <c r="G12541">
        <v>1</v>
      </c>
      <c r="H12541" s="6">
        <v>0.20277913649591553</v>
      </c>
      <c r="I12541" s="2">
        <f>VLOOKUP($E12541,
Products!$A$1:$F$201,MATCH(Orders!I$1,Products!$A$1:$F$1,0),0)</f>
        <v>12172.554053901489</v>
      </c>
      <c r="J12541" s="2">
        <f>VLOOKUP($E12541,
Products!$A$1:$F$201,MATCH(Orders!J$1,Products!$A$1:$F$1,0),0)</f>
        <v>9644.7702288148557</v>
      </c>
    </row>
    <row r="12542" spans="1:10">
      <c r="A12542">
        <v>12541</v>
      </c>
      <c r="B12542" s="4">
        <v>45284</v>
      </c>
      <c r="C12542" s="10">
        <f>DATE(YEAR(orders[[#This Row],[order_date]]), MONTH(orders[[#This Row],[order_date]]), 1)</f>
        <v>45261</v>
      </c>
      <c r="D12542" t="s">
        <v>760</v>
      </c>
      <c r="E12542" t="s">
        <v>661</v>
      </c>
      <c r="F12542" t="str">
        <f>VLOOKUP(orders[[#This Row],[product_id]],Products!A:C,3,0)</f>
        <v>Electronics</v>
      </c>
      <c r="G12542">
        <v>2</v>
      </c>
      <c r="H12542" s="6">
        <v>0.21798809160263155</v>
      </c>
      <c r="I12542" s="2">
        <f>VLOOKUP($E12542,
Products!$A$1:$F$201,MATCH(Orders!I$1,Products!$A$1:$F$1,0),0)</f>
        <v>18760.038541255031</v>
      </c>
      <c r="J12542" s="2">
        <f>VLOOKUP($E12542,
Products!$A$1:$F$201,MATCH(Orders!J$1,Products!$A$1:$F$1,0),0)</f>
        <v>13545.127547708629</v>
      </c>
    </row>
    <row r="12543" spans="1:10">
      <c r="A12543">
        <v>12542</v>
      </c>
      <c r="B12543" s="4">
        <v>46008</v>
      </c>
      <c r="C12543" s="10">
        <f>DATE(YEAR(orders[[#This Row],[order_date]]), MONTH(orders[[#This Row],[order_date]]), 1)</f>
        <v>45992</v>
      </c>
      <c r="D12543" t="s">
        <v>1281</v>
      </c>
      <c r="E12543" t="s">
        <v>506</v>
      </c>
      <c r="F12543" t="str">
        <f>VLOOKUP(orders[[#This Row],[product_id]],Products!A:C,3,0)</f>
        <v>Electronics</v>
      </c>
      <c r="G12543">
        <v>1</v>
      </c>
      <c r="H12543" s="6">
        <v>0.11072946728043782</v>
      </c>
      <c r="I12543" s="2">
        <f>VLOOKUP($E12543,
Products!$A$1:$F$201,MATCH(Orders!I$1,Products!$A$1:$F$1,0),0)</f>
        <v>2354.115904304108</v>
      </c>
      <c r="J12543" s="2">
        <f>VLOOKUP($E12543,
Products!$A$1:$F$201,MATCH(Orders!J$1,Products!$A$1:$F$1,0),0)</f>
        <v>1810.784620830796</v>
      </c>
    </row>
    <row r="12544" spans="1:10">
      <c r="A12544">
        <v>12543</v>
      </c>
      <c r="B12544" s="4">
        <v>45447</v>
      </c>
      <c r="C12544" s="10">
        <f>DATE(YEAR(orders[[#This Row],[order_date]]), MONTH(orders[[#This Row],[order_date]]), 1)</f>
        <v>45444</v>
      </c>
      <c r="D12544" t="s">
        <v>2786</v>
      </c>
      <c r="E12544" t="s">
        <v>645</v>
      </c>
      <c r="F12544" t="str">
        <f>VLOOKUP(orders[[#This Row],[product_id]],Products!A:C,3,0)</f>
        <v>Electronics</v>
      </c>
      <c r="G12544">
        <v>3</v>
      </c>
      <c r="H12544" s="6">
        <v>0.12418785979016655</v>
      </c>
      <c r="I12544" s="2">
        <f>VLOOKUP($E12544,
Products!$A$1:$F$201,MATCH(Orders!I$1,Products!$A$1:$F$1,0),0)</f>
        <v>29658.239859810968</v>
      </c>
      <c r="J12544" s="2">
        <f>VLOOKUP($E12544,
Products!$A$1:$F$201,MATCH(Orders!J$1,Products!$A$1:$F$1,0),0)</f>
        <v>22421.521919652871</v>
      </c>
    </row>
    <row r="12545" spans="1:10">
      <c r="A12545">
        <v>12544</v>
      </c>
      <c r="B12545" s="4">
        <v>45451</v>
      </c>
      <c r="C12545" s="10">
        <f>DATE(YEAR(orders[[#This Row],[order_date]]), MONTH(orders[[#This Row],[order_date]]), 1)</f>
        <v>45444</v>
      </c>
      <c r="D12545" t="s">
        <v>1263</v>
      </c>
      <c r="E12545" t="s">
        <v>615</v>
      </c>
      <c r="F12545" t="str">
        <f>VLOOKUP(orders[[#This Row],[product_id]],Products!A:C,3,0)</f>
        <v>Electronics</v>
      </c>
      <c r="G12545">
        <v>3</v>
      </c>
      <c r="H12545" s="6">
        <v>0.13937192924441544</v>
      </c>
      <c r="I12545" s="2">
        <f>VLOOKUP($E12545,
Products!$A$1:$F$201,MATCH(Orders!I$1,Products!$A$1:$F$1,0),0)</f>
        <v>31155.43680046549</v>
      </c>
      <c r="J12545" s="2">
        <f>VLOOKUP($E12545,
Products!$A$1:$F$201,MATCH(Orders!J$1,Products!$A$1:$F$1,0),0)</f>
        <v>22320.078602545669</v>
      </c>
    </row>
    <row r="12546" spans="1:10">
      <c r="A12546">
        <v>12545</v>
      </c>
      <c r="B12546" s="4">
        <v>45319</v>
      </c>
      <c r="C12546" s="10">
        <f>DATE(YEAR(orders[[#This Row],[order_date]]), MONTH(orders[[#This Row],[order_date]]), 1)</f>
        <v>45292</v>
      </c>
      <c r="D12546" t="s">
        <v>1436</v>
      </c>
      <c r="E12546" t="s">
        <v>683</v>
      </c>
      <c r="F12546" t="str">
        <f>VLOOKUP(orders[[#This Row],[product_id]],Products!A:C,3,0)</f>
        <v>Electronics</v>
      </c>
      <c r="G12546">
        <v>1</v>
      </c>
      <c r="H12546" s="6">
        <v>0.17970075225119361</v>
      </c>
      <c r="I12546" s="2">
        <f>VLOOKUP($E12546,
Products!$A$1:$F$201,MATCH(Orders!I$1,Products!$A$1:$F$1,0),0)</f>
        <v>30555.409096588959</v>
      </c>
      <c r="J12546" s="2">
        <f>VLOOKUP($E12546,
Products!$A$1:$F$201,MATCH(Orders!J$1,Products!$A$1:$F$1,0),0)</f>
        <v>20295.233857550291</v>
      </c>
    </row>
    <row r="12547" spans="1:10">
      <c r="A12547">
        <v>12546</v>
      </c>
      <c r="B12547" s="4">
        <v>45079</v>
      </c>
      <c r="C12547" s="10">
        <f>DATE(YEAR(orders[[#This Row],[order_date]]), MONTH(orders[[#This Row],[order_date]]), 1)</f>
        <v>45078</v>
      </c>
      <c r="D12547" t="s">
        <v>1698</v>
      </c>
      <c r="E12547" t="s">
        <v>686</v>
      </c>
      <c r="F12547" t="str">
        <f>VLOOKUP(orders[[#This Row],[product_id]],Products!A:C,3,0)</f>
        <v>Appliances</v>
      </c>
      <c r="G12547">
        <v>1</v>
      </c>
      <c r="H12547" s="6">
        <v>0.14234982509022528</v>
      </c>
      <c r="I12547" s="2">
        <f>VLOOKUP($E12547,
Products!$A$1:$F$201,MATCH(Orders!I$1,Products!$A$1:$F$1,0),0)</f>
        <v>25525.356267188719</v>
      </c>
      <c r="J12547" s="2">
        <f>VLOOKUP($E12547,
Products!$A$1:$F$201,MATCH(Orders!J$1,Products!$A$1:$F$1,0),0)</f>
        <v>18214.15981099859</v>
      </c>
    </row>
    <row r="12548" spans="1:10">
      <c r="A12548">
        <v>12547</v>
      </c>
      <c r="B12548" s="4">
        <v>45819</v>
      </c>
      <c r="C12548" s="10">
        <f>DATE(YEAR(orders[[#This Row],[order_date]]), MONTH(orders[[#This Row],[order_date]]), 1)</f>
        <v>45809</v>
      </c>
      <c r="D12548" t="s">
        <v>1506</v>
      </c>
      <c r="E12548" t="s">
        <v>565</v>
      </c>
      <c r="F12548" t="str">
        <f>VLOOKUP(orders[[#This Row],[product_id]],Products!A:C,3,0)</f>
        <v>Electronics</v>
      </c>
      <c r="G12548">
        <v>3</v>
      </c>
      <c r="H12548" s="6">
        <v>0.19857026253175203</v>
      </c>
      <c r="I12548" s="2">
        <f>VLOOKUP($E12548,
Products!$A$1:$F$201,MATCH(Orders!I$1,Products!$A$1:$F$1,0),0)</f>
        <v>2327.4213408101141</v>
      </c>
      <c r="J12548" s="2">
        <f>VLOOKUP($E12548,
Products!$A$1:$F$201,MATCH(Orders!J$1,Products!$A$1:$F$1,0),0)</f>
        <v>1682.0944582406071</v>
      </c>
    </row>
    <row r="12549" spans="1:10">
      <c r="A12549">
        <v>12548</v>
      </c>
      <c r="B12549" s="4">
        <v>45910</v>
      </c>
      <c r="C12549" s="10">
        <f>DATE(YEAR(orders[[#This Row],[order_date]]), MONTH(orders[[#This Row],[order_date]]), 1)</f>
        <v>45901</v>
      </c>
      <c r="D12549" t="s">
        <v>901</v>
      </c>
      <c r="E12549" t="s">
        <v>688</v>
      </c>
      <c r="F12549" t="str">
        <f>VLOOKUP(orders[[#This Row],[product_id]],Products!A:C,3,0)</f>
        <v>Appliances</v>
      </c>
      <c r="G12549">
        <v>2</v>
      </c>
      <c r="H12549" s="6">
        <v>6.2758138933723909E-2</v>
      </c>
      <c r="I12549" s="2">
        <f>VLOOKUP($E12549,
Products!$A$1:$F$201,MATCH(Orders!I$1,Products!$A$1:$F$1,0),0)</f>
        <v>5983.6860426434141</v>
      </c>
      <c r="J12549" s="2">
        <f>VLOOKUP($E12549,
Products!$A$1:$F$201,MATCH(Orders!J$1,Products!$A$1:$F$1,0),0)</f>
        <v>3911.563059036529</v>
      </c>
    </row>
    <row r="12550" spans="1:10">
      <c r="A12550">
        <v>12549</v>
      </c>
      <c r="B12550" s="4">
        <v>45406</v>
      </c>
      <c r="C12550" s="10">
        <f>DATE(YEAR(orders[[#This Row],[order_date]]), MONTH(orders[[#This Row],[order_date]]), 1)</f>
        <v>45383</v>
      </c>
      <c r="D12550" t="s">
        <v>4542</v>
      </c>
      <c r="E12550" t="s">
        <v>668</v>
      </c>
      <c r="F12550" t="str">
        <f>VLOOKUP(orders[[#This Row],[product_id]],Products!A:C,3,0)</f>
        <v>Electronics</v>
      </c>
      <c r="G12550">
        <v>1</v>
      </c>
      <c r="H12550" s="6">
        <v>0.21625336638247536</v>
      </c>
      <c r="I12550" s="2">
        <f>VLOOKUP($E12550,
Products!$A$1:$F$201,MATCH(Orders!I$1,Products!$A$1:$F$1,0),0)</f>
        <v>23702.058773663419</v>
      </c>
      <c r="J12550" s="2">
        <f>VLOOKUP($E12550,
Products!$A$1:$F$201,MATCH(Orders!J$1,Products!$A$1:$F$1,0),0)</f>
        <v>17657.804767621328</v>
      </c>
    </row>
    <row r="12551" spans="1:10">
      <c r="A12551">
        <v>12550</v>
      </c>
      <c r="B12551" s="4">
        <v>45509</v>
      </c>
      <c r="C12551" s="10">
        <f>DATE(YEAR(orders[[#This Row],[order_date]]), MONTH(orders[[#This Row],[order_date]]), 1)</f>
        <v>45505</v>
      </c>
      <c r="D12551" t="s">
        <v>1153</v>
      </c>
      <c r="E12551" t="s">
        <v>694</v>
      </c>
      <c r="F12551" t="str">
        <f>VLOOKUP(orders[[#This Row],[product_id]],Products!A:C,3,0)</f>
        <v>Appliances</v>
      </c>
      <c r="G12551">
        <v>1</v>
      </c>
      <c r="H12551" s="6">
        <v>7.5342732663143647E-2</v>
      </c>
      <c r="I12551" s="2">
        <f>VLOOKUP($E12551,
Products!$A$1:$F$201,MATCH(Orders!I$1,Products!$A$1:$F$1,0),0)</f>
        <v>6319.3885218993337</v>
      </c>
      <c r="J12551" s="2">
        <f>VLOOKUP($E12551,
Products!$A$1:$F$201,MATCH(Orders!J$1,Products!$A$1:$F$1,0),0)</f>
        <v>4956.0125433870189</v>
      </c>
    </row>
    <row r="12552" spans="1:10">
      <c r="A12552">
        <v>12551</v>
      </c>
      <c r="B12552" s="4">
        <v>45783</v>
      </c>
      <c r="C12552" s="10">
        <f>DATE(YEAR(orders[[#This Row],[order_date]]), MONTH(orders[[#This Row],[order_date]]), 1)</f>
        <v>45778</v>
      </c>
      <c r="D12552" t="s">
        <v>2527</v>
      </c>
      <c r="E12552" t="s">
        <v>531</v>
      </c>
      <c r="F12552" t="str">
        <f>VLOOKUP(orders[[#This Row],[product_id]],Products!A:C,3,0)</f>
        <v>Electronics</v>
      </c>
      <c r="G12552">
        <v>1</v>
      </c>
      <c r="H12552" s="6">
        <v>0.2120920547593739</v>
      </c>
      <c r="I12552" s="2">
        <f>VLOOKUP($E12552,
Products!$A$1:$F$201,MATCH(Orders!I$1,Products!$A$1:$F$1,0),0)</f>
        <v>29674.378925417219</v>
      </c>
      <c r="J12552" s="2">
        <f>VLOOKUP($E12552,
Products!$A$1:$F$201,MATCH(Orders!J$1,Products!$A$1:$F$1,0),0)</f>
        <v>20795.30337605517</v>
      </c>
    </row>
    <row r="12553" spans="1:10">
      <c r="A12553">
        <v>12552</v>
      </c>
      <c r="B12553" s="4">
        <v>44946</v>
      </c>
      <c r="C12553" s="10">
        <f>DATE(YEAR(orders[[#This Row],[order_date]]), MONTH(orders[[#This Row],[order_date]]), 1)</f>
        <v>44927</v>
      </c>
      <c r="D12553" t="s">
        <v>4525</v>
      </c>
      <c r="E12553" t="s">
        <v>664</v>
      </c>
      <c r="F12553" t="str">
        <f>VLOOKUP(orders[[#This Row],[product_id]],Products!A:C,3,0)</f>
        <v>Appliances</v>
      </c>
      <c r="G12553">
        <v>1</v>
      </c>
      <c r="H12553" s="6">
        <v>7.7955421543653647E-2</v>
      </c>
      <c r="I12553" s="2">
        <f>VLOOKUP($E12553,
Products!$A$1:$F$201,MATCH(Orders!I$1,Products!$A$1:$F$1,0),0)</f>
        <v>2181.6314584966208</v>
      </c>
      <c r="J12553" s="2">
        <f>VLOOKUP($E12553,
Products!$A$1:$F$201,MATCH(Orders!J$1,Products!$A$1:$F$1,0),0)</f>
        <v>1607.5776178781809</v>
      </c>
    </row>
    <row r="12554" spans="1:10">
      <c r="A12554">
        <v>12553</v>
      </c>
      <c r="B12554" s="4">
        <v>45519</v>
      </c>
      <c r="C12554" s="10">
        <f>DATE(YEAR(orders[[#This Row],[order_date]]), MONTH(orders[[#This Row],[order_date]]), 1)</f>
        <v>45505</v>
      </c>
      <c r="D12554" t="s">
        <v>2320</v>
      </c>
      <c r="E12554" t="s">
        <v>562</v>
      </c>
      <c r="F12554" t="str">
        <f>VLOOKUP(orders[[#This Row],[product_id]],Products!A:C,3,0)</f>
        <v>Electronics</v>
      </c>
      <c r="G12554">
        <v>1</v>
      </c>
      <c r="H12554" s="6">
        <v>0.22513421620676105</v>
      </c>
      <c r="I12554" s="2">
        <f>VLOOKUP($E12554,
Products!$A$1:$F$201,MATCH(Orders!I$1,Products!$A$1:$F$1,0),0)</f>
        <v>2550.478597498749</v>
      </c>
      <c r="J12554" s="2">
        <f>VLOOKUP($E12554,
Products!$A$1:$F$201,MATCH(Orders!J$1,Products!$A$1:$F$1,0),0)</f>
        <v>1688.129752018375</v>
      </c>
    </row>
    <row r="12555" spans="1:10">
      <c r="A12555">
        <v>12554</v>
      </c>
      <c r="B12555" s="4">
        <v>45154</v>
      </c>
      <c r="C12555" s="10">
        <f>DATE(YEAR(orders[[#This Row],[order_date]]), MONTH(orders[[#This Row],[order_date]]), 1)</f>
        <v>45139</v>
      </c>
      <c r="D12555" t="s">
        <v>3678</v>
      </c>
      <c r="E12555" t="s">
        <v>645</v>
      </c>
      <c r="F12555" t="str">
        <f>VLOOKUP(orders[[#This Row],[product_id]],Products!A:C,3,0)</f>
        <v>Electronics</v>
      </c>
      <c r="G12555">
        <v>2</v>
      </c>
      <c r="H12555" s="6">
        <v>0.21693279946522787</v>
      </c>
      <c r="I12555" s="2">
        <f>VLOOKUP($E12555,
Products!$A$1:$F$201,MATCH(Orders!I$1,Products!$A$1:$F$1,0),0)</f>
        <v>29658.239859810968</v>
      </c>
      <c r="J12555" s="2">
        <f>VLOOKUP($E12555,
Products!$A$1:$F$201,MATCH(Orders!J$1,Products!$A$1:$F$1,0),0)</f>
        <v>22421.521919652871</v>
      </c>
    </row>
    <row r="12556" spans="1:10">
      <c r="A12556">
        <v>12555</v>
      </c>
      <c r="B12556" s="4">
        <v>44945</v>
      </c>
      <c r="C12556" s="10">
        <f>DATE(YEAR(orders[[#This Row],[order_date]]), MONTH(orders[[#This Row],[order_date]]), 1)</f>
        <v>44927</v>
      </c>
      <c r="D12556" t="s">
        <v>797</v>
      </c>
      <c r="E12556" t="s">
        <v>638</v>
      </c>
      <c r="F12556" t="str">
        <f>VLOOKUP(orders[[#This Row],[product_id]],Products!A:C,3,0)</f>
        <v>Electronics</v>
      </c>
      <c r="G12556">
        <v>2</v>
      </c>
      <c r="H12556" s="6">
        <v>0.10988896054014695</v>
      </c>
      <c r="I12556" s="2">
        <f>VLOOKUP($E12556,
Products!$A$1:$F$201,MATCH(Orders!I$1,Products!$A$1:$F$1,0),0)</f>
        <v>11118.17778596276</v>
      </c>
      <c r="J12556" s="2">
        <f>VLOOKUP($E12556,
Products!$A$1:$F$201,MATCH(Orders!J$1,Products!$A$1:$F$1,0),0)</f>
        <v>7887.697719413397</v>
      </c>
    </row>
    <row r="12557" spans="1:10">
      <c r="A12557">
        <v>12556</v>
      </c>
      <c r="B12557" s="4">
        <v>45370</v>
      </c>
      <c r="C12557" s="10">
        <f>DATE(YEAR(orders[[#This Row],[order_date]]), MONTH(orders[[#This Row],[order_date]]), 1)</f>
        <v>45352</v>
      </c>
      <c r="D12557" t="s">
        <v>1313</v>
      </c>
      <c r="E12557" t="s">
        <v>640</v>
      </c>
      <c r="F12557" t="str">
        <f>VLOOKUP(orders[[#This Row],[product_id]],Products!A:C,3,0)</f>
        <v>Electronics</v>
      </c>
      <c r="G12557">
        <v>2</v>
      </c>
      <c r="H12557" s="6">
        <v>0.19348052567167937</v>
      </c>
      <c r="I12557" s="2">
        <f>VLOOKUP($E12557,
Products!$A$1:$F$201,MATCH(Orders!I$1,Products!$A$1:$F$1,0),0)</f>
        <v>28588.897930669911</v>
      </c>
      <c r="J12557" s="2">
        <f>VLOOKUP($E12557,
Products!$A$1:$F$201,MATCH(Orders!J$1,Products!$A$1:$F$1,0),0)</f>
        <v>20681.16336734363</v>
      </c>
    </row>
    <row r="12558" spans="1:10">
      <c r="A12558">
        <v>12557</v>
      </c>
      <c r="B12558" s="4">
        <v>45294</v>
      </c>
      <c r="C12558" s="10">
        <f>DATE(YEAR(orders[[#This Row],[order_date]]), MONTH(orders[[#This Row],[order_date]]), 1)</f>
        <v>45292</v>
      </c>
      <c r="D12558" t="s">
        <v>1957</v>
      </c>
      <c r="E12558" t="s">
        <v>649</v>
      </c>
      <c r="F12558" t="str">
        <f>VLOOKUP(orders[[#This Row],[product_id]],Products!A:C,3,0)</f>
        <v>Electronics</v>
      </c>
      <c r="G12558">
        <v>1</v>
      </c>
      <c r="H12558" s="6">
        <v>0.10296821384423091</v>
      </c>
      <c r="I12558" s="2">
        <f>VLOOKUP($E12558,
Products!$A$1:$F$201,MATCH(Orders!I$1,Products!$A$1:$F$1,0),0)</f>
        <v>13109.676759490871</v>
      </c>
      <c r="J12558" s="2">
        <f>VLOOKUP($E12558,
Products!$A$1:$F$201,MATCH(Orders!J$1,Products!$A$1:$F$1,0),0)</f>
        <v>9497.2301945627187</v>
      </c>
    </row>
    <row r="12559" spans="1:10">
      <c r="A12559">
        <v>12558</v>
      </c>
      <c r="B12559" s="4">
        <v>45825</v>
      </c>
      <c r="C12559" s="10">
        <f>DATE(YEAR(orders[[#This Row],[order_date]]), MONTH(orders[[#This Row],[order_date]]), 1)</f>
        <v>45809</v>
      </c>
      <c r="D12559" t="s">
        <v>991</v>
      </c>
      <c r="E12559" t="s">
        <v>557</v>
      </c>
      <c r="F12559" t="str">
        <f>VLOOKUP(orders[[#This Row],[product_id]],Products!A:C,3,0)</f>
        <v>Electronics</v>
      </c>
      <c r="G12559">
        <v>1</v>
      </c>
      <c r="H12559" s="6">
        <v>0.21156369828529134</v>
      </c>
      <c r="I12559" s="2">
        <f>VLOOKUP($E12559,
Products!$A$1:$F$201,MATCH(Orders!I$1,Products!$A$1:$F$1,0),0)</f>
        <v>23950.56449224626</v>
      </c>
      <c r="J12559" s="2">
        <f>VLOOKUP($E12559,
Products!$A$1:$F$201,MATCH(Orders!J$1,Products!$A$1:$F$1,0),0)</f>
        <v>16488.618979732779</v>
      </c>
    </row>
    <row r="12560" spans="1:10">
      <c r="A12560">
        <v>12559</v>
      </c>
      <c r="B12560" s="4">
        <v>45815</v>
      </c>
      <c r="C12560" s="10">
        <f>DATE(YEAR(orders[[#This Row],[order_date]]), MONTH(orders[[#This Row],[order_date]]), 1)</f>
        <v>45809</v>
      </c>
      <c r="D12560" t="s">
        <v>3627</v>
      </c>
      <c r="E12560" t="s">
        <v>586</v>
      </c>
      <c r="F12560" t="str">
        <f>VLOOKUP(orders[[#This Row],[product_id]],Products!A:C,3,0)</f>
        <v>Appliances</v>
      </c>
      <c r="G12560">
        <v>1</v>
      </c>
      <c r="H12560" s="6">
        <v>6.488821379969989E-2</v>
      </c>
      <c r="I12560" s="2">
        <f>VLOOKUP($E12560,
Products!$A$1:$F$201,MATCH(Orders!I$1,Products!$A$1:$F$1,0),0)</f>
        <v>22928.971424497449</v>
      </c>
      <c r="J12560" s="2">
        <f>VLOOKUP($E12560,
Products!$A$1:$F$201,MATCH(Orders!J$1,Products!$A$1:$F$1,0),0)</f>
        <v>17801.356740692991</v>
      </c>
    </row>
    <row r="12561" spans="1:10">
      <c r="A12561">
        <v>12560</v>
      </c>
      <c r="B12561" s="4">
        <v>45652</v>
      </c>
      <c r="C12561" s="10">
        <f>DATE(YEAR(orders[[#This Row],[order_date]]), MONTH(orders[[#This Row],[order_date]]), 1)</f>
        <v>45627</v>
      </c>
      <c r="D12561" t="s">
        <v>4012</v>
      </c>
      <c r="E12561" t="s">
        <v>654</v>
      </c>
      <c r="F12561" t="str">
        <f>VLOOKUP(orders[[#This Row],[product_id]],Products!A:C,3,0)</f>
        <v>Electronics</v>
      </c>
      <c r="G12561">
        <v>1</v>
      </c>
      <c r="H12561" s="6">
        <v>0.24748244506573894</v>
      </c>
      <c r="I12561" s="2">
        <f>VLOOKUP($E12561,
Products!$A$1:$F$201,MATCH(Orders!I$1,Products!$A$1:$F$1,0),0)</f>
        <v>2480.90324078101</v>
      </c>
      <c r="J12561" s="2">
        <f>VLOOKUP($E12561,
Products!$A$1:$F$201,MATCH(Orders!J$1,Products!$A$1:$F$1,0),0)</f>
        <v>1964.543440578911</v>
      </c>
    </row>
    <row r="12562" spans="1:10">
      <c r="A12562">
        <v>12561</v>
      </c>
      <c r="B12562" s="4">
        <v>45073</v>
      </c>
      <c r="C12562" s="10">
        <f>DATE(YEAR(orders[[#This Row],[order_date]]), MONTH(orders[[#This Row],[order_date]]), 1)</f>
        <v>45047</v>
      </c>
      <c r="D12562" t="s">
        <v>807</v>
      </c>
      <c r="E12562" t="s">
        <v>532</v>
      </c>
      <c r="F12562" t="str">
        <f>VLOOKUP(orders[[#This Row],[product_id]],Products!A:C,3,0)</f>
        <v>Electronics</v>
      </c>
      <c r="G12562">
        <v>3</v>
      </c>
      <c r="H12562" s="6">
        <v>0.19211217126001312</v>
      </c>
      <c r="I12562" s="2">
        <f>VLOOKUP($E12562,
Products!$A$1:$F$201,MATCH(Orders!I$1,Products!$A$1:$F$1,0),0)</f>
        <v>2668.0593077725212</v>
      </c>
      <c r="J12562" s="2">
        <f>VLOOKUP($E12562,
Products!$A$1:$F$201,MATCH(Orders!J$1,Products!$A$1:$F$1,0),0)</f>
        <v>1923.7114222321791</v>
      </c>
    </row>
    <row r="12563" spans="1:10">
      <c r="A12563">
        <v>12562</v>
      </c>
      <c r="B12563" s="4">
        <v>45356</v>
      </c>
      <c r="C12563" s="10">
        <f>DATE(YEAR(orders[[#This Row],[order_date]]), MONTH(orders[[#This Row],[order_date]]), 1)</f>
        <v>45352</v>
      </c>
      <c r="D12563" t="s">
        <v>4541</v>
      </c>
      <c r="E12563" t="s">
        <v>616</v>
      </c>
      <c r="F12563" t="str">
        <f>VLOOKUP(orders[[#This Row],[product_id]],Products!A:C,3,0)</f>
        <v>Electronics</v>
      </c>
      <c r="G12563">
        <v>2</v>
      </c>
      <c r="H12563" s="6">
        <v>0.12729990708099101</v>
      </c>
      <c r="I12563" s="2">
        <f>VLOOKUP($E12563,
Products!$A$1:$F$201,MATCH(Orders!I$1,Products!$A$1:$F$1,0),0)</f>
        <v>12172.554053901489</v>
      </c>
      <c r="J12563" s="2">
        <f>VLOOKUP($E12563,
Products!$A$1:$F$201,MATCH(Orders!J$1,Products!$A$1:$F$1,0),0)</f>
        <v>9644.7702288148557</v>
      </c>
    </row>
    <row r="12564" spans="1:10">
      <c r="A12564">
        <v>12563</v>
      </c>
      <c r="B12564" s="4">
        <v>45774</v>
      </c>
      <c r="C12564" s="10">
        <f>DATE(YEAR(orders[[#This Row],[order_date]]), MONTH(orders[[#This Row],[order_date]]), 1)</f>
        <v>45748</v>
      </c>
      <c r="D12564" t="s">
        <v>845</v>
      </c>
      <c r="E12564" t="s">
        <v>621</v>
      </c>
      <c r="F12564" t="str">
        <f>VLOOKUP(orders[[#This Row],[product_id]],Products!A:C,3,0)</f>
        <v>Electronics</v>
      </c>
      <c r="G12564">
        <v>3</v>
      </c>
      <c r="H12564" s="6">
        <v>0.17024187722344172</v>
      </c>
      <c r="I12564" s="2">
        <f>VLOOKUP($E12564,
Products!$A$1:$F$201,MATCH(Orders!I$1,Products!$A$1:$F$1,0),0)</f>
        <v>11784.05708818019</v>
      </c>
      <c r="J12564" s="2">
        <f>VLOOKUP($E12564,
Products!$A$1:$F$201,MATCH(Orders!J$1,Products!$A$1:$F$1,0),0)</f>
        <v>7779.8525757032758</v>
      </c>
    </row>
    <row r="12565" spans="1:10">
      <c r="A12565">
        <v>12564</v>
      </c>
      <c r="B12565" s="4">
        <v>45124</v>
      </c>
      <c r="C12565" s="10">
        <f>DATE(YEAR(orders[[#This Row],[order_date]]), MONTH(orders[[#This Row],[order_date]]), 1)</f>
        <v>45108</v>
      </c>
      <c r="D12565" t="s">
        <v>1540</v>
      </c>
      <c r="E12565" t="s">
        <v>584</v>
      </c>
      <c r="F12565" t="str">
        <f>VLOOKUP(orders[[#This Row],[product_id]],Products!A:C,3,0)</f>
        <v>Electronics</v>
      </c>
      <c r="G12565">
        <v>2</v>
      </c>
      <c r="H12565" s="6">
        <v>0.22400144202999181</v>
      </c>
      <c r="I12565" s="2">
        <f>VLOOKUP($E12565,
Products!$A$1:$F$201,MATCH(Orders!I$1,Products!$A$1:$F$1,0),0)</f>
        <v>22521.77465591731</v>
      </c>
      <c r="J12565" s="2">
        <f>VLOOKUP($E12565,
Products!$A$1:$F$201,MATCH(Orders!J$1,Products!$A$1:$F$1,0),0)</f>
        <v>15596.91628423841</v>
      </c>
    </row>
    <row r="12566" spans="1:10">
      <c r="A12566">
        <v>12565</v>
      </c>
      <c r="B12566" s="4">
        <v>45923</v>
      </c>
      <c r="C12566" s="10">
        <f>DATE(YEAR(orders[[#This Row],[order_date]]), MONTH(orders[[#This Row],[order_date]]), 1)</f>
        <v>45901</v>
      </c>
      <c r="D12566" t="s">
        <v>2384</v>
      </c>
      <c r="E12566" t="s">
        <v>528</v>
      </c>
      <c r="F12566" t="str">
        <f>VLOOKUP(orders[[#This Row],[product_id]],Products!A:C,3,0)</f>
        <v>Appliances</v>
      </c>
      <c r="G12566">
        <v>1</v>
      </c>
      <c r="H12566" s="6">
        <v>0.10722075447861139</v>
      </c>
      <c r="I12566" s="2">
        <f>VLOOKUP($E12566,
Products!$A$1:$F$201,MATCH(Orders!I$1,Products!$A$1:$F$1,0),0)</f>
        <v>5741.145946914552</v>
      </c>
      <c r="J12566" s="2">
        <f>VLOOKUP($E12566,
Products!$A$1:$F$201,MATCH(Orders!J$1,Products!$A$1:$F$1,0),0)</f>
        <v>4112.7219202399874</v>
      </c>
    </row>
    <row r="12567" spans="1:10">
      <c r="A12567">
        <v>12566</v>
      </c>
      <c r="B12567" s="4">
        <v>45491</v>
      </c>
      <c r="C12567" s="10">
        <f>DATE(YEAR(orders[[#This Row],[order_date]]), MONTH(orders[[#This Row],[order_date]]), 1)</f>
        <v>45474</v>
      </c>
      <c r="D12567" t="s">
        <v>4529</v>
      </c>
      <c r="E12567" t="s">
        <v>632</v>
      </c>
      <c r="F12567" t="str">
        <f>VLOOKUP(orders[[#This Row],[product_id]],Products!A:C,3,0)</f>
        <v>Electronics</v>
      </c>
      <c r="G12567">
        <v>2</v>
      </c>
      <c r="H12567" s="6">
        <v>0.18051636884415631</v>
      </c>
      <c r="I12567" s="2">
        <f>VLOOKUP($E12567,
Products!$A$1:$F$201,MATCH(Orders!I$1,Products!$A$1:$F$1,0),0)</f>
        <v>23049.571773693999</v>
      </c>
      <c r="J12567" s="2">
        <f>VLOOKUP($E12567,
Products!$A$1:$F$201,MATCH(Orders!J$1,Products!$A$1:$F$1,0),0)</f>
        <v>15791.461375569639</v>
      </c>
    </row>
    <row r="12568" spans="1:10">
      <c r="A12568">
        <v>12567</v>
      </c>
      <c r="B12568" s="4">
        <v>45295</v>
      </c>
      <c r="C12568" s="10">
        <f>DATE(YEAR(orders[[#This Row],[order_date]]), MONTH(orders[[#This Row],[order_date]]), 1)</f>
        <v>45292</v>
      </c>
      <c r="D12568" t="s">
        <v>3019</v>
      </c>
      <c r="E12568" t="s">
        <v>705</v>
      </c>
      <c r="F12568" t="str">
        <f>VLOOKUP(orders[[#This Row],[product_id]],Products!A:C,3,0)</f>
        <v>Electronics</v>
      </c>
      <c r="G12568">
        <v>1</v>
      </c>
      <c r="H12568" s="6">
        <v>0.10053675299305675</v>
      </c>
      <c r="I12568" s="2">
        <f>VLOOKUP($E12568,
Products!$A$1:$F$201,MATCH(Orders!I$1,Products!$A$1:$F$1,0),0)</f>
        <v>11719.594724541899</v>
      </c>
      <c r="J12568" s="2">
        <f>VLOOKUP($E12568,
Products!$A$1:$F$201,MATCH(Orders!J$1,Products!$A$1:$F$1,0),0)</f>
        <v>7926.6332911718628</v>
      </c>
    </row>
    <row r="12569" spans="1:10">
      <c r="A12569">
        <v>12568</v>
      </c>
      <c r="B12569" s="4">
        <v>45728</v>
      </c>
      <c r="C12569" s="10">
        <f>DATE(YEAR(orders[[#This Row],[order_date]]), MONTH(orders[[#This Row],[order_date]]), 1)</f>
        <v>45717</v>
      </c>
      <c r="D12569" t="s">
        <v>4119</v>
      </c>
      <c r="E12569" t="s">
        <v>530</v>
      </c>
      <c r="F12569" t="str">
        <f>VLOOKUP(orders[[#This Row],[product_id]],Products!A:C,3,0)</f>
        <v>Electronics</v>
      </c>
      <c r="G12569">
        <v>2</v>
      </c>
      <c r="H12569" s="6">
        <v>0.21826400446168212</v>
      </c>
      <c r="I12569" s="2">
        <f>VLOOKUP($E12569,
Products!$A$1:$F$201,MATCH(Orders!I$1,Products!$A$1:$F$1,0),0)</f>
        <v>30520.607447067548</v>
      </c>
      <c r="J12569" s="2">
        <f>VLOOKUP($E12569,
Products!$A$1:$F$201,MATCH(Orders!J$1,Products!$A$1:$F$1,0),0)</f>
        <v>22328.317520226748</v>
      </c>
    </row>
    <row r="12570" spans="1:10">
      <c r="A12570">
        <v>12569</v>
      </c>
      <c r="B12570" s="4">
        <v>45626</v>
      </c>
      <c r="C12570" s="10">
        <f>DATE(YEAR(orders[[#This Row],[order_date]]), MONTH(orders[[#This Row],[order_date]]), 1)</f>
        <v>45597</v>
      </c>
      <c r="D12570" t="s">
        <v>3326</v>
      </c>
      <c r="E12570" t="s">
        <v>644</v>
      </c>
      <c r="F12570" t="str">
        <f>VLOOKUP(orders[[#This Row],[product_id]],Products!A:C,3,0)</f>
        <v>Appliances</v>
      </c>
      <c r="G12570">
        <v>3</v>
      </c>
      <c r="H12570" s="6">
        <v>0.128603253610582</v>
      </c>
      <c r="I12570" s="2">
        <f>VLOOKUP($E12570,
Products!$A$1:$F$201,MATCH(Orders!I$1,Products!$A$1:$F$1,0),0)</f>
        <v>2076.3860361463489</v>
      </c>
      <c r="J12570" s="2">
        <f>VLOOKUP($E12570,
Products!$A$1:$F$201,MATCH(Orders!J$1,Products!$A$1:$F$1,0),0)</f>
        <v>1496.280632568785</v>
      </c>
    </row>
    <row r="12571" spans="1:10">
      <c r="A12571">
        <v>12570</v>
      </c>
      <c r="B12571" s="4">
        <v>45922</v>
      </c>
      <c r="C12571" s="10">
        <f>DATE(YEAR(orders[[#This Row],[order_date]]), MONTH(orders[[#This Row],[order_date]]), 1)</f>
        <v>45901</v>
      </c>
      <c r="D12571" t="s">
        <v>1240</v>
      </c>
      <c r="E12571" t="s">
        <v>568</v>
      </c>
      <c r="F12571" t="str">
        <f>VLOOKUP(orders[[#This Row],[product_id]],Products!A:C,3,0)</f>
        <v>Electronics</v>
      </c>
      <c r="G12571">
        <v>1</v>
      </c>
      <c r="H12571" s="6">
        <v>0.15807693420118929</v>
      </c>
      <c r="I12571" s="2">
        <f>VLOOKUP($E12571,
Products!$A$1:$F$201,MATCH(Orders!I$1,Products!$A$1:$F$1,0),0)</f>
        <v>21702.72353355262</v>
      </c>
      <c r="J12571" s="2">
        <f>VLOOKUP($E12571,
Products!$A$1:$F$201,MATCH(Orders!J$1,Products!$A$1:$F$1,0),0)</f>
        <v>17244.710704747551</v>
      </c>
    </row>
    <row r="12572" spans="1:10">
      <c r="A12572">
        <v>12571</v>
      </c>
      <c r="B12572" s="4">
        <v>45444</v>
      </c>
      <c r="C12572" s="10">
        <f>DATE(YEAR(orders[[#This Row],[order_date]]), MONTH(orders[[#This Row],[order_date]]), 1)</f>
        <v>45444</v>
      </c>
      <c r="D12572" t="s">
        <v>3276</v>
      </c>
      <c r="E12572" t="s">
        <v>690</v>
      </c>
      <c r="F12572" t="str">
        <f>VLOOKUP(orders[[#This Row],[product_id]],Products!A:C,3,0)</f>
        <v>Electronics</v>
      </c>
      <c r="G12572">
        <v>1</v>
      </c>
      <c r="H12572" s="6">
        <v>0.17953508289717351</v>
      </c>
      <c r="I12572" s="2">
        <f>VLOOKUP($E12572,
Products!$A$1:$F$201,MATCH(Orders!I$1,Products!$A$1:$F$1,0),0)</f>
        <v>2338.2059552139431</v>
      </c>
      <c r="J12572" s="2">
        <f>VLOOKUP($E12572,
Products!$A$1:$F$201,MATCH(Orders!J$1,Products!$A$1:$F$1,0),0)</f>
        <v>1708.028418793489</v>
      </c>
    </row>
    <row r="12573" spans="1:10">
      <c r="A12573">
        <v>12572</v>
      </c>
      <c r="B12573" s="4">
        <v>45701</v>
      </c>
      <c r="C12573" s="10">
        <f>DATE(YEAR(orders[[#This Row],[order_date]]), MONTH(orders[[#This Row],[order_date]]), 1)</f>
        <v>45689</v>
      </c>
      <c r="D12573" t="s">
        <v>721</v>
      </c>
      <c r="E12573" t="s">
        <v>590</v>
      </c>
      <c r="F12573" t="str">
        <f>VLOOKUP(orders[[#This Row],[product_id]],Products!A:C,3,0)</f>
        <v>Appliances</v>
      </c>
      <c r="G12573">
        <v>1</v>
      </c>
      <c r="H12573" s="6">
        <v>7.0763898169741657E-2</v>
      </c>
      <c r="I12573" s="2">
        <f>VLOOKUP($E12573,
Products!$A$1:$F$201,MATCH(Orders!I$1,Products!$A$1:$F$1,0),0)</f>
        <v>2035.9251500591261</v>
      </c>
      <c r="J12573" s="2">
        <f>VLOOKUP($E12573,
Products!$A$1:$F$201,MATCH(Orders!J$1,Products!$A$1:$F$1,0),0)</f>
        <v>1473.8412378673991</v>
      </c>
    </row>
    <row r="12574" spans="1:10">
      <c r="A12574">
        <v>12573</v>
      </c>
      <c r="B12574" s="4">
        <v>45487</v>
      </c>
      <c r="C12574" s="10">
        <f>DATE(YEAR(orders[[#This Row],[order_date]]), MONTH(orders[[#This Row],[order_date]]), 1)</f>
        <v>45474</v>
      </c>
      <c r="D12574" t="s">
        <v>1266</v>
      </c>
      <c r="E12574" t="s">
        <v>687</v>
      </c>
      <c r="F12574" t="str">
        <f>VLOOKUP(orders[[#This Row],[product_id]],Products!A:C,3,0)</f>
        <v>Electronics</v>
      </c>
      <c r="G12574">
        <v>1</v>
      </c>
      <c r="H12574" s="6">
        <v>0.23900055921279437</v>
      </c>
      <c r="I12574" s="2">
        <f>VLOOKUP($E12574,
Products!$A$1:$F$201,MATCH(Orders!I$1,Products!$A$1:$F$1,0),0)</f>
        <v>12143.737276429891</v>
      </c>
      <c r="J12574" s="2">
        <f>VLOOKUP($E12574,
Products!$A$1:$F$201,MATCH(Orders!J$1,Products!$A$1:$F$1,0),0)</f>
        <v>9077.1957392673976</v>
      </c>
    </row>
    <row r="12575" spans="1:10">
      <c r="A12575">
        <v>12574</v>
      </c>
      <c r="B12575" s="4">
        <v>44986</v>
      </c>
      <c r="C12575" s="10">
        <f>DATE(YEAR(orders[[#This Row],[order_date]]), MONTH(orders[[#This Row],[order_date]]), 1)</f>
        <v>44986</v>
      </c>
      <c r="D12575" t="s">
        <v>3631</v>
      </c>
      <c r="E12575" t="s">
        <v>624</v>
      </c>
      <c r="F12575" t="str">
        <f>VLOOKUP(orders[[#This Row],[product_id]],Products!A:C,3,0)</f>
        <v>Appliances</v>
      </c>
      <c r="G12575">
        <v>2</v>
      </c>
      <c r="H12575" s="6">
        <v>7.5473871682543006E-2</v>
      </c>
      <c r="I12575" s="2">
        <f>VLOOKUP($E12575,
Products!$A$1:$F$201,MATCH(Orders!I$1,Products!$A$1:$F$1,0),0)</f>
        <v>2102.383201797521</v>
      </c>
      <c r="J12575" s="2">
        <f>VLOOKUP($E12575,
Products!$A$1:$F$201,MATCH(Orders!J$1,Products!$A$1:$F$1,0),0)</f>
        <v>1599.330443274388</v>
      </c>
    </row>
    <row r="12576" spans="1:10">
      <c r="A12576">
        <v>12575</v>
      </c>
      <c r="B12576" s="4">
        <v>45471</v>
      </c>
      <c r="C12576" s="10">
        <f>DATE(YEAR(orders[[#This Row],[order_date]]), MONTH(orders[[#This Row],[order_date]]), 1)</f>
        <v>45444</v>
      </c>
      <c r="D12576" t="s">
        <v>3089</v>
      </c>
      <c r="E12576" t="s">
        <v>515</v>
      </c>
      <c r="F12576" t="str">
        <f>VLOOKUP(orders[[#This Row],[product_id]],Products!A:C,3,0)</f>
        <v>Appliances</v>
      </c>
      <c r="G12576">
        <v>1</v>
      </c>
      <c r="H12576" s="6">
        <v>8.5112533154342238E-2</v>
      </c>
      <c r="I12576" s="2">
        <f>VLOOKUP($E12576,
Products!$A$1:$F$201,MATCH(Orders!I$1,Products!$A$1:$F$1,0),0)</f>
        <v>2136.8180837738519</v>
      </c>
      <c r="J12576" s="2">
        <f>VLOOKUP($E12576,
Products!$A$1:$F$201,MATCH(Orders!J$1,Products!$A$1:$F$1,0),0)</f>
        <v>1689.48738136013</v>
      </c>
    </row>
    <row r="12577" spans="1:10">
      <c r="A12577">
        <v>12576</v>
      </c>
      <c r="B12577" s="4">
        <v>45943</v>
      </c>
      <c r="C12577" s="10">
        <f>DATE(YEAR(orders[[#This Row],[order_date]]), MONTH(orders[[#This Row],[order_date]]), 1)</f>
        <v>45931</v>
      </c>
      <c r="D12577" t="s">
        <v>1615</v>
      </c>
      <c r="E12577" t="s">
        <v>683</v>
      </c>
      <c r="F12577" t="str">
        <f>VLOOKUP(orders[[#This Row],[product_id]],Products!A:C,3,0)</f>
        <v>Electronics</v>
      </c>
      <c r="G12577">
        <v>3</v>
      </c>
      <c r="H12577" s="6">
        <v>0.21027144423725766</v>
      </c>
      <c r="I12577" s="2">
        <f>VLOOKUP($E12577,
Products!$A$1:$F$201,MATCH(Orders!I$1,Products!$A$1:$F$1,0),0)</f>
        <v>30555.409096588959</v>
      </c>
      <c r="J12577" s="2">
        <f>VLOOKUP($E12577,
Products!$A$1:$F$201,MATCH(Orders!J$1,Products!$A$1:$F$1,0),0)</f>
        <v>20295.233857550291</v>
      </c>
    </row>
    <row r="12578" spans="1:10">
      <c r="A12578">
        <v>12577</v>
      </c>
      <c r="B12578" s="4">
        <v>45229</v>
      </c>
      <c r="C12578" s="10">
        <f>DATE(YEAR(orders[[#This Row],[order_date]]), MONTH(orders[[#This Row],[order_date]]), 1)</f>
        <v>45200</v>
      </c>
      <c r="D12578" t="s">
        <v>2119</v>
      </c>
      <c r="E12578" t="s">
        <v>617</v>
      </c>
      <c r="F12578" t="str">
        <f>VLOOKUP(orders[[#This Row],[product_id]],Products!A:C,3,0)</f>
        <v>Electronics</v>
      </c>
      <c r="G12578">
        <v>3</v>
      </c>
      <c r="H12578" s="6">
        <v>0.23413200310327478</v>
      </c>
      <c r="I12578" s="2">
        <f>VLOOKUP($E12578,
Products!$A$1:$F$201,MATCH(Orders!I$1,Products!$A$1:$F$1,0),0)</f>
        <v>19466.867434847129</v>
      </c>
      <c r="J12578" s="2">
        <f>VLOOKUP($E12578,
Products!$A$1:$F$201,MATCH(Orders!J$1,Products!$A$1:$F$1,0),0)</f>
        <v>13371.790482684521</v>
      </c>
    </row>
    <row r="12579" spans="1:10">
      <c r="A12579">
        <v>12578</v>
      </c>
      <c r="B12579" s="4">
        <v>45209</v>
      </c>
      <c r="C12579" s="10">
        <f>DATE(YEAR(orders[[#This Row],[order_date]]), MONTH(orders[[#This Row],[order_date]]), 1)</f>
        <v>45200</v>
      </c>
      <c r="D12579" t="s">
        <v>2923</v>
      </c>
      <c r="E12579" t="s">
        <v>634</v>
      </c>
      <c r="F12579" t="str">
        <f>VLOOKUP(orders[[#This Row],[product_id]],Products!A:C,3,0)</f>
        <v>Appliances</v>
      </c>
      <c r="G12579">
        <v>3</v>
      </c>
      <c r="H12579" s="6">
        <v>0.1424297837623674</v>
      </c>
      <c r="I12579" s="2">
        <f>VLOOKUP($E12579,
Products!$A$1:$F$201,MATCH(Orders!I$1,Products!$A$1:$F$1,0),0)</f>
        <v>25631.29637331214</v>
      </c>
      <c r="J12579" s="2">
        <f>VLOOKUP($E12579,
Products!$A$1:$F$201,MATCH(Orders!J$1,Products!$A$1:$F$1,0),0)</f>
        <v>17692.643397044121</v>
      </c>
    </row>
    <row r="12580" spans="1:10">
      <c r="A12580">
        <v>12579</v>
      </c>
      <c r="B12580" s="4">
        <v>45404</v>
      </c>
      <c r="C12580" s="10">
        <f>DATE(YEAR(orders[[#This Row],[order_date]]), MONTH(orders[[#This Row],[order_date]]), 1)</f>
        <v>45383</v>
      </c>
      <c r="D12580" t="s">
        <v>1618</v>
      </c>
      <c r="E12580" t="s">
        <v>575</v>
      </c>
      <c r="F12580" t="str">
        <f>VLOOKUP(orders[[#This Row],[product_id]],Products!A:C,3,0)</f>
        <v>Appliances</v>
      </c>
      <c r="G12580">
        <v>3</v>
      </c>
      <c r="H12580" s="6">
        <v>8.1938136505753156E-2</v>
      </c>
      <c r="I12580" s="2">
        <f>VLOOKUP($E12580,
Products!$A$1:$F$201,MATCH(Orders!I$1,Products!$A$1:$F$1,0),0)</f>
        <v>25283.54628276427</v>
      </c>
      <c r="J12580" s="2">
        <f>VLOOKUP($E12580,
Products!$A$1:$F$201,MATCH(Orders!J$1,Products!$A$1:$F$1,0),0)</f>
        <v>19310.503554692368</v>
      </c>
    </row>
    <row r="12581" spans="1:10">
      <c r="A12581">
        <v>12580</v>
      </c>
      <c r="B12581" s="4">
        <v>45972</v>
      </c>
      <c r="C12581" s="10">
        <f>DATE(YEAR(orders[[#This Row],[order_date]]), MONTH(orders[[#This Row],[order_date]]), 1)</f>
        <v>45962</v>
      </c>
      <c r="D12581" t="s">
        <v>824</v>
      </c>
      <c r="E12581" t="s">
        <v>663</v>
      </c>
      <c r="F12581" t="str">
        <f>VLOOKUP(orders[[#This Row],[product_id]],Products!A:C,3,0)</f>
        <v>Electronics</v>
      </c>
      <c r="G12581">
        <v>1</v>
      </c>
      <c r="H12581" s="6">
        <v>0.15391893360945591</v>
      </c>
      <c r="I12581" s="2">
        <f>VLOOKUP($E12581,
Products!$A$1:$F$201,MATCH(Orders!I$1,Products!$A$1:$F$1,0),0)</f>
        <v>12863.39473364416</v>
      </c>
      <c r="J12581" s="2">
        <f>VLOOKUP($E12581,
Products!$A$1:$F$201,MATCH(Orders!J$1,Products!$A$1:$F$1,0),0)</f>
        <v>9312.9321574947517</v>
      </c>
    </row>
    <row r="12582" spans="1:10">
      <c r="A12582">
        <v>12581</v>
      </c>
      <c r="B12582" s="4">
        <v>45485</v>
      </c>
      <c r="C12582" s="10">
        <f>DATE(YEAR(orders[[#This Row],[order_date]]), MONTH(orders[[#This Row],[order_date]]), 1)</f>
        <v>45474</v>
      </c>
      <c r="D12582" t="s">
        <v>3819</v>
      </c>
      <c r="E12582" t="s">
        <v>560</v>
      </c>
      <c r="F12582" t="str">
        <f>VLOOKUP(orders[[#This Row],[product_id]],Products!A:C,3,0)</f>
        <v>Appliances</v>
      </c>
      <c r="G12582">
        <v>1</v>
      </c>
      <c r="H12582" s="6">
        <v>7.2176221875623628E-2</v>
      </c>
      <c r="I12582" s="2">
        <f>VLOOKUP($E12582,
Products!$A$1:$F$201,MATCH(Orders!I$1,Products!$A$1:$F$1,0),0)</f>
        <v>6334.2190560739964</v>
      </c>
      <c r="J12582" s="2">
        <f>VLOOKUP($E12582,
Products!$A$1:$F$201,MATCH(Orders!J$1,Products!$A$1:$F$1,0),0)</f>
        <v>4117.6239066206717</v>
      </c>
    </row>
    <row r="12583" spans="1:10">
      <c r="A12583">
        <v>12582</v>
      </c>
      <c r="B12583" s="4">
        <v>45275</v>
      </c>
      <c r="C12583" s="10">
        <f>DATE(YEAR(orders[[#This Row],[order_date]]), MONTH(orders[[#This Row],[order_date]]), 1)</f>
        <v>45261</v>
      </c>
      <c r="D12583" t="s">
        <v>3766</v>
      </c>
      <c r="E12583" t="s">
        <v>603</v>
      </c>
      <c r="F12583" t="str">
        <f>VLOOKUP(orders[[#This Row],[product_id]],Products!A:C,3,0)</f>
        <v>Electronics</v>
      </c>
      <c r="G12583">
        <v>2</v>
      </c>
      <c r="H12583" s="6">
        <v>0.10792572499488653</v>
      </c>
      <c r="I12583" s="2">
        <f>VLOOKUP($E12583,
Products!$A$1:$F$201,MATCH(Orders!I$1,Products!$A$1:$F$1,0),0)</f>
        <v>10867.659217073329</v>
      </c>
      <c r="J12583" s="2">
        <f>VLOOKUP($E12583,
Products!$A$1:$F$201,MATCH(Orders!J$1,Products!$A$1:$F$1,0),0)</f>
        <v>8421.8829552397037</v>
      </c>
    </row>
    <row r="12584" spans="1:10">
      <c r="A12584">
        <v>12583</v>
      </c>
      <c r="B12584" s="4">
        <v>45596</v>
      </c>
      <c r="C12584" s="10">
        <f>DATE(YEAR(orders[[#This Row],[order_date]]), MONTH(orders[[#This Row],[order_date]]), 1)</f>
        <v>45566</v>
      </c>
      <c r="D12584" t="s">
        <v>2763</v>
      </c>
      <c r="E12584" t="s">
        <v>591</v>
      </c>
      <c r="F12584" t="str">
        <f>VLOOKUP(orders[[#This Row],[product_id]],Products!A:C,3,0)</f>
        <v>Appliances</v>
      </c>
      <c r="G12584">
        <v>3</v>
      </c>
      <c r="H12584" s="6">
        <v>9.5966625456162288E-2</v>
      </c>
      <c r="I12584" s="2">
        <f>VLOOKUP($E12584,
Products!$A$1:$F$201,MATCH(Orders!I$1,Products!$A$1:$F$1,0),0)</f>
        <v>5828.0678031706884</v>
      </c>
      <c r="J12584" s="2">
        <f>VLOOKUP($E12584,
Products!$A$1:$F$201,MATCH(Orders!J$1,Products!$A$1:$F$1,0),0)</f>
        <v>3928.741316454903</v>
      </c>
    </row>
    <row r="12585" spans="1:10">
      <c r="A12585">
        <v>12584</v>
      </c>
      <c r="B12585" s="4">
        <v>45184</v>
      </c>
      <c r="C12585" s="10">
        <f>DATE(YEAR(orders[[#This Row],[order_date]]), MONTH(orders[[#This Row],[order_date]]), 1)</f>
        <v>45170</v>
      </c>
      <c r="D12585" t="s">
        <v>3183</v>
      </c>
      <c r="E12585" t="s">
        <v>639</v>
      </c>
      <c r="F12585" t="str">
        <f>VLOOKUP(orders[[#This Row],[product_id]],Products!A:C,3,0)</f>
        <v>Appliances</v>
      </c>
      <c r="G12585">
        <v>1</v>
      </c>
      <c r="H12585" s="6">
        <v>0.11887423822105994</v>
      </c>
      <c r="I12585" s="2">
        <f>VLOOKUP($E12585,
Products!$A$1:$F$201,MATCH(Orders!I$1,Products!$A$1:$F$1,0),0)</f>
        <v>2320.8560923599921</v>
      </c>
      <c r="J12585" s="2">
        <f>VLOOKUP($E12585,
Products!$A$1:$F$201,MATCH(Orders!J$1,Products!$A$1:$F$1,0),0)</f>
        <v>1750.110004830213</v>
      </c>
    </row>
    <row r="12586" spans="1:10">
      <c r="A12586">
        <v>12585</v>
      </c>
      <c r="B12586" s="4">
        <v>45581</v>
      </c>
      <c r="C12586" s="10">
        <f>DATE(YEAR(orders[[#This Row],[order_date]]), MONTH(orders[[#This Row],[order_date]]), 1)</f>
        <v>45566</v>
      </c>
      <c r="D12586" t="s">
        <v>2197</v>
      </c>
      <c r="E12586" t="s">
        <v>610</v>
      </c>
      <c r="F12586" t="str">
        <f>VLOOKUP(orders[[#This Row],[product_id]],Products!A:C,3,0)</f>
        <v>Appliances</v>
      </c>
      <c r="G12586">
        <v>1</v>
      </c>
      <c r="H12586" s="6">
        <v>0.13730887113535903</v>
      </c>
      <c r="I12586" s="2">
        <f>VLOOKUP($E12586,
Products!$A$1:$F$201,MATCH(Orders!I$1,Products!$A$1:$F$1,0),0)</f>
        <v>23456.386855186989</v>
      </c>
      <c r="J12586" s="2">
        <f>VLOOKUP($E12586,
Products!$A$1:$F$201,MATCH(Orders!J$1,Products!$A$1:$F$1,0),0)</f>
        <v>16522.385271144129</v>
      </c>
    </row>
    <row r="12587" spans="1:10">
      <c r="A12587">
        <v>12586</v>
      </c>
      <c r="B12587" s="4">
        <v>45997</v>
      </c>
      <c r="C12587" s="10">
        <f>DATE(YEAR(orders[[#This Row],[order_date]]), MONTH(orders[[#This Row],[order_date]]), 1)</f>
        <v>45992</v>
      </c>
      <c r="D12587" t="s">
        <v>2802</v>
      </c>
      <c r="E12587" t="s">
        <v>529</v>
      </c>
      <c r="F12587" t="str">
        <f>VLOOKUP(orders[[#This Row],[product_id]],Products!A:C,3,0)</f>
        <v>Electronics</v>
      </c>
      <c r="G12587">
        <v>2</v>
      </c>
      <c r="H12587" s="6">
        <v>0.24305386308736202</v>
      </c>
      <c r="I12587" s="2">
        <f>VLOOKUP($E12587,
Products!$A$1:$F$201,MATCH(Orders!I$1,Products!$A$1:$F$1,0),0)</f>
        <v>18308.801775351771</v>
      </c>
      <c r="J12587" s="2">
        <f>VLOOKUP($E12587,
Products!$A$1:$F$201,MATCH(Orders!J$1,Products!$A$1:$F$1,0),0)</f>
        <v>12027.24184831013</v>
      </c>
    </row>
    <row r="12588" spans="1:10">
      <c r="A12588">
        <v>12587</v>
      </c>
      <c r="B12588" s="4">
        <v>45977</v>
      </c>
      <c r="C12588" s="10">
        <f>DATE(YEAR(orders[[#This Row],[order_date]]), MONTH(orders[[#This Row],[order_date]]), 1)</f>
        <v>45962</v>
      </c>
      <c r="D12588" t="s">
        <v>4554</v>
      </c>
      <c r="E12588" t="s">
        <v>590</v>
      </c>
      <c r="F12588" t="str">
        <f>VLOOKUP(orders[[#This Row],[product_id]],Products!A:C,3,0)</f>
        <v>Appliances</v>
      </c>
      <c r="G12588">
        <v>3</v>
      </c>
      <c r="H12588" s="6">
        <v>8.3701505428650499E-2</v>
      </c>
      <c r="I12588" s="2">
        <f>VLOOKUP($E12588,
Products!$A$1:$F$201,MATCH(Orders!I$1,Products!$A$1:$F$1,0),0)</f>
        <v>2035.9251500591261</v>
      </c>
      <c r="J12588" s="2">
        <f>VLOOKUP($E12588,
Products!$A$1:$F$201,MATCH(Orders!J$1,Products!$A$1:$F$1,0),0)</f>
        <v>1473.8412378673991</v>
      </c>
    </row>
    <row r="12589" spans="1:10">
      <c r="A12589">
        <v>12588</v>
      </c>
      <c r="B12589" s="4">
        <v>45977</v>
      </c>
      <c r="C12589" s="10">
        <f>DATE(YEAR(orders[[#This Row],[order_date]]), MONTH(orders[[#This Row],[order_date]]), 1)</f>
        <v>45962</v>
      </c>
      <c r="D12589" t="s">
        <v>2960</v>
      </c>
      <c r="E12589" t="s">
        <v>608</v>
      </c>
      <c r="F12589" t="str">
        <f>VLOOKUP(orders[[#This Row],[product_id]],Products!A:C,3,0)</f>
        <v>Electronics</v>
      </c>
      <c r="G12589">
        <v>2</v>
      </c>
      <c r="H12589" s="6">
        <v>0.1785160483469295</v>
      </c>
      <c r="I12589" s="2">
        <f>VLOOKUP($E12589,
Products!$A$1:$F$201,MATCH(Orders!I$1,Products!$A$1:$F$1,0),0)</f>
        <v>32509.710212279751</v>
      </c>
      <c r="J12589" s="2">
        <f>VLOOKUP($E12589,
Products!$A$1:$F$201,MATCH(Orders!J$1,Products!$A$1:$F$1,0),0)</f>
        <v>23699.228985408761</v>
      </c>
    </row>
    <row r="12590" spans="1:10">
      <c r="A12590">
        <v>12589</v>
      </c>
      <c r="B12590" s="4">
        <v>45071</v>
      </c>
      <c r="C12590" s="10">
        <f>DATE(YEAR(orders[[#This Row],[order_date]]), MONTH(orders[[#This Row],[order_date]]), 1)</f>
        <v>45047</v>
      </c>
      <c r="D12590" t="s">
        <v>4456</v>
      </c>
      <c r="E12590" t="s">
        <v>638</v>
      </c>
      <c r="F12590" t="str">
        <f>VLOOKUP(orders[[#This Row],[product_id]],Products!A:C,3,0)</f>
        <v>Electronics</v>
      </c>
      <c r="G12590">
        <v>2</v>
      </c>
      <c r="H12590" s="6">
        <v>0.10927015410149776</v>
      </c>
      <c r="I12590" s="2">
        <f>VLOOKUP($E12590,
Products!$A$1:$F$201,MATCH(Orders!I$1,Products!$A$1:$F$1,0),0)</f>
        <v>11118.17778596276</v>
      </c>
      <c r="J12590" s="2">
        <f>VLOOKUP($E12590,
Products!$A$1:$F$201,MATCH(Orders!J$1,Products!$A$1:$F$1,0),0)</f>
        <v>7887.697719413397</v>
      </c>
    </row>
    <row r="12591" spans="1:10">
      <c r="A12591">
        <v>12590</v>
      </c>
      <c r="B12591" s="4">
        <v>45513</v>
      </c>
      <c r="C12591" s="10">
        <f>DATE(YEAR(orders[[#This Row],[order_date]]), MONTH(orders[[#This Row],[order_date]]), 1)</f>
        <v>45505</v>
      </c>
      <c r="D12591" t="s">
        <v>1219</v>
      </c>
      <c r="E12591" t="s">
        <v>640</v>
      </c>
      <c r="F12591" t="str">
        <f>VLOOKUP(orders[[#This Row],[product_id]],Products!A:C,3,0)</f>
        <v>Electronics</v>
      </c>
      <c r="G12591">
        <v>1</v>
      </c>
      <c r="H12591" s="6">
        <v>0.14160112117008561</v>
      </c>
      <c r="I12591" s="2">
        <f>VLOOKUP($E12591,
Products!$A$1:$F$201,MATCH(Orders!I$1,Products!$A$1:$F$1,0),0)</f>
        <v>28588.897930669911</v>
      </c>
      <c r="J12591" s="2">
        <f>VLOOKUP($E12591,
Products!$A$1:$F$201,MATCH(Orders!J$1,Products!$A$1:$F$1,0),0)</f>
        <v>20681.16336734363</v>
      </c>
    </row>
    <row r="12592" spans="1:10">
      <c r="A12592">
        <v>12591</v>
      </c>
      <c r="B12592" s="4">
        <v>45448</v>
      </c>
      <c r="C12592" s="10">
        <f>DATE(YEAR(orders[[#This Row],[order_date]]), MONTH(orders[[#This Row],[order_date]]), 1)</f>
        <v>45444</v>
      </c>
      <c r="D12592" t="s">
        <v>4357</v>
      </c>
      <c r="E12592" t="s">
        <v>636</v>
      </c>
      <c r="F12592" t="str">
        <f>VLOOKUP(orders[[#This Row],[product_id]],Products!A:C,3,0)</f>
        <v>Appliances</v>
      </c>
      <c r="G12592">
        <v>3</v>
      </c>
      <c r="H12592" s="6">
        <v>0.1381058187317957</v>
      </c>
      <c r="I12592" s="2">
        <f>VLOOKUP($E12592,
Products!$A$1:$F$201,MATCH(Orders!I$1,Products!$A$1:$F$1,0),0)</f>
        <v>2035.5647279372099</v>
      </c>
      <c r="J12592" s="2">
        <f>VLOOKUP($E12592,
Products!$A$1:$F$201,MATCH(Orders!J$1,Products!$A$1:$F$1,0),0)</f>
        <v>1486.048843699655</v>
      </c>
    </row>
    <row r="12593" spans="1:10">
      <c r="A12593">
        <v>12592</v>
      </c>
      <c r="B12593" s="4">
        <v>45727</v>
      </c>
      <c r="C12593" s="10">
        <f>DATE(YEAR(orders[[#This Row],[order_date]]), MONTH(orders[[#This Row],[order_date]]), 1)</f>
        <v>45717</v>
      </c>
      <c r="D12593" t="s">
        <v>4597</v>
      </c>
      <c r="E12593" t="s">
        <v>646</v>
      </c>
      <c r="F12593" t="str">
        <f>VLOOKUP(orders[[#This Row],[product_id]],Products!A:C,3,0)</f>
        <v>Electronics</v>
      </c>
      <c r="G12593">
        <v>2</v>
      </c>
      <c r="H12593" s="6">
        <v>0.2312508421296704</v>
      </c>
      <c r="I12593" s="2">
        <f>VLOOKUP($E12593,
Products!$A$1:$F$201,MATCH(Orders!I$1,Products!$A$1:$F$1,0),0)</f>
        <v>18424.12750052143</v>
      </c>
      <c r="J12593" s="2">
        <f>VLOOKUP($E12593,
Products!$A$1:$F$201,MATCH(Orders!J$1,Products!$A$1:$F$1,0),0)</f>
        <v>14575.25356690323</v>
      </c>
    </row>
    <row r="12594" spans="1:10">
      <c r="A12594">
        <v>12593</v>
      </c>
      <c r="B12594" s="4">
        <v>45308</v>
      </c>
      <c r="C12594" s="10">
        <f>DATE(YEAR(orders[[#This Row],[order_date]]), MONTH(orders[[#This Row],[order_date]]), 1)</f>
        <v>45292</v>
      </c>
      <c r="D12594" t="s">
        <v>2713</v>
      </c>
      <c r="E12594" t="s">
        <v>687</v>
      </c>
      <c r="F12594" t="str">
        <f>VLOOKUP(orders[[#This Row],[product_id]],Products!A:C,3,0)</f>
        <v>Electronics</v>
      </c>
      <c r="G12594">
        <v>2</v>
      </c>
      <c r="H12594" s="6">
        <v>0.19672815259573376</v>
      </c>
      <c r="I12594" s="2">
        <f>VLOOKUP($E12594,
Products!$A$1:$F$201,MATCH(Orders!I$1,Products!$A$1:$F$1,0),0)</f>
        <v>12143.737276429891</v>
      </c>
      <c r="J12594" s="2">
        <f>VLOOKUP($E12594,
Products!$A$1:$F$201,MATCH(Orders!J$1,Products!$A$1:$F$1,0),0)</f>
        <v>9077.1957392673976</v>
      </c>
    </row>
    <row r="12595" spans="1:10">
      <c r="A12595">
        <v>12594</v>
      </c>
      <c r="B12595" s="4">
        <v>45702</v>
      </c>
      <c r="C12595" s="10">
        <f>DATE(YEAR(orders[[#This Row],[order_date]]), MONTH(orders[[#This Row],[order_date]]), 1)</f>
        <v>45689</v>
      </c>
      <c r="D12595" t="s">
        <v>1939</v>
      </c>
      <c r="E12595" t="s">
        <v>696</v>
      </c>
      <c r="F12595" t="str">
        <f>VLOOKUP(orders[[#This Row],[product_id]],Products!A:C,3,0)</f>
        <v>Electronics</v>
      </c>
      <c r="G12595">
        <v>2</v>
      </c>
      <c r="H12595" s="6">
        <v>0.11770403464688443</v>
      </c>
      <c r="I12595" s="2">
        <f>VLOOKUP($E12595,
Products!$A$1:$F$201,MATCH(Orders!I$1,Products!$A$1:$F$1,0),0)</f>
        <v>2723.6534496184809</v>
      </c>
      <c r="J12595" s="2">
        <f>VLOOKUP($E12595,
Products!$A$1:$F$201,MATCH(Orders!J$1,Products!$A$1:$F$1,0),0)</f>
        <v>1872.4715951823</v>
      </c>
    </row>
    <row r="12596" spans="1:10">
      <c r="A12596">
        <v>12595</v>
      </c>
      <c r="B12596" s="4">
        <v>45599</v>
      </c>
      <c r="C12596" s="10">
        <f>DATE(YEAR(orders[[#This Row],[order_date]]), MONTH(orders[[#This Row],[order_date]]), 1)</f>
        <v>45597</v>
      </c>
      <c r="D12596" t="s">
        <v>1868</v>
      </c>
      <c r="E12596" t="s">
        <v>581</v>
      </c>
      <c r="F12596" t="str">
        <f>VLOOKUP(orders[[#This Row],[product_id]],Products!A:C,3,0)</f>
        <v>Appliances</v>
      </c>
      <c r="G12596">
        <v>3</v>
      </c>
      <c r="H12596" s="6">
        <v>5.1699742735515128E-2</v>
      </c>
      <c r="I12596" s="2">
        <f>VLOOKUP($E12596,
Products!$A$1:$F$201,MATCH(Orders!I$1,Products!$A$1:$F$1,0),0)</f>
        <v>6177.7225527132859</v>
      </c>
      <c r="J12596" s="2">
        <f>VLOOKUP($E12596,
Products!$A$1:$F$201,MATCH(Orders!J$1,Products!$A$1:$F$1,0),0)</f>
        <v>4208.1013641193986</v>
      </c>
    </row>
    <row r="12597" spans="1:10">
      <c r="A12597">
        <v>12596</v>
      </c>
      <c r="B12597" s="4">
        <v>45253</v>
      </c>
      <c r="C12597" s="10">
        <f>DATE(YEAR(orders[[#This Row],[order_date]]), MONTH(orders[[#This Row],[order_date]]), 1)</f>
        <v>45231</v>
      </c>
      <c r="D12597" t="s">
        <v>742</v>
      </c>
      <c r="E12597" t="s">
        <v>639</v>
      </c>
      <c r="F12597" t="str">
        <f>VLOOKUP(orders[[#This Row],[product_id]],Products!A:C,3,0)</f>
        <v>Appliances</v>
      </c>
      <c r="G12597">
        <v>3</v>
      </c>
      <c r="H12597" s="6">
        <v>0.10087082410551891</v>
      </c>
      <c r="I12597" s="2">
        <f>VLOOKUP($E12597,
Products!$A$1:$F$201,MATCH(Orders!I$1,Products!$A$1:$F$1,0),0)</f>
        <v>2320.8560923599921</v>
      </c>
      <c r="J12597" s="2">
        <f>VLOOKUP($E12597,
Products!$A$1:$F$201,MATCH(Orders!J$1,Products!$A$1:$F$1,0),0)</f>
        <v>1750.110004830213</v>
      </c>
    </row>
    <row r="12598" spans="1:10">
      <c r="A12598">
        <v>12597</v>
      </c>
      <c r="B12598" s="4">
        <v>45556</v>
      </c>
      <c r="C12598" s="10">
        <f>DATE(YEAR(orders[[#This Row],[order_date]]), MONTH(orders[[#This Row],[order_date]]), 1)</f>
        <v>45536</v>
      </c>
      <c r="D12598" t="s">
        <v>2971</v>
      </c>
      <c r="E12598" t="s">
        <v>603</v>
      </c>
      <c r="F12598" t="str">
        <f>VLOOKUP(orders[[#This Row],[product_id]],Products!A:C,3,0)</f>
        <v>Electronics</v>
      </c>
      <c r="G12598">
        <v>1</v>
      </c>
      <c r="H12598" s="6">
        <v>0.12104538555398869</v>
      </c>
      <c r="I12598" s="2">
        <f>VLOOKUP($E12598,
Products!$A$1:$F$201,MATCH(Orders!I$1,Products!$A$1:$F$1,0),0)</f>
        <v>10867.659217073329</v>
      </c>
      <c r="J12598" s="2">
        <f>VLOOKUP($E12598,
Products!$A$1:$F$201,MATCH(Orders!J$1,Products!$A$1:$F$1,0),0)</f>
        <v>8421.8829552397037</v>
      </c>
    </row>
    <row r="12599" spans="1:10">
      <c r="A12599">
        <v>12598</v>
      </c>
      <c r="B12599" s="4">
        <v>45010</v>
      </c>
      <c r="C12599" s="10">
        <f>DATE(YEAR(orders[[#This Row],[order_date]]), MONTH(orders[[#This Row],[order_date]]), 1)</f>
        <v>44986</v>
      </c>
      <c r="D12599" t="s">
        <v>2185</v>
      </c>
      <c r="E12599" t="s">
        <v>552</v>
      </c>
      <c r="F12599" t="str">
        <f>VLOOKUP(orders[[#This Row],[product_id]],Products!A:C,3,0)</f>
        <v>Electronics</v>
      </c>
      <c r="G12599">
        <v>1</v>
      </c>
      <c r="H12599" s="6">
        <v>0.13454003813326912</v>
      </c>
      <c r="I12599" s="2">
        <f>VLOOKUP($E12599,
Products!$A$1:$F$201,MATCH(Orders!I$1,Products!$A$1:$F$1,0),0)</f>
        <v>20326.88586940234</v>
      </c>
      <c r="J12599" s="2">
        <f>VLOOKUP($E12599,
Products!$A$1:$F$201,MATCH(Orders!J$1,Products!$A$1:$F$1,0),0)</f>
        <v>14896.572579237891</v>
      </c>
    </row>
    <row r="12600" spans="1:10">
      <c r="A12600">
        <v>12599</v>
      </c>
      <c r="B12600" s="4">
        <v>45072</v>
      </c>
      <c r="C12600" s="10">
        <f>DATE(YEAR(orders[[#This Row],[order_date]]), MONTH(orders[[#This Row],[order_date]]), 1)</f>
        <v>45047</v>
      </c>
      <c r="D12600" t="s">
        <v>2241</v>
      </c>
      <c r="E12600" t="s">
        <v>560</v>
      </c>
      <c r="F12600" t="str">
        <f>VLOOKUP(orders[[#This Row],[product_id]],Products!A:C,3,0)</f>
        <v>Appliances</v>
      </c>
      <c r="G12600">
        <v>2</v>
      </c>
      <c r="H12600" s="6">
        <v>0.1105897970687133</v>
      </c>
      <c r="I12600" s="2">
        <f>VLOOKUP($E12600,
Products!$A$1:$F$201,MATCH(Orders!I$1,Products!$A$1:$F$1,0),0)</f>
        <v>6334.2190560739964</v>
      </c>
      <c r="J12600" s="2">
        <f>VLOOKUP($E12600,
Products!$A$1:$F$201,MATCH(Orders!J$1,Products!$A$1:$F$1,0),0)</f>
        <v>4117.6239066206717</v>
      </c>
    </row>
    <row r="12601" spans="1:10">
      <c r="A12601">
        <v>12600</v>
      </c>
      <c r="B12601" s="4">
        <v>45350</v>
      </c>
      <c r="C12601" s="10">
        <f>DATE(YEAR(orders[[#This Row],[order_date]]), MONTH(orders[[#This Row],[order_date]]), 1)</f>
        <v>45323</v>
      </c>
      <c r="D12601" t="s">
        <v>4055</v>
      </c>
      <c r="E12601" t="s">
        <v>554</v>
      </c>
      <c r="F12601" t="str">
        <f>VLOOKUP(orders[[#This Row],[product_id]],Products!A:C,3,0)</f>
        <v>Appliances</v>
      </c>
      <c r="G12601">
        <v>1</v>
      </c>
      <c r="H12601" s="6">
        <v>0.13458358779816981</v>
      </c>
      <c r="I12601" s="2">
        <f>VLOOKUP($E12601,
Products!$A$1:$F$201,MATCH(Orders!I$1,Products!$A$1:$F$1,0),0)</f>
        <v>2088.6647814855078</v>
      </c>
      <c r="J12601" s="2">
        <f>VLOOKUP($E12601,
Products!$A$1:$F$201,MATCH(Orders!J$1,Products!$A$1:$F$1,0),0)</f>
        <v>1371.380040542937</v>
      </c>
    </row>
    <row r="12602" spans="1:10">
      <c r="A12602">
        <v>12601</v>
      </c>
      <c r="B12602" s="4">
        <v>45587</v>
      </c>
      <c r="C12602" s="10">
        <f>DATE(YEAR(orders[[#This Row],[order_date]]), MONTH(orders[[#This Row],[order_date]]), 1)</f>
        <v>45566</v>
      </c>
      <c r="D12602" t="s">
        <v>2933</v>
      </c>
      <c r="E12602" t="s">
        <v>690</v>
      </c>
      <c r="F12602" t="str">
        <f>VLOOKUP(orders[[#This Row],[product_id]],Products!A:C,3,0)</f>
        <v>Electronics</v>
      </c>
      <c r="G12602">
        <v>1</v>
      </c>
      <c r="H12602" s="6">
        <v>0.15740700650397749</v>
      </c>
      <c r="I12602" s="2">
        <f>VLOOKUP($E12602,
Products!$A$1:$F$201,MATCH(Orders!I$1,Products!$A$1:$F$1,0),0)</f>
        <v>2338.2059552139431</v>
      </c>
      <c r="J12602" s="2">
        <f>VLOOKUP($E12602,
Products!$A$1:$F$201,MATCH(Orders!J$1,Products!$A$1:$F$1,0),0)</f>
        <v>1708.028418793489</v>
      </c>
    </row>
    <row r="12603" spans="1:10">
      <c r="A12603">
        <v>12602</v>
      </c>
      <c r="B12603" s="4">
        <v>45689</v>
      </c>
      <c r="C12603" s="10">
        <f>DATE(YEAR(orders[[#This Row],[order_date]]), MONTH(orders[[#This Row],[order_date]]), 1)</f>
        <v>45689</v>
      </c>
      <c r="D12603" t="s">
        <v>2246</v>
      </c>
      <c r="E12603" t="s">
        <v>508</v>
      </c>
      <c r="F12603" t="str">
        <f>VLOOKUP(orders[[#This Row],[product_id]],Products!A:C,3,0)</f>
        <v>Electronics</v>
      </c>
      <c r="G12603">
        <v>2</v>
      </c>
      <c r="H12603" s="6">
        <v>0.247319178227389</v>
      </c>
      <c r="I12603" s="2">
        <f>VLOOKUP($E12603,
Products!$A$1:$F$201,MATCH(Orders!I$1,Products!$A$1:$F$1,0),0)</f>
        <v>23345.985707147142</v>
      </c>
      <c r="J12603" s="2">
        <f>VLOOKUP($E12603,
Products!$A$1:$F$201,MATCH(Orders!J$1,Products!$A$1:$F$1,0),0)</f>
        <v>15772.90371323649</v>
      </c>
    </row>
    <row r="12604" spans="1:10">
      <c r="A12604">
        <v>12603</v>
      </c>
      <c r="B12604" s="4">
        <v>45495</v>
      </c>
      <c r="C12604" s="10">
        <f>DATE(YEAR(orders[[#This Row],[order_date]]), MONTH(orders[[#This Row],[order_date]]), 1)</f>
        <v>45474</v>
      </c>
      <c r="D12604" t="s">
        <v>835</v>
      </c>
      <c r="E12604" t="s">
        <v>527</v>
      </c>
      <c r="F12604" t="str">
        <f>VLOOKUP(orders[[#This Row],[product_id]],Products!A:C,3,0)</f>
        <v>Appliances</v>
      </c>
      <c r="G12604">
        <v>1</v>
      </c>
      <c r="H12604" s="6">
        <v>6.5916235950528909E-2</v>
      </c>
      <c r="I12604" s="2">
        <f>VLOOKUP($E12604,
Products!$A$1:$F$201,MATCH(Orders!I$1,Products!$A$1:$F$1,0),0)</f>
        <v>25833.54427698228</v>
      </c>
      <c r="J12604" s="2">
        <f>VLOOKUP($E12604,
Products!$A$1:$F$201,MATCH(Orders!J$1,Products!$A$1:$F$1,0),0)</f>
        <v>16827.881451334611</v>
      </c>
    </row>
    <row r="12605" spans="1:10">
      <c r="A12605">
        <v>12604</v>
      </c>
      <c r="B12605" s="4">
        <v>45273</v>
      </c>
      <c r="C12605" s="10">
        <f>DATE(YEAR(orders[[#This Row],[order_date]]), MONTH(orders[[#This Row],[order_date]]), 1)</f>
        <v>45261</v>
      </c>
      <c r="D12605" t="s">
        <v>4422</v>
      </c>
      <c r="E12605" t="s">
        <v>540</v>
      </c>
      <c r="F12605" t="str">
        <f>VLOOKUP(orders[[#This Row],[product_id]],Products!A:C,3,0)</f>
        <v>Electronics</v>
      </c>
      <c r="G12605">
        <v>2</v>
      </c>
      <c r="H12605" s="6">
        <v>0.2052291285951546</v>
      </c>
      <c r="I12605" s="2">
        <f>VLOOKUP($E12605,
Products!$A$1:$F$201,MATCH(Orders!I$1,Products!$A$1:$F$1,0),0)</f>
        <v>27903.66571841111</v>
      </c>
      <c r="J12605" s="2">
        <f>VLOOKUP($E12605,
Products!$A$1:$F$201,MATCH(Orders!J$1,Products!$A$1:$F$1,0),0)</f>
        <v>20363.814715502049</v>
      </c>
    </row>
    <row r="12606" spans="1:10">
      <c r="A12606">
        <v>12605</v>
      </c>
      <c r="B12606" s="4">
        <v>45273</v>
      </c>
      <c r="C12606" s="10">
        <f>DATE(YEAR(orders[[#This Row],[order_date]]), MONTH(orders[[#This Row],[order_date]]), 1)</f>
        <v>45261</v>
      </c>
      <c r="D12606" t="s">
        <v>3364</v>
      </c>
      <c r="E12606" t="s">
        <v>533</v>
      </c>
      <c r="F12606" t="str">
        <f>VLOOKUP(orders[[#This Row],[product_id]],Products!A:C,3,0)</f>
        <v>Electronics</v>
      </c>
      <c r="G12606">
        <v>1</v>
      </c>
      <c r="H12606" s="6">
        <v>0.19949211003003964</v>
      </c>
      <c r="I12606" s="2">
        <f>VLOOKUP($E12606,
Products!$A$1:$F$201,MATCH(Orders!I$1,Products!$A$1:$F$1,0),0)</f>
        <v>28589.802369332661</v>
      </c>
      <c r="J12606" s="2">
        <f>VLOOKUP($E12606,
Products!$A$1:$F$201,MATCH(Orders!J$1,Products!$A$1:$F$1,0),0)</f>
        <v>21212.93445492295</v>
      </c>
    </row>
    <row r="12607" spans="1:10">
      <c r="A12607">
        <v>12606</v>
      </c>
      <c r="B12607" s="4">
        <v>45334</v>
      </c>
      <c r="C12607" s="10">
        <f>DATE(YEAR(orders[[#This Row],[order_date]]), MONTH(orders[[#This Row],[order_date]]), 1)</f>
        <v>45323</v>
      </c>
      <c r="D12607" t="s">
        <v>4449</v>
      </c>
      <c r="E12607" t="s">
        <v>675</v>
      </c>
      <c r="F12607" t="str">
        <f>VLOOKUP(orders[[#This Row],[product_id]],Products!A:C,3,0)</f>
        <v>Appliances</v>
      </c>
      <c r="G12607">
        <v>2</v>
      </c>
      <c r="H12607" s="6">
        <v>0.12236694914689229</v>
      </c>
      <c r="I12607" s="2">
        <f>VLOOKUP($E12607,
Products!$A$1:$F$201,MATCH(Orders!I$1,Products!$A$1:$F$1,0),0)</f>
        <v>23552.642442203069</v>
      </c>
      <c r="J12607" s="2">
        <f>VLOOKUP($E12607,
Products!$A$1:$F$201,MATCH(Orders!J$1,Products!$A$1:$F$1,0),0)</f>
        <v>17389.42325132497</v>
      </c>
    </row>
    <row r="12608" spans="1:10">
      <c r="A12608">
        <v>12607</v>
      </c>
      <c r="B12608" s="4">
        <v>45059</v>
      </c>
      <c r="C12608" s="10">
        <f>DATE(YEAR(orders[[#This Row],[order_date]]), MONTH(orders[[#This Row],[order_date]]), 1)</f>
        <v>45047</v>
      </c>
      <c r="D12608" t="s">
        <v>2477</v>
      </c>
      <c r="E12608" t="s">
        <v>645</v>
      </c>
      <c r="F12608" t="str">
        <f>VLOOKUP(orders[[#This Row],[product_id]],Products!A:C,3,0)</f>
        <v>Electronics</v>
      </c>
      <c r="G12608">
        <v>3</v>
      </c>
      <c r="H12608" s="6">
        <v>0.22691703997982621</v>
      </c>
      <c r="I12608" s="2">
        <f>VLOOKUP($E12608,
Products!$A$1:$F$201,MATCH(Orders!I$1,Products!$A$1:$F$1,0),0)</f>
        <v>29658.239859810968</v>
      </c>
      <c r="J12608" s="2">
        <f>VLOOKUP($E12608,
Products!$A$1:$F$201,MATCH(Orders!J$1,Products!$A$1:$F$1,0),0)</f>
        <v>22421.521919652871</v>
      </c>
    </row>
    <row r="12609" spans="1:10">
      <c r="A12609">
        <v>12608</v>
      </c>
      <c r="B12609" s="4">
        <v>45540</v>
      </c>
      <c r="C12609" s="10">
        <f>DATE(YEAR(orders[[#This Row],[order_date]]), MONTH(orders[[#This Row],[order_date]]), 1)</f>
        <v>45536</v>
      </c>
      <c r="D12609" t="s">
        <v>3412</v>
      </c>
      <c r="E12609" t="s">
        <v>634</v>
      </c>
      <c r="F12609" t="str">
        <f>VLOOKUP(orders[[#This Row],[product_id]],Products!A:C,3,0)</f>
        <v>Appliances</v>
      </c>
      <c r="G12609">
        <v>2</v>
      </c>
      <c r="H12609" s="6">
        <v>6.7563301316398483E-2</v>
      </c>
      <c r="I12609" s="2">
        <f>VLOOKUP($E12609,
Products!$A$1:$F$201,MATCH(Orders!I$1,Products!$A$1:$F$1,0),0)</f>
        <v>25631.29637331214</v>
      </c>
      <c r="J12609" s="2">
        <f>VLOOKUP($E12609,
Products!$A$1:$F$201,MATCH(Orders!J$1,Products!$A$1:$F$1,0),0)</f>
        <v>17692.643397044121</v>
      </c>
    </row>
    <row r="12610" spans="1:10">
      <c r="A12610">
        <v>12609</v>
      </c>
      <c r="B12610" s="4">
        <v>45914</v>
      </c>
      <c r="C12610" s="10">
        <f>DATE(YEAR(orders[[#This Row],[order_date]]), MONTH(orders[[#This Row],[order_date]]), 1)</f>
        <v>45901</v>
      </c>
      <c r="D12610" t="s">
        <v>1064</v>
      </c>
      <c r="E12610" t="s">
        <v>605</v>
      </c>
      <c r="F12610" t="str">
        <f>VLOOKUP(orders[[#This Row],[product_id]],Products!A:C,3,0)</f>
        <v>Electronics</v>
      </c>
      <c r="G12610">
        <v>2</v>
      </c>
      <c r="H12610" s="6">
        <v>0.2382390371323021</v>
      </c>
      <c r="I12610" s="2">
        <f>VLOOKUP($E12610,
Products!$A$1:$F$201,MATCH(Orders!I$1,Products!$A$1:$F$1,0),0)</f>
        <v>2690.742909794456</v>
      </c>
      <c r="J12610" s="2">
        <f>VLOOKUP($E12610,
Products!$A$1:$F$201,MATCH(Orders!J$1,Products!$A$1:$F$1,0),0)</f>
        <v>2067.549626292313</v>
      </c>
    </row>
    <row r="12611" spans="1:10">
      <c r="A12611">
        <v>12610</v>
      </c>
      <c r="B12611" s="4">
        <v>45032</v>
      </c>
      <c r="C12611" s="10">
        <f>DATE(YEAR(orders[[#This Row],[order_date]]), MONTH(orders[[#This Row],[order_date]]), 1)</f>
        <v>45017</v>
      </c>
      <c r="D12611" t="s">
        <v>3380</v>
      </c>
      <c r="E12611" t="s">
        <v>622</v>
      </c>
      <c r="F12611" t="str">
        <f>VLOOKUP(orders[[#This Row],[product_id]],Products!A:C,3,0)</f>
        <v>Electronics</v>
      </c>
      <c r="G12611">
        <v>1</v>
      </c>
      <c r="H12611" s="6">
        <v>0.13241081351809025</v>
      </c>
      <c r="I12611" s="2">
        <f>VLOOKUP($E12611,
Products!$A$1:$F$201,MATCH(Orders!I$1,Products!$A$1:$F$1,0),0)</f>
        <v>29891.969506397199</v>
      </c>
      <c r="J12611" s="2">
        <f>VLOOKUP($E12611,
Products!$A$1:$F$201,MATCH(Orders!J$1,Products!$A$1:$F$1,0),0)</f>
        <v>20298.690993957589</v>
      </c>
    </row>
    <row r="12612" spans="1:10">
      <c r="A12612">
        <v>12611</v>
      </c>
      <c r="B12612" s="4">
        <v>45097</v>
      </c>
      <c r="C12612" s="10">
        <f>DATE(YEAR(orders[[#This Row],[order_date]]), MONTH(orders[[#This Row],[order_date]]), 1)</f>
        <v>45078</v>
      </c>
      <c r="D12612" t="s">
        <v>3781</v>
      </c>
      <c r="E12612" t="s">
        <v>528</v>
      </c>
      <c r="F12612" t="str">
        <f>VLOOKUP(orders[[#This Row],[product_id]],Products!A:C,3,0)</f>
        <v>Appliances</v>
      </c>
      <c r="G12612">
        <v>2</v>
      </c>
      <c r="H12612" s="6">
        <v>9.0179731500859145E-2</v>
      </c>
      <c r="I12612" s="2">
        <f>VLOOKUP($E12612,
Products!$A$1:$F$201,MATCH(Orders!I$1,Products!$A$1:$F$1,0),0)</f>
        <v>5741.145946914552</v>
      </c>
      <c r="J12612" s="2">
        <f>VLOOKUP($E12612,
Products!$A$1:$F$201,MATCH(Orders!J$1,Products!$A$1:$F$1,0),0)</f>
        <v>4112.7219202399874</v>
      </c>
    </row>
    <row r="12613" spans="1:10">
      <c r="A12613">
        <v>12612</v>
      </c>
      <c r="B12613" s="4">
        <v>45566</v>
      </c>
      <c r="C12613" s="10">
        <f>DATE(YEAR(orders[[#This Row],[order_date]]), MONTH(orders[[#This Row],[order_date]]), 1)</f>
        <v>45566</v>
      </c>
      <c r="D12613" t="s">
        <v>2328</v>
      </c>
      <c r="E12613" t="s">
        <v>606</v>
      </c>
      <c r="F12613" t="str">
        <f>VLOOKUP(orders[[#This Row],[product_id]],Products!A:C,3,0)</f>
        <v>Appliances</v>
      </c>
      <c r="G12613">
        <v>1</v>
      </c>
      <c r="H12613" s="6">
        <v>7.1086388010304244E-2</v>
      </c>
      <c r="I12613" s="2">
        <f>VLOOKUP($E12613,
Products!$A$1:$F$201,MATCH(Orders!I$1,Products!$A$1:$F$1,0),0)</f>
        <v>2163.0020078909042</v>
      </c>
      <c r="J12613" s="2">
        <f>VLOOKUP($E12613,
Products!$A$1:$F$201,MATCH(Orders!J$1,Products!$A$1:$F$1,0),0)</f>
        <v>1416.078554182008</v>
      </c>
    </row>
    <row r="12614" spans="1:10">
      <c r="A12614">
        <v>12613</v>
      </c>
      <c r="B12614" s="4">
        <v>45188</v>
      </c>
      <c r="C12614" s="10">
        <f>DATE(YEAR(orders[[#This Row],[order_date]]), MONTH(orders[[#This Row],[order_date]]), 1)</f>
        <v>45170</v>
      </c>
      <c r="D12614" t="s">
        <v>2287</v>
      </c>
      <c r="E12614" t="s">
        <v>533</v>
      </c>
      <c r="F12614" t="str">
        <f>VLOOKUP(orders[[#This Row],[product_id]],Products!A:C,3,0)</f>
        <v>Electronics</v>
      </c>
      <c r="G12614">
        <v>2</v>
      </c>
      <c r="H12614" s="6">
        <v>0.12564742328730724</v>
      </c>
      <c r="I12614" s="2">
        <f>VLOOKUP($E12614,
Products!$A$1:$F$201,MATCH(Orders!I$1,Products!$A$1:$F$1,0),0)</f>
        <v>28589.802369332661</v>
      </c>
      <c r="J12614" s="2">
        <f>VLOOKUP($E12614,
Products!$A$1:$F$201,MATCH(Orders!J$1,Products!$A$1:$F$1,0),0)</f>
        <v>21212.93445492295</v>
      </c>
    </row>
    <row r="12615" spans="1:10">
      <c r="A12615">
        <v>12614</v>
      </c>
      <c r="B12615" s="4">
        <v>45420</v>
      </c>
      <c r="C12615" s="10">
        <f>DATE(YEAR(orders[[#This Row],[order_date]]), MONTH(orders[[#This Row],[order_date]]), 1)</f>
        <v>45413</v>
      </c>
      <c r="D12615" t="s">
        <v>3860</v>
      </c>
      <c r="E12615" t="s">
        <v>618</v>
      </c>
      <c r="F12615" t="str">
        <f>VLOOKUP(orders[[#This Row],[product_id]],Products!A:C,3,0)</f>
        <v>Appliances</v>
      </c>
      <c r="G12615">
        <v>3</v>
      </c>
      <c r="H12615" s="6">
        <v>0.13635833917930101</v>
      </c>
      <c r="I12615" s="2">
        <f>VLOOKUP($E12615,
Products!$A$1:$F$201,MATCH(Orders!I$1,Products!$A$1:$F$1,0),0)</f>
        <v>5546.9777002203573</v>
      </c>
      <c r="J12615" s="2">
        <f>VLOOKUP($E12615,
Products!$A$1:$F$201,MATCH(Orders!J$1,Products!$A$1:$F$1,0),0)</f>
        <v>4048.2565671880161</v>
      </c>
    </row>
    <row r="12616" spans="1:10">
      <c r="A12616">
        <v>12615</v>
      </c>
      <c r="B12616" s="4">
        <v>45829</v>
      </c>
      <c r="C12616" s="10">
        <f>DATE(YEAR(orders[[#This Row],[order_date]]), MONTH(orders[[#This Row],[order_date]]), 1)</f>
        <v>45809</v>
      </c>
      <c r="D12616" t="s">
        <v>1883</v>
      </c>
      <c r="E12616" t="s">
        <v>622</v>
      </c>
      <c r="F12616" t="str">
        <f>VLOOKUP(orders[[#This Row],[product_id]],Products!A:C,3,0)</f>
        <v>Electronics</v>
      </c>
      <c r="G12616">
        <v>1</v>
      </c>
      <c r="H12616" s="6">
        <v>0.11267942713775241</v>
      </c>
      <c r="I12616" s="2">
        <f>VLOOKUP($E12616,
Products!$A$1:$F$201,MATCH(Orders!I$1,Products!$A$1:$F$1,0),0)</f>
        <v>29891.969506397199</v>
      </c>
      <c r="J12616" s="2">
        <f>VLOOKUP($E12616,
Products!$A$1:$F$201,MATCH(Orders!J$1,Products!$A$1:$F$1,0),0)</f>
        <v>20298.690993957589</v>
      </c>
    </row>
    <row r="12617" spans="1:10">
      <c r="A12617">
        <v>12616</v>
      </c>
      <c r="B12617" s="4">
        <v>45216</v>
      </c>
      <c r="C12617" s="10">
        <f>DATE(YEAR(orders[[#This Row],[order_date]]), MONTH(orders[[#This Row],[order_date]]), 1)</f>
        <v>45200</v>
      </c>
      <c r="D12617" t="s">
        <v>1211</v>
      </c>
      <c r="E12617" t="s">
        <v>702</v>
      </c>
      <c r="F12617" t="str">
        <f>VLOOKUP(orders[[#This Row],[product_id]],Products!A:C,3,0)</f>
        <v>Electronics</v>
      </c>
      <c r="G12617">
        <v>3</v>
      </c>
      <c r="H12617" s="6">
        <v>0.13710340664899526</v>
      </c>
      <c r="I12617" s="2">
        <f>VLOOKUP($E12617,
Products!$A$1:$F$201,MATCH(Orders!I$1,Products!$A$1:$F$1,0),0)</f>
        <v>11240.591105652349</v>
      </c>
      <c r="J12617" s="2">
        <f>VLOOKUP($E12617,
Products!$A$1:$F$201,MATCH(Orders!J$1,Products!$A$1:$F$1,0),0)</f>
        <v>7671.9523119121068</v>
      </c>
    </row>
    <row r="12618" spans="1:10">
      <c r="A12618">
        <v>12617</v>
      </c>
      <c r="B12618" s="4">
        <v>45011</v>
      </c>
      <c r="C12618" s="10">
        <f>DATE(YEAR(orders[[#This Row],[order_date]]), MONTH(orders[[#This Row],[order_date]]), 1)</f>
        <v>44986</v>
      </c>
      <c r="D12618" t="s">
        <v>2238</v>
      </c>
      <c r="E12618" t="s">
        <v>669</v>
      </c>
      <c r="F12618" t="str">
        <f>VLOOKUP(orders[[#This Row],[product_id]],Products!A:C,3,0)</f>
        <v>Electronics</v>
      </c>
      <c r="G12618">
        <v>1</v>
      </c>
      <c r="H12618" s="6">
        <v>0.19886600611295083</v>
      </c>
      <c r="I12618" s="2">
        <f>VLOOKUP($E12618,
Products!$A$1:$F$201,MATCH(Orders!I$1,Products!$A$1:$F$1,0),0)</f>
        <v>11708.03419603835</v>
      </c>
      <c r="J12618" s="2">
        <f>VLOOKUP($E12618,
Products!$A$1:$F$201,MATCH(Orders!J$1,Products!$A$1:$F$1,0),0)</f>
        <v>7784.9580101998827</v>
      </c>
    </row>
    <row r="12619" spans="1:10">
      <c r="A12619">
        <v>12618</v>
      </c>
      <c r="B12619" s="4">
        <v>44971</v>
      </c>
      <c r="C12619" s="10">
        <f>DATE(YEAR(orders[[#This Row],[order_date]]), MONTH(orders[[#This Row],[order_date]]), 1)</f>
        <v>44958</v>
      </c>
      <c r="D12619" t="s">
        <v>1523</v>
      </c>
      <c r="E12619" t="s">
        <v>630</v>
      </c>
      <c r="F12619" t="str">
        <f>VLOOKUP(orders[[#This Row],[product_id]],Products!A:C,3,0)</f>
        <v>Electronics</v>
      </c>
      <c r="G12619">
        <v>2</v>
      </c>
      <c r="H12619" s="6">
        <v>0.178045481164648</v>
      </c>
      <c r="I12619" s="2">
        <f>VLOOKUP($E12619,
Products!$A$1:$F$201,MATCH(Orders!I$1,Products!$A$1:$F$1,0),0)</f>
        <v>20513.60683859466</v>
      </c>
      <c r="J12619" s="2">
        <f>VLOOKUP($E12619,
Products!$A$1:$F$201,MATCH(Orders!J$1,Products!$A$1:$F$1,0),0)</f>
        <v>14929.268600567289</v>
      </c>
    </row>
    <row r="12620" spans="1:10">
      <c r="A12620">
        <v>12619</v>
      </c>
      <c r="B12620" s="4">
        <v>45741</v>
      </c>
      <c r="C12620" s="10">
        <f>DATE(YEAR(orders[[#This Row],[order_date]]), MONTH(orders[[#This Row],[order_date]]), 1)</f>
        <v>45717</v>
      </c>
      <c r="D12620" t="s">
        <v>1499</v>
      </c>
      <c r="E12620" t="s">
        <v>559</v>
      </c>
      <c r="F12620" t="str">
        <f>VLOOKUP(orders[[#This Row],[product_id]],Products!A:C,3,0)</f>
        <v>Electronics</v>
      </c>
      <c r="G12620">
        <v>2</v>
      </c>
      <c r="H12620" s="6">
        <v>0.19200347556414629</v>
      </c>
      <c r="I12620" s="2">
        <f>VLOOKUP($E12620,
Products!$A$1:$F$201,MATCH(Orders!I$1,Products!$A$1:$F$1,0),0)</f>
        <v>2588.546892391822</v>
      </c>
      <c r="J12620" s="2">
        <f>VLOOKUP($E12620,
Products!$A$1:$F$201,MATCH(Orders!J$1,Products!$A$1:$F$1,0),0)</f>
        <v>1942.6863840762869</v>
      </c>
    </row>
    <row r="12621" spans="1:10">
      <c r="A12621">
        <v>12620</v>
      </c>
      <c r="B12621" s="4">
        <v>45259</v>
      </c>
      <c r="C12621" s="10">
        <f>DATE(YEAR(orders[[#This Row],[order_date]]), MONTH(orders[[#This Row],[order_date]]), 1)</f>
        <v>45231</v>
      </c>
      <c r="D12621" t="s">
        <v>1544</v>
      </c>
      <c r="E12621" t="s">
        <v>680</v>
      </c>
      <c r="F12621" t="str">
        <f>VLOOKUP(orders[[#This Row],[product_id]],Products!A:C,3,0)</f>
        <v>Electronics</v>
      </c>
      <c r="G12621">
        <v>3</v>
      </c>
      <c r="H12621" s="6">
        <v>0.10467111901574301</v>
      </c>
      <c r="I12621" s="2">
        <f>VLOOKUP($E12621,
Products!$A$1:$F$201,MATCH(Orders!I$1,Products!$A$1:$F$1,0),0)</f>
        <v>31627.348891742429</v>
      </c>
      <c r="J12621" s="2">
        <f>VLOOKUP($E12621,
Products!$A$1:$F$201,MATCH(Orders!J$1,Products!$A$1:$F$1,0),0)</f>
        <v>23219.930812036979</v>
      </c>
    </row>
    <row r="12622" spans="1:10">
      <c r="A12622">
        <v>12621</v>
      </c>
      <c r="B12622" s="4">
        <v>45391</v>
      </c>
      <c r="C12622" s="10">
        <f>DATE(YEAR(orders[[#This Row],[order_date]]), MONTH(orders[[#This Row],[order_date]]), 1)</f>
        <v>45383</v>
      </c>
      <c r="D12622" t="s">
        <v>4577</v>
      </c>
      <c r="E12622" t="s">
        <v>561</v>
      </c>
      <c r="F12622" t="str">
        <f>VLOOKUP(orders[[#This Row],[product_id]],Products!A:C,3,0)</f>
        <v>Appliances</v>
      </c>
      <c r="G12622">
        <v>3</v>
      </c>
      <c r="H12622" s="6">
        <v>0.11530230643544612</v>
      </c>
      <c r="I12622" s="2">
        <f>VLOOKUP($E12622,
Products!$A$1:$F$201,MATCH(Orders!I$1,Products!$A$1:$F$1,0),0)</f>
        <v>23155.073093252329</v>
      </c>
      <c r="J12622" s="2">
        <f>VLOOKUP($E12622,
Products!$A$1:$F$201,MATCH(Orders!J$1,Products!$A$1:$F$1,0),0)</f>
        <v>17849.867849807979</v>
      </c>
    </row>
    <row r="12623" spans="1:10">
      <c r="A12623">
        <v>12622</v>
      </c>
      <c r="B12623" s="4">
        <v>45126</v>
      </c>
      <c r="C12623" s="10">
        <f>DATE(YEAR(orders[[#This Row],[order_date]]), MONTH(orders[[#This Row],[order_date]]), 1)</f>
        <v>45108</v>
      </c>
      <c r="D12623" t="s">
        <v>1328</v>
      </c>
      <c r="E12623" t="s">
        <v>515</v>
      </c>
      <c r="F12623" t="str">
        <f>VLOOKUP(orders[[#This Row],[product_id]],Products!A:C,3,0)</f>
        <v>Appliances</v>
      </c>
      <c r="G12623">
        <v>1</v>
      </c>
      <c r="H12623" s="6">
        <v>0.14603489289499363</v>
      </c>
      <c r="I12623" s="2">
        <f>VLOOKUP($E12623,
Products!$A$1:$F$201,MATCH(Orders!I$1,Products!$A$1:$F$1,0),0)</f>
        <v>2136.8180837738519</v>
      </c>
      <c r="J12623" s="2">
        <f>VLOOKUP($E12623,
Products!$A$1:$F$201,MATCH(Orders!J$1,Products!$A$1:$F$1,0),0)</f>
        <v>1689.48738136013</v>
      </c>
    </row>
    <row r="12624" spans="1:10">
      <c r="A12624">
        <v>12623</v>
      </c>
      <c r="B12624" s="4">
        <v>45255</v>
      </c>
      <c r="C12624" s="10">
        <f>DATE(YEAR(orders[[#This Row],[order_date]]), MONTH(orders[[#This Row],[order_date]]), 1)</f>
        <v>45231</v>
      </c>
      <c r="D12624" t="s">
        <v>3382</v>
      </c>
      <c r="E12624" t="s">
        <v>638</v>
      </c>
      <c r="F12624" t="str">
        <f>VLOOKUP(orders[[#This Row],[product_id]],Products!A:C,3,0)</f>
        <v>Electronics</v>
      </c>
      <c r="G12624">
        <v>3</v>
      </c>
      <c r="H12624" s="6">
        <v>0.22718620940346304</v>
      </c>
      <c r="I12624" s="2">
        <f>VLOOKUP($E12624,
Products!$A$1:$F$201,MATCH(Orders!I$1,Products!$A$1:$F$1,0),0)</f>
        <v>11118.17778596276</v>
      </c>
      <c r="J12624" s="2">
        <f>VLOOKUP($E12624,
Products!$A$1:$F$201,MATCH(Orders!J$1,Products!$A$1:$F$1,0),0)</f>
        <v>7887.697719413397</v>
      </c>
    </row>
    <row r="12625" spans="1:10">
      <c r="A12625">
        <v>12624</v>
      </c>
      <c r="B12625" s="4">
        <v>45166</v>
      </c>
      <c r="C12625" s="10">
        <f>DATE(YEAR(orders[[#This Row],[order_date]]), MONTH(orders[[#This Row],[order_date]]), 1)</f>
        <v>45139</v>
      </c>
      <c r="D12625" t="s">
        <v>802</v>
      </c>
      <c r="E12625" t="s">
        <v>647</v>
      </c>
      <c r="F12625" t="str">
        <f>VLOOKUP(orders[[#This Row],[product_id]],Products!A:C,3,0)</f>
        <v>Electronics</v>
      </c>
      <c r="G12625">
        <v>1</v>
      </c>
      <c r="H12625" s="6">
        <v>0.15391313896068604</v>
      </c>
      <c r="I12625" s="2">
        <f>VLOOKUP($E12625,
Products!$A$1:$F$201,MATCH(Orders!I$1,Products!$A$1:$F$1,0),0)</f>
        <v>23187.883920109041</v>
      </c>
      <c r="J12625" s="2">
        <f>VLOOKUP($E12625,
Products!$A$1:$F$201,MATCH(Orders!J$1,Products!$A$1:$F$1,0),0)</f>
        <v>16217.564081273829</v>
      </c>
    </row>
    <row r="12626" spans="1:10">
      <c r="A12626">
        <v>12625</v>
      </c>
      <c r="B12626" s="4">
        <v>45724</v>
      </c>
      <c r="C12626" s="10">
        <f>DATE(YEAR(orders[[#This Row],[order_date]]), MONTH(orders[[#This Row],[order_date]]), 1)</f>
        <v>45717</v>
      </c>
      <c r="D12626" t="s">
        <v>2669</v>
      </c>
      <c r="E12626" t="s">
        <v>657</v>
      </c>
      <c r="F12626" t="str">
        <f>VLOOKUP(orders[[#This Row],[product_id]],Products!A:C,3,0)</f>
        <v>Appliances</v>
      </c>
      <c r="G12626">
        <v>2</v>
      </c>
      <c r="H12626" s="6">
        <v>0.145814117566132</v>
      </c>
      <c r="I12626" s="2">
        <f>VLOOKUP($E12626,
Products!$A$1:$F$201,MATCH(Orders!I$1,Products!$A$1:$F$1,0),0)</f>
        <v>6275.8669412443169</v>
      </c>
      <c r="J12626" s="2">
        <f>VLOOKUP($E12626,
Products!$A$1:$F$201,MATCH(Orders!J$1,Products!$A$1:$F$1,0),0)</f>
        <v>4742.5097602697688</v>
      </c>
    </row>
    <row r="12627" spans="1:10">
      <c r="A12627">
        <v>12626</v>
      </c>
      <c r="B12627" s="4">
        <v>45628</v>
      </c>
      <c r="C12627" s="10">
        <f>DATE(YEAR(orders[[#This Row],[order_date]]), MONTH(orders[[#This Row],[order_date]]), 1)</f>
        <v>45627</v>
      </c>
      <c r="D12627" t="s">
        <v>2011</v>
      </c>
      <c r="E12627" t="s">
        <v>696</v>
      </c>
      <c r="F12627" t="str">
        <f>VLOOKUP(orders[[#This Row],[product_id]],Products!A:C,3,0)</f>
        <v>Electronics</v>
      </c>
      <c r="G12627">
        <v>1</v>
      </c>
      <c r="H12627" s="6">
        <v>0.14625208653318136</v>
      </c>
      <c r="I12627" s="2">
        <f>VLOOKUP($E12627,
Products!$A$1:$F$201,MATCH(Orders!I$1,Products!$A$1:$F$1,0),0)</f>
        <v>2723.6534496184809</v>
      </c>
      <c r="J12627" s="2">
        <f>VLOOKUP($E12627,
Products!$A$1:$F$201,MATCH(Orders!J$1,Products!$A$1:$F$1,0),0)</f>
        <v>1872.4715951823</v>
      </c>
    </row>
    <row r="12628" spans="1:10">
      <c r="A12628">
        <v>12627</v>
      </c>
      <c r="B12628" s="4">
        <v>45509</v>
      </c>
      <c r="C12628" s="10">
        <f>DATE(YEAR(orders[[#This Row],[order_date]]), MONTH(orders[[#This Row],[order_date]]), 1)</f>
        <v>45505</v>
      </c>
      <c r="D12628" t="s">
        <v>2430</v>
      </c>
      <c r="E12628" t="s">
        <v>533</v>
      </c>
      <c r="F12628" t="str">
        <f>VLOOKUP(orders[[#This Row],[product_id]],Products!A:C,3,0)</f>
        <v>Electronics</v>
      </c>
      <c r="G12628">
        <v>1</v>
      </c>
      <c r="H12628" s="6">
        <v>0.16180454625884769</v>
      </c>
      <c r="I12628" s="2">
        <f>VLOOKUP($E12628,
Products!$A$1:$F$201,MATCH(Orders!I$1,Products!$A$1:$F$1,0),0)</f>
        <v>28589.802369332661</v>
      </c>
      <c r="J12628" s="2">
        <f>VLOOKUP($E12628,
Products!$A$1:$F$201,MATCH(Orders!J$1,Products!$A$1:$F$1,0),0)</f>
        <v>21212.93445492295</v>
      </c>
    </row>
    <row r="12629" spans="1:10">
      <c r="A12629">
        <v>12628</v>
      </c>
      <c r="B12629" s="4">
        <v>45583</v>
      </c>
      <c r="C12629" s="10">
        <f>DATE(YEAR(orders[[#This Row],[order_date]]), MONTH(orders[[#This Row],[order_date]]), 1)</f>
        <v>45566</v>
      </c>
      <c r="D12629" t="s">
        <v>4377</v>
      </c>
      <c r="E12629" t="s">
        <v>526</v>
      </c>
      <c r="F12629" t="str">
        <f>VLOOKUP(orders[[#This Row],[product_id]],Products!A:C,3,0)</f>
        <v>Electronics</v>
      </c>
      <c r="G12629">
        <v>1</v>
      </c>
      <c r="H12629" s="6">
        <v>0.19452058778190406</v>
      </c>
      <c r="I12629" s="2">
        <f>VLOOKUP($E12629,
Products!$A$1:$F$201,MATCH(Orders!I$1,Products!$A$1:$F$1,0),0)</f>
        <v>11165.347713400481</v>
      </c>
      <c r="J12629" s="2">
        <f>VLOOKUP($E12629,
Products!$A$1:$F$201,MATCH(Orders!J$1,Products!$A$1:$F$1,0),0)</f>
        <v>7966.5169511049389</v>
      </c>
    </row>
    <row r="12630" spans="1:10">
      <c r="A12630">
        <v>12629</v>
      </c>
      <c r="B12630" s="4">
        <v>45647</v>
      </c>
      <c r="C12630" s="10">
        <f>DATE(YEAR(orders[[#This Row],[order_date]]), MONTH(orders[[#This Row],[order_date]]), 1)</f>
        <v>45627</v>
      </c>
      <c r="D12630" t="s">
        <v>3572</v>
      </c>
      <c r="E12630" t="s">
        <v>581</v>
      </c>
      <c r="F12630" t="str">
        <f>VLOOKUP(orders[[#This Row],[product_id]],Products!A:C,3,0)</f>
        <v>Appliances</v>
      </c>
      <c r="G12630">
        <v>2</v>
      </c>
      <c r="H12630" s="6">
        <v>7.1943179093531415E-2</v>
      </c>
      <c r="I12630" s="2">
        <f>VLOOKUP($E12630,
Products!$A$1:$F$201,MATCH(Orders!I$1,Products!$A$1:$F$1,0),0)</f>
        <v>6177.7225527132859</v>
      </c>
      <c r="J12630" s="2">
        <f>VLOOKUP($E12630,
Products!$A$1:$F$201,MATCH(Orders!J$1,Products!$A$1:$F$1,0),0)</f>
        <v>4208.1013641193986</v>
      </c>
    </row>
    <row r="12631" spans="1:10">
      <c r="A12631">
        <v>12630</v>
      </c>
      <c r="B12631" s="4">
        <v>45286</v>
      </c>
      <c r="C12631" s="10">
        <f>DATE(YEAR(orders[[#This Row],[order_date]]), MONTH(orders[[#This Row],[order_date]]), 1)</f>
        <v>45261</v>
      </c>
      <c r="D12631" t="s">
        <v>1304</v>
      </c>
      <c r="E12631" t="s">
        <v>525</v>
      </c>
      <c r="F12631" t="str">
        <f>VLOOKUP(orders[[#This Row],[product_id]],Products!A:C,3,0)</f>
        <v>Electronics</v>
      </c>
      <c r="G12631">
        <v>1</v>
      </c>
      <c r="H12631" s="6">
        <v>0.23455808904530037</v>
      </c>
      <c r="I12631" s="2">
        <f>VLOOKUP($E12631,
Products!$A$1:$F$201,MATCH(Orders!I$1,Products!$A$1:$F$1,0),0)</f>
        <v>2441.7405612875209</v>
      </c>
      <c r="J12631" s="2">
        <f>VLOOKUP($E12631,
Products!$A$1:$F$201,MATCH(Orders!J$1,Products!$A$1:$F$1,0),0)</f>
        <v>1934.1373706011941</v>
      </c>
    </row>
    <row r="12632" spans="1:10">
      <c r="A12632">
        <v>12631</v>
      </c>
      <c r="B12632" s="4">
        <v>45311</v>
      </c>
      <c r="C12632" s="10">
        <f>DATE(YEAR(orders[[#This Row],[order_date]]), MONTH(orders[[#This Row],[order_date]]), 1)</f>
        <v>45292</v>
      </c>
      <c r="D12632" t="s">
        <v>3687</v>
      </c>
      <c r="E12632" t="s">
        <v>695</v>
      </c>
      <c r="F12632" t="str">
        <f>VLOOKUP(orders[[#This Row],[product_id]],Products!A:C,3,0)</f>
        <v>Electronics</v>
      </c>
      <c r="G12632">
        <v>1</v>
      </c>
      <c r="H12632" s="6">
        <v>0.16018204761311114</v>
      </c>
      <c r="I12632" s="2">
        <f>VLOOKUP($E12632,
Products!$A$1:$F$201,MATCH(Orders!I$1,Products!$A$1:$F$1,0),0)</f>
        <v>2716.2219891886762</v>
      </c>
      <c r="J12632" s="2">
        <f>VLOOKUP($E12632,
Products!$A$1:$F$201,MATCH(Orders!J$1,Products!$A$1:$F$1,0),0)</f>
        <v>2045.0534052982539</v>
      </c>
    </row>
    <row r="12633" spans="1:10">
      <c r="A12633">
        <v>12632</v>
      </c>
      <c r="B12633" s="4">
        <v>45725</v>
      </c>
      <c r="C12633" s="10">
        <f>DATE(YEAR(orders[[#This Row],[order_date]]), MONTH(orders[[#This Row],[order_date]]), 1)</f>
        <v>45717</v>
      </c>
      <c r="D12633" t="s">
        <v>4315</v>
      </c>
      <c r="E12633" t="s">
        <v>620</v>
      </c>
      <c r="F12633" t="str">
        <f>VLOOKUP(orders[[#This Row],[product_id]],Products!A:C,3,0)</f>
        <v>Electronics</v>
      </c>
      <c r="G12633">
        <v>2</v>
      </c>
      <c r="H12633" s="6">
        <v>0.12720601275389942</v>
      </c>
      <c r="I12633" s="2">
        <f>VLOOKUP($E12633,
Products!$A$1:$F$201,MATCH(Orders!I$1,Products!$A$1:$F$1,0),0)</f>
        <v>23669.635851452331</v>
      </c>
      <c r="J12633" s="2">
        <f>VLOOKUP($E12633,
Products!$A$1:$F$201,MATCH(Orders!J$1,Products!$A$1:$F$1,0),0)</f>
        <v>17880.752220874681</v>
      </c>
    </row>
    <row r="12634" spans="1:10">
      <c r="A12634">
        <v>12633</v>
      </c>
      <c r="B12634" s="4">
        <v>45291</v>
      </c>
      <c r="C12634" s="10">
        <f>DATE(YEAR(orders[[#This Row],[order_date]]), MONTH(orders[[#This Row],[order_date]]), 1)</f>
        <v>45261</v>
      </c>
      <c r="D12634" t="s">
        <v>4669</v>
      </c>
      <c r="E12634" t="s">
        <v>601</v>
      </c>
      <c r="F12634" t="str">
        <f>VLOOKUP(orders[[#This Row],[product_id]],Products!A:C,3,0)</f>
        <v>Appliances</v>
      </c>
      <c r="G12634">
        <v>1</v>
      </c>
      <c r="H12634" s="6">
        <v>9.5731282987050151E-2</v>
      </c>
      <c r="I12634" s="2">
        <f>VLOOKUP($E12634,
Products!$A$1:$F$201,MATCH(Orders!I$1,Products!$A$1:$F$1,0),0)</f>
        <v>2095.1354013205032</v>
      </c>
      <c r="J12634" s="2">
        <f>VLOOKUP($E12634,
Products!$A$1:$F$201,MATCH(Orders!J$1,Products!$A$1:$F$1,0),0)</f>
        <v>1374.592895200507</v>
      </c>
    </row>
    <row r="12635" spans="1:10">
      <c r="A12635">
        <v>12634</v>
      </c>
      <c r="B12635" s="4">
        <v>44998</v>
      </c>
      <c r="C12635" s="10">
        <f>DATE(YEAR(orders[[#This Row],[order_date]]), MONTH(orders[[#This Row],[order_date]]), 1)</f>
        <v>44986</v>
      </c>
      <c r="D12635" t="s">
        <v>1134</v>
      </c>
      <c r="E12635" t="s">
        <v>556</v>
      </c>
      <c r="F12635" t="str">
        <f>VLOOKUP(orders[[#This Row],[product_id]],Products!A:C,3,0)</f>
        <v>Appliances</v>
      </c>
      <c r="G12635">
        <v>2</v>
      </c>
      <c r="H12635" s="6">
        <v>0.10095689265740816</v>
      </c>
      <c r="I12635" s="2">
        <f>VLOOKUP($E12635,
Products!$A$1:$F$201,MATCH(Orders!I$1,Products!$A$1:$F$1,0),0)</f>
        <v>27054.121101651981</v>
      </c>
      <c r="J12635" s="2">
        <f>VLOOKUP($E12635,
Products!$A$1:$F$201,MATCH(Orders!J$1,Products!$A$1:$F$1,0),0)</f>
        <v>19388.930988794411</v>
      </c>
    </row>
    <row r="12636" spans="1:10">
      <c r="A12636">
        <v>12635</v>
      </c>
      <c r="B12636" s="4">
        <v>45430</v>
      </c>
      <c r="C12636" s="10">
        <f>DATE(YEAR(orders[[#This Row],[order_date]]), MONTH(orders[[#This Row],[order_date]]), 1)</f>
        <v>45413</v>
      </c>
      <c r="D12636" t="s">
        <v>2272</v>
      </c>
      <c r="E12636" t="s">
        <v>607</v>
      </c>
      <c r="F12636" t="str">
        <f>VLOOKUP(orders[[#This Row],[product_id]],Products!A:C,3,0)</f>
        <v>Appliances</v>
      </c>
      <c r="G12636">
        <v>1</v>
      </c>
      <c r="H12636" s="6">
        <v>6.2245386201950498E-2</v>
      </c>
      <c r="I12636" s="2">
        <f>VLOOKUP($E12636,
Products!$A$1:$F$201,MATCH(Orders!I$1,Products!$A$1:$F$1,0),0)</f>
        <v>6264.400042999192</v>
      </c>
      <c r="J12636" s="2">
        <f>VLOOKUP($E12636,
Products!$A$1:$F$201,MATCH(Orders!J$1,Products!$A$1:$F$1,0),0)</f>
        <v>4980.3849171743304</v>
      </c>
    </row>
    <row r="12637" spans="1:10">
      <c r="A12637">
        <v>12636</v>
      </c>
      <c r="B12637" s="4">
        <v>45053</v>
      </c>
      <c r="C12637" s="10">
        <f>DATE(YEAR(orders[[#This Row],[order_date]]), MONTH(orders[[#This Row],[order_date]]), 1)</f>
        <v>45047</v>
      </c>
      <c r="D12637" t="s">
        <v>3903</v>
      </c>
      <c r="E12637" t="s">
        <v>545</v>
      </c>
      <c r="F12637" t="str">
        <f>VLOOKUP(orders[[#This Row],[product_id]],Products!A:C,3,0)</f>
        <v>Electronics</v>
      </c>
      <c r="G12637">
        <v>2</v>
      </c>
      <c r="H12637" s="6">
        <v>0.23041104432331538</v>
      </c>
      <c r="I12637" s="2">
        <f>VLOOKUP($E12637,
Products!$A$1:$F$201,MATCH(Orders!I$1,Products!$A$1:$F$1,0),0)</f>
        <v>11292.44914297154</v>
      </c>
      <c r="J12637" s="2">
        <f>VLOOKUP($E12637,
Products!$A$1:$F$201,MATCH(Orders!J$1,Products!$A$1:$F$1,0),0)</f>
        <v>7616.0274340726546</v>
      </c>
    </row>
    <row r="12638" spans="1:10">
      <c r="A12638">
        <v>12637</v>
      </c>
      <c r="B12638" s="4">
        <v>45408</v>
      </c>
      <c r="C12638" s="10">
        <f>DATE(YEAR(orders[[#This Row],[order_date]]), MONTH(orders[[#This Row],[order_date]]), 1)</f>
        <v>45383</v>
      </c>
      <c r="D12638" t="s">
        <v>4487</v>
      </c>
      <c r="E12638" t="s">
        <v>590</v>
      </c>
      <c r="F12638" t="str">
        <f>VLOOKUP(orders[[#This Row],[product_id]],Products!A:C,3,0)</f>
        <v>Appliances</v>
      </c>
      <c r="G12638">
        <v>2</v>
      </c>
      <c r="H12638" s="6">
        <v>0.11251395955953856</v>
      </c>
      <c r="I12638" s="2">
        <f>VLOOKUP($E12638,
Products!$A$1:$F$201,MATCH(Orders!I$1,Products!$A$1:$F$1,0),0)</f>
        <v>2035.9251500591261</v>
      </c>
      <c r="J12638" s="2">
        <f>VLOOKUP($E12638,
Products!$A$1:$F$201,MATCH(Orders!J$1,Products!$A$1:$F$1,0),0)</f>
        <v>1473.8412378673991</v>
      </c>
    </row>
    <row r="12639" spans="1:10">
      <c r="A12639">
        <v>12638</v>
      </c>
      <c r="B12639" s="4">
        <v>45209</v>
      </c>
      <c r="C12639" s="10">
        <f>DATE(YEAR(orders[[#This Row],[order_date]]), MONTH(orders[[#This Row],[order_date]]), 1)</f>
        <v>45200</v>
      </c>
      <c r="D12639" t="s">
        <v>2030</v>
      </c>
      <c r="E12639" t="s">
        <v>586</v>
      </c>
      <c r="F12639" t="str">
        <f>VLOOKUP(orders[[#This Row],[product_id]],Products!A:C,3,0)</f>
        <v>Appliances</v>
      </c>
      <c r="G12639">
        <v>2</v>
      </c>
      <c r="H12639" s="6">
        <v>0.10001429883374117</v>
      </c>
      <c r="I12639" s="2">
        <f>VLOOKUP($E12639,
Products!$A$1:$F$201,MATCH(Orders!I$1,Products!$A$1:$F$1,0),0)</f>
        <v>22928.971424497449</v>
      </c>
      <c r="J12639" s="2">
        <f>VLOOKUP($E12639,
Products!$A$1:$F$201,MATCH(Orders!J$1,Products!$A$1:$F$1,0),0)</f>
        <v>17801.356740692991</v>
      </c>
    </row>
    <row r="12640" spans="1:10">
      <c r="A12640">
        <v>12639</v>
      </c>
      <c r="B12640" s="4">
        <v>45952</v>
      </c>
      <c r="C12640" s="10">
        <f>DATE(YEAR(orders[[#This Row],[order_date]]), MONTH(orders[[#This Row],[order_date]]), 1)</f>
        <v>45931</v>
      </c>
      <c r="D12640" t="s">
        <v>3296</v>
      </c>
      <c r="E12640" t="s">
        <v>698</v>
      </c>
      <c r="F12640" t="str">
        <f>VLOOKUP(orders[[#This Row],[product_id]],Products!A:C,3,0)</f>
        <v>Appliances</v>
      </c>
      <c r="G12640">
        <v>1</v>
      </c>
      <c r="H12640" s="6">
        <v>0.13414181926793864</v>
      </c>
      <c r="I12640" s="2">
        <f>VLOOKUP($E12640,
Products!$A$1:$F$201,MATCH(Orders!I$1,Products!$A$1:$F$1,0),0)</f>
        <v>5562.620248272905</v>
      </c>
      <c r="J12640" s="2">
        <f>VLOOKUP($E12640,
Products!$A$1:$F$201,MATCH(Orders!J$1,Products!$A$1:$F$1,0),0)</f>
        <v>4191.9477694447714</v>
      </c>
    </row>
    <row r="12641" spans="1:10">
      <c r="A12641">
        <v>12640</v>
      </c>
      <c r="B12641" s="4">
        <v>45000</v>
      </c>
      <c r="C12641" s="10">
        <f>DATE(YEAR(orders[[#This Row],[order_date]]), MONTH(orders[[#This Row],[order_date]]), 1)</f>
        <v>44986</v>
      </c>
      <c r="D12641" t="s">
        <v>3120</v>
      </c>
      <c r="E12641" t="s">
        <v>620</v>
      </c>
      <c r="F12641" t="str">
        <f>VLOOKUP(orders[[#This Row],[product_id]],Products!A:C,3,0)</f>
        <v>Electronics</v>
      </c>
      <c r="G12641">
        <v>1</v>
      </c>
      <c r="H12641" s="6">
        <v>0.13422935696769725</v>
      </c>
      <c r="I12641" s="2">
        <f>VLOOKUP($E12641,
Products!$A$1:$F$201,MATCH(Orders!I$1,Products!$A$1:$F$1,0),0)</f>
        <v>23669.635851452331</v>
      </c>
      <c r="J12641" s="2">
        <f>VLOOKUP($E12641,
Products!$A$1:$F$201,MATCH(Orders!J$1,Products!$A$1:$F$1,0),0)</f>
        <v>17880.752220874681</v>
      </c>
    </row>
    <row r="12642" spans="1:10">
      <c r="A12642">
        <v>12641</v>
      </c>
      <c r="B12642" s="4">
        <v>46014</v>
      </c>
      <c r="C12642" s="10">
        <f>DATE(YEAR(orders[[#This Row],[order_date]]), MONTH(orders[[#This Row],[order_date]]), 1)</f>
        <v>45992</v>
      </c>
      <c r="D12642" t="s">
        <v>2558</v>
      </c>
      <c r="E12642" t="s">
        <v>613</v>
      </c>
      <c r="F12642" t="str">
        <f>VLOOKUP(orders[[#This Row],[product_id]],Products!A:C,3,0)</f>
        <v>Appliances</v>
      </c>
      <c r="G12642">
        <v>2</v>
      </c>
      <c r="H12642" s="6">
        <v>0.1316853371948265</v>
      </c>
      <c r="I12642" s="2">
        <f>VLOOKUP($E12642,
Products!$A$1:$F$201,MATCH(Orders!I$1,Products!$A$1:$F$1,0),0)</f>
        <v>6365.2492969652412</v>
      </c>
      <c r="J12642" s="2">
        <f>VLOOKUP($E12642,
Products!$A$1:$F$201,MATCH(Orders!J$1,Products!$A$1:$F$1,0),0)</f>
        <v>4174.927496964433</v>
      </c>
    </row>
    <row r="12643" spans="1:10">
      <c r="A12643">
        <v>12642</v>
      </c>
      <c r="B12643" s="4">
        <v>45699</v>
      </c>
      <c r="C12643" s="10">
        <f>DATE(YEAR(orders[[#This Row],[order_date]]), MONTH(orders[[#This Row],[order_date]]), 1)</f>
        <v>45689</v>
      </c>
      <c r="D12643" t="s">
        <v>2473</v>
      </c>
      <c r="E12643" t="s">
        <v>661</v>
      </c>
      <c r="F12643" t="str">
        <f>VLOOKUP(orders[[#This Row],[product_id]],Products!A:C,3,0)</f>
        <v>Electronics</v>
      </c>
      <c r="G12643">
        <v>2</v>
      </c>
      <c r="H12643" s="6">
        <v>0.18261209818233221</v>
      </c>
      <c r="I12643" s="2">
        <f>VLOOKUP($E12643,
Products!$A$1:$F$201,MATCH(Orders!I$1,Products!$A$1:$F$1,0),0)</f>
        <v>18760.038541255031</v>
      </c>
      <c r="J12643" s="2">
        <f>VLOOKUP($E12643,
Products!$A$1:$F$201,MATCH(Orders!J$1,Products!$A$1:$F$1,0),0)</f>
        <v>13545.127547708629</v>
      </c>
    </row>
    <row r="12644" spans="1:10">
      <c r="A12644">
        <v>12643</v>
      </c>
      <c r="B12644" s="4">
        <v>45273</v>
      </c>
      <c r="C12644" s="10">
        <f>DATE(YEAR(orders[[#This Row],[order_date]]), MONTH(orders[[#This Row],[order_date]]), 1)</f>
        <v>45261</v>
      </c>
      <c r="D12644" t="s">
        <v>1774</v>
      </c>
      <c r="E12644" t="s">
        <v>687</v>
      </c>
      <c r="F12644" t="str">
        <f>VLOOKUP(orders[[#This Row],[product_id]],Products!A:C,3,0)</f>
        <v>Electronics</v>
      </c>
      <c r="G12644">
        <v>2</v>
      </c>
      <c r="H12644" s="6">
        <v>0.16061735819876213</v>
      </c>
      <c r="I12644" s="2">
        <f>VLOOKUP($E12644,
Products!$A$1:$F$201,MATCH(Orders!I$1,Products!$A$1:$F$1,0),0)</f>
        <v>12143.737276429891</v>
      </c>
      <c r="J12644" s="2">
        <f>VLOOKUP($E12644,
Products!$A$1:$F$201,MATCH(Orders!J$1,Products!$A$1:$F$1,0),0)</f>
        <v>9077.1957392673976</v>
      </c>
    </row>
    <row r="12645" spans="1:10">
      <c r="A12645">
        <v>12644</v>
      </c>
      <c r="B12645" s="4">
        <v>45250</v>
      </c>
      <c r="C12645" s="10">
        <f>DATE(YEAR(orders[[#This Row],[order_date]]), MONTH(orders[[#This Row],[order_date]]), 1)</f>
        <v>45231</v>
      </c>
      <c r="D12645" t="s">
        <v>2222</v>
      </c>
      <c r="E12645" t="s">
        <v>507</v>
      </c>
      <c r="F12645" t="str">
        <f>VLOOKUP(orders[[#This Row],[product_id]],Products!A:C,3,0)</f>
        <v>Electronics</v>
      </c>
      <c r="G12645">
        <v>3</v>
      </c>
      <c r="H12645" s="6">
        <v>0.12201355942765908</v>
      </c>
      <c r="I12645" s="2">
        <f>VLOOKUP($E12645,
Products!$A$1:$F$201,MATCH(Orders!I$1,Products!$A$1:$F$1,0),0)</f>
        <v>28502.89768049858</v>
      </c>
      <c r="J12645" s="2">
        <f>VLOOKUP($E12645,
Products!$A$1:$F$201,MATCH(Orders!J$1,Products!$A$1:$F$1,0),0)</f>
        <v>20477.83623923226</v>
      </c>
    </row>
    <row r="12646" spans="1:10">
      <c r="A12646">
        <v>12645</v>
      </c>
      <c r="B12646" s="4">
        <v>45165</v>
      </c>
      <c r="C12646" s="10">
        <f>DATE(YEAR(orders[[#This Row],[order_date]]), MONTH(orders[[#This Row],[order_date]]), 1)</f>
        <v>45139</v>
      </c>
      <c r="D12646" t="s">
        <v>2045</v>
      </c>
      <c r="E12646" t="s">
        <v>519</v>
      </c>
      <c r="F12646" t="str">
        <f>VLOOKUP(orders[[#This Row],[product_id]],Products!A:C,3,0)</f>
        <v>Electronics</v>
      </c>
      <c r="G12646">
        <v>2</v>
      </c>
      <c r="H12646" s="6">
        <v>0.20080559811537313</v>
      </c>
      <c r="I12646" s="2">
        <f>VLOOKUP($E12646,
Products!$A$1:$F$201,MATCH(Orders!I$1,Products!$A$1:$F$1,0),0)</f>
        <v>13103.02115426216</v>
      </c>
      <c r="J12646" s="2">
        <f>VLOOKUP($E12646,
Products!$A$1:$F$201,MATCH(Orders!J$1,Products!$A$1:$F$1,0),0)</f>
        <v>8775.5491996797755</v>
      </c>
    </row>
    <row r="12647" spans="1:10">
      <c r="A12647">
        <v>12646</v>
      </c>
      <c r="B12647" s="4">
        <v>45263</v>
      </c>
      <c r="C12647" s="10">
        <f>DATE(YEAR(orders[[#This Row],[order_date]]), MONTH(orders[[#This Row],[order_date]]), 1)</f>
        <v>45261</v>
      </c>
      <c r="D12647" t="s">
        <v>3966</v>
      </c>
      <c r="E12647" t="s">
        <v>519</v>
      </c>
      <c r="F12647" t="str">
        <f>VLOOKUP(orders[[#This Row],[product_id]],Products!A:C,3,0)</f>
        <v>Electronics</v>
      </c>
      <c r="G12647">
        <v>2</v>
      </c>
      <c r="H12647" s="6">
        <v>0.22272344413110537</v>
      </c>
      <c r="I12647" s="2">
        <f>VLOOKUP($E12647,
Products!$A$1:$F$201,MATCH(Orders!I$1,Products!$A$1:$F$1,0),0)</f>
        <v>13103.02115426216</v>
      </c>
      <c r="J12647" s="2">
        <f>VLOOKUP($E12647,
Products!$A$1:$F$201,MATCH(Orders!J$1,Products!$A$1:$F$1,0),0)</f>
        <v>8775.5491996797755</v>
      </c>
    </row>
    <row r="12648" spans="1:10">
      <c r="A12648">
        <v>12647</v>
      </c>
      <c r="B12648" s="4">
        <v>45267</v>
      </c>
      <c r="C12648" s="10">
        <f>DATE(YEAR(orders[[#This Row],[order_date]]), MONTH(orders[[#This Row],[order_date]]), 1)</f>
        <v>45261</v>
      </c>
      <c r="D12648" t="s">
        <v>2805</v>
      </c>
      <c r="E12648" t="s">
        <v>549</v>
      </c>
      <c r="F12648" t="str">
        <f>VLOOKUP(orders[[#This Row],[product_id]],Products!A:C,3,0)</f>
        <v>Electronics</v>
      </c>
      <c r="G12648">
        <v>2</v>
      </c>
      <c r="H12648" s="6">
        <v>0.16916410247019822</v>
      </c>
      <c r="I12648" s="2">
        <f>VLOOKUP($E12648,
Products!$A$1:$F$201,MATCH(Orders!I$1,Products!$A$1:$F$1,0),0)</f>
        <v>32579.222893763279</v>
      </c>
      <c r="J12648" s="2">
        <f>VLOOKUP($E12648,
Products!$A$1:$F$201,MATCH(Orders!J$1,Products!$A$1:$F$1,0),0)</f>
        <v>22472.912188105081</v>
      </c>
    </row>
    <row r="12649" spans="1:10">
      <c r="A12649">
        <v>12648</v>
      </c>
      <c r="B12649" s="4">
        <v>45872</v>
      </c>
      <c r="C12649" s="10">
        <f>DATE(YEAR(orders[[#This Row],[order_date]]), MONTH(orders[[#This Row],[order_date]]), 1)</f>
        <v>45870</v>
      </c>
      <c r="D12649" t="s">
        <v>1269</v>
      </c>
      <c r="E12649" t="s">
        <v>545</v>
      </c>
      <c r="F12649" t="str">
        <f>VLOOKUP(orders[[#This Row],[product_id]],Products!A:C,3,0)</f>
        <v>Electronics</v>
      </c>
      <c r="G12649">
        <v>1</v>
      </c>
      <c r="H12649" s="6">
        <v>0.16695315392882895</v>
      </c>
      <c r="I12649" s="2">
        <f>VLOOKUP($E12649,
Products!$A$1:$F$201,MATCH(Orders!I$1,Products!$A$1:$F$1,0),0)</f>
        <v>11292.44914297154</v>
      </c>
      <c r="J12649" s="2">
        <f>VLOOKUP($E12649,
Products!$A$1:$F$201,MATCH(Orders!J$1,Products!$A$1:$F$1,0),0)</f>
        <v>7616.0274340726546</v>
      </c>
    </row>
    <row r="12650" spans="1:10">
      <c r="A12650">
        <v>12649</v>
      </c>
      <c r="B12650" s="4">
        <v>45818</v>
      </c>
      <c r="C12650" s="10">
        <f>DATE(YEAR(orders[[#This Row],[order_date]]), MONTH(orders[[#This Row],[order_date]]), 1)</f>
        <v>45809</v>
      </c>
      <c r="D12650" t="s">
        <v>4109</v>
      </c>
      <c r="E12650" t="s">
        <v>539</v>
      </c>
      <c r="F12650" t="str">
        <f>VLOOKUP(orders[[#This Row],[product_id]],Products!A:C,3,0)</f>
        <v>Appliances</v>
      </c>
      <c r="G12650">
        <v>1</v>
      </c>
      <c r="H12650" s="6">
        <v>5.9390052854182272E-2</v>
      </c>
      <c r="I12650" s="2">
        <f>VLOOKUP($E12650,
Products!$A$1:$F$201,MATCH(Orders!I$1,Products!$A$1:$F$1,0),0)</f>
        <v>25730.234720482978</v>
      </c>
      <c r="J12650" s="2">
        <f>VLOOKUP($E12650,
Products!$A$1:$F$201,MATCH(Orders!J$1,Products!$A$1:$F$1,0),0)</f>
        <v>17186.87037527658</v>
      </c>
    </row>
    <row r="12651" spans="1:10">
      <c r="A12651">
        <v>12650</v>
      </c>
      <c r="B12651" s="4">
        <v>45388</v>
      </c>
      <c r="C12651" s="10">
        <f>DATE(YEAR(orders[[#This Row],[order_date]]), MONTH(orders[[#This Row],[order_date]]), 1)</f>
        <v>45383</v>
      </c>
      <c r="D12651" t="s">
        <v>3252</v>
      </c>
      <c r="E12651" t="s">
        <v>570</v>
      </c>
      <c r="F12651" t="str">
        <f>VLOOKUP(orders[[#This Row],[product_id]],Products!A:C,3,0)</f>
        <v>Electronics</v>
      </c>
      <c r="G12651">
        <v>1</v>
      </c>
      <c r="H12651" s="6">
        <v>0.17501822306504064</v>
      </c>
      <c r="I12651" s="2">
        <f>VLOOKUP($E12651,
Products!$A$1:$F$201,MATCH(Orders!I$1,Products!$A$1:$F$1,0),0)</f>
        <v>10978.62820425244</v>
      </c>
      <c r="J12651" s="2">
        <f>VLOOKUP($E12651,
Products!$A$1:$F$201,MATCH(Orders!J$1,Products!$A$1:$F$1,0),0)</f>
        <v>7174.697588469895</v>
      </c>
    </row>
    <row r="12652" spans="1:10">
      <c r="A12652">
        <v>12651</v>
      </c>
      <c r="B12652" s="4">
        <v>45724</v>
      </c>
      <c r="C12652" s="10">
        <f>DATE(YEAR(orders[[#This Row],[order_date]]), MONTH(orders[[#This Row],[order_date]]), 1)</f>
        <v>45717</v>
      </c>
      <c r="D12652" t="s">
        <v>1682</v>
      </c>
      <c r="E12652" t="s">
        <v>523</v>
      </c>
      <c r="F12652" t="str">
        <f>VLOOKUP(orders[[#This Row],[product_id]],Products!A:C,3,0)</f>
        <v>Electronics</v>
      </c>
      <c r="G12652">
        <v>2</v>
      </c>
      <c r="H12652" s="6">
        <v>0.21784194936018048</v>
      </c>
      <c r="I12652" s="2">
        <f>VLOOKUP($E12652,
Products!$A$1:$F$201,MATCH(Orders!I$1,Products!$A$1:$F$1,0),0)</f>
        <v>27240.414518089601</v>
      </c>
      <c r="J12652" s="2">
        <f>VLOOKUP($E12652,
Products!$A$1:$F$201,MATCH(Orders!J$1,Products!$A$1:$F$1,0),0)</f>
        <v>21217.524617692769</v>
      </c>
    </row>
    <row r="12653" spans="1:10">
      <c r="A12653">
        <v>12652</v>
      </c>
      <c r="B12653" s="4">
        <v>45659</v>
      </c>
      <c r="C12653" s="10">
        <f>DATE(YEAR(orders[[#This Row],[order_date]]), MONTH(orders[[#This Row],[order_date]]), 1)</f>
        <v>45658</v>
      </c>
      <c r="D12653" t="s">
        <v>2047</v>
      </c>
      <c r="E12653" t="s">
        <v>617</v>
      </c>
      <c r="F12653" t="str">
        <f>VLOOKUP(orders[[#This Row],[product_id]],Products!A:C,3,0)</f>
        <v>Electronics</v>
      </c>
      <c r="G12653">
        <v>1</v>
      </c>
      <c r="H12653" s="6">
        <v>0.10811754932036029</v>
      </c>
      <c r="I12653" s="2">
        <f>VLOOKUP($E12653,
Products!$A$1:$F$201,MATCH(Orders!I$1,Products!$A$1:$F$1,0),0)</f>
        <v>19466.867434847129</v>
      </c>
      <c r="J12653" s="2">
        <f>VLOOKUP($E12653,
Products!$A$1:$F$201,MATCH(Orders!J$1,Products!$A$1:$F$1,0),0)</f>
        <v>13371.790482684521</v>
      </c>
    </row>
    <row r="12654" spans="1:10">
      <c r="A12654">
        <v>12653</v>
      </c>
      <c r="B12654" s="4">
        <v>45088</v>
      </c>
      <c r="C12654" s="10">
        <f>DATE(YEAR(orders[[#This Row],[order_date]]), MONTH(orders[[#This Row],[order_date]]), 1)</f>
        <v>45078</v>
      </c>
      <c r="D12654" t="s">
        <v>2139</v>
      </c>
      <c r="E12654" t="s">
        <v>539</v>
      </c>
      <c r="F12654" t="str">
        <f>VLOOKUP(orders[[#This Row],[product_id]],Products!A:C,3,0)</f>
        <v>Appliances</v>
      </c>
      <c r="G12654">
        <v>3</v>
      </c>
      <c r="H12654" s="6">
        <v>0.11347350817891004</v>
      </c>
      <c r="I12654" s="2">
        <f>VLOOKUP($E12654,
Products!$A$1:$F$201,MATCH(Orders!I$1,Products!$A$1:$F$1,0),0)</f>
        <v>25730.234720482978</v>
      </c>
      <c r="J12654" s="2">
        <f>VLOOKUP($E12654,
Products!$A$1:$F$201,MATCH(Orders!J$1,Products!$A$1:$F$1,0),0)</f>
        <v>17186.87037527658</v>
      </c>
    </row>
    <row r="12655" spans="1:10">
      <c r="A12655">
        <v>12654</v>
      </c>
      <c r="B12655" s="4">
        <v>45374</v>
      </c>
      <c r="C12655" s="10">
        <f>DATE(YEAR(orders[[#This Row],[order_date]]), MONTH(orders[[#This Row],[order_date]]), 1)</f>
        <v>45352</v>
      </c>
      <c r="D12655" t="s">
        <v>3076</v>
      </c>
      <c r="E12655" t="s">
        <v>592</v>
      </c>
      <c r="F12655" t="str">
        <f>VLOOKUP(orders[[#This Row],[product_id]],Products!A:C,3,0)</f>
        <v>Electronics</v>
      </c>
      <c r="G12655">
        <v>1</v>
      </c>
      <c r="H12655" s="6">
        <v>0.13931072540636327</v>
      </c>
      <c r="I12655" s="2">
        <f>VLOOKUP($E12655,
Products!$A$1:$F$201,MATCH(Orders!I$1,Products!$A$1:$F$1,0),0)</f>
        <v>12221.95918536383</v>
      </c>
      <c r="J12655" s="2">
        <f>VLOOKUP($E12655,
Products!$A$1:$F$201,MATCH(Orders!J$1,Products!$A$1:$F$1,0),0)</f>
        <v>9737.7215556427309</v>
      </c>
    </row>
    <row r="12656" spans="1:10">
      <c r="A12656">
        <v>12655</v>
      </c>
      <c r="B12656" s="4">
        <v>45191</v>
      </c>
      <c r="C12656" s="10">
        <f>DATE(YEAR(orders[[#This Row],[order_date]]), MONTH(orders[[#This Row],[order_date]]), 1)</f>
        <v>45170</v>
      </c>
      <c r="D12656" t="s">
        <v>2320</v>
      </c>
      <c r="E12656" t="s">
        <v>682</v>
      </c>
      <c r="F12656" t="str">
        <f>VLOOKUP(orders[[#This Row],[product_id]],Products!A:C,3,0)</f>
        <v>Electronics</v>
      </c>
      <c r="G12656">
        <v>1</v>
      </c>
      <c r="H12656" s="6">
        <v>0.12537907301919746</v>
      </c>
      <c r="I12656" s="2">
        <f>VLOOKUP($E12656,
Products!$A$1:$F$201,MATCH(Orders!I$1,Products!$A$1:$F$1,0),0)</f>
        <v>32533.33990892916</v>
      </c>
      <c r="J12656" s="2">
        <f>VLOOKUP($E12656,
Products!$A$1:$F$201,MATCH(Orders!J$1,Products!$A$1:$F$1,0),0)</f>
        <v>22734.712471507952</v>
      </c>
    </row>
    <row r="12657" spans="1:10">
      <c r="A12657">
        <v>12656</v>
      </c>
      <c r="B12657" s="4">
        <v>45936</v>
      </c>
      <c r="C12657" s="10">
        <f>DATE(YEAR(orders[[#This Row],[order_date]]), MONTH(orders[[#This Row],[order_date]]), 1)</f>
        <v>45931</v>
      </c>
      <c r="D12657" t="s">
        <v>2290</v>
      </c>
      <c r="E12657" t="s">
        <v>585</v>
      </c>
      <c r="F12657" t="str">
        <f>VLOOKUP(orders[[#This Row],[product_id]],Products!A:C,3,0)</f>
        <v>Appliances</v>
      </c>
      <c r="G12657">
        <v>3</v>
      </c>
      <c r="H12657" s="6">
        <v>0.12430277279517973</v>
      </c>
      <c r="I12657" s="2">
        <f>VLOOKUP($E12657,
Products!$A$1:$F$201,MATCH(Orders!I$1,Products!$A$1:$F$1,0),0)</f>
        <v>24049.2355837664</v>
      </c>
      <c r="J12657" s="2">
        <f>VLOOKUP($E12657,
Products!$A$1:$F$201,MATCH(Orders!J$1,Products!$A$1:$F$1,0),0)</f>
        <v>19053.338129326308</v>
      </c>
    </row>
    <row r="12658" spans="1:10">
      <c r="A12658">
        <v>12657</v>
      </c>
      <c r="B12658" s="4">
        <v>45058</v>
      </c>
      <c r="C12658" s="10">
        <f>DATE(YEAR(orders[[#This Row],[order_date]]), MONTH(orders[[#This Row],[order_date]]), 1)</f>
        <v>45047</v>
      </c>
      <c r="D12658" t="s">
        <v>1959</v>
      </c>
      <c r="E12658" t="s">
        <v>629</v>
      </c>
      <c r="F12658" t="str">
        <f>VLOOKUP(orders[[#This Row],[product_id]],Products!A:C,3,0)</f>
        <v>Electronics</v>
      </c>
      <c r="G12658">
        <v>2</v>
      </c>
      <c r="H12658" s="6">
        <v>0.22511083690259892</v>
      </c>
      <c r="I12658" s="2">
        <f>VLOOKUP($E12658,
Products!$A$1:$F$201,MATCH(Orders!I$1,Products!$A$1:$F$1,0),0)</f>
        <v>12411.13061655427</v>
      </c>
      <c r="J12658" s="2">
        <f>VLOOKUP($E12658,
Products!$A$1:$F$201,MATCH(Orders!J$1,Products!$A$1:$F$1,0),0)</f>
        <v>9821.2729118635452</v>
      </c>
    </row>
    <row r="12659" spans="1:10">
      <c r="A12659">
        <v>12658</v>
      </c>
      <c r="B12659" s="4">
        <v>45046</v>
      </c>
      <c r="C12659" s="10">
        <f>DATE(YEAR(orders[[#This Row],[order_date]]), MONTH(orders[[#This Row],[order_date]]), 1)</f>
        <v>45017</v>
      </c>
      <c r="D12659" t="s">
        <v>2073</v>
      </c>
      <c r="E12659" t="s">
        <v>688</v>
      </c>
      <c r="F12659" t="str">
        <f>VLOOKUP(orders[[#This Row],[product_id]],Products!A:C,3,0)</f>
        <v>Appliances</v>
      </c>
      <c r="G12659">
        <v>3</v>
      </c>
      <c r="H12659" s="6">
        <v>0.11532077859962266</v>
      </c>
      <c r="I12659" s="2">
        <f>VLOOKUP($E12659,
Products!$A$1:$F$201,MATCH(Orders!I$1,Products!$A$1:$F$1,0),0)</f>
        <v>5983.6860426434141</v>
      </c>
      <c r="J12659" s="2">
        <f>VLOOKUP($E12659,
Products!$A$1:$F$201,MATCH(Orders!J$1,Products!$A$1:$F$1,0),0)</f>
        <v>3911.563059036529</v>
      </c>
    </row>
    <row r="12660" spans="1:10">
      <c r="A12660">
        <v>12659</v>
      </c>
      <c r="B12660" s="4">
        <v>45598</v>
      </c>
      <c r="C12660" s="10">
        <f>DATE(YEAR(orders[[#This Row],[order_date]]), MONTH(orders[[#This Row],[order_date]]), 1)</f>
        <v>45597</v>
      </c>
      <c r="D12660" t="s">
        <v>2100</v>
      </c>
      <c r="E12660" t="s">
        <v>567</v>
      </c>
      <c r="F12660" t="str">
        <f>VLOOKUP(orders[[#This Row],[product_id]],Products!A:C,3,0)</f>
        <v>Electronics</v>
      </c>
      <c r="G12660">
        <v>1</v>
      </c>
      <c r="H12660" s="6">
        <v>0.24316480303964963</v>
      </c>
      <c r="I12660" s="2">
        <f>VLOOKUP($E12660,
Products!$A$1:$F$201,MATCH(Orders!I$1,Products!$A$1:$F$1,0),0)</f>
        <v>17514.171240093368</v>
      </c>
      <c r="J12660" s="2">
        <f>VLOOKUP($E12660,
Products!$A$1:$F$201,MATCH(Orders!J$1,Products!$A$1:$F$1,0),0)</f>
        <v>12226.76247250809</v>
      </c>
    </row>
    <row r="12661" spans="1:10">
      <c r="A12661">
        <v>12660</v>
      </c>
      <c r="B12661" s="4">
        <v>45431</v>
      </c>
      <c r="C12661" s="10">
        <f>DATE(YEAR(orders[[#This Row],[order_date]]), MONTH(orders[[#This Row],[order_date]]), 1)</f>
        <v>45413</v>
      </c>
      <c r="D12661" t="s">
        <v>1261</v>
      </c>
      <c r="E12661" t="s">
        <v>633</v>
      </c>
      <c r="F12661" t="str">
        <f>VLOOKUP(orders[[#This Row],[product_id]],Products!A:C,3,0)</f>
        <v>Appliances</v>
      </c>
      <c r="G12661">
        <v>3</v>
      </c>
      <c r="H12661" s="6">
        <v>0.13597489531415377</v>
      </c>
      <c r="I12661" s="2">
        <f>VLOOKUP($E12661,
Products!$A$1:$F$201,MATCH(Orders!I$1,Products!$A$1:$F$1,0),0)</f>
        <v>2361.4162937319088</v>
      </c>
      <c r="J12661" s="2">
        <f>VLOOKUP($E12661,
Products!$A$1:$F$201,MATCH(Orders!J$1,Products!$A$1:$F$1,0),0)</f>
        <v>1552.5536411429621</v>
      </c>
    </row>
    <row r="12662" spans="1:10">
      <c r="A12662">
        <v>12661</v>
      </c>
      <c r="B12662" s="4">
        <v>45035</v>
      </c>
      <c r="C12662" s="10">
        <f>DATE(YEAR(orders[[#This Row],[order_date]]), MONTH(orders[[#This Row],[order_date]]), 1)</f>
        <v>45017</v>
      </c>
      <c r="D12662" t="s">
        <v>4069</v>
      </c>
      <c r="E12662" t="s">
        <v>575</v>
      </c>
      <c r="F12662" t="str">
        <f>VLOOKUP(orders[[#This Row],[product_id]],Products!A:C,3,0)</f>
        <v>Appliances</v>
      </c>
      <c r="G12662">
        <v>3</v>
      </c>
      <c r="H12662" s="6">
        <v>6.5781647666535131E-2</v>
      </c>
      <c r="I12662" s="2">
        <f>VLOOKUP($E12662,
Products!$A$1:$F$201,MATCH(Orders!I$1,Products!$A$1:$F$1,0),0)</f>
        <v>25283.54628276427</v>
      </c>
      <c r="J12662" s="2">
        <f>VLOOKUP($E12662,
Products!$A$1:$F$201,MATCH(Orders!J$1,Products!$A$1:$F$1,0),0)</f>
        <v>19310.503554692368</v>
      </c>
    </row>
    <row r="12663" spans="1:10">
      <c r="A12663">
        <v>12662</v>
      </c>
      <c r="B12663" s="4">
        <v>45219</v>
      </c>
      <c r="C12663" s="10">
        <f>DATE(YEAR(orders[[#This Row],[order_date]]), MONTH(orders[[#This Row],[order_date]]), 1)</f>
        <v>45200</v>
      </c>
      <c r="D12663" t="s">
        <v>4214</v>
      </c>
      <c r="E12663" t="s">
        <v>657</v>
      </c>
      <c r="F12663" t="str">
        <f>VLOOKUP(orders[[#This Row],[product_id]],Products!A:C,3,0)</f>
        <v>Appliances</v>
      </c>
      <c r="G12663">
        <v>3</v>
      </c>
      <c r="H12663" s="6">
        <v>0.13974324315838907</v>
      </c>
      <c r="I12663" s="2">
        <f>VLOOKUP($E12663,
Products!$A$1:$F$201,MATCH(Orders!I$1,Products!$A$1:$F$1,0),0)</f>
        <v>6275.8669412443169</v>
      </c>
      <c r="J12663" s="2">
        <f>VLOOKUP($E12663,
Products!$A$1:$F$201,MATCH(Orders!J$1,Products!$A$1:$F$1,0),0)</f>
        <v>4742.5097602697688</v>
      </c>
    </row>
    <row r="12664" spans="1:10">
      <c r="A12664">
        <v>12663</v>
      </c>
      <c r="B12664" s="4">
        <v>45914</v>
      </c>
      <c r="C12664" s="10">
        <f>DATE(YEAR(orders[[#This Row],[order_date]]), MONTH(orders[[#This Row],[order_date]]), 1)</f>
        <v>45901</v>
      </c>
      <c r="D12664" t="s">
        <v>1976</v>
      </c>
      <c r="E12664" t="s">
        <v>553</v>
      </c>
      <c r="F12664" t="str">
        <f>VLOOKUP(orders[[#This Row],[product_id]],Products!A:C,3,0)</f>
        <v>Electronics</v>
      </c>
      <c r="G12664">
        <v>2</v>
      </c>
      <c r="H12664" s="6">
        <v>0.14390272186853109</v>
      </c>
      <c r="I12664" s="2">
        <f>VLOOKUP($E12664,
Products!$A$1:$F$201,MATCH(Orders!I$1,Products!$A$1:$F$1,0),0)</f>
        <v>19089.562478947992</v>
      </c>
      <c r="J12664" s="2">
        <f>VLOOKUP($E12664,
Products!$A$1:$F$201,MATCH(Orders!J$1,Products!$A$1:$F$1,0),0)</f>
        <v>12552.840439332171</v>
      </c>
    </row>
    <row r="12665" spans="1:10">
      <c r="A12665">
        <v>12664</v>
      </c>
      <c r="B12665" s="4">
        <v>45754</v>
      </c>
      <c r="C12665" s="10">
        <f>DATE(YEAR(orders[[#This Row],[order_date]]), MONTH(orders[[#This Row],[order_date]]), 1)</f>
        <v>45748</v>
      </c>
      <c r="D12665" t="s">
        <v>924</v>
      </c>
      <c r="E12665" t="s">
        <v>585</v>
      </c>
      <c r="F12665" t="str">
        <f>VLOOKUP(orders[[#This Row],[product_id]],Products!A:C,3,0)</f>
        <v>Appliances</v>
      </c>
      <c r="G12665">
        <v>1</v>
      </c>
      <c r="H12665" s="6">
        <v>7.5552089531963434E-2</v>
      </c>
      <c r="I12665" s="2">
        <f>VLOOKUP($E12665,
Products!$A$1:$F$201,MATCH(Orders!I$1,Products!$A$1:$F$1,0),0)</f>
        <v>24049.2355837664</v>
      </c>
      <c r="J12665" s="2">
        <f>VLOOKUP($E12665,
Products!$A$1:$F$201,MATCH(Orders!J$1,Products!$A$1:$F$1,0),0)</f>
        <v>19053.338129326308</v>
      </c>
    </row>
    <row r="12666" spans="1:10">
      <c r="A12666">
        <v>12665</v>
      </c>
      <c r="B12666" s="4">
        <v>45113</v>
      </c>
      <c r="C12666" s="10">
        <f>DATE(YEAR(orders[[#This Row],[order_date]]), MONTH(orders[[#This Row],[order_date]]), 1)</f>
        <v>45108</v>
      </c>
      <c r="D12666" t="s">
        <v>1239</v>
      </c>
      <c r="E12666" t="s">
        <v>544</v>
      </c>
      <c r="F12666" t="str">
        <f>VLOOKUP(orders[[#This Row],[product_id]],Products!A:C,3,0)</f>
        <v>Electronics</v>
      </c>
      <c r="G12666">
        <v>2</v>
      </c>
      <c r="H12666" s="6">
        <v>0.24193602065045203</v>
      </c>
      <c r="I12666" s="2">
        <f>VLOOKUP($E12666,
Products!$A$1:$F$201,MATCH(Orders!I$1,Products!$A$1:$F$1,0),0)</f>
        <v>16273.22789477584</v>
      </c>
      <c r="J12666" s="2">
        <f>VLOOKUP($E12666,
Products!$A$1:$F$201,MATCH(Orders!J$1,Products!$A$1:$F$1,0),0)</f>
        <v>12683.607953986329</v>
      </c>
    </row>
    <row r="12667" spans="1:10">
      <c r="A12667">
        <v>12666</v>
      </c>
      <c r="B12667" s="4">
        <v>45986</v>
      </c>
      <c r="C12667" s="10">
        <f>DATE(YEAR(orders[[#This Row],[order_date]]), MONTH(orders[[#This Row],[order_date]]), 1)</f>
        <v>45962</v>
      </c>
      <c r="D12667" t="s">
        <v>3395</v>
      </c>
      <c r="E12667" t="s">
        <v>681</v>
      </c>
      <c r="F12667" t="str">
        <f>VLOOKUP(orders[[#This Row],[product_id]],Products!A:C,3,0)</f>
        <v>Appliances</v>
      </c>
      <c r="G12667">
        <v>1</v>
      </c>
      <c r="H12667" s="6">
        <v>5.0500773712138992E-2</v>
      </c>
      <c r="I12667" s="2">
        <f>VLOOKUP($E12667,
Products!$A$1:$F$201,MATCH(Orders!I$1,Products!$A$1:$F$1,0),0)</f>
        <v>2080.3641662770501</v>
      </c>
      <c r="J12667" s="2">
        <f>VLOOKUP($E12667,
Products!$A$1:$F$201,MATCH(Orders!J$1,Products!$A$1:$F$1,0),0)</f>
        <v>1566.754559891986</v>
      </c>
    </row>
    <row r="12668" spans="1:10">
      <c r="A12668">
        <v>12667</v>
      </c>
      <c r="B12668" s="4">
        <v>45182</v>
      </c>
      <c r="C12668" s="10">
        <f>DATE(YEAR(orders[[#This Row],[order_date]]), MONTH(orders[[#This Row],[order_date]]), 1)</f>
        <v>45170</v>
      </c>
      <c r="D12668" t="s">
        <v>3272</v>
      </c>
      <c r="E12668" t="s">
        <v>575</v>
      </c>
      <c r="F12668" t="str">
        <f>VLOOKUP(orders[[#This Row],[product_id]],Products!A:C,3,0)</f>
        <v>Appliances</v>
      </c>
      <c r="G12668">
        <v>1</v>
      </c>
      <c r="H12668" s="6">
        <v>0.14499073662380271</v>
      </c>
      <c r="I12668" s="2">
        <f>VLOOKUP($E12668,
Products!$A$1:$F$201,MATCH(Orders!I$1,Products!$A$1:$F$1,0),0)</f>
        <v>25283.54628276427</v>
      </c>
      <c r="J12668" s="2">
        <f>VLOOKUP($E12668,
Products!$A$1:$F$201,MATCH(Orders!J$1,Products!$A$1:$F$1,0),0)</f>
        <v>19310.503554692368</v>
      </c>
    </row>
    <row r="12669" spans="1:10">
      <c r="A12669">
        <v>12668</v>
      </c>
      <c r="B12669" s="4">
        <v>45958</v>
      </c>
      <c r="C12669" s="10">
        <f>DATE(YEAR(orders[[#This Row],[order_date]]), MONTH(orders[[#This Row],[order_date]]), 1)</f>
        <v>45931</v>
      </c>
      <c r="D12669" t="s">
        <v>4561</v>
      </c>
      <c r="E12669" t="s">
        <v>585</v>
      </c>
      <c r="F12669" t="str">
        <f>VLOOKUP(orders[[#This Row],[product_id]],Products!A:C,3,0)</f>
        <v>Appliances</v>
      </c>
      <c r="G12669">
        <v>1</v>
      </c>
      <c r="H12669" s="6">
        <v>7.2497522589736518E-2</v>
      </c>
      <c r="I12669" s="2">
        <f>VLOOKUP($E12669,
Products!$A$1:$F$201,MATCH(Orders!I$1,Products!$A$1:$F$1,0),0)</f>
        <v>24049.2355837664</v>
      </c>
      <c r="J12669" s="2">
        <f>VLOOKUP($E12669,
Products!$A$1:$F$201,MATCH(Orders!J$1,Products!$A$1:$F$1,0),0)</f>
        <v>19053.338129326308</v>
      </c>
    </row>
    <row r="12670" spans="1:10">
      <c r="A12670">
        <v>12669</v>
      </c>
      <c r="B12670" s="4">
        <v>45674</v>
      </c>
      <c r="C12670" s="10">
        <f>DATE(YEAR(orders[[#This Row],[order_date]]), MONTH(orders[[#This Row],[order_date]]), 1)</f>
        <v>45658</v>
      </c>
      <c r="D12670" t="s">
        <v>2201</v>
      </c>
      <c r="E12670" t="s">
        <v>514</v>
      </c>
      <c r="F12670" t="str">
        <f>VLOOKUP(orders[[#This Row],[product_id]],Products!A:C,3,0)</f>
        <v>Electronics</v>
      </c>
      <c r="G12670">
        <v>2</v>
      </c>
      <c r="H12670" s="6">
        <v>0.18843934898342443</v>
      </c>
      <c r="I12670" s="2">
        <f>VLOOKUP($E12670,
Products!$A$1:$F$201,MATCH(Orders!I$1,Products!$A$1:$F$1,0),0)</f>
        <v>16482.730474054071</v>
      </c>
      <c r="J12670" s="2">
        <f>VLOOKUP($E12670,
Products!$A$1:$F$201,MATCH(Orders!J$1,Products!$A$1:$F$1,0),0)</f>
        <v>12480.81165565178</v>
      </c>
    </row>
    <row r="12671" spans="1:10">
      <c r="A12671">
        <v>12670</v>
      </c>
      <c r="B12671" s="4">
        <v>44967</v>
      </c>
      <c r="C12671" s="10">
        <f>DATE(YEAR(orders[[#This Row],[order_date]]), MONTH(orders[[#This Row],[order_date]]), 1)</f>
        <v>44958</v>
      </c>
      <c r="D12671" t="s">
        <v>2079</v>
      </c>
      <c r="E12671" t="s">
        <v>534</v>
      </c>
      <c r="F12671" t="str">
        <f>VLOOKUP(orders[[#This Row],[product_id]],Products!A:C,3,0)</f>
        <v>Appliances</v>
      </c>
      <c r="G12671">
        <v>2</v>
      </c>
      <c r="H12671" s="6">
        <v>0.13529636472388151</v>
      </c>
      <c r="I12671" s="2">
        <f>VLOOKUP($E12671,
Products!$A$1:$F$201,MATCH(Orders!I$1,Products!$A$1:$F$1,0),0)</f>
        <v>24743.162958088669</v>
      </c>
      <c r="J12671" s="2">
        <f>VLOOKUP($E12671,
Products!$A$1:$F$201,MATCH(Orders!J$1,Products!$A$1:$F$1,0),0)</f>
        <v>19307.588986555591</v>
      </c>
    </row>
    <row r="12672" spans="1:10">
      <c r="A12672">
        <v>12671</v>
      </c>
      <c r="B12672" s="4">
        <v>45683</v>
      </c>
      <c r="C12672" s="10">
        <f>DATE(YEAR(orders[[#This Row],[order_date]]), MONTH(orders[[#This Row],[order_date]]), 1)</f>
        <v>45658</v>
      </c>
      <c r="D12672" t="s">
        <v>749</v>
      </c>
      <c r="E12672" t="s">
        <v>701</v>
      </c>
      <c r="F12672" t="str">
        <f>VLOOKUP(orders[[#This Row],[product_id]],Products!A:C,3,0)</f>
        <v>Electronics</v>
      </c>
      <c r="G12672">
        <v>2</v>
      </c>
      <c r="H12672" s="6">
        <v>0.1622777547797758</v>
      </c>
      <c r="I12672" s="2">
        <f>VLOOKUP($E12672,
Products!$A$1:$F$201,MATCH(Orders!I$1,Products!$A$1:$F$1,0),0)</f>
        <v>19562.35470664543</v>
      </c>
      <c r="J12672" s="2">
        <f>VLOOKUP($E12672,
Products!$A$1:$F$201,MATCH(Orders!J$1,Products!$A$1:$F$1,0),0)</f>
        <v>13782.49498098754</v>
      </c>
    </row>
    <row r="12673" spans="1:10">
      <c r="A12673">
        <v>12672</v>
      </c>
      <c r="B12673" s="4">
        <v>45039</v>
      </c>
      <c r="C12673" s="10">
        <f>DATE(YEAR(orders[[#This Row],[order_date]]), MONTH(orders[[#This Row],[order_date]]), 1)</f>
        <v>45017</v>
      </c>
      <c r="D12673" t="s">
        <v>4529</v>
      </c>
      <c r="E12673" t="s">
        <v>693</v>
      </c>
      <c r="F12673" t="str">
        <f>VLOOKUP(orders[[#This Row],[product_id]],Products!A:C,3,0)</f>
        <v>Appliances</v>
      </c>
      <c r="G12673">
        <v>3</v>
      </c>
      <c r="H12673" s="6">
        <v>7.1090821700078369E-2</v>
      </c>
      <c r="I12673" s="2">
        <f>VLOOKUP($E12673,
Products!$A$1:$F$201,MATCH(Orders!I$1,Products!$A$1:$F$1,0),0)</f>
        <v>2037.67513915007</v>
      </c>
      <c r="J12673" s="2">
        <f>VLOOKUP($E12673,
Products!$A$1:$F$201,MATCH(Orders!J$1,Products!$A$1:$F$1,0),0)</f>
        <v>1374.1566876520769</v>
      </c>
    </row>
    <row r="12674" spans="1:10">
      <c r="A12674">
        <v>12673</v>
      </c>
      <c r="B12674" s="4">
        <v>45694</v>
      </c>
      <c r="C12674" s="10">
        <f>DATE(YEAR(orders[[#This Row],[order_date]]), MONTH(orders[[#This Row],[order_date]]), 1)</f>
        <v>45689</v>
      </c>
      <c r="D12674" t="s">
        <v>4655</v>
      </c>
      <c r="E12674" t="s">
        <v>659</v>
      </c>
      <c r="F12674" t="str">
        <f>VLOOKUP(orders[[#This Row],[product_id]],Products!A:C,3,0)</f>
        <v>Appliances</v>
      </c>
      <c r="G12674">
        <v>1</v>
      </c>
      <c r="H12674" s="6">
        <v>9.2660886991894953E-2</v>
      </c>
      <c r="I12674" s="2">
        <f>VLOOKUP($E12674,
Products!$A$1:$F$201,MATCH(Orders!I$1,Products!$A$1:$F$1,0),0)</f>
        <v>25646.095965041459</v>
      </c>
      <c r="J12674" s="2">
        <f>VLOOKUP($E12674,
Products!$A$1:$F$201,MATCH(Orders!J$1,Products!$A$1:$F$1,0),0)</f>
        <v>18749.646593308222</v>
      </c>
    </row>
    <row r="12675" spans="1:10">
      <c r="A12675">
        <v>12674</v>
      </c>
      <c r="B12675" s="4">
        <v>45780</v>
      </c>
      <c r="C12675" s="10">
        <f>DATE(YEAR(orders[[#This Row],[order_date]]), MONTH(orders[[#This Row],[order_date]]), 1)</f>
        <v>45778</v>
      </c>
      <c r="D12675" t="s">
        <v>770</v>
      </c>
      <c r="E12675" t="s">
        <v>623</v>
      </c>
      <c r="F12675" t="str">
        <f>VLOOKUP(orders[[#This Row],[product_id]],Products!A:C,3,0)</f>
        <v>Electronics</v>
      </c>
      <c r="G12675">
        <v>3</v>
      </c>
      <c r="H12675" s="6">
        <v>0.24844407795419854</v>
      </c>
      <c r="I12675" s="2">
        <f>VLOOKUP($E12675,
Products!$A$1:$F$201,MATCH(Orders!I$1,Products!$A$1:$F$1,0),0)</f>
        <v>27422.76406600175</v>
      </c>
      <c r="J12675" s="2">
        <f>VLOOKUP($E12675,
Products!$A$1:$F$201,MATCH(Orders!J$1,Products!$A$1:$F$1,0),0)</f>
        <v>18707.390708641691</v>
      </c>
    </row>
    <row r="12676" spans="1:10">
      <c r="A12676">
        <v>12675</v>
      </c>
      <c r="B12676" s="4">
        <v>45004</v>
      </c>
      <c r="C12676" s="10">
        <f>DATE(YEAR(orders[[#This Row],[order_date]]), MONTH(orders[[#This Row],[order_date]]), 1)</f>
        <v>44986</v>
      </c>
      <c r="D12676" t="s">
        <v>951</v>
      </c>
      <c r="E12676" t="s">
        <v>671</v>
      </c>
      <c r="F12676" t="str">
        <f>VLOOKUP(orders[[#This Row],[product_id]],Products!A:C,3,0)</f>
        <v>Electronics</v>
      </c>
      <c r="G12676">
        <v>2</v>
      </c>
      <c r="H12676" s="6">
        <v>0.15451224298651764</v>
      </c>
      <c r="I12676" s="2">
        <f>VLOOKUP($E12676,
Products!$A$1:$F$201,MATCH(Orders!I$1,Products!$A$1:$F$1,0),0)</f>
        <v>20226.002416343759</v>
      </c>
      <c r="J12676" s="2">
        <f>VLOOKUP($E12676,
Products!$A$1:$F$201,MATCH(Orders!J$1,Products!$A$1:$F$1,0),0)</f>
        <v>13513.884167631189</v>
      </c>
    </row>
    <row r="12677" spans="1:10">
      <c r="A12677">
        <v>12676</v>
      </c>
      <c r="B12677" s="4">
        <v>45645</v>
      </c>
      <c r="C12677" s="10">
        <f>DATE(YEAR(orders[[#This Row],[order_date]]), MONTH(orders[[#This Row],[order_date]]), 1)</f>
        <v>45627</v>
      </c>
      <c r="D12677" t="s">
        <v>1692</v>
      </c>
      <c r="E12677" t="s">
        <v>567</v>
      </c>
      <c r="F12677" t="str">
        <f>VLOOKUP(orders[[#This Row],[product_id]],Products!A:C,3,0)</f>
        <v>Electronics</v>
      </c>
      <c r="G12677">
        <v>1</v>
      </c>
      <c r="H12677" s="6">
        <v>0.19982618372420016</v>
      </c>
      <c r="I12677" s="2">
        <f>VLOOKUP($E12677,
Products!$A$1:$F$201,MATCH(Orders!I$1,Products!$A$1:$F$1,0),0)</f>
        <v>17514.171240093368</v>
      </c>
      <c r="J12677" s="2">
        <f>VLOOKUP($E12677,
Products!$A$1:$F$201,MATCH(Orders!J$1,Products!$A$1:$F$1,0),0)</f>
        <v>12226.76247250809</v>
      </c>
    </row>
    <row r="12678" spans="1:10">
      <c r="A12678">
        <v>12677</v>
      </c>
      <c r="B12678" s="4">
        <v>45804</v>
      </c>
      <c r="C12678" s="10">
        <f>DATE(YEAR(orders[[#This Row],[order_date]]), MONTH(orders[[#This Row],[order_date]]), 1)</f>
        <v>45778</v>
      </c>
      <c r="D12678" t="s">
        <v>2314</v>
      </c>
      <c r="E12678" t="s">
        <v>659</v>
      </c>
      <c r="F12678" t="str">
        <f>VLOOKUP(orders[[#This Row],[product_id]],Products!A:C,3,0)</f>
        <v>Appliances</v>
      </c>
      <c r="G12678">
        <v>2</v>
      </c>
      <c r="H12678" s="6">
        <v>0.1045549000383952</v>
      </c>
      <c r="I12678" s="2">
        <f>VLOOKUP($E12678,
Products!$A$1:$F$201,MATCH(Orders!I$1,Products!$A$1:$F$1,0),0)</f>
        <v>25646.095965041459</v>
      </c>
      <c r="J12678" s="2">
        <f>VLOOKUP($E12678,
Products!$A$1:$F$201,MATCH(Orders!J$1,Products!$A$1:$F$1,0),0)</f>
        <v>18749.646593308222</v>
      </c>
    </row>
    <row r="12679" spans="1:10">
      <c r="A12679">
        <v>12678</v>
      </c>
      <c r="B12679" s="4">
        <v>45328</v>
      </c>
      <c r="C12679" s="10">
        <f>DATE(YEAR(orders[[#This Row],[order_date]]), MONTH(orders[[#This Row],[order_date]]), 1)</f>
        <v>45323</v>
      </c>
      <c r="D12679" t="s">
        <v>3848</v>
      </c>
      <c r="E12679" t="s">
        <v>647</v>
      </c>
      <c r="F12679" t="str">
        <f>VLOOKUP(orders[[#This Row],[product_id]],Products!A:C,3,0)</f>
        <v>Electronics</v>
      </c>
      <c r="G12679">
        <v>2</v>
      </c>
      <c r="H12679" s="6">
        <v>0.16999718532235361</v>
      </c>
      <c r="I12679" s="2">
        <f>VLOOKUP($E12679,
Products!$A$1:$F$201,MATCH(Orders!I$1,Products!$A$1:$F$1,0),0)</f>
        <v>23187.883920109041</v>
      </c>
      <c r="J12679" s="2">
        <f>VLOOKUP($E12679,
Products!$A$1:$F$201,MATCH(Orders!J$1,Products!$A$1:$F$1,0),0)</f>
        <v>16217.564081273829</v>
      </c>
    </row>
    <row r="12680" spans="1:10">
      <c r="A12680">
        <v>12679</v>
      </c>
      <c r="B12680" s="4">
        <v>45759</v>
      </c>
      <c r="C12680" s="10">
        <f>DATE(YEAR(orders[[#This Row],[order_date]]), MONTH(orders[[#This Row],[order_date]]), 1)</f>
        <v>45748</v>
      </c>
      <c r="D12680" t="s">
        <v>4486</v>
      </c>
      <c r="E12680" t="s">
        <v>682</v>
      </c>
      <c r="F12680" t="str">
        <f>VLOOKUP(orders[[#This Row],[product_id]],Products!A:C,3,0)</f>
        <v>Electronics</v>
      </c>
      <c r="G12680">
        <v>1</v>
      </c>
      <c r="H12680" s="6">
        <v>0.11256606331386466</v>
      </c>
      <c r="I12680" s="2">
        <f>VLOOKUP($E12680,
Products!$A$1:$F$201,MATCH(Orders!I$1,Products!$A$1:$F$1,0),0)</f>
        <v>32533.33990892916</v>
      </c>
      <c r="J12680" s="2">
        <f>VLOOKUP($E12680,
Products!$A$1:$F$201,MATCH(Orders!J$1,Products!$A$1:$F$1,0),0)</f>
        <v>22734.712471507952</v>
      </c>
    </row>
    <row r="12681" spans="1:10">
      <c r="A12681">
        <v>12680</v>
      </c>
      <c r="B12681" s="4">
        <v>44990</v>
      </c>
      <c r="C12681" s="10">
        <f>DATE(YEAR(orders[[#This Row],[order_date]]), MONTH(orders[[#This Row],[order_date]]), 1)</f>
        <v>44986</v>
      </c>
      <c r="D12681" t="s">
        <v>2430</v>
      </c>
      <c r="E12681" t="s">
        <v>548</v>
      </c>
      <c r="F12681" t="str">
        <f>VLOOKUP(orders[[#This Row],[product_id]],Products!A:C,3,0)</f>
        <v>Appliances</v>
      </c>
      <c r="G12681">
        <v>2</v>
      </c>
      <c r="H12681" s="6">
        <v>0.14889292565150014</v>
      </c>
      <c r="I12681" s="2">
        <f>VLOOKUP($E12681,
Products!$A$1:$F$201,MATCH(Orders!I$1,Products!$A$1:$F$1,0),0)</f>
        <v>2211.9922659782978</v>
      </c>
      <c r="J12681" s="2">
        <f>VLOOKUP($E12681,
Products!$A$1:$F$201,MATCH(Orders!J$1,Products!$A$1:$F$1,0),0)</f>
        <v>1741.1720710333091</v>
      </c>
    </row>
    <row r="12682" spans="1:10">
      <c r="A12682">
        <v>12681</v>
      </c>
      <c r="B12682" s="4">
        <v>45578</v>
      </c>
      <c r="C12682" s="10">
        <f>DATE(YEAR(orders[[#This Row],[order_date]]), MONTH(orders[[#This Row],[order_date]]), 1)</f>
        <v>45566</v>
      </c>
      <c r="D12682" t="s">
        <v>2911</v>
      </c>
      <c r="E12682" t="s">
        <v>593</v>
      </c>
      <c r="F12682" t="str">
        <f>VLOOKUP(orders[[#This Row],[product_id]],Products!A:C,3,0)</f>
        <v>Electronics</v>
      </c>
      <c r="G12682">
        <v>3</v>
      </c>
      <c r="H12682" s="6">
        <v>0.19915391615600953</v>
      </c>
      <c r="I12682" s="2">
        <f>VLOOKUP($E12682,
Products!$A$1:$F$201,MATCH(Orders!I$1,Products!$A$1:$F$1,0),0)</f>
        <v>2667.7858525453248</v>
      </c>
      <c r="J12682" s="2">
        <f>VLOOKUP($E12682,
Products!$A$1:$F$201,MATCH(Orders!J$1,Products!$A$1:$F$1,0),0)</f>
        <v>1797.4955098065359</v>
      </c>
    </row>
    <row r="12683" spans="1:10">
      <c r="A12683">
        <v>12682</v>
      </c>
      <c r="B12683" s="4">
        <v>45812</v>
      </c>
      <c r="C12683" s="10">
        <f>DATE(YEAR(orders[[#This Row],[order_date]]), MONTH(orders[[#This Row],[order_date]]), 1)</f>
        <v>45809</v>
      </c>
      <c r="D12683" t="s">
        <v>3691</v>
      </c>
      <c r="E12683" t="s">
        <v>513</v>
      </c>
      <c r="F12683" t="str">
        <f>VLOOKUP(orders[[#This Row],[product_id]],Products!A:C,3,0)</f>
        <v>Electronics</v>
      </c>
      <c r="G12683">
        <v>1</v>
      </c>
      <c r="H12683" s="6">
        <v>0.1521212407969475</v>
      </c>
      <c r="I12683" s="2">
        <f>VLOOKUP($E12683,
Products!$A$1:$F$201,MATCH(Orders!I$1,Products!$A$1:$F$1,0),0)</f>
        <v>2370.6748519187499</v>
      </c>
      <c r="J12683" s="2">
        <f>VLOOKUP($E12683,
Products!$A$1:$F$201,MATCH(Orders!J$1,Products!$A$1:$F$1,0),0)</f>
        <v>1742.1190905744229</v>
      </c>
    </row>
    <row r="12684" spans="1:10">
      <c r="A12684">
        <v>12683</v>
      </c>
      <c r="B12684" s="4">
        <v>45992</v>
      </c>
      <c r="C12684" s="10">
        <f>DATE(YEAR(orders[[#This Row],[order_date]]), MONTH(orders[[#This Row],[order_date]]), 1)</f>
        <v>45992</v>
      </c>
      <c r="D12684" t="s">
        <v>2204</v>
      </c>
      <c r="E12684" t="s">
        <v>673</v>
      </c>
      <c r="F12684" t="str">
        <f>VLOOKUP(orders[[#This Row],[product_id]],Products!A:C,3,0)</f>
        <v>Electronics</v>
      </c>
      <c r="G12684">
        <v>2</v>
      </c>
      <c r="H12684" s="6">
        <v>0.17872673092000821</v>
      </c>
      <c r="I12684" s="2">
        <f>VLOOKUP($E12684,
Products!$A$1:$F$201,MATCH(Orders!I$1,Products!$A$1:$F$1,0),0)</f>
        <v>19770.070105413852</v>
      </c>
      <c r="J12684" s="2">
        <f>VLOOKUP($E12684,
Products!$A$1:$F$201,MATCH(Orders!J$1,Products!$A$1:$F$1,0),0)</f>
        <v>14414.291574648811</v>
      </c>
    </row>
    <row r="12685" spans="1:10">
      <c r="A12685">
        <v>12684</v>
      </c>
      <c r="B12685" s="4">
        <v>45299</v>
      </c>
      <c r="C12685" s="10">
        <f>DATE(YEAR(orders[[#This Row],[order_date]]), MONTH(orders[[#This Row],[order_date]]), 1)</f>
        <v>45292</v>
      </c>
      <c r="D12685" t="s">
        <v>4619</v>
      </c>
      <c r="E12685" t="s">
        <v>530</v>
      </c>
      <c r="F12685" t="str">
        <f>VLOOKUP(orders[[#This Row],[product_id]],Products!A:C,3,0)</f>
        <v>Electronics</v>
      </c>
      <c r="G12685">
        <v>1</v>
      </c>
      <c r="H12685" s="6">
        <v>0.23083321694099856</v>
      </c>
      <c r="I12685" s="2">
        <f>VLOOKUP($E12685,
Products!$A$1:$F$201,MATCH(Orders!I$1,Products!$A$1:$F$1,0),0)</f>
        <v>30520.607447067548</v>
      </c>
      <c r="J12685" s="2">
        <f>VLOOKUP($E12685,
Products!$A$1:$F$201,MATCH(Orders!J$1,Products!$A$1:$F$1,0),0)</f>
        <v>22328.317520226748</v>
      </c>
    </row>
    <row r="12686" spans="1:10">
      <c r="A12686">
        <v>12685</v>
      </c>
      <c r="B12686" s="4">
        <v>45232</v>
      </c>
      <c r="C12686" s="10">
        <f>DATE(YEAR(orders[[#This Row],[order_date]]), MONTH(orders[[#This Row],[order_date]]), 1)</f>
        <v>45231</v>
      </c>
      <c r="D12686" t="s">
        <v>1754</v>
      </c>
      <c r="E12686" t="s">
        <v>696</v>
      </c>
      <c r="F12686" t="str">
        <f>VLOOKUP(orders[[#This Row],[product_id]],Products!A:C,3,0)</f>
        <v>Electronics</v>
      </c>
      <c r="G12686">
        <v>1</v>
      </c>
      <c r="H12686" s="6">
        <v>0.10666555249189097</v>
      </c>
      <c r="I12686" s="2">
        <f>VLOOKUP($E12686,
Products!$A$1:$F$201,MATCH(Orders!I$1,Products!$A$1:$F$1,0),0)</f>
        <v>2723.6534496184809</v>
      </c>
      <c r="J12686" s="2">
        <f>VLOOKUP($E12686,
Products!$A$1:$F$201,MATCH(Orders!J$1,Products!$A$1:$F$1,0),0)</f>
        <v>1872.4715951823</v>
      </c>
    </row>
    <row r="12687" spans="1:10">
      <c r="A12687">
        <v>12686</v>
      </c>
      <c r="B12687" s="4">
        <v>45135</v>
      </c>
      <c r="C12687" s="10">
        <f>DATE(YEAR(orders[[#This Row],[order_date]]), MONTH(orders[[#This Row],[order_date]]), 1)</f>
        <v>45108</v>
      </c>
      <c r="D12687" t="s">
        <v>4627</v>
      </c>
      <c r="E12687" t="s">
        <v>637</v>
      </c>
      <c r="F12687" t="str">
        <f>VLOOKUP(orders[[#This Row],[product_id]],Products!A:C,3,0)</f>
        <v>Electronics</v>
      </c>
      <c r="G12687">
        <v>1</v>
      </c>
      <c r="H12687" s="6">
        <v>0.23953241574632908</v>
      </c>
      <c r="I12687" s="2">
        <f>VLOOKUP($E12687,
Products!$A$1:$F$201,MATCH(Orders!I$1,Products!$A$1:$F$1,0),0)</f>
        <v>2722.8882486231741</v>
      </c>
      <c r="J12687" s="2">
        <f>VLOOKUP($E12687,
Products!$A$1:$F$201,MATCH(Orders!J$1,Products!$A$1:$F$1,0),0)</f>
        <v>2155.455197032014</v>
      </c>
    </row>
    <row r="12688" spans="1:10">
      <c r="A12688">
        <v>12687</v>
      </c>
      <c r="B12688" s="4">
        <v>45393</v>
      </c>
      <c r="C12688" s="10">
        <f>DATE(YEAR(orders[[#This Row],[order_date]]), MONTH(orders[[#This Row],[order_date]]), 1)</f>
        <v>45383</v>
      </c>
      <c r="D12688" t="s">
        <v>4360</v>
      </c>
      <c r="E12688" t="s">
        <v>520</v>
      </c>
      <c r="F12688" t="str">
        <f>VLOOKUP(orders[[#This Row],[product_id]],Products!A:C,3,0)</f>
        <v>Electronics</v>
      </c>
      <c r="G12688">
        <v>3</v>
      </c>
      <c r="H12688" s="6">
        <v>0.17061986047664465</v>
      </c>
      <c r="I12688" s="2">
        <f>VLOOKUP($E12688,
Products!$A$1:$F$201,MATCH(Orders!I$1,Products!$A$1:$F$1,0),0)</f>
        <v>19053.584916305819</v>
      </c>
      <c r="J12688" s="2">
        <f>VLOOKUP($E12688,
Products!$A$1:$F$201,MATCH(Orders!J$1,Products!$A$1:$F$1,0),0)</f>
        <v>13248.74841276826</v>
      </c>
    </row>
    <row r="12689" spans="1:10">
      <c r="A12689">
        <v>12688</v>
      </c>
      <c r="B12689" s="4">
        <v>45858</v>
      </c>
      <c r="C12689" s="10">
        <f>DATE(YEAR(orders[[#This Row],[order_date]]), MONTH(orders[[#This Row],[order_date]]), 1)</f>
        <v>45839</v>
      </c>
      <c r="D12689" t="s">
        <v>3578</v>
      </c>
      <c r="E12689" t="s">
        <v>521</v>
      </c>
      <c r="F12689" t="str">
        <f>VLOOKUP(orders[[#This Row],[product_id]],Products!A:C,3,0)</f>
        <v>Electronics</v>
      </c>
      <c r="G12689">
        <v>2</v>
      </c>
      <c r="H12689" s="6">
        <v>0.22894828158400748</v>
      </c>
      <c r="I12689" s="2">
        <f>VLOOKUP($E12689,
Products!$A$1:$F$201,MATCH(Orders!I$1,Products!$A$1:$F$1,0),0)</f>
        <v>18373.691083837519</v>
      </c>
      <c r="J12689" s="2">
        <f>VLOOKUP($E12689,
Products!$A$1:$F$201,MATCH(Orders!J$1,Products!$A$1:$F$1,0),0)</f>
        <v>14409.80197321412</v>
      </c>
    </row>
    <row r="12690" spans="1:10">
      <c r="A12690">
        <v>12689</v>
      </c>
      <c r="B12690" s="4">
        <v>45573</v>
      </c>
      <c r="C12690" s="10">
        <f>DATE(YEAR(orders[[#This Row],[order_date]]), MONTH(orders[[#This Row],[order_date]]), 1)</f>
        <v>45566</v>
      </c>
      <c r="D12690" t="s">
        <v>4000</v>
      </c>
      <c r="E12690" t="s">
        <v>559</v>
      </c>
      <c r="F12690" t="str">
        <f>VLOOKUP(orders[[#This Row],[product_id]],Products!A:C,3,0)</f>
        <v>Electronics</v>
      </c>
      <c r="G12690">
        <v>3</v>
      </c>
      <c r="H12690" s="6">
        <v>0.22922255535617272</v>
      </c>
      <c r="I12690" s="2">
        <f>VLOOKUP($E12690,
Products!$A$1:$F$201,MATCH(Orders!I$1,Products!$A$1:$F$1,0),0)</f>
        <v>2588.546892391822</v>
      </c>
      <c r="J12690" s="2">
        <f>VLOOKUP($E12690,
Products!$A$1:$F$201,MATCH(Orders!J$1,Products!$A$1:$F$1,0),0)</f>
        <v>1942.6863840762869</v>
      </c>
    </row>
    <row r="12691" spans="1:10">
      <c r="A12691">
        <v>12690</v>
      </c>
      <c r="B12691" s="4">
        <v>45288</v>
      </c>
      <c r="C12691" s="10">
        <f>DATE(YEAR(orders[[#This Row],[order_date]]), MONTH(orders[[#This Row],[order_date]]), 1)</f>
        <v>45261</v>
      </c>
      <c r="D12691" t="s">
        <v>865</v>
      </c>
      <c r="E12691" t="s">
        <v>632</v>
      </c>
      <c r="F12691" t="str">
        <f>VLOOKUP(orders[[#This Row],[product_id]],Products!A:C,3,0)</f>
        <v>Electronics</v>
      </c>
      <c r="G12691">
        <v>1</v>
      </c>
      <c r="H12691" s="6">
        <v>0.1088067936629639</v>
      </c>
      <c r="I12691" s="2">
        <f>VLOOKUP($E12691,
Products!$A$1:$F$201,MATCH(Orders!I$1,Products!$A$1:$F$1,0),0)</f>
        <v>23049.571773693999</v>
      </c>
      <c r="J12691" s="2">
        <f>VLOOKUP($E12691,
Products!$A$1:$F$201,MATCH(Orders!J$1,Products!$A$1:$F$1,0),0)</f>
        <v>15791.461375569639</v>
      </c>
    </row>
    <row r="12692" spans="1:10">
      <c r="A12692">
        <v>12691</v>
      </c>
      <c r="B12692" s="4">
        <v>45647</v>
      </c>
      <c r="C12692" s="10">
        <f>DATE(YEAR(orders[[#This Row],[order_date]]), MONTH(orders[[#This Row],[order_date]]), 1)</f>
        <v>45627</v>
      </c>
      <c r="D12692" t="s">
        <v>3571</v>
      </c>
      <c r="E12692" t="s">
        <v>516</v>
      </c>
      <c r="F12692" t="str">
        <f>VLOOKUP(orders[[#This Row],[product_id]],Products!A:C,3,0)</f>
        <v>Electronics</v>
      </c>
      <c r="G12692">
        <v>2</v>
      </c>
      <c r="H12692" s="6">
        <v>0.21723922841009691</v>
      </c>
      <c r="I12692" s="2">
        <f>VLOOKUP($E12692,
Products!$A$1:$F$201,MATCH(Orders!I$1,Products!$A$1:$F$1,0),0)</f>
        <v>12594.36437895595</v>
      </c>
      <c r="J12692" s="2">
        <f>VLOOKUP($E12692,
Products!$A$1:$F$201,MATCH(Orders!J$1,Products!$A$1:$F$1,0),0)</f>
        <v>9909.7267986522402</v>
      </c>
    </row>
    <row r="12693" spans="1:10">
      <c r="A12693">
        <v>12692</v>
      </c>
      <c r="B12693" s="4">
        <v>45642</v>
      </c>
      <c r="C12693" s="10">
        <f>DATE(YEAR(orders[[#This Row],[order_date]]), MONTH(orders[[#This Row],[order_date]]), 1)</f>
        <v>45627</v>
      </c>
      <c r="D12693" t="s">
        <v>1710</v>
      </c>
      <c r="E12693" t="s">
        <v>533</v>
      </c>
      <c r="F12693" t="str">
        <f>VLOOKUP(orders[[#This Row],[product_id]],Products!A:C,3,0)</f>
        <v>Electronics</v>
      </c>
      <c r="G12693">
        <v>2</v>
      </c>
      <c r="H12693" s="6">
        <v>0.20993009753848446</v>
      </c>
      <c r="I12693" s="2">
        <f>VLOOKUP($E12693,
Products!$A$1:$F$201,MATCH(Orders!I$1,Products!$A$1:$F$1,0),0)</f>
        <v>28589.802369332661</v>
      </c>
      <c r="J12693" s="2">
        <f>VLOOKUP($E12693,
Products!$A$1:$F$201,MATCH(Orders!J$1,Products!$A$1:$F$1,0),0)</f>
        <v>21212.93445492295</v>
      </c>
    </row>
    <row r="12694" spans="1:10">
      <c r="A12694">
        <v>12693</v>
      </c>
      <c r="B12694" s="4">
        <v>45469</v>
      </c>
      <c r="C12694" s="10">
        <f>DATE(YEAR(orders[[#This Row],[order_date]]), MONTH(orders[[#This Row],[order_date]]), 1)</f>
        <v>45444</v>
      </c>
      <c r="D12694" t="s">
        <v>2828</v>
      </c>
      <c r="E12694" t="s">
        <v>512</v>
      </c>
      <c r="F12694" t="str">
        <f>VLOOKUP(orders[[#This Row],[product_id]],Products!A:C,3,0)</f>
        <v>Electronics</v>
      </c>
      <c r="G12694">
        <v>1</v>
      </c>
      <c r="H12694" s="6">
        <v>0.10647912092464745</v>
      </c>
      <c r="I12694" s="2">
        <f>VLOOKUP($E12694,
Products!$A$1:$F$201,MATCH(Orders!I$1,Products!$A$1:$F$1,0),0)</f>
        <v>12877.548087294561</v>
      </c>
      <c r="J12694" s="2">
        <f>VLOOKUP($E12694,
Products!$A$1:$F$201,MATCH(Orders!J$1,Products!$A$1:$F$1,0),0)</f>
        <v>9551.9000631411909</v>
      </c>
    </row>
    <row r="12695" spans="1:10">
      <c r="A12695">
        <v>12694</v>
      </c>
      <c r="B12695" s="4">
        <v>45120</v>
      </c>
      <c r="C12695" s="10">
        <f>DATE(YEAR(orders[[#This Row],[order_date]]), MONTH(orders[[#This Row],[order_date]]), 1)</f>
        <v>45108</v>
      </c>
      <c r="D12695" t="s">
        <v>2891</v>
      </c>
      <c r="E12695" t="s">
        <v>619</v>
      </c>
      <c r="F12695" t="str">
        <f>VLOOKUP(orders[[#This Row],[product_id]],Products!A:C,3,0)</f>
        <v>Appliances</v>
      </c>
      <c r="G12695">
        <v>1</v>
      </c>
      <c r="H12695" s="6">
        <v>0.13141708133519658</v>
      </c>
      <c r="I12695" s="2">
        <f>VLOOKUP($E12695,
Products!$A$1:$F$201,MATCH(Orders!I$1,Products!$A$1:$F$1,0),0)</f>
        <v>6040.8433358455886</v>
      </c>
      <c r="J12695" s="2">
        <f>VLOOKUP($E12695,
Products!$A$1:$F$201,MATCH(Orders!J$1,Products!$A$1:$F$1,0),0)</f>
        <v>4363.6239115177623</v>
      </c>
    </row>
    <row r="12696" spans="1:10">
      <c r="A12696">
        <v>12695</v>
      </c>
      <c r="B12696" s="4">
        <v>45578</v>
      </c>
      <c r="C12696" s="10">
        <f>DATE(YEAR(orders[[#This Row],[order_date]]), MONTH(orders[[#This Row],[order_date]]), 1)</f>
        <v>45566</v>
      </c>
      <c r="D12696" t="s">
        <v>2647</v>
      </c>
      <c r="E12696" t="s">
        <v>633</v>
      </c>
      <c r="F12696" t="str">
        <f>VLOOKUP(orders[[#This Row],[product_id]],Products!A:C,3,0)</f>
        <v>Appliances</v>
      </c>
      <c r="G12696">
        <v>1</v>
      </c>
      <c r="H12696" s="6">
        <v>9.2059159825836387E-2</v>
      </c>
      <c r="I12696" s="2">
        <f>VLOOKUP($E12696,
Products!$A$1:$F$201,MATCH(Orders!I$1,Products!$A$1:$F$1,0),0)</f>
        <v>2361.4162937319088</v>
      </c>
      <c r="J12696" s="2">
        <f>VLOOKUP($E12696,
Products!$A$1:$F$201,MATCH(Orders!J$1,Products!$A$1:$F$1,0),0)</f>
        <v>1552.5536411429621</v>
      </c>
    </row>
    <row r="12697" spans="1:10">
      <c r="A12697">
        <v>12696</v>
      </c>
      <c r="B12697" s="4">
        <v>45977</v>
      </c>
      <c r="C12697" s="10">
        <f>DATE(YEAR(orders[[#This Row],[order_date]]), MONTH(orders[[#This Row],[order_date]]), 1)</f>
        <v>45962</v>
      </c>
      <c r="D12697" t="s">
        <v>1184</v>
      </c>
      <c r="E12697" t="s">
        <v>543</v>
      </c>
      <c r="F12697" t="str">
        <f>VLOOKUP(orders[[#This Row],[product_id]],Products!A:C,3,0)</f>
        <v>Appliances</v>
      </c>
      <c r="G12697">
        <v>2</v>
      </c>
      <c r="H12697" s="6">
        <v>5.8366196081460077E-2</v>
      </c>
      <c r="I12697" s="2">
        <f>VLOOKUP($E12697,
Products!$A$1:$F$201,MATCH(Orders!I$1,Products!$A$1:$F$1,0),0)</f>
        <v>2300.989425669633</v>
      </c>
      <c r="J12697" s="2">
        <f>VLOOKUP($E12697,
Products!$A$1:$F$201,MATCH(Orders!J$1,Products!$A$1:$F$1,0),0)</f>
        <v>1726.390958088811</v>
      </c>
    </row>
    <row r="12698" spans="1:10">
      <c r="A12698">
        <v>12697</v>
      </c>
      <c r="B12698" s="4">
        <v>45996</v>
      </c>
      <c r="C12698" s="10">
        <f>DATE(YEAR(orders[[#This Row],[order_date]]), MONTH(orders[[#This Row],[order_date]]), 1)</f>
        <v>45992</v>
      </c>
      <c r="D12698" t="s">
        <v>3306</v>
      </c>
      <c r="E12698" t="s">
        <v>657</v>
      </c>
      <c r="F12698" t="str">
        <f>VLOOKUP(orders[[#This Row],[product_id]],Products!A:C,3,0)</f>
        <v>Appliances</v>
      </c>
      <c r="G12698">
        <v>1</v>
      </c>
      <c r="H12698" s="6">
        <v>8.2493782109623826E-2</v>
      </c>
      <c r="I12698" s="2">
        <f>VLOOKUP($E12698,
Products!$A$1:$F$201,MATCH(Orders!I$1,Products!$A$1:$F$1,0),0)</f>
        <v>6275.8669412443169</v>
      </c>
      <c r="J12698" s="2">
        <f>VLOOKUP($E12698,
Products!$A$1:$F$201,MATCH(Orders!J$1,Products!$A$1:$F$1,0),0)</f>
        <v>4742.5097602697688</v>
      </c>
    </row>
    <row r="12699" spans="1:10">
      <c r="A12699">
        <v>12698</v>
      </c>
      <c r="B12699" s="4">
        <v>45573</v>
      </c>
      <c r="C12699" s="10">
        <f>DATE(YEAR(orders[[#This Row],[order_date]]), MONTH(orders[[#This Row],[order_date]]), 1)</f>
        <v>45566</v>
      </c>
      <c r="D12699" t="s">
        <v>2032</v>
      </c>
      <c r="E12699" t="s">
        <v>573</v>
      </c>
      <c r="F12699" t="str">
        <f>VLOOKUP(orders[[#This Row],[product_id]],Products!A:C,3,0)</f>
        <v>Electronics</v>
      </c>
      <c r="G12699">
        <v>1</v>
      </c>
      <c r="H12699" s="6">
        <v>0.18429600088208622</v>
      </c>
      <c r="I12699" s="2">
        <f>VLOOKUP($E12699,
Products!$A$1:$F$201,MATCH(Orders!I$1,Products!$A$1:$F$1,0),0)</f>
        <v>30443.851050190449</v>
      </c>
      <c r="J12699" s="2">
        <f>VLOOKUP($E12699,
Products!$A$1:$F$201,MATCH(Orders!J$1,Products!$A$1:$F$1,0),0)</f>
        <v>21165.126268210519</v>
      </c>
    </row>
    <row r="12700" spans="1:10">
      <c r="A12700">
        <v>12699</v>
      </c>
      <c r="B12700" s="4">
        <v>45880</v>
      </c>
      <c r="C12700" s="10">
        <f>DATE(YEAR(orders[[#This Row],[order_date]]), MONTH(orders[[#This Row],[order_date]]), 1)</f>
        <v>45870</v>
      </c>
      <c r="D12700" t="s">
        <v>4687</v>
      </c>
      <c r="E12700" t="s">
        <v>542</v>
      </c>
      <c r="F12700" t="str">
        <f>VLOOKUP(orders[[#This Row],[product_id]],Products!A:C,3,0)</f>
        <v>Electronics</v>
      </c>
      <c r="G12700">
        <v>1</v>
      </c>
      <c r="H12700" s="6">
        <v>0.10882523046849911</v>
      </c>
      <c r="I12700" s="2">
        <f>VLOOKUP($E12700,
Products!$A$1:$F$201,MATCH(Orders!I$1,Products!$A$1:$F$1,0),0)</f>
        <v>29298.352838526029</v>
      </c>
      <c r="J12700" s="2">
        <f>VLOOKUP($E12700,
Products!$A$1:$F$201,MATCH(Orders!J$1,Products!$A$1:$F$1,0),0)</f>
        <v>19250.751682102291</v>
      </c>
    </row>
    <row r="12701" spans="1:10">
      <c r="A12701">
        <v>12700</v>
      </c>
      <c r="B12701" s="4">
        <v>46008</v>
      </c>
      <c r="C12701" s="10">
        <f>DATE(YEAR(orders[[#This Row],[order_date]]), MONTH(orders[[#This Row],[order_date]]), 1)</f>
        <v>45992</v>
      </c>
      <c r="D12701" t="s">
        <v>1092</v>
      </c>
      <c r="E12701" t="s">
        <v>625</v>
      </c>
      <c r="F12701" t="str">
        <f>VLOOKUP(orders[[#This Row],[product_id]],Products!A:C,3,0)</f>
        <v>Electronics</v>
      </c>
      <c r="G12701">
        <v>2</v>
      </c>
      <c r="H12701" s="6">
        <v>0.12466127842735317</v>
      </c>
      <c r="I12701" s="2">
        <f>VLOOKUP($E12701,
Products!$A$1:$F$201,MATCH(Orders!I$1,Products!$A$1:$F$1,0),0)</f>
        <v>11578.815958005471</v>
      </c>
      <c r="J12701" s="2">
        <f>VLOOKUP($E12701,
Products!$A$1:$F$201,MATCH(Orders!J$1,Products!$A$1:$F$1,0),0)</f>
        <v>7854.7306959992193</v>
      </c>
    </row>
    <row r="12702" spans="1:10">
      <c r="A12702">
        <v>12701</v>
      </c>
      <c r="B12702" s="4">
        <v>45963</v>
      </c>
      <c r="C12702" s="10">
        <f>DATE(YEAR(orders[[#This Row],[order_date]]), MONTH(orders[[#This Row],[order_date]]), 1)</f>
        <v>45962</v>
      </c>
      <c r="D12702" t="s">
        <v>1177</v>
      </c>
      <c r="E12702" t="s">
        <v>540</v>
      </c>
      <c r="F12702" t="str">
        <f>VLOOKUP(orders[[#This Row],[product_id]],Products!A:C,3,0)</f>
        <v>Electronics</v>
      </c>
      <c r="G12702">
        <v>3</v>
      </c>
      <c r="H12702" s="6">
        <v>0.24226781055291888</v>
      </c>
      <c r="I12702" s="2">
        <f>VLOOKUP($E12702,
Products!$A$1:$F$201,MATCH(Orders!I$1,Products!$A$1:$F$1,0),0)</f>
        <v>27903.66571841111</v>
      </c>
      <c r="J12702" s="2">
        <f>VLOOKUP($E12702,
Products!$A$1:$F$201,MATCH(Orders!J$1,Products!$A$1:$F$1,0),0)</f>
        <v>20363.814715502049</v>
      </c>
    </row>
    <row r="12703" spans="1:10">
      <c r="A12703">
        <v>12702</v>
      </c>
      <c r="B12703" s="4">
        <v>45875</v>
      </c>
      <c r="C12703" s="10">
        <f>DATE(YEAR(orders[[#This Row],[order_date]]), MONTH(orders[[#This Row],[order_date]]), 1)</f>
        <v>45870</v>
      </c>
      <c r="D12703" t="s">
        <v>4111</v>
      </c>
      <c r="E12703" t="s">
        <v>639</v>
      </c>
      <c r="F12703" t="str">
        <f>VLOOKUP(orders[[#This Row],[product_id]],Products!A:C,3,0)</f>
        <v>Appliances</v>
      </c>
      <c r="G12703">
        <v>1</v>
      </c>
      <c r="H12703" s="6">
        <v>9.2560672205038594E-2</v>
      </c>
      <c r="I12703" s="2">
        <f>VLOOKUP($E12703,
Products!$A$1:$F$201,MATCH(Orders!I$1,Products!$A$1:$F$1,0),0)</f>
        <v>2320.8560923599921</v>
      </c>
      <c r="J12703" s="2">
        <f>VLOOKUP($E12703,
Products!$A$1:$F$201,MATCH(Orders!J$1,Products!$A$1:$F$1,0),0)</f>
        <v>1750.110004830213</v>
      </c>
    </row>
    <row r="12704" spans="1:10">
      <c r="A12704">
        <v>12703</v>
      </c>
      <c r="B12704" s="4">
        <v>45887</v>
      </c>
      <c r="C12704" s="10">
        <f>DATE(YEAR(orders[[#This Row],[order_date]]), MONTH(orders[[#This Row],[order_date]]), 1)</f>
        <v>45870</v>
      </c>
      <c r="D12704" t="s">
        <v>1014</v>
      </c>
      <c r="E12704" t="s">
        <v>615</v>
      </c>
      <c r="F12704" t="str">
        <f>VLOOKUP(orders[[#This Row],[product_id]],Products!A:C,3,0)</f>
        <v>Electronics</v>
      </c>
      <c r="G12704">
        <v>1</v>
      </c>
      <c r="H12704" s="6">
        <v>0.19202330682491395</v>
      </c>
      <c r="I12704" s="2">
        <f>VLOOKUP($E12704,
Products!$A$1:$F$201,MATCH(Orders!I$1,Products!$A$1:$F$1,0),0)</f>
        <v>31155.43680046549</v>
      </c>
      <c r="J12704" s="2">
        <f>VLOOKUP($E12704,
Products!$A$1:$F$201,MATCH(Orders!J$1,Products!$A$1:$F$1,0),0)</f>
        <v>22320.078602545669</v>
      </c>
    </row>
    <row r="12705" spans="1:10">
      <c r="A12705">
        <v>12704</v>
      </c>
      <c r="B12705" s="4">
        <v>44975</v>
      </c>
      <c r="C12705" s="10">
        <f>DATE(YEAR(orders[[#This Row],[order_date]]), MONTH(orders[[#This Row],[order_date]]), 1)</f>
        <v>44958</v>
      </c>
      <c r="D12705" t="s">
        <v>4305</v>
      </c>
      <c r="E12705" t="s">
        <v>666</v>
      </c>
      <c r="F12705" t="str">
        <f>VLOOKUP(orders[[#This Row],[product_id]],Products!A:C,3,0)</f>
        <v>Electronics</v>
      </c>
      <c r="G12705">
        <v>2</v>
      </c>
      <c r="H12705" s="6">
        <v>0.13132294929825092</v>
      </c>
      <c r="I12705" s="2">
        <f>VLOOKUP($E12705,
Products!$A$1:$F$201,MATCH(Orders!I$1,Products!$A$1:$F$1,0),0)</f>
        <v>28450.587044878092</v>
      </c>
      <c r="J12705" s="2">
        <f>VLOOKUP($E12705,
Products!$A$1:$F$201,MATCH(Orders!J$1,Products!$A$1:$F$1,0),0)</f>
        <v>22337.584649075441</v>
      </c>
    </row>
    <row r="12706" spans="1:10">
      <c r="A12706">
        <v>12705</v>
      </c>
      <c r="B12706" s="4">
        <v>45729</v>
      </c>
      <c r="C12706" s="10">
        <f>DATE(YEAR(orders[[#This Row],[order_date]]), MONTH(orders[[#This Row],[order_date]]), 1)</f>
        <v>45717</v>
      </c>
      <c r="D12706" t="s">
        <v>3640</v>
      </c>
      <c r="E12706" t="s">
        <v>621</v>
      </c>
      <c r="F12706" t="str">
        <f>VLOOKUP(orders[[#This Row],[product_id]],Products!A:C,3,0)</f>
        <v>Electronics</v>
      </c>
      <c r="G12706">
        <v>2</v>
      </c>
      <c r="H12706" s="6">
        <v>0.13277727596630554</v>
      </c>
      <c r="I12706" s="2">
        <f>VLOOKUP($E12706,
Products!$A$1:$F$201,MATCH(Orders!I$1,Products!$A$1:$F$1,0),0)</f>
        <v>11784.05708818019</v>
      </c>
      <c r="J12706" s="2">
        <f>VLOOKUP($E12706,
Products!$A$1:$F$201,MATCH(Orders!J$1,Products!$A$1:$F$1,0),0)</f>
        <v>7779.8525757032758</v>
      </c>
    </row>
    <row r="12707" spans="1:10">
      <c r="A12707">
        <v>12706</v>
      </c>
      <c r="B12707" s="4">
        <v>45533</v>
      </c>
      <c r="C12707" s="10">
        <f>DATE(YEAR(orders[[#This Row],[order_date]]), MONTH(orders[[#This Row],[order_date]]), 1)</f>
        <v>45505</v>
      </c>
      <c r="D12707" t="s">
        <v>1406</v>
      </c>
      <c r="E12707" t="s">
        <v>615</v>
      </c>
      <c r="F12707" t="str">
        <f>VLOOKUP(orders[[#This Row],[product_id]],Products!A:C,3,0)</f>
        <v>Electronics</v>
      </c>
      <c r="G12707">
        <v>2</v>
      </c>
      <c r="H12707" s="6">
        <v>0.16687440568711018</v>
      </c>
      <c r="I12707" s="2">
        <f>VLOOKUP($E12707,
Products!$A$1:$F$201,MATCH(Orders!I$1,Products!$A$1:$F$1,0),0)</f>
        <v>31155.43680046549</v>
      </c>
      <c r="J12707" s="2">
        <f>VLOOKUP($E12707,
Products!$A$1:$F$201,MATCH(Orders!J$1,Products!$A$1:$F$1,0),0)</f>
        <v>22320.078602545669</v>
      </c>
    </row>
    <row r="12708" spans="1:10">
      <c r="A12708">
        <v>12707</v>
      </c>
      <c r="B12708" s="4">
        <v>44936</v>
      </c>
      <c r="C12708" s="10">
        <f>DATE(YEAR(orders[[#This Row],[order_date]]), MONTH(orders[[#This Row],[order_date]]), 1)</f>
        <v>44927</v>
      </c>
      <c r="D12708" t="s">
        <v>4317</v>
      </c>
      <c r="E12708" t="s">
        <v>607</v>
      </c>
      <c r="F12708" t="str">
        <f>VLOOKUP(orders[[#This Row],[product_id]],Products!A:C,3,0)</f>
        <v>Appliances</v>
      </c>
      <c r="G12708">
        <v>1</v>
      </c>
      <c r="H12708" s="6">
        <v>0.12167166764067056</v>
      </c>
      <c r="I12708" s="2">
        <f>VLOOKUP($E12708,
Products!$A$1:$F$201,MATCH(Orders!I$1,Products!$A$1:$F$1,0),0)</f>
        <v>6264.400042999192</v>
      </c>
      <c r="J12708" s="2">
        <f>VLOOKUP($E12708,
Products!$A$1:$F$201,MATCH(Orders!J$1,Products!$A$1:$F$1,0),0)</f>
        <v>4980.3849171743304</v>
      </c>
    </row>
    <row r="12709" spans="1:10">
      <c r="A12709">
        <v>12708</v>
      </c>
      <c r="B12709" s="4">
        <v>45600</v>
      </c>
      <c r="C12709" s="10">
        <f>DATE(YEAR(orders[[#This Row],[order_date]]), MONTH(orders[[#This Row],[order_date]]), 1)</f>
        <v>45597</v>
      </c>
      <c r="D12709" t="s">
        <v>3940</v>
      </c>
      <c r="E12709" t="s">
        <v>604</v>
      </c>
      <c r="F12709" t="str">
        <f>VLOOKUP(orders[[#This Row],[product_id]],Products!A:C,3,0)</f>
        <v>Appliances</v>
      </c>
      <c r="G12709">
        <v>2</v>
      </c>
      <c r="H12709" s="6">
        <v>6.0940624294794174E-2</v>
      </c>
      <c r="I12709" s="2">
        <f>VLOOKUP($E12709,
Products!$A$1:$F$201,MATCH(Orders!I$1,Products!$A$1:$F$1,0),0)</f>
        <v>2087.687835040248</v>
      </c>
      <c r="J12709" s="2">
        <f>VLOOKUP($E12709,
Products!$A$1:$F$201,MATCH(Orders!J$1,Products!$A$1:$F$1,0),0)</f>
        <v>1450.1823074928161</v>
      </c>
    </row>
    <row r="12710" spans="1:10">
      <c r="A12710">
        <v>12709</v>
      </c>
      <c r="B12710" s="4">
        <v>45652</v>
      </c>
      <c r="C12710" s="10">
        <f>DATE(YEAR(orders[[#This Row],[order_date]]), MONTH(orders[[#This Row],[order_date]]), 1)</f>
        <v>45627</v>
      </c>
      <c r="D12710" t="s">
        <v>3753</v>
      </c>
      <c r="E12710" t="s">
        <v>687</v>
      </c>
      <c r="F12710" t="str">
        <f>VLOOKUP(orders[[#This Row],[product_id]],Products!A:C,3,0)</f>
        <v>Electronics</v>
      </c>
      <c r="G12710">
        <v>1</v>
      </c>
      <c r="H12710" s="6">
        <v>0.10664097637500274</v>
      </c>
      <c r="I12710" s="2">
        <f>VLOOKUP($E12710,
Products!$A$1:$F$201,MATCH(Orders!I$1,Products!$A$1:$F$1,0),0)</f>
        <v>12143.737276429891</v>
      </c>
      <c r="J12710" s="2">
        <f>VLOOKUP($E12710,
Products!$A$1:$F$201,MATCH(Orders!J$1,Products!$A$1:$F$1,0),0)</f>
        <v>9077.1957392673976</v>
      </c>
    </row>
    <row r="12711" spans="1:10">
      <c r="A12711">
        <v>12710</v>
      </c>
      <c r="B12711" s="4">
        <v>45442</v>
      </c>
      <c r="C12711" s="10">
        <f>DATE(YEAR(orders[[#This Row],[order_date]]), MONTH(orders[[#This Row],[order_date]]), 1)</f>
        <v>45413</v>
      </c>
      <c r="D12711" t="s">
        <v>2627</v>
      </c>
      <c r="E12711" t="s">
        <v>647</v>
      </c>
      <c r="F12711" t="str">
        <f>VLOOKUP(orders[[#This Row],[product_id]],Products!A:C,3,0)</f>
        <v>Electronics</v>
      </c>
      <c r="G12711">
        <v>3</v>
      </c>
      <c r="H12711" s="6">
        <v>0.23051679424836155</v>
      </c>
      <c r="I12711" s="2">
        <f>VLOOKUP($E12711,
Products!$A$1:$F$201,MATCH(Orders!I$1,Products!$A$1:$F$1,0),0)</f>
        <v>23187.883920109041</v>
      </c>
      <c r="J12711" s="2">
        <f>VLOOKUP($E12711,
Products!$A$1:$F$201,MATCH(Orders!J$1,Products!$A$1:$F$1,0),0)</f>
        <v>16217.564081273829</v>
      </c>
    </row>
    <row r="12712" spans="1:10">
      <c r="A12712">
        <v>12711</v>
      </c>
      <c r="B12712" s="4">
        <v>45150</v>
      </c>
      <c r="C12712" s="10">
        <f>DATE(YEAR(orders[[#This Row],[order_date]]), MONTH(orders[[#This Row],[order_date]]), 1)</f>
        <v>45139</v>
      </c>
      <c r="D12712" t="s">
        <v>2558</v>
      </c>
      <c r="E12712" t="s">
        <v>652</v>
      </c>
      <c r="F12712" t="str">
        <f>VLOOKUP(orders[[#This Row],[product_id]],Products!A:C,3,0)</f>
        <v>Appliances</v>
      </c>
      <c r="G12712">
        <v>2</v>
      </c>
      <c r="H12712" s="6">
        <v>6.7148744325754073E-2</v>
      </c>
      <c r="I12712" s="2">
        <f>VLOOKUP($E12712,
Products!$A$1:$F$201,MATCH(Orders!I$1,Products!$A$1:$F$1,0),0)</f>
        <v>6387.3122916387983</v>
      </c>
      <c r="J12712" s="2">
        <f>VLOOKUP($E12712,
Products!$A$1:$F$201,MATCH(Orders!J$1,Products!$A$1:$F$1,0),0)</f>
        <v>4880.3517286187262</v>
      </c>
    </row>
    <row r="12713" spans="1:10">
      <c r="A12713">
        <v>12712</v>
      </c>
      <c r="B12713" s="4">
        <v>45129</v>
      </c>
      <c r="C12713" s="10">
        <f>DATE(YEAR(orders[[#This Row],[order_date]]), MONTH(orders[[#This Row],[order_date]]), 1)</f>
        <v>45108</v>
      </c>
      <c r="D12713" t="s">
        <v>3705</v>
      </c>
      <c r="E12713" t="s">
        <v>644</v>
      </c>
      <c r="F12713" t="str">
        <f>VLOOKUP(orders[[#This Row],[product_id]],Products!A:C,3,0)</f>
        <v>Appliances</v>
      </c>
      <c r="G12713">
        <v>1</v>
      </c>
      <c r="H12713" s="6">
        <v>0.13256205503618582</v>
      </c>
      <c r="I12713" s="2">
        <f>VLOOKUP($E12713,
Products!$A$1:$F$201,MATCH(Orders!I$1,Products!$A$1:$F$1,0),0)</f>
        <v>2076.3860361463489</v>
      </c>
      <c r="J12713" s="2">
        <f>VLOOKUP($E12713,
Products!$A$1:$F$201,MATCH(Orders!J$1,Products!$A$1:$F$1,0),0)</f>
        <v>1496.280632568785</v>
      </c>
    </row>
    <row r="12714" spans="1:10">
      <c r="A12714">
        <v>12713</v>
      </c>
      <c r="B12714" s="4">
        <v>45868</v>
      </c>
      <c r="C12714" s="10">
        <f>DATE(YEAR(orders[[#This Row],[order_date]]), MONTH(orders[[#This Row],[order_date]]), 1)</f>
        <v>45839</v>
      </c>
      <c r="D12714" t="s">
        <v>2723</v>
      </c>
      <c r="E12714" t="s">
        <v>576</v>
      </c>
      <c r="F12714" t="str">
        <f>VLOOKUP(orders[[#This Row],[product_id]],Products!A:C,3,0)</f>
        <v>Electronics</v>
      </c>
      <c r="G12714">
        <v>2</v>
      </c>
      <c r="H12714" s="6">
        <v>0.17492967540688878</v>
      </c>
      <c r="I12714" s="2">
        <f>VLOOKUP($E12714,
Products!$A$1:$F$201,MATCH(Orders!I$1,Products!$A$1:$F$1,0),0)</f>
        <v>12571.90922514794</v>
      </c>
      <c r="J12714" s="2">
        <f>VLOOKUP($E12714,
Products!$A$1:$F$201,MATCH(Orders!J$1,Products!$A$1:$F$1,0),0)</f>
        <v>9314.5536289888332</v>
      </c>
    </row>
    <row r="12715" spans="1:10">
      <c r="A12715">
        <v>12714</v>
      </c>
      <c r="B12715" s="4">
        <v>45515</v>
      </c>
      <c r="C12715" s="10">
        <f>DATE(YEAR(orders[[#This Row],[order_date]]), MONTH(orders[[#This Row],[order_date]]), 1)</f>
        <v>45505</v>
      </c>
      <c r="D12715" t="s">
        <v>1784</v>
      </c>
      <c r="E12715" t="s">
        <v>678</v>
      </c>
      <c r="F12715" t="str">
        <f>VLOOKUP(orders[[#This Row],[product_id]],Products!A:C,3,0)</f>
        <v>Appliances</v>
      </c>
      <c r="G12715">
        <v>1</v>
      </c>
      <c r="H12715" s="6">
        <v>0.10068191582166916</v>
      </c>
      <c r="I12715" s="2">
        <f>VLOOKUP($E12715,
Products!$A$1:$F$201,MATCH(Orders!I$1,Products!$A$1:$F$1,0),0)</f>
        <v>24547.80463631255</v>
      </c>
      <c r="J12715" s="2">
        <f>VLOOKUP($E12715,
Products!$A$1:$F$201,MATCH(Orders!J$1,Products!$A$1:$F$1,0),0)</f>
        <v>16599.667533695861</v>
      </c>
    </row>
    <row r="12716" spans="1:10">
      <c r="A12716">
        <v>12715</v>
      </c>
      <c r="B12716" s="4">
        <v>45497</v>
      </c>
      <c r="C12716" s="10">
        <f>DATE(YEAR(orders[[#This Row],[order_date]]), MONTH(orders[[#This Row],[order_date]]), 1)</f>
        <v>45474</v>
      </c>
      <c r="D12716" t="s">
        <v>1491</v>
      </c>
      <c r="E12716" t="s">
        <v>693</v>
      </c>
      <c r="F12716" t="str">
        <f>VLOOKUP(orders[[#This Row],[product_id]],Products!A:C,3,0)</f>
        <v>Appliances</v>
      </c>
      <c r="G12716">
        <v>2</v>
      </c>
      <c r="H12716" s="6">
        <v>6.786410519670949E-2</v>
      </c>
      <c r="I12716" s="2">
        <f>VLOOKUP($E12716,
Products!$A$1:$F$201,MATCH(Orders!I$1,Products!$A$1:$F$1,0),0)</f>
        <v>2037.67513915007</v>
      </c>
      <c r="J12716" s="2">
        <f>VLOOKUP($E12716,
Products!$A$1:$F$201,MATCH(Orders!J$1,Products!$A$1:$F$1,0),0)</f>
        <v>1374.1566876520769</v>
      </c>
    </row>
    <row r="12717" spans="1:10">
      <c r="A12717">
        <v>12716</v>
      </c>
      <c r="B12717" s="4">
        <v>45883</v>
      </c>
      <c r="C12717" s="10">
        <f>DATE(YEAR(orders[[#This Row],[order_date]]), MONTH(orders[[#This Row],[order_date]]), 1)</f>
        <v>45870</v>
      </c>
      <c r="D12717" t="s">
        <v>2184</v>
      </c>
      <c r="E12717" t="s">
        <v>593</v>
      </c>
      <c r="F12717" t="str">
        <f>VLOOKUP(orders[[#This Row],[product_id]],Products!A:C,3,0)</f>
        <v>Electronics</v>
      </c>
      <c r="G12717">
        <v>1</v>
      </c>
      <c r="H12717" s="6">
        <v>0.23580603345646994</v>
      </c>
      <c r="I12717" s="2">
        <f>VLOOKUP($E12717,
Products!$A$1:$F$201,MATCH(Orders!I$1,Products!$A$1:$F$1,0),0)</f>
        <v>2667.7858525453248</v>
      </c>
      <c r="J12717" s="2">
        <f>VLOOKUP($E12717,
Products!$A$1:$F$201,MATCH(Orders!J$1,Products!$A$1:$F$1,0),0)</f>
        <v>1797.4955098065359</v>
      </c>
    </row>
    <row r="12718" spans="1:10">
      <c r="A12718">
        <v>12717</v>
      </c>
      <c r="B12718" s="4">
        <v>45122</v>
      </c>
      <c r="C12718" s="10">
        <f>DATE(YEAR(orders[[#This Row],[order_date]]), MONTH(orders[[#This Row],[order_date]]), 1)</f>
        <v>45108</v>
      </c>
      <c r="D12718" t="s">
        <v>3058</v>
      </c>
      <c r="E12718" t="s">
        <v>691</v>
      </c>
      <c r="F12718" t="str">
        <f>VLOOKUP(orders[[#This Row],[product_id]],Products!A:C,3,0)</f>
        <v>Appliances</v>
      </c>
      <c r="G12718">
        <v>2</v>
      </c>
      <c r="H12718" s="6">
        <v>6.6270891421865097E-2</v>
      </c>
      <c r="I12718" s="2">
        <f>VLOOKUP($E12718,
Products!$A$1:$F$201,MATCH(Orders!I$1,Products!$A$1:$F$1,0),0)</f>
        <v>2337.6024778940591</v>
      </c>
      <c r="J12718" s="2">
        <f>VLOOKUP($E12718,
Products!$A$1:$F$201,MATCH(Orders!J$1,Products!$A$1:$F$1,0),0)</f>
        <v>1616.9957885138581</v>
      </c>
    </row>
    <row r="12719" spans="1:10">
      <c r="A12719">
        <v>12718</v>
      </c>
      <c r="B12719" s="4">
        <v>45344</v>
      </c>
      <c r="C12719" s="10">
        <f>DATE(YEAR(orders[[#This Row],[order_date]]), MONTH(orders[[#This Row],[order_date]]), 1)</f>
        <v>45323</v>
      </c>
      <c r="D12719" t="s">
        <v>807</v>
      </c>
      <c r="E12719" t="s">
        <v>593</v>
      </c>
      <c r="F12719" t="str">
        <f>VLOOKUP(orders[[#This Row],[product_id]],Products!A:C,3,0)</f>
        <v>Electronics</v>
      </c>
      <c r="G12719">
        <v>1</v>
      </c>
      <c r="H12719" s="6">
        <v>0.20435673256151565</v>
      </c>
      <c r="I12719" s="2">
        <f>VLOOKUP($E12719,
Products!$A$1:$F$201,MATCH(Orders!I$1,Products!$A$1:$F$1,0),0)</f>
        <v>2667.7858525453248</v>
      </c>
      <c r="J12719" s="2">
        <f>VLOOKUP($E12719,
Products!$A$1:$F$201,MATCH(Orders!J$1,Products!$A$1:$F$1,0),0)</f>
        <v>1797.4955098065359</v>
      </c>
    </row>
    <row r="12720" spans="1:10">
      <c r="A12720">
        <v>12719</v>
      </c>
      <c r="B12720" s="4">
        <v>44935</v>
      </c>
      <c r="C12720" s="10">
        <f>DATE(YEAR(orders[[#This Row],[order_date]]), MONTH(orders[[#This Row],[order_date]]), 1)</f>
        <v>44927</v>
      </c>
      <c r="D12720" t="s">
        <v>4331</v>
      </c>
      <c r="E12720" t="s">
        <v>583</v>
      </c>
      <c r="F12720" t="str">
        <f>VLOOKUP(orders[[#This Row],[product_id]],Products!A:C,3,0)</f>
        <v>Electronics</v>
      </c>
      <c r="G12720">
        <v>1</v>
      </c>
      <c r="H12720" s="6">
        <v>0.16842982866153688</v>
      </c>
      <c r="I12720" s="2">
        <f>VLOOKUP($E12720,
Products!$A$1:$F$201,MATCH(Orders!I$1,Products!$A$1:$F$1,0),0)</f>
        <v>22677.574574249091</v>
      </c>
      <c r="J12720" s="2">
        <f>VLOOKUP($E12720,
Products!$A$1:$F$201,MATCH(Orders!J$1,Products!$A$1:$F$1,0),0)</f>
        <v>16593.91273362303</v>
      </c>
    </row>
    <row r="12721" spans="1:10">
      <c r="A12721">
        <v>12720</v>
      </c>
      <c r="B12721" s="4">
        <v>45458</v>
      </c>
      <c r="C12721" s="10">
        <f>DATE(YEAR(orders[[#This Row],[order_date]]), MONTH(orders[[#This Row],[order_date]]), 1)</f>
        <v>45444</v>
      </c>
      <c r="D12721" t="s">
        <v>1480</v>
      </c>
      <c r="E12721" t="s">
        <v>657</v>
      </c>
      <c r="F12721" t="str">
        <f>VLOOKUP(orders[[#This Row],[product_id]],Products!A:C,3,0)</f>
        <v>Appliances</v>
      </c>
      <c r="G12721">
        <v>1</v>
      </c>
      <c r="H12721" s="6">
        <v>0.11545177850063554</v>
      </c>
      <c r="I12721" s="2">
        <f>VLOOKUP($E12721,
Products!$A$1:$F$201,MATCH(Orders!I$1,Products!$A$1:$F$1,0),0)</f>
        <v>6275.8669412443169</v>
      </c>
      <c r="J12721" s="2">
        <f>VLOOKUP($E12721,
Products!$A$1:$F$201,MATCH(Orders!J$1,Products!$A$1:$F$1,0),0)</f>
        <v>4742.5097602697688</v>
      </c>
    </row>
    <row r="12722" spans="1:10">
      <c r="A12722">
        <v>12721</v>
      </c>
      <c r="B12722" s="4">
        <v>45075</v>
      </c>
      <c r="C12722" s="10">
        <f>DATE(YEAR(orders[[#This Row],[order_date]]), MONTH(orders[[#This Row],[order_date]]), 1)</f>
        <v>45047</v>
      </c>
      <c r="D12722" t="s">
        <v>4165</v>
      </c>
      <c r="E12722" t="s">
        <v>516</v>
      </c>
      <c r="F12722" t="str">
        <f>VLOOKUP(orders[[#This Row],[product_id]],Products!A:C,3,0)</f>
        <v>Electronics</v>
      </c>
      <c r="G12722">
        <v>2</v>
      </c>
      <c r="H12722" s="6">
        <v>0.12899618838363944</v>
      </c>
      <c r="I12722" s="2">
        <f>VLOOKUP($E12722,
Products!$A$1:$F$201,MATCH(Orders!I$1,Products!$A$1:$F$1,0),0)</f>
        <v>12594.36437895595</v>
      </c>
      <c r="J12722" s="2">
        <f>VLOOKUP($E12722,
Products!$A$1:$F$201,MATCH(Orders!J$1,Products!$A$1:$F$1,0),0)</f>
        <v>9909.7267986522402</v>
      </c>
    </row>
    <row r="12723" spans="1:10">
      <c r="A12723">
        <v>12722</v>
      </c>
      <c r="B12723" s="4">
        <v>45309</v>
      </c>
      <c r="C12723" s="10">
        <f>DATE(YEAR(orders[[#This Row],[order_date]]), MONTH(orders[[#This Row],[order_date]]), 1)</f>
        <v>45292</v>
      </c>
      <c r="D12723" t="s">
        <v>4460</v>
      </c>
      <c r="E12723" t="s">
        <v>705</v>
      </c>
      <c r="F12723" t="str">
        <f>VLOOKUP(orders[[#This Row],[product_id]],Products!A:C,3,0)</f>
        <v>Electronics</v>
      </c>
      <c r="G12723">
        <v>1</v>
      </c>
      <c r="H12723" s="6">
        <v>0.17268515230837961</v>
      </c>
      <c r="I12723" s="2">
        <f>VLOOKUP($E12723,
Products!$A$1:$F$201,MATCH(Orders!I$1,Products!$A$1:$F$1,0),0)</f>
        <v>11719.594724541899</v>
      </c>
      <c r="J12723" s="2">
        <f>VLOOKUP($E12723,
Products!$A$1:$F$201,MATCH(Orders!J$1,Products!$A$1:$F$1,0),0)</f>
        <v>7926.6332911718628</v>
      </c>
    </row>
    <row r="12724" spans="1:10">
      <c r="A12724">
        <v>12723</v>
      </c>
      <c r="B12724" s="4">
        <v>45962</v>
      </c>
      <c r="C12724" s="10">
        <f>DATE(YEAR(orders[[#This Row],[order_date]]), MONTH(orders[[#This Row],[order_date]]), 1)</f>
        <v>45962</v>
      </c>
      <c r="D12724" t="s">
        <v>1937</v>
      </c>
      <c r="E12724" t="s">
        <v>632</v>
      </c>
      <c r="F12724" t="str">
        <f>VLOOKUP(orders[[#This Row],[product_id]],Products!A:C,3,0)</f>
        <v>Electronics</v>
      </c>
      <c r="G12724">
        <v>1</v>
      </c>
      <c r="H12724" s="6">
        <v>0.1565300230053592</v>
      </c>
      <c r="I12724" s="2">
        <f>VLOOKUP($E12724,
Products!$A$1:$F$201,MATCH(Orders!I$1,Products!$A$1:$F$1,0),0)</f>
        <v>23049.571773693999</v>
      </c>
      <c r="J12724" s="2">
        <f>VLOOKUP($E12724,
Products!$A$1:$F$201,MATCH(Orders!J$1,Products!$A$1:$F$1,0),0)</f>
        <v>15791.461375569639</v>
      </c>
    </row>
    <row r="12725" spans="1:10">
      <c r="A12725">
        <v>12724</v>
      </c>
      <c r="B12725" s="4">
        <v>45402</v>
      </c>
      <c r="C12725" s="10">
        <f>DATE(YEAR(orders[[#This Row],[order_date]]), MONTH(orders[[#This Row],[order_date]]), 1)</f>
        <v>45383</v>
      </c>
      <c r="D12725" t="s">
        <v>2044</v>
      </c>
      <c r="E12725" t="s">
        <v>677</v>
      </c>
      <c r="F12725" t="str">
        <f>VLOOKUP(orders[[#This Row],[product_id]],Products!A:C,3,0)</f>
        <v>Electronics</v>
      </c>
      <c r="G12725">
        <v>3</v>
      </c>
      <c r="H12725" s="6">
        <v>0.13675801176351385</v>
      </c>
      <c r="I12725" s="2">
        <f>VLOOKUP($E12725,
Products!$A$1:$F$201,MATCH(Orders!I$1,Products!$A$1:$F$1,0),0)</f>
        <v>11360.699432756561</v>
      </c>
      <c r="J12725" s="2">
        <f>VLOOKUP($E12725,
Products!$A$1:$F$201,MATCH(Orders!J$1,Products!$A$1:$F$1,0),0)</f>
        <v>8118.8949869342459</v>
      </c>
    </row>
    <row r="12726" spans="1:10">
      <c r="A12726">
        <v>12725</v>
      </c>
      <c r="B12726" s="4">
        <v>45505</v>
      </c>
      <c r="C12726" s="10">
        <f>DATE(YEAR(orders[[#This Row],[order_date]]), MONTH(orders[[#This Row],[order_date]]), 1)</f>
        <v>45505</v>
      </c>
      <c r="D12726" t="s">
        <v>3826</v>
      </c>
      <c r="E12726" t="s">
        <v>584</v>
      </c>
      <c r="F12726" t="str">
        <f>VLOOKUP(orders[[#This Row],[product_id]],Products!A:C,3,0)</f>
        <v>Electronics</v>
      </c>
      <c r="G12726">
        <v>2</v>
      </c>
      <c r="H12726" s="6">
        <v>0.18965667960263258</v>
      </c>
      <c r="I12726" s="2">
        <f>VLOOKUP($E12726,
Products!$A$1:$F$201,MATCH(Orders!I$1,Products!$A$1:$F$1,0),0)</f>
        <v>22521.77465591731</v>
      </c>
      <c r="J12726" s="2">
        <f>VLOOKUP($E12726,
Products!$A$1:$F$201,MATCH(Orders!J$1,Products!$A$1:$F$1,0),0)</f>
        <v>15596.91628423841</v>
      </c>
    </row>
    <row r="12727" spans="1:10">
      <c r="A12727">
        <v>12726</v>
      </c>
      <c r="B12727" s="4">
        <v>46003</v>
      </c>
      <c r="C12727" s="10">
        <f>DATE(YEAR(orders[[#This Row],[order_date]]), MONTH(orders[[#This Row],[order_date]]), 1)</f>
        <v>45992</v>
      </c>
      <c r="D12727" t="s">
        <v>1277</v>
      </c>
      <c r="E12727" t="s">
        <v>699</v>
      </c>
      <c r="F12727" t="str">
        <f>VLOOKUP(orders[[#This Row],[product_id]],Products!A:C,3,0)</f>
        <v>Appliances</v>
      </c>
      <c r="G12727">
        <v>1</v>
      </c>
      <c r="H12727" s="6">
        <v>0.12786666023855869</v>
      </c>
      <c r="I12727" s="2">
        <f>VLOOKUP($E12727,
Products!$A$1:$F$201,MATCH(Orders!I$1,Products!$A$1:$F$1,0),0)</f>
        <v>25091.998133165329</v>
      </c>
      <c r="J12727" s="2">
        <f>VLOOKUP($E12727,
Products!$A$1:$F$201,MATCH(Orders!J$1,Products!$A$1:$F$1,0),0)</f>
        <v>18464.226825266349</v>
      </c>
    </row>
    <row r="12728" spans="1:10">
      <c r="A12728">
        <v>12727</v>
      </c>
      <c r="B12728" s="4">
        <v>45132</v>
      </c>
      <c r="C12728" s="10">
        <f>DATE(YEAR(orders[[#This Row],[order_date]]), MONTH(orders[[#This Row],[order_date]]), 1)</f>
        <v>45108</v>
      </c>
      <c r="D12728" t="s">
        <v>4295</v>
      </c>
      <c r="E12728" t="s">
        <v>678</v>
      </c>
      <c r="F12728" t="str">
        <f>VLOOKUP(orders[[#This Row],[product_id]],Products!A:C,3,0)</f>
        <v>Appliances</v>
      </c>
      <c r="G12728">
        <v>1</v>
      </c>
      <c r="H12728" s="6">
        <v>0.12243905491874112</v>
      </c>
      <c r="I12728" s="2">
        <f>VLOOKUP($E12728,
Products!$A$1:$F$201,MATCH(Orders!I$1,Products!$A$1:$F$1,0),0)</f>
        <v>24547.80463631255</v>
      </c>
      <c r="J12728" s="2">
        <f>VLOOKUP($E12728,
Products!$A$1:$F$201,MATCH(Orders!J$1,Products!$A$1:$F$1,0),0)</f>
        <v>16599.667533695861</v>
      </c>
    </row>
    <row r="12729" spans="1:10">
      <c r="A12729">
        <v>12728</v>
      </c>
      <c r="B12729" s="4">
        <v>45912</v>
      </c>
      <c r="C12729" s="10">
        <f>DATE(YEAR(orders[[#This Row],[order_date]]), MONTH(orders[[#This Row],[order_date]]), 1)</f>
        <v>45901</v>
      </c>
      <c r="D12729" t="s">
        <v>853</v>
      </c>
      <c r="E12729" t="s">
        <v>579</v>
      </c>
      <c r="F12729" t="str">
        <f>VLOOKUP(orders[[#This Row],[product_id]],Products!A:C,3,0)</f>
        <v>Appliances</v>
      </c>
      <c r="G12729">
        <v>2</v>
      </c>
      <c r="H12729" s="6">
        <v>7.3920646828323902E-2</v>
      </c>
      <c r="I12729" s="2">
        <f>VLOOKUP($E12729,
Products!$A$1:$F$201,MATCH(Orders!I$1,Products!$A$1:$F$1,0),0)</f>
        <v>5919.3204980498322</v>
      </c>
      <c r="J12729" s="2">
        <f>VLOOKUP($E12729,
Products!$A$1:$F$201,MATCH(Orders!J$1,Products!$A$1:$F$1,0),0)</f>
        <v>3972.3071240281379</v>
      </c>
    </row>
    <row r="12730" spans="1:10">
      <c r="A12730">
        <v>12729</v>
      </c>
      <c r="B12730" s="4">
        <v>45841</v>
      </c>
      <c r="C12730" s="10">
        <f>DATE(YEAR(orders[[#This Row],[order_date]]), MONTH(orders[[#This Row],[order_date]]), 1)</f>
        <v>45839</v>
      </c>
      <c r="D12730" t="s">
        <v>2528</v>
      </c>
      <c r="E12730" t="s">
        <v>665</v>
      </c>
      <c r="F12730" t="str">
        <f>VLOOKUP(orders[[#This Row],[product_id]],Products!A:C,3,0)</f>
        <v>Electronics</v>
      </c>
      <c r="G12730">
        <v>1</v>
      </c>
      <c r="H12730" s="6">
        <v>0.1213795666073163</v>
      </c>
      <c r="I12730" s="2">
        <f>VLOOKUP($E12730,
Products!$A$1:$F$201,MATCH(Orders!I$1,Products!$A$1:$F$1,0),0)</f>
        <v>2381.208040848107</v>
      </c>
      <c r="J12730" s="2">
        <f>VLOOKUP($E12730,
Products!$A$1:$F$201,MATCH(Orders!J$1,Products!$A$1:$F$1,0),0)</f>
        <v>1615.320210979525</v>
      </c>
    </row>
    <row r="12731" spans="1:10">
      <c r="A12731">
        <v>12730</v>
      </c>
      <c r="B12731" s="4">
        <v>45671</v>
      </c>
      <c r="C12731" s="10">
        <f>DATE(YEAR(orders[[#This Row],[order_date]]), MONTH(orders[[#This Row],[order_date]]), 1)</f>
        <v>45658</v>
      </c>
      <c r="D12731" t="s">
        <v>3988</v>
      </c>
      <c r="E12731" t="s">
        <v>522</v>
      </c>
      <c r="F12731" t="str">
        <f>VLOOKUP(orders[[#This Row],[product_id]],Products!A:C,3,0)</f>
        <v>Appliances</v>
      </c>
      <c r="G12731">
        <v>2</v>
      </c>
      <c r="H12731" s="6">
        <v>0.1424316737516455</v>
      </c>
      <c r="I12731" s="2">
        <f>VLOOKUP($E12731,
Products!$A$1:$F$201,MATCH(Orders!I$1,Products!$A$1:$F$1,0),0)</f>
        <v>24966.707940261898</v>
      </c>
      <c r="J12731" s="2">
        <f>VLOOKUP($E12731,
Products!$A$1:$F$201,MATCH(Orders!J$1,Products!$A$1:$F$1,0),0)</f>
        <v>19868.70644165645</v>
      </c>
    </row>
    <row r="12732" spans="1:10">
      <c r="A12732">
        <v>12731</v>
      </c>
      <c r="B12732" s="4">
        <v>45839</v>
      </c>
      <c r="C12732" s="10">
        <f>DATE(YEAR(orders[[#This Row],[order_date]]), MONTH(orders[[#This Row],[order_date]]), 1)</f>
        <v>45839</v>
      </c>
      <c r="D12732" t="s">
        <v>4149</v>
      </c>
      <c r="E12732" t="s">
        <v>687</v>
      </c>
      <c r="F12732" t="str">
        <f>VLOOKUP(orders[[#This Row],[product_id]],Products!A:C,3,0)</f>
        <v>Electronics</v>
      </c>
      <c r="G12732">
        <v>2</v>
      </c>
      <c r="H12732" s="6">
        <v>0.14870133953778025</v>
      </c>
      <c r="I12732" s="2">
        <f>VLOOKUP($E12732,
Products!$A$1:$F$201,MATCH(Orders!I$1,Products!$A$1:$F$1,0),0)</f>
        <v>12143.737276429891</v>
      </c>
      <c r="J12732" s="2">
        <f>VLOOKUP($E12732,
Products!$A$1:$F$201,MATCH(Orders!J$1,Products!$A$1:$F$1,0),0)</f>
        <v>9077.1957392673976</v>
      </c>
    </row>
    <row r="12733" spans="1:10">
      <c r="A12733">
        <v>12732</v>
      </c>
      <c r="B12733" s="4">
        <v>44980</v>
      </c>
      <c r="C12733" s="10">
        <f>DATE(YEAR(orders[[#This Row],[order_date]]), MONTH(orders[[#This Row],[order_date]]), 1)</f>
        <v>44958</v>
      </c>
      <c r="D12733" t="s">
        <v>4439</v>
      </c>
      <c r="E12733" t="s">
        <v>643</v>
      </c>
      <c r="F12733" t="str">
        <f>VLOOKUP(orders[[#This Row],[product_id]],Products!A:C,3,0)</f>
        <v>Appliances</v>
      </c>
      <c r="G12733">
        <v>1</v>
      </c>
      <c r="H12733" s="6">
        <v>5.3468968514445048E-2</v>
      </c>
      <c r="I12733" s="2">
        <f>VLOOKUP($E12733,
Products!$A$1:$F$201,MATCH(Orders!I$1,Products!$A$1:$F$1,0),0)</f>
        <v>26269.068564891841</v>
      </c>
      <c r="J12733" s="2">
        <f>VLOOKUP($E12733,
Products!$A$1:$F$201,MATCH(Orders!J$1,Products!$A$1:$F$1,0),0)</f>
        <v>18867.564539756699</v>
      </c>
    </row>
    <row r="12734" spans="1:10">
      <c r="A12734">
        <v>12733</v>
      </c>
      <c r="B12734" s="4">
        <v>45928</v>
      </c>
      <c r="C12734" s="10">
        <f>DATE(YEAR(orders[[#This Row],[order_date]]), MONTH(orders[[#This Row],[order_date]]), 1)</f>
        <v>45901</v>
      </c>
      <c r="D12734" t="s">
        <v>1302</v>
      </c>
      <c r="E12734" t="s">
        <v>511</v>
      </c>
      <c r="F12734" t="str">
        <f>VLOOKUP(orders[[#This Row],[product_id]],Products!A:C,3,0)</f>
        <v>Appliances</v>
      </c>
      <c r="G12734">
        <v>1</v>
      </c>
      <c r="H12734" s="6">
        <v>0.10113875977261073</v>
      </c>
      <c r="I12734" s="2">
        <f>VLOOKUP($E12734,
Products!$A$1:$F$201,MATCH(Orders!I$1,Products!$A$1:$F$1,0),0)</f>
        <v>6005.1161529516376</v>
      </c>
      <c r="J12734" s="2">
        <f>VLOOKUP($E12734,
Products!$A$1:$F$201,MATCH(Orders!J$1,Products!$A$1:$F$1,0),0)</f>
        <v>4036.1471846213158</v>
      </c>
    </row>
    <row r="12735" spans="1:10">
      <c r="A12735">
        <v>12734</v>
      </c>
      <c r="B12735" s="4">
        <v>45270</v>
      </c>
      <c r="C12735" s="10">
        <f>DATE(YEAR(orders[[#This Row],[order_date]]), MONTH(orders[[#This Row],[order_date]]), 1)</f>
        <v>45261</v>
      </c>
      <c r="D12735" t="s">
        <v>1683</v>
      </c>
      <c r="E12735" t="s">
        <v>653</v>
      </c>
      <c r="F12735" t="str">
        <f>VLOOKUP(orders[[#This Row],[product_id]],Products!A:C,3,0)</f>
        <v>Electronics</v>
      </c>
      <c r="G12735">
        <v>1</v>
      </c>
      <c r="H12735" s="6">
        <v>0.14228965019121761</v>
      </c>
      <c r="I12735" s="2">
        <f>VLOOKUP($E12735,
Products!$A$1:$F$201,MATCH(Orders!I$1,Products!$A$1:$F$1,0),0)</f>
        <v>18065.96612294337</v>
      </c>
      <c r="J12735" s="2">
        <f>VLOOKUP($E12735,
Products!$A$1:$F$201,MATCH(Orders!J$1,Products!$A$1:$F$1,0),0)</f>
        <v>14411.932365903909</v>
      </c>
    </row>
    <row r="12736" spans="1:10">
      <c r="A12736">
        <v>12735</v>
      </c>
      <c r="B12736" s="4">
        <v>45629</v>
      </c>
      <c r="C12736" s="10">
        <f>DATE(YEAR(orders[[#This Row],[order_date]]), MONTH(orders[[#This Row],[order_date]]), 1)</f>
        <v>45627</v>
      </c>
      <c r="D12736" t="s">
        <v>4449</v>
      </c>
      <c r="E12736" t="s">
        <v>506</v>
      </c>
      <c r="F12736" t="str">
        <f>VLOOKUP(orders[[#This Row],[product_id]],Products!A:C,3,0)</f>
        <v>Electronics</v>
      </c>
      <c r="G12736">
        <v>1</v>
      </c>
      <c r="H12736" s="6">
        <v>0.23774530343927353</v>
      </c>
      <c r="I12736" s="2">
        <f>VLOOKUP($E12736,
Products!$A$1:$F$201,MATCH(Orders!I$1,Products!$A$1:$F$1,0),0)</f>
        <v>2354.115904304108</v>
      </c>
      <c r="J12736" s="2">
        <f>VLOOKUP($E12736,
Products!$A$1:$F$201,MATCH(Orders!J$1,Products!$A$1:$F$1,0),0)</f>
        <v>1810.784620830796</v>
      </c>
    </row>
    <row r="12737" spans="1:10">
      <c r="A12737">
        <v>12736</v>
      </c>
      <c r="B12737" s="4">
        <v>45453</v>
      </c>
      <c r="C12737" s="10">
        <f>DATE(YEAR(orders[[#This Row],[order_date]]), MONTH(orders[[#This Row],[order_date]]), 1)</f>
        <v>45444</v>
      </c>
      <c r="D12737" t="s">
        <v>1776</v>
      </c>
      <c r="E12737" t="s">
        <v>569</v>
      </c>
      <c r="F12737" t="str">
        <f>VLOOKUP(orders[[#This Row],[product_id]],Products!A:C,3,0)</f>
        <v>Electronics</v>
      </c>
      <c r="G12737">
        <v>3</v>
      </c>
      <c r="H12737" s="6">
        <v>0.14505259297656797</v>
      </c>
      <c r="I12737" s="2">
        <f>VLOOKUP($E12737,
Products!$A$1:$F$201,MATCH(Orders!I$1,Products!$A$1:$F$1,0),0)</f>
        <v>30739.034547193129</v>
      </c>
      <c r="J12737" s="2">
        <f>VLOOKUP($E12737,
Products!$A$1:$F$201,MATCH(Orders!J$1,Products!$A$1:$F$1,0),0)</f>
        <v>22938.60345365321</v>
      </c>
    </row>
    <row r="12738" spans="1:10">
      <c r="A12738">
        <v>12737</v>
      </c>
      <c r="B12738" s="4">
        <v>45338</v>
      </c>
      <c r="C12738" s="10">
        <f>DATE(YEAR(orders[[#This Row],[order_date]]), MONTH(orders[[#This Row],[order_date]]), 1)</f>
        <v>45323</v>
      </c>
      <c r="D12738" t="s">
        <v>4451</v>
      </c>
      <c r="E12738" t="s">
        <v>506</v>
      </c>
      <c r="F12738" t="str">
        <f>VLOOKUP(orders[[#This Row],[product_id]],Products!A:C,3,0)</f>
        <v>Electronics</v>
      </c>
      <c r="G12738">
        <v>2</v>
      </c>
      <c r="H12738" s="6">
        <v>0.12278494846898588</v>
      </c>
      <c r="I12738" s="2">
        <f>VLOOKUP($E12738,
Products!$A$1:$F$201,MATCH(Orders!I$1,Products!$A$1:$F$1,0),0)</f>
        <v>2354.115904304108</v>
      </c>
      <c r="J12738" s="2">
        <f>VLOOKUP($E12738,
Products!$A$1:$F$201,MATCH(Orders!J$1,Products!$A$1:$F$1,0),0)</f>
        <v>1810.784620830796</v>
      </c>
    </row>
    <row r="12739" spans="1:10">
      <c r="A12739">
        <v>12738</v>
      </c>
      <c r="B12739" s="4">
        <v>45495</v>
      </c>
      <c r="C12739" s="10">
        <f>DATE(YEAR(orders[[#This Row],[order_date]]), MONTH(orders[[#This Row],[order_date]]), 1)</f>
        <v>45474</v>
      </c>
      <c r="D12739" t="s">
        <v>3252</v>
      </c>
      <c r="E12739" t="s">
        <v>606</v>
      </c>
      <c r="F12739" t="str">
        <f>VLOOKUP(orders[[#This Row],[product_id]],Products!A:C,3,0)</f>
        <v>Appliances</v>
      </c>
      <c r="G12739">
        <v>1</v>
      </c>
      <c r="H12739" s="6">
        <v>8.2223686964311982E-2</v>
      </c>
      <c r="I12739" s="2">
        <f>VLOOKUP($E12739,
Products!$A$1:$F$201,MATCH(Orders!I$1,Products!$A$1:$F$1,0),0)</f>
        <v>2163.0020078909042</v>
      </c>
      <c r="J12739" s="2">
        <f>VLOOKUP($E12739,
Products!$A$1:$F$201,MATCH(Orders!J$1,Products!$A$1:$F$1,0),0)</f>
        <v>1416.078554182008</v>
      </c>
    </row>
    <row r="12740" spans="1:10">
      <c r="A12740">
        <v>12739</v>
      </c>
      <c r="B12740" s="4">
        <v>45125</v>
      </c>
      <c r="C12740" s="10">
        <f>DATE(YEAR(orders[[#This Row],[order_date]]), MONTH(orders[[#This Row],[order_date]]), 1)</f>
        <v>45108</v>
      </c>
      <c r="D12740" t="s">
        <v>860</v>
      </c>
      <c r="E12740" t="s">
        <v>694</v>
      </c>
      <c r="F12740" t="str">
        <f>VLOOKUP(orders[[#This Row],[product_id]],Products!A:C,3,0)</f>
        <v>Appliances</v>
      </c>
      <c r="G12740">
        <v>1</v>
      </c>
      <c r="H12740" s="6">
        <v>8.9415296755669407E-2</v>
      </c>
      <c r="I12740" s="2">
        <f>VLOOKUP($E12740,
Products!$A$1:$F$201,MATCH(Orders!I$1,Products!$A$1:$F$1,0),0)</f>
        <v>6319.3885218993337</v>
      </c>
      <c r="J12740" s="2">
        <f>VLOOKUP($E12740,
Products!$A$1:$F$201,MATCH(Orders!J$1,Products!$A$1:$F$1,0),0)</f>
        <v>4956.0125433870189</v>
      </c>
    </row>
    <row r="12741" spans="1:10">
      <c r="A12741">
        <v>12740</v>
      </c>
      <c r="B12741" s="4">
        <v>45701</v>
      </c>
      <c r="C12741" s="10">
        <f>DATE(YEAR(orders[[#This Row],[order_date]]), MONTH(orders[[#This Row],[order_date]]), 1)</f>
        <v>45689</v>
      </c>
      <c r="D12741" t="s">
        <v>935</v>
      </c>
      <c r="E12741" t="s">
        <v>506</v>
      </c>
      <c r="F12741" t="str">
        <f>VLOOKUP(orders[[#This Row],[product_id]],Products!A:C,3,0)</f>
        <v>Electronics</v>
      </c>
      <c r="G12741">
        <v>2</v>
      </c>
      <c r="H12741" s="6">
        <v>0.16394902192128505</v>
      </c>
      <c r="I12741" s="2">
        <f>VLOOKUP($E12741,
Products!$A$1:$F$201,MATCH(Orders!I$1,Products!$A$1:$F$1,0),0)</f>
        <v>2354.115904304108</v>
      </c>
      <c r="J12741" s="2">
        <f>VLOOKUP($E12741,
Products!$A$1:$F$201,MATCH(Orders!J$1,Products!$A$1:$F$1,0),0)</f>
        <v>1810.784620830796</v>
      </c>
    </row>
    <row r="12742" spans="1:10">
      <c r="A12742">
        <v>12741</v>
      </c>
      <c r="B12742" s="4">
        <v>45315</v>
      </c>
      <c r="C12742" s="10">
        <f>DATE(YEAR(orders[[#This Row],[order_date]]), MONTH(orders[[#This Row],[order_date]]), 1)</f>
        <v>45292</v>
      </c>
      <c r="D12742" t="s">
        <v>4077</v>
      </c>
      <c r="E12742" t="s">
        <v>679</v>
      </c>
      <c r="F12742" t="str">
        <f>VLOOKUP(orders[[#This Row],[product_id]],Products!A:C,3,0)</f>
        <v>Appliances</v>
      </c>
      <c r="G12742">
        <v>1</v>
      </c>
      <c r="H12742" s="6">
        <v>6.1017021424614286E-2</v>
      </c>
      <c r="I12742" s="2">
        <f>VLOOKUP($E12742,
Products!$A$1:$F$201,MATCH(Orders!I$1,Products!$A$1:$F$1,0),0)</f>
        <v>6336.1008284819591</v>
      </c>
      <c r="J12742" s="2">
        <f>VLOOKUP($E12742,
Products!$A$1:$F$201,MATCH(Orders!J$1,Products!$A$1:$F$1,0),0)</f>
        <v>5056.6203893460352</v>
      </c>
    </row>
    <row r="12743" spans="1:10">
      <c r="A12743">
        <v>12742</v>
      </c>
      <c r="B12743" s="4">
        <v>45400</v>
      </c>
      <c r="C12743" s="10">
        <f>DATE(YEAR(orders[[#This Row],[order_date]]), MONTH(orders[[#This Row],[order_date]]), 1)</f>
        <v>45383</v>
      </c>
      <c r="D12743" t="s">
        <v>863</v>
      </c>
      <c r="E12743" t="s">
        <v>614</v>
      </c>
      <c r="F12743" t="str">
        <f>VLOOKUP(orders[[#This Row],[product_id]],Products!A:C,3,0)</f>
        <v>Electronics</v>
      </c>
      <c r="G12743">
        <v>3</v>
      </c>
      <c r="H12743" s="6">
        <v>0.24311425773933415</v>
      </c>
      <c r="I12743" s="2">
        <f>VLOOKUP($E12743,
Products!$A$1:$F$201,MATCH(Orders!I$1,Products!$A$1:$F$1,0),0)</f>
        <v>27394.979060178921</v>
      </c>
      <c r="J12743" s="2">
        <f>VLOOKUP($E12743,
Products!$A$1:$F$201,MATCH(Orders!J$1,Products!$A$1:$F$1,0),0)</f>
        <v>20497.911427865951</v>
      </c>
    </row>
    <row r="12744" spans="1:10">
      <c r="A12744">
        <v>12743</v>
      </c>
      <c r="B12744" s="4">
        <v>45691</v>
      </c>
      <c r="C12744" s="10">
        <f>DATE(YEAR(orders[[#This Row],[order_date]]), MONTH(orders[[#This Row],[order_date]]), 1)</f>
        <v>45689</v>
      </c>
      <c r="D12744" t="s">
        <v>4450</v>
      </c>
      <c r="E12744" t="s">
        <v>565</v>
      </c>
      <c r="F12744" t="str">
        <f>VLOOKUP(orders[[#This Row],[product_id]],Products!A:C,3,0)</f>
        <v>Electronics</v>
      </c>
      <c r="G12744">
        <v>1</v>
      </c>
      <c r="H12744" s="6">
        <v>0.13735372895082582</v>
      </c>
      <c r="I12744" s="2">
        <f>VLOOKUP($E12744,
Products!$A$1:$F$201,MATCH(Orders!I$1,Products!$A$1:$F$1,0),0)</f>
        <v>2327.4213408101141</v>
      </c>
      <c r="J12744" s="2">
        <f>VLOOKUP($E12744,
Products!$A$1:$F$201,MATCH(Orders!J$1,Products!$A$1:$F$1,0),0)</f>
        <v>1682.0944582406071</v>
      </c>
    </row>
    <row r="12745" spans="1:10">
      <c r="A12745">
        <v>12744</v>
      </c>
      <c r="B12745" s="4">
        <v>45518</v>
      </c>
      <c r="C12745" s="10">
        <f>DATE(YEAR(orders[[#This Row],[order_date]]), MONTH(orders[[#This Row],[order_date]]), 1)</f>
        <v>45505</v>
      </c>
      <c r="D12745" t="s">
        <v>1628</v>
      </c>
      <c r="E12745" t="s">
        <v>548</v>
      </c>
      <c r="F12745" t="str">
        <f>VLOOKUP(orders[[#This Row],[product_id]],Products!A:C,3,0)</f>
        <v>Appliances</v>
      </c>
      <c r="G12745">
        <v>2</v>
      </c>
      <c r="H12745" s="6">
        <v>9.1465057591654797E-2</v>
      </c>
      <c r="I12745" s="2">
        <f>VLOOKUP($E12745,
Products!$A$1:$F$201,MATCH(Orders!I$1,Products!$A$1:$F$1,0),0)</f>
        <v>2211.9922659782978</v>
      </c>
      <c r="J12745" s="2">
        <f>VLOOKUP($E12745,
Products!$A$1:$F$201,MATCH(Orders!J$1,Products!$A$1:$F$1,0),0)</f>
        <v>1741.1720710333091</v>
      </c>
    </row>
    <row r="12746" spans="1:10">
      <c r="A12746">
        <v>12745</v>
      </c>
      <c r="B12746" s="4">
        <v>46022</v>
      </c>
      <c r="C12746" s="10">
        <f>DATE(YEAR(orders[[#This Row],[order_date]]), MONTH(orders[[#This Row],[order_date]]), 1)</f>
        <v>45992</v>
      </c>
      <c r="D12746" t="s">
        <v>4024</v>
      </c>
      <c r="E12746" t="s">
        <v>677</v>
      </c>
      <c r="F12746" t="str">
        <f>VLOOKUP(orders[[#This Row],[product_id]],Products!A:C,3,0)</f>
        <v>Electronics</v>
      </c>
      <c r="G12746">
        <v>2</v>
      </c>
      <c r="H12746" s="6">
        <v>0.18508763588421023</v>
      </c>
      <c r="I12746" s="2">
        <f>VLOOKUP($E12746,
Products!$A$1:$F$201,MATCH(Orders!I$1,Products!$A$1:$F$1,0),0)</f>
        <v>11360.699432756561</v>
      </c>
      <c r="J12746" s="2">
        <f>VLOOKUP($E12746,
Products!$A$1:$F$201,MATCH(Orders!J$1,Products!$A$1:$F$1,0),0)</f>
        <v>8118.8949869342459</v>
      </c>
    </row>
    <row r="12747" spans="1:10">
      <c r="A12747">
        <v>12746</v>
      </c>
      <c r="B12747" s="4">
        <v>45908</v>
      </c>
      <c r="C12747" s="10">
        <f>DATE(YEAR(orders[[#This Row],[order_date]]), MONTH(orders[[#This Row],[order_date]]), 1)</f>
        <v>45901</v>
      </c>
      <c r="D12747" t="s">
        <v>3321</v>
      </c>
      <c r="E12747" t="s">
        <v>543</v>
      </c>
      <c r="F12747" t="str">
        <f>VLOOKUP(orders[[#This Row],[product_id]],Products!A:C,3,0)</f>
        <v>Appliances</v>
      </c>
      <c r="G12747">
        <v>2</v>
      </c>
      <c r="H12747" s="6">
        <v>8.9507147535049222E-2</v>
      </c>
      <c r="I12747" s="2">
        <f>VLOOKUP($E12747,
Products!$A$1:$F$201,MATCH(Orders!I$1,Products!$A$1:$F$1,0),0)</f>
        <v>2300.989425669633</v>
      </c>
      <c r="J12747" s="2">
        <f>VLOOKUP($E12747,
Products!$A$1:$F$201,MATCH(Orders!J$1,Products!$A$1:$F$1,0),0)</f>
        <v>1726.390958088811</v>
      </c>
    </row>
    <row r="12748" spans="1:10">
      <c r="A12748">
        <v>12747</v>
      </c>
      <c r="B12748" s="4">
        <v>45920</v>
      </c>
      <c r="C12748" s="10">
        <f>DATE(YEAR(orders[[#This Row],[order_date]]), MONTH(orders[[#This Row],[order_date]]), 1)</f>
        <v>45901</v>
      </c>
      <c r="D12748" t="s">
        <v>1880</v>
      </c>
      <c r="E12748" t="s">
        <v>612</v>
      </c>
      <c r="F12748" t="str">
        <f>VLOOKUP(orders[[#This Row],[product_id]],Products!A:C,3,0)</f>
        <v>Electronics</v>
      </c>
      <c r="G12748">
        <v>2</v>
      </c>
      <c r="H12748" s="6">
        <v>0.12261089849378676</v>
      </c>
      <c r="I12748" s="2">
        <f>VLOOKUP($E12748,
Products!$A$1:$F$201,MATCH(Orders!I$1,Products!$A$1:$F$1,0),0)</f>
        <v>2704.041843529928</v>
      </c>
      <c r="J12748" s="2">
        <f>VLOOKUP($E12748,
Products!$A$1:$F$201,MATCH(Orders!J$1,Products!$A$1:$F$1,0),0)</f>
        <v>2158.9135708713038</v>
      </c>
    </row>
    <row r="12749" spans="1:10">
      <c r="A12749">
        <v>12748</v>
      </c>
      <c r="B12749" s="4">
        <v>45094</v>
      </c>
      <c r="C12749" s="10">
        <f>DATE(YEAR(orders[[#This Row],[order_date]]), MONTH(orders[[#This Row],[order_date]]), 1)</f>
        <v>45078</v>
      </c>
      <c r="D12749" t="s">
        <v>3052</v>
      </c>
      <c r="E12749" t="s">
        <v>507</v>
      </c>
      <c r="F12749" t="str">
        <f>VLOOKUP(orders[[#This Row],[product_id]],Products!A:C,3,0)</f>
        <v>Electronics</v>
      </c>
      <c r="G12749">
        <v>1</v>
      </c>
      <c r="H12749" s="6">
        <v>0.1638973711503105</v>
      </c>
      <c r="I12749" s="2">
        <f>VLOOKUP($E12749,
Products!$A$1:$F$201,MATCH(Orders!I$1,Products!$A$1:$F$1,0),0)</f>
        <v>28502.89768049858</v>
      </c>
      <c r="J12749" s="2">
        <f>VLOOKUP($E12749,
Products!$A$1:$F$201,MATCH(Orders!J$1,Products!$A$1:$F$1,0),0)</f>
        <v>20477.83623923226</v>
      </c>
    </row>
    <row r="12750" spans="1:10">
      <c r="A12750">
        <v>12749</v>
      </c>
      <c r="B12750" s="4">
        <v>45210</v>
      </c>
      <c r="C12750" s="10">
        <f>DATE(YEAR(orders[[#This Row],[order_date]]), MONTH(orders[[#This Row],[order_date]]), 1)</f>
        <v>45200</v>
      </c>
      <c r="D12750" t="s">
        <v>3831</v>
      </c>
      <c r="E12750" t="s">
        <v>587</v>
      </c>
      <c r="F12750" t="str">
        <f>VLOOKUP(orders[[#This Row],[product_id]],Products!A:C,3,0)</f>
        <v>Electronics</v>
      </c>
      <c r="G12750">
        <v>1</v>
      </c>
      <c r="H12750" s="6">
        <v>0.11083737242087785</v>
      </c>
      <c r="I12750" s="2">
        <f>VLOOKUP($E12750,
Products!$A$1:$F$201,MATCH(Orders!I$1,Products!$A$1:$F$1,0),0)</f>
        <v>16527.367619686949</v>
      </c>
      <c r="J12750" s="2">
        <f>VLOOKUP($E12750,
Products!$A$1:$F$201,MATCH(Orders!J$1,Products!$A$1:$F$1,0),0)</f>
        <v>12533.62883070202</v>
      </c>
    </row>
    <row r="12751" spans="1:10">
      <c r="A12751">
        <v>12750</v>
      </c>
      <c r="B12751" s="4">
        <v>45986</v>
      </c>
      <c r="C12751" s="10">
        <f>DATE(YEAR(orders[[#This Row],[order_date]]), MONTH(orders[[#This Row],[order_date]]), 1)</f>
        <v>45962</v>
      </c>
      <c r="D12751" t="s">
        <v>1952</v>
      </c>
      <c r="E12751" t="s">
        <v>645</v>
      </c>
      <c r="F12751" t="str">
        <f>VLOOKUP(orders[[#This Row],[product_id]],Products!A:C,3,0)</f>
        <v>Electronics</v>
      </c>
      <c r="G12751">
        <v>3</v>
      </c>
      <c r="H12751" s="6">
        <v>0.23413302226147656</v>
      </c>
      <c r="I12751" s="2">
        <f>VLOOKUP($E12751,
Products!$A$1:$F$201,MATCH(Orders!I$1,Products!$A$1:$F$1,0),0)</f>
        <v>29658.239859810968</v>
      </c>
      <c r="J12751" s="2">
        <f>VLOOKUP($E12751,
Products!$A$1:$F$201,MATCH(Orders!J$1,Products!$A$1:$F$1,0),0)</f>
        <v>22421.521919652871</v>
      </c>
    </row>
    <row r="12752" spans="1:10">
      <c r="A12752">
        <v>12751</v>
      </c>
      <c r="B12752" s="4">
        <v>45750</v>
      </c>
      <c r="C12752" s="10">
        <f>DATE(YEAR(orders[[#This Row],[order_date]]), MONTH(orders[[#This Row],[order_date]]), 1)</f>
        <v>45748</v>
      </c>
      <c r="D12752" t="s">
        <v>1471</v>
      </c>
      <c r="E12752" t="s">
        <v>656</v>
      </c>
      <c r="F12752" t="str">
        <f>VLOOKUP(orders[[#This Row],[product_id]],Products!A:C,3,0)</f>
        <v>Electronics</v>
      </c>
      <c r="G12752">
        <v>3</v>
      </c>
      <c r="H12752" s="6">
        <v>0.15012951179039483</v>
      </c>
      <c r="I12752" s="2">
        <f>VLOOKUP($E12752,
Products!$A$1:$F$201,MATCH(Orders!I$1,Products!$A$1:$F$1,0),0)</f>
        <v>30485.811519789549</v>
      </c>
      <c r="J12752" s="2">
        <f>VLOOKUP($E12752,
Products!$A$1:$F$201,MATCH(Orders!J$1,Products!$A$1:$F$1,0),0)</f>
        <v>23818.70129930825</v>
      </c>
    </row>
    <row r="12753" spans="1:10">
      <c r="A12753">
        <v>12752</v>
      </c>
      <c r="B12753" s="4">
        <v>45817</v>
      </c>
      <c r="C12753" s="10">
        <f>DATE(YEAR(orders[[#This Row],[order_date]]), MONTH(orders[[#This Row],[order_date]]), 1)</f>
        <v>45809</v>
      </c>
      <c r="D12753" t="s">
        <v>4357</v>
      </c>
      <c r="E12753" t="s">
        <v>616</v>
      </c>
      <c r="F12753" t="str">
        <f>VLOOKUP(orders[[#This Row],[product_id]],Products!A:C,3,0)</f>
        <v>Electronics</v>
      </c>
      <c r="G12753">
        <v>3</v>
      </c>
      <c r="H12753" s="6">
        <v>0.15044254409476623</v>
      </c>
      <c r="I12753" s="2">
        <f>VLOOKUP($E12753,
Products!$A$1:$F$201,MATCH(Orders!I$1,Products!$A$1:$F$1,0),0)</f>
        <v>12172.554053901489</v>
      </c>
      <c r="J12753" s="2">
        <f>VLOOKUP($E12753,
Products!$A$1:$F$201,MATCH(Orders!J$1,Products!$A$1:$F$1,0),0)</f>
        <v>9644.7702288148557</v>
      </c>
    </row>
    <row r="12754" spans="1:10">
      <c r="A12754">
        <v>12753</v>
      </c>
      <c r="B12754" s="4">
        <v>45060</v>
      </c>
      <c r="C12754" s="10">
        <f>DATE(YEAR(orders[[#This Row],[order_date]]), MONTH(orders[[#This Row],[order_date]]), 1)</f>
        <v>45047</v>
      </c>
      <c r="D12754" t="s">
        <v>3318</v>
      </c>
      <c r="E12754" t="s">
        <v>514</v>
      </c>
      <c r="F12754" t="str">
        <f>VLOOKUP(orders[[#This Row],[product_id]],Products!A:C,3,0)</f>
        <v>Electronics</v>
      </c>
      <c r="G12754">
        <v>2</v>
      </c>
      <c r="H12754" s="6">
        <v>0.21870587556318577</v>
      </c>
      <c r="I12754" s="2">
        <f>VLOOKUP($E12754,
Products!$A$1:$F$201,MATCH(Orders!I$1,Products!$A$1:$F$1,0),0)</f>
        <v>16482.730474054071</v>
      </c>
      <c r="J12754" s="2">
        <f>VLOOKUP($E12754,
Products!$A$1:$F$201,MATCH(Orders!J$1,Products!$A$1:$F$1,0),0)</f>
        <v>12480.81165565178</v>
      </c>
    </row>
    <row r="12755" spans="1:10">
      <c r="A12755">
        <v>12754</v>
      </c>
      <c r="B12755" s="4">
        <v>45048</v>
      </c>
      <c r="C12755" s="10">
        <f>DATE(YEAR(orders[[#This Row],[order_date]]), MONTH(orders[[#This Row],[order_date]]), 1)</f>
        <v>45047</v>
      </c>
      <c r="D12755" t="s">
        <v>1172</v>
      </c>
      <c r="E12755" t="s">
        <v>641</v>
      </c>
      <c r="F12755" t="str">
        <f>VLOOKUP(orders[[#This Row],[product_id]],Products!A:C,3,0)</f>
        <v>Appliances</v>
      </c>
      <c r="G12755">
        <v>2</v>
      </c>
      <c r="H12755" s="6">
        <v>5.6694896333397152E-2</v>
      </c>
      <c r="I12755" s="2">
        <f>VLOOKUP($E12755,
Products!$A$1:$F$201,MATCH(Orders!I$1,Products!$A$1:$F$1,0),0)</f>
        <v>27167.965718506261</v>
      </c>
      <c r="J12755" s="2">
        <f>VLOOKUP($E12755,
Products!$A$1:$F$201,MATCH(Orders!J$1,Products!$A$1:$F$1,0),0)</f>
        <v>19748.025676381669</v>
      </c>
    </row>
    <row r="12756" spans="1:10">
      <c r="A12756">
        <v>12755</v>
      </c>
      <c r="B12756" s="4">
        <v>45759</v>
      </c>
      <c r="C12756" s="10">
        <f>DATE(YEAR(orders[[#This Row],[order_date]]), MONTH(orders[[#This Row],[order_date]]), 1)</f>
        <v>45748</v>
      </c>
      <c r="D12756" t="s">
        <v>4534</v>
      </c>
      <c r="E12756" t="s">
        <v>683</v>
      </c>
      <c r="F12756" t="str">
        <f>VLOOKUP(orders[[#This Row],[product_id]],Products!A:C,3,0)</f>
        <v>Electronics</v>
      </c>
      <c r="G12756">
        <v>2</v>
      </c>
      <c r="H12756" s="6">
        <v>0.21413606276115699</v>
      </c>
      <c r="I12756" s="2">
        <f>VLOOKUP($E12756,
Products!$A$1:$F$201,MATCH(Orders!I$1,Products!$A$1:$F$1,0),0)</f>
        <v>30555.409096588959</v>
      </c>
      <c r="J12756" s="2">
        <f>VLOOKUP($E12756,
Products!$A$1:$F$201,MATCH(Orders!J$1,Products!$A$1:$F$1,0),0)</f>
        <v>20295.233857550291</v>
      </c>
    </row>
    <row r="12757" spans="1:10">
      <c r="A12757">
        <v>12756</v>
      </c>
      <c r="B12757" s="4">
        <v>45948</v>
      </c>
      <c r="C12757" s="10">
        <f>DATE(YEAR(orders[[#This Row],[order_date]]), MONTH(orders[[#This Row],[order_date]]), 1)</f>
        <v>45931</v>
      </c>
      <c r="D12757" t="s">
        <v>1191</v>
      </c>
      <c r="E12757" t="s">
        <v>585</v>
      </c>
      <c r="F12757" t="str">
        <f>VLOOKUP(orders[[#This Row],[product_id]],Products!A:C,3,0)</f>
        <v>Appliances</v>
      </c>
      <c r="G12757">
        <v>1</v>
      </c>
      <c r="H12757" s="6">
        <v>8.7436043140572905E-2</v>
      </c>
      <c r="I12757" s="2">
        <f>VLOOKUP($E12757,
Products!$A$1:$F$201,MATCH(Orders!I$1,Products!$A$1:$F$1,0),0)</f>
        <v>24049.2355837664</v>
      </c>
      <c r="J12757" s="2">
        <f>VLOOKUP($E12757,
Products!$A$1:$F$201,MATCH(Orders!J$1,Products!$A$1:$F$1,0),0)</f>
        <v>19053.338129326308</v>
      </c>
    </row>
    <row r="12758" spans="1:10">
      <c r="A12758">
        <v>12757</v>
      </c>
      <c r="B12758" s="4">
        <v>45821</v>
      </c>
      <c r="C12758" s="10">
        <f>DATE(YEAR(orders[[#This Row],[order_date]]), MONTH(orders[[#This Row],[order_date]]), 1)</f>
        <v>45809</v>
      </c>
      <c r="D12758" t="s">
        <v>2281</v>
      </c>
      <c r="E12758" t="s">
        <v>567</v>
      </c>
      <c r="F12758" t="str">
        <f>VLOOKUP(orders[[#This Row],[product_id]],Products!A:C,3,0)</f>
        <v>Electronics</v>
      </c>
      <c r="G12758">
        <v>2</v>
      </c>
      <c r="H12758" s="6">
        <v>0.17934819506670843</v>
      </c>
      <c r="I12758" s="2">
        <f>VLOOKUP($E12758,
Products!$A$1:$F$201,MATCH(Orders!I$1,Products!$A$1:$F$1,0),0)</f>
        <v>17514.171240093368</v>
      </c>
      <c r="J12758" s="2">
        <f>VLOOKUP($E12758,
Products!$A$1:$F$201,MATCH(Orders!J$1,Products!$A$1:$F$1,0),0)</f>
        <v>12226.76247250809</v>
      </c>
    </row>
    <row r="12759" spans="1:10">
      <c r="A12759">
        <v>12758</v>
      </c>
      <c r="B12759" s="4">
        <v>45215</v>
      </c>
      <c r="C12759" s="10">
        <f>DATE(YEAR(orders[[#This Row],[order_date]]), MONTH(orders[[#This Row],[order_date]]), 1)</f>
        <v>45200</v>
      </c>
      <c r="D12759" t="s">
        <v>1149</v>
      </c>
      <c r="E12759" t="s">
        <v>528</v>
      </c>
      <c r="F12759" t="str">
        <f>VLOOKUP(orders[[#This Row],[product_id]],Products!A:C,3,0)</f>
        <v>Appliances</v>
      </c>
      <c r="G12759">
        <v>3</v>
      </c>
      <c r="H12759" s="6">
        <v>0.10714759835196287</v>
      </c>
      <c r="I12759" s="2">
        <f>VLOOKUP($E12759,
Products!$A$1:$F$201,MATCH(Orders!I$1,Products!$A$1:$F$1,0),0)</f>
        <v>5741.145946914552</v>
      </c>
      <c r="J12759" s="2">
        <f>VLOOKUP($E12759,
Products!$A$1:$F$201,MATCH(Orders!J$1,Products!$A$1:$F$1,0),0)</f>
        <v>4112.7219202399874</v>
      </c>
    </row>
    <row r="12760" spans="1:10">
      <c r="A12760">
        <v>12759</v>
      </c>
      <c r="B12760" s="4">
        <v>46003</v>
      </c>
      <c r="C12760" s="10">
        <f>DATE(YEAR(orders[[#This Row],[order_date]]), MONTH(orders[[#This Row],[order_date]]), 1)</f>
        <v>45992</v>
      </c>
      <c r="D12760" t="s">
        <v>2583</v>
      </c>
      <c r="E12760" t="s">
        <v>598</v>
      </c>
      <c r="F12760" t="str">
        <f>VLOOKUP(orders[[#This Row],[product_id]],Products!A:C,3,0)</f>
        <v>Appliances</v>
      </c>
      <c r="G12760">
        <v>1</v>
      </c>
      <c r="H12760" s="6">
        <v>9.3759323631564695E-2</v>
      </c>
      <c r="I12760" s="2">
        <f>VLOOKUP($E12760,
Products!$A$1:$F$201,MATCH(Orders!I$1,Products!$A$1:$F$1,0),0)</f>
        <v>5641.6789233526652</v>
      </c>
      <c r="J12760" s="2">
        <f>VLOOKUP($E12760,
Products!$A$1:$F$201,MATCH(Orders!J$1,Products!$A$1:$F$1,0),0)</f>
        <v>4031.2473685481059</v>
      </c>
    </row>
    <row r="12761" spans="1:10">
      <c r="A12761">
        <v>12760</v>
      </c>
      <c r="B12761" s="4">
        <v>46001</v>
      </c>
      <c r="C12761" s="10">
        <f>DATE(YEAR(orders[[#This Row],[order_date]]), MONTH(orders[[#This Row],[order_date]]), 1)</f>
        <v>45992</v>
      </c>
      <c r="D12761" t="s">
        <v>1610</v>
      </c>
      <c r="E12761" t="s">
        <v>564</v>
      </c>
      <c r="F12761" t="str">
        <f>VLOOKUP(orders[[#This Row],[product_id]],Products!A:C,3,0)</f>
        <v>Electronics</v>
      </c>
      <c r="G12761">
        <v>1</v>
      </c>
      <c r="H12761" s="6">
        <v>0.11077210383089776</v>
      </c>
      <c r="I12761" s="2">
        <f>VLOOKUP($E12761,
Products!$A$1:$F$201,MATCH(Orders!I$1,Products!$A$1:$F$1,0),0)</f>
        <v>21989.290766910399</v>
      </c>
      <c r="J12761" s="2">
        <f>VLOOKUP($E12761,
Products!$A$1:$F$201,MATCH(Orders!J$1,Products!$A$1:$F$1,0),0)</f>
        <v>15566.99865864101</v>
      </c>
    </row>
    <row r="12762" spans="1:10">
      <c r="A12762">
        <v>12761</v>
      </c>
      <c r="B12762" s="4">
        <v>45765</v>
      </c>
      <c r="C12762" s="10">
        <f>DATE(YEAR(orders[[#This Row],[order_date]]), MONTH(orders[[#This Row],[order_date]]), 1)</f>
        <v>45748</v>
      </c>
      <c r="D12762" t="s">
        <v>3616</v>
      </c>
      <c r="E12762" t="s">
        <v>515</v>
      </c>
      <c r="F12762" t="str">
        <f>VLOOKUP(orders[[#This Row],[product_id]],Products!A:C,3,0)</f>
        <v>Appliances</v>
      </c>
      <c r="G12762">
        <v>1</v>
      </c>
      <c r="H12762" s="6">
        <v>9.229611144608442E-2</v>
      </c>
      <c r="I12762" s="2">
        <f>VLOOKUP($E12762,
Products!$A$1:$F$201,MATCH(Orders!I$1,Products!$A$1:$F$1,0),0)</f>
        <v>2136.8180837738519</v>
      </c>
      <c r="J12762" s="2">
        <f>VLOOKUP($E12762,
Products!$A$1:$F$201,MATCH(Orders!J$1,Products!$A$1:$F$1,0),0)</f>
        <v>1689.48738136013</v>
      </c>
    </row>
    <row r="12763" spans="1:10">
      <c r="A12763">
        <v>12762</v>
      </c>
      <c r="B12763" s="4">
        <v>45838</v>
      </c>
      <c r="C12763" s="10">
        <f>DATE(YEAR(orders[[#This Row],[order_date]]), MONTH(orders[[#This Row],[order_date]]), 1)</f>
        <v>45809</v>
      </c>
      <c r="D12763" t="s">
        <v>3915</v>
      </c>
      <c r="E12763" t="s">
        <v>645</v>
      </c>
      <c r="F12763" t="str">
        <f>VLOOKUP(orders[[#This Row],[product_id]],Products!A:C,3,0)</f>
        <v>Electronics</v>
      </c>
      <c r="G12763">
        <v>2</v>
      </c>
      <c r="H12763" s="6">
        <v>0.17410844421004396</v>
      </c>
      <c r="I12763" s="2">
        <f>VLOOKUP($E12763,
Products!$A$1:$F$201,MATCH(Orders!I$1,Products!$A$1:$F$1,0),0)</f>
        <v>29658.239859810968</v>
      </c>
      <c r="J12763" s="2">
        <f>VLOOKUP($E12763,
Products!$A$1:$F$201,MATCH(Orders!J$1,Products!$A$1:$F$1,0),0)</f>
        <v>22421.521919652871</v>
      </c>
    </row>
    <row r="12764" spans="1:10">
      <c r="A12764">
        <v>12763</v>
      </c>
      <c r="B12764" s="4">
        <v>44966</v>
      </c>
      <c r="C12764" s="10">
        <f>DATE(YEAR(orders[[#This Row],[order_date]]), MONTH(orders[[#This Row],[order_date]]), 1)</f>
        <v>44958</v>
      </c>
      <c r="D12764" t="s">
        <v>2507</v>
      </c>
      <c r="E12764" t="s">
        <v>695</v>
      </c>
      <c r="F12764" t="str">
        <f>VLOOKUP(orders[[#This Row],[product_id]],Products!A:C,3,0)</f>
        <v>Electronics</v>
      </c>
      <c r="G12764">
        <v>2</v>
      </c>
      <c r="H12764" s="6">
        <v>0.14746217415007365</v>
      </c>
      <c r="I12764" s="2">
        <f>VLOOKUP($E12764,
Products!$A$1:$F$201,MATCH(Orders!I$1,Products!$A$1:$F$1,0),0)</f>
        <v>2716.2219891886762</v>
      </c>
      <c r="J12764" s="2">
        <f>VLOOKUP($E12764,
Products!$A$1:$F$201,MATCH(Orders!J$1,Products!$A$1:$F$1,0),0)</f>
        <v>2045.0534052982539</v>
      </c>
    </row>
    <row r="12765" spans="1:10">
      <c r="A12765">
        <v>12764</v>
      </c>
      <c r="B12765" s="4">
        <v>45176</v>
      </c>
      <c r="C12765" s="10">
        <f>DATE(YEAR(orders[[#This Row],[order_date]]), MONTH(orders[[#This Row],[order_date]]), 1)</f>
        <v>45170</v>
      </c>
      <c r="D12765" t="s">
        <v>1631</v>
      </c>
      <c r="E12765" t="s">
        <v>630</v>
      </c>
      <c r="F12765" t="str">
        <f>VLOOKUP(orders[[#This Row],[product_id]],Products!A:C,3,0)</f>
        <v>Electronics</v>
      </c>
      <c r="G12765">
        <v>2</v>
      </c>
      <c r="H12765" s="6">
        <v>0.24891941432713038</v>
      </c>
      <c r="I12765" s="2">
        <f>VLOOKUP($E12765,
Products!$A$1:$F$201,MATCH(Orders!I$1,Products!$A$1:$F$1,0),0)</f>
        <v>20513.60683859466</v>
      </c>
      <c r="J12765" s="2">
        <f>VLOOKUP($E12765,
Products!$A$1:$F$201,MATCH(Orders!J$1,Products!$A$1:$F$1,0),0)</f>
        <v>14929.268600567289</v>
      </c>
    </row>
    <row r="12766" spans="1:10">
      <c r="A12766">
        <v>12765</v>
      </c>
      <c r="B12766" s="4">
        <v>45144</v>
      </c>
      <c r="C12766" s="10">
        <f>DATE(YEAR(orders[[#This Row],[order_date]]), MONTH(orders[[#This Row],[order_date]]), 1)</f>
        <v>45139</v>
      </c>
      <c r="D12766" t="s">
        <v>4427</v>
      </c>
      <c r="E12766" t="s">
        <v>621</v>
      </c>
      <c r="F12766" t="str">
        <f>VLOOKUP(orders[[#This Row],[product_id]],Products!A:C,3,0)</f>
        <v>Electronics</v>
      </c>
      <c r="G12766">
        <v>2</v>
      </c>
      <c r="H12766" s="6">
        <v>0.23141096309990161</v>
      </c>
      <c r="I12766" s="2">
        <f>VLOOKUP($E12766,
Products!$A$1:$F$201,MATCH(Orders!I$1,Products!$A$1:$F$1,0),0)</f>
        <v>11784.05708818019</v>
      </c>
      <c r="J12766" s="2">
        <f>VLOOKUP($E12766,
Products!$A$1:$F$201,MATCH(Orders!J$1,Products!$A$1:$F$1,0),0)</f>
        <v>7779.8525757032758</v>
      </c>
    </row>
    <row r="12767" spans="1:10">
      <c r="A12767">
        <v>12766</v>
      </c>
      <c r="B12767" s="4">
        <v>45105</v>
      </c>
      <c r="C12767" s="10">
        <f>DATE(YEAR(orders[[#This Row],[order_date]]), MONTH(orders[[#This Row],[order_date]]), 1)</f>
        <v>45078</v>
      </c>
      <c r="D12767" t="s">
        <v>2683</v>
      </c>
      <c r="E12767" t="s">
        <v>663</v>
      </c>
      <c r="F12767" t="str">
        <f>VLOOKUP(orders[[#This Row],[product_id]],Products!A:C,3,0)</f>
        <v>Electronics</v>
      </c>
      <c r="G12767">
        <v>1</v>
      </c>
      <c r="H12767" s="6">
        <v>0.10567350440119075</v>
      </c>
      <c r="I12767" s="2">
        <f>VLOOKUP($E12767,
Products!$A$1:$F$201,MATCH(Orders!I$1,Products!$A$1:$F$1,0),0)</f>
        <v>12863.39473364416</v>
      </c>
      <c r="J12767" s="2">
        <f>VLOOKUP($E12767,
Products!$A$1:$F$201,MATCH(Orders!J$1,Products!$A$1:$F$1,0),0)</f>
        <v>9312.9321574947517</v>
      </c>
    </row>
    <row r="12768" spans="1:10">
      <c r="A12768">
        <v>12767</v>
      </c>
      <c r="B12768" s="4">
        <v>45109</v>
      </c>
      <c r="C12768" s="10">
        <f>DATE(YEAR(orders[[#This Row],[order_date]]), MONTH(orders[[#This Row],[order_date]]), 1)</f>
        <v>45108</v>
      </c>
      <c r="D12768" t="s">
        <v>997</v>
      </c>
      <c r="E12768" t="s">
        <v>579</v>
      </c>
      <c r="F12768" t="str">
        <f>VLOOKUP(orders[[#This Row],[product_id]],Products!A:C,3,0)</f>
        <v>Appliances</v>
      </c>
      <c r="G12768">
        <v>2</v>
      </c>
      <c r="H12768" s="6">
        <v>0.12741580731242416</v>
      </c>
      <c r="I12768" s="2">
        <f>VLOOKUP($E12768,
Products!$A$1:$F$201,MATCH(Orders!I$1,Products!$A$1:$F$1,0),0)</f>
        <v>5919.3204980498322</v>
      </c>
      <c r="J12768" s="2">
        <f>VLOOKUP($E12768,
Products!$A$1:$F$201,MATCH(Orders!J$1,Products!$A$1:$F$1,0),0)</f>
        <v>3972.3071240281379</v>
      </c>
    </row>
    <row r="12769" spans="1:10">
      <c r="A12769">
        <v>12768</v>
      </c>
      <c r="B12769" s="4">
        <v>45631</v>
      </c>
      <c r="C12769" s="10">
        <f>DATE(YEAR(orders[[#This Row],[order_date]]), MONTH(orders[[#This Row],[order_date]]), 1)</f>
        <v>45627</v>
      </c>
      <c r="D12769" t="s">
        <v>1939</v>
      </c>
      <c r="E12769" t="s">
        <v>701</v>
      </c>
      <c r="F12769" t="str">
        <f>VLOOKUP(orders[[#This Row],[product_id]],Products!A:C,3,0)</f>
        <v>Electronics</v>
      </c>
      <c r="G12769">
        <v>2</v>
      </c>
      <c r="H12769" s="6">
        <v>0.15318529108267409</v>
      </c>
      <c r="I12769" s="2">
        <f>VLOOKUP($E12769,
Products!$A$1:$F$201,MATCH(Orders!I$1,Products!$A$1:$F$1,0),0)</f>
        <v>19562.35470664543</v>
      </c>
      <c r="J12769" s="2">
        <f>VLOOKUP($E12769,
Products!$A$1:$F$201,MATCH(Orders!J$1,Products!$A$1:$F$1,0),0)</f>
        <v>13782.49498098754</v>
      </c>
    </row>
    <row r="12770" spans="1:10">
      <c r="A12770">
        <v>12769</v>
      </c>
      <c r="B12770" s="4">
        <v>45423</v>
      </c>
      <c r="C12770" s="10">
        <f>DATE(YEAR(orders[[#This Row],[order_date]]), MONTH(orders[[#This Row],[order_date]]), 1)</f>
        <v>45413</v>
      </c>
      <c r="D12770" t="s">
        <v>4461</v>
      </c>
      <c r="E12770" t="s">
        <v>680</v>
      </c>
      <c r="F12770" t="str">
        <f>VLOOKUP(orders[[#This Row],[product_id]],Products!A:C,3,0)</f>
        <v>Electronics</v>
      </c>
      <c r="G12770">
        <v>1</v>
      </c>
      <c r="H12770" s="6">
        <v>0.10561081206752959</v>
      </c>
      <c r="I12770" s="2">
        <f>VLOOKUP($E12770,
Products!$A$1:$F$201,MATCH(Orders!I$1,Products!$A$1:$F$1,0),0)</f>
        <v>31627.348891742429</v>
      </c>
      <c r="J12770" s="2">
        <f>VLOOKUP($E12770,
Products!$A$1:$F$201,MATCH(Orders!J$1,Products!$A$1:$F$1,0),0)</f>
        <v>23219.930812036979</v>
      </c>
    </row>
    <row r="12771" spans="1:10">
      <c r="A12771">
        <v>12770</v>
      </c>
      <c r="B12771" s="4">
        <v>45523</v>
      </c>
      <c r="C12771" s="10">
        <f>DATE(YEAR(orders[[#This Row],[order_date]]), MONTH(orders[[#This Row],[order_date]]), 1)</f>
        <v>45505</v>
      </c>
      <c r="D12771" t="s">
        <v>4474</v>
      </c>
      <c r="E12771" t="s">
        <v>546</v>
      </c>
      <c r="F12771" t="str">
        <f>VLOOKUP(orders[[#This Row],[product_id]],Products!A:C,3,0)</f>
        <v>Electronics</v>
      </c>
      <c r="G12771">
        <v>2</v>
      </c>
      <c r="H12771" s="6">
        <v>0.10169454513768815</v>
      </c>
      <c r="I12771" s="2">
        <f>VLOOKUP($E12771,
Products!$A$1:$F$201,MATCH(Orders!I$1,Products!$A$1:$F$1,0),0)</f>
        <v>21943.16319502375</v>
      </c>
      <c r="J12771" s="2">
        <f>VLOOKUP($E12771,
Products!$A$1:$F$201,MATCH(Orders!J$1,Products!$A$1:$F$1,0),0)</f>
        <v>16937.09489743154</v>
      </c>
    </row>
    <row r="12772" spans="1:10">
      <c r="A12772">
        <v>12771</v>
      </c>
      <c r="B12772" s="4">
        <v>45387</v>
      </c>
      <c r="C12772" s="10">
        <f>DATE(YEAR(orders[[#This Row],[order_date]]), MONTH(orders[[#This Row],[order_date]]), 1)</f>
        <v>45383</v>
      </c>
      <c r="D12772" t="s">
        <v>2540</v>
      </c>
      <c r="E12772" t="s">
        <v>608</v>
      </c>
      <c r="F12772" t="str">
        <f>VLOOKUP(orders[[#This Row],[product_id]],Products!A:C,3,0)</f>
        <v>Electronics</v>
      </c>
      <c r="G12772">
        <v>1</v>
      </c>
      <c r="H12772" s="6">
        <v>0.18756365283430812</v>
      </c>
      <c r="I12772" s="2">
        <f>VLOOKUP($E12772,
Products!$A$1:$F$201,MATCH(Orders!I$1,Products!$A$1:$F$1,0),0)</f>
        <v>32509.710212279751</v>
      </c>
      <c r="J12772" s="2">
        <f>VLOOKUP($E12772,
Products!$A$1:$F$201,MATCH(Orders!J$1,Products!$A$1:$F$1,0),0)</f>
        <v>23699.228985408761</v>
      </c>
    </row>
    <row r="12773" spans="1:10">
      <c r="A12773">
        <v>12772</v>
      </c>
      <c r="B12773" s="4">
        <v>45400</v>
      </c>
      <c r="C12773" s="10">
        <f>DATE(YEAR(orders[[#This Row],[order_date]]), MONTH(orders[[#This Row],[order_date]]), 1)</f>
        <v>45383</v>
      </c>
      <c r="D12773" t="s">
        <v>1457</v>
      </c>
      <c r="E12773" t="s">
        <v>512</v>
      </c>
      <c r="F12773" t="str">
        <f>VLOOKUP(orders[[#This Row],[product_id]],Products!A:C,3,0)</f>
        <v>Electronics</v>
      </c>
      <c r="G12773">
        <v>3</v>
      </c>
      <c r="H12773" s="6">
        <v>0.14801963751784819</v>
      </c>
      <c r="I12773" s="2">
        <f>VLOOKUP($E12773,
Products!$A$1:$F$201,MATCH(Orders!I$1,Products!$A$1:$F$1,0),0)</f>
        <v>12877.548087294561</v>
      </c>
      <c r="J12773" s="2">
        <f>VLOOKUP($E12773,
Products!$A$1:$F$201,MATCH(Orders!J$1,Products!$A$1:$F$1,0),0)</f>
        <v>9551.9000631411909</v>
      </c>
    </row>
    <row r="12774" spans="1:10">
      <c r="A12774">
        <v>12773</v>
      </c>
      <c r="B12774" s="4">
        <v>45611</v>
      </c>
      <c r="C12774" s="10">
        <f>DATE(YEAR(orders[[#This Row],[order_date]]), MONTH(orders[[#This Row],[order_date]]), 1)</f>
        <v>45597</v>
      </c>
      <c r="D12774" t="s">
        <v>1940</v>
      </c>
      <c r="E12774" t="s">
        <v>599</v>
      </c>
      <c r="F12774" t="str">
        <f>VLOOKUP(orders[[#This Row],[product_id]],Products!A:C,3,0)</f>
        <v>Electronics</v>
      </c>
      <c r="G12774">
        <v>1</v>
      </c>
      <c r="H12774" s="6">
        <v>0.20549751620965609</v>
      </c>
      <c r="I12774" s="2">
        <f>VLOOKUP($E12774,
Products!$A$1:$F$201,MATCH(Orders!I$1,Products!$A$1:$F$1,0),0)</f>
        <v>24019.70637428105</v>
      </c>
      <c r="J12774" s="2">
        <f>VLOOKUP($E12774,
Products!$A$1:$F$201,MATCH(Orders!J$1,Products!$A$1:$F$1,0),0)</f>
        <v>16602.559277417411</v>
      </c>
    </row>
    <row r="12775" spans="1:10">
      <c r="A12775">
        <v>12774</v>
      </c>
      <c r="B12775" s="4">
        <v>45987</v>
      </c>
      <c r="C12775" s="10">
        <f>DATE(YEAR(orders[[#This Row],[order_date]]), MONTH(orders[[#This Row],[order_date]]), 1)</f>
        <v>45962</v>
      </c>
      <c r="D12775" t="s">
        <v>3628</v>
      </c>
      <c r="E12775" t="s">
        <v>621</v>
      </c>
      <c r="F12775" t="str">
        <f>VLOOKUP(orders[[#This Row],[product_id]],Products!A:C,3,0)</f>
        <v>Electronics</v>
      </c>
      <c r="G12775">
        <v>2</v>
      </c>
      <c r="H12775" s="6">
        <v>0.16816322130581471</v>
      </c>
      <c r="I12775" s="2">
        <f>VLOOKUP($E12775,
Products!$A$1:$F$201,MATCH(Orders!I$1,Products!$A$1:$F$1,0),0)</f>
        <v>11784.05708818019</v>
      </c>
      <c r="J12775" s="2">
        <f>VLOOKUP($E12775,
Products!$A$1:$F$201,MATCH(Orders!J$1,Products!$A$1:$F$1,0),0)</f>
        <v>7779.8525757032758</v>
      </c>
    </row>
    <row r="12776" spans="1:10">
      <c r="A12776">
        <v>12775</v>
      </c>
      <c r="B12776" s="4">
        <v>45245</v>
      </c>
      <c r="C12776" s="10">
        <f>DATE(YEAR(orders[[#This Row],[order_date]]), MONTH(orders[[#This Row],[order_date]]), 1)</f>
        <v>45231</v>
      </c>
      <c r="D12776" t="s">
        <v>1368</v>
      </c>
      <c r="E12776" t="s">
        <v>610</v>
      </c>
      <c r="F12776" t="str">
        <f>VLOOKUP(orders[[#This Row],[product_id]],Products!A:C,3,0)</f>
        <v>Appliances</v>
      </c>
      <c r="G12776">
        <v>2</v>
      </c>
      <c r="H12776" s="6">
        <v>9.2709291223133025E-2</v>
      </c>
      <c r="I12776" s="2">
        <f>VLOOKUP($E12776,
Products!$A$1:$F$201,MATCH(Orders!I$1,Products!$A$1:$F$1,0),0)</f>
        <v>23456.386855186989</v>
      </c>
      <c r="J12776" s="2">
        <f>VLOOKUP($E12776,
Products!$A$1:$F$201,MATCH(Orders!J$1,Products!$A$1:$F$1,0),0)</f>
        <v>16522.385271144129</v>
      </c>
    </row>
    <row r="12777" spans="1:10">
      <c r="A12777">
        <v>12776</v>
      </c>
      <c r="B12777" s="4">
        <v>45282</v>
      </c>
      <c r="C12777" s="10">
        <f>DATE(YEAR(orders[[#This Row],[order_date]]), MONTH(orders[[#This Row],[order_date]]), 1)</f>
        <v>45261</v>
      </c>
      <c r="D12777" t="s">
        <v>4165</v>
      </c>
      <c r="E12777" t="s">
        <v>557</v>
      </c>
      <c r="F12777" t="str">
        <f>VLOOKUP(orders[[#This Row],[product_id]],Products!A:C,3,0)</f>
        <v>Electronics</v>
      </c>
      <c r="G12777">
        <v>1</v>
      </c>
      <c r="H12777" s="6">
        <v>0.22195969542684549</v>
      </c>
      <c r="I12777" s="2">
        <f>VLOOKUP($E12777,
Products!$A$1:$F$201,MATCH(Orders!I$1,Products!$A$1:$F$1,0),0)</f>
        <v>23950.56449224626</v>
      </c>
      <c r="J12777" s="2">
        <f>VLOOKUP($E12777,
Products!$A$1:$F$201,MATCH(Orders!J$1,Products!$A$1:$F$1,0),0)</f>
        <v>16488.618979732779</v>
      </c>
    </row>
    <row r="12778" spans="1:10">
      <c r="A12778">
        <v>12777</v>
      </c>
      <c r="B12778" s="4">
        <v>45543</v>
      </c>
      <c r="C12778" s="10">
        <f>DATE(YEAR(orders[[#This Row],[order_date]]), MONTH(orders[[#This Row],[order_date]]), 1)</f>
        <v>45536</v>
      </c>
      <c r="D12778" t="s">
        <v>2125</v>
      </c>
      <c r="E12778" t="s">
        <v>550</v>
      </c>
      <c r="F12778" t="str">
        <f>VLOOKUP(orders[[#This Row],[product_id]],Products!A:C,3,0)</f>
        <v>Electronics</v>
      </c>
      <c r="G12778">
        <v>2</v>
      </c>
      <c r="H12778" s="6">
        <v>0.19858512998875619</v>
      </c>
      <c r="I12778" s="2">
        <f>VLOOKUP($E12778,
Products!$A$1:$F$201,MATCH(Orders!I$1,Products!$A$1:$F$1,0),0)</f>
        <v>21928.70634496431</v>
      </c>
      <c r="J12778" s="2">
        <f>VLOOKUP($E12778,
Products!$A$1:$F$201,MATCH(Orders!J$1,Products!$A$1:$F$1,0),0)</f>
        <v>17227.037321653719</v>
      </c>
    </row>
    <row r="12779" spans="1:10">
      <c r="A12779">
        <v>12778</v>
      </c>
      <c r="B12779" s="4">
        <v>45155</v>
      </c>
      <c r="C12779" s="10">
        <f>DATE(YEAR(orders[[#This Row],[order_date]]), MONTH(orders[[#This Row],[order_date]]), 1)</f>
        <v>45139</v>
      </c>
      <c r="D12779" t="s">
        <v>3901</v>
      </c>
      <c r="E12779" t="s">
        <v>543</v>
      </c>
      <c r="F12779" t="str">
        <f>VLOOKUP(orders[[#This Row],[product_id]],Products!A:C,3,0)</f>
        <v>Appliances</v>
      </c>
      <c r="G12779">
        <v>1</v>
      </c>
      <c r="H12779" s="6">
        <v>9.0760955991452882E-2</v>
      </c>
      <c r="I12779" s="2">
        <f>VLOOKUP($E12779,
Products!$A$1:$F$201,MATCH(Orders!I$1,Products!$A$1:$F$1,0),0)</f>
        <v>2300.989425669633</v>
      </c>
      <c r="J12779" s="2">
        <f>VLOOKUP($E12779,
Products!$A$1:$F$201,MATCH(Orders!J$1,Products!$A$1:$F$1,0),0)</f>
        <v>1726.390958088811</v>
      </c>
    </row>
    <row r="12780" spans="1:10">
      <c r="A12780">
        <v>12779</v>
      </c>
      <c r="B12780" s="4">
        <v>45655</v>
      </c>
      <c r="C12780" s="10">
        <f>DATE(YEAR(orders[[#This Row],[order_date]]), MONTH(orders[[#This Row],[order_date]]), 1)</f>
        <v>45627</v>
      </c>
      <c r="D12780" t="s">
        <v>2290</v>
      </c>
      <c r="E12780" t="s">
        <v>669</v>
      </c>
      <c r="F12780" t="str">
        <f>VLOOKUP(orders[[#This Row],[product_id]],Products!A:C,3,0)</f>
        <v>Electronics</v>
      </c>
      <c r="G12780">
        <v>2</v>
      </c>
      <c r="H12780" s="6">
        <v>0.2482713964897339</v>
      </c>
      <c r="I12780" s="2">
        <f>VLOOKUP($E12780,
Products!$A$1:$F$201,MATCH(Orders!I$1,Products!$A$1:$F$1,0),0)</f>
        <v>11708.03419603835</v>
      </c>
      <c r="J12780" s="2">
        <f>VLOOKUP($E12780,
Products!$A$1:$F$201,MATCH(Orders!J$1,Products!$A$1:$F$1,0),0)</f>
        <v>7784.9580101998827</v>
      </c>
    </row>
    <row r="12781" spans="1:10">
      <c r="A12781">
        <v>12780</v>
      </c>
      <c r="B12781" s="4">
        <v>45487</v>
      </c>
      <c r="C12781" s="10">
        <f>DATE(YEAR(orders[[#This Row],[order_date]]), MONTH(orders[[#This Row],[order_date]]), 1)</f>
        <v>45474</v>
      </c>
      <c r="D12781" t="s">
        <v>1625</v>
      </c>
      <c r="E12781" t="s">
        <v>586</v>
      </c>
      <c r="F12781" t="str">
        <f>VLOOKUP(orders[[#This Row],[product_id]],Products!A:C,3,0)</f>
        <v>Appliances</v>
      </c>
      <c r="G12781">
        <v>1</v>
      </c>
      <c r="H12781" s="6">
        <v>5.1670438157300248E-2</v>
      </c>
      <c r="I12781" s="2">
        <f>VLOOKUP($E12781,
Products!$A$1:$F$201,MATCH(Orders!I$1,Products!$A$1:$F$1,0),0)</f>
        <v>22928.971424497449</v>
      </c>
      <c r="J12781" s="2">
        <f>VLOOKUP($E12781,
Products!$A$1:$F$201,MATCH(Orders!J$1,Products!$A$1:$F$1,0),0)</f>
        <v>17801.356740692991</v>
      </c>
    </row>
    <row r="12782" spans="1:10">
      <c r="A12782">
        <v>12781</v>
      </c>
      <c r="B12782" s="4">
        <v>45561</v>
      </c>
      <c r="C12782" s="10">
        <f>DATE(YEAR(orders[[#This Row],[order_date]]), MONTH(orders[[#This Row],[order_date]]), 1)</f>
        <v>45536</v>
      </c>
      <c r="D12782" t="s">
        <v>1614</v>
      </c>
      <c r="E12782" t="s">
        <v>590</v>
      </c>
      <c r="F12782" t="str">
        <f>VLOOKUP(orders[[#This Row],[product_id]],Products!A:C,3,0)</f>
        <v>Appliances</v>
      </c>
      <c r="G12782">
        <v>2</v>
      </c>
      <c r="H12782" s="6">
        <v>6.3821108549214842E-2</v>
      </c>
      <c r="I12782" s="2">
        <f>VLOOKUP($E12782,
Products!$A$1:$F$201,MATCH(Orders!I$1,Products!$A$1:$F$1,0),0)</f>
        <v>2035.9251500591261</v>
      </c>
      <c r="J12782" s="2">
        <f>VLOOKUP($E12782,
Products!$A$1:$F$201,MATCH(Orders!J$1,Products!$A$1:$F$1,0),0)</f>
        <v>1473.8412378673991</v>
      </c>
    </row>
    <row r="12783" spans="1:10">
      <c r="A12783">
        <v>12782</v>
      </c>
      <c r="B12783" s="4">
        <v>45385</v>
      </c>
      <c r="C12783" s="10">
        <f>DATE(YEAR(orders[[#This Row],[order_date]]), MONTH(orders[[#This Row],[order_date]]), 1)</f>
        <v>45383</v>
      </c>
      <c r="D12783" t="s">
        <v>829</v>
      </c>
      <c r="E12783" t="s">
        <v>563</v>
      </c>
      <c r="F12783" t="str">
        <f>VLOOKUP(orders[[#This Row],[product_id]],Products!A:C,3,0)</f>
        <v>Electronics</v>
      </c>
      <c r="G12783">
        <v>3</v>
      </c>
      <c r="H12783" s="6">
        <v>0.17806064303095995</v>
      </c>
      <c r="I12783" s="2">
        <f>VLOOKUP($E12783,
Products!$A$1:$F$201,MATCH(Orders!I$1,Products!$A$1:$F$1,0),0)</f>
        <v>2267.1489506516559</v>
      </c>
      <c r="J12783" s="2">
        <f>VLOOKUP($E12783,
Products!$A$1:$F$201,MATCH(Orders!J$1,Products!$A$1:$F$1,0),0)</f>
        <v>1538.7671398485211</v>
      </c>
    </row>
    <row r="12784" spans="1:10">
      <c r="A12784">
        <v>12783</v>
      </c>
      <c r="B12784" s="4">
        <v>44951</v>
      </c>
      <c r="C12784" s="10">
        <f>DATE(YEAR(orders[[#This Row],[order_date]]), MONTH(orders[[#This Row],[order_date]]), 1)</f>
        <v>44927</v>
      </c>
      <c r="D12784" t="s">
        <v>773</v>
      </c>
      <c r="E12784" t="s">
        <v>551</v>
      </c>
      <c r="F12784" t="str">
        <f>VLOOKUP(orders[[#This Row],[product_id]],Products!A:C,3,0)</f>
        <v>Appliances</v>
      </c>
      <c r="G12784">
        <v>2</v>
      </c>
      <c r="H12784" s="6">
        <v>0.13924181034551755</v>
      </c>
      <c r="I12784" s="2">
        <f>VLOOKUP($E12784,
Products!$A$1:$F$201,MATCH(Orders!I$1,Products!$A$1:$F$1,0),0)</f>
        <v>5988.538916083141</v>
      </c>
      <c r="J12784" s="2">
        <f>VLOOKUP($E12784,
Products!$A$1:$F$201,MATCH(Orders!J$1,Products!$A$1:$F$1,0),0)</f>
        <v>4180.5955033056744</v>
      </c>
    </row>
    <row r="12785" spans="1:10">
      <c r="A12785">
        <v>12784</v>
      </c>
      <c r="B12785" s="4">
        <v>45296</v>
      </c>
      <c r="C12785" s="10">
        <f>DATE(YEAR(orders[[#This Row],[order_date]]), MONTH(orders[[#This Row],[order_date]]), 1)</f>
        <v>45292</v>
      </c>
      <c r="D12785" t="s">
        <v>1180</v>
      </c>
      <c r="E12785" t="s">
        <v>628</v>
      </c>
      <c r="F12785" t="str">
        <f>VLOOKUP(orders[[#This Row],[product_id]],Products!A:C,3,0)</f>
        <v>Electronics</v>
      </c>
      <c r="G12785">
        <v>1</v>
      </c>
      <c r="H12785" s="6">
        <v>0.11821316613976558</v>
      </c>
      <c r="I12785" s="2">
        <f>VLOOKUP($E12785,
Products!$A$1:$F$201,MATCH(Orders!I$1,Products!$A$1:$F$1,0),0)</f>
        <v>2480.4343676348258</v>
      </c>
      <c r="J12785" s="2">
        <f>VLOOKUP($E12785,
Products!$A$1:$F$201,MATCH(Orders!J$1,Products!$A$1:$F$1,0),0)</f>
        <v>1932.862959692628</v>
      </c>
    </row>
    <row r="12786" spans="1:10">
      <c r="A12786">
        <v>12785</v>
      </c>
      <c r="B12786" s="4">
        <v>45938</v>
      </c>
      <c r="C12786" s="10">
        <f>DATE(YEAR(orders[[#This Row],[order_date]]), MONTH(orders[[#This Row],[order_date]]), 1)</f>
        <v>45931</v>
      </c>
      <c r="D12786" t="s">
        <v>1063</v>
      </c>
      <c r="E12786" t="s">
        <v>700</v>
      </c>
      <c r="F12786" t="str">
        <f>VLOOKUP(orders[[#This Row],[product_id]],Products!A:C,3,0)</f>
        <v>Electronics</v>
      </c>
      <c r="G12786">
        <v>1</v>
      </c>
      <c r="H12786" s="6">
        <v>0.15309122557074462</v>
      </c>
      <c r="I12786" s="2">
        <f>VLOOKUP($E12786,
Products!$A$1:$F$201,MATCH(Orders!I$1,Products!$A$1:$F$1,0),0)</f>
        <v>11070.26215043813</v>
      </c>
      <c r="J12786" s="2">
        <f>VLOOKUP($E12786,
Products!$A$1:$F$201,MATCH(Orders!J$1,Products!$A$1:$F$1,0),0)</f>
        <v>7867.3909748932683</v>
      </c>
    </row>
    <row r="12787" spans="1:10">
      <c r="A12787">
        <v>12786</v>
      </c>
      <c r="B12787" s="4">
        <v>45537</v>
      </c>
      <c r="C12787" s="10">
        <f>DATE(YEAR(orders[[#This Row],[order_date]]), MONTH(orders[[#This Row],[order_date]]), 1)</f>
        <v>45536</v>
      </c>
      <c r="D12787" t="s">
        <v>2472</v>
      </c>
      <c r="E12787" t="s">
        <v>698</v>
      </c>
      <c r="F12787" t="str">
        <f>VLOOKUP(orders[[#This Row],[product_id]],Products!A:C,3,0)</f>
        <v>Appliances</v>
      </c>
      <c r="G12787">
        <v>1</v>
      </c>
      <c r="H12787" s="6">
        <v>8.8407976466250579E-2</v>
      </c>
      <c r="I12787" s="2">
        <f>VLOOKUP($E12787,
Products!$A$1:$F$201,MATCH(Orders!I$1,Products!$A$1:$F$1,0),0)</f>
        <v>5562.620248272905</v>
      </c>
      <c r="J12787" s="2">
        <f>VLOOKUP($E12787,
Products!$A$1:$F$201,MATCH(Orders!J$1,Products!$A$1:$F$1,0),0)</f>
        <v>4191.9477694447714</v>
      </c>
    </row>
    <row r="12788" spans="1:10">
      <c r="A12788">
        <v>12787</v>
      </c>
      <c r="B12788" s="4">
        <v>45035</v>
      </c>
      <c r="C12788" s="10">
        <f>DATE(YEAR(orders[[#This Row],[order_date]]), MONTH(orders[[#This Row],[order_date]]), 1)</f>
        <v>45017</v>
      </c>
      <c r="D12788" t="s">
        <v>2185</v>
      </c>
      <c r="E12788" t="s">
        <v>651</v>
      </c>
      <c r="F12788" t="str">
        <f>VLOOKUP(orders[[#This Row],[product_id]],Products!A:C,3,0)</f>
        <v>Electronics</v>
      </c>
      <c r="G12788">
        <v>3</v>
      </c>
      <c r="H12788" s="6">
        <v>0.23497863494364635</v>
      </c>
      <c r="I12788" s="2">
        <f>VLOOKUP($E12788,
Products!$A$1:$F$201,MATCH(Orders!I$1,Products!$A$1:$F$1,0),0)</f>
        <v>28622.091542973511</v>
      </c>
      <c r="J12788" s="2">
        <f>VLOOKUP($E12788,
Products!$A$1:$F$201,MATCH(Orders!J$1,Products!$A$1:$F$1,0),0)</f>
        <v>19327.527634039769</v>
      </c>
    </row>
    <row r="12789" spans="1:10">
      <c r="A12789">
        <v>12788</v>
      </c>
      <c r="B12789" s="4">
        <v>45646</v>
      </c>
      <c r="C12789" s="10">
        <f>DATE(YEAR(orders[[#This Row],[order_date]]), MONTH(orders[[#This Row],[order_date]]), 1)</f>
        <v>45627</v>
      </c>
      <c r="D12789" t="s">
        <v>2075</v>
      </c>
      <c r="E12789" t="s">
        <v>635</v>
      </c>
      <c r="F12789" t="str">
        <f>VLOOKUP(orders[[#This Row],[product_id]],Products!A:C,3,0)</f>
        <v>Electronics</v>
      </c>
      <c r="G12789">
        <v>1</v>
      </c>
      <c r="H12789" s="6">
        <v>0.19830613031235897</v>
      </c>
      <c r="I12789" s="2">
        <f>VLOOKUP($E12789,
Products!$A$1:$F$201,MATCH(Orders!I$1,Products!$A$1:$F$1,0),0)</f>
        <v>31014.321091901689</v>
      </c>
      <c r="J12789" s="2">
        <f>VLOOKUP($E12789,
Products!$A$1:$F$201,MATCH(Orders!J$1,Products!$A$1:$F$1,0),0)</f>
        <v>23202.91049209132</v>
      </c>
    </row>
    <row r="12790" spans="1:10">
      <c r="A12790">
        <v>12789</v>
      </c>
      <c r="B12790" s="4">
        <v>45358</v>
      </c>
      <c r="C12790" s="10">
        <f>DATE(YEAR(orders[[#This Row],[order_date]]), MONTH(orders[[#This Row],[order_date]]), 1)</f>
        <v>45352</v>
      </c>
      <c r="D12790" t="s">
        <v>2659</v>
      </c>
      <c r="E12790" t="s">
        <v>609</v>
      </c>
      <c r="F12790" t="str">
        <f>VLOOKUP(orders[[#This Row],[product_id]],Products!A:C,3,0)</f>
        <v>Appliances</v>
      </c>
      <c r="G12790">
        <v>1</v>
      </c>
      <c r="H12790" s="6">
        <v>0.10060486076585362</v>
      </c>
      <c r="I12790" s="2">
        <f>VLOOKUP($E12790,
Products!$A$1:$F$201,MATCH(Orders!I$1,Products!$A$1:$F$1,0),0)</f>
        <v>2159.5378031052392</v>
      </c>
      <c r="J12790" s="2">
        <f>VLOOKUP($E12790,
Products!$A$1:$F$201,MATCH(Orders!J$1,Products!$A$1:$F$1,0),0)</f>
        <v>1501.9415981313371</v>
      </c>
    </row>
    <row r="12791" spans="1:10">
      <c r="A12791">
        <v>12790</v>
      </c>
      <c r="B12791" s="4">
        <v>45958</v>
      </c>
      <c r="C12791" s="10">
        <f>DATE(YEAR(orders[[#This Row],[order_date]]), MONTH(orders[[#This Row],[order_date]]), 1)</f>
        <v>45931</v>
      </c>
      <c r="D12791" t="s">
        <v>3274</v>
      </c>
      <c r="E12791" t="s">
        <v>617</v>
      </c>
      <c r="F12791" t="str">
        <f>VLOOKUP(orders[[#This Row],[product_id]],Products!A:C,3,0)</f>
        <v>Electronics</v>
      </c>
      <c r="G12791">
        <v>2</v>
      </c>
      <c r="H12791" s="6">
        <v>0.184859994143596</v>
      </c>
      <c r="I12791" s="2">
        <f>VLOOKUP($E12791,
Products!$A$1:$F$201,MATCH(Orders!I$1,Products!$A$1:$F$1,0),0)</f>
        <v>19466.867434847129</v>
      </c>
      <c r="J12791" s="2">
        <f>VLOOKUP($E12791,
Products!$A$1:$F$201,MATCH(Orders!J$1,Products!$A$1:$F$1,0),0)</f>
        <v>13371.790482684521</v>
      </c>
    </row>
    <row r="12792" spans="1:10">
      <c r="A12792">
        <v>12791</v>
      </c>
      <c r="B12792" s="4">
        <v>45562</v>
      </c>
      <c r="C12792" s="10">
        <f>DATE(YEAR(orders[[#This Row],[order_date]]), MONTH(orders[[#This Row],[order_date]]), 1)</f>
        <v>45536</v>
      </c>
      <c r="D12792" t="s">
        <v>4555</v>
      </c>
      <c r="E12792" t="s">
        <v>637</v>
      </c>
      <c r="F12792" t="str">
        <f>VLOOKUP(orders[[#This Row],[product_id]],Products!A:C,3,0)</f>
        <v>Electronics</v>
      </c>
      <c r="G12792">
        <v>1</v>
      </c>
      <c r="H12792" s="6">
        <v>0.22798218043428398</v>
      </c>
      <c r="I12792" s="2">
        <f>VLOOKUP($E12792,
Products!$A$1:$F$201,MATCH(Orders!I$1,Products!$A$1:$F$1,0),0)</f>
        <v>2722.8882486231741</v>
      </c>
      <c r="J12792" s="2">
        <f>VLOOKUP($E12792,
Products!$A$1:$F$201,MATCH(Orders!J$1,Products!$A$1:$F$1,0),0)</f>
        <v>2155.455197032014</v>
      </c>
    </row>
    <row r="12793" spans="1:10">
      <c r="A12793">
        <v>12792</v>
      </c>
      <c r="B12793" s="4">
        <v>45293</v>
      </c>
      <c r="C12793" s="10">
        <f>DATE(YEAR(orders[[#This Row],[order_date]]), MONTH(orders[[#This Row],[order_date]]), 1)</f>
        <v>45292</v>
      </c>
      <c r="D12793" t="s">
        <v>4414</v>
      </c>
      <c r="E12793" t="s">
        <v>601</v>
      </c>
      <c r="F12793" t="str">
        <f>VLOOKUP(orders[[#This Row],[product_id]],Products!A:C,3,0)</f>
        <v>Appliances</v>
      </c>
      <c r="G12793">
        <v>1</v>
      </c>
      <c r="H12793" s="6">
        <v>7.7627441117883222E-2</v>
      </c>
      <c r="I12793" s="2">
        <f>VLOOKUP($E12793,
Products!$A$1:$F$201,MATCH(Orders!I$1,Products!$A$1:$F$1,0),0)</f>
        <v>2095.1354013205032</v>
      </c>
      <c r="J12793" s="2">
        <f>VLOOKUP($E12793,
Products!$A$1:$F$201,MATCH(Orders!J$1,Products!$A$1:$F$1,0),0)</f>
        <v>1374.592895200507</v>
      </c>
    </row>
    <row r="12794" spans="1:10">
      <c r="A12794">
        <v>12793</v>
      </c>
      <c r="B12794" s="4">
        <v>45851</v>
      </c>
      <c r="C12794" s="10">
        <f>DATE(YEAR(orders[[#This Row],[order_date]]), MONTH(orders[[#This Row],[order_date]]), 1)</f>
        <v>45839</v>
      </c>
      <c r="D12794" t="s">
        <v>2612</v>
      </c>
      <c r="E12794" t="s">
        <v>588</v>
      </c>
      <c r="F12794" t="str">
        <f>VLOOKUP(orders[[#This Row],[product_id]],Products!A:C,3,0)</f>
        <v>Electronics</v>
      </c>
      <c r="G12794">
        <v>1</v>
      </c>
      <c r="H12794" s="6">
        <v>0.11125547487668071</v>
      </c>
      <c r="I12794" s="2">
        <f>VLOOKUP($E12794,
Products!$A$1:$F$201,MATCH(Orders!I$1,Products!$A$1:$F$1,0),0)</f>
        <v>32539.342481911372</v>
      </c>
      <c r="J12794" s="2">
        <f>VLOOKUP($E12794,
Products!$A$1:$F$201,MATCH(Orders!J$1,Products!$A$1:$F$1,0),0)</f>
        <v>21531.252982830021</v>
      </c>
    </row>
    <row r="12795" spans="1:10">
      <c r="A12795">
        <v>12794</v>
      </c>
      <c r="B12795" s="4">
        <v>45340</v>
      </c>
      <c r="C12795" s="10">
        <f>DATE(YEAR(orders[[#This Row],[order_date]]), MONTH(orders[[#This Row],[order_date]]), 1)</f>
        <v>45323</v>
      </c>
      <c r="D12795" t="s">
        <v>1538</v>
      </c>
      <c r="E12795" t="s">
        <v>675</v>
      </c>
      <c r="F12795" t="str">
        <f>VLOOKUP(orders[[#This Row],[product_id]],Products!A:C,3,0)</f>
        <v>Appliances</v>
      </c>
      <c r="G12795">
        <v>2</v>
      </c>
      <c r="H12795" s="6">
        <v>0.1015005006706325</v>
      </c>
      <c r="I12795" s="2">
        <f>VLOOKUP($E12795,
Products!$A$1:$F$201,MATCH(Orders!I$1,Products!$A$1:$F$1,0),0)</f>
        <v>23552.642442203069</v>
      </c>
      <c r="J12795" s="2">
        <f>VLOOKUP($E12795,
Products!$A$1:$F$201,MATCH(Orders!J$1,Products!$A$1:$F$1,0),0)</f>
        <v>17389.42325132497</v>
      </c>
    </row>
    <row r="12796" spans="1:10">
      <c r="A12796">
        <v>12795</v>
      </c>
      <c r="B12796" s="4">
        <v>45282</v>
      </c>
      <c r="C12796" s="10">
        <f>DATE(YEAR(orders[[#This Row],[order_date]]), MONTH(orders[[#This Row],[order_date]]), 1)</f>
        <v>45261</v>
      </c>
      <c r="D12796" t="s">
        <v>3377</v>
      </c>
      <c r="E12796" t="s">
        <v>554</v>
      </c>
      <c r="F12796" t="str">
        <f>VLOOKUP(orders[[#This Row],[product_id]],Products!A:C,3,0)</f>
        <v>Appliances</v>
      </c>
      <c r="G12796">
        <v>1</v>
      </c>
      <c r="H12796" s="6">
        <v>9.4170209477132769E-2</v>
      </c>
      <c r="I12796" s="2">
        <f>VLOOKUP($E12796,
Products!$A$1:$F$201,MATCH(Orders!I$1,Products!$A$1:$F$1,0),0)</f>
        <v>2088.6647814855078</v>
      </c>
      <c r="J12796" s="2">
        <f>VLOOKUP($E12796,
Products!$A$1:$F$201,MATCH(Orders!J$1,Products!$A$1:$F$1,0),0)</f>
        <v>1371.380040542937</v>
      </c>
    </row>
    <row r="12797" spans="1:10">
      <c r="A12797">
        <v>12796</v>
      </c>
      <c r="B12797" s="4">
        <v>44937</v>
      </c>
      <c r="C12797" s="10">
        <f>DATE(YEAR(orders[[#This Row],[order_date]]), MONTH(orders[[#This Row],[order_date]]), 1)</f>
        <v>44927</v>
      </c>
      <c r="D12797" t="s">
        <v>4275</v>
      </c>
      <c r="E12797" t="s">
        <v>682</v>
      </c>
      <c r="F12797" t="str">
        <f>VLOOKUP(orders[[#This Row],[product_id]],Products!A:C,3,0)</f>
        <v>Electronics</v>
      </c>
      <c r="G12797">
        <v>1</v>
      </c>
      <c r="H12797" s="6">
        <v>0.17008674840916865</v>
      </c>
      <c r="I12797" s="2">
        <f>VLOOKUP($E12797,
Products!$A$1:$F$201,MATCH(Orders!I$1,Products!$A$1:$F$1,0),0)</f>
        <v>32533.33990892916</v>
      </c>
      <c r="J12797" s="2">
        <f>VLOOKUP($E12797,
Products!$A$1:$F$201,MATCH(Orders!J$1,Products!$A$1:$F$1,0),0)</f>
        <v>22734.712471507952</v>
      </c>
    </row>
    <row r="12798" spans="1:10">
      <c r="A12798">
        <v>12797</v>
      </c>
      <c r="B12798" s="4">
        <v>44991</v>
      </c>
      <c r="C12798" s="10">
        <f>DATE(YEAR(orders[[#This Row],[order_date]]), MONTH(orders[[#This Row],[order_date]]), 1)</f>
        <v>44986</v>
      </c>
      <c r="D12798" t="s">
        <v>4105</v>
      </c>
      <c r="E12798" t="s">
        <v>622</v>
      </c>
      <c r="F12798" t="str">
        <f>VLOOKUP(orders[[#This Row],[product_id]],Products!A:C,3,0)</f>
        <v>Electronics</v>
      </c>
      <c r="G12798">
        <v>1</v>
      </c>
      <c r="H12798" s="6">
        <v>0.2493301753972747</v>
      </c>
      <c r="I12798" s="2">
        <f>VLOOKUP($E12798,
Products!$A$1:$F$201,MATCH(Orders!I$1,Products!$A$1:$F$1,0),0)</f>
        <v>29891.969506397199</v>
      </c>
      <c r="J12798" s="2">
        <f>VLOOKUP($E12798,
Products!$A$1:$F$201,MATCH(Orders!J$1,Products!$A$1:$F$1,0),0)</f>
        <v>20298.690993957589</v>
      </c>
    </row>
    <row r="12799" spans="1:10">
      <c r="A12799">
        <v>12798</v>
      </c>
      <c r="B12799" s="4">
        <v>45051</v>
      </c>
      <c r="C12799" s="10">
        <f>DATE(YEAR(orders[[#This Row],[order_date]]), MONTH(orders[[#This Row],[order_date]]), 1)</f>
        <v>45047</v>
      </c>
      <c r="D12799" t="s">
        <v>2059</v>
      </c>
      <c r="E12799" t="s">
        <v>640</v>
      </c>
      <c r="F12799" t="str">
        <f>VLOOKUP(orders[[#This Row],[product_id]],Products!A:C,3,0)</f>
        <v>Electronics</v>
      </c>
      <c r="G12799">
        <v>3</v>
      </c>
      <c r="H12799" s="6">
        <v>0.24356167967321277</v>
      </c>
      <c r="I12799" s="2">
        <f>VLOOKUP($E12799,
Products!$A$1:$F$201,MATCH(Orders!I$1,Products!$A$1:$F$1,0),0)</f>
        <v>28588.897930669911</v>
      </c>
      <c r="J12799" s="2">
        <f>VLOOKUP($E12799,
Products!$A$1:$F$201,MATCH(Orders!J$1,Products!$A$1:$F$1,0),0)</f>
        <v>20681.16336734363</v>
      </c>
    </row>
    <row r="12800" spans="1:10">
      <c r="A12800">
        <v>12799</v>
      </c>
      <c r="B12800" s="4">
        <v>45238</v>
      </c>
      <c r="C12800" s="10">
        <f>DATE(YEAR(orders[[#This Row],[order_date]]), MONTH(orders[[#This Row],[order_date]]), 1)</f>
        <v>45231</v>
      </c>
      <c r="D12800" t="s">
        <v>4343</v>
      </c>
      <c r="E12800" t="s">
        <v>514</v>
      </c>
      <c r="F12800" t="str">
        <f>VLOOKUP(orders[[#This Row],[product_id]],Products!A:C,3,0)</f>
        <v>Electronics</v>
      </c>
      <c r="G12800">
        <v>1</v>
      </c>
      <c r="H12800" s="6">
        <v>0.19853385366891399</v>
      </c>
      <c r="I12800" s="2">
        <f>VLOOKUP($E12800,
Products!$A$1:$F$201,MATCH(Orders!I$1,Products!$A$1:$F$1,0),0)</f>
        <v>16482.730474054071</v>
      </c>
      <c r="J12800" s="2">
        <f>VLOOKUP($E12800,
Products!$A$1:$F$201,MATCH(Orders!J$1,Products!$A$1:$F$1,0),0)</f>
        <v>12480.81165565178</v>
      </c>
    </row>
    <row r="12801" spans="1:10">
      <c r="A12801">
        <v>12800</v>
      </c>
      <c r="B12801" s="4">
        <v>45701</v>
      </c>
      <c r="C12801" s="10">
        <f>DATE(YEAR(orders[[#This Row],[order_date]]), MONTH(orders[[#This Row],[order_date]]), 1)</f>
        <v>45689</v>
      </c>
      <c r="D12801" t="s">
        <v>3180</v>
      </c>
      <c r="E12801" t="s">
        <v>704</v>
      </c>
      <c r="F12801" t="str">
        <f>VLOOKUP(orders[[#This Row],[product_id]],Products!A:C,3,0)</f>
        <v>Electronics</v>
      </c>
      <c r="G12801">
        <v>2</v>
      </c>
      <c r="H12801" s="6">
        <v>0.22714134089478838</v>
      </c>
      <c r="I12801" s="2">
        <f>VLOOKUP($E12801,
Products!$A$1:$F$201,MATCH(Orders!I$1,Products!$A$1:$F$1,0),0)</f>
        <v>2453.3182634424861</v>
      </c>
      <c r="J12801" s="2">
        <f>VLOOKUP($E12801,
Products!$A$1:$F$201,MATCH(Orders!J$1,Products!$A$1:$F$1,0),0)</f>
        <v>1951.860511286576</v>
      </c>
    </row>
    <row r="12802" spans="1:10">
      <c r="A12802">
        <v>12801</v>
      </c>
      <c r="B12802" s="4">
        <v>45928</v>
      </c>
      <c r="C12802" s="10">
        <f>DATE(YEAR(orders[[#This Row],[order_date]]), MONTH(orders[[#This Row],[order_date]]), 1)</f>
        <v>45901</v>
      </c>
      <c r="D12802" t="s">
        <v>1714</v>
      </c>
      <c r="E12802" t="s">
        <v>532</v>
      </c>
      <c r="F12802" t="str">
        <f>VLOOKUP(orders[[#This Row],[product_id]],Products!A:C,3,0)</f>
        <v>Electronics</v>
      </c>
      <c r="G12802">
        <v>1</v>
      </c>
      <c r="H12802" s="6">
        <v>0.14448329498411094</v>
      </c>
      <c r="I12802" s="2">
        <f>VLOOKUP($E12802,
Products!$A$1:$F$201,MATCH(Orders!I$1,Products!$A$1:$F$1,0),0)</f>
        <v>2668.0593077725212</v>
      </c>
      <c r="J12802" s="2">
        <f>VLOOKUP($E12802,
Products!$A$1:$F$201,MATCH(Orders!J$1,Products!$A$1:$F$1,0),0)</f>
        <v>1923.7114222321791</v>
      </c>
    </row>
    <row r="12803" spans="1:10">
      <c r="A12803">
        <v>12802</v>
      </c>
      <c r="B12803" s="4">
        <v>45799</v>
      </c>
      <c r="C12803" s="10">
        <f>DATE(YEAR(orders[[#This Row],[order_date]]), MONTH(orders[[#This Row],[order_date]]), 1)</f>
        <v>45778</v>
      </c>
      <c r="D12803" t="s">
        <v>1148</v>
      </c>
      <c r="E12803" t="s">
        <v>654</v>
      </c>
      <c r="F12803" t="str">
        <f>VLOOKUP(orders[[#This Row],[product_id]],Products!A:C,3,0)</f>
        <v>Electronics</v>
      </c>
      <c r="G12803">
        <v>3</v>
      </c>
      <c r="H12803" s="6">
        <v>0.23761910191000318</v>
      </c>
      <c r="I12803" s="2">
        <f>VLOOKUP($E12803,
Products!$A$1:$F$201,MATCH(Orders!I$1,Products!$A$1:$F$1,0),0)</f>
        <v>2480.90324078101</v>
      </c>
      <c r="J12803" s="2">
        <f>VLOOKUP($E12803,
Products!$A$1:$F$201,MATCH(Orders!J$1,Products!$A$1:$F$1,0),0)</f>
        <v>1964.543440578911</v>
      </c>
    </row>
    <row r="12804" spans="1:10">
      <c r="A12804">
        <v>12803</v>
      </c>
      <c r="B12804" s="4">
        <v>45620</v>
      </c>
      <c r="C12804" s="10">
        <f>DATE(YEAR(orders[[#This Row],[order_date]]), MONTH(orders[[#This Row],[order_date]]), 1)</f>
        <v>45597</v>
      </c>
      <c r="D12804" t="s">
        <v>1306</v>
      </c>
      <c r="E12804" t="s">
        <v>540</v>
      </c>
      <c r="F12804" t="str">
        <f>VLOOKUP(orders[[#This Row],[product_id]],Products!A:C,3,0)</f>
        <v>Electronics</v>
      </c>
      <c r="G12804">
        <v>1</v>
      </c>
      <c r="H12804" s="6">
        <v>0.18878343989493421</v>
      </c>
      <c r="I12804" s="2">
        <f>VLOOKUP($E12804,
Products!$A$1:$F$201,MATCH(Orders!I$1,Products!$A$1:$F$1,0),0)</f>
        <v>27903.66571841111</v>
      </c>
      <c r="J12804" s="2">
        <f>VLOOKUP($E12804,
Products!$A$1:$F$201,MATCH(Orders!J$1,Products!$A$1:$F$1,0),0)</f>
        <v>20363.814715502049</v>
      </c>
    </row>
    <row r="12805" spans="1:10">
      <c r="A12805">
        <v>12804</v>
      </c>
      <c r="B12805" s="4">
        <v>45916</v>
      </c>
      <c r="C12805" s="10">
        <f>DATE(YEAR(orders[[#This Row],[order_date]]), MONTH(orders[[#This Row],[order_date]]), 1)</f>
        <v>45901</v>
      </c>
      <c r="D12805" t="s">
        <v>3872</v>
      </c>
      <c r="E12805" t="s">
        <v>593</v>
      </c>
      <c r="F12805" t="str">
        <f>VLOOKUP(orders[[#This Row],[product_id]],Products!A:C,3,0)</f>
        <v>Electronics</v>
      </c>
      <c r="G12805">
        <v>1</v>
      </c>
      <c r="H12805" s="6">
        <v>0.17644969499739951</v>
      </c>
      <c r="I12805" s="2">
        <f>VLOOKUP($E12805,
Products!$A$1:$F$201,MATCH(Orders!I$1,Products!$A$1:$F$1,0),0)</f>
        <v>2667.7858525453248</v>
      </c>
      <c r="J12805" s="2">
        <f>VLOOKUP($E12805,
Products!$A$1:$F$201,MATCH(Orders!J$1,Products!$A$1:$F$1,0),0)</f>
        <v>1797.4955098065359</v>
      </c>
    </row>
    <row r="12806" spans="1:10">
      <c r="A12806">
        <v>12805</v>
      </c>
      <c r="B12806" s="4">
        <v>45725</v>
      </c>
      <c r="C12806" s="10">
        <f>DATE(YEAR(orders[[#This Row],[order_date]]), MONTH(orders[[#This Row],[order_date]]), 1)</f>
        <v>45717</v>
      </c>
      <c r="D12806" t="s">
        <v>4648</v>
      </c>
      <c r="E12806" t="s">
        <v>669</v>
      </c>
      <c r="F12806" t="str">
        <f>VLOOKUP(orders[[#This Row],[product_id]],Products!A:C,3,0)</f>
        <v>Electronics</v>
      </c>
      <c r="G12806">
        <v>2</v>
      </c>
      <c r="H12806" s="6">
        <v>0.22534910266086805</v>
      </c>
      <c r="I12806" s="2">
        <f>VLOOKUP($E12806,
Products!$A$1:$F$201,MATCH(Orders!I$1,Products!$A$1:$F$1,0),0)</f>
        <v>11708.03419603835</v>
      </c>
      <c r="J12806" s="2">
        <f>VLOOKUP($E12806,
Products!$A$1:$F$201,MATCH(Orders!J$1,Products!$A$1:$F$1,0),0)</f>
        <v>7784.9580101998827</v>
      </c>
    </row>
    <row r="12807" spans="1:10">
      <c r="A12807">
        <v>12806</v>
      </c>
      <c r="B12807" s="4">
        <v>45600</v>
      </c>
      <c r="C12807" s="10">
        <f>DATE(YEAR(orders[[#This Row],[order_date]]), MONTH(orders[[#This Row],[order_date]]), 1)</f>
        <v>45597</v>
      </c>
      <c r="D12807" t="s">
        <v>3515</v>
      </c>
      <c r="E12807" t="s">
        <v>598</v>
      </c>
      <c r="F12807" t="str">
        <f>VLOOKUP(orders[[#This Row],[product_id]],Products!A:C,3,0)</f>
        <v>Appliances</v>
      </c>
      <c r="G12807">
        <v>3</v>
      </c>
      <c r="H12807" s="6">
        <v>9.4478376722281154E-2</v>
      </c>
      <c r="I12807" s="2">
        <f>VLOOKUP($E12807,
Products!$A$1:$F$201,MATCH(Orders!I$1,Products!$A$1:$F$1,0),0)</f>
        <v>5641.6789233526652</v>
      </c>
      <c r="J12807" s="2">
        <f>VLOOKUP($E12807,
Products!$A$1:$F$201,MATCH(Orders!J$1,Products!$A$1:$F$1,0),0)</f>
        <v>4031.2473685481059</v>
      </c>
    </row>
    <row r="12808" spans="1:10">
      <c r="A12808">
        <v>12807</v>
      </c>
      <c r="B12808" s="4">
        <v>45838</v>
      </c>
      <c r="C12808" s="10">
        <f>DATE(YEAR(orders[[#This Row],[order_date]]), MONTH(orders[[#This Row],[order_date]]), 1)</f>
        <v>45809</v>
      </c>
      <c r="D12808" t="s">
        <v>3708</v>
      </c>
      <c r="E12808" t="s">
        <v>572</v>
      </c>
      <c r="F12808" t="str">
        <f>VLOOKUP(orders[[#This Row],[product_id]],Products!A:C,3,0)</f>
        <v>Electronics</v>
      </c>
      <c r="G12808">
        <v>1</v>
      </c>
      <c r="H12808" s="6">
        <v>0.20518725571100047</v>
      </c>
      <c r="I12808" s="2">
        <f>VLOOKUP($E12808,
Products!$A$1:$F$201,MATCH(Orders!I$1,Products!$A$1:$F$1,0),0)</f>
        <v>28095.750781518611</v>
      </c>
      <c r="J12808" s="2">
        <f>VLOOKUP($E12808,
Products!$A$1:$F$201,MATCH(Orders!J$1,Products!$A$1:$F$1,0),0)</f>
        <v>21949.841961937182</v>
      </c>
    </row>
    <row r="12809" spans="1:10">
      <c r="A12809">
        <v>12808</v>
      </c>
      <c r="B12809" s="4">
        <v>45332</v>
      </c>
      <c r="C12809" s="10">
        <f>DATE(YEAR(orders[[#This Row],[order_date]]), MONTH(orders[[#This Row],[order_date]]), 1)</f>
        <v>45323</v>
      </c>
      <c r="D12809" t="s">
        <v>2180</v>
      </c>
      <c r="E12809" t="s">
        <v>548</v>
      </c>
      <c r="F12809" t="str">
        <f>VLOOKUP(orders[[#This Row],[product_id]],Products!A:C,3,0)</f>
        <v>Appliances</v>
      </c>
      <c r="G12809">
        <v>1</v>
      </c>
      <c r="H12809" s="6">
        <v>7.6266089441044696E-2</v>
      </c>
      <c r="I12809" s="2">
        <f>VLOOKUP($E12809,
Products!$A$1:$F$201,MATCH(Orders!I$1,Products!$A$1:$F$1,0),0)</f>
        <v>2211.9922659782978</v>
      </c>
      <c r="J12809" s="2">
        <f>VLOOKUP($E12809,
Products!$A$1:$F$201,MATCH(Orders!J$1,Products!$A$1:$F$1,0),0)</f>
        <v>1741.1720710333091</v>
      </c>
    </row>
    <row r="12810" spans="1:10">
      <c r="A12810">
        <v>12809</v>
      </c>
      <c r="B12810" s="4">
        <v>45922</v>
      </c>
      <c r="C12810" s="10">
        <f>DATE(YEAR(orders[[#This Row],[order_date]]), MONTH(orders[[#This Row],[order_date]]), 1)</f>
        <v>45901</v>
      </c>
      <c r="D12810" t="s">
        <v>4094</v>
      </c>
      <c r="E12810" t="s">
        <v>513</v>
      </c>
      <c r="F12810" t="str">
        <f>VLOOKUP(orders[[#This Row],[product_id]],Products!A:C,3,0)</f>
        <v>Electronics</v>
      </c>
      <c r="G12810">
        <v>1</v>
      </c>
      <c r="H12810" s="6">
        <v>0.18957892923875472</v>
      </c>
      <c r="I12810" s="2">
        <f>VLOOKUP($E12810,
Products!$A$1:$F$201,MATCH(Orders!I$1,Products!$A$1:$F$1,0),0)</f>
        <v>2370.6748519187499</v>
      </c>
      <c r="J12810" s="2">
        <f>VLOOKUP($E12810,
Products!$A$1:$F$201,MATCH(Orders!J$1,Products!$A$1:$F$1,0),0)</f>
        <v>1742.1190905744229</v>
      </c>
    </row>
    <row r="12811" spans="1:10">
      <c r="A12811">
        <v>12810</v>
      </c>
      <c r="B12811" s="4">
        <v>45967</v>
      </c>
      <c r="C12811" s="10">
        <f>DATE(YEAR(orders[[#This Row],[order_date]]), MONTH(orders[[#This Row],[order_date]]), 1)</f>
        <v>45962</v>
      </c>
      <c r="D12811" t="s">
        <v>1192</v>
      </c>
      <c r="E12811" t="s">
        <v>626</v>
      </c>
      <c r="F12811" t="str">
        <f>VLOOKUP(orders[[#This Row],[product_id]],Products!A:C,3,0)</f>
        <v>Electronics</v>
      </c>
      <c r="G12811">
        <v>1</v>
      </c>
      <c r="H12811" s="6">
        <v>0.22324821899443054</v>
      </c>
      <c r="I12811" s="2">
        <f>VLOOKUP($E12811,
Products!$A$1:$F$201,MATCH(Orders!I$1,Products!$A$1:$F$1,0),0)</f>
        <v>19602.440815481601</v>
      </c>
      <c r="J12811" s="2">
        <f>VLOOKUP($E12811,
Products!$A$1:$F$201,MATCH(Orders!J$1,Products!$A$1:$F$1,0),0)</f>
        <v>14427.862284038891</v>
      </c>
    </row>
    <row r="12812" spans="1:10">
      <c r="A12812">
        <v>12811</v>
      </c>
      <c r="B12812" s="4">
        <v>45563</v>
      </c>
      <c r="C12812" s="10">
        <f>DATE(YEAR(orders[[#This Row],[order_date]]), MONTH(orders[[#This Row],[order_date]]), 1)</f>
        <v>45536</v>
      </c>
      <c r="D12812" t="s">
        <v>4455</v>
      </c>
      <c r="E12812" t="s">
        <v>583</v>
      </c>
      <c r="F12812" t="str">
        <f>VLOOKUP(orders[[#This Row],[product_id]],Products!A:C,3,0)</f>
        <v>Electronics</v>
      </c>
      <c r="G12812">
        <v>1</v>
      </c>
      <c r="H12812" s="6">
        <v>0.181790604921272</v>
      </c>
      <c r="I12812" s="2">
        <f>VLOOKUP($E12812,
Products!$A$1:$F$201,MATCH(Orders!I$1,Products!$A$1:$F$1,0),0)</f>
        <v>22677.574574249091</v>
      </c>
      <c r="J12812" s="2">
        <f>VLOOKUP($E12812,
Products!$A$1:$F$201,MATCH(Orders!J$1,Products!$A$1:$F$1,0),0)</f>
        <v>16593.91273362303</v>
      </c>
    </row>
    <row r="12813" spans="1:10">
      <c r="A12813">
        <v>12812</v>
      </c>
      <c r="B12813" s="4">
        <v>45816</v>
      </c>
      <c r="C12813" s="10">
        <f>DATE(YEAR(orders[[#This Row],[order_date]]), MONTH(orders[[#This Row],[order_date]]), 1)</f>
        <v>45809</v>
      </c>
      <c r="D12813" t="s">
        <v>3492</v>
      </c>
      <c r="E12813" t="s">
        <v>541</v>
      </c>
      <c r="F12813" t="str">
        <f>VLOOKUP(orders[[#This Row],[product_id]],Products!A:C,3,0)</f>
        <v>Appliances</v>
      </c>
      <c r="G12813">
        <v>1</v>
      </c>
      <c r="H12813" s="6">
        <v>7.4938341086915577E-2</v>
      </c>
      <c r="I12813" s="2">
        <f>VLOOKUP($E12813,
Products!$A$1:$F$201,MATCH(Orders!I$1,Products!$A$1:$F$1,0),0)</f>
        <v>2390.3651642386908</v>
      </c>
      <c r="J12813" s="2">
        <f>VLOOKUP($E12813,
Products!$A$1:$F$201,MATCH(Orders!J$1,Products!$A$1:$F$1,0),0)</f>
        <v>1655.7504783617919</v>
      </c>
    </row>
    <row r="12814" spans="1:10">
      <c r="A12814">
        <v>12813</v>
      </c>
      <c r="B12814" s="4">
        <v>45415</v>
      </c>
      <c r="C12814" s="10">
        <f>DATE(YEAR(orders[[#This Row],[order_date]]), MONTH(orders[[#This Row],[order_date]]), 1)</f>
        <v>45413</v>
      </c>
      <c r="D12814" t="s">
        <v>3401</v>
      </c>
      <c r="E12814" t="s">
        <v>632</v>
      </c>
      <c r="F12814" t="str">
        <f>VLOOKUP(orders[[#This Row],[product_id]],Products!A:C,3,0)</f>
        <v>Electronics</v>
      </c>
      <c r="G12814">
        <v>3</v>
      </c>
      <c r="H12814" s="6">
        <v>0.23459756156965386</v>
      </c>
      <c r="I12814" s="2">
        <f>VLOOKUP($E12814,
Products!$A$1:$F$201,MATCH(Orders!I$1,Products!$A$1:$F$1,0),0)</f>
        <v>23049.571773693999</v>
      </c>
      <c r="J12814" s="2">
        <f>VLOOKUP($E12814,
Products!$A$1:$F$201,MATCH(Orders!J$1,Products!$A$1:$F$1,0),0)</f>
        <v>15791.461375569639</v>
      </c>
    </row>
    <row r="12815" spans="1:10">
      <c r="A12815">
        <v>12814</v>
      </c>
      <c r="B12815" s="4">
        <v>45165</v>
      </c>
      <c r="C12815" s="10">
        <f>DATE(YEAR(orders[[#This Row],[order_date]]), MONTH(orders[[#This Row],[order_date]]), 1)</f>
        <v>45139</v>
      </c>
      <c r="D12815" t="s">
        <v>3649</v>
      </c>
      <c r="E12815" t="s">
        <v>553</v>
      </c>
      <c r="F12815" t="str">
        <f>VLOOKUP(orders[[#This Row],[product_id]],Products!A:C,3,0)</f>
        <v>Electronics</v>
      </c>
      <c r="G12815">
        <v>2</v>
      </c>
      <c r="H12815" s="6">
        <v>0.17945146745913187</v>
      </c>
      <c r="I12815" s="2">
        <f>VLOOKUP($E12815,
Products!$A$1:$F$201,MATCH(Orders!I$1,Products!$A$1:$F$1,0),0)</f>
        <v>19089.562478947992</v>
      </c>
      <c r="J12815" s="2">
        <f>VLOOKUP($E12815,
Products!$A$1:$F$201,MATCH(Orders!J$1,Products!$A$1:$F$1,0),0)</f>
        <v>12552.840439332171</v>
      </c>
    </row>
    <row r="12816" spans="1:10">
      <c r="A12816">
        <v>12815</v>
      </c>
      <c r="B12816" s="4">
        <v>45106</v>
      </c>
      <c r="C12816" s="10">
        <f>DATE(YEAR(orders[[#This Row],[order_date]]), MONTH(orders[[#This Row],[order_date]]), 1)</f>
        <v>45078</v>
      </c>
      <c r="D12816" t="s">
        <v>4354</v>
      </c>
      <c r="E12816" t="s">
        <v>679</v>
      </c>
      <c r="F12816" t="str">
        <f>VLOOKUP(orders[[#This Row],[product_id]],Products!A:C,3,0)</f>
        <v>Appliances</v>
      </c>
      <c r="G12816">
        <v>3</v>
      </c>
      <c r="H12816" s="6">
        <v>5.57093407373331E-2</v>
      </c>
      <c r="I12816" s="2">
        <f>VLOOKUP($E12816,
Products!$A$1:$F$201,MATCH(Orders!I$1,Products!$A$1:$F$1,0),0)</f>
        <v>6336.1008284819591</v>
      </c>
      <c r="J12816" s="2">
        <f>VLOOKUP($E12816,
Products!$A$1:$F$201,MATCH(Orders!J$1,Products!$A$1:$F$1,0),0)</f>
        <v>5056.6203893460352</v>
      </c>
    </row>
    <row r="12817" spans="1:10">
      <c r="A12817">
        <v>12816</v>
      </c>
      <c r="B12817" s="4">
        <v>45243</v>
      </c>
      <c r="C12817" s="10">
        <f>DATE(YEAR(orders[[#This Row],[order_date]]), MONTH(orders[[#This Row],[order_date]]), 1)</f>
        <v>45231</v>
      </c>
      <c r="D12817" t="s">
        <v>2758</v>
      </c>
      <c r="E12817" t="s">
        <v>665</v>
      </c>
      <c r="F12817" t="str">
        <f>VLOOKUP(orders[[#This Row],[product_id]],Products!A:C,3,0)</f>
        <v>Electronics</v>
      </c>
      <c r="G12817">
        <v>3</v>
      </c>
      <c r="H12817" s="6">
        <v>0.10826157517993092</v>
      </c>
      <c r="I12817" s="2">
        <f>VLOOKUP($E12817,
Products!$A$1:$F$201,MATCH(Orders!I$1,Products!$A$1:$F$1,0),0)</f>
        <v>2381.208040848107</v>
      </c>
      <c r="J12817" s="2">
        <f>VLOOKUP($E12817,
Products!$A$1:$F$201,MATCH(Orders!J$1,Products!$A$1:$F$1,0),0)</f>
        <v>1615.320210979525</v>
      </c>
    </row>
    <row r="12818" spans="1:10">
      <c r="A12818">
        <v>12817</v>
      </c>
      <c r="B12818" s="4">
        <v>45158</v>
      </c>
      <c r="C12818" s="10">
        <f>DATE(YEAR(orders[[#This Row],[order_date]]), MONTH(orders[[#This Row],[order_date]]), 1)</f>
        <v>45139</v>
      </c>
      <c r="D12818" t="s">
        <v>1337</v>
      </c>
      <c r="E12818" t="s">
        <v>640</v>
      </c>
      <c r="F12818" t="str">
        <f>VLOOKUP(orders[[#This Row],[product_id]],Products!A:C,3,0)</f>
        <v>Electronics</v>
      </c>
      <c r="G12818">
        <v>1</v>
      </c>
      <c r="H12818" s="6">
        <v>0.19488963910087462</v>
      </c>
      <c r="I12818" s="2">
        <f>VLOOKUP($E12818,
Products!$A$1:$F$201,MATCH(Orders!I$1,Products!$A$1:$F$1,0),0)</f>
        <v>28588.897930669911</v>
      </c>
      <c r="J12818" s="2">
        <f>VLOOKUP($E12818,
Products!$A$1:$F$201,MATCH(Orders!J$1,Products!$A$1:$F$1,0),0)</f>
        <v>20681.16336734363</v>
      </c>
    </row>
    <row r="12819" spans="1:10">
      <c r="A12819">
        <v>12818</v>
      </c>
      <c r="B12819" s="4">
        <v>45257</v>
      </c>
      <c r="C12819" s="10">
        <f>DATE(YEAR(orders[[#This Row],[order_date]]), MONTH(orders[[#This Row],[order_date]]), 1)</f>
        <v>45231</v>
      </c>
      <c r="D12819" t="s">
        <v>4148</v>
      </c>
      <c r="E12819" t="s">
        <v>579</v>
      </c>
      <c r="F12819" t="str">
        <f>VLOOKUP(orders[[#This Row],[product_id]],Products!A:C,3,0)</f>
        <v>Appliances</v>
      </c>
      <c r="G12819">
        <v>2</v>
      </c>
      <c r="H12819" s="6">
        <v>8.1956197533116906E-2</v>
      </c>
      <c r="I12819" s="2">
        <f>VLOOKUP($E12819,
Products!$A$1:$F$201,MATCH(Orders!I$1,Products!$A$1:$F$1,0),0)</f>
        <v>5919.3204980498322</v>
      </c>
      <c r="J12819" s="2">
        <f>VLOOKUP($E12819,
Products!$A$1:$F$201,MATCH(Orders!J$1,Products!$A$1:$F$1,0),0)</f>
        <v>3972.3071240281379</v>
      </c>
    </row>
    <row r="12820" spans="1:10">
      <c r="A12820">
        <v>12819</v>
      </c>
      <c r="B12820" s="4">
        <v>45487</v>
      </c>
      <c r="C12820" s="10">
        <f>DATE(YEAR(orders[[#This Row],[order_date]]), MONTH(orders[[#This Row],[order_date]]), 1)</f>
        <v>45474</v>
      </c>
      <c r="D12820" t="s">
        <v>2460</v>
      </c>
      <c r="E12820" t="s">
        <v>645</v>
      </c>
      <c r="F12820" t="str">
        <f>VLOOKUP(orders[[#This Row],[product_id]],Products!A:C,3,0)</f>
        <v>Electronics</v>
      </c>
      <c r="G12820">
        <v>2</v>
      </c>
      <c r="H12820" s="6">
        <v>0.20026778487446817</v>
      </c>
      <c r="I12820" s="2">
        <f>VLOOKUP($E12820,
Products!$A$1:$F$201,MATCH(Orders!I$1,Products!$A$1:$F$1,0),0)</f>
        <v>29658.239859810968</v>
      </c>
      <c r="J12820" s="2">
        <f>VLOOKUP($E12820,
Products!$A$1:$F$201,MATCH(Orders!J$1,Products!$A$1:$F$1,0),0)</f>
        <v>22421.521919652871</v>
      </c>
    </row>
    <row r="12821" spans="1:10">
      <c r="A12821">
        <v>12820</v>
      </c>
      <c r="B12821" s="4">
        <v>45875</v>
      </c>
      <c r="C12821" s="10">
        <f>DATE(YEAR(orders[[#This Row],[order_date]]), MONTH(orders[[#This Row],[order_date]]), 1)</f>
        <v>45870</v>
      </c>
      <c r="D12821" t="s">
        <v>3630</v>
      </c>
      <c r="E12821" t="s">
        <v>560</v>
      </c>
      <c r="F12821" t="str">
        <f>VLOOKUP(orders[[#This Row],[product_id]],Products!A:C,3,0)</f>
        <v>Appliances</v>
      </c>
      <c r="G12821">
        <v>2</v>
      </c>
      <c r="H12821" s="6">
        <v>6.7688691566304318E-2</v>
      </c>
      <c r="I12821" s="2">
        <f>VLOOKUP($E12821,
Products!$A$1:$F$201,MATCH(Orders!I$1,Products!$A$1:$F$1,0),0)</f>
        <v>6334.2190560739964</v>
      </c>
      <c r="J12821" s="2">
        <f>VLOOKUP($E12821,
Products!$A$1:$F$201,MATCH(Orders!J$1,Products!$A$1:$F$1,0),0)</f>
        <v>4117.6239066206717</v>
      </c>
    </row>
    <row r="12822" spans="1:10">
      <c r="A12822">
        <v>12821</v>
      </c>
      <c r="B12822" s="4">
        <v>45174</v>
      </c>
      <c r="C12822" s="10">
        <f>DATE(YEAR(orders[[#This Row],[order_date]]), MONTH(orders[[#This Row],[order_date]]), 1)</f>
        <v>45170</v>
      </c>
      <c r="D12822" t="s">
        <v>3739</v>
      </c>
      <c r="E12822" t="s">
        <v>528</v>
      </c>
      <c r="F12822" t="str">
        <f>VLOOKUP(orders[[#This Row],[product_id]],Products!A:C,3,0)</f>
        <v>Appliances</v>
      </c>
      <c r="G12822">
        <v>2</v>
      </c>
      <c r="H12822" s="6">
        <v>9.6890064308319701E-2</v>
      </c>
      <c r="I12822" s="2">
        <f>VLOOKUP($E12822,
Products!$A$1:$F$201,MATCH(Orders!I$1,Products!$A$1:$F$1,0),0)</f>
        <v>5741.145946914552</v>
      </c>
      <c r="J12822" s="2">
        <f>VLOOKUP($E12822,
Products!$A$1:$F$201,MATCH(Orders!J$1,Products!$A$1:$F$1,0),0)</f>
        <v>4112.7219202399874</v>
      </c>
    </row>
    <row r="12823" spans="1:10">
      <c r="A12823">
        <v>12822</v>
      </c>
      <c r="B12823" s="4">
        <v>45209</v>
      </c>
      <c r="C12823" s="10">
        <f>DATE(YEAR(orders[[#This Row],[order_date]]), MONTH(orders[[#This Row],[order_date]]), 1)</f>
        <v>45200</v>
      </c>
      <c r="D12823" t="s">
        <v>2284</v>
      </c>
      <c r="E12823" t="s">
        <v>685</v>
      </c>
      <c r="F12823" t="str">
        <f>VLOOKUP(orders[[#This Row],[product_id]],Products!A:C,3,0)</f>
        <v>Electronics</v>
      </c>
      <c r="G12823">
        <v>1</v>
      </c>
      <c r="H12823" s="6">
        <v>0.10233771674979374</v>
      </c>
      <c r="I12823" s="2">
        <f>VLOOKUP($E12823,
Products!$A$1:$F$201,MATCH(Orders!I$1,Products!$A$1:$F$1,0),0)</f>
        <v>30011.61348468516</v>
      </c>
      <c r="J12823" s="2">
        <f>VLOOKUP($E12823,
Products!$A$1:$F$201,MATCH(Orders!J$1,Products!$A$1:$F$1,0),0)</f>
        <v>20796.213094008199</v>
      </c>
    </row>
    <row r="12824" spans="1:10">
      <c r="A12824">
        <v>12823</v>
      </c>
      <c r="B12824" s="4">
        <v>45866</v>
      </c>
      <c r="C12824" s="10">
        <f>DATE(YEAR(orders[[#This Row],[order_date]]), MONTH(orders[[#This Row],[order_date]]), 1)</f>
        <v>45839</v>
      </c>
      <c r="D12824" t="s">
        <v>1917</v>
      </c>
      <c r="E12824" t="s">
        <v>518</v>
      </c>
      <c r="F12824" t="str">
        <f>VLOOKUP(orders[[#This Row],[product_id]],Products!A:C,3,0)</f>
        <v>Electronics</v>
      </c>
      <c r="G12824">
        <v>2</v>
      </c>
      <c r="H12824" s="6">
        <v>0.2297879835361247</v>
      </c>
      <c r="I12824" s="2">
        <f>VLOOKUP($E12824,
Products!$A$1:$F$201,MATCH(Orders!I$1,Products!$A$1:$F$1,0),0)</f>
        <v>23393.890826127132</v>
      </c>
      <c r="J12824" s="2">
        <f>VLOOKUP($E12824,
Products!$A$1:$F$201,MATCH(Orders!J$1,Products!$A$1:$F$1,0),0)</f>
        <v>16064.756531016081</v>
      </c>
    </row>
    <row r="12825" spans="1:10">
      <c r="A12825">
        <v>12824</v>
      </c>
      <c r="B12825" s="4">
        <v>44958</v>
      </c>
      <c r="C12825" s="10">
        <f>DATE(YEAR(orders[[#This Row],[order_date]]), MONTH(orders[[#This Row],[order_date]]), 1)</f>
        <v>44958</v>
      </c>
      <c r="D12825" t="s">
        <v>731</v>
      </c>
      <c r="E12825" t="s">
        <v>704</v>
      </c>
      <c r="F12825" t="str">
        <f>VLOOKUP(orders[[#This Row],[product_id]],Products!A:C,3,0)</f>
        <v>Electronics</v>
      </c>
      <c r="G12825">
        <v>2</v>
      </c>
      <c r="H12825" s="6">
        <v>0.18235098424297355</v>
      </c>
      <c r="I12825" s="2">
        <f>VLOOKUP($E12825,
Products!$A$1:$F$201,MATCH(Orders!I$1,Products!$A$1:$F$1,0),0)</f>
        <v>2453.3182634424861</v>
      </c>
      <c r="J12825" s="2">
        <f>VLOOKUP($E12825,
Products!$A$1:$F$201,MATCH(Orders!J$1,Products!$A$1:$F$1,0),0)</f>
        <v>1951.860511286576</v>
      </c>
    </row>
    <row r="12826" spans="1:10">
      <c r="A12826">
        <v>12825</v>
      </c>
      <c r="B12826" s="4">
        <v>45456</v>
      </c>
      <c r="C12826" s="10">
        <f>DATE(YEAR(orders[[#This Row],[order_date]]), MONTH(orders[[#This Row],[order_date]]), 1)</f>
        <v>45444</v>
      </c>
      <c r="D12826" t="s">
        <v>4556</v>
      </c>
      <c r="E12826" t="s">
        <v>558</v>
      </c>
      <c r="F12826" t="str">
        <f>VLOOKUP(orders[[#This Row],[product_id]],Products!A:C,3,0)</f>
        <v>Electronics</v>
      </c>
      <c r="G12826">
        <v>1</v>
      </c>
      <c r="H12826" s="6">
        <v>0.14721867218465273</v>
      </c>
      <c r="I12826" s="2">
        <f>VLOOKUP($E12826,
Products!$A$1:$F$201,MATCH(Orders!I$1,Products!$A$1:$F$1,0),0)</f>
        <v>30121.382934618541</v>
      </c>
      <c r="J12826" s="2">
        <f>VLOOKUP($E12826,
Products!$A$1:$F$201,MATCH(Orders!J$1,Products!$A$1:$F$1,0),0)</f>
        <v>20439.226581954921</v>
      </c>
    </row>
    <row r="12827" spans="1:10">
      <c r="A12827">
        <v>12826</v>
      </c>
      <c r="B12827" s="4">
        <v>45307</v>
      </c>
      <c r="C12827" s="10">
        <f>DATE(YEAR(orders[[#This Row],[order_date]]), MONTH(orders[[#This Row],[order_date]]), 1)</f>
        <v>45292</v>
      </c>
      <c r="D12827" t="s">
        <v>2915</v>
      </c>
      <c r="E12827" t="s">
        <v>568</v>
      </c>
      <c r="F12827" t="str">
        <f>VLOOKUP(orders[[#This Row],[product_id]],Products!A:C,3,0)</f>
        <v>Electronics</v>
      </c>
      <c r="G12827">
        <v>1</v>
      </c>
      <c r="H12827" s="6">
        <v>0.19506952634100996</v>
      </c>
      <c r="I12827" s="2">
        <f>VLOOKUP($E12827,
Products!$A$1:$F$201,MATCH(Orders!I$1,Products!$A$1:$F$1,0),0)</f>
        <v>21702.72353355262</v>
      </c>
      <c r="J12827" s="2">
        <f>VLOOKUP($E12827,
Products!$A$1:$F$201,MATCH(Orders!J$1,Products!$A$1:$F$1,0),0)</f>
        <v>17244.710704747551</v>
      </c>
    </row>
    <row r="12828" spans="1:10">
      <c r="A12828">
        <v>12827</v>
      </c>
      <c r="B12828" s="4">
        <v>44989</v>
      </c>
      <c r="C12828" s="10">
        <f>DATE(YEAR(orders[[#This Row],[order_date]]), MONTH(orders[[#This Row],[order_date]]), 1)</f>
        <v>44986</v>
      </c>
      <c r="D12828" t="s">
        <v>3498</v>
      </c>
      <c r="E12828" t="s">
        <v>579</v>
      </c>
      <c r="F12828" t="str">
        <f>VLOOKUP(orders[[#This Row],[product_id]],Products!A:C,3,0)</f>
        <v>Appliances</v>
      </c>
      <c r="G12828">
        <v>2</v>
      </c>
      <c r="H12828" s="6">
        <v>0.14363895320081418</v>
      </c>
      <c r="I12828" s="2">
        <f>VLOOKUP($E12828,
Products!$A$1:$F$201,MATCH(Orders!I$1,Products!$A$1:$F$1,0),0)</f>
        <v>5919.3204980498322</v>
      </c>
      <c r="J12828" s="2">
        <f>VLOOKUP($E12828,
Products!$A$1:$F$201,MATCH(Orders!J$1,Products!$A$1:$F$1,0),0)</f>
        <v>3972.3071240281379</v>
      </c>
    </row>
    <row r="12829" spans="1:10">
      <c r="A12829">
        <v>12828</v>
      </c>
      <c r="B12829" s="4">
        <v>45054</v>
      </c>
      <c r="C12829" s="10">
        <f>DATE(YEAR(orders[[#This Row],[order_date]]), MONTH(orders[[#This Row],[order_date]]), 1)</f>
        <v>45047</v>
      </c>
      <c r="D12829" t="s">
        <v>3907</v>
      </c>
      <c r="E12829" t="s">
        <v>704</v>
      </c>
      <c r="F12829" t="str">
        <f>VLOOKUP(orders[[#This Row],[product_id]],Products!A:C,3,0)</f>
        <v>Electronics</v>
      </c>
      <c r="G12829">
        <v>3</v>
      </c>
      <c r="H12829" s="6">
        <v>0.12212031535590596</v>
      </c>
      <c r="I12829" s="2">
        <f>VLOOKUP($E12829,
Products!$A$1:$F$201,MATCH(Orders!I$1,Products!$A$1:$F$1,0),0)</f>
        <v>2453.3182634424861</v>
      </c>
      <c r="J12829" s="2">
        <f>VLOOKUP($E12829,
Products!$A$1:$F$201,MATCH(Orders!J$1,Products!$A$1:$F$1,0),0)</f>
        <v>1951.860511286576</v>
      </c>
    </row>
    <row r="12830" spans="1:10">
      <c r="A12830">
        <v>12829</v>
      </c>
      <c r="B12830" s="4">
        <v>45089</v>
      </c>
      <c r="C12830" s="10">
        <f>DATE(YEAR(orders[[#This Row],[order_date]]), MONTH(orders[[#This Row],[order_date]]), 1)</f>
        <v>45078</v>
      </c>
      <c r="D12830" t="s">
        <v>3286</v>
      </c>
      <c r="E12830" t="s">
        <v>556</v>
      </c>
      <c r="F12830" t="str">
        <f>VLOOKUP(orders[[#This Row],[product_id]],Products!A:C,3,0)</f>
        <v>Appliances</v>
      </c>
      <c r="G12830">
        <v>3</v>
      </c>
      <c r="H12830" s="6">
        <v>0.13878624945501289</v>
      </c>
      <c r="I12830" s="2">
        <f>VLOOKUP($E12830,
Products!$A$1:$F$201,MATCH(Orders!I$1,Products!$A$1:$F$1,0),0)</f>
        <v>27054.121101651981</v>
      </c>
      <c r="J12830" s="2">
        <f>VLOOKUP($E12830,
Products!$A$1:$F$201,MATCH(Orders!J$1,Products!$A$1:$F$1,0),0)</f>
        <v>19388.930988794411</v>
      </c>
    </row>
    <row r="12831" spans="1:10">
      <c r="A12831">
        <v>12830</v>
      </c>
      <c r="B12831" s="4">
        <v>45884</v>
      </c>
      <c r="C12831" s="10">
        <f>DATE(YEAR(orders[[#This Row],[order_date]]), MONTH(orders[[#This Row],[order_date]]), 1)</f>
        <v>45870</v>
      </c>
      <c r="D12831" t="s">
        <v>3636</v>
      </c>
      <c r="E12831" t="s">
        <v>691</v>
      </c>
      <c r="F12831" t="str">
        <f>VLOOKUP(orders[[#This Row],[product_id]],Products!A:C,3,0)</f>
        <v>Appliances</v>
      </c>
      <c r="G12831">
        <v>1</v>
      </c>
      <c r="H12831" s="6">
        <v>0.14845552367511114</v>
      </c>
      <c r="I12831" s="2">
        <f>VLOOKUP($E12831,
Products!$A$1:$F$201,MATCH(Orders!I$1,Products!$A$1:$F$1,0),0)</f>
        <v>2337.6024778940591</v>
      </c>
      <c r="J12831" s="2">
        <f>VLOOKUP($E12831,
Products!$A$1:$F$201,MATCH(Orders!J$1,Products!$A$1:$F$1,0),0)</f>
        <v>1616.9957885138581</v>
      </c>
    </row>
    <row r="12832" spans="1:10">
      <c r="A12832">
        <v>12831</v>
      </c>
      <c r="B12832" s="4">
        <v>45221</v>
      </c>
      <c r="C12832" s="10">
        <f>DATE(YEAR(orders[[#This Row],[order_date]]), MONTH(orders[[#This Row],[order_date]]), 1)</f>
        <v>45200</v>
      </c>
      <c r="D12832" t="s">
        <v>3163</v>
      </c>
      <c r="E12832" t="s">
        <v>660</v>
      </c>
      <c r="F12832" t="str">
        <f>VLOOKUP(orders[[#This Row],[product_id]],Products!A:C,3,0)</f>
        <v>Appliances</v>
      </c>
      <c r="G12832">
        <v>3</v>
      </c>
      <c r="H12832" s="6">
        <v>0.10590181337735638</v>
      </c>
      <c r="I12832" s="2">
        <f>VLOOKUP($E12832,
Products!$A$1:$F$201,MATCH(Orders!I$1,Products!$A$1:$F$1,0),0)</f>
        <v>25996.564605776519</v>
      </c>
      <c r="J12832" s="2">
        <f>VLOOKUP($E12832,
Products!$A$1:$F$201,MATCH(Orders!J$1,Products!$A$1:$F$1,0),0)</f>
        <v>20210.769869456319</v>
      </c>
    </row>
    <row r="12833" spans="1:10">
      <c r="A12833">
        <v>12832</v>
      </c>
      <c r="B12833" s="4">
        <v>45105</v>
      </c>
      <c r="C12833" s="10">
        <f>DATE(YEAR(orders[[#This Row],[order_date]]), MONTH(orders[[#This Row],[order_date]]), 1)</f>
        <v>45078</v>
      </c>
      <c r="D12833" t="s">
        <v>2369</v>
      </c>
      <c r="E12833" t="s">
        <v>512</v>
      </c>
      <c r="F12833" t="str">
        <f>VLOOKUP(orders[[#This Row],[product_id]],Products!A:C,3,0)</f>
        <v>Electronics</v>
      </c>
      <c r="G12833">
        <v>2</v>
      </c>
      <c r="H12833" s="6">
        <v>0.24122643370789568</v>
      </c>
      <c r="I12833" s="2">
        <f>VLOOKUP($E12833,
Products!$A$1:$F$201,MATCH(Orders!I$1,Products!$A$1:$F$1,0),0)</f>
        <v>12877.548087294561</v>
      </c>
      <c r="J12833" s="2">
        <f>VLOOKUP($E12833,
Products!$A$1:$F$201,MATCH(Orders!J$1,Products!$A$1:$F$1,0),0)</f>
        <v>9551.9000631411909</v>
      </c>
    </row>
    <row r="12834" spans="1:10">
      <c r="A12834">
        <v>12833</v>
      </c>
      <c r="B12834" s="4">
        <v>45155</v>
      </c>
      <c r="C12834" s="10">
        <f>DATE(YEAR(orders[[#This Row],[order_date]]), MONTH(orders[[#This Row],[order_date]]), 1)</f>
        <v>45139</v>
      </c>
      <c r="D12834" t="s">
        <v>4365</v>
      </c>
      <c r="E12834" t="s">
        <v>624</v>
      </c>
      <c r="F12834" t="str">
        <f>VLOOKUP(orders[[#This Row],[product_id]],Products!A:C,3,0)</f>
        <v>Appliances</v>
      </c>
      <c r="G12834">
        <v>1</v>
      </c>
      <c r="H12834" s="6">
        <v>0.13752963767632256</v>
      </c>
      <c r="I12834" s="2">
        <f>VLOOKUP($E12834,
Products!$A$1:$F$201,MATCH(Orders!I$1,Products!$A$1:$F$1,0),0)</f>
        <v>2102.383201797521</v>
      </c>
      <c r="J12834" s="2">
        <f>VLOOKUP($E12834,
Products!$A$1:$F$201,MATCH(Orders!J$1,Products!$A$1:$F$1,0),0)</f>
        <v>1599.330443274388</v>
      </c>
    </row>
    <row r="12835" spans="1:10">
      <c r="A12835">
        <v>12834</v>
      </c>
      <c r="B12835" s="4">
        <v>45809</v>
      </c>
      <c r="C12835" s="10">
        <f>DATE(YEAR(orders[[#This Row],[order_date]]), MONTH(orders[[#This Row],[order_date]]), 1)</f>
        <v>45809</v>
      </c>
      <c r="D12835" t="s">
        <v>1802</v>
      </c>
      <c r="E12835" t="s">
        <v>555</v>
      </c>
      <c r="F12835" t="str">
        <f>VLOOKUP(orders[[#This Row],[product_id]],Products!A:C,3,0)</f>
        <v>Electronics</v>
      </c>
      <c r="G12835">
        <v>3</v>
      </c>
      <c r="H12835" s="6">
        <v>0.23760367624583334</v>
      </c>
      <c r="I12835" s="2">
        <f>VLOOKUP($E12835,
Products!$A$1:$F$201,MATCH(Orders!I$1,Products!$A$1:$F$1,0),0)</f>
        <v>32397.674936233889</v>
      </c>
      <c r="J12835" s="2">
        <f>VLOOKUP($E12835,
Products!$A$1:$F$201,MATCH(Orders!J$1,Products!$A$1:$F$1,0),0)</f>
        <v>24559.251285382288</v>
      </c>
    </row>
    <row r="12836" spans="1:10">
      <c r="A12836">
        <v>12835</v>
      </c>
      <c r="B12836" s="4">
        <v>45320</v>
      </c>
      <c r="C12836" s="10">
        <f>DATE(YEAR(orders[[#This Row],[order_date]]), MONTH(orders[[#This Row],[order_date]]), 1)</f>
        <v>45292</v>
      </c>
      <c r="D12836" t="s">
        <v>1962</v>
      </c>
      <c r="E12836" t="s">
        <v>657</v>
      </c>
      <c r="F12836" t="str">
        <f>VLOOKUP(orders[[#This Row],[product_id]],Products!A:C,3,0)</f>
        <v>Appliances</v>
      </c>
      <c r="G12836">
        <v>2</v>
      </c>
      <c r="H12836" s="6">
        <v>0.13685599265265935</v>
      </c>
      <c r="I12836" s="2">
        <f>VLOOKUP($E12836,
Products!$A$1:$F$201,MATCH(Orders!I$1,Products!$A$1:$F$1,0),0)</f>
        <v>6275.8669412443169</v>
      </c>
      <c r="J12836" s="2">
        <f>VLOOKUP($E12836,
Products!$A$1:$F$201,MATCH(Orders!J$1,Products!$A$1:$F$1,0),0)</f>
        <v>4742.5097602697688</v>
      </c>
    </row>
    <row r="12837" spans="1:10">
      <c r="A12837">
        <v>12836</v>
      </c>
      <c r="B12837" s="4">
        <v>45618</v>
      </c>
      <c r="C12837" s="10">
        <f>DATE(YEAR(orders[[#This Row],[order_date]]), MONTH(orders[[#This Row],[order_date]]), 1)</f>
        <v>45597</v>
      </c>
      <c r="D12837" t="s">
        <v>3608</v>
      </c>
      <c r="E12837" t="s">
        <v>592</v>
      </c>
      <c r="F12837" t="str">
        <f>VLOOKUP(orders[[#This Row],[product_id]],Products!A:C,3,0)</f>
        <v>Electronics</v>
      </c>
      <c r="G12837">
        <v>1</v>
      </c>
      <c r="H12837" s="6">
        <v>0.15143644091173608</v>
      </c>
      <c r="I12837" s="2">
        <f>VLOOKUP($E12837,
Products!$A$1:$F$201,MATCH(Orders!I$1,Products!$A$1:$F$1,0),0)</f>
        <v>12221.95918536383</v>
      </c>
      <c r="J12837" s="2">
        <f>VLOOKUP($E12837,
Products!$A$1:$F$201,MATCH(Orders!J$1,Products!$A$1:$F$1,0),0)</f>
        <v>9737.7215556427309</v>
      </c>
    </row>
    <row r="12838" spans="1:10">
      <c r="A12838">
        <v>12837</v>
      </c>
      <c r="B12838" s="4">
        <v>44998</v>
      </c>
      <c r="C12838" s="10">
        <f>DATE(YEAR(orders[[#This Row],[order_date]]), MONTH(orders[[#This Row],[order_date]]), 1)</f>
        <v>44986</v>
      </c>
      <c r="D12838" t="s">
        <v>1835</v>
      </c>
      <c r="E12838" t="s">
        <v>658</v>
      </c>
      <c r="F12838" t="str">
        <f>VLOOKUP(orders[[#This Row],[product_id]],Products!A:C,3,0)</f>
        <v>Electronics</v>
      </c>
      <c r="G12838">
        <v>1</v>
      </c>
      <c r="H12838" s="6">
        <v>0.10432641005586807</v>
      </c>
      <c r="I12838" s="2">
        <f>VLOOKUP($E12838,
Products!$A$1:$F$201,MATCH(Orders!I$1,Products!$A$1:$F$1,0),0)</f>
        <v>2455.4664524813788</v>
      </c>
      <c r="J12838" s="2">
        <f>VLOOKUP($E12838,
Products!$A$1:$F$201,MATCH(Orders!J$1,Products!$A$1:$F$1,0),0)</f>
        <v>1763.2139459131699</v>
      </c>
    </row>
    <row r="12839" spans="1:10">
      <c r="A12839">
        <v>12838</v>
      </c>
      <c r="B12839" s="4">
        <v>45244</v>
      </c>
      <c r="C12839" s="10">
        <f>DATE(YEAR(orders[[#This Row],[order_date]]), MONTH(orders[[#This Row],[order_date]]), 1)</f>
        <v>45231</v>
      </c>
      <c r="D12839" t="s">
        <v>1606</v>
      </c>
      <c r="E12839" t="s">
        <v>549</v>
      </c>
      <c r="F12839" t="str">
        <f>VLOOKUP(orders[[#This Row],[product_id]],Products!A:C,3,0)</f>
        <v>Electronics</v>
      </c>
      <c r="G12839">
        <v>1</v>
      </c>
      <c r="H12839" s="6">
        <v>0.19948388643868253</v>
      </c>
      <c r="I12839" s="2">
        <f>VLOOKUP($E12839,
Products!$A$1:$F$201,MATCH(Orders!I$1,Products!$A$1:$F$1,0),0)</f>
        <v>32579.222893763279</v>
      </c>
      <c r="J12839" s="2">
        <f>VLOOKUP($E12839,
Products!$A$1:$F$201,MATCH(Orders!J$1,Products!$A$1:$F$1,0),0)</f>
        <v>22472.912188105081</v>
      </c>
    </row>
    <row r="12840" spans="1:10">
      <c r="A12840">
        <v>12839</v>
      </c>
      <c r="B12840" s="4">
        <v>45521</v>
      </c>
      <c r="C12840" s="10">
        <f>DATE(YEAR(orders[[#This Row],[order_date]]), MONTH(orders[[#This Row],[order_date]]), 1)</f>
        <v>45505</v>
      </c>
      <c r="D12840" t="s">
        <v>714</v>
      </c>
      <c r="E12840" t="s">
        <v>541</v>
      </c>
      <c r="F12840" t="str">
        <f>VLOOKUP(orders[[#This Row],[product_id]],Products!A:C,3,0)</f>
        <v>Appliances</v>
      </c>
      <c r="G12840">
        <v>1</v>
      </c>
      <c r="H12840" s="6">
        <v>0.11870989597958559</v>
      </c>
      <c r="I12840" s="2">
        <f>VLOOKUP($E12840,
Products!$A$1:$F$201,MATCH(Orders!I$1,Products!$A$1:$F$1,0),0)</f>
        <v>2390.3651642386908</v>
      </c>
      <c r="J12840" s="2">
        <f>VLOOKUP($E12840,
Products!$A$1:$F$201,MATCH(Orders!J$1,Products!$A$1:$F$1,0),0)</f>
        <v>1655.7504783617919</v>
      </c>
    </row>
    <row r="12841" spans="1:10">
      <c r="A12841">
        <v>12840</v>
      </c>
      <c r="B12841" s="4">
        <v>45305</v>
      </c>
      <c r="C12841" s="10">
        <f>DATE(YEAR(orders[[#This Row],[order_date]]), MONTH(orders[[#This Row],[order_date]]), 1)</f>
        <v>45292</v>
      </c>
      <c r="D12841" t="s">
        <v>4408</v>
      </c>
      <c r="E12841" t="s">
        <v>690</v>
      </c>
      <c r="F12841" t="str">
        <f>VLOOKUP(orders[[#This Row],[product_id]],Products!A:C,3,0)</f>
        <v>Electronics</v>
      </c>
      <c r="G12841">
        <v>1</v>
      </c>
      <c r="H12841" s="6">
        <v>0.12874828213002956</v>
      </c>
      <c r="I12841" s="2">
        <f>VLOOKUP($E12841,
Products!$A$1:$F$201,MATCH(Orders!I$1,Products!$A$1:$F$1,0),0)</f>
        <v>2338.2059552139431</v>
      </c>
      <c r="J12841" s="2">
        <f>VLOOKUP($E12841,
Products!$A$1:$F$201,MATCH(Orders!J$1,Products!$A$1:$F$1,0),0)</f>
        <v>1708.028418793489</v>
      </c>
    </row>
    <row r="12842" spans="1:10">
      <c r="A12842">
        <v>12841</v>
      </c>
      <c r="B12842" s="4">
        <v>45833</v>
      </c>
      <c r="C12842" s="10">
        <f>DATE(YEAR(orders[[#This Row],[order_date]]), MONTH(orders[[#This Row],[order_date]]), 1)</f>
        <v>45809</v>
      </c>
      <c r="D12842" t="s">
        <v>755</v>
      </c>
      <c r="E12842" t="s">
        <v>602</v>
      </c>
      <c r="F12842" t="str">
        <f>VLOOKUP(orders[[#This Row],[product_id]],Products!A:C,3,0)</f>
        <v>Appliances</v>
      </c>
      <c r="G12842">
        <v>2</v>
      </c>
      <c r="H12842" s="6">
        <v>0.13683692108943565</v>
      </c>
      <c r="I12842" s="2">
        <f>VLOOKUP($E12842,
Products!$A$1:$F$201,MATCH(Orders!I$1,Products!$A$1:$F$1,0),0)</f>
        <v>22834.95547197924</v>
      </c>
      <c r="J12842" s="2">
        <f>VLOOKUP($E12842,
Products!$A$1:$F$201,MATCH(Orders!J$1,Products!$A$1:$F$1,0),0)</f>
        <v>17972.460052660601</v>
      </c>
    </row>
    <row r="12843" spans="1:10">
      <c r="A12843">
        <v>12842</v>
      </c>
      <c r="B12843" s="4">
        <v>45062</v>
      </c>
      <c r="C12843" s="10">
        <f>DATE(YEAR(orders[[#This Row],[order_date]]), MONTH(orders[[#This Row],[order_date]]), 1)</f>
        <v>45047</v>
      </c>
      <c r="D12843" t="s">
        <v>2251</v>
      </c>
      <c r="E12843" t="s">
        <v>670</v>
      </c>
      <c r="F12843" t="str">
        <f>VLOOKUP(orders[[#This Row],[product_id]],Products!A:C,3,0)</f>
        <v>Electronics</v>
      </c>
      <c r="G12843">
        <v>3</v>
      </c>
      <c r="H12843" s="6">
        <v>0.1294035852729172</v>
      </c>
      <c r="I12843" s="2">
        <f>VLOOKUP($E12843,
Products!$A$1:$F$201,MATCH(Orders!I$1,Products!$A$1:$F$1,0),0)</f>
        <v>2624.8628733917722</v>
      </c>
      <c r="J12843" s="2">
        <f>VLOOKUP($E12843,
Products!$A$1:$F$201,MATCH(Orders!J$1,Products!$A$1:$F$1,0),0)</f>
        <v>1944.041928611671</v>
      </c>
    </row>
    <row r="12844" spans="1:10">
      <c r="A12844">
        <v>12843</v>
      </c>
      <c r="B12844" s="4">
        <v>45656</v>
      </c>
      <c r="C12844" s="10">
        <f>DATE(YEAR(orders[[#This Row],[order_date]]), MONTH(orders[[#This Row],[order_date]]), 1)</f>
        <v>45627</v>
      </c>
      <c r="D12844" t="s">
        <v>4402</v>
      </c>
      <c r="E12844" t="s">
        <v>608</v>
      </c>
      <c r="F12844" t="str">
        <f>VLOOKUP(orders[[#This Row],[product_id]],Products!A:C,3,0)</f>
        <v>Electronics</v>
      </c>
      <c r="G12844">
        <v>2</v>
      </c>
      <c r="H12844" s="6">
        <v>0.13562009538721201</v>
      </c>
      <c r="I12844" s="2">
        <f>VLOOKUP($E12844,
Products!$A$1:$F$201,MATCH(Orders!I$1,Products!$A$1:$F$1,0),0)</f>
        <v>32509.710212279751</v>
      </c>
      <c r="J12844" s="2">
        <f>VLOOKUP($E12844,
Products!$A$1:$F$201,MATCH(Orders!J$1,Products!$A$1:$F$1,0),0)</f>
        <v>23699.228985408761</v>
      </c>
    </row>
    <row r="12845" spans="1:10">
      <c r="A12845">
        <v>12844</v>
      </c>
      <c r="B12845" s="4">
        <v>45832</v>
      </c>
      <c r="C12845" s="10">
        <f>DATE(YEAR(orders[[#This Row],[order_date]]), MONTH(orders[[#This Row],[order_date]]), 1)</f>
        <v>45809</v>
      </c>
      <c r="D12845" t="s">
        <v>1147</v>
      </c>
      <c r="E12845" t="s">
        <v>685</v>
      </c>
      <c r="F12845" t="str">
        <f>VLOOKUP(orders[[#This Row],[product_id]],Products!A:C,3,0)</f>
        <v>Electronics</v>
      </c>
      <c r="G12845">
        <v>3</v>
      </c>
      <c r="H12845" s="6">
        <v>0.21937385461441483</v>
      </c>
      <c r="I12845" s="2">
        <f>VLOOKUP($E12845,
Products!$A$1:$F$201,MATCH(Orders!I$1,Products!$A$1:$F$1,0),0)</f>
        <v>30011.61348468516</v>
      </c>
      <c r="J12845" s="2">
        <f>VLOOKUP($E12845,
Products!$A$1:$F$201,MATCH(Orders!J$1,Products!$A$1:$F$1,0),0)</f>
        <v>20796.213094008199</v>
      </c>
    </row>
    <row r="12846" spans="1:10">
      <c r="A12846">
        <v>12845</v>
      </c>
      <c r="B12846" s="4">
        <v>45456</v>
      </c>
      <c r="C12846" s="10">
        <f>DATE(YEAR(orders[[#This Row],[order_date]]), MONTH(orders[[#This Row],[order_date]]), 1)</f>
        <v>45444</v>
      </c>
      <c r="D12846" t="s">
        <v>2507</v>
      </c>
      <c r="E12846" t="s">
        <v>630</v>
      </c>
      <c r="F12846" t="str">
        <f>VLOOKUP(orders[[#This Row],[product_id]],Products!A:C,3,0)</f>
        <v>Electronics</v>
      </c>
      <c r="G12846">
        <v>3</v>
      </c>
      <c r="H12846" s="6">
        <v>0.21757298469177597</v>
      </c>
      <c r="I12846" s="2">
        <f>VLOOKUP($E12846,
Products!$A$1:$F$201,MATCH(Orders!I$1,Products!$A$1:$F$1,0),0)</f>
        <v>20513.60683859466</v>
      </c>
      <c r="J12846" s="2">
        <f>VLOOKUP($E12846,
Products!$A$1:$F$201,MATCH(Orders!J$1,Products!$A$1:$F$1,0),0)</f>
        <v>14929.268600567289</v>
      </c>
    </row>
    <row r="12847" spans="1:10">
      <c r="A12847">
        <v>12846</v>
      </c>
      <c r="B12847" s="4">
        <v>45861</v>
      </c>
      <c r="C12847" s="10">
        <f>DATE(YEAR(orders[[#This Row],[order_date]]), MONTH(orders[[#This Row],[order_date]]), 1)</f>
        <v>45839</v>
      </c>
      <c r="D12847" t="s">
        <v>2319</v>
      </c>
      <c r="E12847" t="s">
        <v>696</v>
      </c>
      <c r="F12847" t="str">
        <f>VLOOKUP(orders[[#This Row],[product_id]],Products!A:C,3,0)</f>
        <v>Electronics</v>
      </c>
      <c r="G12847">
        <v>1</v>
      </c>
      <c r="H12847" s="6">
        <v>0.17416312639423587</v>
      </c>
      <c r="I12847" s="2">
        <f>VLOOKUP($E12847,
Products!$A$1:$F$201,MATCH(Orders!I$1,Products!$A$1:$F$1,0),0)</f>
        <v>2723.6534496184809</v>
      </c>
      <c r="J12847" s="2">
        <f>VLOOKUP($E12847,
Products!$A$1:$F$201,MATCH(Orders!J$1,Products!$A$1:$F$1,0),0)</f>
        <v>1872.4715951823</v>
      </c>
    </row>
    <row r="12848" spans="1:10">
      <c r="A12848">
        <v>12847</v>
      </c>
      <c r="B12848" s="4">
        <v>45592</v>
      </c>
      <c r="C12848" s="10">
        <f>DATE(YEAR(orders[[#This Row],[order_date]]), MONTH(orders[[#This Row],[order_date]]), 1)</f>
        <v>45566</v>
      </c>
      <c r="D12848" t="s">
        <v>2789</v>
      </c>
      <c r="E12848" t="s">
        <v>512</v>
      </c>
      <c r="F12848" t="str">
        <f>VLOOKUP(orders[[#This Row],[product_id]],Products!A:C,3,0)</f>
        <v>Electronics</v>
      </c>
      <c r="G12848">
        <v>1</v>
      </c>
      <c r="H12848" s="6">
        <v>0.18299912250571085</v>
      </c>
      <c r="I12848" s="2">
        <f>VLOOKUP($E12848,
Products!$A$1:$F$201,MATCH(Orders!I$1,Products!$A$1:$F$1,0),0)</f>
        <v>12877.548087294561</v>
      </c>
      <c r="J12848" s="2">
        <f>VLOOKUP($E12848,
Products!$A$1:$F$201,MATCH(Orders!J$1,Products!$A$1:$F$1,0),0)</f>
        <v>9551.9000631411909</v>
      </c>
    </row>
    <row r="12849" spans="1:10">
      <c r="A12849">
        <v>12848</v>
      </c>
      <c r="B12849" s="4">
        <v>45449</v>
      </c>
      <c r="C12849" s="10">
        <f>DATE(YEAR(orders[[#This Row],[order_date]]), MONTH(orders[[#This Row],[order_date]]), 1)</f>
        <v>45444</v>
      </c>
      <c r="D12849" t="s">
        <v>3979</v>
      </c>
      <c r="E12849" t="s">
        <v>599</v>
      </c>
      <c r="F12849" t="str">
        <f>VLOOKUP(orders[[#This Row],[product_id]],Products!A:C,3,0)</f>
        <v>Electronics</v>
      </c>
      <c r="G12849">
        <v>3</v>
      </c>
      <c r="H12849" s="6">
        <v>0.23767248626511192</v>
      </c>
      <c r="I12849" s="2">
        <f>VLOOKUP($E12849,
Products!$A$1:$F$201,MATCH(Orders!I$1,Products!$A$1:$F$1,0),0)</f>
        <v>24019.70637428105</v>
      </c>
      <c r="J12849" s="2">
        <f>VLOOKUP($E12849,
Products!$A$1:$F$201,MATCH(Orders!J$1,Products!$A$1:$F$1,0),0)</f>
        <v>16602.559277417411</v>
      </c>
    </row>
    <row r="12850" spans="1:10">
      <c r="A12850">
        <v>12849</v>
      </c>
      <c r="B12850" s="4">
        <v>45313</v>
      </c>
      <c r="C12850" s="10">
        <f>DATE(YEAR(orders[[#This Row],[order_date]]), MONTH(orders[[#This Row],[order_date]]), 1)</f>
        <v>45292</v>
      </c>
      <c r="D12850" t="s">
        <v>4601</v>
      </c>
      <c r="E12850" t="s">
        <v>693</v>
      </c>
      <c r="F12850" t="str">
        <f>VLOOKUP(orders[[#This Row],[product_id]],Products!A:C,3,0)</f>
        <v>Appliances</v>
      </c>
      <c r="G12850">
        <v>2</v>
      </c>
      <c r="H12850" s="6">
        <v>6.7687433266487018E-2</v>
      </c>
      <c r="I12850" s="2">
        <f>VLOOKUP($E12850,
Products!$A$1:$F$201,MATCH(Orders!I$1,Products!$A$1:$F$1,0),0)</f>
        <v>2037.67513915007</v>
      </c>
      <c r="J12850" s="2">
        <f>VLOOKUP($E12850,
Products!$A$1:$F$201,MATCH(Orders!J$1,Products!$A$1:$F$1,0),0)</f>
        <v>1374.1566876520769</v>
      </c>
    </row>
    <row r="12851" spans="1:10">
      <c r="A12851">
        <v>12850</v>
      </c>
      <c r="B12851" s="4">
        <v>45500</v>
      </c>
      <c r="C12851" s="10">
        <f>DATE(YEAR(orders[[#This Row],[order_date]]), MONTH(orders[[#This Row],[order_date]]), 1)</f>
        <v>45474</v>
      </c>
      <c r="D12851" t="s">
        <v>2871</v>
      </c>
      <c r="E12851" t="s">
        <v>626</v>
      </c>
      <c r="F12851" t="str">
        <f>VLOOKUP(orders[[#This Row],[product_id]],Products!A:C,3,0)</f>
        <v>Electronics</v>
      </c>
      <c r="G12851">
        <v>2</v>
      </c>
      <c r="H12851" s="6">
        <v>0.22430114909605847</v>
      </c>
      <c r="I12851" s="2">
        <f>VLOOKUP($E12851,
Products!$A$1:$F$201,MATCH(Orders!I$1,Products!$A$1:$F$1,0),0)</f>
        <v>19602.440815481601</v>
      </c>
      <c r="J12851" s="2">
        <f>VLOOKUP($E12851,
Products!$A$1:$F$201,MATCH(Orders!J$1,Products!$A$1:$F$1,0),0)</f>
        <v>14427.862284038891</v>
      </c>
    </row>
    <row r="12852" spans="1:10">
      <c r="A12852">
        <v>12851</v>
      </c>
      <c r="B12852" s="4">
        <v>45509</v>
      </c>
      <c r="C12852" s="10">
        <f>DATE(YEAR(orders[[#This Row],[order_date]]), MONTH(orders[[#This Row],[order_date]]), 1)</f>
        <v>45505</v>
      </c>
      <c r="D12852" t="s">
        <v>1407</v>
      </c>
      <c r="E12852" t="s">
        <v>614</v>
      </c>
      <c r="F12852" t="str">
        <f>VLOOKUP(orders[[#This Row],[product_id]],Products!A:C,3,0)</f>
        <v>Electronics</v>
      </c>
      <c r="G12852">
        <v>2</v>
      </c>
      <c r="H12852" s="6">
        <v>0.15614102097335433</v>
      </c>
      <c r="I12852" s="2">
        <f>VLOOKUP($E12852,
Products!$A$1:$F$201,MATCH(Orders!I$1,Products!$A$1:$F$1,0),0)</f>
        <v>27394.979060178921</v>
      </c>
      <c r="J12852" s="2">
        <f>VLOOKUP($E12852,
Products!$A$1:$F$201,MATCH(Orders!J$1,Products!$A$1:$F$1,0),0)</f>
        <v>20497.911427865951</v>
      </c>
    </row>
    <row r="12853" spans="1:10">
      <c r="A12853">
        <v>12852</v>
      </c>
      <c r="B12853" s="4">
        <v>45499</v>
      </c>
      <c r="C12853" s="10">
        <f>DATE(YEAR(orders[[#This Row],[order_date]]), MONTH(orders[[#This Row],[order_date]]), 1)</f>
        <v>45474</v>
      </c>
      <c r="D12853" t="s">
        <v>1459</v>
      </c>
      <c r="E12853" t="s">
        <v>542</v>
      </c>
      <c r="F12853" t="str">
        <f>VLOOKUP(orders[[#This Row],[product_id]],Products!A:C,3,0)</f>
        <v>Electronics</v>
      </c>
      <c r="G12853">
        <v>2</v>
      </c>
      <c r="H12853" s="6">
        <v>0.15498294477596442</v>
      </c>
      <c r="I12853" s="2">
        <f>VLOOKUP($E12853,
Products!$A$1:$F$201,MATCH(Orders!I$1,Products!$A$1:$F$1,0),0)</f>
        <v>29298.352838526029</v>
      </c>
      <c r="J12853" s="2">
        <f>VLOOKUP($E12853,
Products!$A$1:$F$201,MATCH(Orders!J$1,Products!$A$1:$F$1,0),0)</f>
        <v>19250.751682102291</v>
      </c>
    </row>
    <row r="12854" spans="1:10">
      <c r="A12854">
        <v>12853</v>
      </c>
      <c r="B12854" s="4">
        <v>45570</v>
      </c>
      <c r="C12854" s="10">
        <f>DATE(YEAR(orders[[#This Row],[order_date]]), MONTH(orders[[#This Row],[order_date]]), 1)</f>
        <v>45566</v>
      </c>
      <c r="D12854" t="s">
        <v>2534</v>
      </c>
      <c r="E12854" t="s">
        <v>526</v>
      </c>
      <c r="F12854" t="str">
        <f>VLOOKUP(orders[[#This Row],[product_id]],Products!A:C,3,0)</f>
        <v>Electronics</v>
      </c>
      <c r="G12854">
        <v>1</v>
      </c>
      <c r="H12854" s="6">
        <v>0.23318216922839285</v>
      </c>
      <c r="I12854" s="2">
        <f>VLOOKUP($E12854,
Products!$A$1:$F$201,MATCH(Orders!I$1,Products!$A$1:$F$1,0),0)</f>
        <v>11165.347713400481</v>
      </c>
      <c r="J12854" s="2">
        <f>VLOOKUP($E12854,
Products!$A$1:$F$201,MATCH(Orders!J$1,Products!$A$1:$F$1,0),0)</f>
        <v>7966.5169511049389</v>
      </c>
    </row>
    <row r="12855" spans="1:10">
      <c r="A12855">
        <v>12854</v>
      </c>
      <c r="B12855" s="4">
        <v>45499</v>
      </c>
      <c r="C12855" s="10">
        <f>DATE(YEAR(orders[[#This Row],[order_date]]), MONTH(orders[[#This Row],[order_date]]), 1)</f>
        <v>45474</v>
      </c>
      <c r="D12855" t="s">
        <v>3946</v>
      </c>
      <c r="E12855" t="s">
        <v>603</v>
      </c>
      <c r="F12855" t="str">
        <f>VLOOKUP(orders[[#This Row],[product_id]],Products!A:C,3,0)</f>
        <v>Electronics</v>
      </c>
      <c r="G12855">
        <v>1</v>
      </c>
      <c r="H12855" s="6">
        <v>0.23897694509226677</v>
      </c>
      <c r="I12855" s="2">
        <f>VLOOKUP($E12855,
Products!$A$1:$F$201,MATCH(Orders!I$1,Products!$A$1:$F$1,0),0)</f>
        <v>10867.659217073329</v>
      </c>
      <c r="J12855" s="2">
        <f>VLOOKUP($E12855,
Products!$A$1:$F$201,MATCH(Orders!J$1,Products!$A$1:$F$1,0),0)</f>
        <v>8421.8829552397037</v>
      </c>
    </row>
    <row r="12856" spans="1:10">
      <c r="A12856">
        <v>12855</v>
      </c>
      <c r="B12856" s="4">
        <v>45796</v>
      </c>
      <c r="C12856" s="10">
        <f>DATE(YEAR(orders[[#This Row],[order_date]]), MONTH(orders[[#This Row],[order_date]]), 1)</f>
        <v>45778</v>
      </c>
      <c r="D12856" t="s">
        <v>2241</v>
      </c>
      <c r="E12856" t="s">
        <v>551</v>
      </c>
      <c r="F12856" t="str">
        <f>VLOOKUP(orders[[#This Row],[product_id]],Products!A:C,3,0)</f>
        <v>Appliances</v>
      </c>
      <c r="G12856">
        <v>3</v>
      </c>
      <c r="H12856" s="6">
        <v>0.11084952038699426</v>
      </c>
      <c r="I12856" s="2">
        <f>VLOOKUP($E12856,
Products!$A$1:$F$201,MATCH(Orders!I$1,Products!$A$1:$F$1,0),0)</f>
        <v>5988.538916083141</v>
      </c>
      <c r="J12856" s="2">
        <f>VLOOKUP($E12856,
Products!$A$1:$F$201,MATCH(Orders!J$1,Products!$A$1:$F$1,0),0)</f>
        <v>4180.5955033056744</v>
      </c>
    </row>
    <row r="12857" spans="1:10">
      <c r="A12857">
        <v>12856</v>
      </c>
      <c r="B12857" s="4">
        <v>45473</v>
      </c>
      <c r="C12857" s="10">
        <f>DATE(YEAR(orders[[#This Row],[order_date]]), MONTH(orders[[#This Row],[order_date]]), 1)</f>
        <v>45444</v>
      </c>
      <c r="D12857" t="s">
        <v>935</v>
      </c>
      <c r="E12857" t="s">
        <v>526</v>
      </c>
      <c r="F12857" t="str">
        <f>VLOOKUP(orders[[#This Row],[product_id]],Products!A:C,3,0)</f>
        <v>Electronics</v>
      </c>
      <c r="G12857">
        <v>3</v>
      </c>
      <c r="H12857" s="6">
        <v>0.2135703005294427</v>
      </c>
      <c r="I12857" s="2">
        <f>VLOOKUP($E12857,
Products!$A$1:$F$201,MATCH(Orders!I$1,Products!$A$1:$F$1,0),0)</f>
        <v>11165.347713400481</v>
      </c>
      <c r="J12857" s="2">
        <f>VLOOKUP($E12857,
Products!$A$1:$F$201,MATCH(Orders!J$1,Products!$A$1:$F$1,0),0)</f>
        <v>7966.5169511049389</v>
      </c>
    </row>
    <row r="12858" spans="1:10">
      <c r="A12858">
        <v>12857</v>
      </c>
      <c r="B12858" s="4">
        <v>45364</v>
      </c>
      <c r="C12858" s="10">
        <f>DATE(YEAR(orders[[#This Row],[order_date]]), MONTH(orders[[#This Row],[order_date]]), 1)</f>
        <v>45352</v>
      </c>
      <c r="D12858" t="s">
        <v>1265</v>
      </c>
      <c r="E12858" t="s">
        <v>603</v>
      </c>
      <c r="F12858" t="str">
        <f>VLOOKUP(orders[[#This Row],[product_id]],Products!A:C,3,0)</f>
        <v>Electronics</v>
      </c>
      <c r="G12858">
        <v>2</v>
      </c>
      <c r="H12858" s="6">
        <v>0.1837244764597708</v>
      </c>
      <c r="I12858" s="2">
        <f>VLOOKUP($E12858,
Products!$A$1:$F$201,MATCH(Orders!I$1,Products!$A$1:$F$1,0),0)</f>
        <v>10867.659217073329</v>
      </c>
      <c r="J12858" s="2">
        <f>VLOOKUP($E12858,
Products!$A$1:$F$201,MATCH(Orders!J$1,Products!$A$1:$F$1,0),0)</f>
        <v>8421.8829552397037</v>
      </c>
    </row>
    <row r="12859" spans="1:10">
      <c r="A12859">
        <v>12858</v>
      </c>
      <c r="B12859" s="4">
        <v>45481</v>
      </c>
      <c r="C12859" s="10">
        <f>DATE(YEAR(orders[[#This Row],[order_date]]), MONTH(orders[[#This Row],[order_date]]), 1)</f>
        <v>45474</v>
      </c>
      <c r="D12859" t="s">
        <v>1879</v>
      </c>
      <c r="E12859" t="s">
        <v>577</v>
      </c>
      <c r="F12859" t="str">
        <f>VLOOKUP(orders[[#This Row],[product_id]],Products!A:C,3,0)</f>
        <v>Appliances</v>
      </c>
      <c r="G12859">
        <v>2</v>
      </c>
      <c r="H12859" s="6">
        <v>5.816578341911776E-2</v>
      </c>
      <c r="I12859" s="2">
        <f>VLOOKUP($E12859,
Products!$A$1:$F$201,MATCH(Orders!I$1,Products!$A$1:$F$1,0),0)</f>
        <v>24178.046221204509</v>
      </c>
      <c r="J12859" s="2">
        <f>VLOOKUP($E12859,
Products!$A$1:$F$201,MATCH(Orders!J$1,Products!$A$1:$F$1,0),0)</f>
        <v>17784.08636999697</v>
      </c>
    </row>
    <row r="12860" spans="1:10">
      <c r="A12860">
        <v>12859</v>
      </c>
      <c r="B12860" s="4">
        <v>45037</v>
      </c>
      <c r="C12860" s="10">
        <f>DATE(YEAR(orders[[#This Row],[order_date]]), MONTH(orders[[#This Row],[order_date]]), 1)</f>
        <v>45017</v>
      </c>
      <c r="D12860" t="s">
        <v>2584</v>
      </c>
      <c r="E12860" t="s">
        <v>601</v>
      </c>
      <c r="F12860" t="str">
        <f>VLOOKUP(orders[[#This Row],[product_id]],Products!A:C,3,0)</f>
        <v>Appliances</v>
      </c>
      <c r="G12860">
        <v>3</v>
      </c>
      <c r="H12860" s="6">
        <v>8.5404185915887262E-2</v>
      </c>
      <c r="I12860" s="2">
        <f>VLOOKUP($E12860,
Products!$A$1:$F$201,MATCH(Orders!I$1,Products!$A$1:$F$1,0),0)</f>
        <v>2095.1354013205032</v>
      </c>
      <c r="J12860" s="2">
        <f>VLOOKUP($E12860,
Products!$A$1:$F$201,MATCH(Orders!J$1,Products!$A$1:$F$1,0),0)</f>
        <v>1374.592895200507</v>
      </c>
    </row>
    <row r="12861" spans="1:10">
      <c r="A12861">
        <v>12860</v>
      </c>
      <c r="B12861" s="4">
        <v>45453</v>
      </c>
      <c r="C12861" s="10">
        <f>DATE(YEAR(orders[[#This Row],[order_date]]), MONTH(orders[[#This Row],[order_date]]), 1)</f>
        <v>45444</v>
      </c>
      <c r="D12861" t="s">
        <v>2961</v>
      </c>
      <c r="E12861" t="s">
        <v>557</v>
      </c>
      <c r="F12861" t="str">
        <f>VLOOKUP(orders[[#This Row],[product_id]],Products!A:C,3,0)</f>
        <v>Electronics</v>
      </c>
      <c r="G12861">
        <v>3</v>
      </c>
      <c r="H12861" s="6">
        <v>0.12105073073630182</v>
      </c>
      <c r="I12861" s="2">
        <f>VLOOKUP($E12861,
Products!$A$1:$F$201,MATCH(Orders!I$1,Products!$A$1:$F$1,0),0)</f>
        <v>23950.56449224626</v>
      </c>
      <c r="J12861" s="2">
        <f>VLOOKUP($E12861,
Products!$A$1:$F$201,MATCH(Orders!J$1,Products!$A$1:$F$1,0),0)</f>
        <v>16488.618979732779</v>
      </c>
    </row>
    <row r="12862" spans="1:10">
      <c r="A12862">
        <v>12861</v>
      </c>
      <c r="B12862" s="4">
        <v>45103</v>
      </c>
      <c r="C12862" s="10">
        <f>DATE(YEAR(orders[[#This Row],[order_date]]), MONTH(orders[[#This Row],[order_date]]), 1)</f>
        <v>45078</v>
      </c>
      <c r="D12862" t="s">
        <v>1790</v>
      </c>
      <c r="E12862" t="s">
        <v>534</v>
      </c>
      <c r="F12862" t="str">
        <f>VLOOKUP(orders[[#This Row],[product_id]],Products!A:C,3,0)</f>
        <v>Appliances</v>
      </c>
      <c r="G12862">
        <v>3</v>
      </c>
      <c r="H12862" s="6">
        <v>0.13835135005975141</v>
      </c>
      <c r="I12862" s="2">
        <f>VLOOKUP($E12862,
Products!$A$1:$F$201,MATCH(Orders!I$1,Products!$A$1:$F$1,0),0)</f>
        <v>24743.162958088669</v>
      </c>
      <c r="J12862" s="2">
        <f>VLOOKUP($E12862,
Products!$A$1:$F$201,MATCH(Orders!J$1,Products!$A$1:$F$1,0),0)</f>
        <v>19307.588986555591</v>
      </c>
    </row>
    <row r="12863" spans="1:10">
      <c r="A12863">
        <v>12862</v>
      </c>
      <c r="B12863" s="4">
        <v>45600</v>
      </c>
      <c r="C12863" s="10">
        <f>DATE(YEAR(orders[[#This Row],[order_date]]), MONTH(orders[[#This Row],[order_date]]), 1)</f>
        <v>45597</v>
      </c>
      <c r="D12863" t="s">
        <v>4620</v>
      </c>
      <c r="E12863" t="s">
        <v>574</v>
      </c>
      <c r="F12863" t="str">
        <f>VLOOKUP(orders[[#This Row],[product_id]],Products!A:C,3,0)</f>
        <v>Electronics</v>
      </c>
      <c r="G12863">
        <v>3</v>
      </c>
      <c r="H12863" s="6">
        <v>0.21654687003506945</v>
      </c>
      <c r="I12863" s="2">
        <f>VLOOKUP($E12863,
Products!$A$1:$F$201,MATCH(Orders!I$1,Products!$A$1:$F$1,0),0)</f>
        <v>30824.427673567101</v>
      </c>
      <c r="J12863" s="2">
        <f>VLOOKUP($E12863,
Products!$A$1:$F$201,MATCH(Orders!J$1,Products!$A$1:$F$1,0),0)</f>
        <v>20473.07476940487</v>
      </c>
    </row>
    <row r="12864" spans="1:10">
      <c r="A12864">
        <v>12863</v>
      </c>
      <c r="B12864" s="4">
        <v>45550</v>
      </c>
      <c r="C12864" s="10">
        <f>DATE(YEAR(orders[[#This Row],[order_date]]), MONTH(orders[[#This Row],[order_date]]), 1)</f>
        <v>45536</v>
      </c>
      <c r="D12864" t="s">
        <v>1846</v>
      </c>
      <c r="E12864" t="s">
        <v>672</v>
      </c>
      <c r="F12864" t="str">
        <f>VLOOKUP(orders[[#This Row],[product_id]],Products!A:C,3,0)</f>
        <v>Electronics</v>
      </c>
      <c r="G12864">
        <v>1</v>
      </c>
      <c r="H12864" s="6">
        <v>0.15379681391810515</v>
      </c>
      <c r="I12864" s="2">
        <f>VLOOKUP($E12864,
Products!$A$1:$F$201,MATCH(Orders!I$1,Products!$A$1:$F$1,0),0)</f>
        <v>29856.340212906369</v>
      </c>
      <c r="J12864" s="2">
        <f>VLOOKUP($E12864,
Products!$A$1:$F$201,MATCH(Orders!J$1,Products!$A$1:$F$1,0),0)</f>
        <v>19759.064823078941</v>
      </c>
    </row>
    <row r="12865" spans="1:10">
      <c r="A12865">
        <v>12864</v>
      </c>
      <c r="B12865" s="4">
        <v>45870</v>
      </c>
      <c r="C12865" s="10">
        <f>DATE(YEAR(orders[[#This Row],[order_date]]), MONTH(orders[[#This Row],[order_date]]), 1)</f>
        <v>45870</v>
      </c>
      <c r="D12865" t="s">
        <v>944</v>
      </c>
      <c r="E12865" t="s">
        <v>532</v>
      </c>
      <c r="F12865" t="str">
        <f>VLOOKUP(orders[[#This Row],[product_id]],Products!A:C,3,0)</f>
        <v>Electronics</v>
      </c>
      <c r="G12865">
        <v>2</v>
      </c>
      <c r="H12865" s="6">
        <v>0.10090667745492041</v>
      </c>
      <c r="I12865" s="2">
        <f>VLOOKUP($E12865,
Products!$A$1:$F$201,MATCH(Orders!I$1,Products!$A$1:$F$1,0),0)</f>
        <v>2668.0593077725212</v>
      </c>
      <c r="J12865" s="2">
        <f>VLOOKUP($E12865,
Products!$A$1:$F$201,MATCH(Orders!J$1,Products!$A$1:$F$1,0),0)</f>
        <v>1923.7114222321791</v>
      </c>
    </row>
    <row r="12866" spans="1:10">
      <c r="A12866">
        <v>12865</v>
      </c>
      <c r="B12866" s="4">
        <v>45399</v>
      </c>
      <c r="C12866" s="10">
        <f>DATE(YEAR(orders[[#This Row],[order_date]]), MONTH(orders[[#This Row],[order_date]]), 1)</f>
        <v>45383</v>
      </c>
      <c r="D12866" t="s">
        <v>4660</v>
      </c>
      <c r="E12866" t="s">
        <v>616</v>
      </c>
      <c r="F12866" t="str">
        <f>VLOOKUP(orders[[#This Row],[product_id]],Products!A:C,3,0)</f>
        <v>Electronics</v>
      </c>
      <c r="G12866">
        <v>3</v>
      </c>
      <c r="H12866" s="6">
        <v>0.24078951059526377</v>
      </c>
      <c r="I12866" s="2">
        <f>VLOOKUP($E12866,
Products!$A$1:$F$201,MATCH(Orders!I$1,Products!$A$1:$F$1,0),0)</f>
        <v>12172.554053901489</v>
      </c>
      <c r="J12866" s="2">
        <f>VLOOKUP($E12866,
Products!$A$1:$F$201,MATCH(Orders!J$1,Products!$A$1:$F$1,0),0)</f>
        <v>9644.7702288148557</v>
      </c>
    </row>
    <row r="12867" spans="1:10">
      <c r="A12867">
        <v>12866</v>
      </c>
      <c r="B12867" s="4">
        <v>45920</v>
      </c>
      <c r="C12867" s="10">
        <f>DATE(YEAR(orders[[#This Row],[order_date]]), MONTH(orders[[#This Row],[order_date]]), 1)</f>
        <v>45901</v>
      </c>
      <c r="D12867" t="s">
        <v>3620</v>
      </c>
      <c r="E12867" t="s">
        <v>643</v>
      </c>
      <c r="F12867" t="str">
        <f>VLOOKUP(orders[[#This Row],[product_id]],Products!A:C,3,0)</f>
        <v>Appliances</v>
      </c>
      <c r="G12867">
        <v>2</v>
      </c>
      <c r="H12867" s="6">
        <v>5.5695541560060027E-2</v>
      </c>
      <c r="I12867" s="2">
        <f>VLOOKUP($E12867,
Products!$A$1:$F$201,MATCH(Orders!I$1,Products!$A$1:$F$1,0),0)</f>
        <v>26269.068564891841</v>
      </c>
      <c r="J12867" s="2">
        <f>VLOOKUP($E12867,
Products!$A$1:$F$201,MATCH(Orders!J$1,Products!$A$1:$F$1,0),0)</f>
        <v>18867.564539756699</v>
      </c>
    </row>
    <row r="12868" spans="1:10">
      <c r="A12868">
        <v>12867</v>
      </c>
      <c r="B12868" s="4">
        <v>45805</v>
      </c>
      <c r="C12868" s="10">
        <f>DATE(YEAR(orders[[#This Row],[order_date]]), MONTH(orders[[#This Row],[order_date]]), 1)</f>
        <v>45778</v>
      </c>
      <c r="D12868" t="s">
        <v>2801</v>
      </c>
      <c r="E12868" t="s">
        <v>541</v>
      </c>
      <c r="F12868" t="str">
        <f>VLOOKUP(orders[[#This Row],[product_id]],Products!A:C,3,0)</f>
        <v>Appliances</v>
      </c>
      <c r="G12868">
        <v>1</v>
      </c>
      <c r="H12868" s="6">
        <v>0.10095528650195092</v>
      </c>
      <c r="I12868" s="2">
        <f>VLOOKUP($E12868,
Products!$A$1:$F$201,MATCH(Orders!I$1,Products!$A$1:$F$1,0),0)</f>
        <v>2390.3651642386908</v>
      </c>
      <c r="J12868" s="2">
        <f>VLOOKUP($E12868,
Products!$A$1:$F$201,MATCH(Orders!J$1,Products!$A$1:$F$1,0),0)</f>
        <v>1655.7504783617919</v>
      </c>
    </row>
    <row r="12869" spans="1:10">
      <c r="A12869">
        <v>12868</v>
      </c>
      <c r="B12869" s="4">
        <v>45096</v>
      </c>
      <c r="C12869" s="10">
        <f>DATE(YEAR(orders[[#This Row],[order_date]]), MONTH(orders[[#This Row],[order_date]]), 1)</f>
        <v>45078</v>
      </c>
      <c r="D12869" t="s">
        <v>2177</v>
      </c>
      <c r="E12869" t="s">
        <v>600</v>
      </c>
      <c r="F12869" t="str">
        <f>VLOOKUP(orders[[#This Row],[product_id]],Products!A:C,3,0)</f>
        <v>Electronics</v>
      </c>
      <c r="G12869">
        <v>3</v>
      </c>
      <c r="H12869" s="6">
        <v>0.20160355687694337</v>
      </c>
      <c r="I12869" s="2">
        <f>VLOOKUP($E12869,
Products!$A$1:$F$201,MATCH(Orders!I$1,Products!$A$1:$F$1,0),0)</f>
        <v>2556.7009232610858</v>
      </c>
      <c r="J12869" s="2">
        <f>VLOOKUP($E12869,
Products!$A$1:$F$201,MATCH(Orders!J$1,Products!$A$1:$F$1,0),0)</f>
        <v>2002.3128715328869</v>
      </c>
    </row>
    <row r="12870" spans="1:10">
      <c r="A12870">
        <v>12869</v>
      </c>
      <c r="B12870" s="4">
        <v>45940</v>
      </c>
      <c r="C12870" s="10">
        <f>DATE(YEAR(orders[[#This Row],[order_date]]), MONTH(orders[[#This Row],[order_date]]), 1)</f>
        <v>45931</v>
      </c>
      <c r="D12870" t="s">
        <v>3510</v>
      </c>
      <c r="E12870" t="s">
        <v>521</v>
      </c>
      <c r="F12870" t="str">
        <f>VLOOKUP(orders[[#This Row],[product_id]],Products!A:C,3,0)</f>
        <v>Electronics</v>
      </c>
      <c r="G12870">
        <v>1</v>
      </c>
      <c r="H12870" s="6">
        <v>0.118602189949569</v>
      </c>
      <c r="I12870" s="2">
        <f>VLOOKUP($E12870,
Products!$A$1:$F$201,MATCH(Orders!I$1,Products!$A$1:$F$1,0),0)</f>
        <v>18373.691083837519</v>
      </c>
      <c r="J12870" s="2">
        <f>VLOOKUP($E12870,
Products!$A$1:$F$201,MATCH(Orders!J$1,Products!$A$1:$F$1,0),0)</f>
        <v>14409.80197321412</v>
      </c>
    </row>
    <row r="12871" spans="1:10">
      <c r="A12871">
        <v>12870</v>
      </c>
      <c r="B12871" s="4">
        <v>44982</v>
      </c>
      <c r="C12871" s="10">
        <f>DATE(YEAR(orders[[#This Row],[order_date]]), MONTH(orders[[#This Row],[order_date]]), 1)</f>
        <v>44958</v>
      </c>
      <c r="D12871" t="s">
        <v>2197</v>
      </c>
      <c r="E12871" t="s">
        <v>669</v>
      </c>
      <c r="F12871" t="str">
        <f>VLOOKUP(orders[[#This Row],[product_id]],Products!A:C,3,0)</f>
        <v>Electronics</v>
      </c>
      <c r="G12871">
        <v>2</v>
      </c>
      <c r="H12871" s="6">
        <v>0.14904295381973312</v>
      </c>
      <c r="I12871" s="2">
        <f>VLOOKUP($E12871,
Products!$A$1:$F$201,MATCH(Orders!I$1,Products!$A$1:$F$1,0),0)</f>
        <v>11708.03419603835</v>
      </c>
      <c r="J12871" s="2">
        <f>VLOOKUP($E12871,
Products!$A$1:$F$201,MATCH(Orders!J$1,Products!$A$1:$F$1,0),0)</f>
        <v>7784.9580101998827</v>
      </c>
    </row>
    <row r="12872" spans="1:10">
      <c r="A12872">
        <v>12871</v>
      </c>
      <c r="B12872" s="4">
        <v>45251</v>
      </c>
      <c r="C12872" s="10">
        <f>DATE(YEAR(orders[[#This Row],[order_date]]), MONTH(orders[[#This Row],[order_date]]), 1)</f>
        <v>45231</v>
      </c>
      <c r="D12872" t="s">
        <v>2022</v>
      </c>
      <c r="E12872" t="s">
        <v>595</v>
      </c>
      <c r="F12872" t="str">
        <f>VLOOKUP(orders[[#This Row],[product_id]],Products!A:C,3,0)</f>
        <v>Electronics</v>
      </c>
      <c r="G12872">
        <v>1</v>
      </c>
      <c r="H12872" s="6">
        <v>0.19855875975518431</v>
      </c>
      <c r="I12872" s="2">
        <f>VLOOKUP($E12872,
Products!$A$1:$F$201,MATCH(Orders!I$1,Products!$A$1:$F$1,0),0)</f>
        <v>2368.316565735005</v>
      </c>
      <c r="J12872" s="2">
        <f>VLOOKUP($E12872,
Products!$A$1:$F$201,MATCH(Orders!J$1,Products!$A$1:$F$1,0),0)</f>
        <v>1668.7588573553539</v>
      </c>
    </row>
    <row r="12873" spans="1:10">
      <c r="A12873">
        <v>12872</v>
      </c>
      <c r="B12873" s="4">
        <v>45584</v>
      </c>
      <c r="C12873" s="10">
        <f>DATE(YEAR(orders[[#This Row],[order_date]]), MONTH(orders[[#This Row],[order_date]]), 1)</f>
        <v>45566</v>
      </c>
      <c r="D12873" t="s">
        <v>2751</v>
      </c>
      <c r="E12873" t="s">
        <v>613</v>
      </c>
      <c r="F12873" t="str">
        <f>VLOOKUP(orders[[#This Row],[product_id]],Products!A:C,3,0)</f>
        <v>Appliances</v>
      </c>
      <c r="G12873">
        <v>1</v>
      </c>
      <c r="H12873" s="6">
        <v>7.3995530736645082E-2</v>
      </c>
      <c r="I12873" s="2">
        <f>VLOOKUP($E12873,
Products!$A$1:$F$201,MATCH(Orders!I$1,Products!$A$1:$F$1,0),0)</f>
        <v>6365.2492969652412</v>
      </c>
      <c r="J12873" s="2">
        <f>VLOOKUP($E12873,
Products!$A$1:$F$201,MATCH(Orders!J$1,Products!$A$1:$F$1,0),0)</f>
        <v>4174.927496964433</v>
      </c>
    </row>
    <row r="12874" spans="1:10">
      <c r="A12874">
        <v>12873</v>
      </c>
      <c r="B12874" s="4">
        <v>45883</v>
      </c>
      <c r="C12874" s="10">
        <f>DATE(YEAR(orders[[#This Row],[order_date]]), MONTH(orders[[#This Row],[order_date]]), 1)</f>
        <v>45870</v>
      </c>
      <c r="D12874" t="s">
        <v>4202</v>
      </c>
      <c r="E12874" t="s">
        <v>589</v>
      </c>
      <c r="F12874" t="str">
        <f>VLOOKUP(orders[[#This Row],[product_id]],Products!A:C,3,0)</f>
        <v>Appliances</v>
      </c>
      <c r="G12874">
        <v>2</v>
      </c>
      <c r="H12874" s="6">
        <v>9.5823357326851863E-2</v>
      </c>
      <c r="I12874" s="2">
        <f>VLOOKUP($E12874,
Products!$A$1:$F$201,MATCH(Orders!I$1,Products!$A$1:$F$1,0),0)</f>
        <v>6227.1351854710047</v>
      </c>
      <c r="J12874" s="2">
        <f>VLOOKUP($E12874,
Products!$A$1:$F$201,MATCH(Orders!J$1,Products!$A$1:$F$1,0),0)</f>
        <v>4146.7707671772396</v>
      </c>
    </row>
    <row r="12875" spans="1:10">
      <c r="A12875">
        <v>12874</v>
      </c>
      <c r="B12875" s="4">
        <v>45186</v>
      </c>
      <c r="C12875" s="10">
        <f>DATE(YEAR(orders[[#This Row],[order_date]]), MONTH(orders[[#This Row],[order_date]]), 1)</f>
        <v>45170</v>
      </c>
      <c r="D12875" t="s">
        <v>1222</v>
      </c>
      <c r="E12875" t="s">
        <v>667</v>
      </c>
      <c r="F12875" t="str">
        <f>VLOOKUP(orders[[#This Row],[product_id]],Products!A:C,3,0)</f>
        <v>Electronics</v>
      </c>
      <c r="G12875">
        <v>2</v>
      </c>
      <c r="H12875" s="6">
        <v>0.12652783751402244</v>
      </c>
      <c r="I12875" s="2">
        <f>VLOOKUP($E12875,
Products!$A$1:$F$201,MATCH(Orders!I$1,Products!$A$1:$F$1,0),0)</f>
        <v>2491.507056421975</v>
      </c>
      <c r="J12875" s="2">
        <f>VLOOKUP($E12875,
Products!$A$1:$F$201,MATCH(Orders!J$1,Products!$A$1:$F$1,0),0)</f>
        <v>1871.4408177277719</v>
      </c>
    </row>
    <row r="12876" spans="1:10">
      <c r="A12876">
        <v>12875</v>
      </c>
      <c r="B12876" s="4">
        <v>45567</v>
      </c>
      <c r="C12876" s="10">
        <f>DATE(YEAR(orders[[#This Row],[order_date]]), MONTH(orders[[#This Row],[order_date]]), 1)</f>
        <v>45566</v>
      </c>
      <c r="D12876" t="s">
        <v>4389</v>
      </c>
      <c r="E12876" t="s">
        <v>670</v>
      </c>
      <c r="F12876" t="str">
        <f>VLOOKUP(orders[[#This Row],[product_id]],Products!A:C,3,0)</f>
        <v>Electronics</v>
      </c>
      <c r="G12876">
        <v>3</v>
      </c>
      <c r="H12876" s="6">
        <v>0.14151850385489592</v>
      </c>
      <c r="I12876" s="2">
        <f>VLOOKUP($E12876,
Products!$A$1:$F$201,MATCH(Orders!I$1,Products!$A$1:$F$1,0),0)</f>
        <v>2624.8628733917722</v>
      </c>
      <c r="J12876" s="2">
        <f>VLOOKUP($E12876,
Products!$A$1:$F$201,MATCH(Orders!J$1,Products!$A$1:$F$1,0),0)</f>
        <v>1944.041928611671</v>
      </c>
    </row>
    <row r="12877" spans="1:10">
      <c r="A12877">
        <v>12876</v>
      </c>
      <c r="B12877" s="4">
        <v>45488</v>
      </c>
      <c r="C12877" s="10">
        <f>DATE(YEAR(orders[[#This Row],[order_date]]), MONTH(orders[[#This Row],[order_date]]), 1)</f>
        <v>45474</v>
      </c>
      <c r="D12877" t="s">
        <v>910</v>
      </c>
      <c r="E12877" t="s">
        <v>705</v>
      </c>
      <c r="F12877" t="str">
        <f>VLOOKUP(orders[[#This Row],[product_id]],Products!A:C,3,0)</f>
        <v>Electronics</v>
      </c>
      <c r="G12877">
        <v>1</v>
      </c>
      <c r="H12877" s="6">
        <v>0.21803399008747562</v>
      </c>
      <c r="I12877" s="2">
        <f>VLOOKUP($E12877,
Products!$A$1:$F$201,MATCH(Orders!I$1,Products!$A$1:$F$1,0),0)</f>
        <v>11719.594724541899</v>
      </c>
      <c r="J12877" s="2">
        <f>VLOOKUP($E12877,
Products!$A$1:$F$201,MATCH(Orders!J$1,Products!$A$1:$F$1,0),0)</f>
        <v>7926.6332911718628</v>
      </c>
    </row>
    <row r="12878" spans="1:10">
      <c r="A12878">
        <v>12877</v>
      </c>
      <c r="B12878" s="4">
        <v>45266</v>
      </c>
      <c r="C12878" s="10">
        <f>DATE(YEAR(orders[[#This Row],[order_date]]), MONTH(orders[[#This Row],[order_date]]), 1)</f>
        <v>45261</v>
      </c>
      <c r="D12878" t="s">
        <v>3957</v>
      </c>
      <c r="E12878" t="s">
        <v>573</v>
      </c>
      <c r="F12878" t="str">
        <f>VLOOKUP(orders[[#This Row],[product_id]],Products!A:C,3,0)</f>
        <v>Electronics</v>
      </c>
      <c r="G12878">
        <v>1</v>
      </c>
      <c r="H12878" s="6">
        <v>0.13628039347453202</v>
      </c>
      <c r="I12878" s="2">
        <f>VLOOKUP($E12878,
Products!$A$1:$F$201,MATCH(Orders!I$1,Products!$A$1:$F$1,0),0)</f>
        <v>30443.851050190449</v>
      </c>
      <c r="J12878" s="2">
        <f>VLOOKUP($E12878,
Products!$A$1:$F$201,MATCH(Orders!J$1,Products!$A$1:$F$1,0),0)</f>
        <v>21165.126268210519</v>
      </c>
    </row>
    <row r="12879" spans="1:10">
      <c r="A12879">
        <v>12878</v>
      </c>
      <c r="B12879" s="4">
        <v>45330</v>
      </c>
      <c r="C12879" s="10">
        <f>DATE(YEAR(orders[[#This Row],[order_date]]), MONTH(orders[[#This Row],[order_date]]), 1)</f>
        <v>45323</v>
      </c>
      <c r="D12879" t="s">
        <v>4306</v>
      </c>
      <c r="E12879" t="s">
        <v>564</v>
      </c>
      <c r="F12879" t="str">
        <f>VLOOKUP(orders[[#This Row],[product_id]],Products!A:C,3,0)</f>
        <v>Electronics</v>
      </c>
      <c r="G12879">
        <v>2</v>
      </c>
      <c r="H12879" s="6">
        <v>0.20526719337361302</v>
      </c>
      <c r="I12879" s="2">
        <f>VLOOKUP($E12879,
Products!$A$1:$F$201,MATCH(Orders!I$1,Products!$A$1:$F$1,0),0)</f>
        <v>21989.290766910399</v>
      </c>
      <c r="J12879" s="2">
        <f>VLOOKUP($E12879,
Products!$A$1:$F$201,MATCH(Orders!J$1,Products!$A$1:$F$1,0),0)</f>
        <v>15566.99865864101</v>
      </c>
    </row>
    <row r="12880" spans="1:10">
      <c r="A12880">
        <v>12879</v>
      </c>
      <c r="B12880" s="4">
        <v>45458</v>
      </c>
      <c r="C12880" s="10">
        <f>DATE(YEAR(orders[[#This Row],[order_date]]), MONTH(orders[[#This Row],[order_date]]), 1)</f>
        <v>45444</v>
      </c>
      <c r="D12880" t="s">
        <v>2843</v>
      </c>
      <c r="E12880" t="s">
        <v>662</v>
      </c>
      <c r="F12880" t="str">
        <f>VLOOKUP(orders[[#This Row],[product_id]],Products!A:C,3,0)</f>
        <v>Electronics</v>
      </c>
      <c r="G12880">
        <v>2</v>
      </c>
      <c r="H12880" s="6">
        <v>0.23050004909343946</v>
      </c>
      <c r="I12880" s="2">
        <f>VLOOKUP($E12880,
Products!$A$1:$F$201,MATCH(Orders!I$1,Products!$A$1:$F$1,0),0)</f>
        <v>20028.650831777191</v>
      </c>
      <c r="J12880" s="2">
        <f>VLOOKUP($E12880,
Products!$A$1:$F$201,MATCH(Orders!J$1,Products!$A$1:$F$1,0),0)</f>
        <v>14139.84905320309</v>
      </c>
    </row>
    <row r="12881" spans="1:10">
      <c r="A12881">
        <v>12880</v>
      </c>
      <c r="B12881" s="4">
        <v>45721</v>
      </c>
      <c r="C12881" s="10">
        <f>DATE(YEAR(orders[[#This Row],[order_date]]), MONTH(orders[[#This Row],[order_date]]), 1)</f>
        <v>45717</v>
      </c>
      <c r="D12881" t="s">
        <v>3253</v>
      </c>
      <c r="E12881" t="s">
        <v>536</v>
      </c>
      <c r="F12881" t="str">
        <f>VLOOKUP(orders[[#This Row],[product_id]],Products!A:C,3,0)</f>
        <v>Appliances</v>
      </c>
      <c r="G12881">
        <v>2</v>
      </c>
      <c r="H12881" s="6">
        <v>0.10514164552208682</v>
      </c>
      <c r="I12881" s="2">
        <f>VLOOKUP($E12881,
Products!$A$1:$F$201,MATCH(Orders!I$1,Products!$A$1:$F$1,0),0)</f>
        <v>25818.123603836499</v>
      </c>
      <c r="J12881" s="2">
        <f>VLOOKUP($E12881,
Products!$A$1:$F$201,MATCH(Orders!J$1,Products!$A$1:$F$1,0),0)</f>
        <v>18462.729442964981</v>
      </c>
    </row>
    <row r="12882" spans="1:10">
      <c r="A12882">
        <v>12881</v>
      </c>
      <c r="B12882" s="4">
        <v>45960</v>
      </c>
      <c r="C12882" s="10">
        <f>DATE(YEAR(orders[[#This Row],[order_date]]), MONTH(orders[[#This Row],[order_date]]), 1)</f>
        <v>45931</v>
      </c>
      <c r="D12882" t="s">
        <v>1837</v>
      </c>
      <c r="E12882" t="s">
        <v>571</v>
      </c>
      <c r="F12882" t="str">
        <f>VLOOKUP(orders[[#This Row],[product_id]],Products!A:C,3,0)</f>
        <v>Electronics</v>
      </c>
      <c r="G12882">
        <v>1</v>
      </c>
      <c r="H12882" s="6">
        <v>0.10104905686842122</v>
      </c>
      <c r="I12882" s="2">
        <f>VLOOKUP($E12882,
Products!$A$1:$F$201,MATCH(Orders!I$1,Products!$A$1:$F$1,0),0)</f>
        <v>30022.150567424669</v>
      </c>
      <c r="J12882" s="2">
        <f>VLOOKUP($E12882,
Products!$A$1:$F$201,MATCH(Orders!J$1,Products!$A$1:$F$1,0),0)</f>
        <v>21451.61875289512</v>
      </c>
    </row>
    <row r="12883" spans="1:10">
      <c r="A12883">
        <v>12882</v>
      </c>
      <c r="B12883" s="4">
        <v>45520</v>
      </c>
      <c r="C12883" s="10">
        <f>DATE(YEAR(orders[[#This Row],[order_date]]), MONTH(orders[[#This Row],[order_date]]), 1)</f>
        <v>45505</v>
      </c>
      <c r="D12883" t="s">
        <v>1919</v>
      </c>
      <c r="E12883" t="s">
        <v>594</v>
      </c>
      <c r="F12883" t="str">
        <f>VLOOKUP(orders[[#This Row],[product_id]],Products!A:C,3,0)</f>
        <v>Electronics</v>
      </c>
      <c r="G12883">
        <v>2</v>
      </c>
      <c r="H12883" s="6">
        <v>0.12129361193566202</v>
      </c>
      <c r="I12883" s="2">
        <f>VLOOKUP($E12883,
Products!$A$1:$F$201,MATCH(Orders!I$1,Products!$A$1:$F$1,0),0)</f>
        <v>19992.108086337241</v>
      </c>
      <c r="J12883" s="2">
        <f>VLOOKUP($E12883,
Products!$A$1:$F$201,MATCH(Orders!J$1,Products!$A$1:$F$1,0),0)</f>
        <v>14456.6967044005</v>
      </c>
    </row>
    <row r="12884" spans="1:10">
      <c r="A12884">
        <v>12883</v>
      </c>
      <c r="B12884" s="4">
        <v>45543</v>
      </c>
      <c r="C12884" s="10">
        <f>DATE(YEAR(orders[[#This Row],[order_date]]), MONTH(orders[[#This Row],[order_date]]), 1)</f>
        <v>45536</v>
      </c>
      <c r="D12884" t="s">
        <v>3957</v>
      </c>
      <c r="E12884" t="s">
        <v>508</v>
      </c>
      <c r="F12884" t="str">
        <f>VLOOKUP(orders[[#This Row],[product_id]],Products!A:C,3,0)</f>
        <v>Electronics</v>
      </c>
      <c r="G12884">
        <v>2</v>
      </c>
      <c r="H12884" s="6">
        <v>0.14678454972886024</v>
      </c>
      <c r="I12884" s="2">
        <f>VLOOKUP($E12884,
Products!$A$1:$F$201,MATCH(Orders!I$1,Products!$A$1:$F$1,0),0)</f>
        <v>23345.985707147142</v>
      </c>
      <c r="J12884" s="2">
        <f>VLOOKUP($E12884,
Products!$A$1:$F$201,MATCH(Orders!J$1,Products!$A$1:$F$1,0),0)</f>
        <v>15772.90371323649</v>
      </c>
    </row>
    <row r="12885" spans="1:10">
      <c r="A12885">
        <v>12884</v>
      </c>
      <c r="B12885" s="4">
        <v>45578</v>
      </c>
      <c r="C12885" s="10">
        <f>DATE(YEAR(orders[[#This Row],[order_date]]), MONTH(orders[[#This Row],[order_date]]), 1)</f>
        <v>45566</v>
      </c>
      <c r="D12885" t="s">
        <v>2490</v>
      </c>
      <c r="E12885" t="s">
        <v>612</v>
      </c>
      <c r="F12885" t="str">
        <f>VLOOKUP(orders[[#This Row],[product_id]],Products!A:C,3,0)</f>
        <v>Electronics</v>
      </c>
      <c r="G12885">
        <v>1</v>
      </c>
      <c r="H12885" s="6">
        <v>0.12849283409994483</v>
      </c>
      <c r="I12885" s="2">
        <f>VLOOKUP($E12885,
Products!$A$1:$F$201,MATCH(Orders!I$1,Products!$A$1:$F$1,0),0)</f>
        <v>2704.041843529928</v>
      </c>
      <c r="J12885" s="2">
        <f>VLOOKUP($E12885,
Products!$A$1:$F$201,MATCH(Orders!J$1,Products!$A$1:$F$1,0),0)</f>
        <v>2158.9135708713038</v>
      </c>
    </row>
    <row r="12886" spans="1:10">
      <c r="A12886">
        <v>12885</v>
      </c>
      <c r="B12886" s="4">
        <v>45640</v>
      </c>
      <c r="C12886" s="10">
        <f>DATE(YEAR(orders[[#This Row],[order_date]]), MONTH(orders[[#This Row],[order_date]]), 1)</f>
        <v>45627</v>
      </c>
      <c r="D12886" t="s">
        <v>4540</v>
      </c>
      <c r="E12886" t="s">
        <v>574</v>
      </c>
      <c r="F12886" t="str">
        <f>VLOOKUP(orders[[#This Row],[product_id]],Products!A:C,3,0)</f>
        <v>Electronics</v>
      </c>
      <c r="G12886">
        <v>1</v>
      </c>
      <c r="H12886" s="6">
        <v>0.14342715611200774</v>
      </c>
      <c r="I12886" s="2">
        <f>VLOOKUP($E12886,
Products!$A$1:$F$201,MATCH(Orders!I$1,Products!$A$1:$F$1,0),0)</f>
        <v>30824.427673567101</v>
      </c>
      <c r="J12886" s="2">
        <f>VLOOKUP($E12886,
Products!$A$1:$F$201,MATCH(Orders!J$1,Products!$A$1:$F$1,0),0)</f>
        <v>20473.07476940487</v>
      </c>
    </row>
    <row r="12887" spans="1:10">
      <c r="A12887">
        <v>12886</v>
      </c>
      <c r="B12887" s="4">
        <v>45270</v>
      </c>
      <c r="C12887" s="10">
        <f>DATE(YEAR(orders[[#This Row],[order_date]]), MONTH(orders[[#This Row],[order_date]]), 1)</f>
        <v>45261</v>
      </c>
      <c r="D12887" t="s">
        <v>3797</v>
      </c>
      <c r="E12887" t="s">
        <v>527</v>
      </c>
      <c r="F12887" t="str">
        <f>VLOOKUP(orders[[#This Row],[product_id]],Products!A:C,3,0)</f>
        <v>Appliances</v>
      </c>
      <c r="G12887">
        <v>1</v>
      </c>
      <c r="H12887" s="6">
        <v>0.1249754956340486</v>
      </c>
      <c r="I12887" s="2">
        <f>VLOOKUP($E12887,
Products!$A$1:$F$201,MATCH(Orders!I$1,Products!$A$1:$F$1,0),0)</f>
        <v>25833.54427698228</v>
      </c>
      <c r="J12887" s="2">
        <f>VLOOKUP($E12887,
Products!$A$1:$F$201,MATCH(Orders!J$1,Products!$A$1:$F$1,0),0)</f>
        <v>16827.881451334611</v>
      </c>
    </row>
    <row r="12888" spans="1:10">
      <c r="A12888">
        <v>12887</v>
      </c>
      <c r="B12888" s="4">
        <v>44972</v>
      </c>
      <c r="C12888" s="10">
        <f>DATE(YEAR(orders[[#This Row],[order_date]]), MONTH(orders[[#This Row],[order_date]]), 1)</f>
        <v>44958</v>
      </c>
      <c r="D12888" t="s">
        <v>2088</v>
      </c>
      <c r="E12888" t="s">
        <v>585</v>
      </c>
      <c r="F12888" t="str">
        <f>VLOOKUP(orders[[#This Row],[product_id]],Products!A:C,3,0)</f>
        <v>Appliances</v>
      </c>
      <c r="G12888">
        <v>1</v>
      </c>
      <c r="H12888" s="6">
        <v>0.12306170770757198</v>
      </c>
      <c r="I12888" s="2">
        <f>VLOOKUP($E12888,
Products!$A$1:$F$201,MATCH(Orders!I$1,Products!$A$1:$F$1,0),0)</f>
        <v>24049.2355837664</v>
      </c>
      <c r="J12888" s="2">
        <f>VLOOKUP($E12888,
Products!$A$1:$F$201,MATCH(Orders!J$1,Products!$A$1:$F$1,0),0)</f>
        <v>19053.338129326308</v>
      </c>
    </row>
    <row r="12889" spans="1:10">
      <c r="A12889">
        <v>12888</v>
      </c>
      <c r="B12889" s="4">
        <v>45830</v>
      </c>
      <c r="C12889" s="10">
        <f>DATE(YEAR(orders[[#This Row],[order_date]]), MONTH(orders[[#This Row],[order_date]]), 1)</f>
        <v>45809</v>
      </c>
      <c r="D12889" t="s">
        <v>4386</v>
      </c>
      <c r="E12889" t="s">
        <v>558</v>
      </c>
      <c r="F12889" t="str">
        <f>VLOOKUP(orders[[#This Row],[product_id]],Products!A:C,3,0)</f>
        <v>Electronics</v>
      </c>
      <c r="G12889">
        <v>2</v>
      </c>
      <c r="H12889" s="6">
        <v>0.10964221022549221</v>
      </c>
      <c r="I12889" s="2">
        <f>VLOOKUP($E12889,
Products!$A$1:$F$201,MATCH(Orders!I$1,Products!$A$1:$F$1,0),0)</f>
        <v>30121.382934618541</v>
      </c>
      <c r="J12889" s="2">
        <f>VLOOKUP($E12889,
Products!$A$1:$F$201,MATCH(Orders!J$1,Products!$A$1:$F$1,0),0)</f>
        <v>20439.226581954921</v>
      </c>
    </row>
    <row r="12890" spans="1:10">
      <c r="A12890">
        <v>12889</v>
      </c>
      <c r="B12890" s="4">
        <v>44981</v>
      </c>
      <c r="C12890" s="10">
        <f>DATE(YEAR(orders[[#This Row],[order_date]]), MONTH(orders[[#This Row],[order_date]]), 1)</f>
        <v>44958</v>
      </c>
      <c r="D12890" t="s">
        <v>2463</v>
      </c>
      <c r="E12890" t="s">
        <v>681</v>
      </c>
      <c r="F12890" t="str">
        <f>VLOOKUP(orders[[#This Row],[product_id]],Products!A:C,3,0)</f>
        <v>Appliances</v>
      </c>
      <c r="G12890">
        <v>2</v>
      </c>
      <c r="H12890" s="6">
        <v>0.12545880391079647</v>
      </c>
      <c r="I12890" s="2">
        <f>VLOOKUP($E12890,
Products!$A$1:$F$201,MATCH(Orders!I$1,Products!$A$1:$F$1,0),0)</f>
        <v>2080.3641662770501</v>
      </c>
      <c r="J12890" s="2">
        <f>VLOOKUP($E12890,
Products!$A$1:$F$201,MATCH(Orders!J$1,Products!$A$1:$F$1,0),0)</f>
        <v>1566.754559891986</v>
      </c>
    </row>
    <row r="12891" spans="1:10">
      <c r="A12891">
        <v>12890</v>
      </c>
      <c r="B12891" s="4">
        <v>45782</v>
      </c>
      <c r="C12891" s="10">
        <f>DATE(YEAR(orders[[#This Row],[order_date]]), MONTH(orders[[#This Row],[order_date]]), 1)</f>
        <v>45778</v>
      </c>
      <c r="D12891" t="s">
        <v>2385</v>
      </c>
      <c r="E12891" t="s">
        <v>581</v>
      </c>
      <c r="F12891" t="str">
        <f>VLOOKUP(orders[[#This Row],[product_id]],Products!A:C,3,0)</f>
        <v>Appliances</v>
      </c>
      <c r="G12891">
        <v>3</v>
      </c>
      <c r="H12891" s="6">
        <v>0.11627262213071048</v>
      </c>
      <c r="I12891" s="2">
        <f>VLOOKUP($E12891,
Products!$A$1:$F$201,MATCH(Orders!I$1,Products!$A$1:$F$1,0),0)</f>
        <v>6177.7225527132859</v>
      </c>
      <c r="J12891" s="2">
        <f>VLOOKUP($E12891,
Products!$A$1:$F$201,MATCH(Orders!J$1,Products!$A$1:$F$1,0),0)</f>
        <v>4208.1013641193986</v>
      </c>
    </row>
    <row r="12892" spans="1:10">
      <c r="A12892">
        <v>12891</v>
      </c>
      <c r="B12892" s="4">
        <v>45586</v>
      </c>
      <c r="C12892" s="10">
        <f>DATE(YEAR(orders[[#This Row],[order_date]]), MONTH(orders[[#This Row],[order_date]]), 1)</f>
        <v>45566</v>
      </c>
      <c r="D12892" t="s">
        <v>712</v>
      </c>
      <c r="E12892" t="s">
        <v>680</v>
      </c>
      <c r="F12892" t="str">
        <f>VLOOKUP(orders[[#This Row],[product_id]],Products!A:C,3,0)</f>
        <v>Electronics</v>
      </c>
      <c r="G12892">
        <v>1</v>
      </c>
      <c r="H12892" s="6">
        <v>0.24032965981491225</v>
      </c>
      <c r="I12892" s="2">
        <f>VLOOKUP($E12892,
Products!$A$1:$F$201,MATCH(Orders!I$1,Products!$A$1:$F$1,0),0)</f>
        <v>31627.348891742429</v>
      </c>
      <c r="J12892" s="2">
        <f>VLOOKUP($E12892,
Products!$A$1:$F$201,MATCH(Orders!J$1,Products!$A$1:$F$1,0),0)</f>
        <v>23219.930812036979</v>
      </c>
    </row>
    <row r="12893" spans="1:10">
      <c r="A12893">
        <v>12892</v>
      </c>
      <c r="B12893" s="4">
        <v>45037</v>
      </c>
      <c r="C12893" s="10">
        <f>DATE(YEAR(orders[[#This Row],[order_date]]), MONTH(orders[[#This Row],[order_date]]), 1)</f>
        <v>45017</v>
      </c>
      <c r="D12893" t="s">
        <v>2591</v>
      </c>
      <c r="E12893" t="s">
        <v>547</v>
      </c>
      <c r="F12893" t="str">
        <f>VLOOKUP(orders[[#This Row],[product_id]],Products!A:C,3,0)</f>
        <v>Appliances</v>
      </c>
      <c r="G12893">
        <v>1</v>
      </c>
      <c r="H12893" s="6">
        <v>0.14668924951276197</v>
      </c>
      <c r="I12893" s="2">
        <f>VLOOKUP($E12893,
Products!$A$1:$F$201,MATCH(Orders!I$1,Products!$A$1:$F$1,0),0)</f>
        <v>2366.4310858022332</v>
      </c>
      <c r="J12893" s="2">
        <f>VLOOKUP($E12893,
Products!$A$1:$F$201,MATCH(Orders!J$1,Products!$A$1:$F$1,0),0)</f>
        <v>1841.1055346213741</v>
      </c>
    </row>
    <row r="12894" spans="1:10">
      <c r="A12894">
        <v>12893</v>
      </c>
      <c r="B12894" s="4">
        <v>45965</v>
      </c>
      <c r="C12894" s="10">
        <f>DATE(YEAR(orders[[#This Row],[order_date]]), MONTH(orders[[#This Row],[order_date]]), 1)</f>
        <v>45962</v>
      </c>
      <c r="D12894" t="s">
        <v>3075</v>
      </c>
      <c r="E12894" t="s">
        <v>509</v>
      </c>
      <c r="F12894" t="str">
        <f>VLOOKUP(orders[[#This Row],[product_id]],Products!A:C,3,0)</f>
        <v>Appliances</v>
      </c>
      <c r="G12894">
        <v>1</v>
      </c>
      <c r="H12894" s="6">
        <v>8.4682765424596712E-2</v>
      </c>
      <c r="I12894" s="2">
        <f>VLOOKUP($E12894,
Products!$A$1:$F$201,MATCH(Orders!I$1,Products!$A$1:$F$1,0),0)</f>
        <v>23898.369282732219</v>
      </c>
      <c r="J12894" s="2">
        <f>VLOOKUP($E12894,
Products!$A$1:$F$201,MATCH(Orders!J$1,Products!$A$1:$F$1,0),0)</f>
        <v>16491.822147524919</v>
      </c>
    </row>
    <row r="12895" spans="1:10">
      <c r="A12895">
        <v>12894</v>
      </c>
      <c r="B12895" s="4">
        <v>45004</v>
      </c>
      <c r="C12895" s="10">
        <f>DATE(YEAR(orders[[#This Row],[order_date]]), MONTH(orders[[#This Row],[order_date]]), 1)</f>
        <v>44986</v>
      </c>
      <c r="D12895" t="s">
        <v>3021</v>
      </c>
      <c r="E12895" t="s">
        <v>618</v>
      </c>
      <c r="F12895" t="str">
        <f>VLOOKUP(orders[[#This Row],[product_id]],Products!A:C,3,0)</f>
        <v>Appliances</v>
      </c>
      <c r="G12895">
        <v>2</v>
      </c>
      <c r="H12895" s="6">
        <v>0.1183085700838368</v>
      </c>
      <c r="I12895" s="2">
        <f>VLOOKUP($E12895,
Products!$A$1:$F$201,MATCH(Orders!I$1,Products!$A$1:$F$1,0),0)</f>
        <v>5546.9777002203573</v>
      </c>
      <c r="J12895" s="2">
        <f>VLOOKUP($E12895,
Products!$A$1:$F$201,MATCH(Orders!J$1,Products!$A$1:$F$1,0),0)</f>
        <v>4048.2565671880161</v>
      </c>
    </row>
    <row r="12896" spans="1:10">
      <c r="A12896">
        <v>12895</v>
      </c>
      <c r="B12896" s="4">
        <v>45427</v>
      </c>
      <c r="C12896" s="10">
        <f>DATE(YEAR(orders[[#This Row],[order_date]]), MONTH(orders[[#This Row],[order_date]]), 1)</f>
        <v>45413</v>
      </c>
      <c r="D12896" t="s">
        <v>4204</v>
      </c>
      <c r="E12896" t="s">
        <v>547</v>
      </c>
      <c r="F12896" t="str">
        <f>VLOOKUP(orders[[#This Row],[product_id]],Products!A:C,3,0)</f>
        <v>Appliances</v>
      </c>
      <c r="G12896">
        <v>3</v>
      </c>
      <c r="H12896" s="6">
        <v>0.10732335915340419</v>
      </c>
      <c r="I12896" s="2">
        <f>VLOOKUP($E12896,
Products!$A$1:$F$201,MATCH(Orders!I$1,Products!$A$1:$F$1,0),0)</f>
        <v>2366.4310858022332</v>
      </c>
      <c r="J12896" s="2">
        <f>VLOOKUP($E12896,
Products!$A$1:$F$201,MATCH(Orders!J$1,Products!$A$1:$F$1,0),0)</f>
        <v>1841.1055346213741</v>
      </c>
    </row>
    <row r="12897" spans="1:10">
      <c r="A12897">
        <v>12896</v>
      </c>
      <c r="B12897" s="4">
        <v>45514</v>
      </c>
      <c r="C12897" s="10">
        <f>DATE(YEAR(orders[[#This Row],[order_date]]), MONTH(orders[[#This Row],[order_date]]), 1)</f>
        <v>45505</v>
      </c>
      <c r="D12897" t="s">
        <v>1001</v>
      </c>
      <c r="E12897" t="s">
        <v>676</v>
      </c>
      <c r="F12897" t="str">
        <f>VLOOKUP(orders[[#This Row],[product_id]],Products!A:C,3,0)</f>
        <v>Electronics</v>
      </c>
      <c r="G12897">
        <v>2</v>
      </c>
      <c r="H12897" s="6">
        <v>0.23706982068444971</v>
      </c>
      <c r="I12897" s="2">
        <f>VLOOKUP($E12897,
Products!$A$1:$F$201,MATCH(Orders!I$1,Products!$A$1:$F$1,0),0)</f>
        <v>30008.64884218746</v>
      </c>
      <c r="J12897" s="2">
        <f>VLOOKUP($E12897,
Products!$A$1:$F$201,MATCH(Orders!J$1,Products!$A$1:$F$1,0),0)</f>
        <v>19907.2372539471</v>
      </c>
    </row>
    <row r="12898" spans="1:10">
      <c r="A12898">
        <v>12897</v>
      </c>
      <c r="B12898" s="4">
        <v>45344</v>
      </c>
      <c r="C12898" s="10">
        <f>DATE(YEAR(orders[[#This Row],[order_date]]), MONTH(orders[[#This Row],[order_date]]), 1)</f>
        <v>45323</v>
      </c>
      <c r="D12898" t="s">
        <v>4290</v>
      </c>
      <c r="E12898" t="s">
        <v>602</v>
      </c>
      <c r="F12898" t="str">
        <f>VLOOKUP(orders[[#This Row],[product_id]],Products!A:C,3,0)</f>
        <v>Appliances</v>
      </c>
      <c r="G12898">
        <v>2</v>
      </c>
      <c r="H12898" s="6">
        <v>0.12882398669924039</v>
      </c>
      <c r="I12898" s="2">
        <f>VLOOKUP($E12898,
Products!$A$1:$F$201,MATCH(Orders!I$1,Products!$A$1:$F$1,0),0)</f>
        <v>22834.95547197924</v>
      </c>
      <c r="J12898" s="2">
        <f>VLOOKUP($E12898,
Products!$A$1:$F$201,MATCH(Orders!J$1,Products!$A$1:$F$1,0),0)</f>
        <v>17972.460052660601</v>
      </c>
    </row>
    <row r="12899" spans="1:10">
      <c r="A12899">
        <v>12898</v>
      </c>
      <c r="B12899" s="4">
        <v>45201</v>
      </c>
      <c r="C12899" s="10">
        <f>DATE(YEAR(orders[[#This Row],[order_date]]), MONTH(orders[[#This Row],[order_date]]), 1)</f>
        <v>45200</v>
      </c>
      <c r="D12899" t="s">
        <v>3323</v>
      </c>
      <c r="E12899" t="s">
        <v>675</v>
      </c>
      <c r="F12899" t="str">
        <f>VLOOKUP(orders[[#This Row],[product_id]],Products!A:C,3,0)</f>
        <v>Appliances</v>
      </c>
      <c r="G12899">
        <v>3</v>
      </c>
      <c r="H12899" s="6">
        <v>9.0314706947210402E-2</v>
      </c>
      <c r="I12899" s="2">
        <f>VLOOKUP($E12899,
Products!$A$1:$F$201,MATCH(Orders!I$1,Products!$A$1:$F$1,0),0)</f>
        <v>23552.642442203069</v>
      </c>
      <c r="J12899" s="2">
        <f>VLOOKUP($E12899,
Products!$A$1:$F$201,MATCH(Orders!J$1,Products!$A$1:$F$1,0),0)</f>
        <v>17389.42325132497</v>
      </c>
    </row>
    <row r="12900" spans="1:10">
      <c r="A12900">
        <v>12899</v>
      </c>
      <c r="B12900" s="4">
        <v>46013</v>
      </c>
      <c r="C12900" s="10">
        <f>DATE(YEAR(orders[[#This Row],[order_date]]), MONTH(orders[[#This Row],[order_date]]), 1)</f>
        <v>45992</v>
      </c>
      <c r="D12900" t="s">
        <v>2116</v>
      </c>
      <c r="E12900" t="s">
        <v>631</v>
      </c>
      <c r="F12900" t="str">
        <f>VLOOKUP(orders[[#This Row],[product_id]],Products!A:C,3,0)</f>
        <v>Appliances</v>
      </c>
      <c r="G12900">
        <v>2</v>
      </c>
      <c r="H12900" s="6">
        <v>0.10585536253818316</v>
      </c>
      <c r="I12900" s="2">
        <f>VLOOKUP($E12900,
Products!$A$1:$F$201,MATCH(Orders!I$1,Products!$A$1:$F$1,0),0)</f>
        <v>5983.7308645702497</v>
      </c>
      <c r="J12900" s="2">
        <f>VLOOKUP($E12900,
Products!$A$1:$F$201,MATCH(Orders!J$1,Products!$A$1:$F$1,0),0)</f>
        <v>4205.6432936163774</v>
      </c>
    </row>
    <row r="12901" spans="1:10">
      <c r="A12901">
        <v>12900</v>
      </c>
      <c r="B12901" s="4">
        <v>45899</v>
      </c>
      <c r="C12901" s="10">
        <f>DATE(YEAR(orders[[#This Row],[order_date]]), MONTH(orders[[#This Row],[order_date]]), 1)</f>
        <v>45870</v>
      </c>
      <c r="D12901" t="s">
        <v>969</v>
      </c>
      <c r="E12901" t="s">
        <v>508</v>
      </c>
      <c r="F12901" t="str">
        <f>VLOOKUP(orders[[#This Row],[product_id]],Products!A:C,3,0)</f>
        <v>Electronics</v>
      </c>
      <c r="G12901">
        <v>2</v>
      </c>
      <c r="H12901" s="6">
        <v>0.22167708251511706</v>
      </c>
      <c r="I12901" s="2">
        <f>VLOOKUP($E12901,
Products!$A$1:$F$201,MATCH(Orders!I$1,Products!$A$1:$F$1,0),0)</f>
        <v>23345.985707147142</v>
      </c>
      <c r="J12901" s="2">
        <f>VLOOKUP($E12901,
Products!$A$1:$F$201,MATCH(Orders!J$1,Products!$A$1:$F$1,0),0)</f>
        <v>15772.90371323649</v>
      </c>
    </row>
    <row r="12902" spans="1:10">
      <c r="A12902">
        <v>12901</v>
      </c>
      <c r="B12902" s="4">
        <v>45917</v>
      </c>
      <c r="C12902" s="10">
        <f>DATE(YEAR(orders[[#This Row],[order_date]]), MONTH(orders[[#This Row],[order_date]]), 1)</f>
        <v>45901</v>
      </c>
      <c r="D12902" t="s">
        <v>2843</v>
      </c>
      <c r="E12902" t="s">
        <v>692</v>
      </c>
      <c r="F12902" t="str">
        <f>VLOOKUP(orders[[#This Row],[product_id]],Products!A:C,3,0)</f>
        <v>Electronics</v>
      </c>
      <c r="G12902">
        <v>1</v>
      </c>
      <c r="H12902" s="6">
        <v>0.22055568260370984</v>
      </c>
      <c r="I12902" s="2">
        <f>VLOOKUP($E12902,
Products!$A$1:$F$201,MATCH(Orders!I$1,Products!$A$1:$F$1,0),0)</f>
        <v>18150.337151787651</v>
      </c>
      <c r="J12902" s="2">
        <f>VLOOKUP($E12902,
Products!$A$1:$F$201,MATCH(Orders!J$1,Products!$A$1:$F$1,0),0)</f>
        <v>11965.45000430708</v>
      </c>
    </row>
    <row r="12903" spans="1:10">
      <c r="A12903">
        <v>12902</v>
      </c>
      <c r="B12903" s="4">
        <v>45120</v>
      </c>
      <c r="C12903" s="10">
        <f>DATE(YEAR(orders[[#This Row],[order_date]]), MONTH(orders[[#This Row],[order_date]]), 1)</f>
        <v>45108</v>
      </c>
      <c r="D12903" t="s">
        <v>4265</v>
      </c>
      <c r="E12903" t="s">
        <v>586</v>
      </c>
      <c r="F12903" t="str">
        <f>VLOOKUP(orders[[#This Row],[product_id]],Products!A:C,3,0)</f>
        <v>Appliances</v>
      </c>
      <c r="G12903">
        <v>2</v>
      </c>
      <c r="H12903" s="6">
        <v>9.574023009399403E-2</v>
      </c>
      <c r="I12903" s="2">
        <f>VLOOKUP($E12903,
Products!$A$1:$F$201,MATCH(Orders!I$1,Products!$A$1:$F$1,0),0)</f>
        <v>22928.971424497449</v>
      </c>
      <c r="J12903" s="2">
        <f>VLOOKUP($E12903,
Products!$A$1:$F$201,MATCH(Orders!J$1,Products!$A$1:$F$1,0),0)</f>
        <v>17801.356740692991</v>
      </c>
    </row>
    <row r="12904" spans="1:10">
      <c r="A12904">
        <v>12903</v>
      </c>
      <c r="B12904" s="4">
        <v>45781</v>
      </c>
      <c r="C12904" s="10">
        <f>DATE(YEAR(orders[[#This Row],[order_date]]), MONTH(orders[[#This Row],[order_date]]), 1)</f>
        <v>45778</v>
      </c>
      <c r="D12904" t="s">
        <v>4364</v>
      </c>
      <c r="E12904" t="s">
        <v>644</v>
      </c>
      <c r="F12904" t="str">
        <f>VLOOKUP(orders[[#This Row],[product_id]],Products!A:C,3,0)</f>
        <v>Appliances</v>
      </c>
      <c r="G12904">
        <v>3</v>
      </c>
      <c r="H12904" s="6">
        <v>6.6777884388013575E-2</v>
      </c>
      <c r="I12904" s="2">
        <f>VLOOKUP($E12904,
Products!$A$1:$F$201,MATCH(Orders!I$1,Products!$A$1:$F$1,0),0)</f>
        <v>2076.3860361463489</v>
      </c>
      <c r="J12904" s="2">
        <f>VLOOKUP($E12904,
Products!$A$1:$F$201,MATCH(Orders!J$1,Products!$A$1:$F$1,0),0)</f>
        <v>1496.280632568785</v>
      </c>
    </row>
    <row r="12905" spans="1:10">
      <c r="A12905">
        <v>12904</v>
      </c>
      <c r="B12905" s="4">
        <v>45725</v>
      </c>
      <c r="C12905" s="10">
        <f>DATE(YEAR(orders[[#This Row],[order_date]]), MONTH(orders[[#This Row],[order_date]]), 1)</f>
        <v>45717</v>
      </c>
      <c r="D12905" t="s">
        <v>1558</v>
      </c>
      <c r="E12905" t="s">
        <v>586</v>
      </c>
      <c r="F12905" t="str">
        <f>VLOOKUP(orders[[#This Row],[product_id]],Products!A:C,3,0)</f>
        <v>Appliances</v>
      </c>
      <c r="G12905">
        <v>2</v>
      </c>
      <c r="H12905" s="6">
        <v>7.4084657726299699E-2</v>
      </c>
      <c r="I12905" s="2">
        <f>VLOOKUP($E12905,
Products!$A$1:$F$201,MATCH(Orders!I$1,Products!$A$1:$F$1,0),0)</f>
        <v>22928.971424497449</v>
      </c>
      <c r="J12905" s="2">
        <f>VLOOKUP($E12905,
Products!$A$1:$F$201,MATCH(Orders!J$1,Products!$A$1:$F$1,0),0)</f>
        <v>17801.356740692991</v>
      </c>
    </row>
    <row r="12906" spans="1:10">
      <c r="A12906">
        <v>12905</v>
      </c>
      <c r="B12906" s="4">
        <v>45227</v>
      </c>
      <c r="C12906" s="10">
        <f>DATE(YEAR(orders[[#This Row],[order_date]]), MONTH(orders[[#This Row],[order_date]]), 1)</f>
        <v>45200</v>
      </c>
      <c r="D12906" t="s">
        <v>4038</v>
      </c>
      <c r="E12906" t="s">
        <v>668</v>
      </c>
      <c r="F12906" t="str">
        <f>VLOOKUP(orders[[#This Row],[product_id]],Products!A:C,3,0)</f>
        <v>Electronics</v>
      </c>
      <c r="G12906">
        <v>3</v>
      </c>
      <c r="H12906" s="6">
        <v>0.22841264768171143</v>
      </c>
      <c r="I12906" s="2">
        <f>VLOOKUP($E12906,
Products!$A$1:$F$201,MATCH(Orders!I$1,Products!$A$1:$F$1,0),0)</f>
        <v>23702.058773663419</v>
      </c>
      <c r="J12906" s="2">
        <f>VLOOKUP($E12906,
Products!$A$1:$F$201,MATCH(Orders!J$1,Products!$A$1:$F$1,0),0)</f>
        <v>17657.804767621328</v>
      </c>
    </row>
    <row r="12907" spans="1:10">
      <c r="A12907">
        <v>12906</v>
      </c>
      <c r="B12907" s="4">
        <v>45894</v>
      </c>
      <c r="C12907" s="10">
        <f>DATE(YEAR(orders[[#This Row],[order_date]]), MONTH(orders[[#This Row],[order_date]]), 1)</f>
        <v>45870</v>
      </c>
      <c r="D12907" t="s">
        <v>3241</v>
      </c>
      <c r="E12907" t="s">
        <v>610</v>
      </c>
      <c r="F12907" t="str">
        <f>VLOOKUP(orders[[#This Row],[product_id]],Products!A:C,3,0)</f>
        <v>Appliances</v>
      </c>
      <c r="G12907">
        <v>1</v>
      </c>
      <c r="H12907" s="6">
        <v>0.12234919289649147</v>
      </c>
      <c r="I12907" s="2">
        <f>VLOOKUP($E12907,
Products!$A$1:$F$201,MATCH(Orders!I$1,Products!$A$1:$F$1,0),0)</f>
        <v>23456.386855186989</v>
      </c>
      <c r="J12907" s="2">
        <f>VLOOKUP($E12907,
Products!$A$1:$F$201,MATCH(Orders!J$1,Products!$A$1:$F$1,0),0)</f>
        <v>16522.385271144129</v>
      </c>
    </row>
    <row r="12908" spans="1:10">
      <c r="A12908">
        <v>12907</v>
      </c>
      <c r="B12908" s="4">
        <v>45494</v>
      </c>
      <c r="C12908" s="10">
        <f>DATE(YEAR(orders[[#This Row],[order_date]]), MONTH(orders[[#This Row],[order_date]]), 1)</f>
        <v>45474</v>
      </c>
      <c r="D12908" t="s">
        <v>4571</v>
      </c>
      <c r="E12908" t="s">
        <v>683</v>
      </c>
      <c r="F12908" t="str">
        <f>VLOOKUP(orders[[#This Row],[product_id]],Products!A:C,3,0)</f>
        <v>Electronics</v>
      </c>
      <c r="G12908">
        <v>1</v>
      </c>
      <c r="H12908" s="6">
        <v>0.14024194493531983</v>
      </c>
      <c r="I12908" s="2">
        <f>VLOOKUP($E12908,
Products!$A$1:$F$201,MATCH(Orders!I$1,Products!$A$1:$F$1,0),0)</f>
        <v>30555.409096588959</v>
      </c>
      <c r="J12908" s="2">
        <f>VLOOKUP($E12908,
Products!$A$1:$F$201,MATCH(Orders!J$1,Products!$A$1:$F$1,0),0)</f>
        <v>20295.233857550291</v>
      </c>
    </row>
    <row r="12909" spans="1:10">
      <c r="A12909">
        <v>12908</v>
      </c>
      <c r="B12909" s="4">
        <v>45598</v>
      </c>
      <c r="C12909" s="10">
        <f>DATE(YEAR(orders[[#This Row],[order_date]]), MONTH(orders[[#This Row],[order_date]]), 1)</f>
        <v>45597</v>
      </c>
      <c r="D12909" t="s">
        <v>2070</v>
      </c>
      <c r="E12909" t="s">
        <v>696</v>
      </c>
      <c r="F12909" t="str">
        <f>VLOOKUP(orders[[#This Row],[product_id]],Products!A:C,3,0)</f>
        <v>Electronics</v>
      </c>
      <c r="G12909">
        <v>1</v>
      </c>
      <c r="H12909" s="6">
        <v>0.23196049412545394</v>
      </c>
      <c r="I12909" s="2">
        <f>VLOOKUP($E12909,
Products!$A$1:$F$201,MATCH(Orders!I$1,Products!$A$1:$F$1,0),0)</f>
        <v>2723.6534496184809</v>
      </c>
      <c r="J12909" s="2">
        <f>VLOOKUP($E12909,
Products!$A$1:$F$201,MATCH(Orders!J$1,Products!$A$1:$F$1,0),0)</f>
        <v>1872.4715951823</v>
      </c>
    </row>
    <row r="12910" spans="1:10">
      <c r="A12910">
        <v>12909</v>
      </c>
      <c r="B12910" s="4">
        <v>45075</v>
      </c>
      <c r="C12910" s="10">
        <f>DATE(YEAR(orders[[#This Row],[order_date]]), MONTH(orders[[#This Row],[order_date]]), 1)</f>
        <v>45047</v>
      </c>
      <c r="D12910" t="s">
        <v>2058</v>
      </c>
      <c r="E12910" t="s">
        <v>629</v>
      </c>
      <c r="F12910" t="str">
        <f>VLOOKUP(orders[[#This Row],[product_id]],Products!A:C,3,0)</f>
        <v>Electronics</v>
      </c>
      <c r="G12910">
        <v>1</v>
      </c>
      <c r="H12910" s="6">
        <v>0.23868574842397772</v>
      </c>
      <c r="I12910" s="2">
        <f>VLOOKUP($E12910,
Products!$A$1:$F$201,MATCH(Orders!I$1,Products!$A$1:$F$1,0),0)</f>
        <v>12411.13061655427</v>
      </c>
      <c r="J12910" s="2">
        <f>VLOOKUP($E12910,
Products!$A$1:$F$201,MATCH(Orders!J$1,Products!$A$1:$F$1,0),0)</f>
        <v>9821.2729118635452</v>
      </c>
    </row>
    <row r="12911" spans="1:10">
      <c r="A12911">
        <v>12910</v>
      </c>
      <c r="B12911" s="4">
        <v>45695</v>
      </c>
      <c r="C12911" s="10">
        <f>DATE(YEAR(orders[[#This Row],[order_date]]), MONTH(orders[[#This Row],[order_date]]), 1)</f>
        <v>45689</v>
      </c>
      <c r="D12911" t="s">
        <v>1106</v>
      </c>
      <c r="E12911" t="s">
        <v>703</v>
      </c>
      <c r="F12911" t="str">
        <f>VLOOKUP(orders[[#This Row],[product_id]],Products!A:C,3,0)</f>
        <v>Appliances</v>
      </c>
      <c r="G12911">
        <v>2</v>
      </c>
      <c r="H12911" s="6">
        <v>7.6496509761525638E-2</v>
      </c>
      <c r="I12911" s="2">
        <f>VLOOKUP($E12911,
Products!$A$1:$F$201,MATCH(Orders!I$1,Products!$A$1:$F$1,0),0)</f>
        <v>23763.82929975582</v>
      </c>
      <c r="J12911" s="2">
        <f>VLOOKUP($E12911,
Products!$A$1:$F$201,MATCH(Orders!J$1,Products!$A$1:$F$1,0),0)</f>
        <v>17833.36818447417</v>
      </c>
    </row>
    <row r="12912" spans="1:10">
      <c r="A12912">
        <v>12911</v>
      </c>
      <c r="B12912" s="4">
        <v>45065</v>
      </c>
      <c r="C12912" s="10">
        <f>DATE(YEAR(orders[[#This Row],[order_date]]), MONTH(orders[[#This Row],[order_date]]), 1)</f>
        <v>45047</v>
      </c>
      <c r="D12912" t="s">
        <v>1062</v>
      </c>
      <c r="E12912" t="s">
        <v>604</v>
      </c>
      <c r="F12912" t="str">
        <f>VLOOKUP(orders[[#This Row],[product_id]],Products!A:C,3,0)</f>
        <v>Appliances</v>
      </c>
      <c r="G12912">
        <v>2</v>
      </c>
      <c r="H12912" s="6">
        <v>0.13210308331115181</v>
      </c>
      <c r="I12912" s="2">
        <f>VLOOKUP($E12912,
Products!$A$1:$F$201,MATCH(Orders!I$1,Products!$A$1:$F$1,0),0)</f>
        <v>2087.687835040248</v>
      </c>
      <c r="J12912" s="2">
        <f>VLOOKUP($E12912,
Products!$A$1:$F$201,MATCH(Orders!J$1,Products!$A$1:$F$1,0),0)</f>
        <v>1450.1823074928161</v>
      </c>
    </row>
    <row r="12913" spans="1:10">
      <c r="A12913">
        <v>12912</v>
      </c>
      <c r="B12913" s="4">
        <v>45787</v>
      </c>
      <c r="C12913" s="10">
        <f>DATE(YEAR(orders[[#This Row],[order_date]]), MONTH(orders[[#This Row],[order_date]]), 1)</f>
        <v>45778</v>
      </c>
      <c r="D12913" t="s">
        <v>3508</v>
      </c>
      <c r="E12913" t="s">
        <v>511</v>
      </c>
      <c r="F12913" t="str">
        <f>VLOOKUP(orders[[#This Row],[product_id]],Products!A:C,3,0)</f>
        <v>Appliances</v>
      </c>
      <c r="G12913">
        <v>3</v>
      </c>
      <c r="H12913" s="6">
        <v>6.8583186321478112E-2</v>
      </c>
      <c r="I12913" s="2">
        <f>VLOOKUP($E12913,
Products!$A$1:$F$201,MATCH(Orders!I$1,Products!$A$1:$F$1,0),0)</f>
        <v>6005.1161529516376</v>
      </c>
      <c r="J12913" s="2">
        <f>VLOOKUP($E12913,
Products!$A$1:$F$201,MATCH(Orders!J$1,Products!$A$1:$F$1,0),0)</f>
        <v>4036.1471846213158</v>
      </c>
    </row>
    <row r="12914" spans="1:10">
      <c r="A12914">
        <v>12913</v>
      </c>
      <c r="B12914" s="4">
        <v>45218</v>
      </c>
      <c r="C12914" s="10">
        <f>DATE(YEAR(orders[[#This Row],[order_date]]), MONTH(orders[[#This Row],[order_date]]), 1)</f>
        <v>45200</v>
      </c>
      <c r="D12914" t="s">
        <v>3252</v>
      </c>
      <c r="E12914" t="s">
        <v>537</v>
      </c>
      <c r="F12914" t="str">
        <f>VLOOKUP(orders[[#This Row],[product_id]],Products!A:C,3,0)</f>
        <v>Electronics</v>
      </c>
      <c r="G12914">
        <v>1</v>
      </c>
      <c r="H12914" s="6">
        <v>0.16029766192874181</v>
      </c>
      <c r="I12914" s="2">
        <f>VLOOKUP($E12914,
Products!$A$1:$F$201,MATCH(Orders!I$1,Products!$A$1:$F$1,0),0)</f>
        <v>31703.831103033539</v>
      </c>
      <c r="J12914" s="2">
        <f>VLOOKUP($E12914,
Products!$A$1:$F$201,MATCH(Orders!J$1,Products!$A$1:$F$1,0),0)</f>
        <v>24504.340558054781</v>
      </c>
    </row>
    <row r="12915" spans="1:10">
      <c r="A12915">
        <v>12914</v>
      </c>
      <c r="B12915" s="4">
        <v>45261</v>
      </c>
      <c r="C12915" s="10">
        <f>DATE(YEAR(orders[[#This Row],[order_date]]), MONTH(orders[[#This Row],[order_date]]), 1)</f>
        <v>45261</v>
      </c>
      <c r="D12915" t="s">
        <v>1539</v>
      </c>
      <c r="E12915" t="s">
        <v>516</v>
      </c>
      <c r="F12915" t="str">
        <f>VLOOKUP(orders[[#This Row],[product_id]],Products!A:C,3,0)</f>
        <v>Electronics</v>
      </c>
      <c r="G12915">
        <v>1</v>
      </c>
      <c r="H12915" s="6">
        <v>0.20572455441493162</v>
      </c>
      <c r="I12915" s="2">
        <f>VLOOKUP($E12915,
Products!$A$1:$F$201,MATCH(Orders!I$1,Products!$A$1:$F$1,0),0)</f>
        <v>12594.36437895595</v>
      </c>
      <c r="J12915" s="2">
        <f>VLOOKUP($E12915,
Products!$A$1:$F$201,MATCH(Orders!J$1,Products!$A$1:$F$1,0),0)</f>
        <v>9909.7267986522402</v>
      </c>
    </row>
    <row r="12916" spans="1:10">
      <c r="A12916">
        <v>12915</v>
      </c>
      <c r="B12916" s="4">
        <v>45625</v>
      </c>
      <c r="C12916" s="10">
        <f>DATE(YEAR(orders[[#This Row],[order_date]]), MONTH(orders[[#This Row],[order_date]]), 1)</f>
        <v>45597</v>
      </c>
      <c r="D12916" t="s">
        <v>1140</v>
      </c>
      <c r="E12916" t="s">
        <v>548</v>
      </c>
      <c r="F12916" t="str">
        <f>VLOOKUP(orders[[#This Row],[product_id]],Products!A:C,3,0)</f>
        <v>Appliances</v>
      </c>
      <c r="G12916">
        <v>1</v>
      </c>
      <c r="H12916" s="6">
        <v>0.10806547729690175</v>
      </c>
      <c r="I12916" s="2">
        <f>VLOOKUP($E12916,
Products!$A$1:$F$201,MATCH(Orders!I$1,Products!$A$1:$F$1,0),0)</f>
        <v>2211.9922659782978</v>
      </c>
      <c r="J12916" s="2">
        <f>VLOOKUP($E12916,
Products!$A$1:$F$201,MATCH(Orders!J$1,Products!$A$1:$F$1,0),0)</f>
        <v>1741.1720710333091</v>
      </c>
    </row>
    <row r="12917" spans="1:10">
      <c r="A12917">
        <v>12916</v>
      </c>
      <c r="B12917" s="4">
        <v>45233</v>
      </c>
      <c r="C12917" s="10">
        <f>DATE(YEAR(orders[[#This Row],[order_date]]), MONTH(orders[[#This Row],[order_date]]), 1)</f>
        <v>45231</v>
      </c>
      <c r="D12917" t="s">
        <v>824</v>
      </c>
      <c r="E12917" t="s">
        <v>544</v>
      </c>
      <c r="F12917" t="str">
        <f>VLOOKUP(orders[[#This Row],[product_id]],Products!A:C,3,0)</f>
        <v>Electronics</v>
      </c>
      <c r="G12917">
        <v>3</v>
      </c>
      <c r="H12917" s="6">
        <v>0.22299181761177272</v>
      </c>
      <c r="I12917" s="2">
        <f>VLOOKUP($E12917,
Products!$A$1:$F$201,MATCH(Orders!I$1,Products!$A$1:$F$1,0),0)</f>
        <v>16273.22789477584</v>
      </c>
      <c r="J12917" s="2">
        <f>VLOOKUP($E12917,
Products!$A$1:$F$201,MATCH(Orders!J$1,Products!$A$1:$F$1,0),0)</f>
        <v>12683.607953986329</v>
      </c>
    </row>
    <row r="12918" spans="1:10">
      <c r="A12918">
        <v>12917</v>
      </c>
      <c r="B12918" s="4">
        <v>45851</v>
      </c>
      <c r="C12918" s="10">
        <f>DATE(YEAR(orders[[#This Row],[order_date]]), MONTH(orders[[#This Row],[order_date]]), 1)</f>
        <v>45839</v>
      </c>
      <c r="D12918" t="s">
        <v>3824</v>
      </c>
      <c r="E12918" t="s">
        <v>646</v>
      </c>
      <c r="F12918" t="str">
        <f>VLOOKUP(orders[[#This Row],[product_id]],Products!A:C,3,0)</f>
        <v>Electronics</v>
      </c>
      <c r="G12918">
        <v>1</v>
      </c>
      <c r="H12918" s="6">
        <v>0.10398972759745484</v>
      </c>
      <c r="I12918" s="2">
        <f>VLOOKUP($E12918,
Products!$A$1:$F$201,MATCH(Orders!I$1,Products!$A$1:$F$1,0),0)</f>
        <v>18424.12750052143</v>
      </c>
      <c r="J12918" s="2">
        <f>VLOOKUP($E12918,
Products!$A$1:$F$201,MATCH(Orders!J$1,Products!$A$1:$F$1,0),0)</f>
        <v>14575.25356690323</v>
      </c>
    </row>
    <row r="12919" spans="1:10">
      <c r="A12919">
        <v>12918</v>
      </c>
      <c r="B12919" s="4">
        <v>45907</v>
      </c>
      <c r="C12919" s="10">
        <f>DATE(YEAR(orders[[#This Row],[order_date]]), MONTH(orders[[#This Row],[order_date]]), 1)</f>
        <v>45901</v>
      </c>
      <c r="D12919" t="s">
        <v>3945</v>
      </c>
      <c r="E12919" t="s">
        <v>518</v>
      </c>
      <c r="F12919" t="str">
        <f>VLOOKUP(orders[[#This Row],[product_id]],Products!A:C,3,0)</f>
        <v>Electronics</v>
      </c>
      <c r="G12919">
        <v>1</v>
      </c>
      <c r="H12919" s="6">
        <v>0.18674533588576381</v>
      </c>
      <c r="I12919" s="2">
        <f>VLOOKUP($E12919,
Products!$A$1:$F$201,MATCH(Orders!I$1,Products!$A$1:$F$1,0),0)</f>
        <v>23393.890826127132</v>
      </c>
      <c r="J12919" s="2">
        <f>VLOOKUP($E12919,
Products!$A$1:$F$201,MATCH(Orders!J$1,Products!$A$1:$F$1,0),0)</f>
        <v>16064.756531016081</v>
      </c>
    </row>
    <row r="12920" spans="1:10">
      <c r="A12920">
        <v>12919</v>
      </c>
      <c r="B12920" s="4">
        <v>45824</v>
      </c>
      <c r="C12920" s="10">
        <f>DATE(YEAR(orders[[#This Row],[order_date]]), MONTH(orders[[#This Row],[order_date]]), 1)</f>
        <v>45809</v>
      </c>
      <c r="D12920" t="s">
        <v>1728</v>
      </c>
      <c r="E12920" t="s">
        <v>544</v>
      </c>
      <c r="F12920" t="str">
        <f>VLOOKUP(orders[[#This Row],[product_id]],Products!A:C,3,0)</f>
        <v>Electronics</v>
      </c>
      <c r="G12920">
        <v>1</v>
      </c>
      <c r="H12920" s="6">
        <v>0.13380381655559637</v>
      </c>
      <c r="I12920" s="2">
        <f>VLOOKUP($E12920,
Products!$A$1:$F$201,MATCH(Orders!I$1,Products!$A$1:$F$1,0),0)</f>
        <v>16273.22789477584</v>
      </c>
      <c r="J12920" s="2">
        <f>VLOOKUP($E12920,
Products!$A$1:$F$201,MATCH(Orders!J$1,Products!$A$1:$F$1,0),0)</f>
        <v>12683.607953986329</v>
      </c>
    </row>
    <row r="12921" spans="1:10">
      <c r="A12921">
        <v>12920</v>
      </c>
      <c r="B12921" s="4">
        <v>45853</v>
      </c>
      <c r="C12921" s="10">
        <f>DATE(YEAR(orders[[#This Row],[order_date]]), MONTH(orders[[#This Row],[order_date]]), 1)</f>
        <v>45839</v>
      </c>
      <c r="D12921" t="s">
        <v>3101</v>
      </c>
      <c r="E12921" t="s">
        <v>679</v>
      </c>
      <c r="F12921" t="str">
        <f>VLOOKUP(orders[[#This Row],[product_id]],Products!A:C,3,0)</f>
        <v>Appliances</v>
      </c>
      <c r="G12921">
        <v>2</v>
      </c>
      <c r="H12921" s="6">
        <v>5.3576325438831604E-2</v>
      </c>
      <c r="I12921" s="2">
        <f>VLOOKUP($E12921,
Products!$A$1:$F$201,MATCH(Orders!I$1,Products!$A$1:$F$1,0),0)</f>
        <v>6336.1008284819591</v>
      </c>
      <c r="J12921" s="2">
        <f>VLOOKUP($E12921,
Products!$A$1:$F$201,MATCH(Orders!J$1,Products!$A$1:$F$1,0),0)</f>
        <v>5056.6203893460352</v>
      </c>
    </row>
    <row r="12922" spans="1:10">
      <c r="A12922">
        <v>12921</v>
      </c>
      <c r="B12922" s="4">
        <v>45270</v>
      </c>
      <c r="C12922" s="10">
        <f>DATE(YEAR(orders[[#This Row],[order_date]]), MONTH(orders[[#This Row],[order_date]]), 1)</f>
        <v>45261</v>
      </c>
      <c r="D12922" t="s">
        <v>4281</v>
      </c>
      <c r="E12922" t="s">
        <v>667</v>
      </c>
      <c r="F12922" t="str">
        <f>VLOOKUP(orders[[#This Row],[product_id]],Products!A:C,3,0)</f>
        <v>Electronics</v>
      </c>
      <c r="G12922">
        <v>2</v>
      </c>
      <c r="H12922" s="6">
        <v>0.17881546787180536</v>
      </c>
      <c r="I12922" s="2">
        <f>VLOOKUP($E12922,
Products!$A$1:$F$201,MATCH(Orders!I$1,Products!$A$1:$F$1,0),0)</f>
        <v>2491.507056421975</v>
      </c>
      <c r="J12922" s="2">
        <f>VLOOKUP($E12922,
Products!$A$1:$F$201,MATCH(Orders!J$1,Products!$A$1:$F$1,0),0)</f>
        <v>1871.4408177277719</v>
      </c>
    </row>
    <row r="12923" spans="1:10">
      <c r="A12923">
        <v>12922</v>
      </c>
      <c r="B12923" s="4">
        <v>45583</v>
      </c>
      <c r="C12923" s="10">
        <f>DATE(YEAR(orders[[#This Row],[order_date]]), MONTH(orders[[#This Row],[order_date]]), 1)</f>
        <v>45566</v>
      </c>
      <c r="D12923" t="s">
        <v>3292</v>
      </c>
      <c r="E12923" t="s">
        <v>700</v>
      </c>
      <c r="F12923" t="str">
        <f>VLOOKUP(orders[[#This Row],[product_id]],Products!A:C,3,0)</f>
        <v>Electronics</v>
      </c>
      <c r="G12923">
        <v>3</v>
      </c>
      <c r="H12923" s="6">
        <v>0.24996276472312962</v>
      </c>
      <c r="I12923" s="2">
        <f>VLOOKUP($E12923,
Products!$A$1:$F$201,MATCH(Orders!I$1,Products!$A$1:$F$1,0),0)</f>
        <v>11070.26215043813</v>
      </c>
      <c r="J12923" s="2">
        <f>VLOOKUP($E12923,
Products!$A$1:$F$201,MATCH(Orders!J$1,Products!$A$1:$F$1,0),0)</f>
        <v>7867.3909748932683</v>
      </c>
    </row>
    <row r="12924" spans="1:10">
      <c r="A12924">
        <v>12923</v>
      </c>
      <c r="B12924" s="4">
        <v>45187</v>
      </c>
      <c r="C12924" s="10">
        <f>DATE(YEAR(orders[[#This Row],[order_date]]), MONTH(orders[[#This Row],[order_date]]), 1)</f>
        <v>45170</v>
      </c>
      <c r="D12924" t="s">
        <v>4073</v>
      </c>
      <c r="E12924" t="s">
        <v>665</v>
      </c>
      <c r="F12924" t="str">
        <f>VLOOKUP(orders[[#This Row],[product_id]],Products!A:C,3,0)</f>
        <v>Electronics</v>
      </c>
      <c r="G12924">
        <v>2</v>
      </c>
      <c r="H12924" s="6">
        <v>0.2293478732775858</v>
      </c>
      <c r="I12924" s="2">
        <f>VLOOKUP($E12924,
Products!$A$1:$F$201,MATCH(Orders!I$1,Products!$A$1:$F$1,0),0)</f>
        <v>2381.208040848107</v>
      </c>
      <c r="J12924" s="2">
        <f>VLOOKUP($E12924,
Products!$A$1:$F$201,MATCH(Orders!J$1,Products!$A$1:$F$1,0),0)</f>
        <v>1615.320210979525</v>
      </c>
    </row>
    <row r="12925" spans="1:10">
      <c r="A12925">
        <v>12924</v>
      </c>
      <c r="B12925" s="4">
        <v>45095</v>
      </c>
      <c r="C12925" s="10">
        <f>DATE(YEAR(orders[[#This Row],[order_date]]), MONTH(orders[[#This Row],[order_date]]), 1)</f>
        <v>45078</v>
      </c>
      <c r="D12925" t="s">
        <v>2242</v>
      </c>
      <c r="E12925" t="s">
        <v>573</v>
      </c>
      <c r="F12925" t="str">
        <f>VLOOKUP(orders[[#This Row],[product_id]],Products!A:C,3,0)</f>
        <v>Electronics</v>
      </c>
      <c r="G12925">
        <v>3</v>
      </c>
      <c r="H12925" s="6">
        <v>0.15049486760988051</v>
      </c>
      <c r="I12925" s="2">
        <f>VLOOKUP($E12925,
Products!$A$1:$F$201,MATCH(Orders!I$1,Products!$A$1:$F$1,0),0)</f>
        <v>30443.851050190449</v>
      </c>
      <c r="J12925" s="2">
        <f>VLOOKUP($E12925,
Products!$A$1:$F$201,MATCH(Orders!J$1,Products!$A$1:$F$1,0),0)</f>
        <v>21165.126268210519</v>
      </c>
    </row>
    <row r="12926" spans="1:10">
      <c r="A12926">
        <v>12925</v>
      </c>
      <c r="B12926" s="4">
        <v>45586</v>
      </c>
      <c r="C12926" s="10">
        <f>DATE(YEAR(orders[[#This Row],[order_date]]), MONTH(orders[[#This Row],[order_date]]), 1)</f>
        <v>45566</v>
      </c>
      <c r="D12926" t="s">
        <v>3951</v>
      </c>
      <c r="E12926" t="s">
        <v>609</v>
      </c>
      <c r="F12926" t="str">
        <f>VLOOKUP(orders[[#This Row],[product_id]],Products!A:C,3,0)</f>
        <v>Appliances</v>
      </c>
      <c r="G12926">
        <v>1</v>
      </c>
      <c r="H12926" s="6">
        <v>6.8334066571007171E-2</v>
      </c>
      <c r="I12926" s="2">
        <f>VLOOKUP($E12926,
Products!$A$1:$F$201,MATCH(Orders!I$1,Products!$A$1:$F$1,0),0)</f>
        <v>2159.5378031052392</v>
      </c>
      <c r="J12926" s="2">
        <f>VLOOKUP($E12926,
Products!$A$1:$F$201,MATCH(Orders!J$1,Products!$A$1:$F$1,0),0)</f>
        <v>1501.9415981313371</v>
      </c>
    </row>
    <row r="12927" spans="1:10">
      <c r="A12927">
        <v>12926</v>
      </c>
      <c r="B12927" s="4">
        <v>45126</v>
      </c>
      <c r="C12927" s="10">
        <f>DATE(YEAR(orders[[#This Row],[order_date]]), MONTH(orders[[#This Row],[order_date]]), 1)</f>
        <v>45108</v>
      </c>
      <c r="D12927" t="s">
        <v>2124</v>
      </c>
      <c r="E12927" t="s">
        <v>570</v>
      </c>
      <c r="F12927" t="str">
        <f>VLOOKUP(orders[[#This Row],[product_id]],Products!A:C,3,0)</f>
        <v>Electronics</v>
      </c>
      <c r="G12927">
        <v>2</v>
      </c>
      <c r="H12927" s="6">
        <v>0.14767191035506913</v>
      </c>
      <c r="I12927" s="2">
        <f>VLOOKUP($E12927,
Products!$A$1:$F$201,MATCH(Orders!I$1,Products!$A$1:$F$1,0),0)</f>
        <v>10978.62820425244</v>
      </c>
      <c r="J12927" s="2">
        <f>VLOOKUP($E12927,
Products!$A$1:$F$201,MATCH(Orders!J$1,Products!$A$1:$F$1,0),0)</f>
        <v>7174.697588469895</v>
      </c>
    </row>
    <row r="12928" spans="1:10">
      <c r="A12928">
        <v>12927</v>
      </c>
      <c r="B12928" s="4">
        <v>45508</v>
      </c>
      <c r="C12928" s="10">
        <f>DATE(YEAR(orders[[#This Row],[order_date]]), MONTH(orders[[#This Row],[order_date]]), 1)</f>
        <v>45505</v>
      </c>
      <c r="D12928" t="s">
        <v>2408</v>
      </c>
      <c r="E12928" t="s">
        <v>618</v>
      </c>
      <c r="F12928" t="str">
        <f>VLOOKUP(orders[[#This Row],[product_id]],Products!A:C,3,0)</f>
        <v>Appliances</v>
      </c>
      <c r="G12928">
        <v>1</v>
      </c>
      <c r="H12928" s="6">
        <v>7.7710786539285329E-2</v>
      </c>
      <c r="I12928" s="2">
        <f>VLOOKUP($E12928,
Products!$A$1:$F$201,MATCH(Orders!I$1,Products!$A$1:$F$1,0),0)</f>
        <v>5546.9777002203573</v>
      </c>
      <c r="J12928" s="2">
        <f>VLOOKUP($E12928,
Products!$A$1:$F$201,MATCH(Orders!J$1,Products!$A$1:$F$1,0),0)</f>
        <v>4048.2565671880161</v>
      </c>
    </row>
    <row r="12929" spans="1:10">
      <c r="A12929">
        <v>12928</v>
      </c>
      <c r="B12929" s="4">
        <v>45492</v>
      </c>
      <c r="C12929" s="10">
        <f>DATE(YEAR(orders[[#This Row],[order_date]]), MONTH(orders[[#This Row],[order_date]]), 1)</f>
        <v>45474</v>
      </c>
      <c r="D12929" t="s">
        <v>1235</v>
      </c>
      <c r="E12929" t="s">
        <v>512</v>
      </c>
      <c r="F12929" t="str">
        <f>VLOOKUP(orders[[#This Row],[product_id]],Products!A:C,3,0)</f>
        <v>Electronics</v>
      </c>
      <c r="G12929">
        <v>2</v>
      </c>
      <c r="H12929" s="6">
        <v>0.16336184386495001</v>
      </c>
      <c r="I12929" s="2">
        <f>VLOOKUP($E12929,
Products!$A$1:$F$201,MATCH(Orders!I$1,Products!$A$1:$F$1,0),0)</f>
        <v>12877.548087294561</v>
      </c>
      <c r="J12929" s="2">
        <f>VLOOKUP($E12929,
Products!$A$1:$F$201,MATCH(Orders!J$1,Products!$A$1:$F$1,0),0)</f>
        <v>9551.9000631411909</v>
      </c>
    </row>
    <row r="12930" spans="1:10">
      <c r="A12930">
        <v>12929</v>
      </c>
      <c r="B12930" s="4">
        <v>45321</v>
      </c>
      <c r="C12930" s="10">
        <f>DATE(YEAR(orders[[#This Row],[order_date]]), MONTH(orders[[#This Row],[order_date]]), 1)</f>
        <v>45292</v>
      </c>
      <c r="D12930" t="s">
        <v>4380</v>
      </c>
      <c r="E12930" t="s">
        <v>508</v>
      </c>
      <c r="F12930" t="str">
        <f>VLOOKUP(orders[[#This Row],[product_id]],Products!A:C,3,0)</f>
        <v>Electronics</v>
      </c>
      <c r="G12930">
        <v>1</v>
      </c>
      <c r="H12930" s="6">
        <v>0.11731567192562481</v>
      </c>
      <c r="I12930" s="2">
        <f>VLOOKUP($E12930,
Products!$A$1:$F$201,MATCH(Orders!I$1,Products!$A$1:$F$1,0),0)</f>
        <v>23345.985707147142</v>
      </c>
      <c r="J12930" s="2">
        <f>VLOOKUP($E12930,
Products!$A$1:$F$201,MATCH(Orders!J$1,Products!$A$1:$F$1,0),0)</f>
        <v>15772.90371323649</v>
      </c>
    </row>
    <row r="12931" spans="1:10">
      <c r="A12931">
        <v>12930</v>
      </c>
      <c r="B12931" s="4">
        <v>45277</v>
      </c>
      <c r="C12931" s="10">
        <f>DATE(YEAR(orders[[#This Row],[order_date]]), MONTH(orders[[#This Row],[order_date]]), 1)</f>
        <v>45261</v>
      </c>
      <c r="D12931" t="s">
        <v>1008</v>
      </c>
      <c r="E12931" t="s">
        <v>591</v>
      </c>
      <c r="F12931" t="str">
        <f>VLOOKUP(orders[[#This Row],[product_id]],Products!A:C,3,0)</f>
        <v>Appliances</v>
      </c>
      <c r="G12931">
        <v>2</v>
      </c>
      <c r="H12931" s="6">
        <v>0.14731554762161628</v>
      </c>
      <c r="I12931" s="2">
        <f>VLOOKUP($E12931,
Products!$A$1:$F$201,MATCH(Orders!I$1,Products!$A$1:$F$1,0),0)</f>
        <v>5828.0678031706884</v>
      </c>
      <c r="J12931" s="2">
        <f>VLOOKUP($E12931,
Products!$A$1:$F$201,MATCH(Orders!J$1,Products!$A$1:$F$1,0),0)</f>
        <v>3928.741316454903</v>
      </c>
    </row>
    <row r="12932" spans="1:10">
      <c r="A12932">
        <v>12931</v>
      </c>
      <c r="B12932" s="4">
        <v>44954</v>
      </c>
      <c r="C12932" s="10">
        <f>DATE(YEAR(orders[[#This Row],[order_date]]), MONTH(orders[[#This Row],[order_date]]), 1)</f>
        <v>44927</v>
      </c>
      <c r="D12932" t="s">
        <v>2955</v>
      </c>
      <c r="E12932" t="s">
        <v>705</v>
      </c>
      <c r="F12932" t="str">
        <f>VLOOKUP(orders[[#This Row],[product_id]],Products!A:C,3,0)</f>
        <v>Electronics</v>
      </c>
      <c r="G12932">
        <v>1</v>
      </c>
      <c r="H12932" s="6">
        <v>0.10165965871712944</v>
      </c>
      <c r="I12932" s="2">
        <f>VLOOKUP($E12932,
Products!$A$1:$F$201,MATCH(Orders!I$1,Products!$A$1:$F$1,0),0)</f>
        <v>11719.594724541899</v>
      </c>
      <c r="J12932" s="2">
        <f>VLOOKUP($E12932,
Products!$A$1:$F$201,MATCH(Orders!J$1,Products!$A$1:$F$1,0),0)</f>
        <v>7926.6332911718628</v>
      </c>
    </row>
    <row r="12933" spans="1:10">
      <c r="A12933">
        <v>12932</v>
      </c>
      <c r="B12933" s="4">
        <v>45558</v>
      </c>
      <c r="C12933" s="10">
        <f>DATE(YEAR(orders[[#This Row],[order_date]]), MONTH(orders[[#This Row],[order_date]]), 1)</f>
        <v>45536</v>
      </c>
      <c r="D12933" t="s">
        <v>4310</v>
      </c>
      <c r="E12933" t="s">
        <v>702</v>
      </c>
      <c r="F12933" t="str">
        <f>VLOOKUP(orders[[#This Row],[product_id]],Products!A:C,3,0)</f>
        <v>Electronics</v>
      </c>
      <c r="G12933">
        <v>2</v>
      </c>
      <c r="H12933" s="6">
        <v>0.14459337455863044</v>
      </c>
      <c r="I12933" s="2">
        <f>VLOOKUP($E12933,
Products!$A$1:$F$201,MATCH(Orders!I$1,Products!$A$1:$F$1,0),0)</f>
        <v>11240.591105652349</v>
      </c>
      <c r="J12933" s="2">
        <f>VLOOKUP($E12933,
Products!$A$1:$F$201,MATCH(Orders!J$1,Products!$A$1:$F$1,0),0)</f>
        <v>7671.9523119121068</v>
      </c>
    </row>
    <row r="12934" spans="1:10">
      <c r="A12934">
        <v>12933</v>
      </c>
      <c r="B12934" s="4">
        <v>45306</v>
      </c>
      <c r="C12934" s="10">
        <f>DATE(YEAR(orders[[#This Row],[order_date]]), MONTH(orders[[#This Row],[order_date]]), 1)</f>
        <v>45292</v>
      </c>
      <c r="D12934" t="s">
        <v>861</v>
      </c>
      <c r="E12934" t="s">
        <v>554</v>
      </c>
      <c r="F12934" t="str">
        <f>VLOOKUP(orders[[#This Row],[product_id]],Products!A:C,3,0)</f>
        <v>Appliances</v>
      </c>
      <c r="G12934">
        <v>2</v>
      </c>
      <c r="H12934" s="6">
        <v>0.10265170452460548</v>
      </c>
      <c r="I12934" s="2">
        <f>VLOOKUP($E12934,
Products!$A$1:$F$201,MATCH(Orders!I$1,Products!$A$1:$F$1,0),0)</f>
        <v>2088.6647814855078</v>
      </c>
      <c r="J12934" s="2">
        <f>VLOOKUP($E12934,
Products!$A$1:$F$201,MATCH(Orders!J$1,Products!$A$1:$F$1,0),0)</f>
        <v>1371.380040542937</v>
      </c>
    </row>
    <row r="12935" spans="1:10">
      <c r="A12935">
        <v>12934</v>
      </c>
      <c r="B12935" s="4">
        <v>45454</v>
      </c>
      <c r="C12935" s="10">
        <f>DATE(YEAR(orders[[#This Row],[order_date]]), MONTH(orders[[#This Row],[order_date]]), 1)</f>
        <v>45444</v>
      </c>
      <c r="D12935" t="s">
        <v>4674</v>
      </c>
      <c r="E12935" t="s">
        <v>563</v>
      </c>
      <c r="F12935" t="str">
        <f>VLOOKUP(orders[[#This Row],[product_id]],Products!A:C,3,0)</f>
        <v>Electronics</v>
      </c>
      <c r="G12935">
        <v>3</v>
      </c>
      <c r="H12935" s="6">
        <v>0.11412571720337532</v>
      </c>
      <c r="I12935" s="2">
        <f>VLOOKUP($E12935,
Products!$A$1:$F$201,MATCH(Orders!I$1,Products!$A$1:$F$1,0),0)</f>
        <v>2267.1489506516559</v>
      </c>
      <c r="J12935" s="2">
        <f>VLOOKUP($E12935,
Products!$A$1:$F$201,MATCH(Orders!J$1,Products!$A$1:$F$1,0),0)</f>
        <v>1538.7671398485211</v>
      </c>
    </row>
    <row r="12936" spans="1:10">
      <c r="A12936">
        <v>12935</v>
      </c>
      <c r="B12936" s="4">
        <v>45829</v>
      </c>
      <c r="C12936" s="10">
        <f>DATE(YEAR(orders[[#This Row],[order_date]]), MONTH(orders[[#This Row],[order_date]]), 1)</f>
        <v>45809</v>
      </c>
      <c r="D12936" t="s">
        <v>719</v>
      </c>
      <c r="E12936" t="s">
        <v>533</v>
      </c>
      <c r="F12936" t="str">
        <f>VLOOKUP(orders[[#This Row],[product_id]],Products!A:C,3,0)</f>
        <v>Electronics</v>
      </c>
      <c r="G12936">
        <v>1</v>
      </c>
      <c r="H12936" s="6">
        <v>0.17566403345925707</v>
      </c>
      <c r="I12936" s="2">
        <f>VLOOKUP($E12936,
Products!$A$1:$F$201,MATCH(Orders!I$1,Products!$A$1:$F$1,0),0)</f>
        <v>28589.802369332661</v>
      </c>
      <c r="J12936" s="2">
        <f>VLOOKUP($E12936,
Products!$A$1:$F$201,MATCH(Orders!J$1,Products!$A$1:$F$1,0),0)</f>
        <v>21212.93445492295</v>
      </c>
    </row>
    <row r="12937" spans="1:10">
      <c r="A12937">
        <v>12936</v>
      </c>
      <c r="B12937" s="4">
        <v>45733</v>
      </c>
      <c r="C12937" s="10">
        <f>DATE(YEAR(orders[[#This Row],[order_date]]), MONTH(orders[[#This Row],[order_date]]), 1)</f>
        <v>45717</v>
      </c>
      <c r="D12937" t="s">
        <v>3797</v>
      </c>
      <c r="E12937" t="s">
        <v>620</v>
      </c>
      <c r="F12937" t="str">
        <f>VLOOKUP(orders[[#This Row],[product_id]],Products!A:C,3,0)</f>
        <v>Electronics</v>
      </c>
      <c r="G12937">
        <v>2</v>
      </c>
      <c r="H12937" s="6">
        <v>0.21926319579105638</v>
      </c>
      <c r="I12937" s="2">
        <f>VLOOKUP($E12937,
Products!$A$1:$F$201,MATCH(Orders!I$1,Products!$A$1:$F$1,0),0)</f>
        <v>23669.635851452331</v>
      </c>
      <c r="J12937" s="2">
        <f>VLOOKUP($E12937,
Products!$A$1:$F$201,MATCH(Orders!J$1,Products!$A$1:$F$1,0),0)</f>
        <v>17880.752220874681</v>
      </c>
    </row>
    <row r="12938" spans="1:10">
      <c r="A12938">
        <v>12937</v>
      </c>
      <c r="B12938" s="4">
        <v>45153</v>
      </c>
      <c r="C12938" s="10">
        <f>DATE(YEAR(orders[[#This Row],[order_date]]), MONTH(orders[[#This Row],[order_date]]), 1)</f>
        <v>45139</v>
      </c>
      <c r="D12938" t="s">
        <v>3509</v>
      </c>
      <c r="E12938" t="s">
        <v>660</v>
      </c>
      <c r="F12938" t="str">
        <f>VLOOKUP(orders[[#This Row],[product_id]],Products!A:C,3,0)</f>
        <v>Appliances</v>
      </c>
      <c r="G12938">
        <v>1</v>
      </c>
      <c r="H12938" s="6">
        <v>8.1525387378648756E-2</v>
      </c>
      <c r="I12938" s="2">
        <f>VLOOKUP($E12938,
Products!$A$1:$F$201,MATCH(Orders!I$1,Products!$A$1:$F$1,0),0)</f>
        <v>25996.564605776519</v>
      </c>
      <c r="J12938" s="2">
        <f>VLOOKUP($E12938,
Products!$A$1:$F$201,MATCH(Orders!J$1,Products!$A$1:$F$1,0),0)</f>
        <v>20210.769869456319</v>
      </c>
    </row>
    <row r="12939" spans="1:10">
      <c r="A12939">
        <v>12938</v>
      </c>
      <c r="B12939" s="4">
        <v>44953</v>
      </c>
      <c r="C12939" s="10">
        <f>DATE(YEAR(orders[[#This Row],[order_date]]), MONTH(orders[[#This Row],[order_date]]), 1)</f>
        <v>44927</v>
      </c>
      <c r="D12939" t="s">
        <v>1594</v>
      </c>
      <c r="E12939" t="s">
        <v>527</v>
      </c>
      <c r="F12939" t="str">
        <f>VLOOKUP(orders[[#This Row],[product_id]],Products!A:C,3,0)</f>
        <v>Appliances</v>
      </c>
      <c r="G12939">
        <v>1</v>
      </c>
      <c r="H12939" s="6">
        <v>9.5019095083562446E-2</v>
      </c>
      <c r="I12939" s="2">
        <f>VLOOKUP($E12939,
Products!$A$1:$F$201,MATCH(Orders!I$1,Products!$A$1:$F$1,0),0)</f>
        <v>25833.54427698228</v>
      </c>
      <c r="J12939" s="2">
        <f>VLOOKUP($E12939,
Products!$A$1:$F$201,MATCH(Orders!J$1,Products!$A$1:$F$1,0),0)</f>
        <v>16827.881451334611</v>
      </c>
    </row>
    <row r="12940" spans="1:10">
      <c r="A12940">
        <v>12939</v>
      </c>
      <c r="B12940" s="4">
        <v>45015</v>
      </c>
      <c r="C12940" s="10">
        <f>DATE(YEAR(orders[[#This Row],[order_date]]), MONTH(orders[[#This Row],[order_date]]), 1)</f>
        <v>44986</v>
      </c>
      <c r="D12940" t="s">
        <v>4234</v>
      </c>
      <c r="E12940" t="s">
        <v>599</v>
      </c>
      <c r="F12940" t="str">
        <f>VLOOKUP(orders[[#This Row],[product_id]],Products!A:C,3,0)</f>
        <v>Electronics</v>
      </c>
      <c r="G12940">
        <v>2</v>
      </c>
      <c r="H12940" s="6">
        <v>0.12297714859507372</v>
      </c>
      <c r="I12940" s="2">
        <f>VLOOKUP($E12940,
Products!$A$1:$F$201,MATCH(Orders!I$1,Products!$A$1:$F$1,0),0)</f>
        <v>24019.70637428105</v>
      </c>
      <c r="J12940" s="2">
        <f>VLOOKUP($E12940,
Products!$A$1:$F$201,MATCH(Orders!J$1,Products!$A$1:$F$1,0),0)</f>
        <v>16602.559277417411</v>
      </c>
    </row>
    <row r="12941" spans="1:10">
      <c r="A12941">
        <v>12940</v>
      </c>
      <c r="B12941" s="4">
        <v>45545</v>
      </c>
      <c r="C12941" s="10">
        <f>DATE(YEAR(orders[[#This Row],[order_date]]), MONTH(orders[[#This Row],[order_date]]), 1)</f>
        <v>45536</v>
      </c>
      <c r="D12941" t="s">
        <v>1902</v>
      </c>
      <c r="E12941" t="s">
        <v>606</v>
      </c>
      <c r="F12941" t="str">
        <f>VLOOKUP(orders[[#This Row],[product_id]],Products!A:C,3,0)</f>
        <v>Appliances</v>
      </c>
      <c r="G12941">
        <v>1</v>
      </c>
      <c r="H12941" s="6">
        <v>0.107336932260356</v>
      </c>
      <c r="I12941" s="2">
        <f>VLOOKUP($E12941,
Products!$A$1:$F$201,MATCH(Orders!I$1,Products!$A$1:$F$1,0),0)</f>
        <v>2163.0020078909042</v>
      </c>
      <c r="J12941" s="2">
        <f>VLOOKUP($E12941,
Products!$A$1:$F$201,MATCH(Orders!J$1,Products!$A$1:$F$1,0),0)</f>
        <v>1416.078554182008</v>
      </c>
    </row>
    <row r="12942" spans="1:10">
      <c r="A12942">
        <v>12941</v>
      </c>
      <c r="B12942" s="4">
        <v>45048</v>
      </c>
      <c r="C12942" s="10">
        <f>DATE(YEAR(orders[[#This Row],[order_date]]), MONTH(orders[[#This Row],[order_date]]), 1)</f>
        <v>45047</v>
      </c>
      <c r="D12942" t="s">
        <v>1150</v>
      </c>
      <c r="E12942" t="s">
        <v>576</v>
      </c>
      <c r="F12942" t="str">
        <f>VLOOKUP(orders[[#This Row],[product_id]],Products!A:C,3,0)</f>
        <v>Electronics</v>
      </c>
      <c r="G12942">
        <v>3</v>
      </c>
      <c r="H12942" s="6">
        <v>0.21238884926023735</v>
      </c>
      <c r="I12942" s="2">
        <f>VLOOKUP($E12942,
Products!$A$1:$F$201,MATCH(Orders!I$1,Products!$A$1:$F$1,0),0)</f>
        <v>12571.90922514794</v>
      </c>
      <c r="J12942" s="2">
        <f>VLOOKUP($E12942,
Products!$A$1:$F$201,MATCH(Orders!J$1,Products!$A$1:$F$1,0),0)</f>
        <v>9314.5536289888332</v>
      </c>
    </row>
    <row r="12943" spans="1:10">
      <c r="A12943">
        <v>12942</v>
      </c>
      <c r="B12943" s="4">
        <v>45792</v>
      </c>
      <c r="C12943" s="10">
        <f>DATE(YEAR(orders[[#This Row],[order_date]]), MONTH(orders[[#This Row],[order_date]]), 1)</f>
        <v>45778</v>
      </c>
      <c r="D12943" t="s">
        <v>4700</v>
      </c>
      <c r="E12943" t="s">
        <v>619</v>
      </c>
      <c r="F12943" t="str">
        <f>VLOOKUP(orders[[#This Row],[product_id]],Products!A:C,3,0)</f>
        <v>Appliances</v>
      </c>
      <c r="G12943">
        <v>1</v>
      </c>
      <c r="H12943" s="6">
        <v>5.7005285662121381E-2</v>
      </c>
      <c r="I12943" s="2">
        <f>VLOOKUP($E12943,
Products!$A$1:$F$201,MATCH(Orders!I$1,Products!$A$1:$F$1,0),0)</f>
        <v>6040.8433358455886</v>
      </c>
      <c r="J12943" s="2">
        <f>VLOOKUP($E12943,
Products!$A$1:$F$201,MATCH(Orders!J$1,Products!$A$1:$F$1,0),0)</f>
        <v>4363.6239115177623</v>
      </c>
    </row>
    <row r="12944" spans="1:10">
      <c r="A12944">
        <v>12943</v>
      </c>
      <c r="B12944" s="4">
        <v>44959</v>
      </c>
      <c r="C12944" s="10">
        <f>DATE(YEAR(orders[[#This Row],[order_date]]), MONTH(orders[[#This Row],[order_date]]), 1)</f>
        <v>44958</v>
      </c>
      <c r="D12944" t="s">
        <v>2875</v>
      </c>
      <c r="E12944" t="s">
        <v>518</v>
      </c>
      <c r="F12944" t="str">
        <f>VLOOKUP(orders[[#This Row],[product_id]],Products!A:C,3,0)</f>
        <v>Electronics</v>
      </c>
      <c r="G12944">
        <v>2</v>
      </c>
      <c r="H12944" s="6">
        <v>0.14154721096252093</v>
      </c>
      <c r="I12944" s="2">
        <f>VLOOKUP($E12944,
Products!$A$1:$F$201,MATCH(Orders!I$1,Products!$A$1:$F$1,0),0)</f>
        <v>23393.890826127132</v>
      </c>
      <c r="J12944" s="2">
        <f>VLOOKUP($E12944,
Products!$A$1:$F$201,MATCH(Orders!J$1,Products!$A$1:$F$1,0),0)</f>
        <v>16064.756531016081</v>
      </c>
    </row>
    <row r="12945" spans="1:10">
      <c r="A12945">
        <v>12944</v>
      </c>
      <c r="B12945" s="4">
        <v>45529</v>
      </c>
      <c r="C12945" s="10">
        <f>DATE(YEAR(orders[[#This Row],[order_date]]), MONTH(orders[[#This Row],[order_date]]), 1)</f>
        <v>45505</v>
      </c>
      <c r="D12945" t="s">
        <v>4274</v>
      </c>
      <c r="E12945" t="s">
        <v>655</v>
      </c>
      <c r="F12945" t="str">
        <f>VLOOKUP(orders[[#This Row],[product_id]],Products!A:C,3,0)</f>
        <v>Appliances</v>
      </c>
      <c r="G12945">
        <v>1</v>
      </c>
      <c r="H12945" s="6">
        <v>7.935055119746301E-2</v>
      </c>
      <c r="I12945" s="2">
        <f>VLOOKUP($E12945,
Products!$A$1:$F$201,MATCH(Orders!I$1,Products!$A$1:$F$1,0),0)</f>
        <v>24072.170529057032</v>
      </c>
      <c r="J12945" s="2">
        <f>VLOOKUP($E12945,
Products!$A$1:$F$201,MATCH(Orders!J$1,Products!$A$1:$F$1,0),0)</f>
        <v>16358.626370717549</v>
      </c>
    </row>
    <row r="12946" spans="1:10">
      <c r="A12946">
        <v>12945</v>
      </c>
      <c r="B12946" s="4">
        <v>45622</v>
      </c>
      <c r="C12946" s="10">
        <f>DATE(YEAR(orders[[#This Row],[order_date]]), MONTH(orders[[#This Row],[order_date]]), 1)</f>
        <v>45597</v>
      </c>
      <c r="D12946" t="s">
        <v>2937</v>
      </c>
      <c r="E12946" t="s">
        <v>510</v>
      </c>
      <c r="F12946" t="str">
        <f>VLOOKUP(orders[[#This Row],[product_id]],Products!A:C,3,0)</f>
        <v>Appliances</v>
      </c>
      <c r="G12946">
        <v>1</v>
      </c>
      <c r="H12946" s="6">
        <v>6.1443182330893124E-2</v>
      </c>
      <c r="I12946" s="2">
        <f>VLOOKUP($E12946,
Products!$A$1:$F$201,MATCH(Orders!I$1,Products!$A$1:$F$1,0),0)</f>
        <v>23457.606610250739</v>
      </c>
      <c r="J12946" s="2">
        <f>VLOOKUP($E12946,
Products!$A$1:$F$201,MATCH(Orders!J$1,Products!$A$1:$F$1,0),0)</f>
        <v>17038.831523124281</v>
      </c>
    </row>
    <row r="12947" spans="1:10">
      <c r="A12947">
        <v>12946</v>
      </c>
      <c r="B12947" s="4">
        <v>45814</v>
      </c>
      <c r="C12947" s="10">
        <f>DATE(YEAR(orders[[#This Row],[order_date]]), MONTH(orders[[#This Row],[order_date]]), 1)</f>
        <v>45809</v>
      </c>
      <c r="D12947" t="s">
        <v>2549</v>
      </c>
      <c r="E12947" t="s">
        <v>527</v>
      </c>
      <c r="F12947" t="str">
        <f>VLOOKUP(orders[[#This Row],[product_id]],Products!A:C,3,0)</f>
        <v>Appliances</v>
      </c>
      <c r="G12947">
        <v>3</v>
      </c>
      <c r="H12947" s="6">
        <v>6.0220153429977892E-2</v>
      </c>
      <c r="I12947" s="2">
        <f>VLOOKUP($E12947,
Products!$A$1:$F$201,MATCH(Orders!I$1,Products!$A$1:$F$1,0),0)</f>
        <v>25833.54427698228</v>
      </c>
      <c r="J12947" s="2">
        <f>VLOOKUP($E12947,
Products!$A$1:$F$201,MATCH(Orders!J$1,Products!$A$1:$F$1,0),0)</f>
        <v>16827.881451334611</v>
      </c>
    </row>
    <row r="12948" spans="1:10">
      <c r="A12948">
        <v>12947</v>
      </c>
      <c r="B12948" s="4">
        <v>45451</v>
      </c>
      <c r="C12948" s="10">
        <f>DATE(YEAR(orders[[#This Row],[order_date]]), MONTH(orders[[#This Row],[order_date]]), 1)</f>
        <v>45444</v>
      </c>
      <c r="D12948" t="s">
        <v>4357</v>
      </c>
      <c r="E12948" t="s">
        <v>632</v>
      </c>
      <c r="F12948" t="str">
        <f>VLOOKUP(orders[[#This Row],[product_id]],Products!A:C,3,0)</f>
        <v>Electronics</v>
      </c>
      <c r="G12948">
        <v>3</v>
      </c>
      <c r="H12948" s="6">
        <v>0.11629413449924626</v>
      </c>
      <c r="I12948" s="2">
        <f>VLOOKUP($E12948,
Products!$A$1:$F$201,MATCH(Orders!I$1,Products!$A$1:$F$1,0),0)</f>
        <v>23049.571773693999</v>
      </c>
      <c r="J12948" s="2">
        <f>VLOOKUP($E12948,
Products!$A$1:$F$201,MATCH(Orders!J$1,Products!$A$1:$F$1,0),0)</f>
        <v>15791.461375569639</v>
      </c>
    </row>
    <row r="12949" spans="1:10">
      <c r="A12949">
        <v>12948</v>
      </c>
      <c r="B12949" s="4">
        <v>45974</v>
      </c>
      <c r="C12949" s="10">
        <f>DATE(YEAR(orders[[#This Row],[order_date]]), MONTH(orders[[#This Row],[order_date]]), 1)</f>
        <v>45962</v>
      </c>
      <c r="D12949" t="s">
        <v>4582</v>
      </c>
      <c r="E12949" t="s">
        <v>558</v>
      </c>
      <c r="F12949" t="str">
        <f>VLOOKUP(orders[[#This Row],[product_id]],Products!A:C,3,0)</f>
        <v>Electronics</v>
      </c>
      <c r="G12949">
        <v>1</v>
      </c>
      <c r="H12949" s="6">
        <v>0.11941184798212355</v>
      </c>
      <c r="I12949" s="2">
        <f>VLOOKUP($E12949,
Products!$A$1:$F$201,MATCH(Orders!I$1,Products!$A$1:$F$1,0),0)</f>
        <v>30121.382934618541</v>
      </c>
      <c r="J12949" s="2">
        <f>VLOOKUP($E12949,
Products!$A$1:$F$201,MATCH(Orders!J$1,Products!$A$1:$F$1,0),0)</f>
        <v>20439.226581954921</v>
      </c>
    </row>
    <row r="12950" spans="1:10">
      <c r="A12950">
        <v>12949</v>
      </c>
      <c r="B12950" s="4">
        <v>44960</v>
      </c>
      <c r="C12950" s="10">
        <f>DATE(YEAR(orders[[#This Row],[order_date]]), MONTH(orders[[#This Row],[order_date]]), 1)</f>
        <v>44958</v>
      </c>
      <c r="D12950" t="s">
        <v>4627</v>
      </c>
      <c r="E12950" t="s">
        <v>544</v>
      </c>
      <c r="F12950" t="str">
        <f>VLOOKUP(orders[[#This Row],[product_id]],Products!A:C,3,0)</f>
        <v>Electronics</v>
      </c>
      <c r="G12950">
        <v>1</v>
      </c>
      <c r="H12950" s="6">
        <v>0.12938981827176113</v>
      </c>
      <c r="I12950" s="2">
        <f>VLOOKUP($E12950,
Products!$A$1:$F$201,MATCH(Orders!I$1,Products!$A$1:$F$1,0),0)</f>
        <v>16273.22789477584</v>
      </c>
      <c r="J12950" s="2">
        <f>VLOOKUP($E12950,
Products!$A$1:$F$201,MATCH(Orders!J$1,Products!$A$1:$F$1,0),0)</f>
        <v>12683.607953986329</v>
      </c>
    </row>
    <row r="12951" spans="1:10">
      <c r="A12951">
        <v>12950</v>
      </c>
      <c r="B12951" s="4">
        <v>45173</v>
      </c>
      <c r="C12951" s="10">
        <f>DATE(YEAR(orders[[#This Row],[order_date]]), MONTH(orders[[#This Row],[order_date]]), 1)</f>
        <v>45170</v>
      </c>
      <c r="D12951" t="s">
        <v>3424</v>
      </c>
      <c r="E12951" t="s">
        <v>542</v>
      </c>
      <c r="F12951" t="str">
        <f>VLOOKUP(orders[[#This Row],[product_id]],Products!A:C,3,0)</f>
        <v>Electronics</v>
      </c>
      <c r="G12951">
        <v>2</v>
      </c>
      <c r="H12951" s="6">
        <v>0.15930127627730509</v>
      </c>
      <c r="I12951" s="2">
        <f>VLOOKUP($E12951,
Products!$A$1:$F$201,MATCH(Orders!I$1,Products!$A$1:$F$1,0),0)</f>
        <v>29298.352838526029</v>
      </c>
      <c r="J12951" s="2">
        <f>VLOOKUP($E12951,
Products!$A$1:$F$201,MATCH(Orders!J$1,Products!$A$1:$F$1,0),0)</f>
        <v>19250.751682102291</v>
      </c>
    </row>
    <row r="12952" spans="1:10">
      <c r="A12952">
        <v>12951</v>
      </c>
      <c r="B12952" s="4">
        <v>45969</v>
      </c>
      <c r="C12952" s="10">
        <f>DATE(YEAR(orders[[#This Row],[order_date]]), MONTH(orders[[#This Row],[order_date]]), 1)</f>
        <v>45962</v>
      </c>
      <c r="D12952" t="s">
        <v>754</v>
      </c>
      <c r="E12952" t="s">
        <v>536</v>
      </c>
      <c r="F12952" t="str">
        <f>VLOOKUP(orders[[#This Row],[product_id]],Products!A:C,3,0)</f>
        <v>Appliances</v>
      </c>
      <c r="G12952">
        <v>1</v>
      </c>
      <c r="H12952" s="6">
        <v>5.3235084822189159E-2</v>
      </c>
      <c r="I12952" s="2">
        <f>VLOOKUP($E12952,
Products!$A$1:$F$201,MATCH(Orders!I$1,Products!$A$1:$F$1,0),0)</f>
        <v>25818.123603836499</v>
      </c>
      <c r="J12952" s="2">
        <f>VLOOKUP($E12952,
Products!$A$1:$F$201,MATCH(Orders!J$1,Products!$A$1:$F$1,0),0)</f>
        <v>18462.729442964981</v>
      </c>
    </row>
    <row r="12953" spans="1:10">
      <c r="A12953">
        <v>12952</v>
      </c>
      <c r="B12953" s="4">
        <v>45980</v>
      </c>
      <c r="C12953" s="10">
        <f>DATE(YEAR(orders[[#This Row],[order_date]]), MONTH(orders[[#This Row],[order_date]]), 1)</f>
        <v>45962</v>
      </c>
      <c r="D12953" t="s">
        <v>886</v>
      </c>
      <c r="E12953" t="s">
        <v>567</v>
      </c>
      <c r="F12953" t="str">
        <f>VLOOKUP(orders[[#This Row],[product_id]],Products!A:C,3,0)</f>
        <v>Electronics</v>
      </c>
      <c r="G12953">
        <v>1</v>
      </c>
      <c r="H12953" s="6">
        <v>0.23564574900079591</v>
      </c>
      <c r="I12953" s="2">
        <f>VLOOKUP($E12953,
Products!$A$1:$F$201,MATCH(Orders!I$1,Products!$A$1:$F$1,0),0)</f>
        <v>17514.171240093368</v>
      </c>
      <c r="J12953" s="2">
        <f>VLOOKUP($E12953,
Products!$A$1:$F$201,MATCH(Orders!J$1,Products!$A$1:$F$1,0),0)</f>
        <v>12226.76247250809</v>
      </c>
    </row>
    <row r="12954" spans="1:10">
      <c r="A12954">
        <v>12953</v>
      </c>
      <c r="B12954" s="4">
        <v>44975</v>
      </c>
      <c r="C12954" s="10">
        <f>DATE(YEAR(orders[[#This Row],[order_date]]), MONTH(orders[[#This Row],[order_date]]), 1)</f>
        <v>44958</v>
      </c>
      <c r="D12954" t="s">
        <v>4584</v>
      </c>
      <c r="E12954" t="s">
        <v>608</v>
      </c>
      <c r="F12954" t="str">
        <f>VLOOKUP(orders[[#This Row],[product_id]],Products!A:C,3,0)</f>
        <v>Electronics</v>
      </c>
      <c r="G12954">
        <v>1</v>
      </c>
      <c r="H12954" s="6">
        <v>0.1386484213660395</v>
      </c>
      <c r="I12954" s="2">
        <f>VLOOKUP($E12954,
Products!$A$1:$F$201,MATCH(Orders!I$1,Products!$A$1:$F$1,0),0)</f>
        <v>32509.710212279751</v>
      </c>
      <c r="J12954" s="2">
        <f>VLOOKUP($E12954,
Products!$A$1:$F$201,MATCH(Orders!J$1,Products!$A$1:$F$1,0),0)</f>
        <v>23699.228985408761</v>
      </c>
    </row>
    <row r="12955" spans="1:10">
      <c r="A12955">
        <v>12954</v>
      </c>
      <c r="B12955" s="4">
        <v>45838</v>
      </c>
      <c r="C12955" s="10">
        <f>DATE(YEAR(orders[[#This Row],[order_date]]), MONTH(orders[[#This Row],[order_date]]), 1)</f>
        <v>45809</v>
      </c>
      <c r="D12955" t="s">
        <v>2123</v>
      </c>
      <c r="E12955" t="s">
        <v>586</v>
      </c>
      <c r="F12955" t="str">
        <f>VLOOKUP(orders[[#This Row],[product_id]],Products!A:C,3,0)</f>
        <v>Appliances</v>
      </c>
      <c r="G12955">
        <v>2</v>
      </c>
      <c r="H12955" s="6">
        <v>0.12881388987403022</v>
      </c>
      <c r="I12955" s="2">
        <f>VLOOKUP($E12955,
Products!$A$1:$F$201,MATCH(Orders!I$1,Products!$A$1:$F$1,0),0)</f>
        <v>22928.971424497449</v>
      </c>
      <c r="J12955" s="2">
        <f>VLOOKUP($E12955,
Products!$A$1:$F$201,MATCH(Orders!J$1,Products!$A$1:$F$1,0),0)</f>
        <v>17801.356740692991</v>
      </c>
    </row>
    <row r="12956" spans="1:10">
      <c r="A12956">
        <v>12955</v>
      </c>
      <c r="B12956" s="4">
        <v>45106</v>
      </c>
      <c r="C12956" s="10">
        <f>DATE(YEAR(orders[[#This Row],[order_date]]), MONTH(orders[[#This Row],[order_date]]), 1)</f>
        <v>45078</v>
      </c>
      <c r="D12956" t="s">
        <v>4170</v>
      </c>
      <c r="E12956" t="s">
        <v>632</v>
      </c>
      <c r="F12956" t="str">
        <f>VLOOKUP(orders[[#This Row],[product_id]],Products!A:C,3,0)</f>
        <v>Electronics</v>
      </c>
      <c r="G12956">
        <v>1</v>
      </c>
      <c r="H12956" s="6">
        <v>0.24774126200978197</v>
      </c>
      <c r="I12956" s="2">
        <f>VLOOKUP($E12956,
Products!$A$1:$F$201,MATCH(Orders!I$1,Products!$A$1:$F$1,0),0)</f>
        <v>23049.571773693999</v>
      </c>
      <c r="J12956" s="2">
        <f>VLOOKUP($E12956,
Products!$A$1:$F$201,MATCH(Orders!J$1,Products!$A$1:$F$1,0),0)</f>
        <v>15791.461375569639</v>
      </c>
    </row>
    <row r="12957" spans="1:10">
      <c r="A12957">
        <v>12956</v>
      </c>
      <c r="B12957" s="4">
        <v>45664</v>
      </c>
      <c r="C12957" s="10">
        <f>DATE(YEAR(orders[[#This Row],[order_date]]), MONTH(orders[[#This Row],[order_date]]), 1)</f>
        <v>45658</v>
      </c>
      <c r="D12957" t="s">
        <v>4125</v>
      </c>
      <c r="E12957" t="s">
        <v>511</v>
      </c>
      <c r="F12957" t="str">
        <f>VLOOKUP(orders[[#This Row],[product_id]],Products!A:C,3,0)</f>
        <v>Appliances</v>
      </c>
      <c r="G12957">
        <v>2</v>
      </c>
      <c r="H12957" s="6">
        <v>0.13096749171345029</v>
      </c>
      <c r="I12957" s="2">
        <f>VLOOKUP($E12957,
Products!$A$1:$F$201,MATCH(Orders!I$1,Products!$A$1:$F$1,0),0)</f>
        <v>6005.1161529516376</v>
      </c>
      <c r="J12957" s="2">
        <f>VLOOKUP($E12957,
Products!$A$1:$F$201,MATCH(Orders!J$1,Products!$A$1:$F$1,0),0)</f>
        <v>4036.1471846213158</v>
      </c>
    </row>
    <row r="12958" spans="1:10">
      <c r="A12958">
        <v>12957</v>
      </c>
      <c r="B12958" s="4">
        <v>45516</v>
      </c>
      <c r="C12958" s="10">
        <f>DATE(YEAR(orders[[#This Row],[order_date]]), MONTH(orders[[#This Row],[order_date]]), 1)</f>
        <v>45505</v>
      </c>
      <c r="D12958" t="s">
        <v>4253</v>
      </c>
      <c r="E12958" t="s">
        <v>610</v>
      </c>
      <c r="F12958" t="str">
        <f>VLOOKUP(orders[[#This Row],[product_id]],Products!A:C,3,0)</f>
        <v>Appliances</v>
      </c>
      <c r="G12958">
        <v>1</v>
      </c>
      <c r="H12958" s="6">
        <v>8.1938877111202832E-2</v>
      </c>
      <c r="I12958" s="2">
        <f>VLOOKUP($E12958,
Products!$A$1:$F$201,MATCH(Orders!I$1,Products!$A$1:$F$1,0),0)</f>
        <v>23456.386855186989</v>
      </c>
      <c r="J12958" s="2">
        <f>VLOOKUP($E12958,
Products!$A$1:$F$201,MATCH(Orders!J$1,Products!$A$1:$F$1,0),0)</f>
        <v>16522.385271144129</v>
      </c>
    </row>
    <row r="12959" spans="1:10">
      <c r="A12959">
        <v>12958</v>
      </c>
      <c r="B12959" s="4">
        <v>45422</v>
      </c>
      <c r="C12959" s="10">
        <f>DATE(YEAR(orders[[#This Row],[order_date]]), MONTH(orders[[#This Row],[order_date]]), 1)</f>
        <v>45413</v>
      </c>
      <c r="D12959" t="s">
        <v>2894</v>
      </c>
      <c r="E12959" t="s">
        <v>586</v>
      </c>
      <c r="F12959" t="str">
        <f>VLOOKUP(orders[[#This Row],[product_id]],Products!A:C,3,0)</f>
        <v>Appliances</v>
      </c>
      <c r="G12959">
        <v>3</v>
      </c>
      <c r="H12959" s="6">
        <v>6.4034126934189195E-2</v>
      </c>
      <c r="I12959" s="2">
        <f>VLOOKUP($E12959,
Products!$A$1:$F$201,MATCH(Orders!I$1,Products!$A$1:$F$1,0),0)</f>
        <v>22928.971424497449</v>
      </c>
      <c r="J12959" s="2">
        <f>VLOOKUP($E12959,
Products!$A$1:$F$201,MATCH(Orders!J$1,Products!$A$1:$F$1,0),0)</f>
        <v>17801.356740692991</v>
      </c>
    </row>
    <row r="12960" spans="1:10">
      <c r="A12960">
        <v>12959</v>
      </c>
      <c r="B12960" s="4">
        <v>45357</v>
      </c>
      <c r="C12960" s="10">
        <f>DATE(YEAR(orders[[#This Row],[order_date]]), MONTH(orders[[#This Row],[order_date]]), 1)</f>
        <v>45352</v>
      </c>
      <c r="D12960" t="s">
        <v>1235</v>
      </c>
      <c r="E12960" t="s">
        <v>667</v>
      </c>
      <c r="F12960" t="str">
        <f>VLOOKUP(orders[[#This Row],[product_id]],Products!A:C,3,0)</f>
        <v>Electronics</v>
      </c>
      <c r="G12960">
        <v>1</v>
      </c>
      <c r="H12960" s="6">
        <v>0.14009994436912457</v>
      </c>
      <c r="I12960" s="2">
        <f>VLOOKUP($E12960,
Products!$A$1:$F$201,MATCH(Orders!I$1,Products!$A$1:$F$1,0),0)</f>
        <v>2491.507056421975</v>
      </c>
      <c r="J12960" s="2">
        <f>VLOOKUP($E12960,
Products!$A$1:$F$201,MATCH(Orders!J$1,Products!$A$1:$F$1,0),0)</f>
        <v>1871.4408177277719</v>
      </c>
    </row>
    <row r="12961" spans="1:10">
      <c r="A12961">
        <v>12960</v>
      </c>
      <c r="B12961" s="4">
        <v>45985</v>
      </c>
      <c r="C12961" s="10">
        <f>DATE(YEAR(orders[[#This Row],[order_date]]), MONTH(orders[[#This Row],[order_date]]), 1)</f>
        <v>45962</v>
      </c>
      <c r="D12961" t="s">
        <v>2381</v>
      </c>
      <c r="E12961" t="s">
        <v>592</v>
      </c>
      <c r="F12961" t="str">
        <f>VLOOKUP(orders[[#This Row],[product_id]],Products!A:C,3,0)</f>
        <v>Electronics</v>
      </c>
      <c r="G12961">
        <v>3</v>
      </c>
      <c r="H12961" s="6">
        <v>0.18141308604503653</v>
      </c>
      <c r="I12961" s="2">
        <f>VLOOKUP($E12961,
Products!$A$1:$F$201,MATCH(Orders!I$1,Products!$A$1:$F$1,0),0)</f>
        <v>12221.95918536383</v>
      </c>
      <c r="J12961" s="2">
        <f>VLOOKUP($E12961,
Products!$A$1:$F$201,MATCH(Orders!J$1,Products!$A$1:$F$1,0),0)</f>
        <v>9737.7215556427309</v>
      </c>
    </row>
    <row r="12962" spans="1:10">
      <c r="A12962">
        <v>12961</v>
      </c>
      <c r="B12962" s="4">
        <v>45290</v>
      </c>
      <c r="C12962" s="10">
        <f>DATE(YEAR(orders[[#This Row],[order_date]]), MONTH(orders[[#This Row],[order_date]]), 1)</f>
        <v>45261</v>
      </c>
      <c r="D12962" t="s">
        <v>1289</v>
      </c>
      <c r="E12962" t="s">
        <v>557</v>
      </c>
      <c r="F12962" t="str">
        <f>VLOOKUP(orders[[#This Row],[product_id]],Products!A:C,3,0)</f>
        <v>Electronics</v>
      </c>
      <c r="G12962">
        <v>2</v>
      </c>
      <c r="H12962" s="6">
        <v>0.12375908722149725</v>
      </c>
      <c r="I12962" s="2">
        <f>VLOOKUP($E12962,
Products!$A$1:$F$201,MATCH(Orders!I$1,Products!$A$1:$F$1,0),0)</f>
        <v>23950.56449224626</v>
      </c>
      <c r="J12962" s="2">
        <f>VLOOKUP($E12962,
Products!$A$1:$F$201,MATCH(Orders!J$1,Products!$A$1:$F$1,0),0)</f>
        <v>16488.618979732779</v>
      </c>
    </row>
    <row r="12963" spans="1:10">
      <c r="A12963">
        <v>12962</v>
      </c>
      <c r="B12963" s="4">
        <v>45236</v>
      </c>
      <c r="C12963" s="10">
        <f>DATE(YEAR(orders[[#This Row],[order_date]]), MONTH(orders[[#This Row],[order_date]]), 1)</f>
        <v>45231</v>
      </c>
      <c r="D12963" t="s">
        <v>3224</v>
      </c>
      <c r="E12963" t="s">
        <v>663</v>
      </c>
      <c r="F12963" t="str">
        <f>VLOOKUP(orders[[#This Row],[product_id]],Products!A:C,3,0)</f>
        <v>Electronics</v>
      </c>
      <c r="G12963">
        <v>2</v>
      </c>
      <c r="H12963" s="6">
        <v>0.11158213128964417</v>
      </c>
      <c r="I12963" s="2">
        <f>VLOOKUP($E12963,
Products!$A$1:$F$201,MATCH(Orders!I$1,Products!$A$1:$F$1,0),0)</f>
        <v>12863.39473364416</v>
      </c>
      <c r="J12963" s="2">
        <f>VLOOKUP($E12963,
Products!$A$1:$F$201,MATCH(Orders!J$1,Products!$A$1:$F$1,0),0)</f>
        <v>9312.9321574947517</v>
      </c>
    </row>
    <row r="12964" spans="1:10">
      <c r="A12964">
        <v>12963</v>
      </c>
      <c r="B12964" s="4">
        <v>45908</v>
      </c>
      <c r="C12964" s="10">
        <f>DATE(YEAR(orders[[#This Row],[order_date]]), MONTH(orders[[#This Row],[order_date]]), 1)</f>
        <v>45901</v>
      </c>
      <c r="D12964" t="s">
        <v>2483</v>
      </c>
      <c r="E12964" t="s">
        <v>518</v>
      </c>
      <c r="F12964" t="str">
        <f>VLOOKUP(orders[[#This Row],[product_id]],Products!A:C,3,0)</f>
        <v>Electronics</v>
      </c>
      <c r="G12964">
        <v>1</v>
      </c>
      <c r="H12964" s="6">
        <v>0.12645352677700503</v>
      </c>
      <c r="I12964" s="2">
        <f>VLOOKUP($E12964,
Products!$A$1:$F$201,MATCH(Orders!I$1,Products!$A$1:$F$1,0),0)</f>
        <v>23393.890826127132</v>
      </c>
      <c r="J12964" s="2">
        <f>VLOOKUP($E12964,
Products!$A$1:$F$201,MATCH(Orders!J$1,Products!$A$1:$F$1,0),0)</f>
        <v>16064.756531016081</v>
      </c>
    </row>
    <row r="12965" spans="1:10">
      <c r="A12965">
        <v>12964</v>
      </c>
      <c r="B12965" s="4">
        <v>45153</v>
      </c>
      <c r="C12965" s="10">
        <f>DATE(YEAR(orders[[#This Row],[order_date]]), MONTH(orders[[#This Row],[order_date]]), 1)</f>
        <v>45139</v>
      </c>
      <c r="D12965" t="s">
        <v>4550</v>
      </c>
      <c r="E12965" t="s">
        <v>691</v>
      </c>
      <c r="F12965" t="str">
        <f>VLOOKUP(orders[[#This Row],[product_id]],Products!A:C,3,0)</f>
        <v>Appliances</v>
      </c>
      <c r="G12965">
        <v>1</v>
      </c>
      <c r="H12965" s="6">
        <v>0.10257946005260324</v>
      </c>
      <c r="I12965" s="2">
        <f>VLOOKUP($E12965,
Products!$A$1:$F$201,MATCH(Orders!I$1,Products!$A$1:$F$1,0),0)</f>
        <v>2337.6024778940591</v>
      </c>
      <c r="J12965" s="2">
        <f>VLOOKUP($E12965,
Products!$A$1:$F$201,MATCH(Orders!J$1,Products!$A$1:$F$1,0),0)</f>
        <v>1616.9957885138581</v>
      </c>
    </row>
    <row r="12966" spans="1:10">
      <c r="A12966">
        <v>12965</v>
      </c>
      <c r="B12966" s="4">
        <v>44936</v>
      </c>
      <c r="C12966" s="10">
        <f>DATE(YEAR(orders[[#This Row],[order_date]]), MONTH(orders[[#This Row],[order_date]]), 1)</f>
        <v>44927</v>
      </c>
      <c r="D12966" t="s">
        <v>1992</v>
      </c>
      <c r="E12966" t="s">
        <v>558</v>
      </c>
      <c r="F12966" t="str">
        <f>VLOOKUP(orders[[#This Row],[product_id]],Products!A:C,3,0)</f>
        <v>Electronics</v>
      </c>
      <c r="G12966">
        <v>2</v>
      </c>
      <c r="H12966" s="6">
        <v>0.10738152385037436</v>
      </c>
      <c r="I12966" s="2">
        <f>VLOOKUP($E12966,
Products!$A$1:$F$201,MATCH(Orders!I$1,Products!$A$1:$F$1,0),0)</f>
        <v>30121.382934618541</v>
      </c>
      <c r="J12966" s="2">
        <f>VLOOKUP($E12966,
Products!$A$1:$F$201,MATCH(Orders!J$1,Products!$A$1:$F$1,0),0)</f>
        <v>20439.226581954921</v>
      </c>
    </row>
    <row r="12967" spans="1:10">
      <c r="A12967">
        <v>12966</v>
      </c>
      <c r="B12967" s="4">
        <v>44974</v>
      </c>
      <c r="C12967" s="10">
        <f>DATE(YEAR(orders[[#This Row],[order_date]]), MONTH(orders[[#This Row],[order_date]]), 1)</f>
        <v>44958</v>
      </c>
      <c r="D12967" t="s">
        <v>2896</v>
      </c>
      <c r="E12967" t="s">
        <v>653</v>
      </c>
      <c r="F12967" t="str">
        <f>VLOOKUP(orders[[#This Row],[product_id]],Products!A:C,3,0)</f>
        <v>Electronics</v>
      </c>
      <c r="G12967">
        <v>1</v>
      </c>
      <c r="H12967" s="6">
        <v>0.12930446033734783</v>
      </c>
      <c r="I12967" s="2">
        <f>VLOOKUP($E12967,
Products!$A$1:$F$201,MATCH(Orders!I$1,Products!$A$1:$F$1,0),0)</f>
        <v>18065.96612294337</v>
      </c>
      <c r="J12967" s="2">
        <f>VLOOKUP($E12967,
Products!$A$1:$F$201,MATCH(Orders!J$1,Products!$A$1:$F$1,0),0)</f>
        <v>14411.932365903909</v>
      </c>
    </row>
    <row r="12968" spans="1:10">
      <c r="A12968">
        <v>12967</v>
      </c>
      <c r="B12968" s="4">
        <v>45130</v>
      </c>
      <c r="C12968" s="10">
        <f>DATE(YEAR(orders[[#This Row],[order_date]]), MONTH(orders[[#This Row],[order_date]]), 1)</f>
        <v>45108</v>
      </c>
      <c r="D12968" t="s">
        <v>1412</v>
      </c>
      <c r="E12968" t="s">
        <v>639</v>
      </c>
      <c r="F12968" t="str">
        <f>VLOOKUP(orders[[#This Row],[product_id]],Products!A:C,3,0)</f>
        <v>Appliances</v>
      </c>
      <c r="G12968">
        <v>2</v>
      </c>
      <c r="H12968" s="6">
        <v>0.10166291687653771</v>
      </c>
      <c r="I12968" s="2">
        <f>VLOOKUP($E12968,
Products!$A$1:$F$201,MATCH(Orders!I$1,Products!$A$1:$F$1,0),0)</f>
        <v>2320.8560923599921</v>
      </c>
      <c r="J12968" s="2">
        <f>VLOOKUP($E12968,
Products!$A$1:$F$201,MATCH(Orders!J$1,Products!$A$1:$F$1,0),0)</f>
        <v>1750.110004830213</v>
      </c>
    </row>
    <row r="12969" spans="1:10">
      <c r="A12969">
        <v>12968</v>
      </c>
      <c r="B12969" s="4">
        <v>45915</v>
      </c>
      <c r="C12969" s="10">
        <f>DATE(YEAR(orders[[#This Row],[order_date]]), MONTH(orders[[#This Row],[order_date]]), 1)</f>
        <v>45901</v>
      </c>
      <c r="D12969" t="s">
        <v>3923</v>
      </c>
      <c r="E12969" t="s">
        <v>560</v>
      </c>
      <c r="F12969" t="str">
        <f>VLOOKUP(orders[[#This Row],[product_id]],Products!A:C,3,0)</f>
        <v>Appliances</v>
      </c>
      <c r="G12969">
        <v>2</v>
      </c>
      <c r="H12969" s="6">
        <v>7.7269983192428809E-2</v>
      </c>
      <c r="I12969" s="2">
        <f>VLOOKUP($E12969,
Products!$A$1:$F$201,MATCH(Orders!I$1,Products!$A$1:$F$1,0),0)</f>
        <v>6334.2190560739964</v>
      </c>
      <c r="J12969" s="2">
        <f>VLOOKUP($E12969,
Products!$A$1:$F$201,MATCH(Orders!J$1,Products!$A$1:$F$1,0),0)</f>
        <v>4117.6239066206717</v>
      </c>
    </row>
    <row r="12970" spans="1:10">
      <c r="A12970">
        <v>12969</v>
      </c>
      <c r="B12970" s="4">
        <v>45820</v>
      </c>
      <c r="C12970" s="10">
        <f>DATE(YEAR(orders[[#This Row],[order_date]]), MONTH(orders[[#This Row],[order_date]]), 1)</f>
        <v>45809</v>
      </c>
      <c r="D12970" t="s">
        <v>999</v>
      </c>
      <c r="E12970" t="s">
        <v>664</v>
      </c>
      <c r="F12970" t="str">
        <f>VLOOKUP(orders[[#This Row],[product_id]],Products!A:C,3,0)</f>
        <v>Appliances</v>
      </c>
      <c r="G12970">
        <v>1</v>
      </c>
      <c r="H12970" s="6">
        <v>0.14538660907400519</v>
      </c>
      <c r="I12970" s="2">
        <f>VLOOKUP($E12970,
Products!$A$1:$F$201,MATCH(Orders!I$1,Products!$A$1:$F$1,0),0)</f>
        <v>2181.6314584966208</v>
      </c>
      <c r="J12970" s="2">
        <f>VLOOKUP($E12970,
Products!$A$1:$F$201,MATCH(Orders!J$1,Products!$A$1:$F$1,0),0)</f>
        <v>1607.5776178781809</v>
      </c>
    </row>
    <row r="12971" spans="1:10">
      <c r="A12971">
        <v>12970</v>
      </c>
      <c r="B12971" s="4">
        <v>45083</v>
      </c>
      <c r="C12971" s="10">
        <f>DATE(YEAR(orders[[#This Row],[order_date]]), MONTH(orders[[#This Row],[order_date]]), 1)</f>
        <v>45078</v>
      </c>
      <c r="D12971" t="s">
        <v>2267</v>
      </c>
      <c r="E12971" t="s">
        <v>564</v>
      </c>
      <c r="F12971" t="str">
        <f>VLOOKUP(orders[[#This Row],[product_id]],Products!A:C,3,0)</f>
        <v>Electronics</v>
      </c>
      <c r="G12971">
        <v>2</v>
      </c>
      <c r="H12971" s="6">
        <v>0.21873102006717388</v>
      </c>
      <c r="I12971" s="2">
        <f>VLOOKUP($E12971,
Products!$A$1:$F$201,MATCH(Orders!I$1,Products!$A$1:$F$1,0),0)</f>
        <v>21989.290766910399</v>
      </c>
      <c r="J12971" s="2">
        <f>VLOOKUP($E12971,
Products!$A$1:$F$201,MATCH(Orders!J$1,Products!$A$1:$F$1,0),0)</f>
        <v>15566.99865864101</v>
      </c>
    </row>
    <row r="12972" spans="1:10">
      <c r="A12972">
        <v>12971</v>
      </c>
      <c r="B12972" s="4">
        <v>45781</v>
      </c>
      <c r="C12972" s="10">
        <f>DATE(YEAR(orders[[#This Row],[order_date]]), MONTH(orders[[#This Row],[order_date]]), 1)</f>
        <v>45778</v>
      </c>
      <c r="D12972" t="s">
        <v>2238</v>
      </c>
      <c r="E12972" t="s">
        <v>652</v>
      </c>
      <c r="F12972" t="str">
        <f>VLOOKUP(orders[[#This Row],[product_id]],Products!A:C,3,0)</f>
        <v>Appliances</v>
      </c>
      <c r="G12972">
        <v>2</v>
      </c>
      <c r="H12972" s="6">
        <v>6.6684542817416786E-2</v>
      </c>
      <c r="I12972" s="2">
        <f>VLOOKUP($E12972,
Products!$A$1:$F$201,MATCH(Orders!I$1,Products!$A$1:$F$1,0),0)</f>
        <v>6387.3122916387983</v>
      </c>
      <c r="J12972" s="2">
        <f>VLOOKUP($E12972,
Products!$A$1:$F$201,MATCH(Orders!J$1,Products!$A$1:$F$1,0),0)</f>
        <v>4880.3517286187262</v>
      </c>
    </row>
    <row r="12973" spans="1:10">
      <c r="A12973">
        <v>12972</v>
      </c>
      <c r="B12973" s="4">
        <v>44952</v>
      </c>
      <c r="C12973" s="10">
        <f>DATE(YEAR(orders[[#This Row],[order_date]]), MONTH(orders[[#This Row],[order_date]]), 1)</f>
        <v>44927</v>
      </c>
      <c r="D12973" t="s">
        <v>1127</v>
      </c>
      <c r="E12973" t="s">
        <v>703</v>
      </c>
      <c r="F12973" t="str">
        <f>VLOOKUP(orders[[#This Row],[product_id]],Products!A:C,3,0)</f>
        <v>Appliances</v>
      </c>
      <c r="G12973">
        <v>1</v>
      </c>
      <c r="H12973" s="6">
        <v>0.10305956877182101</v>
      </c>
      <c r="I12973" s="2">
        <f>VLOOKUP($E12973,
Products!$A$1:$F$201,MATCH(Orders!I$1,Products!$A$1:$F$1,0),0)</f>
        <v>23763.82929975582</v>
      </c>
      <c r="J12973" s="2">
        <f>VLOOKUP($E12973,
Products!$A$1:$F$201,MATCH(Orders!J$1,Products!$A$1:$F$1,0),0)</f>
        <v>17833.36818447417</v>
      </c>
    </row>
    <row r="12974" spans="1:10">
      <c r="A12974">
        <v>12973</v>
      </c>
      <c r="B12974" s="4">
        <v>45347</v>
      </c>
      <c r="C12974" s="10">
        <f>DATE(YEAR(orders[[#This Row],[order_date]]), MONTH(orders[[#This Row],[order_date]]), 1)</f>
        <v>45323</v>
      </c>
      <c r="D12974" t="s">
        <v>2300</v>
      </c>
      <c r="E12974" t="s">
        <v>603</v>
      </c>
      <c r="F12974" t="str">
        <f>VLOOKUP(orders[[#This Row],[product_id]],Products!A:C,3,0)</f>
        <v>Electronics</v>
      </c>
      <c r="G12974">
        <v>2</v>
      </c>
      <c r="H12974" s="6">
        <v>0.16755356085690493</v>
      </c>
      <c r="I12974" s="2">
        <f>VLOOKUP($E12974,
Products!$A$1:$F$201,MATCH(Orders!I$1,Products!$A$1:$F$1,0),0)</f>
        <v>10867.659217073329</v>
      </c>
      <c r="J12974" s="2">
        <f>VLOOKUP($E12974,
Products!$A$1:$F$201,MATCH(Orders!J$1,Products!$A$1:$F$1,0),0)</f>
        <v>8421.8829552397037</v>
      </c>
    </row>
    <row r="12975" spans="1:10">
      <c r="A12975">
        <v>12974</v>
      </c>
      <c r="B12975" s="4">
        <v>45687</v>
      </c>
      <c r="C12975" s="10">
        <f>DATE(YEAR(orders[[#This Row],[order_date]]), MONTH(orders[[#This Row],[order_date]]), 1)</f>
        <v>45658</v>
      </c>
      <c r="D12975" t="s">
        <v>3317</v>
      </c>
      <c r="E12975" t="s">
        <v>661</v>
      </c>
      <c r="F12975" t="str">
        <f>VLOOKUP(orders[[#This Row],[product_id]],Products!A:C,3,0)</f>
        <v>Electronics</v>
      </c>
      <c r="G12975">
        <v>2</v>
      </c>
      <c r="H12975" s="6">
        <v>0.23515836549581356</v>
      </c>
      <c r="I12975" s="2">
        <f>VLOOKUP($E12975,
Products!$A$1:$F$201,MATCH(Orders!I$1,Products!$A$1:$F$1,0),0)</f>
        <v>18760.038541255031</v>
      </c>
      <c r="J12975" s="2">
        <f>VLOOKUP($E12975,
Products!$A$1:$F$201,MATCH(Orders!J$1,Products!$A$1:$F$1,0),0)</f>
        <v>13545.127547708629</v>
      </c>
    </row>
    <row r="12976" spans="1:10">
      <c r="A12976">
        <v>12975</v>
      </c>
      <c r="B12976" s="4">
        <v>45700</v>
      </c>
      <c r="C12976" s="10">
        <f>DATE(YEAR(orders[[#This Row],[order_date]]), MONTH(orders[[#This Row],[order_date]]), 1)</f>
        <v>45689</v>
      </c>
      <c r="D12976" t="s">
        <v>3170</v>
      </c>
      <c r="E12976" t="s">
        <v>646</v>
      </c>
      <c r="F12976" t="str">
        <f>VLOOKUP(orders[[#This Row],[product_id]],Products!A:C,3,0)</f>
        <v>Electronics</v>
      </c>
      <c r="G12976">
        <v>1</v>
      </c>
      <c r="H12976" s="6">
        <v>0.14147806998872697</v>
      </c>
      <c r="I12976" s="2">
        <f>VLOOKUP($E12976,
Products!$A$1:$F$201,MATCH(Orders!I$1,Products!$A$1:$F$1,0),0)</f>
        <v>18424.12750052143</v>
      </c>
      <c r="J12976" s="2">
        <f>VLOOKUP($E12976,
Products!$A$1:$F$201,MATCH(Orders!J$1,Products!$A$1:$F$1,0),0)</f>
        <v>14575.25356690323</v>
      </c>
    </row>
    <row r="12977" spans="1:10">
      <c r="A12977">
        <v>12976</v>
      </c>
      <c r="B12977" s="4">
        <v>45190</v>
      </c>
      <c r="C12977" s="10">
        <f>DATE(YEAR(orders[[#This Row],[order_date]]), MONTH(orders[[#This Row],[order_date]]), 1)</f>
        <v>45170</v>
      </c>
      <c r="D12977" t="s">
        <v>1366</v>
      </c>
      <c r="E12977" t="s">
        <v>685</v>
      </c>
      <c r="F12977" t="str">
        <f>VLOOKUP(orders[[#This Row],[product_id]],Products!A:C,3,0)</f>
        <v>Electronics</v>
      </c>
      <c r="G12977">
        <v>2</v>
      </c>
      <c r="H12977" s="6">
        <v>0.21502109519346616</v>
      </c>
      <c r="I12977" s="2">
        <f>VLOOKUP($E12977,
Products!$A$1:$F$201,MATCH(Orders!I$1,Products!$A$1:$F$1,0),0)</f>
        <v>30011.61348468516</v>
      </c>
      <c r="J12977" s="2">
        <f>VLOOKUP($E12977,
Products!$A$1:$F$201,MATCH(Orders!J$1,Products!$A$1:$F$1,0),0)</f>
        <v>20796.213094008199</v>
      </c>
    </row>
    <row r="12978" spans="1:10">
      <c r="A12978">
        <v>12977</v>
      </c>
      <c r="B12978" s="4">
        <v>45514</v>
      </c>
      <c r="C12978" s="10">
        <f>DATE(YEAR(orders[[#This Row],[order_date]]), MONTH(orders[[#This Row],[order_date]]), 1)</f>
        <v>45505</v>
      </c>
      <c r="D12978" t="s">
        <v>3666</v>
      </c>
      <c r="E12978" t="s">
        <v>579</v>
      </c>
      <c r="F12978" t="str">
        <f>VLOOKUP(orders[[#This Row],[product_id]],Products!A:C,3,0)</f>
        <v>Appliances</v>
      </c>
      <c r="G12978">
        <v>1</v>
      </c>
      <c r="H12978" s="6">
        <v>5.2833767001302719E-2</v>
      </c>
      <c r="I12978" s="2">
        <f>VLOOKUP($E12978,
Products!$A$1:$F$201,MATCH(Orders!I$1,Products!$A$1:$F$1,0),0)</f>
        <v>5919.3204980498322</v>
      </c>
      <c r="J12978" s="2">
        <f>VLOOKUP($E12978,
Products!$A$1:$F$201,MATCH(Orders!J$1,Products!$A$1:$F$1,0),0)</f>
        <v>3972.3071240281379</v>
      </c>
    </row>
    <row r="12979" spans="1:10">
      <c r="A12979">
        <v>12978</v>
      </c>
      <c r="B12979" s="4">
        <v>45884</v>
      </c>
      <c r="C12979" s="10">
        <f>DATE(YEAR(orders[[#This Row],[order_date]]), MONTH(orders[[#This Row],[order_date]]), 1)</f>
        <v>45870</v>
      </c>
      <c r="D12979" t="s">
        <v>3884</v>
      </c>
      <c r="E12979" t="s">
        <v>566</v>
      </c>
      <c r="F12979" t="str">
        <f>VLOOKUP(orders[[#This Row],[product_id]],Products!A:C,3,0)</f>
        <v>Electronics</v>
      </c>
      <c r="G12979">
        <v>2</v>
      </c>
      <c r="H12979" s="6">
        <v>0.23239669978334063</v>
      </c>
      <c r="I12979" s="2">
        <f>VLOOKUP($E12979,
Products!$A$1:$F$201,MATCH(Orders!I$1,Products!$A$1:$F$1,0),0)</f>
        <v>16858.5225334635</v>
      </c>
      <c r="J12979" s="2">
        <f>VLOOKUP($E12979,
Products!$A$1:$F$201,MATCH(Orders!J$1,Products!$A$1:$F$1,0),0)</f>
        <v>11855.743620634101</v>
      </c>
    </row>
    <row r="12980" spans="1:10">
      <c r="A12980">
        <v>12979</v>
      </c>
      <c r="B12980" s="4">
        <v>45396</v>
      </c>
      <c r="C12980" s="10">
        <f>DATE(YEAR(orders[[#This Row],[order_date]]), MONTH(orders[[#This Row],[order_date]]), 1)</f>
        <v>45383</v>
      </c>
      <c r="D12980" t="s">
        <v>4095</v>
      </c>
      <c r="E12980" t="s">
        <v>674</v>
      </c>
      <c r="F12980" t="str">
        <f>VLOOKUP(orders[[#This Row],[product_id]],Products!A:C,3,0)</f>
        <v>Appliances</v>
      </c>
      <c r="G12980">
        <v>1</v>
      </c>
      <c r="H12980" s="6">
        <v>0.13731623325167286</v>
      </c>
      <c r="I12980" s="2">
        <f>VLOOKUP($E12980,
Products!$A$1:$F$201,MATCH(Orders!I$1,Products!$A$1:$F$1,0),0)</f>
        <v>6324.5253633508046</v>
      </c>
      <c r="J12980" s="2">
        <f>VLOOKUP($E12980,
Products!$A$1:$F$201,MATCH(Orders!J$1,Products!$A$1:$F$1,0),0)</f>
        <v>4493.055585088201</v>
      </c>
    </row>
    <row r="12981" spans="1:10">
      <c r="A12981">
        <v>12980</v>
      </c>
      <c r="B12981" s="4">
        <v>45180</v>
      </c>
      <c r="C12981" s="10">
        <f>DATE(YEAR(orders[[#This Row],[order_date]]), MONTH(orders[[#This Row],[order_date]]), 1)</f>
        <v>45170</v>
      </c>
      <c r="D12981" t="s">
        <v>2812</v>
      </c>
      <c r="E12981" t="s">
        <v>550</v>
      </c>
      <c r="F12981" t="str">
        <f>VLOOKUP(orders[[#This Row],[product_id]],Products!A:C,3,0)</f>
        <v>Electronics</v>
      </c>
      <c r="G12981">
        <v>1</v>
      </c>
      <c r="H12981" s="6">
        <v>0.16861550981775519</v>
      </c>
      <c r="I12981" s="2">
        <f>VLOOKUP($E12981,
Products!$A$1:$F$201,MATCH(Orders!I$1,Products!$A$1:$F$1,0),0)</f>
        <v>21928.70634496431</v>
      </c>
      <c r="J12981" s="2">
        <f>VLOOKUP($E12981,
Products!$A$1:$F$201,MATCH(Orders!J$1,Products!$A$1:$F$1,0),0)</f>
        <v>17227.037321653719</v>
      </c>
    </row>
    <row r="12982" spans="1:10">
      <c r="A12982">
        <v>12981</v>
      </c>
      <c r="B12982" s="4">
        <v>45666</v>
      </c>
      <c r="C12982" s="10">
        <f>DATE(YEAR(orders[[#This Row],[order_date]]), MONTH(orders[[#This Row],[order_date]]), 1)</f>
        <v>45658</v>
      </c>
      <c r="D12982" t="s">
        <v>3769</v>
      </c>
      <c r="E12982" t="s">
        <v>640</v>
      </c>
      <c r="F12982" t="str">
        <f>VLOOKUP(orders[[#This Row],[product_id]],Products!A:C,3,0)</f>
        <v>Electronics</v>
      </c>
      <c r="G12982">
        <v>2</v>
      </c>
      <c r="H12982" s="6">
        <v>0.1631886969310215</v>
      </c>
      <c r="I12982" s="2">
        <f>VLOOKUP($E12982,
Products!$A$1:$F$201,MATCH(Orders!I$1,Products!$A$1:$F$1,0),0)</f>
        <v>28588.897930669911</v>
      </c>
      <c r="J12982" s="2">
        <f>VLOOKUP($E12982,
Products!$A$1:$F$201,MATCH(Orders!J$1,Products!$A$1:$F$1,0),0)</f>
        <v>20681.16336734363</v>
      </c>
    </row>
    <row r="12983" spans="1:10">
      <c r="A12983">
        <v>12982</v>
      </c>
      <c r="B12983" s="4">
        <v>45044</v>
      </c>
      <c r="C12983" s="10">
        <f>DATE(YEAR(orders[[#This Row],[order_date]]), MONTH(orders[[#This Row],[order_date]]), 1)</f>
        <v>45017</v>
      </c>
      <c r="D12983" t="s">
        <v>3011</v>
      </c>
      <c r="E12983" t="s">
        <v>591</v>
      </c>
      <c r="F12983" t="str">
        <f>VLOOKUP(orders[[#This Row],[product_id]],Products!A:C,3,0)</f>
        <v>Appliances</v>
      </c>
      <c r="G12983">
        <v>1</v>
      </c>
      <c r="H12983" s="6">
        <v>0.1171709086206045</v>
      </c>
      <c r="I12983" s="2">
        <f>VLOOKUP($E12983,
Products!$A$1:$F$201,MATCH(Orders!I$1,Products!$A$1:$F$1,0),0)</f>
        <v>5828.0678031706884</v>
      </c>
      <c r="J12983" s="2">
        <f>VLOOKUP($E12983,
Products!$A$1:$F$201,MATCH(Orders!J$1,Products!$A$1:$F$1,0),0)</f>
        <v>3928.741316454903</v>
      </c>
    </row>
    <row r="12984" spans="1:10">
      <c r="A12984">
        <v>12983</v>
      </c>
      <c r="B12984" s="4">
        <v>45476</v>
      </c>
      <c r="C12984" s="10">
        <f>DATE(YEAR(orders[[#This Row],[order_date]]), MONTH(orders[[#This Row],[order_date]]), 1)</f>
        <v>45474</v>
      </c>
      <c r="D12984" t="s">
        <v>3546</v>
      </c>
      <c r="E12984" t="s">
        <v>519</v>
      </c>
      <c r="F12984" t="str">
        <f>VLOOKUP(orders[[#This Row],[product_id]],Products!A:C,3,0)</f>
        <v>Electronics</v>
      </c>
      <c r="G12984">
        <v>2</v>
      </c>
      <c r="H12984" s="6">
        <v>0.16613992867529523</v>
      </c>
      <c r="I12984" s="2">
        <f>VLOOKUP($E12984,
Products!$A$1:$F$201,MATCH(Orders!I$1,Products!$A$1:$F$1,0),0)</f>
        <v>13103.02115426216</v>
      </c>
      <c r="J12984" s="2">
        <f>VLOOKUP($E12984,
Products!$A$1:$F$201,MATCH(Orders!J$1,Products!$A$1:$F$1,0),0)</f>
        <v>8775.5491996797755</v>
      </c>
    </row>
    <row r="12985" spans="1:10">
      <c r="A12985">
        <v>12984</v>
      </c>
      <c r="B12985" s="4">
        <v>45837</v>
      </c>
      <c r="C12985" s="10">
        <f>DATE(YEAR(orders[[#This Row],[order_date]]), MONTH(orders[[#This Row],[order_date]]), 1)</f>
        <v>45809</v>
      </c>
      <c r="D12985" t="s">
        <v>4202</v>
      </c>
      <c r="E12985" t="s">
        <v>541</v>
      </c>
      <c r="F12985" t="str">
        <f>VLOOKUP(orders[[#This Row],[product_id]],Products!A:C,3,0)</f>
        <v>Appliances</v>
      </c>
      <c r="G12985">
        <v>3</v>
      </c>
      <c r="H12985" s="6">
        <v>5.2984931017295525E-2</v>
      </c>
      <c r="I12985" s="2">
        <f>VLOOKUP($E12985,
Products!$A$1:$F$201,MATCH(Orders!I$1,Products!$A$1:$F$1,0),0)</f>
        <v>2390.3651642386908</v>
      </c>
      <c r="J12985" s="2">
        <f>VLOOKUP($E12985,
Products!$A$1:$F$201,MATCH(Orders!J$1,Products!$A$1:$F$1,0),0)</f>
        <v>1655.7504783617919</v>
      </c>
    </row>
    <row r="12986" spans="1:10">
      <c r="A12986">
        <v>12985</v>
      </c>
      <c r="B12986" s="4">
        <v>45796</v>
      </c>
      <c r="C12986" s="10">
        <f>DATE(YEAR(orders[[#This Row],[order_date]]), MONTH(orders[[#This Row],[order_date]]), 1)</f>
        <v>45778</v>
      </c>
      <c r="D12986" t="s">
        <v>3284</v>
      </c>
      <c r="E12986" t="s">
        <v>513</v>
      </c>
      <c r="F12986" t="str">
        <f>VLOOKUP(orders[[#This Row],[product_id]],Products!A:C,3,0)</f>
        <v>Electronics</v>
      </c>
      <c r="G12986">
        <v>3</v>
      </c>
      <c r="H12986" s="6">
        <v>0.2292553951715969</v>
      </c>
      <c r="I12986" s="2">
        <f>VLOOKUP($E12986,
Products!$A$1:$F$201,MATCH(Orders!I$1,Products!$A$1:$F$1,0),0)</f>
        <v>2370.6748519187499</v>
      </c>
      <c r="J12986" s="2">
        <f>VLOOKUP($E12986,
Products!$A$1:$F$201,MATCH(Orders!J$1,Products!$A$1:$F$1,0),0)</f>
        <v>1742.1190905744229</v>
      </c>
    </row>
    <row r="12987" spans="1:10">
      <c r="A12987">
        <v>12986</v>
      </c>
      <c r="B12987" s="4">
        <v>45734</v>
      </c>
      <c r="C12987" s="10">
        <f>DATE(YEAR(orders[[#This Row],[order_date]]), MONTH(orders[[#This Row],[order_date]]), 1)</f>
        <v>45717</v>
      </c>
      <c r="D12987" t="s">
        <v>2919</v>
      </c>
      <c r="E12987" t="s">
        <v>517</v>
      </c>
      <c r="F12987" t="str">
        <f>VLOOKUP(orders[[#This Row],[product_id]],Products!A:C,3,0)</f>
        <v>Electronics</v>
      </c>
      <c r="G12987">
        <v>1</v>
      </c>
      <c r="H12987" s="6">
        <v>0.12130420475741553</v>
      </c>
      <c r="I12987" s="2">
        <f>VLOOKUP($E12987,
Products!$A$1:$F$201,MATCH(Orders!I$1,Products!$A$1:$F$1,0),0)</f>
        <v>30304.143268168769</v>
      </c>
      <c r="J12987" s="2">
        <f>VLOOKUP($E12987,
Products!$A$1:$F$201,MATCH(Orders!J$1,Products!$A$1:$F$1,0),0)</f>
        <v>23998.194785181578</v>
      </c>
    </row>
    <row r="12988" spans="1:10">
      <c r="A12988">
        <v>12987</v>
      </c>
      <c r="B12988" s="4">
        <v>45747</v>
      </c>
      <c r="C12988" s="10">
        <f>DATE(YEAR(orders[[#This Row],[order_date]]), MONTH(orders[[#This Row],[order_date]]), 1)</f>
        <v>45717</v>
      </c>
      <c r="D12988" t="s">
        <v>3802</v>
      </c>
      <c r="E12988" t="s">
        <v>673</v>
      </c>
      <c r="F12988" t="str">
        <f>VLOOKUP(orders[[#This Row],[product_id]],Products!A:C,3,0)</f>
        <v>Electronics</v>
      </c>
      <c r="G12988">
        <v>2</v>
      </c>
      <c r="H12988" s="6">
        <v>0.13662217612775931</v>
      </c>
      <c r="I12988" s="2">
        <f>VLOOKUP($E12988,
Products!$A$1:$F$201,MATCH(Orders!I$1,Products!$A$1:$F$1,0),0)</f>
        <v>19770.070105413852</v>
      </c>
      <c r="J12988" s="2">
        <f>VLOOKUP($E12988,
Products!$A$1:$F$201,MATCH(Orders!J$1,Products!$A$1:$F$1,0),0)</f>
        <v>14414.291574648811</v>
      </c>
    </row>
    <row r="12989" spans="1:10">
      <c r="A12989">
        <v>12988</v>
      </c>
      <c r="B12989" s="4">
        <v>45490</v>
      </c>
      <c r="C12989" s="10">
        <f>DATE(YEAR(orders[[#This Row],[order_date]]), MONTH(orders[[#This Row],[order_date]]), 1)</f>
        <v>45474</v>
      </c>
      <c r="D12989" t="s">
        <v>2664</v>
      </c>
      <c r="E12989" t="s">
        <v>611</v>
      </c>
      <c r="F12989" t="str">
        <f>VLOOKUP(orders[[#This Row],[product_id]],Products!A:C,3,0)</f>
        <v>Electronics</v>
      </c>
      <c r="G12989">
        <v>2</v>
      </c>
      <c r="H12989" s="6">
        <v>0.22042286333323544</v>
      </c>
      <c r="I12989" s="2">
        <f>VLOOKUP($E12989,
Products!$A$1:$F$201,MATCH(Orders!I$1,Products!$A$1:$F$1,0),0)</f>
        <v>12041.08303405661</v>
      </c>
      <c r="J12989" s="2">
        <f>VLOOKUP($E12989,
Products!$A$1:$F$201,MATCH(Orders!J$1,Products!$A$1:$F$1,0),0)</f>
        <v>7946.6428283753548</v>
      </c>
    </row>
    <row r="12990" spans="1:10">
      <c r="A12990">
        <v>12989</v>
      </c>
      <c r="B12990" s="4">
        <v>45340</v>
      </c>
      <c r="C12990" s="10">
        <f>DATE(YEAR(orders[[#This Row],[order_date]]), MONTH(orders[[#This Row],[order_date]]), 1)</f>
        <v>45323</v>
      </c>
      <c r="D12990" t="s">
        <v>2757</v>
      </c>
      <c r="E12990" t="s">
        <v>695</v>
      </c>
      <c r="F12990" t="str">
        <f>VLOOKUP(orders[[#This Row],[product_id]],Products!A:C,3,0)</f>
        <v>Electronics</v>
      </c>
      <c r="G12990">
        <v>1</v>
      </c>
      <c r="H12990" s="6">
        <v>0.13420847097585223</v>
      </c>
      <c r="I12990" s="2">
        <f>VLOOKUP($E12990,
Products!$A$1:$F$201,MATCH(Orders!I$1,Products!$A$1:$F$1,0),0)</f>
        <v>2716.2219891886762</v>
      </c>
      <c r="J12990" s="2">
        <f>VLOOKUP($E12990,
Products!$A$1:$F$201,MATCH(Orders!J$1,Products!$A$1:$F$1,0),0)</f>
        <v>2045.0534052982539</v>
      </c>
    </row>
    <row r="12991" spans="1:10">
      <c r="A12991">
        <v>12990</v>
      </c>
      <c r="B12991" s="4">
        <v>45806</v>
      </c>
      <c r="C12991" s="10">
        <f>DATE(YEAR(orders[[#This Row],[order_date]]), MONTH(orders[[#This Row],[order_date]]), 1)</f>
        <v>45778</v>
      </c>
      <c r="D12991" t="s">
        <v>2756</v>
      </c>
      <c r="E12991" t="s">
        <v>647</v>
      </c>
      <c r="F12991" t="str">
        <f>VLOOKUP(orders[[#This Row],[product_id]],Products!A:C,3,0)</f>
        <v>Electronics</v>
      </c>
      <c r="G12991">
        <v>1</v>
      </c>
      <c r="H12991" s="6">
        <v>0.2358481704860235</v>
      </c>
      <c r="I12991" s="2">
        <f>VLOOKUP($E12991,
Products!$A$1:$F$201,MATCH(Orders!I$1,Products!$A$1:$F$1,0),0)</f>
        <v>23187.883920109041</v>
      </c>
      <c r="J12991" s="2">
        <f>VLOOKUP($E12991,
Products!$A$1:$F$201,MATCH(Orders!J$1,Products!$A$1:$F$1,0),0)</f>
        <v>16217.564081273829</v>
      </c>
    </row>
    <row r="12992" spans="1:10">
      <c r="A12992">
        <v>12991</v>
      </c>
      <c r="B12992" s="4">
        <v>45919</v>
      </c>
      <c r="C12992" s="10">
        <f>DATE(YEAR(orders[[#This Row],[order_date]]), MONTH(orders[[#This Row],[order_date]]), 1)</f>
        <v>45901</v>
      </c>
      <c r="D12992" t="s">
        <v>3171</v>
      </c>
      <c r="E12992" t="s">
        <v>682</v>
      </c>
      <c r="F12992" t="str">
        <f>VLOOKUP(orders[[#This Row],[product_id]],Products!A:C,3,0)</f>
        <v>Electronics</v>
      </c>
      <c r="G12992">
        <v>1</v>
      </c>
      <c r="H12992" s="6">
        <v>0.1811215822443959</v>
      </c>
      <c r="I12992" s="2">
        <f>VLOOKUP($E12992,
Products!$A$1:$F$201,MATCH(Orders!I$1,Products!$A$1:$F$1,0),0)</f>
        <v>32533.33990892916</v>
      </c>
      <c r="J12992" s="2">
        <f>VLOOKUP($E12992,
Products!$A$1:$F$201,MATCH(Orders!J$1,Products!$A$1:$F$1,0),0)</f>
        <v>22734.712471507952</v>
      </c>
    </row>
    <row r="12993" spans="1:10">
      <c r="A12993">
        <v>12992</v>
      </c>
      <c r="B12993" s="4">
        <v>44927</v>
      </c>
      <c r="C12993" s="10">
        <f>DATE(YEAR(orders[[#This Row],[order_date]]), MONTH(orders[[#This Row],[order_date]]), 1)</f>
        <v>44927</v>
      </c>
      <c r="D12993" t="s">
        <v>3115</v>
      </c>
      <c r="E12993" t="s">
        <v>556</v>
      </c>
      <c r="F12993" t="str">
        <f>VLOOKUP(orders[[#This Row],[product_id]],Products!A:C,3,0)</f>
        <v>Appliances</v>
      </c>
      <c r="G12993">
        <v>2</v>
      </c>
      <c r="H12993" s="6">
        <v>6.0487457487579437E-2</v>
      </c>
      <c r="I12993" s="2">
        <f>VLOOKUP($E12993,
Products!$A$1:$F$201,MATCH(Orders!I$1,Products!$A$1:$F$1,0),0)</f>
        <v>27054.121101651981</v>
      </c>
      <c r="J12993" s="2">
        <f>VLOOKUP($E12993,
Products!$A$1:$F$201,MATCH(Orders!J$1,Products!$A$1:$F$1,0),0)</f>
        <v>19388.930988794411</v>
      </c>
    </row>
    <row r="12994" spans="1:10">
      <c r="A12994">
        <v>12993</v>
      </c>
      <c r="B12994" s="4">
        <v>45093</v>
      </c>
      <c r="C12994" s="10">
        <f>DATE(YEAR(orders[[#This Row],[order_date]]), MONTH(orders[[#This Row],[order_date]]), 1)</f>
        <v>45078</v>
      </c>
      <c r="D12994" t="s">
        <v>3659</v>
      </c>
      <c r="E12994" t="s">
        <v>695</v>
      </c>
      <c r="F12994" t="str">
        <f>VLOOKUP(orders[[#This Row],[product_id]],Products!A:C,3,0)</f>
        <v>Electronics</v>
      </c>
      <c r="G12994">
        <v>3</v>
      </c>
      <c r="H12994" s="6">
        <v>0.10309908435858246</v>
      </c>
      <c r="I12994" s="2">
        <f>VLOOKUP($E12994,
Products!$A$1:$F$201,MATCH(Orders!I$1,Products!$A$1:$F$1,0),0)</f>
        <v>2716.2219891886762</v>
      </c>
      <c r="J12994" s="2">
        <f>VLOOKUP($E12994,
Products!$A$1:$F$201,MATCH(Orders!J$1,Products!$A$1:$F$1,0),0)</f>
        <v>2045.0534052982539</v>
      </c>
    </row>
    <row r="12995" spans="1:10">
      <c r="A12995">
        <v>12994</v>
      </c>
      <c r="B12995" s="4">
        <v>44942</v>
      </c>
      <c r="C12995" s="10">
        <f>DATE(YEAR(orders[[#This Row],[order_date]]), MONTH(orders[[#This Row],[order_date]]), 1)</f>
        <v>44927</v>
      </c>
      <c r="D12995" t="s">
        <v>1074</v>
      </c>
      <c r="E12995" t="s">
        <v>510</v>
      </c>
      <c r="F12995" t="str">
        <f>VLOOKUP(orders[[#This Row],[product_id]],Products!A:C,3,0)</f>
        <v>Appliances</v>
      </c>
      <c r="G12995">
        <v>2</v>
      </c>
      <c r="H12995" s="6">
        <v>0.12775259001446643</v>
      </c>
      <c r="I12995" s="2">
        <f>VLOOKUP($E12995,
Products!$A$1:$F$201,MATCH(Orders!I$1,Products!$A$1:$F$1,0),0)</f>
        <v>23457.606610250739</v>
      </c>
      <c r="J12995" s="2">
        <f>VLOOKUP($E12995,
Products!$A$1:$F$201,MATCH(Orders!J$1,Products!$A$1:$F$1,0),0)</f>
        <v>17038.831523124281</v>
      </c>
    </row>
    <row r="12996" spans="1:10">
      <c r="A12996">
        <v>12995</v>
      </c>
      <c r="B12996" s="4">
        <v>45583</v>
      </c>
      <c r="C12996" s="10">
        <f>DATE(YEAR(orders[[#This Row],[order_date]]), MONTH(orders[[#This Row],[order_date]]), 1)</f>
        <v>45566</v>
      </c>
      <c r="D12996" t="s">
        <v>1244</v>
      </c>
      <c r="E12996" t="s">
        <v>700</v>
      </c>
      <c r="F12996" t="str">
        <f>VLOOKUP(orders[[#This Row],[product_id]],Products!A:C,3,0)</f>
        <v>Electronics</v>
      </c>
      <c r="G12996">
        <v>1</v>
      </c>
      <c r="H12996" s="6">
        <v>0.22845258455780185</v>
      </c>
      <c r="I12996" s="2">
        <f>VLOOKUP($E12996,
Products!$A$1:$F$201,MATCH(Orders!I$1,Products!$A$1:$F$1,0),0)</f>
        <v>11070.26215043813</v>
      </c>
      <c r="J12996" s="2">
        <f>VLOOKUP($E12996,
Products!$A$1:$F$201,MATCH(Orders!J$1,Products!$A$1:$F$1,0),0)</f>
        <v>7867.3909748932683</v>
      </c>
    </row>
    <row r="12997" spans="1:10">
      <c r="A12997">
        <v>12996</v>
      </c>
      <c r="B12997" s="4">
        <v>45038</v>
      </c>
      <c r="C12997" s="10">
        <f>DATE(YEAR(orders[[#This Row],[order_date]]), MONTH(orders[[#This Row],[order_date]]), 1)</f>
        <v>45017</v>
      </c>
      <c r="D12997" t="s">
        <v>3633</v>
      </c>
      <c r="E12997" t="s">
        <v>506</v>
      </c>
      <c r="F12997" t="str">
        <f>VLOOKUP(orders[[#This Row],[product_id]],Products!A:C,3,0)</f>
        <v>Electronics</v>
      </c>
      <c r="G12997">
        <v>1</v>
      </c>
      <c r="H12997" s="6">
        <v>0.13597886128492329</v>
      </c>
      <c r="I12997" s="2">
        <f>VLOOKUP($E12997,
Products!$A$1:$F$201,MATCH(Orders!I$1,Products!$A$1:$F$1,0),0)</f>
        <v>2354.115904304108</v>
      </c>
      <c r="J12997" s="2">
        <f>VLOOKUP($E12997,
Products!$A$1:$F$201,MATCH(Orders!J$1,Products!$A$1:$F$1,0),0)</f>
        <v>1810.784620830796</v>
      </c>
    </row>
    <row r="12998" spans="1:10">
      <c r="A12998">
        <v>12997</v>
      </c>
      <c r="B12998" s="4">
        <v>45520</v>
      </c>
      <c r="C12998" s="10">
        <f>DATE(YEAR(orders[[#This Row],[order_date]]), MONTH(orders[[#This Row],[order_date]]), 1)</f>
        <v>45505</v>
      </c>
      <c r="D12998" t="s">
        <v>3099</v>
      </c>
      <c r="E12998" t="s">
        <v>609</v>
      </c>
      <c r="F12998" t="str">
        <f>VLOOKUP(orders[[#This Row],[product_id]],Products!A:C,3,0)</f>
        <v>Appliances</v>
      </c>
      <c r="G12998">
        <v>2</v>
      </c>
      <c r="H12998" s="6">
        <v>0.11070424405455502</v>
      </c>
      <c r="I12998" s="2">
        <f>VLOOKUP($E12998,
Products!$A$1:$F$201,MATCH(Orders!I$1,Products!$A$1:$F$1,0),0)</f>
        <v>2159.5378031052392</v>
      </c>
      <c r="J12998" s="2">
        <f>VLOOKUP($E12998,
Products!$A$1:$F$201,MATCH(Orders!J$1,Products!$A$1:$F$1,0),0)</f>
        <v>1501.9415981313371</v>
      </c>
    </row>
    <row r="12999" spans="1:10">
      <c r="A12999">
        <v>12998</v>
      </c>
      <c r="B12999" s="4">
        <v>45433</v>
      </c>
      <c r="C12999" s="10">
        <f>DATE(YEAR(orders[[#This Row],[order_date]]), MONTH(orders[[#This Row],[order_date]]), 1)</f>
        <v>45413</v>
      </c>
      <c r="D12999" t="s">
        <v>1436</v>
      </c>
      <c r="E12999" t="s">
        <v>610</v>
      </c>
      <c r="F12999" t="str">
        <f>VLOOKUP(orders[[#This Row],[product_id]],Products!A:C,3,0)</f>
        <v>Appliances</v>
      </c>
      <c r="G12999">
        <v>1</v>
      </c>
      <c r="H12999" s="6">
        <v>0.13983824619922913</v>
      </c>
      <c r="I12999" s="2">
        <f>VLOOKUP($E12999,
Products!$A$1:$F$201,MATCH(Orders!I$1,Products!$A$1:$F$1,0),0)</f>
        <v>23456.386855186989</v>
      </c>
      <c r="J12999" s="2">
        <f>VLOOKUP($E12999,
Products!$A$1:$F$201,MATCH(Orders!J$1,Products!$A$1:$F$1,0),0)</f>
        <v>16522.385271144129</v>
      </c>
    </row>
    <row r="13000" spans="1:10">
      <c r="A13000">
        <v>12999</v>
      </c>
      <c r="B13000" s="4">
        <v>45597</v>
      </c>
      <c r="C13000" s="10">
        <f>DATE(YEAR(orders[[#This Row],[order_date]]), MONTH(orders[[#This Row],[order_date]]), 1)</f>
        <v>45597</v>
      </c>
      <c r="D13000" t="s">
        <v>1602</v>
      </c>
      <c r="E13000" t="s">
        <v>606</v>
      </c>
      <c r="F13000" t="str">
        <f>VLOOKUP(orders[[#This Row],[product_id]],Products!A:C,3,0)</f>
        <v>Appliances</v>
      </c>
      <c r="G13000">
        <v>2</v>
      </c>
      <c r="H13000" s="6">
        <v>8.5774307801455174E-2</v>
      </c>
      <c r="I13000" s="2">
        <f>VLOOKUP($E13000,
Products!$A$1:$F$201,MATCH(Orders!I$1,Products!$A$1:$F$1,0),0)</f>
        <v>2163.0020078909042</v>
      </c>
      <c r="J13000" s="2">
        <f>VLOOKUP($E13000,
Products!$A$1:$F$201,MATCH(Orders!J$1,Products!$A$1:$F$1,0),0)</f>
        <v>1416.078554182008</v>
      </c>
    </row>
    <row r="13001" spans="1:10">
      <c r="A13001">
        <v>13000</v>
      </c>
      <c r="B13001" s="4">
        <v>45990</v>
      </c>
      <c r="C13001" s="10">
        <f>DATE(YEAR(orders[[#This Row],[order_date]]), MONTH(orders[[#This Row],[order_date]]), 1)</f>
        <v>45962</v>
      </c>
      <c r="D13001" t="s">
        <v>1773</v>
      </c>
      <c r="E13001" t="s">
        <v>633</v>
      </c>
      <c r="F13001" t="str">
        <f>VLOOKUP(orders[[#This Row],[product_id]],Products!A:C,3,0)</f>
        <v>Appliances</v>
      </c>
      <c r="G13001">
        <v>1</v>
      </c>
      <c r="H13001" s="6">
        <v>8.3424511181240016E-2</v>
      </c>
      <c r="I13001" s="2">
        <f>VLOOKUP($E13001,
Products!$A$1:$F$201,MATCH(Orders!I$1,Products!$A$1:$F$1,0),0)</f>
        <v>2361.4162937319088</v>
      </c>
      <c r="J13001" s="2">
        <f>VLOOKUP($E13001,
Products!$A$1:$F$201,MATCH(Orders!J$1,Products!$A$1:$F$1,0),0)</f>
        <v>1552.5536411429621</v>
      </c>
    </row>
    <row r="13002" spans="1:10">
      <c r="A13002">
        <v>13001</v>
      </c>
      <c r="B13002" s="4">
        <v>45685</v>
      </c>
      <c r="C13002" s="10">
        <f>DATE(YEAR(orders[[#This Row],[order_date]]), MONTH(orders[[#This Row],[order_date]]), 1)</f>
        <v>45658</v>
      </c>
      <c r="D13002" t="s">
        <v>3477</v>
      </c>
      <c r="E13002" t="s">
        <v>602</v>
      </c>
      <c r="F13002" t="str">
        <f>VLOOKUP(orders[[#This Row],[product_id]],Products!A:C,3,0)</f>
        <v>Appliances</v>
      </c>
      <c r="G13002">
        <v>1</v>
      </c>
      <c r="H13002" s="6">
        <v>0.11227304573227551</v>
      </c>
      <c r="I13002" s="2">
        <f>VLOOKUP($E13002,
Products!$A$1:$F$201,MATCH(Orders!I$1,Products!$A$1:$F$1,0),0)</f>
        <v>22834.95547197924</v>
      </c>
      <c r="J13002" s="2">
        <f>VLOOKUP($E13002,
Products!$A$1:$F$201,MATCH(Orders!J$1,Products!$A$1:$F$1,0),0)</f>
        <v>17972.460052660601</v>
      </c>
    </row>
    <row r="13003" spans="1:10">
      <c r="A13003">
        <v>13002</v>
      </c>
      <c r="B13003" s="4">
        <v>45423</v>
      </c>
      <c r="C13003" s="10">
        <f>DATE(YEAR(orders[[#This Row],[order_date]]), MONTH(orders[[#This Row],[order_date]]), 1)</f>
        <v>45413</v>
      </c>
      <c r="D13003" t="s">
        <v>1269</v>
      </c>
      <c r="E13003" t="s">
        <v>554</v>
      </c>
      <c r="F13003" t="str">
        <f>VLOOKUP(orders[[#This Row],[product_id]],Products!A:C,3,0)</f>
        <v>Appliances</v>
      </c>
      <c r="G13003">
        <v>1</v>
      </c>
      <c r="H13003" s="6">
        <v>0.11836269859645514</v>
      </c>
      <c r="I13003" s="2">
        <f>VLOOKUP($E13003,
Products!$A$1:$F$201,MATCH(Orders!I$1,Products!$A$1:$F$1,0),0)</f>
        <v>2088.6647814855078</v>
      </c>
      <c r="J13003" s="2">
        <f>VLOOKUP($E13003,
Products!$A$1:$F$201,MATCH(Orders!J$1,Products!$A$1:$F$1,0),0)</f>
        <v>1371.380040542937</v>
      </c>
    </row>
    <row r="13004" spans="1:10">
      <c r="A13004">
        <v>13003</v>
      </c>
      <c r="B13004" s="4">
        <v>45891</v>
      </c>
      <c r="C13004" s="10">
        <f>DATE(YEAR(orders[[#This Row],[order_date]]), MONTH(orders[[#This Row],[order_date]]), 1)</f>
        <v>45870</v>
      </c>
      <c r="D13004" t="s">
        <v>3930</v>
      </c>
      <c r="E13004" t="s">
        <v>650</v>
      </c>
      <c r="F13004" t="str">
        <f>VLOOKUP(orders[[#This Row],[product_id]],Products!A:C,3,0)</f>
        <v>Electronics</v>
      </c>
      <c r="G13004">
        <v>1</v>
      </c>
      <c r="H13004" s="6">
        <v>0.19317622851475438</v>
      </c>
      <c r="I13004" s="2">
        <f>VLOOKUP($E13004,
Products!$A$1:$F$201,MATCH(Orders!I$1,Products!$A$1:$F$1,0),0)</f>
        <v>12936.529609330941</v>
      </c>
      <c r="J13004" s="2">
        <f>VLOOKUP($E13004,
Products!$A$1:$F$201,MATCH(Orders!J$1,Products!$A$1:$F$1,0),0)</f>
        <v>9465.2602677376308</v>
      </c>
    </row>
    <row r="13005" spans="1:10">
      <c r="A13005">
        <v>13004</v>
      </c>
      <c r="B13005" s="4">
        <v>45207</v>
      </c>
      <c r="C13005" s="10">
        <f>DATE(YEAR(orders[[#This Row],[order_date]]), MONTH(orders[[#This Row],[order_date]]), 1)</f>
        <v>45200</v>
      </c>
      <c r="D13005" t="s">
        <v>2955</v>
      </c>
      <c r="E13005" t="s">
        <v>600</v>
      </c>
      <c r="F13005" t="str">
        <f>VLOOKUP(orders[[#This Row],[product_id]],Products!A:C,3,0)</f>
        <v>Electronics</v>
      </c>
      <c r="G13005">
        <v>3</v>
      </c>
      <c r="H13005" s="6">
        <v>0.16112039656998253</v>
      </c>
      <c r="I13005" s="2">
        <f>VLOOKUP($E13005,
Products!$A$1:$F$201,MATCH(Orders!I$1,Products!$A$1:$F$1,0),0)</f>
        <v>2556.7009232610858</v>
      </c>
      <c r="J13005" s="2">
        <f>VLOOKUP($E13005,
Products!$A$1:$F$201,MATCH(Orders!J$1,Products!$A$1:$F$1,0),0)</f>
        <v>2002.3128715328869</v>
      </c>
    </row>
    <row r="13006" spans="1:10">
      <c r="A13006">
        <v>13005</v>
      </c>
      <c r="B13006" s="4">
        <v>45277</v>
      </c>
      <c r="C13006" s="10">
        <f>DATE(YEAR(orders[[#This Row],[order_date]]), MONTH(orders[[#This Row],[order_date]]), 1)</f>
        <v>45261</v>
      </c>
      <c r="D13006" t="s">
        <v>3074</v>
      </c>
      <c r="E13006" t="s">
        <v>540</v>
      </c>
      <c r="F13006" t="str">
        <f>VLOOKUP(orders[[#This Row],[product_id]],Products!A:C,3,0)</f>
        <v>Electronics</v>
      </c>
      <c r="G13006">
        <v>2</v>
      </c>
      <c r="H13006" s="6">
        <v>0.12265503158396084</v>
      </c>
      <c r="I13006" s="2">
        <f>VLOOKUP($E13006,
Products!$A$1:$F$201,MATCH(Orders!I$1,Products!$A$1:$F$1,0),0)</f>
        <v>27903.66571841111</v>
      </c>
      <c r="J13006" s="2">
        <f>VLOOKUP($E13006,
Products!$A$1:$F$201,MATCH(Orders!J$1,Products!$A$1:$F$1,0),0)</f>
        <v>20363.814715502049</v>
      </c>
    </row>
    <row r="13007" spans="1:10">
      <c r="A13007">
        <v>13006</v>
      </c>
      <c r="B13007" s="4">
        <v>45260</v>
      </c>
      <c r="C13007" s="10">
        <f>DATE(YEAR(orders[[#This Row],[order_date]]), MONTH(orders[[#This Row],[order_date]]), 1)</f>
        <v>45231</v>
      </c>
      <c r="D13007" t="s">
        <v>1169</v>
      </c>
      <c r="E13007" t="s">
        <v>700</v>
      </c>
      <c r="F13007" t="str">
        <f>VLOOKUP(orders[[#This Row],[product_id]],Products!A:C,3,0)</f>
        <v>Electronics</v>
      </c>
      <c r="G13007">
        <v>3</v>
      </c>
      <c r="H13007" s="6">
        <v>0.20890020205243962</v>
      </c>
      <c r="I13007" s="2">
        <f>VLOOKUP($E13007,
Products!$A$1:$F$201,MATCH(Orders!I$1,Products!$A$1:$F$1,0),0)</f>
        <v>11070.26215043813</v>
      </c>
      <c r="J13007" s="2">
        <f>VLOOKUP($E13007,
Products!$A$1:$F$201,MATCH(Orders!J$1,Products!$A$1:$F$1,0),0)</f>
        <v>7867.3909748932683</v>
      </c>
    </row>
    <row r="13008" spans="1:10">
      <c r="A13008">
        <v>13007</v>
      </c>
      <c r="B13008" s="4">
        <v>45687</v>
      </c>
      <c r="C13008" s="10">
        <f>DATE(YEAR(orders[[#This Row],[order_date]]), MONTH(orders[[#This Row],[order_date]]), 1)</f>
        <v>45658</v>
      </c>
      <c r="D13008" t="s">
        <v>1740</v>
      </c>
      <c r="E13008" t="s">
        <v>518</v>
      </c>
      <c r="F13008" t="str">
        <f>VLOOKUP(orders[[#This Row],[product_id]],Products!A:C,3,0)</f>
        <v>Electronics</v>
      </c>
      <c r="G13008">
        <v>2</v>
      </c>
      <c r="H13008" s="6">
        <v>0.14145445170258727</v>
      </c>
      <c r="I13008" s="2">
        <f>VLOOKUP($E13008,
Products!$A$1:$F$201,MATCH(Orders!I$1,Products!$A$1:$F$1,0),0)</f>
        <v>23393.890826127132</v>
      </c>
      <c r="J13008" s="2">
        <f>VLOOKUP($E13008,
Products!$A$1:$F$201,MATCH(Orders!J$1,Products!$A$1:$F$1,0),0)</f>
        <v>16064.756531016081</v>
      </c>
    </row>
    <row r="13009" spans="1:10">
      <c r="A13009">
        <v>13008</v>
      </c>
      <c r="B13009" s="4">
        <v>45654</v>
      </c>
      <c r="C13009" s="10">
        <f>DATE(YEAR(orders[[#This Row],[order_date]]), MONTH(orders[[#This Row],[order_date]]), 1)</f>
        <v>45627</v>
      </c>
      <c r="D13009" t="s">
        <v>4357</v>
      </c>
      <c r="E13009" t="s">
        <v>621</v>
      </c>
      <c r="F13009" t="str">
        <f>VLOOKUP(orders[[#This Row],[product_id]],Products!A:C,3,0)</f>
        <v>Electronics</v>
      </c>
      <c r="G13009">
        <v>2</v>
      </c>
      <c r="H13009" s="6">
        <v>0.18488666370984619</v>
      </c>
      <c r="I13009" s="2">
        <f>VLOOKUP($E13009,
Products!$A$1:$F$201,MATCH(Orders!I$1,Products!$A$1:$F$1,0),0)</f>
        <v>11784.05708818019</v>
      </c>
      <c r="J13009" s="2">
        <f>VLOOKUP($E13009,
Products!$A$1:$F$201,MATCH(Orders!J$1,Products!$A$1:$F$1,0),0)</f>
        <v>7779.8525757032758</v>
      </c>
    </row>
    <row r="13010" spans="1:10">
      <c r="A13010">
        <v>13009</v>
      </c>
      <c r="B13010" s="4">
        <v>45749</v>
      </c>
      <c r="C13010" s="10">
        <f>DATE(YEAR(orders[[#This Row],[order_date]]), MONTH(orders[[#This Row],[order_date]]), 1)</f>
        <v>45748</v>
      </c>
      <c r="D13010" t="s">
        <v>4004</v>
      </c>
      <c r="E13010" t="s">
        <v>670</v>
      </c>
      <c r="F13010" t="str">
        <f>VLOOKUP(orders[[#This Row],[product_id]],Products!A:C,3,0)</f>
        <v>Electronics</v>
      </c>
      <c r="G13010">
        <v>1</v>
      </c>
      <c r="H13010" s="6">
        <v>0.19002135504148865</v>
      </c>
      <c r="I13010" s="2">
        <f>VLOOKUP($E13010,
Products!$A$1:$F$201,MATCH(Orders!I$1,Products!$A$1:$F$1,0),0)</f>
        <v>2624.8628733917722</v>
      </c>
      <c r="J13010" s="2">
        <f>VLOOKUP($E13010,
Products!$A$1:$F$201,MATCH(Orders!J$1,Products!$A$1:$F$1,0),0)</f>
        <v>1944.041928611671</v>
      </c>
    </row>
    <row r="13011" spans="1:10">
      <c r="A13011">
        <v>13010</v>
      </c>
      <c r="B13011" s="4">
        <v>44940</v>
      </c>
      <c r="C13011" s="10">
        <f>DATE(YEAR(orders[[#This Row],[order_date]]), MONTH(orders[[#This Row],[order_date]]), 1)</f>
        <v>44927</v>
      </c>
      <c r="D13011" t="s">
        <v>3386</v>
      </c>
      <c r="E13011" t="s">
        <v>543</v>
      </c>
      <c r="F13011" t="str">
        <f>VLOOKUP(orders[[#This Row],[product_id]],Products!A:C,3,0)</f>
        <v>Appliances</v>
      </c>
      <c r="G13011">
        <v>1</v>
      </c>
      <c r="H13011" s="6">
        <v>0.13266032281359411</v>
      </c>
      <c r="I13011" s="2">
        <f>VLOOKUP($E13011,
Products!$A$1:$F$201,MATCH(Orders!I$1,Products!$A$1:$F$1,0),0)</f>
        <v>2300.989425669633</v>
      </c>
      <c r="J13011" s="2">
        <f>VLOOKUP($E13011,
Products!$A$1:$F$201,MATCH(Orders!J$1,Products!$A$1:$F$1,0),0)</f>
        <v>1726.390958088811</v>
      </c>
    </row>
    <row r="13012" spans="1:10">
      <c r="A13012">
        <v>13011</v>
      </c>
      <c r="B13012" s="4">
        <v>46006</v>
      </c>
      <c r="C13012" s="10">
        <f>DATE(YEAR(orders[[#This Row],[order_date]]), MONTH(orders[[#This Row],[order_date]]), 1)</f>
        <v>45992</v>
      </c>
      <c r="D13012" t="s">
        <v>3086</v>
      </c>
      <c r="E13012" t="s">
        <v>583</v>
      </c>
      <c r="F13012" t="str">
        <f>VLOOKUP(orders[[#This Row],[product_id]],Products!A:C,3,0)</f>
        <v>Electronics</v>
      </c>
      <c r="G13012">
        <v>1</v>
      </c>
      <c r="H13012" s="6">
        <v>0.13697408379497544</v>
      </c>
      <c r="I13012" s="2">
        <f>VLOOKUP($E13012,
Products!$A$1:$F$201,MATCH(Orders!I$1,Products!$A$1:$F$1,0),0)</f>
        <v>22677.574574249091</v>
      </c>
      <c r="J13012" s="2">
        <f>VLOOKUP($E13012,
Products!$A$1:$F$201,MATCH(Orders!J$1,Products!$A$1:$F$1,0),0)</f>
        <v>16593.91273362303</v>
      </c>
    </row>
    <row r="13013" spans="1:10">
      <c r="A13013">
        <v>13012</v>
      </c>
      <c r="B13013" s="4">
        <v>45268</v>
      </c>
      <c r="C13013" s="10">
        <f>DATE(YEAR(orders[[#This Row],[order_date]]), MONTH(orders[[#This Row],[order_date]]), 1)</f>
        <v>45261</v>
      </c>
      <c r="D13013" t="s">
        <v>4246</v>
      </c>
      <c r="E13013" t="s">
        <v>639</v>
      </c>
      <c r="F13013" t="str">
        <f>VLOOKUP(orders[[#This Row],[product_id]],Products!A:C,3,0)</f>
        <v>Appliances</v>
      </c>
      <c r="G13013">
        <v>1</v>
      </c>
      <c r="H13013" s="6">
        <v>5.954699235981907E-2</v>
      </c>
      <c r="I13013" s="2">
        <f>VLOOKUP($E13013,
Products!$A$1:$F$201,MATCH(Orders!I$1,Products!$A$1:$F$1,0),0)</f>
        <v>2320.8560923599921</v>
      </c>
      <c r="J13013" s="2">
        <f>VLOOKUP($E13013,
Products!$A$1:$F$201,MATCH(Orders!J$1,Products!$A$1:$F$1,0),0)</f>
        <v>1750.110004830213</v>
      </c>
    </row>
    <row r="13014" spans="1:10">
      <c r="A13014">
        <v>13013</v>
      </c>
      <c r="B13014" s="4">
        <v>45125</v>
      </c>
      <c r="C13014" s="10">
        <f>DATE(YEAR(orders[[#This Row],[order_date]]), MONTH(orders[[#This Row],[order_date]]), 1)</f>
        <v>45108</v>
      </c>
      <c r="D13014" t="s">
        <v>720</v>
      </c>
      <c r="E13014" t="s">
        <v>568</v>
      </c>
      <c r="F13014" t="str">
        <f>VLOOKUP(orders[[#This Row],[product_id]],Products!A:C,3,0)</f>
        <v>Electronics</v>
      </c>
      <c r="G13014">
        <v>2</v>
      </c>
      <c r="H13014" s="6">
        <v>0.18490743771379067</v>
      </c>
      <c r="I13014" s="2">
        <f>VLOOKUP($E13014,
Products!$A$1:$F$201,MATCH(Orders!I$1,Products!$A$1:$F$1,0),0)</f>
        <v>21702.72353355262</v>
      </c>
      <c r="J13014" s="2">
        <f>VLOOKUP($E13014,
Products!$A$1:$F$201,MATCH(Orders!J$1,Products!$A$1:$F$1,0),0)</f>
        <v>17244.710704747551</v>
      </c>
    </row>
    <row r="13015" spans="1:10">
      <c r="A13015">
        <v>13014</v>
      </c>
      <c r="B13015" s="4">
        <v>45604</v>
      </c>
      <c r="C13015" s="10">
        <f>DATE(YEAR(orders[[#This Row],[order_date]]), MONTH(orders[[#This Row],[order_date]]), 1)</f>
        <v>45597</v>
      </c>
      <c r="D13015" t="s">
        <v>3834</v>
      </c>
      <c r="E13015" t="s">
        <v>682</v>
      </c>
      <c r="F13015" t="str">
        <f>VLOOKUP(orders[[#This Row],[product_id]],Products!A:C,3,0)</f>
        <v>Electronics</v>
      </c>
      <c r="G13015">
        <v>3</v>
      </c>
      <c r="H13015" s="6">
        <v>0.16055242656574184</v>
      </c>
      <c r="I13015" s="2">
        <f>VLOOKUP($E13015,
Products!$A$1:$F$201,MATCH(Orders!I$1,Products!$A$1:$F$1,0),0)</f>
        <v>32533.33990892916</v>
      </c>
      <c r="J13015" s="2">
        <f>VLOOKUP($E13015,
Products!$A$1:$F$201,MATCH(Orders!J$1,Products!$A$1:$F$1,0),0)</f>
        <v>22734.712471507952</v>
      </c>
    </row>
    <row r="13016" spans="1:10">
      <c r="A13016">
        <v>13015</v>
      </c>
      <c r="B13016" s="4">
        <v>45584</v>
      </c>
      <c r="C13016" s="10">
        <f>DATE(YEAR(orders[[#This Row],[order_date]]), MONTH(orders[[#This Row],[order_date]]), 1)</f>
        <v>45566</v>
      </c>
      <c r="D13016" t="s">
        <v>2059</v>
      </c>
      <c r="E13016" t="s">
        <v>514</v>
      </c>
      <c r="F13016" t="str">
        <f>VLOOKUP(orders[[#This Row],[product_id]],Products!A:C,3,0)</f>
        <v>Electronics</v>
      </c>
      <c r="G13016">
        <v>1</v>
      </c>
      <c r="H13016" s="6">
        <v>0.10781951466096455</v>
      </c>
      <c r="I13016" s="2">
        <f>VLOOKUP($E13016,
Products!$A$1:$F$201,MATCH(Orders!I$1,Products!$A$1:$F$1,0),0)</f>
        <v>16482.730474054071</v>
      </c>
      <c r="J13016" s="2">
        <f>VLOOKUP($E13016,
Products!$A$1:$F$201,MATCH(Orders!J$1,Products!$A$1:$F$1,0),0)</f>
        <v>12480.81165565178</v>
      </c>
    </row>
    <row r="13017" spans="1:10">
      <c r="A13017">
        <v>13016</v>
      </c>
      <c r="B13017" s="4">
        <v>45004</v>
      </c>
      <c r="C13017" s="10">
        <f>DATE(YEAR(orders[[#This Row],[order_date]]), MONTH(orders[[#This Row],[order_date]]), 1)</f>
        <v>44986</v>
      </c>
      <c r="D13017" t="s">
        <v>3841</v>
      </c>
      <c r="E13017" t="s">
        <v>669</v>
      </c>
      <c r="F13017" t="str">
        <f>VLOOKUP(orders[[#This Row],[product_id]],Products!A:C,3,0)</f>
        <v>Electronics</v>
      </c>
      <c r="G13017">
        <v>2</v>
      </c>
      <c r="H13017" s="6">
        <v>0.14968951838157574</v>
      </c>
      <c r="I13017" s="2">
        <f>VLOOKUP($E13017,
Products!$A$1:$F$201,MATCH(Orders!I$1,Products!$A$1:$F$1,0),0)</f>
        <v>11708.03419603835</v>
      </c>
      <c r="J13017" s="2">
        <f>VLOOKUP($E13017,
Products!$A$1:$F$201,MATCH(Orders!J$1,Products!$A$1:$F$1,0),0)</f>
        <v>7784.9580101998827</v>
      </c>
    </row>
    <row r="13018" spans="1:10">
      <c r="A13018">
        <v>13017</v>
      </c>
      <c r="B13018" s="4">
        <v>45038</v>
      </c>
      <c r="C13018" s="10">
        <f>DATE(YEAR(orders[[#This Row],[order_date]]), MONTH(orders[[#This Row],[order_date]]), 1)</f>
        <v>45017</v>
      </c>
      <c r="D13018" t="s">
        <v>2983</v>
      </c>
      <c r="E13018" t="s">
        <v>528</v>
      </c>
      <c r="F13018" t="str">
        <f>VLOOKUP(orders[[#This Row],[product_id]],Products!A:C,3,0)</f>
        <v>Appliances</v>
      </c>
      <c r="G13018">
        <v>3</v>
      </c>
      <c r="H13018" s="6">
        <v>8.7080176087263789E-2</v>
      </c>
      <c r="I13018" s="2">
        <f>VLOOKUP($E13018,
Products!$A$1:$F$201,MATCH(Orders!I$1,Products!$A$1:$F$1,0),0)</f>
        <v>5741.145946914552</v>
      </c>
      <c r="J13018" s="2">
        <f>VLOOKUP($E13018,
Products!$A$1:$F$201,MATCH(Orders!J$1,Products!$A$1:$F$1,0),0)</f>
        <v>4112.7219202399874</v>
      </c>
    </row>
    <row r="13019" spans="1:10">
      <c r="A13019">
        <v>13018</v>
      </c>
      <c r="B13019" s="4">
        <v>45461</v>
      </c>
      <c r="C13019" s="10">
        <f>DATE(YEAR(orders[[#This Row],[order_date]]), MONTH(orders[[#This Row],[order_date]]), 1)</f>
        <v>45444</v>
      </c>
      <c r="D13019" t="s">
        <v>716</v>
      </c>
      <c r="E13019" t="s">
        <v>584</v>
      </c>
      <c r="F13019" t="str">
        <f>VLOOKUP(orders[[#This Row],[product_id]],Products!A:C,3,0)</f>
        <v>Electronics</v>
      </c>
      <c r="G13019">
        <v>3</v>
      </c>
      <c r="H13019" s="6">
        <v>0.21867444914571604</v>
      </c>
      <c r="I13019" s="2">
        <f>VLOOKUP($E13019,
Products!$A$1:$F$201,MATCH(Orders!I$1,Products!$A$1:$F$1,0),0)</f>
        <v>22521.77465591731</v>
      </c>
      <c r="J13019" s="2">
        <f>VLOOKUP($E13019,
Products!$A$1:$F$201,MATCH(Orders!J$1,Products!$A$1:$F$1,0),0)</f>
        <v>15596.91628423841</v>
      </c>
    </row>
    <row r="13020" spans="1:10">
      <c r="A13020">
        <v>13019</v>
      </c>
      <c r="B13020" s="4">
        <v>45918</v>
      </c>
      <c r="C13020" s="10">
        <f>DATE(YEAR(orders[[#This Row],[order_date]]), MONTH(orders[[#This Row],[order_date]]), 1)</f>
        <v>45901</v>
      </c>
      <c r="D13020" t="s">
        <v>2362</v>
      </c>
      <c r="E13020" t="s">
        <v>623</v>
      </c>
      <c r="F13020" t="str">
        <f>VLOOKUP(orders[[#This Row],[product_id]],Products!A:C,3,0)</f>
        <v>Electronics</v>
      </c>
      <c r="G13020">
        <v>1</v>
      </c>
      <c r="H13020" s="6">
        <v>0.17701716677124732</v>
      </c>
      <c r="I13020" s="2">
        <f>VLOOKUP($E13020,
Products!$A$1:$F$201,MATCH(Orders!I$1,Products!$A$1:$F$1,0),0)</f>
        <v>27422.76406600175</v>
      </c>
      <c r="J13020" s="2">
        <f>VLOOKUP($E13020,
Products!$A$1:$F$201,MATCH(Orders!J$1,Products!$A$1:$F$1,0),0)</f>
        <v>18707.390708641691</v>
      </c>
    </row>
    <row r="13021" spans="1:10">
      <c r="A13021">
        <v>13020</v>
      </c>
      <c r="B13021" s="4">
        <v>45716</v>
      </c>
      <c r="C13021" s="10">
        <f>DATE(YEAR(orders[[#This Row],[order_date]]), MONTH(orders[[#This Row],[order_date]]), 1)</f>
        <v>45689</v>
      </c>
      <c r="D13021" t="s">
        <v>1953</v>
      </c>
      <c r="E13021" t="s">
        <v>690</v>
      </c>
      <c r="F13021" t="str">
        <f>VLOOKUP(orders[[#This Row],[product_id]],Products!A:C,3,0)</f>
        <v>Electronics</v>
      </c>
      <c r="G13021">
        <v>2</v>
      </c>
      <c r="H13021" s="6">
        <v>0.23981848080987053</v>
      </c>
      <c r="I13021" s="2">
        <f>VLOOKUP($E13021,
Products!$A$1:$F$201,MATCH(Orders!I$1,Products!$A$1:$F$1,0),0)</f>
        <v>2338.2059552139431</v>
      </c>
      <c r="J13021" s="2">
        <f>VLOOKUP($E13021,
Products!$A$1:$F$201,MATCH(Orders!J$1,Products!$A$1:$F$1,0),0)</f>
        <v>1708.028418793489</v>
      </c>
    </row>
    <row r="13022" spans="1:10">
      <c r="A13022">
        <v>13021</v>
      </c>
      <c r="B13022" s="4">
        <v>45456</v>
      </c>
      <c r="C13022" s="10">
        <f>DATE(YEAR(orders[[#This Row],[order_date]]), MONTH(orders[[#This Row],[order_date]]), 1)</f>
        <v>45444</v>
      </c>
      <c r="D13022" t="s">
        <v>2466</v>
      </c>
      <c r="E13022" t="s">
        <v>683</v>
      </c>
      <c r="F13022" t="str">
        <f>VLOOKUP(orders[[#This Row],[product_id]],Products!A:C,3,0)</f>
        <v>Electronics</v>
      </c>
      <c r="G13022">
        <v>1</v>
      </c>
      <c r="H13022" s="6">
        <v>0.21260949180762956</v>
      </c>
      <c r="I13022" s="2">
        <f>VLOOKUP($E13022,
Products!$A$1:$F$201,MATCH(Orders!I$1,Products!$A$1:$F$1,0),0)</f>
        <v>30555.409096588959</v>
      </c>
      <c r="J13022" s="2">
        <f>VLOOKUP($E13022,
Products!$A$1:$F$201,MATCH(Orders!J$1,Products!$A$1:$F$1,0),0)</f>
        <v>20295.233857550291</v>
      </c>
    </row>
    <row r="13023" spans="1:10">
      <c r="A13023">
        <v>13022</v>
      </c>
      <c r="B13023" s="4">
        <v>45026</v>
      </c>
      <c r="C13023" s="10">
        <f>DATE(YEAR(orders[[#This Row],[order_date]]), MONTH(orders[[#This Row],[order_date]]), 1)</f>
        <v>45017</v>
      </c>
      <c r="D13023" t="s">
        <v>2366</v>
      </c>
      <c r="E13023" t="s">
        <v>564</v>
      </c>
      <c r="F13023" t="str">
        <f>VLOOKUP(orders[[#This Row],[product_id]],Products!A:C,3,0)</f>
        <v>Electronics</v>
      </c>
      <c r="G13023">
        <v>3</v>
      </c>
      <c r="H13023" s="6">
        <v>0.18070068935462502</v>
      </c>
      <c r="I13023" s="2">
        <f>VLOOKUP($E13023,
Products!$A$1:$F$201,MATCH(Orders!I$1,Products!$A$1:$F$1,0),0)</f>
        <v>21989.290766910399</v>
      </c>
      <c r="J13023" s="2">
        <f>VLOOKUP($E13023,
Products!$A$1:$F$201,MATCH(Orders!J$1,Products!$A$1:$F$1,0),0)</f>
        <v>15566.99865864101</v>
      </c>
    </row>
    <row r="13024" spans="1:10">
      <c r="A13024">
        <v>13023</v>
      </c>
      <c r="B13024" s="4">
        <v>45899</v>
      </c>
      <c r="C13024" s="10">
        <f>DATE(YEAR(orders[[#This Row],[order_date]]), MONTH(orders[[#This Row],[order_date]]), 1)</f>
        <v>45870</v>
      </c>
      <c r="D13024" t="s">
        <v>4437</v>
      </c>
      <c r="E13024" t="s">
        <v>619</v>
      </c>
      <c r="F13024" t="str">
        <f>VLOOKUP(orders[[#This Row],[product_id]],Products!A:C,3,0)</f>
        <v>Appliances</v>
      </c>
      <c r="G13024">
        <v>1</v>
      </c>
      <c r="H13024" s="6">
        <v>5.2313887719083504E-2</v>
      </c>
      <c r="I13024" s="2">
        <f>VLOOKUP($E13024,
Products!$A$1:$F$201,MATCH(Orders!I$1,Products!$A$1:$F$1,0),0)</f>
        <v>6040.8433358455886</v>
      </c>
      <c r="J13024" s="2">
        <f>VLOOKUP($E13024,
Products!$A$1:$F$201,MATCH(Orders!J$1,Products!$A$1:$F$1,0),0)</f>
        <v>4363.6239115177623</v>
      </c>
    </row>
    <row r="13025" spans="1:10">
      <c r="A13025">
        <v>13024</v>
      </c>
      <c r="B13025" s="4">
        <v>45941</v>
      </c>
      <c r="C13025" s="10">
        <f>DATE(YEAR(orders[[#This Row],[order_date]]), MONTH(orders[[#This Row],[order_date]]), 1)</f>
        <v>45931</v>
      </c>
      <c r="D13025" t="s">
        <v>2469</v>
      </c>
      <c r="E13025" t="s">
        <v>640</v>
      </c>
      <c r="F13025" t="str">
        <f>VLOOKUP(orders[[#This Row],[product_id]],Products!A:C,3,0)</f>
        <v>Electronics</v>
      </c>
      <c r="G13025">
        <v>1</v>
      </c>
      <c r="H13025" s="6">
        <v>0.13315483546206072</v>
      </c>
      <c r="I13025" s="2">
        <f>VLOOKUP($E13025,
Products!$A$1:$F$201,MATCH(Orders!I$1,Products!$A$1:$F$1,0),0)</f>
        <v>28588.897930669911</v>
      </c>
      <c r="J13025" s="2">
        <f>VLOOKUP($E13025,
Products!$A$1:$F$201,MATCH(Orders!J$1,Products!$A$1:$F$1,0),0)</f>
        <v>20681.16336734363</v>
      </c>
    </row>
    <row r="13026" spans="1:10">
      <c r="A13026">
        <v>13025</v>
      </c>
      <c r="B13026" s="4">
        <v>45051</v>
      </c>
      <c r="C13026" s="10">
        <f>DATE(YEAR(orders[[#This Row],[order_date]]), MONTH(orders[[#This Row],[order_date]]), 1)</f>
        <v>45047</v>
      </c>
      <c r="D13026" t="s">
        <v>1247</v>
      </c>
      <c r="E13026" t="s">
        <v>552</v>
      </c>
      <c r="F13026" t="str">
        <f>VLOOKUP(orders[[#This Row],[product_id]],Products!A:C,3,0)</f>
        <v>Electronics</v>
      </c>
      <c r="G13026">
        <v>1</v>
      </c>
      <c r="H13026" s="6">
        <v>0.12401210968545263</v>
      </c>
      <c r="I13026" s="2">
        <f>VLOOKUP($E13026,
Products!$A$1:$F$201,MATCH(Orders!I$1,Products!$A$1:$F$1,0),0)</f>
        <v>20326.88586940234</v>
      </c>
      <c r="J13026" s="2">
        <f>VLOOKUP($E13026,
Products!$A$1:$F$201,MATCH(Orders!J$1,Products!$A$1:$F$1,0),0)</f>
        <v>14896.572579237891</v>
      </c>
    </row>
    <row r="13027" spans="1:10">
      <c r="A13027">
        <v>13026</v>
      </c>
      <c r="B13027" s="4">
        <v>45941</v>
      </c>
      <c r="C13027" s="10">
        <f>DATE(YEAR(orders[[#This Row],[order_date]]), MONTH(orders[[#This Row],[order_date]]), 1)</f>
        <v>45931</v>
      </c>
      <c r="D13027" t="s">
        <v>2235</v>
      </c>
      <c r="E13027" t="s">
        <v>594</v>
      </c>
      <c r="F13027" t="str">
        <f>VLOOKUP(orders[[#This Row],[product_id]],Products!A:C,3,0)</f>
        <v>Electronics</v>
      </c>
      <c r="G13027">
        <v>1</v>
      </c>
      <c r="H13027" s="6">
        <v>0.16642767164078415</v>
      </c>
      <c r="I13027" s="2">
        <f>VLOOKUP($E13027,
Products!$A$1:$F$201,MATCH(Orders!I$1,Products!$A$1:$F$1,0),0)</f>
        <v>19992.108086337241</v>
      </c>
      <c r="J13027" s="2">
        <f>VLOOKUP($E13027,
Products!$A$1:$F$201,MATCH(Orders!J$1,Products!$A$1:$F$1,0),0)</f>
        <v>14456.6967044005</v>
      </c>
    </row>
    <row r="13028" spans="1:10">
      <c r="A13028">
        <v>13027</v>
      </c>
      <c r="B13028" s="4">
        <v>45445</v>
      </c>
      <c r="C13028" s="10">
        <f>DATE(YEAR(orders[[#This Row],[order_date]]), MONTH(orders[[#This Row],[order_date]]), 1)</f>
        <v>45444</v>
      </c>
      <c r="D13028" t="s">
        <v>3275</v>
      </c>
      <c r="E13028" t="s">
        <v>592</v>
      </c>
      <c r="F13028" t="str">
        <f>VLOOKUP(orders[[#This Row],[product_id]],Products!A:C,3,0)</f>
        <v>Electronics</v>
      </c>
      <c r="G13028">
        <v>1</v>
      </c>
      <c r="H13028" s="6">
        <v>0.20837903002080641</v>
      </c>
      <c r="I13028" s="2">
        <f>VLOOKUP($E13028,
Products!$A$1:$F$201,MATCH(Orders!I$1,Products!$A$1:$F$1,0),0)</f>
        <v>12221.95918536383</v>
      </c>
      <c r="J13028" s="2">
        <f>VLOOKUP($E13028,
Products!$A$1:$F$201,MATCH(Orders!J$1,Products!$A$1:$F$1,0),0)</f>
        <v>9737.7215556427309</v>
      </c>
    </row>
    <row r="13029" spans="1:10">
      <c r="A13029">
        <v>13028</v>
      </c>
      <c r="B13029" s="4">
        <v>44949</v>
      </c>
      <c r="C13029" s="10">
        <f>DATE(YEAR(orders[[#This Row],[order_date]]), MONTH(orders[[#This Row],[order_date]]), 1)</f>
        <v>44927</v>
      </c>
      <c r="D13029" t="s">
        <v>3831</v>
      </c>
      <c r="E13029" t="s">
        <v>580</v>
      </c>
      <c r="F13029" t="str">
        <f>VLOOKUP(orders[[#This Row],[product_id]],Products!A:C,3,0)</f>
        <v>Electronics</v>
      </c>
      <c r="G13029">
        <v>2</v>
      </c>
      <c r="H13029" s="6">
        <v>0.2138987498741525</v>
      </c>
      <c r="I13029" s="2">
        <f>VLOOKUP($E13029,
Products!$A$1:$F$201,MATCH(Orders!I$1,Products!$A$1:$F$1,0),0)</f>
        <v>29905.106989935579</v>
      </c>
      <c r="J13029" s="2">
        <f>VLOOKUP($E13029,
Products!$A$1:$F$201,MATCH(Orders!J$1,Products!$A$1:$F$1,0),0)</f>
        <v>22230.930488499071</v>
      </c>
    </row>
    <row r="13030" spans="1:10">
      <c r="A13030">
        <v>13029</v>
      </c>
      <c r="B13030" s="4">
        <v>45088</v>
      </c>
      <c r="C13030" s="10">
        <f>DATE(YEAR(orders[[#This Row],[order_date]]), MONTH(orders[[#This Row],[order_date]]), 1)</f>
        <v>45078</v>
      </c>
      <c r="D13030" t="s">
        <v>4475</v>
      </c>
      <c r="E13030" t="s">
        <v>689</v>
      </c>
      <c r="F13030" t="str">
        <f>VLOOKUP(orders[[#This Row],[product_id]],Products!A:C,3,0)</f>
        <v>Electronics</v>
      </c>
      <c r="G13030">
        <v>1</v>
      </c>
      <c r="H13030" s="6">
        <v>0.11442256972148619</v>
      </c>
      <c r="I13030" s="2">
        <f>VLOOKUP($E13030,
Products!$A$1:$F$201,MATCH(Orders!I$1,Products!$A$1:$F$1,0),0)</f>
        <v>22021.70433799336</v>
      </c>
      <c r="J13030" s="2">
        <f>VLOOKUP($E13030,
Products!$A$1:$F$201,MATCH(Orders!J$1,Products!$A$1:$F$1,0),0)</f>
        <v>16990.60087110737</v>
      </c>
    </row>
    <row r="13031" spans="1:10">
      <c r="A13031">
        <v>13030</v>
      </c>
      <c r="B13031" s="4">
        <v>45555</v>
      </c>
      <c r="C13031" s="10">
        <f>DATE(YEAR(orders[[#This Row],[order_date]]), MONTH(orders[[#This Row],[order_date]]), 1)</f>
        <v>45536</v>
      </c>
      <c r="D13031" t="s">
        <v>2448</v>
      </c>
      <c r="E13031" t="s">
        <v>641</v>
      </c>
      <c r="F13031" t="str">
        <f>VLOOKUP(orders[[#This Row],[product_id]],Products!A:C,3,0)</f>
        <v>Appliances</v>
      </c>
      <c r="G13031">
        <v>2</v>
      </c>
      <c r="H13031" s="6">
        <v>0.10236890861893036</v>
      </c>
      <c r="I13031" s="2">
        <f>VLOOKUP($E13031,
Products!$A$1:$F$201,MATCH(Orders!I$1,Products!$A$1:$F$1,0),0)</f>
        <v>27167.965718506261</v>
      </c>
      <c r="J13031" s="2">
        <f>VLOOKUP($E13031,
Products!$A$1:$F$201,MATCH(Orders!J$1,Products!$A$1:$F$1,0),0)</f>
        <v>19748.025676381669</v>
      </c>
    </row>
    <row r="13032" spans="1:10">
      <c r="A13032">
        <v>13031</v>
      </c>
      <c r="B13032" s="4">
        <v>45432</v>
      </c>
      <c r="C13032" s="10">
        <f>DATE(YEAR(orders[[#This Row],[order_date]]), MONTH(orders[[#This Row],[order_date]]), 1)</f>
        <v>45413</v>
      </c>
      <c r="D13032" t="s">
        <v>3520</v>
      </c>
      <c r="E13032" t="s">
        <v>541</v>
      </c>
      <c r="F13032" t="str">
        <f>VLOOKUP(orders[[#This Row],[product_id]],Products!A:C,3,0)</f>
        <v>Appliances</v>
      </c>
      <c r="G13032">
        <v>3</v>
      </c>
      <c r="H13032" s="6">
        <v>0.14732895428224785</v>
      </c>
      <c r="I13032" s="2">
        <f>VLOOKUP($E13032,
Products!$A$1:$F$201,MATCH(Orders!I$1,Products!$A$1:$F$1,0),0)</f>
        <v>2390.3651642386908</v>
      </c>
      <c r="J13032" s="2">
        <f>VLOOKUP($E13032,
Products!$A$1:$F$201,MATCH(Orders!J$1,Products!$A$1:$F$1,0),0)</f>
        <v>1655.7504783617919</v>
      </c>
    </row>
    <row r="13033" spans="1:10">
      <c r="A13033">
        <v>13032</v>
      </c>
      <c r="B13033" s="4">
        <v>45808</v>
      </c>
      <c r="C13033" s="10">
        <f>DATE(YEAR(orders[[#This Row],[order_date]]), MONTH(orders[[#This Row],[order_date]]), 1)</f>
        <v>45778</v>
      </c>
      <c r="D13033" t="s">
        <v>1886</v>
      </c>
      <c r="E13033" t="s">
        <v>675</v>
      </c>
      <c r="F13033" t="str">
        <f>VLOOKUP(orders[[#This Row],[product_id]],Products!A:C,3,0)</f>
        <v>Appliances</v>
      </c>
      <c r="G13033">
        <v>1</v>
      </c>
      <c r="H13033" s="6">
        <v>0.11488095259968245</v>
      </c>
      <c r="I13033" s="2">
        <f>VLOOKUP($E13033,
Products!$A$1:$F$201,MATCH(Orders!I$1,Products!$A$1:$F$1,0),0)</f>
        <v>23552.642442203069</v>
      </c>
      <c r="J13033" s="2">
        <f>VLOOKUP($E13033,
Products!$A$1:$F$201,MATCH(Orders!J$1,Products!$A$1:$F$1,0),0)</f>
        <v>17389.42325132497</v>
      </c>
    </row>
    <row r="13034" spans="1:10">
      <c r="A13034">
        <v>13033</v>
      </c>
      <c r="B13034" s="4">
        <v>45971</v>
      </c>
      <c r="C13034" s="10">
        <f>DATE(YEAR(orders[[#This Row],[order_date]]), MONTH(orders[[#This Row],[order_date]]), 1)</f>
        <v>45962</v>
      </c>
      <c r="D13034" t="s">
        <v>3394</v>
      </c>
      <c r="E13034" t="s">
        <v>544</v>
      </c>
      <c r="F13034" t="str">
        <f>VLOOKUP(orders[[#This Row],[product_id]],Products!A:C,3,0)</f>
        <v>Electronics</v>
      </c>
      <c r="G13034">
        <v>3</v>
      </c>
      <c r="H13034" s="6">
        <v>0.14518242366808634</v>
      </c>
      <c r="I13034" s="2">
        <f>VLOOKUP($E13034,
Products!$A$1:$F$201,MATCH(Orders!I$1,Products!$A$1:$F$1,0),0)</f>
        <v>16273.22789477584</v>
      </c>
      <c r="J13034" s="2">
        <f>VLOOKUP($E13034,
Products!$A$1:$F$201,MATCH(Orders!J$1,Products!$A$1:$F$1,0),0)</f>
        <v>12683.607953986329</v>
      </c>
    </row>
    <row r="13035" spans="1:10">
      <c r="A13035">
        <v>13034</v>
      </c>
      <c r="B13035" s="4">
        <v>45409</v>
      </c>
      <c r="C13035" s="10">
        <f>DATE(YEAR(orders[[#This Row],[order_date]]), MONTH(orders[[#This Row],[order_date]]), 1)</f>
        <v>45383</v>
      </c>
      <c r="D13035" t="s">
        <v>3323</v>
      </c>
      <c r="E13035" t="s">
        <v>570</v>
      </c>
      <c r="F13035" t="str">
        <f>VLOOKUP(orders[[#This Row],[product_id]],Products!A:C,3,0)</f>
        <v>Electronics</v>
      </c>
      <c r="G13035">
        <v>3</v>
      </c>
      <c r="H13035" s="6">
        <v>0.1713711371764329</v>
      </c>
      <c r="I13035" s="2">
        <f>VLOOKUP($E13035,
Products!$A$1:$F$201,MATCH(Orders!I$1,Products!$A$1:$F$1,0),0)</f>
        <v>10978.62820425244</v>
      </c>
      <c r="J13035" s="2">
        <f>VLOOKUP($E13035,
Products!$A$1:$F$201,MATCH(Orders!J$1,Products!$A$1:$F$1,0),0)</f>
        <v>7174.697588469895</v>
      </c>
    </row>
    <row r="13036" spans="1:10">
      <c r="A13036">
        <v>13035</v>
      </c>
      <c r="B13036" s="4">
        <v>45235</v>
      </c>
      <c r="C13036" s="10">
        <f>DATE(YEAR(orders[[#This Row],[order_date]]), MONTH(orders[[#This Row],[order_date]]), 1)</f>
        <v>45231</v>
      </c>
      <c r="D13036" t="s">
        <v>3158</v>
      </c>
      <c r="E13036" t="s">
        <v>549</v>
      </c>
      <c r="F13036" t="str">
        <f>VLOOKUP(orders[[#This Row],[product_id]],Products!A:C,3,0)</f>
        <v>Electronics</v>
      </c>
      <c r="G13036">
        <v>2</v>
      </c>
      <c r="H13036" s="6">
        <v>0.17749103527902019</v>
      </c>
      <c r="I13036" s="2">
        <f>VLOOKUP($E13036,
Products!$A$1:$F$201,MATCH(Orders!I$1,Products!$A$1:$F$1,0),0)</f>
        <v>32579.222893763279</v>
      </c>
      <c r="J13036" s="2">
        <f>VLOOKUP($E13036,
Products!$A$1:$F$201,MATCH(Orders!J$1,Products!$A$1:$F$1,0),0)</f>
        <v>22472.912188105081</v>
      </c>
    </row>
    <row r="13037" spans="1:10">
      <c r="A13037">
        <v>13036</v>
      </c>
      <c r="B13037" s="4">
        <v>45800</v>
      </c>
      <c r="C13037" s="10">
        <f>DATE(YEAR(orders[[#This Row],[order_date]]), MONTH(orders[[#This Row],[order_date]]), 1)</f>
        <v>45778</v>
      </c>
      <c r="D13037" t="s">
        <v>2128</v>
      </c>
      <c r="E13037" t="s">
        <v>582</v>
      </c>
      <c r="F13037" t="str">
        <f>VLOOKUP(orders[[#This Row],[product_id]],Products!A:C,3,0)</f>
        <v>Electronics</v>
      </c>
      <c r="G13037">
        <v>1</v>
      </c>
      <c r="H13037" s="6">
        <v>0.18995468273892471</v>
      </c>
      <c r="I13037" s="2">
        <f>VLOOKUP($E13037,
Products!$A$1:$F$201,MATCH(Orders!I$1,Products!$A$1:$F$1,0),0)</f>
        <v>16266.090182397211</v>
      </c>
      <c r="J13037" s="2">
        <f>VLOOKUP($E13037,
Products!$A$1:$F$201,MATCH(Orders!J$1,Products!$A$1:$F$1,0),0)</f>
        <v>11802.84602487359</v>
      </c>
    </row>
    <row r="13038" spans="1:10">
      <c r="A13038">
        <v>13037</v>
      </c>
      <c r="B13038" s="4">
        <v>45129</v>
      </c>
      <c r="C13038" s="10">
        <f>DATE(YEAR(orders[[#This Row],[order_date]]), MONTH(orders[[#This Row],[order_date]]), 1)</f>
        <v>45108</v>
      </c>
      <c r="D13038" t="s">
        <v>3460</v>
      </c>
      <c r="E13038" t="s">
        <v>585</v>
      </c>
      <c r="F13038" t="str">
        <f>VLOOKUP(orders[[#This Row],[product_id]],Products!A:C,3,0)</f>
        <v>Appliances</v>
      </c>
      <c r="G13038">
        <v>2</v>
      </c>
      <c r="H13038" s="6">
        <v>0.10288289585678806</v>
      </c>
      <c r="I13038" s="2">
        <f>VLOOKUP($E13038,
Products!$A$1:$F$201,MATCH(Orders!I$1,Products!$A$1:$F$1,0),0)</f>
        <v>24049.2355837664</v>
      </c>
      <c r="J13038" s="2">
        <f>VLOOKUP($E13038,
Products!$A$1:$F$201,MATCH(Orders!J$1,Products!$A$1:$F$1,0),0)</f>
        <v>19053.338129326308</v>
      </c>
    </row>
    <row r="13039" spans="1:10">
      <c r="A13039">
        <v>13038</v>
      </c>
      <c r="B13039" s="4">
        <v>45566</v>
      </c>
      <c r="C13039" s="10">
        <f>DATE(YEAR(orders[[#This Row],[order_date]]), MONTH(orders[[#This Row],[order_date]]), 1)</f>
        <v>45566</v>
      </c>
      <c r="D13039" t="s">
        <v>1634</v>
      </c>
      <c r="E13039" t="s">
        <v>679</v>
      </c>
      <c r="F13039" t="str">
        <f>VLOOKUP(orders[[#This Row],[product_id]],Products!A:C,3,0)</f>
        <v>Appliances</v>
      </c>
      <c r="G13039">
        <v>3</v>
      </c>
      <c r="H13039" s="6">
        <v>0.10068652902937567</v>
      </c>
      <c r="I13039" s="2">
        <f>VLOOKUP($E13039,
Products!$A$1:$F$201,MATCH(Orders!I$1,Products!$A$1:$F$1,0),0)</f>
        <v>6336.1008284819591</v>
      </c>
      <c r="J13039" s="2">
        <f>VLOOKUP($E13039,
Products!$A$1:$F$201,MATCH(Orders!J$1,Products!$A$1:$F$1,0),0)</f>
        <v>5056.6203893460352</v>
      </c>
    </row>
    <row r="13040" spans="1:10">
      <c r="A13040">
        <v>13039</v>
      </c>
      <c r="B13040" s="4">
        <v>45068</v>
      </c>
      <c r="C13040" s="10">
        <f>DATE(YEAR(orders[[#This Row],[order_date]]), MONTH(orders[[#This Row],[order_date]]), 1)</f>
        <v>45047</v>
      </c>
      <c r="D13040" t="s">
        <v>2132</v>
      </c>
      <c r="E13040" t="s">
        <v>646</v>
      </c>
      <c r="F13040" t="str">
        <f>VLOOKUP(orders[[#This Row],[product_id]],Products!A:C,3,0)</f>
        <v>Electronics</v>
      </c>
      <c r="G13040">
        <v>1</v>
      </c>
      <c r="H13040" s="6">
        <v>0.15082559540045273</v>
      </c>
      <c r="I13040" s="2">
        <f>VLOOKUP($E13040,
Products!$A$1:$F$201,MATCH(Orders!I$1,Products!$A$1:$F$1,0),0)</f>
        <v>18424.12750052143</v>
      </c>
      <c r="J13040" s="2">
        <f>VLOOKUP($E13040,
Products!$A$1:$F$201,MATCH(Orders!J$1,Products!$A$1:$F$1,0),0)</f>
        <v>14575.25356690323</v>
      </c>
    </row>
    <row r="13041" spans="1:10">
      <c r="A13041">
        <v>13040</v>
      </c>
      <c r="B13041" s="4">
        <v>45930</v>
      </c>
      <c r="C13041" s="10">
        <f>DATE(YEAR(orders[[#This Row],[order_date]]), MONTH(orders[[#This Row],[order_date]]), 1)</f>
        <v>45901</v>
      </c>
      <c r="D13041" t="s">
        <v>4677</v>
      </c>
      <c r="E13041" t="s">
        <v>542</v>
      </c>
      <c r="F13041" t="str">
        <f>VLOOKUP(orders[[#This Row],[product_id]],Products!A:C,3,0)</f>
        <v>Electronics</v>
      </c>
      <c r="G13041">
        <v>1</v>
      </c>
      <c r="H13041" s="6">
        <v>0.23425753788366516</v>
      </c>
      <c r="I13041" s="2">
        <f>VLOOKUP($E13041,
Products!$A$1:$F$201,MATCH(Orders!I$1,Products!$A$1:$F$1,0),0)</f>
        <v>29298.352838526029</v>
      </c>
      <c r="J13041" s="2">
        <f>VLOOKUP($E13041,
Products!$A$1:$F$201,MATCH(Orders!J$1,Products!$A$1:$F$1,0),0)</f>
        <v>19250.751682102291</v>
      </c>
    </row>
    <row r="13042" spans="1:10">
      <c r="A13042">
        <v>13041</v>
      </c>
      <c r="B13042" s="4">
        <v>45541</v>
      </c>
      <c r="C13042" s="10">
        <f>DATE(YEAR(orders[[#This Row],[order_date]]), MONTH(orders[[#This Row],[order_date]]), 1)</f>
        <v>45536</v>
      </c>
      <c r="D13042" t="s">
        <v>4365</v>
      </c>
      <c r="E13042" t="s">
        <v>519</v>
      </c>
      <c r="F13042" t="str">
        <f>VLOOKUP(orders[[#This Row],[product_id]],Products!A:C,3,0)</f>
        <v>Electronics</v>
      </c>
      <c r="G13042">
        <v>2</v>
      </c>
      <c r="H13042" s="6">
        <v>0.22018815096406397</v>
      </c>
      <c r="I13042" s="2">
        <f>VLOOKUP($E13042,
Products!$A$1:$F$201,MATCH(Orders!I$1,Products!$A$1:$F$1,0),0)</f>
        <v>13103.02115426216</v>
      </c>
      <c r="J13042" s="2">
        <f>VLOOKUP($E13042,
Products!$A$1:$F$201,MATCH(Orders!J$1,Products!$A$1:$F$1,0),0)</f>
        <v>8775.5491996797755</v>
      </c>
    </row>
    <row r="13043" spans="1:10">
      <c r="A13043">
        <v>13042</v>
      </c>
      <c r="B13043" s="4">
        <v>45033</v>
      </c>
      <c r="C13043" s="10">
        <f>DATE(YEAR(orders[[#This Row],[order_date]]), MONTH(orders[[#This Row],[order_date]]), 1)</f>
        <v>45017</v>
      </c>
      <c r="D13043" t="s">
        <v>1818</v>
      </c>
      <c r="E13043" t="s">
        <v>627</v>
      </c>
      <c r="F13043" t="str">
        <f>VLOOKUP(orders[[#This Row],[product_id]],Products!A:C,3,0)</f>
        <v>Electronics</v>
      </c>
      <c r="G13043">
        <v>3</v>
      </c>
      <c r="H13043" s="6">
        <v>0.16979066523150149</v>
      </c>
      <c r="I13043" s="2">
        <f>VLOOKUP($E13043,
Products!$A$1:$F$201,MATCH(Orders!I$1,Products!$A$1:$F$1,0),0)</f>
        <v>21043.736386381101</v>
      </c>
      <c r="J13043" s="2">
        <f>VLOOKUP($E13043,
Products!$A$1:$F$201,MATCH(Orders!J$1,Products!$A$1:$F$1,0),0)</f>
        <v>14357.858783760659</v>
      </c>
    </row>
    <row r="13044" spans="1:10">
      <c r="A13044">
        <v>13043</v>
      </c>
      <c r="B13044" s="4">
        <v>45455</v>
      </c>
      <c r="C13044" s="10">
        <f>DATE(YEAR(orders[[#This Row],[order_date]]), MONTH(orders[[#This Row],[order_date]]), 1)</f>
        <v>45444</v>
      </c>
      <c r="D13044" t="s">
        <v>2595</v>
      </c>
      <c r="E13044" t="s">
        <v>646</v>
      </c>
      <c r="F13044" t="str">
        <f>VLOOKUP(orders[[#This Row],[product_id]],Products!A:C,3,0)</f>
        <v>Electronics</v>
      </c>
      <c r="G13044">
        <v>3</v>
      </c>
      <c r="H13044" s="6">
        <v>0.17444679537248306</v>
      </c>
      <c r="I13044" s="2">
        <f>VLOOKUP($E13044,
Products!$A$1:$F$201,MATCH(Orders!I$1,Products!$A$1:$F$1,0),0)</f>
        <v>18424.12750052143</v>
      </c>
      <c r="J13044" s="2">
        <f>VLOOKUP($E13044,
Products!$A$1:$F$201,MATCH(Orders!J$1,Products!$A$1:$F$1,0),0)</f>
        <v>14575.25356690323</v>
      </c>
    </row>
    <row r="13045" spans="1:10">
      <c r="A13045">
        <v>13044</v>
      </c>
      <c r="B13045" s="4">
        <v>45502</v>
      </c>
      <c r="C13045" s="10">
        <f>DATE(YEAR(orders[[#This Row],[order_date]]), MONTH(orders[[#This Row],[order_date]]), 1)</f>
        <v>45474</v>
      </c>
      <c r="D13045" t="s">
        <v>3346</v>
      </c>
      <c r="E13045" t="s">
        <v>645</v>
      </c>
      <c r="F13045" t="str">
        <f>VLOOKUP(orders[[#This Row],[product_id]],Products!A:C,3,0)</f>
        <v>Electronics</v>
      </c>
      <c r="G13045">
        <v>2</v>
      </c>
      <c r="H13045" s="6">
        <v>0.23047928779019483</v>
      </c>
      <c r="I13045" s="2">
        <f>VLOOKUP($E13045,
Products!$A$1:$F$201,MATCH(Orders!I$1,Products!$A$1:$F$1,0),0)</f>
        <v>29658.239859810968</v>
      </c>
      <c r="J13045" s="2">
        <f>VLOOKUP($E13045,
Products!$A$1:$F$201,MATCH(Orders!J$1,Products!$A$1:$F$1,0),0)</f>
        <v>22421.521919652871</v>
      </c>
    </row>
    <row r="13046" spans="1:10">
      <c r="A13046">
        <v>13045</v>
      </c>
      <c r="B13046" s="4">
        <v>45895</v>
      </c>
      <c r="C13046" s="10">
        <f>DATE(YEAR(orders[[#This Row],[order_date]]), MONTH(orders[[#This Row],[order_date]]), 1)</f>
        <v>45870</v>
      </c>
      <c r="D13046" t="s">
        <v>2939</v>
      </c>
      <c r="E13046" t="s">
        <v>560</v>
      </c>
      <c r="F13046" t="str">
        <f>VLOOKUP(orders[[#This Row],[product_id]],Products!A:C,3,0)</f>
        <v>Appliances</v>
      </c>
      <c r="G13046">
        <v>2</v>
      </c>
      <c r="H13046" s="6">
        <v>0.1133928261150445</v>
      </c>
      <c r="I13046" s="2">
        <f>VLOOKUP($E13046,
Products!$A$1:$F$201,MATCH(Orders!I$1,Products!$A$1:$F$1,0),0)</f>
        <v>6334.2190560739964</v>
      </c>
      <c r="J13046" s="2">
        <f>VLOOKUP($E13046,
Products!$A$1:$F$201,MATCH(Orders!J$1,Products!$A$1:$F$1,0),0)</f>
        <v>4117.6239066206717</v>
      </c>
    </row>
    <row r="13047" spans="1:10">
      <c r="A13047">
        <v>13046</v>
      </c>
      <c r="B13047" s="4">
        <v>45614</v>
      </c>
      <c r="C13047" s="10">
        <f>DATE(YEAR(orders[[#This Row],[order_date]]), MONTH(orders[[#This Row],[order_date]]), 1)</f>
        <v>45597</v>
      </c>
      <c r="D13047" t="s">
        <v>4615</v>
      </c>
      <c r="E13047" t="s">
        <v>661</v>
      </c>
      <c r="F13047" t="str">
        <f>VLOOKUP(orders[[#This Row],[product_id]],Products!A:C,3,0)</f>
        <v>Electronics</v>
      </c>
      <c r="G13047">
        <v>1</v>
      </c>
      <c r="H13047" s="6">
        <v>0.20190683466189727</v>
      </c>
      <c r="I13047" s="2">
        <f>VLOOKUP($E13047,
Products!$A$1:$F$201,MATCH(Orders!I$1,Products!$A$1:$F$1,0),0)</f>
        <v>18760.038541255031</v>
      </c>
      <c r="J13047" s="2">
        <f>VLOOKUP($E13047,
Products!$A$1:$F$201,MATCH(Orders!J$1,Products!$A$1:$F$1,0),0)</f>
        <v>13545.127547708629</v>
      </c>
    </row>
    <row r="13048" spans="1:10">
      <c r="A13048">
        <v>13047</v>
      </c>
      <c r="B13048" s="4">
        <v>45217</v>
      </c>
      <c r="C13048" s="10">
        <f>DATE(YEAR(orders[[#This Row],[order_date]]), MONTH(orders[[#This Row],[order_date]]), 1)</f>
        <v>45200</v>
      </c>
      <c r="D13048" t="s">
        <v>4557</v>
      </c>
      <c r="E13048" t="s">
        <v>527</v>
      </c>
      <c r="F13048" t="str">
        <f>VLOOKUP(orders[[#This Row],[product_id]],Products!A:C,3,0)</f>
        <v>Appliances</v>
      </c>
      <c r="G13048">
        <v>1</v>
      </c>
      <c r="H13048" s="6">
        <v>7.2549859202631073E-2</v>
      </c>
      <c r="I13048" s="2">
        <f>VLOOKUP($E13048,
Products!$A$1:$F$201,MATCH(Orders!I$1,Products!$A$1:$F$1,0),0)</f>
        <v>25833.54427698228</v>
      </c>
      <c r="J13048" s="2">
        <f>VLOOKUP($E13048,
Products!$A$1:$F$201,MATCH(Orders!J$1,Products!$A$1:$F$1,0),0)</f>
        <v>16827.881451334611</v>
      </c>
    </row>
    <row r="13049" spans="1:10">
      <c r="A13049">
        <v>13048</v>
      </c>
      <c r="B13049" s="4">
        <v>45731</v>
      </c>
      <c r="C13049" s="10">
        <f>DATE(YEAR(orders[[#This Row],[order_date]]), MONTH(orders[[#This Row],[order_date]]), 1)</f>
        <v>45717</v>
      </c>
      <c r="D13049" t="s">
        <v>1600</v>
      </c>
      <c r="E13049" t="s">
        <v>589</v>
      </c>
      <c r="F13049" t="str">
        <f>VLOOKUP(orders[[#This Row],[product_id]],Products!A:C,3,0)</f>
        <v>Appliances</v>
      </c>
      <c r="G13049">
        <v>2</v>
      </c>
      <c r="H13049" s="6">
        <v>0.13458676823901472</v>
      </c>
      <c r="I13049" s="2">
        <f>VLOOKUP($E13049,
Products!$A$1:$F$201,MATCH(Orders!I$1,Products!$A$1:$F$1,0),0)</f>
        <v>6227.1351854710047</v>
      </c>
      <c r="J13049" s="2">
        <f>VLOOKUP($E13049,
Products!$A$1:$F$201,MATCH(Orders!J$1,Products!$A$1:$F$1,0),0)</f>
        <v>4146.7707671772396</v>
      </c>
    </row>
    <row r="13050" spans="1:10">
      <c r="A13050">
        <v>13049</v>
      </c>
      <c r="B13050" s="4">
        <v>45594</v>
      </c>
      <c r="C13050" s="10">
        <f>DATE(YEAR(orders[[#This Row],[order_date]]), MONTH(orders[[#This Row],[order_date]]), 1)</f>
        <v>45566</v>
      </c>
      <c r="D13050" t="s">
        <v>2832</v>
      </c>
      <c r="E13050" t="s">
        <v>652</v>
      </c>
      <c r="F13050" t="str">
        <f>VLOOKUP(orders[[#This Row],[product_id]],Products!A:C,3,0)</f>
        <v>Appliances</v>
      </c>
      <c r="G13050">
        <v>3</v>
      </c>
      <c r="H13050" s="6">
        <v>6.5537216211368987E-2</v>
      </c>
      <c r="I13050" s="2">
        <f>VLOOKUP($E13050,
Products!$A$1:$F$201,MATCH(Orders!I$1,Products!$A$1:$F$1,0),0)</f>
        <v>6387.3122916387983</v>
      </c>
      <c r="J13050" s="2">
        <f>VLOOKUP($E13050,
Products!$A$1:$F$201,MATCH(Orders!J$1,Products!$A$1:$F$1,0),0)</f>
        <v>4880.3517286187262</v>
      </c>
    </row>
    <row r="13051" spans="1:10">
      <c r="A13051">
        <v>13050</v>
      </c>
      <c r="B13051" s="4">
        <v>45311</v>
      </c>
      <c r="C13051" s="10">
        <f>DATE(YEAR(orders[[#This Row],[order_date]]), MONTH(orders[[#This Row],[order_date]]), 1)</f>
        <v>45292</v>
      </c>
      <c r="D13051" t="s">
        <v>2898</v>
      </c>
      <c r="E13051" t="s">
        <v>663</v>
      </c>
      <c r="F13051" t="str">
        <f>VLOOKUP(orders[[#This Row],[product_id]],Products!A:C,3,0)</f>
        <v>Electronics</v>
      </c>
      <c r="G13051">
        <v>2</v>
      </c>
      <c r="H13051" s="6">
        <v>0.24630473258457072</v>
      </c>
      <c r="I13051" s="2">
        <f>VLOOKUP($E13051,
Products!$A$1:$F$201,MATCH(Orders!I$1,Products!$A$1:$F$1,0),0)</f>
        <v>12863.39473364416</v>
      </c>
      <c r="J13051" s="2">
        <f>VLOOKUP($E13051,
Products!$A$1:$F$201,MATCH(Orders!J$1,Products!$A$1:$F$1,0),0)</f>
        <v>9312.9321574947517</v>
      </c>
    </row>
    <row r="13052" spans="1:10">
      <c r="A13052">
        <v>13051</v>
      </c>
      <c r="B13052" s="4">
        <v>46003</v>
      </c>
      <c r="C13052" s="10">
        <f>DATE(YEAR(orders[[#This Row],[order_date]]), MONTH(orders[[#This Row],[order_date]]), 1)</f>
        <v>45992</v>
      </c>
      <c r="D13052" t="s">
        <v>4418</v>
      </c>
      <c r="E13052" t="s">
        <v>687</v>
      </c>
      <c r="F13052" t="str">
        <f>VLOOKUP(orders[[#This Row],[product_id]],Products!A:C,3,0)</f>
        <v>Electronics</v>
      </c>
      <c r="G13052">
        <v>2</v>
      </c>
      <c r="H13052" s="6">
        <v>0.24479984475372002</v>
      </c>
      <c r="I13052" s="2">
        <f>VLOOKUP($E13052,
Products!$A$1:$F$201,MATCH(Orders!I$1,Products!$A$1:$F$1,0),0)</f>
        <v>12143.737276429891</v>
      </c>
      <c r="J13052" s="2">
        <f>VLOOKUP($E13052,
Products!$A$1:$F$201,MATCH(Orders!J$1,Products!$A$1:$F$1,0),0)</f>
        <v>9077.1957392673976</v>
      </c>
    </row>
    <row r="13053" spans="1:10">
      <c r="A13053">
        <v>13052</v>
      </c>
      <c r="B13053" s="4">
        <v>45627</v>
      </c>
      <c r="C13053" s="10">
        <f>DATE(YEAR(orders[[#This Row],[order_date]]), MONTH(orders[[#This Row],[order_date]]), 1)</f>
        <v>45627</v>
      </c>
      <c r="D13053" t="s">
        <v>2767</v>
      </c>
      <c r="E13053" t="s">
        <v>595</v>
      </c>
      <c r="F13053" t="str">
        <f>VLOOKUP(orders[[#This Row],[product_id]],Products!A:C,3,0)</f>
        <v>Electronics</v>
      </c>
      <c r="G13053">
        <v>1</v>
      </c>
      <c r="H13053" s="6">
        <v>0.1446048239305858</v>
      </c>
      <c r="I13053" s="2">
        <f>VLOOKUP($E13053,
Products!$A$1:$F$201,MATCH(Orders!I$1,Products!$A$1:$F$1,0),0)</f>
        <v>2368.316565735005</v>
      </c>
      <c r="J13053" s="2">
        <f>VLOOKUP($E13053,
Products!$A$1:$F$201,MATCH(Orders!J$1,Products!$A$1:$F$1,0),0)</f>
        <v>1668.7588573553539</v>
      </c>
    </row>
    <row r="13054" spans="1:10">
      <c r="A13054">
        <v>13053</v>
      </c>
      <c r="B13054" s="4">
        <v>44939</v>
      </c>
      <c r="C13054" s="10">
        <f>DATE(YEAR(orders[[#This Row],[order_date]]), MONTH(orders[[#This Row],[order_date]]), 1)</f>
        <v>44927</v>
      </c>
      <c r="D13054" t="s">
        <v>2360</v>
      </c>
      <c r="E13054" t="s">
        <v>520</v>
      </c>
      <c r="F13054" t="str">
        <f>VLOOKUP(orders[[#This Row],[product_id]],Products!A:C,3,0)</f>
        <v>Electronics</v>
      </c>
      <c r="G13054">
        <v>1</v>
      </c>
      <c r="H13054" s="6">
        <v>0.1920593954405039</v>
      </c>
      <c r="I13054" s="2">
        <f>VLOOKUP($E13054,
Products!$A$1:$F$201,MATCH(Orders!I$1,Products!$A$1:$F$1,0),0)</f>
        <v>19053.584916305819</v>
      </c>
      <c r="J13054" s="2">
        <f>VLOOKUP($E13054,
Products!$A$1:$F$201,MATCH(Orders!J$1,Products!$A$1:$F$1,0),0)</f>
        <v>13248.74841276826</v>
      </c>
    </row>
    <row r="13055" spans="1:10">
      <c r="A13055">
        <v>13054</v>
      </c>
      <c r="B13055" s="4">
        <v>45886</v>
      </c>
      <c r="C13055" s="10">
        <f>DATE(YEAR(orders[[#This Row],[order_date]]), MONTH(orders[[#This Row],[order_date]]), 1)</f>
        <v>45870</v>
      </c>
      <c r="D13055" t="s">
        <v>707</v>
      </c>
      <c r="E13055" t="s">
        <v>535</v>
      </c>
      <c r="F13055" t="str">
        <f>VLOOKUP(orders[[#This Row],[product_id]],Products!A:C,3,0)</f>
        <v>Appliances</v>
      </c>
      <c r="G13055">
        <v>2</v>
      </c>
      <c r="H13055" s="6">
        <v>9.7536528127897273E-2</v>
      </c>
      <c r="I13055" s="2">
        <f>VLOOKUP($E13055,
Products!$A$1:$F$201,MATCH(Orders!I$1,Products!$A$1:$F$1,0),0)</f>
        <v>25188.460642954858</v>
      </c>
      <c r="J13055" s="2">
        <f>VLOOKUP($E13055,
Products!$A$1:$F$201,MATCH(Orders!J$1,Products!$A$1:$F$1,0),0)</f>
        <v>18873.341689191599</v>
      </c>
    </row>
    <row r="13056" spans="1:10">
      <c r="A13056">
        <v>13055</v>
      </c>
      <c r="B13056" s="4">
        <v>45086</v>
      </c>
      <c r="C13056" s="10">
        <f>DATE(YEAR(orders[[#This Row],[order_date]]), MONTH(orders[[#This Row],[order_date]]), 1)</f>
        <v>45078</v>
      </c>
      <c r="D13056" t="s">
        <v>3269</v>
      </c>
      <c r="E13056" t="s">
        <v>534</v>
      </c>
      <c r="F13056" t="str">
        <f>VLOOKUP(orders[[#This Row],[product_id]],Products!A:C,3,0)</f>
        <v>Appliances</v>
      </c>
      <c r="G13056">
        <v>3</v>
      </c>
      <c r="H13056" s="6">
        <v>6.8358681663496415E-2</v>
      </c>
      <c r="I13056" s="2">
        <f>VLOOKUP($E13056,
Products!$A$1:$F$201,MATCH(Orders!I$1,Products!$A$1:$F$1,0),0)</f>
        <v>24743.162958088669</v>
      </c>
      <c r="J13056" s="2">
        <f>VLOOKUP($E13056,
Products!$A$1:$F$201,MATCH(Orders!J$1,Products!$A$1:$F$1,0),0)</f>
        <v>19307.588986555591</v>
      </c>
    </row>
    <row r="13057" spans="1:10">
      <c r="A13057">
        <v>13056</v>
      </c>
      <c r="B13057" s="4">
        <v>45491</v>
      </c>
      <c r="C13057" s="10">
        <f>DATE(YEAR(orders[[#This Row],[order_date]]), MONTH(orders[[#This Row],[order_date]]), 1)</f>
        <v>45474</v>
      </c>
      <c r="D13057" t="s">
        <v>3509</v>
      </c>
      <c r="E13057" t="s">
        <v>665</v>
      </c>
      <c r="F13057" t="str">
        <f>VLOOKUP(orders[[#This Row],[product_id]],Products!A:C,3,0)</f>
        <v>Electronics</v>
      </c>
      <c r="G13057">
        <v>1</v>
      </c>
      <c r="H13057" s="6">
        <v>0.18757285895982365</v>
      </c>
      <c r="I13057" s="2">
        <f>VLOOKUP($E13057,
Products!$A$1:$F$201,MATCH(Orders!I$1,Products!$A$1:$F$1,0),0)</f>
        <v>2381.208040848107</v>
      </c>
      <c r="J13057" s="2">
        <f>VLOOKUP($E13057,
Products!$A$1:$F$201,MATCH(Orders!J$1,Products!$A$1:$F$1,0),0)</f>
        <v>1615.320210979525</v>
      </c>
    </row>
    <row r="13058" spans="1:10">
      <c r="A13058">
        <v>13057</v>
      </c>
      <c r="B13058" s="4">
        <v>44934</v>
      </c>
      <c r="C13058" s="10">
        <f>DATE(YEAR(orders[[#This Row],[order_date]]), MONTH(orders[[#This Row],[order_date]]), 1)</f>
        <v>44927</v>
      </c>
      <c r="D13058" t="s">
        <v>2819</v>
      </c>
      <c r="E13058" t="s">
        <v>622</v>
      </c>
      <c r="F13058" t="str">
        <f>VLOOKUP(orders[[#This Row],[product_id]],Products!A:C,3,0)</f>
        <v>Electronics</v>
      </c>
      <c r="G13058">
        <v>1</v>
      </c>
      <c r="H13058" s="6">
        <v>0.19751592476154681</v>
      </c>
      <c r="I13058" s="2">
        <f>VLOOKUP($E13058,
Products!$A$1:$F$201,MATCH(Orders!I$1,Products!$A$1:$F$1,0),0)</f>
        <v>29891.969506397199</v>
      </c>
      <c r="J13058" s="2">
        <f>VLOOKUP($E13058,
Products!$A$1:$F$201,MATCH(Orders!J$1,Products!$A$1:$F$1,0),0)</f>
        <v>20298.690993957589</v>
      </c>
    </row>
    <row r="13059" spans="1:10">
      <c r="A13059">
        <v>13058</v>
      </c>
      <c r="B13059" s="4">
        <v>44998</v>
      </c>
      <c r="C13059" s="10">
        <f>DATE(YEAR(orders[[#This Row],[order_date]]), MONTH(orders[[#This Row],[order_date]]), 1)</f>
        <v>44986</v>
      </c>
      <c r="D13059" t="s">
        <v>2999</v>
      </c>
      <c r="E13059" t="s">
        <v>663</v>
      </c>
      <c r="F13059" t="str">
        <f>VLOOKUP(orders[[#This Row],[product_id]],Products!A:C,3,0)</f>
        <v>Electronics</v>
      </c>
      <c r="G13059">
        <v>1</v>
      </c>
      <c r="H13059" s="6">
        <v>0.18019038115480093</v>
      </c>
      <c r="I13059" s="2">
        <f>VLOOKUP($E13059,
Products!$A$1:$F$201,MATCH(Orders!I$1,Products!$A$1:$F$1,0),0)</f>
        <v>12863.39473364416</v>
      </c>
      <c r="J13059" s="2">
        <f>VLOOKUP($E13059,
Products!$A$1:$F$201,MATCH(Orders!J$1,Products!$A$1:$F$1,0),0)</f>
        <v>9312.9321574947517</v>
      </c>
    </row>
    <row r="13060" spans="1:10">
      <c r="A13060">
        <v>13059</v>
      </c>
      <c r="B13060" s="4">
        <v>45818</v>
      </c>
      <c r="C13060" s="10">
        <f>DATE(YEAR(orders[[#This Row],[order_date]]), MONTH(orders[[#This Row],[order_date]]), 1)</f>
        <v>45809</v>
      </c>
      <c r="D13060" t="s">
        <v>2331</v>
      </c>
      <c r="E13060" t="s">
        <v>613</v>
      </c>
      <c r="F13060" t="str">
        <f>VLOOKUP(orders[[#This Row],[product_id]],Products!A:C,3,0)</f>
        <v>Appliances</v>
      </c>
      <c r="G13060">
        <v>3</v>
      </c>
      <c r="H13060" s="6">
        <v>0.12908947133593371</v>
      </c>
      <c r="I13060" s="2">
        <f>VLOOKUP($E13060,
Products!$A$1:$F$201,MATCH(Orders!I$1,Products!$A$1:$F$1,0),0)</f>
        <v>6365.2492969652412</v>
      </c>
      <c r="J13060" s="2">
        <f>VLOOKUP($E13060,
Products!$A$1:$F$201,MATCH(Orders!J$1,Products!$A$1:$F$1,0),0)</f>
        <v>4174.927496964433</v>
      </c>
    </row>
    <row r="13061" spans="1:10">
      <c r="A13061">
        <v>13060</v>
      </c>
      <c r="B13061" s="4">
        <v>45024</v>
      </c>
      <c r="C13061" s="10">
        <f>DATE(YEAR(orders[[#This Row],[order_date]]), MONTH(orders[[#This Row],[order_date]]), 1)</f>
        <v>45017</v>
      </c>
      <c r="D13061" t="s">
        <v>4207</v>
      </c>
      <c r="E13061" t="s">
        <v>620</v>
      </c>
      <c r="F13061" t="str">
        <f>VLOOKUP(orders[[#This Row],[product_id]],Products!A:C,3,0)</f>
        <v>Electronics</v>
      </c>
      <c r="G13061">
        <v>3</v>
      </c>
      <c r="H13061" s="6">
        <v>0.21893365966937914</v>
      </c>
      <c r="I13061" s="2">
        <f>VLOOKUP($E13061,
Products!$A$1:$F$201,MATCH(Orders!I$1,Products!$A$1:$F$1,0),0)</f>
        <v>23669.635851452331</v>
      </c>
      <c r="J13061" s="2">
        <f>VLOOKUP($E13061,
Products!$A$1:$F$201,MATCH(Orders!J$1,Products!$A$1:$F$1,0),0)</f>
        <v>17880.752220874681</v>
      </c>
    </row>
    <row r="13062" spans="1:10">
      <c r="A13062">
        <v>13061</v>
      </c>
      <c r="B13062" s="4">
        <v>45013</v>
      </c>
      <c r="C13062" s="10">
        <f>DATE(YEAR(orders[[#This Row],[order_date]]), MONTH(orders[[#This Row],[order_date]]), 1)</f>
        <v>44986</v>
      </c>
      <c r="D13062" t="s">
        <v>2419</v>
      </c>
      <c r="E13062" t="s">
        <v>521</v>
      </c>
      <c r="F13062" t="str">
        <f>VLOOKUP(orders[[#This Row],[product_id]],Products!A:C,3,0)</f>
        <v>Electronics</v>
      </c>
      <c r="G13062">
        <v>2</v>
      </c>
      <c r="H13062" s="6">
        <v>0.12526878728382751</v>
      </c>
      <c r="I13062" s="2">
        <f>VLOOKUP($E13062,
Products!$A$1:$F$201,MATCH(Orders!I$1,Products!$A$1:$F$1,0),0)</f>
        <v>18373.691083837519</v>
      </c>
      <c r="J13062" s="2">
        <f>VLOOKUP($E13062,
Products!$A$1:$F$201,MATCH(Orders!J$1,Products!$A$1:$F$1,0),0)</f>
        <v>14409.80197321412</v>
      </c>
    </row>
    <row r="13063" spans="1:10">
      <c r="A13063">
        <v>13062</v>
      </c>
      <c r="B13063" s="4">
        <v>45027</v>
      </c>
      <c r="C13063" s="10">
        <f>DATE(YEAR(orders[[#This Row],[order_date]]), MONTH(orders[[#This Row],[order_date]]), 1)</f>
        <v>45017</v>
      </c>
      <c r="D13063" t="s">
        <v>1277</v>
      </c>
      <c r="E13063" t="s">
        <v>669</v>
      </c>
      <c r="F13063" t="str">
        <f>VLOOKUP(orders[[#This Row],[product_id]],Products!A:C,3,0)</f>
        <v>Electronics</v>
      </c>
      <c r="G13063">
        <v>1</v>
      </c>
      <c r="H13063" s="6">
        <v>0.19894287640431918</v>
      </c>
      <c r="I13063" s="2">
        <f>VLOOKUP($E13063,
Products!$A$1:$F$201,MATCH(Orders!I$1,Products!$A$1:$F$1,0),0)</f>
        <v>11708.03419603835</v>
      </c>
      <c r="J13063" s="2">
        <f>VLOOKUP($E13063,
Products!$A$1:$F$201,MATCH(Orders!J$1,Products!$A$1:$F$1,0),0)</f>
        <v>7784.9580101998827</v>
      </c>
    </row>
    <row r="13064" spans="1:10">
      <c r="A13064">
        <v>13063</v>
      </c>
      <c r="B13064" s="4">
        <v>45207</v>
      </c>
      <c r="C13064" s="10">
        <f>DATE(YEAR(orders[[#This Row],[order_date]]), MONTH(orders[[#This Row],[order_date]]), 1)</f>
        <v>45200</v>
      </c>
      <c r="D13064" t="s">
        <v>4009</v>
      </c>
      <c r="E13064" t="s">
        <v>587</v>
      </c>
      <c r="F13064" t="str">
        <f>VLOOKUP(orders[[#This Row],[product_id]],Products!A:C,3,0)</f>
        <v>Electronics</v>
      </c>
      <c r="G13064">
        <v>2</v>
      </c>
      <c r="H13064" s="6">
        <v>0.18438961788264036</v>
      </c>
      <c r="I13064" s="2">
        <f>VLOOKUP($E13064,
Products!$A$1:$F$201,MATCH(Orders!I$1,Products!$A$1:$F$1,0),0)</f>
        <v>16527.367619686949</v>
      </c>
      <c r="J13064" s="2">
        <f>VLOOKUP($E13064,
Products!$A$1:$F$201,MATCH(Orders!J$1,Products!$A$1:$F$1,0),0)</f>
        <v>12533.62883070202</v>
      </c>
    </row>
    <row r="13065" spans="1:10">
      <c r="A13065">
        <v>13064</v>
      </c>
      <c r="B13065" s="4">
        <v>45809</v>
      </c>
      <c r="C13065" s="10">
        <f>DATE(YEAR(orders[[#This Row],[order_date]]), MONTH(orders[[#This Row],[order_date]]), 1)</f>
        <v>45809</v>
      </c>
      <c r="D13065" t="s">
        <v>1141</v>
      </c>
      <c r="E13065" t="s">
        <v>681</v>
      </c>
      <c r="F13065" t="str">
        <f>VLOOKUP(orders[[#This Row],[product_id]],Products!A:C,3,0)</f>
        <v>Appliances</v>
      </c>
      <c r="G13065">
        <v>2</v>
      </c>
      <c r="H13065" s="6">
        <v>6.5236174608251887E-2</v>
      </c>
      <c r="I13065" s="2">
        <f>VLOOKUP($E13065,
Products!$A$1:$F$201,MATCH(Orders!I$1,Products!$A$1:$F$1,0),0)</f>
        <v>2080.3641662770501</v>
      </c>
      <c r="J13065" s="2">
        <f>VLOOKUP($E13065,
Products!$A$1:$F$201,MATCH(Orders!J$1,Products!$A$1:$F$1,0),0)</f>
        <v>1566.754559891986</v>
      </c>
    </row>
    <row r="13066" spans="1:10">
      <c r="A13066">
        <v>13065</v>
      </c>
      <c r="B13066" s="4">
        <v>45675</v>
      </c>
      <c r="C13066" s="10">
        <f>DATE(YEAR(orders[[#This Row],[order_date]]), MONTH(orders[[#This Row],[order_date]]), 1)</f>
        <v>45658</v>
      </c>
      <c r="D13066" t="s">
        <v>3106</v>
      </c>
      <c r="E13066" t="s">
        <v>533</v>
      </c>
      <c r="F13066" t="str">
        <f>VLOOKUP(orders[[#This Row],[product_id]],Products!A:C,3,0)</f>
        <v>Electronics</v>
      </c>
      <c r="G13066">
        <v>1</v>
      </c>
      <c r="H13066" s="6">
        <v>0.13429054004648641</v>
      </c>
      <c r="I13066" s="2">
        <f>VLOOKUP($E13066,
Products!$A$1:$F$201,MATCH(Orders!I$1,Products!$A$1:$F$1,0),0)</f>
        <v>28589.802369332661</v>
      </c>
      <c r="J13066" s="2">
        <f>VLOOKUP($E13066,
Products!$A$1:$F$201,MATCH(Orders!J$1,Products!$A$1:$F$1,0),0)</f>
        <v>21212.93445492295</v>
      </c>
    </row>
    <row r="13067" spans="1:10">
      <c r="A13067">
        <v>13066</v>
      </c>
      <c r="B13067" s="4">
        <v>45122</v>
      </c>
      <c r="C13067" s="10">
        <f>DATE(YEAR(orders[[#This Row],[order_date]]), MONTH(orders[[#This Row],[order_date]]), 1)</f>
        <v>45108</v>
      </c>
      <c r="D13067" t="s">
        <v>2417</v>
      </c>
      <c r="E13067" t="s">
        <v>567</v>
      </c>
      <c r="F13067" t="str">
        <f>VLOOKUP(orders[[#This Row],[product_id]],Products!A:C,3,0)</f>
        <v>Electronics</v>
      </c>
      <c r="G13067">
        <v>2</v>
      </c>
      <c r="H13067" s="6">
        <v>0.1629503309563842</v>
      </c>
      <c r="I13067" s="2">
        <f>VLOOKUP($E13067,
Products!$A$1:$F$201,MATCH(Orders!I$1,Products!$A$1:$F$1,0),0)</f>
        <v>17514.171240093368</v>
      </c>
      <c r="J13067" s="2">
        <f>VLOOKUP($E13067,
Products!$A$1:$F$201,MATCH(Orders!J$1,Products!$A$1:$F$1,0),0)</f>
        <v>12226.76247250809</v>
      </c>
    </row>
    <row r="13068" spans="1:10">
      <c r="A13068">
        <v>13067</v>
      </c>
      <c r="B13068" s="4">
        <v>45317</v>
      </c>
      <c r="C13068" s="10">
        <f>DATE(YEAR(orders[[#This Row],[order_date]]), MONTH(orders[[#This Row],[order_date]]), 1)</f>
        <v>45292</v>
      </c>
      <c r="D13068" t="s">
        <v>3432</v>
      </c>
      <c r="E13068" t="s">
        <v>689</v>
      </c>
      <c r="F13068" t="str">
        <f>VLOOKUP(orders[[#This Row],[product_id]],Products!A:C,3,0)</f>
        <v>Electronics</v>
      </c>
      <c r="G13068">
        <v>1</v>
      </c>
      <c r="H13068" s="6">
        <v>0.22956397572181067</v>
      </c>
      <c r="I13068" s="2">
        <f>VLOOKUP($E13068,
Products!$A$1:$F$201,MATCH(Orders!I$1,Products!$A$1:$F$1,0),0)</f>
        <v>22021.70433799336</v>
      </c>
      <c r="J13068" s="2">
        <f>VLOOKUP($E13068,
Products!$A$1:$F$201,MATCH(Orders!J$1,Products!$A$1:$F$1,0),0)</f>
        <v>16990.60087110737</v>
      </c>
    </row>
    <row r="13069" spans="1:10">
      <c r="A13069">
        <v>13068</v>
      </c>
      <c r="B13069" s="4">
        <v>45535</v>
      </c>
      <c r="C13069" s="10">
        <f>DATE(YEAR(orders[[#This Row],[order_date]]), MONTH(orders[[#This Row],[order_date]]), 1)</f>
        <v>45505</v>
      </c>
      <c r="D13069" t="s">
        <v>1088</v>
      </c>
      <c r="E13069" t="s">
        <v>561</v>
      </c>
      <c r="F13069" t="str">
        <f>VLOOKUP(orders[[#This Row],[product_id]],Products!A:C,3,0)</f>
        <v>Appliances</v>
      </c>
      <c r="G13069">
        <v>1</v>
      </c>
      <c r="H13069" s="6">
        <v>0.11268157044860887</v>
      </c>
      <c r="I13069" s="2">
        <f>VLOOKUP($E13069,
Products!$A$1:$F$201,MATCH(Orders!I$1,Products!$A$1:$F$1,0),0)</f>
        <v>23155.073093252329</v>
      </c>
      <c r="J13069" s="2">
        <f>VLOOKUP($E13069,
Products!$A$1:$F$201,MATCH(Orders!J$1,Products!$A$1:$F$1,0),0)</f>
        <v>17849.867849807979</v>
      </c>
    </row>
    <row r="13070" spans="1:10">
      <c r="A13070">
        <v>13069</v>
      </c>
      <c r="B13070" s="4">
        <v>45376</v>
      </c>
      <c r="C13070" s="10">
        <f>DATE(YEAR(orders[[#This Row],[order_date]]), MONTH(orders[[#This Row],[order_date]]), 1)</f>
        <v>45352</v>
      </c>
      <c r="D13070" t="s">
        <v>2439</v>
      </c>
      <c r="E13070" t="s">
        <v>580</v>
      </c>
      <c r="F13070" t="str">
        <f>VLOOKUP(orders[[#This Row],[product_id]],Products!A:C,3,0)</f>
        <v>Electronics</v>
      </c>
      <c r="G13070">
        <v>2</v>
      </c>
      <c r="H13070" s="6">
        <v>0.12743860108183513</v>
      </c>
      <c r="I13070" s="2">
        <f>VLOOKUP($E13070,
Products!$A$1:$F$201,MATCH(Orders!I$1,Products!$A$1:$F$1,0),0)</f>
        <v>29905.106989935579</v>
      </c>
      <c r="J13070" s="2">
        <f>VLOOKUP($E13070,
Products!$A$1:$F$201,MATCH(Orders!J$1,Products!$A$1:$F$1,0),0)</f>
        <v>22230.930488499071</v>
      </c>
    </row>
    <row r="13071" spans="1:10">
      <c r="A13071">
        <v>13070</v>
      </c>
      <c r="B13071" s="4">
        <v>45047</v>
      </c>
      <c r="C13071" s="10">
        <f>DATE(YEAR(orders[[#This Row],[order_date]]), MONTH(orders[[#This Row],[order_date]]), 1)</f>
        <v>45047</v>
      </c>
      <c r="D13071" t="s">
        <v>1789</v>
      </c>
      <c r="E13071" t="s">
        <v>522</v>
      </c>
      <c r="F13071" t="str">
        <f>VLOOKUP(orders[[#This Row],[product_id]],Products!A:C,3,0)</f>
        <v>Appliances</v>
      </c>
      <c r="G13071">
        <v>3</v>
      </c>
      <c r="H13071" s="6">
        <v>0.11397925082776514</v>
      </c>
      <c r="I13071" s="2">
        <f>VLOOKUP($E13071,
Products!$A$1:$F$201,MATCH(Orders!I$1,Products!$A$1:$F$1,0),0)</f>
        <v>24966.707940261898</v>
      </c>
      <c r="J13071" s="2">
        <f>VLOOKUP($E13071,
Products!$A$1:$F$201,MATCH(Orders!J$1,Products!$A$1:$F$1,0),0)</f>
        <v>19868.70644165645</v>
      </c>
    </row>
    <row r="13072" spans="1:10">
      <c r="A13072">
        <v>13071</v>
      </c>
      <c r="B13072" s="4">
        <v>45258</v>
      </c>
      <c r="C13072" s="10">
        <f>DATE(YEAR(orders[[#This Row],[order_date]]), MONTH(orders[[#This Row],[order_date]]), 1)</f>
        <v>45231</v>
      </c>
      <c r="D13072" t="s">
        <v>2655</v>
      </c>
      <c r="E13072" t="s">
        <v>695</v>
      </c>
      <c r="F13072" t="str">
        <f>VLOOKUP(orders[[#This Row],[product_id]],Products!A:C,3,0)</f>
        <v>Electronics</v>
      </c>
      <c r="G13072">
        <v>1</v>
      </c>
      <c r="H13072" s="6">
        <v>0.24636793408770108</v>
      </c>
      <c r="I13072" s="2">
        <f>VLOOKUP($E13072,
Products!$A$1:$F$201,MATCH(Orders!I$1,Products!$A$1:$F$1,0),0)</f>
        <v>2716.2219891886762</v>
      </c>
      <c r="J13072" s="2">
        <f>VLOOKUP($E13072,
Products!$A$1:$F$201,MATCH(Orders!J$1,Products!$A$1:$F$1,0),0)</f>
        <v>2045.0534052982539</v>
      </c>
    </row>
    <row r="13073" spans="1:10">
      <c r="A13073">
        <v>13072</v>
      </c>
      <c r="B13073" s="4">
        <v>46002</v>
      </c>
      <c r="C13073" s="10">
        <f>DATE(YEAR(orders[[#This Row],[order_date]]), MONTH(orders[[#This Row],[order_date]]), 1)</f>
        <v>45992</v>
      </c>
      <c r="D13073" t="s">
        <v>3223</v>
      </c>
      <c r="E13073" t="s">
        <v>526</v>
      </c>
      <c r="F13073" t="str">
        <f>VLOOKUP(orders[[#This Row],[product_id]],Products!A:C,3,0)</f>
        <v>Electronics</v>
      </c>
      <c r="G13073">
        <v>2</v>
      </c>
      <c r="H13073" s="6">
        <v>0.16709913993639366</v>
      </c>
      <c r="I13073" s="2">
        <f>VLOOKUP($E13073,
Products!$A$1:$F$201,MATCH(Orders!I$1,Products!$A$1:$F$1,0),0)</f>
        <v>11165.347713400481</v>
      </c>
      <c r="J13073" s="2">
        <f>VLOOKUP($E13073,
Products!$A$1:$F$201,MATCH(Orders!J$1,Products!$A$1:$F$1,0),0)</f>
        <v>7966.5169511049389</v>
      </c>
    </row>
    <row r="13074" spans="1:10">
      <c r="A13074">
        <v>13073</v>
      </c>
      <c r="B13074" s="4">
        <v>45244</v>
      </c>
      <c r="C13074" s="10">
        <f>DATE(YEAR(orders[[#This Row],[order_date]]), MONTH(orders[[#This Row],[order_date]]), 1)</f>
        <v>45231</v>
      </c>
      <c r="D13074" t="s">
        <v>2140</v>
      </c>
      <c r="E13074" t="s">
        <v>670</v>
      </c>
      <c r="F13074" t="str">
        <f>VLOOKUP(orders[[#This Row],[product_id]],Products!A:C,3,0)</f>
        <v>Electronics</v>
      </c>
      <c r="G13074">
        <v>1</v>
      </c>
      <c r="H13074" s="6">
        <v>0.15252225327972249</v>
      </c>
      <c r="I13074" s="2">
        <f>VLOOKUP($E13074,
Products!$A$1:$F$201,MATCH(Orders!I$1,Products!$A$1:$F$1,0),0)</f>
        <v>2624.8628733917722</v>
      </c>
      <c r="J13074" s="2">
        <f>VLOOKUP($E13074,
Products!$A$1:$F$201,MATCH(Orders!J$1,Products!$A$1:$F$1,0),0)</f>
        <v>1944.041928611671</v>
      </c>
    </row>
    <row r="13075" spans="1:10">
      <c r="A13075">
        <v>13074</v>
      </c>
      <c r="B13075" s="4">
        <v>45601</v>
      </c>
      <c r="C13075" s="10">
        <f>DATE(YEAR(orders[[#This Row],[order_date]]), MONTH(orders[[#This Row],[order_date]]), 1)</f>
        <v>45597</v>
      </c>
      <c r="D13075" t="s">
        <v>1812</v>
      </c>
      <c r="E13075" t="s">
        <v>620</v>
      </c>
      <c r="F13075" t="str">
        <f>VLOOKUP(orders[[#This Row],[product_id]],Products!A:C,3,0)</f>
        <v>Electronics</v>
      </c>
      <c r="G13075">
        <v>1</v>
      </c>
      <c r="H13075" s="6">
        <v>0.13809126682443007</v>
      </c>
      <c r="I13075" s="2">
        <f>VLOOKUP($E13075,
Products!$A$1:$F$201,MATCH(Orders!I$1,Products!$A$1:$F$1,0),0)</f>
        <v>23669.635851452331</v>
      </c>
      <c r="J13075" s="2">
        <f>VLOOKUP($E13075,
Products!$A$1:$F$201,MATCH(Orders!J$1,Products!$A$1:$F$1,0),0)</f>
        <v>17880.752220874681</v>
      </c>
    </row>
    <row r="13076" spans="1:10">
      <c r="A13076">
        <v>13075</v>
      </c>
      <c r="B13076" s="4">
        <v>45628</v>
      </c>
      <c r="C13076" s="10">
        <f>DATE(YEAR(orders[[#This Row],[order_date]]), MONTH(orders[[#This Row],[order_date]]), 1)</f>
        <v>45627</v>
      </c>
      <c r="D13076" t="s">
        <v>779</v>
      </c>
      <c r="E13076" t="s">
        <v>667</v>
      </c>
      <c r="F13076" t="str">
        <f>VLOOKUP(orders[[#This Row],[product_id]],Products!A:C,3,0)</f>
        <v>Electronics</v>
      </c>
      <c r="G13076">
        <v>2</v>
      </c>
      <c r="H13076" s="6">
        <v>0.10746106430238186</v>
      </c>
      <c r="I13076" s="2">
        <f>VLOOKUP($E13076,
Products!$A$1:$F$201,MATCH(Orders!I$1,Products!$A$1:$F$1,0),0)</f>
        <v>2491.507056421975</v>
      </c>
      <c r="J13076" s="2">
        <f>VLOOKUP($E13076,
Products!$A$1:$F$201,MATCH(Orders!J$1,Products!$A$1:$F$1,0),0)</f>
        <v>1871.4408177277719</v>
      </c>
    </row>
    <row r="13077" spans="1:10">
      <c r="A13077">
        <v>13076</v>
      </c>
      <c r="B13077" s="4">
        <v>45619</v>
      </c>
      <c r="C13077" s="10">
        <f>DATE(YEAR(orders[[#This Row],[order_date]]), MONTH(orders[[#This Row],[order_date]]), 1)</f>
        <v>45597</v>
      </c>
      <c r="D13077" t="s">
        <v>2040</v>
      </c>
      <c r="E13077" t="s">
        <v>534</v>
      </c>
      <c r="F13077" t="str">
        <f>VLOOKUP(orders[[#This Row],[product_id]],Products!A:C,3,0)</f>
        <v>Appliances</v>
      </c>
      <c r="G13077">
        <v>1</v>
      </c>
      <c r="H13077" s="6">
        <v>0.14777981320309164</v>
      </c>
      <c r="I13077" s="2">
        <f>VLOOKUP($E13077,
Products!$A$1:$F$201,MATCH(Orders!I$1,Products!$A$1:$F$1,0),0)</f>
        <v>24743.162958088669</v>
      </c>
      <c r="J13077" s="2">
        <f>VLOOKUP($E13077,
Products!$A$1:$F$201,MATCH(Orders!J$1,Products!$A$1:$F$1,0),0)</f>
        <v>19307.588986555591</v>
      </c>
    </row>
    <row r="13078" spans="1:10">
      <c r="A13078">
        <v>13077</v>
      </c>
      <c r="B13078" s="4">
        <v>45943</v>
      </c>
      <c r="C13078" s="10">
        <f>DATE(YEAR(orders[[#This Row],[order_date]]), MONTH(orders[[#This Row],[order_date]]), 1)</f>
        <v>45931</v>
      </c>
      <c r="D13078" t="s">
        <v>4231</v>
      </c>
      <c r="E13078" t="s">
        <v>573</v>
      </c>
      <c r="F13078" t="str">
        <f>VLOOKUP(orders[[#This Row],[product_id]],Products!A:C,3,0)</f>
        <v>Electronics</v>
      </c>
      <c r="G13078">
        <v>1</v>
      </c>
      <c r="H13078" s="6">
        <v>0.11401218572110594</v>
      </c>
      <c r="I13078" s="2">
        <f>VLOOKUP($E13078,
Products!$A$1:$F$201,MATCH(Orders!I$1,Products!$A$1:$F$1,0),0)</f>
        <v>30443.851050190449</v>
      </c>
      <c r="J13078" s="2">
        <f>VLOOKUP($E13078,
Products!$A$1:$F$201,MATCH(Orders!J$1,Products!$A$1:$F$1,0),0)</f>
        <v>21165.126268210519</v>
      </c>
    </row>
    <row r="13079" spans="1:10">
      <c r="A13079">
        <v>13078</v>
      </c>
      <c r="B13079" s="4">
        <v>44947</v>
      </c>
      <c r="C13079" s="10">
        <f>DATE(YEAR(orders[[#This Row],[order_date]]), MONTH(orders[[#This Row],[order_date]]), 1)</f>
        <v>44927</v>
      </c>
      <c r="D13079" t="s">
        <v>2779</v>
      </c>
      <c r="E13079" t="s">
        <v>693</v>
      </c>
      <c r="F13079" t="str">
        <f>VLOOKUP(orders[[#This Row],[product_id]],Products!A:C,3,0)</f>
        <v>Appliances</v>
      </c>
      <c r="G13079">
        <v>1</v>
      </c>
      <c r="H13079" s="6">
        <v>6.8283701030987867E-2</v>
      </c>
      <c r="I13079" s="2">
        <f>VLOOKUP($E13079,
Products!$A$1:$F$201,MATCH(Orders!I$1,Products!$A$1:$F$1,0),0)</f>
        <v>2037.67513915007</v>
      </c>
      <c r="J13079" s="2">
        <f>VLOOKUP($E13079,
Products!$A$1:$F$201,MATCH(Orders!J$1,Products!$A$1:$F$1,0),0)</f>
        <v>1374.1566876520769</v>
      </c>
    </row>
    <row r="13080" spans="1:10">
      <c r="A13080">
        <v>13079</v>
      </c>
      <c r="B13080" s="4">
        <v>45325</v>
      </c>
      <c r="C13080" s="10">
        <f>DATE(YEAR(orders[[#This Row],[order_date]]), MONTH(orders[[#This Row],[order_date]]), 1)</f>
        <v>45323</v>
      </c>
      <c r="D13080" t="s">
        <v>4203</v>
      </c>
      <c r="E13080" t="s">
        <v>516</v>
      </c>
      <c r="F13080" t="str">
        <f>VLOOKUP(orders[[#This Row],[product_id]],Products!A:C,3,0)</f>
        <v>Electronics</v>
      </c>
      <c r="G13080">
        <v>1</v>
      </c>
      <c r="H13080" s="6">
        <v>0.24672940265188659</v>
      </c>
      <c r="I13080" s="2">
        <f>VLOOKUP($E13080,
Products!$A$1:$F$201,MATCH(Orders!I$1,Products!$A$1:$F$1,0),0)</f>
        <v>12594.36437895595</v>
      </c>
      <c r="J13080" s="2">
        <f>VLOOKUP($E13080,
Products!$A$1:$F$201,MATCH(Orders!J$1,Products!$A$1:$F$1,0),0)</f>
        <v>9909.7267986522402</v>
      </c>
    </row>
    <row r="13081" spans="1:10">
      <c r="A13081">
        <v>13080</v>
      </c>
      <c r="B13081" s="4">
        <v>45128</v>
      </c>
      <c r="C13081" s="10">
        <f>DATE(YEAR(orders[[#This Row],[order_date]]), MONTH(orders[[#This Row],[order_date]]), 1)</f>
        <v>45108</v>
      </c>
      <c r="D13081" t="s">
        <v>2106</v>
      </c>
      <c r="E13081" t="s">
        <v>587</v>
      </c>
      <c r="F13081" t="str">
        <f>VLOOKUP(orders[[#This Row],[product_id]],Products!A:C,3,0)</f>
        <v>Electronics</v>
      </c>
      <c r="G13081">
        <v>2</v>
      </c>
      <c r="H13081" s="6">
        <v>0.21811035386579486</v>
      </c>
      <c r="I13081" s="2">
        <f>VLOOKUP($E13081,
Products!$A$1:$F$201,MATCH(Orders!I$1,Products!$A$1:$F$1,0),0)</f>
        <v>16527.367619686949</v>
      </c>
      <c r="J13081" s="2">
        <f>VLOOKUP($E13081,
Products!$A$1:$F$201,MATCH(Orders!J$1,Products!$A$1:$F$1,0),0)</f>
        <v>12533.62883070202</v>
      </c>
    </row>
    <row r="13082" spans="1:10">
      <c r="A13082">
        <v>13081</v>
      </c>
      <c r="B13082" s="4">
        <v>45392</v>
      </c>
      <c r="C13082" s="10">
        <f>DATE(YEAR(orders[[#This Row],[order_date]]), MONTH(orders[[#This Row],[order_date]]), 1)</f>
        <v>45383</v>
      </c>
      <c r="D13082" t="s">
        <v>4020</v>
      </c>
      <c r="E13082" t="s">
        <v>633</v>
      </c>
      <c r="F13082" t="str">
        <f>VLOOKUP(orders[[#This Row],[product_id]],Products!A:C,3,0)</f>
        <v>Appliances</v>
      </c>
      <c r="G13082">
        <v>1</v>
      </c>
      <c r="H13082" s="6">
        <v>0.11571022048305596</v>
      </c>
      <c r="I13082" s="2">
        <f>VLOOKUP($E13082,
Products!$A$1:$F$201,MATCH(Orders!I$1,Products!$A$1:$F$1,0),0)</f>
        <v>2361.4162937319088</v>
      </c>
      <c r="J13082" s="2">
        <f>VLOOKUP($E13082,
Products!$A$1:$F$201,MATCH(Orders!J$1,Products!$A$1:$F$1,0),0)</f>
        <v>1552.5536411429621</v>
      </c>
    </row>
    <row r="13083" spans="1:10">
      <c r="A13083">
        <v>13082</v>
      </c>
      <c r="B13083" s="4">
        <v>45822</v>
      </c>
      <c r="C13083" s="10">
        <f>DATE(YEAR(orders[[#This Row],[order_date]]), MONTH(orders[[#This Row],[order_date]]), 1)</f>
        <v>45809</v>
      </c>
      <c r="D13083" t="s">
        <v>1540</v>
      </c>
      <c r="E13083" t="s">
        <v>622</v>
      </c>
      <c r="F13083" t="str">
        <f>VLOOKUP(orders[[#This Row],[product_id]],Products!A:C,3,0)</f>
        <v>Electronics</v>
      </c>
      <c r="G13083">
        <v>3</v>
      </c>
      <c r="H13083" s="6">
        <v>0.17299573827768844</v>
      </c>
      <c r="I13083" s="2">
        <f>VLOOKUP($E13083,
Products!$A$1:$F$201,MATCH(Orders!I$1,Products!$A$1:$F$1,0),0)</f>
        <v>29891.969506397199</v>
      </c>
      <c r="J13083" s="2">
        <f>VLOOKUP($E13083,
Products!$A$1:$F$201,MATCH(Orders!J$1,Products!$A$1:$F$1,0),0)</f>
        <v>20298.690993957589</v>
      </c>
    </row>
    <row r="13084" spans="1:10">
      <c r="A13084">
        <v>13083</v>
      </c>
      <c r="B13084" s="4">
        <v>45236</v>
      </c>
      <c r="C13084" s="10">
        <f>DATE(YEAR(orders[[#This Row],[order_date]]), MONTH(orders[[#This Row],[order_date]]), 1)</f>
        <v>45231</v>
      </c>
      <c r="D13084" t="s">
        <v>3381</v>
      </c>
      <c r="E13084" t="s">
        <v>601</v>
      </c>
      <c r="F13084" t="str">
        <f>VLOOKUP(orders[[#This Row],[product_id]],Products!A:C,3,0)</f>
        <v>Appliances</v>
      </c>
      <c r="G13084">
        <v>1</v>
      </c>
      <c r="H13084" s="6">
        <v>9.2600220433352948E-2</v>
      </c>
      <c r="I13084" s="2">
        <f>VLOOKUP($E13084,
Products!$A$1:$F$201,MATCH(Orders!I$1,Products!$A$1:$F$1,0),0)</f>
        <v>2095.1354013205032</v>
      </c>
      <c r="J13084" s="2">
        <f>VLOOKUP($E13084,
Products!$A$1:$F$201,MATCH(Orders!J$1,Products!$A$1:$F$1,0),0)</f>
        <v>1374.592895200507</v>
      </c>
    </row>
    <row r="13085" spans="1:10">
      <c r="A13085">
        <v>13084</v>
      </c>
      <c r="B13085" s="4">
        <v>45430</v>
      </c>
      <c r="C13085" s="10">
        <f>DATE(YEAR(orders[[#This Row],[order_date]]), MONTH(orders[[#This Row],[order_date]]), 1)</f>
        <v>45413</v>
      </c>
      <c r="D13085" t="s">
        <v>4100</v>
      </c>
      <c r="E13085" t="s">
        <v>693</v>
      </c>
      <c r="F13085" t="str">
        <f>VLOOKUP(orders[[#This Row],[product_id]],Products!A:C,3,0)</f>
        <v>Appliances</v>
      </c>
      <c r="G13085">
        <v>3</v>
      </c>
      <c r="H13085" s="6">
        <v>0.14984397044795386</v>
      </c>
      <c r="I13085" s="2">
        <f>VLOOKUP($E13085,
Products!$A$1:$F$201,MATCH(Orders!I$1,Products!$A$1:$F$1,0),0)</f>
        <v>2037.67513915007</v>
      </c>
      <c r="J13085" s="2">
        <f>VLOOKUP($E13085,
Products!$A$1:$F$201,MATCH(Orders!J$1,Products!$A$1:$F$1,0),0)</f>
        <v>1374.1566876520769</v>
      </c>
    </row>
    <row r="13086" spans="1:10">
      <c r="A13086">
        <v>13085</v>
      </c>
      <c r="B13086" s="4">
        <v>44952</v>
      </c>
      <c r="C13086" s="10">
        <f>DATE(YEAR(orders[[#This Row],[order_date]]), MONTH(orders[[#This Row],[order_date]]), 1)</f>
        <v>44927</v>
      </c>
      <c r="D13086" t="s">
        <v>1909</v>
      </c>
      <c r="E13086" t="s">
        <v>579</v>
      </c>
      <c r="F13086" t="str">
        <f>VLOOKUP(orders[[#This Row],[product_id]],Products!A:C,3,0)</f>
        <v>Appliances</v>
      </c>
      <c r="G13086">
        <v>2</v>
      </c>
      <c r="H13086" s="6">
        <v>8.7344484923621957E-2</v>
      </c>
      <c r="I13086" s="2">
        <f>VLOOKUP($E13086,
Products!$A$1:$F$201,MATCH(Orders!I$1,Products!$A$1:$F$1,0),0)</f>
        <v>5919.3204980498322</v>
      </c>
      <c r="J13086" s="2">
        <f>VLOOKUP($E13086,
Products!$A$1:$F$201,MATCH(Orders!J$1,Products!$A$1:$F$1,0),0)</f>
        <v>3972.3071240281379</v>
      </c>
    </row>
    <row r="13087" spans="1:10">
      <c r="A13087">
        <v>13086</v>
      </c>
      <c r="B13087" s="4">
        <v>44992</v>
      </c>
      <c r="C13087" s="10">
        <f>DATE(YEAR(orders[[#This Row],[order_date]]), MONTH(orders[[#This Row],[order_date]]), 1)</f>
        <v>44986</v>
      </c>
      <c r="D13087" t="s">
        <v>1479</v>
      </c>
      <c r="E13087" t="s">
        <v>613</v>
      </c>
      <c r="F13087" t="str">
        <f>VLOOKUP(orders[[#This Row],[product_id]],Products!A:C,3,0)</f>
        <v>Appliances</v>
      </c>
      <c r="G13087">
        <v>1</v>
      </c>
      <c r="H13087" s="6">
        <v>5.8616714380360188E-2</v>
      </c>
      <c r="I13087" s="2">
        <f>VLOOKUP($E13087,
Products!$A$1:$F$201,MATCH(Orders!I$1,Products!$A$1:$F$1,0),0)</f>
        <v>6365.2492969652412</v>
      </c>
      <c r="J13087" s="2">
        <f>VLOOKUP($E13087,
Products!$A$1:$F$201,MATCH(Orders!J$1,Products!$A$1:$F$1,0),0)</f>
        <v>4174.927496964433</v>
      </c>
    </row>
    <row r="13088" spans="1:10">
      <c r="A13088">
        <v>13087</v>
      </c>
      <c r="B13088" s="4">
        <v>45189</v>
      </c>
      <c r="C13088" s="10">
        <f>DATE(YEAR(orders[[#This Row],[order_date]]), MONTH(orders[[#This Row],[order_date]]), 1)</f>
        <v>45170</v>
      </c>
      <c r="D13088" t="s">
        <v>3762</v>
      </c>
      <c r="E13088" t="s">
        <v>667</v>
      </c>
      <c r="F13088" t="str">
        <f>VLOOKUP(orders[[#This Row],[product_id]],Products!A:C,3,0)</f>
        <v>Electronics</v>
      </c>
      <c r="G13088">
        <v>1</v>
      </c>
      <c r="H13088" s="6">
        <v>0.17921683137483957</v>
      </c>
      <c r="I13088" s="2">
        <f>VLOOKUP($E13088,
Products!$A$1:$F$201,MATCH(Orders!I$1,Products!$A$1:$F$1,0),0)</f>
        <v>2491.507056421975</v>
      </c>
      <c r="J13088" s="2">
        <f>VLOOKUP($E13088,
Products!$A$1:$F$201,MATCH(Orders!J$1,Products!$A$1:$F$1,0),0)</f>
        <v>1871.4408177277719</v>
      </c>
    </row>
    <row r="13089" spans="1:10">
      <c r="A13089">
        <v>13088</v>
      </c>
      <c r="B13089" s="4">
        <v>45398</v>
      </c>
      <c r="C13089" s="10">
        <f>DATE(YEAR(orders[[#This Row],[order_date]]), MONTH(orders[[#This Row],[order_date]]), 1)</f>
        <v>45383</v>
      </c>
      <c r="D13089" t="s">
        <v>4403</v>
      </c>
      <c r="E13089" t="s">
        <v>666</v>
      </c>
      <c r="F13089" t="str">
        <f>VLOOKUP(orders[[#This Row],[product_id]],Products!A:C,3,0)</f>
        <v>Electronics</v>
      </c>
      <c r="G13089">
        <v>3</v>
      </c>
      <c r="H13089" s="6">
        <v>0.24168054326918359</v>
      </c>
      <c r="I13089" s="2">
        <f>VLOOKUP($E13089,
Products!$A$1:$F$201,MATCH(Orders!I$1,Products!$A$1:$F$1,0),0)</f>
        <v>28450.587044878092</v>
      </c>
      <c r="J13089" s="2">
        <f>VLOOKUP($E13089,
Products!$A$1:$F$201,MATCH(Orders!J$1,Products!$A$1:$F$1,0),0)</f>
        <v>22337.584649075441</v>
      </c>
    </row>
    <row r="13090" spans="1:10">
      <c r="A13090">
        <v>13089</v>
      </c>
      <c r="B13090" s="4">
        <v>45093</v>
      </c>
      <c r="C13090" s="10">
        <f>DATE(YEAR(orders[[#This Row],[order_date]]), MONTH(orders[[#This Row],[order_date]]), 1)</f>
        <v>45078</v>
      </c>
      <c r="D13090" t="s">
        <v>3019</v>
      </c>
      <c r="E13090" t="s">
        <v>643</v>
      </c>
      <c r="F13090" t="str">
        <f>VLOOKUP(orders[[#This Row],[product_id]],Products!A:C,3,0)</f>
        <v>Appliances</v>
      </c>
      <c r="G13090">
        <v>1</v>
      </c>
      <c r="H13090" s="6">
        <v>9.4457859968291438E-2</v>
      </c>
      <c r="I13090" s="2">
        <f>VLOOKUP($E13090,
Products!$A$1:$F$201,MATCH(Orders!I$1,Products!$A$1:$F$1,0),0)</f>
        <v>26269.068564891841</v>
      </c>
      <c r="J13090" s="2">
        <f>VLOOKUP($E13090,
Products!$A$1:$F$201,MATCH(Orders!J$1,Products!$A$1:$F$1,0),0)</f>
        <v>18867.564539756699</v>
      </c>
    </row>
    <row r="13091" spans="1:10">
      <c r="A13091">
        <v>13090</v>
      </c>
      <c r="B13091" s="4">
        <v>45726</v>
      </c>
      <c r="C13091" s="10">
        <f>DATE(YEAR(orders[[#This Row],[order_date]]), MONTH(orders[[#This Row],[order_date]]), 1)</f>
        <v>45717</v>
      </c>
      <c r="D13091" t="s">
        <v>3303</v>
      </c>
      <c r="E13091" t="s">
        <v>565</v>
      </c>
      <c r="F13091" t="str">
        <f>VLOOKUP(orders[[#This Row],[product_id]],Products!A:C,3,0)</f>
        <v>Electronics</v>
      </c>
      <c r="G13091">
        <v>1</v>
      </c>
      <c r="H13091" s="6">
        <v>0.21601589329115736</v>
      </c>
      <c r="I13091" s="2">
        <f>VLOOKUP($E13091,
Products!$A$1:$F$201,MATCH(Orders!I$1,Products!$A$1:$F$1,0),0)</f>
        <v>2327.4213408101141</v>
      </c>
      <c r="J13091" s="2">
        <f>VLOOKUP($E13091,
Products!$A$1:$F$201,MATCH(Orders!J$1,Products!$A$1:$F$1,0),0)</f>
        <v>1682.0944582406071</v>
      </c>
    </row>
    <row r="13092" spans="1:10">
      <c r="A13092">
        <v>13091</v>
      </c>
      <c r="B13092" s="4">
        <v>45269</v>
      </c>
      <c r="C13092" s="10">
        <f>DATE(YEAR(orders[[#This Row],[order_date]]), MONTH(orders[[#This Row],[order_date]]), 1)</f>
        <v>45261</v>
      </c>
      <c r="D13092" t="s">
        <v>2109</v>
      </c>
      <c r="E13092" t="s">
        <v>531</v>
      </c>
      <c r="F13092" t="str">
        <f>VLOOKUP(orders[[#This Row],[product_id]],Products!A:C,3,0)</f>
        <v>Electronics</v>
      </c>
      <c r="G13092">
        <v>2</v>
      </c>
      <c r="H13092" s="6">
        <v>0.11390533255962582</v>
      </c>
      <c r="I13092" s="2">
        <f>VLOOKUP($E13092,
Products!$A$1:$F$201,MATCH(Orders!I$1,Products!$A$1:$F$1,0),0)</f>
        <v>29674.378925417219</v>
      </c>
      <c r="J13092" s="2">
        <f>VLOOKUP($E13092,
Products!$A$1:$F$201,MATCH(Orders!J$1,Products!$A$1:$F$1,0),0)</f>
        <v>20795.30337605517</v>
      </c>
    </row>
    <row r="13093" spans="1:10">
      <c r="A13093">
        <v>13092</v>
      </c>
      <c r="B13093" s="4">
        <v>45644</v>
      </c>
      <c r="C13093" s="10">
        <f>DATE(YEAR(orders[[#This Row],[order_date]]), MONTH(orders[[#This Row],[order_date]]), 1)</f>
        <v>45627</v>
      </c>
      <c r="D13093" t="s">
        <v>782</v>
      </c>
      <c r="E13093" t="s">
        <v>611</v>
      </c>
      <c r="F13093" t="str">
        <f>VLOOKUP(orders[[#This Row],[product_id]],Products!A:C,3,0)</f>
        <v>Electronics</v>
      </c>
      <c r="G13093">
        <v>1</v>
      </c>
      <c r="H13093" s="6">
        <v>0.2141402058857256</v>
      </c>
      <c r="I13093" s="2">
        <f>VLOOKUP($E13093,
Products!$A$1:$F$201,MATCH(Orders!I$1,Products!$A$1:$F$1,0),0)</f>
        <v>12041.08303405661</v>
      </c>
      <c r="J13093" s="2">
        <f>VLOOKUP($E13093,
Products!$A$1:$F$201,MATCH(Orders!J$1,Products!$A$1:$F$1,0),0)</f>
        <v>7946.6428283753548</v>
      </c>
    </row>
    <row r="13094" spans="1:10">
      <c r="A13094">
        <v>13093</v>
      </c>
      <c r="B13094" s="4">
        <v>45339</v>
      </c>
      <c r="C13094" s="10">
        <f>DATE(YEAR(orders[[#This Row],[order_date]]), MONTH(orders[[#This Row],[order_date]]), 1)</f>
        <v>45323</v>
      </c>
      <c r="D13094" t="s">
        <v>4391</v>
      </c>
      <c r="E13094" t="s">
        <v>530</v>
      </c>
      <c r="F13094" t="str">
        <f>VLOOKUP(orders[[#This Row],[product_id]],Products!A:C,3,0)</f>
        <v>Electronics</v>
      </c>
      <c r="G13094">
        <v>2</v>
      </c>
      <c r="H13094" s="6">
        <v>0.2474272510171015</v>
      </c>
      <c r="I13094" s="2">
        <f>VLOOKUP($E13094,
Products!$A$1:$F$201,MATCH(Orders!I$1,Products!$A$1:$F$1,0),0)</f>
        <v>30520.607447067548</v>
      </c>
      <c r="J13094" s="2">
        <f>VLOOKUP($E13094,
Products!$A$1:$F$201,MATCH(Orders!J$1,Products!$A$1:$F$1,0),0)</f>
        <v>22328.317520226748</v>
      </c>
    </row>
    <row r="13095" spans="1:10">
      <c r="A13095">
        <v>13094</v>
      </c>
      <c r="B13095" s="4">
        <v>45952</v>
      </c>
      <c r="C13095" s="10">
        <f>DATE(YEAR(orders[[#This Row],[order_date]]), MONTH(orders[[#This Row],[order_date]]), 1)</f>
        <v>45931</v>
      </c>
      <c r="D13095" t="s">
        <v>4301</v>
      </c>
      <c r="E13095" t="s">
        <v>507</v>
      </c>
      <c r="F13095" t="str">
        <f>VLOOKUP(orders[[#This Row],[product_id]],Products!A:C,3,0)</f>
        <v>Electronics</v>
      </c>
      <c r="G13095">
        <v>3</v>
      </c>
      <c r="H13095" s="6">
        <v>0.1986243666682864</v>
      </c>
      <c r="I13095" s="2">
        <f>VLOOKUP($E13095,
Products!$A$1:$F$201,MATCH(Orders!I$1,Products!$A$1:$F$1,0),0)</f>
        <v>28502.89768049858</v>
      </c>
      <c r="J13095" s="2">
        <f>VLOOKUP($E13095,
Products!$A$1:$F$201,MATCH(Orders!J$1,Products!$A$1:$F$1,0),0)</f>
        <v>20477.83623923226</v>
      </c>
    </row>
    <row r="13096" spans="1:10">
      <c r="A13096">
        <v>13095</v>
      </c>
      <c r="B13096" s="4">
        <v>45613</v>
      </c>
      <c r="C13096" s="10">
        <f>DATE(YEAR(orders[[#This Row],[order_date]]), MONTH(orders[[#This Row],[order_date]]), 1)</f>
        <v>45597</v>
      </c>
      <c r="D13096" t="s">
        <v>4591</v>
      </c>
      <c r="E13096" t="s">
        <v>595</v>
      </c>
      <c r="F13096" t="str">
        <f>VLOOKUP(orders[[#This Row],[product_id]],Products!A:C,3,0)</f>
        <v>Electronics</v>
      </c>
      <c r="G13096">
        <v>1</v>
      </c>
      <c r="H13096" s="6">
        <v>0.21131465583642642</v>
      </c>
      <c r="I13096" s="2">
        <f>VLOOKUP($E13096,
Products!$A$1:$F$201,MATCH(Orders!I$1,Products!$A$1:$F$1,0),0)</f>
        <v>2368.316565735005</v>
      </c>
      <c r="J13096" s="2">
        <f>VLOOKUP($E13096,
Products!$A$1:$F$201,MATCH(Orders!J$1,Products!$A$1:$F$1,0),0)</f>
        <v>1668.7588573553539</v>
      </c>
    </row>
    <row r="13097" spans="1:10">
      <c r="A13097">
        <v>13096</v>
      </c>
      <c r="B13097" s="4">
        <v>45723</v>
      </c>
      <c r="C13097" s="10">
        <f>DATE(YEAR(orders[[#This Row],[order_date]]), MONTH(orders[[#This Row],[order_date]]), 1)</f>
        <v>45717</v>
      </c>
      <c r="D13097" t="s">
        <v>1778</v>
      </c>
      <c r="E13097" t="s">
        <v>589</v>
      </c>
      <c r="F13097" t="str">
        <f>VLOOKUP(orders[[#This Row],[product_id]],Products!A:C,3,0)</f>
        <v>Appliances</v>
      </c>
      <c r="G13097">
        <v>1</v>
      </c>
      <c r="H13097" s="6">
        <v>0.14473429163748425</v>
      </c>
      <c r="I13097" s="2">
        <f>VLOOKUP($E13097,
Products!$A$1:$F$201,MATCH(Orders!I$1,Products!$A$1:$F$1,0),0)</f>
        <v>6227.1351854710047</v>
      </c>
      <c r="J13097" s="2">
        <f>VLOOKUP($E13097,
Products!$A$1:$F$201,MATCH(Orders!J$1,Products!$A$1:$F$1,0),0)</f>
        <v>4146.7707671772396</v>
      </c>
    </row>
    <row r="13098" spans="1:10">
      <c r="A13098">
        <v>13097</v>
      </c>
      <c r="B13098" s="4">
        <v>45409</v>
      </c>
      <c r="C13098" s="10">
        <f>DATE(YEAR(orders[[#This Row],[order_date]]), MONTH(orders[[#This Row],[order_date]]), 1)</f>
        <v>45383</v>
      </c>
      <c r="D13098" t="s">
        <v>3767</v>
      </c>
      <c r="E13098" t="s">
        <v>508</v>
      </c>
      <c r="F13098" t="str">
        <f>VLOOKUP(orders[[#This Row],[product_id]],Products!A:C,3,0)</f>
        <v>Electronics</v>
      </c>
      <c r="G13098">
        <v>1</v>
      </c>
      <c r="H13098" s="6">
        <v>0.15869109346990701</v>
      </c>
      <c r="I13098" s="2">
        <f>VLOOKUP($E13098,
Products!$A$1:$F$201,MATCH(Orders!I$1,Products!$A$1:$F$1,0),0)</f>
        <v>23345.985707147142</v>
      </c>
      <c r="J13098" s="2">
        <f>VLOOKUP($E13098,
Products!$A$1:$F$201,MATCH(Orders!J$1,Products!$A$1:$F$1,0),0)</f>
        <v>15772.90371323649</v>
      </c>
    </row>
    <row r="13099" spans="1:10">
      <c r="A13099">
        <v>13098</v>
      </c>
      <c r="B13099" s="4">
        <v>45982</v>
      </c>
      <c r="C13099" s="10">
        <f>DATE(YEAR(orders[[#This Row],[order_date]]), MONTH(orders[[#This Row],[order_date]]), 1)</f>
        <v>45962</v>
      </c>
      <c r="D13099" t="s">
        <v>4031</v>
      </c>
      <c r="E13099" t="s">
        <v>537</v>
      </c>
      <c r="F13099" t="str">
        <f>VLOOKUP(orders[[#This Row],[product_id]],Products!A:C,3,0)</f>
        <v>Electronics</v>
      </c>
      <c r="G13099">
        <v>3</v>
      </c>
      <c r="H13099" s="6">
        <v>0.22362681165016315</v>
      </c>
      <c r="I13099" s="2">
        <f>VLOOKUP($E13099,
Products!$A$1:$F$201,MATCH(Orders!I$1,Products!$A$1:$F$1,0),0)</f>
        <v>31703.831103033539</v>
      </c>
      <c r="J13099" s="2">
        <f>VLOOKUP($E13099,
Products!$A$1:$F$201,MATCH(Orders!J$1,Products!$A$1:$F$1,0),0)</f>
        <v>24504.340558054781</v>
      </c>
    </row>
    <row r="13100" spans="1:10">
      <c r="A13100">
        <v>13099</v>
      </c>
      <c r="B13100" s="4">
        <v>44941</v>
      </c>
      <c r="C13100" s="10">
        <f>DATE(YEAR(orders[[#This Row],[order_date]]), MONTH(orders[[#This Row],[order_date]]), 1)</f>
        <v>44927</v>
      </c>
      <c r="D13100" t="s">
        <v>4636</v>
      </c>
      <c r="E13100" t="s">
        <v>506</v>
      </c>
      <c r="F13100" t="str">
        <f>VLOOKUP(orders[[#This Row],[product_id]],Products!A:C,3,0)</f>
        <v>Electronics</v>
      </c>
      <c r="G13100">
        <v>1</v>
      </c>
      <c r="H13100" s="6">
        <v>0.15995389152740577</v>
      </c>
      <c r="I13100" s="2">
        <f>VLOOKUP($E13100,
Products!$A$1:$F$201,MATCH(Orders!I$1,Products!$A$1:$F$1,0),0)</f>
        <v>2354.115904304108</v>
      </c>
      <c r="J13100" s="2">
        <f>VLOOKUP($E13100,
Products!$A$1:$F$201,MATCH(Orders!J$1,Products!$A$1:$F$1,0),0)</f>
        <v>1810.784620830796</v>
      </c>
    </row>
    <row r="13101" spans="1:10">
      <c r="A13101">
        <v>13100</v>
      </c>
      <c r="B13101" s="4">
        <v>44943</v>
      </c>
      <c r="C13101" s="10">
        <f>DATE(YEAR(orders[[#This Row],[order_date]]), MONTH(orders[[#This Row],[order_date]]), 1)</f>
        <v>44927</v>
      </c>
      <c r="D13101" t="s">
        <v>2109</v>
      </c>
      <c r="E13101" t="s">
        <v>529</v>
      </c>
      <c r="F13101" t="str">
        <f>VLOOKUP(orders[[#This Row],[product_id]],Products!A:C,3,0)</f>
        <v>Electronics</v>
      </c>
      <c r="G13101">
        <v>2</v>
      </c>
      <c r="H13101" s="6">
        <v>0.16388784131354489</v>
      </c>
      <c r="I13101" s="2">
        <f>VLOOKUP($E13101,
Products!$A$1:$F$201,MATCH(Orders!I$1,Products!$A$1:$F$1,0),0)</f>
        <v>18308.801775351771</v>
      </c>
      <c r="J13101" s="2">
        <f>VLOOKUP($E13101,
Products!$A$1:$F$201,MATCH(Orders!J$1,Products!$A$1:$F$1,0),0)</f>
        <v>12027.24184831013</v>
      </c>
    </row>
    <row r="13102" spans="1:10">
      <c r="A13102">
        <v>13101</v>
      </c>
      <c r="B13102" s="4">
        <v>45460</v>
      </c>
      <c r="C13102" s="10">
        <f>DATE(YEAR(orders[[#This Row],[order_date]]), MONTH(orders[[#This Row],[order_date]]), 1)</f>
        <v>45444</v>
      </c>
      <c r="D13102" t="s">
        <v>4026</v>
      </c>
      <c r="E13102" t="s">
        <v>555</v>
      </c>
      <c r="F13102" t="str">
        <f>VLOOKUP(orders[[#This Row],[product_id]],Products!A:C,3,0)</f>
        <v>Electronics</v>
      </c>
      <c r="G13102">
        <v>2</v>
      </c>
      <c r="H13102" s="6">
        <v>0.19873632946415579</v>
      </c>
      <c r="I13102" s="2">
        <f>VLOOKUP($E13102,
Products!$A$1:$F$201,MATCH(Orders!I$1,Products!$A$1:$F$1,0),0)</f>
        <v>32397.674936233889</v>
      </c>
      <c r="J13102" s="2">
        <f>VLOOKUP($E13102,
Products!$A$1:$F$201,MATCH(Orders!J$1,Products!$A$1:$F$1,0),0)</f>
        <v>24559.251285382288</v>
      </c>
    </row>
    <row r="13103" spans="1:10">
      <c r="A13103">
        <v>13102</v>
      </c>
      <c r="B13103" s="4">
        <v>45007</v>
      </c>
      <c r="C13103" s="10">
        <f>DATE(YEAR(orders[[#This Row],[order_date]]), MONTH(orders[[#This Row],[order_date]]), 1)</f>
        <v>44986</v>
      </c>
      <c r="D13103" t="s">
        <v>3849</v>
      </c>
      <c r="E13103" t="s">
        <v>676</v>
      </c>
      <c r="F13103" t="str">
        <f>VLOOKUP(orders[[#This Row],[product_id]],Products!A:C,3,0)</f>
        <v>Electronics</v>
      </c>
      <c r="G13103">
        <v>2</v>
      </c>
      <c r="H13103" s="6">
        <v>0.13846291520325305</v>
      </c>
      <c r="I13103" s="2">
        <f>VLOOKUP($E13103,
Products!$A$1:$F$201,MATCH(Orders!I$1,Products!$A$1:$F$1,0),0)</f>
        <v>30008.64884218746</v>
      </c>
      <c r="J13103" s="2">
        <f>VLOOKUP($E13103,
Products!$A$1:$F$201,MATCH(Orders!J$1,Products!$A$1:$F$1,0),0)</f>
        <v>19907.2372539471</v>
      </c>
    </row>
    <row r="13104" spans="1:10">
      <c r="A13104">
        <v>13103</v>
      </c>
      <c r="B13104" s="4">
        <v>45582</v>
      </c>
      <c r="C13104" s="10">
        <f>DATE(YEAR(orders[[#This Row],[order_date]]), MONTH(orders[[#This Row],[order_date]]), 1)</f>
        <v>45566</v>
      </c>
      <c r="D13104" t="s">
        <v>3200</v>
      </c>
      <c r="E13104" t="s">
        <v>549</v>
      </c>
      <c r="F13104" t="str">
        <f>VLOOKUP(orders[[#This Row],[product_id]],Products!A:C,3,0)</f>
        <v>Electronics</v>
      </c>
      <c r="G13104">
        <v>1</v>
      </c>
      <c r="H13104" s="6">
        <v>0.24891723250871117</v>
      </c>
      <c r="I13104" s="2">
        <f>VLOOKUP($E13104,
Products!$A$1:$F$201,MATCH(Orders!I$1,Products!$A$1:$F$1,0),0)</f>
        <v>32579.222893763279</v>
      </c>
      <c r="J13104" s="2">
        <f>VLOOKUP($E13104,
Products!$A$1:$F$201,MATCH(Orders!J$1,Products!$A$1:$F$1,0),0)</f>
        <v>22472.912188105081</v>
      </c>
    </row>
    <row r="13105" spans="1:10">
      <c r="A13105">
        <v>13104</v>
      </c>
      <c r="B13105" s="4">
        <v>45362</v>
      </c>
      <c r="C13105" s="10">
        <f>DATE(YEAR(orders[[#This Row],[order_date]]), MONTH(orders[[#This Row],[order_date]]), 1)</f>
        <v>45352</v>
      </c>
      <c r="D13105" t="s">
        <v>3259</v>
      </c>
      <c r="E13105" t="s">
        <v>538</v>
      </c>
      <c r="F13105" t="str">
        <f>VLOOKUP(orders[[#This Row],[product_id]],Products!A:C,3,0)</f>
        <v>Electronics</v>
      </c>
      <c r="G13105">
        <v>1</v>
      </c>
      <c r="H13105" s="6">
        <v>0.14938483943131509</v>
      </c>
      <c r="I13105" s="2">
        <f>VLOOKUP($E13105,
Products!$A$1:$F$201,MATCH(Orders!I$1,Products!$A$1:$F$1,0),0)</f>
        <v>29368.843697269542</v>
      </c>
      <c r="J13105" s="2">
        <f>VLOOKUP($E13105,
Products!$A$1:$F$201,MATCH(Orders!J$1,Products!$A$1:$F$1,0),0)</f>
        <v>23079.13344123889</v>
      </c>
    </row>
    <row r="13106" spans="1:10">
      <c r="A13106">
        <v>13105</v>
      </c>
      <c r="B13106" s="4">
        <v>45958</v>
      </c>
      <c r="C13106" s="10">
        <f>DATE(YEAR(orders[[#This Row],[order_date]]), MONTH(orders[[#This Row],[order_date]]), 1)</f>
        <v>45931</v>
      </c>
      <c r="D13106" t="s">
        <v>2438</v>
      </c>
      <c r="E13106" t="s">
        <v>543</v>
      </c>
      <c r="F13106" t="str">
        <f>VLOOKUP(orders[[#This Row],[product_id]],Products!A:C,3,0)</f>
        <v>Appliances</v>
      </c>
      <c r="G13106">
        <v>2</v>
      </c>
      <c r="H13106" s="6">
        <v>5.2894636821105775E-2</v>
      </c>
      <c r="I13106" s="2">
        <f>VLOOKUP($E13106,
Products!$A$1:$F$201,MATCH(Orders!I$1,Products!$A$1:$F$1,0),0)</f>
        <v>2300.989425669633</v>
      </c>
      <c r="J13106" s="2">
        <f>VLOOKUP($E13106,
Products!$A$1:$F$201,MATCH(Orders!J$1,Products!$A$1:$F$1,0),0)</f>
        <v>1726.390958088811</v>
      </c>
    </row>
    <row r="13107" spans="1:10">
      <c r="A13107">
        <v>13106</v>
      </c>
      <c r="B13107" s="4">
        <v>45945</v>
      </c>
      <c r="C13107" s="10">
        <f>DATE(YEAR(orders[[#This Row],[order_date]]), MONTH(orders[[#This Row],[order_date]]), 1)</f>
        <v>45931</v>
      </c>
      <c r="D13107" t="s">
        <v>4030</v>
      </c>
      <c r="E13107" t="s">
        <v>617</v>
      </c>
      <c r="F13107" t="str">
        <f>VLOOKUP(orders[[#This Row],[product_id]],Products!A:C,3,0)</f>
        <v>Electronics</v>
      </c>
      <c r="G13107">
        <v>1</v>
      </c>
      <c r="H13107" s="6">
        <v>0.14838288747111322</v>
      </c>
      <c r="I13107" s="2">
        <f>VLOOKUP($E13107,
Products!$A$1:$F$201,MATCH(Orders!I$1,Products!$A$1:$F$1,0),0)</f>
        <v>19466.867434847129</v>
      </c>
      <c r="J13107" s="2">
        <f>VLOOKUP($E13107,
Products!$A$1:$F$201,MATCH(Orders!J$1,Products!$A$1:$F$1,0),0)</f>
        <v>13371.790482684521</v>
      </c>
    </row>
    <row r="13108" spans="1:10">
      <c r="A13108">
        <v>13107</v>
      </c>
      <c r="B13108" s="4">
        <v>45605</v>
      </c>
      <c r="C13108" s="10">
        <f>DATE(YEAR(orders[[#This Row],[order_date]]), MONTH(orders[[#This Row],[order_date]]), 1)</f>
        <v>45597</v>
      </c>
      <c r="D13108" t="s">
        <v>3749</v>
      </c>
      <c r="E13108" t="s">
        <v>557</v>
      </c>
      <c r="F13108" t="str">
        <f>VLOOKUP(orders[[#This Row],[product_id]],Products!A:C,3,0)</f>
        <v>Electronics</v>
      </c>
      <c r="G13108">
        <v>3</v>
      </c>
      <c r="H13108" s="6">
        <v>0.22839489517825692</v>
      </c>
      <c r="I13108" s="2">
        <f>VLOOKUP($E13108,
Products!$A$1:$F$201,MATCH(Orders!I$1,Products!$A$1:$F$1,0),0)</f>
        <v>23950.56449224626</v>
      </c>
      <c r="J13108" s="2">
        <f>VLOOKUP($E13108,
Products!$A$1:$F$201,MATCH(Orders!J$1,Products!$A$1:$F$1,0),0)</f>
        <v>16488.618979732779</v>
      </c>
    </row>
    <row r="13109" spans="1:10">
      <c r="A13109">
        <v>13108</v>
      </c>
      <c r="B13109" s="4">
        <v>45706</v>
      </c>
      <c r="C13109" s="10">
        <f>DATE(YEAR(orders[[#This Row],[order_date]]), MONTH(orders[[#This Row],[order_date]]), 1)</f>
        <v>45689</v>
      </c>
      <c r="D13109" t="s">
        <v>1575</v>
      </c>
      <c r="E13109" t="s">
        <v>540</v>
      </c>
      <c r="F13109" t="str">
        <f>VLOOKUP(orders[[#This Row],[product_id]],Products!A:C,3,0)</f>
        <v>Electronics</v>
      </c>
      <c r="G13109">
        <v>1</v>
      </c>
      <c r="H13109" s="6">
        <v>0.14708927642047845</v>
      </c>
      <c r="I13109" s="2">
        <f>VLOOKUP($E13109,
Products!$A$1:$F$201,MATCH(Orders!I$1,Products!$A$1:$F$1,0),0)</f>
        <v>27903.66571841111</v>
      </c>
      <c r="J13109" s="2">
        <f>VLOOKUP($E13109,
Products!$A$1:$F$201,MATCH(Orders!J$1,Products!$A$1:$F$1,0),0)</f>
        <v>20363.814715502049</v>
      </c>
    </row>
    <row r="13110" spans="1:10">
      <c r="A13110">
        <v>13109</v>
      </c>
      <c r="B13110" s="4">
        <v>45112</v>
      </c>
      <c r="C13110" s="10">
        <f>DATE(YEAR(orders[[#This Row],[order_date]]), MONTH(orders[[#This Row],[order_date]]), 1)</f>
        <v>45108</v>
      </c>
      <c r="D13110" t="s">
        <v>3052</v>
      </c>
      <c r="E13110" t="s">
        <v>522</v>
      </c>
      <c r="F13110" t="str">
        <f>VLOOKUP(orders[[#This Row],[product_id]],Products!A:C,3,0)</f>
        <v>Appliances</v>
      </c>
      <c r="G13110">
        <v>1</v>
      </c>
      <c r="H13110" s="6">
        <v>0.11668298467584994</v>
      </c>
      <c r="I13110" s="2">
        <f>VLOOKUP($E13110,
Products!$A$1:$F$201,MATCH(Orders!I$1,Products!$A$1:$F$1,0),0)</f>
        <v>24966.707940261898</v>
      </c>
      <c r="J13110" s="2">
        <f>VLOOKUP($E13110,
Products!$A$1:$F$201,MATCH(Orders!J$1,Products!$A$1:$F$1,0),0)</f>
        <v>19868.70644165645</v>
      </c>
    </row>
    <row r="13111" spans="1:10">
      <c r="A13111">
        <v>13110</v>
      </c>
      <c r="B13111" s="4">
        <v>45348</v>
      </c>
      <c r="C13111" s="10">
        <f>DATE(YEAR(orders[[#This Row],[order_date]]), MONTH(orders[[#This Row],[order_date]]), 1)</f>
        <v>45323</v>
      </c>
      <c r="D13111" t="s">
        <v>3487</v>
      </c>
      <c r="E13111" t="s">
        <v>563</v>
      </c>
      <c r="F13111" t="str">
        <f>VLOOKUP(orders[[#This Row],[product_id]],Products!A:C,3,0)</f>
        <v>Electronics</v>
      </c>
      <c r="G13111">
        <v>1</v>
      </c>
      <c r="H13111" s="6">
        <v>0.24029740076998854</v>
      </c>
      <c r="I13111" s="2">
        <f>VLOOKUP($E13111,
Products!$A$1:$F$201,MATCH(Orders!I$1,Products!$A$1:$F$1,0),0)</f>
        <v>2267.1489506516559</v>
      </c>
      <c r="J13111" s="2">
        <f>VLOOKUP($E13111,
Products!$A$1:$F$201,MATCH(Orders!J$1,Products!$A$1:$F$1,0),0)</f>
        <v>1538.7671398485211</v>
      </c>
    </row>
    <row r="13112" spans="1:10">
      <c r="A13112">
        <v>13111</v>
      </c>
      <c r="B13112" s="4">
        <v>45392</v>
      </c>
      <c r="C13112" s="10">
        <f>DATE(YEAR(orders[[#This Row],[order_date]]), MONTH(orders[[#This Row],[order_date]]), 1)</f>
        <v>45383</v>
      </c>
      <c r="D13112" t="s">
        <v>1789</v>
      </c>
      <c r="E13112" t="s">
        <v>553</v>
      </c>
      <c r="F13112" t="str">
        <f>VLOOKUP(orders[[#This Row],[product_id]],Products!A:C,3,0)</f>
        <v>Electronics</v>
      </c>
      <c r="G13112">
        <v>3</v>
      </c>
      <c r="H13112" s="6">
        <v>0.13899497886656423</v>
      </c>
      <c r="I13112" s="2">
        <f>VLOOKUP($E13112,
Products!$A$1:$F$201,MATCH(Orders!I$1,Products!$A$1:$F$1,0),0)</f>
        <v>19089.562478947992</v>
      </c>
      <c r="J13112" s="2">
        <f>VLOOKUP($E13112,
Products!$A$1:$F$201,MATCH(Orders!J$1,Products!$A$1:$F$1,0),0)</f>
        <v>12552.840439332171</v>
      </c>
    </row>
    <row r="13113" spans="1:10">
      <c r="A13113">
        <v>13112</v>
      </c>
      <c r="B13113" s="4">
        <v>45009</v>
      </c>
      <c r="C13113" s="10">
        <f>DATE(YEAR(orders[[#This Row],[order_date]]), MONTH(orders[[#This Row],[order_date]]), 1)</f>
        <v>44986</v>
      </c>
      <c r="D13113" t="s">
        <v>2086</v>
      </c>
      <c r="E13113" t="s">
        <v>548</v>
      </c>
      <c r="F13113" t="str">
        <f>VLOOKUP(orders[[#This Row],[product_id]],Products!A:C,3,0)</f>
        <v>Appliances</v>
      </c>
      <c r="G13113">
        <v>1</v>
      </c>
      <c r="H13113" s="6">
        <v>0.14574644087076705</v>
      </c>
      <c r="I13113" s="2">
        <f>VLOOKUP($E13113,
Products!$A$1:$F$201,MATCH(Orders!I$1,Products!$A$1:$F$1,0),0)</f>
        <v>2211.9922659782978</v>
      </c>
      <c r="J13113" s="2">
        <f>VLOOKUP($E13113,
Products!$A$1:$F$201,MATCH(Orders!J$1,Products!$A$1:$F$1,0),0)</f>
        <v>1741.1720710333091</v>
      </c>
    </row>
    <row r="13114" spans="1:10">
      <c r="A13114">
        <v>13113</v>
      </c>
      <c r="B13114" s="4">
        <v>45493</v>
      </c>
      <c r="C13114" s="10">
        <f>DATE(YEAR(orders[[#This Row],[order_date]]), MONTH(orders[[#This Row],[order_date]]), 1)</f>
        <v>45474</v>
      </c>
      <c r="D13114" t="s">
        <v>2910</v>
      </c>
      <c r="E13114" t="s">
        <v>553</v>
      </c>
      <c r="F13114" t="str">
        <f>VLOOKUP(orders[[#This Row],[product_id]],Products!A:C,3,0)</f>
        <v>Electronics</v>
      </c>
      <c r="G13114">
        <v>1</v>
      </c>
      <c r="H13114" s="6">
        <v>0.11452698313075656</v>
      </c>
      <c r="I13114" s="2">
        <f>VLOOKUP($E13114,
Products!$A$1:$F$201,MATCH(Orders!I$1,Products!$A$1:$F$1,0),0)</f>
        <v>19089.562478947992</v>
      </c>
      <c r="J13114" s="2">
        <f>VLOOKUP($E13114,
Products!$A$1:$F$201,MATCH(Orders!J$1,Products!$A$1:$F$1,0),0)</f>
        <v>12552.840439332171</v>
      </c>
    </row>
    <row r="13115" spans="1:10">
      <c r="A13115">
        <v>13114</v>
      </c>
      <c r="B13115" s="4">
        <v>45569</v>
      </c>
      <c r="C13115" s="10">
        <f>DATE(YEAR(orders[[#This Row],[order_date]]), MONTH(orders[[#This Row],[order_date]]), 1)</f>
        <v>45566</v>
      </c>
      <c r="D13115" t="s">
        <v>3095</v>
      </c>
      <c r="E13115" t="s">
        <v>549</v>
      </c>
      <c r="F13115" t="str">
        <f>VLOOKUP(orders[[#This Row],[product_id]],Products!A:C,3,0)</f>
        <v>Electronics</v>
      </c>
      <c r="G13115">
        <v>1</v>
      </c>
      <c r="H13115" s="6">
        <v>0.1660552192310161</v>
      </c>
      <c r="I13115" s="2">
        <f>VLOOKUP($E13115,
Products!$A$1:$F$201,MATCH(Orders!I$1,Products!$A$1:$F$1,0),0)</f>
        <v>32579.222893763279</v>
      </c>
      <c r="J13115" s="2">
        <f>VLOOKUP($E13115,
Products!$A$1:$F$201,MATCH(Orders!J$1,Products!$A$1:$F$1,0),0)</f>
        <v>22472.912188105081</v>
      </c>
    </row>
    <row r="13116" spans="1:10">
      <c r="A13116">
        <v>13115</v>
      </c>
      <c r="B13116" s="4">
        <v>45251</v>
      </c>
      <c r="C13116" s="10">
        <f>DATE(YEAR(orders[[#This Row],[order_date]]), MONTH(orders[[#This Row],[order_date]]), 1)</f>
        <v>45231</v>
      </c>
      <c r="D13116" t="s">
        <v>1679</v>
      </c>
      <c r="E13116" t="s">
        <v>538</v>
      </c>
      <c r="F13116" t="str">
        <f>VLOOKUP(orders[[#This Row],[product_id]],Products!A:C,3,0)</f>
        <v>Electronics</v>
      </c>
      <c r="G13116">
        <v>1</v>
      </c>
      <c r="H13116" s="6">
        <v>0.1156429594235526</v>
      </c>
      <c r="I13116" s="2">
        <f>VLOOKUP($E13116,
Products!$A$1:$F$201,MATCH(Orders!I$1,Products!$A$1:$F$1,0),0)</f>
        <v>29368.843697269542</v>
      </c>
      <c r="J13116" s="2">
        <f>VLOOKUP($E13116,
Products!$A$1:$F$201,MATCH(Orders!J$1,Products!$A$1:$F$1,0),0)</f>
        <v>23079.13344123889</v>
      </c>
    </row>
    <row r="13117" spans="1:10">
      <c r="A13117">
        <v>13116</v>
      </c>
      <c r="B13117" s="4">
        <v>44977</v>
      </c>
      <c r="C13117" s="10">
        <f>DATE(YEAR(orders[[#This Row],[order_date]]), MONTH(orders[[#This Row],[order_date]]), 1)</f>
        <v>44958</v>
      </c>
      <c r="D13117" t="s">
        <v>3647</v>
      </c>
      <c r="E13117" t="s">
        <v>592</v>
      </c>
      <c r="F13117" t="str">
        <f>VLOOKUP(orders[[#This Row],[product_id]],Products!A:C,3,0)</f>
        <v>Electronics</v>
      </c>
      <c r="G13117">
        <v>2</v>
      </c>
      <c r="H13117" s="6">
        <v>0.16807125345827689</v>
      </c>
      <c r="I13117" s="2">
        <f>VLOOKUP($E13117,
Products!$A$1:$F$201,MATCH(Orders!I$1,Products!$A$1:$F$1,0),0)</f>
        <v>12221.95918536383</v>
      </c>
      <c r="J13117" s="2">
        <f>VLOOKUP($E13117,
Products!$A$1:$F$201,MATCH(Orders!J$1,Products!$A$1:$F$1,0),0)</f>
        <v>9737.7215556427309</v>
      </c>
    </row>
    <row r="13118" spans="1:10">
      <c r="A13118">
        <v>13117</v>
      </c>
      <c r="B13118" s="4">
        <v>45977</v>
      </c>
      <c r="C13118" s="10">
        <f>DATE(YEAR(orders[[#This Row],[order_date]]), MONTH(orders[[#This Row],[order_date]]), 1)</f>
        <v>45962</v>
      </c>
      <c r="D13118" t="s">
        <v>1931</v>
      </c>
      <c r="E13118" t="s">
        <v>588</v>
      </c>
      <c r="F13118" t="str">
        <f>VLOOKUP(orders[[#This Row],[product_id]],Products!A:C,3,0)</f>
        <v>Electronics</v>
      </c>
      <c r="G13118">
        <v>1</v>
      </c>
      <c r="H13118" s="6">
        <v>0.22940752426542324</v>
      </c>
      <c r="I13118" s="2">
        <f>VLOOKUP($E13118,
Products!$A$1:$F$201,MATCH(Orders!I$1,Products!$A$1:$F$1,0),0)</f>
        <v>32539.342481911372</v>
      </c>
      <c r="J13118" s="2">
        <f>VLOOKUP($E13118,
Products!$A$1:$F$201,MATCH(Orders!J$1,Products!$A$1:$F$1,0),0)</f>
        <v>21531.252982830021</v>
      </c>
    </row>
    <row r="13119" spans="1:10">
      <c r="A13119">
        <v>13118</v>
      </c>
      <c r="B13119" s="4">
        <v>45603</v>
      </c>
      <c r="C13119" s="10">
        <f>DATE(YEAR(orders[[#This Row],[order_date]]), MONTH(orders[[#This Row],[order_date]]), 1)</f>
        <v>45597</v>
      </c>
      <c r="D13119" t="s">
        <v>2508</v>
      </c>
      <c r="E13119" t="s">
        <v>635</v>
      </c>
      <c r="F13119" t="str">
        <f>VLOOKUP(orders[[#This Row],[product_id]],Products!A:C,3,0)</f>
        <v>Electronics</v>
      </c>
      <c r="G13119">
        <v>2</v>
      </c>
      <c r="H13119" s="6">
        <v>0.2166225073923761</v>
      </c>
      <c r="I13119" s="2">
        <f>VLOOKUP($E13119,
Products!$A$1:$F$201,MATCH(Orders!I$1,Products!$A$1:$F$1,0),0)</f>
        <v>31014.321091901689</v>
      </c>
      <c r="J13119" s="2">
        <f>VLOOKUP($E13119,
Products!$A$1:$F$201,MATCH(Orders!J$1,Products!$A$1:$F$1,0),0)</f>
        <v>23202.91049209132</v>
      </c>
    </row>
    <row r="13120" spans="1:10">
      <c r="A13120">
        <v>13119</v>
      </c>
      <c r="B13120" s="4">
        <v>45907</v>
      </c>
      <c r="C13120" s="10">
        <f>DATE(YEAR(orders[[#This Row],[order_date]]), MONTH(orders[[#This Row],[order_date]]), 1)</f>
        <v>45901</v>
      </c>
      <c r="D13120" t="s">
        <v>3812</v>
      </c>
      <c r="E13120" t="s">
        <v>643</v>
      </c>
      <c r="F13120" t="str">
        <f>VLOOKUP(orders[[#This Row],[product_id]],Products!A:C,3,0)</f>
        <v>Appliances</v>
      </c>
      <c r="G13120">
        <v>1</v>
      </c>
      <c r="H13120" s="6">
        <v>6.7951781220962737E-2</v>
      </c>
      <c r="I13120" s="2">
        <f>VLOOKUP($E13120,
Products!$A$1:$F$201,MATCH(Orders!I$1,Products!$A$1:$F$1,0),0)</f>
        <v>26269.068564891841</v>
      </c>
      <c r="J13120" s="2">
        <f>VLOOKUP($E13120,
Products!$A$1:$F$201,MATCH(Orders!J$1,Products!$A$1:$F$1,0),0)</f>
        <v>18867.564539756699</v>
      </c>
    </row>
    <row r="13121" spans="1:10">
      <c r="A13121">
        <v>13120</v>
      </c>
      <c r="B13121" s="4">
        <v>45719</v>
      </c>
      <c r="C13121" s="10">
        <f>DATE(YEAR(orders[[#This Row],[order_date]]), MONTH(orders[[#This Row],[order_date]]), 1)</f>
        <v>45717</v>
      </c>
      <c r="D13121" t="s">
        <v>2496</v>
      </c>
      <c r="E13121" t="s">
        <v>588</v>
      </c>
      <c r="F13121" t="str">
        <f>VLOOKUP(orders[[#This Row],[product_id]],Products!A:C,3,0)</f>
        <v>Electronics</v>
      </c>
      <c r="G13121">
        <v>2</v>
      </c>
      <c r="H13121" s="6">
        <v>0.22756344889624955</v>
      </c>
      <c r="I13121" s="2">
        <f>VLOOKUP($E13121,
Products!$A$1:$F$201,MATCH(Orders!I$1,Products!$A$1:$F$1,0),0)</f>
        <v>32539.342481911372</v>
      </c>
      <c r="J13121" s="2">
        <f>VLOOKUP($E13121,
Products!$A$1:$F$201,MATCH(Orders!J$1,Products!$A$1:$F$1,0),0)</f>
        <v>21531.252982830021</v>
      </c>
    </row>
    <row r="13122" spans="1:10">
      <c r="A13122">
        <v>13121</v>
      </c>
      <c r="B13122" s="4">
        <v>46012</v>
      </c>
      <c r="C13122" s="10">
        <f>DATE(YEAR(orders[[#This Row],[order_date]]), MONTH(orders[[#This Row],[order_date]]), 1)</f>
        <v>45992</v>
      </c>
      <c r="D13122" t="s">
        <v>2264</v>
      </c>
      <c r="E13122" t="s">
        <v>661</v>
      </c>
      <c r="F13122" t="str">
        <f>VLOOKUP(orders[[#This Row],[product_id]],Products!A:C,3,0)</f>
        <v>Electronics</v>
      </c>
      <c r="G13122">
        <v>2</v>
      </c>
      <c r="H13122" s="6">
        <v>0.11504054190794964</v>
      </c>
      <c r="I13122" s="2">
        <f>VLOOKUP($E13122,
Products!$A$1:$F$201,MATCH(Orders!I$1,Products!$A$1:$F$1,0),0)</f>
        <v>18760.038541255031</v>
      </c>
      <c r="J13122" s="2">
        <f>VLOOKUP($E13122,
Products!$A$1:$F$201,MATCH(Orders!J$1,Products!$A$1:$F$1,0),0)</f>
        <v>13545.127547708629</v>
      </c>
    </row>
    <row r="13123" spans="1:10">
      <c r="A13123">
        <v>13122</v>
      </c>
      <c r="B13123" s="4">
        <v>45583</v>
      </c>
      <c r="C13123" s="10">
        <f>DATE(YEAR(orders[[#This Row],[order_date]]), MONTH(orders[[#This Row],[order_date]]), 1)</f>
        <v>45566</v>
      </c>
      <c r="D13123" t="s">
        <v>4233</v>
      </c>
      <c r="E13123" t="s">
        <v>680</v>
      </c>
      <c r="F13123" t="str">
        <f>VLOOKUP(orders[[#This Row],[product_id]],Products!A:C,3,0)</f>
        <v>Electronics</v>
      </c>
      <c r="G13123">
        <v>1</v>
      </c>
      <c r="H13123" s="6">
        <v>0.19141250253765665</v>
      </c>
      <c r="I13123" s="2">
        <f>VLOOKUP($E13123,
Products!$A$1:$F$201,MATCH(Orders!I$1,Products!$A$1:$F$1,0),0)</f>
        <v>31627.348891742429</v>
      </c>
      <c r="J13123" s="2">
        <f>VLOOKUP($E13123,
Products!$A$1:$F$201,MATCH(Orders!J$1,Products!$A$1:$F$1,0),0)</f>
        <v>23219.930812036979</v>
      </c>
    </row>
    <row r="13124" spans="1:10">
      <c r="A13124">
        <v>13123</v>
      </c>
      <c r="B13124" s="4">
        <v>45043</v>
      </c>
      <c r="C13124" s="10">
        <f>DATE(YEAR(orders[[#This Row],[order_date]]), MONTH(orders[[#This Row],[order_date]]), 1)</f>
        <v>45017</v>
      </c>
      <c r="D13124" t="s">
        <v>3670</v>
      </c>
      <c r="E13124" t="s">
        <v>641</v>
      </c>
      <c r="F13124" t="str">
        <f>VLOOKUP(orders[[#This Row],[product_id]],Products!A:C,3,0)</f>
        <v>Appliances</v>
      </c>
      <c r="G13124">
        <v>3</v>
      </c>
      <c r="H13124" s="6">
        <v>5.1218287047484289E-2</v>
      </c>
      <c r="I13124" s="2">
        <f>VLOOKUP($E13124,
Products!$A$1:$F$201,MATCH(Orders!I$1,Products!$A$1:$F$1,0),0)</f>
        <v>27167.965718506261</v>
      </c>
      <c r="J13124" s="2">
        <f>VLOOKUP($E13124,
Products!$A$1:$F$201,MATCH(Orders!J$1,Products!$A$1:$F$1,0),0)</f>
        <v>19748.025676381669</v>
      </c>
    </row>
    <row r="13125" spans="1:10">
      <c r="A13125">
        <v>13124</v>
      </c>
      <c r="B13125" s="4">
        <v>45954</v>
      </c>
      <c r="C13125" s="10">
        <f>DATE(YEAR(orders[[#This Row],[order_date]]), MONTH(orders[[#This Row],[order_date]]), 1)</f>
        <v>45931</v>
      </c>
      <c r="D13125" t="s">
        <v>1894</v>
      </c>
      <c r="E13125" t="s">
        <v>612</v>
      </c>
      <c r="F13125" t="str">
        <f>VLOOKUP(orders[[#This Row],[product_id]],Products!A:C,3,0)</f>
        <v>Electronics</v>
      </c>
      <c r="G13125">
        <v>1</v>
      </c>
      <c r="H13125" s="6">
        <v>0.17231981861335527</v>
      </c>
      <c r="I13125" s="2">
        <f>VLOOKUP($E13125,
Products!$A$1:$F$201,MATCH(Orders!I$1,Products!$A$1:$F$1,0),0)</f>
        <v>2704.041843529928</v>
      </c>
      <c r="J13125" s="2">
        <f>VLOOKUP($E13125,
Products!$A$1:$F$201,MATCH(Orders!J$1,Products!$A$1:$F$1,0),0)</f>
        <v>2158.9135708713038</v>
      </c>
    </row>
    <row r="13126" spans="1:10">
      <c r="A13126">
        <v>13125</v>
      </c>
      <c r="B13126" s="4">
        <v>46016</v>
      </c>
      <c r="C13126" s="10">
        <f>DATE(YEAR(orders[[#This Row],[order_date]]), MONTH(orders[[#This Row],[order_date]]), 1)</f>
        <v>45992</v>
      </c>
      <c r="D13126" t="s">
        <v>1757</v>
      </c>
      <c r="E13126" t="s">
        <v>656</v>
      </c>
      <c r="F13126" t="str">
        <f>VLOOKUP(orders[[#This Row],[product_id]],Products!A:C,3,0)</f>
        <v>Electronics</v>
      </c>
      <c r="G13126">
        <v>1</v>
      </c>
      <c r="H13126" s="6">
        <v>0.16951951555054667</v>
      </c>
      <c r="I13126" s="2">
        <f>VLOOKUP($E13126,
Products!$A$1:$F$201,MATCH(Orders!I$1,Products!$A$1:$F$1,0),0)</f>
        <v>30485.811519789549</v>
      </c>
      <c r="J13126" s="2">
        <f>VLOOKUP($E13126,
Products!$A$1:$F$201,MATCH(Orders!J$1,Products!$A$1:$F$1,0),0)</f>
        <v>23818.70129930825</v>
      </c>
    </row>
    <row r="13127" spans="1:10">
      <c r="A13127">
        <v>13126</v>
      </c>
      <c r="B13127" s="4">
        <v>46010</v>
      </c>
      <c r="C13127" s="10">
        <f>DATE(YEAR(orders[[#This Row],[order_date]]), MONTH(orders[[#This Row],[order_date]]), 1)</f>
        <v>45992</v>
      </c>
      <c r="D13127" t="s">
        <v>4149</v>
      </c>
      <c r="E13127" t="s">
        <v>681</v>
      </c>
      <c r="F13127" t="str">
        <f>VLOOKUP(orders[[#This Row],[product_id]],Products!A:C,3,0)</f>
        <v>Appliances</v>
      </c>
      <c r="G13127">
        <v>2</v>
      </c>
      <c r="H13127" s="6">
        <v>5.7826414216355607E-2</v>
      </c>
      <c r="I13127" s="2">
        <f>VLOOKUP($E13127,
Products!$A$1:$F$201,MATCH(Orders!I$1,Products!$A$1:$F$1,0),0)</f>
        <v>2080.3641662770501</v>
      </c>
      <c r="J13127" s="2">
        <f>VLOOKUP($E13127,
Products!$A$1:$F$201,MATCH(Orders!J$1,Products!$A$1:$F$1,0),0)</f>
        <v>1566.754559891986</v>
      </c>
    </row>
    <row r="13128" spans="1:10">
      <c r="A13128">
        <v>13127</v>
      </c>
      <c r="B13128" s="4">
        <v>45831</v>
      </c>
      <c r="C13128" s="10">
        <f>DATE(YEAR(orders[[#This Row],[order_date]]), MONTH(orders[[#This Row],[order_date]]), 1)</f>
        <v>45809</v>
      </c>
      <c r="D13128" t="s">
        <v>4640</v>
      </c>
      <c r="E13128" t="s">
        <v>614</v>
      </c>
      <c r="F13128" t="str">
        <f>VLOOKUP(orders[[#This Row],[product_id]],Products!A:C,3,0)</f>
        <v>Electronics</v>
      </c>
      <c r="G13128">
        <v>3</v>
      </c>
      <c r="H13128" s="6">
        <v>0.22447823935757746</v>
      </c>
      <c r="I13128" s="2">
        <f>VLOOKUP($E13128,
Products!$A$1:$F$201,MATCH(Orders!I$1,Products!$A$1:$F$1,0),0)</f>
        <v>27394.979060178921</v>
      </c>
      <c r="J13128" s="2">
        <f>VLOOKUP($E13128,
Products!$A$1:$F$201,MATCH(Orders!J$1,Products!$A$1:$F$1,0),0)</f>
        <v>20497.911427865951</v>
      </c>
    </row>
    <row r="13129" spans="1:10">
      <c r="A13129">
        <v>13128</v>
      </c>
      <c r="B13129" s="4">
        <v>45428</v>
      </c>
      <c r="C13129" s="10">
        <f>DATE(YEAR(orders[[#This Row],[order_date]]), MONTH(orders[[#This Row],[order_date]]), 1)</f>
        <v>45413</v>
      </c>
      <c r="D13129" t="s">
        <v>1019</v>
      </c>
      <c r="E13129" t="s">
        <v>597</v>
      </c>
      <c r="F13129" t="str">
        <f>VLOOKUP(orders[[#This Row],[product_id]],Products!A:C,3,0)</f>
        <v>Appliances</v>
      </c>
      <c r="G13129">
        <v>3</v>
      </c>
      <c r="H13129" s="6">
        <v>7.9272021106453983E-2</v>
      </c>
      <c r="I13129" s="2">
        <f>VLOOKUP($E13129,
Products!$A$1:$F$201,MATCH(Orders!I$1,Products!$A$1:$F$1,0),0)</f>
        <v>22545.827750919081</v>
      </c>
      <c r="J13129" s="2">
        <f>VLOOKUP($E13129,
Products!$A$1:$F$201,MATCH(Orders!J$1,Products!$A$1:$F$1,0),0)</f>
        <v>15091.172935360129</v>
      </c>
    </row>
    <row r="13130" spans="1:10">
      <c r="A13130">
        <v>13129</v>
      </c>
      <c r="B13130" s="4">
        <v>45725</v>
      </c>
      <c r="C13130" s="10">
        <f>DATE(YEAR(orders[[#This Row],[order_date]]), MONTH(orders[[#This Row],[order_date]]), 1)</f>
        <v>45717</v>
      </c>
      <c r="D13130" t="s">
        <v>2294</v>
      </c>
      <c r="E13130" t="s">
        <v>568</v>
      </c>
      <c r="F13130" t="str">
        <f>VLOOKUP(orders[[#This Row],[product_id]],Products!A:C,3,0)</f>
        <v>Electronics</v>
      </c>
      <c r="G13130">
        <v>1</v>
      </c>
      <c r="H13130" s="6">
        <v>0.18278397150786715</v>
      </c>
      <c r="I13130" s="2">
        <f>VLOOKUP($E13130,
Products!$A$1:$F$201,MATCH(Orders!I$1,Products!$A$1:$F$1,0),0)</f>
        <v>21702.72353355262</v>
      </c>
      <c r="J13130" s="2">
        <f>VLOOKUP($E13130,
Products!$A$1:$F$201,MATCH(Orders!J$1,Products!$A$1:$F$1,0),0)</f>
        <v>17244.710704747551</v>
      </c>
    </row>
    <row r="13131" spans="1:10">
      <c r="A13131">
        <v>13130</v>
      </c>
      <c r="B13131" s="4">
        <v>45783</v>
      </c>
      <c r="C13131" s="10">
        <f>DATE(YEAR(orders[[#This Row],[order_date]]), MONTH(orders[[#This Row],[order_date]]), 1)</f>
        <v>45778</v>
      </c>
      <c r="D13131" t="s">
        <v>2013</v>
      </c>
      <c r="E13131" t="s">
        <v>582</v>
      </c>
      <c r="F13131" t="str">
        <f>VLOOKUP(orders[[#This Row],[product_id]],Products!A:C,3,0)</f>
        <v>Electronics</v>
      </c>
      <c r="G13131">
        <v>3</v>
      </c>
      <c r="H13131" s="6">
        <v>0.17233909943318659</v>
      </c>
      <c r="I13131" s="2">
        <f>VLOOKUP($E13131,
Products!$A$1:$F$201,MATCH(Orders!I$1,Products!$A$1:$F$1,0),0)</f>
        <v>16266.090182397211</v>
      </c>
      <c r="J13131" s="2">
        <f>VLOOKUP($E13131,
Products!$A$1:$F$201,MATCH(Orders!J$1,Products!$A$1:$F$1,0),0)</f>
        <v>11802.84602487359</v>
      </c>
    </row>
    <row r="13132" spans="1:10">
      <c r="A13132">
        <v>13131</v>
      </c>
      <c r="B13132" s="4">
        <v>44995</v>
      </c>
      <c r="C13132" s="10">
        <f>DATE(YEAR(orders[[#This Row],[order_date]]), MONTH(orders[[#This Row],[order_date]]), 1)</f>
        <v>44986</v>
      </c>
      <c r="D13132" t="s">
        <v>2027</v>
      </c>
      <c r="E13132" t="s">
        <v>542</v>
      </c>
      <c r="F13132" t="str">
        <f>VLOOKUP(orders[[#This Row],[product_id]],Products!A:C,3,0)</f>
        <v>Electronics</v>
      </c>
      <c r="G13132">
        <v>2</v>
      </c>
      <c r="H13132" s="6">
        <v>0.16474782820053011</v>
      </c>
      <c r="I13132" s="2">
        <f>VLOOKUP($E13132,
Products!$A$1:$F$201,MATCH(Orders!I$1,Products!$A$1:$F$1,0),0)</f>
        <v>29298.352838526029</v>
      </c>
      <c r="J13132" s="2">
        <f>VLOOKUP($E13132,
Products!$A$1:$F$201,MATCH(Orders!J$1,Products!$A$1:$F$1,0),0)</f>
        <v>19250.751682102291</v>
      </c>
    </row>
    <row r="13133" spans="1:10">
      <c r="A13133">
        <v>13132</v>
      </c>
      <c r="B13133" s="4">
        <v>45590</v>
      </c>
      <c r="C13133" s="10">
        <f>DATE(YEAR(orders[[#This Row],[order_date]]), MONTH(orders[[#This Row],[order_date]]), 1)</f>
        <v>45566</v>
      </c>
      <c r="D13133" t="s">
        <v>3228</v>
      </c>
      <c r="E13133" t="s">
        <v>517</v>
      </c>
      <c r="F13133" t="str">
        <f>VLOOKUP(orders[[#This Row],[product_id]],Products!A:C,3,0)</f>
        <v>Electronics</v>
      </c>
      <c r="G13133">
        <v>1</v>
      </c>
      <c r="H13133" s="6">
        <v>0.1050311824305316</v>
      </c>
      <c r="I13133" s="2">
        <f>VLOOKUP($E13133,
Products!$A$1:$F$201,MATCH(Orders!I$1,Products!$A$1:$F$1,0),0)</f>
        <v>30304.143268168769</v>
      </c>
      <c r="J13133" s="2">
        <f>VLOOKUP($E13133,
Products!$A$1:$F$201,MATCH(Orders!J$1,Products!$A$1:$F$1,0),0)</f>
        <v>23998.194785181578</v>
      </c>
    </row>
    <row r="13134" spans="1:10">
      <c r="A13134">
        <v>13133</v>
      </c>
      <c r="B13134" s="4">
        <v>45718</v>
      </c>
      <c r="C13134" s="10">
        <f>DATE(YEAR(orders[[#This Row],[order_date]]), MONTH(orders[[#This Row],[order_date]]), 1)</f>
        <v>45717</v>
      </c>
      <c r="D13134" t="s">
        <v>2729</v>
      </c>
      <c r="E13134" t="s">
        <v>579</v>
      </c>
      <c r="F13134" t="str">
        <f>VLOOKUP(orders[[#This Row],[product_id]],Products!A:C,3,0)</f>
        <v>Appliances</v>
      </c>
      <c r="G13134">
        <v>1</v>
      </c>
      <c r="H13134" s="6">
        <v>8.340146477330411E-2</v>
      </c>
      <c r="I13134" s="2">
        <f>VLOOKUP($E13134,
Products!$A$1:$F$201,MATCH(Orders!I$1,Products!$A$1:$F$1,0),0)</f>
        <v>5919.3204980498322</v>
      </c>
      <c r="J13134" s="2">
        <f>VLOOKUP($E13134,
Products!$A$1:$F$201,MATCH(Orders!J$1,Products!$A$1:$F$1,0),0)</f>
        <v>3972.3071240281379</v>
      </c>
    </row>
    <row r="13135" spans="1:10">
      <c r="A13135">
        <v>13134</v>
      </c>
      <c r="B13135" s="4">
        <v>45147</v>
      </c>
      <c r="C13135" s="10">
        <f>DATE(YEAR(orders[[#This Row],[order_date]]), MONTH(orders[[#This Row],[order_date]]), 1)</f>
        <v>45139</v>
      </c>
      <c r="D13135" t="s">
        <v>3350</v>
      </c>
      <c r="E13135" t="s">
        <v>620</v>
      </c>
      <c r="F13135" t="str">
        <f>VLOOKUP(orders[[#This Row],[product_id]],Products!A:C,3,0)</f>
        <v>Electronics</v>
      </c>
      <c r="G13135">
        <v>2</v>
      </c>
      <c r="H13135" s="6">
        <v>0.10190270839557523</v>
      </c>
      <c r="I13135" s="2">
        <f>VLOOKUP($E13135,
Products!$A$1:$F$201,MATCH(Orders!I$1,Products!$A$1:$F$1,0),0)</f>
        <v>23669.635851452331</v>
      </c>
      <c r="J13135" s="2">
        <f>VLOOKUP($E13135,
Products!$A$1:$F$201,MATCH(Orders!J$1,Products!$A$1:$F$1,0),0)</f>
        <v>17880.752220874681</v>
      </c>
    </row>
    <row r="13136" spans="1:10">
      <c r="A13136">
        <v>13135</v>
      </c>
      <c r="B13136" s="4">
        <v>45936</v>
      </c>
      <c r="C13136" s="10">
        <f>DATE(YEAR(orders[[#This Row],[order_date]]), MONTH(orders[[#This Row],[order_date]]), 1)</f>
        <v>45931</v>
      </c>
      <c r="D13136" t="s">
        <v>2078</v>
      </c>
      <c r="E13136" t="s">
        <v>586</v>
      </c>
      <c r="F13136" t="str">
        <f>VLOOKUP(orders[[#This Row],[product_id]],Products!A:C,3,0)</f>
        <v>Appliances</v>
      </c>
      <c r="G13136">
        <v>1</v>
      </c>
      <c r="H13136" s="6">
        <v>9.5365812949802911E-2</v>
      </c>
      <c r="I13136" s="2">
        <f>VLOOKUP($E13136,
Products!$A$1:$F$201,MATCH(Orders!I$1,Products!$A$1:$F$1,0),0)</f>
        <v>22928.971424497449</v>
      </c>
      <c r="J13136" s="2">
        <f>VLOOKUP($E13136,
Products!$A$1:$F$201,MATCH(Orders!J$1,Products!$A$1:$F$1,0),0)</f>
        <v>17801.356740692991</v>
      </c>
    </row>
    <row r="13137" spans="1:10">
      <c r="A13137">
        <v>13136</v>
      </c>
      <c r="B13137" s="4">
        <v>45149</v>
      </c>
      <c r="C13137" s="10">
        <f>DATE(YEAR(orders[[#This Row],[order_date]]), MONTH(orders[[#This Row],[order_date]]), 1)</f>
        <v>45139</v>
      </c>
      <c r="D13137" t="s">
        <v>1341</v>
      </c>
      <c r="E13137" t="s">
        <v>698</v>
      </c>
      <c r="F13137" t="str">
        <f>VLOOKUP(orders[[#This Row],[product_id]],Products!A:C,3,0)</f>
        <v>Appliances</v>
      </c>
      <c r="G13137">
        <v>2</v>
      </c>
      <c r="H13137" s="6">
        <v>9.5197942042586109E-2</v>
      </c>
      <c r="I13137" s="2">
        <f>VLOOKUP($E13137,
Products!$A$1:$F$201,MATCH(Orders!I$1,Products!$A$1:$F$1,0),0)</f>
        <v>5562.620248272905</v>
      </c>
      <c r="J13137" s="2">
        <f>VLOOKUP($E13137,
Products!$A$1:$F$201,MATCH(Orders!J$1,Products!$A$1:$F$1,0),0)</f>
        <v>4191.9477694447714</v>
      </c>
    </row>
    <row r="13138" spans="1:10">
      <c r="A13138">
        <v>13137</v>
      </c>
      <c r="B13138" s="4">
        <v>45603</v>
      </c>
      <c r="C13138" s="10">
        <f>DATE(YEAR(orders[[#This Row],[order_date]]), MONTH(orders[[#This Row],[order_date]]), 1)</f>
        <v>45597</v>
      </c>
      <c r="D13138" t="s">
        <v>3198</v>
      </c>
      <c r="E13138" t="s">
        <v>520</v>
      </c>
      <c r="F13138" t="str">
        <f>VLOOKUP(orders[[#This Row],[product_id]],Products!A:C,3,0)</f>
        <v>Electronics</v>
      </c>
      <c r="G13138">
        <v>1</v>
      </c>
      <c r="H13138" s="6">
        <v>0.11800089116436556</v>
      </c>
      <c r="I13138" s="2">
        <f>VLOOKUP($E13138,
Products!$A$1:$F$201,MATCH(Orders!I$1,Products!$A$1:$F$1,0),0)</f>
        <v>19053.584916305819</v>
      </c>
      <c r="J13138" s="2">
        <f>VLOOKUP($E13138,
Products!$A$1:$F$201,MATCH(Orders!J$1,Products!$A$1:$F$1,0),0)</f>
        <v>13248.74841276826</v>
      </c>
    </row>
    <row r="13139" spans="1:10">
      <c r="A13139">
        <v>13138</v>
      </c>
      <c r="B13139" s="4">
        <v>45137</v>
      </c>
      <c r="C13139" s="10">
        <f>DATE(YEAR(orders[[#This Row],[order_date]]), MONTH(orders[[#This Row],[order_date]]), 1)</f>
        <v>45108</v>
      </c>
      <c r="D13139" t="s">
        <v>1936</v>
      </c>
      <c r="E13139" t="s">
        <v>585</v>
      </c>
      <c r="F13139" t="str">
        <f>VLOOKUP(orders[[#This Row],[product_id]],Products!A:C,3,0)</f>
        <v>Appliances</v>
      </c>
      <c r="G13139">
        <v>2</v>
      </c>
      <c r="H13139" s="6">
        <v>8.2699717962865904E-2</v>
      </c>
      <c r="I13139" s="2">
        <f>VLOOKUP($E13139,
Products!$A$1:$F$201,MATCH(Orders!I$1,Products!$A$1:$F$1,0),0)</f>
        <v>24049.2355837664</v>
      </c>
      <c r="J13139" s="2">
        <f>VLOOKUP($E13139,
Products!$A$1:$F$201,MATCH(Orders!J$1,Products!$A$1:$F$1,0),0)</f>
        <v>19053.338129326308</v>
      </c>
    </row>
    <row r="13140" spans="1:10">
      <c r="A13140">
        <v>13139</v>
      </c>
      <c r="B13140" s="4">
        <v>45857</v>
      </c>
      <c r="C13140" s="10">
        <f>DATE(YEAR(orders[[#This Row],[order_date]]), MONTH(orders[[#This Row],[order_date]]), 1)</f>
        <v>45839</v>
      </c>
      <c r="D13140" t="s">
        <v>1122</v>
      </c>
      <c r="E13140" t="s">
        <v>589</v>
      </c>
      <c r="F13140" t="str">
        <f>VLOOKUP(orders[[#This Row],[product_id]],Products!A:C,3,0)</f>
        <v>Appliances</v>
      </c>
      <c r="G13140">
        <v>2</v>
      </c>
      <c r="H13140" s="6">
        <v>0.12688418935299489</v>
      </c>
      <c r="I13140" s="2">
        <f>VLOOKUP($E13140,
Products!$A$1:$F$201,MATCH(Orders!I$1,Products!$A$1:$F$1,0),0)</f>
        <v>6227.1351854710047</v>
      </c>
      <c r="J13140" s="2">
        <f>VLOOKUP($E13140,
Products!$A$1:$F$201,MATCH(Orders!J$1,Products!$A$1:$F$1,0),0)</f>
        <v>4146.7707671772396</v>
      </c>
    </row>
    <row r="13141" spans="1:10">
      <c r="A13141">
        <v>13140</v>
      </c>
      <c r="B13141" s="4">
        <v>45812</v>
      </c>
      <c r="C13141" s="10">
        <f>DATE(YEAR(orders[[#This Row],[order_date]]), MONTH(orders[[#This Row],[order_date]]), 1)</f>
        <v>45809</v>
      </c>
      <c r="D13141" t="s">
        <v>1144</v>
      </c>
      <c r="E13141" t="s">
        <v>624</v>
      </c>
      <c r="F13141" t="str">
        <f>VLOOKUP(orders[[#This Row],[product_id]],Products!A:C,3,0)</f>
        <v>Appliances</v>
      </c>
      <c r="G13141">
        <v>3</v>
      </c>
      <c r="H13141" s="6">
        <v>0.11387235834487518</v>
      </c>
      <c r="I13141" s="2">
        <f>VLOOKUP($E13141,
Products!$A$1:$F$201,MATCH(Orders!I$1,Products!$A$1:$F$1,0),0)</f>
        <v>2102.383201797521</v>
      </c>
      <c r="J13141" s="2">
        <f>VLOOKUP($E13141,
Products!$A$1:$F$201,MATCH(Orders!J$1,Products!$A$1:$F$1,0),0)</f>
        <v>1599.330443274388</v>
      </c>
    </row>
    <row r="13142" spans="1:10">
      <c r="A13142">
        <v>13141</v>
      </c>
      <c r="B13142" s="4">
        <v>45808</v>
      </c>
      <c r="C13142" s="10">
        <f>DATE(YEAR(orders[[#This Row],[order_date]]), MONTH(orders[[#This Row],[order_date]]), 1)</f>
        <v>45778</v>
      </c>
      <c r="D13142" t="s">
        <v>870</v>
      </c>
      <c r="E13142" t="s">
        <v>515</v>
      </c>
      <c r="F13142" t="str">
        <f>VLOOKUP(orders[[#This Row],[product_id]],Products!A:C,3,0)</f>
        <v>Appliances</v>
      </c>
      <c r="G13142">
        <v>3</v>
      </c>
      <c r="H13142" s="6">
        <v>7.1466074327814377E-2</v>
      </c>
      <c r="I13142" s="2">
        <f>VLOOKUP($E13142,
Products!$A$1:$F$201,MATCH(Orders!I$1,Products!$A$1:$F$1,0),0)</f>
        <v>2136.8180837738519</v>
      </c>
      <c r="J13142" s="2">
        <f>VLOOKUP($E13142,
Products!$A$1:$F$201,MATCH(Orders!J$1,Products!$A$1:$F$1,0),0)</f>
        <v>1689.48738136013</v>
      </c>
    </row>
    <row r="13143" spans="1:10">
      <c r="A13143">
        <v>13142</v>
      </c>
      <c r="B13143" s="4">
        <v>45188</v>
      </c>
      <c r="C13143" s="10">
        <f>DATE(YEAR(orders[[#This Row],[order_date]]), MONTH(orders[[#This Row],[order_date]]), 1)</f>
        <v>45170</v>
      </c>
      <c r="D13143" t="s">
        <v>2288</v>
      </c>
      <c r="E13143" t="s">
        <v>547</v>
      </c>
      <c r="F13143" t="str">
        <f>VLOOKUP(orders[[#This Row],[product_id]],Products!A:C,3,0)</f>
        <v>Appliances</v>
      </c>
      <c r="G13143">
        <v>2</v>
      </c>
      <c r="H13143" s="6">
        <v>0.14481934507035141</v>
      </c>
      <c r="I13143" s="2">
        <f>VLOOKUP($E13143,
Products!$A$1:$F$201,MATCH(Orders!I$1,Products!$A$1:$F$1,0),0)</f>
        <v>2366.4310858022332</v>
      </c>
      <c r="J13143" s="2">
        <f>VLOOKUP($E13143,
Products!$A$1:$F$201,MATCH(Orders!J$1,Products!$A$1:$F$1,0),0)</f>
        <v>1841.1055346213741</v>
      </c>
    </row>
    <row r="13144" spans="1:10">
      <c r="A13144">
        <v>13143</v>
      </c>
      <c r="B13144" s="4">
        <v>45444</v>
      </c>
      <c r="C13144" s="10">
        <f>DATE(YEAR(orders[[#This Row],[order_date]]), MONTH(orders[[#This Row],[order_date]]), 1)</f>
        <v>45444</v>
      </c>
      <c r="D13144" t="s">
        <v>3173</v>
      </c>
      <c r="E13144" t="s">
        <v>659</v>
      </c>
      <c r="F13144" t="str">
        <f>VLOOKUP(orders[[#This Row],[product_id]],Products!A:C,3,0)</f>
        <v>Appliances</v>
      </c>
      <c r="G13144">
        <v>1</v>
      </c>
      <c r="H13144" s="6">
        <v>8.0472287197754927E-2</v>
      </c>
      <c r="I13144" s="2">
        <f>VLOOKUP($E13144,
Products!$A$1:$F$201,MATCH(Orders!I$1,Products!$A$1:$F$1,0),0)</f>
        <v>25646.095965041459</v>
      </c>
      <c r="J13144" s="2">
        <f>VLOOKUP($E13144,
Products!$A$1:$F$201,MATCH(Orders!J$1,Products!$A$1:$F$1,0),0)</f>
        <v>18749.646593308222</v>
      </c>
    </row>
    <row r="13145" spans="1:10">
      <c r="A13145">
        <v>13144</v>
      </c>
      <c r="B13145" s="4">
        <v>45724</v>
      </c>
      <c r="C13145" s="10">
        <f>DATE(YEAR(orders[[#This Row],[order_date]]), MONTH(orders[[#This Row],[order_date]]), 1)</f>
        <v>45717</v>
      </c>
      <c r="D13145" t="s">
        <v>4148</v>
      </c>
      <c r="E13145" t="s">
        <v>554</v>
      </c>
      <c r="F13145" t="str">
        <f>VLOOKUP(orders[[#This Row],[product_id]],Products!A:C,3,0)</f>
        <v>Appliances</v>
      </c>
      <c r="G13145">
        <v>2</v>
      </c>
      <c r="H13145" s="6">
        <v>0.10334353406700446</v>
      </c>
      <c r="I13145" s="2">
        <f>VLOOKUP($E13145,
Products!$A$1:$F$201,MATCH(Orders!I$1,Products!$A$1:$F$1,0),0)</f>
        <v>2088.6647814855078</v>
      </c>
      <c r="J13145" s="2">
        <f>VLOOKUP($E13145,
Products!$A$1:$F$201,MATCH(Orders!J$1,Products!$A$1:$F$1,0),0)</f>
        <v>1371.380040542937</v>
      </c>
    </row>
    <row r="13146" spans="1:10">
      <c r="A13146">
        <v>13145</v>
      </c>
      <c r="B13146" s="4">
        <v>46013</v>
      </c>
      <c r="C13146" s="10">
        <f>DATE(YEAR(orders[[#This Row],[order_date]]), MONTH(orders[[#This Row],[order_date]]), 1)</f>
        <v>45992</v>
      </c>
      <c r="D13146" t="s">
        <v>4445</v>
      </c>
      <c r="E13146" t="s">
        <v>656</v>
      </c>
      <c r="F13146" t="str">
        <f>VLOOKUP(orders[[#This Row],[product_id]],Products!A:C,3,0)</f>
        <v>Electronics</v>
      </c>
      <c r="G13146">
        <v>2</v>
      </c>
      <c r="H13146" s="6">
        <v>0.1150781240552726</v>
      </c>
      <c r="I13146" s="2">
        <f>VLOOKUP($E13146,
Products!$A$1:$F$201,MATCH(Orders!I$1,Products!$A$1:$F$1,0),0)</f>
        <v>30485.811519789549</v>
      </c>
      <c r="J13146" s="2">
        <f>VLOOKUP($E13146,
Products!$A$1:$F$201,MATCH(Orders!J$1,Products!$A$1:$F$1,0),0)</f>
        <v>23818.70129930825</v>
      </c>
    </row>
    <row r="13147" spans="1:10">
      <c r="A13147">
        <v>13146</v>
      </c>
      <c r="B13147" s="4">
        <v>45466</v>
      </c>
      <c r="C13147" s="10">
        <f>DATE(YEAR(orders[[#This Row],[order_date]]), MONTH(orders[[#This Row],[order_date]]), 1)</f>
        <v>45444</v>
      </c>
      <c r="D13147" t="s">
        <v>4043</v>
      </c>
      <c r="E13147" t="s">
        <v>697</v>
      </c>
      <c r="F13147" t="str">
        <f>VLOOKUP(orders[[#This Row],[product_id]],Products!A:C,3,0)</f>
        <v>Electronics</v>
      </c>
      <c r="G13147">
        <v>3</v>
      </c>
      <c r="H13147" s="6">
        <v>0.13459498535156056</v>
      </c>
      <c r="I13147" s="2">
        <f>VLOOKUP($E13147,
Products!$A$1:$F$201,MATCH(Orders!I$1,Products!$A$1:$F$1,0),0)</f>
        <v>17528.463836680221</v>
      </c>
      <c r="J13147" s="2">
        <f>VLOOKUP($E13147,
Products!$A$1:$F$201,MATCH(Orders!J$1,Products!$A$1:$F$1,0),0)</f>
        <v>11565.98358924177</v>
      </c>
    </row>
    <row r="13148" spans="1:10">
      <c r="A13148">
        <v>13147</v>
      </c>
      <c r="B13148" s="4">
        <v>45343</v>
      </c>
      <c r="C13148" s="10">
        <f>DATE(YEAR(orders[[#This Row],[order_date]]), MONTH(orders[[#This Row],[order_date]]), 1)</f>
        <v>45323</v>
      </c>
      <c r="D13148" t="s">
        <v>4056</v>
      </c>
      <c r="E13148" t="s">
        <v>522</v>
      </c>
      <c r="F13148" t="str">
        <f>VLOOKUP(orders[[#This Row],[product_id]],Products!A:C,3,0)</f>
        <v>Appliances</v>
      </c>
      <c r="G13148">
        <v>2</v>
      </c>
      <c r="H13148" s="6">
        <v>7.9122566127926522E-2</v>
      </c>
      <c r="I13148" s="2">
        <f>VLOOKUP($E13148,
Products!$A$1:$F$201,MATCH(Orders!I$1,Products!$A$1:$F$1,0),0)</f>
        <v>24966.707940261898</v>
      </c>
      <c r="J13148" s="2">
        <f>VLOOKUP($E13148,
Products!$A$1:$F$201,MATCH(Orders!J$1,Products!$A$1:$F$1,0),0)</f>
        <v>19868.70644165645</v>
      </c>
    </row>
    <row r="13149" spans="1:10">
      <c r="A13149">
        <v>13148</v>
      </c>
      <c r="B13149" s="4">
        <v>44979</v>
      </c>
      <c r="C13149" s="10">
        <f>DATE(YEAR(orders[[#This Row],[order_date]]), MONTH(orders[[#This Row],[order_date]]), 1)</f>
        <v>44958</v>
      </c>
      <c r="D13149" t="s">
        <v>1693</v>
      </c>
      <c r="E13149" t="s">
        <v>667</v>
      </c>
      <c r="F13149" t="str">
        <f>VLOOKUP(orders[[#This Row],[product_id]],Products!A:C,3,0)</f>
        <v>Electronics</v>
      </c>
      <c r="G13149">
        <v>1</v>
      </c>
      <c r="H13149" s="6">
        <v>0.2327587226796044</v>
      </c>
      <c r="I13149" s="2">
        <f>VLOOKUP($E13149,
Products!$A$1:$F$201,MATCH(Orders!I$1,Products!$A$1:$F$1,0),0)</f>
        <v>2491.507056421975</v>
      </c>
      <c r="J13149" s="2">
        <f>VLOOKUP($E13149,
Products!$A$1:$F$201,MATCH(Orders!J$1,Products!$A$1:$F$1,0),0)</f>
        <v>1871.4408177277719</v>
      </c>
    </row>
    <row r="13150" spans="1:10">
      <c r="A13150">
        <v>13149</v>
      </c>
      <c r="B13150" s="4">
        <v>44964</v>
      </c>
      <c r="C13150" s="10">
        <f>DATE(YEAR(orders[[#This Row],[order_date]]), MONTH(orders[[#This Row],[order_date]]), 1)</f>
        <v>44958</v>
      </c>
      <c r="D13150" t="s">
        <v>3235</v>
      </c>
      <c r="E13150" t="s">
        <v>610</v>
      </c>
      <c r="F13150" t="str">
        <f>VLOOKUP(orders[[#This Row],[product_id]],Products!A:C,3,0)</f>
        <v>Appliances</v>
      </c>
      <c r="G13150">
        <v>2</v>
      </c>
      <c r="H13150" s="6">
        <v>7.5632066053161015E-2</v>
      </c>
      <c r="I13150" s="2">
        <f>VLOOKUP($E13150,
Products!$A$1:$F$201,MATCH(Orders!I$1,Products!$A$1:$F$1,0),0)</f>
        <v>23456.386855186989</v>
      </c>
      <c r="J13150" s="2">
        <f>VLOOKUP($E13150,
Products!$A$1:$F$201,MATCH(Orders!J$1,Products!$A$1:$F$1,0),0)</f>
        <v>16522.385271144129</v>
      </c>
    </row>
    <row r="13151" spans="1:10">
      <c r="A13151">
        <v>13150</v>
      </c>
      <c r="B13151" s="4">
        <v>45234</v>
      </c>
      <c r="C13151" s="10">
        <f>DATE(YEAR(orders[[#This Row],[order_date]]), MONTH(orders[[#This Row],[order_date]]), 1)</f>
        <v>45231</v>
      </c>
      <c r="D13151" t="s">
        <v>1222</v>
      </c>
      <c r="E13151" t="s">
        <v>562</v>
      </c>
      <c r="F13151" t="str">
        <f>VLOOKUP(orders[[#This Row],[product_id]],Products!A:C,3,0)</f>
        <v>Electronics</v>
      </c>
      <c r="G13151">
        <v>3</v>
      </c>
      <c r="H13151" s="6">
        <v>0.23877871415868596</v>
      </c>
      <c r="I13151" s="2">
        <f>VLOOKUP($E13151,
Products!$A$1:$F$201,MATCH(Orders!I$1,Products!$A$1:$F$1,0),0)</f>
        <v>2550.478597498749</v>
      </c>
      <c r="J13151" s="2">
        <f>VLOOKUP($E13151,
Products!$A$1:$F$201,MATCH(Orders!J$1,Products!$A$1:$F$1,0),0)</f>
        <v>1688.129752018375</v>
      </c>
    </row>
    <row r="13152" spans="1:10">
      <c r="A13152">
        <v>13151</v>
      </c>
      <c r="B13152" s="4">
        <v>45772</v>
      </c>
      <c r="C13152" s="10">
        <f>DATE(YEAR(orders[[#This Row],[order_date]]), MONTH(orders[[#This Row],[order_date]]), 1)</f>
        <v>45748</v>
      </c>
      <c r="D13152" t="s">
        <v>787</v>
      </c>
      <c r="E13152" t="s">
        <v>591</v>
      </c>
      <c r="F13152" t="str">
        <f>VLOOKUP(orders[[#This Row],[product_id]],Products!A:C,3,0)</f>
        <v>Appliances</v>
      </c>
      <c r="G13152">
        <v>1</v>
      </c>
      <c r="H13152" s="6">
        <v>0.11131476535792112</v>
      </c>
      <c r="I13152" s="2">
        <f>VLOOKUP($E13152,
Products!$A$1:$F$201,MATCH(Orders!I$1,Products!$A$1:$F$1,0),0)</f>
        <v>5828.0678031706884</v>
      </c>
      <c r="J13152" s="2">
        <f>VLOOKUP($E13152,
Products!$A$1:$F$201,MATCH(Orders!J$1,Products!$A$1:$F$1,0),0)</f>
        <v>3928.741316454903</v>
      </c>
    </row>
    <row r="13153" spans="1:10">
      <c r="A13153">
        <v>13152</v>
      </c>
      <c r="B13153" s="4">
        <v>45824</v>
      </c>
      <c r="C13153" s="10">
        <f>DATE(YEAR(orders[[#This Row],[order_date]]), MONTH(orders[[#This Row],[order_date]]), 1)</f>
        <v>45809</v>
      </c>
      <c r="D13153" t="s">
        <v>824</v>
      </c>
      <c r="E13153" t="s">
        <v>637</v>
      </c>
      <c r="F13153" t="str">
        <f>VLOOKUP(orders[[#This Row],[product_id]],Products!A:C,3,0)</f>
        <v>Electronics</v>
      </c>
      <c r="G13153">
        <v>1</v>
      </c>
      <c r="H13153" s="6">
        <v>0.22932634136408001</v>
      </c>
      <c r="I13153" s="2">
        <f>VLOOKUP($E13153,
Products!$A$1:$F$201,MATCH(Orders!I$1,Products!$A$1:$F$1,0),0)</f>
        <v>2722.8882486231741</v>
      </c>
      <c r="J13153" s="2">
        <f>VLOOKUP($E13153,
Products!$A$1:$F$201,MATCH(Orders!J$1,Products!$A$1:$F$1,0),0)</f>
        <v>2155.455197032014</v>
      </c>
    </row>
    <row r="13154" spans="1:10">
      <c r="A13154">
        <v>13153</v>
      </c>
      <c r="B13154" s="4">
        <v>44979</v>
      </c>
      <c r="C13154" s="10">
        <f>DATE(YEAR(orders[[#This Row],[order_date]]), MONTH(orders[[#This Row],[order_date]]), 1)</f>
        <v>44958</v>
      </c>
      <c r="D13154" t="s">
        <v>4551</v>
      </c>
      <c r="E13154" t="s">
        <v>704</v>
      </c>
      <c r="F13154" t="str">
        <f>VLOOKUP(orders[[#This Row],[product_id]],Products!A:C,3,0)</f>
        <v>Electronics</v>
      </c>
      <c r="G13154">
        <v>2</v>
      </c>
      <c r="H13154" s="6">
        <v>0.2427630401137974</v>
      </c>
      <c r="I13154" s="2">
        <f>VLOOKUP($E13154,
Products!$A$1:$F$201,MATCH(Orders!I$1,Products!$A$1:$F$1,0),0)</f>
        <v>2453.3182634424861</v>
      </c>
      <c r="J13154" s="2">
        <f>VLOOKUP($E13154,
Products!$A$1:$F$201,MATCH(Orders!J$1,Products!$A$1:$F$1,0),0)</f>
        <v>1951.860511286576</v>
      </c>
    </row>
    <row r="13155" spans="1:10">
      <c r="A13155">
        <v>13154</v>
      </c>
      <c r="B13155" s="4">
        <v>45532</v>
      </c>
      <c r="C13155" s="10">
        <f>DATE(YEAR(orders[[#This Row],[order_date]]), MONTH(orders[[#This Row],[order_date]]), 1)</f>
        <v>45505</v>
      </c>
      <c r="D13155" t="s">
        <v>2366</v>
      </c>
      <c r="E13155" t="s">
        <v>574</v>
      </c>
      <c r="F13155" t="str">
        <f>VLOOKUP(orders[[#This Row],[product_id]],Products!A:C,3,0)</f>
        <v>Electronics</v>
      </c>
      <c r="G13155">
        <v>2</v>
      </c>
      <c r="H13155" s="6">
        <v>0.15027270089339381</v>
      </c>
      <c r="I13155" s="2">
        <f>VLOOKUP($E13155,
Products!$A$1:$F$201,MATCH(Orders!I$1,Products!$A$1:$F$1,0),0)</f>
        <v>30824.427673567101</v>
      </c>
      <c r="J13155" s="2">
        <f>VLOOKUP($E13155,
Products!$A$1:$F$201,MATCH(Orders!J$1,Products!$A$1:$F$1,0),0)</f>
        <v>20473.07476940487</v>
      </c>
    </row>
    <row r="13156" spans="1:10">
      <c r="A13156">
        <v>13155</v>
      </c>
      <c r="B13156" s="4">
        <v>45378</v>
      </c>
      <c r="C13156" s="10">
        <f>DATE(YEAR(orders[[#This Row],[order_date]]), MONTH(orders[[#This Row],[order_date]]), 1)</f>
        <v>45352</v>
      </c>
      <c r="D13156" t="s">
        <v>2032</v>
      </c>
      <c r="E13156" t="s">
        <v>600</v>
      </c>
      <c r="F13156" t="str">
        <f>VLOOKUP(orders[[#This Row],[product_id]],Products!A:C,3,0)</f>
        <v>Electronics</v>
      </c>
      <c r="G13156">
        <v>1</v>
      </c>
      <c r="H13156" s="6">
        <v>0.1961081937422991</v>
      </c>
      <c r="I13156" s="2">
        <f>VLOOKUP($E13156,
Products!$A$1:$F$201,MATCH(Orders!I$1,Products!$A$1:$F$1,0),0)</f>
        <v>2556.7009232610858</v>
      </c>
      <c r="J13156" s="2">
        <f>VLOOKUP($E13156,
Products!$A$1:$F$201,MATCH(Orders!J$1,Products!$A$1:$F$1,0),0)</f>
        <v>2002.3128715328869</v>
      </c>
    </row>
    <row r="13157" spans="1:10">
      <c r="A13157">
        <v>13156</v>
      </c>
      <c r="B13157" s="4">
        <v>45387</v>
      </c>
      <c r="C13157" s="10">
        <f>DATE(YEAR(orders[[#This Row],[order_date]]), MONTH(orders[[#This Row],[order_date]]), 1)</f>
        <v>45383</v>
      </c>
      <c r="D13157" t="s">
        <v>3992</v>
      </c>
      <c r="E13157" t="s">
        <v>588</v>
      </c>
      <c r="F13157" t="str">
        <f>VLOOKUP(orders[[#This Row],[product_id]],Products!A:C,3,0)</f>
        <v>Electronics</v>
      </c>
      <c r="G13157">
        <v>3</v>
      </c>
      <c r="H13157" s="6">
        <v>0.19996296289485227</v>
      </c>
      <c r="I13157" s="2">
        <f>VLOOKUP($E13157,
Products!$A$1:$F$201,MATCH(Orders!I$1,Products!$A$1:$F$1,0),0)</f>
        <v>32539.342481911372</v>
      </c>
      <c r="J13157" s="2">
        <f>VLOOKUP($E13157,
Products!$A$1:$F$201,MATCH(Orders!J$1,Products!$A$1:$F$1,0),0)</f>
        <v>21531.252982830021</v>
      </c>
    </row>
    <row r="13158" spans="1:10">
      <c r="A13158">
        <v>13157</v>
      </c>
      <c r="B13158" s="4">
        <v>45701</v>
      </c>
      <c r="C13158" s="10">
        <f>DATE(YEAR(orders[[#This Row],[order_date]]), MONTH(orders[[#This Row],[order_date]]), 1)</f>
        <v>45689</v>
      </c>
      <c r="D13158" t="s">
        <v>733</v>
      </c>
      <c r="E13158" t="s">
        <v>701</v>
      </c>
      <c r="F13158" t="str">
        <f>VLOOKUP(orders[[#This Row],[product_id]],Products!A:C,3,0)</f>
        <v>Electronics</v>
      </c>
      <c r="G13158">
        <v>2</v>
      </c>
      <c r="H13158" s="6">
        <v>0.10321124579722077</v>
      </c>
      <c r="I13158" s="2">
        <f>VLOOKUP($E13158,
Products!$A$1:$F$201,MATCH(Orders!I$1,Products!$A$1:$F$1,0),0)</f>
        <v>19562.35470664543</v>
      </c>
      <c r="J13158" s="2">
        <f>VLOOKUP($E13158,
Products!$A$1:$F$201,MATCH(Orders!J$1,Products!$A$1:$F$1,0),0)</f>
        <v>13782.49498098754</v>
      </c>
    </row>
    <row r="13159" spans="1:10">
      <c r="A13159">
        <v>13158</v>
      </c>
      <c r="B13159" s="4">
        <v>45321</v>
      </c>
      <c r="C13159" s="10">
        <f>DATE(YEAR(orders[[#This Row],[order_date]]), MONTH(orders[[#This Row],[order_date]]), 1)</f>
        <v>45292</v>
      </c>
      <c r="D13159" t="s">
        <v>2730</v>
      </c>
      <c r="E13159" t="s">
        <v>555</v>
      </c>
      <c r="F13159" t="str">
        <f>VLOOKUP(orders[[#This Row],[product_id]],Products!A:C,3,0)</f>
        <v>Electronics</v>
      </c>
      <c r="G13159">
        <v>2</v>
      </c>
      <c r="H13159" s="6">
        <v>0.16573442416988995</v>
      </c>
      <c r="I13159" s="2">
        <f>VLOOKUP($E13159,
Products!$A$1:$F$201,MATCH(Orders!I$1,Products!$A$1:$F$1,0),0)</f>
        <v>32397.674936233889</v>
      </c>
      <c r="J13159" s="2">
        <f>VLOOKUP($E13159,
Products!$A$1:$F$201,MATCH(Orders!J$1,Products!$A$1:$F$1,0),0)</f>
        <v>24559.251285382288</v>
      </c>
    </row>
    <row r="13160" spans="1:10">
      <c r="A13160">
        <v>13159</v>
      </c>
      <c r="B13160" s="4">
        <v>45987</v>
      </c>
      <c r="C13160" s="10">
        <f>DATE(YEAR(orders[[#This Row],[order_date]]), MONTH(orders[[#This Row],[order_date]]), 1)</f>
        <v>45962</v>
      </c>
      <c r="D13160" t="s">
        <v>3534</v>
      </c>
      <c r="E13160" t="s">
        <v>631</v>
      </c>
      <c r="F13160" t="str">
        <f>VLOOKUP(orders[[#This Row],[product_id]],Products!A:C,3,0)</f>
        <v>Appliances</v>
      </c>
      <c r="G13160">
        <v>1</v>
      </c>
      <c r="H13160" s="6">
        <v>0.14553294921003151</v>
      </c>
      <c r="I13160" s="2">
        <f>VLOOKUP($E13160,
Products!$A$1:$F$201,MATCH(Orders!I$1,Products!$A$1:$F$1,0),0)</f>
        <v>5983.7308645702497</v>
      </c>
      <c r="J13160" s="2">
        <f>VLOOKUP($E13160,
Products!$A$1:$F$201,MATCH(Orders!J$1,Products!$A$1:$F$1,0),0)</f>
        <v>4205.6432936163774</v>
      </c>
    </row>
    <row r="13161" spans="1:10">
      <c r="A13161">
        <v>13160</v>
      </c>
      <c r="B13161" s="4">
        <v>45958</v>
      </c>
      <c r="C13161" s="10">
        <f>DATE(YEAR(orders[[#This Row],[order_date]]), MONTH(orders[[#This Row],[order_date]]), 1)</f>
        <v>45931</v>
      </c>
      <c r="D13161" t="s">
        <v>1203</v>
      </c>
      <c r="E13161" t="s">
        <v>572</v>
      </c>
      <c r="F13161" t="str">
        <f>VLOOKUP(orders[[#This Row],[product_id]],Products!A:C,3,0)</f>
        <v>Electronics</v>
      </c>
      <c r="G13161">
        <v>1</v>
      </c>
      <c r="H13161" s="6">
        <v>0.24194263584055695</v>
      </c>
      <c r="I13161" s="2">
        <f>VLOOKUP($E13161,
Products!$A$1:$F$201,MATCH(Orders!I$1,Products!$A$1:$F$1,0),0)</f>
        <v>28095.750781518611</v>
      </c>
      <c r="J13161" s="2">
        <f>VLOOKUP($E13161,
Products!$A$1:$F$201,MATCH(Orders!J$1,Products!$A$1:$F$1,0),0)</f>
        <v>21949.841961937182</v>
      </c>
    </row>
    <row r="13162" spans="1:10">
      <c r="A13162">
        <v>13161</v>
      </c>
      <c r="B13162" s="4">
        <v>45573</v>
      </c>
      <c r="C13162" s="10">
        <f>DATE(YEAR(orders[[#This Row],[order_date]]), MONTH(orders[[#This Row],[order_date]]), 1)</f>
        <v>45566</v>
      </c>
      <c r="D13162" t="s">
        <v>3290</v>
      </c>
      <c r="E13162" t="s">
        <v>701</v>
      </c>
      <c r="F13162" t="str">
        <f>VLOOKUP(orders[[#This Row],[product_id]],Products!A:C,3,0)</f>
        <v>Electronics</v>
      </c>
      <c r="G13162">
        <v>3</v>
      </c>
      <c r="H13162" s="6">
        <v>0.23488310766115328</v>
      </c>
      <c r="I13162" s="2">
        <f>VLOOKUP($E13162,
Products!$A$1:$F$201,MATCH(Orders!I$1,Products!$A$1:$F$1,0),0)</f>
        <v>19562.35470664543</v>
      </c>
      <c r="J13162" s="2">
        <f>VLOOKUP($E13162,
Products!$A$1:$F$201,MATCH(Orders!J$1,Products!$A$1:$F$1,0),0)</f>
        <v>13782.49498098754</v>
      </c>
    </row>
    <row r="13163" spans="1:10">
      <c r="A13163">
        <v>13162</v>
      </c>
      <c r="B13163" s="4">
        <v>45189</v>
      </c>
      <c r="C13163" s="10">
        <f>DATE(YEAR(orders[[#This Row],[order_date]]), MONTH(orders[[#This Row],[order_date]]), 1)</f>
        <v>45170</v>
      </c>
      <c r="D13163" t="s">
        <v>3272</v>
      </c>
      <c r="E13163" t="s">
        <v>593</v>
      </c>
      <c r="F13163" t="str">
        <f>VLOOKUP(orders[[#This Row],[product_id]],Products!A:C,3,0)</f>
        <v>Electronics</v>
      </c>
      <c r="G13163">
        <v>1</v>
      </c>
      <c r="H13163" s="6">
        <v>0.24593428268390335</v>
      </c>
      <c r="I13163" s="2">
        <f>VLOOKUP($E13163,
Products!$A$1:$F$201,MATCH(Orders!I$1,Products!$A$1:$F$1,0),0)</f>
        <v>2667.7858525453248</v>
      </c>
      <c r="J13163" s="2">
        <f>VLOOKUP($E13163,
Products!$A$1:$F$201,MATCH(Orders!J$1,Products!$A$1:$F$1,0),0)</f>
        <v>1797.4955098065359</v>
      </c>
    </row>
    <row r="13164" spans="1:10">
      <c r="A13164">
        <v>13163</v>
      </c>
      <c r="B13164" s="4">
        <v>45558</v>
      </c>
      <c r="C13164" s="10">
        <f>DATE(YEAR(orders[[#This Row],[order_date]]), MONTH(orders[[#This Row],[order_date]]), 1)</f>
        <v>45536</v>
      </c>
      <c r="D13164" t="s">
        <v>899</v>
      </c>
      <c r="E13164" t="s">
        <v>633</v>
      </c>
      <c r="F13164" t="str">
        <f>VLOOKUP(orders[[#This Row],[product_id]],Products!A:C,3,0)</f>
        <v>Appliances</v>
      </c>
      <c r="G13164">
        <v>1</v>
      </c>
      <c r="H13164" s="6">
        <v>6.8090493161581639E-2</v>
      </c>
      <c r="I13164" s="2">
        <f>VLOOKUP($E13164,
Products!$A$1:$F$201,MATCH(Orders!I$1,Products!$A$1:$F$1,0),0)</f>
        <v>2361.4162937319088</v>
      </c>
      <c r="J13164" s="2">
        <f>VLOOKUP($E13164,
Products!$A$1:$F$201,MATCH(Orders!J$1,Products!$A$1:$F$1,0),0)</f>
        <v>1552.5536411429621</v>
      </c>
    </row>
    <row r="13165" spans="1:10">
      <c r="A13165">
        <v>13164</v>
      </c>
      <c r="B13165" s="4">
        <v>45456</v>
      </c>
      <c r="C13165" s="10">
        <f>DATE(YEAR(orders[[#This Row],[order_date]]), MONTH(orders[[#This Row],[order_date]]), 1)</f>
        <v>45444</v>
      </c>
      <c r="D13165" t="s">
        <v>1297</v>
      </c>
      <c r="E13165" t="s">
        <v>692</v>
      </c>
      <c r="F13165" t="str">
        <f>VLOOKUP(orders[[#This Row],[product_id]],Products!A:C,3,0)</f>
        <v>Electronics</v>
      </c>
      <c r="G13165">
        <v>2</v>
      </c>
      <c r="H13165" s="6">
        <v>0.13491980779865625</v>
      </c>
      <c r="I13165" s="2">
        <f>VLOOKUP($E13165,
Products!$A$1:$F$201,MATCH(Orders!I$1,Products!$A$1:$F$1,0),0)</f>
        <v>18150.337151787651</v>
      </c>
      <c r="J13165" s="2">
        <f>VLOOKUP($E13165,
Products!$A$1:$F$201,MATCH(Orders!J$1,Products!$A$1:$F$1,0),0)</f>
        <v>11965.45000430708</v>
      </c>
    </row>
    <row r="13166" spans="1:10">
      <c r="A13166">
        <v>13165</v>
      </c>
      <c r="B13166" s="4">
        <v>45227</v>
      </c>
      <c r="C13166" s="10">
        <f>DATE(YEAR(orders[[#This Row],[order_date]]), MONTH(orders[[#This Row],[order_date]]), 1)</f>
        <v>45200</v>
      </c>
      <c r="D13166" t="s">
        <v>3195</v>
      </c>
      <c r="E13166" t="s">
        <v>618</v>
      </c>
      <c r="F13166" t="str">
        <f>VLOOKUP(orders[[#This Row],[product_id]],Products!A:C,3,0)</f>
        <v>Appliances</v>
      </c>
      <c r="G13166">
        <v>2</v>
      </c>
      <c r="H13166" s="6">
        <v>0.12154096094044466</v>
      </c>
      <c r="I13166" s="2">
        <f>VLOOKUP($E13166,
Products!$A$1:$F$201,MATCH(Orders!I$1,Products!$A$1:$F$1,0),0)</f>
        <v>5546.9777002203573</v>
      </c>
      <c r="J13166" s="2">
        <f>VLOOKUP($E13166,
Products!$A$1:$F$201,MATCH(Orders!J$1,Products!$A$1:$F$1,0),0)</f>
        <v>4048.2565671880161</v>
      </c>
    </row>
    <row r="13167" spans="1:10">
      <c r="A13167">
        <v>13166</v>
      </c>
      <c r="B13167" s="4">
        <v>45411</v>
      </c>
      <c r="C13167" s="10">
        <f>DATE(YEAR(orders[[#This Row],[order_date]]), MONTH(orders[[#This Row],[order_date]]), 1)</f>
        <v>45383</v>
      </c>
      <c r="D13167" t="s">
        <v>2563</v>
      </c>
      <c r="E13167" t="s">
        <v>610</v>
      </c>
      <c r="F13167" t="str">
        <f>VLOOKUP(orders[[#This Row],[product_id]],Products!A:C,3,0)</f>
        <v>Appliances</v>
      </c>
      <c r="G13167">
        <v>1</v>
      </c>
      <c r="H13167" s="6">
        <v>7.8858266254717868E-2</v>
      </c>
      <c r="I13167" s="2">
        <f>VLOOKUP($E13167,
Products!$A$1:$F$201,MATCH(Orders!I$1,Products!$A$1:$F$1,0),0)</f>
        <v>23456.386855186989</v>
      </c>
      <c r="J13167" s="2">
        <f>VLOOKUP($E13167,
Products!$A$1:$F$201,MATCH(Orders!J$1,Products!$A$1:$F$1,0),0)</f>
        <v>16522.385271144129</v>
      </c>
    </row>
    <row r="13168" spans="1:10">
      <c r="A13168">
        <v>13167</v>
      </c>
      <c r="B13168" s="4">
        <v>45018</v>
      </c>
      <c r="C13168" s="10">
        <f>DATE(YEAR(orders[[#This Row],[order_date]]), MONTH(orders[[#This Row],[order_date]]), 1)</f>
        <v>45017</v>
      </c>
      <c r="D13168" t="s">
        <v>1765</v>
      </c>
      <c r="E13168" t="s">
        <v>620</v>
      </c>
      <c r="F13168" t="str">
        <f>VLOOKUP(orders[[#This Row],[product_id]],Products!A:C,3,0)</f>
        <v>Electronics</v>
      </c>
      <c r="G13168">
        <v>1</v>
      </c>
      <c r="H13168" s="6">
        <v>0.13879807955720702</v>
      </c>
      <c r="I13168" s="2">
        <f>VLOOKUP($E13168,
Products!$A$1:$F$201,MATCH(Orders!I$1,Products!$A$1:$F$1,0),0)</f>
        <v>23669.635851452331</v>
      </c>
      <c r="J13168" s="2">
        <f>VLOOKUP($E13168,
Products!$A$1:$F$201,MATCH(Orders!J$1,Products!$A$1:$F$1,0),0)</f>
        <v>17880.752220874681</v>
      </c>
    </row>
    <row r="13169" spans="1:10">
      <c r="A13169">
        <v>13168</v>
      </c>
      <c r="B13169" s="4">
        <v>45241</v>
      </c>
      <c r="C13169" s="10">
        <f>DATE(YEAR(orders[[#This Row],[order_date]]), MONTH(orders[[#This Row],[order_date]]), 1)</f>
        <v>45231</v>
      </c>
      <c r="D13169" t="s">
        <v>3011</v>
      </c>
      <c r="E13169" t="s">
        <v>568</v>
      </c>
      <c r="F13169" t="str">
        <f>VLOOKUP(orders[[#This Row],[product_id]],Products!A:C,3,0)</f>
        <v>Electronics</v>
      </c>
      <c r="G13169">
        <v>1</v>
      </c>
      <c r="H13169" s="6">
        <v>0.21591806174719885</v>
      </c>
      <c r="I13169" s="2">
        <f>VLOOKUP($E13169,
Products!$A$1:$F$201,MATCH(Orders!I$1,Products!$A$1:$F$1,0),0)</f>
        <v>21702.72353355262</v>
      </c>
      <c r="J13169" s="2">
        <f>VLOOKUP($E13169,
Products!$A$1:$F$201,MATCH(Orders!J$1,Products!$A$1:$F$1,0),0)</f>
        <v>17244.710704747551</v>
      </c>
    </row>
    <row r="13170" spans="1:10">
      <c r="A13170">
        <v>13169</v>
      </c>
      <c r="B13170" s="4">
        <v>45871</v>
      </c>
      <c r="C13170" s="10">
        <f>DATE(YEAR(orders[[#This Row],[order_date]]), MONTH(orders[[#This Row],[order_date]]), 1)</f>
        <v>45870</v>
      </c>
      <c r="D13170" t="s">
        <v>818</v>
      </c>
      <c r="E13170" t="s">
        <v>700</v>
      </c>
      <c r="F13170" t="str">
        <f>VLOOKUP(orders[[#This Row],[product_id]],Products!A:C,3,0)</f>
        <v>Electronics</v>
      </c>
      <c r="G13170">
        <v>2</v>
      </c>
      <c r="H13170" s="6">
        <v>0.19437976903869766</v>
      </c>
      <c r="I13170" s="2">
        <f>VLOOKUP($E13170,
Products!$A$1:$F$201,MATCH(Orders!I$1,Products!$A$1:$F$1,0),0)</f>
        <v>11070.26215043813</v>
      </c>
      <c r="J13170" s="2">
        <f>VLOOKUP($E13170,
Products!$A$1:$F$201,MATCH(Orders!J$1,Products!$A$1:$F$1,0),0)</f>
        <v>7867.3909748932683</v>
      </c>
    </row>
    <row r="13171" spans="1:10">
      <c r="A13171">
        <v>13170</v>
      </c>
      <c r="B13171" s="4">
        <v>45164</v>
      </c>
      <c r="C13171" s="10">
        <f>DATE(YEAR(orders[[#This Row],[order_date]]), MONTH(orders[[#This Row],[order_date]]), 1)</f>
        <v>45139</v>
      </c>
      <c r="D13171" t="s">
        <v>2023</v>
      </c>
      <c r="E13171" t="s">
        <v>531</v>
      </c>
      <c r="F13171" t="str">
        <f>VLOOKUP(orders[[#This Row],[product_id]],Products!A:C,3,0)</f>
        <v>Electronics</v>
      </c>
      <c r="G13171">
        <v>1</v>
      </c>
      <c r="H13171" s="6">
        <v>0.21851577808241629</v>
      </c>
      <c r="I13171" s="2">
        <f>VLOOKUP($E13171,
Products!$A$1:$F$201,MATCH(Orders!I$1,Products!$A$1:$F$1,0),0)</f>
        <v>29674.378925417219</v>
      </c>
      <c r="J13171" s="2">
        <f>VLOOKUP($E13171,
Products!$A$1:$F$201,MATCH(Orders!J$1,Products!$A$1:$F$1,0),0)</f>
        <v>20795.30337605517</v>
      </c>
    </row>
    <row r="13172" spans="1:10">
      <c r="A13172">
        <v>13171</v>
      </c>
      <c r="B13172" s="4">
        <v>45009</v>
      </c>
      <c r="C13172" s="10">
        <f>DATE(YEAR(orders[[#This Row],[order_date]]), MONTH(orders[[#This Row],[order_date]]), 1)</f>
        <v>44986</v>
      </c>
      <c r="D13172" t="s">
        <v>2443</v>
      </c>
      <c r="E13172" t="s">
        <v>633</v>
      </c>
      <c r="F13172" t="str">
        <f>VLOOKUP(orders[[#This Row],[product_id]],Products!A:C,3,0)</f>
        <v>Appliances</v>
      </c>
      <c r="G13172">
        <v>2</v>
      </c>
      <c r="H13172" s="6">
        <v>9.783535440711616E-2</v>
      </c>
      <c r="I13172" s="2">
        <f>VLOOKUP($E13172,
Products!$A$1:$F$201,MATCH(Orders!I$1,Products!$A$1:$F$1,0),0)</f>
        <v>2361.4162937319088</v>
      </c>
      <c r="J13172" s="2">
        <f>VLOOKUP($E13172,
Products!$A$1:$F$201,MATCH(Orders!J$1,Products!$A$1:$F$1,0),0)</f>
        <v>1552.5536411429621</v>
      </c>
    </row>
    <row r="13173" spans="1:10">
      <c r="A13173">
        <v>13172</v>
      </c>
      <c r="B13173" s="4">
        <v>45595</v>
      </c>
      <c r="C13173" s="10">
        <f>DATE(YEAR(orders[[#This Row],[order_date]]), MONTH(orders[[#This Row],[order_date]]), 1)</f>
        <v>45566</v>
      </c>
      <c r="D13173" t="s">
        <v>2767</v>
      </c>
      <c r="E13173" t="s">
        <v>506</v>
      </c>
      <c r="F13173" t="str">
        <f>VLOOKUP(orders[[#This Row],[product_id]],Products!A:C,3,0)</f>
        <v>Electronics</v>
      </c>
      <c r="G13173">
        <v>1</v>
      </c>
      <c r="H13173" s="6">
        <v>0.2355831329230752</v>
      </c>
      <c r="I13173" s="2">
        <f>VLOOKUP($E13173,
Products!$A$1:$F$201,MATCH(Orders!I$1,Products!$A$1:$F$1,0),0)</f>
        <v>2354.115904304108</v>
      </c>
      <c r="J13173" s="2">
        <f>VLOOKUP($E13173,
Products!$A$1:$F$201,MATCH(Orders!J$1,Products!$A$1:$F$1,0),0)</f>
        <v>1810.784620830796</v>
      </c>
    </row>
    <row r="13174" spans="1:10">
      <c r="A13174">
        <v>13173</v>
      </c>
      <c r="B13174" s="4">
        <v>45104</v>
      </c>
      <c r="C13174" s="10">
        <f>DATE(YEAR(orders[[#This Row],[order_date]]), MONTH(orders[[#This Row],[order_date]]), 1)</f>
        <v>45078</v>
      </c>
      <c r="D13174" t="s">
        <v>2396</v>
      </c>
      <c r="E13174" t="s">
        <v>599</v>
      </c>
      <c r="F13174" t="str">
        <f>VLOOKUP(orders[[#This Row],[product_id]],Products!A:C,3,0)</f>
        <v>Electronics</v>
      </c>
      <c r="G13174">
        <v>3</v>
      </c>
      <c r="H13174" s="6">
        <v>0.13580710004679669</v>
      </c>
      <c r="I13174" s="2">
        <f>VLOOKUP($E13174,
Products!$A$1:$F$201,MATCH(Orders!I$1,Products!$A$1:$F$1,0),0)</f>
        <v>24019.70637428105</v>
      </c>
      <c r="J13174" s="2">
        <f>VLOOKUP($E13174,
Products!$A$1:$F$201,MATCH(Orders!J$1,Products!$A$1:$F$1,0),0)</f>
        <v>16602.559277417411</v>
      </c>
    </row>
    <row r="13175" spans="1:10">
      <c r="A13175">
        <v>13174</v>
      </c>
      <c r="B13175" s="4">
        <v>45176</v>
      </c>
      <c r="C13175" s="10">
        <f>DATE(YEAR(orders[[#This Row],[order_date]]), MONTH(orders[[#This Row],[order_date]]), 1)</f>
        <v>45170</v>
      </c>
      <c r="D13175" t="s">
        <v>3664</v>
      </c>
      <c r="E13175" t="s">
        <v>620</v>
      </c>
      <c r="F13175" t="str">
        <f>VLOOKUP(orders[[#This Row],[product_id]],Products!A:C,3,0)</f>
        <v>Electronics</v>
      </c>
      <c r="G13175">
        <v>1</v>
      </c>
      <c r="H13175" s="6">
        <v>0.19028852105148203</v>
      </c>
      <c r="I13175" s="2">
        <f>VLOOKUP($E13175,
Products!$A$1:$F$201,MATCH(Orders!I$1,Products!$A$1:$F$1,0),0)</f>
        <v>23669.635851452331</v>
      </c>
      <c r="J13175" s="2">
        <f>VLOOKUP($E13175,
Products!$A$1:$F$201,MATCH(Orders!J$1,Products!$A$1:$F$1,0),0)</f>
        <v>17880.752220874681</v>
      </c>
    </row>
    <row r="13176" spans="1:10">
      <c r="A13176">
        <v>13175</v>
      </c>
      <c r="B13176" s="4">
        <v>45691</v>
      </c>
      <c r="C13176" s="10">
        <f>DATE(YEAR(orders[[#This Row],[order_date]]), MONTH(orders[[#This Row],[order_date]]), 1)</f>
        <v>45689</v>
      </c>
      <c r="D13176" t="s">
        <v>4374</v>
      </c>
      <c r="E13176" t="s">
        <v>701</v>
      </c>
      <c r="F13176" t="str">
        <f>VLOOKUP(orders[[#This Row],[product_id]],Products!A:C,3,0)</f>
        <v>Electronics</v>
      </c>
      <c r="G13176">
        <v>1</v>
      </c>
      <c r="H13176" s="6">
        <v>0.10853396903588221</v>
      </c>
      <c r="I13176" s="2">
        <f>VLOOKUP($E13176,
Products!$A$1:$F$201,MATCH(Orders!I$1,Products!$A$1:$F$1,0),0)</f>
        <v>19562.35470664543</v>
      </c>
      <c r="J13176" s="2">
        <f>VLOOKUP($E13176,
Products!$A$1:$F$201,MATCH(Orders!J$1,Products!$A$1:$F$1,0),0)</f>
        <v>13782.49498098754</v>
      </c>
    </row>
    <row r="13177" spans="1:10">
      <c r="A13177">
        <v>13176</v>
      </c>
      <c r="B13177" s="4">
        <v>45593</v>
      </c>
      <c r="C13177" s="10">
        <f>DATE(YEAR(orders[[#This Row],[order_date]]), MONTH(orders[[#This Row],[order_date]]), 1)</f>
        <v>45566</v>
      </c>
      <c r="D13177" t="s">
        <v>2893</v>
      </c>
      <c r="E13177" t="s">
        <v>651</v>
      </c>
      <c r="F13177" t="str">
        <f>VLOOKUP(orders[[#This Row],[product_id]],Products!A:C,3,0)</f>
        <v>Electronics</v>
      </c>
      <c r="G13177">
        <v>3</v>
      </c>
      <c r="H13177" s="6">
        <v>0.18114469350416185</v>
      </c>
      <c r="I13177" s="2">
        <f>VLOOKUP($E13177,
Products!$A$1:$F$201,MATCH(Orders!I$1,Products!$A$1:$F$1,0),0)</f>
        <v>28622.091542973511</v>
      </c>
      <c r="J13177" s="2">
        <f>VLOOKUP($E13177,
Products!$A$1:$F$201,MATCH(Orders!J$1,Products!$A$1:$F$1,0),0)</f>
        <v>19327.527634039769</v>
      </c>
    </row>
    <row r="13178" spans="1:10">
      <c r="A13178">
        <v>13177</v>
      </c>
      <c r="B13178" s="4">
        <v>45829</v>
      </c>
      <c r="C13178" s="10">
        <f>DATE(YEAR(orders[[#This Row],[order_date]]), MONTH(orders[[#This Row],[order_date]]), 1)</f>
        <v>45809</v>
      </c>
      <c r="D13178" t="s">
        <v>2100</v>
      </c>
      <c r="E13178" t="s">
        <v>517</v>
      </c>
      <c r="F13178" t="str">
        <f>VLOOKUP(orders[[#This Row],[product_id]],Products!A:C,3,0)</f>
        <v>Electronics</v>
      </c>
      <c r="G13178">
        <v>3</v>
      </c>
      <c r="H13178" s="6">
        <v>0.1148085033305604</v>
      </c>
      <c r="I13178" s="2">
        <f>VLOOKUP($E13178,
Products!$A$1:$F$201,MATCH(Orders!I$1,Products!$A$1:$F$1,0),0)</f>
        <v>30304.143268168769</v>
      </c>
      <c r="J13178" s="2">
        <f>VLOOKUP($E13178,
Products!$A$1:$F$201,MATCH(Orders!J$1,Products!$A$1:$F$1,0),0)</f>
        <v>23998.194785181578</v>
      </c>
    </row>
    <row r="13179" spans="1:10">
      <c r="A13179">
        <v>13178</v>
      </c>
      <c r="B13179" s="4">
        <v>45017</v>
      </c>
      <c r="C13179" s="10">
        <f>DATE(YEAR(orders[[#This Row],[order_date]]), MONTH(orders[[#This Row],[order_date]]), 1)</f>
        <v>45017</v>
      </c>
      <c r="D13179" t="s">
        <v>2156</v>
      </c>
      <c r="E13179" t="s">
        <v>671</v>
      </c>
      <c r="F13179" t="str">
        <f>VLOOKUP(orders[[#This Row],[product_id]],Products!A:C,3,0)</f>
        <v>Electronics</v>
      </c>
      <c r="G13179">
        <v>2</v>
      </c>
      <c r="H13179" s="6">
        <v>0.14983212884179128</v>
      </c>
      <c r="I13179" s="2">
        <f>VLOOKUP($E13179,
Products!$A$1:$F$201,MATCH(Orders!I$1,Products!$A$1:$F$1,0),0)</f>
        <v>20226.002416343759</v>
      </c>
      <c r="J13179" s="2">
        <f>VLOOKUP($E13179,
Products!$A$1:$F$201,MATCH(Orders!J$1,Products!$A$1:$F$1,0),0)</f>
        <v>13513.884167631189</v>
      </c>
    </row>
    <row r="13180" spans="1:10">
      <c r="A13180">
        <v>13179</v>
      </c>
      <c r="B13180" s="4">
        <v>45265</v>
      </c>
      <c r="C13180" s="10">
        <f>DATE(YEAR(orders[[#This Row],[order_date]]), MONTH(orders[[#This Row],[order_date]]), 1)</f>
        <v>45261</v>
      </c>
      <c r="D13180" t="s">
        <v>3874</v>
      </c>
      <c r="E13180" t="s">
        <v>547</v>
      </c>
      <c r="F13180" t="str">
        <f>VLOOKUP(orders[[#This Row],[product_id]],Products!A:C,3,0)</f>
        <v>Appliances</v>
      </c>
      <c r="G13180">
        <v>2</v>
      </c>
      <c r="H13180" s="6">
        <v>0.10548796518846187</v>
      </c>
      <c r="I13180" s="2">
        <f>VLOOKUP($E13180,
Products!$A$1:$F$201,MATCH(Orders!I$1,Products!$A$1:$F$1,0),0)</f>
        <v>2366.4310858022332</v>
      </c>
      <c r="J13180" s="2">
        <f>VLOOKUP($E13180,
Products!$A$1:$F$201,MATCH(Orders!J$1,Products!$A$1:$F$1,0),0)</f>
        <v>1841.1055346213741</v>
      </c>
    </row>
    <row r="13181" spans="1:10">
      <c r="A13181">
        <v>13180</v>
      </c>
      <c r="B13181" s="4">
        <v>45095</v>
      </c>
      <c r="C13181" s="10">
        <f>DATE(YEAR(orders[[#This Row],[order_date]]), MONTH(orders[[#This Row],[order_date]]), 1)</f>
        <v>45078</v>
      </c>
      <c r="D13181" t="s">
        <v>3450</v>
      </c>
      <c r="E13181" t="s">
        <v>669</v>
      </c>
      <c r="F13181" t="str">
        <f>VLOOKUP(orders[[#This Row],[product_id]],Products!A:C,3,0)</f>
        <v>Electronics</v>
      </c>
      <c r="G13181">
        <v>1</v>
      </c>
      <c r="H13181" s="6">
        <v>0.23402903972787686</v>
      </c>
      <c r="I13181" s="2">
        <f>VLOOKUP($E13181,
Products!$A$1:$F$201,MATCH(Orders!I$1,Products!$A$1:$F$1,0),0)</f>
        <v>11708.03419603835</v>
      </c>
      <c r="J13181" s="2">
        <f>VLOOKUP($E13181,
Products!$A$1:$F$201,MATCH(Orders!J$1,Products!$A$1:$F$1,0),0)</f>
        <v>7784.9580101998827</v>
      </c>
    </row>
    <row r="13182" spans="1:10">
      <c r="A13182">
        <v>13181</v>
      </c>
      <c r="B13182" s="4">
        <v>45504</v>
      </c>
      <c r="C13182" s="10">
        <f>DATE(YEAR(orders[[#This Row],[order_date]]), MONTH(orders[[#This Row],[order_date]]), 1)</f>
        <v>45474</v>
      </c>
      <c r="D13182" t="s">
        <v>4265</v>
      </c>
      <c r="E13182" t="s">
        <v>521</v>
      </c>
      <c r="F13182" t="str">
        <f>VLOOKUP(orders[[#This Row],[product_id]],Products!A:C,3,0)</f>
        <v>Electronics</v>
      </c>
      <c r="G13182">
        <v>2</v>
      </c>
      <c r="H13182" s="6">
        <v>0.21509477774318658</v>
      </c>
      <c r="I13182" s="2">
        <f>VLOOKUP($E13182,
Products!$A$1:$F$201,MATCH(Orders!I$1,Products!$A$1:$F$1,0),0)</f>
        <v>18373.691083837519</v>
      </c>
      <c r="J13182" s="2">
        <f>VLOOKUP($E13182,
Products!$A$1:$F$201,MATCH(Orders!J$1,Products!$A$1:$F$1,0),0)</f>
        <v>14409.80197321412</v>
      </c>
    </row>
    <row r="13183" spans="1:10">
      <c r="A13183">
        <v>13182</v>
      </c>
      <c r="B13183" s="4">
        <v>45706</v>
      </c>
      <c r="C13183" s="10">
        <f>DATE(YEAR(orders[[#This Row],[order_date]]), MONTH(orders[[#This Row],[order_date]]), 1)</f>
        <v>45689</v>
      </c>
      <c r="D13183" t="s">
        <v>2071</v>
      </c>
      <c r="E13183" t="s">
        <v>698</v>
      </c>
      <c r="F13183" t="str">
        <f>VLOOKUP(orders[[#This Row],[product_id]],Products!A:C,3,0)</f>
        <v>Appliances</v>
      </c>
      <c r="G13183">
        <v>1</v>
      </c>
      <c r="H13183" s="6">
        <v>0.10423325233823406</v>
      </c>
      <c r="I13183" s="2">
        <f>VLOOKUP($E13183,
Products!$A$1:$F$201,MATCH(Orders!I$1,Products!$A$1:$F$1,0),0)</f>
        <v>5562.620248272905</v>
      </c>
      <c r="J13183" s="2">
        <f>VLOOKUP($E13183,
Products!$A$1:$F$201,MATCH(Orders!J$1,Products!$A$1:$F$1,0),0)</f>
        <v>4191.9477694447714</v>
      </c>
    </row>
    <row r="13184" spans="1:10">
      <c r="A13184">
        <v>13183</v>
      </c>
      <c r="B13184" s="4">
        <v>45096</v>
      </c>
      <c r="C13184" s="10">
        <f>DATE(YEAR(orders[[#This Row],[order_date]]), MONTH(orders[[#This Row],[order_date]]), 1)</f>
        <v>45078</v>
      </c>
      <c r="D13184" t="s">
        <v>3623</v>
      </c>
      <c r="E13184" t="s">
        <v>572</v>
      </c>
      <c r="F13184" t="str">
        <f>VLOOKUP(orders[[#This Row],[product_id]],Products!A:C,3,0)</f>
        <v>Electronics</v>
      </c>
      <c r="G13184">
        <v>3</v>
      </c>
      <c r="H13184" s="6">
        <v>0.18680843854814561</v>
      </c>
      <c r="I13184" s="2">
        <f>VLOOKUP($E13184,
Products!$A$1:$F$201,MATCH(Orders!I$1,Products!$A$1:$F$1,0),0)</f>
        <v>28095.750781518611</v>
      </c>
      <c r="J13184" s="2">
        <f>VLOOKUP($E13184,
Products!$A$1:$F$201,MATCH(Orders!J$1,Products!$A$1:$F$1,0),0)</f>
        <v>21949.841961937182</v>
      </c>
    </row>
    <row r="13185" spans="1:10">
      <c r="A13185">
        <v>13184</v>
      </c>
      <c r="B13185" s="4">
        <v>45288</v>
      </c>
      <c r="C13185" s="10">
        <f>DATE(YEAR(orders[[#This Row],[order_date]]), MONTH(orders[[#This Row],[order_date]]), 1)</f>
        <v>45261</v>
      </c>
      <c r="D13185" t="s">
        <v>4269</v>
      </c>
      <c r="E13185" t="s">
        <v>672</v>
      </c>
      <c r="F13185" t="str">
        <f>VLOOKUP(orders[[#This Row],[product_id]],Products!A:C,3,0)</f>
        <v>Electronics</v>
      </c>
      <c r="G13185">
        <v>1</v>
      </c>
      <c r="H13185" s="6">
        <v>0.1335967493522783</v>
      </c>
      <c r="I13185" s="2">
        <f>VLOOKUP($E13185,
Products!$A$1:$F$201,MATCH(Orders!I$1,Products!$A$1:$F$1,0),0)</f>
        <v>29856.340212906369</v>
      </c>
      <c r="J13185" s="2">
        <f>VLOOKUP($E13185,
Products!$A$1:$F$201,MATCH(Orders!J$1,Products!$A$1:$F$1,0),0)</f>
        <v>19759.064823078941</v>
      </c>
    </row>
    <row r="13186" spans="1:10">
      <c r="A13186">
        <v>13185</v>
      </c>
      <c r="B13186" s="4">
        <v>45170</v>
      </c>
      <c r="C13186" s="10">
        <f>DATE(YEAR(orders[[#This Row],[order_date]]), MONTH(orders[[#This Row],[order_date]]), 1)</f>
        <v>45170</v>
      </c>
      <c r="D13186" t="s">
        <v>4277</v>
      </c>
      <c r="E13186" t="s">
        <v>604</v>
      </c>
      <c r="F13186" t="str">
        <f>VLOOKUP(orders[[#This Row],[product_id]],Products!A:C,3,0)</f>
        <v>Appliances</v>
      </c>
      <c r="G13186">
        <v>1</v>
      </c>
      <c r="H13186" s="6">
        <v>9.9727553375328334E-2</v>
      </c>
      <c r="I13186" s="2">
        <f>VLOOKUP($E13186,
Products!$A$1:$F$201,MATCH(Orders!I$1,Products!$A$1:$F$1,0),0)</f>
        <v>2087.687835040248</v>
      </c>
      <c r="J13186" s="2">
        <f>VLOOKUP($E13186,
Products!$A$1:$F$201,MATCH(Orders!J$1,Products!$A$1:$F$1,0),0)</f>
        <v>1450.1823074928161</v>
      </c>
    </row>
    <row r="13187" spans="1:10">
      <c r="A13187">
        <v>13186</v>
      </c>
      <c r="B13187" s="4">
        <v>45064</v>
      </c>
      <c r="C13187" s="10">
        <f>DATE(YEAR(orders[[#This Row],[order_date]]), MONTH(orders[[#This Row],[order_date]]), 1)</f>
        <v>45047</v>
      </c>
      <c r="D13187" t="s">
        <v>4209</v>
      </c>
      <c r="E13187" t="s">
        <v>564</v>
      </c>
      <c r="F13187" t="str">
        <f>VLOOKUP(orders[[#This Row],[product_id]],Products!A:C,3,0)</f>
        <v>Electronics</v>
      </c>
      <c r="G13187">
        <v>3</v>
      </c>
      <c r="H13187" s="6">
        <v>0.15211040844633666</v>
      </c>
      <c r="I13187" s="2">
        <f>VLOOKUP($E13187,
Products!$A$1:$F$201,MATCH(Orders!I$1,Products!$A$1:$F$1,0),0)</f>
        <v>21989.290766910399</v>
      </c>
      <c r="J13187" s="2">
        <f>VLOOKUP($E13187,
Products!$A$1:$F$201,MATCH(Orders!J$1,Products!$A$1:$F$1,0),0)</f>
        <v>15566.99865864101</v>
      </c>
    </row>
    <row r="13188" spans="1:10">
      <c r="A13188">
        <v>13187</v>
      </c>
      <c r="B13188" s="4">
        <v>45978</v>
      </c>
      <c r="C13188" s="10">
        <f>DATE(YEAR(orders[[#This Row],[order_date]]), MONTH(orders[[#This Row],[order_date]]), 1)</f>
        <v>45962</v>
      </c>
      <c r="D13188" t="s">
        <v>2942</v>
      </c>
      <c r="E13188" t="s">
        <v>543</v>
      </c>
      <c r="F13188" t="str">
        <f>VLOOKUP(orders[[#This Row],[product_id]],Products!A:C,3,0)</f>
        <v>Appliances</v>
      </c>
      <c r="G13188">
        <v>3</v>
      </c>
      <c r="H13188" s="6">
        <v>0.12105517024946959</v>
      </c>
      <c r="I13188" s="2">
        <f>VLOOKUP($E13188,
Products!$A$1:$F$201,MATCH(Orders!I$1,Products!$A$1:$F$1,0),0)</f>
        <v>2300.989425669633</v>
      </c>
      <c r="J13188" s="2">
        <f>VLOOKUP($E13188,
Products!$A$1:$F$201,MATCH(Orders!J$1,Products!$A$1:$F$1,0),0)</f>
        <v>1726.390958088811</v>
      </c>
    </row>
    <row r="13189" spans="1:10">
      <c r="A13189">
        <v>13188</v>
      </c>
      <c r="B13189" s="4">
        <v>45445</v>
      </c>
      <c r="C13189" s="10">
        <f>DATE(YEAR(orders[[#This Row],[order_date]]), MONTH(orders[[#This Row],[order_date]]), 1)</f>
        <v>45444</v>
      </c>
      <c r="D13189" t="s">
        <v>2835</v>
      </c>
      <c r="E13189" t="s">
        <v>649</v>
      </c>
      <c r="F13189" t="str">
        <f>VLOOKUP(orders[[#This Row],[product_id]],Products!A:C,3,0)</f>
        <v>Electronics</v>
      </c>
      <c r="G13189">
        <v>1</v>
      </c>
      <c r="H13189" s="6">
        <v>0.18774528504054336</v>
      </c>
      <c r="I13189" s="2">
        <f>VLOOKUP($E13189,
Products!$A$1:$F$201,MATCH(Orders!I$1,Products!$A$1:$F$1,0),0)</f>
        <v>13109.676759490871</v>
      </c>
      <c r="J13189" s="2">
        <f>VLOOKUP($E13189,
Products!$A$1:$F$201,MATCH(Orders!J$1,Products!$A$1:$F$1,0),0)</f>
        <v>9497.2301945627187</v>
      </c>
    </row>
    <row r="13190" spans="1:10">
      <c r="A13190">
        <v>13189</v>
      </c>
      <c r="B13190" s="4">
        <v>45259</v>
      </c>
      <c r="C13190" s="10">
        <f>DATE(YEAR(orders[[#This Row],[order_date]]), MONTH(orders[[#This Row],[order_date]]), 1)</f>
        <v>45231</v>
      </c>
      <c r="D13190" t="s">
        <v>4589</v>
      </c>
      <c r="E13190" t="s">
        <v>644</v>
      </c>
      <c r="F13190" t="str">
        <f>VLOOKUP(orders[[#This Row],[product_id]],Products!A:C,3,0)</f>
        <v>Appliances</v>
      </c>
      <c r="G13190">
        <v>1</v>
      </c>
      <c r="H13190" s="6">
        <v>0.12531870060296424</v>
      </c>
      <c r="I13190" s="2">
        <f>VLOOKUP($E13190,
Products!$A$1:$F$201,MATCH(Orders!I$1,Products!$A$1:$F$1,0),0)</f>
        <v>2076.3860361463489</v>
      </c>
      <c r="J13190" s="2">
        <f>VLOOKUP($E13190,
Products!$A$1:$F$201,MATCH(Orders!J$1,Products!$A$1:$F$1,0),0)</f>
        <v>1496.280632568785</v>
      </c>
    </row>
    <row r="13191" spans="1:10">
      <c r="A13191">
        <v>13190</v>
      </c>
      <c r="B13191" s="4">
        <v>45891</v>
      </c>
      <c r="C13191" s="10">
        <f>DATE(YEAR(orders[[#This Row],[order_date]]), MONTH(orders[[#This Row],[order_date]]), 1)</f>
        <v>45870</v>
      </c>
      <c r="D13191" t="s">
        <v>3957</v>
      </c>
      <c r="E13191" t="s">
        <v>533</v>
      </c>
      <c r="F13191" t="str">
        <f>VLOOKUP(orders[[#This Row],[product_id]],Products!A:C,3,0)</f>
        <v>Electronics</v>
      </c>
      <c r="G13191">
        <v>1</v>
      </c>
      <c r="H13191" s="6">
        <v>0.20300490101413293</v>
      </c>
      <c r="I13191" s="2">
        <f>VLOOKUP($E13191,
Products!$A$1:$F$201,MATCH(Orders!I$1,Products!$A$1:$F$1,0),0)</f>
        <v>28589.802369332661</v>
      </c>
      <c r="J13191" s="2">
        <f>VLOOKUP($E13191,
Products!$A$1:$F$201,MATCH(Orders!J$1,Products!$A$1:$F$1,0),0)</f>
        <v>21212.93445492295</v>
      </c>
    </row>
    <row r="13192" spans="1:10">
      <c r="A13192">
        <v>13191</v>
      </c>
      <c r="B13192" s="4">
        <v>45489</v>
      </c>
      <c r="C13192" s="10">
        <f>DATE(YEAR(orders[[#This Row],[order_date]]), MONTH(orders[[#This Row],[order_date]]), 1)</f>
        <v>45474</v>
      </c>
      <c r="D13192" t="s">
        <v>1663</v>
      </c>
      <c r="E13192" t="s">
        <v>596</v>
      </c>
      <c r="F13192" t="str">
        <f>VLOOKUP(orders[[#This Row],[product_id]],Products!A:C,3,0)</f>
        <v>Electronics</v>
      </c>
      <c r="G13192">
        <v>2</v>
      </c>
      <c r="H13192" s="6">
        <v>0.12805095399483093</v>
      </c>
      <c r="I13192" s="2">
        <f>VLOOKUP($E13192,
Products!$A$1:$F$201,MATCH(Orders!I$1,Products!$A$1:$F$1,0),0)</f>
        <v>12935.39757670891</v>
      </c>
      <c r="J13192" s="2">
        <f>VLOOKUP($E13192,
Products!$A$1:$F$201,MATCH(Orders!J$1,Products!$A$1:$F$1,0),0)</f>
        <v>9648.6160598594815</v>
      </c>
    </row>
    <row r="13193" spans="1:10">
      <c r="A13193">
        <v>13192</v>
      </c>
      <c r="B13193" s="4">
        <v>45352</v>
      </c>
      <c r="C13193" s="10">
        <f>DATE(YEAR(orders[[#This Row],[order_date]]), MONTH(orders[[#This Row],[order_date]]), 1)</f>
        <v>45352</v>
      </c>
      <c r="D13193" t="s">
        <v>3651</v>
      </c>
      <c r="E13193" t="s">
        <v>616</v>
      </c>
      <c r="F13193" t="str">
        <f>VLOOKUP(orders[[#This Row],[product_id]],Products!A:C,3,0)</f>
        <v>Electronics</v>
      </c>
      <c r="G13193">
        <v>1</v>
      </c>
      <c r="H13193" s="6">
        <v>0.18301828770979714</v>
      </c>
      <c r="I13193" s="2">
        <f>VLOOKUP($E13193,
Products!$A$1:$F$201,MATCH(Orders!I$1,Products!$A$1:$F$1,0),0)</f>
        <v>12172.554053901489</v>
      </c>
      <c r="J13193" s="2">
        <f>VLOOKUP($E13193,
Products!$A$1:$F$201,MATCH(Orders!J$1,Products!$A$1:$F$1,0),0)</f>
        <v>9644.7702288148557</v>
      </c>
    </row>
    <row r="13194" spans="1:10">
      <c r="A13194">
        <v>13193</v>
      </c>
      <c r="B13194" s="4">
        <v>45567</v>
      </c>
      <c r="C13194" s="10">
        <f>DATE(YEAR(orders[[#This Row],[order_date]]), MONTH(orders[[#This Row],[order_date]]), 1)</f>
        <v>45566</v>
      </c>
      <c r="D13194" t="s">
        <v>4638</v>
      </c>
      <c r="E13194" t="s">
        <v>599</v>
      </c>
      <c r="F13194" t="str">
        <f>VLOOKUP(orders[[#This Row],[product_id]],Products!A:C,3,0)</f>
        <v>Electronics</v>
      </c>
      <c r="G13194">
        <v>3</v>
      </c>
      <c r="H13194" s="6">
        <v>0.1588762135779532</v>
      </c>
      <c r="I13194" s="2">
        <f>VLOOKUP($E13194,
Products!$A$1:$F$201,MATCH(Orders!I$1,Products!$A$1:$F$1,0),0)</f>
        <v>24019.70637428105</v>
      </c>
      <c r="J13194" s="2">
        <f>VLOOKUP($E13194,
Products!$A$1:$F$201,MATCH(Orders!J$1,Products!$A$1:$F$1,0),0)</f>
        <v>16602.559277417411</v>
      </c>
    </row>
    <row r="13195" spans="1:10">
      <c r="A13195">
        <v>13194</v>
      </c>
      <c r="B13195" s="4">
        <v>45635</v>
      </c>
      <c r="C13195" s="10">
        <f>DATE(YEAR(orders[[#This Row],[order_date]]), MONTH(orders[[#This Row],[order_date]]), 1)</f>
        <v>45627</v>
      </c>
      <c r="D13195" t="s">
        <v>3720</v>
      </c>
      <c r="E13195" t="s">
        <v>582</v>
      </c>
      <c r="F13195" t="str">
        <f>VLOOKUP(orders[[#This Row],[product_id]],Products!A:C,3,0)</f>
        <v>Electronics</v>
      </c>
      <c r="G13195">
        <v>2</v>
      </c>
      <c r="H13195" s="6">
        <v>0.18493657457127588</v>
      </c>
      <c r="I13195" s="2">
        <f>VLOOKUP($E13195,
Products!$A$1:$F$201,MATCH(Orders!I$1,Products!$A$1:$F$1,0),0)</f>
        <v>16266.090182397211</v>
      </c>
      <c r="J13195" s="2">
        <f>VLOOKUP($E13195,
Products!$A$1:$F$201,MATCH(Orders!J$1,Products!$A$1:$F$1,0),0)</f>
        <v>11802.84602487359</v>
      </c>
    </row>
    <row r="13196" spans="1:10">
      <c r="A13196">
        <v>13195</v>
      </c>
      <c r="B13196" s="4">
        <v>45033</v>
      </c>
      <c r="C13196" s="10">
        <f>DATE(YEAR(orders[[#This Row],[order_date]]), MONTH(orders[[#This Row],[order_date]]), 1)</f>
        <v>45017</v>
      </c>
      <c r="D13196" t="s">
        <v>4192</v>
      </c>
      <c r="E13196" t="s">
        <v>585</v>
      </c>
      <c r="F13196" t="str">
        <f>VLOOKUP(orders[[#This Row],[product_id]],Products!A:C,3,0)</f>
        <v>Appliances</v>
      </c>
      <c r="G13196">
        <v>3</v>
      </c>
      <c r="H13196" s="6">
        <v>8.8993542402293735E-2</v>
      </c>
      <c r="I13196" s="2">
        <f>VLOOKUP($E13196,
Products!$A$1:$F$201,MATCH(Orders!I$1,Products!$A$1:$F$1,0),0)</f>
        <v>24049.2355837664</v>
      </c>
      <c r="J13196" s="2">
        <f>VLOOKUP($E13196,
Products!$A$1:$F$201,MATCH(Orders!J$1,Products!$A$1:$F$1,0),0)</f>
        <v>19053.338129326308</v>
      </c>
    </row>
    <row r="13197" spans="1:10">
      <c r="A13197">
        <v>13196</v>
      </c>
      <c r="B13197" s="4">
        <v>45486</v>
      </c>
      <c r="C13197" s="10">
        <f>DATE(YEAR(orders[[#This Row],[order_date]]), MONTH(orders[[#This Row],[order_date]]), 1)</f>
        <v>45474</v>
      </c>
      <c r="D13197" t="s">
        <v>1834</v>
      </c>
      <c r="E13197" t="s">
        <v>635</v>
      </c>
      <c r="F13197" t="str">
        <f>VLOOKUP(orders[[#This Row],[product_id]],Products!A:C,3,0)</f>
        <v>Electronics</v>
      </c>
      <c r="G13197">
        <v>2</v>
      </c>
      <c r="H13197" s="6">
        <v>0.14655842333388608</v>
      </c>
      <c r="I13197" s="2">
        <f>VLOOKUP($E13197,
Products!$A$1:$F$201,MATCH(Orders!I$1,Products!$A$1:$F$1,0),0)</f>
        <v>31014.321091901689</v>
      </c>
      <c r="J13197" s="2">
        <f>VLOOKUP($E13197,
Products!$A$1:$F$201,MATCH(Orders!J$1,Products!$A$1:$F$1,0),0)</f>
        <v>23202.91049209132</v>
      </c>
    </row>
    <row r="13198" spans="1:10">
      <c r="A13198">
        <v>13197</v>
      </c>
      <c r="B13198" s="4">
        <v>45064</v>
      </c>
      <c r="C13198" s="10">
        <f>DATE(YEAR(orders[[#This Row],[order_date]]), MONTH(orders[[#This Row],[order_date]]), 1)</f>
        <v>45047</v>
      </c>
      <c r="D13198" t="s">
        <v>3134</v>
      </c>
      <c r="E13198" t="s">
        <v>653</v>
      </c>
      <c r="F13198" t="str">
        <f>VLOOKUP(orders[[#This Row],[product_id]],Products!A:C,3,0)</f>
        <v>Electronics</v>
      </c>
      <c r="G13198">
        <v>3</v>
      </c>
      <c r="H13198" s="6">
        <v>0.12104823613922751</v>
      </c>
      <c r="I13198" s="2">
        <f>VLOOKUP($E13198,
Products!$A$1:$F$201,MATCH(Orders!I$1,Products!$A$1:$F$1,0),0)</f>
        <v>18065.96612294337</v>
      </c>
      <c r="J13198" s="2">
        <f>VLOOKUP($E13198,
Products!$A$1:$F$201,MATCH(Orders!J$1,Products!$A$1:$F$1,0),0)</f>
        <v>14411.932365903909</v>
      </c>
    </row>
    <row r="13199" spans="1:10">
      <c r="A13199">
        <v>13198</v>
      </c>
      <c r="B13199" s="4">
        <v>45541</v>
      </c>
      <c r="C13199" s="10">
        <f>DATE(YEAR(orders[[#This Row],[order_date]]), MONTH(orders[[#This Row],[order_date]]), 1)</f>
        <v>45536</v>
      </c>
      <c r="D13199" t="s">
        <v>3475</v>
      </c>
      <c r="E13199" t="s">
        <v>577</v>
      </c>
      <c r="F13199" t="str">
        <f>VLOOKUP(orders[[#This Row],[product_id]],Products!A:C,3,0)</f>
        <v>Appliances</v>
      </c>
      <c r="G13199">
        <v>2</v>
      </c>
      <c r="H13199" s="6">
        <v>5.5707561631623839E-2</v>
      </c>
      <c r="I13199" s="2">
        <f>VLOOKUP($E13199,
Products!$A$1:$F$201,MATCH(Orders!I$1,Products!$A$1:$F$1,0),0)</f>
        <v>24178.046221204509</v>
      </c>
      <c r="J13199" s="2">
        <f>VLOOKUP($E13199,
Products!$A$1:$F$201,MATCH(Orders!J$1,Products!$A$1:$F$1,0),0)</f>
        <v>17784.08636999697</v>
      </c>
    </row>
    <row r="13200" spans="1:10">
      <c r="A13200">
        <v>13199</v>
      </c>
      <c r="B13200" s="4">
        <v>44973</v>
      </c>
      <c r="C13200" s="10">
        <f>DATE(YEAR(orders[[#This Row],[order_date]]), MONTH(orders[[#This Row],[order_date]]), 1)</f>
        <v>44958</v>
      </c>
      <c r="D13200" t="s">
        <v>3082</v>
      </c>
      <c r="E13200" t="s">
        <v>543</v>
      </c>
      <c r="F13200" t="str">
        <f>VLOOKUP(orders[[#This Row],[product_id]],Products!A:C,3,0)</f>
        <v>Appliances</v>
      </c>
      <c r="G13200">
        <v>2</v>
      </c>
      <c r="H13200" s="6">
        <v>0.13796456274787719</v>
      </c>
      <c r="I13200" s="2">
        <f>VLOOKUP($E13200,
Products!$A$1:$F$201,MATCH(Orders!I$1,Products!$A$1:$F$1,0),0)</f>
        <v>2300.989425669633</v>
      </c>
      <c r="J13200" s="2">
        <f>VLOOKUP($E13200,
Products!$A$1:$F$201,MATCH(Orders!J$1,Products!$A$1:$F$1,0),0)</f>
        <v>1726.390958088811</v>
      </c>
    </row>
    <row r="13201" spans="1:10">
      <c r="A13201">
        <v>13200</v>
      </c>
      <c r="B13201" s="4">
        <v>45294</v>
      </c>
      <c r="C13201" s="10">
        <f>DATE(YEAR(orders[[#This Row],[order_date]]), MONTH(orders[[#This Row],[order_date]]), 1)</f>
        <v>45292</v>
      </c>
      <c r="D13201" t="s">
        <v>4026</v>
      </c>
      <c r="E13201" t="s">
        <v>689</v>
      </c>
      <c r="F13201" t="str">
        <f>VLOOKUP(orders[[#This Row],[product_id]],Products!A:C,3,0)</f>
        <v>Electronics</v>
      </c>
      <c r="G13201">
        <v>2</v>
      </c>
      <c r="H13201" s="6">
        <v>0.15646518303560011</v>
      </c>
      <c r="I13201" s="2">
        <f>VLOOKUP($E13201,
Products!$A$1:$F$201,MATCH(Orders!I$1,Products!$A$1:$F$1,0),0)</f>
        <v>22021.70433799336</v>
      </c>
      <c r="J13201" s="2">
        <f>VLOOKUP($E13201,
Products!$A$1:$F$201,MATCH(Orders!J$1,Products!$A$1:$F$1,0),0)</f>
        <v>16990.60087110737</v>
      </c>
    </row>
    <row r="13202" spans="1:10">
      <c r="A13202">
        <v>13201</v>
      </c>
      <c r="B13202" s="4">
        <v>44932</v>
      </c>
      <c r="C13202" s="10">
        <f>DATE(YEAR(orders[[#This Row],[order_date]]), MONTH(orders[[#This Row],[order_date]]), 1)</f>
        <v>44927</v>
      </c>
      <c r="D13202" t="s">
        <v>2825</v>
      </c>
      <c r="E13202" t="s">
        <v>672</v>
      </c>
      <c r="F13202" t="str">
        <f>VLOOKUP(orders[[#This Row],[product_id]],Products!A:C,3,0)</f>
        <v>Electronics</v>
      </c>
      <c r="G13202">
        <v>1</v>
      </c>
      <c r="H13202" s="6">
        <v>0.16736445138175152</v>
      </c>
      <c r="I13202" s="2">
        <f>VLOOKUP($E13202,
Products!$A$1:$F$201,MATCH(Orders!I$1,Products!$A$1:$F$1,0),0)</f>
        <v>29856.340212906369</v>
      </c>
      <c r="J13202" s="2">
        <f>VLOOKUP($E13202,
Products!$A$1:$F$201,MATCH(Orders!J$1,Products!$A$1:$F$1,0),0)</f>
        <v>19759.064823078941</v>
      </c>
    </row>
    <row r="13203" spans="1:10">
      <c r="A13203">
        <v>13202</v>
      </c>
      <c r="B13203" s="4">
        <v>45449</v>
      </c>
      <c r="C13203" s="10">
        <f>DATE(YEAR(orders[[#This Row],[order_date]]), MONTH(orders[[#This Row],[order_date]]), 1)</f>
        <v>45444</v>
      </c>
      <c r="D13203" t="s">
        <v>2402</v>
      </c>
      <c r="E13203" t="s">
        <v>536</v>
      </c>
      <c r="F13203" t="str">
        <f>VLOOKUP(orders[[#This Row],[product_id]],Products!A:C,3,0)</f>
        <v>Appliances</v>
      </c>
      <c r="G13203">
        <v>2</v>
      </c>
      <c r="H13203" s="6">
        <v>0.14790869617777136</v>
      </c>
      <c r="I13203" s="2">
        <f>VLOOKUP($E13203,
Products!$A$1:$F$201,MATCH(Orders!I$1,Products!$A$1:$F$1,0),0)</f>
        <v>25818.123603836499</v>
      </c>
      <c r="J13203" s="2">
        <f>VLOOKUP($E13203,
Products!$A$1:$F$201,MATCH(Orders!J$1,Products!$A$1:$F$1,0),0)</f>
        <v>18462.729442964981</v>
      </c>
    </row>
    <row r="13204" spans="1:10">
      <c r="A13204">
        <v>13203</v>
      </c>
      <c r="B13204" s="4">
        <v>45455</v>
      </c>
      <c r="C13204" s="10">
        <f>DATE(YEAR(orders[[#This Row],[order_date]]), MONTH(orders[[#This Row],[order_date]]), 1)</f>
        <v>45444</v>
      </c>
      <c r="D13204" t="s">
        <v>838</v>
      </c>
      <c r="E13204" t="s">
        <v>585</v>
      </c>
      <c r="F13204" t="str">
        <f>VLOOKUP(orders[[#This Row],[product_id]],Products!A:C,3,0)</f>
        <v>Appliances</v>
      </c>
      <c r="G13204">
        <v>3</v>
      </c>
      <c r="H13204" s="6">
        <v>0.12531569480324736</v>
      </c>
      <c r="I13204" s="2">
        <f>VLOOKUP($E13204,
Products!$A$1:$F$201,MATCH(Orders!I$1,Products!$A$1:$F$1,0),0)</f>
        <v>24049.2355837664</v>
      </c>
      <c r="J13204" s="2">
        <f>VLOOKUP($E13204,
Products!$A$1:$F$201,MATCH(Orders!J$1,Products!$A$1:$F$1,0),0)</f>
        <v>19053.338129326308</v>
      </c>
    </row>
    <row r="13205" spans="1:10">
      <c r="A13205">
        <v>13204</v>
      </c>
      <c r="B13205" s="4">
        <v>44992</v>
      </c>
      <c r="C13205" s="10">
        <f>DATE(YEAR(orders[[#This Row],[order_date]]), MONTH(orders[[#This Row],[order_date]]), 1)</f>
        <v>44986</v>
      </c>
      <c r="D13205" t="s">
        <v>4017</v>
      </c>
      <c r="E13205" t="s">
        <v>656</v>
      </c>
      <c r="F13205" t="str">
        <f>VLOOKUP(orders[[#This Row],[product_id]],Products!A:C,3,0)</f>
        <v>Electronics</v>
      </c>
      <c r="G13205">
        <v>1</v>
      </c>
      <c r="H13205" s="6">
        <v>0.16271307053053127</v>
      </c>
      <c r="I13205" s="2">
        <f>VLOOKUP($E13205,
Products!$A$1:$F$201,MATCH(Orders!I$1,Products!$A$1:$F$1,0),0)</f>
        <v>30485.811519789549</v>
      </c>
      <c r="J13205" s="2">
        <f>VLOOKUP($E13205,
Products!$A$1:$F$201,MATCH(Orders!J$1,Products!$A$1:$F$1,0),0)</f>
        <v>23818.70129930825</v>
      </c>
    </row>
    <row r="13206" spans="1:10">
      <c r="A13206">
        <v>13205</v>
      </c>
      <c r="B13206" s="4">
        <v>45346</v>
      </c>
      <c r="C13206" s="10">
        <f>DATE(YEAR(orders[[#This Row],[order_date]]), MONTH(orders[[#This Row],[order_date]]), 1)</f>
        <v>45323</v>
      </c>
      <c r="D13206" t="s">
        <v>3855</v>
      </c>
      <c r="E13206" t="s">
        <v>667</v>
      </c>
      <c r="F13206" t="str">
        <f>VLOOKUP(orders[[#This Row],[product_id]],Products!A:C,3,0)</f>
        <v>Electronics</v>
      </c>
      <c r="G13206">
        <v>2</v>
      </c>
      <c r="H13206" s="6">
        <v>0.13365003287536467</v>
      </c>
      <c r="I13206" s="2">
        <f>VLOOKUP($E13206,
Products!$A$1:$F$201,MATCH(Orders!I$1,Products!$A$1:$F$1,0),0)</f>
        <v>2491.507056421975</v>
      </c>
      <c r="J13206" s="2">
        <f>VLOOKUP($E13206,
Products!$A$1:$F$201,MATCH(Orders!J$1,Products!$A$1:$F$1,0),0)</f>
        <v>1871.4408177277719</v>
      </c>
    </row>
    <row r="13207" spans="1:10">
      <c r="A13207">
        <v>13206</v>
      </c>
      <c r="B13207" s="4">
        <v>45860</v>
      </c>
      <c r="C13207" s="10">
        <f>DATE(YEAR(orders[[#This Row],[order_date]]), MONTH(orders[[#This Row],[order_date]]), 1)</f>
        <v>45839</v>
      </c>
      <c r="D13207" t="s">
        <v>1275</v>
      </c>
      <c r="E13207" t="s">
        <v>601</v>
      </c>
      <c r="F13207" t="str">
        <f>VLOOKUP(orders[[#This Row],[product_id]],Products!A:C,3,0)</f>
        <v>Appliances</v>
      </c>
      <c r="G13207">
        <v>2</v>
      </c>
      <c r="H13207" s="6">
        <v>0.12565774977315</v>
      </c>
      <c r="I13207" s="2">
        <f>VLOOKUP($E13207,
Products!$A$1:$F$201,MATCH(Orders!I$1,Products!$A$1:$F$1,0),0)</f>
        <v>2095.1354013205032</v>
      </c>
      <c r="J13207" s="2">
        <f>VLOOKUP($E13207,
Products!$A$1:$F$201,MATCH(Orders!J$1,Products!$A$1:$F$1,0),0)</f>
        <v>1374.592895200507</v>
      </c>
    </row>
    <row r="13208" spans="1:10">
      <c r="A13208">
        <v>13207</v>
      </c>
      <c r="B13208" s="4">
        <v>45424</v>
      </c>
      <c r="C13208" s="10">
        <f>DATE(YEAR(orders[[#This Row],[order_date]]), MONTH(orders[[#This Row],[order_date]]), 1)</f>
        <v>45413</v>
      </c>
      <c r="D13208" t="s">
        <v>3214</v>
      </c>
      <c r="E13208" t="s">
        <v>522</v>
      </c>
      <c r="F13208" t="str">
        <f>VLOOKUP(orders[[#This Row],[product_id]],Products!A:C,3,0)</f>
        <v>Appliances</v>
      </c>
      <c r="G13208">
        <v>3</v>
      </c>
      <c r="H13208" s="6">
        <v>6.2114450052603361E-2</v>
      </c>
      <c r="I13208" s="2">
        <f>VLOOKUP($E13208,
Products!$A$1:$F$201,MATCH(Orders!I$1,Products!$A$1:$F$1,0),0)</f>
        <v>24966.707940261898</v>
      </c>
      <c r="J13208" s="2">
        <f>VLOOKUP($E13208,
Products!$A$1:$F$201,MATCH(Orders!J$1,Products!$A$1:$F$1,0),0)</f>
        <v>19868.70644165645</v>
      </c>
    </row>
    <row r="13209" spans="1:10">
      <c r="A13209">
        <v>13208</v>
      </c>
      <c r="B13209" s="4">
        <v>45257</v>
      </c>
      <c r="C13209" s="10">
        <f>DATE(YEAR(orders[[#This Row],[order_date]]), MONTH(orders[[#This Row],[order_date]]), 1)</f>
        <v>45231</v>
      </c>
      <c r="D13209" t="s">
        <v>830</v>
      </c>
      <c r="E13209" t="s">
        <v>612</v>
      </c>
      <c r="F13209" t="str">
        <f>VLOOKUP(orders[[#This Row],[product_id]],Products!A:C,3,0)</f>
        <v>Electronics</v>
      </c>
      <c r="G13209">
        <v>3</v>
      </c>
      <c r="H13209" s="6">
        <v>0.12963433517325559</v>
      </c>
      <c r="I13209" s="2">
        <f>VLOOKUP($E13209,
Products!$A$1:$F$201,MATCH(Orders!I$1,Products!$A$1:$F$1,0),0)</f>
        <v>2704.041843529928</v>
      </c>
      <c r="J13209" s="2">
        <f>VLOOKUP($E13209,
Products!$A$1:$F$201,MATCH(Orders!J$1,Products!$A$1:$F$1,0),0)</f>
        <v>2158.9135708713038</v>
      </c>
    </row>
    <row r="13210" spans="1:10">
      <c r="A13210">
        <v>13209</v>
      </c>
      <c r="B13210" s="4">
        <v>45694</v>
      </c>
      <c r="C13210" s="10">
        <f>DATE(YEAR(orders[[#This Row],[order_date]]), MONTH(orders[[#This Row],[order_date]]), 1)</f>
        <v>45689</v>
      </c>
      <c r="D13210" t="s">
        <v>1740</v>
      </c>
      <c r="E13210" t="s">
        <v>529</v>
      </c>
      <c r="F13210" t="str">
        <f>VLOOKUP(orders[[#This Row],[product_id]],Products!A:C,3,0)</f>
        <v>Electronics</v>
      </c>
      <c r="G13210">
        <v>2</v>
      </c>
      <c r="H13210" s="6">
        <v>0.1936112501240892</v>
      </c>
      <c r="I13210" s="2">
        <f>VLOOKUP($E13210,
Products!$A$1:$F$201,MATCH(Orders!I$1,Products!$A$1:$F$1,0),0)</f>
        <v>18308.801775351771</v>
      </c>
      <c r="J13210" s="2">
        <f>VLOOKUP($E13210,
Products!$A$1:$F$201,MATCH(Orders!J$1,Products!$A$1:$F$1,0),0)</f>
        <v>12027.24184831013</v>
      </c>
    </row>
    <row r="13211" spans="1:10">
      <c r="A13211">
        <v>13210</v>
      </c>
      <c r="B13211" s="4">
        <v>45927</v>
      </c>
      <c r="C13211" s="10">
        <f>DATE(YEAR(orders[[#This Row],[order_date]]), MONTH(orders[[#This Row],[order_date]]), 1)</f>
        <v>45901</v>
      </c>
      <c r="D13211" t="s">
        <v>4245</v>
      </c>
      <c r="E13211" t="s">
        <v>668</v>
      </c>
      <c r="F13211" t="str">
        <f>VLOOKUP(orders[[#This Row],[product_id]],Products!A:C,3,0)</f>
        <v>Electronics</v>
      </c>
      <c r="G13211">
        <v>2</v>
      </c>
      <c r="H13211" s="6">
        <v>0.1941291279351943</v>
      </c>
      <c r="I13211" s="2">
        <f>VLOOKUP($E13211,
Products!$A$1:$F$201,MATCH(Orders!I$1,Products!$A$1:$F$1,0),0)</f>
        <v>23702.058773663419</v>
      </c>
      <c r="J13211" s="2">
        <f>VLOOKUP($E13211,
Products!$A$1:$F$201,MATCH(Orders!J$1,Products!$A$1:$F$1,0),0)</f>
        <v>17657.804767621328</v>
      </c>
    </row>
    <row r="13212" spans="1:10">
      <c r="A13212">
        <v>13211</v>
      </c>
      <c r="B13212" s="4">
        <v>45456</v>
      </c>
      <c r="C13212" s="10">
        <f>DATE(YEAR(orders[[#This Row],[order_date]]), MONTH(orders[[#This Row],[order_date]]), 1)</f>
        <v>45444</v>
      </c>
      <c r="D13212" t="s">
        <v>4184</v>
      </c>
      <c r="E13212" t="s">
        <v>623</v>
      </c>
      <c r="F13212" t="str">
        <f>VLOOKUP(orders[[#This Row],[product_id]],Products!A:C,3,0)</f>
        <v>Electronics</v>
      </c>
      <c r="G13212">
        <v>3</v>
      </c>
      <c r="H13212" s="6">
        <v>0.13978933672673036</v>
      </c>
      <c r="I13212" s="2">
        <f>VLOOKUP($E13212,
Products!$A$1:$F$201,MATCH(Orders!I$1,Products!$A$1:$F$1,0),0)</f>
        <v>27422.76406600175</v>
      </c>
      <c r="J13212" s="2">
        <f>VLOOKUP($E13212,
Products!$A$1:$F$201,MATCH(Orders!J$1,Products!$A$1:$F$1,0),0)</f>
        <v>18707.390708641691</v>
      </c>
    </row>
    <row r="13213" spans="1:10">
      <c r="A13213">
        <v>13212</v>
      </c>
      <c r="B13213" s="4">
        <v>45169</v>
      </c>
      <c r="C13213" s="10">
        <f>DATE(YEAR(orders[[#This Row],[order_date]]), MONTH(orders[[#This Row],[order_date]]), 1)</f>
        <v>45139</v>
      </c>
      <c r="D13213" t="s">
        <v>3694</v>
      </c>
      <c r="E13213" t="s">
        <v>656</v>
      </c>
      <c r="F13213" t="str">
        <f>VLOOKUP(orders[[#This Row],[product_id]],Products!A:C,3,0)</f>
        <v>Electronics</v>
      </c>
      <c r="G13213">
        <v>2</v>
      </c>
      <c r="H13213" s="6">
        <v>0.20245746110427332</v>
      </c>
      <c r="I13213" s="2">
        <f>VLOOKUP($E13213,
Products!$A$1:$F$201,MATCH(Orders!I$1,Products!$A$1:$F$1,0),0)</f>
        <v>30485.811519789549</v>
      </c>
      <c r="J13213" s="2">
        <f>VLOOKUP($E13213,
Products!$A$1:$F$201,MATCH(Orders!J$1,Products!$A$1:$F$1,0),0)</f>
        <v>23818.70129930825</v>
      </c>
    </row>
    <row r="13214" spans="1:10">
      <c r="A13214">
        <v>13213</v>
      </c>
      <c r="B13214" s="4">
        <v>45276</v>
      </c>
      <c r="C13214" s="10">
        <f>DATE(YEAR(orders[[#This Row],[order_date]]), MONTH(orders[[#This Row],[order_date]]), 1)</f>
        <v>45261</v>
      </c>
      <c r="D13214" t="s">
        <v>2780</v>
      </c>
      <c r="E13214" t="s">
        <v>641</v>
      </c>
      <c r="F13214" t="str">
        <f>VLOOKUP(orders[[#This Row],[product_id]],Products!A:C,3,0)</f>
        <v>Appliances</v>
      </c>
      <c r="G13214">
        <v>2</v>
      </c>
      <c r="H13214" s="6">
        <v>0.11543668865364103</v>
      </c>
      <c r="I13214" s="2">
        <f>VLOOKUP($E13214,
Products!$A$1:$F$201,MATCH(Orders!I$1,Products!$A$1:$F$1,0),0)</f>
        <v>27167.965718506261</v>
      </c>
      <c r="J13214" s="2">
        <f>VLOOKUP($E13214,
Products!$A$1:$F$201,MATCH(Orders!J$1,Products!$A$1:$F$1,0),0)</f>
        <v>19748.025676381669</v>
      </c>
    </row>
    <row r="13215" spans="1:10">
      <c r="A13215">
        <v>13214</v>
      </c>
      <c r="B13215" s="4">
        <v>45967</v>
      </c>
      <c r="C13215" s="10">
        <f>DATE(YEAR(orders[[#This Row],[order_date]]), MONTH(orders[[#This Row],[order_date]]), 1)</f>
        <v>45962</v>
      </c>
      <c r="D13215" t="s">
        <v>912</v>
      </c>
      <c r="E13215" t="s">
        <v>687</v>
      </c>
      <c r="F13215" t="str">
        <f>VLOOKUP(orders[[#This Row],[product_id]],Products!A:C,3,0)</f>
        <v>Electronics</v>
      </c>
      <c r="G13215">
        <v>1</v>
      </c>
      <c r="H13215" s="6">
        <v>0.17908737240397229</v>
      </c>
      <c r="I13215" s="2">
        <f>VLOOKUP($E13215,
Products!$A$1:$F$201,MATCH(Orders!I$1,Products!$A$1:$F$1,0),0)</f>
        <v>12143.737276429891</v>
      </c>
      <c r="J13215" s="2">
        <f>VLOOKUP($E13215,
Products!$A$1:$F$201,MATCH(Orders!J$1,Products!$A$1:$F$1,0),0)</f>
        <v>9077.1957392673976</v>
      </c>
    </row>
    <row r="13216" spans="1:10">
      <c r="A13216">
        <v>13215</v>
      </c>
      <c r="B13216" s="4">
        <v>45661</v>
      </c>
      <c r="C13216" s="10">
        <f>DATE(YEAR(orders[[#This Row],[order_date]]), MONTH(orders[[#This Row],[order_date]]), 1)</f>
        <v>45658</v>
      </c>
      <c r="D13216" t="s">
        <v>3999</v>
      </c>
      <c r="E13216" t="s">
        <v>592</v>
      </c>
      <c r="F13216" t="str">
        <f>VLOOKUP(orders[[#This Row],[product_id]],Products!A:C,3,0)</f>
        <v>Electronics</v>
      </c>
      <c r="G13216">
        <v>1</v>
      </c>
      <c r="H13216" s="6">
        <v>0.14989168039391262</v>
      </c>
      <c r="I13216" s="2">
        <f>VLOOKUP($E13216,
Products!$A$1:$F$201,MATCH(Orders!I$1,Products!$A$1:$F$1,0),0)</f>
        <v>12221.95918536383</v>
      </c>
      <c r="J13216" s="2">
        <f>VLOOKUP($E13216,
Products!$A$1:$F$201,MATCH(Orders!J$1,Products!$A$1:$F$1,0),0)</f>
        <v>9737.7215556427309</v>
      </c>
    </row>
    <row r="13217" spans="1:10">
      <c r="A13217">
        <v>13216</v>
      </c>
      <c r="B13217" s="4">
        <v>45808</v>
      </c>
      <c r="C13217" s="10">
        <f>DATE(YEAR(orders[[#This Row],[order_date]]), MONTH(orders[[#This Row],[order_date]]), 1)</f>
        <v>45778</v>
      </c>
      <c r="D13217" t="s">
        <v>1017</v>
      </c>
      <c r="E13217" t="s">
        <v>654</v>
      </c>
      <c r="F13217" t="str">
        <f>VLOOKUP(orders[[#This Row],[product_id]],Products!A:C,3,0)</f>
        <v>Electronics</v>
      </c>
      <c r="G13217">
        <v>1</v>
      </c>
      <c r="H13217" s="6">
        <v>0.24763964587614912</v>
      </c>
      <c r="I13217" s="2">
        <f>VLOOKUP($E13217,
Products!$A$1:$F$201,MATCH(Orders!I$1,Products!$A$1:$F$1,0),0)</f>
        <v>2480.90324078101</v>
      </c>
      <c r="J13217" s="2">
        <f>VLOOKUP($E13217,
Products!$A$1:$F$201,MATCH(Orders!J$1,Products!$A$1:$F$1,0),0)</f>
        <v>1964.543440578911</v>
      </c>
    </row>
    <row r="13218" spans="1:10">
      <c r="A13218">
        <v>13217</v>
      </c>
      <c r="B13218" s="4">
        <v>45289</v>
      </c>
      <c r="C13218" s="10">
        <f>DATE(YEAR(orders[[#This Row],[order_date]]), MONTH(orders[[#This Row],[order_date]]), 1)</f>
        <v>45261</v>
      </c>
      <c r="D13218" t="s">
        <v>3135</v>
      </c>
      <c r="E13218" t="s">
        <v>524</v>
      </c>
      <c r="F13218" t="str">
        <f>VLOOKUP(orders[[#This Row],[product_id]],Products!A:C,3,0)</f>
        <v>Electronics</v>
      </c>
      <c r="G13218">
        <v>1</v>
      </c>
      <c r="H13218" s="6">
        <v>0.21060792402936906</v>
      </c>
      <c r="I13218" s="2">
        <f>VLOOKUP($E13218,
Products!$A$1:$F$201,MATCH(Orders!I$1,Products!$A$1:$F$1,0),0)</f>
        <v>13162.372749153699</v>
      </c>
      <c r="J13218" s="2">
        <f>VLOOKUP($E13218,
Products!$A$1:$F$201,MATCH(Orders!J$1,Products!$A$1:$F$1,0),0)</f>
        <v>8772.7564251238819</v>
      </c>
    </row>
    <row r="13219" spans="1:10">
      <c r="A13219">
        <v>13218</v>
      </c>
      <c r="B13219" s="4">
        <v>45941</v>
      </c>
      <c r="C13219" s="10">
        <f>DATE(YEAR(orders[[#This Row],[order_date]]), MONTH(orders[[#This Row],[order_date]]), 1)</f>
        <v>45931</v>
      </c>
      <c r="D13219" t="s">
        <v>2491</v>
      </c>
      <c r="E13219" t="s">
        <v>664</v>
      </c>
      <c r="F13219" t="str">
        <f>VLOOKUP(orders[[#This Row],[product_id]],Products!A:C,3,0)</f>
        <v>Appliances</v>
      </c>
      <c r="G13219">
        <v>3</v>
      </c>
      <c r="H13219" s="6">
        <v>0.11005219621227111</v>
      </c>
      <c r="I13219" s="2">
        <f>VLOOKUP($E13219,
Products!$A$1:$F$201,MATCH(Orders!I$1,Products!$A$1:$F$1,0),0)</f>
        <v>2181.6314584966208</v>
      </c>
      <c r="J13219" s="2">
        <f>VLOOKUP($E13219,
Products!$A$1:$F$201,MATCH(Orders!J$1,Products!$A$1:$F$1,0),0)</f>
        <v>1607.5776178781809</v>
      </c>
    </row>
    <row r="13220" spans="1:10">
      <c r="A13220">
        <v>13219</v>
      </c>
      <c r="B13220" s="4">
        <v>45451</v>
      </c>
      <c r="C13220" s="10">
        <f>DATE(YEAR(orders[[#This Row],[order_date]]), MONTH(orders[[#This Row],[order_date]]), 1)</f>
        <v>45444</v>
      </c>
      <c r="D13220" t="s">
        <v>2044</v>
      </c>
      <c r="E13220" t="s">
        <v>555</v>
      </c>
      <c r="F13220" t="str">
        <f>VLOOKUP(orders[[#This Row],[product_id]],Products!A:C,3,0)</f>
        <v>Electronics</v>
      </c>
      <c r="G13220">
        <v>3</v>
      </c>
      <c r="H13220" s="6">
        <v>0.13548451677389362</v>
      </c>
      <c r="I13220" s="2">
        <f>VLOOKUP($E13220,
Products!$A$1:$F$201,MATCH(Orders!I$1,Products!$A$1:$F$1,0),0)</f>
        <v>32397.674936233889</v>
      </c>
      <c r="J13220" s="2">
        <f>VLOOKUP($E13220,
Products!$A$1:$F$201,MATCH(Orders!J$1,Products!$A$1:$F$1,0),0)</f>
        <v>24559.251285382288</v>
      </c>
    </row>
    <row r="13221" spans="1:10">
      <c r="A13221">
        <v>13220</v>
      </c>
      <c r="B13221" s="4">
        <v>45757</v>
      </c>
      <c r="C13221" s="10">
        <f>DATE(YEAR(orders[[#This Row],[order_date]]), MONTH(orders[[#This Row],[order_date]]), 1)</f>
        <v>45748</v>
      </c>
      <c r="D13221" t="s">
        <v>3985</v>
      </c>
      <c r="E13221" t="s">
        <v>576</v>
      </c>
      <c r="F13221" t="str">
        <f>VLOOKUP(orders[[#This Row],[product_id]],Products!A:C,3,0)</f>
        <v>Electronics</v>
      </c>
      <c r="G13221">
        <v>3</v>
      </c>
      <c r="H13221" s="6">
        <v>0.21612601698010533</v>
      </c>
      <c r="I13221" s="2">
        <f>VLOOKUP($E13221,
Products!$A$1:$F$201,MATCH(Orders!I$1,Products!$A$1:$F$1,0),0)</f>
        <v>12571.90922514794</v>
      </c>
      <c r="J13221" s="2">
        <f>VLOOKUP($E13221,
Products!$A$1:$F$201,MATCH(Orders!J$1,Products!$A$1:$F$1,0),0)</f>
        <v>9314.5536289888332</v>
      </c>
    </row>
    <row r="13222" spans="1:10">
      <c r="A13222">
        <v>13221</v>
      </c>
      <c r="B13222" s="4">
        <v>45708</v>
      </c>
      <c r="C13222" s="10">
        <f>DATE(YEAR(orders[[#This Row],[order_date]]), MONTH(orders[[#This Row],[order_date]]), 1)</f>
        <v>45689</v>
      </c>
      <c r="D13222" t="s">
        <v>4398</v>
      </c>
      <c r="E13222" t="s">
        <v>617</v>
      </c>
      <c r="F13222" t="str">
        <f>VLOOKUP(orders[[#This Row],[product_id]],Products!A:C,3,0)</f>
        <v>Electronics</v>
      </c>
      <c r="G13222">
        <v>1</v>
      </c>
      <c r="H13222" s="6">
        <v>0.1582016218226836</v>
      </c>
      <c r="I13222" s="2">
        <f>VLOOKUP($E13222,
Products!$A$1:$F$201,MATCH(Orders!I$1,Products!$A$1:$F$1,0),0)</f>
        <v>19466.867434847129</v>
      </c>
      <c r="J13222" s="2">
        <f>VLOOKUP($E13222,
Products!$A$1:$F$201,MATCH(Orders!J$1,Products!$A$1:$F$1,0),0)</f>
        <v>13371.790482684521</v>
      </c>
    </row>
    <row r="13223" spans="1:10">
      <c r="A13223">
        <v>13222</v>
      </c>
      <c r="B13223" s="4">
        <v>45346</v>
      </c>
      <c r="C13223" s="10">
        <f>DATE(YEAR(orders[[#This Row],[order_date]]), MONTH(orders[[#This Row],[order_date]]), 1)</f>
        <v>45323</v>
      </c>
      <c r="D13223" t="s">
        <v>1001</v>
      </c>
      <c r="E13223" t="s">
        <v>529</v>
      </c>
      <c r="F13223" t="str">
        <f>VLOOKUP(orders[[#This Row],[product_id]],Products!A:C,3,0)</f>
        <v>Electronics</v>
      </c>
      <c r="G13223">
        <v>1</v>
      </c>
      <c r="H13223" s="6">
        <v>0.11372672147246479</v>
      </c>
      <c r="I13223" s="2">
        <f>VLOOKUP($E13223,
Products!$A$1:$F$201,MATCH(Orders!I$1,Products!$A$1:$F$1,0),0)</f>
        <v>18308.801775351771</v>
      </c>
      <c r="J13223" s="2">
        <f>VLOOKUP($E13223,
Products!$A$1:$F$201,MATCH(Orders!J$1,Products!$A$1:$F$1,0),0)</f>
        <v>12027.24184831013</v>
      </c>
    </row>
    <row r="13224" spans="1:10">
      <c r="A13224">
        <v>13223</v>
      </c>
      <c r="B13224" s="4">
        <v>45712</v>
      </c>
      <c r="C13224" s="10">
        <f>DATE(YEAR(orders[[#This Row],[order_date]]), MONTH(orders[[#This Row],[order_date]]), 1)</f>
        <v>45689</v>
      </c>
      <c r="D13224" t="s">
        <v>1107</v>
      </c>
      <c r="E13224" t="s">
        <v>551</v>
      </c>
      <c r="F13224" t="str">
        <f>VLOOKUP(orders[[#This Row],[product_id]],Products!A:C,3,0)</f>
        <v>Appliances</v>
      </c>
      <c r="G13224">
        <v>1</v>
      </c>
      <c r="H13224" s="6">
        <v>0.13586786550135257</v>
      </c>
      <c r="I13224" s="2">
        <f>VLOOKUP($E13224,
Products!$A$1:$F$201,MATCH(Orders!I$1,Products!$A$1:$F$1,0),0)</f>
        <v>5988.538916083141</v>
      </c>
      <c r="J13224" s="2">
        <f>VLOOKUP($E13224,
Products!$A$1:$F$201,MATCH(Orders!J$1,Products!$A$1:$F$1,0),0)</f>
        <v>4180.5955033056744</v>
      </c>
    </row>
    <row r="13225" spans="1:10">
      <c r="A13225">
        <v>13224</v>
      </c>
      <c r="B13225" s="4">
        <v>45059</v>
      </c>
      <c r="C13225" s="10">
        <f>DATE(YEAR(orders[[#This Row],[order_date]]), MONTH(orders[[#This Row],[order_date]]), 1)</f>
        <v>45047</v>
      </c>
      <c r="D13225" t="s">
        <v>2164</v>
      </c>
      <c r="E13225" t="s">
        <v>641</v>
      </c>
      <c r="F13225" t="str">
        <f>VLOOKUP(orders[[#This Row],[product_id]],Products!A:C,3,0)</f>
        <v>Appliances</v>
      </c>
      <c r="G13225">
        <v>1</v>
      </c>
      <c r="H13225" s="6">
        <v>7.1627372478405518E-2</v>
      </c>
      <c r="I13225" s="2">
        <f>VLOOKUP($E13225,
Products!$A$1:$F$201,MATCH(Orders!I$1,Products!$A$1:$F$1,0),0)</f>
        <v>27167.965718506261</v>
      </c>
      <c r="J13225" s="2">
        <f>VLOOKUP($E13225,
Products!$A$1:$F$201,MATCH(Orders!J$1,Products!$A$1:$F$1,0),0)</f>
        <v>19748.025676381669</v>
      </c>
    </row>
    <row r="13226" spans="1:10">
      <c r="A13226">
        <v>13225</v>
      </c>
      <c r="B13226" s="4">
        <v>44940</v>
      </c>
      <c r="C13226" s="10">
        <f>DATE(YEAR(orders[[#This Row],[order_date]]), MONTH(orders[[#This Row],[order_date]]), 1)</f>
        <v>44927</v>
      </c>
      <c r="D13226" t="s">
        <v>2302</v>
      </c>
      <c r="E13226" t="s">
        <v>582</v>
      </c>
      <c r="F13226" t="str">
        <f>VLOOKUP(orders[[#This Row],[product_id]],Products!A:C,3,0)</f>
        <v>Electronics</v>
      </c>
      <c r="G13226">
        <v>1</v>
      </c>
      <c r="H13226" s="6">
        <v>0.16220615835852681</v>
      </c>
      <c r="I13226" s="2">
        <f>VLOOKUP($E13226,
Products!$A$1:$F$201,MATCH(Orders!I$1,Products!$A$1:$F$1,0),0)</f>
        <v>16266.090182397211</v>
      </c>
      <c r="J13226" s="2">
        <f>VLOOKUP($E13226,
Products!$A$1:$F$201,MATCH(Orders!J$1,Products!$A$1:$F$1,0),0)</f>
        <v>11802.84602487359</v>
      </c>
    </row>
    <row r="13227" spans="1:10">
      <c r="A13227">
        <v>13226</v>
      </c>
      <c r="B13227" s="4">
        <v>45994</v>
      </c>
      <c r="C13227" s="10">
        <f>DATE(YEAR(orders[[#This Row],[order_date]]), MONTH(orders[[#This Row],[order_date]]), 1)</f>
        <v>45992</v>
      </c>
      <c r="D13227" t="s">
        <v>827</v>
      </c>
      <c r="E13227" t="s">
        <v>508</v>
      </c>
      <c r="F13227" t="str">
        <f>VLOOKUP(orders[[#This Row],[product_id]],Products!A:C,3,0)</f>
        <v>Electronics</v>
      </c>
      <c r="G13227">
        <v>2</v>
      </c>
      <c r="H13227" s="6">
        <v>0.20602856783757406</v>
      </c>
      <c r="I13227" s="2">
        <f>VLOOKUP($E13227,
Products!$A$1:$F$201,MATCH(Orders!I$1,Products!$A$1:$F$1,0),0)</f>
        <v>23345.985707147142</v>
      </c>
      <c r="J13227" s="2">
        <f>VLOOKUP($E13227,
Products!$A$1:$F$201,MATCH(Orders!J$1,Products!$A$1:$F$1,0),0)</f>
        <v>15772.90371323649</v>
      </c>
    </row>
    <row r="13228" spans="1:10">
      <c r="A13228">
        <v>13227</v>
      </c>
      <c r="B13228" s="4">
        <v>45221</v>
      </c>
      <c r="C13228" s="10">
        <f>DATE(YEAR(orders[[#This Row],[order_date]]), MONTH(orders[[#This Row],[order_date]]), 1)</f>
        <v>45200</v>
      </c>
      <c r="D13228" t="s">
        <v>1456</v>
      </c>
      <c r="E13228" t="s">
        <v>667</v>
      </c>
      <c r="F13228" t="str">
        <f>VLOOKUP(orders[[#This Row],[product_id]],Products!A:C,3,0)</f>
        <v>Electronics</v>
      </c>
      <c r="G13228">
        <v>2</v>
      </c>
      <c r="H13228" s="6">
        <v>0.18621661086775634</v>
      </c>
      <c r="I13228" s="2">
        <f>VLOOKUP($E13228,
Products!$A$1:$F$201,MATCH(Orders!I$1,Products!$A$1:$F$1,0),0)</f>
        <v>2491.507056421975</v>
      </c>
      <c r="J13228" s="2">
        <f>VLOOKUP($E13228,
Products!$A$1:$F$201,MATCH(Orders!J$1,Products!$A$1:$F$1,0),0)</f>
        <v>1871.4408177277719</v>
      </c>
    </row>
    <row r="13229" spans="1:10">
      <c r="A13229">
        <v>13228</v>
      </c>
      <c r="B13229" s="4">
        <v>45371</v>
      </c>
      <c r="C13229" s="10">
        <f>DATE(YEAR(orders[[#This Row],[order_date]]), MONTH(orders[[#This Row],[order_date]]), 1)</f>
        <v>45352</v>
      </c>
      <c r="D13229" t="s">
        <v>811</v>
      </c>
      <c r="E13229" t="s">
        <v>582</v>
      </c>
      <c r="F13229" t="str">
        <f>VLOOKUP(orders[[#This Row],[product_id]],Products!A:C,3,0)</f>
        <v>Electronics</v>
      </c>
      <c r="G13229">
        <v>2</v>
      </c>
      <c r="H13229" s="6">
        <v>0.21551798623333085</v>
      </c>
      <c r="I13229" s="2">
        <f>VLOOKUP($E13229,
Products!$A$1:$F$201,MATCH(Orders!I$1,Products!$A$1:$F$1,0),0)</f>
        <v>16266.090182397211</v>
      </c>
      <c r="J13229" s="2">
        <f>VLOOKUP($E13229,
Products!$A$1:$F$201,MATCH(Orders!J$1,Products!$A$1:$F$1,0),0)</f>
        <v>11802.84602487359</v>
      </c>
    </row>
    <row r="13230" spans="1:10">
      <c r="A13230">
        <v>13229</v>
      </c>
      <c r="B13230" s="4">
        <v>46012</v>
      </c>
      <c r="C13230" s="10">
        <f>DATE(YEAR(orders[[#This Row],[order_date]]), MONTH(orders[[#This Row],[order_date]]), 1)</f>
        <v>45992</v>
      </c>
      <c r="D13230" t="s">
        <v>3544</v>
      </c>
      <c r="E13230" t="s">
        <v>690</v>
      </c>
      <c r="F13230" t="str">
        <f>VLOOKUP(orders[[#This Row],[product_id]],Products!A:C,3,0)</f>
        <v>Electronics</v>
      </c>
      <c r="G13230">
        <v>1</v>
      </c>
      <c r="H13230" s="6">
        <v>0.14766449432313083</v>
      </c>
      <c r="I13230" s="2">
        <f>VLOOKUP($E13230,
Products!$A$1:$F$201,MATCH(Orders!I$1,Products!$A$1:$F$1,0),0)</f>
        <v>2338.2059552139431</v>
      </c>
      <c r="J13230" s="2">
        <f>VLOOKUP($E13230,
Products!$A$1:$F$201,MATCH(Orders!J$1,Products!$A$1:$F$1,0),0)</f>
        <v>1708.028418793489</v>
      </c>
    </row>
    <row r="13231" spans="1:10">
      <c r="A13231">
        <v>13230</v>
      </c>
      <c r="B13231" s="4">
        <v>45338</v>
      </c>
      <c r="C13231" s="10">
        <f>DATE(YEAR(orders[[#This Row],[order_date]]), MONTH(orders[[#This Row],[order_date]]), 1)</f>
        <v>45323</v>
      </c>
      <c r="D13231" t="s">
        <v>1765</v>
      </c>
      <c r="E13231" t="s">
        <v>623</v>
      </c>
      <c r="F13231" t="str">
        <f>VLOOKUP(orders[[#This Row],[product_id]],Products!A:C,3,0)</f>
        <v>Electronics</v>
      </c>
      <c r="G13231">
        <v>2</v>
      </c>
      <c r="H13231" s="6">
        <v>0.19363766494214715</v>
      </c>
      <c r="I13231" s="2">
        <f>VLOOKUP($E13231,
Products!$A$1:$F$201,MATCH(Orders!I$1,Products!$A$1:$F$1,0),0)</f>
        <v>27422.76406600175</v>
      </c>
      <c r="J13231" s="2">
        <f>VLOOKUP($E13231,
Products!$A$1:$F$201,MATCH(Orders!J$1,Products!$A$1:$F$1,0),0)</f>
        <v>18707.390708641691</v>
      </c>
    </row>
    <row r="13232" spans="1:10">
      <c r="A13232">
        <v>13231</v>
      </c>
      <c r="B13232" s="4">
        <v>45556</v>
      </c>
      <c r="C13232" s="10">
        <f>DATE(YEAR(orders[[#This Row],[order_date]]), MONTH(orders[[#This Row],[order_date]]), 1)</f>
        <v>45536</v>
      </c>
      <c r="D13232" t="s">
        <v>2279</v>
      </c>
      <c r="E13232" t="s">
        <v>563</v>
      </c>
      <c r="F13232" t="str">
        <f>VLOOKUP(orders[[#This Row],[product_id]],Products!A:C,3,0)</f>
        <v>Electronics</v>
      </c>
      <c r="G13232">
        <v>1</v>
      </c>
      <c r="H13232" s="6">
        <v>0.23285633696377017</v>
      </c>
      <c r="I13232" s="2">
        <f>VLOOKUP($E13232,
Products!$A$1:$F$201,MATCH(Orders!I$1,Products!$A$1:$F$1,0),0)</f>
        <v>2267.1489506516559</v>
      </c>
      <c r="J13232" s="2">
        <f>VLOOKUP($E13232,
Products!$A$1:$F$201,MATCH(Orders!J$1,Products!$A$1:$F$1,0),0)</f>
        <v>1538.7671398485211</v>
      </c>
    </row>
    <row r="13233" spans="1:10">
      <c r="A13233">
        <v>13232</v>
      </c>
      <c r="B13233" s="4">
        <v>45247</v>
      </c>
      <c r="C13233" s="10">
        <f>DATE(YEAR(orders[[#This Row],[order_date]]), MONTH(orders[[#This Row],[order_date]]), 1)</f>
        <v>45231</v>
      </c>
      <c r="D13233" t="s">
        <v>777</v>
      </c>
      <c r="E13233" t="s">
        <v>668</v>
      </c>
      <c r="F13233" t="str">
        <f>VLOOKUP(orders[[#This Row],[product_id]],Products!A:C,3,0)</f>
        <v>Electronics</v>
      </c>
      <c r="G13233">
        <v>3</v>
      </c>
      <c r="H13233" s="6">
        <v>0.11039308265663023</v>
      </c>
      <c r="I13233" s="2">
        <f>VLOOKUP($E13233,
Products!$A$1:$F$201,MATCH(Orders!I$1,Products!$A$1:$F$1,0),0)</f>
        <v>23702.058773663419</v>
      </c>
      <c r="J13233" s="2">
        <f>VLOOKUP($E13233,
Products!$A$1:$F$201,MATCH(Orders!J$1,Products!$A$1:$F$1,0),0)</f>
        <v>17657.804767621328</v>
      </c>
    </row>
    <row r="13234" spans="1:10">
      <c r="A13234">
        <v>13233</v>
      </c>
      <c r="B13234" s="4">
        <v>45744</v>
      </c>
      <c r="C13234" s="10">
        <f>DATE(YEAR(orders[[#This Row],[order_date]]), MONTH(orders[[#This Row],[order_date]]), 1)</f>
        <v>45717</v>
      </c>
      <c r="D13234" t="s">
        <v>1273</v>
      </c>
      <c r="E13234" t="s">
        <v>526</v>
      </c>
      <c r="F13234" t="str">
        <f>VLOOKUP(orders[[#This Row],[product_id]],Products!A:C,3,0)</f>
        <v>Electronics</v>
      </c>
      <c r="G13234">
        <v>1</v>
      </c>
      <c r="H13234" s="6">
        <v>0.20626764693014571</v>
      </c>
      <c r="I13234" s="2">
        <f>VLOOKUP($E13234,
Products!$A$1:$F$201,MATCH(Orders!I$1,Products!$A$1:$F$1,0),0)</f>
        <v>11165.347713400481</v>
      </c>
      <c r="J13234" s="2">
        <f>VLOOKUP($E13234,
Products!$A$1:$F$201,MATCH(Orders!J$1,Products!$A$1:$F$1,0),0)</f>
        <v>7966.5169511049389</v>
      </c>
    </row>
    <row r="13235" spans="1:10">
      <c r="A13235">
        <v>13234</v>
      </c>
      <c r="B13235" s="4">
        <v>45831</v>
      </c>
      <c r="C13235" s="10">
        <f>DATE(YEAR(orders[[#This Row],[order_date]]), MONTH(orders[[#This Row],[order_date]]), 1)</f>
        <v>45809</v>
      </c>
      <c r="D13235" t="s">
        <v>3944</v>
      </c>
      <c r="E13235" t="s">
        <v>570</v>
      </c>
      <c r="F13235" t="str">
        <f>VLOOKUP(orders[[#This Row],[product_id]],Products!A:C,3,0)</f>
        <v>Electronics</v>
      </c>
      <c r="G13235">
        <v>3</v>
      </c>
      <c r="H13235" s="6">
        <v>0.20738231507388621</v>
      </c>
      <c r="I13235" s="2">
        <f>VLOOKUP($E13235,
Products!$A$1:$F$201,MATCH(Orders!I$1,Products!$A$1:$F$1,0),0)</f>
        <v>10978.62820425244</v>
      </c>
      <c r="J13235" s="2">
        <f>VLOOKUP($E13235,
Products!$A$1:$F$201,MATCH(Orders!J$1,Products!$A$1:$F$1,0),0)</f>
        <v>7174.697588469895</v>
      </c>
    </row>
    <row r="13236" spans="1:10">
      <c r="A13236">
        <v>13235</v>
      </c>
      <c r="B13236" s="4">
        <v>44962</v>
      </c>
      <c r="C13236" s="10">
        <f>DATE(YEAR(orders[[#This Row],[order_date]]), MONTH(orders[[#This Row],[order_date]]), 1)</f>
        <v>44958</v>
      </c>
      <c r="D13236" t="s">
        <v>1950</v>
      </c>
      <c r="E13236" t="s">
        <v>571</v>
      </c>
      <c r="F13236" t="str">
        <f>VLOOKUP(orders[[#This Row],[product_id]],Products!A:C,3,0)</f>
        <v>Electronics</v>
      </c>
      <c r="G13236">
        <v>1</v>
      </c>
      <c r="H13236" s="6">
        <v>0.21910455699124376</v>
      </c>
      <c r="I13236" s="2">
        <f>VLOOKUP($E13236,
Products!$A$1:$F$201,MATCH(Orders!I$1,Products!$A$1:$F$1,0),0)</f>
        <v>30022.150567424669</v>
      </c>
      <c r="J13236" s="2">
        <f>VLOOKUP($E13236,
Products!$A$1:$F$201,MATCH(Orders!J$1,Products!$A$1:$F$1,0),0)</f>
        <v>21451.61875289512</v>
      </c>
    </row>
    <row r="13237" spans="1:10">
      <c r="A13237">
        <v>13236</v>
      </c>
      <c r="B13237" s="4">
        <v>45717</v>
      </c>
      <c r="C13237" s="10">
        <f>DATE(YEAR(orders[[#This Row],[order_date]]), MONTH(orders[[#This Row],[order_date]]), 1)</f>
        <v>45717</v>
      </c>
      <c r="D13237" t="s">
        <v>781</v>
      </c>
      <c r="E13237" t="s">
        <v>690</v>
      </c>
      <c r="F13237" t="str">
        <f>VLOOKUP(orders[[#This Row],[product_id]],Products!A:C,3,0)</f>
        <v>Electronics</v>
      </c>
      <c r="G13237">
        <v>2</v>
      </c>
      <c r="H13237" s="6">
        <v>0.14035761018749585</v>
      </c>
      <c r="I13237" s="2">
        <f>VLOOKUP($E13237,
Products!$A$1:$F$201,MATCH(Orders!I$1,Products!$A$1:$F$1,0),0)</f>
        <v>2338.2059552139431</v>
      </c>
      <c r="J13237" s="2">
        <f>VLOOKUP($E13237,
Products!$A$1:$F$201,MATCH(Orders!J$1,Products!$A$1:$F$1,0),0)</f>
        <v>1708.028418793489</v>
      </c>
    </row>
    <row r="13238" spans="1:10">
      <c r="A13238">
        <v>13237</v>
      </c>
      <c r="B13238" s="4">
        <v>45512</v>
      </c>
      <c r="C13238" s="10">
        <f>DATE(YEAR(orders[[#This Row],[order_date]]), MONTH(orders[[#This Row],[order_date]]), 1)</f>
        <v>45505</v>
      </c>
      <c r="D13238" t="s">
        <v>3475</v>
      </c>
      <c r="E13238" t="s">
        <v>547</v>
      </c>
      <c r="F13238" t="str">
        <f>VLOOKUP(orders[[#This Row],[product_id]],Products!A:C,3,0)</f>
        <v>Appliances</v>
      </c>
      <c r="G13238">
        <v>1</v>
      </c>
      <c r="H13238" s="6">
        <v>6.6750306378117366E-2</v>
      </c>
      <c r="I13238" s="2">
        <f>VLOOKUP($E13238,
Products!$A$1:$F$201,MATCH(Orders!I$1,Products!$A$1:$F$1,0),0)</f>
        <v>2366.4310858022332</v>
      </c>
      <c r="J13238" s="2">
        <f>VLOOKUP($E13238,
Products!$A$1:$F$201,MATCH(Orders!J$1,Products!$A$1:$F$1,0),0)</f>
        <v>1841.1055346213741</v>
      </c>
    </row>
    <row r="13239" spans="1:10">
      <c r="A13239">
        <v>13238</v>
      </c>
      <c r="B13239" s="4">
        <v>45232</v>
      </c>
      <c r="C13239" s="10">
        <f>DATE(YEAR(orders[[#This Row],[order_date]]), MONTH(orders[[#This Row],[order_date]]), 1)</f>
        <v>45231</v>
      </c>
      <c r="D13239" t="s">
        <v>1715</v>
      </c>
      <c r="E13239" t="s">
        <v>548</v>
      </c>
      <c r="F13239" t="str">
        <f>VLOOKUP(orders[[#This Row],[product_id]],Products!A:C,3,0)</f>
        <v>Appliances</v>
      </c>
      <c r="G13239">
        <v>2</v>
      </c>
      <c r="H13239" s="6">
        <v>0.14697836199540751</v>
      </c>
      <c r="I13239" s="2">
        <f>VLOOKUP($E13239,
Products!$A$1:$F$201,MATCH(Orders!I$1,Products!$A$1:$F$1,0),0)</f>
        <v>2211.9922659782978</v>
      </c>
      <c r="J13239" s="2">
        <f>VLOOKUP($E13239,
Products!$A$1:$F$201,MATCH(Orders!J$1,Products!$A$1:$F$1,0),0)</f>
        <v>1741.1720710333091</v>
      </c>
    </row>
    <row r="13240" spans="1:10">
      <c r="A13240">
        <v>13239</v>
      </c>
      <c r="B13240" s="4">
        <v>45934</v>
      </c>
      <c r="C13240" s="10">
        <f>DATE(YEAR(orders[[#This Row],[order_date]]), MONTH(orders[[#This Row],[order_date]]), 1)</f>
        <v>45931</v>
      </c>
      <c r="D13240" t="s">
        <v>3988</v>
      </c>
      <c r="E13240" t="s">
        <v>531</v>
      </c>
      <c r="F13240" t="str">
        <f>VLOOKUP(orders[[#This Row],[product_id]],Products!A:C,3,0)</f>
        <v>Electronics</v>
      </c>
      <c r="G13240">
        <v>2</v>
      </c>
      <c r="H13240" s="6">
        <v>0.14628730767745851</v>
      </c>
      <c r="I13240" s="2">
        <f>VLOOKUP($E13240,
Products!$A$1:$F$201,MATCH(Orders!I$1,Products!$A$1:$F$1,0),0)</f>
        <v>29674.378925417219</v>
      </c>
      <c r="J13240" s="2">
        <f>VLOOKUP($E13240,
Products!$A$1:$F$201,MATCH(Orders!J$1,Products!$A$1:$F$1,0),0)</f>
        <v>20795.30337605517</v>
      </c>
    </row>
    <row r="13241" spans="1:10">
      <c r="A13241">
        <v>13240</v>
      </c>
      <c r="B13241" s="4">
        <v>45819</v>
      </c>
      <c r="C13241" s="10">
        <f>DATE(YEAR(orders[[#This Row],[order_date]]), MONTH(orders[[#This Row],[order_date]]), 1)</f>
        <v>45809</v>
      </c>
      <c r="D13241" t="s">
        <v>2981</v>
      </c>
      <c r="E13241" t="s">
        <v>700</v>
      </c>
      <c r="F13241" t="str">
        <f>VLOOKUP(orders[[#This Row],[product_id]],Products!A:C,3,0)</f>
        <v>Electronics</v>
      </c>
      <c r="G13241">
        <v>3</v>
      </c>
      <c r="H13241" s="6">
        <v>0.24527633550447317</v>
      </c>
      <c r="I13241" s="2">
        <f>VLOOKUP($E13241,
Products!$A$1:$F$201,MATCH(Orders!I$1,Products!$A$1:$F$1,0),0)</f>
        <v>11070.26215043813</v>
      </c>
      <c r="J13241" s="2">
        <f>VLOOKUP($E13241,
Products!$A$1:$F$201,MATCH(Orders!J$1,Products!$A$1:$F$1,0),0)</f>
        <v>7867.3909748932683</v>
      </c>
    </row>
    <row r="13242" spans="1:10">
      <c r="A13242">
        <v>13241</v>
      </c>
      <c r="B13242" s="4">
        <v>44938</v>
      </c>
      <c r="C13242" s="10">
        <f>DATE(YEAR(orders[[#This Row],[order_date]]), MONTH(orders[[#This Row],[order_date]]), 1)</f>
        <v>44927</v>
      </c>
      <c r="D13242" t="s">
        <v>4514</v>
      </c>
      <c r="E13242" t="s">
        <v>659</v>
      </c>
      <c r="F13242" t="str">
        <f>VLOOKUP(orders[[#This Row],[product_id]],Products!A:C,3,0)</f>
        <v>Appliances</v>
      </c>
      <c r="G13242">
        <v>1</v>
      </c>
      <c r="H13242" s="6">
        <v>0.13013793618137562</v>
      </c>
      <c r="I13242" s="2">
        <f>VLOOKUP($E13242,
Products!$A$1:$F$201,MATCH(Orders!I$1,Products!$A$1:$F$1,0),0)</f>
        <v>25646.095965041459</v>
      </c>
      <c r="J13242" s="2">
        <f>VLOOKUP($E13242,
Products!$A$1:$F$201,MATCH(Orders!J$1,Products!$A$1:$F$1,0),0)</f>
        <v>18749.646593308222</v>
      </c>
    </row>
    <row r="13243" spans="1:10">
      <c r="A13243">
        <v>13242</v>
      </c>
      <c r="B13243" s="4">
        <v>45009</v>
      </c>
      <c r="C13243" s="10">
        <f>DATE(YEAR(orders[[#This Row],[order_date]]), MONTH(orders[[#This Row],[order_date]]), 1)</f>
        <v>44986</v>
      </c>
      <c r="D13243" t="s">
        <v>1158</v>
      </c>
      <c r="E13243" t="s">
        <v>641</v>
      </c>
      <c r="F13243" t="str">
        <f>VLOOKUP(orders[[#This Row],[product_id]],Products!A:C,3,0)</f>
        <v>Appliances</v>
      </c>
      <c r="G13243">
        <v>1</v>
      </c>
      <c r="H13243" s="6">
        <v>0.13509366280964943</v>
      </c>
      <c r="I13243" s="2">
        <f>VLOOKUP($E13243,
Products!$A$1:$F$201,MATCH(Orders!I$1,Products!$A$1:$F$1,0),0)</f>
        <v>27167.965718506261</v>
      </c>
      <c r="J13243" s="2">
        <f>VLOOKUP($E13243,
Products!$A$1:$F$201,MATCH(Orders!J$1,Products!$A$1:$F$1,0),0)</f>
        <v>19748.025676381669</v>
      </c>
    </row>
    <row r="13244" spans="1:10">
      <c r="A13244">
        <v>13243</v>
      </c>
      <c r="B13244" s="4">
        <v>45982</v>
      </c>
      <c r="C13244" s="10">
        <f>DATE(YEAR(orders[[#This Row],[order_date]]), MONTH(orders[[#This Row],[order_date]]), 1)</f>
        <v>45962</v>
      </c>
      <c r="D13244" t="s">
        <v>1471</v>
      </c>
      <c r="E13244" t="s">
        <v>680</v>
      </c>
      <c r="F13244" t="str">
        <f>VLOOKUP(orders[[#This Row],[product_id]],Products!A:C,3,0)</f>
        <v>Electronics</v>
      </c>
      <c r="G13244">
        <v>3</v>
      </c>
      <c r="H13244" s="6">
        <v>0.21923199097085846</v>
      </c>
      <c r="I13244" s="2">
        <f>VLOOKUP($E13244,
Products!$A$1:$F$201,MATCH(Orders!I$1,Products!$A$1:$F$1,0),0)</f>
        <v>31627.348891742429</v>
      </c>
      <c r="J13244" s="2">
        <f>VLOOKUP($E13244,
Products!$A$1:$F$201,MATCH(Orders!J$1,Products!$A$1:$F$1,0),0)</f>
        <v>23219.930812036979</v>
      </c>
    </row>
    <row r="13245" spans="1:10">
      <c r="A13245">
        <v>13244</v>
      </c>
      <c r="B13245" s="4">
        <v>45883</v>
      </c>
      <c r="C13245" s="10">
        <f>DATE(YEAR(orders[[#This Row],[order_date]]), MONTH(orders[[#This Row],[order_date]]), 1)</f>
        <v>45870</v>
      </c>
      <c r="D13245" t="s">
        <v>1192</v>
      </c>
      <c r="E13245" t="s">
        <v>670</v>
      </c>
      <c r="F13245" t="str">
        <f>VLOOKUP(orders[[#This Row],[product_id]],Products!A:C,3,0)</f>
        <v>Electronics</v>
      </c>
      <c r="G13245">
        <v>2</v>
      </c>
      <c r="H13245" s="6">
        <v>0.16667918329564477</v>
      </c>
      <c r="I13245" s="2">
        <f>VLOOKUP($E13245,
Products!$A$1:$F$201,MATCH(Orders!I$1,Products!$A$1:$F$1,0),0)</f>
        <v>2624.8628733917722</v>
      </c>
      <c r="J13245" s="2">
        <f>VLOOKUP($E13245,
Products!$A$1:$F$201,MATCH(Orders!J$1,Products!$A$1:$F$1,0),0)</f>
        <v>1944.041928611671</v>
      </c>
    </row>
    <row r="13246" spans="1:10">
      <c r="A13246">
        <v>13245</v>
      </c>
      <c r="B13246" s="4">
        <v>45639</v>
      </c>
      <c r="C13246" s="10">
        <f>DATE(YEAR(orders[[#This Row],[order_date]]), MONTH(orders[[#This Row],[order_date]]), 1)</f>
        <v>45627</v>
      </c>
      <c r="D13246" t="s">
        <v>3421</v>
      </c>
      <c r="E13246" t="s">
        <v>705</v>
      </c>
      <c r="F13246" t="str">
        <f>VLOOKUP(orders[[#This Row],[product_id]],Products!A:C,3,0)</f>
        <v>Electronics</v>
      </c>
      <c r="G13246">
        <v>2</v>
      </c>
      <c r="H13246" s="6">
        <v>0.24882686377314023</v>
      </c>
      <c r="I13246" s="2">
        <f>VLOOKUP($E13246,
Products!$A$1:$F$201,MATCH(Orders!I$1,Products!$A$1:$F$1,0),0)</f>
        <v>11719.594724541899</v>
      </c>
      <c r="J13246" s="2">
        <f>VLOOKUP($E13246,
Products!$A$1:$F$201,MATCH(Orders!J$1,Products!$A$1:$F$1,0),0)</f>
        <v>7926.6332911718628</v>
      </c>
    </row>
    <row r="13247" spans="1:10">
      <c r="A13247">
        <v>13246</v>
      </c>
      <c r="B13247" s="4">
        <v>45167</v>
      </c>
      <c r="C13247" s="10">
        <f>DATE(YEAR(orders[[#This Row],[order_date]]), MONTH(orders[[#This Row],[order_date]]), 1)</f>
        <v>45139</v>
      </c>
      <c r="D13247" t="s">
        <v>2203</v>
      </c>
      <c r="E13247" t="s">
        <v>587</v>
      </c>
      <c r="F13247" t="str">
        <f>VLOOKUP(orders[[#This Row],[product_id]],Products!A:C,3,0)</f>
        <v>Electronics</v>
      </c>
      <c r="G13247">
        <v>1</v>
      </c>
      <c r="H13247" s="6">
        <v>0.22611707357125913</v>
      </c>
      <c r="I13247" s="2">
        <f>VLOOKUP($E13247,
Products!$A$1:$F$201,MATCH(Orders!I$1,Products!$A$1:$F$1,0),0)</f>
        <v>16527.367619686949</v>
      </c>
      <c r="J13247" s="2">
        <f>VLOOKUP($E13247,
Products!$A$1:$F$201,MATCH(Orders!J$1,Products!$A$1:$F$1,0),0)</f>
        <v>12533.62883070202</v>
      </c>
    </row>
    <row r="13248" spans="1:10">
      <c r="A13248">
        <v>13247</v>
      </c>
      <c r="B13248" s="4">
        <v>45824</v>
      </c>
      <c r="C13248" s="10">
        <f>DATE(YEAR(orders[[#This Row],[order_date]]), MONTH(orders[[#This Row],[order_date]]), 1)</f>
        <v>45809</v>
      </c>
      <c r="D13248" t="s">
        <v>4652</v>
      </c>
      <c r="E13248" t="s">
        <v>651</v>
      </c>
      <c r="F13248" t="str">
        <f>VLOOKUP(orders[[#This Row],[product_id]],Products!A:C,3,0)</f>
        <v>Electronics</v>
      </c>
      <c r="G13248">
        <v>1</v>
      </c>
      <c r="H13248" s="6">
        <v>0.17240424210757568</v>
      </c>
      <c r="I13248" s="2">
        <f>VLOOKUP($E13248,
Products!$A$1:$F$201,MATCH(Orders!I$1,Products!$A$1:$F$1,0),0)</f>
        <v>28622.091542973511</v>
      </c>
      <c r="J13248" s="2">
        <f>VLOOKUP($E13248,
Products!$A$1:$F$201,MATCH(Orders!J$1,Products!$A$1:$F$1,0),0)</f>
        <v>19327.527634039769</v>
      </c>
    </row>
    <row r="13249" spans="1:10">
      <c r="A13249">
        <v>13248</v>
      </c>
      <c r="B13249" s="4">
        <v>45822</v>
      </c>
      <c r="C13249" s="10">
        <f>DATE(YEAR(orders[[#This Row],[order_date]]), MONTH(orders[[#This Row],[order_date]]), 1)</f>
        <v>45809</v>
      </c>
      <c r="D13249" t="s">
        <v>4438</v>
      </c>
      <c r="E13249" t="s">
        <v>669</v>
      </c>
      <c r="F13249" t="str">
        <f>VLOOKUP(orders[[#This Row],[product_id]],Products!A:C,3,0)</f>
        <v>Electronics</v>
      </c>
      <c r="G13249">
        <v>3</v>
      </c>
      <c r="H13249" s="6">
        <v>0.1464558414580141</v>
      </c>
      <c r="I13249" s="2">
        <f>VLOOKUP($E13249,
Products!$A$1:$F$201,MATCH(Orders!I$1,Products!$A$1:$F$1,0),0)</f>
        <v>11708.03419603835</v>
      </c>
      <c r="J13249" s="2">
        <f>VLOOKUP($E13249,
Products!$A$1:$F$201,MATCH(Orders!J$1,Products!$A$1:$F$1,0),0)</f>
        <v>7784.9580101998827</v>
      </c>
    </row>
    <row r="13250" spans="1:10">
      <c r="A13250">
        <v>13249</v>
      </c>
      <c r="B13250" s="4">
        <v>45833</v>
      </c>
      <c r="C13250" s="10">
        <f>DATE(YEAR(orders[[#This Row],[order_date]]), MONTH(orders[[#This Row],[order_date]]), 1)</f>
        <v>45809</v>
      </c>
      <c r="D13250" t="s">
        <v>1535</v>
      </c>
      <c r="E13250" t="s">
        <v>609</v>
      </c>
      <c r="F13250" t="str">
        <f>VLOOKUP(orders[[#This Row],[product_id]],Products!A:C,3,0)</f>
        <v>Appliances</v>
      </c>
      <c r="G13250">
        <v>3</v>
      </c>
      <c r="H13250" s="6">
        <v>0.10536205154925232</v>
      </c>
      <c r="I13250" s="2">
        <f>VLOOKUP($E13250,
Products!$A$1:$F$201,MATCH(Orders!I$1,Products!$A$1:$F$1,0),0)</f>
        <v>2159.5378031052392</v>
      </c>
      <c r="J13250" s="2">
        <f>VLOOKUP($E13250,
Products!$A$1:$F$201,MATCH(Orders!J$1,Products!$A$1:$F$1,0),0)</f>
        <v>1501.9415981313371</v>
      </c>
    </row>
    <row r="13251" spans="1:10">
      <c r="A13251">
        <v>13250</v>
      </c>
      <c r="B13251" s="4">
        <v>45682</v>
      </c>
      <c r="C13251" s="10">
        <f>DATE(YEAR(orders[[#This Row],[order_date]]), MONTH(orders[[#This Row],[order_date]]), 1)</f>
        <v>45658</v>
      </c>
      <c r="D13251" t="s">
        <v>3544</v>
      </c>
      <c r="E13251" t="s">
        <v>635</v>
      </c>
      <c r="F13251" t="str">
        <f>VLOOKUP(orders[[#This Row],[product_id]],Products!A:C,3,0)</f>
        <v>Electronics</v>
      </c>
      <c r="G13251">
        <v>1</v>
      </c>
      <c r="H13251" s="6">
        <v>0.16971998143704153</v>
      </c>
      <c r="I13251" s="2">
        <f>VLOOKUP($E13251,
Products!$A$1:$F$201,MATCH(Orders!I$1,Products!$A$1:$F$1,0),0)</f>
        <v>31014.321091901689</v>
      </c>
      <c r="J13251" s="2">
        <f>VLOOKUP($E13251,
Products!$A$1:$F$201,MATCH(Orders!J$1,Products!$A$1:$F$1,0),0)</f>
        <v>23202.91049209132</v>
      </c>
    </row>
    <row r="13252" spans="1:10">
      <c r="A13252">
        <v>13251</v>
      </c>
      <c r="B13252" s="4">
        <v>45951</v>
      </c>
      <c r="C13252" s="10">
        <f>DATE(YEAR(orders[[#This Row],[order_date]]), MONTH(orders[[#This Row],[order_date]]), 1)</f>
        <v>45931</v>
      </c>
      <c r="D13252" t="s">
        <v>2646</v>
      </c>
      <c r="E13252" t="s">
        <v>589</v>
      </c>
      <c r="F13252" t="str">
        <f>VLOOKUP(orders[[#This Row],[product_id]],Products!A:C,3,0)</f>
        <v>Appliances</v>
      </c>
      <c r="G13252">
        <v>1</v>
      </c>
      <c r="H13252" s="6">
        <v>7.7329299213467706E-2</v>
      </c>
      <c r="I13252" s="2">
        <f>VLOOKUP($E13252,
Products!$A$1:$F$201,MATCH(Orders!I$1,Products!$A$1:$F$1,0),0)</f>
        <v>6227.1351854710047</v>
      </c>
      <c r="J13252" s="2">
        <f>VLOOKUP($E13252,
Products!$A$1:$F$201,MATCH(Orders!J$1,Products!$A$1:$F$1,0),0)</f>
        <v>4146.7707671772396</v>
      </c>
    </row>
    <row r="13253" spans="1:10">
      <c r="A13253">
        <v>13252</v>
      </c>
      <c r="B13253" s="4">
        <v>45527</v>
      </c>
      <c r="C13253" s="10">
        <f>DATE(YEAR(orders[[#This Row],[order_date]]), MONTH(orders[[#This Row],[order_date]]), 1)</f>
        <v>45505</v>
      </c>
      <c r="D13253" t="s">
        <v>1676</v>
      </c>
      <c r="E13253" t="s">
        <v>625</v>
      </c>
      <c r="F13253" t="str">
        <f>VLOOKUP(orders[[#This Row],[product_id]],Products!A:C,3,0)</f>
        <v>Electronics</v>
      </c>
      <c r="G13253">
        <v>1</v>
      </c>
      <c r="H13253" s="6">
        <v>0.20670680047774789</v>
      </c>
      <c r="I13253" s="2">
        <f>VLOOKUP($E13253,
Products!$A$1:$F$201,MATCH(Orders!I$1,Products!$A$1:$F$1,0),0)</f>
        <v>11578.815958005471</v>
      </c>
      <c r="J13253" s="2">
        <f>VLOOKUP($E13253,
Products!$A$1:$F$201,MATCH(Orders!J$1,Products!$A$1:$F$1,0),0)</f>
        <v>7854.7306959992193</v>
      </c>
    </row>
    <row r="13254" spans="1:10">
      <c r="A13254">
        <v>13253</v>
      </c>
      <c r="B13254" s="4">
        <v>45208</v>
      </c>
      <c r="C13254" s="10">
        <f>DATE(YEAR(orders[[#This Row],[order_date]]), MONTH(orders[[#This Row],[order_date]]), 1)</f>
        <v>45200</v>
      </c>
      <c r="D13254" t="s">
        <v>1195</v>
      </c>
      <c r="E13254" t="s">
        <v>508</v>
      </c>
      <c r="F13254" t="str">
        <f>VLOOKUP(orders[[#This Row],[product_id]],Products!A:C,3,0)</f>
        <v>Electronics</v>
      </c>
      <c r="G13254">
        <v>3</v>
      </c>
      <c r="H13254" s="6">
        <v>0.10295174640084651</v>
      </c>
      <c r="I13254" s="2">
        <f>VLOOKUP($E13254,
Products!$A$1:$F$201,MATCH(Orders!I$1,Products!$A$1:$F$1,0),0)</f>
        <v>23345.985707147142</v>
      </c>
      <c r="J13254" s="2">
        <f>VLOOKUP($E13254,
Products!$A$1:$F$201,MATCH(Orders!J$1,Products!$A$1:$F$1,0),0)</f>
        <v>15772.90371323649</v>
      </c>
    </row>
    <row r="13255" spans="1:10">
      <c r="A13255">
        <v>13254</v>
      </c>
      <c r="B13255" s="4">
        <v>45577</v>
      </c>
      <c r="C13255" s="10">
        <f>DATE(YEAR(orders[[#This Row],[order_date]]), MONTH(orders[[#This Row],[order_date]]), 1)</f>
        <v>45566</v>
      </c>
      <c r="D13255" t="s">
        <v>3129</v>
      </c>
      <c r="E13255" t="s">
        <v>609</v>
      </c>
      <c r="F13255" t="str">
        <f>VLOOKUP(orders[[#This Row],[product_id]],Products!A:C,3,0)</f>
        <v>Appliances</v>
      </c>
      <c r="G13255">
        <v>1</v>
      </c>
      <c r="H13255" s="6">
        <v>9.5548223190767917E-2</v>
      </c>
      <c r="I13255" s="2">
        <f>VLOOKUP($E13255,
Products!$A$1:$F$201,MATCH(Orders!I$1,Products!$A$1:$F$1,0),0)</f>
        <v>2159.5378031052392</v>
      </c>
      <c r="J13255" s="2">
        <f>VLOOKUP($E13255,
Products!$A$1:$F$201,MATCH(Orders!J$1,Products!$A$1:$F$1,0),0)</f>
        <v>1501.9415981313371</v>
      </c>
    </row>
    <row r="13256" spans="1:10">
      <c r="A13256">
        <v>13255</v>
      </c>
      <c r="B13256" s="4">
        <v>45525</v>
      </c>
      <c r="C13256" s="10">
        <f>DATE(YEAR(orders[[#This Row],[order_date]]), MONTH(orders[[#This Row],[order_date]]), 1)</f>
        <v>45505</v>
      </c>
      <c r="D13256" t="s">
        <v>2984</v>
      </c>
      <c r="E13256" t="s">
        <v>613</v>
      </c>
      <c r="F13256" t="str">
        <f>VLOOKUP(orders[[#This Row],[product_id]],Products!A:C,3,0)</f>
        <v>Appliances</v>
      </c>
      <c r="G13256">
        <v>1</v>
      </c>
      <c r="H13256" s="6">
        <v>0.10346177647967088</v>
      </c>
      <c r="I13256" s="2">
        <f>VLOOKUP($E13256,
Products!$A$1:$F$201,MATCH(Orders!I$1,Products!$A$1:$F$1,0),0)</f>
        <v>6365.2492969652412</v>
      </c>
      <c r="J13256" s="2">
        <f>VLOOKUP($E13256,
Products!$A$1:$F$201,MATCH(Orders!J$1,Products!$A$1:$F$1,0),0)</f>
        <v>4174.927496964433</v>
      </c>
    </row>
    <row r="13257" spans="1:10">
      <c r="A13257">
        <v>13256</v>
      </c>
      <c r="B13257" s="4">
        <v>45905</v>
      </c>
      <c r="C13257" s="10">
        <f>DATE(YEAR(orders[[#This Row],[order_date]]), MONTH(orders[[#This Row],[order_date]]), 1)</f>
        <v>45901</v>
      </c>
      <c r="D13257" t="s">
        <v>2641</v>
      </c>
      <c r="E13257" t="s">
        <v>539</v>
      </c>
      <c r="F13257" t="str">
        <f>VLOOKUP(orders[[#This Row],[product_id]],Products!A:C,3,0)</f>
        <v>Appliances</v>
      </c>
      <c r="G13257">
        <v>2</v>
      </c>
      <c r="H13257" s="6">
        <v>0.11709706626195303</v>
      </c>
      <c r="I13257" s="2">
        <f>VLOOKUP($E13257,
Products!$A$1:$F$201,MATCH(Orders!I$1,Products!$A$1:$F$1,0),0)</f>
        <v>25730.234720482978</v>
      </c>
      <c r="J13257" s="2">
        <f>VLOOKUP($E13257,
Products!$A$1:$F$201,MATCH(Orders!J$1,Products!$A$1:$F$1,0),0)</f>
        <v>17186.87037527658</v>
      </c>
    </row>
    <row r="13258" spans="1:10">
      <c r="A13258">
        <v>13257</v>
      </c>
      <c r="B13258" s="4">
        <v>45938</v>
      </c>
      <c r="C13258" s="10">
        <f>DATE(YEAR(orders[[#This Row],[order_date]]), MONTH(orders[[#This Row],[order_date]]), 1)</f>
        <v>45931</v>
      </c>
      <c r="D13258" t="s">
        <v>3455</v>
      </c>
      <c r="E13258" t="s">
        <v>631</v>
      </c>
      <c r="F13258" t="str">
        <f>VLOOKUP(orders[[#This Row],[product_id]],Products!A:C,3,0)</f>
        <v>Appliances</v>
      </c>
      <c r="G13258">
        <v>1</v>
      </c>
      <c r="H13258" s="6">
        <v>7.5914176335974651E-2</v>
      </c>
      <c r="I13258" s="2">
        <f>VLOOKUP($E13258,
Products!$A$1:$F$201,MATCH(Orders!I$1,Products!$A$1:$F$1,0),0)</f>
        <v>5983.7308645702497</v>
      </c>
      <c r="J13258" s="2">
        <f>VLOOKUP($E13258,
Products!$A$1:$F$201,MATCH(Orders!J$1,Products!$A$1:$F$1,0),0)</f>
        <v>4205.6432936163774</v>
      </c>
    </row>
    <row r="13259" spans="1:10">
      <c r="A13259">
        <v>13258</v>
      </c>
      <c r="B13259" s="4">
        <v>45826</v>
      </c>
      <c r="C13259" s="10">
        <f>DATE(YEAR(orders[[#This Row],[order_date]]), MONTH(orders[[#This Row],[order_date]]), 1)</f>
        <v>45809</v>
      </c>
      <c r="D13259" t="s">
        <v>4002</v>
      </c>
      <c r="E13259" t="s">
        <v>618</v>
      </c>
      <c r="F13259" t="str">
        <f>VLOOKUP(orders[[#This Row],[product_id]],Products!A:C,3,0)</f>
        <v>Appliances</v>
      </c>
      <c r="G13259">
        <v>1</v>
      </c>
      <c r="H13259" s="6">
        <v>0.10952090180132981</v>
      </c>
      <c r="I13259" s="2">
        <f>VLOOKUP($E13259,
Products!$A$1:$F$201,MATCH(Orders!I$1,Products!$A$1:$F$1,0),0)</f>
        <v>5546.9777002203573</v>
      </c>
      <c r="J13259" s="2">
        <f>VLOOKUP($E13259,
Products!$A$1:$F$201,MATCH(Orders!J$1,Products!$A$1:$F$1,0),0)</f>
        <v>4048.2565671880161</v>
      </c>
    </row>
    <row r="13260" spans="1:10">
      <c r="A13260">
        <v>13259</v>
      </c>
      <c r="B13260" s="4">
        <v>45820</v>
      </c>
      <c r="C13260" s="10">
        <f>DATE(YEAR(orders[[#This Row],[order_date]]), MONTH(orders[[#This Row],[order_date]]), 1)</f>
        <v>45809</v>
      </c>
      <c r="D13260" t="s">
        <v>1180</v>
      </c>
      <c r="E13260" t="s">
        <v>615</v>
      </c>
      <c r="F13260" t="str">
        <f>VLOOKUP(orders[[#This Row],[product_id]],Products!A:C,3,0)</f>
        <v>Electronics</v>
      </c>
      <c r="G13260">
        <v>3</v>
      </c>
      <c r="H13260" s="6">
        <v>0.15975809824816731</v>
      </c>
      <c r="I13260" s="2">
        <f>VLOOKUP($E13260,
Products!$A$1:$F$201,MATCH(Orders!I$1,Products!$A$1:$F$1,0),0)</f>
        <v>31155.43680046549</v>
      </c>
      <c r="J13260" s="2">
        <f>VLOOKUP($E13260,
Products!$A$1:$F$201,MATCH(Orders!J$1,Products!$A$1:$F$1,0),0)</f>
        <v>22320.078602545669</v>
      </c>
    </row>
    <row r="13261" spans="1:10">
      <c r="A13261">
        <v>13260</v>
      </c>
      <c r="B13261" s="4">
        <v>45883</v>
      </c>
      <c r="C13261" s="10">
        <f>DATE(YEAR(orders[[#This Row],[order_date]]), MONTH(orders[[#This Row],[order_date]]), 1)</f>
        <v>45870</v>
      </c>
      <c r="D13261" t="s">
        <v>4354</v>
      </c>
      <c r="E13261" t="s">
        <v>679</v>
      </c>
      <c r="F13261" t="str">
        <f>VLOOKUP(orders[[#This Row],[product_id]],Products!A:C,3,0)</f>
        <v>Appliances</v>
      </c>
      <c r="G13261">
        <v>1</v>
      </c>
      <c r="H13261" s="6">
        <v>0.13450227877831608</v>
      </c>
      <c r="I13261" s="2">
        <f>VLOOKUP($E13261,
Products!$A$1:$F$201,MATCH(Orders!I$1,Products!$A$1:$F$1,0),0)</f>
        <v>6336.1008284819591</v>
      </c>
      <c r="J13261" s="2">
        <f>VLOOKUP($E13261,
Products!$A$1:$F$201,MATCH(Orders!J$1,Products!$A$1:$F$1,0),0)</f>
        <v>5056.6203893460352</v>
      </c>
    </row>
    <row r="13262" spans="1:10">
      <c r="A13262">
        <v>13261</v>
      </c>
      <c r="B13262" s="4">
        <v>45145</v>
      </c>
      <c r="C13262" s="10">
        <f>DATE(YEAR(orders[[#This Row],[order_date]]), MONTH(orders[[#This Row],[order_date]]), 1)</f>
        <v>45139</v>
      </c>
      <c r="D13262" t="s">
        <v>4397</v>
      </c>
      <c r="E13262" t="s">
        <v>695</v>
      </c>
      <c r="F13262" t="str">
        <f>VLOOKUP(orders[[#This Row],[product_id]],Products!A:C,3,0)</f>
        <v>Electronics</v>
      </c>
      <c r="G13262">
        <v>2</v>
      </c>
      <c r="H13262" s="6">
        <v>0.13561851773022077</v>
      </c>
      <c r="I13262" s="2">
        <f>VLOOKUP($E13262,
Products!$A$1:$F$201,MATCH(Orders!I$1,Products!$A$1:$F$1,0),0)</f>
        <v>2716.2219891886762</v>
      </c>
      <c r="J13262" s="2">
        <f>VLOOKUP($E13262,
Products!$A$1:$F$201,MATCH(Orders!J$1,Products!$A$1:$F$1,0),0)</f>
        <v>2045.0534052982539</v>
      </c>
    </row>
    <row r="13263" spans="1:10">
      <c r="A13263">
        <v>13262</v>
      </c>
      <c r="B13263" s="4">
        <v>45653</v>
      </c>
      <c r="C13263" s="10">
        <f>DATE(YEAR(orders[[#This Row],[order_date]]), MONTH(orders[[#This Row],[order_date]]), 1)</f>
        <v>45627</v>
      </c>
      <c r="D13263" t="s">
        <v>1809</v>
      </c>
      <c r="E13263" t="s">
        <v>575</v>
      </c>
      <c r="F13263" t="str">
        <f>VLOOKUP(orders[[#This Row],[product_id]],Products!A:C,3,0)</f>
        <v>Appliances</v>
      </c>
      <c r="G13263">
        <v>2</v>
      </c>
      <c r="H13263" s="6">
        <v>7.9507636212028221E-2</v>
      </c>
      <c r="I13263" s="2">
        <f>VLOOKUP($E13263,
Products!$A$1:$F$201,MATCH(Orders!I$1,Products!$A$1:$F$1,0),0)</f>
        <v>25283.54628276427</v>
      </c>
      <c r="J13263" s="2">
        <f>VLOOKUP($E13263,
Products!$A$1:$F$201,MATCH(Orders!J$1,Products!$A$1:$F$1,0),0)</f>
        <v>19310.503554692368</v>
      </c>
    </row>
    <row r="13264" spans="1:10">
      <c r="A13264">
        <v>13263</v>
      </c>
      <c r="B13264" s="4">
        <v>45935</v>
      </c>
      <c r="C13264" s="10">
        <f>DATE(YEAR(orders[[#This Row],[order_date]]), MONTH(orders[[#This Row],[order_date]]), 1)</f>
        <v>45931</v>
      </c>
      <c r="D13264" t="s">
        <v>4422</v>
      </c>
      <c r="E13264" t="s">
        <v>690</v>
      </c>
      <c r="F13264" t="str">
        <f>VLOOKUP(orders[[#This Row],[product_id]],Products!A:C,3,0)</f>
        <v>Electronics</v>
      </c>
      <c r="G13264">
        <v>2</v>
      </c>
      <c r="H13264" s="6">
        <v>0.19536345760363241</v>
      </c>
      <c r="I13264" s="2">
        <f>VLOOKUP($E13264,
Products!$A$1:$F$201,MATCH(Orders!I$1,Products!$A$1:$F$1,0),0)</f>
        <v>2338.2059552139431</v>
      </c>
      <c r="J13264" s="2">
        <f>VLOOKUP($E13264,
Products!$A$1:$F$201,MATCH(Orders!J$1,Products!$A$1:$F$1,0),0)</f>
        <v>1708.028418793489</v>
      </c>
    </row>
    <row r="13265" spans="1:10">
      <c r="A13265">
        <v>13264</v>
      </c>
      <c r="B13265" s="4">
        <v>45444</v>
      </c>
      <c r="C13265" s="10">
        <f>DATE(YEAR(orders[[#This Row],[order_date]]), MONTH(orders[[#This Row],[order_date]]), 1)</f>
        <v>45444</v>
      </c>
      <c r="D13265" t="s">
        <v>2415</v>
      </c>
      <c r="E13265" t="s">
        <v>643</v>
      </c>
      <c r="F13265" t="str">
        <f>VLOOKUP(orders[[#This Row],[product_id]],Products!A:C,3,0)</f>
        <v>Appliances</v>
      </c>
      <c r="G13265">
        <v>3</v>
      </c>
      <c r="H13265" s="6">
        <v>6.0727695618870842E-2</v>
      </c>
      <c r="I13265" s="2">
        <f>VLOOKUP($E13265,
Products!$A$1:$F$201,MATCH(Orders!I$1,Products!$A$1:$F$1,0),0)</f>
        <v>26269.068564891841</v>
      </c>
      <c r="J13265" s="2">
        <f>VLOOKUP($E13265,
Products!$A$1:$F$201,MATCH(Orders!J$1,Products!$A$1:$F$1,0),0)</f>
        <v>18867.564539756699</v>
      </c>
    </row>
    <row r="13266" spans="1:10">
      <c r="A13266">
        <v>13265</v>
      </c>
      <c r="B13266" s="4">
        <v>45738</v>
      </c>
      <c r="C13266" s="10">
        <f>DATE(YEAR(orders[[#This Row],[order_date]]), MONTH(orders[[#This Row],[order_date]]), 1)</f>
        <v>45717</v>
      </c>
      <c r="D13266" t="s">
        <v>2305</v>
      </c>
      <c r="E13266" t="s">
        <v>593</v>
      </c>
      <c r="F13266" t="str">
        <f>VLOOKUP(orders[[#This Row],[product_id]],Products!A:C,3,0)</f>
        <v>Electronics</v>
      </c>
      <c r="G13266">
        <v>1</v>
      </c>
      <c r="H13266" s="6">
        <v>0.19703980343792199</v>
      </c>
      <c r="I13266" s="2">
        <f>VLOOKUP($E13266,
Products!$A$1:$F$201,MATCH(Orders!I$1,Products!$A$1:$F$1,0),0)</f>
        <v>2667.7858525453248</v>
      </c>
      <c r="J13266" s="2">
        <f>VLOOKUP($E13266,
Products!$A$1:$F$201,MATCH(Orders!J$1,Products!$A$1:$F$1,0),0)</f>
        <v>1797.4955098065359</v>
      </c>
    </row>
    <row r="13267" spans="1:10">
      <c r="A13267">
        <v>13266</v>
      </c>
      <c r="B13267" s="4">
        <v>45428</v>
      </c>
      <c r="C13267" s="10">
        <f>DATE(YEAR(orders[[#This Row],[order_date]]), MONTH(orders[[#This Row],[order_date]]), 1)</f>
        <v>45413</v>
      </c>
      <c r="D13267" t="s">
        <v>3987</v>
      </c>
      <c r="E13267" t="s">
        <v>523</v>
      </c>
      <c r="F13267" t="str">
        <f>VLOOKUP(orders[[#This Row],[product_id]],Products!A:C,3,0)</f>
        <v>Electronics</v>
      </c>
      <c r="G13267">
        <v>3</v>
      </c>
      <c r="H13267" s="6">
        <v>0.19130692730609272</v>
      </c>
      <c r="I13267" s="2">
        <f>VLOOKUP($E13267,
Products!$A$1:$F$201,MATCH(Orders!I$1,Products!$A$1:$F$1,0),0)</f>
        <v>27240.414518089601</v>
      </c>
      <c r="J13267" s="2">
        <f>VLOOKUP($E13267,
Products!$A$1:$F$201,MATCH(Orders!J$1,Products!$A$1:$F$1,0),0)</f>
        <v>21217.524617692769</v>
      </c>
    </row>
    <row r="13268" spans="1:10">
      <c r="A13268">
        <v>13267</v>
      </c>
      <c r="B13268" s="4">
        <v>44984</v>
      </c>
      <c r="C13268" s="10">
        <f>DATE(YEAR(orders[[#This Row],[order_date]]), MONTH(orders[[#This Row],[order_date]]), 1)</f>
        <v>44958</v>
      </c>
      <c r="D13268" t="s">
        <v>4074</v>
      </c>
      <c r="E13268" t="s">
        <v>666</v>
      </c>
      <c r="F13268" t="str">
        <f>VLOOKUP(orders[[#This Row],[product_id]],Products!A:C,3,0)</f>
        <v>Electronics</v>
      </c>
      <c r="G13268">
        <v>1</v>
      </c>
      <c r="H13268" s="6">
        <v>0.16633470488799459</v>
      </c>
      <c r="I13268" s="2">
        <f>VLOOKUP($E13268,
Products!$A$1:$F$201,MATCH(Orders!I$1,Products!$A$1:$F$1,0),0)</f>
        <v>28450.587044878092</v>
      </c>
      <c r="J13268" s="2">
        <f>VLOOKUP($E13268,
Products!$A$1:$F$201,MATCH(Orders!J$1,Products!$A$1:$F$1,0),0)</f>
        <v>22337.584649075441</v>
      </c>
    </row>
    <row r="13269" spans="1:10">
      <c r="A13269">
        <v>13268</v>
      </c>
      <c r="B13269" s="4">
        <v>45740</v>
      </c>
      <c r="C13269" s="10">
        <f>DATE(YEAR(orders[[#This Row],[order_date]]), MONTH(orders[[#This Row],[order_date]]), 1)</f>
        <v>45717</v>
      </c>
      <c r="D13269" t="s">
        <v>4387</v>
      </c>
      <c r="E13269" t="s">
        <v>640</v>
      </c>
      <c r="F13269" t="str">
        <f>VLOOKUP(orders[[#This Row],[product_id]],Products!A:C,3,0)</f>
        <v>Electronics</v>
      </c>
      <c r="G13269">
        <v>1</v>
      </c>
      <c r="H13269" s="6">
        <v>0.14257002875327313</v>
      </c>
      <c r="I13269" s="2">
        <f>VLOOKUP($E13269,
Products!$A$1:$F$201,MATCH(Orders!I$1,Products!$A$1:$F$1,0),0)</f>
        <v>28588.897930669911</v>
      </c>
      <c r="J13269" s="2">
        <f>VLOOKUP($E13269,
Products!$A$1:$F$201,MATCH(Orders!J$1,Products!$A$1:$F$1,0),0)</f>
        <v>20681.16336734363</v>
      </c>
    </row>
    <row r="13270" spans="1:10">
      <c r="A13270">
        <v>13269</v>
      </c>
      <c r="B13270" s="4">
        <v>45540</v>
      </c>
      <c r="C13270" s="10">
        <f>DATE(YEAR(orders[[#This Row],[order_date]]), MONTH(orders[[#This Row],[order_date]]), 1)</f>
        <v>45536</v>
      </c>
      <c r="D13270" t="s">
        <v>1901</v>
      </c>
      <c r="E13270" t="s">
        <v>550</v>
      </c>
      <c r="F13270" t="str">
        <f>VLOOKUP(orders[[#This Row],[product_id]],Products!A:C,3,0)</f>
        <v>Electronics</v>
      </c>
      <c r="G13270">
        <v>1</v>
      </c>
      <c r="H13270" s="6">
        <v>0.16462485033135574</v>
      </c>
      <c r="I13270" s="2">
        <f>VLOOKUP($E13270,
Products!$A$1:$F$201,MATCH(Orders!I$1,Products!$A$1:$F$1,0),0)</f>
        <v>21928.70634496431</v>
      </c>
      <c r="J13270" s="2">
        <f>VLOOKUP($E13270,
Products!$A$1:$F$201,MATCH(Orders!J$1,Products!$A$1:$F$1,0),0)</f>
        <v>17227.037321653719</v>
      </c>
    </row>
    <row r="13271" spans="1:10">
      <c r="A13271">
        <v>13270</v>
      </c>
      <c r="B13271" s="4">
        <v>45352</v>
      </c>
      <c r="C13271" s="10">
        <f>DATE(YEAR(orders[[#This Row],[order_date]]), MONTH(orders[[#This Row],[order_date]]), 1)</f>
        <v>45352</v>
      </c>
      <c r="D13271" t="s">
        <v>3866</v>
      </c>
      <c r="E13271" t="s">
        <v>617</v>
      </c>
      <c r="F13271" t="str">
        <f>VLOOKUP(orders[[#This Row],[product_id]],Products!A:C,3,0)</f>
        <v>Electronics</v>
      </c>
      <c r="G13271">
        <v>1</v>
      </c>
      <c r="H13271" s="6">
        <v>0.12234377246216158</v>
      </c>
      <c r="I13271" s="2">
        <f>VLOOKUP($E13271,
Products!$A$1:$F$201,MATCH(Orders!I$1,Products!$A$1:$F$1,0),0)</f>
        <v>19466.867434847129</v>
      </c>
      <c r="J13271" s="2">
        <f>VLOOKUP($E13271,
Products!$A$1:$F$201,MATCH(Orders!J$1,Products!$A$1:$F$1,0),0)</f>
        <v>13371.790482684521</v>
      </c>
    </row>
    <row r="13272" spans="1:10">
      <c r="A13272">
        <v>13271</v>
      </c>
      <c r="B13272" s="4">
        <v>45809</v>
      </c>
      <c r="C13272" s="10">
        <f>DATE(YEAR(orders[[#This Row],[order_date]]), MONTH(orders[[#This Row],[order_date]]), 1)</f>
        <v>45809</v>
      </c>
      <c r="D13272" t="s">
        <v>4651</v>
      </c>
      <c r="E13272" t="s">
        <v>662</v>
      </c>
      <c r="F13272" t="str">
        <f>VLOOKUP(orders[[#This Row],[product_id]],Products!A:C,3,0)</f>
        <v>Electronics</v>
      </c>
      <c r="G13272">
        <v>3</v>
      </c>
      <c r="H13272" s="6">
        <v>0.13928596705944282</v>
      </c>
      <c r="I13272" s="2">
        <f>VLOOKUP($E13272,
Products!$A$1:$F$201,MATCH(Orders!I$1,Products!$A$1:$F$1,0),0)</f>
        <v>20028.650831777191</v>
      </c>
      <c r="J13272" s="2">
        <f>VLOOKUP($E13272,
Products!$A$1:$F$201,MATCH(Orders!J$1,Products!$A$1:$F$1,0),0)</f>
        <v>14139.84905320309</v>
      </c>
    </row>
    <row r="13273" spans="1:10">
      <c r="A13273">
        <v>13272</v>
      </c>
      <c r="B13273" s="4">
        <v>45358</v>
      </c>
      <c r="C13273" s="10">
        <f>DATE(YEAR(orders[[#This Row],[order_date]]), MONTH(orders[[#This Row],[order_date]]), 1)</f>
        <v>45352</v>
      </c>
      <c r="D13273" t="s">
        <v>931</v>
      </c>
      <c r="E13273" t="s">
        <v>588</v>
      </c>
      <c r="F13273" t="str">
        <f>VLOOKUP(orders[[#This Row],[product_id]],Products!A:C,3,0)</f>
        <v>Electronics</v>
      </c>
      <c r="G13273">
        <v>1</v>
      </c>
      <c r="H13273" s="6">
        <v>0.17310767736414098</v>
      </c>
      <c r="I13273" s="2">
        <f>VLOOKUP($E13273,
Products!$A$1:$F$201,MATCH(Orders!I$1,Products!$A$1:$F$1,0),0)</f>
        <v>32539.342481911372</v>
      </c>
      <c r="J13273" s="2">
        <f>VLOOKUP($E13273,
Products!$A$1:$F$201,MATCH(Orders!J$1,Products!$A$1:$F$1,0),0)</f>
        <v>21531.252982830021</v>
      </c>
    </row>
    <row r="13274" spans="1:10">
      <c r="A13274">
        <v>13273</v>
      </c>
      <c r="B13274" s="4">
        <v>45874</v>
      </c>
      <c r="C13274" s="10">
        <f>DATE(YEAR(orders[[#This Row],[order_date]]), MONTH(orders[[#This Row],[order_date]]), 1)</f>
        <v>45870</v>
      </c>
      <c r="D13274" t="s">
        <v>2896</v>
      </c>
      <c r="E13274" t="s">
        <v>671</v>
      </c>
      <c r="F13274" t="str">
        <f>VLOOKUP(orders[[#This Row],[product_id]],Products!A:C,3,0)</f>
        <v>Electronics</v>
      </c>
      <c r="G13274">
        <v>1</v>
      </c>
      <c r="H13274" s="6">
        <v>0.12171955433025386</v>
      </c>
      <c r="I13274" s="2">
        <f>VLOOKUP($E13274,
Products!$A$1:$F$201,MATCH(Orders!I$1,Products!$A$1:$F$1,0),0)</f>
        <v>20226.002416343759</v>
      </c>
      <c r="J13274" s="2">
        <f>VLOOKUP($E13274,
Products!$A$1:$F$201,MATCH(Orders!J$1,Products!$A$1:$F$1,0),0)</f>
        <v>13513.884167631189</v>
      </c>
    </row>
    <row r="13275" spans="1:10">
      <c r="A13275">
        <v>13274</v>
      </c>
      <c r="B13275" s="4">
        <v>45861</v>
      </c>
      <c r="C13275" s="10">
        <f>DATE(YEAR(orders[[#This Row],[order_date]]), MONTH(orders[[#This Row],[order_date]]), 1)</f>
        <v>45839</v>
      </c>
      <c r="D13275" t="s">
        <v>1413</v>
      </c>
      <c r="E13275" t="s">
        <v>544</v>
      </c>
      <c r="F13275" t="str">
        <f>VLOOKUP(orders[[#This Row],[product_id]],Products!A:C,3,0)</f>
        <v>Electronics</v>
      </c>
      <c r="G13275">
        <v>1</v>
      </c>
      <c r="H13275" s="6">
        <v>0.21872980720331947</v>
      </c>
      <c r="I13275" s="2">
        <f>VLOOKUP($E13275,
Products!$A$1:$F$201,MATCH(Orders!I$1,Products!$A$1:$F$1,0),0)</f>
        <v>16273.22789477584</v>
      </c>
      <c r="J13275" s="2">
        <f>VLOOKUP($E13275,
Products!$A$1:$F$201,MATCH(Orders!J$1,Products!$A$1:$F$1,0),0)</f>
        <v>12683.607953986329</v>
      </c>
    </row>
    <row r="13276" spans="1:10">
      <c r="A13276">
        <v>13275</v>
      </c>
      <c r="B13276" s="4">
        <v>45331</v>
      </c>
      <c r="C13276" s="10">
        <f>DATE(YEAR(orders[[#This Row],[order_date]]), MONTH(orders[[#This Row],[order_date]]), 1)</f>
        <v>45323</v>
      </c>
      <c r="D13276" t="s">
        <v>2420</v>
      </c>
      <c r="E13276" t="s">
        <v>658</v>
      </c>
      <c r="F13276" t="str">
        <f>VLOOKUP(orders[[#This Row],[product_id]],Products!A:C,3,0)</f>
        <v>Electronics</v>
      </c>
      <c r="G13276">
        <v>2</v>
      </c>
      <c r="H13276" s="6">
        <v>0.10173423454739479</v>
      </c>
      <c r="I13276" s="2">
        <f>VLOOKUP($E13276,
Products!$A$1:$F$201,MATCH(Orders!I$1,Products!$A$1:$F$1,0),0)</f>
        <v>2455.4664524813788</v>
      </c>
      <c r="J13276" s="2">
        <f>VLOOKUP($E13276,
Products!$A$1:$F$201,MATCH(Orders!J$1,Products!$A$1:$F$1,0),0)</f>
        <v>1763.2139459131699</v>
      </c>
    </row>
    <row r="13277" spans="1:10">
      <c r="A13277">
        <v>13276</v>
      </c>
      <c r="B13277" s="4">
        <v>45418</v>
      </c>
      <c r="C13277" s="10">
        <f>DATE(YEAR(orders[[#This Row],[order_date]]), MONTH(orders[[#This Row],[order_date]]), 1)</f>
        <v>45413</v>
      </c>
      <c r="D13277" t="s">
        <v>759</v>
      </c>
      <c r="E13277" t="s">
        <v>650</v>
      </c>
      <c r="F13277" t="str">
        <f>VLOOKUP(orders[[#This Row],[product_id]],Products!A:C,3,0)</f>
        <v>Electronics</v>
      </c>
      <c r="G13277">
        <v>1</v>
      </c>
      <c r="H13277" s="6">
        <v>0.14823913815470183</v>
      </c>
      <c r="I13277" s="2">
        <f>VLOOKUP($E13277,
Products!$A$1:$F$201,MATCH(Orders!I$1,Products!$A$1:$F$1,0),0)</f>
        <v>12936.529609330941</v>
      </c>
      <c r="J13277" s="2">
        <f>VLOOKUP($E13277,
Products!$A$1:$F$201,MATCH(Orders!J$1,Products!$A$1:$F$1,0),0)</f>
        <v>9465.2602677376308</v>
      </c>
    </row>
    <row r="13278" spans="1:10">
      <c r="A13278">
        <v>13277</v>
      </c>
      <c r="B13278" s="4">
        <v>44992</v>
      </c>
      <c r="C13278" s="10">
        <f>DATE(YEAR(orders[[#This Row],[order_date]]), MONTH(orders[[#This Row],[order_date]]), 1)</f>
        <v>44986</v>
      </c>
      <c r="D13278" t="s">
        <v>2949</v>
      </c>
      <c r="E13278" t="s">
        <v>566</v>
      </c>
      <c r="F13278" t="str">
        <f>VLOOKUP(orders[[#This Row],[product_id]],Products!A:C,3,0)</f>
        <v>Electronics</v>
      </c>
      <c r="G13278">
        <v>1</v>
      </c>
      <c r="H13278" s="6">
        <v>0.17749776079489193</v>
      </c>
      <c r="I13278" s="2">
        <f>VLOOKUP($E13278,
Products!$A$1:$F$201,MATCH(Orders!I$1,Products!$A$1:$F$1,0),0)</f>
        <v>16858.5225334635</v>
      </c>
      <c r="J13278" s="2">
        <f>VLOOKUP($E13278,
Products!$A$1:$F$201,MATCH(Orders!J$1,Products!$A$1:$F$1,0),0)</f>
        <v>11855.743620634101</v>
      </c>
    </row>
    <row r="13279" spans="1:10">
      <c r="A13279">
        <v>13278</v>
      </c>
      <c r="B13279" s="4">
        <v>45838</v>
      </c>
      <c r="C13279" s="10">
        <f>DATE(YEAR(orders[[#This Row],[order_date]]), MONTH(orders[[#This Row],[order_date]]), 1)</f>
        <v>45809</v>
      </c>
      <c r="D13279" t="s">
        <v>2458</v>
      </c>
      <c r="E13279" t="s">
        <v>556</v>
      </c>
      <c r="F13279" t="str">
        <f>VLOOKUP(orders[[#This Row],[product_id]],Products!A:C,3,0)</f>
        <v>Appliances</v>
      </c>
      <c r="G13279">
        <v>2</v>
      </c>
      <c r="H13279" s="6">
        <v>7.5211831585826366E-2</v>
      </c>
      <c r="I13279" s="2">
        <f>VLOOKUP($E13279,
Products!$A$1:$F$201,MATCH(Orders!I$1,Products!$A$1:$F$1,0),0)</f>
        <v>27054.121101651981</v>
      </c>
      <c r="J13279" s="2">
        <f>VLOOKUP($E13279,
Products!$A$1:$F$201,MATCH(Orders!J$1,Products!$A$1:$F$1,0),0)</f>
        <v>19388.930988794411</v>
      </c>
    </row>
    <row r="13280" spans="1:10">
      <c r="A13280">
        <v>13279</v>
      </c>
      <c r="B13280" s="4">
        <v>45317</v>
      </c>
      <c r="C13280" s="10">
        <f>DATE(YEAR(orders[[#This Row],[order_date]]), MONTH(orders[[#This Row],[order_date]]), 1)</f>
        <v>45292</v>
      </c>
      <c r="D13280" t="s">
        <v>4266</v>
      </c>
      <c r="E13280" t="s">
        <v>542</v>
      </c>
      <c r="F13280" t="str">
        <f>VLOOKUP(orders[[#This Row],[product_id]],Products!A:C,3,0)</f>
        <v>Electronics</v>
      </c>
      <c r="G13280">
        <v>1</v>
      </c>
      <c r="H13280" s="6">
        <v>0.18601796592583414</v>
      </c>
      <c r="I13280" s="2">
        <f>VLOOKUP($E13280,
Products!$A$1:$F$201,MATCH(Orders!I$1,Products!$A$1:$F$1,0),0)</f>
        <v>29298.352838526029</v>
      </c>
      <c r="J13280" s="2">
        <f>VLOOKUP($E13280,
Products!$A$1:$F$201,MATCH(Orders!J$1,Products!$A$1:$F$1,0),0)</f>
        <v>19250.751682102291</v>
      </c>
    </row>
    <row r="13281" spans="1:10">
      <c r="A13281">
        <v>13280</v>
      </c>
      <c r="B13281" s="4">
        <v>45009</v>
      </c>
      <c r="C13281" s="10">
        <f>DATE(YEAR(orders[[#This Row],[order_date]]), MONTH(orders[[#This Row],[order_date]]), 1)</f>
        <v>44986</v>
      </c>
      <c r="D13281" t="s">
        <v>3598</v>
      </c>
      <c r="E13281" t="s">
        <v>572</v>
      </c>
      <c r="F13281" t="str">
        <f>VLOOKUP(orders[[#This Row],[product_id]],Products!A:C,3,0)</f>
        <v>Electronics</v>
      </c>
      <c r="G13281">
        <v>2</v>
      </c>
      <c r="H13281" s="6">
        <v>0.14423551203570872</v>
      </c>
      <c r="I13281" s="2">
        <f>VLOOKUP($E13281,
Products!$A$1:$F$201,MATCH(Orders!I$1,Products!$A$1:$F$1,0),0)</f>
        <v>28095.750781518611</v>
      </c>
      <c r="J13281" s="2">
        <f>VLOOKUP($E13281,
Products!$A$1:$F$201,MATCH(Orders!J$1,Products!$A$1:$F$1,0),0)</f>
        <v>21949.841961937182</v>
      </c>
    </row>
    <row r="13282" spans="1:10">
      <c r="A13282">
        <v>13281</v>
      </c>
      <c r="B13282" s="4">
        <v>45929</v>
      </c>
      <c r="C13282" s="10">
        <f>DATE(YEAR(orders[[#This Row],[order_date]]), MONTH(orders[[#This Row],[order_date]]), 1)</f>
        <v>45901</v>
      </c>
      <c r="D13282" t="s">
        <v>3051</v>
      </c>
      <c r="E13282" t="s">
        <v>529</v>
      </c>
      <c r="F13282" t="str">
        <f>VLOOKUP(orders[[#This Row],[product_id]],Products!A:C,3,0)</f>
        <v>Electronics</v>
      </c>
      <c r="G13282">
        <v>2</v>
      </c>
      <c r="H13282" s="6">
        <v>0.15282867957896384</v>
      </c>
      <c r="I13282" s="2">
        <f>VLOOKUP($E13282,
Products!$A$1:$F$201,MATCH(Orders!I$1,Products!$A$1:$F$1,0),0)</f>
        <v>18308.801775351771</v>
      </c>
      <c r="J13282" s="2">
        <f>VLOOKUP($E13282,
Products!$A$1:$F$201,MATCH(Orders!J$1,Products!$A$1:$F$1,0),0)</f>
        <v>12027.24184831013</v>
      </c>
    </row>
    <row r="13283" spans="1:10">
      <c r="A13283">
        <v>13282</v>
      </c>
      <c r="B13283" s="4">
        <v>45407</v>
      </c>
      <c r="C13283" s="10">
        <f>DATE(YEAR(orders[[#This Row],[order_date]]), MONTH(orders[[#This Row],[order_date]]), 1)</f>
        <v>45383</v>
      </c>
      <c r="D13283" t="s">
        <v>2159</v>
      </c>
      <c r="E13283" t="s">
        <v>627</v>
      </c>
      <c r="F13283" t="str">
        <f>VLOOKUP(orders[[#This Row],[product_id]],Products!A:C,3,0)</f>
        <v>Electronics</v>
      </c>
      <c r="G13283">
        <v>3</v>
      </c>
      <c r="H13283" s="6">
        <v>0.15087387247707287</v>
      </c>
      <c r="I13283" s="2">
        <f>VLOOKUP($E13283,
Products!$A$1:$F$201,MATCH(Orders!I$1,Products!$A$1:$F$1,0),0)</f>
        <v>21043.736386381101</v>
      </c>
      <c r="J13283" s="2">
        <f>VLOOKUP($E13283,
Products!$A$1:$F$201,MATCH(Orders!J$1,Products!$A$1:$F$1,0),0)</f>
        <v>14357.858783760659</v>
      </c>
    </row>
    <row r="13284" spans="1:10">
      <c r="A13284">
        <v>13283</v>
      </c>
      <c r="B13284" s="4">
        <v>45703</v>
      </c>
      <c r="C13284" s="10">
        <f>DATE(YEAR(orders[[#This Row],[order_date]]), MONTH(orders[[#This Row],[order_date]]), 1)</f>
        <v>45689</v>
      </c>
      <c r="D13284" t="s">
        <v>3290</v>
      </c>
      <c r="E13284" t="s">
        <v>554</v>
      </c>
      <c r="F13284" t="str">
        <f>VLOOKUP(orders[[#This Row],[product_id]],Products!A:C,3,0)</f>
        <v>Appliances</v>
      </c>
      <c r="G13284">
        <v>2</v>
      </c>
      <c r="H13284" s="6">
        <v>0.10561292647598107</v>
      </c>
      <c r="I13284" s="2">
        <f>VLOOKUP($E13284,
Products!$A$1:$F$201,MATCH(Orders!I$1,Products!$A$1:$F$1,0),0)</f>
        <v>2088.6647814855078</v>
      </c>
      <c r="J13284" s="2">
        <f>VLOOKUP($E13284,
Products!$A$1:$F$201,MATCH(Orders!J$1,Products!$A$1:$F$1,0),0)</f>
        <v>1371.380040542937</v>
      </c>
    </row>
    <row r="13285" spans="1:10">
      <c r="A13285">
        <v>13284</v>
      </c>
      <c r="B13285" s="4">
        <v>45711</v>
      </c>
      <c r="C13285" s="10">
        <f>DATE(YEAR(orders[[#This Row],[order_date]]), MONTH(orders[[#This Row],[order_date]]), 1)</f>
        <v>45689</v>
      </c>
      <c r="D13285" t="s">
        <v>1284</v>
      </c>
      <c r="E13285" t="s">
        <v>654</v>
      </c>
      <c r="F13285" t="str">
        <f>VLOOKUP(orders[[#This Row],[product_id]],Products!A:C,3,0)</f>
        <v>Electronics</v>
      </c>
      <c r="G13285">
        <v>2</v>
      </c>
      <c r="H13285" s="6">
        <v>0.1217278429226161</v>
      </c>
      <c r="I13285" s="2">
        <f>VLOOKUP($E13285,
Products!$A$1:$F$201,MATCH(Orders!I$1,Products!$A$1:$F$1,0),0)</f>
        <v>2480.90324078101</v>
      </c>
      <c r="J13285" s="2">
        <f>VLOOKUP($E13285,
Products!$A$1:$F$201,MATCH(Orders!J$1,Products!$A$1:$F$1,0),0)</f>
        <v>1964.543440578911</v>
      </c>
    </row>
    <row r="13286" spans="1:10">
      <c r="A13286">
        <v>13285</v>
      </c>
      <c r="B13286" s="4">
        <v>45578</v>
      </c>
      <c r="C13286" s="10">
        <f>DATE(YEAR(orders[[#This Row],[order_date]]), MONTH(orders[[#This Row],[order_date]]), 1)</f>
        <v>45566</v>
      </c>
      <c r="D13286" t="s">
        <v>2404</v>
      </c>
      <c r="E13286" t="s">
        <v>690</v>
      </c>
      <c r="F13286" t="str">
        <f>VLOOKUP(orders[[#This Row],[product_id]],Products!A:C,3,0)</f>
        <v>Electronics</v>
      </c>
      <c r="G13286">
        <v>1</v>
      </c>
      <c r="H13286" s="6">
        <v>0.17209348009002987</v>
      </c>
      <c r="I13286" s="2">
        <f>VLOOKUP($E13286,
Products!$A$1:$F$201,MATCH(Orders!I$1,Products!$A$1:$F$1,0),0)</f>
        <v>2338.2059552139431</v>
      </c>
      <c r="J13286" s="2">
        <f>VLOOKUP($E13286,
Products!$A$1:$F$201,MATCH(Orders!J$1,Products!$A$1:$F$1,0),0)</f>
        <v>1708.028418793489</v>
      </c>
    </row>
    <row r="13287" spans="1:10">
      <c r="A13287">
        <v>13286</v>
      </c>
      <c r="B13287" s="4">
        <v>45449</v>
      </c>
      <c r="C13287" s="10">
        <f>DATE(YEAR(orders[[#This Row],[order_date]]), MONTH(orders[[#This Row],[order_date]]), 1)</f>
        <v>45444</v>
      </c>
      <c r="D13287" t="s">
        <v>1205</v>
      </c>
      <c r="E13287" t="s">
        <v>674</v>
      </c>
      <c r="F13287" t="str">
        <f>VLOOKUP(orders[[#This Row],[product_id]],Products!A:C,3,0)</f>
        <v>Appliances</v>
      </c>
      <c r="G13287">
        <v>3</v>
      </c>
      <c r="H13287" s="6">
        <v>9.8765777790433565E-2</v>
      </c>
      <c r="I13287" s="2">
        <f>VLOOKUP($E13287,
Products!$A$1:$F$201,MATCH(Orders!I$1,Products!$A$1:$F$1,0),0)</f>
        <v>6324.5253633508046</v>
      </c>
      <c r="J13287" s="2">
        <f>VLOOKUP($E13287,
Products!$A$1:$F$201,MATCH(Orders!J$1,Products!$A$1:$F$1,0),0)</f>
        <v>4493.055585088201</v>
      </c>
    </row>
    <row r="13288" spans="1:10">
      <c r="A13288">
        <v>13287</v>
      </c>
      <c r="B13288" s="4">
        <v>45131</v>
      </c>
      <c r="C13288" s="10">
        <f>DATE(YEAR(orders[[#This Row],[order_date]]), MONTH(orders[[#This Row],[order_date]]), 1)</f>
        <v>45108</v>
      </c>
      <c r="D13288" t="s">
        <v>3377</v>
      </c>
      <c r="E13288" t="s">
        <v>650</v>
      </c>
      <c r="F13288" t="str">
        <f>VLOOKUP(orders[[#This Row],[product_id]],Products!A:C,3,0)</f>
        <v>Electronics</v>
      </c>
      <c r="G13288">
        <v>2</v>
      </c>
      <c r="H13288" s="6">
        <v>0.11377626337579441</v>
      </c>
      <c r="I13288" s="2">
        <f>VLOOKUP($E13288,
Products!$A$1:$F$201,MATCH(Orders!I$1,Products!$A$1:$F$1,0),0)</f>
        <v>12936.529609330941</v>
      </c>
      <c r="J13288" s="2">
        <f>VLOOKUP($E13288,
Products!$A$1:$F$201,MATCH(Orders!J$1,Products!$A$1:$F$1,0),0)</f>
        <v>9465.2602677376308</v>
      </c>
    </row>
    <row r="13289" spans="1:10">
      <c r="A13289">
        <v>13288</v>
      </c>
      <c r="B13289" s="4">
        <v>45668</v>
      </c>
      <c r="C13289" s="10">
        <f>DATE(YEAR(orders[[#This Row],[order_date]]), MONTH(orders[[#This Row],[order_date]]), 1)</f>
        <v>45658</v>
      </c>
      <c r="D13289" t="s">
        <v>3594</v>
      </c>
      <c r="E13289" t="s">
        <v>614</v>
      </c>
      <c r="F13289" t="str">
        <f>VLOOKUP(orders[[#This Row],[product_id]],Products!A:C,3,0)</f>
        <v>Electronics</v>
      </c>
      <c r="G13289">
        <v>1</v>
      </c>
      <c r="H13289" s="6">
        <v>0.13247172016550898</v>
      </c>
      <c r="I13289" s="2">
        <f>VLOOKUP($E13289,
Products!$A$1:$F$201,MATCH(Orders!I$1,Products!$A$1:$F$1,0),0)</f>
        <v>27394.979060178921</v>
      </c>
      <c r="J13289" s="2">
        <f>VLOOKUP($E13289,
Products!$A$1:$F$201,MATCH(Orders!J$1,Products!$A$1:$F$1,0),0)</f>
        <v>20497.911427865951</v>
      </c>
    </row>
    <row r="13290" spans="1:10">
      <c r="A13290">
        <v>13289</v>
      </c>
      <c r="B13290" s="4">
        <v>45245</v>
      </c>
      <c r="C13290" s="10">
        <f>DATE(YEAR(orders[[#This Row],[order_date]]), MONTH(orders[[#This Row],[order_date]]), 1)</f>
        <v>45231</v>
      </c>
      <c r="D13290" t="s">
        <v>911</v>
      </c>
      <c r="E13290" t="s">
        <v>607</v>
      </c>
      <c r="F13290" t="str">
        <f>VLOOKUP(orders[[#This Row],[product_id]],Products!A:C,3,0)</f>
        <v>Appliances</v>
      </c>
      <c r="G13290">
        <v>3</v>
      </c>
      <c r="H13290" s="6">
        <v>9.4739053901352191E-2</v>
      </c>
      <c r="I13290" s="2">
        <f>VLOOKUP($E13290,
Products!$A$1:$F$201,MATCH(Orders!I$1,Products!$A$1:$F$1,0),0)</f>
        <v>6264.400042999192</v>
      </c>
      <c r="J13290" s="2">
        <f>VLOOKUP($E13290,
Products!$A$1:$F$201,MATCH(Orders!J$1,Products!$A$1:$F$1,0),0)</f>
        <v>4980.3849171743304</v>
      </c>
    </row>
    <row r="13291" spans="1:10">
      <c r="A13291">
        <v>13290</v>
      </c>
      <c r="B13291" s="4">
        <v>45204</v>
      </c>
      <c r="C13291" s="10">
        <f>DATE(YEAR(orders[[#This Row],[order_date]]), MONTH(orders[[#This Row],[order_date]]), 1)</f>
        <v>45200</v>
      </c>
      <c r="D13291" t="s">
        <v>2647</v>
      </c>
      <c r="E13291" t="s">
        <v>654</v>
      </c>
      <c r="F13291" t="str">
        <f>VLOOKUP(orders[[#This Row],[product_id]],Products!A:C,3,0)</f>
        <v>Electronics</v>
      </c>
      <c r="G13291">
        <v>1</v>
      </c>
      <c r="H13291" s="6">
        <v>0.13853422187146783</v>
      </c>
      <c r="I13291" s="2">
        <f>VLOOKUP($E13291,
Products!$A$1:$F$201,MATCH(Orders!I$1,Products!$A$1:$F$1,0),0)</f>
        <v>2480.90324078101</v>
      </c>
      <c r="J13291" s="2">
        <f>VLOOKUP($E13291,
Products!$A$1:$F$201,MATCH(Orders!J$1,Products!$A$1:$F$1,0),0)</f>
        <v>1964.543440578911</v>
      </c>
    </row>
    <row r="13292" spans="1:10">
      <c r="A13292">
        <v>13291</v>
      </c>
      <c r="B13292" s="4">
        <v>45828</v>
      </c>
      <c r="C13292" s="10">
        <f>DATE(YEAR(orders[[#This Row],[order_date]]), MONTH(orders[[#This Row],[order_date]]), 1)</f>
        <v>45809</v>
      </c>
      <c r="D13292" t="s">
        <v>3633</v>
      </c>
      <c r="E13292" t="s">
        <v>573</v>
      </c>
      <c r="F13292" t="str">
        <f>VLOOKUP(orders[[#This Row],[product_id]],Products!A:C,3,0)</f>
        <v>Electronics</v>
      </c>
      <c r="G13292">
        <v>3</v>
      </c>
      <c r="H13292" s="6">
        <v>0.13566133031344918</v>
      </c>
      <c r="I13292" s="2">
        <f>VLOOKUP($E13292,
Products!$A$1:$F$201,MATCH(Orders!I$1,Products!$A$1:$F$1,0),0)</f>
        <v>30443.851050190449</v>
      </c>
      <c r="J13292" s="2">
        <f>VLOOKUP($E13292,
Products!$A$1:$F$201,MATCH(Orders!J$1,Products!$A$1:$F$1,0),0)</f>
        <v>21165.126268210519</v>
      </c>
    </row>
    <row r="13293" spans="1:10">
      <c r="A13293">
        <v>13292</v>
      </c>
      <c r="B13293" s="4">
        <v>45074</v>
      </c>
      <c r="C13293" s="10">
        <f>DATE(YEAR(orders[[#This Row],[order_date]]), MONTH(orders[[#This Row],[order_date]]), 1)</f>
        <v>45047</v>
      </c>
      <c r="D13293" t="s">
        <v>1866</v>
      </c>
      <c r="E13293" t="s">
        <v>697</v>
      </c>
      <c r="F13293" t="str">
        <f>VLOOKUP(orders[[#This Row],[product_id]],Products!A:C,3,0)</f>
        <v>Electronics</v>
      </c>
      <c r="G13293">
        <v>1</v>
      </c>
      <c r="H13293" s="6">
        <v>0.19309849576875665</v>
      </c>
      <c r="I13293" s="2">
        <f>VLOOKUP($E13293,
Products!$A$1:$F$201,MATCH(Orders!I$1,Products!$A$1:$F$1,0),0)</f>
        <v>17528.463836680221</v>
      </c>
      <c r="J13293" s="2">
        <f>VLOOKUP($E13293,
Products!$A$1:$F$201,MATCH(Orders!J$1,Products!$A$1:$F$1,0),0)</f>
        <v>11565.98358924177</v>
      </c>
    </row>
    <row r="13294" spans="1:10">
      <c r="A13294">
        <v>13293</v>
      </c>
      <c r="B13294" s="4">
        <v>45704</v>
      </c>
      <c r="C13294" s="10">
        <f>DATE(YEAR(orders[[#This Row],[order_date]]), MONTH(orders[[#This Row],[order_date]]), 1)</f>
        <v>45689</v>
      </c>
      <c r="D13294" t="s">
        <v>3161</v>
      </c>
      <c r="E13294" t="s">
        <v>549</v>
      </c>
      <c r="F13294" t="str">
        <f>VLOOKUP(orders[[#This Row],[product_id]],Products!A:C,3,0)</f>
        <v>Electronics</v>
      </c>
      <c r="G13294">
        <v>1</v>
      </c>
      <c r="H13294" s="6">
        <v>0.20341246387643663</v>
      </c>
      <c r="I13294" s="2">
        <f>VLOOKUP($E13294,
Products!$A$1:$F$201,MATCH(Orders!I$1,Products!$A$1:$F$1,0),0)</f>
        <v>32579.222893763279</v>
      </c>
      <c r="J13294" s="2">
        <f>VLOOKUP($E13294,
Products!$A$1:$F$201,MATCH(Orders!J$1,Products!$A$1:$F$1,0),0)</f>
        <v>22472.912188105081</v>
      </c>
    </row>
    <row r="13295" spans="1:10">
      <c r="A13295">
        <v>13294</v>
      </c>
      <c r="B13295" s="4">
        <v>45345</v>
      </c>
      <c r="C13295" s="10">
        <f>DATE(YEAR(orders[[#This Row],[order_date]]), MONTH(orders[[#This Row],[order_date]]), 1)</f>
        <v>45323</v>
      </c>
      <c r="D13295" t="s">
        <v>984</v>
      </c>
      <c r="E13295" t="s">
        <v>629</v>
      </c>
      <c r="F13295" t="str">
        <f>VLOOKUP(orders[[#This Row],[product_id]],Products!A:C,3,0)</f>
        <v>Electronics</v>
      </c>
      <c r="G13295">
        <v>2</v>
      </c>
      <c r="H13295" s="6">
        <v>0.13618702858106441</v>
      </c>
      <c r="I13295" s="2">
        <f>VLOOKUP($E13295,
Products!$A$1:$F$201,MATCH(Orders!I$1,Products!$A$1:$F$1,0),0)</f>
        <v>12411.13061655427</v>
      </c>
      <c r="J13295" s="2">
        <f>VLOOKUP($E13295,
Products!$A$1:$F$201,MATCH(Orders!J$1,Products!$A$1:$F$1,0),0)</f>
        <v>9821.2729118635452</v>
      </c>
    </row>
    <row r="13296" spans="1:10">
      <c r="A13296">
        <v>13295</v>
      </c>
      <c r="B13296" s="4">
        <v>45464</v>
      </c>
      <c r="C13296" s="10">
        <f>DATE(YEAR(orders[[#This Row],[order_date]]), MONTH(orders[[#This Row],[order_date]]), 1)</f>
        <v>45444</v>
      </c>
      <c r="D13296" t="s">
        <v>2174</v>
      </c>
      <c r="E13296" t="s">
        <v>533</v>
      </c>
      <c r="F13296" t="str">
        <f>VLOOKUP(orders[[#This Row],[product_id]],Products!A:C,3,0)</f>
        <v>Electronics</v>
      </c>
      <c r="G13296">
        <v>1</v>
      </c>
      <c r="H13296" s="6">
        <v>0.17082104790058383</v>
      </c>
      <c r="I13296" s="2">
        <f>VLOOKUP($E13296,
Products!$A$1:$F$201,MATCH(Orders!I$1,Products!$A$1:$F$1,0),0)</f>
        <v>28589.802369332661</v>
      </c>
      <c r="J13296" s="2">
        <f>VLOOKUP($E13296,
Products!$A$1:$F$201,MATCH(Orders!J$1,Products!$A$1:$F$1,0),0)</f>
        <v>21212.93445492295</v>
      </c>
    </row>
    <row r="13297" spans="1:10">
      <c r="A13297">
        <v>13296</v>
      </c>
      <c r="B13297" s="4">
        <v>45318</v>
      </c>
      <c r="C13297" s="10">
        <f>DATE(YEAR(orders[[#This Row],[order_date]]), MONTH(orders[[#This Row],[order_date]]), 1)</f>
        <v>45292</v>
      </c>
      <c r="D13297" t="s">
        <v>1382</v>
      </c>
      <c r="E13297" t="s">
        <v>541</v>
      </c>
      <c r="F13297" t="str">
        <f>VLOOKUP(orders[[#This Row],[product_id]],Products!A:C,3,0)</f>
        <v>Appliances</v>
      </c>
      <c r="G13297">
        <v>2</v>
      </c>
      <c r="H13297" s="6">
        <v>0.13998279635512101</v>
      </c>
      <c r="I13297" s="2">
        <f>VLOOKUP($E13297,
Products!$A$1:$F$201,MATCH(Orders!I$1,Products!$A$1:$F$1,0),0)</f>
        <v>2390.3651642386908</v>
      </c>
      <c r="J13297" s="2">
        <f>VLOOKUP($E13297,
Products!$A$1:$F$201,MATCH(Orders!J$1,Products!$A$1:$F$1,0),0)</f>
        <v>1655.7504783617919</v>
      </c>
    </row>
    <row r="13298" spans="1:10">
      <c r="A13298">
        <v>13297</v>
      </c>
      <c r="B13298" s="4">
        <v>45866</v>
      </c>
      <c r="C13298" s="10">
        <f>DATE(YEAR(orders[[#This Row],[order_date]]), MONTH(orders[[#This Row],[order_date]]), 1)</f>
        <v>45839</v>
      </c>
      <c r="D13298" t="s">
        <v>1646</v>
      </c>
      <c r="E13298" t="s">
        <v>670</v>
      </c>
      <c r="F13298" t="str">
        <f>VLOOKUP(orders[[#This Row],[product_id]],Products!A:C,3,0)</f>
        <v>Electronics</v>
      </c>
      <c r="G13298">
        <v>2</v>
      </c>
      <c r="H13298" s="6">
        <v>0.20348491550334799</v>
      </c>
      <c r="I13298" s="2">
        <f>VLOOKUP($E13298,
Products!$A$1:$F$201,MATCH(Orders!I$1,Products!$A$1:$F$1,0),0)</f>
        <v>2624.8628733917722</v>
      </c>
      <c r="J13298" s="2">
        <f>VLOOKUP($E13298,
Products!$A$1:$F$201,MATCH(Orders!J$1,Products!$A$1:$F$1,0),0)</f>
        <v>1944.041928611671</v>
      </c>
    </row>
    <row r="13299" spans="1:10">
      <c r="A13299">
        <v>13298</v>
      </c>
      <c r="B13299" s="4">
        <v>45168</v>
      </c>
      <c r="C13299" s="10">
        <f>DATE(YEAR(orders[[#This Row],[order_date]]), MONTH(orders[[#This Row],[order_date]]), 1)</f>
        <v>45139</v>
      </c>
      <c r="D13299" t="s">
        <v>3024</v>
      </c>
      <c r="E13299" t="s">
        <v>632</v>
      </c>
      <c r="F13299" t="str">
        <f>VLOOKUP(orders[[#This Row],[product_id]],Products!A:C,3,0)</f>
        <v>Electronics</v>
      </c>
      <c r="G13299">
        <v>2</v>
      </c>
      <c r="H13299" s="6">
        <v>0.11039359103859855</v>
      </c>
      <c r="I13299" s="2">
        <f>VLOOKUP($E13299,
Products!$A$1:$F$201,MATCH(Orders!I$1,Products!$A$1:$F$1,0),0)</f>
        <v>23049.571773693999</v>
      </c>
      <c r="J13299" s="2">
        <f>VLOOKUP($E13299,
Products!$A$1:$F$201,MATCH(Orders!J$1,Products!$A$1:$F$1,0),0)</f>
        <v>15791.461375569639</v>
      </c>
    </row>
    <row r="13300" spans="1:10">
      <c r="A13300">
        <v>13299</v>
      </c>
      <c r="B13300" s="4">
        <v>45925</v>
      </c>
      <c r="C13300" s="10">
        <f>DATE(YEAR(orders[[#This Row],[order_date]]), MONTH(orders[[#This Row],[order_date]]), 1)</f>
        <v>45901</v>
      </c>
      <c r="D13300" t="s">
        <v>1146</v>
      </c>
      <c r="E13300" t="s">
        <v>549</v>
      </c>
      <c r="F13300" t="str">
        <f>VLOOKUP(orders[[#This Row],[product_id]],Products!A:C,3,0)</f>
        <v>Electronics</v>
      </c>
      <c r="G13300">
        <v>2</v>
      </c>
      <c r="H13300" s="6">
        <v>0.154010579575872</v>
      </c>
      <c r="I13300" s="2">
        <f>VLOOKUP($E13300,
Products!$A$1:$F$201,MATCH(Orders!I$1,Products!$A$1:$F$1,0),0)</f>
        <v>32579.222893763279</v>
      </c>
      <c r="J13300" s="2">
        <f>VLOOKUP($E13300,
Products!$A$1:$F$201,MATCH(Orders!J$1,Products!$A$1:$F$1,0),0)</f>
        <v>22472.912188105081</v>
      </c>
    </row>
    <row r="13301" spans="1:10">
      <c r="A13301">
        <v>13300</v>
      </c>
      <c r="B13301" s="4">
        <v>45169</v>
      </c>
      <c r="C13301" s="10">
        <f>DATE(YEAR(orders[[#This Row],[order_date]]), MONTH(orders[[#This Row],[order_date]]), 1)</f>
        <v>45139</v>
      </c>
      <c r="D13301" t="s">
        <v>1957</v>
      </c>
      <c r="E13301" t="s">
        <v>555</v>
      </c>
      <c r="F13301" t="str">
        <f>VLOOKUP(orders[[#This Row],[product_id]],Products!A:C,3,0)</f>
        <v>Electronics</v>
      </c>
      <c r="G13301">
        <v>1</v>
      </c>
      <c r="H13301" s="6">
        <v>0.20849150481615403</v>
      </c>
      <c r="I13301" s="2">
        <f>VLOOKUP($E13301,
Products!$A$1:$F$201,MATCH(Orders!I$1,Products!$A$1:$F$1,0),0)</f>
        <v>32397.674936233889</v>
      </c>
      <c r="J13301" s="2">
        <f>VLOOKUP($E13301,
Products!$A$1:$F$201,MATCH(Orders!J$1,Products!$A$1:$F$1,0),0)</f>
        <v>24559.251285382288</v>
      </c>
    </row>
    <row r="13302" spans="1:10">
      <c r="A13302">
        <v>13301</v>
      </c>
      <c r="B13302" s="4">
        <v>45902</v>
      </c>
      <c r="C13302" s="10">
        <f>DATE(YEAR(orders[[#This Row],[order_date]]), MONTH(orders[[#This Row],[order_date]]), 1)</f>
        <v>45901</v>
      </c>
      <c r="D13302" t="s">
        <v>2880</v>
      </c>
      <c r="E13302" t="s">
        <v>618</v>
      </c>
      <c r="F13302" t="str">
        <f>VLOOKUP(orders[[#This Row],[product_id]],Products!A:C,3,0)</f>
        <v>Appliances</v>
      </c>
      <c r="G13302">
        <v>1</v>
      </c>
      <c r="H13302" s="6">
        <v>0.1155872683559787</v>
      </c>
      <c r="I13302" s="2">
        <f>VLOOKUP($E13302,
Products!$A$1:$F$201,MATCH(Orders!I$1,Products!$A$1:$F$1,0),0)</f>
        <v>5546.9777002203573</v>
      </c>
      <c r="J13302" s="2">
        <f>VLOOKUP($E13302,
Products!$A$1:$F$201,MATCH(Orders!J$1,Products!$A$1:$F$1,0),0)</f>
        <v>4048.2565671880161</v>
      </c>
    </row>
    <row r="13303" spans="1:10">
      <c r="A13303">
        <v>13302</v>
      </c>
      <c r="B13303" s="4">
        <v>45610</v>
      </c>
      <c r="C13303" s="10">
        <f>DATE(YEAR(orders[[#This Row],[order_date]]), MONTH(orders[[#This Row],[order_date]]), 1)</f>
        <v>45597</v>
      </c>
      <c r="D13303" t="s">
        <v>1999</v>
      </c>
      <c r="E13303" t="s">
        <v>688</v>
      </c>
      <c r="F13303" t="str">
        <f>VLOOKUP(orders[[#This Row],[product_id]],Products!A:C,3,0)</f>
        <v>Appliances</v>
      </c>
      <c r="G13303">
        <v>1</v>
      </c>
      <c r="H13303" s="6">
        <v>7.9232098178492791E-2</v>
      </c>
      <c r="I13303" s="2">
        <f>VLOOKUP($E13303,
Products!$A$1:$F$201,MATCH(Orders!I$1,Products!$A$1:$F$1,0),0)</f>
        <v>5983.6860426434141</v>
      </c>
      <c r="J13303" s="2">
        <f>VLOOKUP($E13303,
Products!$A$1:$F$201,MATCH(Orders!J$1,Products!$A$1:$F$1,0),0)</f>
        <v>3911.563059036529</v>
      </c>
    </row>
    <row r="13304" spans="1:10">
      <c r="A13304">
        <v>13303</v>
      </c>
      <c r="B13304" s="4">
        <v>45514</v>
      </c>
      <c r="C13304" s="10">
        <f>DATE(YEAR(orders[[#This Row],[order_date]]), MONTH(orders[[#This Row],[order_date]]), 1)</f>
        <v>45505</v>
      </c>
      <c r="D13304" t="s">
        <v>2549</v>
      </c>
      <c r="E13304" t="s">
        <v>593</v>
      </c>
      <c r="F13304" t="str">
        <f>VLOOKUP(orders[[#This Row],[product_id]],Products!A:C,3,0)</f>
        <v>Electronics</v>
      </c>
      <c r="G13304">
        <v>1</v>
      </c>
      <c r="H13304" s="6">
        <v>0.19452460905168673</v>
      </c>
      <c r="I13304" s="2">
        <f>VLOOKUP($E13304,
Products!$A$1:$F$201,MATCH(Orders!I$1,Products!$A$1:$F$1,0),0)</f>
        <v>2667.7858525453248</v>
      </c>
      <c r="J13304" s="2">
        <f>VLOOKUP($E13304,
Products!$A$1:$F$201,MATCH(Orders!J$1,Products!$A$1:$F$1,0),0)</f>
        <v>1797.4955098065359</v>
      </c>
    </row>
    <row r="13305" spans="1:10">
      <c r="A13305">
        <v>13304</v>
      </c>
      <c r="B13305" s="4">
        <v>45543</v>
      </c>
      <c r="C13305" s="10">
        <f>DATE(YEAR(orders[[#This Row],[order_date]]), MONTH(orders[[#This Row],[order_date]]), 1)</f>
        <v>45536</v>
      </c>
      <c r="D13305" t="s">
        <v>2489</v>
      </c>
      <c r="E13305" t="s">
        <v>643</v>
      </c>
      <c r="F13305" t="str">
        <f>VLOOKUP(orders[[#This Row],[product_id]],Products!A:C,3,0)</f>
        <v>Appliances</v>
      </c>
      <c r="G13305">
        <v>1</v>
      </c>
      <c r="H13305" s="6">
        <v>0.13336635790285489</v>
      </c>
      <c r="I13305" s="2">
        <f>VLOOKUP($E13305,
Products!$A$1:$F$201,MATCH(Orders!I$1,Products!$A$1:$F$1,0),0)</f>
        <v>26269.068564891841</v>
      </c>
      <c r="J13305" s="2">
        <f>VLOOKUP($E13305,
Products!$A$1:$F$201,MATCH(Orders!J$1,Products!$A$1:$F$1,0),0)</f>
        <v>18867.564539756699</v>
      </c>
    </row>
    <row r="13306" spans="1:10">
      <c r="A13306">
        <v>13305</v>
      </c>
      <c r="B13306" s="4">
        <v>44952</v>
      </c>
      <c r="C13306" s="10">
        <f>DATE(YEAR(orders[[#This Row],[order_date]]), MONTH(orders[[#This Row],[order_date]]), 1)</f>
        <v>44927</v>
      </c>
      <c r="D13306" t="s">
        <v>2581</v>
      </c>
      <c r="E13306" t="s">
        <v>543</v>
      </c>
      <c r="F13306" t="str">
        <f>VLOOKUP(orders[[#This Row],[product_id]],Products!A:C,3,0)</f>
        <v>Appliances</v>
      </c>
      <c r="G13306">
        <v>2</v>
      </c>
      <c r="H13306" s="6">
        <v>9.0810934491448184E-2</v>
      </c>
      <c r="I13306" s="2">
        <f>VLOOKUP($E13306,
Products!$A$1:$F$201,MATCH(Orders!I$1,Products!$A$1:$F$1,0),0)</f>
        <v>2300.989425669633</v>
      </c>
      <c r="J13306" s="2">
        <f>VLOOKUP($E13306,
Products!$A$1:$F$201,MATCH(Orders!J$1,Products!$A$1:$F$1,0),0)</f>
        <v>1726.390958088811</v>
      </c>
    </row>
    <row r="13307" spans="1:10">
      <c r="A13307">
        <v>13306</v>
      </c>
      <c r="B13307" s="4">
        <v>45789</v>
      </c>
      <c r="C13307" s="10">
        <f>DATE(YEAR(orders[[#This Row],[order_date]]), MONTH(orders[[#This Row],[order_date]]), 1)</f>
        <v>45778</v>
      </c>
      <c r="D13307" t="s">
        <v>3240</v>
      </c>
      <c r="E13307" t="s">
        <v>554</v>
      </c>
      <c r="F13307" t="str">
        <f>VLOOKUP(orders[[#This Row],[product_id]],Products!A:C,3,0)</f>
        <v>Appliances</v>
      </c>
      <c r="G13307">
        <v>1</v>
      </c>
      <c r="H13307" s="6">
        <v>6.5118156444073552E-2</v>
      </c>
      <c r="I13307" s="2">
        <f>VLOOKUP($E13307,
Products!$A$1:$F$201,MATCH(Orders!I$1,Products!$A$1:$F$1,0),0)</f>
        <v>2088.6647814855078</v>
      </c>
      <c r="J13307" s="2">
        <f>VLOOKUP($E13307,
Products!$A$1:$F$201,MATCH(Orders!J$1,Products!$A$1:$F$1,0),0)</f>
        <v>1371.380040542937</v>
      </c>
    </row>
    <row r="13308" spans="1:10">
      <c r="A13308">
        <v>13307</v>
      </c>
      <c r="B13308" s="4">
        <v>45005</v>
      </c>
      <c r="C13308" s="10">
        <f>DATE(YEAR(orders[[#This Row],[order_date]]), MONTH(orders[[#This Row],[order_date]]), 1)</f>
        <v>44986</v>
      </c>
      <c r="D13308" t="s">
        <v>1253</v>
      </c>
      <c r="E13308" t="s">
        <v>577</v>
      </c>
      <c r="F13308" t="str">
        <f>VLOOKUP(orders[[#This Row],[product_id]],Products!A:C,3,0)</f>
        <v>Appliances</v>
      </c>
      <c r="G13308">
        <v>1</v>
      </c>
      <c r="H13308" s="6">
        <v>0.12322376972656708</v>
      </c>
      <c r="I13308" s="2">
        <f>VLOOKUP($E13308,
Products!$A$1:$F$201,MATCH(Orders!I$1,Products!$A$1:$F$1,0),0)</f>
        <v>24178.046221204509</v>
      </c>
      <c r="J13308" s="2">
        <f>VLOOKUP($E13308,
Products!$A$1:$F$201,MATCH(Orders!J$1,Products!$A$1:$F$1,0),0)</f>
        <v>17784.08636999697</v>
      </c>
    </row>
    <row r="13309" spans="1:10">
      <c r="A13309">
        <v>13308</v>
      </c>
      <c r="B13309" s="4">
        <v>45938</v>
      </c>
      <c r="C13309" s="10">
        <f>DATE(YEAR(orders[[#This Row],[order_date]]), MONTH(orders[[#This Row],[order_date]]), 1)</f>
        <v>45931</v>
      </c>
      <c r="D13309" t="s">
        <v>3932</v>
      </c>
      <c r="E13309" t="s">
        <v>507</v>
      </c>
      <c r="F13309" t="str">
        <f>VLOOKUP(orders[[#This Row],[product_id]],Products!A:C,3,0)</f>
        <v>Electronics</v>
      </c>
      <c r="G13309">
        <v>1</v>
      </c>
      <c r="H13309" s="6">
        <v>0.17474328595747449</v>
      </c>
      <c r="I13309" s="2">
        <f>VLOOKUP($E13309,
Products!$A$1:$F$201,MATCH(Orders!I$1,Products!$A$1:$F$1,0),0)</f>
        <v>28502.89768049858</v>
      </c>
      <c r="J13309" s="2">
        <f>VLOOKUP($E13309,
Products!$A$1:$F$201,MATCH(Orders!J$1,Products!$A$1:$F$1,0),0)</f>
        <v>20477.83623923226</v>
      </c>
    </row>
    <row r="13310" spans="1:10">
      <c r="A13310">
        <v>13309</v>
      </c>
      <c r="B13310" s="4">
        <v>45054</v>
      </c>
      <c r="C13310" s="10">
        <f>DATE(YEAR(orders[[#This Row],[order_date]]), MONTH(orders[[#This Row],[order_date]]), 1)</f>
        <v>45047</v>
      </c>
      <c r="D13310" t="s">
        <v>4434</v>
      </c>
      <c r="E13310" t="s">
        <v>549</v>
      </c>
      <c r="F13310" t="str">
        <f>VLOOKUP(orders[[#This Row],[product_id]],Products!A:C,3,0)</f>
        <v>Electronics</v>
      </c>
      <c r="G13310">
        <v>1</v>
      </c>
      <c r="H13310" s="6">
        <v>0.23401417599372762</v>
      </c>
      <c r="I13310" s="2">
        <f>VLOOKUP($E13310,
Products!$A$1:$F$201,MATCH(Orders!I$1,Products!$A$1:$F$1,0),0)</f>
        <v>32579.222893763279</v>
      </c>
      <c r="J13310" s="2">
        <f>VLOOKUP($E13310,
Products!$A$1:$F$201,MATCH(Orders!J$1,Products!$A$1:$F$1,0),0)</f>
        <v>22472.912188105081</v>
      </c>
    </row>
    <row r="13311" spans="1:10">
      <c r="A13311">
        <v>13310</v>
      </c>
      <c r="B13311" s="4">
        <v>45339</v>
      </c>
      <c r="C13311" s="10">
        <f>DATE(YEAR(orders[[#This Row],[order_date]]), MONTH(orders[[#This Row],[order_date]]), 1)</f>
        <v>45323</v>
      </c>
      <c r="D13311" t="s">
        <v>1691</v>
      </c>
      <c r="E13311" t="s">
        <v>540</v>
      </c>
      <c r="F13311" t="str">
        <f>VLOOKUP(orders[[#This Row],[product_id]],Products!A:C,3,0)</f>
        <v>Electronics</v>
      </c>
      <c r="G13311">
        <v>1</v>
      </c>
      <c r="H13311" s="6">
        <v>0.11599622904973307</v>
      </c>
      <c r="I13311" s="2">
        <f>VLOOKUP($E13311,
Products!$A$1:$F$201,MATCH(Orders!I$1,Products!$A$1:$F$1,0),0)</f>
        <v>27903.66571841111</v>
      </c>
      <c r="J13311" s="2">
        <f>VLOOKUP($E13311,
Products!$A$1:$F$201,MATCH(Orders!J$1,Products!$A$1:$F$1,0),0)</f>
        <v>20363.814715502049</v>
      </c>
    </row>
    <row r="13312" spans="1:10">
      <c r="A13312">
        <v>13311</v>
      </c>
      <c r="B13312" s="4">
        <v>45063</v>
      </c>
      <c r="C13312" s="10">
        <f>DATE(YEAR(orders[[#This Row],[order_date]]), MONTH(orders[[#This Row],[order_date]]), 1)</f>
        <v>45047</v>
      </c>
      <c r="D13312" t="s">
        <v>3690</v>
      </c>
      <c r="E13312" t="s">
        <v>621</v>
      </c>
      <c r="F13312" t="str">
        <f>VLOOKUP(orders[[#This Row],[product_id]],Products!A:C,3,0)</f>
        <v>Electronics</v>
      </c>
      <c r="G13312">
        <v>3</v>
      </c>
      <c r="H13312" s="6">
        <v>0.21312241173591503</v>
      </c>
      <c r="I13312" s="2">
        <f>VLOOKUP($E13312,
Products!$A$1:$F$201,MATCH(Orders!I$1,Products!$A$1:$F$1,0),0)</f>
        <v>11784.05708818019</v>
      </c>
      <c r="J13312" s="2">
        <f>VLOOKUP($E13312,
Products!$A$1:$F$201,MATCH(Orders!J$1,Products!$A$1:$F$1,0),0)</f>
        <v>7779.8525757032758</v>
      </c>
    </row>
    <row r="13313" spans="1:10">
      <c r="A13313">
        <v>13312</v>
      </c>
      <c r="B13313" s="4">
        <v>45474</v>
      </c>
      <c r="C13313" s="10">
        <f>DATE(YEAR(orders[[#This Row],[order_date]]), MONTH(orders[[#This Row],[order_date]]), 1)</f>
        <v>45474</v>
      </c>
      <c r="D13313" t="s">
        <v>3525</v>
      </c>
      <c r="E13313" t="s">
        <v>654</v>
      </c>
      <c r="F13313" t="str">
        <f>VLOOKUP(orders[[#This Row],[product_id]],Products!A:C,3,0)</f>
        <v>Electronics</v>
      </c>
      <c r="G13313">
        <v>1</v>
      </c>
      <c r="H13313" s="6">
        <v>0.18154678207369754</v>
      </c>
      <c r="I13313" s="2">
        <f>VLOOKUP($E13313,
Products!$A$1:$F$201,MATCH(Orders!I$1,Products!$A$1:$F$1,0),0)</f>
        <v>2480.90324078101</v>
      </c>
      <c r="J13313" s="2">
        <f>VLOOKUP($E13313,
Products!$A$1:$F$201,MATCH(Orders!J$1,Products!$A$1:$F$1,0),0)</f>
        <v>1964.543440578911</v>
      </c>
    </row>
    <row r="13314" spans="1:10">
      <c r="A13314">
        <v>13313</v>
      </c>
      <c r="B13314" s="4">
        <v>45314</v>
      </c>
      <c r="C13314" s="10">
        <f>DATE(YEAR(orders[[#This Row],[order_date]]), MONTH(orders[[#This Row],[order_date]]), 1)</f>
        <v>45292</v>
      </c>
      <c r="D13314" t="s">
        <v>4676</v>
      </c>
      <c r="E13314" t="s">
        <v>562</v>
      </c>
      <c r="F13314" t="str">
        <f>VLOOKUP(orders[[#This Row],[product_id]],Products!A:C,3,0)</f>
        <v>Electronics</v>
      </c>
      <c r="G13314">
        <v>2</v>
      </c>
      <c r="H13314" s="6">
        <v>0.2225033374349962</v>
      </c>
      <c r="I13314" s="2">
        <f>VLOOKUP($E13314,
Products!$A$1:$F$201,MATCH(Orders!I$1,Products!$A$1:$F$1,0),0)</f>
        <v>2550.478597498749</v>
      </c>
      <c r="J13314" s="2">
        <f>VLOOKUP($E13314,
Products!$A$1:$F$201,MATCH(Orders!J$1,Products!$A$1:$F$1,0),0)</f>
        <v>1688.129752018375</v>
      </c>
    </row>
    <row r="13315" spans="1:10">
      <c r="A13315">
        <v>13314</v>
      </c>
      <c r="B13315" s="4">
        <v>45497</v>
      </c>
      <c r="C13315" s="10">
        <f>DATE(YEAR(orders[[#This Row],[order_date]]), MONTH(orders[[#This Row],[order_date]]), 1)</f>
        <v>45474</v>
      </c>
      <c r="D13315" t="s">
        <v>2772</v>
      </c>
      <c r="E13315" t="s">
        <v>596</v>
      </c>
      <c r="F13315" t="str">
        <f>VLOOKUP(orders[[#This Row],[product_id]],Products!A:C,3,0)</f>
        <v>Electronics</v>
      </c>
      <c r="G13315">
        <v>2</v>
      </c>
      <c r="H13315" s="6">
        <v>0.14746048497454112</v>
      </c>
      <c r="I13315" s="2">
        <f>VLOOKUP($E13315,
Products!$A$1:$F$201,MATCH(Orders!I$1,Products!$A$1:$F$1,0),0)</f>
        <v>12935.39757670891</v>
      </c>
      <c r="J13315" s="2">
        <f>VLOOKUP($E13315,
Products!$A$1:$F$201,MATCH(Orders!J$1,Products!$A$1:$F$1,0),0)</f>
        <v>9648.6160598594815</v>
      </c>
    </row>
    <row r="13316" spans="1:10">
      <c r="A13316">
        <v>13315</v>
      </c>
      <c r="B13316" s="4">
        <v>45942</v>
      </c>
      <c r="C13316" s="10">
        <f>DATE(YEAR(orders[[#This Row],[order_date]]), MONTH(orders[[#This Row],[order_date]]), 1)</f>
        <v>45931</v>
      </c>
      <c r="D13316" t="s">
        <v>1130</v>
      </c>
      <c r="E13316" t="s">
        <v>528</v>
      </c>
      <c r="F13316" t="str">
        <f>VLOOKUP(orders[[#This Row],[product_id]],Products!A:C,3,0)</f>
        <v>Appliances</v>
      </c>
      <c r="G13316">
        <v>1</v>
      </c>
      <c r="H13316" s="6">
        <v>5.6276221330627783E-2</v>
      </c>
      <c r="I13316" s="2">
        <f>VLOOKUP($E13316,
Products!$A$1:$F$201,MATCH(Orders!I$1,Products!$A$1:$F$1,0),0)</f>
        <v>5741.145946914552</v>
      </c>
      <c r="J13316" s="2">
        <f>VLOOKUP($E13316,
Products!$A$1:$F$201,MATCH(Orders!J$1,Products!$A$1:$F$1,0),0)</f>
        <v>4112.7219202399874</v>
      </c>
    </row>
    <row r="13317" spans="1:10">
      <c r="A13317">
        <v>13316</v>
      </c>
      <c r="B13317" s="4">
        <v>45347</v>
      </c>
      <c r="C13317" s="10">
        <f>DATE(YEAR(orders[[#This Row],[order_date]]), MONTH(orders[[#This Row],[order_date]]), 1)</f>
        <v>45323</v>
      </c>
      <c r="D13317" t="s">
        <v>3689</v>
      </c>
      <c r="E13317" t="s">
        <v>537</v>
      </c>
      <c r="F13317" t="str">
        <f>VLOOKUP(orders[[#This Row],[product_id]],Products!A:C,3,0)</f>
        <v>Electronics</v>
      </c>
      <c r="G13317">
        <v>2</v>
      </c>
      <c r="H13317" s="6">
        <v>0.22353970335534254</v>
      </c>
      <c r="I13317" s="2">
        <f>VLOOKUP($E13317,
Products!$A$1:$F$201,MATCH(Orders!I$1,Products!$A$1:$F$1,0),0)</f>
        <v>31703.831103033539</v>
      </c>
      <c r="J13317" s="2">
        <f>VLOOKUP($E13317,
Products!$A$1:$F$201,MATCH(Orders!J$1,Products!$A$1:$F$1,0),0)</f>
        <v>24504.340558054781</v>
      </c>
    </row>
    <row r="13318" spans="1:10">
      <c r="A13318">
        <v>13317</v>
      </c>
      <c r="B13318" s="4">
        <v>45067</v>
      </c>
      <c r="C13318" s="10">
        <f>DATE(YEAR(orders[[#This Row],[order_date]]), MONTH(orders[[#This Row],[order_date]]), 1)</f>
        <v>45047</v>
      </c>
      <c r="D13318" t="s">
        <v>2811</v>
      </c>
      <c r="E13318" t="s">
        <v>576</v>
      </c>
      <c r="F13318" t="str">
        <f>VLOOKUP(orders[[#This Row],[product_id]],Products!A:C,3,0)</f>
        <v>Electronics</v>
      </c>
      <c r="G13318">
        <v>1</v>
      </c>
      <c r="H13318" s="6">
        <v>0.22476697448209168</v>
      </c>
      <c r="I13318" s="2">
        <f>VLOOKUP($E13318,
Products!$A$1:$F$201,MATCH(Orders!I$1,Products!$A$1:$F$1,0),0)</f>
        <v>12571.90922514794</v>
      </c>
      <c r="J13318" s="2">
        <f>VLOOKUP($E13318,
Products!$A$1:$F$201,MATCH(Orders!J$1,Products!$A$1:$F$1,0),0)</f>
        <v>9314.5536289888332</v>
      </c>
    </row>
    <row r="13319" spans="1:10">
      <c r="A13319">
        <v>13318</v>
      </c>
      <c r="B13319" s="4">
        <v>44977</v>
      </c>
      <c r="C13319" s="10">
        <f>DATE(YEAR(orders[[#This Row],[order_date]]), MONTH(orders[[#This Row],[order_date]]), 1)</f>
        <v>44958</v>
      </c>
      <c r="D13319" t="s">
        <v>3176</v>
      </c>
      <c r="E13319" t="s">
        <v>666</v>
      </c>
      <c r="F13319" t="str">
        <f>VLOOKUP(orders[[#This Row],[product_id]],Products!A:C,3,0)</f>
        <v>Electronics</v>
      </c>
      <c r="G13319">
        <v>1</v>
      </c>
      <c r="H13319" s="6">
        <v>0.15639853030031095</v>
      </c>
      <c r="I13319" s="2">
        <f>VLOOKUP($E13319,
Products!$A$1:$F$201,MATCH(Orders!I$1,Products!$A$1:$F$1,0),0)</f>
        <v>28450.587044878092</v>
      </c>
      <c r="J13319" s="2">
        <f>VLOOKUP($E13319,
Products!$A$1:$F$201,MATCH(Orders!J$1,Products!$A$1:$F$1,0),0)</f>
        <v>22337.584649075441</v>
      </c>
    </row>
    <row r="13320" spans="1:10">
      <c r="A13320">
        <v>13319</v>
      </c>
      <c r="B13320" s="4">
        <v>45913</v>
      </c>
      <c r="C13320" s="10">
        <f>DATE(YEAR(orders[[#This Row],[order_date]]), MONTH(orders[[#This Row],[order_date]]), 1)</f>
        <v>45901</v>
      </c>
      <c r="D13320" t="s">
        <v>2504</v>
      </c>
      <c r="E13320" t="s">
        <v>522</v>
      </c>
      <c r="F13320" t="str">
        <f>VLOOKUP(orders[[#This Row],[product_id]],Products!A:C,3,0)</f>
        <v>Appliances</v>
      </c>
      <c r="G13320">
        <v>1</v>
      </c>
      <c r="H13320" s="6">
        <v>7.0726184814796089E-2</v>
      </c>
      <c r="I13320" s="2">
        <f>VLOOKUP($E13320,
Products!$A$1:$F$201,MATCH(Orders!I$1,Products!$A$1:$F$1,0),0)</f>
        <v>24966.707940261898</v>
      </c>
      <c r="J13320" s="2">
        <f>VLOOKUP($E13320,
Products!$A$1:$F$201,MATCH(Orders!J$1,Products!$A$1:$F$1,0),0)</f>
        <v>19868.70644165645</v>
      </c>
    </row>
    <row r="13321" spans="1:10">
      <c r="A13321">
        <v>13320</v>
      </c>
      <c r="B13321" s="4">
        <v>45855</v>
      </c>
      <c r="C13321" s="10">
        <f>DATE(YEAR(orders[[#This Row],[order_date]]), MONTH(orders[[#This Row],[order_date]]), 1)</f>
        <v>45839</v>
      </c>
      <c r="D13321" t="s">
        <v>4325</v>
      </c>
      <c r="E13321" t="s">
        <v>632</v>
      </c>
      <c r="F13321" t="str">
        <f>VLOOKUP(orders[[#This Row],[product_id]],Products!A:C,3,0)</f>
        <v>Electronics</v>
      </c>
      <c r="G13321">
        <v>1</v>
      </c>
      <c r="H13321" s="6">
        <v>0.20235994168547988</v>
      </c>
      <c r="I13321" s="2">
        <f>VLOOKUP($E13321,
Products!$A$1:$F$201,MATCH(Orders!I$1,Products!$A$1:$F$1,0),0)</f>
        <v>23049.571773693999</v>
      </c>
      <c r="J13321" s="2">
        <f>VLOOKUP($E13321,
Products!$A$1:$F$201,MATCH(Orders!J$1,Products!$A$1:$F$1,0),0)</f>
        <v>15791.461375569639</v>
      </c>
    </row>
    <row r="13322" spans="1:10">
      <c r="A13322">
        <v>13321</v>
      </c>
      <c r="B13322" s="4">
        <v>45588</v>
      </c>
      <c r="C13322" s="10">
        <f>DATE(YEAR(orders[[#This Row],[order_date]]), MONTH(orders[[#This Row],[order_date]]), 1)</f>
        <v>45566</v>
      </c>
      <c r="D13322" t="s">
        <v>4500</v>
      </c>
      <c r="E13322" t="s">
        <v>705</v>
      </c>
      <c r="F13322" t="str">
        <f>VLOOKUP(orders[[#This Row],[product_id]],Products!A:C,3,0)</f>
        <v>Electronics</v>
      </c>
      <c r="G13322">
        <v>1</v>
      </c>
      <c r="H13322" s="6">
        <v>0.16141428474813954</v>
      </c>
      <c r="I13322" s="2">
        <f>VLOOKUP($E13322,
Products!$A$1:$F$201,MATCH(Orders!I$1,Products!$A$1:$F$1,0),0)</f>
        <v>11719.594724541899</v>
      </c>
      <c r="J13322" s="2">
        <f>VLOOKUP($E13322,
Products!$A$1:$F$201,MATCH(Orders!J$1,Products!$A$1:$F$1,0),0)</f>
        <v>7926.6332911718628</v>
      </c>
    </row>
    <row r="13323" spans="1:10">
      <c r="A13323">
        <v>13322</v>
      </c>
      <c r="B13323" s="4">
        <v>45292</v>
      </c>
      <c r="C13323" s="10">
        <f>DATE(YEAR(orders[[#This Row],[order_date]]), MONTH(orders[[#This Row],[order_date]]), 1)</f>
        <v>45292</v>
      </c>
      <c r="D13323" t="s">
        <v>3597</v>
      </c>
      <c r="E13323" t="s">
        <v>675</v>
      </c>
      <c r="F13323" t="str">
        <f>VLOOKUP(orders[[#This Row],[product_id]],Products!A:C,3,0)</f>
        <v>Appliances</v>
      </c>
      <c r="G13323">
        <v>1</v>
      </c>
      <c r="H13323" s="6">
        <v>7.105232477020812E-2</v>
      </c>
      <c r="I13323" s="2">
        <f>VLOOKUP($E13323,
Products!$A$1:$F$201,MATCH(Orders!I$1,Products!$A$1:$F$1,0),0)</f>
        <v>23552.642442203069</v>
      </c>
      <c r="J13323" s="2">
        <f>VLOOKUP($E13323,
Products!$A$1:$F$201,MATCH(Orders!J$1,Products!$A$1:$F$1,0),0)</f>
        <v>17389.42325132497</v>
      </c>
    </row>
    <row r="13324" spans="1:10">
      <c r="A13324">
        <v>13323</v>
      </c>
      <c r="B13324" s="4">
        <v>45834</v>
      </c>
      <c r="C13324" s="10">
        <f>DATE(YEAR(orders[[#This Row],[order_date]]), MONTH(orders[[#This Row],[order_date]]), 1)</f>
        <v>45809</v>
      </c>
      <c r="D13324" t="s">
        <v>2389</v>
      </c>
      <c r="E13324" t="s">
        <v>522</v>
      </c>
      <c r="F13324" t="str">
        <f>VLOOKUP(orders[[#This Row],[product_id]],Products!A:C,3,0)</f>
        <v>Appliances</v>
      </c>
      <c r="G13324">
        <v>3</v>
      </c>
      <c r="H13324" s="6">
        <v>9.2954452474054219E-2</v>
      </c>
      <c r="I13324" s="2">
        <f>VLOOKUP($E13324,
Products!$A$1:$F$201,MATCH(Orders!I$1,Products!$A$1:$F$1,0),0)</f>
        <v>24966.707940261898</v>
      </c>
      <c r="J13324" s="2">
        <f>VLOOKUP($E13324,
Products!$A$1:$F$201,MATCH(Orders!J$1,Products!$A$1:$F$1,0),0)</f>
        <v>19868.70644165645</v>
      </c>
    </row>
    <row r="13325" spans="1:10">
      <c r="A13325">
        <v>13324</v>
      </c>
      <c r="B13325" s="4">
        <v>45924</v>
      </c>
      <c r="C13325" s="10">
        <f>DATE(YEAR(orders[[#This Row],[order_date]]), MONTH(orders[[#This Row],[order_date]]), 1)</f>
        <v>45901</v>
      </c>
      <c r="D13325" t="s">
        <v>3879</v>
      </c>
      <c r="E13325" t="s">
        <v>553</v>
      </c>
      <c r="F13325" t="str">
        <f>VLOOKUP(orders[[#This Row],[product_id]],Products!A:C,3,0)</f>
        <v>Electronics</v>
      </c>
      <c r="G13325">
        <v>1</v>
      </c>
      <c r="H13325" s="6">
        <v>0.15739962627816004</v>
      </c>
      <c r="I13325" s="2">
        <f>VLOOKUP($E13325,
Products!$A$1:$F$201,MATCH(Orders!I$1,Products!$A$1:$F$1,0),0)</f>
        <v>19089.562478947992</v>
      </c>
      <c r="J13325" s="2">
        <f>VLOOKUP($E13325,
Products!$A$1:$F$201,MATCH(Orders!J$1,Products!$A$1:$F$1,0),0)</f>
        <v>12552.840439332171</v>
      </c>
    </row>
    <row r="13326" spans="1:10">
      <c r="A13326">
        <v>13325</v>
      </c>
      <c r="B13326" s="4">
        <v>45780</v>
      </c>
      <c r="C13326" s="10">
        <f>DATE(YEAR(orders[[#This Row],[order_date]]), MONTH(orders[[#This Row],[order_date]]), 1)</f>
        <v>45778</v>
      </c>
      <c r="D13326" t="s">
        <v>3853</v>
      </c>
      <c r="E13326" t="s">
        <v>681</v>
      </c>
      <c r="F13326" t="str">
        <f>VLOOKUP(orders[[#This Row],[product_id]],Products!A:C,3,0)</f>
        <v>Appliances</v>
      </c>
      <c r="G13326">
        <v>3</v>
      </c>
      <c r="H13326" s="6">
        <v>6.722220509927912E-2</v>
      </c>
      <c r="I13326" s="2">
        <f>VLOOKUP($E13326,
Products!$A$1:$F$201,MATCH(Orders!I$1,Products!$A$1:$F$1,0),0)</f>
        <v>2080.3641662770501</v>
      </c>
      <c r="J13326" s="2">
        <f>VLOOKUP($E13326,
Products!$A$1:$F$201,MATCH(Orders!J$1,Products!$A$1:$F$1,0),0)</f>
        <v>1566.754559891986</v>
      </c>
    </row>
    <row r="13327" spans="1:10">
      <c r="A13327">
        <v>13326</v>
      </c>
      <c r="B13327" s="4">
        <v>45184</v>
      </c>
      <c r="C13327" s="10">
        <f>DATE(YEAR(orders[[#This Row],[order_date]]), MONTH(orders[[#This Row],[order_date]]), 1)</f>
        <v>45170</v>
      </c>
      <c r="D13327" t="s">
        <v>2654</v>
      </c>
      <c r="E13327" t="s">
        <v>562</v>
      </c>
      <c r="F13327" t="str">
        <f>VLOOKUP(orders[[#This Row],[product_id]],Products!A:C,3,0)</f>
        <v>Electronics</v>
      </c>
      <c r="G13327">
        <v>2</v>
      </c>
      <c r="H13327" s="6">
        <v>0.24036469100395996</v>
      </c>
      <c r="I13327" s="2">
        <f>VLOOKUP($E13327,
Products!$A$1:$F$201,MATCH(Orders!I$1,Products!$A$1:$F$1,0),0)</f>
        <v>2550.478597498749</v>
      </c>
      <c r="J13327" s="2">
        <f>VLOOKUP($E13327,
Products!$A$1:$F$201,MATCH(Orders!J$1,Products!$A$1:$F$1,0),0)</f>
        <v>1688.129752018375</v>
      </c>
    </row>
    <row r="13328" spans="1:10">
      <c r="A13328">
        <v>13327</v>
      </c>
      <c r="B13328" s="4">
        <v>44971</v>
      </c>
      <c r="C13328" s="10">
        <f>DATE(YEAR(orders[[#This Row],[order_date]]), MONTH(orders[[#This Row],[order_date]]), 1)</f>
        <v>44958</v>
      </c>
      <c r="D13328" t="s">
        <v>4357</v>
      </c>
      <c r="E13328" t="s">
        <v>608</v>
      </c>
      <c r="F13328" t="str">
        <f>VLOOKUP(orders[[#This Row],[product_id]],Products!A:C,3,0)</f>
        <v>Electronics</v>
      </c>
      <c r="G13328">
        <v>1</v>
      </c>
      <c r="H13328" s="6">
        <v>0.11491797298730874</v>
      </c>
      <c r="I13328" s="2">
        <f>VLOOKUP($E13328,
Products!$A$1:$F$201,MATCH(Orders!I$1,Products!$A$1:$F$1,0),0)</f>
        <v>32509.710212279751</v>
      </c>
      <c r="J13328" s="2">
        <f>VLOOKUP($E13328,
Products!$A$1:$F$201,MATCH(Orders!J$1,Products!$A$1:$F$1,0),0)</f>
        <v>23699.228985408761</v>
      </c>
    </row>
    <row r="13329" spans="1:10">
      <c r="A13329">
        <v>13328</v>
      </c>
      <c r="B13329" s="4">
        <v>45195</v>
      </c>
      <c r="C13329" s="10">
        <f>DATE(YEAR(orders[[#This Row],[order_date]]), MONTH(orders[[#This Row],[order_date]]), 1)</f>
        <v>45170</v>
      </c>
      <c r="D13329" t="s">
        <v>771</v>
      </c>
      <c r="E13329" t="s">
        <v>694</v>
      </c>
      <c r="F13329" t="str">
        <f>VLOOKUP(orders[[#This Row],[product_id]],Products!A:C,3,0)</f>
        <v>Appliances</v>
      </c>
      <c r="G13329">
        <v>2</v>
      </c>
      <c r="H13329" s="6">
        <v>0.1246062015764986</v>
      </c>
      <c r="I13329" s="2">
        <f>VLOOKUP($E13329,
Products!$A$1:$F$201,MATCH(Orders!I$1,Products!$A$1:$F$1,0),0)</f>
        <v>6319.3885218993337</v>
      </c>
      <c r="J13329" s="2">
        <f>VLOOKUP($E13329,
Products!$A$1:$F$201,MATCH(Orders!J$1,Products!$A$1:$F$1,0),0)</f>
        <v>4956.0125433870189</v>
      </c>
    </row>
    <row r="13330" spans="1:10">
      <c r="A13330">
        <v>13329</v>
      </c>
      <c r="B13330" s="4">
        <v>45598</v>
      </c>
      <c r="C13330" s="10">
        <f>DATE(YEAR(orders[[#This Row],[order_date]]), MONTH(orders[[#This Row],[order_date]]), 1)</f>
        <v>45597</v>
      </c>
      <c r="D13330" t="s">
        <v>1520</v>
      </c>
      <c r="E13330" t="s">
        <v>549</v>
      </c>
      <c r="F13330" t="str">
        <f>VLOOKUP(orders[[#This Row],[product_id]],Products!A:C,3,0)</f>
        <v>Electronics</v>
      </c>
      <c r="G13330">
        <v>3</v>
      </c>
      <c r="H13330" s="6">
        <v>0.20749420641626426</v>
      </c>
      <c r="I13330" s="2">
        <f>VLOOKUP($E13330,
Products!$A$1:$F$201,MATCH(Orders!I$1,Products!$A$1:$F$1,0),0)</f>
        <v>32579.222893763279</v>
      </c>
      <c r="J13330" s="2">
        <f>VLOOKUP($E13330,
Products!$A$1:$F$201,MATCH(Orders!J$1,Products!$A$1:$F$1,0),0)</f>
        <v>22472.912188105081</v>
      </c>
    </row>
    <row r="13331" spans="1:10">
      <c r="A13331">
        <v>13330</v>
      </c>
      <c r="B13331" s="4">
        <v>45945</v>
      </c>
      <c r="C13331" s="10">
        <f>DATE(YEAR(orders[[#This Row],[order_date]]), MONTH(orders[[#This Row],[order_date]]), 1)</f>
        <v>45931</v>
      </c>
      <c r="D13331" t="s">
        <v>4511</v>
      </c>
      <c r="E13331" t="s">
        <v>656</v>
      </c>
      <c r="F13331" t="str">
        <f>VLOOKUP(orders[[#This Row],[product_id]],Products!A:C,3,0)</f>
        <v>Electronics</v>
      </c>
      <c r="G13331">
        <v>3</v>
      </c>
      <c r="H13331" s="6">
        <v>0.12762636581964251</v>
      </c>
      <c r="I13331" s="2">
        <f>VLOOKUP($E13331,
Products!$A$1:$F$201,MATCH(Orders!I$1,Products!$A$1:$F$1,0),0)</f>
        <v>30485.811519789549</v>
      </c>
      <c r="J13331" s="2">
        <f>VLOOKUP($E13331,
Products!$A$1:$F$201,MATCH(Orders!J$1,Products!$A$1:$F$1,0),0)</f>
        <v>23818.70129930825</v>
      </c>
    </row>
    <row r="13332" spans="1:10">
      <c r="A13332">
        <v>13331</v>
      </c>
      <c r="B13332" s="4">
        <v>45783</v>
      </c>
      <c r="C13332" s="10">
        <f>DATE(YEAR(orders[[#This Row],[order_date]]), MONTH(orders[[#This Row],[order_date]]), 1)</f>
        <v>45778</v>
      </c>
      <c r="D13332" t="s">
        <v>1880</v>
      </c>
      <c r="E13332" t="s">
        <v>627</v>
      </c>
      <c r="F13332" t="str">
        <f>VLOOKUP(orders[[#This Row],[product_id]],Products!A:C,3,0)</f>
        <v>Electronics</v>
      </c>
      <c r="G13332">
        <v>3</v>
      </c>
      <c r="H13332" s="6">
        <v>0.12249218893473415</v>
      </c>
      <c r="I13332" s="2">
        <f>VLOOKUP($E13332,
Products!$A$1:$F$201,MATCH(Orders!I$1,Products!$A$1:$F$1,0),0)</f>
        <v>21043.736386381101</v>
      </c>
      <c r="J13332" s="2">
        <f>VLOOKUP($E13332,
Products!$A$1:$F$201,MATCH(Orders!J$1,Products!$A$1:$F$1,0),0)</f>
        <v>14357.858783760659</v>
      </c>
    </row>
    <row r="13333" spans="1:10">
      <c r="A13333">
        <v>13332</v>
      </c>
      <c r="B13333" s="4">
        <v>45071</v>
      </c>
      <c r="C13333" s="10">
        <f>DATE(YEAR(orders[[#This Row],[order_date]]), MONTH(orders[[#This Row],[order_date]]), 1)</f>
        <v>45047</v>
      </c>
      <c r="D13333" t="s">
        <v>3655</v>
      </c>
      <c r="E13333" t="s">
        <v>558</v>
      </c>
      <c r="F13333" t="str">
        <f>VLOOKUP(orders[[#This Row],[product_id]],Products!A:C,3,0)</f>
        <v>Electronics</v>
      </c>
      <c r="G13333">
        <v>2</v>
      </c>
      <c r="H13333" s="6">
        <v>0.10717469403736335</v>
      </c>
      <c r="I13333" s="2">
        <f>VLOOKUP($E13333,
Products!$A$1:$F$201,MATCH(Orders!I$1,Products!$A$1:$F$1,0),0)</f>
        <v>30121.382934618541</v>
      </c>
      <c r="J13333" s="2">
        <f>VLOOKUP($E13333,
Products!$A$1:$F$201,MATCH(Orders!J$1,Products!$A$1:$F$1,0),0)</f>
        <v>20439.226581954921</v>
      </c>
    </row>
    <row r="13334" spans="1:10">
      <c r="A13334">
        <v>13333</v>
      </c>
      <c r="B13334" s="4">
        <v>45161</v>
      </c>
      <c r="C13334" s="10">
        <f>DATE(YEAR(orders[[#This Row],[order_date]]), MONTH(orders[[#This Row],[order_date]]), 1)</f>
        <v>45139</v>
      </c>
      <c r="D13334" t="s">
        <v>2515</v>
      </c>
      <c r="E13334" t="s">
        <v>538</v>
      </c>
      <c r="F13334" t="str">
        <f>VLOOKUP(orders[[#This Row],[product_id]],Products!A:C,3,0)</f>
        <v>Electronics</v>
      </c>
      <c r="G13334">
        <v>1</v>
      </c>
      <c r="H13334" s="6">
        <v>0.12383122868191491</v>
      </c>
      <c r="I13334" s="2">
        <f>VLOOKUP($E13334,
Products!$A$1:$F$201,MATCH(Orders!I$1,Products!$A$1:$F$1,0),0)</f>
        <v>29368.843697269542</v>
      </c>
      <c r="J13334" s="2">
        <f>VLOOKUP($E13334,
Products!$A$1:$F$201,MATCH(Orders!J$1,Products!$A$1:$F$1,0),0)</f>
        <v>23079.13344123889</v>
      </c>
    </row>
    <row r="13335" spans="1:10">
      <c r="A13335">
        <v>13334</v>
      </c>
      <c r="B13335" s="4">
        <v>45617</v>
      </c>
      <c r="C13335" s="10">
        <f>DATE(YEAR(orders[[#This Row],[order_date]]), MONTH(orders[[#This Row],[order_date]]), 1)</f>
        <v>45597</v>
      </c>
      <c r="D13335" t="s">
        <v>1142</v>
      </c>
      <c r="E13335" t="s">
        <v>561</v>
      </c>
      <c r="F13335" t="str">
        <f>VLOOKUP(orders[[#This Row],[product_id]],Products!A:C,3,0)</f>
        <v>Appliances</v>
      </c>
      <c r="G13335">
        <v>2</v>
      </c>
      <c r="H13335" s="6">
        <v>0.12043732225629085</v>
      </c>
      <c r="I13335" s="2">
        <f>VLOOKUP($E13335,
Products!$A$1:$F$201,MATCH(Orders!I$1,Products!$A$1:$F$1,0),0)</f>
        <v>23155.073093252329</v>
      </c>
      <c r="J13335" s="2">
        <f>VLOOKUP($E13335,
Products!$A$1:$F$201,MATCH(Orders!J$1,Products!$A$1:$F$1,0),0)</f>
        <v>17849.867849807979</v>
      </c>
    </row>
    <row r="13336" spans="1:10">
      <c r="A13336">
        <v>13335</v>
      </c>
      <c r="B13336" s="4">
        <v>45646</v>
      </c>
      <c r="C13336" s="10">
        <f>DATE(YEAR(orders[[#This Row],[order_date]]), MONTH(orders[[#This Row],[order_date]]), 1)</f>
        <v>45627</v>
      </c>
      <c r="D13336" t="s">
        <v>1495</v>
      </c>
      <c r="E13336" t="s">
        <v>533</v>
      </c>
      <c r="F13336" t="str">
        <f>VLOOKUP(orders[[#This Row],[product_id]],Products!A:C,3,0)</f>
        <v>Electronics</v>
      </c>
      <c r="G13336">
        <v>1</v>
      </c>
      <c r="H13336" s="6">
        <v>0.24159348535438038</v>
      </c>
      <c r="I13336" s="2">
        <f>VLOOKUP($E13336,
Products!$A$1:$F$201,MATCH(Orders!I$1,Products!$A$1:$F$1,0),0)</f>
        <v>28589.802369332661</v>
      </c>
      <c r="J13336" s="2">
        <f>VLOOKUP($E13336,
Products!$A$1:$F$201,MATCH(Orders!J$1,Products!$A$1:$F$1,0),0)</f>
        <v>21212.93445492295</v>
      </c>
    </row>
    <row r="13337" spans="1:10">
      <c r="A13337">
        <v>13336</v>
      </c>
      <c r="B13337" s="4">
        <v>45279</v>
      </c>
      <c r="C13337" s="10">
        <f>DATE(YEAR(orders[[#This Row],[order_date]]), MONTH(orders[[#This Row],[order_date]]), 1)</f>
        <v>45261</v>
      </c>
      <c r="D13337" t="s">
        <v>2726</v>
      </c>
      <c r="E13337" t="s">
        <v>656</v>
      </c>
      <c r="F13337" t="str">
        <f>VLOOKUP(orders[[#This Row],[product_id]],Products!A:C,3,0)</f>
        <v>Electronics</v>
      </c>
      <c r="G13337">
        <v>1</v>
      </c>
      <c r="H13337" s="6">
        <v>0.23521335475505495</v>
      </c>
      <c r="I13337" s="2">
        <f>VLOOKUP($E13337,
Products!$A$1:$F$201,MATCH(Orders!I$1,Products!$A$1:$F$1,0),0)</f>
        <v>30485.811519789549</v>
      </c>
      <c r="J13337" s="2">
        <f>VLOOKUP($E13337,
Products!$A$1:$F$201,MATCH(Orders!J$1,Products!$A$1:$F$1,0),0)</f>
        <v>23818.70129930825</v>
      </c>
    </row>
    <row r="13338" spans="1:10">
      <c r="A13338">
        <v>13337</v>
      </c>
      <c r="B13338" s="4">
        <v>45920</v>
      </c>
      <c r="C13338" s="10">
        <f>DATE(YEAR(orders[[#This Row],[order_date]]), MONTH(orders[[#This Row],[order_date]]), 1)</f>
        <v>45901</v>
      </c>
      <c r="D13338" t="s">
        <v>3845</v>
      </c>
      <c r="E13338" t="s">
        <v>568</v>
      </c>
      <c r="F13338" t="str">
        <f>VLOOKUP(orders[[#This Row],[product_id]],Products!A:C,3,0)</f>
        <v>Electronics</v>
      </c>
      <c r="G13338">
        <v>2</v>
      </c>
      <c r="H13338" s="6">
        <v>0.15479577919362036</v>
      </c>
      <c r="I13338" s="2">
        <f>VLOOKUP($E13338,
Products!$A$1:$F$201,MATCH(Orders!I$1,Products!$A$1:$F$1,0),0)</f>
        <v>21702.72353355262</v>
      </c>
      <c r="J13338" s="2">
        <f>VLOOKUP($E13338,
Products!$A$1:$F$201,MATCH(Orders!J$1,Products!$A$1:$F$1,0),0)</f>
        <v>17244.710704747551</v>
      </c>
    </row>
    <row r="13339" spans="1:10">
      <c r="A13339">
        <v>13338</v>
      </c>
      <c r="B13339" s="4">
        <v>45201</v>
      </c>
      <c r="C13339" s="10">
        <f>DATE(YEAR(orders[[#This Row],[order_date]]), MONTH(orders[[#This Row],[order_date]]), 1)</f>
        <v>45200</v>
      </c>
      <c r="D13339" t="s">
        <v>940</v>
      </c>
      <c r="E13339" t="s">
        <v>512</v>
      </c>
      <c r="F13339" t="str">
        <f>VLOOKUP(orders[[#This Row],[product_id]],Products!A:C,3,0)</f>
        <v>Electronics</v>
      </c>
      <c r="G13339">
        <v>2</v>
      </c>
      <c r="H13339" s="6">
        <v>0.20888137879709645</v>
      </c>
      <c r="I13339" s="2">
        <f>VLOOKUP($E13339,
Products!$A$1:$F$201,MATCH(Orders!I$1,Products!$A$1:$F$1,0),0)</f>
        <v>12877.548087294561</v>
      </c>
      <c r="J13339" s="2">
        <f>VLOOKUP($E13339,
Products!$A$1:$F$201,MATCH(Orders!J$1,Products!$A$1:$F$1,0),0)</f>
        <v>9551.9000631411909</v>
      </c>
    </row>
    <row r="13340" spans="1:10">
      <c r="A13340">
        <v>13339</v>
      </c>
      <c r="B13340" s="4">
        <v>45836</v>
      </c>
      <c r="C13340" s="10">
        <f>DATE(YEAR(orders[[#This Row],[order_date]]), MONTH(orders[[#This Row],[order_date]]), 1)</f>
        <v>45809</v>
      </c>
      <c r="D13340" t="s">
        <v>2444</v>
      </c>
      <c r="E13340" t="s">
        <v>616</v>
      </c>
      <c r="F13340" t="str">
        <f>VLOOKUP(orders[[#This Row],[product_id]],Products!A:C,3,0)</f>
        <v>Electronics</v>
      </c>
      <c r="G13340">
        <v>1</v>
      </c>
      <c r="H13340" s="6">
        <v>0.22405651171668825</v>
      </c>
      <c r="I13340" s="2">
        <f>VLOOKUP($E13340,
Products!$A$1:$F$201,MATCH(Orders!I$1,Products!$A$1:$F$1,0),0)</f>
        <v>12172.554053901489</v>
      </c>
      <c r="J13340" s="2">
        <f>VLOOKUP($E13340,
Products!$A$1:$F$201,MATCH(Orders!J$1,Products!$A$1:$F$1,0),0)</f>
        <v>9644.7702288148557</v>
      </c>
    </row>
    <row r="13341" spans="1:10">
      <c r="A13341">
        <v>13340</v>
      </c>
      <c r="B13341" s="4">
        <v>45366</v>
      </c>
      <c r="C13341" s="10">
        <f>DATE(YEAR(orders[[#This Row],[order_date]]), MONTH(orders[[#This Row],[order_date]]), 1)</f>
        <v>45352</v>
      </c>
      <c r="D13341" t="s">
        <v>4522</v>
      </c>
      <c r="E13341" t="s">
        <v>635</v>
      </c>
      <c r="F13341" t="str">
        <f>VLOOKUP(orders[[#This Row],[product_id]],Products!A:C,3,0)</f>
        <v>Electronics</v>
      </c>
      <c r="G13341">
        <v>1</v>
      </c>
      <c r="H13341" s="6">
        <v>0.2218726626196178</v>
      </c>
      <c r="I13341" s="2">
        <f>VLOOKUP($E13341,
Products!$A$1:$F$201,MATCH(Orders!I$1,Products!$A$1:$F$1,0),0)</f>
        <v>31014.321091901689</v>
      </c>
      <c r="J13341" s="2">
        <f>VLOOKUP($E13341,
Products!$A$1:$F$201,MATCH(Orders!J$1,Products!$A$1:$F$1,0),0)</f>
        <v>23202.91049209132</v>
      </c>
    </row>
    <row r="13342" spans="1:10">
      <c r="A13342">
        <v>13341</v>
      </c>
      <c r="B13342" s="4">
        <v>46013</v>
      </c>
      <c r="C13342" s="10">
        <f>DATE(YEAR(orders[[#This Row],[order_date]]), MONTH(orders[[#This Row],[order_date]]), 1)</f>
        <v>45992</v>
      </c>
      <c r="D13342" t="s">
        <v>1380</v>
      </c>
      <c r="E13342" t="s">
        <v>698</v>
      </c>
      <c r="F13342" t="str">
        <f>VLOOKUP(orders[[#This Row],[product_id]],Products!A:C,3,0)</f>
        <v>Appliances</v>
      </c>
      <c r="G13342">
        <v>2</v>
      </c>
      <c r="H13342" s="6">
        <v>0.12643142415094022</v>
      </c>
      <c r="I13342" s="2">
        <f>VLOOKUP($E13342,
Products!$A$1:$F$201,MATCH(Orders!I$1,Products!$A$1:$F$1,0),0)</f>
        <v>5562.620248272905</v>
      </c>
      <c r="J13342" s="2">
        <f>VLOOKUP($E13342,
Products!$A$1:$F$201,MATCH(Orders!J$1,Products!$A$1:$F$1,0),0)</f>
        <v>4191.9477694447714</v>
      </c>
    </row>
    <row r="13343" spans="1:10">
      <c r="A13343">
        <v>13342</v>
      </c>
      <c r="B13343" s="4">
        <v>45798</v>
      </c>
      <c r="C13343" s="10">
        <f>DATE(YEAR(orders[[#This Row],[order_date]]), MONTH(orders[[#This Row],[order_date]]), 1)</f>
        <v>45778</v>
      </c>
      <c r="D13343" t="s">
        <v>2851</v>
      </c>
      <c r="E13343" t="s">
        <v>637</v>
      </c>
      <c r="F13343" t="str">
        <f>VLOOKUP(orders[[#This Row],[product_id]],Products!A:C,3,0)</f>
        <v>Electronics</v>
      </c>
      <c r="G13343">
        <v>2</v>
      </c>
      <c r="H13343" s="6">
        <v>0.13222540446970285</v>
      </c>
      <c r="I13343" s="2">
        <f>VLOOKUP($E13343,
Products!$A$1:$F$201,MATCH(Orders!I$1,Products!$A$1:$F$1,0),0)</f>
        <v>2722.8882486231741</v>
      </c>
      <c r="J13343" s="2">
        <f>VLOOKUP($E13343,
Products!$A$1:$F$201,MATCH(Orders!J$1,Products!$A$1:$F$1,0),0)</f>
        <v>2155.455197032014</v>
      </c>
    </row>
    <row r="13344" spans="1:10">
      <c r="A13344">
        <v>13343</v>
      </c>
      <c r="B13344" s="4">
        <v>45577</v>
      </c>
      <c r="C13344" s="10">
        <f>DATE(YEAR(orders[[#This Row],[order_date]]), MONTH(orders[[#This Row],[order_date]]), 1)</f>
        <v>45566</v>
      </c>
      <c r="D13344" t="s">
        <v>1738</v>
      </c>
      <c r="E13344" t="s">
        <v>513</v>
      </c>
      <c r="F13344" t="str">
        <f>VLOOKUP(orders[[#This Row],[product_id]],Products!A:C,3,0)</f>
        <v>Electronics</v>
      </c>
      <c r="G13344">
        <v>3</v>
      </c>
      <c r="H13344" s="6">
        <v>0.24084140691185557</v>
      </c>
      <c r="I13344" s="2">
        <f>VLOOKUP($E13344,
Products!$A$1:$F$201,MATCH(Orders!I$1,Products!$A$1:$F$1,0),0)</f>
        <v>2370.6748519187499</v>
      </c>
      <c r="J13344" s="2">
        <f>VLOOKUP($E13344,
Products!$A$1:$F$201,MATCH(Orders!J$1,Products!$A$1:$F$1,0),0)</f>
        <v>1742.1190905744229</v>
      </c>
    </row>
    <row r="13345" spans="1:10">
      <c r="A13345">
        <v>13344</v>
      </c>
      <c r="B13345" s="4">
        <v>45869</v>
      </c>
      <c r="C13345" s="10">
        <f>DATE(YEAR(orders[[#This Row],[order_date]]), MONTH(orders[[#This Row],[order_date]]), 1)</f>
        <v>45839</v>
      </c>
      <c r="D13345" t="s">
        <v>1632</v>
      </c>
      <c r="E13345" t="s">
        <v>631</v>
      </c>
      <c r="F13345" t="str">
        <f>VLOOKUP(orders[[#This Row],[product_id]],Products!A:C,3,0)</f>
        <v>Appliances</v>
      </c>
      <c r="G13345">
        <v>1</v>
      </c>
      <c r="H13345" s="6">
        <v>5.2838272167628195E-2</v>
      </c>
      <c r="I13345" s="2">
        <f>VLOOKUP($E13345,
Products!$A$1:$F$201,MATCH(Orders!I$1,Products!$A$1:$F$1,0),0)</f>
        <v>5983.7308645702497</v>
      </c>
      <c r="J13345" s="2">
        <f>VLOOKUP($E13345,
Products!$A$1:$F$201,MATCH(Orders!J$1,Products!$A$1:$F$1,0),0)</f>
        <v>4205.6432936163774</v>
      </c>
    </row>
    <row r="13346" spans="1:10">
      <c r="A13346">
        <v>13345</v>
      </c>
      <c r="B13346" s="4">
        <v>44960</v>
      </c>
      <c r="C13346" s="10">
        <f>DATE(YEAR(orders[[#This Row],[order_date]]), MONTH(orders[[#This Row],[order_date]]), 1)</f>
        <v>44958</v>
      </c>
      <c r="D13346" t="s">
        <v>4281</v>
      </c>
      <c r="E13346" t="s">
        <v>554</v>
      </c>
      <c r="F13346" t="str">
        <f>VLOOKUP(orders[[#This Row],[product_id]],Products!A:C,3,0)</f>
        <v>Appliances</v>
      </c>
      <c r="G13346">
        <v>2</v>
      </c>
      <c r="H13346" s="6">
        <v>0.14553077291024791</v>
      </c>
      <c r="I13346" s="2">
        <f>VLOOKUP($E13346,
Products!$A$1:$F$201,MATCH(Orders!I$1,Products!$A$1:$F$1,0),0)</f>
        <v>2088.6647814855078</v>
      </c>
      <c r="J13346" s="2">
        <f>VLOOKUP($E13346,
Products!$A$1:$F$201,MATCH(Orders!J$1,Products!$A$1:$F$1,0),0)</f>
        <v>1371.380040542937</v>
      </c>
    </row>
    <row r="13347" spans="1:10">
      <c r="A13347">
        <v>13346</v>
      </c>
      <c r="B13347" s="4">
        <v>45631</v>
      </c>
      <c r="C13347" s="10">
        <f>DATE(YEAR(orders[[#This Row],[order_date]]), MONTH(orders[[#This Row],[order_date]]), 1)</f>
        <v>45627</v>
      </c>
      <c r="D13347" t="s">
        <v>1466</v>
      </c>
      <c r="E13347" t="s">
        <v>534</v>
      </c>
      <c r="F13347" t="str">
        <f>VLOOKUP(orders[[#This Row],[product_id]],Products!A:C,3,0)</f>
        <v>Appliances</v>
      </c>
      <c r="G13347">
        <v>2</v>
      </c>
      <c r="H13347" s="6">
        <v>0.13653569698111728</v>
      </c>
      <c r="I13347" s="2">
        <f>VLOOKUP($E13347,
Products!$A$1:$F$201,MATCH(Orders!I$1,Products!$A$1:$F$1,0),0)</f>
        <v>24743.162958088669</v>
      </c>
      <c r="J13347" s="2">
        <f>VLOOKUP($E13347,
Products!$A$1:$F$201,MATCH(Orders!J$1,Products!$A$1:$F$1,0),0)</f>
        <v>19307.588986555591</v>
      </c>
    </row>
    <row r="13348" spans="1:10">
      <c r="A13348">
        <v>13347</v>
      </c>
      <c r="B13348" s="4">
        <v>45793</v>
      </c>
      <c r="C13348" s="10">
        <f>DATE(YEAR(orders[[#This Row],[order_date]]), MONTH(orders[[#This Row],[order_date]]), 1)</f>
        <v>45778</v>
      </c>
      <c r="D13348" t="s">
        <v>4267</v>
      </c>
      <c r="E13348" t="s">
        <v>587</v>
      </c>
      <c r="F13348" t="str">
        <f>VLOOKUP(orders[[#This Row],[product_id]],Products!A:C,3,0)</f>
        <v>Electronics</v>
      </c>
      <c r="G13348">
        <v>3</v>
      </c>
      <c r="H13348" s="6">
        <v>0.1589583649246071</v>
      </c>
      <c r="I13348" s="2">
        <f>VLOOKUP($E13348,
Products!$A$1:$F$201,MATCH(Orders!I$1,Products!$A$1:$F$1,0),0)</f>
        <v>16527.367619686949</v>
      </c>
      <c r="J13348" s="2">
        <f>VLOOKUP($E13348,
Products!$A$1:$F$201,MATCH(Orders!J$1,Products!$A$1:$F$1,0),0)</f>
        <v>12533.62883070202</v>
      </c>
    </row>
    <row r="13349" spans="1:10">
      <c r="A13349">
        <v>13348</v>
      </c>
      <c r="B13349" s="4">
        <v>45911</v>
      </c>
      <c r="C13349" s="10">
        <f>DATE(YEAR(orders[[#This Row],[order_date]]), MONTH(orders[[#This Row],[order_date]]), 1)</f>
        <v>45901</v>
      </c>
      <c r="D13349" t="s">
        <v>3180</v>
      </c>
      <c r="E13349" t="s">
        <v>560</v>
      </c>
      <c r="F13349" t="str">
        <f>VLOOKUP(orders[[#This Row],[product_id]],Products!A:C,3,0)</f>
        <v>Appliances</v>
      </c>
      <c r="G13349">
        <v>1</v>
      </c>
      <c r="H13349" s="6">
        <v>0.14963486289460079</v>
      </c>
      <c r="I13349" s="2">
        <f>VLOOKUP($E13349,
Products!$A$1:$F$201,MATCH(Orders!I$1,Products!$A$1:$F$1,0),0)</f>
        <v>6334.2190560739964</v>
      </c>
      <c r="J13349" s="2">
        <f>VLOOKUP($E13349,
Products!$A$1:$F$201,MATCH(Orders!J$1,Products!$A$1:$F$1,0),0)</f>
        <v>4117.6239066206717</v>
      </c>
    </row>
    <row r="13350" spans="1:10">
      <c r="A13350">
        <v>13349</v>
      </c>
      <c r="B13350" s="4">
        <v>45758</v>
      </c>
      <c r="C13350" s="10">
        <f>DATE(YEAR(orders[[#This Row],[order_date]]), MONTH(orders[[#This Row],[order_date]]), 1)</f>
        <v>45748</v>
      </c>
      <c r="D13350" t="s">
        <v>932</v>
      </c>
      <c r="E13350" t="s">
        <v>670</v>
      </c>
      <c r="F13350" t="str">
        <f>VLOOKUP(orders[[#This Row],[product_id]],Products!A:C,3,0)</f>
        <v>Electronics</v>
      </c>
      <c r="G13350">
        <v>1</v>
      </c>
      <c r="H13350" s="6">
        <v>0.17092702424498638</v>
      </c>
      <c r="I13350" s="2">
        <f>VLOOKUP($E13350,
Products!$A$1:$F$201,MATCH(Orders!I$1,Products!$A$1:$F$1,0),0)</f>
        <v>2624.8628733917722</v>
      </c>
      <c r="J13350" s="2">
        <f>VLOOKUP($E13350,
Products!$A$1:$F$201,MATCH(Orders!J$1,Products!$A$1:$F$1,0),0)</f>
        <v>1944.041928611671</v>
      </c>
    </row>
    <row r="13351" spans="1:10">
      <c r="A13351">
        <v>13350</v>
      </c>
      <c r="B13351" s="4">
        <v>45388</v>
      </c>
      <c r="C13351" s="10">
        <f>DATE(YEAR(orders[[#This Row],[order_date]]), MONTH(orders[[#This Row],[order_date]]), 1)</f>
        <v>45383</v>
      </c>
      <c r="D13351" t="s">
        <v>2482</v>
      </c>
      <c r="E13351" t="s">
        <v>600</v>
      </c>
      <c r="F13351" t="str">
        <f>VLOOKUP(orders[[#This Row],[product_id]],Products!A:C,3,0)</f>
        <v>Electronics</v>
      </c>
      <c r="G13351">
        <v>3</v>
      </c>
      <c r="H13351" s="6">
        <v>0.15606440173341063</v>
      </c>
      <c r="I13351" s="2">
        <f>VLOOKUP($E13351,
Products!$A$1:$F$201,MATCH(Orders!I$1,Products!$A$1:$F$1,0),0)</f>
        <v>2556.7009232610858</v>
      </c>
      <c r="J13351" s="2">
        <f>VLOOKUP($E13351,
Products!$A$1:$F$201,MATCH(Orders!J$1,Products!$A$1:$F$1,0),0)</f>
        <v>2002.3128715328869</v>
      </c>
    </row>
    <row r="13352" spans="1:10">
      <c r="A13352">
        <v>13351</v>
      </c>
      <c r="B13352" s="4">
        <v>45007</v>
      </c>
      <c r="C13352" s="10">
        <f>DATE(YEAR(orders[[#This Row],[order_date]]), MONTH(orders[[#This Row],[order_date]]), 1)</f>
        <v>44986</v>
      </c>
      <c r="D13352" t="s">
        <v>4364</v>
      </c>
      <c r="E13352" t="s">
        <v>511</v>
      </c>
      <c r="F13352" t="str">
        <f>VLOOKUP(orders[[#This Row],[product_id]],Products!A:C,3,0)</f>
        <v>Appliances</v>
      </c>
      <c r="G13352">
        <v>2</v>
      </c>
      <c r="H13352" s="6">
        <v>0.13227970613183865</v>
      </c>
      <c r="I13352" s="2">
        <f>VLOOKUP($E13352,
Products!$A$1:$F$201,MATCH(Orders!I$1,Products!$A$1:$F$1,0),0)</f>
        <v>6005.1161529516376</v>
      </c>
      <c r="J13352" s="2">
        <f>VLOOKUP($E13352,
Products!$A$1:$F$201,MATCH(Orders!J$1,Products!$A$1:$F$1,0),0)</f>
        <v>4036.1471846213158</v>
      </c>
    </row>
    <row r="13353" spans="1:10">
      <c r="A13353">
        <v>13352</v>
      </c>
      <c r="B13353" s="4">
        <v>45248</v>
      </c>
      <c r="C13353" s="10">
        <f>DATE(YEAR(orders[[#This Row],[order_date]]), MONTH(orders[[#This Row],[order_date]]), 1)</f>
        <v>45231</v>
      </c>
      <c r="D13353" t="s">
        <v>2770</v>
      </c>
      <c r="E13353" t="s">
        <v>657</v>
      </c>
      <c r="F13353" t="str">
        <f>VLOOKUP(orders[[#This Row],[product_id]],Products!A:C,3,0)</f>
        <v>Appliances</v>
      </c>
      <c r="G13353">
        <v>1</v>
      </c>
      <c r="H13353" s="6">
        <v>6.3487643018926287E-2</v>
      </c>
      <c r="I13353" s="2">
        <f>VLOOKUP($E13353,
Products!$A$1:$F$201,MATCH(Orders!I$1,Products!$A$1:$F$1,0),0)</f>
        <v>6275.8669412443169</v>
      </c>
      <c r="J13353" s="2">
        <f>VLOOKUP($E13353,
Products!$A$1:$F$201,MATCH(Orders!J$1,Products!$A$1:$F$1,0),0)</f>
        <v>4742.5097602697688</v>
      </c>
    </row>
    <row r="13354" spans="1:10">
      <c r="A13354">
        <v>13353</v>
      </c>
      <c r="B13354" s="4">
        <v>45341</v>
      </c>
      <c r="C13354" s="10">
        <f>DATE(YEAR(orders[[#This Row],[order_date]]), MONTH(orders[[#This Row],[order_date]]), 1)</f>
        <v>45323</v>
      </c>
      <c r="D13354" t="s">
        <v>3316</v>
      </c>
      <c r="E13354" t="s">
        <v>617</v>
      </c>
      <c r="F13354" t="str">
        <f>VLOOKUP(orders[[#This Row],[product_id]],Products!A:C,3,0)</f>
        <v>Electronics</v>
      </c>
      <c r="G13354">
        <v>1</v>
      </c>
      <c r="H13354" s="6">
        <v>0.17941201950900465</v>
      </c>
      <c r="I13354" s="2">
        <f>VLOOKUP($E13354,
Products!$A$1:$F$201,MATCH(Orders!I$1,Products!$A$1:$F$1,0),0)</f>
        <v>19466.867434847129</v>
      </c>
      <c r="J13354" s="2">
        <f>VLOOKUP($E13354,
Products!$A$1:$F$201,MATCH(Orders!J$1,Products!$A$1:$F$1,0),0)</f>
        <v>13371.790482684521</v>
      </c>
    </row>
    <row r="13355" spans="1:10">
      <c r="A13355">
        <v>13354</v>
      </c>
      <c r="B13355" s="4">
        <v>45918</v>
      </c>
      <c r="C13355" s="10">
        <f>DATE(YEAR(orders[[#This Row],[order_date]]), MONTH(orders[[#This Row],[order_date]]), 1)</f>
        <v>45901</v>
      </c>
      <c r="D13355" t="s">
        <v>2981</v>
      </c>
      <c r="E13355" t="s">
        <v>610</v>
      </c>
      <c r="F13355" t="str">
        <f>VLOOKUP(orders[[#This Row],[product_id]],Products!A:C,3,0)</f>
        <v>Appliances</v>
      </c>
      <c r="G13355">
        <v>2</v>
      </c>
      <c r="H13355" s="6">
        <v>9.2402551739152822E-2</v>
      </c>
      <c r="I13355" s="2">
        <f>VLOOKUP($E13355,
Products!$A$1:$F$201,MATCH(Orders!I$1,Products!$A$1:$F$1,0),0)</f>
        <v>23456.386855186989</v>
      </c>
      <c r="J13355" s="2">
        <f>VLOOKUP($E13355,
Products!$A$1:$F$201,MATCH(Orders!J$1,Products!$A$1:$F$1,0),0)</f>
        <v>16522.385271144129</v>
      </c>
    </row>
    <row r="13356" spans="1:10">
      <c r="A13356">
        <v>13355</v>
      </c>
      <c r="B13356" s="4">
        <v>45116</v>
      </c>
      <c r="C13356" s="10">
        <f>DATE(YEAR(orders[[#This Row],[order_date]]), MONTH(orders[[#This Row],[order_date]]), 1)</f>
        <v>45108</v>
      </c>
      <c r="D13356" t="s">
        <v>1411</v>
      </c>
      <c r="E13356" t="s">
        <v>545</v>
      </c>
      <c r="F13356" t="str">
        <f>VLOOKUP(orders[[#This Row],[product_id]],Products!A:C,3,0)</f>
        <v>Electronics</v>
      </c>
      <c r="G13356">
        <v>1</v>
      </c>
      <c r="H13356" s="6">
        <v>0.18861541664109913</v>
      </c>
      <c r="I13356" s="2">
        <f>VLOOKUP($E13356,
Products!$A$1:$F$201,MATCH(Orders!I$1,Products!$A$1:$F$1,0),0)</f>
        <v>11292.44914297154</v>
      </c>
      <c r="J13356" s="2">
        <f>VLOOKUP($E13356,
Products!$A$1:$F$201,MATCH(Orders!J$1,Products!$A$1:$F$1,0),0)</f>
        <v>7616.0274340726546</v>
      </c>
    </row>
    <row r="13357" spans="1:10">
      <c r="A13357">
        <v>13356</v>
      </c>
      <c r="B13357" s="4">
        <v>45318</v>
      </c>
      <c r="C13357" s="10">
        <f>DATE(YEAR(orders[[#This Row],[order_date]]), MONTH(orders[[#This Row],[order_date]]), 1)</f>
        <v>45292</v>
      </c>
      <c r="D13357" t="s">
        <v>2521</v>
      </c>
      <c r="E13357" t="s">
        <v>517</v>
      </c>
      <c r="F13357" t="str">
        <f>VLOOKUP(orders[[#This Row],[product_id]],Products!A:C,3,0)</f>
        <v>Electronics</v>
      </c>
      <c r="G13357">
        <v>2</v>
      </c>
      <c r="H13357" s="6">
        <v>0.11743361191596716</v>
      </c>
      <c r="I13357" s="2">
        <f>VLOOKUP($E13357,
Products!$A$1:$F$201,MATCH(Orders!I$1,Products!$A$1:$F$1,0),0)</f>
        <v>30304.143268168769</v>
      </c>
      <c r="J13357" s="2">
        <f>VLOOKUP($E13357,
Products!$A$1:$F$201,MATCH(Orders!J$1,Products!$A$1:$F$1,0),0)</f>
        <v>23998.194785181578</v>
      </c>
    </row>
    <row r="13358" spans="1:10">
      <c r="A13358">
        <v>13357</v>
      </c>
      <c r="B13358" s="4">
        <v>45094</v>
      </c>
      <c r="C13358" s="10">
        <f>DATE(YEAR(orders[[#This Row],[order_date]]), MONTH(orders[[#This Row],[order_date]]), 1)</f>
        <v>45078</v>
      </c>
      <c r="D13358" t="s">
        <v>1967</v>
      </c>
      <c r="E13358" t="s">
        <v>569</v>
      </c>
      <c r="F13358" t="str">
        <f>VLOOKUP(orders[[#This Row],[product_id]],Products!A:C,3,0)</f>
        <v>Electronics</v>
      </c>
      <c r="G13358">
        <v>3</v>
      </c>
      <c r="H13358" s="6">
        <v>0.23723842038057427</v>
      </c>
      <c r="I13358" s="2">
        <f>VLOOKUP($E13358,
Products!$A$1:$F$201,MATCH(Orders!I$1,Products!$A$1:$F$1,0),0)</f>
        <v>30739.034547193129</v>
      </c>
      <c r="J13358" s="2">
        <f>VLOOKUP($E13358,
Products!$A$1:$F$201,MATCH(Orders!J$1,Products!$A$1:$F$1,0),0)</f>
        <v>22938.60345365321</v>
      </c>
    </row>
    <row r="13359" spans="1:10">
      <c r="A13359">
        <v>13358</v>
      </c>
      <c r="B13359" s="4">
        <v>45590</v>
      </c>
      <c r="C13359" s="10">
        <f>DATE(YEAR(orders[[#This Row],[order_date]]), MONTH(orders[[#This Row],[order_date]]), 1)</f>
        <v>45566</v>
      </c>
      <c r="D13359" t="s">
        <v>4158</v>
      </c>
      <c r="E13359" t="s">
        <v>551</v>
      </c>
      <c r="F13359" t="str">
        <f>VLOOKUP(orders[[#This Row],[product_id]],Products!A:C,3,0)</f>
        <v>Appliances</v>
      </c>
      <c r="G13359">
        <v>3</v>
      </c>
      <c r="H13359" s="6">
        <v>5.8739981754471565E-2</v>
      </c>
      <c r="I13359" s="2">
        <f>VLOOKUP($E13359,
Products!$A$1:$F$201,MATCH(Orders!I$1,Products!$A$1:$F$1,0),0)</f>
        <v>5988.538916083141</v>
      </c>
      <c r="J13359" s="2">
        <f>VLOOKUP($E13359,
Products!$A$1:$F$201,MATCH(Orders!J$1,Products!$A$1:$F$1,0),0)</f>
        <v>4180.5955033056744</v>
      </c>
    </row>
    <row r="13360" spans="1:10">
      <c r="A13360">
        <v>13359</v>
      </c>
      <c r="B13360" s="4">
        <v>45307</v>
      </c>
      <c r="C13360" s="10">
        <f>DATE(YEAR(orders[[#This Row],[order_date]]), MONTH(orders[[#This Row],[order_date]]), 1)</f>
        <v>45292</v>
      </c>
      <c r="D13360" t="s">
        <v>4560</v>
      </c>
      <c r="E13360" t="s">
        <v>519</v>
      </c>
      <c r="F13360" t="str">
        <f>VLOOKUP(orders[[#This Row],[product_id]],Products!A:C,3,0)</f>
        <v>Electronics</v>
      </c>
      <c r="G13360">
        <v>1</v>
      </c>
      <c r="H13360" s="6">
        <v>0.11964492627641482</v>
      </c>
      <c r="I13360" s="2">
        <f>VLOOKUP($E13360,
Products!$A$1:$F$201,MATCH(Orders!I$1,Products!$A$1:$F$1,0),0)</f>
        <v>13103.02115426216</v>
      </c>
      <c r="J13360" s="2">
        <f>VLOOKUP($E13360,
Products!$A$1:$F$201,MATCH(Orders!J$1,Products!$A$1:$F$1,0),0)</f>
        <v>8775.5491996797755</v>
      </c>
    </row>
    <row r="13361" spans="1:10">
      <c r="A13361">
        <v>13360</v>
      </c>
      <c r="B13361" s="4">
        <v>45824</v>
      </c>
      <c r="C13361" s="10">
        <f>DATE(YEAR(orders[[#This Row],[order_date]]), MONTH(orders[[#This Row],[order_date]]), 1)</f>
        <v>45809</v>
      </c>
      <c r="D13361" t="s">
        <v>4701</v>
      </c>
      <c r="E13361" t="s">
        <v>660</v>
      </c>
      <c r="F13361" t="str">
        <f>VLOOKUP(orders[[#This Row],[product_id]],Products!A:C,3,0)</f>
        <v>Appliances</v>
      </c>
      <c r="G13361">
        <v>1</v>
      </c>
      <c r="H13361" s="6">
        <v>9.5276050415124311E-2</v>
      </c>
      <c r="I13361" s="2">
        <f>VLOOKUP($E13361,
Products!$A$1:$F$201,MATCH(Orders!I$1,Products!$A$1:$F$1,0),0)</f>
        <v>25996.564605776519</v>
      </c>
      <c r="J13361" s="2">
        <f>VLOOKUP($E13361,
Products!$A$1:$F$201,MATCH(Orders!J$1,Products!$A$1:$F$1,0),0)</f>
        <v>20210.769869456319</v>
      </c>
    </row>
    <row r="13362" spans="1:10">
      <c r="A13362">
        <v>13361</v>
      </c>
      <c r="B13362" s="4">
        <v>45790</v>
      </c>
      <c r="C13362" s="10">
        <f>DATE(YEAR(orders[[#This Row],[order_date]]), MONTH(orders[[#This Row],[order_date]]), 1)</f>
        <v>45778</v>
      </c>
      <c r="D13362" t="s">
        <v>2116</v>
      </c>
      <c r="E13362" t="s">
        <v>621</v>
      </c>
      <c r="F13362" t="str">
        <f>VLOOKUP(orders[[#This Row],[product_id]],Products!A:C,3,0)</f>
        <v>Electronics</v>
      </c>
      <c r="G13362">
        <v>3</v>
      </c>
      <c r="H13362" s="6">
        <v>0.19643800512376391</v>
      </c>
      <c r="I13362" s="2">
        <f>VLOOKUP($E13362,
Products!$A$1:$F$201,MATCH(Orders!I$1,Products!$A$1:$F$1,0),0)</f>
        <v>11784.05708818019</v>
      </c>
      <c r="J13362" s="2">
        <f>VLOOKUP($E13362,
Products!$A$1:$F$201,MATCH(Orders!J$1,Products!$A$1:$F$1,0),0)</f>
        <v>7779.8525757032758</v>
      </c>
    </row>
    <row r="13363" spans="1:10">
      <c r="A13363">
        <v>13362</v>
      </c>
      <c r="B13363" s="4">
        <v>44988</v>
      </c>
      <c r="C13363" s="10">
        <f>DATE(YEAR(orders[[#This Row],[order_date]]), MONTH(orders[[#This Row],[order_date]]), 1)</f>
        <v>44986</v>
      </c>
      <c r="D13363" t="s">
        <v>1374</v>
      </c>
      <c r="E13363" t="s">
        <v>542</v>
      </c>
      <c r="F13363" t="str">
        <f>VLOOKUP(orders[[#This Row],[product_id]],Products!A:C,3,0)</f>
        <v>Electronics</v>
      </c>
      <c r="G13363">
        <v>1</v>
      </c>
      <c r="H13363" s="6">
        <v>0.15122556631149173</v>
      </c>
      <c r="I13363" s="2">
        <f>VLOOKUP($E13363,
Products!$A$1:$F$201,MATCH(Orders!I$1,Products!$A$1:$F$1,0),0)</f>
        <v>29298.352838526029</v>
      </c>
      <c r="J13363" s="2">
        <f>VLOOKUP($E13363,
Products!$A$1:$F$201,MATCH(Orders!J$1,Products!$A$1:$F$1,0),0)</f>
        <v>19250.751682102291</v>
      </c>
    </row>
    <row r="13364" spans="1:10">
      <c r="A13364">
        <v>13363</v>
      </c>
      <c r="B13364" s="4">
        <v>45454</v>
      </c>
      <c r="C13364" s="10">
        <f>DATE(YEAR(orders[[#This Row],[order_date]]), MONTH(orders[[#This Row],[order_date]]), 1)</f>
        <v>45444</v>
      </c>
      <c r="D13364" t="s">
        <v>3007</v>
      </c>
      <c r="E13364" t="s">
        <v>615</v>
      </c>
      <c r="F13364" t="str">
        <f>VLOOKUP(orders[[#This Row],[product_id]],Products!A:C,3,0)</f>
        <v>Electronics</v>
      </c>
      <c r="G13364">
        <v>2</v>
      </c>
      <c r="H13364" s="6">
        <v>0.14785733961949057</v>
      </c>
      <c r="I13364" s="2">
        <f>VLOOKUP($E13364,
Products!$A$1:$F$201,MATCH(Orders!I$1,Products!$A$1:$F$1,0),0)</f>
        <v>31155.43680046549</v>
      </c>
      <c r="J13364" s="2">
        <f>VLOOKUP($E13364,
Products!$A$1:$F$201,MATCH(Orders!J$1,Products!$A$1:$F$1,0),0)</f>
        <v>22320.078602545669</v>
      </c>
    </row>
    <row r="13365" spans="1:10">
      <c r="A13365">
        <v>13364</v>
      </c>
      <c r="B13365" s="4">
        <v>45788</v>
      </c>
      <c r="C13365" s="10">
        <f>DATE(YEAR(orders[[#This Row],[order_date]]), MONTH(orders[[#This Row],[order_date]]), 1)</f>
        <v>45778</v>
      </c>
      <c r="D13365" t="s">
        <v>4085</v>
      </c>
      <c r="E13365" t="s">
        <v>567</v>
      </c>
      <c r="F13365" t="str">
        <f>VLOOKUP(orders[[#This Row],[product_id]],Products!A:C,3,0)</f>
        <v>Electronics</v>
      </c>
      <c r="G13365">
        <v>3</v>
      </c>
      <c r="H13365" s="6">
        <v>0.22599870389179197</v>
      </c>
      <c r="I13365" s="2">
        <f>VLOOKUP($E13365,
Products!$A$1:$F$201,MATCH(Orders!I$1,Products!$A$1:$F$1,0),0)</f>
        <v>17514.171240093368</v>
      </c>
      <c r="J13365" s="2">
        <f>VLOOKUP($E13365,
Products!$A$1:$F$201,MATCH(Orders!J$1,Products!$A$1:$F$1,0),0)</f>
        <v>12226.76247250809</v>
      </c>
    </row>
    <row r="13366" spans="1:10">
      <c r="A13366">
        <v>13365</v>
      </c>
      <c r="B13366" s="4">
        <v>45076</v>
      </c>
      <c r="C13366" s="10">
        <f>DATE(YEAR(orders[[#This Row],[order_date]]), MONTH(orders[[#This Row],[order_date]]), 1)</f>
        <v>45047</v>
      </c>
      <c r="D13366" t="s">
        <v>2551</v>
      </c>
      <c r="E13366" t="s">
        <v>572</v>
      </c>
      <c r="F13366" t="str">
        <f>VLOOKUP(orders[[#This Row],[product_id]],Products!A:C,3,0)</f>
        <v>Electronics</v>
      </c>
      <c r="G13366">
        <v>1</v>
      </c>
      <c r="H13366" s="6">
        <v>0.15177134909685153</v>
      </c>
      <c r="I13366" s="2">
        <f>VLOOKUP($E13366,
Products!$A$1:$F$201,MATCH(Orders!I$1,Products!$A$1:$F$1,0),0)</f>
        <v>28095.750781518611</v>
      </c>
      <c r="J13366" s="2">
        <f>VLOOKUP($E13366,
Products!$A$1:$F$201,MATCH(Orders!J$1,Products!$A$1:$F$1,0),0)</f>
        <v>21949.841961937182</v>
      </c>
    </row>
    <row r="13367" spans="1:10">
      <c r="A13367">
        <v>13366</v>
      </c>
      <c r="B13367" s="4">
        <v>45042</v>
      </c>
      <c r="C13367" s="10">
        <f>DATE(YEAR(orders[[#This Row],[order_date]]), MONTH(orders[[#This Row],[order_date]]), 1)</f>
        <v>45017</v>
      </c>
      <c r="D13367" t="s">
        <v>2043</v>
      </c>
      <c r="E13367" t="s">
        <v>585</v>
      </c>
      <c r="F13367" t="str">
        <f>VLOOKUP(orders[[#This Row],[product_id]],Products!A:C,3,0)</f>
        <v>Appliances</v>
      </c>
      <c r="G13367">
        <v>3</v>
      </c>
      <c r="H13367" s="6">
        <v>0.10698219454994679</v>
      </c>
      <c r="I13367" s="2">
        <f>VLOOKUP($E13367,
Products!$A$1:$F$201,MATCH(Orders!I$1,Products!$A$1:$F$1,0),0)</f>
        <v>24049.2355837664</v>
      </c>
      <c r="J13367" s="2">
        <f>VLOOKUP($E13367,
Products!$A$1:$F$201,MATCH(Orders!J$1,Products!$A$1:$F$1,0),0)</f>
        <v>19053.338129326308</v>
      </c>
    </row>
    <row r="13368" spans="1:10">
      <c r="A13368">
        <v>13367</v>
      </c>
      <c r="B13368" s="4">
        <v>45750</v>
      </c>
      <c r="C13368" s="10">
        <f>DATE(YEAR(orders[[#This Row],[order_date]]), MONTH(orders[[#This Row],[order_date]]), 1)</f>
        <v>45748</v>
      </c>
      <c r="D13368" t="s">
        <v>2030</v>
      </c>
      <c r="E13368" t="s">
        <v>581</v>
      </c>
      <c r="F13368" t="str">
        <f>VLOOKUP(orders[[#This Row],[product_id]],Products!A:C,3,0)</f>
        <v>Appliances</v>
      </c>
      <c r="G13368">
        <v>3</v>
      </c>
      <c r="H13368" s="6">
        <v>0.11710842096908103</v>
      </c>
      <c r="I13368" s="2">
        <f>VLOOKUP($E13368,
Products!$A$1:$F$201,MATCH(Orders!I$1,Products!$A$1:$F$1,0),0)</f>
        <v>6177.7225527132859</v>
      </c>
      <c r="J13368" s="2">
        <f>VLOOKUP($E13368,
Products!$A$1:$F$201,MATCH(Orders!J$1,Products!$A$1:$F$1,0),0)</f>
        <v>4208.1013641193986</v>
      </c>
    </row>
    <row r="13369" spans="1:10">
      <c r="A13369">
        <v>13368</v>
      </c>
      <c r="B13369" s="4">
        <v>44991</v>
      </c>
      <c r="C13369" s="10">
        <f>DATE(YEAR(orders[[#This Row],[order_date]]), MONTH(orders[[#This Row],[order_date]]), 1)</f>
        <v>44986</v>
      </c>
      <c r="D13369" t="s">
        <v>823</v>
      </c>
      <c r="E13369" t="s">
        <v>519</v>
      </c>
      <c r="F13369" t="str">
        <f>VLOOKUP(orders[[#This Row],[product_id]],Products!A:C,3,0)</f>
        <v>Electronics</v>
      </c>
      <c r="G13369">
        <v>2</v>
      </c>
      <c r="H13369" s="6">
        <v>0.13944494010113564</v>
      </c>
      <c r="I13369" s="2">
        <f>VLOOKUP($E13369,
Products!$A$1:$F$201,MATCH(Orders!I$1,Products!$A$1:$F$1,0),0)</f>
        <v>13103.02115426216</v>
      </c>
      <c r="J13369" s="2">
        <f>VLOOKUP($E13369,
Products!$A$1:$F$201,MATCH(Orders!J$1,Products!$A$1:$F$1,0),0)</f>
        <v>8775.5491996797755</v>
      </c>
    </row>
    <row r="13370" spans="1:10">
      <c r="A13370">
        <v>13369</v>
      </c>
      <c r="B13370" s="4">
        <v>45236</v>
      </c>
      <c r="C13370" s="10">
        <f>DATE(YEAR(orders[[#This Row],[order_date]]), MONTH(orders[[#This Row],[order_date]]), 1)</f>
        <v>45231</v>
      </c>
      <c r="D13370" t="s">
        <v>2574</v>
      </c>
      <c r="E13370" t="s">
        <v>603</v>
      </c>
      <c r="F13370" t="str">
        <f>VLOOKUP(orders[[#This Row],[product_id]],Products!A:C,3,0)</f>
        <v>Electronics</v>
      </c>
      <c r="G13370">
        <v>3</v>
      </c>
      <c r="H13370" s="6">
        <v>0.14974613828922193</v>
      </c>
      <c r="I13370" s="2">
        <f>VLOOKUP($E13370,
Products!$A$1:$F$201,MATCH(Orders!I$1,Products!$A$1:$F$1,0),0)</f>
        <v>10867.659217073329</v>
      </c>
      <c r="J13370" s="2">
        <f>VLOOKUP($E13370,
Products!$A$1:$F$201,MATCH(Orders!J$1,Products!$A$1:$F$1,0),0)</f>
        <v>8421.8829552397037</v>
      </c>
    </row>
    <row r="13371" spans="1:10">
      <c r="A13371">
        <v>13370</v>
      </c>
      <c r="B13371" s="4">
        <v>45632</v>
      </c>
      <c r="C13371" s="10">
        <f>DATE(YEAR(orders[[#This Row],[order_date]]), MONTH(orders[[#This Row],[order_date]]), 1)</f>
        <v>45627</v>
      </c>
      <c r="D13371" t="s">
        <v>2803</v>
      </c>
      <c r="E13371" t="s">
        <v>672</v>
      </c>
      <c r="F13371" t="str">
        <f>VLOOKUP(orders[[#This Row],[product_id]],Products!A:C,3,0)</f>
        <v>Electronics</v>
      </c>
      <c r="G13371">
        <v>1</v>
      </c>
      <c r="H13371" s="6">
        <v>0.24147902752271636</v>
      </c>
      <c r="I13371" s="2">
        <f>VLOOKUP($E13371,
Products!$A$1:$F$201,MATCH(Orders!I$1,Products!$A$1:$F$1,0),0)</f>
        <v>29856.340212906369</v>
      </c>
      <c r="J13371" s="2">
        <f>VLOOKUP($E13371,
Products!$A$1:$F$201,MATCH(Orders!J$1,Products!$A$1:$F$1,0),0)</f>
        <v>19759.064823078941</v>
      </c>
    </row>
    <row r="13372" spans="1:10">
      <c r="A13372">
        <v>13371</v>
      </c>
      <c r="B13372" s="4">
        <v>45780</v>
      </c>
      <c r="C13372" s="10">
        <f>DATE(YEAR(orders[[#This Row],[order_date]]), MONTH(orders[[#This Row],[order_date]]), 1)</f>
        <v>45778</v>
      </c>
      <c r="D13372" t="s">
        <v>2519</v>
      </c>
      <c r="E13372" t="s">
        <v>638</v>
      </c>
      <c r="F13372" t="str">
        <f>VLOOKUP(orders[[#This Row],[product_id]],Products!A:C,3,0)</f>
        <v>Electronics</v>
      </c>
      <c r="G13372">
        <v>2</v>
      </c>
      <c r="H13372" s="6">
        <v>0.14970573704096146</v>
      </c>
      <c r="I13372" s="2">
        <f>VLOOKUP($E13372,
Products!$A$1:$F$201,MATCH(Orders!I$1,Products!$A$1:$F$1,0),0)</f>
        <v>11118.17778596276</v>
      </c>
      <c r="J13372" s="2">
        <f>VLOOKUP($E13372,
Products!$A$1:$F$201,MATCH(Orders!J$1,Products!$A$1:$F$1,0),0)</f>
        <v>7887.697719413397</v>
      </c>
    </row>
    <row r="13373" spans="1:10">
      <c r="A13373">
        <v>13372</v>
      </c>
      <c r="B13373" s="4">
        <v>45950</v>
      </c>
      <c r="C13373" s="10">
        <f>DATE(YEAR(orders[[#This Row],[order_date]]), MONTH(orders[[#This Row],[order_date]]), 1)</f>
        <v>45931</v>
      </c>
      <c r="D13373" t="s">
        <v>2293</v>
      </c>
      <c r="E13373" t="s">
        <v>581</v>
      </c>
      <c r="F13373" t="str">
        <f>VLOOKUP(orders[[#This Row],[product_id]],Products!A:C,3,0)</f>
        <v>Appliances</v>
      </c>
      <c r="G13373">
        <v>3</v>
      </c>
      <c r="H13373" s="6">
        <v>0.11947984504567147</v>
      </c>
      <c r="I13373" s="2">
        <f>VLOOKUP($E13373,
Products!$A$1:$F$201,MATCH(Orders!I$1,Products!$A$1:$F$1,0),0)</f>
        <v>6177.7225527132859</v>
      </c>
      <c r="J13373" s="2">
        <f>VLOOKUP($E13373,
Products!$A$1:$F$201,MATCH(Orders!J$1,Products!$A$1:$F$1,0),0)</f>
        <v>4208.1013641193986</v>
      </c>
    </row>
    <row r="13374" spans="1:10">
      <c r="A13374">
        <v>13373</v>
      </c>
      <c r="B13374" s="4">
        <v>45232</v>
      </c>
      <c r="C13374" s="10">
        <f>DATE(YEAR(orders[[#This Row],[order_date]]), MONTH(orders[[#This Row],[order_date]]), 1)</f>
        <v>45231</v>
      </c>
      <c r="D13374" t="s">
        <v>3958</v>
      </c>
      <c r="E13374" t="s">
        <v>531</v>
      </c>
      <c r="F13374" t="str">
        <f>VLOOKUP(orders[[#This Row],[product_id]],Products!A:C,3,0)</f>
        <v>Electronics</v>
      </c>
      <c r="G13374">
        <v>1</v>
      </c>
      <c r="H13374" s="6">
        <v>0.22919131743561424</v>
      </c>
      <c r="I13374" s="2">
        <f>VLOOKUP($E13374,
Products!$A$1:$F$201,MATCH(Orders!I$1,Products!$A$1:$F$1,0),0)</f>
        <v>29674.378925417219</v>
      </c>
      <c r="J13374" s="2">
        <f>VLOOKUP($E13374,
Products!$A$1:$F$201,MATCH(Orders!J$1,Products!$A$1:$F$1,0),0)</f>
        <v>20795.30337605517</v>
      </c>
    </row>
    <row r="13375" spans="1:10">
      <c r="A13375">
        <v>13374</v>
      </c>
      <c r="B13375" s="4">
        <v>45799</v>
      </c>
      <c r="C13375" s="10">
        <f>DATE(YEAR(orders[[#This Row],[order_date]]), MONTH(orders[[#This Row],[order_date]]), 1)</f>
        <v>45778</v>
      </c>
      <c r="D13375" t="s">
        <v>1248</v>
      </c>
      <c r="E13375" t="s">
        <v>586</v>
      </c>
      <c r="F13375" t="str">
        <f>VLOOKUP(orders[[#This Row],[product_id]],Products!A:C,3,0)</f>
        <v>Appliances</v>
      </c>
      <c r="G13375">
        <v>2</v>
      </c>
      <c r="H13375" s="6">
        <v>0.1428347979229854</v>
      </c>
      <c r="I13375" s="2">
        <f>VLOOKUP($E13375,
Products!$A$1:$F$201,MATCH(Orders!I$1,Products!$A$1:$F$1,0),0)</f>
        <v>22928.971424497449</v>
      </c>
      <c r="J13375" s="2">
        <f>VLOOKUP($E13375,
Products!$A$1:$F$201,MATCH(Orders!J$1,Products!$A$1:$F$1,0),0)</f>
        <v>17801.356740692991</v>
      </c>
    </row>
    <row r="13376" spans="1:10">
      <c r="A13376">
        <v>13375</v>
      </c>
      <c r="B13376" s="4">
        <v>45095</v>
      </c>
      <c r="C13376" s="10">
        <f>DATE(YEAR(orders[[#This Row],[order_date]]), MONTH(orders[[#This Row],[order_date]]), 1)</f>
        <v>45078</v>
      </c>
      <c r="D13376" t="s">
        <v>3080</v>
      </c>
      <c r="E13376" t="s">
        <v>613</v>
      </c>
      <c r="F13376" t="str">
        <f>VLOOKUP(orders[[#This Row],[product_id]],Products!A:C,3,0)</f>
        <v>Appliances</v>
      </c>
      <c r="G13376">
        <v>3</v>
      </c>
      <c r="H13376" s="6">
        <v>0.11181285028474718</v>
      </c>
      <c r="I13376" s="2">
        <f>VLOOKUP($E13376,
Products!$A$1:$F$201,MATCH(Orders!I$1,Products!$A$1:$F$1,0),0)</f>
        <v>6365.2492969652412</v>
      </c>
      <c r="J13376" s="2">
        <f>VLOOKUP($E13376,
Products!$A$1:$F$201,MATCH(Orders!J$1,Products!$A$1:$F$1,0),0)</f>
        <v>4174.927496964433</v>
      </c>
    </row>
    <row r="13377" spans="1:10">
      <c r="A13377">
        <v>13376</v>
      </c>
      <c r="B13377" s="4">
        <v>45957</v>
      </c>
      <c r="C13377" s="10">
        <f>DATE(YEAR(orders[[#This Row],[order_date]]), MONTH(orders[[#This Row],[order_date]]), 1)</f>
        <v>45931</v>
      </c>
      <c r="D13377" t="s">
        <v>2232</v>
      </c>
      <c r="E13377" t="s">
        <v>558</v>
      </c>
      <c r="F13377" t="str">
        <f>VLOOKUP(orders[[#This Row],[product_id]],Products!A:C,3,0)</f>
        <v>Electronics</v>
      </c>
      <c r="G13377">
        <v>3</v>
      </c>
      <c r="H13377" s="6">
        <v>0.21238909738041054</v>
      </c>
      <c r="I13377" s="2">
        <f>VLOOKUP($E13377,
Products!$A$1:$F$201,MATCH(Orders!I$1,Products!$A$1:$F$1,0),0)</f>
        <v>30121.382934618541</v>
      </c>
      <c r="J13377" s="2">
        <f>VLOOKUP($E13377,
Products!$A$1:$F$201,MATCH(Orders!J$1,Products!$A$1:$F$1,0),0)</f>
        <v>20439.226581954921</v>
      </c>
    </row>
    <row r="13378" spans="1:10">
      <c r="A13378">
        <v>13377</v>
      </c>
      <c r="B13378" s="4">
        <v>45514</v>
      </c>
      <c r="C13378" s="10">
        <f>DATE(YEAR(orders[[#This Row],[order_date]]), MONTH(orders[[#This Row],[order_date]]), 1)</f>
        <v>45505</v>
      </c>
      <c r="D13378" t="s">
        <v>4273</v>
      </c>
      <c r="E13378" t="s">
        <v>568</v>
      </c>
      <c r="F13378" t="str">
        <f>VLOOKUP(orders[[#This Row],[product_id]],Products!A:C,3,0)</f>
        <v>Electronics</v>
      </c>
      <c r="G13378">
        <v>1</v>
      </c>
      <c r="H13378" s="6">
        <v>0.16510324128030998</v>
      </c>
      <c r="I13378" s="2">
        <f>VLOOKUP($E13378,
Products!$A$1:$F$201,MATCH(Orders!I$1,Products!$A$1:$F$1,0),0)</f>
        <v>21702.72353355262</v>
      </c>
      <c r="J13378" s="2">
        <f>VLOOKUP($E13378,
Products!$A$1:$F$201,MATCH(Orders!J$1,Products!$A$1:$F$1,0),0)</f>
        <v>17244.710704747551</v>
      </c>
    </row>
    <row r="13379" spans="1:10">
      <c r="A13379">
        <v>13378</v>
      </c>
      <c r="B13379" s="4">
        <v>45688</v>
      </c>
      <c r="C13379" s="10">
        <f>DATE(YEAR(orders[[#This Row],[order_date]]), MONTH(orders[[#This Row],[order_date]]), 1)</f>
        <v>45658</v>
      </c>
      <c r="D13379" t="s">
        <v>3697</v>
      </c>
      <c r="E13379" t="s">
        <v>516</v>
      </c>
      <c r="F13379" t="str">
        <f>VLOOKUP(orders[[#This Row],[product_id]],Products!A:C,3,0)</f>
        <v>Electronics</v>
      </c>
      <c r="G13379">
        <v>1</v>
      </c>
      <c r="H13379" s="6">
        <v>0.18539879661585315</v>
      </c>
      <c r="I13379" s="2">
        <f>VLOOKUP($E13379,
Products!$A$1:$F$201,MATCH(Orders!I$1,Products!$A$1:$F$1,0),0)</f>
        <v>12594.36437895595</v>
      </c>
      <c r="J13379" s="2">
        <f>VLOOKUP($E13379,
Products!$A$1:$F$201,MATCH(Orders!J$1,Products!$A$1:$F$1,0),0)</f>
        <v>9909.7267986522402</v>
      </c>
    </row>
    <row r="13380" spans="1:10">
      <c r="A13380">
        <v>13379</v>
      </c>
      <c r="B13380" s="4">
        <v>45273</v>
      </c>
      <c r="C13380" s="10">
        <f>DATE(YEAR(orders[[#This Row],[order_date]]), MONTH(orders[[#This Row],[order_date]]), 1)</f>
        <v>45261</v>
      </c>
      <c r="D13380" t="s">
        <v>1975</v>
      </c>
      <c r="E13380" t="s">
        <v>538</v>
      </c>
      <c r="F13380" t="str">
        <f>VLOOKUP(orders[[#This Row],[product_id]],Products!A:C,3,0)</f>
        <v>Electronics</v>
      </c>
      <c r="G13380">
        <v>2</v>
      </c>
      <c r="H13380" s="6">
        <v>0.12427081016946255</v>
      </c>
      <c r="I13380" s="2">
        <f>VLOOKUP($E13380,
Products!$A$1:$F$201,MATCH(Orders!I$1,Products!$A$1:$F$1,0),0)</f>
        <v>29368.843697269542</v>
      </c>
      <c r="J13380" s="2">
        <f>VLOOKUP($E13380,
Products!$A$1:$F$201,MATCH(Orders!J$1,Products!$A$1:$F$1,0),0)</f>
        <v>23079.13344123889</v>
      </c>
    </row>
    <row r="13381" spans="1:10">
      <c r="A13381">
        <v>13380</v>
      </c>
      <c r="B13381" s="4">
        <v>45881</v>
      </c>
      <c r="C13381" s="10">
        <f>DATE(YEAR(orders[[#This Row],[order_date]]), MONTH(orders[[#This Row],[order_date]]), 1)</f>
        <v>45870</v>
      </c>
      <c r="D13381" t="s">
        <v>1307</v>
      </c>
      <c r="E13381" t="s">
        <v>546</v>
      </c>
      <c r="F13381" t="str">
        <f>VLOOKUP(orders[[#This Row],[product_id]],Products!A:C,3,0)</f>
        <v>Electronics</v>
      </c>
      <c r="G13381">
        <v>2</v>
      </c>
      <c r="H13381" s="6">
        <v>0.14777450138708181</v>
      </c>
      <c r="I13381" s="2">
        <f>VLOOKUP($E13381,
Products!$A$1:$F$201,MATCH(Orders!I$1,Products!$A$1:$F$1,0),0)</f>
        <v>21943.16319502375</v>
      </c>
      <c r="J13381" s="2">
        <f>VLOOKUP($E13381,
Products!$A$1:$F$201,MATCH(Orders!J$1,Products!$A$1:$F$1,0),0)</f>
        <v>16937.09489743154</v>
      </c>
    </row>
    <row r="13382" spans="1:10">
      <c r="A13382">
        <v>13381</v>
      </c>
      <c r="B13382" s="4">
        <v>45661</v>
      </c>
      <c r="C13382" s="10">
        <f>DATE(YEAR(orders[[#This Row],[order_date]]), MONTH(orders[[#This Row],[order_date]]), 1)</f>
        <v>45658</v>
      </c>
      <c r="D13382" t="s">
        <v>4320</v>
      </c>
      <c r="E13382" t="s">
        <v>545</v>
      </c>
      <c r="F13382" t="str">
        <f>VLOOKUP(orders[[#This Row],[product_id]],Products!A:C,3,0)</f>
        <v>Electronics</v>
      </c>
      <c r="G13382">
        <v>2</v>
      </c>
      <c r="H13382" s="6">
        <v>0.2061501425002138</v>
      </c>
      <c r="I13382" s="2">
        <f>VLOOKUP($E13382,
Products!$A$1:$F$201,MATCH(Orders!I$1,Products!$A$1:$F$1,0),0)</f>
        <v>11292.44914297154</v>
      </c>
      <c r="J13382" s="2">
        <f>VLOOKUP($E13382,
Products!$A$1:$F$201,MATCH(Orders!J$1,Products!$A$1:$F$1,0),0)</f>
        <v>7616.0274340726546</v>
      </c>
    </row>
    <row r="13383" spans="1:10">
      <c r="A13383">
        <v>13382</v>
      </c>
      <c r="B13383" s="4">
        <v>45336</v>
      </c>
      <c r="C13383" s="10">
        <f>DATE(YEAR(orders[[#This Row],[order_date]]), MONTH(orders[[#This Row],[order_date]]), 1)</f>
        <v>45323</v>
      </c>
      <c r="D13383" t="s">
        <v>2855</v>
      </c>
      <c r="E13383" t="s">
        <v>679</v>
      </c>
      <c r="F13383" t="str">
        <f>VLOOKUP(orders[[#This Row],[product_id]],Products!A:C,3,0)</f>
        <v>Appliances</v>
      </c>
      <c r="G13383">
        <v>1</v>
      </c>
      <c r="H13383" s="6">
        <v>6.540142135005797E-2</v>
      </c>
      <c r="I13383" s="2">
        <f>VLOOKUP($E13383,
Products!$A$1:$F$201,MATCH(Orders!I$1,Products!$A$1:$F$1,0),0)</f>
        <v>6336.1008284819591</v>
      </c>
      <c r="J13383" s="2">
        <f>VLOOKUP($E13383,
Products!$A$1:$F$201,MATCH(Orders!J$1,Products!$A$1:$F$1,0),0)</f>
        <v>5056.6203893460352</v>
      </c>
    </row>
    <row r="13384" spans="1:10">
      <c r="A13384">
        <v>13383</v>
      </c>
      <c r="B13384" s="4">
        <v>45469</v>
      </c>
      <c r="C13384" s="10">
        <f>DATE(YEAR(orders[[#This Row],[order_date]]), MONTH(orders[[#This Row],[order_date]]), 1)</f>
        <v>45444</v>
      </c>
      <c r="D13384" t="s">
        <v>4007</v>
      </c>
      <c r="E13384" t="s">
        <v>509</v>
      </c>
      <c r="F13384" t="str">
        <f>VLOOKUP(orders[[#This Row],[product_id]],Products!A:C,3,0)</f>
        <v>Appliances</v>
      </c>
      <c r="G13384">
        <v>1</v>
      </c>
      <c r="H13384" s="6">
        <v>0.13127129984834421</v>
      </c>
      <c r="I13384" s="2">
        <f>VLOOKUP($E13384,
Products!$A$1:$F$201,MATCH(Orders!I$1,Products!$A$1:$F$1,0),0)</f>
        <v>23898.369282732219</v>
      </c>
      <c r="J13384" s="2">
        <f>VLOOKUP($E13384,
Products!$A$1:$F$201,MATCH(Orders!J$1,Products!$A$1:$F$1,0),0)</f>
        <v>16491.822147524919</v>
      </c>
    </row>
    <row r="13385" spans="1:10">
      <c r="A13385">
        <v>13384</v>
      </c>
      <c r="B13385" s="4">
        <v>45281</v>
      </c>
      <c r="C13385" s="10">
        <f>DATE(YEAR(orders[[#This Row],[order_date]]), MONTH(orders[[#This Row],[order_date]]), 1)</f>
        <v>45261</v>
      </c>
      <c r="D13385" t="s">
        <v>1093</v>
      </c>
      <c r="E13385" t="s">
        <v>516</v>
      </c>
      <c r="F13385" t="str">
        <f>VLOOKUP(orders[[#This Row],[product_id]],Products!A:C,3,0)</f>
        <v>Electronics</v>
      </c>
      <c r="G13385">
        <v>2</v>
      </c>
      <c r="H13385" s="6">
        <v>0.24820744469036402</v>
      </c>
      <c r="I13385" s="2">
        <f>VLOOKUP($E13385,
Products!$A$1:$F$201,MATCH(Orders!I$1,Products!$A$1:$F$1,0),0)</f>
        <v>12594.36437895595</v>
      </c>
      <c r="J13385" s="2">
        <f>VLOOKUP($E13385,
Products!$A$1:$F$201,MATCH(Orders!J$1,Products!$A$1:$F$1,0),0)</f>
        <v>9909.7267986522402</v>
      </c>
    </row>
    <row r="13386" spans="1:10">
      <c r="A13386">
        <v>13385</v>
      </c>
      <c r="B13386" s="4">
        <v>45639</v>
      </c>
      <c r="C13386" s="10">
        <f>DATE(YEAR(orders[[#This Row],[order_date]]), MONTH(orders[[#This Row],[order_date]]), 1)</f>
        <v>45627</v>
      </c>
      <c r="D13386" t="s">
        <v>4386</v>
      </c>
      <c r="E13386" t="s">
        <v>660</v>
      </c>
      <c r="F13386" t="str">
        <f>VLOOKUP(orders[[#This Row],[product_id]],Products!A:C,3,0)</f>
        <v>Appliances</v>
      </c>
      <c r="G13386">
        <v>1</v>
      </c>
      <c r="H13386" s="6">
        <v>0.14157716820714752</v>
      </c>
      <c r="I13386" s="2">
        <f>VLOOKUP($E13386,
Products!$A$1:$F$201,MATCH(Orders!I$1,Products!$A$1:$F$1,0),0)</f>
        <v>25996.564605776519</v>
      </c>
      <c r="J13386" s="2">
        <f>VLOOKUP($E13386,
Products!$A$1:$F$201,MATCH(Orders!J$1,Products!$A$1:$F$1,0),0)</f>
        <v>20210.769869456319</v>
      </c>
    </row>
    <row r="13387" spans="1:10">
      <c r="A13387">
        <v>13386</v>
      </c>
      <c r="B13387" s="4">
        <v>45510</v>
      </c>
      <c r="C13387" s="10">
        <f>DATE(YEAR(orders[[#This Row],[order_date]]), MONTH(orders[[#This Row],[order_date]]), 1)</f>
        <v>45505</v>
      </c>
      <c r="D13387" t="s">
        <v>2308</v>
      </c>
      <c r="E13387" t="s">
        <v>513</v>
      </c>
      <c r="F13387" t="str">
        <f>VLOOKUP(orders[[#This Row],[product_id]],Products!A:C,3,0)</f>
        <v>Electronics</v>
      </c>
      <c r="G13387">
        <v>1</v>
      </c>
      <c r="H13387" s="6">
        <v>0.13361596160841052</v>
      </c>
      <c r="I13387" s="2">
        <f>VLOOKUP($E13387,
Products!$A$1:$F$201,MATCH(Orders!I$1,Products!$A$1:$F$1,0),0)</f>
        <v>2370.6748519187499</v>
      </c>
      <c r="J13387" s="2">
        <f>VLOOKUP($E13387,
Products!$A$1:$F$201,MATCH(Orders!J$1,Products!$A$1:$F$1,0),0)</f>
        <v>1742.1190905744229</v>
      </c>
    </row>
    <row r="13388" spans="1:10">
      <c r="A13388">
        <v>13387</v>
      </c>
      <c r="B13388" s="4">
        <v>45437</v>
      </c>
      <c r="C13388" s="10">
        <f>DATE(YEAR(orders[[#This Row],[order_date]]), MONTH(orders[[#This Row],[order_date]]), 1)</f>
        <v>45413</v>
      </c>
      <c r="D13388" t="s">
        <v>2433</v>
      </c>
      <c r="E13388" t="s">
        <v>654</v>
      </c>
      <c r="F13388" t="str">
        <f>VLOOKUP(orders[[#This Row],[product_id]],Products!A:C,3,0)</f>
        <v>Electronics</v>
      </c>
      <c r="G13388">
        <v>1</v>
      </c>
      <c r="H13388" s="6">
        <v>0.23126657685342797</v>
      </c>
      <c r="I13388" s="2">
        <f>VLOOKUP($E13388,
Products!$A$1:$F$201,MATCH(Orders!I$1,Products!$A$1:$F$1,0),0)</f>
        <v>2480.90324078101</v>
      </c>
      <c r="J13388" s="2">
        <f>VLOOKUP($E13388,
Products!$A$1:$F$201,MATCH(Orders!J$1,Products!$A$1:$F$1,0),0)</f>
        <v>1964.543440578911</v>
      </c>
    </row>
    <row r="13389" spans="1:10">
      <c r="A13389">
        <v>13388</v>
      </c>
      <c r="B13389" s="4">
        <v>45459</v>
      </c>
      <c r="C13389" s="10">
        <f>DATE(YEAR(orders[[#This Row],[order_date]]), MONTH(orders[[#This Row],[order_date]]), 1)</f>
        <v>45444</v>
      </c>
      <c r="D13389" t="s">
        <v>3988</v>
      </c>
      <c r="E13389" t="s">
        <v>632</v>
      </c>
      <c r="F13389" t="str">
        <f>VLOOKUP(orders[[#This Row],[product_id]],Products!A:C,3,0)</f>
        <v>Electronics</v>
      </c>
      <c r="G13389">
        <v>1</v>
      </c>
      <c r="H13389" s="6">
        <v>0.14007548737564079</v>
      </c>
      <c r="I13389" s="2">
        <f>VLOOKUP($E13389,
Products!$A$1:$F$201,MATCH(Orders!I$1,Products!$A$1:$F$1,0),0)</f>
        <v>23049.571773693999</v>
      </c>
      <c r="J13389" s="2">
        <f>VLOOKUP($E13389,
Products!$A$1:$F$201,MATCH(Orders!J$1,Products!$A$1:$F$1,0),0)</f>
        <v>15791.461375569639</v>
      </c>
    </row>
    <row r="13390" spans="1:10">
      <c r="A13390">
        <v>13389</v>
      </c>
      <c r="B13390" s="4">
        <v>45454</v>
      </c>
      <c r="C13390" s="10">
        <f>DATE(YEAR(orders[[#This Row],[order_date]]), MONTH(orders[[#This Row],[order_date]]), 1)</f>
        <v>45444</v>
      </c>
      <c r="D13390" t="s">
        <v>3402</v>
      </c>
      <c r="E13390" t="s">
        <v>632</v>
      </c>
      <c r="F13390" t="str">
        <f>VLOOKUP(orders[[#This Row],[product_id]],Products!A:C,3,0)</f>
        <v>Electronics</v>
      </c>
      <c r="G13390">
        <v>3</v>
      </c>
      <c r="H13390" s="6">
        <v>0.1845609125309243</v>
      </c>
      <c r="I13390" s="2">
        <f>VLOOKUP($E13390,
Products!$A$1:$F$201,MATCH(Orders!I$1,Products!$A$1:$F$1,0),0)</f>
        <v>23049.571773693999</v>
      </c>
      <c r="J13390" s="2">
        <f>VLOOKUP($E13390,
Products!$A$1:$F$201,MATCH(Orders!J$1,Products!$A$1:$F$1,0),0)</f>
        <v>15791.461375569639</v>
      </c>
    </row>
    <row r="13391" spans="1:10">
      <c r="A13391">
        <v>13390</v>
      </c>
      <c r="B13391" s="4">
        <v>45873</v>
      </c>
      <c r="C13391" s="10">
        <f>DATE(YEAR(orders[[#This Row],[order_date]]), MONTH(orders[[#This Row],[order_date]]), 1)</f>
        <v>45870</v>
      </c>
      <c r="D13391" t="s">
        <v>4207</v>
      </c>
      <c r="E13391" t="s">
        <v>510</v>
      </c>
      <c r="F13391" t="str">
        <f>VLOOKUP(orders[[#This Row],[product_id]],Products!A:C,3,0)</f>
        <v>Appliances</v>
      </c>
      <c r="G13391">
        <v>1</v>
      </c>
      <c r="H13391" s="6">
        <v>6.9175855276339085E-2</v>
      </c>
      <c r="I13391" s="2">
        <f>VLOOKUP($E13391,
Products!$A$1:$F$201,MATCH(Orders!I$1,Products!$A$1:$F$1,0),0)</f>
        <v>23457.606610250739</v>
      </c>
      <c r="J13391" s="2">
        <f>VLOOKUP($E13391,
Products!$A$1:$F$201,MATCH(Orders!J$1,Products!$A$1:$F$1,0),0)</f>
        <v>17038.831523124281</v>
      </c>
    </row>
    <row r="13392" spans="1:10">
      <c r="A13392">
        <v>13391</v>
      </c>
      <c r="B13392" s="4">
        <v>45750</v>
      </c>
      <c r="C13392" s="10">
        <f>DATE(YEAR(orders[[#This Row],[order_date]]), MONTH(orders[[#This Row],[order_date]]), 1)</f>
        <v>45748</v>
      </c>
      <c r="D13392" t="s">
        <v>1044</v>
      </c>
      <c r="E13392" t="s">
        <v>695</v>
      </c>
      <c r="F13392" t="str">
        <f>VLOOKUP(orders[[#This Row],[product_id]],Products!A:C,3,0)</f>
        <v>Electronics</v>
      </c>
      <c r="G13392">
        <v>1</v>
      </c>
      <c r="H13392" s="6">
        <v>0.15161131956044796</v>
      </c>
      <c r="I13392" s="2">
        <f>VLOOKUP($E13392,
Products!$A$1:$F$201,MATCH(Orders!I$1,Products!$A$1:$F$1,0),0)</f>
        <v>2716.2219891886762</v>
      </c>
      <c r="J13392" s="2">
        <f>VLOOKUP($E13392,
Products!$A$1:$F$201,MATCH(Orders!J$1,Products!$A$1:$F$1,0),0)</f>
        <v>2045.0534052982539</v>
      </c>
    </row>
    <row r="13393" spans="1:10">
      <c r="A13393">
        <v>13392</v>
      </c>
      <c r="B13393" s="4">
        <v>45004</v>
      </c>
      <c r="C13393" s="10">
        <f>DATE(YEAR(orders[[#This Row],[order_date]]), MONTH(orders[[#This Row],[order_date]]), 1)</f>
        <v>44986</v>
      </c>
      <c r="D13393" t="s">
        <v>2937</v>
      </c>
      <c r="E13393" t="s">
        <v>537</v>
      </c>
      <c r="F13393" t="str">
        <f>VLOOKUP(orders[[#This Row],[product_id]],Products!A:C,3,0)</f>
        <v>Electronics</v>
      </c>
      <c r="G13393">
        <v>2</v>
      </c>
      <c r="H13393" s="6">
        <v>0.18327217241086163</v>
      </c>
      <c r="I13393" s="2">
        <f>VLOOKUP($E13393,
Products!$A$1:$F$201,MATCH(Orders!I$1,Products!$A$1:$F$1,0),0)</f>
        <v>31703.831103033539</v>
      </c>
      <c r="J13393" s="2">
        <f>VLOOKUP($E13393,
Products!$A$1:$F$201,MATCH(Orders!J$1,Products!$A$1:$F$1,0),0)</f>
        <v>24504.340558054781</v>
      </c>
    </row>
    <row r="13394" spans="1:10">
      <c r="A13394">
        <v>13393</v>
      </c>
      <c r="B13394" s="4">
        <v>45366</v>
      </c>
      <c r="C13394" s="10">
        <f>DATE(YEAR(orders[[#This Row],[order_date]]), MONTH(orders[[#This Row],[order_date]]), 1)</f>
        <v>45352</v>
      </c>
      <c r="D13394" t="s">
        <v>761</v>
      </c>
      <c r="E13394" t="s">
        <v>594</v>
      </c>
      <c r="F13394" t="str">
        <f>VLOOKUP(orders[[#This Row],[product_id]],Products!A:C,3,0)</f>
        <v>Electronics</v>
      </c>
      <c r="G13394">
        <v>2</v>
      </c>
      <c r="H13394" s="6">
        <v>0.1675531157361658</v>
      </c>
      <c r="I13394" s="2">
        <f>VLOOKUP($E13394,
Products!$A$1:$F$201,MATCH(Orders!I$1,Products!$A$1:$F$1,0),0)</f>
        <v>19992.108086337241</v>
      </c>
      <c r="J13394" s="2">
        <f>VLOOKUP($E13394,
Products!$A$1:$F$201,MATCH(Orders!J$1,Products!$A$1:$F$1,0),0)</f>
        <v>14456.6967044005</v>
      </c>
    </row>
    <row r="13395" spans="1:10">
      <c r="A13395">
        <v>13394</v>
      </c>
      <c r="B13395" s="4">
        <v>45475</v>
      </c>
      <c r="C13395" s="10">
        <f>DATE(YEAR(orders[[#This Row],[order_date]]), MONTH(orders[[#This Row],[order_date]]), 1)</f>
        <v>45474</v>
      </c>
      <c r="D13395" t="s">
        <v>3732</v>
      </c>
      <c r="E13395" t="s">
        <v>563</v>
      </c>
      <c r="F13395" t="str">
        <f>VLOOKUP(orders[[#This Row],[product_id]],Products!A:C,3,0)</f>
        <v>Electronics</v>
      </c>
      <c r="G13395">
        <v>2</v>
      </c>
      <c r="H13395" s="6">
        <v>0.21402872531181813</v>
      </c>
      <c r="I13395" s="2">
        <f>VLOOKUP($E13395,
Products!$A$1:$F$201,MATCH(Orders!I$1,Products!$A$1:$F$1,0),0)</f>
        <v>2267.1489506516559</v>
      </c>
      <c r="J13395" s="2">
        <f>VLOOKUP($E13395,
Products!$A$1:$F$201,MATCH(Orders!J$1,Products!$A$1:$F$1,0),0)</f>
        <v>1538.7671398485211</v>
      </c>
    </row>
    <row r="13396" spans="1:10">
      <c r="A13396">
        <v>13395</v>
      </c>
      <c r="B13396" s="4">
        <v>45326</v>
      </c>
      <c r="C13396" s="10">
        <f>DATE(YEAR(orders[[#This Row],[order_date]]), MONTH(orders[[#This Row],[order_date]]), 1)</f>
        <v>45323</v>
      </c>
      <c r="D13396" t="s">
        <v>4539</v>
      </c>
      <c r="E13396" t="s">
        <v>577</v>
      </c>
      <c r="F13396" t="str">
        <f>VLOOKUP(orders[[#This Row],[product_id]],Products!A:C,3,0)</f>
        <v>Appliances</v>
      </c>
      <c r="G13396">
        <v>2</v>
      </c>
      <c r="H13396" s="6">
        <v>8.3636617346960263E-2</v>
      </c>
      <c r="I13396" s="2">
        <f>VLOOKUP($E13396,
Products!$A$1:$F$201,MATCH(Orders!I$1,Products!$A$1:$F$1,0),0)</f>
        <v>24178.046221204509</v>
      </c>
      <c r="J13396" s="2">
        <f>VLOOKUP($E13396,
Products!$A$1:$F$201,MATCH(Orders!J$1,Products!$A$1:$F$1,0),0)</f>
        <v>17784.08636999697</v>
      </c>
    </row>
    <row r="13397" spans="1:10">
      <c r="A13397">
        <v>13396</v>
      </c>
      <c r="B13397" s="4">
        <v>45627</v>
      </c>
      <c r="C13397" s="10">
        <f>DATE(YEAR(orders[[#This Row],[order_date]]), MONTH(orders[[#This Row],[order_date]]), 1)</f>
        <v>45627</v>
      </c>
      <c r="D13397" t="s">
        <v>2011</v>
      </c>
      <c r="E13397" t="s">
        <v>660</v>
      </c>
      <c r="F13397" t="str">
        <f>VLOOKUP(orders[[#This Row],[product_id]],Products!A:C,3,0)</f>
        <v>Appliances</v>
      </c>
      <c r="G13397">
        <v>2</v>
      </c>
      <c r="H13397" s="6">
        <v>0.13095691879393651</v>
      </c>
      <c r="I13397" s="2">
        <f>VLOOKUP($E13397,
Products!$A$1:$F$201,MATCH(Orders!I$1,Products!$A$1:$F$1,0),0)</f>
        <v>25996.564605776519</v>
      </c>
      <c r="J13397" s="2">
        <f>VLOOKUP($E13397,
Products!$A$1:$F$201,MATCH(Orders!J$1,Products!$A$1:$F$1,0),0)</f>
        <v>20210.769869456319</v>
      </c>
    </row>
    <row r="13398" spans="1:10">
      <c r="A13398">
        <v>13397</v>
      </c>
      <c r="B13398" s="4">
        <v>45052</v>
      </c>
      <c r="C13398" s="10">
        <f>DATE(YEAR(orders[[#This Row],[order_date]]), MONTH(orders[[#This Row],[order_date]]), 1)</f>
        <v>45047</v>
      </c>
      <c r="D13398" t="s">
        <v>3325</v>
      </c>
      <c r="E13398" t="s">
        <v>531</v>
      </c>
      <c r="F13398" t="str">
        <f>VLOOKUP(orders[[#This Row],[product_id]],Products!A:C,3,0)</f>
        <v>Electronics</v>
      </c>
      <c r="G13398">
        <v>2</v>
      </c>
      <c r="H13398" s="6">
        <v>0.22683372807626034</v>
      </c>
      <c r="I13398" s="2">
        <f>VLOOKUP($E13398,
Products!$A$1:$F$201,MATCH(Orders!I$1,Products!$A$1:$F$1,0),0)</f>
        <v>29674.378925417219</v>
      </c>
      <c r="J13398" s="2">
        <f>VLOOKUP($E13398,
Products!$A$1:$F$201,MATCH(Orders!J$1,Products!$A$1:$F$1,0),0)</f>
        <v>20795.30337605517</v>
      </c>
    </row>
    <row r="13399" spans="1:10">
      <c r="A13399">
        <v>13398</v>
      </c>
      <c r="B13399" s="4">
        <v>45760</v>
      </c>
      <c r="C13399" s="10">
        <f>DATE(YEAR(orders[[#This Row],[order_date]]), MONTH(orders[[#This Row],[order_date]]), 1)</f>
        <v>45748</v>
      </c>
      <c r="D13399" t="s">
        <v>1857</v>
      </c>
      <c r="E13399" t="s">
        <v>673</v>
      </c>
      <c r="F13399" t="str">
        <f>VLOOKUP(orders[[#This Row],[product_id]],Products!A:C,3,0)</f>
        <v>Electronics</v>
      </c>
      <c r="G13399">
        <v>1</v>
      </c>
      <c r="H13399" s="6">
        <v>0.20479694702201687</v>
      </c>
      <c r="I13399" s="2">
        <f>VLOOKUP($E13399,
Products!$A$1:$F$201,MATCH(Orders!I$1,Products!$A$1:$F$1,0),0)</f>
        <v>19770.070105413852</v>
      </c>
      <c r="J13399" s="2">
        <f>VLOOKUP($E13399,
Products!$A$1:$F$201,MATCH(Orders!J$1,Products!$A$1:$F$1,0),0)</f>
        <v>14414.291574648811</v>
      </c>
    </row>
    <row r="13400" spans="1:10">
      <c r="A13400">
        <v>13399</v>
      </c>
      <c r="B13400" s="4">
        <v>45470</v>
      </c>
      <c r="C13400" s="10">
        <f>DATE(YEAR(orders[[#This Row],[order_date]]), MONTH(orders[[#This Row],[order_date]]), 1)</f>
        <v>45444</v>
      </c>
      <c r="D13400" t="s">
        <v>1422</v>
      </c>
      <c r="E13400" t="s">
        <v>534</v>
      </c>
      <c r="F13400" t="str">
        <f>VLOOKUP(orders[[#This Row],[product_id]],Products!A:C,3,0)</f>
        <v>Appliances</v>
      </c>
      <c r="G13400">
        <v>2</v>
      </c>
      <c r="H13400" s="6">
        <v>0.10147389015110581</v>
      </c>
      <c r="I13400" s="2">
        <f>VLOOKUP($E13400,
Products!$A$1:$F$201,MATCH(Orders!I$1,Products!$A$1:$F$1,0),0)</f>
        <v>24743.162958088669</v>
      </c>
      <c r="J13400" s="2">
        <f>VLOOKUP($E13400,
Products!$A$1:$F$201,MATCH(Orders!J$1,Products!$A$1:$F$1,0),0)</f>
        <v>19307.588986555591</v>
      </c>
    </row>
    <row r="13401" spans="1:10">
      <c r="A13401">
        <v>13400</v>
      </c>
      <c r="B13401" s="4">
        <v>45428</v>
      </c>
      <c r="C13401" s="10">
        <f>DATE(YEAR(orders[[#This Row],[order_date]]), MONTH(orders[[#This Row],[order_date]]), 1)</f>
        <v>45413</v>
      </c>
      <c r="D13401" t="s">
        <v>2455</v>
      </c>
      <c r="E13401" t="s">
        <v>587</v>
      </c>
      <c r="F13401" t="str">
        <f>VLOOKUP(orders[[#This Row],[product_id]],Products!A:C,3,0)</f>
        <v>Electronics</v>
      </c>
      <c r="G13401">
        <v>3</v>
      </c>
      <c r="H13401" s="6">
        <v>0.1691937113648854</v>
      </c>
      <c r="I13401" s="2">
        <f>VLOOKUP($E13401,
Products!$A$1:$F$201,MATCH(Orders!I$1,Products!$A$1:$F$1,0),0)</f>
        <v>16527.367619686949</v>
      </c>
      <c r="J13401" s="2">
        <f>VLOOKUP($E13401,
Products!$A$1:$F$201,MATCH(Orders!J$1,Products!$A$1:$F$1,0),0)</f>
        <v>12533.62883070202</v>
      </c>
    </row>
    <row r="13402" spans="1:10">
      <c r="A13402">
        <v>13401</v>
      </c>
      <c r="B13402" s="4">
        <v>45750</v>
      </c>
      <c r="C13402" s="10">
        <f>DATE(YEAR(orders[[#This Row],[order_date]]), MONTH(orders[[#This Row],[order_date]]), 1)</f>
        <v>45748</v>
      </c>
      <c r="D13402" t="s">
        <v>2368</v>
      </c>
      <c r="E13402" t="s">
        <v>512</v>
      </c>
      <c r="F13402" t="str">
        <f>VLOOKUP(orders[[#This Row],[product_id]],Products!A:C,3,0)</f>
        <v>Electronics</v>
      </c>
      <c r="G13402">
        <v>3</v>
      </c>
      <c r="H13402" s="6">
        <v>0.11901489240115022</v>
      </c>
      <c r="I13402" s="2">
        <f>VLOOKUP($E13402,
Products!$A$1:$F$201,MATCH(Orders!I$1,Products!$A$1:$F$1,0),0)</f>
        <v>12877.548087294561</v>
      </c>
      <c r="J13402" s="2">
        <f>VLOOKUP($E13402,
Products!$A$1:$F$201,MATCH(Orders!J$1,Products!$A$1:$F$1,0),0)</f>
        <v>9551.9000631411909</v>
      </c>
    </row>
    <row r="13403" spans="1:10">
      <c r="A13403">
        <v>13402</v>
      </c>
      <c r="B13403" s="4">
        <v>45313</v>
      </c>
      <c r="C13403" s="10">
        <f>DATE(YEAR(orders[[#This Row],[order_date]]), MONTH(orders[[#This Row],[order_date]]), 1)</f>
        <v>45292</v>
      </c>
      <c r="D13403" t="s">
        <v>3761</v>
      </c>
      <c r="E13403" t="s">
        <v>611</v>
      </c>
      <c r="F13403" t="str">
        <f>VLOOKUP(orders[[#This Row],[product_id]],Products!A:C,3,0)</f>
        <v>Electronics</v>
      </c>
      <c r="G13403">
        <v>1</v>
      </c>
      <c r="H13403" s="6">
        <v>0.10845536039460721</v>
      </c>
      <c r="I13403" s="2">
        <f>VLOOKUP($E13403,
Products!$A$1:$F$201,MATCH(Orders!I$1,Products!$A$1:$F$1,0),0)</f>
        <v>12041.08303405661</v>
      </c>
      <c r="J13403" s="2">
        <f>VLOOKUP($E13403,
Products!$A$1:$F$201,MATCH(Orders!J$1,Products!$A$1:$F$1,0),0)</f>
        <v>7946.6428283753548</v>
      </c>
    </row>
    <row r="13404" spans="1:10">
      <c r="A13404">
        <v>13403</v>
      </c>
      <c r="B13404" s="4">
        <v>45338</v>
      </c>
      <c r="C13404" s="10">
        <f>DATE(YEAR(orders[[#This Row],[order_date]]), MONTH(orders[[#This Row],[order_date]]), 1)</f>
        <v>45323</v>
      </c>
      <c r="D13404" t="s">
        <v>4285</v>
      </c>
      <c r="E13404" t="s">
        <v>526</v>
      </c>
      <c r="F13404" t="str">
        <f>VLOOKUP(orders[[#This Row],[product_id]],Products!A:C,3,0)</f>
        <v>Electronics</v>
      </c>
      <c r="G13404">
        <v>2</v>
      </c>
      <c r="H13404" s="6">
        <v>0.24291630405247519</v>
      </c>
      <c r="I13404" s="2">
        <f>VLOOKUP($E13404,
Products!$A$1:$F$201,MATCH(Orders!I$1,Products!$A$1:$F$1,0),0)</f>
        <v>11165.347713400481</v>
      </c>
      <c r="J13404" s="2">
        <f>VLOOKUP($E13404,
Products!$A$1:$F$201,MATCH(Orders!J$1,Products!$A$1:$F$1,0),0)</f>
        <v>7966.5169511049389</v>
      </c>
    </row>
    <row r="13405" spans="1:10">
      <c r="A13405">
        <v>13404</v>
      </c>
      <c r="B13405" s="4">
        <v>45254</v>
      </c>
      <c r="C13405" s="10">
        <f>DATE(YEAR(orders[[#This Row],[order_date]]), MONTH(orders[[#This Row],[order_date]]), 1)</f>
        <v>45231</v>
      </c>
      <c r="D13405" t="s">
        <v>4361</v>
      </c>
      <c r="E13405" t="s">
        <v>700</v>
      </c>
      <c r="F13405" t="str">
        <f>VLOOKUP(orders[[#This Row],[product_id]],Products!A:C,3,0)</f>
        <v>Electronics</v>
      </c>
      <c r="G13405">
        <v>3</v>
      </c>
      <c r="H13405" s="6">
        <v>0.12797890246383448</v>
      </c>
      <c r="I13405" s="2">
        <f>VLOOKUP($E13405,
Products!$A$1:$F$201,MATCH(Orders!I$1,Products!$A$1:$F$1,0),0)</f>
        <v>11070.26215043813</v>
      </c>
      <c r="J13405" s="2">
        <f>VLOOKUP($E13405,
Products!$A$1:$F$201,MATCH(Orders!J$1,Products!$A$1:$F$1,0),0)</f>
        <v>7867.3909748932683</v>
      </c>
    </row>
    <row r="13406" spans="1:10">
      <c r="A13406">
        <v>13405</v>
      </c>
      <c r="B13406" s="4">
        <v>45026</v>
      </c>
      <c r="C13406" s="10">
        <f>DATE(YEAR(orders[[#This Row],[order_date]]), MONTH(orders[[#This Row],[order_date]]), 1)</f>
        <v>45017</v>
      </c>
      <c r="D13406" t="s">
        <v>2969</v>
      </c>
      <c r="E13406" t="s">
        <v>601</v>
      </c>
      <c r="F13406" t="str">
        <f>VLOOKUP(orders[[#This Row],[product_id]],Products!A:C,3,0)</f>
        <v>Appliances</v>
      </c>
      <c r="G13406">
        <v>2</v>
      </c>
      <c r="H13406" s="6">
        <v>7.2654015537162969E-2</v>
      </c>
      <c r="I13406" s="2">
        <f>VLOOKUP($E13406,
Products!$A$1:$F$201,MATCH(Orders!I$1,Products!$A$1:$F$1,0),0)</f>
        <v>2095.1354013205032</v>
      </c>
      <c r="J13406" s="2">
        <f>VLOOKUP($E13406,
Products!$A$1:$F$201,MATCH(Orders!J$1,Products!$A$1:$F$1,0),0)</f>
        <v>1374.592895200507</v>
      </c>
    </row>
    <row r="13407" spans="1:10">
      <c r="A13407">
        <v>13406</v>
      </c>
      <c r="B13407" s="4">
        <v>45387</v>
      </c>
      <c r="C13407" s="10">
        <f>DATE(YEAR(orders[[#This Row],[order_date]]), MONTH(orders[[#This Row],[order_date]]), 1)</f>
        <v>45383</v>
      </c>
      <c r="D13407" t="s">
        <v>3867</v>
      </c>
      <c r="E13407" t="s">
        <v>515</v>
      </c>
      <c r="F13407" t="str">
        <f>VLOOKUP(orders[[#This Row],[product_id]],Products!A:C,3,0)</f>
        <v>Appliances</v>
      </c>
      <c r="G13407">
        <v>1</v>
      </c>
      <c r="H13407" s="6">
        <v>8.1050418524223511E-2</v>
      </c>
      <c r="I13407" s="2">
        <f>VLOOKUP($E13407,
Products!$A$1:$F$201,MATCH(Orders!I$1,Products!$A$1:$F$1,0),0)</f>
        <v>2136.8180837738519</v>
      </c>
      <c r="J13407" s="2">
        <f>VLOOKUP($E13407,
Products!$A$1:$F$201,MATCH(Orders!J$1,Products!$A$1:$F$1,0),0)</f>
        <v>1689.48738136013</v>
      </c>
    </row>
    <row r="13408" spans="1:10">
      <c r="A13408">
        <v>13407</v>
      </c>
      <c r="B13408" s="4">
        <v>44951</v>
      </c>
      <c r="C13408" s="10">
        <f>DATE(YEAR(orders[[#This Row],[order_date]]), MONTH(orders[[#This Row],[order_date]]), 1)</f>
        <v>44927</v>
      </c>
      <c r="D13408" t="s">
        <v>3697</v>
      </c>
      <c r="E13408" t="s">
        <v>567</v>
      </c>
      <c r="F13408" t="str">
        <f>VLOOKUP(orders[[#This Row],[product_id]],Products!A:C,3,0)</f>
        <v>Electronics</v>
      </c>
      <c r="G13408">
        <v>1</v>
      </c>
      <c r="H13408" s="6">
        <v>0.2241887410014308</v>
      </c>
      <c r="I13408" s="2">
        <f>VLOOKUP($E13408,
Products!$A$1:$F$201,MATCH(Orders!I$1,Products!$A$1:$F$1,0),0)</f>
        <v>17514.171240093368</v>
      </c>
      <c r="J13408" s="2">
        <f>VLOOKUP($E13408,
Products!$A$1:$F$201,MATCH(Orders!J$1,Products!$A$1:$F$1,0),0)</f>
        <v>12226.76247250809</v>
      </c>
    </row>
    <row r="13409" spans="1:10">
      <c r="A13409">
        <v>13408</v>
      </c>
      <c r="B13409" s="4">
        <v>45420</v>
      </c>
      <c r="C13409" s="10">
        <f>DATE(YEAR(orders[[#This Row],[order_date]]), MONTH(orders[[#This Row],[order_date]]), 1)</f>
        <v>45413</v>
      </c>
      <c r="D13409" t="s">
        <v>1019</v>
      </c>
      <c r="E13409" t="s">
        <v>641</v>
      </c>
      <c r="F13409" t="str">
        <f>VLOOKUP(orders[[#This Row],[product_id]],Products!A:C,3,0)</f>
        <v>Appliances</v>
      </c>
      <c r="G13409">
        <v>3</v>
      </c>
      <c r="H13409" s="6">
        <v>0.14137618447880285</v>
      </c>
      <c r="I13409" s="2">
        <f>VLOOKUP($E13409,
Products!$A$1:$F$201,MATCH(Orders!I$1,Products!$A$1:$F$1,0),0)</f>
        <v>27167.965718506261</v>
      </c>
      <c r="J13409" s="2">
        <f>VLOOKUP($E13409,
Products!$A$1:$F$201,MATCH(Orders!J$1,Products!$A$1:$F$1,0),0)</f>
        <v>19748.025676381669</v>
      </c>
    </row>
    <row r="13410" spans="1:10">
      <c r="A13410">
        <v>13409</v>
      </c>
      <c r="B13410" s="4">
        <v>45279</v>
      </c>
      <c r="C13410" s="10">
        <f>DATE(YEAR(orders[[#This Row],[order_date]]), MONTH(orders[[#This Row],[order_date]]), 1)</f>
        <v>45261</v>
      </c>
      <c r="D13410" t="s">
        <v>2986</v>
      </c>
      <c r="E13410" t="s">
        <v>619</v>
      </c>
      <c r="F13410" t="str">
        <f>VLOOKUP(orders[[#This Row],[product_id]],Products!A:C,3,0)</f>
        <v>Appliances</v>
      </c>
      <c r="G13410">
        <v>1</v>
      </c>
      <c r="H13410" s="6">
        <v>6.75998328870481E-2</v>
      </c>
      <c r="I13410" s="2">
        <f>VLOOKUP($E13410,
Products!$A$1:$F$201,MATCH(Orders!I$1,Products!$A$1:$F$1,0),0)</f>
        <v>6040.8433358455886</v>
      </c>
      <c r="J13410" s="2">
        <f>VLOOKUP($E13410,
Products!$A$1:$F$201,MATCH(Orders!J$1,Products!$A$1:$F$1,0),0)</f>
        <v>4363.6239115177623</v>
      </c>
    </row>
    <row r="13411" spans="1:10">
      <c r="A13411">
        <v>13410</v>
      </c>
      <c r="B13411" s="4">
        <v>45795</v>
      </c>
      <c r="C13411" s="10">
        <f>DATE(YEAR(orders[[#This Row],[order_date]]), MONTH(orders[[#This Row],[order_date]]), 1)</f>
        <v>45778</v>
      </c>
      <c r="D13411" t="s">
        <v>3498</v>
      </c>
      <c r="E13411" t="s">
        <v>509</v>
      </c>
      <c r="F13411" t="str">
        <f>VLOOKUP(orders[[#This Row],[product_id]],Products!A:C,3,0)</f>
        <v>Appliances</v>
      </c>
      <c r="G13411">
        <v>3</v>
      </c>
      <c r="H13411" s="6">
        <v>7.2301167479593725E-2</v>
      </c>
      <c r="I13411" s="2">
        <f>VLOOKUP($E13411,
Products!$A$1:$F$201,MATCH(Orders!I$1,Products!$A$1:$F$1,0),0)</f>
        <v>23898.369282732219</v>
      </c>
      <c r="J13411" s="2">
        <f>VLOOKUP($E13411,
Products!$A$1:$F$201,MATCH(Orders!J$1,Products!$A$1:$F$1,0),0)</f>
        <v>16491.822147524919</v>
      </c>
    </row>
    <row r="13412" spans="1:10">
      <c r="A13412">
        <v>13411</v>
      </c>
      <c r="B13412" s="4">
        <v>45125</v>
      </c>
      <c r="C13412" s="10">
        <f>DATE(YEAR(orders[[#This Row],[order_date]]), MONTH(orders[[#This Row],[order_date]]), 1)</f>
        <v>45108</v>
      </c>
      <c r="D13412" t="s">
        <v>3328</v>
      </c>
      <c r="E13412" t="s">
        <v>662</v>
      </c>
      <c r="F13412" t="str">
        <f>VLOOKUP(orders[[#This Row],[product_id]],Products!A:C,3,0)</f>
        <v>Electronics</v>
      </c>
      <c r="G13412">
        <v>1</v>
      </c>
      <c r="H13412" s="6">
        <v>0.10835527655995549</v>
      </c>
      <c r="I13412" s="2">
        <f>VLOOKUP($E13412,
Products!$A$1:$F$201,MATCH(Orders!I$1,Products!$A$1:$F$1,0),0)</f>
        <v>20028.650831777191</v>
      </c>
      <c r="J13412" s="2">
        <f>VLOOKUP($E13412,
Products!$A$1:$F$201,MATCH(Orders!J$1,Products!$A$1:$F$1,0),0)</f>
        <v>14139.84905320309</v>
      </c>
    </row>
    <row r="13413" spans="1:10">
      <c r="A13413">
        <v>13412</v>
      </c>
      <c r="B13413" s="4">
        <v>45773</v>
      </c>
      <c r="C13413" s="10">
        <f>DATE(YEAR(orders[[#This Row],[order_date]]), MONTH(orders[[#This Row],[order_date]]), 1)</f>
        <v>45748</v>
      </c>
      <c r="D13413" t="s">
        <v>1593</v>
      </c>
      <c r="E13413" t="s">
        <v>645</v>
      </c>
      <c r="F13413" t="str">
        <f>VLOOKUP(orders[[#This Row],[product_id]],Products!A:C,3,0)</f>
        <v>Electronics</v>
      </c>
      <c r="G13413">
        <v>1</v>
      </c>
      <c r="H13413" s="6">
        <v>0.15997712684323273</v>
      </c>
      <c r="I13413" s="2">
        <f>VLOOKUP($E13413,
Products!$A$1:$F$201,MATCH(Orders!I$1,Products!$A$1:$F$1,0),0)</f>
        <v>29658.239859810968</v>
      </c>
      <c r="J13413" s="2">
        <f>VLOOKUP($E13413,
Products!$A$1:$F$201,MATCH(Orders!J$1,Products!$A$1:$F$1,0),0)</f>
        <v>22421.521919652871</v>
      </c>
    </row>
    <row r="13414" spans="1:10">
      <c r="A13414">
        <v>13413</v>
      </c>
      <c r="B13414" s="4">
        <v>45452</v>
      </c>
      <c r="C13414" s="10">
        <f>DATE(YEAR(orders[[#This Row],[order_date]]), MONTH(orders[[#This Row],[order_date]]), 1)</f>
        <v>45444</v>
      </c>
      <c r="D13414" t="s">
        <v>952</v>
      </c>
      <c r="E13414" t="s">
        <v>605</v>
      </c>
      <c r="F13414" t="str">
        <f>VLOOKUP(orders[[#This Row],[product_id]],Products!A:C,3,0)</f>
        <v>Electronics</v>
      </c>
      <c r="G13414">
        <v>1</v>
      </c>
      <c r="H13414" s="6">
        <v>0.23703862516122798</v>
      </c>
      <c r="I13414" s="2">
        <f>VLOOKUP($E13414,
Products!$A$1:$F$201,MATCH(Orders!I$1,Products!$A$1:$F$1,0),0)</f>
        <v>2690.742909794456</v>
      </c>
      <c r="J13414" s="2">
        <f>VLOOKUP($E13414,
Products!$A$1:$F$201,MATCH(Orders!J$1,Products!$A$1:$F$1,0),0)</f>
        <v>2067.549626292313</v>
      </c>
    </row>
    <row r="13415" spans="1:10">
      <c r="A13415">
        <v>13414</v>
      </c>
      <c r="B13415" s="4">
        <v>45467</v>
      </c>
      <c r="C13415" s="10">
        <f>DATE(YEAR(orders[[#This Row],[order_date]]), MONTH(orders[[#This Row],[order_date]]), 1)</f>
        <v>45444</v>
      </c>
      <c r="D13415" t="s">
        <v>3195</v>
      </c>
      <c r="E13415" t="s">
        <v>684</v>
      </c>
      <c r="F13415" t="str">
        <f>VLOOKUP(orders[[#This Row],[product_id]],Products!A:C,3,0)</f>
        <v>Appliances</v>
      </c>
      <c r="G13415">
        <v>1</v>
      </c>
      <c r="H13415" s="6">
        <v>0.10222308366849051</v>
      </c>
      <c r="I13415" s="2">
        <f>VLOOKUP($E13415,
Products!$A$1:$F$201,MATCH(Orders!I$1,Products!$A$1:$F$1,0),0)</f>
        <v>2147.166688023286</v>
      </c>
      <c r="J13415" s="2">
        <f>VLOOKUP($E13415,
Products!$A$1:$F$201,MATCH(Orders!J$1,Products!$A$1:$F$1,0),0)</f>
        <v>1709.9619584723389</v>
      </c>
    </row>
    <row r="13416" spans="1:10">
      <c r="A13416">
        <v>13415</v>
      </c>
      <c r="B13416" s="4">
        <v>45403</v>
      </c>
      <c r="C13416" s="10">
        <f>DATE(YEAR(orders[[#This Row],[order_date]]), MONTH(orders[[#This Row],[order_date]]), 1)</f>
        <v>45383</v>
      </c>
      <c r="D13416" t="s">
        <v>2628</v>
      </c>
      <c r="E13416" t="s">
        <v>524</v>
      </c>
      <c r="F13416" t="str">
        <f>VLOOKUP(orders[[#This Row],[product_id]],Products!A:C,3,0)</f>
        <v>Electronics</v>
      </c>
      <c r="G13416">
        <v>2</v>
      </c>
      <c r="H13416" s="6">
        <v>0.23069434803806457</v>
      </c>
      <c r="I13416" s="2">
        <f>VLOOKUP($E13416,
Products!$A$1:$F$201,MATCH(Orders!I$1,Products!$A$1:$F$1,0),0)</f>
        <v>13162.372749153699</v>
      </c>
      <c r="J13416" s="2">
        <f>VLOOKUP($E13416,
Products!$A$1:$F$201,MATCH(Orders!J$1,Products!$A$1:$F$1,0),0)</f>
        <v>8772.7564251238819</v>
      </c>
    </row>
    <row r="13417" spans="1:10">
      <c r="A13417">
        <v>13416</v>
      </c>
      <c r="B13417" s="4">
        <v>44936</v>
      </c>
      <c r="C13417" s="10">
        <f>DATE(YEAR(orders[[#This Row],[order_date]]), MONTH(orders[[#This Row],[order_date]]), 1)</f>
        <v>44927</v>
      </c>
      <c r="D13417" t="s">
        <v>2888</v>
      </c>
      <c r="E13417" t="s">
        <v>616</v>
      </c>
      <c r="F13417" t="str">
        <f>VLOOKUP(orders[[#This Row],[product_id]],Products!A:C,3,0)</f>
        <v>Electronics</v>
      </c>
      <c r="G13417">
        <v>1</v>
      </c>
      <c r="H13417" s="6">
        <v>0.10264813731507065</v>
      </c>
      <c r="I13417" s="2">
        <f>VLOOKUP($E13417,
Products!$A$1:$F$201,MATCH(Orders!I$1,Products!$A$1:$F$1,0),0)</f>
        <v>12172.554053901489</v>
      </c>
      <c r="J13417" s="2">
        <f>VLOOKUP($E13417,
Products!$A$1:$F$201,MATCH(Orders!J$1,Products!$A$1:$F$1,0),0)</f>
        <v>9644.7702288148557</v>
      </c>
    </row>
    <row r="13418" spans="1:10">
      <c r="A13418">
        <v>13417</v>
      </c>
      <c r="B13418" s="4">
        <v>45450</v>
      </c>
      <c r="C13418" s="10">
        <f>DATE(YEAR(orders[[#This Row],[order_date]]), MONTH(orders[[#This Row],[order_date]]), 1)</f>
        <v>45444</v>
      </c>
      <c r="D13418" t="s">
        <v>4659</v>
      </c>
      <c r="E13418" t="s">
        <v>536</v>
      </c>
      <c r="F13418" t="str">
        <f>VLOOKUP(orders[[#This Row],[product_id]],Products!A:C,3,0)</f>
        <v>Appliances</v>
      </c>
      <c r="G13418">
        <v>3</v>
      </c>
      <c r="H13418" s="6">
        <v>0.14484579607911421</v>
      </c>
      <c r="I13418" s="2">
        <f>VLOOKUP($E13418,
Products!$A$1:$F$201,MATCH(Orders!I$1,Products!$A$1:$F$1,0),0)</f>
        <v>25818.123603836499</v>
      </c>
      <c r="J13418" s="2">
        <f>VLOOKUP($E13418,
Products!$A$1:$F$201,MATCH(Orders!J$1,Products!$A$1:$F$1,0),0)</f>
        <v>18462.729442964981</v>
      </c>
    </row>
    <row r="13419" spans="1:10">
      <c r="A13419">
        <v>13418</v>
      </c>
      <c r="B13419" s="4">
        <v>45736</v>
      </c>
      <c r="C13419" s="10">
        <f>DATE(YEAR(orders[[#This Row],[order_date]]), MONTH(orders[[#This Row],[order_date]]), 1)</f>
        <v>45717</v>
      </c>
      <c r="D13419" t="s">
        <v>3769</v>
      </c>
      <c r="E13419" t="s">
        <v>613</v>
      </c>
      <c r="F13419" t="str">
        <f>VLOOKUP(orders[[#This Row],[product_id]],Products!A:C,3,0)</f>
        <v>Appliances</v>
      </c>
      <c r="G13419">
        <v>2</v>
      </c>
      <c r="H13419" s="6">
        <v>0.14021053353330643</v>
      </c>
      <c r="I13419" s="2">
        <f>VLOOKUP($E13419,
Products!$A$1:$F$201,MATCH(Orders!I$1,Products!$A$1:$F$1,0),0)</f>
        <v>6365.2492969652412</v>
      </c>
      <c r="J13419" s="2">
        <f>VLOOKUP($E13419,
Products!$A$1:$F$201,MATCH(Orders!J$1,Products!$A$1:$F$1,0),0)</f>
        <v>4174.927496964433</v>
      </c>
    </row>
    <row r="13420" spans="1:10">
      <c r="A13420">
        <v>13419</v>
      </c>
      <c r="B13420" s="4">
        <v>45698</v>
      </c>
      <c r="C13420" s="10">
        <f>DATE(YEAR(orders[[#This Row],[order_date]]), MONTH(orders[[#This Row],[order_date]]), 1)</f>
        <v>45689</v>
      </c>
      <c r="D13420" t="s">
        <v>1731</v>
      </c>
      <c r="E13420" t="s">
        <v>531</v>
      </c>
      <c r="F13420" t="str">
        <f>VLOOKUP(orders[[#This Row],[product_id]],Products!A:C,3,0)</f>
        <v>Electronics</v>
      </c>
      <c r="G13420">
        <v>2</v>
      </c>
      <c r="H13420" s="6">
        <v>0.13919246668586935</v>
      </c>
      <c r="I13420" s="2">
        <f>VLOOKUP($E13420,
Products!$A$1:$F$201,MATCH(Orders!I$1,Products!$A$1:$F$1,0),0)</f>
        <v>29674.378925417219</v>
      </c>
      <c r="J13420" s="2">
        <f>VLOOKUP($E13420,
Products!$A$1:$F$201,MATCH(Orders!J$1,Products!$A$1:$F$1,0),0)</f>
        <v>20795.30337605517</v>
      </c>
    </row>
    <row r="13421" spans="1:10">
      <c r="A13421">
        <v>13420</v>
      </c>
      <c r="B13421" s="4">
        <v>45786</v>
      </c>
      <c r="C13421" s="10">
        <f>DATE(YEAR(orders[[#This Row],[order_date]]), MONTH(orders[[#This Row],[order_date]]), 1)</f>
        <v>45778</v>
      </c>
      <c r="D13421" t="s">
        <v>866</v>
      </c>
      <c r="E13421" t="s">
        <v>614</v>
      </c>
      <c r="F13421" t="str">
        <f>VLOOKUP(orders[[#This Row],[product_id]],Products!A:C,3,0)</f>
        <v>Electronics</v>
      </c>
      <c r="G13421">
        <v>3</v>
      </c>
      <c r="H13421" s="6">
        <v>0.23944874419956907</v>
      </c>
      <c r="I13421" s="2">
        <f>VLOOKUP($E13421,
Products!$A$1:$F$201,MATCH(Orders!I$1,Products!$A$1:$F$1,0),0)</f>
        <v>27394.979060178921</v>
      </c>
      <c r="J13421" s="2">
        <f>VLOOKUP($E13421,
Products!$A$1:$F$201,MATCH(Orders!J$1,Products!$A$1:$F$1,0),0)</f>
        <v>20497.911427865951</v>
      </c>
    </row>
    <row r="13422" spans="1:10">
      <c r="A13422">
        <v>13421</v>
      </c>
      <c r="B13422" s="4">
        <v>45956</v>
      </c>
      <c r="C13422" s="10">
        <f>DATE(YEAR(orders[[#This Row],[order_date]]), MONTH(orders[[#This Row],[order_date]]), 1)</f>
        <v>45931</v>
      </c>
      <c r="D13422" t="s">
        <v>2893</v>
      </c>
      <c r="E13422" t="s">
        <v>639</v>
      </c>
      <c r="F13422" t="str">
        <f>VLOOKUP(orders[[#This Row],[product_id]],Products!A:C,3,0)</f>
        <v>Appliances</v>
      </c>
      <c r="G13422">
        <v>3</v>
      </c>
      <c r="H13422" s="6">
        <v>0.14014799728602956</v>
      </c>
      <c r="I13422" s="2">
        <f>VLOOKUP($E13422,
Products!$A$1:$F$201,MATCH(Orders!I$1,Products!$A$1:$F$1,0),0)</f>
        <v>2320.8560923599921</v>
      </c>
      <c r="J13422" s="2">
        <f>VLOOKUP($E13422,
Products!$A$1:$F$201,MATCH(Orders!J$1,Products!$A$1:$F$1,0),0)</f>
        <v>1750.110004830213</v>
      </c>
    </row>
    <row r="13423" spans="1:10">
      <c r="A13423">
        <v>13422</v>
      </c>
      <c r="B13423" s="4">
        <v>45985</v>
      </c>
      <c r="C13423" s="10">
        <f>DATE(YEAR(orders[[#This Row],[order_date]]), MONTH(orders[[#This Row],[order_date]]), 1)</f>
        <v>45962</v>
      </c>
      <c r="D13423" t="s">
        <v>3057</v>
      </c>
      <c r="E13423" t="s">
        <v>534</v>
      </c>
      <c r="F13423" t="str">
        <f>VLOOKUP(orders[[#This Row],[product_id]],Products!A:C,3,0)</f>
        <v>Appliances</v>
      </c>
      <c r="G13423">
        <v>3</v>
      </c>
      <c r="H13423" s="6">
        <v>0.12119549974590818</v>
      </c>
      <c r="I13423" s="2">
        <f>VLOOKUP($E13423,
Products!$A$1:$F$201,MATCH(Orders!I$1,Products!$A$1:$F$1,0),0)</f>
        <v>24743.162958088669</v>
      </c>
      <c r="J13423" s="2">
        <f>VLOOKUP($E13423,
Products!$A$1:$F$201,MATCH(Orders!J$1,Products!$A$1:$F$1,0),0)</f>
        <v>19307.588986555591</v>
      </c>
    </row>
    <row r="13424" spans="1:10">
      <c r="A13424">
        <v>13423</v>
      </c>
      <c r="B13424" s="4">
        <v>45101</v>
      </c>
      <c r="C13424" s="10">
        <f>DATE(YEAR(orders[[#This Row],[order_date]]), MONTH(orders[[#This Row],[order_date]]), 1)</f>
        <v>45078</v>
      </c>
      <c r="D13424" t="s">
        <v>2189</v>
      </c>
      <c r="E13424" t="s">
        <v>522</v>
      </c>
      <c r="F13424" t="str">
        <f>VLOOKUP(orders[[#This Row],[product_id]],Products!A:C,3,0)</f>
        <v>Appliances</v>
      </c>
      <c r="G13424">
        <v>3</v>
      </c>
      <c r="H13424" s="6">
        <v>8.7852191215923345E-2</v>
      </c>
      <c r="I13424" s="2">
        <f>VLOOKUP($E13424,
Products!$A$1:$F$201,MATCH(Orders!I$1,Products!$A$1:$F$1,0),0)</f>
        <v>24966.707940261898</v>
      </c>
      <c r="J13424" s="2">
        <f>VLOOKUP($E13424,
Products!$A$1:$F$201,MATCH(Orders!J$1,Products!$A$1:$F$1,0),0)</f>
        <v>19868.70644165645</v>
      </c>
    </row>
    <row r="13425" spans="1:10">
      <c r="A13425">
        <v>13424</v>
      </c>
      <c r="B13425" s="4">
        <v>45368</v>
      </c>
      <c r="C13425" s="10">
        <f>DATE(YEAR(orders[[#This Row],[order_date]]), MONTH(orders[[#This Row],[order_date]]), 1)</f>
        <v>45352</v>
      </c>
      <c r="D13425" t="s">
        <v>4598</v>
      </c>
      <c r="E13425" t="s">
        <v>653</v>
      </c>
      <c r="F13425" t="str">
        <f>VLOOKUP(orders[[#This Row],[product_id]],Products!A:C,3,0)</f>
        <v>Electronics</v>
      </c>
      <c r="G13425">
        <v>1</v>
      </c>
      <c r="H13425" s="6">
        <v>0.11595671029957054</v>
      </c>
      <c r="I13425" s="2">
        <f>VLOOKUP($E13425,
Products!$A$1:$F$201,MATCH(Orders!I$1,Products!$A$1:$F$1,0),0)</f>
        <v>18065.96612294337</v>
      </c>
      <c r="J13425" s="2">
        <f>VLOOKUP($E13425,
Products!$A$1:$F$201,MATCH(Orders!J$1,Products!$A$1:$F$1,0),0)</f>
        <v>14411.932365903909</v>
      </c>
    </row>
    <row r="13426" spans="1:10">
      <c r="A13426">
        <v>13425</v>
      </c>
      <c r="B13426" s="4">
        <v>45963</v>
      </c>
      <c r="C13426" s="10">
        <f>DATE(YEAR(orders[[#This Row],[order_date]]), MONTH(orders[[#This Row],[order_date]]), 1)</f>
        <v>45962</v>
      </c>
      <c r="D13426" t="s">
        <v>2443</v>
      </c>
      <c r="E13426" t="s">
        <v>675</v>
      </c>
      <c r="F13426" t="str">
        <f>VLOOKUP(orders[[#This Row],[product_id]],Products!A:C,3,0)</f>
        <v>Appliances</v>
      </c>
      <c r="G13426">
        <v>1</v>
      </c>
      <c r="H13426" s="6">
        <v>8.0719180646728755E-2</v>
      </c>
      <c r="I13426" s="2">
        <f>VLOOKUP($E13426,
Products!$A$1:$F$201,MATCH(Orders!I$1,Products!$A$1:$F$1,0),0)</f>
        <v>23552.642442203069</v>
      </c>
      <c r="J13426" s="2">
        <f>VLOOKUP($E13426,
Products!$A$1:$F$201,MATCH(Orders!J$1,Products!$A$1:$F$1,0),0)</f>
        <v>17389.42325132497</v>
      </c>
    </row>
    <row r="13427" spans="1:10">
      <c r="A13427">
        <v>13426</v>
      </c>
      <c r="B13427" s="4">
        <v>45172</v>
      </c>
      <c r="C13427" s="10">
        <f>DATE(YEAR(orders[[#This Row],[order_date]]), MONTH(orders[[#This Row],[order_date]]), 1)</f>
        <v>45170</v>
      </c>
      <c r="D13427" t="s">
        <v>830</v>
      </c>
      <c r="E13427" t="s">
        <v>615</v>
      </c>
      <c r="F13427" t="str">
        <f>VLOOKUP(orders[[#This Row],[product_id]],Products!A:C,3,0)</f>
        <v>Electronics</v>
      </c>
      <c r="G13427">
        <v>2</v>
      </c>
      <c r="H13427" s="6">
        <v>0.14462868965241651</v>
      </c>
      <c r="I13427" s="2">
        <f>VLOOKUP($E13427,
Products!$A$1:$F$201,MATCH(Orders!I$1,Products!$A$1:$F$1,0),0)</f>
        <v>31155.43680046549</v>
      </c>
      <c r="J13427" s="2">
        <f>VLOOKUP($E13427,
Products!$A$1:$F$201,MATCH(Orders!J$1,Products!$A$1:$F$1,0),0)</f>
        <v>22320.078602545669</v>
      </c>
    </row>
    <row r="13428" spans="1:10">
      <c r="A13428">
        <v>13427</v>
      </c>
      <c r="B13428" s="4">
        <v>45601</v>
      </c>
      <c r="C13428" s="10">
        <f>DATE(YEAR(orders[[#This Row],[order_date]]), MONTH(orders[[#This Row],[order_date]]), 1)</f>
        <v>45597</v>
      </c>
      <c r="D13428" t="s">
        <v>3690</v>
      </c>
      <c r="E13428" t="s">
        <v>680</v>
      </c>
      <c r="F13428" t="str">
        <f>VLOOKUP(orders[[#This Row],[product_id]],Products!A:C,3,0)</f>
        <v>Electronics</v>
      </c>
      <c r="G13428">
        <v>3</v>
      </c>
      <c r="H13428" s="6">
        <v>0.17222436248591658</v>
      </c>
      <c r="I13428" s="2">
        <f>VLOOKUP($E13428,
Products!$A$1:$F$201,MATCH(Orders!I$1,Products!$A$1:$F$1,0),0)</f>
        <v>31627.348891742429</v>
      </c>
      <c r="J13428" s="2">
        <f>VLOOKUP($E13428,
Products!$A$1:$F$201,MATCH(Orders!J$1,Products!$A$1:$F$1,0),0)</f>
        <v>23219.930812036979</v>
      </c>
    </row>
    <row r="13429" spans="1:10">
      <c r="A13429">
        <v>13428</v>
      </c>
      <c r="B13429" s="4">
        <v>45040</v>
      </c>
      <c r="C13429" s="10">
        <f>DATE(YEAR(orders[[#This Row],[order_date]]), MONTH(orders[[#This Row],[order_date]]), 1)</f>
        <v>45017</v>
      </c>
      <c r="D13429" t="s">
        <v>2614</v>
      </c>
      <c r="E13429" t="s">
        <v>579</v>
      </c>
      <c r="F13429" t="str">
        <f>VLOOKUP(orders[[#This Row],[product_id]],Products!A:C,3,0)</f>
        <v>Appliances</v>
      </c>
      <c r="G13429">
        <v>2</v>
      </c>
      <c r="H13429" s="6">
        <v>0.10617434893195221</v>
      </c>
      <c r="I13429" s="2">
        <f>VLOOKUP($E13429,
Products!$A$1:$F$201,MATCH(Orders!I$1,Products!$A$1:$F$1,0),0)</f>
        <v>5919.3204980498322</v>
      </c>
      <c r="J13429" s="2">
        <f>VLOOKUP($E13429,
Products!$A$1:$F$201,MATCH(Orders!J$1,Products!$A$1:$F$1,0),0)</f>
        <v>3972.3071240281379</v>
      </c>
    </row>
    <row r="13430" spans="1:10">
      <c r="A13430">
        <v>13429</v>
      </c>
      <c r="B13430" s="4">
        <v>45938</v>
      </c>
      <c r="C13430" s="10">
        <f>DATE(YEAR(orders[[#This Row],[order_date]]), MONTH(orders[[#This Row],[order_date]]), 1)</f>
        <v>45931</v>
      </c>
      <c r="D13430" t="s">
        <v>2076</v>
      </c>
      <c r="E13430" t="s">
        <v>703</v>
      </c>
      <c r="F13430" t="str">
        <f>VLOOKUP(orders[[#This Row],[product_id]],Products!A:C,3,0)</f>
        <v>Appliances</v>
      </c>
      <c r="G13430">
        <v>3</v>
      </c>
      <c r="H13430" s="6">
        <v>0.14231614879936111</v>
      </c>
      <c r="I13430" s="2">
        <f>VLOOKUP($E13430,
Products!$A$1:$F$201,MATCH(Orders!I$1,Products!$A$1:$F$1,0),0)</f>
        <v>23763.82929975582</v>
      </c>
      <c r="J13430" s="2">
        <f>VLOOKUP($E13430,
Products!$A$1:$F$201,MATCH(Orders!J$1,Products!$A$1:$F$1,0),0)</f>
        <v>17833.36818447417</v>
      </c>
    </row>
    <row r="13431" spans="1:10">
      <c r="A13431">
        <v>13430</v>
      </c>
      <c r="B13431" s="4">
        <v>45720</v>
      </c>
      <c r="C13431" s="10">
        <f>DATE(YEAR(orders[[#This Row],[order_date]]), MONTH(orders[[#This Row],[order_date]]), 1)</f>
        <v>45717</v>
      </c>
      <c r="D13431" t="s">
        <v>2323</v>
      </c>
      <c r="E13431" t="s">
        <v>601</v>
      </c>
      <c r="F13431" t="str">
        <f>VLOOKUP(orders[[#This Row],[product_id]],Products!A:C,3,0)</f>
        <v>Appliances</v>
      </c>
      <c r="G13431">
        <v>2</v>
      </c>
      <c r="H13431" s="6">
        <v>0.12714452719003519</v>
      </c>
      <c r="I13431" s="2">
        <f>VLOOKUP($E13431,
Products!$A$1:$F$201,MATCH(Orders!I$1,Products!$A$1:$F$1,0),0)</f>
        <v>2095.1354013205032</v>
      </c>
      <c r="J13431" s="2">
        <f>VLOOKUP($E13431,
Products!$A$1:$F$201,MATCH(Orders!J$1,Products!$A$1:$F$1,0),0)</f>
        <v>1374.592895200507</v>
      </c>
    </row>
    <row r="13432" spans="1:10">
      <c r="A13432">
        <v>13431</v>
      </c>
      <c r="B13432" s="4">
        <v>45159</v>
      </c>
      <c r="C13432" s="10">
        <f>DATE(YEAR(orders[[#This Row],[order_date]]), MONTH(orders[[#This Row],[order_date]]), 1)</f>
        <v>45139</v>
      </c>
      <c r="D13432" t="s">
        <v>2683</v>
      </c>
      <c r="E13432" t="s">
        <v>507</v>
      </c>
      <c r="F13432" t="str">
        <f>VLOOKUP(orders[[#This Row],[product_id]],Products!A:C,3,0)</f>
        <v>Electronics</v>
      </c>
      <c r="G13432">
        <v>1</v>
      </c>
      <c r="H13432" s="6">
        <v>0.21221070460279587</v>
      </c>
      <c r="I13432" s="2">
        <f>VLOOKUP($E13432,
Products!$A$1:$F$201,MATCH(Orders!I$1,Products!$A$1:$F$1,0),0)</f>
        <v>28502.89768049858</v>
      </c>
      <c r="J13432" s="2">
        <f>VLOOKUP($E13432,
Products!$A$1:$F$201,MATCH(Orders!J$1,Products!$A$1:$F$1,0),0)</f>
        <v>20477.83623923226</v>
      </c>
    </row>
    <row r="13433" spans="1:10">
      <c r="A13433">
        <v>13432</v>
      </c>
      <c r="B13433" s="4">
        <v>45906</v>
      </c>
      <c r="C13433" s="10">
        <f>DATE(YEAR(orders[[#This Row],[order_date]]), MONTH(orders[[#This Row],[order_date]]), 1)</f>
        <v>45901</v>
      </c>
      <c r="D13433" t="s">
        <v>4101</v>
      </c>
      <c r="E13433" t="s">
        <v>542</v>
      </c>
      <c r="F13433" t="str">
        <f>VLOOKUP(orders[[#This Row],[product_id]],Products!A:C,3,0)</f>
        <v>Electronics</v>
      </c>
      <c r="G13433">
        <v>1</v>
      </c>
      <c r="H13433" s="6">
        <v>0.19889616430372564</v>
      </c>
      <c r="I13433" s="2">
        <f>VLOOKUP($E13433,
Products!$A$1:$F$201,MATCH(Orders!I$1,Products!$A$1:$F$1,0),0)</f>
        <v>29298.352838526029</v>
      </c>
      <c r="J13433" s="2">
        <f>VLOOKUP($E13433,
Products!$A$1:$F$201,MATCH(Orders!J$1,Products!$A$1:$F$1,0),0)</f>
        <v>19250.751682102291</v>
      </c>
    </row>
    <row r="13434" spans="1:10">
      <c r="A13434">
        <v>13433</v>
      </c>
      <c r="B13434" s="4">
        <v>45052</v>
      </c>
      <c r="C13434" s="10">
        <f>DATE(YEAR(orders[[#This Row],[order_date]]), MONTH(orders[[#This Row],[order_date]]), 1)</f>
        <v>45047</v>
      </c>
      <c r="D13434" t="s">
        <v>3160</v>
      </c>
      <c r="E13434" t="s">
        <v>596</v>
      </c>
      <c r="F13434" t="str">
        <f>VLOOKUP(orders[[#This Row],[product_id]],Products!A:C,3,0)</f>
        <v>Electronics</v>
      </c>
      <c r="G13434">
        <v>3</v>
      </c>
      <c r="H13434" s="6">
        <v>0.13065105446595154</v>
      </c>
      <c r="I13434" s="2">
        <f>VLOOKUP($E13434,
Products!$A$1:$F$201,MATCH(Orders!I$1,Products!$A$1:$F$1,0),0)</f>
        <v>12935.39757670891</v>
      </c>
      <c r="J13434" s="2">
        <f>VLOOKUP($E13434,
Products!$A$1:$F$201,MATCH(Orders!J$1,Products!$A$1:$F$1,0),0)</f>
        <v>9648.6160598594815</v>
      </c>
    </row>
    <row r="13435" spans="1:10">
      <c r="A13435">
        <v>13434</v>
      </c>
      <c r="B13435" s="4">
        <v>45437</v>
      </c>
      <c r="C13435" s="10">
        <f>DATE(YEAR(orders[[#This Row],[order_date]]), MONTH(orders[[#This Row],[order_date]]), 1)</f>
        <v>45413</v>
      </c>
      <c r="D13435" t="s">
        <v>4246</v>
      </c>
      <c r="E13435" t="s">
        <v>652</v>
      </c>
      <c r="F13435" t="str">
        <f>VLOOKUP(orders[[#This Row],[product_id]],Products!A:C,3,0)</f>
        <v>Appliances</v>
      </c>
      <c r="G13435">
        <v>3</v>
      </c>
      <c r="H13435" s="6">
        <v>0.12105717783866361</v>
      </c>
      <c r="I13435" s="2">
        <f>VLOOKUP($E13435,
Products!$A$1:$F$201,MATCH(Orders!I$1,Products!$A$1:$F$1,0),0)</f>
        <v>6387.3122916387983</v>
      </c>
      <c r="J13435" s="2">
        <f>VLOOKUP($E13435,
Products!$A$1:$F$201,MATCH(Orders!J$1,Products!$A$1:$F$1,0),0)</f>
        <v>4880.3517286187262</v>
      </c>
    </row>
    <row r="13436" spans="1:10">
      <c r="A13436">
        <v>13435</v>
      </c>
      <c r="B13436" s="4">
        <v>45207</v>
      </c>
      <c r="C13436" s="10">
        <f>DATE(YEAR(orders[[#This Row],[order_date]]), MONTH(orders[[#This Row],[order_date]]), 1)</f>
        <v>45200</v>
      </c>
      <c r="D13436" t="s">
        <v>869</v>
      </c>
      <c r="E13436" t="s">
        <v>546</v>
      </c>
      <c r="F13436" t="str">
        <f>VLOOKUP(orders[[#This Row],[product_id]],Products!A:C,3,0)</f>
        <v>Electronics</v>
      </c>
      <c r="G13436">
        <v>1</v>
      </c>
      <c r="H13436" s="6">
        <v>0.12205943036541779</v>
      </c>
      <c r="I13436" s="2">
        <f>VLOOKUP($E13436,
Products!$A$1:$F$201,MATCH(Orders!I$1,Products!$A$1:$F$1,0),0)</f>
        <v>21943.16319502375</v>
      </c>
      <c r="J13436" s="2">
        <f>VLOOKUP($E13436,
Products!$A$1:$F$201,MATCH(Orders!J$1,Products!$A$1:$F$1,0),0)</f>
        <v>16937.09489743154</v>
      </c>
    </row>
    <row r="13437" spans="1:10">
      <c r="A13437">
        <v>13436</v>
      </c>
      <c r="B13437" s="4">
        <v>45724</v>
      </c>
      <c r="C13437" s="10">
        <f>DATE(YEAR(orders[[#This Row],[order_date]]), MONTH(orders[[#This Row],[order_date]]), 1)</f>
        <v>45717</v>
      </c>
      <c r="D13437" t="s">
        <v>1567</v>
      </c>
      <c r="E13437" t="s">
        <v>649</v>
      </c>
      <c r="F13437" t="str">
        <f>VLOOKUP(orders[[#This Row],[product_id]],Products!A:C,3,0)</f>
        <v>Electronics</v>
      </c>
      <c r="G13437">
        <v>1</v>
      </c>
      <c r="H13437" s="6">
        <v>0.16790803010504485</v>
      </c>
      <c r="I13437" s="2">
        <f>VLOOKUP($E13437,
Products!$A$1:$F$201,MATCH(Orders!I$1,Products!$A$1:$F$1,0),0)</f>
        <v>13109.676759490871</v>
      </c>
      <c r="J13437" s="2">
        <f>VLOOKUP($E13437,
Products!$A$1:$F$201,MATCH(Orders!J$1,Products!$A$1:$F$1,0),0)</f>
        <v>9497.2301945627187</v>
      </c>
    </row>
    <row r="13438" spans="1:10">
      <c r="A13438">
        <v>13437</v>
      </c>
      <c r="B13438" s="4">
        <v>45904</v>
      </c>
      <c r="C13438" s="10">
        <f>DATE(YEAR(orders[[#This Row],[order_date]]), MONTH(orders[[#This Row],[order_date]]), 1)</f>
        <v>45901</v>
      </c>
      <c r="D13438" t="s">
        <v>2993</v>
      </c>
      <c r="E13438" t="s">
        <v>620</v>
      </c>
      <c r="F13438" t="str">
        <f>VLOOKUP(orders[[#This Row],[product_id]],Products!A:C,3,0)</f>
        <v>Electronics</v>
      </c>
      <c r="G13438">
        <v>2</v>
      </c>
      <c r="H13438" s="6">
        <v>0.16922862798306312</v>
      </c>
      <c r="I13438" s="2">
        <f>VLOOKUP($E13438,
Products!$A$1:$F$201,MATCH(Orders!I$1,Products!$A$1:$F$1,0),0)</f>
        <v>23669.635851452331</v>
      </c>
      <c r="J13438" s="2">
        <f>VLOOKUP($E13438,
Products!$A$1:$F$201,MATCH(Orders!J$1,Products!$A$1:$F$1,0),0)</f>
        <v>17880.752220874681</v>
      </c>
    </row>
    <row r="13439" spans="1:10">
      <c r="A13439">
        <v>13438</v>
      </c>
      <c r="B13439" s="4">
        <v>45829</v>
      </c>
      <c r="C13439" s="10">
        <f>DATE(YEAR(orders[[#This Row],[order_date]]), MONTH(orders[[#This Row],[order_date]]), 1)</f>
        <v>45809</v>
      </c>
      <c r="D13439" t="s">
        <v>1942</v>
      </c>
      <c r="E13439" t="s">
        <v>693</v>
      </c>
      <c r="F13439" t="str">
        <f>VLOOKUP(orders[[#This Row],[product_id]],Products!A:C,3,0)</f>
        <v>Appliances</v>
      </c>
      <c r="G13439">
        <v>2</v>
      </c>
      <c r="H13439" s="6">
        <v>0.10520077311705991</v>
      </c>
      <c r="I13439" s="2">
        <f>VLOOKUP($E13439,
Products!$A$1:$F$201,MATCH(Orders!I$1,Products!$A$1:$F$1,0),0)</f>
        <v>2037.67513915007</v>
      </c>
      <c r="J13439" s="2">
        <f>VLOOKUP($E13439,
Products!$A$1:$F$201,MATCH(Orders!J$1,Products!$A$1:$F$1,0),0)</f>
        <v>1374.1566876520769</v>
      </c>
    </row>
    <row r="13440" spans="1:10">
      <c r="A13440">
        <v>13439</v>
      </c>
      <c r="B13440" s="4">
        <v>45577</v>
      </c>
      <c r="C13440" s="10">
        <f>DATE(YEAR(orders[[#This Row],[order_date]]), MONTH(orders[[#This Row],[order_date]]), 1)</f>
        <v>45566</v>
      </c>
      <c r="D13440" t="s">
        <v>2902</v>
      </c>
      <c r="E13440" t="s">
        <v>690</v>
      </c>
      <c r="F13440" t="str">
        <f>VLOOKUP(orders[[#This Row],[product_id]],Products!A:C,3,0)</f>
        <v>Electronics</v>
      </c>
      <c r="G13440">
        <v>3</v>
      </c>
      <c r="H13440" s="6">
        <v>0.22526957708414178</v>
      </c>
      <c r="I13440" s="2">
        <f>VLOOKUP($E13440,
Products!$A$1:$F$201,MATCH(Orders!I$1,Products!$A$1:$F$1,0),0)</f>
        <v>2338.2059552139431</v>
      </c>
      <c r="J13440" s="2">
        <f>VLOOKUP($E13440,
Products!$A$1:$F$201,MATCH(Orders!J$1,Products!$A$1:$F$1,0),0)</f>
        <v>1708.028418793489</v>
      </c>
    </row>
    <row r="13441" spans="1:10">
      <c r="A13441">
        <v>13440</v>
      </c>
      <c r="B13441" s="4">
        <v>45318</v>
      </c>
      <c r="C13441" s="10">
        <f>DATE(YEAR(orders[[#This Row],[order_date]]), MONTH(orders[[#This Row],[order_date]]), 1)</f>
        <v>45292</v>
      </c>
      <c r="D13441" t="s">
        <v>3337</v>
      </c>
      <c r="E13441" t="s">
        <v>569</v>
      </c>
      <c r="F13441" t="str">
        <f>VLOOKUP(orders[[#This Row],[product_id]],Products!A:C,3,0)</f>
        <v>Electronics</v>
      </c>
      <c r="G13441">
        <v>2</v>
      </c>
      <c r="H13441" s="6">
        <v>0.14807540532907298</v>
      </c>
      <c r="I13441" s="2">
        <f>VLOOKUP($E13441,
Products!$A$1:$F$201,MATCH(Orders!I$1,Products!$A$1:$F$1,0),0)</f>
        <v>30739.034547193129</v>
      </c>
      <c r="J13441" s="2">
        <f>VLOOKUP($E13441,
Products!$A$1:$F$201,MATCH(Orders!J$1,Products!$A$1:$F$1,0),0)</f>
        <v>22938.60345365321</v>
      </c>
    </row>
    <row r="13442" spans="1:10">
      <c r="A13442">
        <v>13441</v>
      </c>
      <c r="B13442" s="4">
        <v>45308</v>
      </c>
      <c r="C13442" s="10">
        <f>DATE(YEAR(orders[[#This Row],[order_date]]), MONTH(orders[[#This Row],[order_date]]), 1)</f>
        <v>45292</v>
      </c>
      <c r="D13442" t="s">
        <v>3880</v>
      </c>
      <c r="E13442" t="s">
        <v>510</v>
      </c>
      <c r="F13442" t="str">
        <f>VLOOKUP(orders[[#This Row],[product_id]],Products!A:C,3,0)</f>
        <v>Appliances</v>
      </c>
      <c r="G13442">
        <v>1</v>
      </c>
      <c r="H13442" s="6">
        <v>0.13793862493141254</v>
      </c>
      <c r="I13442" s="2">
        <f>VLOOKUP($E13442,
Products!$A$1:$F$201,MATCH(Orders!I$1,Products!$A$1:$F$1,0),0)</f>
        <v>23457.606610250739</v>
      </c>
      <c r="J13442" s="2">
        <f>VLOOKUP($E13442,
Products!$A$1:$F$201,MATCH(Orders!J$1,Products!$A$1:$F$1,0),0)</f>
        <v>17038.831523124281</v>
      </c>
    </row>
    <row r="13443" spans="1:10">
      <c r="A13443">
        <v>13442</v>
      </c>
      <c r="B13443" s="4">
        <v>45142</v>
      </c>
      <c r="C13443" s="10">
        <f>DATE(YEAR(orders[[#This Row],[order_date]]), MONTH(orders[[#This Row],[order_date]]), 1)</f>
        <v>45139</v>
      </c>
      <c r="D13443" t="s">
        <v>1912</v>
      </c>
      <c r="E13443" t="s">
        <v>651</v>
      </c>
      <c r="F13443" t="str">
        <f>VLOOKUP(orders[[#This Row],[product_id]],Products!A:C,3,0)</f>
        <v>Electronics</v>
      </c>
      <c r="G13443">
        <v>1</v>
      </c>
      <c r="H13443" s="6">
        <v>0.10704563624918441</v>
      </c>
      <c r="I13443" s="2">
        <f>VLOOKUP($E13443,
Products!$A$1:$F$201,MATCH(Orders!I$1,Products!$A$1:$F$1,0),0)</f>
        <v>28622.091542973511</v>
      </c>
      <c r="J13443" s="2">
        <f>VLOOKUP($E13443,
Products!$A$1:$F$201,MATCH(Orders!J$1,Products!$A$1:$F$1,0),0)</f>
        <v>19327.527634039769</v>
      </c>
    </row>
    <row r="13444" spans="1:10">
      <c r="A13444">
        <v>13443</v>
      </c>
      <c r="B13444" s="4">
        <v>45468</v>
      </c>
      <c r="C13444" s="10">
        <f>DATE(YEAR(orders[[#This Row],[order_date]]), MONTH(orders[[#This Row],[order_date]]), 1)</f>
        <v>45444</v>
      </c>
      <c r="D13444" t="s">
        <v>1210</v>
      </c>
      <c r="E13444" t="s">
        <v>577</v>
      </c>
      <c r="F13444" t="str">
        <f>VLOOKUP(orders[[#This Row],[product_id]],Products!A:C,3,0)</f>
        <v>Appliances</v>
      </c>
      <c r="G13444">
        <v>3</v>
      </c>
      <c r="H13444" s="6">
        <v>0.12151464348223505</v>
      </c>
      <c r="I13444" s="2">
        <f>VLOOKUP($E13444,
Products!$A$1:$F$201,MATCH(Orders!I$1,Products!$A$1:$F$1,0),0)</f>
        <v>24178.046221204509</v>
      </c>
      <c r="J13444" s="2">
        <f>VLOOKUP($E13444,
Products!$A$1:$F$201,MATCH(Orders!J$1,Products!$A$1:$F$1,0),0)</f>
        <v>17784.08636999697</v>
      </c>
    </row>
    <row r="13445" spans="1:10">
      <c r="A13445">
        <v>13444</v>
      </c>
      <c r="B13445" s="4">
        <v>45532</v>
      </c>
      <c r="C13445" s="10">
        <f>DATE(YEAR(orders[[#This Row],[order_date]]), MONTH(orders[[#This Row],[order_date]]), 1)</f>
        <v>45505</v>
      </c>
      <c r="D13445" t="s">
        <v>4473</v>
      </c>
      <c r="E13445" t="s">
        <v>646</v>
      </c>
      <c r="F13445" t="str">
        <f>VLOOKUP(orders[[#This Row],[product_id]],Products!A:C,3,0)</f>
        <v>Electronics</v>
      </c>
      <c r="G13445">
        <v>1</v>
      </c>
      <c r="H13445" s="6">
        <v>0.17294875971249218</v>
      </c>
      <c r="I13445" s="2">
        <f>VLOOKUP($E13445,
Products!$A$1:$F$201,MATCH(Orders!I$1,Products!$A$1:$F$1,0),0)</f>
        <v>18424.12750052143</v>
      </c>
      <c r="J13445" s="2">
        <f>VLOOKUP($E13445,
Products!$A$1:$F$201,MATCH(Orders!J$1,Products!$A$1:$F$1,0),0)</f>
        <v>14575.25356690323</v>
      </c>
    </row>
    <row r="13446" spans="1:10">
      <c r="A13446">
        <v>13445</v>
      </c>
      <c r="B13446" s="4">
        <v>45042</v>
      </c>
      <c r="C13446" s="10">
        <f>DATE(YEAR(orders[[#This Row],[order_date]]), MONTH(orders[[#This Row],[order_date]]), 1)</f>
        <v>45017</v>
      </c>
      <c r="D13446" t="s">
        <v>1230</v>
      </c>
      <c r="E13446" t="s">
        <v>610</v>
      </c>
      <c r="F13446" t="str">
        <f>VLOOKUP(orders[[#This Row],[product_id]],Products!A:C,3,0)</f>
        <v>Appliances</v>
      </c>
      <c r="G13446">
        <v>3</v>
      </c>
      <c r="H13446" s="6">
        <v>5.8438525725608363E-2</v>
      </c>
      <c r="I13446" s="2">
        <f>VLOOKUP($E13446,
Products!$A$1:$F$201,MATCH(Orders!I$1,Products!$A$1:$F$1,0),0)</f>
        <v>23456.386855186989</v>
      </c>
      <c r="J13446" s="2">
        <f>VLOOKUP($E13446,
Products!$A$1:$F$201,MATCH(Orders!J$1,Products!$A$1:$F$1,0),0)</f>
        <v>16522.385271144129</v>
      </c>
    </row>
    <row r="13447" spans="1:10">
      <c r="A13447">
        <v>13446</v>
      </c>
      <c r="B13447" s="4">
        <v>45435</v>
      </c>
      <c r="C13447" s="10">
        <f>DATE(YEAR(orders[[#This Row],[order_date]]), MONTH(orders[[#This Row],[order_date]]), 1)</f>
        <v>45413</v>
      </c>
      <c r="D13447" t="s">
        <v>2109</v>
      </c>
      <c r="E13447" t="s">
        <v>579</v>
      </c>
      <c r="F13447" t="str">
        <f>VLOOKUP(orders[[#This Row],[product_id]],Products!A:C,3,0)</f>
        <v>Appliances</v>
      </c>
      <c r="G13447">
        <v>1</v>
      </c>
      <c r="H13447" s="6">
        <v>9.693849153615626E-2</v>
      </c>
      <c r="I13447" s="2">
        <f>VLOOKUP($E13447,
Products!$A$1:$F$201,MATCH(Orders!I$1,Products!$A$1:$F$1,0),0)</f>
        <v>5919.3204980498322</v>
      </c>
      <c r="J13447" s="2">
        <f>VLOOKUP($E13447,
Products!$A$1:$F$201,MATCH(Orders!J$1,Products!$A$1:$F$1,0),0)</f>
        <v>3972.3071240281379</v>
      </c>
    </row>
    <row r="13448" spans="1:10">
      <c r="A13448">
        <v>13447</v>
      </c>
      <c r="B13448" s="4">
        <v>45197</v>
      </c>
      <c r="C13448" s="10">
        <f>DATE(YEAR(orders[[#This Row],[order_date]]), MONTH(orders[[#This Row],[order_date]]), 1)</f>
        <v>45170</v>
      </c>
      <c r="D13448" t="s">
        <v>2473</v>
      </c>
      <c r="E13448" t="s">
        <v>541</v>
      </c>
      <c r="F13448" t="str">
        <f>VLOOKUP(orders[[#This Row],[product_id]],Products!A:C,3,0)</f>
        <v>Appliances</v>
      </c>
      <c r="G13448">
        <v>1</v>
      </c>
      <c r="H13448" s="6">
        <v>6.4211946482614149E-2</v>
      </c>
      <c r="I13448" s="2">
        <f>VLOOKUP($E13448,
Products!$A$1:$F$201,MATCH(Orders!I$1,Products!$A$1:$F$1,0),0)</f>
        <v>2390.3651642386908</v>
      </c>
      <c r="J13448" s="2">
        <f>VLOOKUP($E13448,
Products!$A$1:$F$201,MATCH(Orders!J$1,Products!$A$1:$F$1,0),0)</f>
        <v>1655.7504783617919</v>
      </c>
    </row>
    <row r="13449" spans="1:10">
      <c r="A13449">
        <v>13448</v>
      </c>
      <c r="B13449" s="4">
        <v>45989</v>
      </c>
      <c r="C13449" s="10">
        <f>DATE(YEAR(orders[[#This Row],[order_date]]), MONTH(orders[[#This Row],[order_date]]), 1)</f>
        <v>45962</v>
      </c>
      <c r="D13449" t="s">
        <v>4439</v>
      </c>
      <c r="E13449" t="s">
        <v>652</v>
      </c>
      <c r="F13449" t="str">
        <f>VLOOKUP(orders[[#This Row],[product_id]],Products!A:C,3,0)</f>
        <v>Appliances</v>
      </c>
      <c r="G13449">
        <v>3</v>
      </c>
      <c r="H13449" s="6">
        <v>8.3192007697653739E-2</v>
      </c>
      <c r="I13449" s="2">
        <f>VLOOKUP($E13449,
Products!$A$1:$F$201,MATCH(Orders!I$1,Products!$A$1:$F$1,0),0)</f>
        <v>6387.3122916387983</v>
      </c>
      <c r="J13449" s="2">
        <f>VLOOKUP($E13449,
Products!$A$1:$F$201,MATCH(Orders!J$1,Products!$A$1:$F$1,0),0)</f>
        <v>4880.3517286187262</v>
      </c>
    </row>
    <row r="13450" spans="1:10">
      <c r="A13450">
        <v>13449</v>
      </c>
      <c r="B13450" s="4">
        <v>45974</v>
      </c>
      <c r="C13450" s="10">
        <f>DATE(YEAR(orders[[#This Row],[order_date]]), MONTH(orders[[#This Row],[order_date]]), 1)</f>
        <v>45962</v>
      </c>
      <c r="D13450" t="s">
        <v>3528</v>
      </c>
      <c r="E13450" t="s">
        <v>664</v>
      </c>
      <c r="F13450" t="str">
        <f>VLOOKUP(orders[[#This Row],[product_id]],Products!A:C,3,0)</f>
        <v>Appliances</v>
      </c>
      <c r="G13450">
        <v>3</v>
      </c>
      <c r="H13450" s="6">
        <v>6.7134773273879331E-2</v>
      </c>
      <c r="I13450" s="2">
        <f>VLOOKUP($E13450,
Products!$A$1:$F$201,MATCH(Orders!I$1,Products!$A$1:$F$1,0),0)</f>
        <v>2181.6314584966208</v>
      </c>
      <c r="J13450" s="2">
        <f>VLOOKUP($E13450,
Products!$A$1:$F$201,MATCH(Orders!J$1,Products!$A$1:$F$1,0),0)</f>
        <v>1607.5776178781809</v>
      </c>
    </row>
    <row r="13451" spans="1:10">
      <c r="A13451">
        <v>13450</v>
      </c>
      <c r="B13451" s="4">
        <v>45702</v>
      </c>
      <c r="C13451" s="10">
        <f>DATE(YEAR(orders[[#This Row],[order_date]]), MONTH(orders[[#This Row],[order_date]]), 1)</f>
        <v>45689</v>
      </c>
      <c r="D13451" t="s">
        <v>3801</v>
      </c>
      <c r="E13451" t="s">
        <v>598</v>
      </c>
      <c r="F13451" t="str">
        <f>VLOOKUP(orders[[#This Row],[product_id]],Products!A:C,3,0)</f>
        <v>Appliances</v>
      </c>
      <c r="G13451">
        <v>2</v>
      </c>
      <c r="H13451" s="6">
        <v>8.101134541850108E-2</v>
      </c>
      <c r="I13451" s="2">
        <f>VLOOKUP($E13451,
Products!$A$1:$F$201,MATCH(Orders!I$1,Products!$A$1:$F$1,0),0)</f>
        <v>5641.6789233526652</v>
      </c>
      <c r="J13451" s="2">
        <f>VLOOKUP($E13451,
Products!$A$1:$F$201,MATCH(Orders!J$1,Products!$A$1:$F$1,0),0)</f>
        <v>4031.2473685481059</v>
      </c>
    </row>
    <row r="13452" spans="1:10">
      <c r="A13452">
        <v>13451</v>
      </c>
      <c r="B13452" s="4">
        <v>45993</v>
      </c>
      <c r="C13452" s="10">
        <f>DATE(YEAR(orders[[#This Row],[order_date]]), MONTH(orders[[#This Row],[order_date]]), 1)</f>
        <v>45992</v>
      </c>
      <c r="D13452" t="s">
        <v>1406</v>
      </c>
      <c r="E13452" t="s">
        <v>614</v>
      </c>
      <c r="F13452" t="str">
        <f>VLOOKUP(orders[[#This Row],[product_id]],Products!A:C,3,0)</f>
        <v>Electronics</v>
      </c>
      <c r="G13452">
        <v>2</v>
      </c>
      <c r="H13452" s="6">
        <v>0.13438009906534884</v>
      </c>
      <c r="I13452" s="2">
        <f>VLOOKUP($E13452,
Products!$A$1:$F$201,MATCH(Orders!I$1,Products!$A$1:$F$1,0),0)</f>
        <v>27394.979060178921</v>
      </c>
      <c r="J13452" s="2">
        <f>VLOOKUP($E13452,
Products!$A$1:$F$201,MATCH(Orders!J$1,Products!$A$1:$F$1,0),0)</f>
        <v>20497.911427865951</v>
      </c>
    </row>
    <row r="13453" spans="1:10">
      <c r="A13453">
        <v>13452</v>
      </c>
      <c r="B13453" s="4">
        <v>45266</v>
      </c>
      <c r="C13453" s="10">
        <f>DATE(YEAR(orders[[#This Row],[order_date]]), MONTH(orders[[#This Row],[order_date]]), 1)</f>
        <v>45261</v>
      </c>
      <c r="D13453" t="s">
        <v>3910</v>
      </c>
      <c r="E13453" t="s">
        <v>528</v>
      </c>
      <c r="F13453" t="str">
        <f>VLOOKUP(orders[[#This Row],[product_id]],Products!A:C,3,0)</f>
        <v>Appliances</v>
      </c>
      <c r="G13453">
        <v>1</v>
      </c>
      <c r="H13453" s="6">
        <v>0.12533560488681122</v>
      </c>
      <c r="I13453" s="2">
        <f>VLOOKUP($E13453,
Products!$A$1:$F$201,MATCH(Orders!I$1,Products!$A$1:$F$1,0),0)</f>
        <v>5741.145946914552</v>
      </c>
      <c r="J13453" s="2">
        <f>VLOOKUP($E13453,
Products!$A$1:$F$201,MATCH(Orders!J$1,Products!$A$1:$F$1,0),0)</f>
        <v>4112.7219202399874</v>
      </c>
    </row>
    <row r="13454" spans="1:10">
      <c r="A13454">
        <v>13453</v>
      </c>
      <c r="B13454" s="4">
        <v>45095</v>
      </c>
      <c r="C13454" s="10">
        <f>DATE(YEAR(orders[[#This Row],[order_date]]), MONTH(orders[[#This Row],[order_date]]), 1)</f>
        <v>45078</v>
      </c>
      <c r="D13454" t="s">
        <v>1723</v>
      </c>
      <c r="E13454" t="s">
        <v>665</v>
      </c>
      <c r="F13454" t="str">
        <f>VLOOKUP(orders[[#This Row],[product_id]],Products!A:C,3,0)</f>
        <v>Electronics</v>
      </c>
      <c r="G13454">
        <v>3</v>
      </c>
      <c r="H13454" s="6">
        <v>0.10297154320852024</v>
      </c>
      <c r="I13454" s="2">
        <f>VLOOKUP($E13454,
Products!$A$1:$F$201,MATCH(Orders!I$1,Products!$A$1:$F$1,0),0)</f>
        <v>2381.208040848107</v>
      </c>
      <c r="J13454" s="2">
        <f>VLOOKUP($E13454,
Products!$A$1:$F$201,MATCH(Orders!J$1,Products!$A$1:$F$1,0),0)</f>
        <v>1615.320210979525</v>
      </c>
    </row>
    <row r="13455" spans="1:10">
      <c r="A13455">
        <v>13454</v>
      </c>
      <c r="B13455" s="4">
        <v>45588</v>
      </c>
      <c r="C13455" s="10">
        <f>DATE(YEAR(orders[[#This Row],[order_date]]), MONTH(orders[[#This Row],[order_date]]), 1)</f>
        <v>45566</v>
      </c>
      <c r="D13455" t="s">
        <v>755</v>
      </c>
      <c r="E13455" t="s">
        <v>618</v>
      </c>
      <c r="F13455" t="str">
        <f>VLOOKUP(orders[[#This Row],[product_id]],Products!A:C,3,0)</f>
        <v>Appliances</v>
      </c>
      <c r="G13455">
        <v>1</v>
      </c>
      <c r="H13455" s="6">
        <v>0.11689068084305482</v>
      </c>
      <c r="I13455" s="2">
        <f>VLOOKUP($E13455,
Products!$A$1:$F$201,MATCH(Orders!I$1,Products!$A$1:$F$1,0),0)</f>
        <v>5546.9777002203573</v>
      </c>
      <c r="J13455" s="2">
        <f>VLOOKUP($E13455,
Products!$A$1:$F$201,MATCH(Orders!J$1,Products!$A$1:$F$1,0),0)</f>
        <v>4048.2565671880161</v>
      </c>
    </row>
    <row r="13456" spans="1:10">
      <c r="A13456">
        <v>13455</v>
      </c>
      <c r="B13456" s="4">
        <v>45069</v>
      </c>
      <c r="C13456" s="10">
        <f>DATE(YEAR(orders[[#This Row],[order_date]]), MONTH(orders[[#This Row],[order_date]]), 1)</f>
        <v>45047</v>
      </c>
      <c r="D13456" t="s">
        <v>3711</v>
      </c>
      <c r="E13456" t="s">
        <v>516</v>
      </c>
      <c r="F13456" t="str">
        <f>VLOOKUP(orders[[#This Row],[product_id]],Products!A:C,3,0)</f>
        <v>Electronics</v>
      </c>
      <c r="G13456">
        <v>3</v>
      </c>
      <c r="H13456" s="6">
        <v>0.130066111374157</v>
      </c>
      <c r="I13456" s="2">
        <f>VLOOKUP($E13456,
Products!$A$1:$F$201,MATCH(Orders!I$1,Products!$A$1:$F$1,0),0)</f>
        <v>12594.36437895595</v>
      </c>
      <c r="J13456" s="2">
        <f>VLOOKUP($E13456,
Products!$A$1:$F$201,MATCH(Orders!J$1,Products!$A$1:$F$1,0),0)</f>
        <v>9909.7267986522402</v>
      </c>
    </row>
    <row r="13457" spans="1:10">
      <c r="A13457">
        <v>13456</v>
      </c>
      <c r="B13457" s="4">
        <v>45501</v>
      </c>
      <c r="C13457" s="10">
        <f>DATE(YEAR(orders[[#This Row],[order_date]]), MONTH(orders[[#This Row],[order_date]]), 1)</f>
        <v>45474</v>
      </c>
      <c r="D13457" t="s">
        <v>1400</v>
      </c>
      <c r="E13457" t="s">
        <v>699</v>
      </c>
      <c r="F13457" t="str">
        <f>VLOOKUP(orders[[#This Row],[product_id]],Products!A:C,3,0)</f>
        <v>Appliances</v>
      </c>
      <c r="G13457">
        <v>1</v>
      </c>
      <c r="H13457" s="6">
        <v>0.148362437309427</v>
      </c>
      <c r="I13457" s="2">
        <f>VLOOKUP($E13457,
Products!$A$1:$F$201,MATCH(Orders!I$1,Products!$A$1:$F$1,0),0)</f>
        <v>25091.998133165329</v>
      </c>
      <c r="J13457" s="2">
        <f>VLOOKUP($E13457,
Products!$A$1:$F$201,MATCH(Orders!J$1,Products!$A$1:$F$1,0),0)</f>
        <v>18464.226825266349</v>
      </c>
    </row>
    <row r="13458" spans="1:10">
      <c r="A13458">
        <v>13457</v>
      </c>
      <c r="B13458" s="4">
        <v>45401</v>
      </c>
      <c r="C13458" s="10">
        <f>DATE(YEAR(orders[[#This Row],[order_date]]), MONTH(orders[[#This Row],[order_date]]), 1)</f>
        <v>45383</v>
      </c>
      <c r="D13458" t="s">
        <v>731</v>
      </c>
      <c r="E13458" t="s">
        <v>638</v>
      </c>
      <c r="F13458" t="str">
        <f>VLOOKUP(orders[[#This Row],[product_id]],Products!A:C,3,0)</f>
        <v>Electronics</v>
      </c>
      <c r="G13458">
        <v>1</v>
      </c>
      <c r="H13458" s="6">
        <v>0.19056629969301489</v>
      </c>
      <c r="I13458" s="2">
        <f>VLOOKUP($E13458,
Products!$A$1:$F$201,MATCH(Orders!I$1,Products!$A$1:$F$1,0),0)</f>
        <v>11118.17778596276</v>
      </c>
      <c r="J13458" s="2">
        <f>VLOOKUP($E13458,
Products!$A$1:$F$201,MATCH(Orders!J$1,Products!$A$1:$F$1,0),0)</f>
        <v>7887.697719413397</v>
      </c>
    </row>
    <row r="13459" spans="1:10">
      <c r="A13459">
        <v>13458</v>
      </c>
      <c r="B13459" s="4">
        <v>45237</v>
      </c>
      <c r="C13459" s="10">
        <f>DATE(YEAR(orders[[#This Row],[order_date]]), MONTH(orders[[#This Row],[order_date]]), 1)</f>
        <v>45231</v>
      </c>
      <c r="D13459" t="s">
        <v>3403</v>
      </c>
      <c r="E13459" t="s">
        <v>600</v>
      </c>
      <c r="F13459" t="str">
        <f>VLOOKUP(orders[[#This Row],[product_id]],Products!A:C,3,0)</f>
        <v>Electronics</v>
      </c>
      <c r="G13459">
        <v>1</v>
      </c>
      <c r="H13459" s="6">
        <v>0.18346299159688628</v>
      </c>
      <c r="I13459" s="2">
        <f>VLOOKUP($E13459,
Products!$A$1:$F$201,MATCH(Orders!I$1,Products!$A$1:$F$1,0),0)</f>
        <v>2556.7009232610858</v>
      </c>
      <c r="J13459" s="2">
        <f>VLOOKUP($E13459,
Products!$A$1:$F$201,MATCH(Orders!J$1,Products!$A$1:$F$1,0),0)</f>
        <v>2002.3128715328869</v>
      </c>
    </row>
    <row r="13460" spans="1:10">
      <c r="A13460">
        <v>13459</v>
      </c>
      <c r="B13460" s="4">
        <v>46010</v>
      </c>
      <c r="C13460" s="10">
        <f>DATE(YEAR(orders[[#This Row],[order_date]]), MONTH(orders[[#This Row],[order_date]]), 1)</f>
        <v>45992</v>
      </c>
      <c r="D13460" t="s">
        <v>716</v>
      </c>
      <c r="E13460" t="s">
        <v>518</v>
      </c>
      <c r="F13460" t="str">
        <f>VLOOKUP(orders[[#This Row],[product_id]],Products!A:C,3,0)</f>
        <v>Electronics</v>
      </c>
      <c r="G13460">
        <v>2</v>
      </c>
      <c r="H13460" s="6">
        <v>0.17570270933338683</v>
      </c>
      <c r="I13460" s="2">
        <f>VLOOKUP($E13460,
Products!$A$1:$F$201,MATCH(Orders!I$1,Products!$A$1:$F$1,0),0)</f>
        <v>23393.890826127132</v>
      </c>
      <c r="J13460" s="2">
        <f>VLOOKUP($E13460,
Products!$A$1:$F$201,MATCH(Orders!J$1,Products!$A$1:$F$1,0),0)</f>
        <v>16064.756531016081</v>
      </c>
    </row>
    <row r="13461" spans="1:10">
      <c r="A13461">
        <v>13460</v>
      </c>
      <c r="B13461" s="4">
        <v>45979</v>
      </c>
      <c r="C13461" s="10">
        <f>DATE(YEAR(orders[[#This Row],[order_date]]), MONTH(orders[[#This Row],[order_date]]), 1)</f>
        <v>45962</v>
      </c>
      <c r="D13461" t="s">
        <v>1513</v>
      </c>
      <c r="E13461" t="s">
        <v>591</v>
      </c>
      <c r="F13461" t="str">
        <f>VLOOKUP(orders[[#This Row],[product_id]],Products!A:C,3,0)</f>
        <v>Appliances</v>
      </c>
      <c r="G13461">
        <v>1</v>
      </c>
      <c r="H13461" s="6">
        <v>9.5783031161082555E-2</v>
      </c>
      <c r="I13461" s="2">
        <f>VLOOKUP($E13461,
Products!$A$1:$F$201,MATCH(Orders!I$1,Products!$A$1:$F$1,0),0)</f>
        <v>5828.0678031706884</v>
      </c>
      <c r="J13461" s="2">
        <f>VLOOKUP($E13461,
Products!$A$1:$F$201,MATCH(Orders!J$1,Products!$A$1:$F$1,0),0)</f>
        <v>3928.741316454903</v>
      </c>
    </row>
    <row r="13462" spans="1:10">
      <c r="A13462">
        <v>13461</v>
      </c>
      <c r="B13462" s="4">
        <v>45457</v>
      </c>
      <c r="C13462" s="10">
        <f>DATE(YEAR(orders[[#This Row],[order_date]]), MONTH(orders[[#This Row],[order_date]]), 1)</f>
        <v>45444</v>
      </c>
      <c r="D13462" t="s">
        <v>1831</v>
      </c>
      <c r="E13462" t="s">
        <v>697</v>
      </c>
      <c r="F13462" t="str">
        <f>VLOOKUP(orders[[#This Row],[product_id]],Products!A:C,3,0)</f>
        <v>Electronics</v>
      </c>
      <c r="G13462">
        <v>3</v>
      </c>
      <c r="H13462" s="6">
        <v>0.24541150364043418</v>
      </c>
      <c r="I13462" s="2">
        <f>VLOOKUP($E13462,
Products!$A$1:$F$201,MATCH(Orders!I$1,Products!$A$1:$F$1,0),0)</f>
        <v>17528.463836680221</v>
      </c>
      <c r="J13462" s="2">
        <f>VLOOKUP($E13462,
Products!$A$1:$F$201,MATCH(Orders!J$1,Products!$A$1:$F$1,0),0)</f>
        <v>11565.98358924177</v>
      </c>
    </row>
    <row r="13463" spans="1:10">
      <c r="A13463">
        <v>13462</v>
      </c>
      <c r="B13463" s="4">
        <v>45917</v>
      </c>
      <c r="C13463" s="10">
        <f>DATE(YEAR(orders[[#This Row],[order_date]]), MONTH(orders[[#This Row],[order_date]]), 1)</f>
        <v>45901</v>
      </c>
      <c r="D13463" t="s">
        <v>2764</v>
      </c>
      <c r="E13463" t="s">
        <v>540</v>
      </c>
      <c r="F13463" t="str">
        <f>VLOOKUP(orders[[#This Row],[product_id]],Products!A:C,3,0)</f>
        <v>Electronics</v>
      </c>
      <c r="G13463">
        <v>2</v>
      </c>
      <c r="H13463" s="6">
        <v>0.24505669143994346</v>
      </c>
      <c r="I13463" s="2">
        <f>VLOOKUP($E13463,
Products!$A$1:$F$201,MATCH(Orders!I$1,Products!$A$1:$F$1,0),0)</f>
        <v>27903.66571841111</v>
      </c>
      <c r="J13463" s="2">
        <f>VLOOKUP($E13463,
Products!$A$1:$F$201,MATCH(Orders!J$1,Products!$A$1:$F$1,0),0)</f>
        <v>20363.814715502049</v>
      </c>
    </row>
    <row r="13464" spans="1:10">
      <c r="A13464">
        <v>13463</v>
      </c>
      <c r="B13464" s="4">
        <v>44999</v>
      </c>
      <c r="C13464" s="10">
        <f>DATE(YEAR(orders[[#This Row],[order_date]]), MONTH(orders[[#This Row],[order_date]]), 1)</f>
        <v>44986</v>
      </c>
      <c r="D13464" t="s">
        <v>3889</v>
      </c>
      <c r="E13464" t="s">
        <v>588</v>
      </c>
      <c r="F13464" t="str">
        <f>VLOOKUP(orders[[#This Row],[product_id]],Products!A:C,3,0)</f>
        <v>Electronics</v>
      </c>
      <c r="G13464">
        <v>1</v>
      </c>
      <c r="H13464" s="6">
        <v>0.14819076331000133</v>
      </c>
      <c r="I13464" s="2">
        <f>VLOOKUP($E13464,
Products!$A$1:$F$201,MATCH(Orders!I$1,Products!$A$1:$F$1,0),0)</f>
        <v>32539.342481911372</v>
      </c>
      <c r="J13464" s="2">
        <f>VLOOKUP($E13464,
Products!$A$1:$F$201,MATCH(Orders!J$1,Products!$A$1:$F$1,0),0)</f>
        <v>21531.252982830021</v>
      </c>
    </row>
    <row r="13465" spans="1:10">
      <c r="A13465">
        <v>13464</v>
      </c>
      <c r="B13465" s="4">
        <v>45795</v>
      </c>
      <c r="C13465" s="10">
        <f>DATE(YEAR(orders[[#This Row],[order_date]]), MONTH(orders[[#This Row],[order_date]]), 1)</f>
        <v>45778</v>
      </c>
      <c r="D13465" t="s">
        <v>4383</v>
      </c>
      <c r="E13465" t="s">
        <v>534</v>
      </c>
      <c r="F13465" t="str">
        <f>VLOOKUP(orders[[#This Row],[product_id]],Products!A:C,3,0)</f>
        <v>Appliances</v>
      </c>
      <c r="G13465">
        <v>3</v>
      </c>
      <c r="H13465" s="6">
        <v>8.4217473335819387E-2</v>
      </c>
      <c r="I13465" s="2">
        <f>VLOOKUP($E13465,
Products!$A$1:$F$201,MATCH(Orders!I$1,Products!$A$1:$F$1,0),0)</f>
        <v>24743.162958088669</v>
      </c>
      <c r="J13465" s="2">
        <f>VLOOKUP($E13465,
Products!$A$1:$F$201,MATCH(Orders!J$1,Products!$A$1:$F$1,0),0)</f>
        <v>19307.588986555591</v>
      </c>
    </row>
    <row r="13466" spans="1:10">
      <c r="A13466">
        <v>13465</v>
      </c>
      <c r="B13466" s="4">
        <v>45320</v>
      </c>
      <c r="C13466" s="10">
        <f>DATE(YEAR(orders[[#This Row],[order_date]]), MONTH(orders[[#This Row],[order_date]]), 1)</f>
        <v>45292</v>
      </c>
      <c r="D13466" t="s">
        <v>3525</v>
      </c>
      <c r="E13466" t="s">
        <v>656</v>
      </c>
      <c r="F13466" t="str">
        <f>VLOOKUP(orders[[#This Row],[product_id]],Products!A:C,3,0)</f>
        <v>Electronics</v>
      </c>
      <c r="G13466">
        <v>1</v>
      </c>
      <c r="H13466" s="6">
        <v>0.11788697170377341</v>
      </c>
      <c r="I13466" s="2">
        <f>VLOOKUP($E13466,
Products!$A$1:$F$201,MATCH(Orders!I$1,Products!$A$1:$F$1,0),0)</f>
        <v>30485.811519789549</v>
      </c>
      <c r="J13466" s="2">
        <f>VLOOKUP($E13466,
Products!$A$1:$F$201,MATCH(Orders!J$1,Products!$A$1:$F$1,0),0)</f>
        <v>23818.70129930825</v>
      </c>
    </row>
    <row r="13467" spans="1:10">
      <c r="A13467">
        <v>13466</v>
      </c>
      <c r="B13467" s="4">
        <v>45407</v>
      </c>
      <c r="C13467" s="10">
        <f>DATE(YEAR(orders[[#This Row],[order_date]]), MONTH(orders[[#This Row],[order_date]]), 1)</f>
        <v>45383</v>
      </c>
      <c r="D13467" t="s">
        <v>3523</v>
      </c>
      <c r="E13467" t="s">
        <v>588</v>
      </c>
      <c r="F13467" t="str">
        <f>VLOOKUP(orders[[#This Row],[product_id]],Products!A:C,3,0)</f>
        <v>Electronics</v>
      </c>
      <c r="G13467">
        <v>1</v>
      </c>
      <c r="H13467" s="6">
        <v>0.21707937103912495</v>
      </c>
      <c r="I13467" s="2">
        <f>VLOOKUP($E13467,
Products!$A$1:$F$201,MATCH(Orders!I$1,Products!$A$1:$F$1,0),0)</f>
        <v>32539.342481911372</v>
      </c>
      <c r="J13467" s="2">
        <f>VLOOKUP($E13467,
Products!$A$1:$F$201,MATCH(Orders!J$1,Products!$A$1:$F$1,0),0)</f>
        <v>21531.252982830021</v>
      </c>
    </row>
    <row r="13468" spans="1:10">
      <c r="A13468">
        <v>13467</v>
      </c>
      <c r="B13468" s="4">
        <v>45399</v>
      </c>
      <c r="C13468" s="10">
        <f>DATE(YEAR(orders[[#This Row],[order_date]]), MONTH(orders[[#This Row],[order_date]]), 1)</f>
        <v>45383</v>
      </c>
      <c r="D13468" t="s">
        <v>1678</v>
      </c>
      <c r="E13468" t="s">
        <v>585</v>
      </c>
      <c r="F13468" t="str">
        <f>VLOOKUP(orders[[#This Row],[product_id]],Products!A:C,3,0)</f>
        <v>Appliances</v>
      </c>
      <c r="G13468">
        <v>3</v>
      </c>
      <c r="H13468" s="6">
        <v>7.3978512143130407E-2</v>
      </c>
      <c r="I13468" s="2">
        <f>VLOOKUP($E13468,
Products!$A$1:$F$201,MATCH(Orders!I$1,Products!$A$1:$F$1,0),0)</f>
        <v>24049.2355837664</v>
      </c>
      <c r="J13468" s="2">
        <f>VLOOKUP($E13468,
Products!$A$1:$F$201,MATCH(Orders!J$1,Products!$A$1:$F$1,0),0)</f>
        <v>19053.338129326308</v>
      </c>
    </row>
    <row r="13469" spans="1:10">
      <c r="A13469">
        <v>13468</v>
      </c>
      <c r="B13469" s="4">
        <v>45239</v>
      </c>
      <c r="C13469" s="10">
        <f>DATE(YEAR(orders[[#This Row],[order_date]]), MONTH(orders[[#This Row],[order_date]]), 1)</f>
        <v>45231</v>
      </c>
      <c r="D13469" t="s">
        <v>3944</v>
      </c>
      <c r="E13469" t="s">
        <v>600</v>
      </c>
      <c r="F13469" t="str">
        <f>VLOOKUP(orders[[#This Row],[product_id]],Products!A:C,3,0)</f>
        <v>Electronics</v>
      </c>
      <c r="G13469">
        <v>2</v>
      </c>
      <c r="H13469" s="6">
        <v>0.14337030845690671</v>
      </c>
      <c r="I13469" s="2">
        <f>VLOOKUP($E13469,
Products!$A$1:$F$201,MATCH(Orders!I$1,Products!$A$1:$F$1,0),0)</f>
        <v>2556.7009232610858</v>
      </c>
      <c r="J13469" s="2">
        <f>VLOOKUP($E13469,
Products!$A$1:$F$201,MATCH(Orders!J$1,Products!$A$1:$F$1,0),0)</f>
        <v>2002.3128715328869</v>
      </c>
    </row>
    <row r="13470" spans="1:10">
      <c r="A13470">
        <v>13469</v>
      </c>
      <c r="B13470" s="4">
        <v>45878</v>
      </c>
      <c r="C13470" s="10">
        <f>DATE(YEAR(orders[[#This Row],[order_date]]), MONTH(orders[[#This Row],[order_date]]), 1)</f>
        <v>45870</v>
      </c>
      <c r="D13470" t="s">
        <v>4498</v>
      </c>
      <c r="E13470" t="s">
        <v>649</v>
      </c>
      <c r="F13470" t="str">
        <f>VLOOKUP(orders[[#This Row],[product_id]],Products!A:C,3,0)</f>
        <v>Electronics</v>
      </c>
      <c r="G13470">
        <v>2</v>
      </c>
      <c r="H13470" s="6">
        <v>0.17608481447330895</v>
      </c>
      <c r="I13470" s="2">
        <f>VLOOKUP($E13470,
Products!$A$1:$F$201,MATCH(Orders!I$1,Products!$A$1:$F$1,0),0)</f>
        <v>13109.676759490871</v>
      </c>
      <c r="J13470" s="2">
        <f>VLOOKUP($E13470,
Products!$A$1:$F$201,MATCH(Orders!J$1,Products!$A$1:$F$1,0),0)</f>
        <v>9497.2301945627187</v>
      </c>
    </row>
    <row r="13471" spans="1:10">
      <c r="A13471">
        <v>13470</v>
      </c>
      <c r="B13471" s="4">
        <v>45250</v>
      </c>
      <c r="C13471" s="10">
        <f>DATE(YEAR(orders[[#This Row],[order_date]]), MONTH(orders[[#This Row],[order_date]]), 1)</f>
        <v>45231</v>
      </c>
      <c r="D13471" t="s">
        <v>3160</v>
      </c>
      <c r="E13471" t="s">
        <v>659</v>
      </c>
      <c r="F13471" t="str">
        <f>VLOOKUP(orders[[#This Row],[product_id]],Products!A:C,3,0)</f>
        <v>Appliances</v>
      </c>
      <c r="G13471">
        <v>1</v>
      </c>
      <c r="H13471" s="6">
        <v>0.11872216356635154</v>
      </c>
      <c r="I13471" s="2">
        <f>VLOOKUP($E13471,
Products!$A$1:$F$201,MATCH(Orders!I$1,Products!$A$1:$F$1,0),0)</f>
        <v>25646.095965041459</v>
      </c>
      <c r="J13471" s="2">
        <f>VLOOKUP($E13471,
Products!$A$1:$F$201,MATCH(Orders!J$1,Products!$A$1:$F$1,0),0)</f>
        <v>18749.646593308222</v>
      </c>
    </row>
    <row r="13472" spans="1:10">
      <c r="A13472">
        <v>13471</v>
      </c>
      <c r="B13472" s="4">
        <v>45939</v>
      </c>
      <c r="C13472" s="10">
        <f>DATE(YEAR(orders[[#This Row],[order_date]]), MONTH(orders[[#This Row],[order_date]]), 1)</f>
        <v>45931</v>
      </c>
      <c r="D13472" t="s">
        <v>1774</v>
      </c>
      <c r="E13472" t="s">
        <v>508</v>
      </c>
      <c r="F13472" t="str">
        <f>VLOOKUP(orders[[#This Row],[product_id]],Products!A:C,3,0)</f>
        <v>Electronics</v>
      </c>
      <c r="G13472">
        <v>1</v>
      </c>
      <c r="H13472" s="6">
        <v>0.11767462014503688</v>
      </c>
      <c r="I13472" s="2">
        <f>VLOOKUP($E13472,
Products!$A$1:$F$201,MATCH(Orders!I$1,Products!$A$1:$F$1,0),0)</f>
        <v>23345.985707147142</v>
      </c>
      <c r="J13472" s="2">
        <f>VLOOKUP($E13472,
Products!$A$1:$F$201,MATCH(Orders!J$1,Products!$A$1:$F$1,0),0)</f>
        <v>15772.90371323649</v>
      </c>
    </row>
    <row r="13473" spans="1:10">
      <c r="A13473">
        <v>13472</v>
      </c>
      <c r="B13473" s="4">
        <v>45891</v>
      </c>
      <c r="C13473" s="10">
        <f>DATE(YEAR(orders[[#This Row],[order_date]]), MONTH(orders[[#This Row],[order_date]]), 1)</f>
        <v>45870</v>
      </c>
      <c r="D13473" t="s">
        <v>1547</v>
      </c>
      <c r="E13473" t="s">
        <v>627</v>
      </c>
      <c r="F13473" t="str">
        <f>VLOOKUP(orders[[#This Row],[product_id]],Products!A:C,3,0)</f>
        <v>Electronics</v>
      </c>
      <c r="G13473">
        <v>2</v>
      </c>
      <c r="H13473" s="6">
        <v>0.18896145280423904</v>
      </c>
      <c r="I13473" s="2">
        <f>VLOOKUP($E13473,
Products!$A$1:$F$201,MATCH(Orders!I$1,Products!$A$1:$F$1,0),0)</f>
        <v>21043.736386381101</v>
      </c>
      <c r="J13473" s="2">
        <f>VLOOKUP($E13473,
Products!$A$1:$F$201,MATCH(Orders!J$1,Products!$A$1:$F$1,0),0)</f>
        <v>14357.858783760659</v>
      </c>
    </row>
    <row r="13474" spans="1:10">
      <c r="A13474">
        <v>13473</v>
      </c>
      <c r="B13474" s="4">
        <v>45013</v>
      </c>
      <c r="C13474" s="10">
        <f>DATE(YEAR(orders[[#This Row],[order_date]]), MONTH(orders[[#This Row],[order_date]]), 1)</f>
        <v>44986</v>
      </c>
      <c r="D13474" t="s">
        <v>3470</v>
      </c>
      <c r="E13474" t="s">
        <v>629</v>
      </c>
      <c r="F13474" t="str">
        <f>VLOOKUP(orders[[#This Row],[product_id]],Products!A:C,3,0)</f>
        <v>Electronics</v>
      </c>
      <c r="G13474">
        <v>2</v>
      </c>
      <c r="H13474" s="6">
        <v>0.1320766053185814</v>
      </c>
      <c r="I13474" s="2">
        <f>VLOOKUP($E13474,
Products!$A$1:$F$201,MATCH(Orders!I$1,Products!$A$1:$F$1,0),0)</f>
        <v>12411.13061655427</v>
      </c>
      <c r="J13474" s="2">
        <f>VLOOKUP($E13474,
Products!$A$1:$F$201,MATCH(Orders!J$1,Products!$A$1:$F$1,0),0)</f>
        <v>9821.2729118635452</v>
      </c>
    </row>
    <row r="13475" spans="1:10">
      <c r="A13475">
        <v>13474</v>
      </c>
      <c r="B13475" s="4">
        <v>45285</v>
      </c>
      <c r="C13475" s="10">
        <f>DATE(YEAR(orders[[#This Row],[order_date]]), MONTH(orders[[#This Row],[order_date]]), 1)</f>
        <v>45261</v>
      </c>
      <c r="D13475" t="s">
        <v>1064</v>
      </c>
      <c r="E13475" t="s">
        <v>528</v>
      </c>
      <c r="F13475" t="str">
        <f>VLOOKUP(orders[[#This Row],[product_id]],Products!A:C,3,0)</f>
        <v>Appliances</v>
      </c>
      <c r="G13475">
        <v>1</v>
      </c>
      <c r="H13475" s="6">
        <v>0.1363804381981954</v>
      </c>
      <c r="I13475" s="2">
        <f>VLOOKUP($E13475,
Products!$A$1:$F$201,MATCH(Orders!I$1,Products!$A$1:$F$1,0),0)</f>
        <v>5741.145946914552</v>
      </c>
      <c r="J13475" s="2">
        <f>VLOOKUP($E13475,
Products!$A$1:$F$201,MATCH(Orders!J$1,Products!$A$1:$F$1,0),0)</f>
        <v>4112.7219202399874</v>
      </c>
    </row>
    <row r="13476" spans="1:10">
      <c r="A13476">
        <v>13475</v>
      </c>
      <c r="B13476" s="4">
        <v>45621</v>
      </c>
      <c r="C13476" s="10">
        <f>DATE(YEAR(orders[[#This Row],[order_date]]), MONTH(orders[[#This Row],[order_date]]), 1)</f>
        <v>45597</v>
      </c>
      <c r="D13476" t="s">
        <v>3307</v>
      </c>
      <c r="E13476" t="s">
        <v>690</v>
      </c>
      <c r="F13476" t="str">
        <f>VLOOKUP(orders[[#This Row],[product_id]],Products!A:C,3,0)</f>
        <v>Electronics</v>
      </c>
      <c r="G13476">
        <v>2</v>
      </c>
      <c r="H13476" s="6">
        <v>0.13465238136868576</v>
      </c>
      <c r="I13476" s="2">
        <f>VLOOKUP($E13476,
Products!$A$1:$F$201,MATCH(Orders!I$1,Products!$A$1:$F$1,0),0)</f>
        <v>2338.2059552139431</v>
      </c>
      <c r="J13476" s="2">
        <f>VLOOKUP($E13476,
Products!$A$1:$F$201,MATCH(Orders!J$1,Products!$A$1:$F$1,0),0)</f>
        <v>1708.028418793489</v>
      </c>
    </row>
    <row r="13477" spans="1:10">
      <c r="A13477">
        <v>13476</v>
      </c>
      <c r="B13477" s="4">
        <v>45123</v>
      </c>
      <c r="C13477" s="10">
        <f>DATE(YEAR(orders[[#This Row],[order_date]]), MONTH(orders[[#This Row],[order_date]]), 1)</f>
        <v>45108</v>
      </c>
      <c r="D13477" t="s">
        <v>990</v>
      </c>
      <c r="E13477" t="s">
        <v>642</v>
      </c>
      <c r="F13477" t="str">
        <f>VLOOKUP(orders[[#This Row],[product_id]],Products!A:C,3,0)</f>
        <v>Appliances</v>
      </c>
      <c r="G13477">
        <v>2</v>
      </c>
      <c r="H13477" s="6">
        <v>0.11297327204228505</v>
      </c>
      <c r="I13477" s="2">
        <f>VLOOKUP($E13477,
Products!$A$1:$F$201,MATCH(Orders!I$1,Products!$A$1:$F$1,0),0)</f>
        <v>2296.7821973225709</v>
      </c>
      <c r="J13477" s="2">
        <f>VLOOKUP($E13477,
Products!$A$1:$F$201,MATCH(Orders!J$1,Products!$A$1:$F$1,0),0)</f>
        <v>1585.16132006212</v>
      </c>
    </row>
    <row r="13478" spans="1:10">
      <c r="A13478">
        <v>13477</v>
      </c>
      <c r="B13478" s="4">
        <v>45682</v>
      </c>
      <c r="C13478" s="10">
        <f>DATE(YEAR(orders[[#This Row],[order_date]]), MONTH(orders[[#This Row],[order_date]]), 1)</f>
        <v>45658</v>
      </c>
      <c r="D13478" t="s">
        <v>3153</v>
      </c>
      <c r="E13478" t="s">
        <v>684</v>
      </c>
      <c r="F13478" t="str">
        <f>VLOOKUP(orders[[#This Row],[product_id]],Products!A:C,3,0)</f>
        <v>Appliances</v>
      </c>
      <c r="G13478">
        <v>1</v>
      </c>
      <c r="H13478" s="6">
        <v>0.10979585391064119</v>
      </c>
      <c r="I13478" s="2">
        <f>VLOOKUP($E13478,
Products!$A$1:$F$201,MATCH(Orders!I$1,Products!$A$1:$F$1,0),0)</f>
        <v>2147.166688023286</v>
      </c>
      <c r="J13478" s="2">
        <f>VLOOKUP($E13478,
Products!$A$1:$F$201,MATCH(Orders!J$1,Products!$A$1:$F$1,0),0)</f>
        <v>1709.9619584723389</v>
      </c>
    </row>
    <row r="13479" spans="1:10">
      <c r="A13479">
        <v>13478</v>
      </c>
      <c r="B13479" s="4">
        <v>45903</v>
      </c>
      <c r="C13479" s="10">
        <f>DATE(YEAR(orders[[#This Row],[order_date]]), MONTH(orders[[#This Row],[order_date]]), 1)</f>
        <v>45901</v>
      </c>
      <c r="D13479" t="s">
        <v>2180</v>
      </c>
      <c r="E13479" t="s">
        <v>538</v>
      </c>
      <c r="F13479" t="str">
        <f>VLOOKUP(orders[[#This Row],[product_id]],Products!A:C,3,0)</f>
        <v>Electronics</v>
      </c>
      <c r="G13479">
        <v>2</v>
      </c>
      <c r="H13479" s="6">
        <v>0.23312358057312738</v>
      </c>
      <c r="I13479" s="2">
        <f>VLOOKUP($E13479,
Products!$A$1:$F$201,MATCH(Orders!I$1,Products!$A$1:$F$1,0),0)</f>
        <v>29368.843697269542</v>
      </c>
      <c r="J13479" s="2">
        <f>VLOOKUP($E13479,
Products!$A$1:$F$201,MATCH(Orders!J$1,Products!$A$1:$F$1,0),0)</f>
        <v>23079.13344123889</v>
      </c>
    </row>
    <row r="13480" spans="1:10">
      <c r="A13480">
        <v>13479</v>
      </c>
      <c r="B13480" s="4">
        <v>45424</v>
      </c>
      <c r="C13480" s="10">
        <f>DATE(YEAR(orders[[#This Row],[order_date]]), MONTH(orders[[#This Row],[order_date]]), 1)</f>
        <v>45413</v>
      </c>
      <c r="D13480" t="s">
        <v>2341</v>
      </c>
      <c r="E13480" t="s">
        <v>597</v>
      </c>
      <c r="F13480" t="str">
        <f>VLOOKUP(orders[[#This Row],[product_id]],Products!A:C,3,0)</f>
        <v>Appliances</v>
      </c>
      <c r="G13480">
        <v>1</v>
      </c>
      <c r="H13480" s="6">
        <v>7.6207004638805489E-2</v>
      </c>
      <c r="I13480" s="2">
        <f>VLOOKUP($E13480,
Products!$A$1:$F$201,MATCH(Orders!I$1,Products!$A$1:$F$1,0),0)</f>
        <v>22545.827750919081</v>
      </c>
      <c r="J13480" s="2">
        <f>VLOOKUP($E13480,
Products!$A$1:$F$201,MATCH(Orders!J$1,Products!$A$1:$F$1,0),0)</f>
        <v>15091.172935360129</v>
      </c>
    </row>
    <row r="13481" spans="1:10">
      <c r="A13481">
        <v>13480</v>
      </c>
      <c r="B13481" s="4">
        <v>45834</v>
      </c>
      <c r="C13481" s="10">
        <f>DATE(YEAR(orders[[#This Row],[order_date]]), MONTH(orders[[#This Row],[order_date]]), 1)</f>
        <v>45809</v>
      </c>
      <c r="D13481" t="s">
        <v>4221</v>
      </c>
      <c r="E13481" t="s">
        <v>529</v>
      </c>
      <c r="F13481" t="str">
        <f>VLOOKUP(orders[[#This Row],[product_id]],Products!A:C,3,0)</f>
        <v>Electronics</v>
      </c>
      <c r="G13481">
        <v>2</v>
      </c>
      <c r="H13481" s="6">
        <v>0.12692447209344215</v>
      </c>
      <c r="I13481" s="2">
        <f>VLOOKUP($E13481,
Products!$A$1:$F$201,MATCH(Orders!I$1,Products!$A$1:$F$1,0),0)</f>
        <v>18308.801775351771</v>
      </c>
      <c r="J13481" s="2">
        <f>VLOOKUP($E13481,
Products!$A$1:$F$201,MATCH(Orders!J$1,Products!$A$1:$F$1,0),0)</f>
        <v>12027.24184831013</v>
      </c>
    </row>
    <row r="13482" spans="1:10">
      <c r="A13482">
        <v>13481</v>
      </c>
      <c r="B13482" s="4">
        <v>45857</v>
      </c>
      <c r="C13482" s="10">
        <f>DATE(YEAR(orders[[#This Row],[order_date]]), MONTH(orders[[#This Row],[order_date]]), 1)</f>
        <v>45839</v>
      </c>
      <c r="D13482" t="s">
        <v>3141</v>
      </c>
      <c r="E13482" t="s">
        <v>612</v>
      </c>
      <c r="F13482" t="str">
        <f>VLOOKUP(orders[[#This Row],[product_id]],Products!A:C,3,0)</f>
        <v>Electronics</v>
      </c>
      <c r="G13482">
        <v>2</v>
      </c>
      <c r="H13482" s="6">
        <v>0.1864948951165957</v>
      </c>
      <c r="I13482" s="2">
        <f>VLOOKUP($E13482,
Products!$A$1:$F$201,MATCH(Orders!I$1,Products!$A$1:$F$1,0),0)</f>
        <v>2704.041843529928</v>
      </c>
      <c r="J13482" s="2">
        <f>VLOOKUP($E13482,
Products!$A$1:$F$201,MATCH(Orders!J$1,Products!$A$1:$F$1,0),0)</f>
        <v>2158.9135708713038</v>
      </c>
    </row>
    <row r="13483" spans="1:10">
      <c r="A13483">
        <v>13482</v>
      </c>
      <c r="B13483" s="4">
        <v>45388</v>
      </c>
      <c r="C13483" s="10">
        <f>DATE(YEAR(orders[[#This Row],[order_date]]), MONTH(orders[[#This Row],[order_date]]), 1)</f>
        <v>45383</v>
      </c>
      <c r="D13483" t="s">
        <v>4133</v>
      </c>
      <c r="E13483" t="s">
        <v>555</v>
      </c>
      <c r="F13483" t="str">
        <f>VLOOKUP(orders[[#This Row],[product_id]],Products!A:C,3,0)</f>
        <v>Electronics</v>
      </c>
      <c r="G13483">
        <v>1</v>
      </c>
      <c r="H13483" s="6">
        <v>0.18327055912766738</v>
      </c>
      <c r="I13483" s="2">
        <f>VLOOKUP($E13483,
Products!$A$1:$F$201,MATCH(Orders!I$1,Products!$A$1:$F$1,0),0)</f>
        <v>32397.674936233889</v>
      </c>
      <c r="J13483" s="2">
        <f>VLOOKUP($E13483,
Products!$A$1:$F$201,MATCH(Orders!J$1,Products!$A$1:$F$1,0),0)</f>
        <v>24559.251285382288</v>
      </c>
    </row>
    <row r="13484" spans="1:10">
      <c r="A13484">
        <v>13483</v>
      </c>
      <c r="B13484" s="4">
        <v>45896</v>
      </c>
      <c r="C13484" s="10">
        <f>DATE(YEAR(orders[[#This Row],[order_date]]), MONTH(orders[[#This Row],[order_date]]), 1)</f>
        <v>45870</v>
      </c>
      <c r="D13484" t="s">
        <v>3537</v>
      </c>
      <c r="E13484" t="s">
        <v>557</v>
      </c>
      <c r="F13484" t="str">
        <f>VLOOKUP(orders[[#This Row],[product_id]],Products!A:C,3,0)</f>
        <v>Electronics</v>
      </c>
      <c r="G13484">
        <v>2</v>
      </c>
      <c r="H13484" s="6">
        <v>0.19283699979160024</v>
      </c>
      <c r="I13484" s="2">
        <f>VLOOKUP($E13484,
Products!$A$1:$F$201,MATCH(Orders!I$1,Products!$A$1:$F$1,0),0)</f>
        <v>23950.56449224626</v>
      </c>
      <c r="J13484" s="2">
        <f>VLOOKUP($E13484,
Products!$A$1:$F$201,MATCH(Orders!J$1,Products!$A$1:$F$1,0),0)</f>
        <v>16488.618979732779</v>
      </c>
    </row>
    <row r="13485" spans="1:10">
      <c r="A13485">
        <v>13484</v>
      </c>
      <c r="B13485" s="4">
        <v>45160</v>
      </c>
      <c r="C13485" s="10">
        <f>DATE(YEAR(orders[[#This Row],[order_date]]), MONTH(orders[[#This Row],[order_date]]), 1)</f>
        <v>45139</v>
      </c>
      <c r="D13485" t="s">
        <v>1130</v>
      </c>
      <c r="E13485" t="s">
        <v>704</v>
      </c>
      <c r="F13485" t="str">
        <f>VLOOKUP(orders[[#This Row],[product_id]],Products!A:C,3,0)</f>
        <v>Electronics</v>
      </c>
      <c r="G13485">
        <v>1</v>
      </c>
      <c r="H13485" s="6">
        <v>0.14532154482873028</v>
      </c>
      <c r="I13485" s="2">
        <f>VLOOKUP($E13485,
Products!$A$1:$F$201,MATCH(Orders!I$1,Products!$A$1:$F$1,0),0)</f>
        <v>2453.3182634424861</v>
      </c>
      <c r="J13485" s="2">
        <f>VLOOKUP($E13485,
Products!$A$1:$F$201,MATCH(Orders!J$1,Products!$A$1:$F$1,0),0)</f>
        <v>1951.860511286576</v>
      </c>
    </row>
    <row r="13486" spans="1:10">
      <c r="A13486">
        <v>13485</v>
      </c>
      <c r="B13486" s="4">
        <v>45343</v>
      </c>
      <c r="C13486" s="10">
        <f>DATE(YEAR(orders[[#This Row],[order_date]]), MONTH(orders[[#This Row],[order_date]]), 1)</f>
        <v>45323</v>
      </c>
      <c r="D13486" t="s">
        <v>1735</v>
      </c>
      <c r="E13486" t="s">
        <v>543</v>
      </c>
      <c r="F13486" t="str">
        <f>VLOOKUP(orders[[#This Row],[product_id]],Products!A:C,3,0)</f>
        <v>Appliances</v>
      </c>
      <c r="G13486">
        <v>1</v>
      </c>
      <c r="H13486" s="6">
        <v>5.8057633168445658E-2</v>
      </c>
      <c r="I13486" s="2">
        <f>VLOOKUP($E13486,
Products!$A$1:$F$201,MATCH(Orders!I$1,Products!$A$1:$F$1,0),0)</f>
        <v>2300.989425669633</v>
      </c>
      <c r="J13486" s="2">
        <f>VLOOKUP($E13486,
Products!$A$1:$F$201,MATCH(Orders!J$1,Products!$A$1:$F$1,0),0)</f>
        <v>1726.390958088811</v>
      </c>
    </row>
    <row r="13487" spans="1:10">
      <c r="A13487">
        <v>13486</v>
      </c>
      <c r="B13487" s="4">
        <v>45079</v>
      </c>
      <c r="C13487" s="10">
        <f>DATE(YEAR(orders[[#This Row],[order_date]]), MONTH(orders[[#This Row],[order_date]]), 1)</f>
        <v>45078</v>
      </c>
      <c r="D13487" t="s">
        <v>4331</v>
      </c>
      <c r="E13487" t="s">
        <v>549</v>
      </c>
      <c r="F13487" t="str">
        <f>VLOOKUP(orders[[#This Row],[product_id]],Products!A:C,3,0)</f>
        <v>Electronics</v>
      </c>
      <c r="G13487">
        <v>3</v>
      </c>
      <c r="H13487" s="6">
        <v>0.13561455044750181</v>
      </c>
      <c r="I13487" s="2">
        <f>VLOOKUP($E13487,
Products!$A$1:$F$201,MATCH(Orders!I$1,Products!$A$1:$F$1,0),0)</f>
        <v>32579.222893763279</v>
      </c>
      <c r="J13487" s="2">
        <f>VLOOKUP($E13487,
Products!$A$1:$F$201,MATCH(Orders!J$1,Products!$A$1:$F$1,0),0)</f>
        <v>22472.912188105081</v>
      </c>
    </row>
    <row r="13488" spans="1:10">
      <c r="A13488">
        <v>13487</v>
      </c>
      <c r="B13488" s="4">
        <v>45198</v>
      </c>
      <c r="C13488" s="10">
        <f>DATE(YEAR(orders[[#This Row],[order_date]]), MONTH(orders[[#This Row],[order_date]]), 1)</f>
        <v>45170</v>
      </c>
      <c r="D13488" t="s">
        <v>2625</v>
      </c>
      <c r="E13488" t="s">
        <v>594</v>
      </c>
      <c r="F13488" t="str">
        <f>VLOOKUP(orders[[#This Row],[product_id]],Products!A:C,3,0)</f>
        <v>Electronics</v>
      </c>
      <c r="G13488">
        <v>1</v>
      </c>
      <c r="H13488" s="6">
        <v>0.23925991092800017</v>
      </c>
      <c r="I13488" s="2">
        <f>VLOOKUP($E13488,
Products!$A$1:$F$201,MATCH(Orders!I$1,Products!$A$1:$F$1,0),0)</f>
        <v>19992.108086337241</v>
      </c>
      <c r="J13488" s="2">
        <f>VLOOKUP($E13488,
Products!$A$1:$F$201,MATCH(Orders!J$1,Products!$A$1:$F$1,0),0)</f>
        <v>14456.6967044005</v>
      </c>
    </row>
    <row r="13489" spans="1:10">
      <c r="A13489">
        <v>13488</v>
      </c>
      <c r="B13489" s="4">
        <v>45318</v>
      </c>
      <c r="C13489" s="10">
        <f>DATE(YEAR(orders[[#This Row],[order_date]]), MONTH(orders[[#This Row],[order_date]]), 1)</f>
        <v>45292</v>
      </c>
      <c r="D13489" t="s">
        <v>3194</v>
      </c>
      <c r="E13489" t="s">
        <v>631</v>
      </c>
      <c r="F13489" t="str">
        <f>VLOOKUP(orders[[#This Row],[product_id]],Products!A:C,3,0)</f>
        <v>Appliances</v>
      </c>
      <c r="G13489">
        <v>2</v>
      </c>
      <c r="H13489" s="6">
        <v>0.14012411637103575</v>
      </c>
      <c r="I13489" s="2">
        <f>VLOOKUP($E13489,
Products!$A$1:$F$201,MATCH(Orders!I$1,Products!$A$1:$F$1,0),0)</f>
        <v>5983.7308645702497</v>
      </c>
      <c r="J13489" s="2">
        <f>VLOOKUP($E13489,
Products!$A$1:$F$201,MATCH(Orders!J$1,Products!$A$1:$F$1,0),0)</f>
        <v>4205.6432936163774</v>
      </c>
    </row>
    <row r="13490" spans="1:10">
      <c r="A13490">
        <v>13489</v>
      </c>
      <c r="B13490" s="4">
        <v>45473</v>
      </c>
      <c r="C13490" s="10">
        <f>DATE(YEAR(orders[[#This Row],[order_date]]), MONTH(orders[[#This Row],[order_date]]), 1)</f>
        <v>45444</v>
      </c>
      <c r="D13490" t="s">
        <v>4701</v>
      </c>
      <c r="E13490" t="s">
        <v>561</v>
      </c>
      <c r="F13490" t="str">
        <f>VLOOKUP(orders[[#This Row],[product_id]],Products!A:C,3,0)</f>
        <v>Appliances</v>
      </c>
      <c r="G13490">
        <v>2</v>
      </c>
      <c r="H13490" s="6">
        <v>8.2026949012460285E-2</v>
      </c>
      <c r="I13490" s="2">
        <f>VLOOKUP($E13490,
Products!$A$1:$F$201,MATCH(Orders!I$1,Products!$A$1:$F$1,0),0)</f>
        <v>23155.073093252329</v>
      </c>
      <c r="J13490" s="2">
        <f>VLOOKUP($E13490,
Products!$A$1:$F$201,MATCH(Orders!J$1,Products!$A$1:$F$1,0),0)</f>
        <v>17849.867849807979</v>
      </c>
    </row>
    <row r="13491" spans="1:10">
      <c r="A13491">
        <v>13490</v>
      </c>
      <c r="B13491" s="4">
        <v>45651</v>
      </c>
      <c r="C13491" s="10">
        <f>DATE(YEAR(orders[[#This Row],[order_date]]), MONTH(orders[[#This Row],[order_date]]), 1)</f>
        <v>45627</v>
      </c>
      <c r="D13491" t="s">
        <v>1061</v>
      </c>
      <c r="E13491" t="s">
        <v>699</v>
      </c>
      <c r="F13491" t="str">
        <f>VLOOKUP(orders[[#This Row],[product_id]],Products!A:C,3,0)</f>
        <v>Appliances</v>
      </c>
      <c r="G13491">
        <v>2</v>
      </c>
      <c r="H13491" s="6">
        <v>9.0917231377627916E-2</v>
      </c>
      <c r="I13491" s="2">
        <f>VLOOKUP($E13491,
Products!$A$1:$F$201,MATCH(Orders!I$1,Products!$A$1:$F$1,0),0)</f>
        <v>25091.998133165329</v>
      </c>
      <c r="J13491" s="2">
        <f>VLOOKUP($E13491,
Products!$A$1:$F$201,MATCH(Orders!J$1,Products!$A$1:$F$1,0),0)</f>
        <v>18464.226825266349</v>
      </c>
    </row>
    <row r="13492" spans="1:10">
      <c r="A13492">
        <v>13491</v>
      </c>
      <c r="B13492" s="4">
        <v>45115</v>
      </c>
      <c r="C13492" s="10">
        <f>DATE(YEAR(orders[[#This Row],[order_date]]), MONTH(orders[[#This Row],[order_date]]), 1)</f>
        <v>45108</v>
      </c>
      <c r="D13492" t="s">
        <v>3672</v>
      </c>
      <c r="E13492" t="s">
        <v>550</v>
      </c>
      <c r="F13492" t="str">
        <f>VLOOKUP(orders[[#This Row],[product_id]],Products!A:C,3,0)</f>
        <v>Electronics</v>
      </c>
      <c r="G13492">
        <v>2</v>
      </c>
      <c r="H13492" s="6">
        <v>0.19923678721719462</v>
      </c>
      <c r="I13492" s="2">
        <f>VLOOKUP($E13492,
Products!$A$1:$F$201,MATCH(Orders!I$1,Products!$A$1:$F$1,0),0)</f>
        <v>21928.70634496431</v>
      </c>
      <c r="J13492" s="2">
        <f>VLOOKUP($E13492,
Products!$A$1:$F$201,MATCH(Orders!J$1,Products!$A$1:$F$1,0),0)</f>
        <v>17227.037321653719</v>
      </c>
    </row>
    <row r="13493" spans="1:10">
      <c r="A13493">
        <v>13492</v>
      </c>
      <c r="B13493" s="4">
        <v>45738</v>
      </c>
      <c r="C13493" s="10">
        <f>DATE(YEAR(orders[[#This Row],[order_date]]), MONTH(orders[[#This Row],[order_date]]), 1)</f>
        <v>45717</v>
      </c>
      <c r="D13493" t="s">
        <v>3518</v>
      </c>
      <c r="E13493" t="s">
        <v>685</v>
      </c>
      <c r="F13493" t="str">
        <f>VLOOKUP(orders[[#This Row],[product_id]],Products!A:C,3,0)</f>
        <v>Electronics</v>
      </c>
      <c r="G13493">
        <v>1</v>
      </c>
      <c r="H13493" s="6">
        <v>0.21439966909088365</v>
      </c>
      <c r="I13493" s="2">
        <f>VLOOKUP($E13493,
Products!$A$1:$F$201,MATCH(Orders!I$1,Products!$A$1:$F$1,0),0)</f>
        <v>30011.61348468516</v>
      </c>
      <c r="J13493" s="2">
        <f>VLOOKUP($E13493,
Products!$A$1:$F$201,MATCH(Orders!J$1,Products!$A$1:$F$1,0),0)</f>
        <v>20796.213094008199</v>
      </c>
    </row>
    <row r="13494" spans="1:10">
      <c r="A13494">
        <v>13493</v>
      </c>
      <c r="B13494" s="4">
        <v>45321</v>
      </c>
      <c r="C13494" s="10">
        <f>DATE(YEAR(orders[[#This Row],[order_date]]), MONTH(orders[[#This Row],[order_date]]), 1)</f>
        <v>45292</v>
      </c>
      <c r="D13494" t="s">
        <v>4365</v>
      </c>
      <c r="E13494" t="s">
        <v>634</v>
      </c>
      <c r="F13494" t="str">
        <f>VLOOKUP(orders[[#This Row],[product_id]],Products!A:C,3,0)</f>
        <v>Appliances</v>
      </c>
      <c r="G13494">
        <v>1</v>
      </c>
      <c r="H13494" s="6">
        <v>9.1398030200267905E-2</v>
      </c>
      <c r="I13494" s="2">
        <f>VLOOKUP($E13494,
Products!$A$1:$F$201,MATCH(Orders!I$1,Products!$A$1:$F$1,0),0)</f>
        <v>25631.29637331214</v>
      </c>
      <c r="J13494" s="2">
        <f>VLOOKUP($E13494,
Products!$A$1:$F$201,MATCH(Orders!J$1,Products!$A$1:$F$1,0),0)</f>
        <v>17692.643397044121</v>
      </c>
    </row>
    <row r="13495" spans="1:10">
      <c r="A13495">
        <v>13494</v>
      </c>
      <c r="B13495" s="4">
        <v>45588</v>
      </c>
      <c r="C13495" s="10">
        <f>DATE(YEAR(orders[[#This Row],[order_date]]), MONTH(orders[[#This Row],[order_date]]), 1)</f>
        <v>45566</v>
      </c>
      <c r="D13495" t="s">
        <v>1259</v>
      </c>
      <c r="E13495" t="s">
        <v>592</v>
      </c>
      <c r="F13495" t="str">
        <f>VLOOKUP(orders[[#This Row],[product_id]],Products!A:C,3,0)</f>
        <v>Electronics</v>
      </c>
      <c r="G13495">
        <v>3</v>
      </c>
      <c r="H13495" s="6">
        <v>0.12365393390800659</v>
      </c>
      <c r="I13495" s="2">
        <f>VLOOKUP($E13495,
Products!$A$1:$F$201,MATCH(Orders!I$1,Products!$A$1:$F$1,0),0)</f>
        <v>12221.95918536383</v>
      </c>
      <c r="J13495" s="2">
        <f>VLOOKUP($E13495,
Products!$A$1:$F$201,MATCH(Orders!J$1,Products!$A$1:$F$1,0),0)</f>
        <v>9737.7215556427309</v>
      </c>
    </row>
    <row r="13496" spans="1:10">
      <c r="A13496">
        <v>13495</v>
      </c>
      <c r="B13496" s="4">
        <v>45779</v>
      </c>
      <c r="C13496" s="10">
        <f>DATE(YEAR(orders[[#This Row],[order_date]]), MONTH(orders[[#This Row],[order_date]]), 1)</f>
        <v>45778</v>
      </c>
      <c r="D13496" t="s">
        <v>2592</v>
      </c>
      <c r="E13496" t="s">
        <v>621</v>
      </c>
      <c r="F13496" t="str">
        <f>VLOOKUP(orders[[#This Row],[product_id]],Products!A:C,3,0)</f>
        <v>Electronics</v>
      </c>
      <c r="G13496">
        <v>1</v>
      </c>
      <c r="H13496" s="6">
        <v>0.20455094386955688</v>
      </c>
      <c r="I13496" s="2">
        <f>VLOOKUP($E13496,
Products!$A$1:$F$201,MATCH(Orders!I$1,Products!$A$1:$F$1,0),0)</f>
        <v>11784.05708818019</v>
      </c>
      <c r="J13496" s="2">
        <f>VLOOKUP($E13496,
Products!$A$1:$F$201,MATCH(Orders!J$1,Products!$A$1:$F$1,0),0)</f>
        <v>7779.8525757032758</v>
      </c>
    </row>
    <row r="13497" spans="1:10">
      <c r="A13497">
        <v>13496</v>
      </c>
      <c r="B13497" s="4">
        <v>45520</v>
      </c>
      <c r="C13497" s="10">
        <f>DATE(YEAR(orders[[#This Row],[order_date]]), MONTH(orders[[#This Row],[order_date]]), 1)</f>
        <v>45505</v>
      </c>
      <c r="D13497" t="s">
        <v>973</v>
      </c>
      <c r="E13497" t="s">
        <v>569</v>
      </c>
      <c r="F13497" t="str">
        <f>VLOOKUP(orders[[#This Row],[product_id]],Products!A:C,3,0)</f>
        <v>Electronics</v>
      </c>
      <c r="G13497">
        <v>2</v>
      </c>
      <c r="H13497" s="6">
        <v>0.1916716021433405</v>
      </c>
      <c r="I13497" s="2">
        <f>VLOOKUP($E13497,
Products!$A$1:$F$201,MATCH(Orders!I$1,Products!$A$1:$F$1,0),0)</f>
        <v>30739.034547193129</v>
      </c>
      <c r="J13497" s="2">
        <f>VLOOKUP($E13497,
Products!$A$1:$F$201,MATCH(Orders!J$1,Products!$A$1:$F$1,0),0)</f>
        <v>22938.60345365321</v>
      </c>
    </row>
    <row r="13498" spans="1:10">
      <c r="A13498">
        <v>13497</v>
      </c>
      <c r="B13498" s="4">
        <v>45116</v>
      </c>
      <c r="C13498" s="10">
        <f>DATE(YEAR(orders[[#This Row],[order_date]]), MONTH(orders[[#This Row],[order_date]]), 1)</f>
        <v>45108</v>
      </c>
      <c r="D13498" t="s">
        <v>2621</v>
      </c>
      <c r="E13498" t="s">
        <v>641</v>
      </c>
      <c r="F13498" t="str">
        <f>VLOOKUP(orders[[#This Row],[product_id]],Products!A:C,3,0)</f>
        <v>Appliances</v>
      </c>
      <c r="G13498">
        <v>2</v>
      </c>
      <c r="H13498" s="6">
        <v>0.14426346972788701</v>
      </c>
      <c r="I13498" s="2">
        <f>VLOOKUP($E13498,
Products!$A$1:$F$201,MATCH(Orders!I$1,Products!$A$1:$F$1,0),0)</f>
        <v>27167.965718506261</v>
      </c>
      <c r="J13498" s="2">
        <f>VLOOKUP($E13498,
Products!$A$1:$F$201,MATCH(Orders!J$1,Products!$A$1:$F$1,0),0)</f>
        <v>19748.025676381669</v>
      </c>
    </row>
    <row r="13499" spans="1:10">
      <c r="A13499">
        <v>13498</v>
      </c>
      <c r="B13499" s="4">
        <v>45160</v>
      </c>
      <c r="C13499" s="10">
        <f>DATE(YEAR(orders[[#This Row],[order_date]]), MONTH(orders[[#This Row],[order_date]]), 1)</f>
        <v>45139</v>
      </c>
      <c r="D13499" t="s">
        <v>3745</v>
      </c>
      <c r="E13499" t="s">
        <v>676</v>
      </c>
      <c r="F13499" t="str">
        <f>VLOOKUP(orders[[#This Row],[product_id]],Products!A:C,3,0)</f>
        <v>Electronics</v>
      </c>
      <c r="G13499">
        <v>1</v>
      </c>
      <c r="H13499" s="6">
        <v>0.12738494225791175</v>
      </c>
      <c r="I13499" s="2">
        <f>VLOOKUP($E13499,
Products!$A$1:$F$201,MATCH(Orders!I$1,Products!$A$1:$F$1,0),0)</f>
        <v>30008.64884218746</v>
      </c>
      <c r="J13499" s="2">
        <f>VLOOKUP($E13499,
Products!$A$1:$F$201,MATCH(Orders!J$1,Products!$A$1:$F$1,0),0)</f>
        <v>19907.2372539471</v>
      </c>
    </row>
    <row r="13500" spans="1:10">
      <c r="A13500">
        <v>13499</v>
      </c>
      <c r="B13500" s="4">
        <v>45158</v>
      </c>
      <c r="C13500" s="10">
        <f>DATE(YEAR(orders[[#This Row],[order_date]]), MONTH(orders[[#This Row],[order_date]]), 1)</f>
        <v>45139</v>
      </c>
      <c r="D13500" t="s">
        <v>1946</v>
      </c>
      <c r="E13500" t="s">
        <v>641</v>
      </c>
      <c r="F13500" t="str">
        <f>VLOOKUP(orders[[#This Row],[product_id]],Products!A:C,3,0)</f>
        <v>Appliances</v>
      </c>
      <c r="G13500">
        <v>2</v>
      </c>
      <c r="H13500" s="6">
        <v>7.1458055421410469E-2</v>
      </c>
      <c r="I13500" s="2">
        <f>VLOOKUP($E13500,
Products!$A$1:$F$201,MATCH(Orders!I$1,Products!$A$1:$F$1,0),0)</f>
        <v>27167.965718506261</v>
      </c>
      <c r="J13500" s="2">
        <f>VLOOKUP($E13500,
Products!$A$1:$F$201,MATCH(Orders!J$1,Products!$A$1:$F$1,0),0)</f>
        <v>19748.025676381669</v>
      </c>
    </row>
    <row r="13501" spans="1:10">
      <c r="A13501">
        <v>13500</v>
      </c>
      <c r="B13501" s="4">
        <v>45284</v>
      </c>
      <c r="C13501" s="10">
        <f>DATE(YEAR(orders[[#This Row],[order_date]]), MONTH(orders[[#This Row],[order_date]]), 1)</f>
        <v>45261</v>
      </c>
      <c r="D13501" t="s">
        <v>769</v>
      </c>
      <c r="E13501" t="s">
        <v>534</v>
      </c>
      <c r="F13501" t="str">
        <f>VLOOKUP(orders[[#This Row],[product_id]],Products!A:C,3,0)</f>
        <v>Appliances</v>
      </c>
      <c r="G13501">
        <v>2</v>
      </c>
      <c r="H13501" s="6">
        <v>0.14719055951613591</v>
      </c>
      <c r="I13501" s="2">
        <f>VLOOKUP($E13501,
Products!$A$1:$F$201,MATCH(Orders!I$1,Products!$A$1:$F$1,0),0)</f>
        <v>24743.162958088669</v>
      </c>
      <c r="J13501" s="2">
        <f>VLOOKUP($E13501,
Products!$A$1:$F$201,MATCH(Orders!J$1,Products!$A$1:$F$1,0),0)</f>
        <v>19307.588986555591</v>
      </c>
    </row>
    <row r="13502" spans="1:10">
      <c r="A13502">
        <v>13501</v>
      </c>
      <c r="B13502" s="4">
        <v>45404</v>
      </c>
      <c r="C13502" s="10">
        <f>DATE(YEAR(orders[[#This Row],[order_date]]), MONTH(orders[[#This Row],[order_date]]), 1)</f>
        <v>45383</v>
      </c>
      <c r="D13502" t="s">
        <v>3195</v>
      </c>
      <c r="E13502" t="s">
        <v>518</v>
      </c>
      <c r="F13502" t="str">
        <f>VLOOKUP(orders[[#This Row],[product_id]],Products!A:C,3,0)</f>
        <v>Electronics</v>
      </c>
      <c r="G13502">
        <v>2</v>
      </c>
      <c r="H13502" s="6">
        <v>0.19203795697732329</v>
      </c>
      <c r="I13502" s="2">
        <f>VLOOKUP($E13502,
Products!$A$1:$F$201,MATCH(Orders!I$1,Products!$A$1:$F$1,0),0)</f>
        <v>23393.890826127132</v>
      </c>
      <c r="J13502" s="2">
        <f>VLOOKUP($E13502,
Products!$A$1:$F$201,MATCH(Orders!J$1,Products!$A$1:$F$1,0),0)</f>
        <v>16064.756531016081</v>
      </c>
    </row>
    <row r="13503" spans="1:10">
      <c r="A13503">
        <v>13502</v>
      </c>
      <c r="B13503" s="4">
        <v>45163</v>
      </c>
      <c r="C13503" s="10">
        <f>DATE(YEAR(orders[[#This Row],[order_date]]), MONTH(orders[[#This Row],[order_date]]), 1)</f>
        <v>45139</v>
      </c>
      <c r="D13503" t="s">
        <v>4468</v>
      </c>
      <c r="E13503" t="s">
        <v>634</v>
      </c>
      <c r="F13503" t="str">
        <f>VLOOKUP(orders[[#This Row],[product_id]],Products!A:C,3,0)</f>
        <v>Appliances</v>
      </c>
      <c r="G13503">
        <v>2</v>
      </c>
      <c r="H13503" s="6">
        <v>0.10366760078380845</v>
      </c>
      <c r="I13503" s="2">
        <f>VLOOKUP($E13503,
Products!$A$1:$F$201,MATCH(Orders!I$1,Products!$A$1:$F$1,0),0)</f>
        <v>25631.29637331214</v>
      </c>
      <c r="J13503" s="2">
        <f>VLOOKUP($E13503,
Products!$A$1:$F$201,MATCH(Orders!J$1,Products!$A$1:$F$1,0),0)</f>
        <v>17692.643397044121</v>
      </c>
    </row>
    <row r="13504" spans="1:10">
      <c r="A13504">
        <v>13503</v>
      </c>
      <c r="B13504" s="4">
        <v>45983</v>
      </c>
      <c r="C13504" s="10">
        <f>DATE(YEAR(orders[[#This Row],[order_date]]), MONTH(orders[[#This Row],[order_date]]), 1)</f>
        <v>45962</v>
      </c>
      <c r="D13504" t="s">
        <v>3294</v>
      </c>
      <c r="E13504" t="s">
        <v>534</v>
      </c>
      <c r="F13504" t="str">
        <f>VLOOKUP(orders[[#This Row],[product_id]],Products!A:C,3,0)</f>
        <v>Appliances</v>
      </c>
      <c r="G13504">
        <v>3</v>
      </c>
      <c r="H13504" s="6">
        <v>8.2891854616193361E-2</v>
      </c>
      <c r="I13504" s="2">
        <f>VLOOKUP($E13504,
Products!$A$1:$F$201,MATCH(Orders!I$1,Products!$A$1:$F$1,0),0)</f>
        <v>24743.162958088669</v>
      </c>
      <c r="J13504" s="2">
        <f>VLOOKUP($E13504,
Products!$A$1:$F$201,MATCH(Orders!J$1,Products!$A$1:$F$1,0),0)</f>
        <v>19307.588986555591</v>
      </c>
    </row>
    <row r="13505" spans="1:10">
      <c r="A13505">
        <v>13504</v>
      </c>
      <c r="B13505" s="4">
        <v>45139</v>
      </c>
      <c r="C13505" s="10">
        <f>DATE(YEAR(orders[[#This Row],[order_date]]), MONTH(orders[[#This Row],[order_date]]), 1)</f>
        <v>45139</v>
      </c>
      <c r="D13505" t="s">
        <v>2004</v>
      </c>
      <c r="E13505" t="s">
        <v>683</v>
      </c>
      <c r="F13505" t="str">
        <f>VLOOKUP(orders[[#This Row],[product_id]],Products!A:C,3,0)</f>
        <v>Electronics</v>
      </c>
      <c r="G13505">
        <v>2</v>
      </c>
      <c r="H13505" s="6">
        <v>0.22219862867939572</v>
      </c>
      <c r="I13505" s="2">
        <f>VLOOKUP($E13505,
Products!$A$1:$F$201,MATCH(Orders!I$1,Products!$A$1:$F$1,0),0)</f>
        <v>30555.409096588959</v>
      </c>
      <c r="J13505" s="2">
        <f>VLOOKUP($E13505,
Products!$A$1:$F$201,MATCH(Orders!J$1,Products!$A$1:$F$1,0),0)</f>
        <v>20295.233857550291</v>
      </c>
    </row>
    <row r="13506" spans="1:10">
      <c r="A13506">
        <v>13505</v>
      </c>
      <c r="B13506" s="4">
        <v>45305</v>
      </c>
      <c r="C13506" s="10">
        <f>DATE(YEAR(orders[[#This Row],[order_date]]), MONTH(orders[[#This Row],[order_date]]), 1)</f>
        <v>45292</v>
      </c>
      <c r="D13506" t="s">
        <v>1175</v>
      </c>
      <c r="E13506" t="s">
        <v>542</v>
      </c>
      <c r="F13506" t="str">
        <f>VLOOKUP(orders[[#This Row],[product_id]],Products!A:C,3,0)</f>
        <v>Electronics</v>
      </c>
      <c r="G13506">
        <v>1</v>
      </c>
      <c r="H13506" s="6">
        <v>0.14147723671855861</v>
      </c>
      <c r="I13506" s="2">
        <f>VLOOKUP($E13506,
Products!$A$1:$F$201,MATCH(Orders!I$1,Products!$A$1:$F$1,0),0)</f>
        <v>29298.352838526029</v>
      </c>
      <c r="J13506" s="2">
        <f>VLOOKUP($E13506,
Products!$A$1:$F$201,MATCH(Orders!J$1,Products!$A$1:$F$1,0),0)</f>
        <v>19250.751682102291</v>
      </c>
    </row>
    <row r="13507" spans="1:10">
      <c r="A13507">
        <v>13506</v>
      </c>
      <c r="B13507" s="4">
        <v>45952</v>
      </c>
      <c r="C13507" s="10">
        <f>DATE(YEAR(orders[[#This Row],[order_date]]), MONTH(orders[[#This Row],[order_date]]), 1)</f>
        <v>45931</v>
      </c>
      <c r="D13507" t="s">
        <v>3993</v>
      </c>
      <c r="E13507" t="s">
        <v>506</v>
      </c>
      <c r="F13507" t="str">
        <f>VLOOKUP(orders[[#This Row],[product_id]],Products!A:C,3,0)</f>
        <v>Electronics</v>
      </c>
      <c r="G13507">
        <v>1</v>
      </c>
      <c r="H13507" s="6">
        <v>0.12364302006873454</v>
      </c>
      <c r="I13507" s="2">
        <f>VLOOKUP($E13507,
Products!$A$1:$F$201,MATCH(Orders!I$1,Products!$A$1:$F$1,0),0)</f>
        <v>2354.115904304108</v>
      </c>
      <c r="J13507" s="2">
        <f>VLOOKUP($E13507,
Products!$A$1:$F$201,MATCH(Orders!J$1,Products!$A$1:$F$1,0),0)</f>
        <v>1810.784620830796</v>
      </c>
    </row>
    <row r="13508" spans="1:10">
      <c r="A13508">
        <v>13507</v>
      </c>
      <c r="B13508" s="4">
        <v>45835</v>
      </c>
      <c r="C13508" s="10">
        <f>DATE(YEAR(orders[[#This Row],[order_date]]), MONTH(orders[[#This Row],[order_date]]), 1)</f>
        <v>45809</v>
      </c>
      <c r="D13508" t="s">
        <v>4642</v>
      </c>
      <c r="E13508" t="s">
        <v>613</v>
      </c>
      <c r="F13508" t="str">
        <f>VLOOKUP(orders[[#This Row],[product_id]],Products!A:C,3,0)</f>
        <v>Appliances</v>
      </c>
      <c r="G13508">
        <v>1</v>
      </c>
      <c r="H13508" s="6">
        <v>0.11448255457133893</v>
      </c>
      <c r="I13508" s="2">
        <f>VLOOKUP($E13508,
Products!$A$1:$F$201,MATCH(Orders!I$1,Products!$A$1:$F$1,0),0)</f>
        <v>6365.2492969652412</v>
      </c>
      <c r="J13508" s="2">
        <f>VLOOKUP($E13508,
Products!$A$1:$F$201,MATCH(Orders!J$1,Products!$A$1:$F$1,0),0)</f>
        <v>4174.927496964433</v>
      </c>
    </row>
    <row r="13509" spans="1:10">
      <c r="A13509">
        <v>13508</v>
      </c>
      <c r="B13509" s="4">
        <v>45376</v>
      </c>
      <c r="C13509" s="10">
        <f>DATE(YEAR(orders[[#This Row],[order_date]]), MONTH(orders[[#This Row],[order_date]]), 1)</f>
        <v>45352</v>
      </c>
      <c r="D13509" t="s">
        <v>2725</v>
      </c>
      <c r="E13509" t="s">
        <v>574</v>
      </c>
      <c r="F13509" t="str">
        <f>VLOOKUP(orders[[#This Row],[product_id]],Products!A:C,3,0)</f>
        <v>Electronics</v>
      </c>
      <c r="G13509">
        <v>1</v>
      </c>
      <c r="H13509" s="6">
        <v>0.14219631411870984</v>
      </c>
      <c r="I13509" s="2">
        <f>VLOOKUP($E13509,
Products!$A$1:$F$201,MATCH(Orders!I$1,Products!$A$1:$F$1,0),0)</f>
        <v>30824.427673567101</v>
      </c>
      <c r="J13509" s="2">
        <f>VLOOKUP($E13509,
Products!$A$1:$F$201,MATCH(Orders!J$1,Products!$A$1:$F$1,0),0)</f>
        <v>20473.07476940487</v>
      </c>
    </row>
    <row r="13510" spans="1:10">
      <c r="A13510">
        <v>13509</v>
      </c>
      <c r="B13510" s="4">
        <v>45495</v>
      </c>
      <c r="C13510" s="10">
        <f>DATE(YEAR(orders[[#This Row],[order_date]]), MONTH(orders[[#This Row],[order_date]]), 1)</f>
        <v>45474</v>
      </c>
      <c r="D13510" t="s">
        <v>2542</v>
      </c>
      <c r="E13510" t="s">
        <v>622</v>
      </c>
      <c r="F13510" t="str">
        <f>VLOOKUP(orders[[#This Row],[product_id]],Products!A:C,3,0)</f>
        <v>Electronics</v>
      </c>
      <c r="G13510">
        <v>2</v>
      </c>
      <c r="H13510" s="6">
        <v>0.2421623639904637</v>
      </c>
      <c r="I13510" s="2">
        <f>VLOOKUP($E13510,
Products!$A$1:$F$201,MATCH(Orders!I$1,Products!$A$1:$F$1,0),0)</f>
        <v>29891.969506397199</v>
      </c>
      <c r="J13510" s="2">
        <f>VLOOKUP($E13510,
Products!$A$1:$F$201,MATCH(Orders!J$1,Products!$A$1:$F$1,0),0)</f>
        <v>20298.690993957589</v>
      </c>
    </row>
    <row r="13511" spans="1:10">
      <c r="A13511">
        <v>13510</v>
      </c>
      <c r="B13511" s="4">
        <v>45739</v>
      </c>
      <c r="C13511" s="10">
        <f>DATE(YEAR(orders[[#This Row],[order_date]]), MONTH(orders[[#This Row],[order_date]]), 1)</f>
        <v>45717</v>
      </c>
      <c r="D13511" t="s">
        <v>2729</v>
      </c>
      <c r="E13511" t="s">
        <v>681</v>
      </c>
      <c r="F13511" t="str">
        <f>VLOOKUP(orders[[#This Row],[product_id]],Products!A:C,3,0)</f>
        <v>Appliances</v>
      </c>
      <c r="G13511">
        <v>2</v>
      </c>
      <c r="H13511" s="6">
        <v>0.12128645748188568</v>
      </c>
      <c r="I13511" s="2">
        <f>VLOOKUP($E13511,
Products!$A$1:$F$201,MATCH(Orders!I$1,Products!$A$1:$F$1,0),0)</f>
        <v>2080.3641662770501</v>
      </c>
      <c r="J13511" s="2">
        <f>VLOOKUP($E13511,
Products!$A$1:$F$201,MATCH(Orders!J$1,Products!$A$1:$F$1,0),0)</f>
        <v>1566.754559891986</v>
      </c>
    </row>
    <row r="13512" spans="1:10">
      <c r="A13512">
        <v>13511</v>
      </c>
      <c r="B13512" s="4">
        <v>45205</v>
      </c>
      <c r="C13512" s="10">
        <f>DATE(YEAR(orders[[#This Row],[order_date]]), MONTH(orders[[#This Row],[order_date]]), 1)</f>
        <v>45200</v>
      </c>
      <c r="D13512" t="s">
        <v>2295</v>
      </c>
      <c r="E13512" t="s">
        <v>688</v>
      </c>
      <c r="F13512" t="str">
        <f>VLOOKUP(orders[[#This Row],[product_id]],Products!A:C,3,0)</f>
        <v>Appliances</v>
      </c>
      <c r="G13512">
        <v>3</v>
      </c>
      <c r="H13512" s="6">
        <v>0.12846039400942444</v>
      </c>
      <c r="I13512" s="2">
        <f>VLOOKUP($E13512,
Products!$A$1:$F$201,MATCH(Orders!I$1,Products!$A$1:$F$1,0),0)</f>
        <v>5983.6860426434141</v>
      </c>
      <c r="J13512" s="2">
        <f>VLOOKUP($E13512,
Products!$A$1:$F$201,MATCH(Orders!J$1,Products!$A$1:$F$1,0),0)</f>
        <v>3911.563059036529</v>
      </c>
    </row>
    <row r="13513" spans="1:10">
      <c r="A13513">
        <v>13512</v>
      </c>
      <c r="B13513" s="4">
        <v>45140</v>
      </c>
      <c r="C13513" s="10">
        <f>DATE(YEAR(orders[[#This Row],[order_date]]), MONTH(orders[[#This Row],[order_date]]), 1)</f>
        <v>45139</v>
      </c>
      <c r="D13513" t="s">
        <v>1583</v>
      </c>
      <c r="E13513" t="s">
        <v>699</v>
      </c>
      <c r="F13513" t="str">
        <f>VLOOKUP(orders[[#This Row],[product_id]],Products!A:C,3,0)</f>
        <v>Appliances</v>
      </c>
      <c r="G13513">
        <v>2</v>
      </c>
      <c r="H13513" s="6">
        <v>8.8154398396687678E-2</v>
      </c>
      <c r="I13513" s="2">
        <f>VLOOKUP($E13513,
Products!$A$1:$F$201,MATCH(Orders!I$1,Products!$A$1:$F$1,0),0)</f>
        <v>25091.998133165329</v>
      </c>
      <c r="J13513" s="2">
        <f>VLOOKUP($E13513,
Products!$A$1:$F$201,MATCH(Orders!J$1,Products!$A$1:$F$1,0),0)</f>
        <v>18464.226825266349</v>
      </c>
    </row>
    <row r="13514" spans="1:10">
      <c r="A13514">
        <v>13513</v>
      </c>
      <c r="B13514" s="4">
        <v>45644</v>
      </c>
      <c r="C13514" s="10">
        <f>DATE(YEAR(orders[[#This Row],[order_date]]), MONTH(orders[[#This Row],[order_date]]), 1)</f>
        <v>45627</v>
      </c>
      <c r="D13514" t="s">
        <v>4369</v>
      </c>
      <c r="E13514" t="s">
        <v>616</v>
      </c>
      <c r="F13514" t="str">
        <f>VLOOKUP(orders[[#This Row],[product_id]],Products!A:C,3,0)</f>
        <v>Electronics</v>
      </c>
      <c r="G13514">
        <v>1</v>
      </c>
      <c r="H13514" s="6">
        <v>0.15226714063396837</v>
      </c>
      <c r="I13514" s="2">
        <f>VLOOKUP($E13514,
Products!$A$1:$F$201,MATCH(Orders!I$1,Products!$A$1:$F$1,0),0)</f>
        <v>12172.554053901489</v>
      </c>
      <c r="J13514" s="2">
        <f>VLOOKUP($E13514,
Products!$A$1:$F$201,MATCH(Orders!J$1,Products!$A$1:$F$1,0),0)</f>
        <v>9644.7702288148557</v>
      </c>
    </row>
    <row r="13515" spans="1:10">
      <c r="A13515">
        <v>13514</v>
      </c>
      <c r="B13515" s="4">
        <v>45896</v>
      </c>
      <c r="C13515" s="10">
        <f>DATE(YEAR(orders[[#This Row],[order_date]]), MONTH(orders[[#This Row],[order_date]]), 1)</f>
        <v>45870</v>
      </c>
      <c r="D13515" t="s">
        <v>1923</v>
      </c>
      <c r="E13515" t="s">
        <v>568</v>
      </c>
      <c r="F13515" t="str">
        <f>VLOOKUP(orders[[#This Row],[product_id]],Products!A:C,3,0)</f>
        <v>Electronics</v>
      </c>
      <c r="G13515">
        <v>2</v>
      </c>
      <c r="H13515" s="6">
        <v>0.118880931972028</v>
      </c>
      <c r="I13515" s="2">
        <f>VLOOKUP($E13515,
Products!$A$1:$F$201,MATCH(Orders!I$1,Products!$A$1:$F$1,0),0)</f>
        <v>21702.72353355262</v>
      </c>
      <c r="J13515" s="2">
        <f>VLOOKUP($E13515,
Products!$A$1:$F$201,MATCH(Orders!J$1,Products!$A$1:$F$1,0),0)</f>
        <v>17244.710704747551</v>
      </c>
    </row>
    <row r="13516" spans="1:10">
      <c r="A13516">
        <v>13515</v>
      </c>
      <c r="B13516" s="4">
        <v>45961</v>
      </c>
      <c r="C13516" s="10">
        <f>DATE(YEAR(orders[[#This Row],[order_date]]), MONTH(orders[[#This Row],[order_date]]), 1)</f>
        <v>45931</v>
      </c>
      <c r="D13516" t="s">
        <v>3465</v>
      </c>
      <c r="E13516" t="s">
        <v>527</v>
      </c>
      <c r="F13516" t="str">
        <f>VLOOKUP(orders[[#This Row],[product_id]],Products!A:C,3,0)</f>
        <v>Appliances</v>
      </c>
      <c r="G13516">
        <v>3</v>
      </c>
      <c r="H13516" s="6">
        <v>5.5533611053062405E-2</v>
      </c>
      <c r="I13516" s="2">
        <f>VLOOKUP($E13516,
Products!$A$1:$F$201,MATCH(Orders!I$1,Products!$A$1:$F$1,0),0)</f>
        <v>25833.54427698228</v>
      </c>
      <c r="J13516" s="2">
        <f>VLOOKUP($E13516,
Products!$A$1:$F$201,MATCH(Orders!J$1,Products!$A$1:$F$1,0),0)</f>
        <v>16827.881451334611</v>
      </c>
    </row>
    <row r="13517" spans="1:10">
      <c r="A13517">
        <v>13516</v>
      </c>
      <c r="B13517" s="4">
        <v>45797</v>
      </c>
      <c r="C13517" s="10">
        <f>DATE(YEAR(orders[[#This Row],[order_date]]), MONTH(orders[[#This Row],[order_date]]), 1)</f>
        <v>45778</v>
      </c>
      <c r="D13517" t="s">
        <v>2766</v>
      </c>
      <c r="E13517" t="s">
        <v>599</v>
      </c>
      <c r="F13517" t="str">
        <f>VLOOKUP(orders[[#This Row],[product_id]],Products!A:C,3,0)</f>
        <v>Electronics</v>
      </c>
      <c r="G13517">
        <v>1</v>
      </c>
      <c r="H13517" s="6">
        <v>0.11427158838789742</v>
      </c>
      <c r="I13517" s="2">
        <f>VLOOKUP($E13517,
Products!$A$1:$F$201,MATCH(Orders!I$1,Products!$A$1:$F$1,0),0)</f>
        <v>24019.70637428105</v>
      </c>
      <c r="J13517" s="2">
        <f>VLOOKUP($E13517,
Products!$A$1:$F$201,MATCH(Orders!J$1,Products!$A$1:$F$1,0),0)</f>
        <v>16602.559277417411</v>
      </c>
    </row>
    <row r="13518" spans="1:10">
      <c r="A13518">
        <v>13517</v>
      </c>
      <c r="B13518" s="4">
        <v>45997</v>
      </c>
      <c r="C13518" s="10">
        <f>DATE(YEAR(orders[[#This Row],[order_date]]), MONTH(orders[[#This Row],[order_date]]), 1)</f>
        <v>45992</v>
      </c>
      <c r="D13518" t="s">
        <v>927</v>
      </c>
      <c r="E13518" t="s">
        <v>516</v>
      </c>
      <c r="F13518" t="str">
        <f>VLOOKUP(orders[[#This Row],[product_id]],Products!A:C,3,0)</f>
        <v>Electronics</v>
      </c>
      <c r="G13518">
        <v>1</v>
      </c>
      <c r="H13518" s="6">
        <v>0.15141375480499505</v>
      </c>
      <c r="I13518" s="2">
        <f>VLOOKUP($E13518,
Products!$A$1:$F$201,MATCH(Orders!I$1,Products!$A$1:$F$1,0),0)</f>
        <v>12594.36437895595</v>
      </c>
      <c r="J13518" s="2">
        <f>VLOOKUP($E13518,
Products!$A$1:$F$201,MATCH(Orders!J$1,Products!$A$1:$F$1,0),0)</f>
        <v>9909.7267986522402</v>
      </c>
    </row>
    <row r="13519" spans="1:10">
      <c r="A13519">
        <v>13518</v>
      </c>
      <c r="B13519" s="4">
        <v>45364</v>
      </c>
      <c r="C13519" s="10">
        <f>DATE(YEAR(orders[[#This Row],[order_date]]), MONTH(orders[[#This Row],[order_date]]), 1)</f>
        <v>45352</v>
      </c>
      <c r="D13519" t="s">
        <v>2434</v>
      </c>
      <c r="E13519" t="s">
        <v>534</v>
      </c>
      <c r="F13519" t="str">
        <f>VLOOKUP(orders[[#This Row],[product_id]],Products!A:C,3,0)</f>
        <v>Appliances</v>
      </c>
      <c r="G13519">
        <v>2</v>
      </c>
      <c r="H13519" s="6">
        <v>9.2872322099337198E-2</v>
      </c>
      <c r="I13519" s="2">
        <f>VLOOKUP($E13519,
Products!$A$1:$F$201,MATCH(Orders!I$1,Products!$A$1:$F$1,0),0)</f>
        <v>24743.162958088669</v>
      </c>
      <c r="J13519" s="2">
        <f>VLOOKUP($E13519,
Products!$A$1:$F$201,MATCH(Orders!J$1,Products!$A$1:$F$1,0),0)</f>
        <v>19307.588986555591</v>
      </c>
    </row>
    <row r="13520" spans="1:10">
      <c r="A13520">
        <v>13519</v>
      </c>
      <c r="B13520" s="4">
        <v>45597</v>
      </c>
      <c r="C13520" s="10">
        <f>DATE(YEAR(orders[[#This Row],[order_date]]), MONTH(orders[[#This Row],[order_date]]), 1)</f>
        <v>45597</v>
      </c>
      <c r="D13520" t="s">
        <v>2125</v>
      </c>
      <c r="E13520" t="s">
        <v>611</v>
      </c>
      <c r="F13520" t="str">
        <f>VLOOKUP(orders[[#This Row],[product_id]],Products!A:C,3,0)</f>
        <v>Electronics</v>
      </c>
      <c r="G13520">
        <v>3</v>
      </c>
      <c r="H13520" s="6">
        <v>0.13012118557512753</v>
      </c>
      <c r="I13520" s="2">
        <f>VLOOKUP($E13520,
Products!$A$1:$F$201,MATCH(Orders!I$1,Products!$A$1:$F$1,0),0)</f>
        <v>12041.08303405661</v>
      </c>
      <c r="J13520" s="2">
        <f>VLOOKUP($E13520,
Products!$A$1:$F$201,MATCH(Orders!J$1,Products!$A$1:$F$1,0),0)</f>
        <v>7946.6428283753548</v>
      </c>
    </row>
    <row r="13521" spans="1:10">
      <c r="A13521">
        <v>13520</v>
      </c>
      <c r="B13521" s="4">
        <v>45830</v>
      </c>
      <c r="C13521" s="10">
        <f>DATE(YEAR(orders[[#This Row],[order_date]]), MONTH(orders[[#This Row],[order_date]]), 1)</f>
        <v>45809</v>
      </c>
      <c r="D13521" t="s">
        <v>1586</v>
      </c>
      <c r="E13521" t="s">
        <v>508</v>
      </c>
      <c r="F13521" t="str">
        <f>VLOOKUP(orders[[#This Row],[product_id]],Products!A:C,3,0)</f>
        <v>Electronics</v>
      </c>
      <c r="G13521">
        <v>3</v>
      </c>
      <c r="H13521" s="6">
        <v>0.2399012005856489</v>
      </c>
      <c r="I13521" s="2">
        <f>VLOOKUP($E13521,
Products!$A$1:$F$201,MATCH(Orders!I$1,Products!$A$1:$F$1,0),0)</f>
        <v>23345.985707147142</v>
      </c>
      <c r="J13521" s="2">
        <f>VLOOKUP($E13521,
Products!$A$1:$F$201,MATCH(Orders!J$1,Products!$A$1:$F$1,0),0)</f>
        <v>15772.90371323649</v>
      </c>
    </row>
    <row r="13522" spans="1:10">
      <c r="A13522">
        <v>13521</v>
      </c>
      <c r="B13522" s="4">
        <v>45972</v>
      </c>
      <c r="C13522" s="10">
        <f>DATE(YEAR(orders[[#This Row],[order_date]]), MONTH(orders[[#This Row],[order_date]]), 1)</f>
        <v>45962</v>
      </c>
      <c r="D13522" t="s">
        <v>1544</v>
      </c>
      <c r="E13522" t="s">
        <v>678</v>
      </c>
      <c r="F13522" t="str">
        <f>VLOOKUP(orders[[#This Row],[product_id]],Products!A:C,3,0)</f>
        <v>Appliances</v>
      </c>
      <c r="G13522">
        <v>3</v>
      </c>
      <c r="H13522" s="6">
        <v>6.0919093261312347E-2</v>
      </c>
      <c r="I13522" s="2">
        <f>VLOOKUP($E13522,
Products!$A$1:$F$201,MATCH(Orders!I$1,Products!$A$1:$F$1,0),0)</f>
        <v>24547.80463631255</v>
      </c>
      <c r="J13522" s="2">
        <f>VLOOKUP($E13522,
Products!$A$1:$F$201,MATCH(Orders!J$1,Products!$A$1:$F$1,0),0)</f>
        <v>16599.667533695861</v>
      </c>
    </row>
    <row r="13523" spans="1:10">
      <c r="A13523">
        <v>13522</v>
      </c>
      <c r="B13523" s="4">
        <v>45818</v>
      </c>
      <c r="C13523" s="10">
        <f>DATE(YEAR(orders[[#This Row],[order_date]]), MONTH(orders[[#This Row],[order_date]]), 1)</f>
        <v>45809</v>
      </c>
      <c r="D13523" t="s">
        <v>1457</v>
      </c>
      <c r="E13523" t="s">
        <v>508</v>
      </c>
      <c r="F13523" t="str">
        <f>VLOOKUP(orders[[#This Row],[product_id]],Products!A:C,3,0)</f>
        <v>Electronics</v>
      </c>
      <c r="G13523">
        <v>1</v>
      </c>
      <c r="H13523" s="6">
        <v>0.23275950170467358</v>
      </c>
      <c r="I13523" s="2">
        <f>VLOOKUP($E13523,
Products!$A$1:$F$201,MATCH(Orders!I$1,Products!$A$1:$F$1,0),0)</f>
        <v>23345.985707147142</v>
      </c>
      <c r="J13523" s="2">
        <f>VLOOKUP($E13523,
Products!$A$1:$F$201,MATCH(Orders!J$1,Products!$A$1:$F$1,0),0)</f>
        <v>15772.90371323649</v>
      </c>
    </row>
    <row r="13524" spans="1:10">
      <c r="A13524">
        <v>13523</v>
      </c>
      <c r="B13524" s="4">
        <v>45315</v>
      </c>
      <c r="C13524" s="10">
        <f>DATE(YEAR(orders[[#This Row],[order_date]]), MONTH(orders[[#This Row],[order_date]]), 1)</f>
        <v>45292</v>
      </c>
      <c r="D13524" t="s">
        <v>975</v>
      </c>
      <c r="E13524" t="s">
        <v>579</v>
      </c>
      <c r="F13524" t="str">
        <f>VLOOKUP(orders[[#This Row],[product_id]],Products!A:C,3,0)</f>
        <v>Appliances</v>
      </c>
      <c r="G13524">
        <v>1</v>
      </c>
      <c r="H13524" s="6">
        <v>0.12157476525170266</v>
      </c>
      <c r="I13524" s="2">
        <f>VLOOKUP($E13524,
Products!$A$1:$F$201,MATCH(Orders!I$1,Products!$A$1:$F$1,0),0)</f>
        <v>5919.3204980498322</v>
      </c>
      <c r="J13524" s="2">
        <f>VLOOKUP($E13524,
Products!$A$1:$F$201,MATCH(Orders!J$1,Products!$A$1:$F$1,0),0)</f>
        <v>3972.3071240281379</v>
      </c>
    </row>
    <row r="13525" spans="1:10">
      <c r="A13525">
        <v>13524</v>
      </c>
      <c r="B13525" s="4">
        <v>45061</v>
      </c>
      <c r="C13525" s="10">
        <f>DATE(YEAR(orders[[#This Row],[order_date]]), MONTH(orders[[#This Row],[order_date]]), 1)</f>
        <v>45047</v>
      </c>
      <c r="D13525" t="s">
        <v>4075</v>
      </c>
      <c r="E13525" t="s">
        <v>701</v>
      </c>
      <c r="F13525" t="str">
        <f>VLOOKUP(orders[[#This Row],[product_id]],Products!A:C,3,0)</f>
        <v>Electronics</v>
      </c>
      <c r="G13525">
        <v>3</v>
      </c>
      <c r="H13525" s="6">
        <v>0.12152422526069519</v>
      </c>
      <c r="I13525" s="2">
        <f>VLOOKUP($E13525,
Products!$A$1:$F$201,MATCH(Orders!I$1,Products!$A$1:$F$1,0),0)</f>
        <v>19562.35470664543</v>
      </c>
      <c r="J13525" s="2">
        <f>VLOOKUP($E13525,
Products!$A$1:$F$201,MATCH(Orders!J$1,Products!$A$1:$F$1,0),0)</f>
        <v>13782.49498098754</v>
      </c>
    </row>
    <row r="13526" spans="1:10">
      <c r="A13526">
        <v>13525</v>
      </c>
      <c r="B13526" s="4">
        <v>45458</v>
      </c>
      <c r="C13526" s="10">
        <f>DATE(YEAR(orders[[#This Row],[order_date]]), MONTH(orders[[#This Row],[order_date]]), 1)</f>
        <v>45444</v>
      </c>
      <c r="D13526" t="s">
        <v>2340</v>
      </c>
      <c r="E13526" t="s">
        <v>519</v>
      </c>
      <c r="F13526" t="str">
        <f>VLOOKUP(orders[[#This Row],[product_id]],Products!A:C,3,0)</f>
        <v>Electronics</v>
      </c>
      <c r="G13526">
        <v>1</v>
      </c>
      <c r="H13526" s="6">
        <v>0.22701253130713572</v>
      </c>
      <c r="I13526" s="2">
        <f>VLOOKUP($E13526,
Products!$A$1:$F$201,MATCH(Orders!I$1,Products!$A$1:$F$1,0),0)</f>
        <v>13103.02115426216</v>
      </c>
      <c r="J13526" s="2">
        <f>VLOOKUP($E13526,
Products!$A$1:$F$201,MATCH(Orders!J$1,Products!$A$1:$F$1,0),0)</f>
        <v>8775.5491996797755</v>
      </c>
    </row>
    <row r="13527" spans="1:10">
      <c r="A13527">
        <v>13526</v>
      </c>
      <c r="B13527" s="4">
        <v>45146</v>
      </c>
      <c r="C13527" s="10">
        <f>DATE(YEAR(orders[[#This Row],[order_date]]), MONTH(orders[[#This Row],[order_date]]), 1)</f>
        <v>45139</v>
      </c>
      <c r="D13527" t="s">
        <v>1437</v>
      </c>
      <c r="E13527" t="s">
        <v>586</v>
      </c>
      <c r="F13527" t="str">
        <f>VLOOKUP(orders[[#This Row],[product_id]],Products!A:C,3,0)</f>
        <v>Appliances</v>
      </c>
      <c r="G13527">
        <v>2</v>
      </c>
      <c r="H13527" s="6">
        <v>0.14693092584173081</v>
      </c>
      <c r="I13527" s="2">
        <f>VLOOKUP($E13527,
Products!$A$1:$F$201,MATCH(Orders!I$1,Products!$A$1:$F$1,0),0)</f>
        <v>22928.971424497449</v>
      </c>
      <c r="J13527" s="2">
        <f>VLOOKUP($E13527,
Products!$A$1:$F$201,MATCH(Orders!J$1,Products!$A$1:$F$1,0),0)</f>
        <v>17801.356740692991</v>
      </c>
    </row>
    <row r="13528" spans="1:10">
      <c r="A13528">
        <v>13527</v>
      </c>
      <c r="B13528" s="4">
        <v>45259</v>
      </c>
      <c r="C13528" s="10">
        <f>DATE(YEAR(orders[[#This Row],[order_date]]), MONTH(orders[[#This Row],[order_date]]), 1)</f>
        <v>45231</v>
      </c>
      <c r="D13528" t="s">
        <v>3597</v>
      </c>
      <c r="E13528" t="s">
        <v>570</v>
      </c>
      <c r="F13528" t="str">
        <f>VLOOKUP(orders[[#This Row],[product_id]],Products!A:C,3,0)</f>
        <v>Electronics</v>
      </c>
      <c r="G13528">
        <v>3</v>
      </c>
      <c r="H13528" s="6">
        <v>0.2407881280021302</v>
      </c>
      <c r="I13528" s="2">
        <f>VLOOKUP($E13528,
Products!$A$1:$F$201,MATCH(Orders!I$1,Products!$A$1:$F$1,0),0)</f>
        <v>10978.62820425244</v>
      </c>
      <c r="J13528" s="2">
        <f>VLOOKUP($E13528,
Products!$A$1:$F$201,MATCH(Orders!J$1,Products!$A$1:$F$1,0),0)</f>
        <v>7174.697588469895</v>
      </c>
    </row>
    <row r="13529" spans="1:10">
      <c r="A13529">
        <v>13528</v>
      </c>
      <c r="B13529" s="4">
        <v>45982</v>
      </c>
      <c r="C13529" s="10">
        <f>DATE(YEAR(orders[[#This Row],[order_date]]), MONTH(orders[[#This Row],[order_date]]), 1)</f>
        <v>45962</v>
      </c>
      <c r="D13529" t="s">
        <v>1321</v>
      </c>
      <c r="E13529" t="s">
        <v>690</v>
      </c>
      <c r="F13529" t="str">
        <f>VLOOKUP(orders[[#This Row],[product_id]],Products!A:C,3,0)</f>
        <v>Electronics</v>
      </c>
      <c r="G13529">
        <v>3</v>
      </c>
      <c r="H13529" s="6">
        <v>0.12203515806511782</v>
      </c>
      <c r="I13529" s="2">
        <f>VLOOKUP($E13529,
Products!$A$1:$F$201,MATCH(Orders!I$1,Products!$A$1:$F$1,0),0)</f>
        <v>2338.2059552139431</v>
      </c>
      <c r="J13529" s="2">
        <f>VLOOKUP($E13529,
Products!$A$1:$F$201,MATCH(Orders!J$1,Products!$A$1:$F$1,0),0)</f>
        <v>1708.028418793489</v>
      </c>
    </row>
    <row r="13530" spans="1:10">
      <c r="A13530">
        <v>13529</v>
      </c>
      <c r="B13530" s="4">
        <v>45283</v>
      </c>
      <c r="C13530" s="10">
        <f>DATE(YEAR(orders[[#This Row],[order_date]]), MONTH(orders[[#This Row],[order_date]]), 1)</f>
        <v>45261</v>
      </c>
      <c r="D13530" t="s">
        <v>4209</v>
      </c>
      <c r="E13530" t="s">
        <v>648</v>
      </c>
      <c r="F13530" t="str">
        <f>VLOOKUP(orders[[#This Row],[product_id]],Products!A:C,3,0)</f>
        <v>Electronics</v>
      </c>
      <c r="G13530">
        <v>2</v>
      </c>
      <c r="H13530" s="6">
        <v>0.10390286800446262</v>
      </c>
      <c r="I13530" s="2">
        <f>VLOOKUP($E13530,
Products!$A$1:$F$201,MATCH(Orders!I$1,Products!$A$1:$F$1,0),0)</f>
        <v>11049.50250218974</v>
      </c>
      <c r="J13530" s="2">
        <f>VLOOKUP($E13530,
Products!$A$1:$F$201,MATCH(Orders!J$1,Products!$A$1:$F$1,0),0)</f>
        <v>7252.1207539007246</v>
      </c>
    </row>
    <row r="13531" spans="1:10">
      <c r="A13531">
        <v>13530</v>
      </c>
      <c r="B13531" s="4">
        <v>45327</v>
      </c>
      <c r="C13531" s="10">
        <f>DATE(YEAR(orders[[#This Row],[order_date]]), MONTH(orders[[#This Row],[order_date]]), 1)</f>
        <v>45323</v>
      </c>
      <c r="D13531" t="s">
        <v>4666</v>
      </c>
      <c r="E13531" t="s">
        <v>693</v>
      </c>
      <c r="F13531" t="str">
        <f>VLOOKUP(orders[[#This Row],[product_id]],Products!A:C,3,0)</f>
        <v>Appliances</v>
      </c>
      <c r="G13531">
        <v>1</v>
      </c>
      <c r="H13531" s="6">
        <v>6.2100183473201141E-2</v>
      </c>
      <c r="I13531" s="2">
        <f>VLOOKUP($E13531,
Products!$A$1:$F$201,MATCH(Orders!I$1,Products!$A$1:$F$1,0),0)</f>
        <v>2037.67513915007</v>
      </c>
      <c r="J13531" s="2">
        <f>VLOOKUP($E13531,
Products!$A$1:$F$201,MATCH(Orders!J$1,Products!$A$1:$F$1,0),0)</f>
        <v>1374.1566876520769</v>
      </c>
    </row>
    <row r="13532" spans="1:10">
      <c r="A13532">
        <v>13531</v>
      </c>
      <c r="B13532" s="4">
        <v>45822</v>
      </c>
      <c r="C13532" s="10">
        <f>DATE(YEAR(orders[[#This Row],[order_date]]), MONTH(orders[[#This Row],[order_date]]), 1)</f>
        <v>45809</v>
      </c>
      <c r="D13532" t="s">
        <v>2137</v>
      </c>
      <c r="E13532" t="s">
        <v>687</v>
      </c>
      <c r="F13532" t="str">
        <f>VLOOKUP(orders[[#This Row],[product_id]],Products!A:C,3,0)</f>
        <v>Electronics</v>
      </c>
      <c r="G13532">
        <v>3</v>
      </c>
      <c r="H13532" s="6">
        <v>0.20482546765026163</v>
      </c>
      <c r="I13532" s="2">
        <f>VLOOKUP($E13532,
Products!$A$1:$F$201,MATCH(Orders!I$1,Products!$A$1:$F$1,0),0)</f>
        <v>12143.737276429891</v>
      </c>
      <c r="J13532" s="2">
        <f>VLOOKUP($E13532,
Products!$A$1:$F$201,MATCH(Orders!J$1,Products!$A$1:$F$1,0),0)</f>
        <v>9077.1957392673976</v>
      </c>
    </row>
    <row r="13533" spans="1:10">
      <c r="A13533">
        <v>13532</v>
      </c>
      <c r="B13533" s="4">
        <v>45916</v>
      </c>
      <c r="C13533" s="10">
        <f>DATE(YEAR(orders[[#This Row],[order_date]]), MONTH(orders[[#This Row],[order_date]]), 1)</f>
        <v>45901</v>
      </c>
      <c r="D13533" t="s">
        <v>2818</v>
      </c>
      <c r="E13533" t="s">
        <v>622</v>
      </c>
      <c r="F13533" t="str">
        <f>VLOOKUP(orders[[#This Row],[product_id]],Products!A:C,3,0)</f>
        <v>Electronics</v>
      </c>
      <c r="G13533">
        <v>1</v>
      </c>
      <c r="H13533" s="6">
        <v>0.22107509505473497</v>
      </c>
      <c r="I13533" s="2">
        <f>VLOOKUP($E13533,
Products!$A$1:$F$201,MATCH(Orders!I$1,Products!$A$1:$F$1,0),0)</f>
        <v>29891.969506397199</v>
      </c>
      <c r="J13533" s="2">
        <f>VLOOKUP($E13533,
Products!$A$1:$F$201,MATCH(Orders!J$1,Products!$A$1:$F$1,0),0)</f>
        <v>20298.690993957589</v>
      </c>
    </row>
    <row r="13534" spans="1:10">
      <c r="A13534">
        <v>13533</v>
      </c>
      <c r="B13534" s="4">
        <v>45635</v>
      </c>
      <c r="C13534" s="10">
        <f>DATE(YEAR(orders[[#This Row],[order_date]]), MONTH(orders[[#This Row],[order_date]]), 1)</f>
        <v>45627</v>
      </c>
      <c r="D13534" t="s">
        <v>4434</v>
      </c>
      <c r="E13534" t="s">
        <v>635</v>
      </c>
      <c r="F13534" t="str">
        <f>VLOOKUP(orders[[#This Row],[product_id]],Products!A:C,3,0)</f>
        <v>Electronics</v>
      </c>
      <c r="G13534">
        <v>2</v>
      </c>
      <c r="H13534" s="6">
        <v>0.14440216139921933</v>
      </c>
      <c r="I13534" s="2">
        <f>VLOOKUP($E13534,
Products!$A$1:$F$201,MATCH(Orders!I$1,Products!$A$1:$F$1,0),0)</f>
        <v>31014.321091901689</v>
      </c>
      <c r="J13534" s="2">
        <f>VLOOKUP($E13534,
Products!$A$1:$F$201,MATCH(Orders!J$1,Products!$A$1:$F$1,0),0)</f>
        <v>23202.91049209132</v>
      </c>
    </row>
    <row r="13535" spans="1:10">
      <c r="A13535">
        <v>13534</v>
      </c>
      <c r="B13535" s="4">
        <v>45984</v>
      </c>
      <c r="C13535" s="10">
        <f>DATE(YEAR(orders[[#This Row],[order_date]]), MONTH(orders[[#This Row],[order_date]]), 1)</f>
        <v>45962</v>
      </c>
      <c r="D13535" t="s">
        <v>3815</v>
      </c>
      <c r="E13535" t="s">
        <v>587</v>
      </c>
      <c r="F13535" t="str">
        <f>VLOOKUP(orders[[#This Row],[product_id]],Products!A:C,3,0)</f>
        <v>Electronics</v>
      </c>
      <c r="G13535">
        <v>1</v>
      </c>
      <c r="H13535" s="6">
        <v>0.10046003926373903</v>
      </c>
      <c r="I13535" s="2">
        <f>VLOOKUP($E13535,
Products!$A$1:$F$201,MATCH(Orders!I$1,Products!$A$1:$F$1,0),0)</f>
        <v>16527.367619686949</v>
      </c>
      <c r="J13535" s="2">
        <f>VLOOKUP($E13535,
Products!$A$1:$F$201,MATCH(Orders!J$1,Products!$A$1:$F$1,0),0)</f>
        <v>12533.62883070202</v>
      </c>
    </row>
    <row r="13536" spans="1:10">
      <c r="A13536">
        <v>13535</v>
      </c>
      <c r="B13536" s="4">
        <v>45174</v>
      </c>
      <c r="C13536" s="10">
        <f>DATE(YEAR(orders[[#This Row],[order_date]]), MONTH(orders[[#This Row],[order_date]]), 1)</f>
        <v>45170</v>
      </c>
      <c r="D13536" t="s">
        <v>2781</v>
      </c>
      <c r="E13536" t="s">
        <v>697</v>
      </c>
      <c r="F13536" t="str">
        <f>VLOOKUP(orders[[#This Row],[product_id]],Products!A:C,3,0)</f>
        <v>Electronics</v>
      </c>
      <c r="G13536">
        <v>2</v>
      </c>
      <c r="H13536" s="6">
        <v>0.17243210974798326</v>
      </c>
      <c r="I13536" s="2">
        <f>VLOOKUP($E13536,
Products!$A$1:$F$201,MATCH(Orders!I$1,Products!$A$1:$F$1,0),0)</f>
        <v>17528.463836680221</v>
      </c>
      <c r="J13536" s="2">
        <f>VLOOKUP($E13536,
Products!$A$1:$F$201,MATCH(Orders!J$1,Products!$A$1:$F$1,0),0)</f>
        <v>11565.98358924177</v>
      </c>
    </row>
    <row r="13537" spans="1:10">
      <c r="A13537">
        <v>13536</v>
      </c>
      <c r="B13537" s="4">
        <v>45872</v>
      </c>
      <c r="C13537" s="10">
        <f>DATE(YEAR(orders[[#This Row],[order_date]]), MONTH(orders[[#This Row],[order_date]]), 1)</f>
        <v>45870</v>
      </c>
      <c r="D13537" t="s">
        <v>2018</v>
      </c>
      <c r="E13537" t="s">
        <v>533</v>
      </c>
      <c r="F13537" t="str">
        <f>VLOOKUP(orders[[#This Row],[product_id]],Products!A:C,3,0)</f>
        <v>Electronics</v>
      </c>
      <c r="G13537">
        <v>1</v>
      </c>
      <c r="H13537" s="6">
        <v>0.24850154290051618</v>
      </c>
      <c r="I13537" s="2">
        <f>VLOOKUP($E13537,
Products!$A$1:$F$201,MATCH(Orders!I$1,Products!$A$1:$F$1,0),0)</f>
        <v>28589.802369332661</v>
      </c>
      <c r="J13537" s="2">
        <f>VLOOKUP($E13537,
Products!$A$1:$F$201,MATCH(Orders!J$1,Products!$A$1:$F$1,0),0)</f>
        <v>21212.93445492295</v>
      </c>
    </row>
    <row r="13538" spans="1:10">
      <c r="A13538">
        <v>13537</v>
      </c>
      <c r="B13538" s="4">
        <v>44968</v>
      </c>
      <c r="C13538" s="10">
        <f>DATE(YEAR(orders[[#This Row],[order_date]]), MONTH(orders[[#This Row],[order_date]]), 1)</f>
        <v>44958</v>
      </c>
      <c r="D13538" t="s">
        <v>4697</v>
      </c>
      <c r="E13538" t="s">
        <v>599</v>
      </c>
      <c r="F13538" t="str">
        <f>VLOOKUP(orders[[#This Row],[product_id]],Products!A:C,3,0)</f>
        <v>Electronics</v>
      </c>
      <c r="G13538">
        <v>2</v>
      </c>
      <c r="H13538" s="6">
        <v>0.23613069667133957</v>
      </c>
      <c r="I13538" s="2">
        <f>VLOOKUP($E13538,
Products!$A$1:$F$201,MATCH(Orders!I$1,Products!$A$1:$F$1,0),0)</f>
        <v>24019.70637428105</v>
      </c>
      <c r="J13538" s="2">
        <f>VLOOKUP($E13538,
Products!$A$1:$F$201,MATCH(Orders!J$1,Products!$A$1:$F$1,0),0)</f>
        <v>16602.559277417411</v>
      </c>
    </row>
    <row r="13539" spans="1:10">
      <c r="A13539">
        <v>13538</v>
      </c>
      <c r="B13539" s="4">
        <v>45727</v>
      </c>
      <c r="C13539" s="10">
        <f>DATE(YEAR(orders[[#This Row],[order_date]]), MONTH(orders[[#This Row],[order_date]]), 1)</f>
        <v>45717</v>
      </c>
      <c r="D13539" t="s">
        <v>2608</v>
      </c>
      <c r="E13539" t="s">
        <v>572</v>
      </c>
      <c r="F13539" t="str">
        <f>VLOOKUP(orders[[#This Row],[product_id]],Products!A:C,3,0)</f>
        <v>Electronics</v>
      </c>
      <c r="G13539">
        <v>2</v>
      </c>
      <c r="H13539" s="6">
        <v>0.11080341024550236</v>
      </c>
      <c r="I13539" s="2">
        <f>VLOOKUP($E13539,
Products!$A$1:$F$201,MATCH(Orders!I$1,Products!$A$1:$F$1,0),0)</f>
        <v>28095.750781518611</v>
      </c>
      <c r="J13539" s="2">
        <f>VLOOKUP($E13539,
Products!$A$1:$F$201,MATCH(Orders!J$1,Products!$A$1:$F$1,0),0)</f>
        <v>21949.841961937182</v>
      </c>
    </row>
    <row r="13540" spans="1:10">
      <c r="A13540">
        <v>13539</v>
      </c>
      <c r="B13540" s="4">
        <v>45049</v>
      </c>
      <c r="C13540" s="10">
        <f>DATE(YEAR(orders[[#This Row],[order_date]]), MONTH(orders[[#This Row],[order_date]]), 1)</f>
        <v>45047</v>
      </c>
      <c r="D13540" t="s">
        <v>2990</v>
      </c>
      <c r="E13540" t="s">
        <v>508</v>
      </c>
      <c r="F13540" t="str">
        <f>VLOOKUP(orders[[#This Row],[product_id]],Products!A:C,3,0)</f>
        <v>Electronics</v>
      </c>
      <c r="G13540">
        <v>3</v>
      </c>
      <c r="H13540" s="6">
        <v>0.12816750186524081</v>
      </c>
      <c r="I13540" s="2">
        <f>VLOOKUP($E13540,
Products!$A$1:$F$201,MATCH(Orders!I$1,Products!$A$1:$F$1,0),0)</f>
        <v>23345.985707147142</v>
      </c>
      <c r="J13540" s="2">
        <f>VLOOKUP($E13540,
Products!$A$1:$F$201,MATCH(Orders!J$1,Products!$A$1:$F$1,0),0)</f>
        <v>15772.90371323649</v>
      </c>
    </row>
    <row r="13541" spans="1:10">
      <c r="A13541">
        <v>13540</v>
      </c>
      <c r="B13541" s="4">
        <v>44953</v>
      </c>
      <c r="C13541" s="10">
        <f>DATE(YEAR(orders[[#This Row],[order_date]]), MONTH(orders[[#This Row],[order_date]]), 1)</f>
        <v>44927</v>
      </c>
      <c r="D13541" t="s">
        <v>3903</v>
      </c>
      <c r="E13541" t="s">
        <v>686</v>
      </c>
      <c r="F13541" t="str">
        <f>VLOOKUP(orders[[#This Row],[product_id]],Products!A:C,3,0)</f>
        <v>Appliances</v>
      </c>
      <c r="G13541">
        <v>1</v>
      </c>
      <c r="H13541" s="6">
        <v>7.6323322566285434E-2</v>
      </c>
      <c r="I13541" s="2">
        <f>VLOOKUP($E13541,
Products!$A$1:$F$201,MATCH(Orders!I$1,Products!$A$1:$F$1,0),0)</f>
        <v>25525.356267188719</v>
      </c>
      <c r="J13541" s="2">
        <f>VLOOKUP($E13541,
Products!$A$1:$F$201,MATCH(Orders!J$1,Products!$A$1:$F$1,0),0)</f>
        <v>18214.15981099859</v>
      </c>
    </row>
    <row r="13542" spans="1:10">
      <c r="A13542">
        <v>13541</v>
      </c>
      <c r="B13542" s="4">
        <v>45497</v>
      </c>
      <c r="C13542" s="10">
        <f>DATE(YEAR(orders[[#This Row],[order_date]]), MONTH(orders[[#This Row],[order_date]]), 1)</f>
        <v>45474</v>
      </c>
      <c r="D13542" t="s">
        <v>1089</v>
      </c>
      <c r="E13542" t="s">
        <v>659</v>
      </c>
      <c r="F13542" t="str">
        <f>VLOOKUP(orders[[#This Row],[product_id]],Products!A:C,3,0)</f>
        <v>Appliances</v>
      </c>
      <c r="G13542">
        <v>1</v>
      </c>
      <c r="H13542" s="6">
        <v>8.6847916464013714E-2</v>
      </c>
      <c r="I13542" s="2">
        <f>VLOOKUP($E13542,
Products!$A$1:$F$201,MATCH(Orders!I$1,Products!$A$1:$F$1,0),0)</f>
        <v>25646.095965041459</v>
      </c>
      <c r="J13542" s="2">
        <f>VLOOKUP($E13542,
Products!$A$1:$F$201,MATCH(Orders!J$1,Products!$A$1:$F$1,0),0)</f>
        <v>18749.646593308222</v>
      </c>
    </row>
    <row r="13543" spans="1:10">
      <c r="A13543">
        <v>13542</v>
      </c>
      <c r="B13543" s="4">
        <v>45422</v>
      </c>
      <c r="C13543" s="10">
        <f>DATE(YEAR(orders[[#This Row],[order_date]]), MONTH(orders[[#This Row],[order_date]]), 1)</f>
        <v>45413</v>
      </c>
      <c r="D13543" t="s">
        <v>3079</v>
      </c>
      <c r="E13543" t="s">
        <v>509</v>
      </c>
      <c r="F13543" t="str">
        <f>VLOOKUP(orders[[#This Row],[product_id]],Products!A:C,3,0)</f>
        <v>Appliances</v>
      </c>
      <c r="G13543">
        <v>1</v>
      </c>
      <c r="H13543" s="6">
        <v>0.14878630244320515</v>
      </c>
      <c r="I13543" s="2">
        <f>VLOOKUP($E13543,
Products!$A$1:$F$201,MATCH(Orders!I$1,Products!$A$1:$F$1,0),0)</f>
        <v>23898.369282732219</v>
      </c>
      <c r="J13543" s="2">
        <f>VLOOKUP($E13543,
Products!$A$1:$F$201,MATCH(Orders!J$1,Products!$A$1:$F$1,0),0)</f>
        <v>16491.822147524919</v>
      </c>
    </row>
    <row r="13544" spans="1:10">
      <c r="A13544">
        <v>13543</v>
      </c>
      <c r="B13544" s="4">
        <v>45412</v>
      </c>
      <c r="C13544" s="10">
        <f>DATE(YEAR(orders[[#This Row],[order_date]]), MONTH(orders[[#This Row],[order_date]]), 1)</f>
        <v>45383</v>
      </c>
      <c r="D13544" t="s">
        <v>790</v>
      </c>
      <c r="E13544" t="s">
        <v>649</v>
      </c>
      <c r="F13544" t="str">
        <f>VLOOKUP(orders[[#This Row],[product_id]],Products!A:C,3,0)</f>
        <v>Electronics</v>
      </c>
      <c r="G13544">
        <v>3</v>
      </c>
      <c r="H13544" s="6">
        <v>0.12775067080029531</v>
      </c>
      <c r="I13544" s="2">
        <f>VLOOKUP($E13544,
Products!$A$1:$F$201,MATCH(Orders!I$1,Products!$A$1:$F$1,0),0)</f>
        <v>13109.676759490871</v>
      </c>
      <c r="J13544" s="2">
        <f>VLOOKUP($E13544,
Products!$A$1:$F$201,MATCH(Orders!J$1,Products!$A$1:$F$1,0),0)</f>
        <v>9497.2301945627187</v>
      </c>
    </row>
    <row r="13545" spans="1:10">
      <c r="A13545">
        <v>13544</v>
      </c>
      <c r="B13545" s="4">
        <v>45825</v>
      </c>
      <c r="C13545" s="10">
        <f>DATE(YEAR(orders[[#This Row],[order_date]]), MONTH(orders[[#This Row],[order_date]]), 1)</f>
        <v>45809</v>
      </c>
      <c r="D13545" t="s">
        <v>3502</v>
      </c>
      <c r="E13545" t="s">
        <v>597</v>
      </c>
      <c r="F13545" t="str">
        <f>VLOOKUP(orders[[#This Row],[product_id]],Products!A:C,3,0)</f>
        <v>Appliances</v>
      </c>
      <c r="G13545">
        <v>3</v>
      </c>
      <c r="H13545" s="6">
        <v>0.11426356553095059</v>
      </c>
      <c r="I13545" s="2">
        <f>VLOOKUP($E13545,
Products!$A$1:$F$201,MATCH(Orders!I$1,Products!$A$1:$F$1,0),0)</f>
        <v>22545.827750919081</v>
      </c>
      <c r="J13545" s="2">
        <f>VLOOKUP($E13545,
Products!$A$1:$F$201,MATCH(Orders!J$1,Products!$A$1:$F$1,0),0)</f>
        <v>15091.172935360129</v>
      </c>
    </row>
    <row r="13546" spans="1:10">
      <c r="A13546">
        <v>13545</v>
      </c>
      <c r="B13546" s="4">
        <v>45637</v>
      </c>
      <c r="C13546" s="10">
        <f>DATE(YEAR(orders[[#This Row],[order_date]]), MONTH(orders[[#This Row],[order_date]]), 1)</f>
        <v>45627</v>
      </c>
      <c r="D13546" t="s">
        <v>951</v>
      </c>
      <c r="E13546" t="s">
        <v>577</v>
      </c>
      <c r="F13546" t="str">
        <f>VLOOKUP(orders[[#This Row],[product_id]],Products!A:C,3,0)</f>
        <v>Appliances</v>
      </c>
      <c r="G13546">
        <v>1</v>
      </c>
      <c r="H13546" s="6">
        <v>6.0164497440832972E-2</v>
      </c>
      <c r="I13546" s="2">
        <f>VLOOKUP($E13546,
Products!$A$1:$F$201,MATCH(Orders!I$1,Products!$A$1:$F$1,0),0)</f>
        <v>24178.046221204509</v>
      </c>
      <c r="J13546" s="2">
        <f>VLOOKUP($E13546,
Products!$A$1:$F$201,MATCH(Orders!J$1,Products!$A$1:$F$1,0),0)</f>
        <v>17784.08636999697</v>
      </c>
    </row>
    <row r="13547" spans="1:10">
      <c r="A13547">
        <v>13546</v>
      </c>
      <c r="B13547" s="4">
        <v>45302</v>
      </c>
      <c r="C13547" s="10">
        <f>DATE(YEAR(orders[[#This Row],[order_date]]), MONTH(orders[[#This Row],[order_date]]), 1)</f>
        <v>45292</v>
      </c>
      <c r="D13547" t="s">
        <v>3141</v>
      </c>
      <c r="E13547" t="s">
        <v>687</v>
      </c>
      <c r="F13547" t="str">
        <f>VLOOKUP(orders[[#This Row],[product_id]],Products!A:C,3,0)</f>
        <v>Electronics</v>
      </c>
      <c r="G13547">
        <v>2</v>
      </c>
      <c r="H13547" s="6">
        <v>0.16214201239528667</v>
      </c>
      <c r="I13547" s="2">
        <f>VLOOKUP($E13547,
Products!$A$1:$F$201,MATCH(Orders!I$1,Products!$A$1:$F$1,0),0)</f>
        <v>12143.737276429891</v>
      </c>
      <c r="J13547" s="2">
        <f>VLOOKUP($E13547,
Products!$A$1:$F$201,MATCH(Orders!J$1,Products!$A$1:$F$1,0),0)</f>
        <v>9077.1957392673976</v>
      </c>
    </row>
    <row r="13548" spans="1:10">
      <c r="A13548">
        <v>13547</v>
      </c>
      <c r="B13548" s="4">
        <v>45591</v>
      </c>
      <c r="C13548" s="10">
        <f>DATE(YEAR(orders[[#This Row],[order_date]]), MONTH(orders[[#This Row],[order_date]]), 1)</f>
        <v>45566</v>
      </c>
      <c r="D13548" t="s">
        <v>3682</v>
      </c>
      <c r="E13548" t="s">
        <v>609</v>
      </c>
      <c r="F13548" t="str">
        <f>VLOOKUP(orders[[#This Row],[product_id]],Products!A:C,3,0)</f>
        <v>Appliances</v>
      </c>
      <c r="G13548">
        <v>3</v>
      </c>
      <c r="H13548" s="6">
        <v>7.8808530119398992E-2</v>
      </c>
      <c r="I13548" s="2">
        <f>VLOOKUP($E13548,
Products!$A$1:$F$201,MATCH(Orders!I$1,Products!$A$1:$F$1,0),0)</f>
        <v>2159.5378031052392</v>
      </c>
      <c r="J13548" s="2">
        <f>VLOOKUP($E13548,
Products!$A$1:$F$201,MATCH(Orders!J$1,Products!$A$1:$F$1,0),0)</f>
        <v>1501.9415981313371</v>
      </c>
    </row>
    <row r="13549" spans="1:10">
      <c r="A13549">
        <v>13548</v>
      </c>
      <c r="B13549" s="4">
        <v>45709</v>
      </c>
      <c r="C13549" s="10">
        <f>DATE(YEAR(orders[[#This Row],[order_date]]), MONTH(orders[[#This Row],[order_date]]), 1)</f>
        <v>45689</v>
      </c>
      <c r="D13549" t="s">
        <v>4664</v>
      </c>
      <c r="E13549" t="s">
        <v>521</v>
      </c>
      <c r="F13549" t="str">
        <f>VLOOKUP(orders[[#This Row],[product_id]],Products!A:C,3,0)</f>
        <v>Electronics</v>
      </c>
      <c r="G13549">
        <v>1</v>
      </c>
      <c r="H13549" s="6">
        <v>0.14391827901831203</v>
      </c>
      <c r="I13549" s="2">
        <f>VLOOKUP($E13549,
Products!$A$1:$F$201,MATCH(Orders!I$1,Products!$A$1:$F$1,0),0)</f>
        <v>18373.691083837519</v>
      </c>
      <c r="J13549" s="2">
        <f>VLOOKUP($E13549,
Products!$A$1:$F$201,MATCH(Orders!J$1,Products!$A$1:$F$1,0),0)</f>
        <v>14409.80197321412</v>
      </c>
    </row>
    <row r="13550" spans="1:10">
      <c r="A13550">
        <v>13549</v>
      </c>
      <c r="B13550" s="4">
        <v>45777</v>
      </c>
      <c r="C13550" s="10">
        <f>DATE(YEAR(orders[[#This Row],[order_date]]), MONTH(orders[[#This Row],[order_date]]), 1)</f>
        <v>45748</v>
      </c>
      <c r="D13550" t="s">
        <v>3019</v>
      </c>
      <c r="E13550" t="s">
        <v>536</v>
      </c>
      <c r="F13550" t="str">
        <f>VLOOKUP(orders[[#This Row],[product_id]],Products!A:C,3,0)</f>
        <v>Appliances</v>
      </c>
      <c r="G13550">
        <v>1</v>
      </c>
      <c r="H13550" s="6">
        <v>0.14112567032015338</v>
      </c>
      <c r="I13550" s="2">
        <f>VLOOKUP($E13550,
Products!$A$1:$F$201,MATCH(Orders!I$1,Products!$A$1:$F$1,0),0)</f>
        <v>25818.123603836499</v>
      </c>
      <c r="J13550" s="2">
        <f>VLOOKUP($E13550,
Products!$A$1:$F$201,MATCH(Orders!J$1,Products!$A$1:$F$1,0),0)</f>
        <v>18462.729442964981</v>
      </c>
    </row>
    <row r="13551" spans="1:10">
      <c r="A13551">
        <v>13550</v>
      </c>
      <c r="B13551" s="4">
        <v>45600</v>
      </c>
      <c r="C13551" s="10">
        <f>DATE(YEAR(orders[[#This Row],[order_date]]), MONTH(orders[[#This Row],[order_date]]), 1)</f>
        <v>45597</v>
      </c>
      <c r="D13551" t="s">
        <v>3514</v>
      </c>
      <c r="E13551" t="s">
        <v>592</v>
      </c>
      <c r="F13551" t="str">
        <f>VLOOKUP(orders[[#This Row],[product_id]],Products!A:C,3,0)</f>
        <v>Electronics</v>
      </c>
      <c r="G13551">
        <v>3</v>
      </c>
      <c r="H13551" s="6">
        <v>0.20284118356699182</v>
      </c>
      <c r="I13551" s="2">
        <f>VLOOKUP($E13551,
Products!$A$1:$F$201,MATCH(Orders!I$1,Products!$A$1:$F$1,0),0)</f>
        <v>12221.95918536383</v>
      </c>
      <c r="J13551" s="2">
        <f>VLOOKUP($E13551,
Products!$A$1:$F$201,MATCH(Orders!J$1,Products!$A$1:$F$1,0),0)</f>
        <v>9737.7215556427309</v>
      </c>
    </row>
    <row r="13552" spans="1:10">
      <c r="A13552">
        <v>13551</v>
      </c>
      <c r="B13552" s="4">
        <v>45288</v>
      </c>
      <c r="C13552" s="10">
        <f>DATE(YEAR(orders[[#This Row],[order_date]]), MONTH(orders[[#This Row],[order_date]]), 1)</f>
        <v>45261</v>
      </c>
      <c r="D13552" t="s">
        <v>1509</v>
      </c>
      <c r="E13552" t="s">
        <v>635</v>
      </c>
      <c r="F13552" t="str">
        <f>VLOOKUP(orders[[#This Row],[product_id]],Products!A:C,3,0)</f>
        <v>Electronics</v>
      </c>
      <c r="G13552">
        <v>1</v>
      </c>
      <c r="H13552" s="6">
        <v>0.10937560070872412</v>
      </c>
      <c r="I13552" s="2">
        <f>VLOOKUP($E13552,
Products!$A$1:$F$201,MATCH(Orders!I$1,Products!$A$1:$F$1,0),0)</f>
        <v>31014.321091901689</v>
      </c>
      <c r="J13552" s="2">
        <f>VLOOKUP($E13552,
Products!$A$1:$F$201,MATCH(Orders!J$1,Products!$A$1:$F$1,0),0)</f>
        <v>23202.91049209132</v>
      </c>
    </row>
    <row r="13553" spans="1:10">
      <c r="A13553">
        <v>13552</v>
      </c>
      <c r="B13553" s="4">
        <v>45610</v>
      </c>
      <c r="C13553" s="10">
        <f>DATE(YEAR(orders[[#This Row],[order_date]]), MONTH(orders[[#This Row],[order_date]]), 1)</f>
        <v>45597</v>
      </c>
      <c r="D13553" t="s">
        <v>3982</v>
      </c>
      <c r="E13553" t="s">
        <v>578</v>
      </c>
      <c r="F13553" t="str">
        <f>VLOOKUP(orders[[#This Row],[product_id]],Products!A:C,3,0)</f>
        <v>Electronics</v>
      </c>
      <c r="G13553">
        <v>3</v>
      </c>
      <c r="H13553" s="6">
        <v>0.24509538617584964</v>
      </c>
      <c r="I13553" s="2">
        <f>VLOOKUP($E13553,
Products!$A$1:$F$201,MATCH(Orders!I$1,Products!$A$1:$F$1,0),0)</f>
        <v>2632.553295816565</v>
      </c>
      <c r="J13553" s="2">
        <f>VLOOKUP($E13553,
Products!$A$1:$F$201,MATCH(Orders!J$1,Products!$A$1:$F$1,0),0)</f>
        <v>1732.316114566717</v>
      </c>
    </row>
    <row r="13554" spans="1:10">
      <c r="A13554">
        <v>13553</v>
      </c>
      <c r="B13554" s="4">
        <v>45173</v>
      </c>
      <c r="C13554" s="10">
        <f>DATE(YEAR(orders[[#This Row],[order_date]]), MONTH(orders[[#This Row],[order_date]]), 1)</f>
        <v>45170</v>
      </c>
      <c r="D13554" t="s">
        <v>2981</v>
      </c>
      <c r="E13554" t="s">
        <v>596</v>
      </c>
      <c r="F13554" t="str">
        <f>VLOOKUP(orders[[#This Row],[product_id]],Products!A:C,3,0)</f>
        <v>Electronics</v>
      </c>
      <c r="G13554">
        <v>2</v>
      </c>
      <c r="H13554" s="6">
        <v>0.12479554574392242</v>
      </c>
      <c r="I13554" s="2">
        <f>VLOOKUP($E13554,
Products!$A$1:$F$201,MATCH(Orders!I$1,Products!$A$1:$F$1,0),0)</f>
        <v>12935.39757670891</v>
      </c>
      <c r="J13554" s="2">
        <f>VLOOKUP($E13554,
Products!$A$1:$F$201,MATCH(Orders!J$1,Products!$A$1:$F$1,0),0)</f>
        <v>9648.6160598594815</v>
      </c>
    </row>
    <row r="13555" spans="1:10">
      <c r="A13555">
        <v>13554</v>
      </c>
      <c r="B13555" s="4">
        <v>45461</v>
      </c>
      <c r="C13555" s="10">
        <f>DATE(YEAR(orders[[#This Row],[order_date]]), MONTH(orders[[#This Row],[order_date]]), 1)</f>
        <v>45444</v>
      </c>
      <c r="D13555" t="s">
        <v>945</v>
      </c>
      <c r="E13555" t="s">
        <v>678</v>
      </c>
      <c r="F13555" t="str">
        <f>VLOOKUP(orders[[#This Row],[product_id]],Products!A:C,3,0)</f>
        <v>Appliances</v>
      </c>
      <c r="G13555">
        <v>3</v>
      </c>
      <c r="H13555" s="6">
        <v>0.12861462413613728</v>
      </c>
      <c r="I13555" s="2">
        <f>VLOOKUP($E13555,
Products!$A$1:$F$201,MATCH(Orders!I$1,Products!$A$1:$F$1,0),0)</f>
        <v>24547.80463631255</v>
      </c>
      <c r="J13555" s="2">
        <f>VLOOKUP($E13555,
Products!$A$1:$F$201,MATCH(Orders!J$1,Products!$A$1:$F$1,0),0)</f>
        <v>16599.667533695861</v>
      </c>
    </row>
    <row r="13556" spans="1:10">
      <c r="A13556">
        <v>13555</v>
      </c>
      <c r="B13556" s="4">
        <v>45240</v>
      </c>
      <c r="C13556" s="10">
        <f>DATE(YEAR(orders[[#This Row],[order_date]]), MONTH(orders[[#This Row],[order_date]]), 1)</f>
        <v>45231</v>
      </c>
      <c r="D13556" t="s">
        <v>1802</v>
      </c>
      <c r="E13556" t="s">
        <v>559</v>
      </c>
      <c r="F13556" t="str">
        <f>VLOOKUP(orders[[#This Row],[product_id]],Products!A:C,3,0)</f>
        <v>Electronics</v>
      </c>
      <c r="G13556">
        <v>1</v>
      </c>
      <c r="H13556" s="6">
        <v>0.1705937803552672</v>
      </c>
      <c r="I13556" s="2">
        <f>VLOOKUP($E13556,
Products!$A$1:$F$201,MATCH(Orders!I$1,Products!$A$1:$F$1,0),0)</f>
        <v>2588.546892391822</v>
      </c>
      <c r="J13556" s="2">
        <f>VLOOKUP($E13556,
Products!$A$1:$F$201,MATCH(Orders!J$1,Products!$A$1:$F$1,0),0)</f>
        <v>1942.6863840762869</v>
      </c>
    </row>
    <row r="13557" spans="1:10">
      <c r="A13557">
        <v>13556</v>
      </c>
      <c r="B13557" s="4">
        <v>45370</v>
      </c>
      <c r="C13557" s="10">
        <f>DATE(YEAR(orders[[#This Row],[order_date]]), MONTH(orders[[#This Row],[order_date]]), 1)</f>
        <v>45352</v>
      </c>
      <c r="D13557" t="s">
        <v>4448</v>
      </c>
      <c r="E13557" t="s">
        <v>692</v>
      </c>
      <c r="F13557" t="str">
        <f>VLOOKUP(orders[[#This Row],[product_id]],Products!A:C,3,0)</f>
        <v>Electronics</v>
      </c>
      <c r="G13557">
        <v>2</v>
      </c>
      <c r="H13557" s="6">
        <v>0.10614761499404131</v>
      </c>
      <c r="I13557" s="2">
        <f>VLOOKUP($E13557,
Products!$A$1:$F$201,MATCH(Orders!I$1,Products!$A$1:$F$1,0),0)</f>
        <v>18150.337151787651</v>
      </c>
      <c r="J13557" s="2">
        <f>VLOOKUP($E13557,
Products!$A$1:$F$201,MATCH(Orders!J$1,Products!$A$1:$F$1,0),0)</f>
        <v>11965.45000430708</v>
      </c>
    </row>
    <row r="13558" spans="1:10">
      <c r="A13558">
        <v>13557</v>
      </c>
      <c r="B13558" s="4">
        <v>45795</v>
      </c>
      <c r="C13558" s="10">
        <f>DATE(YEAR(orders[[#This Row],[order_date]]), MONTH(orders[[#This Row],[order_date]]), 1)</f>
        <v>45778</v>
      </c>
      <c r="D13558" t="s">
        <v>1093</v>
      </c>
      <c r="E13558" t="s">
        <v>692</v>
      </c>
      <c r="F13558" t="str">
        <f>VLOOKUP(orders[[#This Row],[product_id]],Products!A:C,3,0)</f>
        <v>Electronics</v>
      </c>
      <c r="G13558">
        <v>1</v>
      </c>
      <c r="H13558" s="6">
        <v>0.18225446570694653</v>
      </c>
      <c r="I13558" s="2">
        <f>VLOOKUP($E13558,
Products!$A$1:$F$201,MATCH(Orders!I$1,Products!$A$1:$F$1,0),0)</f>
        <v>18150.337151787651</v>
      </c>
      <c r="J13558" s="2">
        <f>VLOOKUP($E13558,
Products!$A$1:$F$201,MATCH(Orders!J$1,Products!$A$1:$F$1,0),0)</f>
        <v>11965.45000430708</v>
      </c>
    </row>
    <row r="13559" spans="1:10">
      <c r="A13559">
        <v>13558</v>
      </c>
      <c r="B13559" s="4">
        <v>45508</v>
      </c>
      <c r="C13559" s="10">
        <f>DATE(YEAR(orders[[#This Row],[order_date]]), MONTH(orders[[#This Row],[order_date]]), 1)</f>
        <v>45505</v>
      </c>
      <c r="D13559" t="s">
        <v>3131</v>
      </c>
      <c r="E13559" t="s">
        <v>655</v>
      </c>
      <c r="F13559" t="str">
        <f>VLOOKUP(orders[[#This Row],[product_id]],Products!A:C,3,0)</f>
        <v>Appliances</v>
      </c>
      <c r="G13559">
        <v>1</v>
      </c>
      <c r="H13559" s="6">
        <v>6.4581214150317756E-2</v>
      </c>
      <c r="I13559" s="2">
        <f>VLOOKUP($E13559,
Products!$A$1:$F$201,MATCH(Orders!I$1,Products!$A$1:$F$1,0),0)</f>
        <v>24072.170529057032</v>
      </c>
      <c r="J13559" s="2">
        <f>VLOOKUP($E13559,
Products!$A$1:$F$201,MATCH(Orders!J$1,Products!$A$1:$F$1,0),0)</f>
        <v>16358.626370717549</v>
      </c>
    </row>
    <row r="13560" spans="1:10">
      <c r="A13560">
        <v>13559</v>
      </c>
      <c r="B13560" s="4">
        <v>45797</v>
      </c>
      <c r="C13560" s="10">
        <f>DATE(YEAR(orders[[#This Row],[order_date]]), MONTH(orders[[#This Row],[order_date]]), 1)</f>
        <v>45778</v>
      </c>
      <c r="D13560" t="s">
        <v>2965</v>
      </c>
      <c r="E13560" t="s">
        <v>667</v>
      </c>
      <c r="F13560" t="str">
        <f>VLOOKUP(orders[[#This Row],[product_id]],Products!A:C,3,0)</f>
        <v>Electronics</v>
      </c>
      <c r="G13560">
        <v>2</v>
      </c>
      <c r="H13560" s="6">
        <v>0.23515285597520352</v>
      </c>
      <c r="I13560" s="2">
        <f>VLOOKUP($E13560,
Products!$A$1:$F$201,MATCH(Orders!I$1,Products!$A$1:$F$1,0),0)</f>
        <v>2491.507056421975</v>
      </c>
      <c r="J13560" s="2">
        <f>VLOOKUP($E13560,
Products!$A$1:$F$201,MATCH(Orders!J$1,Products!$A$1:$F$1,0),0)</f>
        <v>1871.4408177277719</v>
      </c>
    </row>
    <row r="13561" spans="1:10">
      <c r="A13561">
        <v>13560</v>
      </c>
      <c r="B13561" s="4">
        <v>45474</v>
      </c>
      <c r="C13561" s="10">
        <f>DATE(YEAR(orders[[#This Row],[order_date]]), MONTH(orders[[#This Row],[order_date]]), 1)</f>
        <v>45474</v>
      </c>
      <c r="D13561" t="s">
        <v>4425</v>
      </c>
      <c r="E13561" t="s">
        <v>578</v>
      </c>
      <c r="F13561" t="str">
        <f>VLOOKUP(orders[[#This Row],[product_id]],Products!A:C,3,0)</f>
        <v>Electronics</v>
      </c>
      <c r="G13561">
        <v>2</v>
      </c>
      <c r="H13561" s="6">
        <v>0.14892955847201161</v>
      </c>
      <c r="I13561" s="2">
        <f>VLOOKUP($E13561,
Products!$A$1:$F$201,MATCH(Orders!I$1,Products!$A$1:$F$1,0),0)</f>
        <v>2632.553295816565</v>
      </c>
      <c r="J13561" s="2">
        <f>VLOOKUP($E13561,
Products!$A$1:$F$201,MATCH(Orders!J$1,Products!$A$1:$F$1,0),0)</f>
        <v>1732.316114566717</v>
      </c>
    </row>
    <row r="13562" spans="1:10">
      <c r="A13562">
        <v>13561</v>
      </c>
      <c r="B13562" s="4">
        <v>45974</v>
      </c>
      <c r="C13562" s="10">
        <f>DATE(YEAR(orders[[#This Row],[order_date]]), MONTH(orders[[#This Row],[order_date]]), 1)</f>
        <v>45962</v>
      </c>
      <c r="D13562" t="s">
        <v>3548</v>
      </c>
      <c r="E13562" t="s">
        <v>633</v>
      </c>
      <c r="F13562" t="str">
        <f>VLOOKUP(orders[[#This Row],[product_id]],Products!A:C,3,0)</f>
        <v>Appliances</v>
      </c>
      <c r="G13562">
        <v>1</v>
      </c>
      <c r="H13562" s="6">
        <v>0.12328618243753506</v>
      </c>
      <c r="I13562" s="2">
        <f>VLOOKUP($E13562,
Products!$A$1:$F$201,MATCH(Orders!I$1,Products!$A$1:$F$1,0),0)</f>
        <v>2361.4162937319088</v>
      </c>
      <c r="J13562" s="2">
        <f>VLOOKUP($E13562,
Products!$A$1:$F$201,MATCH(Orders!J$1,Products!$A$1:$F$1,0),0)</f>
        <v>1552.5536411429621</v>
      </c>
    </row>
    <row r="13563" spans="1:10">
      <c r="A13563">
        <v>13562</v>
      </c>
      <c r="B13563" s="4">
        <v>45391</v>
      </c>
      <c r="C13563" s="10">
        <f>DATE(YEAR(orders[[#This Row],[order_date]]), MONTH(orders[[#This Row],[order_date]]), 1)</f>
        <v>45383</v>
      </c>
      <c r="D13563" t="s">
        <v>1381</v>
      </c>
      <c r="E13563" t="s">
        <v>689</v>
      </c>
      <c r="F13563" t="str">
        <f>VLOOKUP(orders[[#This Row],[product_id]],Products!A:C,3,0)</f>
        <v>Electronics</v>
      </c>
      <c r="G13563">
        <v>3</v>
      </c>
      <c r="H13563" s="6">
        <v>0.21651957209205164</v>
      </c>
      <c r="I13563" s="2">
        <f>VLOOKUP($E13563,
Products!$A$1:$F$201,MATCH(Orders!I$1,Products!$A$1:$F$1,0),0)</f>
        <v>22021.70433799336</v>
      </c>
      <c r="J13563" s="2">
        <f>VLOOKUP($E13563,
Products!$A$1:$F$201,MATCH(Orders!J$1,Products!$A$1:$F$1,0),0)</f>
        <v>16990.60087110737</v>
      </c>
    </row>
    <row r="13564" spans="1:10">
      <c r="A13564">
        <v>13563</v>
      </c>
      <c r="B13564" s="4">
        <v>45972</v>
      </c>
      <c r="C13564" s="10">
        <f>DATE(YEAR(orders[[#This Row],[order_date]]), MONTH(orders[[#This Row],[order_date]]), 1)</f>
        <v>45962</v>
      </c>
      <c r="D13564" t="s">
        <v>3402</v>
      </c>
      <c r="E13564" t="s">
        <v>667</v>
      </c>
      <c r="F13564" t="str">
        <f>VLOOKUP(orders[[#This Row],[product_id]],Products!A:C,3,0)</f>
        <v>Electronics</v>
      </c>
      <c r="G13564">
        <v>3</v>
      </c>
      <c r="H13564" s="6">
        <v>0.13792722993936601</v>
      </c>
      <c r="I13564" s="2">
        <f>VLOOKUP($E13564,
Products!$A$1:$F$201,MATCH(Orders!I$1,Products!$A$1:$F$1,0),0)</f>
        <v>2491.507056421975</v>
      </c>
      <c r="J13564" s="2">
        <f>VLOOKUP($E13564,
Products!$A$1:$F$201,MATCH(Orders!J$1,Products!$A$1:$F$1,0),0)</f>
        <v>1871.4408177277719</v>
      </c>
    </row>
    <row r="13565" spans="1:10">
      <c r="A13565">
        <v>13564</v>
      </c>
      <c r="B13565" s="4">
        <v>45428</v>
      </c>
      <c r="C13565" s="10">
        <f>DATE(YEAR(orders[[#This Row],[order_date]]), MONTH(orders[[#This Row],[order_date]]), 1)</f>
        <v>45413</v>
      </c>
      <c r="D13565" t="s">
        <v>876</v>
      </c>
      <c r="E13565" t="s">
        <v>604</v>
      </c>
      <c r="F13565" t="str">
        <f>VLOOKUP(orders[[#This Row],[product_id]],Products!A:C,3,0)</f>
        <v>Appliances</v>
      </c>
      <c r="G13565">
        <v>1</v>
      </c>
      <c r="H13565" s="6">
        <v>0.1123348021978002</v>
      </c>
      <c r="I13565" s="2">
        <f>VLOOKUP($E13565,
Products!$A$1:$F$201,MATCH(Orders!I$1,Products!$A$1:$F$1,0),0)</f>
        <v>2087.687835040248</v>
      </c>
      <c r="J13565" s="2">
        <f>VLOOKUP($E13565,
Products!$A$1:$F$201,MATCH(Orders!J$1,Products!$A$1:$F$1,0),0)</f>
        <v>1450.1823074928161</v>
      </c>
    </row>
    <row r="13566" spans="1:10">
      <c r="A13566">
        <v>13565</v>
      </c>
      <c r="B13566" s="4">
        <v>45777</v>
      </c>
      <c r="C13566" s="10">
        <f>DATE(YEAR(orders[[#This Row],[order_date]]), MONTH(orders[[#This Row],[order_date]]), 1)</f>
        <v>45748</v>
      </c>
      <c r="D13566" t="s">
        <v>1881</v>
      </c>
      <c r="E13566" t="s">
        <v>659</v>
      </c>
      <c r="F13566" t="str">
        <f>VLOOKUP(orders[[#This Row],[product_id]],Products!A:C,3,0)</f>
        <v>Appliances</v>
      </c>
      <c r="G13566">
        <v>1</v>
      </c>
      <c r="H13566" s="6">
        <v>9.5248415327219615E-2</v>
      </c>
      <c r="I13566" s="2">
        <f>VLOOKUP($E13566,
Products!$A$1:$F$201,MATCH(Orders!I$1,Products!$A$1:$F$1,0),0)</f>
        <v>25646.095965041459</v>
      </c>
      <c r="J13566" s="2">
        <f>VLOOKUP($E13566,
Products!$A$1:$F$201,MATCH(Orders!J$1,Products!$A$1:$F$1,0),0)</f>
        <v>18749.646593308222</v>
      </c>
    </row>
    <row r="13567" spans="1:10">
      <c r="A13567">
        <v>13566</v>
      </c>
      <c r="B13567" s="4">
        <v>45642</v>
      </c>
      <c r="C13567" s="10">
        <f>DATE(YEAR(orders[[#This Row],[order_date]]), MONTH(orders[[#This Row],[order_date]]), 1)</f>
        <v>45627</v>
      </c>
      <c r="D13567" t="s">
        <v>2406</v>
      </c>
      <c r="E13567" t="s">
        <v>704</v>
      </c>
      <c r="F13567" t="str">
        <f>VLOOKUP(orders[[#This Row],[product_id]],Products!A:C,3,0)</f>
        <v>Electronics</v>
      </c>
      <c r="G13567">
        <v>1</v>
      </c>
      <c r="H13567" s="6">
        <v>0.15672650618940537</v>
      </c>
      <c r="I13567" s="2">
        <f>VLOOKUP($E13567,
Products!$A$1:$F$201,MATCH(Orders!I$1,Products!$A$1:$F$1,0),0)</f>
        <v>2453.3182634424861</v>
      </c>
      <c r="J13567" s="2">
        <f>VLOOKUP($E13567,
Products!$A$1:$F$201,MATCH(Orders!J$1,Products!$A$1:$F$1,0),0)</f>
        <v>1951.860511286576</v>
      </c>
    </row>
    <row r="13568" spans="1:10">
      <c r="A13568">
        <v>13567</v>
      </c>
      <c r="B13568" s="4">
        <v>45818</v>
      </c>
      <c r="C13568" s="10">
        <f>DATE(YEAR(orders[[#This Row],[order_date]]), MONTH(orders[[#This Row],[order_date]]), 1)</f>
        <v>45809</v>
      </c>
      <c r="D13568" t="s">
        <v>1514</v>
      </c>
      <c r="E13568" t="s">
        <v>678</v>
      </c>
      <c r="F13568" t="str">
        <f>VLOOKUP(orders[[#This Row],[product_id]],Products!A:C,3,0)</f>
        <v>Appliances</v>
      </c>
      <c r="G13568">
        <v>3</v>
      </c>
      <c r="H13568" s="6">
        <v>8.9366579449153868E-2</v>
      </c>
      <c r="I13568" s="2">
        <f>VLOOKUP($E13568,
Products!$A$1:$F$201,MATCH(Orders!I$1,Products!$A$1:$F$1,0),0)</f>
        <v>24547.80463631255</v>
      </c>
      <c r="J13568" s="2">
        <f>VLOOKUP($E13568,
Products!$A$1:$F$201,MATCH(Orders!J$1,Products!$A$1:$F$1,0),0)</f>
        <v>16599.667533695861</v>
      </c>
    </row>
    <row r="13569" spans="1:10">
      <c r="A13569">
        <v>13568</v>
      </c>
      <c r="B13569" s="4">
        <v>45427</v>
      </c>
      <c r="C13569" s="10">
        <f>DATE(YEAR(orders[[#This Row],[order_date]]), MONTH(orders[[#This Row],[order_date]]), 1)</f>
        <v>45413</v>
      </c>
      <c r="D13569" t="s">
        <v>2857</v>
      </c>
      <c r="E13569" t="s">
        <v>581</v>
      </c>
      <c r="F13569" t="str">
        <f>VLOOKUP(orders[[#This Row],[product_id]],Products!A:C,3,0)</f>
        <v>Appliances</v>
      </c>
      <c r="G13569">
        <v>3</v>
      </c>
      <c r="H13569" s="6">
        <v>7.500876405169947E-2</v>
      </c>
      <c r="I13569" s="2">
        <f>VLOOKUP($E13569,
Products!$A$1:$F$201,MATCH(Orders!I$1,Products!$A$1:$F$1,0),0)</f>
        <v>6177.7225527132859</v>
      </c>
      <c r="J13569" s="2">
        <f>VLOOKUP($E13569,
Products!$A$1:$F$201,MATCH(Orders!J$1,Products!$A$1:$F$1,0),0)</f>
        <v>4208.1013641193986</v>
      </c>
    </row>
    <row r="13570" spans="1:10">
      <c r="A13570">
        <v>13569</v>
      </c>
      <c r="B13570" s="4">
        <v>45661</v>
      </c>
      <c r="C13570" s="10">
        <f>DATE(YEAR(orders[[#This Row],[order_date]]), MONTH(orders[[#This Row],[order_date]]), 1)</f>
        <v>45658</v>
      </c>
      <c r="D13570" t="s">
        <v>3999</v>
      </c>
      <c r="E13570" t="s">
        <v>654</v>
      </c>
      <c r="F13570" t="str">
        <f>VLOOKUP(orders[[#This Row],[product_id]],Products!A:C,3,0)</f>
        <v>Electronics</v>
      </c>
      <c r="G13570">
        <v>1</v>
      </c>
      <c r="H13570" s="6">
        <v>0.12413220916388963</v>
      </c>
      <c r="I13570" s="2">
        <f>VLOOKUP($E13570,
Products!$A$1:$F$201,MATCH(Orders!I$1,Products!$A$1:$F$1,0),0)</f>
        <v>2480.90324078101</v>
      </c>
      <c r="J13570" s="2">
        <f>VLOOKUP($E13570,
Products!$A$1:$F$201,MATCH(Orders!J$1,Products!$A$1:$F$1,0),0)</f>
        <v>1964.543440578911</v>
      </c>
    </row>
    <row r="13571" spans="1:10">
      <c r="A13571">
        <v>13570</v>
      </c>
      <c r="B13571" s="4">
        <v>45519</v>
      </c>
      <c r="C13571" s="10">
        <f>DATE(YEAR(orders[[#This Row],[order_date]]), MONTH(orders[[#This Row],[order_date]]), 1)</f>
        <v>45505</v>
      </c>
      <c r="D13571" t="s">
        <v>2011</v>
      </c>
      <c r="E13571" t="s">
        <v>676</v>
      </c>
      <c r="F13571" t="str">
        <f>VLOOKUP(orders[[#This Row],[product_id]],Products!A:C,3,0)</f>
        <v>Electronics</v>
      </c>
      <c r="G13571">
        <v>2</v>
      </c>
      <c r="H13571" s="6">
        <v>0.14519047568295654</v>
      </c>
      <c r="I13571" s="2">
        <f>VLOOKUP($E13571,
Products!$A$1:$F$201,MATCH(Orders!I$1,Products!$A$1:$F$1,0),0)</f>
        <v>30008.64884218746</v>
      </c>
      <c r="J13571" s="2">
        <f>VLOOKUP($E13571,
Products!$A$1:$F$201,MATCH(Orders!J$1,Products!$A$1:$F$1,0),0)</f>
        <v>19907.2372539471</v>
      </c>
    </row>
    <row r="13572" spans="1:10">
      <c r="A13572">
        <v>13571</v>
      </c>
      <c r="B13572" s="4">
        <v>45333</v>
      </c>
      <c r="C13572" s="10">
        <f>DATE(YEAR(orders[[#This Row],[order_date]]), MONTH(orders[[#This Row],[order_date]]), 1)</f>
        <v>45323</v>
      </c>
      <c r="D13572" t="s">
        <v>4165</v>
      </c>
      <c r="E13572" t="s">
        <v>591</v>
      </c>
      <c r="F13572" t="str">
        <f>VLOOKUP(orders[[#This Row],[product_id]],Products!A:C,3,0)</f>
        <v>Appliances</v>
      </c>
      <c r="G13572">
        <v>1</v>
      </c>
      <c r="H13572" s="6">
        <v>0.12374941822187265</v>
      </c>
      <c r="I13572" s="2">
        <f>VLOOKUP($E13572,
Products!$A$1:$F$201,MATCH(Orders!I$1,Products!$A$1:$F$1,0),0)</f>
        <v>5828.0678031706884</v>
      </c>
      <c r="J13572" s="2">
        <f>VLOOKUP($E13572,
Products!$A$1:$F$201,MATCH(Orders!J$1,Products!$A$1:$F$1,0),0)</f>
        <v>3928.741316454903</v>
      </c>
    </row>
    <row r="13573" spans="1:10">
      <c r="A13573">
        <v>13572</v>
      </c>
      <c r="B13573" s="4">
        <v>45629</v>
      </c>
      <c r="C13573" s="10">
        <f>DATE(YEAR(orders[[#This Row],[order_date]]), MONTH(orders[[#This Row],[order_date]]), 1)</f>
        <v>45627</v>
      </c>
      <c r="D13573" t="s">
        <v>3125</v>
      </c>
      <c r="E13573" t="s">
        <v>544</v>
      </c>
      <c r="F13573" t="str">
        <f>VLOOKUP(orders[[#This Row],[product_id]],Products!A:C,3,0)</f>
        <v>Electronics</v>
      </c>
      <c r="G13573">
        <v>2</v>
      </c>
      <c r="H13573" s="6">
        <v>0.16458996440772786</v>
      </c>
      <c r="I13573" s="2">
        <f>VLOOKUP($E13573,
Products!$A$1:$F$201,MATCH(Orders!I$1,Products!$A$1:$F$1,0),0)</f>
        <v>16273.22789477584</v>
      </c>
      <c r="J13573" s="2">
        <f>VLOOKUP($E13573,
Products!$A$1:$F$201,MATCH(Orders!J$1,Products!$A$1:$F$1,0),0)</f>
        <v>12683.607953986329</v>
      </c>
    </row>
    <row r="13574" spans="1:10">
      <c r="A13574">
        <v>13573</v>
      </c>
      <c r="B13574" s="4">
        <v>45212</v>
      </c>
      <c r="C13574" s="10">
        <f>DATE(YEAR(orders[[#This Row],[order_date]]), MONTH(orders[[#This Row],[order_date]]), 1)</f>
        <v>45200</v>
      </c>
      <c r="D13574" t="s">
        <v>834</v>
      </c>
      <c r="E13574" t="s">
        <v>646</v>
      </c>
      <c r="F13574" t="str">
        <f>VLOOKUP(orders[[#This Row],[product_id]],Products!A:C,3,0)</f>
        <v>Electronics</v>
      </c>
      <c r="G13574">
        <v>3</v>
      </c>
      <c r="H13574" s="6">
        <v>0.2375370737751068</v>
      </c>
      <c r="I13574" s="2">
        <f>VLOOKUP($E13574,
Products!$A$1:$F$201,MATCH(Orders!I$1,Products!$A$1:$F$1,0),0)</f>
        <v>18424.12750052143</v>
      </c>
      <c r="J13574" s="2">
        <f>VLOOKUP($E13574,
Products!$A$1:$F$201,MATCH(Orders!J$1,Products!$A$1:$F$1,0),0)</f>
        <v>14575.25356690323</v>
      </c>
    </row>
    <row r="13575" spans="1:10">
      <c r="A13575">
        <v>13574</v>
      </c>
      <c r="B13575" s="4">
        <v>45073</v>
      </c>
      <c r="C13575" s="10">
        <f>DATE(YEAR(orders[[#This Row],[order_date]]), MONTH(orders[[#This Row],[order_date]]), 1)</f>
        <v>45047</v>
      </c>
      <c r="D13575" t="s">
        <v>4181</v>
      </c>
      <c r="E13575" t="s">
        <v>675</v>
      </c>
      <c r="F13575" t="str">
        <f>VLOOKUP(orders[[#This Row],[product_id]],Products!A:C,3,0)</f>
        <v>Appliances</v>
      </c>
      <c r="G13575">
        <v>1</v>
      </c>
      <c r="H13575" s="6">
        <v>6.6057131543430819E-2</v>
      </c>
      <c r="I13575" s="2">
        <f>VLOOKUP($E13575,
Products!$A$1:$F$201,MATCH(Orders!I$1,Products!$A$1:$F$1,0),0)</f>
        <v>23552.642442203069</v>
      </c>
      <c r="J13575" s="2">
        <f>VLOOKUP($E13575,
Products!$A$1:$F$201,MATCH(Orders!J$1,Products!$A$1:$F$1,0),0)</f>
        <v>17389.42325132497</v>
      </c>
    </row>
    <row r="13576" spans="1:10">
      <c r="A13576">
        <v>13575</v>
      </c>
      <c r="B13576" s="4">
        <v>45720</v>
      </c>
      <c r="C13576" s="10">
        <f>DATE(YEAR(orders[[#This Row],[order_date]]), MONTH(orders[[#This Row],[order_date]]), 1)</f>
        <v>45717</v>
      </c>
      <c r="D13576" t="s">
        <v>2973</v>
      </c>
      <c r="E13576" t="s">
        <v>550</v>
      </c>
      <c r="F13576" t="str">
        <f>VLOOKUP(orders[[#This Row],[product_id]],Products!A:C,3,0)</f>
        <v>Electronics</v>
      </c>
      <c r="G13576">
        <v>1</v>
      </c>
      <c r="H13576" s="6">
        <v>0.24616910432747124</v>
      </c>
      <c r="I13576" s="2">
        <f>VLOOKUP($E13576,
Products!$A$1:$F$201,MATCH(Orders!I$1,Products!$A$1:$F$1,0),0)</f>
        <v>21928.70634496431</v>
      </c>
      <c r="J13576" s="2">
        <f>VLOOKUP($E13576,
Products!$A$1:$F$201,MATCH(Orders!J$1,Products!$A$1:$F$1,0),0)</f>
        <v>17227.037321653719</v>
      </c>
    </row>
    <row r="13577" spans="1:10">
      <c r="A13577">
        <v>13576</v>
      </c>
      <c r="B13577" s="4">
        <v>45310</v>
      </c>
      <c r="C13577" s="10">
        <f>DATE(YEAR(orders[[#This Row],[order_date]]), MONTH(orders[[#This Row],[order_date]]), 1)</f>
        <v>45292</v>
      </c>
      <c r="D13577" t="s">
        <v>1902</v>
      </c>
      <c r="E13577" t="s">
        <v>592</v>
      </c>
      <c r="F13577" t="str">
        <f>VLOOKUP(orders[[#This Row],[product_id]],Products!A:C,3,0)</f>
        <v>Electronics</v>
      </c>
      <c r="G13577">
        <v>2</v>
      </c>
      <c r="H13577" s="6">
        <v>0.18859783157845508</v>
      </c>
      <c r="I13577" s="2">
        <f>VLOOKUP($E13577,
Products!$A$1:$F$201,MATCH(Orders!I$1,Products!$A$1:$F$1,0),0)</f>
        <v>12221.95918536383</v>
      </c>
      <c r="J13577" s="2">
        <f>VLOOKUP($E13577,
Products!$A$1:$F$201,MATCH(Orders!J$1,Products!$A$1:$F$1,0),0)</f>
        <v>9737.7215556427309</v>
      </c>
    </row>
    <row r="13578" spans="1:10">
      <c r="A13578">
        <v>13577</v>
      </c>
      <c r="B13578" s="4">
        <v>44937</v>
      </c>
      <c r="C13578" s="10">
        <f>DATE(YEAR(orders[[#This Row],[order_date]]), MONTH(orders[[#This Row],[order_date]]), 1)</f>
        <v>44927</v>
      </c>
      <c r="D13578" t="s">
        <v>1177</v>
      </c>
      <c r="E13578" t="s">
        <v>684</v>
      </c>
      <c r="F13578" t="str">
        <f>VLOOKUP(orders[[#This Row],[product_id]],Products!A:C,3,0)</f>
        <v>Appliances</v>
      </c>
      <c r="G13578">
        <v>2</v>
      </c>
      <c r="H13578" s="6">
        <v>6.9261040993938511E-2</v>
      </c>
      <c r="I13578" s="2">
        <f>VLOOKUP($E13578,
Products!$A$1:$F$201,MATCH(Orders!I$1,Products!$A$1:$F$1,0),0)</f>
        <v>2147.166688023286</v>
      </c>
      <c r="J13578" s="2">
        <f>VLOOKUP($E13578,
Products!$A$1:$F$201,MATCH(Orders!J$1,Products!$A$1:$F$1,0),0)</f>
        <v>1709.9619584723389</v>
      </c>
    </row>
    <row r="13579" spans="1:10">
      <c r="A13579">
        <v>13578</v>
      </c>
      <c r="B13579" s="4">
        <v>45202</v>
      </c>
      <c r="C13579" s="10">
        <f>DATE(YEAR(orders[[#This Row],[order_date]]), MONTH(orders[[#This Row],[order_date]]), 1)</f>
        <v>45200</v>
      </c>
      <c r="D13579" t="s">
        <v>2589</v>
      </c>
      <c r="E13579" t="s">
        <v>624</v>
      </c>
      <c r="F13579" t="str">
        <f>VLOOKUP(orders[[#This Row],[product_id]],Products!A:C,3,0)</f>
        <v>Appliances</v>
      </c>
      <c r="G13579">
        <v>1</v>
      </c>
      <c r="H13579" s="6">
        <v>7.8515657782494863E-2</v>
      </c>
      <c r="I13579" s="2">
        <f>VLOOKUP($E13579,
Products!$A$1:$F$201,MATCH(Orders!I$1,Products!$A$1:$F$1,0),0)</f>
        <v>2102.383201797521</v>
      </c>
      <c r="J13579" s="2">
        <f>VLOOKUP($E13579,
Products!$A$1:$F$201,MATCH(Orders!J$1,Products!$A$1:$F$1,0),0)</f>
        <v>1599.330443274388</v>
      </c>
    </row>
    <row r="13580" spans="1:10">
      <c r="A13580">
        <v>13579</v>
      </c>
      <c r="B13580" s="4">
        <v>45812</v>
      </c>
      <c r="C13580" s="10">
        <f>DATE(YEAR(orders[[#This Row],[order_date]]), MONTH(orders[[#This Row],[order_date]]), 1)</f>
        <v>45809</v>
      </c>
      <c r="D13580" t="s">
        <v>3741</v>
      </c>
      <c r="E13580" t="s">
        <v>522</v>
      </c>
      <c r="F13580" t="str">
        <f>VLOOKUP(orders[[#This Row],[product_id]],Products!A:C,3,0)</f>
        <v>Appliances</v>
      </c>
      <c r="G13580">
        <v>3</v>
      </c>
      <c r="H13580" s="6">
        <v>6.75100352584031E-2</v>
      </c>
      <c r="I13580" s="2">
        <f>VLOOKUP($E13580,
Products!$A$1:$F$201,MATCH(Orders!I$1,Products!$A$1:$F$1,0),0)</f>
        <v>24966.707940261898</v>
      </c>
      <c r="J13580" s="2">
        <f>VLOOKUP($E13580,
Products!$A$1:$F$201,MATCH(Orders!J$1,Products!$A$1:$F$1,0),0)</f>
        <v>19868.70644165645</v>
      </c>
    </row>
    <row r="13581" spans="1:10">
      <c r="A13581">
        <v>13580</v>
      </c>
      <c r="B13581" s="4">
        <v>45890</v>
      </c>
      <c r="C13581" s="10">
        <f>DATE(YEAR(orders[[#This Row],[order_date]]), MONTH(orders[[#This Row],[order_date]]), 1)</f>
        <v>45870</v>
      </c>
      <c r="D13581" t="s">
        <v>4230</v>
      </c>
      <c r="E13581" t="s">
        <v>589</v>
      </c>
      <c r="F13581" t="str">
        <f>VLOOKUP(orders[[#This Row],[product_id]],Products!A:C,3,0)</f>
        <v>Appliances</v>
      </c>
      <c r="G13581">
        <v>1</v>
      </c>
      <c r="H13581" s="6">
        <v>5.1832823663934394E-2</v>
      </c>
      <c r="I13581" s="2">
        <f>VLOOKUP($E13581,
Products!$A$1:$F$201,MATCH(Orders!I$1,Products!$A$1:$F$1,0),0)</f>
        <v>6227.1351854710047</v>
      </c>
      <c r="J13581" s="2">
        <f>VLOOKUP($E13581,
Products!$A$1:$F$201,MATCH(Orders!J$1,Products!$A$1:$F$1,0),0)</f>
        <v>4146.7707671772396</v>
      </c>
    </row>
    <row r="13582" spans="1:10">
      <c r="A13582">
        <v>13581</v>
      </c>
      <c r="B13582" s="4">
        <v>45229</v>
      </c>
      <c r="C13582" s="10">
        <f>DATE(YEAR(orders[[#This Row],[order_date]]), MONTH(orders[[#This Row],[order_date]]), 1)</f>
        <v>45200</v>
      </c>
      <c r="D13582" t="s">
        <v>3361</v>
      </c>
      <c r="E13582" t="s">
        <v>696</v>
      </c>
      <c r="F13582" t="str">
        <f>VLOOKUP(orders[[#This Row],[product_id]],Products!A:C,3,0)</f>
        <v>Electronics</v>
      </c>
      <c r="G13582">
        <v>1</v>
      </c>
      <c r="H13582" s="6">
        <v>0.16268589532272096</v>
      </c>
      <c r="I13582" s="2">
        <f>VLOOKUP($E13582,
Products!$A$1:$F$201,MATCH(Orders!I$1,Products!$A$1:$F$1,0),0)</f>
        <v>2723.6534496184809</v>
      </c>
      <c r="J13582" s="2">
        <f>VLOOKUP($E13582,
Products!$A$1:$F$201,MATCH(Orders!J$1,Products!$A$1:$F$1,0),0)</f>
        <v>1872.4715951823</v>
      </c>
    </row>
    <row r="13583" spans="1:10">
      <c r="A13583">
        <v>13582</v>
      </c>
      <c r="B13583" s="4">
        <v>45130</v>
      </c>
      <c r="C13583" s="10">
        <f>DATE(YEAR(orders[[#This Row],[order_date]]), MONTH(orders[[#This Row],[order_date]]), 1)</f>
        <v>45108</v>
      </c>
      <c r="D13583" t="s">
        <v>2231</v>
      </c>
      <c r="E13583" t="s">
        <v>640</v>
      </c>
      <c r="F13583" t="str">
        <f>VLOOKUP(orders[[#This Row],[product_id]],Products!A:C,3,0)</f>
        <v>Electronics</v>
      </c>
      <c r="G13583">
        <v>2</v>
      </c>
      <c r="H13583" s="6">
        <v>0.18509142999609168</v>
      </c>
      <c r="I13583" s="2">
        <f>VLOOKUP($E13583,
Products!$A$1:$F$201,MATCH(Orders!I$1,Products!$A$1:$F$1,0),0)</f>
        <v>28588.897930669911</v>
      </c>
      <c r="J13583" s="2">
        <f>VLOOKUP($E13583,
Products!$A$1:$F$201,MATCH(Orders!J$1,Products!$A$1:$F$1,0),0)</f>
        <v>20681.16336734363</v>
      </c>
    </row>
    <row r="13584" spans="1:10">
      <c r="A13584">
        <v>13583</v>
      </c>
      <c r="B13584" s="4">
        <v>45271</v>
      </c>
      <c r="C13584" s="10">
        <f>DATE(YEAR(orders[[#This Row],[order_date]]), MONTH(orders[[#This Row],[order_date]]), 1)</f>
        <v>45261</v>
      </c>
      <c r="D13584" t="s">
        <v>3829</v>
      </c>
      <c r="E13584" t="s">
        <v>688</v>
      </c>
      <c r="F13584" t="str">
        <f>VLOOKUP(orders[[#This Row],[product_id]],Products!A:C,3,0)</f>
        <v>Appliances</v>
      </c>
      <c r="G13584">
        <v>1</v>
      </c>
      <c r="H13584" s="6">
        <v>9.2122146127252863E-2</v>
      </c>
      <c r="I13584" s="2">
        <f>VLOOKUP($E13584,
Products!$A$1:$F$201,MATCH(Orders!I$1,Products!$A$1:$F$1,0),0)</f>
        <v>5983.6860426434141</v>
      </c>
      <c r="J13584" s="2">
        <f>VLOOKUP($E13584,
Products!$A$1:$F$201,MATCH(Orders!J$1,Products!$A$1:$F$1,0),0)</f>
        <v>3911.563059036529</v>
      </c>
    </row>
    <row r="13585" spans="1:10">
      <c r="A13585">
        <v>13584</v>
      </c>
      <c r="B13585" s="4">
        <v>45752</v>
      </c>
      <c r="C13585" s="10">
        <f>DATE(YEAR(orders[[#This Row],[order_date]]), MONTH(orders[[#This Row],[order_date]]), 1)</f>
        <v>45748</v>
      </c>
      <c r="D13585" t="s">
        <v>2847</v>
      </c>
      <c r="E13585" t="s">
        <v>637</v>
      </c>
      <c r="F13585" t="str">
        <f>VLOOKUP(orders[[#This Row],[product_id]],Products!A:C,3,0)</f>
        <v>Electronics</v>
      </c>
      <c r="G13585">
        <v>1</v>
      </c>
      <c r="H13585" s="6">
        <v>0.19273651802102587</v>
      </c>
      <c r="I13585" s="2">
        <f>VLOOKUP($E13585,
Products!$A$1:$F$201,MATCH(Orders!I$1,Products!$A$1:$F$1,0),0)</f>
        <v>2722.8882486231741</v>
      </c>
      <c r="J13585" s="2">
        <f>VLOOKUP($E13585,
Products!$A$1:$F$201,MATCH(Orders!J$1,Products!$A$1:$F$1,0),0)</f>
        <v>2155.455197032014</v>
      </c>
    </row>
    <row r="13586" spans="1:10">
      <c r="A13586">
        <v>13585</v>
      </c>
      <c r="B13586" s="4">
        <v>44948</v>
      </c>
      <c r="C13586" s="10">
        <f>DATE(YEAR(orders[[#This Row],[order_date]]), MONTH(orders[[#This Row],[order_date]]), 1)</f>
        <v>44927</v>
      </c>
      <c r="D13586" t="s">
        <v>2305</v>
      </c>
      <c r="E13586" t="s">
        <v>536</v>
      </c>
      <c r="F13586" t="str">
        <f>VLOOKUP(orders[[#This Row],[product_id]],Products!A:C,3,0)</f>
        <v>Appliances</v>
      </c>
      <c r="G13586">
        <v>1</v>
      </c>
      <c r="H13586" s="6">
        <v>0.1382904526597529</v>
      </c>
      <c r="I13586" s="2">
        <f>VLOOKUP($E13586,
Products!$A$1:$F$201,MATCH(Orders!I$1,Products!$A$1:$F$1,0),0)</f>
        <v>25818.123603836499</v>
      </c>
      <c r="J13586" s="2">
        <f>VLOOKUP($E13586,
Products!$A$1:$F$201,MATCH(Orders!J$1,Products!$A$1:$F$1,0),0)</f>
        <v>18462.729442964981</v>
      </c>
    </row>
    <row r="13587" spans="1:10">
      <c r="A13587">
        <v>13586</v>
      </c>
      <c r="B13587" s="4">
        <v>45765</v>
      </c>
      <c r="C13587" s="10">
        <f>DATE(YEAR(orders[[#This Row],[order_date]]), MONTH(orders[[#This Row],[order_date]]), 1)</f>
        <v>45748</v>
      </c>
      <c r="D13587" t="s">
        <v>1750</v>
      </c>
      <c r="E13587" t="s">
        <v>599</v>
      </c>
      <c r="F13587" t="str">
        <f>VLOOKUP(orders[[#This Row],[product_id]],Products!A:C,3,0)</f>
        <v>Electronics</v>
      </c>
      <c r="G13587">
        <v>1</v>
      </c>
      <c r="H13587" s="6">
        <v>0.22064882548584591</v>
      </c>
      <c r="I13587" s="2">
        <f>VLOOKUP($E13587,
Products!$A$1:$F$201,MATCH(Orders!I$1,Products!$A$1:$F$1,0),0)</f>
        <v>24019.70637428105</v>
      </c>
      <c r="J13587" s="2">
        <f>VLOOKUP($E13587,
Products!$A$1:$F$201,MATCH(Orders!J$1,Products!$A$1:$F$1,0),0)</f>
        <v>16602.559277417411</v>
      </c>
    </row>
    <row r="13588" spans="1:10">
      <c r="A13588">
        <v>13587</v>
      </c>
      <c r="B13588" s="4">
        <v>45462</v>
      </c>
      <c r="C13588" s="10">
        <f>DATE(YEAR(orders[[#This Row],[order_date]]), MONTH(orders[[#This Row],[order_date]]), 1)</f>
        <v>45444</v>
      </c>
      <c r="D13588" t="s">
        <v>2859</v>
      </c>
      <c r="E13588" t="s">
        <v>600</v>
      </c>
      <c r="F13588" t="str">
        <f>VLOOKUP(orders[[#This Row],[product_id]],Products!A:C,3,0)</f>
        <v>Electronics</v>
      </c>
      <c r="G13588">
        <v>1</v>
      </c>
      <c r="H13588" s="6">
        <v>0.23538146152519115</v>
      </c>
      <c r="I13588" s="2">
        <f>VLOOKUP($E13588,
Products!$A$1:$F$201,MATCH(Orders!I$1,Products!$A$1:$F$1,0),0)</f>
        <v>2556.7009232610858</v>
      </c>
      <c r="J13588" s="2">
        <f>VLOOKUP($E13588,
Products!$A$1:$F$201,MATCH(Orders!J$1,Products!$A$1:$F$1,0),0)</f>
        <v>2002.3128715328869</v>
      </c>
    </row>
    <row r="13589" spans="1:10">
      <c r="A13589">
        <v>13588</v>
      </c>
      <c r="B13589" s="4">
        <v>45907</v>
      </c>
      <c r="C13589" s="10">
        <f>DATE(YEAR(orders[[#This Row],[order_date]]), MONTH(orders[[#This Row],[order_date]]), 1)</f>
        <v>45901</v>
      </c>
      <c r="D13589" t="s">
        <v>2577</v>
      </c>
      <c r="E13589" t="s">
        <v>689</v>
      </c>
      <c r="F13589" t="str">
        <f>VLOOKUP(orders[[#This Row],[product_id]],Products!A:C,3,0)</f>
        <v>Electronics</v>
      </c>
      <c r="G13589">
        <v>1</v>
      </c>
      <c r="H13589" s="6">
        <v>0.11991896537471333</v>
      </c>
      <c r="I13589" s="2">
        <f>VLOOKUP($E13589,
Products!$A$1:$F$201,MATCH(Orders!I$1,Products!$A$1:$F$1,0),0)</f>
        <v>22021.70433799336</v>
      </c>
      <c r="J13589" s="2">
        <f>VLOOKUP($E13589,
Products!$A$1:$F$201,MATCH(Orders!J$1,Products!$A$1:$F$1,0),0)</f>
        <v>16990.60087110737</v>
      </c>
    </row>
    <row r="13590" spans="1:10">
      <c r="A13590">
        <v>13589</v>
      </c>
      <c r="B13590" s="4">
        <v>45189</v>
      </c>
      <c r="C13590" s="10">
        <f>DATE(YEAR(orders[[#This Row],[order_date]]), MONTH(orders[[#This Row],[order_date]]), 1)</f>
        <v>45170</v>
      </c>
      <c r="D13590" t="s">
        <v>1929</v>
      </c>
      <c r="E13590" t="s">
        <v>637</v>
      </c>
      <c r="F13590" t="str">
        <f>VLOOKUP(orders[[#This Row],[product_id]],Products!A:C,3,0)</f>
        <v>Electronics</v>
      </c>
      <c r="G13590">
        <v>2</v>
      </c>
      <c r="H13590" s="6">
        <v>0.20363670829325159</v>
      </c>
      <c r="I13590" s="2">
        <f>VLOOKUP($E13590,
Products!$A$1:$F$201,MATCH(Orders!I$1,Products!$A$1:$F$1,0),0)</f>
        <v>2722.8882486231741</v>
      </c>
      <c r="J13590" s="2">
        <f>VLOOKUP($E13590,
Products!$A$1:$F$201,MATCH(Orders!J$1,Products!$A$1:$F$1,0),0)</f>
        <v>2155.455197032014</v>
      </c>
    </row>
    <row r="13591" spans="1:10">
      <c r="A13591">
        <v>13590</v>
      </c>
      <c r="B13591" s="4">
        <v>45510</v>
      </c>
      <c r="C13591" s="10">
        <f>DATE(YEAR(orders[[#This Row],[order_date]]), MONTH(orders[[#This Row],[order_date]]), 1)</f>
        <v>45505</v>
      </c>
      <c r="D13591" t="s">
        <v>2573</v>
      </c>
      <c r="E13591" t="s">
        <v>587</v>
      </c>
      <c r="F13591" t="str">
        <f>VLOOKUP(orders[[#This Row],[product_id]],Products!A:C,3,0)</f>
        <v>Electronics</v>
      </c>
      <c r="G13591">
        <v>1</v>
      </c>
      <c r="H13591" s="6">
        <v>0.24250685845613912</v>
      </c>
      <c r="I13591" s="2">
        <f>VLOOKUP($E13591,
Products!$A$1:$F$201,MATCH(Orders!I$1,Products!$A$1:$F$1,0),0)</f>
        <v>16527.367619686949</v>
      </c>
      <c r="J13591" s="2">
        <f>VLOOKUP($E13591,
Products!$A$1:$F$201,MATCH(Orders!J$1,Products!$A$1:$F$1,0),0)</f>
        <v>12533.62883070202</v>
      </c>
    </row>
    <row r="13592" spans="1:10">
      <c r="A13592">
        <v>13591</v>
      </c>
      <c r="B13592" s="4">
        <v>45939</v>
      </c>
      <c r="C13592" s="10">
        <f>DATE(YEAR(orders[[#This Row],[order_date]]), MONTH(orders[[#This Row],[order_date]]), 1)</f>
        <v>45931</v>
      </c>
      <c r="D13592" t="s">
        <v>2081</v>
      </c>
      <c r="E13592" t="s">
        <v>589</v>
      </c>
      <c r="F13592" t="str">
        <f>VLOOKUP(orders[[#This Row],[product_id]],Products!A:C,3,0)</f>
        <v>Appliances</v>
      </c>
      <c r="G13592">
        <v>1</v>
      </c>
      <c r="H13592" s="6">
        <v>5.304525920212786E-2</v>
      </c>
      <c r="I13592" s="2">
        <f>VLOOKUP($E13592,
Products!$A$1:$F$201,MATCH(Orders!I$1,Products!$A$1:$F$1,0),0)</f>
        <v>6227.1351854710047</v>
      </c>
      <c r="J13592" s="2">
        <f>VLOOKUP($E13592,
Products!$A$1:$F$201,MATCH(Orders!J$1,Products!$A$1:$F$1,0),0)</f>
        <v>4146.7707671772396</v>
      </c>
    </row>
    <row r="13593" spans="1:10">
      <c r="A13593">
        <v>13592</v>
      </c>
      <c r="B13593" s="4">
        <v>45309</v>
      </c>
      <c r="C13593" s="10">
        <f>DATE(YEAR(orders[[#This Row],[order_date]]), MONTH(orders[[#This Row],[order_date]]), 1)</f>
        <v>45292</v>
      </c>
      <c r="D13593" t="s">
        <v>4058</v>
      </c>
      <c r="E13593" t="s">
        <v>545</v>
      </c>
      <c r="F13593" t="str">
        <f>VLOOKUP(orders[[#This Row],[product_id]],Products!A:C,3,0)</f>
        <v>Electronics</v>
      </c>
      <c r="G13593">
        <v>1</v>
      </c>
      <c r="H13593" s="6">
        <v>0.22516373266844017</v>
      </c>
      <c r="I13593" s="2">
        <f>VLOOKUP($E13593,
Products!$A$1:$F$201,MATCH(Orders!I$1,Products!$A$1:$F$1,0),0)</f>
        <v>11292.44914297154</v>
      </c>
      <c r="J13593" s="2">
        <f>VLOOKUP($E13593,
Products!$A$1:$F$201,MATCH(Orders!J$1,Products!$A$1:$F$1,0),0)</f>
        <v>7616.0274340726546</v>
      </c>
    </row>
    <row r="13594" spans="1:10">
      <c r="A13594">
        <v>13593</v>
      </c>
      <c r="B13594" s="4">
        <v>45843</v>
      </c>
      <c r="C13594" s="10">
        <f>DATE(YEAR(orders[[#This Row],[order_date]]), MONTH(orders[[#This Row],[order_date]]), 1)</f>
        <v>45839</v>
      </c>
      <c r="D13594" t="s">
        <v>2011</v>
      </c>
      <c r="E13594" t="s">
        <v>609</v>
      </c>
      <c r="F13594" t="str">
        <f>VLOOKUP(orders[[#This Row],[product_id]],Products!A:C,3,0)</f>
        <v>Appliances</v>
      </c>
      <c r="G13594">
        <v>2</v>
      </c>
      <c r="H13594" s="6">
        <v>8.9655758617236264E-2</v>
      </c>
      <c r="I13594" s="2">
        <f>VLOOKUP($E13594,
Products!$A$1:$F$201,MATCH(Orders!I$1,Products!$A$1:$F$1,0),0)</f>
        <v>2159.5378031052392</v>
      </c>
      <c r="J13594" s="2">
        <f>VLOOKUP($E13594,
Products!$A$1:$F$201,MATCH(Orders!J$1,Products!$A$1:$F$1,0),0)</f>
        <v>1501.9415981313371</v>
      </c>
    </row>
    <row r="13595" spans="1:10">
      <c r="A13595">
        <v>13594</v>
      </c>
      <c r="B13595" s="4">
        <v>45318</v>
      </c>
      <c r="C13595" s="10">
        <f>DATE(YEAR(orders[[#This Row],[order_date]]), MONTH(orders[[#This Row],[order_date]]), 1)</f>
        <v>45292</v>
      </c>
      <c r="D13595" t="s">
        <v>1317</v>
      </c>
      <c r="E13595" t="s">
        <v>617</v>
      </c>
      <c r="F13595" t="str">
        <f>VLOOKUP(orders[[#This Row],[product_id]],Products!A:C,3,0)</f>
        <v>Electronics</v>
      </c>
      <c r="G13595">
        <v>1</v>
      </c>
      <c r="H13595" s="6">
        <v>0.13787272189440872</v>
      </c>
      <c r="I13595" s="2">
        <f>VLOOKUP($E13595,
Products!$A$1:$F$201,MATCH(Orders!I$1,Products!$A$1:$F$1,0),0)</f>
        <v>19466.867434847129</v>
      </c>
      <c r="J13595" s="2">
        <f>VLOOKUP($E13595,
Products!$A$1:$F$201,MATCH(Orders!J$1,Products!$A$1:$F$1,0),0)</f>
        <v>13371.790482684521</v>
      </c>
    </row>
    <row r="13596" spans="1:10">
      <c r="A13596">
        <v>13595</v>
      </c>
      <c r="B13596" s="4">
        <v>45815</v>
      </c>
      <c r="C13596" s="10">
        <f>DATE(YEAR(orders[[#This Row],[order_date]]), MONTH(orders[[#This Row],[order_date]]), 1)</f>
        <v>45809</v>
      </c>
      <c r="D13596" t="s">
        <v>3602</v>
      </c>
      <c r="E13596" t="s">
        <v>552</v>
      </c>
      <c r="F13596" t="str">
        <f>VLOOKUP(orders[[#This Row],[product_id]],Products!A:C,3,0)</f>
        <v>Electronics</v>
      </c>
      <c r="G13596">
        <v>3</v>
      </c>
      <c r="H13596" s="6">
        <v>0.12224318812522526</v>
      </c>
      <c r="I13596" s="2">
        <f>VLOOKUP($E13596,
Products!$A$1:$F$201,MATCH(Orders!I$1,Products!$A$1:$F$1,0),0)</f>
        <v>20326.88586940234</v>
      </c>
      <c r="J13596" s="2">
        <f>VLOOKUP($E13596,
Products!$A$1:$F$201,MATCH(Orders!J$1,Products!$A$1:$F$1,0),0)</f>
        <v>14896.572579237891</v>
      </c>
    </row>
    <row r="13597" spans="1:10">
      <c r="A13597">
        <v>13596</v>
      </c>
      <c r="B13597" s="4">
        <v>45466</v>
      </c>
      <c r="C13597" s="10">
        <f>DATE(YEAR(orders[[#This Row],[order_date]]), MONTH(orders[[#This Row],[order_date]]), 1)</f>
        <v>45444</v>
      </c>
      <c r="D13597" t="s">
        <v>2268</v>
      </c>
      <c r="E13597" t="s">
        <v>555</v>
      </c>
      <c r="F13597" t="str">
        <f>VLOOKUP(orders[[#This Row],[product_id]],Products!A:C,3,0)</f>
        <v>Electronics</v>
      </c>
      <c r="G13597">
        <v>1</v>
      </c>
      <c r="H13597" s="6">
        <v>0.23904030197360368</v>
      </c>
      <c r="I13597" s="2">
        <f>VLOOKUP($E13597,
Products!$A$1:$F$201,MATCH(Orders!I$1,Products!$A$1:$F$1,0),0)</f>
        <v>32397.674936233889</v>
      </c>
      <c r="J13597" s="2">
        <f>VLOOKUP($E13597,
Products!$A$1:$F$201,MATCH(Orders!J$1,Products!$A$1:$F$1,0),0)</f>
        <v>24559.251285382288</v>
      </c>
    </row>
    <row r="13598" spans="1:10">
      <c r="A13598">
        <v>13597</v>
      </c>
      <c r="B13598" s="4">
        <v>45492</v>
      </c>
      <c r="C13598" s="10">
        <f>DATE(YEAR(orders[[#This Row],[order_date]]), MONTH(orders[[#This Row],[order_date]]), 1)</f>
        <v>45474</v>
      </c>
      <c r="D13598" t="s">
        <v>4022</v>
      </c>
      <c r="E13598" t="s">
        <v>656</v>
      </c>
      <c r="F13598" t="str">
        <f>VLOOKUP(orders[[#This Row],[product_id]],Products!A:C,3,0)</f>
        <v>Electronics</v>
      </c>
      <c r="G13598">
        <v>1</v>
      </c>
      <c r="H13598" s="6">
        <v>0.21233353082295398</v>
      </c>
      <c r="I13598" s="2">
        <f>VLOOKUP($E13598,
Products!$A$1:$F$201,MATCH(Orders!I$1,Products!$A$1:$F$1,0),0)</f>
        <v>30485.811519789549</v>
      </c>
      <c r="J13598" s="2">
        <f>VLOOKUP($E13598,
Products!$A$1:$F$201,MATCH(Orders!J$1,Products!$A$1:$F$1,0),0)</f>
        <v>23818.70129930825</v>
      </c>
    </row>
    <row r="13599" spans="1:10">
      <c r="A13599">
        <v>13598</v>
      </c>
      <c r="B13599" s="4">
        <v>45810</v>
      </c>
      <c r="C13599" s="10">
        <f>DATE(YEAR(orders[[#This Row],[order_date]]), MONTH(orders[[#This Row],[order_date]]), 1)</f>
        <v>45809</v>
      </c>
      <c r="D13599" t="s">
        <v>1653</v>
      </c>
      <c r="E13599" t="s">
        <v>556</v>
      </c>
      <c r="F13599" t="str">
        <f>VLOOKUP(orders[[#This Row],[product_id]],Products!A:C,3,0)</f>
        <v>Appliances</v>
      </c>
      <c r="G13599">
        <v>3</v>
      </c>
      <c r="H13599" s="6">
        <v>0.12220146871196857</v>
      </c>
      <c r="I13599" s="2">
        <f>VLOOKUP($E13599,
Products!$A$1:$F$201,MATCH(Orders!I$1,Products!$A$1:$F$1,0),0)</f>
        <v>27054.121101651981</v>
      </c>
      <c r="J13599" s="2">
        <f>VLOOKUP($E13599,
Products!$A$1:$F$201,MATCH(Orders!J$1,Products!$A$1:$F$1,0),0)</f>
        <v>19388.930988794411</v>
      </c>
    </row>
    <row r="13600" spans="1:10">
      <c r="A13600">
        <v>13599</v>
      </c>
      <c r="B13600" s="4">
        <v>45154</v>
      </c>
      <c r="C13600" s="10">
        <f>DATE(YEAR(orders[[#This Row],[order_date]]), MONTH(orders[[#This Row],[order_date]]), 1)</f>
        <v>45139</v>
      </c>
      <c r="D13600" t="s">
        <v>2304</v>
      </c>
      <c r="E13600" t="s">
        <v>543</v>
      </c>
      <c r="F13600" t="str">
        <f>VLOOKUP(orders[[#This Row],[product_id]],Products!A:C,3,0)</f>
        <v>Appliances</v>
      </c>
      <c r="G13600">
        <v>1</v>
      </c>
      <c r="H13600" s="6">
        <v>0.13754517794356888</v>
      </c>
      <c r="I13600" s="2">
        <f>VLOOKUP($E13600,
Products!$A$1:$F$201,MATCH(Orders!I$1,Products!$A$1:$F$1,0),0)</f>
        <v>2300.989425669633</v>
      </c>
      <c r="J13600" s="2">
        <f>VLOOKUP($E13600,
Products!$A$1:$F$201,MATCH(Orders!J$1,Products!$A$1:$F$1,0),0)</f>
        <v>1726.390958088811</v>
      </c>
    </row>
    <row r="13601" spans="1:10">
      <c r="A13601">
        <v>13600</v>
      </c>
      <c r="B13601" s="4">
        <v>45399</v>
      </c>
      <c r="C13601" s="10">
        <f>DATE(YEAR(orders[[#This Row],[order_date]]), MONTH(orders[[#This Row],[order_date]]), 1)</f>
        <v>45383</v>
      </c>
      <c r="D13601" t="s">
        <v>1559</v>
      </c>
      <c r="E13601" t="s">
        <v>642</v>
      </c>
      <c r="F13601" t="str">
        <f>VLOOKUP(orders[[#This Row],[product_id]],Products!A:C,3,0)</f>
        <v>Appliances</v>
      </c>
      <c r="G13601">
        <v>1</v>
      </c>
      <c r="H13601" s="6">
        <v>0.14875594229103808</v>
      </c>
      <c r="I13601" s="2">
        <f>VLOOKUP($E13601,
Products!$A$1:$F$201,MATCH(Orders!I$1,Products!$A$1:$F$1,0),0)</f>
        <v>2296.7821973225709</v>
      </c>
      <c r="J13601" s="2">
        <f>VLOOKUP($E13601,
Products!$A$1:$F$201,MATCH(Orders!J$1,Products!$A$1:$F$1,0),0)</f>
        <v>1585.16132006212</v>
      </c>
    </row>
    <row r="13602" spans="1:10">
      <c r="A13602">
        <v>13601</v>
      </c>
      <c r="B13602" s="4">
        <v>45298</v>
      </c>
      <c r="C13602" s="10">
        <f>DATE(YEAR(orders[[#This Row],[order_date]]), MONTH(orders[[#This Row],[order_date]]), 1)</f>
        <v>45292</v>
      </c>
      <c r="D13602" t="s">
        <v>2615</v>
      </c>
      <c r="E13602" t="s">
        <v>694</v>
      </c>
      <c r="F13602" t="str">
        <f>VLOOKUP(orders[[#This Row],[product_id]],Products!A:C,3,0)</f>
        <v>Appliances</v>
      </c>
      <c r="G13602">
        <v>2</v>
      </c>
      <c r="H13602" s="6">
        <v>5.3340603894170502E-2</v>
      </c>
      <c r="I13602" s="2">
        <f>VLOOKUP($E13602,
Products!$A$1:$F$201,MATCH(Orders!I$1,Products!$A$1:$F$1,0),0)</f>
        <v>6319.3885218993337</v>
      </c>
      <c r="J13602" s="2">
        <f>VLOOKUP($E13602,
Products!$A$1:$F$201,MATCH(Orders!J$1,Products!$A$1:$F$1,0),0)</f>
        <v>4956.0125433870189</v>
      </c>
    </row>
    <row r="13603" spans="1:10">
      <c r="A13603">
        <v>13602</v>
      </c>
      <c r="B13603" s="4">
        <v>44963</v>
      </c>
      <c r="C13603" s="10">
        <f>DATE(YEAR(orders[[#This Row],[order_date]]), MONTH(orders[[#This Row],[order_date]]), 1)</f>
        <v>44958</v>
      </c>
      <c r="D13603" t="s">
        <v>3182</v>
      </c>
      <c r="E13603" t="s">
        <v>654</v>
      </c>
      <c r="F13603" t="str">
        <f>VLOOKUP(orders[[#This Row],[product_id]],Products!A:C,3,0)</f>
        <v>Electronics</v>
      </c>
      <c r="G13603">
        <v>1</v>
      </c>
      <c r="H13603" s="6">
        <v>0.19140609443942277</v>
      </c>
      <c r="I13603" s="2">
        <f>VLOOKUP($E13603,
Products!$A$1:$F$201,MATCH(Orders!I$1,Products!$A$1:$F$1,0),0)</f>
        <v>2480.90324078101</v>
      </c>
      <c r="J13603" s="2">
        <f>VLOOKUP($E13603,
Products!$A$1:$F$201,MATCH(Orders!J$1,Products!$A$1:$F$1,0),0)</f>
        <v>1964.543440578911</v>
      </c>
    </row>
    <row r="13604" spans="1:10">
      <c r="A13604">
        <v>13603</v>
      </c>
      <c r="B13604" s="4">
        <v>45617</v>
      </c>
      <c r="C13604" s="10">
        <f>DATE(YEAR(orders[[#This Row],[order_date]]), MONTH(orders[[#This Row],[order_date]]), 1)</f>
        <v>45597</v>
      </c>
      <c r="D13604" t="s">
        <v>2683</v>
      </c>
      <c r="E13604" t="s">
        <v>514</v>
      </c>
      <c r="F13604" t="str">
        <f>VLOOKUP(orders[[#This Row],[product_id]],Products!A:C,3,0)</f>
        <v>Electronics</v>
      </c>
      <c r="G13604">
        <v>1</v>
      </c>
      <c r="H13604" s="6">
        <v>0.15106841696644924</v>
      </c>
      <c r="I13604" s="2">
        <f>VLOOKUP($E13604,
Products!$A$1:$F$201,MATCH(Orders!I$1,Products!$A$1:$F$1,0),0)</f>
        <v>16482.730474054071</v>
      </c>
      <c r="J13604" s="2">
        <f>VLOOKUP($E13604,
Products!$A$1:$F$201,MATCH(Orders!J$1,Products!$A$1:$F$1,0),0)</f>
        <v>12480.81165565178</v>
      </c>
    </row>
    <row r="13605" spans="1:10">
      <c r="A13605">
        <v>13604</v>
      </c>
      <c r="B13605" s="4">
        <v>45770</v>
      </c>
      <c r="C13605" s="10">
        <f>DATE(YEAR(orders[[#This Row],[order_date]]), MONTH(orders[[#This Row],[order_date]]), 1)</f>
        <v>45748</v>
      </c>
      <c r="D13605" t="s">
        <v>1767</v>
      </c>
      <c r="E13605" t="s">
        <v>621</v>
      </c>
      <c r="F13605" t="str">
        <f>VLOOKUP(orders[[#This Row],[product_id]],Products!A:C,3,0)</f>
        <v>Electronics</v>
      </c>
      <c r="G13605">
        <v>1</v>
      </c>
      <c r="H13605" s="6">
        <v>0.1728072076333157</v>
      </c>
      <c r="I13605" s="2">
        <f>VLOOKUP($E13605,
Products!$A$1:$F$201,MATCH(Orders!I$1,Products!$A$1:$F$1,0),0)</f>
        <v>11784.05708818019</v>
      </c>
      <c r="J13605" s="2">
        <f>VLOOKUP($E13605,
Products!$A$1:$F$201,MATCH(Orders!J$1,Products!$A$1:$F$1,0),0)</f>
        <v>7779.8525757032758</v>
      </c>
    </row>
    <row r="13606" spans="1:10">
      <c r="A13606">
        <v>13605</v>
      </c>
      <c r="B13606" s="4">
        <v>45987</v>
      </c>
      <c r="C13606" s="10">
        <f>DATE(YEAR(orders[[#This Row],[order_date]]), MONTH(orders[[#This Row],[order_date]]), 1)</f>
        <v>45962</v>
      </c>
      <c r="D13606" t="s">
        <v>2148</v>
      </c>
      <c r="E13606" t="s">
        <v>530</v>
      </c>
      <c r="F13606" t="str">
        <f>VLOOKUP(orders[[#This Row],[product_id]],Products!A:C,3,0)</f>
        <v>Electronics</v>
      </c>
      <c r="G13606">
        <v>1</v>
      </c>
      <c r="H13606" s="6">
        <v>0.13530792292264104</v>
      </c>
      <c r="I13606" s="2">
        <f>VLOOKUP($E13606,
Products!$A$1:$F$201,MATCH(Orders!I$1,Products!$A$1:$F$1,0),0)</f>
        <v>30520.607447067548</v>
      </c>
      <c r="J13606" s="2">
        <f>VLOOKUP($E13606,
Products!$A$1:$F$201,MATCH(Orders!J$1,Products!$A$1:$F$1,0),0)</f>
        <v>22328.317520226748</v>
      </c>
    </row>
    <row r="13607" spans="1:10">
      <c r="A13607">
        <v>13606</v>
      </c>
      <c r="B13607" s="4">
        <v>45027</v>
      </c>
      <c r="C13607" s="10">
        <f>DATE(YEAR(orders[[#This Row],[order_date]]), MONTH(orders[[#This Row],[order_date]]), 1)</f>
        <v>45017</v>
      </c>
      <c r="D13607" t="s">
        <v>1007</v>
      </c>
      <c r="E13607" t="s">
        <v>618</v>
      </c>
      <c r="F13607" t="str">
        <f>VLOOKUP(orders[[#This Row],[product_id]],Products!A:C,3,0)</f>
        <v>Appliances</v>
      </c>
      <c r="G13607">
        <v>3</v>
      </c>
      <c r="H13607" s="6">
        <v>0.10450736082407018</v>
      </c>
      <c r="I13607" s="2">
        <f>VLOOKUP($E13607,
Products!$A$1:$F$201,MATCH(Orders!I$1,Products!$A$1:$F$1,0),0)</f>
        <v>5546.9777002203573</v>
      </c>
      <c r="J13607" s="2">
        <f>VLOOKUP($E13607,
Products!$A$1:$F$201,MATCH(Orders!J$1,Products!$A$1:$F$1,0),0)</f>
        <v>4048.2565671880161</v>
      </c>
    </row>
    <row r="13608" spans="1:10">
      <c r="A13608">
        <v>13607</v>
      </c>
      <c r="B13608" s="4">
        <v>45584</v>
      </c>
      <c r="C13608" s="10">
        <f>DATE(YEAR(orders[[#This Row],[order_date]]), MONTH(orders[[#This Row],[order_date]]), 1)</f>
        <v>45566</v>
      </c>
      <c r="D13608" t="s">
        <v>1344</v>
      </c>
      <c r="E13608" t="s">
        <v>541</v>
      </c>
      <c r="F13608" t="str">
        <f>VLOOKUP(orders[[#This Row],[product_id]],Products!A:C,3,0)</f>
        <v>Appliances</v>
      </c>
      <c r="G13608">
        <v>1</v>
      </c>
      <c r="H13608" s="6">
        <v>0.10294661404939534</v>
      </c>
      <c r="I13608" s="2">
        <f>VLOOKUP($E13608,
Products!$A$1:$F$201,MATCH(Orders!I$1,Products!$A$1:$F$1,0),0)</f>
        <v>2390.3651642386908</v>
      </c>
      <c r="J13608" s="2">
        <f>VLOOKUP($E13608,
Products!$A$1:$F$201,MATCH(Orders!J$1,Products!$A$1:$F$1,0),0)</f>
        <v>1655.7504783617919</v>
      </c>
    </row>
    <row r="13609" spans="1:10">
      <c r="A13609">
        <v>13608</v>
      </c>
      <c r="B13609" s="4">
        <v>45016</v>
      </c>
      <c r="C13609" s="10">
        <f>DATE(YEAR(orders[[#This Row],[order_date]]), MONTH(orders[[#This Row],[order_date]]), 1)</f>
        <v>44986</v>
      </c>
      <c r="D13609" t="s">
        <v>776</v>
      </c>
      <c r="E13609" t="s">
        <v>616</v>
      </c>
      <c r="F13609" t="str">
        <f>VLOOKUP(orders[[#This Row],[product_id]],Products!A:C,3,0)</f>
        <v>Electronics</v>
      </c>
      <c r="G13609">
        <v>1</v>
      </c>
      <c r="H13609" s="6">
        <v>0.10353291465533213</v>
      </c>
      <c r="I13609" s="2">
        <f>VLOOKUP($E13609,
Products!$A$1:$F$201,MATCH(Orders!I$1,Products!$A$1:$F$1,0),0)</f>
        <v>12172.554053901489</v>
      </c>
      <c r="J13609" s="2">
        <f>VLOOKUP($E13609,
Products!$A$1:$F$201,MATCH(Orders!J$1,Products!$A$1:$F$1,0),0)</f>
        <v>9644.7702288148557</v>
      </c>
    </row>
    <row r="13610" spans="1:10">
      <c r="A13610">
        <v>13609</v>
      </c>
      <c r="B13610" s="4">
        <v>45956</v>
      </c>
      <c r="C13610" s="10">
        <f>DATE(YEAR(orders[[#This Row],[order_date]]), MONTH(orders[[#This Row],[order_date]]), 1)</f>
        <v>45931</v>
      </c>
      <c r="D13610" t="s">
        <v>2628</v>
      </c>
      <c r="E13610" t="s">
        <v>676</v>
      </c>
      <c r="F13610" t="str">
        <f>VLOOKUP(orders[[#This Row],[product_id]],Products!A:C,3,0)</f>
        <v>Electronics</v>
      </c>
      <c r="G13610">
        <v>1</v>
      </c>
      <c r="H13610" s="6">
        <v>0.2426177212538998</v>
      </c>
      <c r="I13610" s="2">
        <f>VLOOKUP($E13610,
Products!$A$1:$F$201,MATCH(Orders!I$1,Products!$A$1:$F$1,0),0)</f>
        <v>30008.64884218746</v>
      </c>
      <c r="J13610" s="2">
        <f>VLOOKUP($E13610,
Products!$A$1:$F$201,MATCH(Orders!J$1,Products!$A$1:$F$1,0),0)</f>
        <v>19907.2372539471</v>
      </c>
    </row>
    <row r="13611" spans="1:10">
      <c r="A13611">
        <v>13610</v>
      </c>
      <c r="B13611" s="4">
        <v>45831</v>
      </c>
      <c r="C13611" s="10">
        <f>DATE(YEAR(orders[[#This Row],[order_date]]), MONTH(orders[[#This Row],[order_date]]), 1)</f>
        <v>45809</v>
      </c>
      <c r="D13611" t="s">
        <v>1351</v>
      </c>
      <c r="E13611" t="s">
        <v>583</v>
      </c>
      <c r="F13611" t="str">
        <f>VLOOKUP(orders[[#This Row],[product_id]],Products!A:C,3,0)</f>
        <v>Electronics</v>
      </c>
      <c r="G13611">
        <v>3</v>
      </c>
      <c r="H13611" s="6">
        <v>0.17521288797106305</v>
      </c>
      <c r="I13611" s="2">
        <f>VLOOKUP($E13611,
Products!$A$1:$F$201,MATCH(Orders!I$1,Products!$A$1:$F$1,0),0)</f>
        <v>22677.574574249091</v>
      </c>
      <c r="J13611" s="2">
        <f>VLOOKUP($E13611,
Products!$A$1:$F$201,MATCH(Orders!J$1,Products!$A$1:$F$1,0),0)</f>
        <v>16593.91273362303</v>
      </c>
    </row>
    <row r="13612" spans="1:10">
      <c r="A13612">
        <v>13611</v>
      </c>
      <c r="B13612" s="4">
        <v>45021</v>
      </c>
      <c r="C13612" s="10">
        <f>DATE(YEAR(orders[[#This Row],[order_date]]), MONTH(orders[[#This Row],[order_date]]), 1)</f>
        <v>45017</v>
      </c>
      <c r="D13612" t="s">
        <v>2494</v>
      </c>
      <c r="E13612" t="s">
        <v>586</v>
      </c>
      <c r="F13612" t="str">
        <f>VLOOKUP(orders[[#This Row],[product_id]],Products!A:C,3,0)</f>
        <v>Appliances</v>
      </c>
      <c r="G13612">
        <v>3</v>
      </c>
      <c r="H13612" s="6">
        <v>7.8668451073190745E-2</v>
      </c>
      <c r="I13612" s="2">
        <f>VLOOKUP($E13612,
Products!$A$1:$F$201,MATCH(Orders!I$1,Products!$A$1:$F$1,0),0)</f>
        <v>22928.971424497449</v>
      </c>
      <c r="J13612" s="2">
        <f>VLOOKUP($E13612,
Products!$A$1:$F$201,MATCH(Orders!J$1,Products!$A$1:$F$1,0),0)</f>
        <v>17801.356740692991</v>
      </c>
    </row>
    <row r="13613" spans="1:10">
      <c r="A13613">
        <v>13612</v>
      </c>
      <c r="B13613" s="4">
        <v>45558</v>
      </c>
      <c r="C13613" s="10">
        <f>DATE(YEAR(orders[[#This Row],[order_date]]), MONTH(orders[[#This Row],[order_date]]), 1)</f>
        <v>45536</v>
      </c>
      <c r="D13613" t="s">
        <v>3278</v>
      </c>
      <c r="E13613" t="s">
        <v>533</v>
      </c>
      <c r="F13613" t="str">
        <f>VLOOKUP(orders[[#This Row],[product_id]],Products!A:C,3,0)</f>
        <v>Electronics</v>
      </c>
      <c r="G13613">
        <v>1</v>
      </c>
      <c r="H13613" s="6">
        <v>0.12953954533007311</v>
      </c>
      <c r="I13613" s="2">
        <f>VLOOKUP($E13613,
Products!$A$1:$F$201,MATCH(Orders!I$1,Products!$A$1:$F$1,0),0)</f>
        <v>28589.802369332661</v>
      </c>
      <c r="J13613" s="2">
        <f>VLOOKUP($E13613,
Products!$A$1:$F$201,MATCH(Orders!J$1,Products!$A$1:$F$1,0),0)</f>
        <v>21212.93445492295</v>
      </c>
    </row>
    <row r="13614" spans="1:10">
      <c r="A13614">
        <v>13613</v>
      </c>
      <c r="B13614" s="4">
        <v>45049</v>
      </c>
      <c r="C13614" s="10">
        <f>DATE(YEAR(orders[[#This Row],[order_date]]), MONTH(orders[[#This Row],[order_date]]), 1)</f>
        <v>45047</v>
      </c>
      <c r="D13614" t="s">
        <v>879</v>
      </c>
      <c r="E13614" t="s">
        <v>697</v>
      </c>
      <c r="F13614" t="str">
        <f>VLOOKUP(orders[[#This Row],[product_id]],Products!A:C,3,0)</f>
        <v>Electronics</v>
      </c>
      <c r="G13614">
        <v>2</v>
      </c>
      <c r="H13614" s="6">
        <v>0.11908459403224775</v>
      </c>
      <c r="I13614" s="2">
        <f>VLOOKUP($E13614,
Products!$A$1:$F$201,MATCH(Orders!I$1,Products!$A$1:$F$1,0),0)</f>
        <v>17528.463836680221</v>
      </c>
      <c r="J13614" s="2">
        <f>VLOOKUP($E13614,
Products!$A$1:$F$201,MATCH(Orders!J$1,Products!$A$1:$F$1,0),0)</f>
        <v>11565.98358924177</v>
      </c>
    </row>
    <row r="13615" spans="1:10">
      <c r="A13615">
        <v>13614</v>
      </c>
      <c r="B13615" s="4">
        <v>45292</v>
      </c>
      <c r="C13615" s="10">
        <f>DATE(YEAR(orders[[#This Row],[order_date]]), MONTH(orders[[#This Row],[order_date]]), 1)</f>
        <v>45292</v>
      </c>
      <c r="D13615" t="s">
        <v>2704</v>
      </c>
      <c r="E13615" t="s">
        <v>550</v>
      </c>
      <c r="F13615" t="str">
        <f>VLOOKUP(orders[[#This Row],[product_id]],Products!A:C,3,0)</f>
        <v>Electronics</v>
      </c>
      <c r="G13615">
        <v>2</v>
      </c>
      <c r="H13615" s="6">
        <v>0.2353631773260175</v>
      </c>
      <c r="I13615" s="2">
        <f>VLOOKUP($E13615,
Products!$A$1:$F$201,MATCH(Orders!I$1,Products!$A$1:$F$1,0),0)</f>
        <v>21928.70634496431</v>
      </c>
      <c r="J13615" s="2">
        <f>VLOOKUP($E13615,
Products!$A$1:$F$201,MATCH(Orders!J$1,Products!$A$1:$F$1,0),0)</f>
        <v>17227.037321653719</v>
      </c>
    </row>
    <row r="13616" spans="1:10">
      <c r="A13616">
        <v>13615</v>
      </c>
      <c r="B13616" s="4">
        <v>45617</v>
      </c>
      <c r="C13616" s="10">
        <f>DATE(YEAR(orders[[#This Row],[order_date]]), MONTH(orders[[#This Row],[order_date]]), 1)</f>
        <v>45597</v>
      </c>
      <c r="D13616" t="s">
        <v>795</v>
      </c>
      <c r="E13616" t="s">
        <v>610</v>
      </c>
      <c r="F13616" t="str">
        <f>VLOOKUP(orders[[#This Row],[product_id]],Products!A:C,3,0)</f>
        <v>Appliances</v>
      </c>
      <c r="G13616">
        <v>1</v>
      </c>
      <c r="H13616" s="6">
        <v>0.1154235738315042</v>
      </c>
      <c r="I13616" s="2">
        <f>VLOOKUP($E13616,
Products!$A$1:$F$201,MATCH(Orders!I$1,Products!$A$1:$F$1,0),0)</f>
        <v>23456.386855186989</v>
      </c>
      <c r="J13616" s="2">
        <f>VLOOKUP($E13616,
Products!$A$1:$F$201,MATCH(Orders!J$1,Products!$A$1:$F$1,0),0)</f>
        <v>16522.385271144129</v>
      </c>
    </row>
    <row r="13617" spans="1:10">
      <c r="A13617">
        <v>13616</v>
      </c>
      <c r="B13617" s="4">
        <v>45251</v>
      </c>
      <c r="C13617" s="10">
        <f>DATE(YEAR(orders[[#This Row],[order_date]]), MONTH(orders[[#This Row],[order_date]]), 1)</f>
        <v>45231</v>
      </c>
      <c r="D13617" t="s">
        <v>3121</v>
      </c>
      <c r="E13617" t="s">
        <v>689</v>
      </c>
      <c r="F13617" t="str">
        <f>VLOOKUP(orders[[#This Row],[product_id]],Products!A:C,3,0)</f>
        <v>Electronics</v>
      </c>
      <c r="G13617">
        <v>1</v>
      </c>
      <c r="H13617" s="6">
        <v>0.17400242693246332</v>
      </c>
      <c r="I13617" s="2">
        <f>VLOOKUP($E13617,
Products!$A$1:$F$201,MATCH(Orders!I$1,Products!$A$1:$F$1,0),0)</f>
        <v>22021.70433799336</v>
      </c>
      <c r="J13617" s="2">
        <f>VLOOKUP($E13617,
Products!$A$1:$F$201,MATCH(Orders!J$1,Products!$A$1:$F$1,0),0)</f>
        <v>16990.60087110737</v>
      </c>
    </row>
    <row r="13618" spans="1:10">
      <c r="A13618">
        <v>13617</v>
      </c>
      <c r="B13618" s="4">
        <v>45333</v>
      </c>
      <c r="C13618" s="10">
        <f>DATE(YEAR(orders[[#This Row],[order_date]]), MONTH(orders[[#This Row],[order_date]]), 1)</f>
        <v>45323</v>
      </c>
      <c r="D13618" t="s">
        <v>3554</v>
      </c>
      <c r="E13618" t="s">
        <v>553</v>
      </c>
      <c r="F13618" t="str">
        <f>VLOOKUP(orders[[#This Row],[product_id]],Products!A:C,3,0)</f>
        <v>Electronics</v>
      </c>
      <c r="G13618">
        <v>1</v>
      </c>
      <c r="H13618" s="6">
        <v>0.17817275821543288</v>
      </c>
      <c r="I13618" s="2">
        <f>VLOOKUP($E13618,
Products!$A$1:$F$201,MATCH(Orders!I$1,Products!$A$1:$F$1,0),0)</f>
        <v>19089.562478947992</v>
      </c>
      <c r="J13618" s="2">
        <f>VLOOKUP($E13618,
Products!$A$1:$F$201,MATCH(Orders!J$1,Products!$A$1:$F$1,0),0)</f>
        <v>12552.840439332171</v>
      </c>
    </row>
    <row r="13619" spans="1:10">
      <c r="A13619">
        <v>13618</v>
      </c>
      <c r="B13619" s="4">
        <v>45922</v>
      </c>
      <c r="C13619" s="10">
        <f>DATE(YEAR(orders[[#This Row],[order_date]]), MONTH(orders[[#This Row],[order_date]]), 1)</f>
        <v>45901</v>
      </c>
      <c r="D13619" t="s">
        <v>3984</v>
      </c>
      <c r="E13619" t="s">
        <v>641</v>
      </c>
      <c r="F13619" t="str">
        <f>VLOOKUP(orders[[#This Row],[product_id]],Products!A:C,3,0)</f>
        <v>Appliances</v>
      </c>
      <c r="G13619">
        <v>1</v>
      </c>
      <c r="H13619" s="6">
        <v>0.11260062794897388</v>
      </c>
      <c r="I13619" s="2">
        <f>VLOOKUP($E13619,
Products!$A$1:$F$201,MATCH(Orders!I$1,Products!$A$1:$F$1,0),0)</f>
        <v>27167.965718506261</v>
      </c>
      <c r="J13619" s="2">
        <f>VLOOKUP($E13619,
Products!$A$1:$F$201,MATCH(Orders!J$1,Products!$A$1:$F$1,0),0)</f>
        <v>19748.025676381669</v>
      </c>
    </row>
    <row r="13620" spans="1:10">
      <c r="A13620">
        <v>13619</v>
      </c>
      <c r="B13620" s="4">
        <v>45445</v>
      </c>
      <c r="C13620" s="10">
        <f>DATE(YEAR(orders[[#This Row],[order_date]]), MONTH(orders[[#This Row],[order_date]]), 1)</f>
        <v>45444</v>
      </c>
      <c r="D13620" t="s">
        <v>3839</v>
      </c>
      <c r="E13620" t="s">
        <v>647</v>
      </c>
      <c r="F13620" t="str">
        <f>VLOOKUP(orders[[#This Row],[product_id]],Products!A:C,3,0)</f>
        <v>Electronics</v>
      </c>
      <c r="G13620">
        <v>3</v>
      </c>
      <c r="H13620" s="6">
        <v>0.23690288797343761</v>
      </c>
      <c r="I13620" s="2">
        <f>VLOOKUP($E13620,
Products!$A$1:$F$201,MATCH(Orders!I$1,Products!$A$1:$F$1,0),0)</f>
        <v>23187.883920109041</v>
      </c>
      <c r="J13620" s="2">
        <f>VLOOKUP($E13620,
Products!$A$1:$F$201,MATCH(Orders!J$1,Products!$A$1:$F$1,0),0)</f>
        <v>16217.564081273829</v>
      </c>
    </row>
    <row r="13621" spans="1:10">
      <c r="A13621">
        <v>13620</v>
      </c>
      <c r="B13621" s="4">
        <v>45822</v>
      </c>
      <c r="C13621" s="10">
        <f>DATE(YEAR(orders[[#This Row],[order_date]]), MONTH(orders[[#This Row],[order_date]]), 1)</f>
        <v>45809</v>
      </c>
      <c r="D13621" t="s">
        <v>3072</v>
      </c>
      <c r="E13621" t="s">
        <v>520</v>
      </c>
      <c r="F13621" t="str">
        <f>VLOOKUP(orders[[#This Row],[product_id]],Products!A:C,3,0)</f>
        <v>Electronics</v>
      </c>
      <c r="G13621">
        <v>3</v>
      </c>
      <c r="H13621" s="6">
        <v>0.13213611389802446</v>
      </c>
      <c r="I13621" s="2">
        <f>VLOOKUP($E13621,
Products!$A$1:$F$201,MATCH(Orders!I$1,Products!$A$1:$F$1,0),0)</f>
        <v>19053.584916305819</v>
      </c>
      <c r="J13621" s="2">
        <f>VLOOKUP($E13621,
Products!$A$1:$F$201,MATCH(Orders!J$1,Products!$A$1:$F$1,0),0)</f>
        <v>13248.74841276826</v>
      </c>
    </row>
    <row r="13622" spans="1:10">
      <c r="A13622">
        <v>13621</v>
      </c>
      <c r="B13622" s="4">
        <v>45003</v>
      </c>
      <c r="C13622" s="10">
        <f>DATE(YEAR(orders[[#This Row],[order_date]]), MONTH(orders[[#This Row],[order_date]]), 1)</f>
        <v>44986</v>
      </c>
      <c r="D13622" t="s">
        <v>1529</v>
      </c>
      <c r="E13622" t="s">
        <v>633</v>
      </c>
      <c r="F13622" t="str">
        <f>VLOOKUP(orders[[#This Row],[product_id]],Products!A:C,3,0)</f>
        <v>Appliances</v>
      </c>
      <c r="G13622">
        <v>2</v>
      </c>
      <c r="H13622" s="6">
        <v>0.13278683679464734</v>
      </c>
      <c r="I13622" s="2">
        <f>VLOOKUP($E13622,
Products!$A$1:$F$201,MATCH(Orders!I$1,Products!$A$1:$F$1,0),0)</f>
        <v>2361.4162937319088</v>
      </c>
      <c r="J13622" s="2">
        <f>VLOOKUP($E13622,
Products!$A$1:$F$201,MATCH(Orders!J$1,Products!$A$1:$F$1,0),0)</f>
        <v>1552.5536411429621</v>
      </c>
    </row>
    <row r="13623" spans="1:10">
      <c r="A13623">
        <v>13622</v>
      </c>
      <c r="B13623" s="4">
        <v>45160</v>
      </c>
      <c r="C13623" s="10">
        <f>DATE(YEAR(orders[[#This Row],[order_date]]), MONTH(orders[[#This Row],[order_date]]), 1)</f>
        <v>45139</v>
      </c>
      <c r="D13623" t="s">
        <v>1256</v>
      </c>
      <c r="E13623" t="s">
        <v>672</v>
      </c>
      <c r="F13623" t="str">
        <f>VLOOKUP(orders[[#This Row],[product_id]],Products!A:C,3,0)</f>
        <v>Electronics</v>
      </c>
      <c r="G13623">
        <v>2</v>
      </c>
      <c r="H13623" s="6">
        <v>0.23950691709055605</v>
      </c>
      <c r="I13623" s="2">
        <f>VLOOKUP($E13623,
Products!$A$1:$F$201,MATCH(Orders!I$1,Products!$A$1:$F$1,0),0)</f>
        <v>29856.340212906369</v>
      </c>
      <c r="J13623" s="2">
        <f>VLOOKUP($E13623,
Products!$A$1:$F$201,MATCH(Orders!J$1,Products!$A$1:$F$1,0),0)</f>
        <v>19759.064823078941</v>
      </c>
    </row>
    <row r="13624" spans="1:10">
      <c r="A13624">
        <v>13623</v>
      </c>
      <c r="B13624" s="4">
        <v>45756</v>
      </c>
      <c r="C13624" s="10">
        <f>DATE(YEAR(orders[[#This Row],[order_date]]), MONTH(orders[[#This Row],[order_date]]), 1)</f>
        <v>45748</v>
      </c>
      <c r="D13624" t="s">
        <v>765</v>
      </c>
      <c r="E13624" t="s">
        <v>658</v>
      </c>
      <c r="F13624" t="str">
        <f>VLOOKUP(orders[[#This Row],[product_id]],Products!A:C,3,0)</f>
        <v>Electronics</v>
      </c>
      <c r="G13624">
        <v>2</v>
      </c>
      <c r="H13624" s="6">
        <v>0.13863557356118331</v>
      </c>
      <c r="I13624" s="2">
        <f>VLOOKUP($E13624,
Products!$A$1:$F$201,MATCH(Orders!I$1,Products!$A$1:$F$1,0),0)</f>
        <v>2455.4664524813788</v>
      </c>
      <c r="J13624" s="2">
        <f>VLOOKUP($E13624,
Products!$A$1:$F$201,MATCH(Orders!J$1,Products!$A$1:$F$1,0),0)</f>
        <v>1763.2139459131699</v>
      </c>
    </row>
    <row r="13625" spans="1:10">
      <c r="A13625">
        <v>13624</v>
      </c>
      <c r="B13625" s="4">
        <v>45512</v>
      </c>
      <c r="C13625" s="10">
        <f>DATE(YEAR(orders[[#This Row],[order_date]]), MONTH(orders[[#This Row],[order_date]]), 1)</f>
        <v>45505</v>
      </c>
      <c r="D13625" t="s">
        <v>1834</v>
      </c>
      <c r="E13625" t="s">
        <v>568</v>
      </c>
      <c r="F13625" t="str">
        <f>VLOOKUP(orders[[#This Row],[product_id]],Products!A:C,3,0)</f>
        <v>Electronics</v>
      </c>
      <c r="G13625">
        <v>1</v>
      </c>
      <c r="H13625" s="6">
        <v>0.22937259428771456</v>
      </c>
      <c r="I13625" s="2">
        <f>VLOOKUP($E13625,
Products!$A$1:$F$201,MATCH(Orders!I$1,Products!$A$1:$F$1,0),0)</f>
        <v>21702.72353355262</v>
      </c>
      <c r="J13625" s="2">
        <f>VLOOKUP($E13625,
Products!$A$1:$F$201,MATCH(Orders!J$1,Products!$A$1:$F$1,0),0)</f>
        <v>17244.710704747551</v>
      </c>
    </row>
    <row r="13626" spans="1:10">
      <c r="A13626">
        <v>13625</v>
      </c>
      <c r="B13626" s="4">
        <v>45410</v>
      </c>
      <c r="C13626" s="10">
        <f>DATE(YEAR(orders[[#This Row],[order_date]]), MONTH(orders[[#This Row],[order_date]]), 1)</f>
        <v>45383</v>
      </c>
      <c r="D13626" t="s">
        <v>1968</v>
      </c>
      <c r="E13626" t="s">
        <v>564</v>
      </c>
      <c r="F13626" t="str">
        <f>VLOOKUP(orders[[#This Row],[product_id]],Products!A:C,3,0)</f>
        <v>Electronics</v>
      </c>
      <c r="G13626">
        <v>3</v>
      </c>
      <c r="H13626" s="6">
        <v>0.21587690345808155</v>
      </c>
      <c r="I13626" s="2">
        <f>VLOOKUP($E13626,
Products!$A$1:$F$201,MATCH(Orders!I$1,Products!$A$1:$F$1,0),0)</f>
        <v>21989.290766910399</v>
      </c>
      <c r="J13626" s="2">
        <f>VLOOKUP($E13626,
Products!$A$1:$F$201,MATCH(Orders!J$1,Products!$A$1:$F$1,0),0)</f>
        <v>15566.99865864101</v>
      </c>
    </row>
    <row r="13627" spans="1:10">
      <c r="A13627">
        <v>13626</v>
      </c>
      <c r="B13627" s="4">
        <v>45197</v>
      </c>
      <c r="C13627" s="10">
        <f>DATE(YEAR(orders[[#This Row],[order_date]]), MONTH(orders[[#This Row],[order_date]]), 1)</f>
        <v>45170</v>
      </c>
      <c r="D13627" t="s">
        <v>2191</v>
      </c>
      <c r="E13627" t="s">
        <v>662</v>
      </c>
      <c r="F13627" t="str">
        <f>VLOOKUP(orders[[#This Row],[product_id]],Products!A:C,3,0)</f>
        <v>Electronics</v>
      </c>
      <c r="G13627">
        <v>2</v>
      </c>
      <c r="H13627" s="6">
        <v>0.15729142349427352</v>
      </c>
      <c r="I13627" s="2">
        <f>VLOOKUP($E13627,
Products!$A$1:$F$201,MATCH(Orders!I$1,Products!$A$1:$F$1,0),0)</f>
        <v>20028.650831777191</v>
      </c>
      <c r="J13627" s="2">
        <f>VLOOKUP($E13627,
Products!$A$1:$F$201,MATCH(Orders!J$1,Products!$A$1:$F$1,0),0)</f>
        <v>14139.84905320309</v>
      </c>
    </row>
    <row r="13628" spans="1:10">
      <c r="A13628">
        <v>13627</v>
      </c>
      <c r="B13628" s="4">
        <v>45865</v>
      </c>
      <c r="C13628" s="10">
        <f>DATE(YEAR(orders[[#This Row],[order_date]]), MONTH(orders[[#This Row],[order_date]]), 1)</f>
        <v>45839</v>
      </c>
      <c r="D13628" t="s">
        <v>832</v>
      </c>
      <c r="E13628" t="s">
        <v>508</v>
      </c>
      <c r="F13628" t="str">
        <f>VLOOKUP(orders[[#This Row],[product_id]],Products!A:C,3,0)</f>
        <v>Electronics</v>
      </c>
      <c r="G13628">
        <v>1</v>
      </c>
      <c r="H13628" s="6">
        <v>0.13810040151840652</v>
      </c>
      <c r="I13628" s="2">
        <f>VLOOKUP($E13628,
Products!$A$1:$F$201,MATCH(Orders!I$1,Products!$A$1:$F$1,0),0)</f>
        <v>23345.985707147142</v>
      </c>
      <c r="J13628" s="2">
        <f>VLOOKUP($E13628,
Products!$A$1:$F$201,MATCH(Orders!J$1,Products!$A$1:$F$1,0),0)</f>
        <v>15772.90371323649</v>
      </c>
    </row>
    <row r="13629" spans="1:10">
      <c r="A13629">
        <v>13628</v>
      </c>
      <c r="B13629" s="4">
        <v>45395</v>
      </c>
      <c r="C13629" s="10">
        <f>DATE(YEAR(orders[[#This Row],[order_date]]), MONTH(orders[[#This Row],[order_date]]), 1)</f>
        <v>45383</v>
      </c>
      <c r="D13629" t="s">
        <v>788</v>
      </c>
      <c r="E13629" t="s">
        <v>544</v>
      </c>
      <c r="F13629" t="str">
        <f>VLOOKUP(orders[[#This Row],[product_id]],Products!A:C,3,0)</f>
        <v>Electronics</v>
      </c>
      <c r="G13629">
        <v>2</v>
      </c>
      <c r="H13629" s="6">
        <v>0.21384816967487913</v>
      </c>
      <c r="I13629" s="2">
        <f>VLOOKUP($E13629,
Products!$A$1:$F$201,MATCH(Orders!I$1,Products!$A$1:$F$1,0),0)</f>
        <v>16273.22789477584</v>
      </c>
      <c r="J13629" s="2">
        <f>VLOOKUP($E13629,
Products!$A$1:$F$201,MATCH(Orders!J$1,Products!$A$1:$F$1,0),0)</f>
        <v>12683.607953986329</v>
      </c>
    </row>
    <row r="13630" spans="1:10">
      <c r="A13630">
        <v>13629</v>
      </c>
      <c r="B13630" s="4">
        <v>45558</v>
      </c>
      <c r="C13630" s="10">
        <f>DATE(YEAR(orders[[#This Row],[order_date]]), MONTH(orders[[#This Row],[order_date]]), 1)</f>
        <v>45536</v>
      </c>
      <c r="D13630" t="s">
        <v>1949</v>
      </c>
      <c r="E13630" t="s">
        <v>527</v>
      </c>
      <c r="F13630" t="str">
        <f>VLOOKUP(orders[[#This Row],[product_id]],Products!A:C,3,0)</f>
        <v>Appliances</v>
      </c>
      <c r="G13630">
        <v>1</v>
      </c>
      <c r="H13630" s="6">
        <v>0.14603648494958651</v>
      </c>
      <c r="I13630" s="2">
        <f>VLOOKUP($E13630,
Products!$A$1:$F$201,MATCH(Orders!I$1,Products!$A$1:$F$1,0),0)</f>
        <v>25833.54427698228</v>
      </c>
      <c r="J13630" s="2">
        <f>VLOOKUP($E13630,
Products!$A$1:$F$201,MATCH(Orders!J$1,Products!$A$1:$F$1,0),0)</f>
        <v>16827.881451334611</v>
      </c>
    </row>
    <row r="13631" spans="1:10">
      <c r="A13631">
        <v>13630</v>
      </c>
      <c r="B13631" s="4">
        <v>45473</v>
      </c>
      <c r="C13631" s="10">
        <f>DATE(YEAR(orders[[#This Row],[order_date]]), MONTH(orders[[#This Row],[order_date]]), 1)</f>
        <v>45444</v>
      </c>
      <c r="D13631" t="s">
        <v>4185</v>
      </c>
      <c r="E13631" t="s">
        <v>606</v>
      </c>
      <c r="F13631" t="str">
        <f>VLOOKUP(orders[[#This Row],[product_id]],Products!A:C,3,0)</f>
        <v>Appliances</v>
      </c>
      <c r="G13631">
        <v>2</v>
      </c>
      <c r="H13631" s="6">
        <v>9.2253728508819993E-2</v>
      </c>
      <c r="I13631" s="2">
        <f>VLOOKUP($E13631,
Products!$A$1:$F$201,MATCH(Orders!I$1,Products!$A$1:$F$1,0),0)</f>
        <v>2163.0020078909042</v>
      </c>
      <c r="J13631" s="2">
        <f>VLOOKUP($E13631,
Products!$A$1:$F$201,MATCH(Orders!J$1,Products!$A$1:$F$1,0),0)</f>
        <v>1416.078554182008</v>
      </c>
    </row>
    <row r="13632" spans="1:10">
      <c r="A13632">
        <v>13631</v>
      </c>
      <c r="B13632" s="4">
        <v>45645</v>
      </c>
      <c r="C13632" s="10">
        <f>DATE(YEAR(orders[[#This Row],[order_date]]), MONTH(orders[[#This Row],[order_date]]), 1)</f>
        <v>45627</v>
      </c>
      <c r="D13632" t="s">
        <v>1651</v>
      </c>
      <c r="E13632" t="s">
        <v>632</v>
      </c>
      <c r="F13632" t="str">
        <f>VLOOKUP(orders[[#This Row],[product_id]],Products!A:C,3,0)</f>
        <v>Electronics</v>
      </c>
      <c r="G13632">
        <v>1</v>
      </c>
      <c r="H13632" s="6">
        <v>0.23363210617847255</v>
      </c>
      <c r="I13632" s="2">
        <f>VLOOKUP($E13632,
Products!$A$1:$F$201,MATCH(Orders!I$1,Products!$A$1:$F$1,0),0)</f>
        <v>23049.571773693999</v>
      </c>
      <c r="J13632" s="2">
        <f>VLOOKUP($E13632,
Products!$A$1:$F$201,MATCH(Orders!J$1,Products!$A$1:$F$1,0),0)</f>
        <v>15791.461375569639</v>
      </c>
    </row>
    <row r="13633" spans="1:10">
      <c r="A13633">
        <v>13632</v>
      </c>
      <c r="B13633" s="4">
        <v>45934</v>
      </c>
      <c r="C13633" s="10">
        <f>DATE(YEAR(orders[[#This Row],[order_date]]), MONTH(orders[[#This Row],[order_date]]), 1)</f>
        <v>45931</v>
      </c>
      <c r="D13633" t="s">
        <v>2346</v>
      </c>
      <c r="E13633" t="s">
        <v>674</v>
      </c>
      <c r="F13633" t="str">
        <f>VLOOKUP(orders[[#This Row],[product_id]],Products!A:C,3,0)</f>
        <v>Appliances</v>
      </c>
      <c r="G13633">
        <v>3</v>
      </c>
      <c r="H13633" s="6">
        <v>5.7423017929193659E-2</v>
      </c>
      <c r="I13633" s="2">
        <f>VLOOKUP($E13633,
Products!$A$1:$F$201,MATCH(Orders!I$1,Products!$A$1:$F$1,0),0)</f>
        <v>6324.5253633508046</v>
      </c>
      <c r="J13633" s="2">
        <f>VLOOKUP($E13633,
Products!$A$1:$F$201,MATCH(Orders!J$1,Products!$A$1:$F$1,0),0)</f>
        <v>4493.055585088201</v>
      </c>
    </row>
    <row r="13634" spans="1:10">
      <c r="A13634">
        <v>13633</v>
      </c>
      <c r="B13634" s="4">
        <v>45196</v>
      </c>
      <c r="C13634" s="10">
        <f>DATE(YEAR(orders[[#This Row],[order_date]]), MONTH(orders[[#This Row],[order_date]]), 1)</f>
        <v>45170</v>
      </c>
      <c r="D13634" t="s">
        <v>2658</v>
      </c>
      <c r="E13634" t="s">
        <v>525</v>
      </c>
      <c r="F13634" t="str">
        <f>VLOOKUP(orders[[#This Row],[product_id]],Products!A:C,3,0)</f>
        <v>Electronics</v>
      </c>
      <c r="G13634">
        <v>1</v>
      </c>
      <c r="H13634" s="6">
        <v>0.23639284580489556</v>
      </c>
      <c r="I13634" s="2">
        <f>VLOOKUP($E13634,
Products!$A$1:$F$201,MATCH(Orders!I$1,Products!$A$1:$F$1,0),0)</f>
        <v>2441.7405612875209</v>
      </c>
      <c r="J13634" s="2">
        <f>VLOOKUP($E13634,
Products!$A$1:$F$201,MATCH(Orders!J$1,Products!$A$1:$F$1,0),0)</f>
        <v>1934.1373706011941</v>
      </c>
    </row>
    <row r="13635" spans="1:10">
      <c r="A13635">
        <v>13634</v>
      </c>
      <c r="B13635" s="4">
        <v>45531</v>
      </c>
      <c r="C13635" s="10">
        <f>DATE(YEAR(orders[[#This Row],[order_date]]), MONTH(orders[[#This Row],[order_date]]), 1)</f>
        <v>45505</v>
      </c>
      <c r="D13635" t="s">
        <v>2701</v>
      </c>
      <c r="E13635" t="s">
        <v>652</v>
      </c>
      <c r="F13635" t="str">
        <f>VLOOKUP(orders[[#This Row],[product_id]],Products!A:C,3,0)</f>
        <v>Appliances</v>
      </c>
      <c r="G13635">
        <v>1</v>
      </c>
      <c r="H13635" s="6">
        <v>0.14490132276944548</v>
      </c>
      <c r="I13635" s="2">
        <f>VLOOKUP($E13635,
Products!$A$1:$F$201,MATCH(Orders!I$1,Products!$A$1:$F$1,0),0)</f>
        <v>6387.3122916387983</v>
      </c>
      <c r="J13635" s="2">
        <f>VLOOKUP($E13635,
Products!$A$1:$F$201,MATCH(Orders!J$1,Products!$A$1:$F$1,0),0)</f>
        <v>4880.3517286187262</v>
      </c>
    </row>
    <row r="13636" spans="1:10">
      <c r="A13636">
        <v>13635</v>
      </c>
      <c r="B13636" s="4">
        <v>45891</v>
      </c>
      <c r="C13636" s="10">
        <f>DATE(YEAR(orders[[#This Row],[order_date]]), MONTH(orders[[#This Row],[order_date]]), 1)</f>
        <v>45870</v>
      </c>
      <c r="D13636" t="s">
        <v>3339</v>
      </c>
      <c r="E13636" t="s">
        <v>646</v>
      </c>
      <c r="F13636" t="str">
        <f>VLOOKUP(orders[[#This Row],[product_id]],Products!A:C,3,0)</f>
        <v>Electronics</v>
      </c>
      <c r="G13636">
        <v>2</v>
      </c>
      <c r="H13636" s="6">
        <v>0.11922979798841654</v>
      </c>
      <c r="I13636" s="2">
        <f>VLOOKUP($E13636,
Products!$A$1:$F$201,MATCH(Orders!I$1,Products!$A$1:$F$1,0),0)</f>
        <v>18424.12750052143</v>
      </c>
      <c r="J13636" s="2">
        <f>VLOOKUP($E13636,
Products!$A$1:$F$201,MATCH(Orders!J$1,Products!$A$1:$F$1,0),0)</f>
        <v>14575.25356690323</v>
      </c>
    </row>
    <row r="13637" spans="1:10">
      <c r="A13637">
        <v>13636</v>
      </c>
      <c r="B13637" s="4">
        <v>45304</v>
      </c>
      <c r="C13637" s="10">
        <f>DATE(YEAR(orders[[#This Row],[order_date]]), MONTH(orders[[#This Row],[order_date]]), 1)</f>
        <v>45292</v>
      </c>
      <c r="D13637" t="s">
        <v>3400</v>
      </c>
      <c r="E13637" t="s">
        <v>596</v>
      </c>
      <c r="F13637" t="str">
        <f>VLOOKUP(orders[[#This Row],[product_id]],Products!A:C,3,0)</f>
        <v>Electronics</v>
      </c>
      <c r="G13637">
        <v>1</v>
      </c>
      <c r="H13637" s="6">
        <v>0.23861114292749019</v>
      </c>
      <c r="I13637" s="2">
        <f>VLOOKUP($E13637,
Products!$A$1:$F$201,MATCH(Orders!I$1,Products!$A$1:$F$1,0),0)</f>
        <v>12935.39757670891</v>
      </c>
      <c r="J13637" s="2">
        <f>VLOOKUP($E13637,
Products!$A$1:$F$201,MATCH(Orders!J$1,Products!$A$1:$F$1,0),0)</f>
        <v>9648.6160598594815</v>
      </c>
    </row>
    <row r="13638" spans="1:10">
      <c r="A13638">
        <v>13637</v>
      </c>
      <c r="B13638" s="4">
        <v>45103</v>
      </c>
      <c r="C13638" s="10">
        <f>DATE(YEAR(orders[[#This Row],[order_date]]), MONTH(orders[[#This Row],[order_date]]), 1)</f>
        <v>45078</v>
      </c>
      <c r="D13638" t="s">
        <v>4207</v>
      </c>
      <c r="E13638" t="s">
        <v>524</v>
      </c>
      <c r="F13638" t="str">
        <f>VLOOKUP(orders[[#This Row],[product_id]],Products!A:C,3,0)</f>
        <v>Electronics</v>
      </c>
      <c r="G13638">
        <v>1</v>
      </c>
      <c r="H13638" s="6">
        <v>0.19021418460900058</v>
      </c>
      <c r="I13638" s="2">
        <f>VLOOKUP($E13638,
Products!$A$1:$F$201,MATCH(Orders!I$1,Products!$A$1:$F$1,0),0)</f>
        <v>13162.372749153699</v>
      </c>
      <c r="J13638" s="2">
        <f>VLOOKUP($E13638,
Products!$A$1:$F$201,MATCH(Orders!J$1,Products!$A$1:$F$1,0),0)</f>
        <v>8772.7564251238819</v>
      </c>
    </row>
    <row r="13639" spans="1:10">
      <c r="A13639">
        <v>13638</v>
      </c>
      <c r="B13639" s="4">
        <v>45200</v>
      </c>
      <c r="C13639" s="10">
        <f>DATE(YEAR(orders[[#This Row],[order_date]]), MONTH(orders[[#This Row],[order_date]]), 1)</f>
        <v>45200</v>
      </c>
      <c r="D13639" t="s">
        <v>1595</v>
      </c>
      <c r="E13639" t="s">
        <v>571</v>
      </c>
      <c r="F13639" t="str">
        <f>VLOOKUP(orders[[#This Row],[product_id]],Products!A:C,3,0)</f>
        <v>Electronics</v>
      </c>
      <c r="G13639">
        <v>1</v>
      </c>
      <c r="H13639" s="6">
        <v>0.19090904187986205</v>
      </c>
      <c r="I13639" s="2">
        <f>VLOOKUP($E13639,
Products!$A$1:$F$201,MATCH(Orders!I$1,Products!$A$1:$F$1,0),0)</f>
        <v>30022.150567424669</v>
      </c>
      <c r="J13639" s="2">
        <f>VLOOKUP($E13639,
Products!$A$1:$F$201,MATCH(Orders!J$1,Products!$A$1:$F$1,0),0)</f>
        <v>21451.61875289512</v>
      </c>
    </row>
    <row r="13640" spans="1:10">
      <c r="A13640">
        <v>13639</v>
      </c>
      <c r="B13640" s="4">
        <v>45563</v>
      </c>
      <c r="C13640" s="10">
        <f>DATE(YEAR(orders[[#This Row],[order_date]]), MONTH(orders[[#This Row],[order_date]]), 1)</f>
        <v>45536</v>
      </c>
      <c r="D13640" t="s">
        <v>1279</v>
      </c>
      <c r="E13640" t="s">
        <v>698</v>
      </c>
      <c r="F13640" t="str">
        <f>VLOOKUP(orders[[#This Row],[product_id]],Products!A:C,3,0)</f>
        <v>Appliances</v>
      </c>
      <c r="G13640">
        <v>2</v>
      </c>
      <c r="H13640" s="6">
        <v>0.10515817616376351</v>
      </c>
      <c r="I13640" s="2">
        <f>VLOOKUP($E13640,
Products!$A$1:$F$201,MATCH(Orders!I$1,Products!$A$1:$F$1,0),0)</f>
        <v>5562.620248272905</v>
      </c>
      <c r="J13640" s="2">
        <f>VLOOKUP($E13640,
Products!$A$1:$F$201,MATCH(Orders!J$1,Products!$A$1:$F$1,0),0)</f>
        <v>4191.9477694447714</v>
      </c>
    </row>
    <row r="13641" spans="1:10">
      <c r="A13641">
        <v>13640</v>
      </c>
      <c r="B13641" s="4">
        <v>44953</v>
      </c>
      <c r="C13641" s="10">
        <f>DATE(YEAR(orders[[#This Row],[order_date]]), MONTH(orders[[#This Row],[order_date]]), 1)</f>
        <v>44927</v>
      </c>
      <c r="D13641" t="s">
        <v>1218</v>
      </c>
      <c r="E13641" t="s">
        <v>636</v>
      </c>
      <c r="F13641" t="str">
        <f>VLOOKUP(orders[[#This Row],[product_id]],Products!A:C,3,0)</f>
        <v>Appliances</v>
      </c>
      <c r="G13641">
        <v>1</v>
      </c>
      <c r="H13641" s="6">
        <v>0.14661778910977777</v>
      </c>
      <c r="I13641" s="2">
        <f>VLOOKUP($E13641,
Products!$A$1:$F$201,MATCH(Orders!I$1,Products!$A$1:$F$1,0),0)</f>
        <v>2035.5647279372099</v>
      </c>
      <c r="J13641" s="2">
        <f>VLOOKUP($E13641,
Products!$A$1:$F$201,MATCH(Orders!J$1,Products!$A$1:$F$1,0),0)</f>
        <v>1486.048843699655</v>
      </c>
    </row>
    <row r="13642" spans="1:10">
      <c r="A13642">
        <v>13641</v>
      </c>
      <c r="B13642" s="4">
        <v>45502</v>
      </c>
      <c r="C13642" s="10">
        <f>DATE(YEAR(orders[[#This Row],[order_date]]), MONTH(orders[[#This Row],[order_date]]), 1)</f>
        <v>45474</v>
      </c>
      <c r="D13642" t="s">
        <v>3856</v>
      </c>
      <c r="E13642" t="s">
        <v>657</v>
      </c>
      <c r="F13642" t="str">
        <f>VLOOKUP(orders[[#This Row],[product_id]],Products!A:C,3,0)</f>
        <v>Appliances</v>
      </c>
      <c r="G13642">
        <v>1</v>
      </c>
      <c r="H13642" s="6">
        <v>9.0401852893253254E-2</v>
      </c>
      <c r="I13642" s="2">
        <f>VLOOKUP($E13642,
Products!$A$1:$F$201,MATCH(Orders!I$1,Products!$A$1:$F$1,0),0)</f>
        <v>6275.8669412443169</v>
      </c>
      <c r="J13642" s="2">
        <f>VLOOKUP($E13642,
Products!$A$1:$F$201,MATCH(Orders!J$1,Products!$A$1:$F$1,0),0)</f>
        <v>4742.5097602697688</v>
      </c>
    </row>
    <row r="13643" spans="1:10">
      <c r="A13643">
        <v>13642</v>
      </c>
      <c r="B13643" s="4">
        <v>44986</v>
      </c>
      <c r="C13643" s="10">
        <f>DATE(YEAR(orders[[#This Row],[order_date]]), MONTH(orders[[#This Row],[order_date]]), 1)</f>
        <v>44986</v>
      </c>
      <c r="D13643" t="s">
        <v>2615</v>
      </c>
      <c r="E13643" t="s">
        <v>543</v>
      </c>
      <c r="F13643" t="str">
        <f>VLOOKUP(orders[[#This Row],[product_id]],Products!A:C,3,0)</f>
        <v>Appliances</v>
      </c>
      <c r="G13643">
        <v>1</v>
      </c>
      <c r="H13643" s="6">
        <v>5.4841625342661557E-2</v>
      </c>
      <c r="I13643" s="2">
        <f>VLOOKUP($E13643,
Products!$A$1:$F$201,MATCH(Orders!I$1,Products!$A$1:$F$1,0),0)</f>
        <v>2300.989425669633</v>
      </c>
      <c r="J13643" s="2">
        <f>VLOOKUP($E13643,
Products!$A$1:$F$201,MATCH(Orders!J$1,Products!$A$1:$F$1,0),0)</f>
        <v>1726.390958088811</v>
      </c>
    </row>
    <row r="13644" spans="1:10">
      <c r="A13644">
        <v>13643</v>
      </c>
      <c r="B13644" s="4">
        <v>45657</v>
      </c>
      <c r="C13644" s="10">
        <f>DATE(YEAR(orders[[#This Row],[order_date]]), MONTH(orders[[#This Row],[order_date]]), 1)</f>
        <v>45627</v>
      </c>
      <c r="D13644" t="s">
        <v>770</v>
      </c>
      <c r="E13644" t="s">
        <v>635</v>
      </c>
      <c r="F13644" t="str">
        <f>VLOOKUP(orders[[#This Row],[product_id]],Products!A:C,3,0)</f>
        <v>Electronics</v>
      </c>
      <c r="G13644">
        <v>1</v>
      </c>
      <c r="H13644" s="6">
        <v>0.20779045850798106</v>
      </c>
      <c r="I13644" s="2">
        <f>VLOOKUP($E13644,
Products!$A$1:$F$201,MATCH(Orders!I$1,Products!$A$1:$F$1,0),0)</f>
        <v>31014.321091901689</v>
      </c>
      <c r="J13644" s="2">
        <f>VLOOKUP($E13644,
Products!$A$1:$F$201,MATCH(Orders!J$1,Products!$A$1:$F$1,0),0)</f>
        <v>23202.91049209132</v>
      </c>
    </row>
    <row r="13645" spans="1:10">
      <c r="A13645">
        <v>13644</v>
      </c>
      <c r="B13645" s="4">
        <v>45587</v>
      </c>
      <c r="C13645" s="10">
        <f>DATE(YEAR(orders[[#This Row],[order_date]]), MONTH(orders[[#This Row],[order_date]]), 1)</f>
        <v>45566</v>
      </c>
      <c r="D13645" t="s">
        <v>2670</v>
      </c>
      <c r="E13645" t="s">
        <v>689</v>
      </c>
      <c r="F13645" t="str">
        <f>VLOOKUP(orders[[#This Row],[product_id]],Products!A:C,3,0)</f>
        <v>Electronics</v>
      </c>
      <c r="G13645">
        <v>2</v>
      </c>
      <c r="H13645" s="6">
        <v>0.2374813919818769</v>
      </c>
      <c r="I13645" s="2">
        <f>VLOOKUP($E13645,
Products!$A$1:$F$201,MATCH(Orders!I$1,Products!$A$1:$F$1,0),0)</f>
        <v>22021.70433799336</v>
      </c>
      <c r="J13645" s="2">
        <f>VLOOKUP($E13645,
Products!$A$1:$F$201,MATCH(Orders!J$1,Products!$A$1:$F$1,0),0)</f>
        <v>16990.60087110737</v>
      </c>
    </row>
    <row r="13646" spans="1:10">
      <c r="A13646">
        <v>13645</v>
      </c>
      <c r="B13646" s="4">
        <v>45196</v>
      </c>
      <c r="C13646" s="10">
        <f>DATE(YEAR(orders[[#This Row],[order_date]]), MONTH(orders[[#This Row],[order_date]]), 1)</f>
        <v>45170</v>
      </c>
      <c r="D13646" t="s">
        <v>2936</v>
      </c>
      <c r="E13646" t="s">
        <v>542</v>
      </c>
      <c r="F13646" t="str">
        <f>VLOOKUP(orders[[#This Row],[product_id]],Products!A:C,3,0)</f>
        <v>Electronics</v>
      </c>
      <c r="G13646">
        <v>1</v>
      </c>
      <c r="H13646" s="6">
        <v>0.11082227106400527</v>
      </c>
      <c r="I13646" s="2">
        <f>VLOOKUP($E13646,
Products!$A$1:$F$201,MATCH(Orders!I$1,Products!$A$1:$F$1,0),0)</f>
        <v>29298.352838526029</v>
      </c>
      <c r="J13646" s="2">
        <f>VLOOKUP($E13646,
Products!$A$1:$F$201,MATCH(Orders!J$1,Products!$A$1:$F$1,0),0)</f>
        <v>19250.751682102291</v>
      </c>
    </row>
    <row r="13647" spans="1:10">
      <c r="A13647">
        <v>13646</v>
      </c>
      <c r="B13647" s="4">
        <v>45171</v>
      </c>
      <c r="C13647" s="10">
        <f>DATE(YEAR(orders[[#This Row],[order_date]]), MONTH(orders[[#This Row],[order_date]]), 1)</f>
        <v>45170</v>
      </c>
      <c r="D13647" t="s">
        <v>1795</v>
      </c>
      <c r="E13647" t="s">
        <v>637</v>
      </c>
      <c r="F13647" t="str">
        <f>VLOOKUP(orders[[#This Row],[product_id]],Products!A:C,3,0)</f>
        <v>Electronics</v>
      </c>
      <c r="G13647">
        <v>1</v>
      </c>
      <c r="H13647" s="6">
        <v>0.13820618609312588</v>
      </c>
      <c r="I13647" s="2">
        <f>VLOOKUP($E13647,
Products!$A$1:$F$201,MATCH(Orders!I$1,Products!$A$1:$F$1,0),0)</f>
        <v>2722.8882486231741</v>
      </c>
      <c r="J13647" s="2">
        <f>VLOOKUP($E13647,
Products!$A$1:$F$201,MATCH(Orders!J$1,Products!$A$1:$F$1,0),0)</f>
        <v>2155.455197032014</v>
      </c>
    </row>
    <row r="13648" spans="1:10">
      <c r="A13648">
        <v>13647</v>
      </c>
      <c r="B13648" s="4">
        <v>45586</v>
      </c>
      <c r="C13648" s="10">
        <f>DATE(YEAR(orders[[#This Row],[order_date]]), MONTH(orders[[#This Row],[order_date]]), 1)</f>
        <v>45566</v>
      </c>
      <c r="D13648" t="s">
        <v>3588</v>
      </c>
      <c r="E13648" t="s">
        <v>583</v>
      </c>
      <c r="F13648" t="str">
        <f>VLOOKUP(orders[[#This Row],[product_id]],Products!A:C,3,0)</f>
        <v>Electronics</v>
      </c>
      <c r="G13648">
        <v>1</v>
      </c>
      <c r="H13648" s="6">
        <v>0.21650287088351794</v>
      </c>
      <c r="I13648" s="2">
        <f>VLOOKUP($E13648,
Products!$A$1:$F$201,MATCH(Orders!I$1,Products!$A$1:$F$1,0),0)</f>
        <v>22677.574574249091</v>
      </c>
      <c r="J13648" s="2">
        <f>VLOOKUP($E13648,
Products!$A$1:$F$201,MATCH(Orders!J$1,Products!$A$1:$F$1,0),0)</f>
        <v>16593.91273362303</v>
      </c>
    </row>
    <row r="13649" spans="1:10">
      <c r="A13649">
        <v>13648</v>
      </c>
      <c r="B13649" s="4">
        <v>45011</v>
      </c>
      <c r="C13649" s="10">
        <f>DATE(YEAR(orders[[#This Row],[order_date]]), MONTH(orders[[#This Row],[order_date]]), 1)</f>
        <v>44986</v>
      </c>
      <c r="D13649" t="s">
        <v>4645</v>
      </c>
      <c r="E13649" t="s">
        <v>677</v>
      </c>
      <c r="F13649" t="str">
        <f>VLOOKUP(orders[[#This Row],[product_id]],Products!A:C,3,0)</f>
        <v>Electronics</v>
      </c>
      <c r="G13649">
        <v>1</v>
      </c>
      <c r="H13649" s="6">
        <v>0.21627277568101555</v>
      </c>
      <c r="I13649" s="2">
        <f>VLOOKUP($E13649,
Products!$A$1:$F$201,MATCH(Orders!I$1,Products!$A$1:$F$1,0),0)</f>
        <v>11360.699432756561</v>
      </c>
      <c r="J13649" s="2">
        <f>VLOOKUP($E13649,
Products!$A$1:$F$201,MATCH(Orders!J$1,Products!$A$1:$F$1,0),0)</f>
        <v>8118.8949869342459</v>
      </c>
    </row>
    <row r="13650" spans="1:10">
      <c r="A13650">
        <v>13649</v>
      </c>
      <c r="B13650" s="4">
        <v>45833</v>
      </c>
      <c r="C13650" s="10">
        <f>DATE(YEAR(orders[[#This Row],[order_date]]), MONTH(orders[[#This Row],[order_date]]), 1)</f>
        <v>45809</v>
      </c>
      <c r="D13650" t="s">
        <v>3985</v>
      </c>
      <c r="E13650" t="s">
        <v>550</v>
      </c>
      <c r="F13650" t="str">
        <f>VLOOKUP(orders[[#This Row],[product_id]],Products!A:C,3,0)</f>
        <v>Electronics</v>
      </c>
      <c r="G13650">
        <v>3</v>
      </c>
      <c r="H13650" s="6">
        <v>0.13180516083341123</v>
      </c>
      <c r="I13650" s="2">
        <f>VLOOKUP($E13650,
Products!$A$1:$F$201,MATCH(Orders!I$1,Products!$A$1:$F$1,0),0)</f>
        <v>21928.70634496431</v>
      </c>
      <c r="J13650" s="2">
        <f>VLOOKUP($E13650,
Products!$A$1:$F$201,MATCH(Orders!J$1,Products!$A$1:$F$1,0),0)</f>
        <v>17227.037321653719</v>
      </c>
    </row>
    <row r="13651" spans="1:10">
      <c r="A13651">
        <v>13650</v>
      </c>
      <c r="B13651" s="4">
        <v>45462</v>
      </c>
      <c r="C13651" s="10">
        <f>DATE(YEAR(orders[[#This Row],[order_date]]), MONTH(orders[[#This Row],[order_date]]), 1)</f>
        <v>45444</v>
      </c>
      <c r="D13651" t="s">
        <v>2807</v>
      </c>
      <c r="E13651" t="s">
        <v>586</v>
      </c>
      <c r="F13651" t="str">
        <f>VLOOKUP(orders[[#This Row],[product_id]],Products!A:C,3,0)</f>
        <v>Appliances</v>
      </c>
      <c r="G13651">
        <v>3</v>
      </c>
      <c r="H13651" s="6">
        <v>0.11574759653186241</v>
      </c>
      <c r="I13651" s="2">
        <f>VLOOKUP($E13651,
Products!$A$1:$F$201,MATCH(Orders!I$1,Products!$A$1:$F$1,0),0)</f>
        <v>22928.971424497449</v>
      </c>
      <c r="J13651" s="2">
        <f>VLOOKUP($E13651,
Products!$A$1:$F$201,MATCH(Orders!J$1,Products!$A$1:$F$1,0),0)</f>
        <v>17801.356740692991</v>
      </c>
    </row>
    <row r="13652" spans="1:10">
      <c r="A13652">
        <v>13651</v>
      </c>
      <c r="B13652" s="4">
        <v>45015</v>
      </c>
      <c r="C13652" s="10">
        <f>DATE(YEAR(orders[[#This Row],[order_date]]), MONTH(orders[[#This Row],[order_date]]), 1)</f>
        <v>44986</v>
      </c>
      <c r="D13652" t="s">
        <v>1950</v>
      </c>
      <c r="E13652" t="s">
        <v>589</v>
      </c>
      <c r="F13652" t="str">
        <f>VLOOKUP(orders[[#This Row],[product_id]],Products!A:C,3,0)</f>
        <v>Appliances</v>
      </c>
      <c r="G13652">
        <v>1</v>
      </c>
      <c r="H13652" s="6">
        <v>5.6427231709989367E-2</v>
      </c>
      <c r="I13652" s="2">
        <f>VLOOKUP($E13652,
Products!$A$1:$F$201,MATCH(Orders!I$1,Products!$A$1:$F$1,0),0)</f>
        <v>6227.1351854710047</v>
      </c>
      <c r="J13652" s="2">
        <f>VLOOKUP($E13652,
Products!$A$1:$F$201,MATCH(Orders!J$1,Products!$A$1:$F$1,0),0)</f>
        <v>4146.7707671772396</v>
      </c>
    </row>
    <row r="13653" spans="1:10">
      <c r="A13653">
        <v>13652</v>
      </c>
      <c r="B13653" s="4">
        <v>45475</v>
      </c>
      <c r="C13653" s="10">
        <f>DATE(YEAR(orders[[#This Row],[order_date]]), MONTH(orders[[#This Row],[order_date]]), 1)</f>
        <v>45474</v>
      </c>
      <c r="D13653" t="s">
        <v>2989</v>
      </c>
      <c r="E13653" t="s">
        <v>629</v>
      </c>
      <c r="F13653" t="str">
        <f>VLOOKUP(orders[[#This Row],[product_id]],Products!A:C,3,0)</f>
        <v>Electronics</v>
      </c>
      <c r="G13653">
        <v>1</v>
      </c>
      <c r="H13653" s="6">
        <v>0.10943724967235026</v>
      </c>
      <c r="I13653" s="2">
        <f>VLOOKUP($E13653,
Products!$A$1:$F$201,MATCH(Orders!I$1,Products!$A$1:$F$1,0),0)</f>
        <v>12411.13061655427</v>
      </c>
      <c r="J13653" s="2">
        <f>VLOOKUP($E13653,
Products!$A$1:$F$201,MATCH(Orders!J$1,Products!$A$1:$F$1,0),0)</f>
        <v>9821.2729118635452</v>
      </c>
    </row>
    <row r="13654" spans="1:10">
      <c r="A13654">
        <v>13653</v>
      </c>
      <c r="B13654" s="4">
        <v>45780</v>
      </c>
      <c r="C13654" s="10">
        <f>DATE(YEAR(orders[[#This Row],[order_date]]), MONTH(orders[[#This Row],[order_date]]), 1)</f>
        <v>45778</v>
      </c>
      <c r="D13654" t="s">
        <v>1594</v>
      </c>
      <c r="E13654" t="s">
        <v>680</v>
      </c>
      <c r="F13654" t="str">
        <f>VLOOKUP(orders[[#This Row],[product_id]],Products!A:C,3,0)</f>
        <v>Electronics</v>
      </c>
      <c r="G13654">
        <v>3</v>
      </c>
      <c r="H13654" s="6">
        <v>0.20955408000480263</v>
      </c>
      <c r="I13654" s="2">
        <f>VLOOKUP($E13654,
Products!$A$1:$F$201,MATCH(Orders!I$1,Products!$A$1:$F$1,0),0)</f>
        <v>31627.348891742429</v>
      </c>
      <c r="J13654" s="2">
        <f>VLOOKUP($E13654,
Products!$A$1:$F$201,MATCH(Orders!J$1,Products!$A$1:$F$1,0),0)</f>
        <v>23219.930812036979</v>
      </c>
    </row>
    <row r="13655" spans="1:10">
      <c r="A13655">
        <v>13654</v>
      </c>
      <c r="B13655" s="4">
        <v>45821</v>
      </c>
      <c r="C13655" s="10">
        <f>DATE(YEAR(orders[[#This Row],[order_date]]), MONTH(orders[[#This Row],[order_date]]), 1)</f>
        <v>45809</v>
      </c>
      <c r="D13655" t="s">
        <v>1317</v>
      </c>
      <c r="E13655" t="s">
        <v>598</v>
      </c>
      <c r="F13655" t="str">
        <f>VLOOKUP(orders[[#This Row],[product_id]],Products!A:C,3,0)</f>
        <v>Appliances</v>
      </c>
      <c r="G13655">
        <v>3</v>
      </c>
      <c r="H13655" s="6">
        <v>7.3050949123330239E-2</v>
      </c>
      <c r="I13655" s="2">
        <f>VLOOKUP($E13655,
Products!$A$1:$F$201,MATCH(Orders!I$1,Products!$A$1:$F$1,0),0)</f>
        <v>5641.6789233526652</v>
      </c>
      <c r="J13655" s="2">
        <f>VLOOKUP($E13655,
Products!$A$1:$F$201,MATCH(Orders!J$1,Products!$A$1:$F$1,0),0)</f>
        <v>4031.2473685481059</v>
      </c>
    </row>
    <row r="13656" spans="1:10">
      <c r="A13656">
        <v>13655</v>
      </c>
      <c r="B13656" s="4">
        <v>45433</v>
      </c>
      <c r="C13656" s="10">
        <f>DATE(YEAR(orders[[#This Row],[order_date]]), MONTH(orders[[#This Row],[order_date]]), 1)</f>
        <v>45413</v>
      </c>
      <c r="D13656" t="s">
        <v>3712</v>
      </c>
      <c r="E13656" t="s">
        <v>659</v>
      </c>
      <c r="F13656" t="str">
        <f>VLOOKUP(orders[[#This Row],[product_id]],Products!A:C,3,0)</f>
        <v>Appliances</v>
      </c>
      <c r="G13656">
        <v>2</v>
      </c>
      <c r="H13656" s="6">
        <v>0.11776431797326459</v>
      </c>
      <c r="I13656" s="2">
        <f>VLOOKUP($E13656,
Products!$A$1:$F$201,MATCH(Orders!I$1,Products!$A$1:$F$1,0),0)</f>
        <v>25646.095965041459</v>
      </c>
      <c r="J13656" s="2">
        <f>VLOOKUP($E13656,
Products!$A$1:$F$201,MATCH(Orders!J$1,Products!$A$1:$F$1,0),0)</f>
        <v>18749.646593308222</v>
      </c>
    </row>
    <row r="13657" spans="1:10">
      <c r="A13657">
        <v>13656</v>
      </c>
      <c r="B13657" s="4">
        <v>45334</v>
      </c>
      <c r="C13657" s="10">
        <f>DATE(YEAR(orders[[#This Row],[order_date]]), MONTH(orders[[#This Row],[order_date]]), 1)</f>
        <v>45323</v>
      </c>
      <c r="D13657" t="s">
        <v>1143</v>
      </c>
      <c r="E13657" t="s">
        <v>611</v>
      </c>
      <c r="F13657" t="str">
        <f>VLOOKUP(orders[[#This Row],[product_id]],Products!A:C,3,0)</f>
        <v>Electronics</v>
      </c>
      <c r="G13657">
        <v>2</v>
      </c>
      <c r="H13657" s="6">
        <v>0.16450721205039798</v>
      </c>
      <c r="I13657" s="2">
        <f>VLOOKUP($E13657,
Products!$A$1:$F$201,MATCH(Orders!I$1,Products!$A$1:$F$1,0),0)</f>
        <v>12041.08303405661</v>
      </c>
      <c r="J13657" s="2">
        <f>VLOOKUP($E13657,
Products!$A$1:$F$201,MATCH(Orders!J$1,Products!$A$1:$F$1,0),0)</f>
        <v>7946.6428283753548</v>
      </c>
    </row>
    <row r="13658" spans="1:10">
      <c r="A13658">
        <v>13657</v>
      </c>
      <c r="B13658" s="4">
        <v>45450</v>
      </c>
      <c r="C13658" s="10">
        <f>DATE(YEAR(orders[[#This Row],[order_date]]), MONTH(orders[[#This Row],[order_date]]), 1)</f>
        <v>45444</v>
      </c>
      <c r="D13658" t="s">
        <v>3757</v>
      </c>
      <c r="E13658" t="s">
        <v>607</v>
      </c>
      <c r="F13658" t="str">
        <f>VLOOKUP(orders[[#This Row],[product_id]],Products!A:C,3,0)</f>
        <v>Appliances</v>
      </c>
      <c r="G13658">
        <v>1</v>
      </c>
      <c r="H13658" s="6">
        <v>5.4150437020556635E-2</v>
      </c>
      <c r="I13658" s="2">
        <f>VLOOKUP($E13658,
Products!$A$1:$F$201,MATCH(Orders!I$1,Products!$A$1:$F$1,0),0)</f>
        <v>6264.400042999192</v>
      </c>
      <c r="J13658" s="2">
        <f>VLOOKUP($E13658,
Products!$A$1:$F$201,MATCH(Orders!J$1,Products!$A$1:$F$1,0),0)</f>
        <v>4980.3849171743304</v>
      </c>
    </row>
    <row r="13659" spans="1:10">
      <c r="A13659">
        <v>13658</v>
      </c>
      <c r="B13659" s="4">
        <v>45533</v>
      </c>
      <c r="C13659" s="10">
        <f>DATE(YEAR(orders[[#This Row],[order_date]]), MONTH(orders[[#This Row],[order_date]]), 1)</f>
        <v>45505</v>
      </c>
      <c r="D13659" t="s">
        <v>1832</v>
      </c>
      <c r="E13659" t="s">
        <v>597</v>
      </c>
      <c r="F13659" t="str">
        <f>VLOOKUP(orders[[#This Row],[product_id]],Products!A:C,3,0)</f>
        <v>Appliances</v>
      </c>
      <c r="G13659">
        <v>2</v>
      </c>
      <c r="H13659" s="6">
        <v>6.4373773100472445E-2</v>
      </c>
      <c r="I13659" s="2">
        <f>VLOOKUP($E13659,
Products!$A$1:$F$201,MATCH(Orders!I$1,Products!$A$1:$F$1,0),0)</f>
        <v>22545.827750919081</v>
      </c>
      <c r="J13659" s="2">
        <f>VLOOKUP($E13659,
Products!$A$1:$F$201,MATCH(Orders!J$1,Products!$A$1:$F$1,0),0)</f>
        <v>15091.172935360129</v>
      </c>
    </row>
    <row r="13660" spans="1:10">
      <c r="A13660">
        <v>13659</v>
      </c>
      <c r="B13660" s="4">
        <v>45929</v>
      </c>
      <c r="C13660" s="10">
        <f>DATE(YEAR(orders[[#This Row],[order_date]]), MONTH(orders[[#This Row],[order_date]]), 1)</f>
        <v>45901</v>
      </c>
      <c r="D13660" t="s">
        <v>2165</v>
      </c>
      <c r="E13660" t="s">
        <v>642</v>
      </c>
      <c r="F13660" t="str">
        <f>VLOOKUP(orders[[#This Row],[product_id]],Products!A:C,3,0)</f>
        <v>Appliances</v>
      </c>
      <c r="G13660">
        <v>1</v>
      </c>
      <c r="H13660" s="6">
        <v>7.5570944516348063E-2</v>
      </c>
      <c r="I13660" s="2">
        <f>VLOOKUP($E13660,
Products!$A$1:$F$201,MATCH(Orders!I$1,Products!$A$1:$F$1,0),0)</f>
        <v>2296.7821973225709</v>
      </c>
      <c r="J13660" s="2">
        <f>VLOOKUP($E13660,
Products!$A$1:$F$201,MATCH(Orders!J$1,Products!$A$1:$F$1,0),0)</f>
        <v>1585.16132006212</v>
      </c>
    </row>
    <row r="13661" spans="1:10">
      <c r="A13661">
        <v>13660</v>
      </c>
      <c r="B13661" s="4">
        <v>45374</v>
      </c>
      <c r="C13661" s="10">
        <f>DATE(YEAR(orders[[#This Row],[order_date]]), MONTH(orders[[#This Row],[order_date]]), 1)</f>
        <v>45352</v>
      </c>
      <c r="D13661" t="s">
        <v>3447</v>
      </c>
      <c r="E13661" t="s">
        <v>601</v>
      </c>
      <c r="F13661" t="str">
        <f>VLOOKUP(orders[[#This Row],[product_id]],Products!A:C,3,0)</f>
        <v>Appliances</v>
      </c>
      <c r="G13661">
        <v>2</v>
      </c>
      <c r="H13661" s="6">
        <v>0.1427807481136816</v>
      </c>
      <c r="I13661" s="2">
        <f>VLOOKUP($E13661,
Products!$A$1:$F$201,MATCH(Orders!I$1,Products!$A$1:$F$1,0),0)</f>
        <v>2095.1354013205032</v>
      </c>
      <c r="J13661" s="2">
        <f>VLOOKUP($E13661,
Products!$A$1:$F$201,MATCH(Orders!J$1,Products!$A$1:$F$1,0),0)</f>
        <v>1374.592895200507</v>
      </c>
    </row>
    <row r="13662" spans="1:10">
      <c r="A13662">
        <v>13661</v>
      </c>
      <c r="B13662" s="4">
        <v>45469</v>
      </c>
      <c r="C13662" s="10">
        <f>DATE(YEAR(orders[[#This Row],[order_date]]), MONTH(orders[[#This Row],[order_date]]), 1)</f>
        <v>45444</v>
      </c>
      <c r="D13662" t="s">
        <v>3716</v>
      </c>
      <c r="E13662" t="s">
        <v>585</v>
      </c>
      <c r="F13662" t="str">
        <f>VLOOKUP(orders[[#This Row],[product_id]],Products!A:C,3,0)</f>
        <v>Appliances</v>
      </c>
      <c r="G13662">
        <v>2</v>
      </c>
      <c r="H13662" s="6">
        <v>0.13771601964079169</v>
      </c>
      <c r="I13662" s="2">
        <f>VLOOKUP($E13662,
Products!$A$1:$F$201,MATCH(Orders!I$1,Products!$A$1:$F$1,0),0)</f>
        <v>24049.2355837664</v>
      </c>
      <c r="J13662" s="2">
        <f>VLOOKUP($E13662,
Products!$A$1:$F$201,MATCH(Orders!J$1,Products!$A$1:$F$1,0),0)</f>
        <v>19053.338129326308</v>
      </c>
    </row>
    <row r="13663" spans="1:10">
      <c r="A13663">
        <v>13662</v>
      </c>
      <c r="B13663" s="4">
        <v>45875</v>
      </c>
      <c r="C13663" s="10">
        <f>DATE(YEAR(orders[[#This Row],[order_date]]), MONTH(orders[[#This Row],[order_date]]), 1)</f>
        <v>45870</v>
      </c>
      <c r="D13663" t="s">
        <v>2150</v>
      </c>
      <c r="E13663" t="s">
        <v>553</v>
      </c>
      <c r="F13663" t="str">
        <f>VLOOKUP(orders[[#This Row],[product_id]],Products!A:C,3,0)</f>
        <v>Electronics</v>
      </c>
      <c r="G13663">
        <v>1</v>
      </c>
      <c r="H13663" s="6">
        <v>0.2439977346330825</v>
      </c>
      <c r="I13663" s="2">
        <f>VLOOKUP($E13663,
Products!$A$1:$F$201,MATCH(Orders!I$1,Products!$A$1:$F$1,0),0)</f>
        <v>19089.562478947992</v>
      </c>
      <c r="J13663" s="2">
        <f>VLOOKUP($E13663,
Products!$A$1:$F$201,MATCH(Orders!J$1,Products!$A$1:$F$1,0),0)</f>
        <v>12552.840439332171</v>
      </c>
    </row>
    <row r="13664" spans="1:10">
      <c r="A13664">
        <v>13663</v>
      </c>
      <c r="B13664" s="4">
        <v>45276</v>
      </c>
      <c r="C13664" s="10">
        <f>DATE(YEAR(orders[[#This Row],[order_date]]), MONTH(orders[[#This Row],[order_date]]), 1)</f>
        <v>45261</v>
      </c>
      <c r="D13664" t="s">
        <v>3885</v>
      </c>
      <c r="E13664" t="s">
        <v>536</v>
      </c>
      <c r="F13664" t="str">
        <f>VLOOKUP(orders[[#This Row],[product_id]],Products!A:C,3,0)</f>
        <v>Appliances</v>
      </c>
      <c r="G13664">
        <v>2</v>
      </c>
      <c r="H13664" s="6">
        <v>8.7837328335627463E-2</v>
      </c>
      <c r="I13664" s="2">
        <f>VLOOKUP($E13664,
Products!$A$1:$F$201,MATCH(Orders!I$1,Products!$A$1:$F$1,0),0)</f>
        <v>25818.123603836499</v>
      </c>
      <c r="J13664" s="2">
        <f>VLOOKUP($E13664,
Products!$A$1:$F$201,MATCH(Orders!J$1,Products!$A$1:$F$1,0),0)</f>
        <v>18462.729442964981</v>
      </c>
    </row>
    <row r="13665" spans="1:10">
      <c r="A13665">
        <v>13664</v>
      </c>
      <c r="B13665" s="4">
        <v>45778</v>
      </c>
      <c r="C13665" s="10">
        <f>DATE(YEAR(orders[[#This Row],[order_date]]), MONTH(orders[[#This Row],[order_date]]), 1)</f>
        <v>45778</v>
      </c>
      <c r="D13665" t="s">
        <v>1229</v>
      </c>
      <c r="E13665" t="s">
        <v>688</v>
      </c>
      <c r="F13665" t="str">
        <f>VLOOKUP(orders[[#This Row],[product_id]],Products!A:C,3,0)</f>
        <v>Appliances</v>
      </c>
      <c r="G13665">
        <v>3</v>
      </c>
      <c r="H13665" s="6">
        <v>7.3162818071239186E-2</v>
      </c>
      <c r="I13665" s="2">
        <f>VLOOKUP($E13665,
Products!$A$1:$F$201,MATCH(Orders!I$1,Products!$A$1:$F$1,0),0)</f>
        <v>5983.6860426434141</v>
      </c>
      <c r="J13665" s="2">
        <f>VLOOKUP($E13665,
Products!$A$1:$F$201,MATCH(Orders!J$1,Products!$A$1:$F$1,0),0)</f>
        <v>3911.563059036529</v>
      </c>
    </row>
    <row r="13666" spans="1:10">
      <c r="A13666">
        <v>13665</v>
      </c>
      <c r="B13666" s="4">
        <v>45254</v>
      </c>
      <c r="C13666" s="10">
        <f>DATE(YEAR(orders[[#This Row],[order_date]]), MONTH(orders[[#This Row],[order_date]]), 1)</f>
        <v>45231</v>
      </c>
      <c r="D13666" t="s">
        <v>2172</v>
      </c>
      <c r="E13666" t="s">
        <v>506</v>
      </c>
      <c r="F13666" t="str">
        <f>VLOOKUP(orders[[#This Row],[product_id]],Products!A:C,3,0)</f>
        <v>Electronics</v>
      </c>
      <c r="G13666">
        <v>3</v>
      </c>
      <c r="H13666" s="6">
        <v>0.23689006375899599</v>
      </c>
      <c r="I13666" s="2">
        <f>VLOOKUP($E13666,
Products!$A$1:$F$201,MATCH(Orders!I$1,Products!$A$1:$F$1,0),0)</f>
        <v>2354.115904304108</v>
      </c>
      <c r="J13666" s="2">
        <f>VLOOKUP($E13666,
Products!$A$1:$F$201,MATCH(Orders!J$1,Products!$A$1:$F$1,0),0)</f>
        <v>1810.784620830796</v>
      </c>
    </row>
    <row r="13667" spans="1:10">
      <c r="A13667">
        <v>13666</v>
      </c>
      <c r="B13667" s="4">
        <v>45985</v>
      </c>
      <c r="C13667" s="10">
        <f>DATE(YEAR(orders[[#This Row],[order_date]]), MONTH(orders[[#This Row],[order_date]]), 1)</f>
        <v>45962</v>
      </c>
      <c r="D13667" t="s">
        <v>4283</v>
      </c>
      <c r="E13667" t="s">
        <v>631</v>
      </c>
      <c r="F13667" t="str">
        <f>VLOOKUP(orders[[#This Row],[product_id]],Products!A:C,3,0)</f>
        <v>Appliances</v>
      </c>
      <c r="G13667">
        <v>1</v>
      </c>
      <c r="H13667" s="6">
        <v>0.13819471809740044</v>
      </c>
      <c r="I13667" s="2">
        <f>VLOOKUP($E13667,
Products!$A$1:$F$201,MATCH(Orders!I$1,Products!$A$1:$F$1,0),0)</f>
        <v>5983.7308645702497</v>
      </c>
      <c r="J13667" s="2">
        <f>VLOOKUP($E13667,
Products!$A$1:$F$201,MATCH(Orders!J$1,Products!$A$1:$F$1,0),0)</f>
        <v>4205.6432936163774</v>
      </c>
    </row>
    <row r="13668" spans="1:10">
      <c r="A13668">
        <v>13667</v>
      </c>
      <c r="B13668" s="4">
        <v>45549</v>
      </c>
      <c r="C13668" s="10">
        <f>DATE(YEAR(orders[[#This Row],[order_date]]), MONTH(orders[[#This Row],[order_date]]), 1)</f>
        <v>45536</v>
      </c>
      <c r="D13668" t="s">
        <v>3157</v>
      </c>
      <c r="E13668" t="s">
        <v>692</v>
      </c>
      <c r="F13668" t="str">
        <f>VLOOKUP(orders[[#This Row],[product_id]],Products!A:C,3,0)</f>
        <v>Electronics</v>
      </c>
      <c r="G13668">
        <v>2</v>
      </c>
      <c r="H13668" s="6">
        <v>0.16609801651552653</v>
      </c>
      <c r="I13668" s="2">
        <f>VLOOKUP($E13668,
Products!$A$1:$F$201,MATCH(Orders!I$1,Products!$A$1:$F$1,0),0)</f>
        <v>18150.337151787651</v>
      </c>
      <c r="J13668" s="2">
        <f>VLOOKUP($E13668,
Products!$A$1:$F$201,MATCH(Orders!J$1,Products!$A$1:$F$1,0),0)</f>
        <v>11965.45000430708</v>
      </c>
    </row>
    <row r="13669" spans="1:10">
      <c r="A13669">
        <v>13668</v>
      </c>
      <c r="B13669" s="4">
        <v>45414</v>
      </c>
      <c r="C13669" s="10">
        <f>DATE(YEAR(orders[[#This Row],[order_date]]), MONTH(orders[[#This Row],[order_date]]), 1)</f>
        <v>45413</v>
      </c>
      <c r="D13669" t="s">
        <v>3096</v>
      </c>
      <c r="E13669" t="s">
        <v>644</v>
      </c>
      <c r="F13669" t="str">
        <f>VLOOKUP(orders[[#This Row],[product_id]],Products!A:C,3,0)</f>
        <v>Appliances</v>
      </c>
      <c r="G13669">
        <v>3</v>
      </c>
      <c r="H13669" s="6">
        <v>0.10308455634318618</v>
      </c>
      <c r="I13669" s="2">
        <f>VLOOKUP($E13669,
Products!$A$1:$F$201,MATCH(Orders!I$1,Products!$A$1:$F$1,0),0)</f>
        <v>2076.3860361463489</v>
      </c>
      <c r="J13669" s="2">
        <f>VLOOKUP($E13669,
Products!$A$1:$F$201,MATCH(Orders!J$1,Products!$A$1:$F$1,0),0)</f>
        <v>1496.280632568785</v>
      </c>
    </row>
    <row r="13670" spans="1:10">
      <c r="A13670">
        <v>13669</v>
      </c>
      <c r="B13670" s="4">
        <v>45413</v>
      </c>
      <c r="C13670" s="10">
        <f>DATE(YEAR(orders[[#This Row],[order_date]]), MONTH(orders[[#This Row],[order_date]]), 1)</f>
        <v>45413</v>
      </c>
      <c r="D13670" t="s">
        <v>4375</v>
      </c>
      <c r="E13670" t="s">
        <v>635</v>
      </c>
      <c r="F13670" t="str">
        <f>VLOOKUP(orders[[#This Row],[product_id]],Products!A:C,3,0)</f>
        <v>Electronics</v>
      </c>
      <c r="G13670">
        <v>1</v>
      </c>
      <c r="H13670" s="6">
        <v>0.23587425880846324</v>
      </c>
      <c r="I13670" s="2">
        <f>VLOOKUP($E13670,
Products!$A$1:$F$201,MATCH(Orders!I$1,Products!$A$1:$F$1,0),0)</f>
        <v>31014.321091901689</v>
      </c>
      <c r="J13670" s="2">
        <f>VLOOKUP($E13670,
Products!$A$1:$F$201,MATCH(Orders!J$1,Products!$A$1:$F$1,0),0)</f>
        <v>23202.91049209132</v>
      </c>
    </row>
    <row r="13671" spans="1:10">
      <c r="A13671">
        <v>13670</v>
      </c>
      <c r="B13671" s="4">
        <v>45071</v>
      </c>
      <c r="C13671" s="10">
        <f>DATE(YEAR(orders[[#This Row],[order_date]]), MONTH(orders[[#This Row],[order_date]]), 1)</f>
        <v>45047</v>
      </c>
      <c r="D13671" t="s">
        <v>1505</v>
      </c>
      <c r="E13671" t="s">
        <v>551</v>
      </c>
      <c r="F13671" t="str">
        <f>VLOOKUP(orders[[#This Row],[product_id]],Products!A:C,3,0)</f>
        <v>Appliances</v>
      </c>
      <c r="G13671">
        <v>2</v>
      </c>
      <c r="H13671" s="6">
        <v>9.9893314276275597E-2</v>
      </c>
      <c r="I13671" s="2">
        <f>VLOOKUP($E13671,
Products!$A$1:$F$201,MATCH(Orders!I$1,Products!$A$1:$F$1,0),0)</f>
        <v>5988.538916083141</v>
      </c>
      <c r="J13671" s="2">
        <f>VLOOKUP($E13671,
Products!$A$1:$F$201,MATCH(Orders!J$1,Products!$A$1:$F$1,0),0)</f>
        <v>4180.5955033056744</v>
      </c>
    </row>
    <row r="13672" spans="1:10">
      <c r="A13672">
        <v>13671</v>
      </c>
      <c r="B13672" s="4">
        <v>45682</v>
      </c>
      <c r="C13672" s="10">
        <f>DATE(YEAR(orders[[#This Row],[order_date]]), MONTH(orders[[#This Row],[order_date]]), 1)</f>
        <v>45658</v>
      </c>
      <c r="D13672" t="s">
        <v>4104</v>
      </c>
      <c r="E13672" t="s">
        <v>506</v>
      </c>
      <c r="F13672" t="str">
        <f>VLOOKUP(orders[[#This Row],[product_id]],Products!A:C,3,0)</f>
        <v>Electronics</v>
      </c>
      <c r="G13672">
        <v>2</v>
      </c>
      <c r="H13672" s="6">
        <v>0.12704132343407579</v>
      </c>
      <c r="I13672" s="2">
        <f>VLOOKUP($E13672,
Products!$A$1:$F$201,MATCH(Orders!I$1,Products!$A$1:$F$1,0),0)</f>
        <v>2354.115904304108</v>
      </c>
      <c r="J13672" s="2">
        <f>VLOOKUP($E13672,
Products!$A$1:$F$201,MATCH(Orders!J$1,Products!$A$1:$F$1,0),0)</f>
        <v>1810.784620830796</v>
      </c>
    </row>
    <row r="13673" spans="1:10">
      <c r="A13673">
        <v>13672</v>
      </c>
      <c r="B13673" s="4">
        <v>45072</v>
      </c>
      <c r="C13673" s="10">
        <f>DATE(YEAR(orders[[#This Row],[order_date]]), MONTH(orders[[#This Row],[order_date]]), 1)</f>
        <v>45047</v>
      </c>
      <c r="D13673" t="s">
        <v>2967</v>
      </c>
      <c r="E13673" t="s">
        <v>575</v>
      </c>
      <c r="F13673" t="str">
        <f>VLOOKUP(orders[[#This Row],[product_id]],Products!A:C,3,0)</f>
        <v>Appliances</v>
      </c>
      <c r="G13673">
        <v>1</v>
      </c>
      <c r="H13673" s="6">
        <v>7.9295047363142565E-2</v>
      </c>
      <c r="I13673" s="2">
        <f>VLOOKUP($E13673,
Products!$A$1:$F$201,MATCH(Orders!I$1,Products!$A$1:$F$1,0),0)</f>
        <v>25283.54628276427</v>
      </c>
      <c r="J13673" s="2">
        <f>VLOOKUP($E13673,
Products!$A$1:$F$201,MATCH(Orders!J$1,Products!$A$1:$F$1,0),0)</f>
        <v>19310.503554692368</v>
      </c>
    </row>
    <row r="13674" spans="1:10">
      <c r="A13674">
        <v>13673</v>
      </c>
      <c r="B13674" s="4">
        <v>45947</v>
      </c>
      <c r="C13674" s="10">
        <f>DATE(YEAR(orders[[#This Row],[order_date]]), MONTH(orders[[#This Row],[order_date]]), 1)</f>
        <v>45931</v>
      </c>
      <c r="D13674" t="s">
        <v>1729</v>
      </c>
      <c r="E13674" t="s">
        <v>704</v>
      </c>
      <c r="F13674" t="str">
        <f>VLOOKUP(orders[[#This Row],[product_id]],Products!A:C,3,0)</f>
        <v>Electronics</v>
      </c>
      <c r="G13674">
        <v>3</v>
      </c>
      <c r="H13674" s="6">
        <v>0.14922510141548506</v>
      </c>
      <c r="I13674" s="2">
        <f>VLOOKUP($E13674,
Products!$A$1:$F$201,MATCH(Orders!I$1,Products!$A$1:$F$1,0),0)</f>
        <v>2453.3182634424861</v>
      </c>
      <c r="J13674" s="2">
        <f>VLOOKUP($E13674,
Products!$A$1:$F$201,MATCH(Orders!J$1,Products!$A$1:$F$1,0),0)</f>
        <v>1951.860511286576</v>
      </c>
    </row>
    <row r="13675" spans="1:10">
      <c r="A13675">
        <v>13674</v>
      </c>
      <c r="B13675" s="4">
        <v>45754</v>
      </c>
      <c r="C13675" s="10">
        <f>DATE(YEAR(orders[[#This Row],[order_date]]), MONTH(orders[[#This Row],[order_date]]), 1)</f>
        <v>45748</v>
      </c>
      <c r="D13675" t="s">
        <v>2285</v>
      </c>
      <c r="E13675" t="s">
        <v>571</v>
      </c>
      <c r="F13675" t="str">
        <f>VLOOKUP(orders[[#This Row],[product_id]],Products!A:C,3,0)</f>
        <v>Electronics</v>
      </c>
      <c r="G13675">
        <v>1</v>
      </c>
      <c r="H13675" s="6">
        <v>0.12207719736029521</v>
      </c>
      <c r="I13675" s="2">
        <f>VLOOKUP($E13675,
Products!$A$1:$F$201,MATCH(Orders!I$1,Products!$A$1:$F$1,0),0)</f>
        <v>30022.150567424669</v>
      </c>
      <c r="J13675" s="2">
        <f>VLOOKUP($E13675,
Products!$A$1:$F$201,MATCH(Orders!J$1,Products!$A$1:$F$1,0),0)</f>
        <v>21451.61875289512</v>
      </c>
    </row>
    <row r="13676" spans="1:10">
      <c r="A13676">
        <v>13675</v>
      </c>
      <c r="B13676" s="4">
        <v>45553</v>
      </c>
      <c r="C13676" s="10">
        <f>DATE(YEAR(orders[[#This Row],[order_date]]), MONTH(orders[[#This Row],[order_date]]), 1)</f>
        <v>45536</v>
      </c>
      <c r="D13676" t="s">
        <v>1027</v>
      </c>
      <c r="E13676" t="s">
        <v>507</v>
      </c>
      <c r="F13676" t="str">
        <f>VLOOKUP(orders[[#This Row],[product_id]],Products!A:C,3,0)</f>
        <v>Electronics</v>
      </c>
      <c r="G13676">
        <v>1</v>
      </c>
      <c r="H13676" s="6">
        <v>0.12728039235400787</v>
      </c>
      <c r="I13676" s="2">
        <f>VLOOKUP($E13676,
Products!$A$1:$F$201,MATCH(Orders!I$1,Products!$A$1:$F$1,0),0)</f>
        <v>28502.89768049858</v>
      </c>
      <c r="J13676" s="2">
        <f>VLOOKUP($E13676,
Products!$A$1:$F$201,MATCH(Orders!J$1,Products!$A$1:$F$1,0),0)</f>
        <v>20477.83623923226</v>
      </c>
    </row>
    <row r="13677" spans="1:10">
      <c r="A13677">
        <v>13676</v>
      </c>
      <c r="B13677" s="4">
        <v>45460</v>
      </c>
      <c r="C13677" s="10">
        <f>DATE(YEAR(orders[[#This Row],[order_date]]), MONTH(orders[[#This Row],[order_date]]), 1)</f>
        <v>45444</v>
      </c>
      <c r="D13677" t="s">
        <v>3855</v>
      </c>
      <c r="E13677" t="s">
        <v>574</v>
      </c>
      <c r="F13677" t="str">
        <f>VLOOKUP(orders[[#This Row],[product_id]],Products!A:C,3,0)</f>
        <v>Electronics</v>
      </c>
      <c r="G13677">
        <v>3</v>
      </c>
      <c r="H13677" s="6">
        <v>0.18388857240196896</v>
      </c>
      <c r="I13677" s="2">
        <f>VLOOKUP($E13677,
Products!$A$1:$F$201,MATCH(Orders!I$1,Products!$A$1:$F$1,0),0)</f>
        <v>30824.427673567101</v>
      </c>
      <c r="J13677" s="2">
        <f>VLOOKUP($E13677,
Products!$A$1:$F$201,MATCH(Orders!J$1,Products!$A$1:$F$1,0),0)</f>
        <v>20473.07476940487</v>
      </c>
    </row>
    <row r="13678" spans="1:10">
      <c r="A13678">
        <v>13677</v>
      </c>
      <c r="B13678" s="4">
        <v>45556</v>
      </c>
      <c r="C13678" s="10">
        <f>DATE(YEAR(orders[[#This Row],[order_date]]), MONTH(orders[[#This Row],[order_date]]), 1)</f>
        <v>45536</v>
      </c>
      <c r="D13678" t="s">
        <v>3832</v>
      </c>
      <c r="E13678" t="s">
        <v>518</v>
      </c>
      <c r="F13678" t="str">
        <f>VLOOKUP(orders[[#This Row],[product_id]],Products!A:C,3,0)</f>
        <v>Electronics</v>
      </c>
      <c r="G13678">
        <v>2</v>
      </c>
      <c r="H13678" s="6">
        <v>0.18465782507522949</v>
      </c>
      <c r="I13678" s="2">
        <f>VLOOKUP($E13678,
Products!$A$1:$F$201,MATCH(Orders!I$1,Products!$A$1:$F$1,0),0)</f>
        <v>23393.890826127132</v>
      </c>
      <c r="J13678" s="2">
        <f>VLOOKUP($E13678,
Products!$A$1:$F$201,MATCH(Orders!J$1,Products!$A$1:$F$1,0),0)</f>
        <v>16064.756531016081</v>
      </c>
    </row>
    <row r="13679" spans="1:10">
      <c r="A13679">
        <v>13678</v>
      </c>
      <c r="B13679" s="4">
        <v>45807</v>
      </c>
      <c r="C13679" s="10">
        <f>DATE(YEAR(orders[[#This Row],[order_date]]), MONTH(orders[[#This Row],[order_date]]), 1)</f>
        <v>45778</v>
      </c>
      <c r="D13679" t="s">
        <v>3537</v>
      </c>
      <c r="E13679" t="s">
        <v>652</v>
      </c>
      <c r="F13679" t="str">
        <f>VLOOKUP(orders[[#This Row],[product_id]],Products!A:C,3,0)</f>
        <v>Appliances</v>
      </c>
      <c r="G13679">
        <v>1</v>
      </c>
      <c r="H13679" s="6">
        <v>7.3594334915381712E-2</v>
      </c>
      <c r="I13679" s="2">
        <f>VLOOKUP($E13679,
Products!$A$1:$F$201,MATCH(Orders!I$1,Products!$A$1:$F$1,0),0)</f>
        <v>6387.3122916387983</v>
      </c>
      <c r="J13679" s="2">
        <f>VLOOKUP($E13679,
Products!$A$1:$F$201,MATCH(Orders!J$1,Products!$A$1:$F$1,0),0)</f>
        <v>4880.3517286187262</v>
      </c>
    </row>
    <row r="13680" spans="1:10">
      <c r="A13680">
        <v>13679</v>
      </c>
      <c r="B13680" s="4">
        <v>45341</v>
      </c>
      <c r="C13680" s="10">
        <f>DATE(YEAR(orders[[#This Row],[order_date]]), MONTH(orders[[#This Row],[order_date]]), 1)</f>
        <v>45323</v>
      </c>
      <c r="D13680" t="s">
        <v>3609</v>
      </c>
      <c r="E13680" t="s">
        <v>588</v>
      </c>
      <c r="F13680" t="str">
        <f>VLOOKUP(orders[[#This Row],[product_id]],Products!A:C,3,0)</f>
        <v>Electronics</v>
      </c>
      <c r="G13680">
        <v>2</v>
      </c>
      <c r="H13680" s="6">
        <v>0.13719760940104173</v>
      </c>
      <c r="I13680" s="2">
        <f>VLOOKUP($E13680,
Products!$A$1:$F$201,MATCH(Orders!I$1,Products!$A$1:$F$1,0),0)</f>
        <v>32539.342481911372</v>
      </c>
      <c r="J13680" s="2">
        <f>VLOOKUP($E13680,
Products!$A$1:$F$201,MATCH(Orders!J$1,Products!$A$1:$F$1,0),0)</f>
        <v>21531.252982830021</v>
      </c>
    </row>
    <row r="13681" spans="1:10">
      <c r="A13681">
        <v>13680</v>
      </c>
      <c r="B13681" s="4">
        <v>45183</v>
      </c>
      <c r="C13681" s="10">
        <f>DATE(YEAR(orders[[#This Row],[order_date]]), MONTH(orders[[#This Row],[order_date]]), 1)</f>
        <v>45170</v>
      </c>
      <c r="D13681" t="s">
        <v>3848</v>
      </c>
      <c r="E13681" t="s">
        <v>552</v>
      </c>
      <c r="F13681" t="str">
        <f>VLOOKUP(orders[[#This Row],[product_id]],Products!A:C,3,0)</f>
        <v>Electronics</v>
      </c>
      <c r="G13681">
        <v>2</v>
      </c>
      <c r="H13681" s="6">
        <v>0.23737502296222956</v>
      </c>
      <c r="I13681" s="2">
        <f>VLOOKUP($E13681,
Products!$A$1:$F$201,MATCH(Orders!I$1,Products!$A$1:$F$1,0),0)</f>
        <v>20326.88586940234</v>
      </c>
      <c r="J13681" s="2">
        <f>VLOOKUP($E13681,
Products!$A$1:$F$201,MATCH(Orders!J$1,Products!$A$1:$F$1,0),0)</f>
        <v>14896.572579237891</v>
      </c>
    </row>
    <row r="13682" spans="1:10">
      <c r="A13682">
        <v>13681</v>
      </c>
      <c r="B13682" s="4">
        <v>45013</v>
      </c>
      <c r="C13682" s="10">
        <f>DATE(YEAR(orders[[#This Row],[order_date]]), MONTH(orders[[#This Row],[order_date]]), 1)</f>
        <v>44986</v>
      </c>
      <c r="D13682" t="s">
        <v>3845</v>
      </c>
      <c r="E13682" t="s">
        <v>634</v>
      </c>
      <c r="F13682" t="str">
        <f>VLOOKUP(orders[[#This Row],[product_id]],Products!A:C,3,0)</f>
        <v>Appliances</v>
      </c>
      <c r="G13682">
        <v>2</v>
      </c>
      <c r="H13682" s="6">
        <v>0.11695175134103603</v>
      </c>
      <c r="I13682" s="2">
        <f>VLOOKUP($E13682,
Products!$A$1:$F$201,MATCH(Orders!I$1,Products!$A$1:$F$1,0),0)</f>
        <v>25631.29637331214</v>
      </c>
      <c r="J13682" s="2">
        <f>VLOOKUP($E13682,
Products!$A$1:$F$201,MATCH(Orders!J$1,Products!$A$1:$F$1,0),0)</f>
        <v>17692.643397044121</v>
      </c>
    </row>
    <row r="13683" spans="1:10">
      <c r="A13683">
        <v>13682</v>
      </c>
      <c r="B13683" s="4">
        <v>45831</v>
      </c>
      <c r="C13683" s="10">
        <f>DATE(YEAR(orders[[#This Row],[order_date]]), MONTH(orders[[#This Row],[order_date]]), 1)</f>
        <v>45809</v>
      </c>
      <c r="D13683" t="s">
        <v>885</v>
      </c>
      <c r="E13683" t="s">
        <v>651</v>
      </c>
      <c r="F13683" t="str">
        <f>VLOOKUP(orders[[#This Row],[product_id]],Products!A:C,3,0)</f>
        <v>Electronics</v>
      </c>
      <c r="G13683">
        <v>3</v>
      </c>
      <c r="H13683" s="6">
        <v>0.13062590695209023</v>
      </c>
      <c r="I13683" s="2">
        <f>VLOOKUP($E13683,
Products!$A$1:$F$201,MATCH(Orders!I$1,Products!$A$1:$F$1,0),0)</f>
        <v>28622.091542973511</v>
      </c>
      <c r="J13683" s="2">
        <f>VLOOKUP($E13683,
Products!$A$1:$F$201,MATCH(Orders!J$1,Products!$A$1:$F$1,0),0)</f>
        <v>19327.527634039769</v>
      </c>
    </row>
    <row r="13684" spans="1:10">
      <c r="A13684">
        <v>13683</v>
      </c>
      <c r="B13684" s="4">
        <v>45496</v>
      </c>
      <c r="C13684" s="10">
        <f>DATE(YEAR(orders[[#This Row],[order_date]]), MONTH(orders[[#This Row],[order_date]]), 1)</f>
        <v>45474</v>
      </c>
      <c r="D13684" t="s">
        <v>3133</v>
      </c>
      <c r="E13684" t="s">
        <v>618</v>
      </c>
      <c r="F13684" t="str">
        <f>VLOOKUP(orders[[#This Row],[product_id]],Products!A:C,3,0)</f>
        <v>Appliances</v>
      </c>
      <c r="G13684">
        <v>2</v>
      </c>
      <c r="H13684" s="6">
        <v>5.9920017343281583E-2</v>
      </c>
      <c r="I13684" s="2">
        <f>VLOOKUP($E13684,
Products!$A$1:$F$201,MATCH(Orders!I$1,Products!$A$1:$F$1,0),0)</f>
        <v>5546.9777002203573</v>
      </c>
      <c r="J13684" s="2">
        <f>VLOOKUP($E13684,
Products!$A$1:$F$201,MATCH(Orders!J$1,Products!$A$1:$F$1,0),0)</f>
        <v>4048.2565671880161</v>
      </c>
    </row>
    <row r="13685" spans="1:10">
      <c r="A13685">
        <v>13684</v>
      </c>
      <c r="B13685" s="4">
        <v>45668</v>
      </c>
      <c r="C13685" s="10">
        <f>DATE(YEAR(orders[[#This Row],[order_date]]), MONTH(orders[[#This Row],[order_date]]), 1)</f>
        <v>45658</v>
      </c>
      <c r="D13685" t="s">
        <v>3686</v>
      </c>
      <c r="E13685" t="s">
        <v>537</v>
      </c>
      <c r="F13685" t="str">
        <f>VLOOKUP(orders[[#This Row],[product_id]],Products!A:C,3,0)</f>
        <v>Electronics</v>
      </c>
      <c r="G13685">
        <v>2</v>
      </c>
      <c r="H13685" s="6">
        <v>0.23850382546595414</v>
      </c>
      <c r="I13685" s="2">
        <f>VLOOKUP($E13685,
Products!$A$1:$F$201,MATCH(Orders!I$1,Products!$A$1:$F$1,0),0)</f>
        <v>31703.831103033539</v>
      </c>
      <c r="J13685" s="2">
        <f>VLOOKUP($E13685,
Products!$A$1:$F$201,MATCH(Orders!J$1,Products!$A$1:$F$1,0),0)</f>
        <v>24504.340558054781</v>
      </c>
    </row>
    <row r="13686" spans="1:10">
      <c r="A13686">
        <v>13685</v>
      </c>
      <c r="B13686" s="4">
        <v>45034</v>
      </c>
      <c r="C13686" s="10">
        <f>DATE(YEAR(orders[[#This Row],[order_date]]), MONTH(orders[[#This Row],[order_date]]), 1)</f>
        <v>45017</v>
      </c>
      <c r="D13686" t="s">
        <v>4463</v>
      </c>
      <c r="E13686" t="s">
        <v>601</v>
      </c>
      <c r="F13686" t="str">
        <f>VLOOKUP(orders[[#This Row],[product_id]],Products!A:C,3,0)</f>
        <v>Appliances</v>
      </c>
      <c r="G13686">
        <v>1</v>
      </c>
      <c r="H13686" s="6">
        <v>0.11125295284165888</v>
      </c>
      <c r="I13686" s="2">
        <f>VLOOKUP($E13686,
Products!$A$1:$F$201,MATCH(Orders!I$1,Products!$A$1:$F$1,0),0)</f>
        <v>2095.1354013205032</v>
      </c>
      <c r="J13686" s="2">
        <f>VLOOKUP($E13686,
Products!$A$1:$F$201,MATCH(Orders!J$1,Products!$A$1:$F$1,0),0)</f>
        <v>1374.592895200507</v>
      </c>
    </row>
    <row r="13687" spans="1:10">
      <c r="A13687">
        <v>13686</v>
      </c>
      <c r="B13687" s="4">
        <v>45969</v>
      </c>
      <c r="C13687" s="10">
        <f>DATE(YEAR(orders[[#This Row],[order_date]]), MONTH(orders[[#This Row],[order_date]]), 1)</f>
        <v>45962</v>
      </c>
      <c r="D13687" t="s">
        <v>2410</v>
      </c>
      <c r="E13687" t="s">
        <v>705</v>
      </c>
      <c r="F13687" t="str">
        <f>VLOOKUP(orders[[#This Row],[product_id]],Products!A:C,3,0)</f>
        <v>Electronics</v>
      </c>
      <c r="G13687">
        <v>3</v>
      </c>
      <c r="H13687" s="6">
        <v>0.23120736939754399</v>
      </c>
      <c r="I13687" s="2">
        <f>VLOOKUP($E13687,
Products!$A$1:$F$201,MATCH(Orders!I$1,Products!$A$1:$F$1,0),0)</f>
        <v>11719.594724541899</v>
      </c>
      <c r="J13687" s="2">
        <f>VLOOKUP($E13687,
Products!$A$1:$F$201,MATCH(Orders!J$1,Products!$A$1:$F$1,0),0)</f>
        <v>7926.6332911718628</v>
      </c>
    </row>
    <row r="13688" spans="1:10">
      <c r="A13688">
        <v>13687</v>
      </c>
      <c r="B13688" s="4">
        <v>45086</v>
      </c>
      <c r="C13688" s="10">
        <f>DATE(YEAR(orders[[#This Row],[order_date]]), MONTH(orders[[#This Row],[order_date]]), 1)</f>
        <v>45078</v>
      </c>
      <c r="D13688" t="s">
        <v>4678</v>
      </c>
      <c r="E13688" t="s">
        <v>516</v>
      </c>
      <c r="F13688" t="str">
        <f>VLOOKUP(orders[[#This Row],[product_id]],Products!A:C,3,0)</f>
        <v>Electronics</v>
      </c>
      <c r="G13688">
        <v>3</v>
      </c>
      <c r="H13688" s="6">
        <v>0.12397502721738013</v>
      </c>
      <c r="I13688" s="2">
        <f>VLOOKUP($E13688,
Products!$A$1:$F$201,MATCH(Orders!I$1,Products!$A$1:$F$1,0),0)</f>
        <v>12594.36437895595</v>
      </c>
      <c r="J13688" s="2">
        <f>VLOOKUP($E13688,
Products!$A$1:$F$201,MATCH(Orders!J$1,Products!$A$1:$F$1,0),0)</f>
        <v>9909.7267986522402</v>
      </c>
    </row>
    <row r="13689" spans="1:10">
      <c r="A13689">
        <v>13688</v>
      </c>
      <c r="B13689" s="4">
        <v>45026</v>
      </c>
      <c r="C13689" s="10">
        <f>DATE(YEAR(orders[[#This Row],[order_date]]), MONTH(orders[[#This Row],[order_date]]), 1)</f>
        <v>45017</v>
      </c>
      <c r="D13689" t="s">
        <v>1155</v>
      </c>
      <c r="E13689" t="s">
        <v>653</v>
      </c>
      <c r="F13689" t="str">
        <f>VLOOKUP(orders[[#This Row],[product_id]],Products!A:C,3,0)</f>
        <v>Electronics</v>
      </c>
      <c r="G13689">
        <v>3</v>
      </c>
      <c r="H13689" s="6">
        <v>0.2370936952675306</v>
      </c>
      <c r="I13689" s="2">
        <f>VLOOKUP($E13689,
Products!$A$1:$F$201,MATCH(Orders!I$1,Products!$A$1:$F$1,0),0)</f>
        <v>18065.96612294337</v>
      </c>
      <c r="J13689" s="2">
        <f>VLOOKUP($E13689,
Products!$A$1:$F$201,MATCH(Orders!J$1,Products!$A$1:$F$1,0),0)</f>
        <v>14411.932365903909</v>
      </c>
    </row>
    <row r="13690" spans="1:10">
      <c r="A13690">
        <v>13689</v>
      </c>
      <c r="B13690" s="4">
        <v>45191</v>
      </c>
      <c r="C13690" s="10">
        <f>DATE(YEAR(orders[[#This Row],[order_date]]), MONTH(orders[[#This Row],[order_date]]), 1)</f>
        <v>45170</v>
      </c>
      <c r="D13690" t="s">
        <v>1990</v>
      </c>
      <c r="E13690" t="s">
        <v>513</v>
      </c>
      <c r="F13690" t="str">
        <f>VLOOKUP(orders[[#This Row],[product_id]],Products!A:C,3,0)</f>
        <v>Electronics</v>
      </c>
      <c r="G13690">
        <v>2</v>
      </c>
      <c r="H13690" s="6">
        <v>0.16459237321566406</v>
      </c>
      <c r="I13690" s="2">
        <f>VLOOKUP($E13690,
Products!$A$1:$F$201,MATCH(Orders!I$1,Products!$A$1:$F$1,0),0)</f>
        <v>2370.6748519187499</v>
      </c>
      <c r="J13690" s="2">
        <f>VLOOKUP($E13690,
Products!$A$1:$F$201,MATCH(Orders!J$1,Products!$A$1:$F$1,0),0)</f>
        <v>1742.1190905744229</v>
      </c>
    </row>
    <row r="13691" spans="1:10">
      <c r="A13691">
        <v>13690</v>
      </c>
      <c r="B13691" s="4">
        <v>45676</v>
      </c>
      <c r="C13691" s="10">
        <f>DATE(YEAR(orders[[#This Row],[order_date]]), MONTH(orders[[#This Row],[order_date]]), 1)</f>
        <v>45658</v>
      </c>
      <c r="D13691" t="s">
        <v>4224</v>
      </c>
      <c r="E13691" t="s">
        <v>607</v>
      </c>
      <c r="F13691" t="str">
        <f>VLOOKUP(orders[[#This Row],[product_id]],Products!A:C,3,0)</f>
        <v>Appliances</v>
      </c>
      <c r="G13691">
        <v>1</v>
      </c>
      <c r="H13691" s="6">
        <v>9.5504756384230352E-2</v>
      </c>
      <c r="I13691" s="2">
        <f>VLOOKUP($E13691,
Products!$A$1:$F$201,MATCH(Orders!I$1,Products!$A$1:$F$1,0),0)</f>
        <v>6264.400042999192</v>
      </c>
      <c r="J13691" s="2">
        <f>VLOOKUP($E13691,
Products!$A$1:$F$201,MATCH(Orders!J$1,Products!$A$1:$F$1,0),0)</f>
        <v>4980.3849171743304</v>
      </c>
    </row>
    <row r="13692" spans="1:10">
      <c r="A13692">
        <v>13691</v>
      </c>
      <c r="B13692" s="4">
        <v>45999</v>
      </c>
      <c r="C13692" s="10">
        <f>DATE(YEAR(orders[[#This Row],[order_date]]), MONTH(orders[[#This Row],[order_date]]), 1)</f>
        <v>45992</v>
      </c>
      <c r="D13692" t="s">
        <v>2366</v>
      </c>
      <c r="E13692" t="s">
        <v>671</v>
      </c>
      <c r="F13692" t="str">
        <f>VLOOKUP(orders[[#This Row],[product_id]],Products!A:C,3,0)</f>
        <v>Electronics</v>
      </c>
      <c r="G13692">
        <v>1</v>
      </c>
      <c r="H13692" s="6">
        <v>0.22991196699563202</v>
      </c>
      <c r="I13692" s="2">
        <f>VLOOKUP($E13692,
Products!$A$1:$F$201,MATCH(Orders!I$1,Products!$A$1:$F$1,0),0)</f>
        <v>20226.002416343759</v>
      </c>
      <c r="J13692" s="2">
        <f>VLOOKUP($E13692,
Products!$A$1:$F$201,MATCH(Orders!J$1,Products!$A$1:$F$1,0),0)</f>
        <v>13513.884167631189</v>
      </c>
    </row>
    <row r="13693" spans="1:10">
      <c r="A13693">
        <v>13692</v>
      </c>
      <c r="B13693" s="4">
        <v>45603</v>
      </c>
      <c r="C13693" s="10">
        <f>DATE(YEAR(orders[[#This Row],[order_date]]), MONTH(orders[[#This Row],[order_date]]), 1)</f>
        <v>45597</v>
      </c>
      <c r="D13693" t="s">
        <v>2884</v>
      </c>
      <c r="E13693" t="s">
        <v>511</v>
      </c>
      <c r="F13693" t="str">
        <f>VLOOKUP(orders[[#This Row],[product_id]],Products!A:C,3,0)</f>
        <v>Appliances</v>
      </c>
      <c r="G13693">
        <v>2</v>
      </c>
      <c r="H13693" s="6">
        <v>0.11393451559862112</v>
      </c>
      <c r="I13693" s="2">
        <f>VLOOKUP($E13693,
Products!$A$1:$F$201,MATCH(Orders!I$1,Products!$A$1:$F$1,0),0)</f>
        <v>6005.1161529516376</v>
      </c>
      <c r="J13693" s="2">
        <f>VLOOKUP($E13693,
Products!$A$1:$F$201,MATCH(Orders!J$1,Products!$A$1:$F$1,0),0)</f>
        <v>4036.1471846213158</v>
      </c>
    </row>
    <row r="13694" spans="1:10">
      <c r="A13694">
        <v>13693</v>
      </c>
      <c r="B13694" s="4">
        <v>45725</v>
      </c>
      <c r="C13694" s="10">
        <f>DATE(YEAR(orders[[#This Row],[order_date]]), MONTH(orders[[#This Row],[order_date]]), 1)</f>
        <v>45717</v>
      </c>
      <c r="D13694" t="s">
        <v>1963</v>
      </c>
      <c r="E13694" t="s">
        <v>507</v>
      </c>
      <c r="F13694" t="str">
        <f>VLOOKUP(orders[[#This Row],[product_id]],Products!A:C,3,0)</f>
        <v>Electronics</v>
      </c>
      <c r="G13694">
        <v>2</v>
      </c>
      <c r="H13694" s="6">
        <v>0.20092693957633509</v>
      </c>
      <c r="I13694" s="2">
        <f>VLOOKUP($E13694,
Products!$A$1:$F$201,MATCH(Orders!I$1,Products!$A$1:$F$1,0),0)</f>
        <v>28502.89768049858</v>
      </c>
      <c r="J13694" s="2">
        <f>VLOOKUP($E13694,
Products!$A$1:$F$201,MATCH(Orders!J$1,Products!$A$1:$F$1,0),0)</f>
        <v>20477.83623923226</v>
      </c>
    </row>
    <row r="13695" spans="1:10">
      <c r="A13695">
        <v>13694</v>
      </c>
      <c r="B13695" s="4">
        <v>46009</v>
      </c>
      <c r="C13695" s="10">
        <f>DATE(YEAR(orders[[#This Row],[order_date]]), MONTH(orders[[#This Row],[order_date]]), 1)</f>
        <v>45992</v>
      </c>
      <c r="D13695" t="s">
        <v>1609</v>
      </c>
      <c r="E13695" t="s">
        <v>578</v>
      </c>
      <c r="F13695" t="str">
        <f>VLOOKUP(orders[[#This Row],[product_id]],Products!A:C,3,0)</f>
        <v>Electronics</v>
      </c>
      <c r="G13695">
        <v>1</v>
      </c>
      <c r="H13695" s="6">
        <v>0.13172762752840519</v>
      </c>
      <c r="I13695" s="2">
        <f>VLOOKUP($E13695,
Products!$A$1:$F$201,MATCH(Orders!I$1,Products!$A$1:$F$1,0),0)</f>
        <v>2632.553295816565</v>
      </c>
      <c r="J13695" s="2">
        <f>VLOOKUP($E13695,
Products!$A$1:$F$201,MATCH(Orders!J$1,Products!$A$1:$F$1,0),0)</f>
        <v>1732.316114566717</v>
      </c>
    </row>
    <row r="13696" spans="1:10">
      <c r="A13696">
        <v>13695</v>
      </c>
      <c r="B13696" s="4">
        <v>45109</v>
      </c>
      <c r="C13696" s="10">
        <f>DATE(YEAR(orders[[#This Row],[order_date]]), MONTH(orders[[#This Row],[order_date]]), 1)</f>
        <v>45108</v>
      </c>
      <c r="D13696" t="s">
        <v>1883</v>
      </c>
      <c r="E13696" t="s">
        <v>688</v>
      </c>
      <c r="F13696" t="str">
        <f>VLOOKUP(orders[[#This Row],[product_id]],Products!A:C,3,0)</f>
        <v>Appliances</v>
      </c>
      <c r="G13696">
        <v>2</v>
      </c>
      <c r="H13696" s="6">
        <v>7.4373888741562214E-2</v>
      </c>
      <c r="I13696" s="2">
        <f>VLOOKUP($E13696,
Products!$A$1:$F$201,MATCH(Orders!I$1,Products!$A$1:$F$1,0),0)</f>
        <v>5983.6860426434141</v>
      </c>
      <c r="J13696" s="2">
        <f>VLOOKUP($E13696,
Products!$A$1:$F$201,MATCH(Orders!J$1,Products!$A$1:$F$1,0),0)</f>
        <v>3911.563059036529</v>
      </c>
    </row>
    <row r="13697" spans="1:10">
      <c r="A13697">
        <v>13696</v>
      </c>
      <c r="B13697" s="4">
        <v>45585</v>
      </c>
      <c r="C13697" s="10">
        <f>DATE(YEAR(orders[[#This Row],[order_date]]), MONTH(orders[[#This Row],[order_date]]), 1)</f>
        <v>45566</v>
      </c>
      <c r="D13697" t="s">
        <v>1035</v>
      </c>
      <c r="E13697" t="s">
        <v>508</v>
      </c>
      <c r="F13697" t="str">
        <f>VLOOKUP(orders[[#This Row],[product_id]],Products!A:C,3,0)</f>
        <v>Electronics</v>
      </c>
      <c r="G13697">
        <v>3</v>
      </c>
      <c r="H13697" s="6">
        <v>0.18242436708777959</v>
      </c>
      <c r="I13697" s="2">
        <f>VLOOKUP($E13697,
Products!$A$1:$F$201,MATCH(Orders!I$1,Products!$A$1:$F$1,0),0)</f>
        <v>23345.985707147142</v>
      </c>
      <c r="J13697" s="2">
        <f>VLOOKUP($E13697,
Products!$A$1:$F$201,MATCH(Orders!J$1,Products!$A$1:$F$1,0),0)</f>
        <v>15772.90371323649</v>
      </c>
    </row>
    <row r="13698" spans="1:10">
      <c r="A13698">
        <v>13697</v>
      </c>
      <c r="B13698" s="4">
        <v>45534</v>
      </c>
      <c r="C13698" s="10">
        <f>DATE(YEAR(orders[[#This Row],[order_date]]), MONTH(orders[[#This Row],[order_date]]), 1)</f>
        <v>45505</v>
      </c>
      <c r="D13698" t="s">
        <v>1342</v>
      </c>
      <c r="E13698" t="s">
        <v>571</v>
      </c>
      <c r="F13698" t="str">
        <f>VLOOKUP(orders[[#This Row],[product_id]],Products!A:C,3,0)</f>
        <v>Electronics</v>
      </c>
      <c r="G13698">
        <v>1</v>
      </c>
      <c r="H13698" s="6">
        <v>0.15012215696800477</v>
      </c>
      <c r="I13698" s="2">
        <f>VLOOKUP($E13698,
Products!$A$1:$F$201,MATCH(Orders!I$1,Products!$A$1:$F$1,0),0)</f>
        <v>30022.150567424669</v>
      </c>
      <c r="J13698" s="2">
        <f>VLOOKUP($E13698,
Products!$A$1:$F$201,MATCH(Orders!J$1,Products!$A$1:$F$1,0),0)</f>
        <v>21451.61875289512</v>
      </c>
    </row>
    <row r="13699" spans="1:10">
      <c r="A13699">
        <v>13698</v>
      </c>
      <c r="B13699" s="4">
        <v>45569</v>
      </c>
      <c r="C13699" s="10">
        <f>DATE(YEAR(orders[[#This Row],[order_date]]), MONTH(orders[[#This Row],[order_date]]), 1)</f>
        <v>45566</v>
      </c>
      <c r="D13699" t="s">
        <v>2595</v>
      </c>
      <c r="E13699" t="s">
        <v>705</v>
      </c>
      <c r="F13699" t="str">
        <f>VLOOKUP(orders[[#This Row],[product_id]],Products!A:C,3,0)</f>
        <v>Electronics</v>
      </c>
      <c r="G13699">
        <v>2</v>
      </c>
      <c r="H13699" s="6">
        <v>0.1758431113393773</v>
      </c>
      <c r="I13699" s="2">
        <f>VLOOKUP($E13699,
Products!$A$1:$F$201,MATCH(Orders!I$1,Products!$A$1:$F$1,0),0)</f>
        <v>11719.594724541899</v>
      </c>
      <c r="J13699" s="2">
        <f>VLOOKUP($E13699,
Products!$A$1:$F$201,MATCH(Orders!J$1,Products!$A$1:$F$1,0),0)</f>
        <v>7926.6332911718628</v>
      </c>
    </row>
    <row r="13700" spans="1:10">
      <c r="A13700">
        <v>13699</v>
      </c>
      <c r="B13700" s="4">
        <v>45273</v>
      </c>
      <c r="C13700" s="10">
        <f>DATE(YEAR(orders[[#This Row],[order_date]]), MONTH(orders[[#This Row],[order_date]]), 1)</f>
        <v>45261</v>
      </c>
      <c r="D13700" t="s">
        <v>2620</v>
      </c>
      <c r="E13700" t="s">
        <v>531</v>
      </c>
      <c r="F13700" t="str">
        <f>VLOOKUP(orders[[#This Row],[product_id]],Products!A:C,3,0)</f>
        <v>Electronics</v>
      </c>
      <c r="G13700">
        <v>2</v>
      </c>
      <c r="H13700" s="6">
        <v>0.23937147995086908</v>
      </c>
      <c r="I13700" s="2">
        <f>VLOOKUP($E13700,
Products!$A$1:$F$201,MATCH(Orders!I$1,Products!$A$1:$F$1,0),0)</f>
        <v>29674.378925417219</v>
      </c>
      <c r="J13700" s="2">
        <f>VLOOKUP($E13700,
Products!$A$1:$F$201,MATCH(Orders!J$1,Products!$A$1:$F$1,0),0)</f>
        <v>20795.30337605517</v>
      </c>
    </row>
    <row r="13701" spans="1:10">
      <c r="A13701">
        <v>13700</v>
      </c>
      <c r="B13701" s="4">
        <v>45738</v>
      </c>
      <c r="C13701" s="10">
        <f>DATE(YEAR(orders[[#This Row],[order_date]]), MONTH(orders[[#This Row],[order_date]]), 1)</f>
        <v>45717</v>
      </c>
      <c r="D13701" t="s">
        <v>4389</v>
      </c>
      <c r="E13701" t="s">
        <v>681</v>
      </c>
      <c r="F13701" t="str">
        <f>VLOOKUP(orders[[#This Row],[product_id]],Products!A:C,3,0)</f>
        <v>Appliances</v>
      </c>
      <c r="G13701">
        <v>1</v>
      </c>
      <c r="H13701" s="6">
        <v>8.6013786865126132E-2</v>
      </c>
      <c r="I13701" s="2">
        <f>VLOOKUP($E13701,
Products!$A$1:$F$201,MATCH(Orders!I$1,Products!$A$1:$F$1,0),0)</f>
        <v>2080.3641662770501</v>
      </c>
      <c r="J13701" s="2">
        <f>VLOOKUP($E13701,
Products!$A$1:$F$201,MATCH(Orders!J$1,Products!$A$1:$F$1,0),0)</f>
        <v>1566.754559891986</v>
      </c>
    </row>
    <row r="13702" spans="1:10">
      <c r="A13702">
        <v>13701</v>
      </c>
      <c r="B13702" s="4">
        <v>45727</v>
      </c>
      <c r="C13702" s="10">
        <f>DATE(YEAR(orders[[#This Row],[order_date]]), MONTH(orders[[#This Row],[order_date]]), 1)</f>
        <v>45717</v>
      </c>
      <c r="D13702" t="s">
        <v>2806</v>
      </c>
      <c r="E13702" t="s">
        <v>599</v>
      </c>
      <c r="F13702" t="str">
        <f>VLOOKUP(orders[[#This Row],[product_id]],Products!A:C,3,0)</f>
        <v>Electronics</v>
      </c>
      <c r="G13702">
        <v>2</v>
      </c>
      <c r="H13702" s="6">
        <v>0.16256859843137356</v>
      </c>
      <c r="I13702" s="2">
        <f>VLOOKUP($E13702,
Products!$A$1:$F$201,MATCH(Orders!I$1,Products!$A$1:$F$1,0),0)</f>
        <v>24019.70637428105</v>
      </c>
      <c r="J13702" s="2">
        <f>VLOOKUP($E13702,
Products!$A$1:$F$201,MATCH(Orders!J$1,Products!$A$1:$F$1,0),0)</f>
        <v>16602.559277417411</v>
      </c>
    </row>
    <row r="13703" spans="1:10">
      <c r="A13703">
        <v>13702</v>
      </c>
      <c r="B13703" s="4">
        <v>45980</v>
      </c>
      <c r="C13703" s="10">
        <f>DATE(YEAR(orders[[#This Row],[order_date]]), MONTH(orders[[#This Row],[order_date]]), 1)</f>
        <v>45962</v>
      </c>
      <c r="D13703" t="s">
        <v>2573</v>
      </c>
      <c r="E13703" t="s">
        <v>607</v>
      </c>
      <c r="F13703" t="str">
        <f>VLOOKUP(orders[[#This Row],[product_id]],Products!A:C,3,0)</f>
        <v>Appliances</v>
      </c>
      <c r="G13703">
        <v>3</v>
      </c>
      <c r="H13703" s="6">
        <v>9.3642912751436228E-2</v>
      </c>
      <c r="I13703" s="2">
        <f>VLOOKUP($E13703,
Products!$A$1:$F$201,MATCH(Orders!I$1,Products!$A$1:$F$1,0),0)</f>
        <v>6264.400042999192</v>
      </c>
      <c r="J13703" s="2">
        <f>VLOOKUP($E13703,
Products!$A$1:$F$201,MATCH(Orders!J$1,Products!$A$1:$F$1,0),0)</f>
        <v>4980.3849171743304</v>
      </c>
    </row>
    <row r="13704" spans="1:10">
      <c r="A13704">
        <v>13703</v>
      </c>
      <c r="B13704" s="4">
        <v>45072</v>
      </c>
      <c r="C13704" s="10">
        <f>DATE(YEAR(orders[[#This Row],[order_date]]), MONTH(orders[[#This Row],[order_date]]), 1)</f>
        <v>45047</v>
      </c>
      <c r="D13704" t="s">
        <v>3221</v>
      </c>
      <c r="E13704" t="s">
        <v>641</v>
      </c>
      <c r="F13704" t="str">
        <f>VLOOKUP(orders[[#This Row],[product_id]],Products!A:C,3,0)</f>
        <v>Appliances</v>
      </c>
      <c r="G13704">
        <v>1</v>
      </c>
      <c r="H13704" s="6">
        <v>0.10475241427669442</v>
      </c>
      <c r="I13704" s="2">
        <f>VLOOKUP($E13704,
Products!$A$1:$F$201,MATCH(Orders!I$1,Products!$A$1:$F$1,0),0)</f>
        <v>27167.965718506261</v>
      </c>
      <c r="J13704" s="2">
        <f>VLOOKUP($E13704,
Products!$A$1:$F$201,MATCH(Orders!J$1,Products!$A$1:$F$1,0),0)</f>
        <v>19748.025676381669</v>
      </c>
    </row>
    <row r="13705" spans="1:10">
      <c r="A13705">
        <v>13704</v>
      </c>
      <c r="B13705" s="4">
        <v>45429</v>
      </c>
      <c r="C13705" s="10">
        <f>DATE(YEAR(orders[[#This Row],[order_date]]), MONTH(orders[[#This Row],[order_date]]), 1)</f>
        <v>45413</v>
      </c>
      <c r="D13705" t="s">
        <v>3393</v>
      </c>
      <c r="E13705" t="s">
        <v>700</v>
      </c>
      <c r="F13705" t="str">
        <f>VLOOKUP(orders[[#This Row],[product_id]],Products!A:C,3,0)</f>
        <v>Electronics</v>
      </c>
      <c r="G13705">
        <v>1</v>
      </c>
      <c r="H13705" s="6">
        <v>0.24608450667016796</v>
      </c>
      <c r="I13705" s="2">
        <f>VLOOKUP($E13705,
Products!$A$1:$F$201,MATCH(Orders!I$1,Products!$A$1:$F$1,0),0)</f>
        <v>11070.26215043813</v>
      </c>
      <c r="J13705" s="2">
        <f>VLOOKUP($E13705,
Products!$A$1:$F$201,MATCH(Orders!J$1,Products!$A$1:$F$1,0),0)</f>
        <v>7867.3909748932683</v>
      </c>
    </row>
    <row r="13706" spans="1:10">
      <c r="A13706">
        <v>13705</v>
      </c>
      <c r="B13706" s="4">
        <v>45725</v>
      </c>
      <c r="C13706" s="10">
        <f>DATE(YEAR(orders[[#This Row],[order_date]]), MONTH(orders[[#This Row],[order_date]]), 1)</f>
        <v>45717</v>
      </c>
      <c r="D13706" t="s">
        <v>1118</v>
      </c>
      <c r="E13706" t="s">
        <v>580</v>
      </c>
      <c r="F13706" t="str">
        <f>VLOOKUP(orders[[#This Row],[product_id]],Products!A:C,3,0)</f>
        <v>Electronics</v>
      </c>
      <c r="G13706">
        <v>1</v>
      </c>
      <c r="H13706" s="6">
        <v>0.18784918582269552</v>
      </c>
      <c r="I13706" s="2">
        <f>VLOOKUP($E13706,
Products!$A$1:$F$201,MATCH(Orders!I$1,Products!$A$1:$F$1,0),0)</f>
        <v>29905.106989935579</v>
      </c>
      <c r="J13706" s="2">
        <f>VLOOKUP($E13706,
Products!$A$1:$F$201,MATCH(Orders!J$1,Products!$A$1:$F$1,0),0)</f>
        <v>22230.930488499071</v>
      </c>
    </row>
    <row r="13707" spans="1:10">
      <c r="A13707">
        <v>13706</v>
      </c>
      <c r="B13707" s="4">
        <v>45894</v>
      </c>
      <c r="C13707" s="10">
        <f>DATE(YEAR(orders[[#This Row],[order_date]]), MONTH(orders[[#This Row],[order_date]]), 1)</f>
        <v>45870</v>
      </c>
      <c r="D13707" t="s">
        <v>3791</v>
      </c>
      <c r="E13707" t="s">
        <v>594</v>
      </c>
      <c r="F13707" t="str">
        <f>VLOOKUP(orders[[#This Row],[product_id]],Products!A:C,3,0)</f>
        <v>Electronics</v>
      </c>
      <c r="G13707">
        <v>2</v>
      </c>
      <c r="H13707" s="6">
        <v>0.18250101411233702</v>
      </c>
      <c r="I13707" s="2">
        <f>VLOOKUP($E13707,
Products!$A$1:$F$201,MATCH(Orders!I$1,Products!$A$1:$F$1,0),0)</f>
        <v>19992.108086337241</v>
      </c>
      <c r="J13707" s="2">
        <f>VLOOKUP($E13707,
Products!$A$1:$F$201,MATCH(Orders!J$1,Products!$A$1:$F$1,0),0)</f>
        <v>14456.6967044005</v>
      </c>
    </row>
    <row r="13708" spans="1:10">
      <c r="A13708">
        <v>13707</v>
      </c>
      <c r="B13708" s="4">
        <v>45397</v>
      </c>
      <c r="C13708" s="10">
        <f>DATE(YEAR(orders[[#This Row],[order_date]]), MONTH(orders[[#This Row],[order_date]]), 1)</f>
        <v>45383</v>
      </c>
      <c r="D13708" t="s">
        <v>3249</v>
      </c>
      <c r="E13708" t="s">
        <v>621</v>
      </c>
      <c r="F13708" t="str">
        <f>VLOOKUP(orders[[#This Row],[product_id]],Products!A:C,3,0)</f>
        <v>Electronics</v>
      </c>
      <c r="G13708">
        <v>2</v>
      </c>
      <c r="H13708" s="6">
        <v>0.23548171730968182</v>
      </c>
      <c r="I13708" s="2">
        <f>VLOOKUP($E13708,
Products!$A$1:$F$201,MATCH(Orders!I$1,Products!$A$1:$F$1,0),0)</f>
        <v>11784.05708818019</v>
      </c>
      <c r="J13708" s="2">
        <f>VLOOKUP($E13708,
Products!$A$1:$F$201,MATCH(Orders!J$1,Products!$A$1:$F$1,0),0)</f>
        <v>7779.8525757032758</v>
      </c>
    </row>
    <row r="13709" spans="1:10">
      <c r="A13709">
        <v>13708</v>
      </c>
      <c r="B13709" s="4">
        <v>45616</v>
      </c>
      <c r="C13709" s="10">
        <f>DATE(YEAR(orders[[#This Row],[order_date]]), MONTH(orders[[#This Row],[order_date]]), 1)</f>
        <v>45597</v>
      </c>
      <c r="D13709" t="s">
        <v>2246</v>
      </c>
      <c r="E13709" t="s">
        <v>702</v>
      </c>
      <c r="F13709" t="str">
        <f>VLOOKUP(orders[[#This Row],[product_id]],Products!A:C,3,0)</f>
        <v>Electronics</v>
      </c>
      <c r="G13709">
        <v>3</v>
      </c>
      <c r="H13709" s="6">
        <v>0.10098134424881074</v>
      </c>
      <c r="I13709" s="2">
        <f>VLOOKUP($E13709,
Products!$A$1:$F$201,MATCH(Orders!I$1,Products!$A$1:$F$1,0),0)</f>
        <v>11240.591105652349</v>
      </c>
      <c r="J13709" s="2">
        <f>VLOOKUP($E13709,
Products!$A$1:$F$201,MATCH(Orders!J$1,Products!$A$1:$F$1,0),0)</f>
        <v>7671.9523119121068</v>
      </c>
    </row>
    <row r="13710" spans="1:10">
      <c r="A13710">
        <v>13709</v>
      </c>
      <c r="B13710" s="4">
        <v>44927</v>
      </c>
      <c r="C13710" s="10">
        <f>DATE(YEAR(orders[[#This Row],[order_date]]), MONTH(orders[[#This Row],[order_date]]), 1)</f>
        <v>44927</v>
      </c>
      <c r="D13710" t="s">
        <v>4539</v>
      </c>
      <c r="E13710" t="s">
        <v>535</v>
      </c>
      <c r="F13710" t="str">
        <f>VLOOKUP(orders[[#This Row],[product_id]],Products!A:C,3,0)</f>
        <v>Appliances</v>
      </c>
      <c r="G13710">
        <v>2</v>
      </c>
      <c r="H13710" s="6">
        <v>7.8296765648186273E-2</v>
      </c>
      <c r="I13710" s="2">
        <f>VLOOKUP($E13710,
Products!$A$1:$F$201,MATCH(Orders!I$1,Products!$A$1:$F$1,0),0)</f>
        <v>25188.460642954858</v>
      </c>
      <c r="J13710" s="2">
        <f>VLOOKUP($E13710,
Products!$A$1:$F$201,MATCH(Orders!J$1,Products!$A$1:$F$1,0),0)</f>
        <v>18873.341689191599</v>
      </c>
    </row>
    <row r="13711" spans="1:10">
      <c r="A13711">
        <v>13710</v>
      </c>
      <c r="B13711" s="4">
        <v>45036</v>
      </c>
      <c r="C13711" s="10">
        <f>DATE(YEAR(orders[[#This Row],[order_date]]), MONTH(orders[[#This Row],[order_date]]), 1)</f>
        <v>45017</v>
      </c>
      <c r="D13711" t="s">
        <v>3121</v>
      </c>
      <c r="E13711" t="s">
        <v>660</v>
      </c>
      <c r="F13711" t="str">
        <f>VLOOKUP(orders[[#This Row],[product_id]],Products!A:C,3,0)</f>
        <v>Appliances</v>
      </c>
      <c r="G13711">
        <v>1</v>
      </c>
      <c r="H13711" s="6">
        <v>8.6999956890359387E-2</v>
      </c>
      <c r="I13711" s="2">
        <f>VLOOKUP($E13711,
Products!$A$1:$F$201,MATCH(Orders!I$1,Products!$A$1:$F$1,0),0)</f>
        <v>25996.564605776519</v>
      </c>
      <c r="J13711" s="2">
        <f>VLOOKUP($E13711,
Products!$A$1:$F$201,MATCH(Orders!J$1,Products!$A$1:$F$1,0),0)</f>
        <v>20210.769869456319</v>
      </c>
    </row>
    <row r="13712" spans="1:10">
      <c r="A13712">
        <v>13711</v>
      </c>
      <c r="B13712" s="4">
        <v>45820</v>
      </c>
      <c r="C13712" s="10">
        <f>DATE(YEAR(orders[[#This Row],[order_date]]), MONTH(orders[[#This Row],[order_date]]), 1)</f>
        <v>45809</v>
      </c>
      <c r="D13712" t="s">
        <v>3292</v>
      </c>
      <c r="E13712" t="s">
        <v>548</v>
      </c>
      <c r="F13712" t="str">
        <f>VLOOKUP(orders[[#This Row],[product_id]],Products!A:C,3,0)</f>
        <v>Appliances</v>
      </c>
      <c r="G13712">
        <v>3</v>
      </c>
      <c r="H13712" s="6">
        <v>0.10807150504552383</v>
      </c>
      <c r="I13712" s="2">
        <f>VLOOKUP($E13712,
Products!$A$1:$F$201,MATCH(Orders!I$1,Products!$A$1:$F$1,0),0)</f>
        <v>2211.9922659782978</v>
      </c>
      <c r="J13712" s="2">
        <f>VLOOKUP($E13712,
Products!$A$1:$F$201,MATCH(Orders!J$1,Products!$A$1:$F$1,0),0)</f>
        <v>1741.1720710333091</v>
      </c>
    </row>
    <row r="13713" spans="1:10">
      <c r="A13713">
        <v>13712</v>
      </c>
      <c r="B13713" s="4">
        <v>46014</v>
      </c>
      <c r="C13713" s="10">
        <f>DATE(YEAR(orders[[#This Row],[order_date]]), MONTH(orders[[#This Row],[order_date]]), 1)</f>
        <v>45992</v>
      </c>
      <c r="D13713" t="s">
        <v>3390</v>
      </c>
      <c r="E13713" t="s">
        <v>638</v>
      </c>
      <c r="F13713" t="str">
        <f>VLOOKUP(orders[[#This Row],[product_id]],Products!A:C,3,0)</f>
        <v>Electronics</v>
      </c>
      <c r="G13713">
        <v>2</v>
      </c>
      <c r="H13713" s="6">
        <v>0.14802380674986559</v>
      </c>
      <c r="I13713" s="2">
        <f>VLOOKUP($E13713,
Products!$A$1:$F$201,MATCH(Orders!I$1,Products!$A$1:$F$1,0),0)</f>
        <v>11118.17778596276</v>
      </c>
      <c r="J13713" s="2">
        <f>VLOOKUP($E13713,
Products!$A$1:$F$201,MATCH(Orders!J$1,Products!$A$1:$F$1,0),0)</f>
        <v>7887.697719413397</v>
      </c>
    </row>
    <row r="13714" spans="1:10">
      <c r="A13714">
        <v>13713</v>
      </c>
      <c r="B13714" s="4">
        <v>45682</v>
      </c>
      <c r="C13714" s="10">
        <f>DATE(YEAR(orders[[#This Row],[order_date]]), MONTH(orders[[#This Row],[order_date]]), 1)</f>
        <v>45658</v>
      </c>
      <c r="D13714" t="s">
        <v>2181</v>
      </c>
      <c r="E13714" t="s">
        <v>525</v>
      </c>
      <c r="F13714" t="str">
        <f>VLOOKUP(orders[[#This Row],[product_id]],Products!A:C,3,0)</f>
        <v>Electronics</v>
      </c>
      <c r="G13714">
        <v>1</v>
      </c>
      <c r="H13714" s="6">
        <v>0.17811884149177104</v>
      </c>
      <c r="I13714" s="2">
        <f>VLOOKUP($E13714,
Products!$A$1:$F$201,MATCH(Orders!I$1,Products!$A$1:$F$1,0),0)</f>
        <v>2441.7405612875209</v>
      </c>
      <c r="J13714" s="2">
        <f>VLOOKUP($E13714,
Products!$A$1:$F$201,MATCH(Orders!J$1,Products!$A$1:$F$1,0),0)</f>
        <v>1934.1373706011941</v>
      </c>
    </row>
    <row r="13715" spans="1:10">
      <c r="A13715">
        <v>13714</v>
      </c>
      <c r="B13715" s="4">
        <v>44979</v>
      </c>
      <c r="C13715" s="10">
        <f>DATE(YEAR(orders[[#This Row],[order_date]]), MONTH(orders[[#This Row],[order_date]]), 1)</f>
        <v>44958</v>
      </c>
      <c r="D13715" t="s">
        <v>2270</v>
      </c>
      <c r="E13715" t="s">
        <v>557</v>
      </c>
      <c r="F13715" t="str">
        <f>VLOOKUP(orders[[#This Row],[product_id]],Products!A:C,3,0)</f>
        <v>Electronics</v>
      </c>
      <c r="G13715">
        <v>1</v>
      </c>
      <c r="H13715" s="6">
        <v>0.16263541518034086</v>
      </c>
      <c r="I13715" s="2">
        <f>VLOOKUP($E13715,
Products!$A$1:$F$201,MATCH(Orders!I$1,Products!$A$1:$F$1,0),0)</f>
        <v>23950.56449224626</v>
      </c>
      <c r="J13715" s="2">
        <f>VLOOKUP($E13715,
Products!$A$1:$F$201,MATCH(Orders!J$1,Products!$A$1:$F$1,0),0)</f>
        <v>16488.618979732779</v>
      </c>
    </row>
    <row r="13716" spans="1:10">
      <c r="A13716">
        <v>13715</v>
      </c>
      <c r="B13716" s="4">
        <v>45188</v>
      </c>
      <c r="C13716" s="10">
        <f>DATE(YEAR(orders[[#This Row],[order_date]]), MONTH(orders[[#This Row],[order_date]]), 1)</f>
        <v>45170</v>
      </c>
      <c r="D13716" t="s">
        <v>1220</v>
      </c>
      <c r="E13716" t="s">
        <v>526</v>
      </c>
      <c r="F13716" t="str">
        <f>VLOOKUP(orders[[#This Row],[product_id]],Products!A:C,3,0)</f>
        <v>Electronics</v>
      </c>
      <c r="G13716">
        <v>2</v>
      </c>
      <c r="H13716" s="6">
        <v>0.23404376353310527</v>
      </c>
      <c r="I13716" s="2">
        <f>VLOOKUP($E13716,
Products!$A$1:$F$201,MATCH(Orders!I$1,Products!$A$1:$F$1,0),0)</f>
        <v>11165.347713400481</v>
      </c>
      <c r="J13716" s="2">
        <f>VLOOKUP($E13716,
Products!$A$1:$F$201,MATCH(Orders!J$1,Products!$A$1:$F$1,0),0)</f>
        <v>7966.5169511049389</v>
      </c>
    </row>
    <row r="13717" spans="1:10">
      <c r="A13717">
        <v>13716</v>
      </c>
      <c r="B13717" s="4">
        <v>45812</v>
      </c>
      <c r="C13717" s="10">
        <f>DATE(YEAR(orders[[#This Row],[order_date]]), MONTH(orders[[#This Row],[order_date]]), 1)</f>
        <v>45809</v>
      </c>
      <c r="D13717" t="s">
        <v>1186</v>
      </c>
      <c r="E13717" t="s">
        <v>636</v>
      </c>
      <c r="F13717" t="str">
        <f>VLOOKUP(orders[[#This Row],[product_id]],Products!A:C,3,0)</f>
        <v>Appliances</v>
      </c>
      <c r="G13717">
        <v>3</v>
      </c>
      <c r="H13717" s="6">
        <v>7.2504040103026968E-2</v>
      </c>
      <c r="I13717" s="2">
        <f>VLOOKUP($E13717,
Products!$A$1:$F$201,MATCH(Orders!I$1,Products!$A$1:$F$1,0),0)</f>
        <v>2035.5647279372099</v>
      </c>
      <c r="J13717" s="2">
        <f>VLOOKUP($E13717,
Products!$A$1:$F$201,MATCH(Orders!J$1,Products!$A$1:$F$1,0),0)</f>
        <v>1486.048843699655</v>
      </c>
    </row>
    <row r="13718" spans="1:10">
      <c r="A13718">
        <v>13717</v>
      </c>
      <c r="B13718" s="4">
        <v>45160</v>
      </c>
      <c r="C13718" s="10">
        <f>DATE(YEAR(orders[[#This Row],[order_date]]), MONTH(orders[[#This Row],[order_date]]), 1)</f>
        <v>45139</v>
      </c>
      <c r="D13718" t="s">
        <v>3167</v>
      </c>
      <c r="E13718" t="s">
        <v>546</v>
      </c>
      <c r="F13718" t="str">
        <f>VLOOKUP(orders[[#This Row],[product_id]],Products!A:C,3,0)</f>
        <v>Electronics</v>
      </c>
      <c r="G13718">
        <v>2</v>
      </c>
      <c r="H13718" s="6">
        <v>0.11025826032906107</v>
      </c>
      <c r="I13718" s="2">
        <f>VLOOKUP($E13718,
Products!$A$1:$F$201,MATCH(Orders!I$1,Products!$A$1:$F$1,0),0)</f>
        <v>21943.16319502375</v>
      </c>
      <c r="J13718" s="2">
        <f>VLOOKUP($E13718,
Products!$A$1:$F$201,MATCH(Orders!J$1,Products!$A$1:$F$1,0),0)</f>
        <v>16937.09489743154</v>
      </c>
    </row>
    <row r="13719" spans="1:10">
      <c r="A13719">
        <v>13718</v>
      </c>
      <c r="B13719" s="4">
        <v>44999</v>
      </c>
      <c r="C13719" s="10">
        <f>DATE(YEAR(orders[[#This Row],[order_date]]), MONTH(orders[[#This Row],[order_date]]), 1)</f>
        <v>44986</v>
      </c>
      <c r="D13719" t="s">
        <v>2981</v>
      </c>
      <c r="E13719" t="s">
        <v>629</v>
      </c>
      <c r="F13719" t="str">
        <f>VLOOKUP(orders[[#This Row],[product_id]],Products!A:C,3,0)</f>
        <v>Electronics</v>
      </c>
      <c r="G13719">
        <v>2</v>
      </c>
      <c r="H13719" s="6">
        <v>0.20980481798546494</v>
      </c>
      <c r="I13719" s="2">
        <f>VLOOKUP($E13719,
Products!$A$1:$F$201,MATCH(Orders!I$1,Products!$A$1:$F$1,0),0)</f>
        <v>12411.13061655427</v>
      </c>
      <c r="J13719" s="2">
        <f>VLOOKUP($E13719,
Products!$A$1:$F$201,MATCH(Orders!J$1,Products!$A$1:$F$1,0),0)</f>
        <v>9821.2729118635452</v>
      </c>
    </row>
    <row r="13720" spans="1:10">
      <c r="A13720">
        <v>13719</v>
      </c>
      <c r="B13720" s="4">
        <v>45877</v>
      </c>
      <c r="C13720" s="10">
        <f>DATE(YEAR(orders[[#This Row],[order_date]]), MONTH(orders[[#This Row],[order_date]]), 1)</f>
        <v>45870</v>
      </c>
      <c r="D13720" t="s">
        <v>2890</v>
      </c>
      <c r="E13720" t="s">
        <v>697</v>
      </c>
      <c r="F13720" t="str">
        <f>VLOOKUP(orders[[#This Row],[product_id]],Products!A:C,3,0)</f>
        <v>Electronics</v>
      </c>
      <c r="G13720">
        <v>1</v>
      </c>
      <c r="H13720" s="6">
        <v>0.15519956713532679</v>
      </c>
      <c r="I13720" s="2">
        <f>VLOOKUP($E13720,
Products!$A$1:$F$201,MATCH(Orders!I$1,Products!$A$1:$F$1,0),0)</f>
        <v>17528.463836680221</v>
      </c>
      <c r="J13720" s="2">
        <f>VLOOKUP($E13720,
Products!$A$1:$F$201,MATCH(Orders!J$1,Products!$A$1:$F$1,0),0)</f>
        <v>11565.98358924177</v>
      </c>
    </row>
    <row r="13721" spans="1:10">
      <c r="A13721">
        <v>13720</v>
      </c>
      <c r="B13721" s="4">
        <v>45410</v>
      </c>
      <c r="C13721" s="10">
        <f>DATE(YEAR(orders[[#This Row],[order_date]]), MONTH(orders[[#This Row],[order_date]]), 1)</f>
        <v>45383</v>
      </c>
      <c r="D13721" t="s">
        <v>4546</v>
      </c>
      <c r="E13721" t="s">
        <v>613</v>
      </c>
      <c r="F13721" t="str">
        <f>VLOOKUP(orders[[#This Row],[product_id]],Products!A:C,3,0)</f>
        <v>Appliances</v>
      </c>
      <c r="G13721">
        <v>3</v>
      </c>
      <c r="H13721" s="6">
        <v>5.1845049780533163E-2</v>
      </c>
      <c r="I13721" s="2">
        <f>VLOOKUP($E13721,
Products!$A$1:$F$201,MATCH(Orders!I$1,Products!$A$1:$F$1,0),0)</f>
        <v>6365.2492969652412</v>
      </c>
      <c r="J13721" s="2">
        <f>VLOOKUP($E13721,
Products!$A$1:$F$201,MATCH(Orders!J$1,Products!$A$1:$F$1,0),0)</f>
        <v>4174.927496964433</v>
      </c>
    </row>
    <row r="13722" spans="1:10">
      <c r="A13722">
        <v>13721</v>
      </c>
      <c r="B13722" s="4">
        <v>45956</v>
      </c>
      <c r="C13722" s="10">
        <f>DATE(YEAR(orders[[#This Row],[order_date]]), MONTH(orders[[#This Row],[order_date]]), 1)</f>
        <v>45931</v>
      </c>
      <c r="D13722" t="s">
        <v>4017</v>
      </c>
      <c r="E13722" t="s">
        <v>701</v>
      </c>
      <c r="F13722" t="str">
        <f>VLOOKUP(orders[[#This Row],[product_id]],Products!A:C,3,0)</f>
        <v>Electronics</v>
      </c>
      <c r="G13722">
        <v>3</v>
      </c>
      <c r="H13722" s="6">
        <v>0.16081567789304238</v>
      </c>
      <c r="I13722" s="2">
        <f>VLOOKUP($E13722,
Products!$A$1:$F$201,MATCH(Orders!I$1,Products!$A$1:$F$1,0),0)</f>
        <v>19562.35470664543</v>
      </c>
      <c r="J13722" s="2">
        <f>VLOOKUP($E13722,
Products!$A$1:$F$201,MATCH(Orders!J$1,Products!$A$1:$F$1,0),0)</f>
        <v>13782.49498098754</v>
      </c>
    </row>
    <row r="13723" spans="1:10">
      <c r="A13723">
        <v>13722</v>
      </c>
      <c r="B13723" s="4">
        <v>45803</v>
      </c>
      <c r="C13723" s="10">
        <f>DATE(YEAR(orders[[#This Row],[order_date]]), MONTH(orders[[#This Row],[order_date]]), 1)</f>
        <v>45778</v>
      </c>
      <c r="D13723" t="s">
        <v>3544</v>
      </c>
      <c r="E13723" t="s">
        <v>704</v>
      </c>
      <c r="F13723" t="str">
        <f>VLOOKUP(orders[[#This Row],[product_id]],Products!A:C,3,0)</f>
        <v>Electronics</v>
      </c>
      <c r="G13723">
        <v>3</v>
      </c>
      <c r="H13723" s="6">
        <v>0.24972164264044708</v>
      </c>
      <c r="I13723" s="2">
        <f>VLOOKUP($E13723,
Products!$A$1:$F$201,MATCH(Orders!I$1,Products!$A$1:$F$1,0),0)</f>
        <v>2453.3182634424861</v>
      </c>
      <c r="J13723" s="2">
        <f>VLOOKUP($E13723,
Products!$A$1:$F$201,MATCH(Orders!J$1,Products!$A$1:$F$1,0),0)</f>
        <v>1951.860511286576</v>
      </c>
    </row>
    <row r="13724" spans="1:10">
      <c r="A13724">
        <v>13723</v>
      </c>
      <c r="B13724" s="4">
        <v>45785</v>
      </c>
      <c r="C13724" s="10">
        <f>DATE(YEAR(orders[[#This Row],[order_date]]), MONTH(orders[[#This Row],[order_date]]), 1)</f>
        <v>45778</v>
      </c>
      <c r="D13724" t="s">
        <v>3588</v>
      </c>
      <c r="E13724" t="s">
        <v>657</v>
      </c>
      <c r="F13724" t="str">
        <f>VLOOKUP(orders[[#This Row],[product_id]],Products!A:C,3,0)</f>
        <v>Appliances</v>
      </c>
      <c r="G13724">
        <v>1</v>
      </c>
      <c r="H13724" s="6">
        <v>8.2034881366991289E-2</v>
      </c>
      <c r="I13724" s="2">
        <f>VLOOKUP($E13724,
Products!$A$1:$F$201,MATCH(Orders!I$1,Products!$A$1:$F$1,0),0)</f>
        <v>6275.8669412443169</v>
      </c>
      <c r="J13724" s="2">
        <f>VLOOKUP($E13724,
Products!$A$1:$F$201,MATCH(Orders!J$1,Products!$A$1:$F$1,0),0)</f>
        <v>4742.5097602697688</v>
      </c>
    </row>
    <row r="13725" spans="1:10">
      <c r="A13725">
        <v>13724</v>
      </c>
      <c r="B13725" s="4">
        <v>45063</v>
      </c>
      <c r="C13725" s="10">
        <f>DATE(YEAR(orders[[#This Row],[order_date]]), MONTH(orders[[#This Row],[order_date]]), 1)</f>
        <v>45047</v>
      </c>
      <c r="D13725" t="s">
        <v>4449</v>
      </c>
      <c r="E13725" t="s">
        <v>557</v>
      </c>
      <c r="F13725" t="str">
        <f>VLOOKUP(orders[[#This Row],[product_id]],Products!A:C,3,0)</f>
        <v>Electronics</v>
      </c>
      <c r="G13725">
        <v>1</v>
      </c>
      <c r="H13725" s="6">
        <v>0.1416100234755639</v>
      </c>
      <c r="I13725" s="2">
        <f>VLOOKUP($E13725,
Products!$A$1:$F$201,MATCH(Orders!I$1,Products!$A$1:$F$1,0),0)</f>
        <v>23950.56449224626</v>
      </c>
      <c r="J13725" s="2">
        <f>VLOOKUP($E13725,
Products!$A$1:$F$201,MATCH(Orders!J$1,Products!$A$1:$F$1,0),0)</f>
        <v>16488.618979732779</v>
      </c>
    </row>
    <row r="13726" spans="1:10">
      <c r="A13726">
        <v>13725</v>
      </c>
      <c r="B13726" s="4">
        <v>45705</v>
      </c>
      <c r="C13726" s="10">
        <f>DATE(YEAR(orders[[#This Row],[order_date]]), MONTH(orders[[#This Row],[order_date]]), 1)</f>
        <v>45689</v>
      </c>
      <c r="D13726" t="s">
        <v>3225</v>
      </c>
      <c r="E13726" t="s">
        <v>507</v>
      </c>
      <c r="F13726" t="str">
        <f>VLOOKUP(orders[[#This Row],[product_id]],Products!A:C,3,0)</f>
        <v>Electronics</v>
      </c>
      <c r="G13726">
        <v>1</v>
      </c>
      <c r="H13726" s="6">
        <v>0.22692569971316892</v>
      </c>
      <c r="I13726" s="2">
        <f>VLOOKUP($E13726,
Products!$A$1:$F$201,MATCH(Orders!I$1,Products!$A$1:$F$1,0),0)</f>
        <v>28502.89768049858</v>
      </c>
      <c r="J13726" s="2">
        <f>VLOOKUP($E13726,
Products!$A$1:$F$201,MATCH(Orders!J$1,Products!$A$1:$F$1,0),0)</f>
        <v>20477.83623923226</v>
      </c>
    </row>
    <row r="13727" spans="1:10">
      <c r="A13727">
        <v>13726</v>
      </c>
      <c r="B13727" s="4">
        <v>45554</v>
      </c>
      <c r="C13727" s="10">
        <f>DATE(YEAR(orders[[#This Row],[order_date]]), MONTH(orders[[#This Row],[order_date]]), 1)</f>
        <v>45536</v>
      </c>
      <c r="D13727" t="s">
        <v>1223</v>
      </c>
      <c r="E13727" t="s">
        <v>549</v>
      </c>
      <c r="F13727" t="str">
        <f>VLOOKUP(orders[[#This Row],[product_id]],Products!A:C,3,0)</f>
        <v>Electronics</v>
      </c>
      <c r="G13727">
        <v>2</v>
      </c>
      <c r="H13727" s="6">
        <v>0.23019072690759718</v>
      </c>
      <c r="I13727" s="2">
        <f>VLOOKUP($E13727,
Products!$A$1:$F$201,MATCH(Orders!I$1,Products!$A$1:$F$1,0),0)</f>
        <v>32579.222893763279</v>
      </c>
      <c r="J13727" s="2">
        <f>VLOOKUP($E13727,
Products!$A$1:$F$201,MATCH(Orders!J$1,Products!$A$1:$F$1,0),0)</f>
        <v>22472.912188105081</v>
      </c>
    </row>
    <row r="13728" spans="1:10">
      <c r="A13728">
        <v>13727</v>
      </c>
      <c r="B13728" s="4">
        <v>45481</v>
      </c>
      <c r="C13728" s="10">
        <f>DATE(YEAR(orders[[#This Row],[order_date]]), MONTH(orders[[#This Row],[order_date]]), 1)</f>
        <v>45474</v>
      </c>
      <c r="D13728" t="s">
        <v>2190</v>
      </c>
      <c r="E13728" t="s">
        <v>546</v>
      </c>
      <c r="F13728" t="str">
        <f>VLOOKUP(orders[[#This Row],[product_id]],Products!A:C,3,0)</f>
        <v>Electronics</v>
      </c>
      <c r="G13728">
        <v>2</v>
      </c>
      <c r="H13728" s="6">
        <v>0.15083035069212672</v>
      </c>
      <c r="I13728" s="2">
        <f>VLOOKUP($E13728,
Products!$A$1:$F$201,MATCH(Orders!I$1,Products!$A$1:$F$1,0),0)</f>
        <v>21943.16319502375</v>
      </c>
      <c r="J13728" s="2">
        <f>VLOOKUP($E13728,
Products!$A$1:$F$201,MATCH(Orders!J$1,Products!$A$1:$F$1,0),0)</f>
        <v>16937.09489743154</v>
      </c>
    </row>
    <row r="13729" spans="1:10">
      <c r="A13729">
        <v>13728</v>
      </c>
      <c r="B13729" s="4">
        <v>45669</v>
      </c>
      <c r="C13729" s="10">
        <f>DATE(YEAR(orders[[#This Row],[order_date]]), MONTH(orders[[#This Row],[order_date]]), 1)</f>
        <v>45658</v>
      </c>
      <c r="D13729" t="s">
        <v>1010</v>
      </c>
      <c r="E13729" t="s">
        <v>575</v>
      </c>
      <c r="F13729" t="str">
        <f>VLOOKUP(orders[[#This Row],[product_id]],Products!A:C,3,0)</f>
        <v>Appliances</v>
      </c>
      <c r="G13729">
        <v>2</v>
      </c>
      <c r="H13729" s="6">
        <v>9.2040292685776515E-2</v>
      </c>
      <c r="I13729" s="2">
        <f>VLOOKUP($E13729,
Products!$A$1:$F$201,MATCH(Orders!I$1,Products!$A$1:$F$1,0),0)</f>
        <v>25283.54628276427</v>
      </c>
      <c r="J13729" s="2">
        <f>VLOOKUP($E13729,
Products!$A$1:$F$201,MATCH(Orders!J$1,Products!$A$1:$F$1,0),0)</f>
        <v>19310.503554692368</v>
      </c>
    </row>
    <row r="13730" spans="1:10">
      <c r="A13730">
        <v>13729</v>
      </c>
      <c r="B13730" s="4">
        <v>45496</v>
      </c>
      <c r="C13730" s="10">
        <f>DATE(YEAR(orders[[#This Row],[order_date]]), MONTH(orders[[#This Row],[order_date]]), 1)</f>
        <v>45474</v>
      </c>
      <c r="D13730" t="s">
        <v>1360</v>
      </c>
      <c r="E13730" t="s">
        <v>512</v>
      </c>
      <c r="F13730" t="str">
        <f>VLOOKUP(orders[[#This Row],[product_id]],Products!A:C,3,0)</f>
        <v>Electronics</v>
      </c>
      <c r="G13730">
        <v>2</v>
      </c>
      <c r="H13730" s="6">
        <v>0.19709225566815344</v>
      </c>
      <c r="I13730" s="2">
        <f>VLOOKUP($E13730,
Products!$A$1:$F$201,MATCH(Orders!I$1,Products!$A$1:$F$1,0),0)</f>
        <v>12877.548087294561</v>
      </c>
      <c r="J13730" s="2">
        <f>VLOOKUP($E13730,
Products!$A$1:$F$201,MATCH(Orders!J$1,Products!$A$1:$F$1,0),0)</f>
        <v>9551.9000631411909</v>
      </c>
    </row>
    <row r="13731" spans="1:10">
      <c r="A13731">
        <v>13730</v>
      </c>
      <c r="B13731" s="4">
        <v>45336</v>
      </c>
      <c r="C13731" s="10">
        <f>DATE(YEAR(orders[[#This Row],[order_date]]), MONTH(orders[[#This Row],[order_date]]), 1)</f>
        <v>45323</v>
      </c>
      <c r="D13731" t="s">
        <v>2683</v>
      </c>
      <c r="E13731" t="s">
        <v>543</v>
      </c>
      <c r="F13731" t="str">
        <f>VLOOKUP(orders[[#This Row],[product_id]],Products!A:C,3,0)</f>
        <v>Appliances</v>
      </c>
      <c r="G13731">
        <v>2</v>
      </c>
      <c r="H13731" s="6">
        <v>9.4872230860630943E-2</v>
      </c>
      <c r="I13731" s="2">
        <f>VLOOKUP($E13731,
Products!$A$1:$F$201,MATCH(Orders!I$1,Products!$A$1:$F$1,0),0)</f>
        <v>2300.989425669633</v>
      </c>
      <c r="J13731" s="2">
        <f>VLOOKUP($E13731,
Products!$A$1:$F$201,MATCH(Orders!J$1,Products!$A$1:$F$1,0),0)</f>
        <v>1726.390958088811</v>
      </c>
    </row>
    <row r="13732" spans="1:10">
      <c r="A13732">
        <v>13731</v>
      </c>
      <c r="B13732" s="4">
        <v>45986</v>
      </c>
      <c r="C13732" s="10">
        <f>DATE(YEAR(orders[[#This Row],[order_date]]), MONTH(orders[[#This Row],[order_date]]), 1)</f>
        <v>45962</v>
      </c>
      <c r="D13732" t="s">
        <v>886</v>
      </c>
      <c r="E13732" t="s">
        <v>678</v>
      </c>
      <c r="F13732" t="str">
        <f>VLOOKUP(orders[[#This Row],[product_id]],Products!A:C,3,0)</f>
        <v>Appliances</v>
      </c>
      <c r="G13732">
        <v>3</v>
      </c>
      <c r="H13732" s="6">
        <v>0.10163597262418075</v>
      </c>
      <c r="I13732" s="2">
        <f>VLOOKUP($E13732,
Products!$A$1:$F$201,MATCH(Orders!I$1,Products!$A$1:$F$1,0),0)</f>
        <v>24547.80463631255</v>
      </c>
      <c r="J13732" s="2">
        <f>VLOOKUP($E13732,
Products!$A$1:$F$201,MATCH(Orders!J$1,Products!$A$1:$F$1,0),0)</f>
        <v>16599.667533695861</v>
      </c>
    </row>
    <row r="13733" spans="1:10">
      <c r="A13733">
        <v>13732</v>
      </c>
      <c r="B13733" s="4">
        <v>45156</v>
      </c>
      <c r="C13733" s="10">
        <f>DATE(YEAR(orders[[#This Row],[order_date]]), MONTH(orders[[#This Row],[order_date]]), 1)</f>
        <v>45139</v>
      </c>
      <c r="D13733" t="s">
        <v>735</v>
      </c>
      <c r="E13733" t="s">
        <v>514</v>
      </c>
      <c r="F13733" t="str">
        <f>VLOOKUP(orders[[#This Row],[product_id]],Products!A:C,3,0)</f>
        <v>Electronics</v>
      </c>
      <c r="G13733">
        <v>2</v>
      </c>
      <c r="H13733" s="6">
        <v>0.12120170278490512</v>
      </c>
      <c r="I13733" s="2">
        <f>VLOOKUP($E13733,
Products!$A$1:$F$201,MATCH(Orders!I$1,Products!$A$1:$F$1,0),0)</f>
        <v>16482.730474054071</v>
      </c>
      <c r="J13733" s="2">
        <f>VLOOKUP($E13733,
Products!$A$1:$F$201,MATCH(Orders!J$1,Products!$A$1:$F$1,0),0)</f>
        <v>12480.81165565178</v>
      </c>
    </row>
    <row r="13734" spans="1:10">
      <c r="A13734">
        <v>13733</v>
      </c>
      <c r="B13734" s="4">
        <v>45188</v>
      </c>
      <c r="C13734" s="10">
        <f>DATE(YEAR(orders[[#This Row],[order_date]]), MONTH(orders[[#This Row],[order_date]]), 1)</f>
        <v>45170</v>
      </c>
      <c r="D13734" t="s">
        <v>3725</v>
      </c>
      <c r="E13734" t="s">
        <v>558</v>
      </c>
      <c r="F13734" t="str">
        <f>VLOOKUP(orders[[#This Row],[product_id]],Products!A:C,3,0)</f>
        <v>Electronics</v>
      </c>
      <c r="G13734">
        <v>2</v>
      </c>
      <c r="H13734" s="6">
        <v>0.14571326321659753</v>
      </c>
      <c r="I13734" s="2">
        <f>VLOOKUP($E13734,
Products!$A$1:$F$201,MATCH(Orders!I$1,Products!$A$1:$F$1,0),0)</f>
        <v>30121.382934618541</v>
      </c>
      <c r="J13734" s="2">
        <f>VLOOKUP($E13734,
Products!$A$1:$F$201,MATCH(Orders!J$1,Products!$A$1:$F$1,0),0)</f>
        <v>20439.226581954921</v>
      </c>
    </row>
    <row r="13735" spans="1:10">
      <c r="A13735">
        <v>13734</v>
      </c>
      <c r="B13735" s="4">
        <v>45818</v>
      </c>
      <c r="C13735" s="10">
        <f>DATE(YEAR(orders[[#This Row],[order_date]]), MONTH(orders[[#This Row],[order_date]]), 1)</f>
        <v>45809</v>
      </c>
      <c r="D13735" t="s">
        <v>1470</v>
      </c>
      <c r="E13735" t="s">
        <v>533</v>
      </c>
      <c r="F13735" t="str">
        <f>VLOOKUP(orders[[#This Row],[product_id]],Products!A:C,3,0)</f>
        <v>Electronics</v>
      </c>
      <c r="G13735">
        <v>1</v>
      </c>
      <c r="H13735" s="6">
        <v>0.14462219593498057</v>
      </c>
      <c r="I13735" s="2">
        <f>VLOOKUP($E13735,
Products!$A$1:$F$201,MATCH(Orders!I$1,Products!$A$1:$F$1,0),0)</f>
        <v>28589.802369332661</v>
      </c>
      <c r="J13735" s="2">
        <f>VLOOKUP($E13735,
Products!$A$1:$F$201,MATCH(Orders!J$1,Products!$A$1:$F$1,0),0)</f>
        <v>21212.93445492295</v>
      </c>
    </row>
    <row r="13736" spans="1:10">
      <c r="A13736">
        <v>13735</v>
      </c>
      <c r="B13736" s="4">
        <v>45374</v>
      </c>
      <c r="C13736" s="10">
        <f>DATE(YEAR(orders[[#This Row],[order_date]]), MONTH(orders[[#This Row],[order_date]]), 1)</f>
        <v>45352</v>
      </c>
      <c r="D13736" t="s">
        <v>745</v>
      </c>
      <c r="E13736" t="s">
        <v>633</v>
      </c>
      <c r="F13736" t="str">
        <f>VLOOKUP(orders[[#This Row],[product_id]],Products!A:C,3,0)</f>
        <v>Appliances</v>
      </c>
      <c r="G13736">
        <v>1</v>
      </c>
      <c r="H13736" s="6">
        <v>9.7178968659243456E-2</v>
      </c>
      <c r="I13736" s="2">
        <f>VLOOKUP($E13736,
Products!$A$1:$F$201,MATCH(Orders!I$1,Products!$A$1:$F$1,0),0)</f>
        <v>2361.4162937319088</v>
      </c>
      <c r="J13736" s="2">
        <f>VLOOKUP($E13736,
Products!$A$1:$F$201,MATCH(Orders!J$1,Products!$A$1:$F$1,0),0)</f>
        <v>1552.5536411429621</v>
      </c>
    </row>
    <row r="13737" spans="1:10">
      <c r="A13737">
        <v>13736</v>
      </c>
      <c r="B13737" s="4">
        <v>45112</v>
      </c>
      <c r="C13737" s="10">
        <f>DATE(YEAR(orders[[#This Row],[order_date]]), MONTH(orders[[#This Row],[order_date]]), 1)</f>
        <v>45108</v>
      </c>
      <c r="D13737" t="s">
        <v>2940</v>
      </c>
      <c r="E13737" t="s">
        <v>524</v>
      </c>
      <c r="F13737" t="str">
        <f>VLOOKUP(orders[[#This Row],[product_id]],Products!A:C,3,0)</f>
        <v>Electronics</v>
      </c>
      <c r="G13737">
        <v>1</v>
      </c>
      <c r="H13737" s="6">
        <v>0.14234059737599081</v>
      </c>
      <c r="I13737" s="2">
        <f>VLOOKUP($E13737,
Products!$A$1:$F$201,MATCH(Orders!I$1,Products!$A$1:$F$1,0),0)</f>
        <v>13162.372749153699</v>
      </c>
      <c r="J13737" s="2">
        <f>VLOOKUP($E13737,
Products!$A$1:$F$201,MATCH(Orders!J$1,Products!$A$1:$F$1,0),0)</f>
        <v>8772.7564251238819</v>
      </c>
    </row>
    <row r="13738" spans="1:10">
      <c r="A13738">
        <v>13737</v>
      </c>
      <c r="B13738" s="4">
        <v>45278</v>
      </c>
      <c r="C13738" s="10">
        <f>DATE(YEAR(orders[[#This Row],[order_date]]), MONTH(orders[[#This Row],[order_date]]), 1)</f>
        <v>45261</v>
      </c>
      <c r="D13738" t="s">
        <v>3072</v>
      </c>
      <c r="E13738" t="s">
        <v>701</v>
      </c>
      <c r="F13738" t="str">
        <f>VLOOKUP(orders[[#This Row],[product_id]],Products!A:C,3,0)</f>
        <v>Electronics</v>
      </c>
      <c r="G13738">
        <v>2</v>
      </c>
      <c r="H13738" s="6">
        <v>0.23477439545863171</v>
      </c>
      <c r="I13738" s="2">
        <f>VLOOKUP($E13738,
Products!$A$1:$F$201,MATCH(Orders!I$1,Products!$A$1:$F$1,0),0)</f>
        <v>19562.35470664543</v>
      </c>
      <c r="J13738" s="2">
        <f>VLOOKUP($E13738,
Products!$A$1:$F$201,MATCH(Orders!J$1,Products!$A$1:$F$1,0),0)</f>
        <v>13782.49498098754</v>
      </c>
    </row>
    <row r="13739" spans="1:10">
      <c r="A13739">
        <v>13738</v>
      </c>
      <c r="B13739" s="4">
        <v>45310</v>
      </c>
      <c r="C13739" s="10">
        <f>DATE(YEAR(orders[[#This Row],[order_date]]), MONTH(orders[[#This Row],[order_date]]), 1)</f>
        <v>45292</v>
      </c>
      <c r="D13739" t="s">
        <v>4593</v>
      </c>
      <c r="E13739" t="s">
        <v>637</v>
      </c>
      <c r="F13739" t="str">
        <f>VLOOKUP(orders[[#This Row],[product_id]],Products!A:C,3,0)</f>
        <v>Electronics</v>
      </c>
      <c r="G13739">
        <v>1</v>
      </c>
      <c r="H13739" s="6">
        <v>0.24745782363294061</v>
      </c>
      <c r="I13739" s="2">
        <f>VLOOKUP($E13739,
Products!$A$1:$F$201,MATCH(Orders!I$1,Products!$A$1:$F$1,0),0)</f>
        <v>2722.8882486231741</v>
      </c>
      <c r="J13739" s="2">
        <f>VLOOKUP($E13739,
Products!$A$1:$F$201,MATCH(Orders!J$1,Products!$A$1:$F$1,0),0)</f>
        <v>2155.455197032014</v>
      </c>
    </row>
    <row r="13740" spans="1:10">
      <c r="A13740">
        <v>13739</v>
      </c>
      <c r="B13740" s="4">
        <v>45986</v>
      </c>
      <c r="C13740" s="10">
        <f>DATE(YEAR(orders[[#This Row],[order_date]]), MONTH(orders[[#This Row],[order_date]]), 1)</f>
        <v>45962</v>
      </c>
      <c r="D13740" t="s">
        <v>4004</v>
      </c>
      <c r="E13740" t="s">
        <v>518</v>
      </c>
      <c r="F13740" t="str">
        <f>VLOOKUP(orders[[#This Row],[product_id]],Products!A:C,3,0)</f>
        <v>Electronics</v>
      </c>
      <c r="G13740">
        <v>1</v>
      </c>
      <c r="H13740" s="6">
        <v>0.11215919658262243</v>
      </c>
      <c r="I13740" s="2">
        <f>VLOOKUP($E13740,
Products!$A$1:$F$201,MATCH(Orders!I$1,Products!$A$1:$F$1,0),0)</f>
        <v>23393.890826127132</v>
      </c>
      <c r="J13740" s="2">
        <f>VLOOKUP($E13740,
Products!$A$1:$F$201,MATCH(Orders!J$1,Products!$A$1:$F$1,0),0)</f>
        <v>16064.756531016081</v>
      </c>
    </row>
    <row r="13741" spans="1:10">
      <c r="A13741">
        <v>13740</v>
      </c>
      <c r="B13741" s="4">
        <v>45252</v>
      </c>
      <c r="C13741" s="10">
        <f>DATE(YEAR(orders[[#This Row],[order_date]]), MONTH(orders[[#This Row],[order_date]]), 1)</f>
        <v>45231</v>
      </c>
      <c r="D13741" t="s">
        <v>3485</v>
      </c>
      <c r="E13741" t="s">
        <v>516</v>
      </c>
      <c r="F13741" t="str">
        <f>VLOOKUP(orders[[#This Row],[product_id]],Products!A:C,3,0)</f>
        <v>Electronics</v>
      </c>
      <c r="G13741">
        <v>1</v>
      </c>
      <c r="H13741" s="6">
        <v>0.15964680229195333</v>
      </c>
      <c r="I13741" s="2">
        <f>VLOOKUP($E13741,
Products!$A$1:$F$201,MATCH(Orders!I$1,Products!$A$1:$F$1,0),0)</f>
        <v>12594.36437895595</v>
      </c>
      <c r="J13741" s="2">
        <f>VLOOKUP($E13741,
Products!$A$1:$F$201,MATCH(Orders!J$1,Products!$A$1:$F$1,0),0)</f>
        <v>9909.7267986522402</v>
      </c>
    </row>
    <row r="13742" spans="1:10">
      <c r="A13742">
        <v>13741</v>
      </c>
      <c r="B13742" s="4">
        <v>45391</v>
      </c>
      <c r="C13742" s="10">
        <f>DATE(YEAR(orders[[#This Row],[order_date]]), MONTH(orders[[#This Row],[order_date]]), 1)</f>
        <v>45383</v>
      </c>
      <c r="D13742" t="s">
        <v>1597</v>
      </c>
      <c r="E13742" t="s">
        <v>507</v>
      </c>
      <c r="F13742" t="str">
        <f>VLOOKUP(orders[[#This Row],[product_id]],Products!A:C,3,0)</f>
        <v>Electronics</v>
      </c>
      <c r="G13742">
        <v>3</v>
      </c>
      <c r="H13742" s="6">
        <v>0.14527610653540993</v>
      </c>
      <c r="I13742" s="2">
        <f>VLOOKUP($E13742,
Products!$A$1:$F$201,MATCH(Orders!I$1,Products!$A$1:$F$1,0),0)</f>
        <v>28502.89768049858</v>
      </c>
      <c r="J13742" s="2">
        <f>VLOOKUP($E13742,
Products!$A$1:$F$201,MATCH(Orders!J$1,Products!$A$1:$F$1,0),0)</f>
        <v>20477.83623923226</v>
      </c>
    </row>
    <row r="13743" spans="1:10">
      <c r="A13743">
        <v>13742</v>
      </c>
      <c r="B13743" s="4">
        <v>45392</v>
      </c>
      <c r="C13743" s="10">
        <f>DATE(YEAR(orders[[#This Row],[order_date]]), MONTH(orders[[#This Row],[order_date]]), 1)</f>
        <v>45383</v>
      </c>
      <c r="D13743" t="s">
        <v>3077</v>
      </c>
      <c r="E13743" t="s">
        <v>703</v>
      </c>
      <c r="F13743" t="str">
        <f>VLOOKUP(orders[[#This Row],[product_id]],Products!A:C,3,0)</f>
        <v>Appliances</v>
      </c>
      <c r="G13743">
        <v>3</v>
      </c>
      <c r="H13743" s="6">
        <v>0.12371196421740868</v>
      </c>
      <c r="I13743" s="2">
        <f>VLOOKUP($E13743,
Products!$A$1:$F$201,MATCH(Orders!I$1,Products!$A$1:$F$1,0),0)</f>
        <v>23763.82929975582</v>
      </c>
      <c r="J13743" s="2">
        <f>VLOOKUP($E13743,
Products!$A$1:$F$201,MATCH(Orders!J$1,Products!$A$1:$F$1,0),0)</f>
        <v>17833.36818447417</v>
      </c>
    </row>
    <row r="13744" spans="1:10">
      <c r="A13744">
        <v>13743</v>
      </c>
      <c r="B13744" s="4">
        <v>45088</v>
      </c>
      <c r="C13744" s="10">
        <f>DATE(YEAR(orders[[#This Row],[order_date]]), MONTH(orders[[#This Row],[order_date]]), 1)</f>
        <v>45078</v>
      </c>
      <c r="D13744" t="s">
        <v>2632</v>
      </c>
      <c r="E13744" t="s">
        <v>645</v>
      </c>
      <c r="F13744" t="str">
        <f>VLOOKUP(orders[[#This Row],[product_id]],Products!A:C,3,0)</f>
        <v>Electronics</v>
      </c>
      <c r="G13744">
        <v>3</v>
      </c>
      <c r="H13744" s="6">
        <v>0.13980319419714526</v>
      </c>
      <c r="I13744" s="2">
        <f>VLOOKUP($E13744,
Products!$A$1:$F$201,MATCH(Orders!I$1,Products!$A$1:$F$1,0),0)</f>
        <v>29658.239859810968</v>
      </c>
      <c r="J13744" s="2">
        <f>VLOOKUP($E13744,
Products!$A$1:$F$201,MATCH(Orders!J$1,Products!$A$1:$F$1,0),0)</f>
        <v>22421.521919652871</v>
      </c>
    </row>
    <row r="13745" spans="1:10">
      <c r="A13745">
        <v>13744</v>
      </c>
      <c r="B13745" s="4">
        <v>45482</v>
      </c>
      <c r="C13745" s="10">
        <f>DATE(YEAR(orders[[#This Row],[order_date]]), MONTH(orders[[#This Row],[order_date]]), 1)</f>
        <v>45474</v>
      </c>
      <c r="D13745" t="s">
        <v>1648</v>
      </c>
      <c r="E13745" t="s">
        <v>631</v>
      </c>
      <c r="F13745" t="str">
        <f>VLOOKUP(orders[[#This Row],[product_id]],Products!A:C,3,0)</f>
        <v>Appliances</v>
      </c>
      <c r="G13745">
        <v>1</v>
      </c>
      <c r="H13745" s="6">
        <v>0.10903063903875228</v>
      </c>
      <c r="I13745" s="2">
        <f>VLOOKUP($E13745,
Products!$A$1:$F$201,MATCH(Orders!I$1,Products!$A$1:$F$1,0),0)</f>
        <v>5983.7308645702497</v>
      </c>
      <c r="J13745" s="2">
        <f>VLOOKUP($E13745,
Products!$A$1:$F$201,MATCH(Orders!J$1,Products!$A$1:$F$1,0),0)</f>
        <v>4205.6432936163774</v>
      </c>
    </row>
    <row r="13746" spans="1:10">
      <c r="A13746">
        <v>13745</v>
      </c>
      <c r="B13746" s="4">
        <v>45226</v>
      </c>
      <c r="C13746" s="10">
        <f>DATE(YEAR(orders[[#This Row],[order_date]]), MONTH(orders[[#This Row],[order_date]]), 1)</f>
        <v>45200</v>
      </c>
      <c r="D13746" t="s">
        <v>1772</v>
      </c>
      <c r="E13746" t="s">
        <v>670</v>
      </c>
      <c r="F13746" t="str">
        <f>VLOOKUP(orders[[#This Row],[product_id]],Products!A:C,3,0)</f>
        <v>Electronics</v>
      </c>
      <c r="G13746">
        <v>1</v>
      </c>
      <c r="H13746" s="6">
        <v>0.12121395110780393</v>
      </c>
      <c r="I13746" s="2">
        <f>VLOOKUP($E13746,
Products!$A$1:$F$201,MATCH(Orders!I$1,Products!$A$1:$F$1,0),0)</f>
        <v>2624.8628733917722</v>
      </c>
      <c r="J13746" s="2">
        <f>VLOOKUP($E13746,
Products!$A$1:$F$201,MATCH(Orders!J$1,Products!$A$1:$F$1,0),0)</f>
        <v>1944.041928611671</v>
      </c>
    </row>
    <row r="13747" spans="1:10">
      <c r="A13747">
        <v>13746</v>
      </c>
      <c r="B13747" s="4">
        <v>45282</v>
      </c>
      <c r="C13747" s="10">
        <f>DATE(YEAR(orders[[#This Row],[order_date]]), MONTH(orders[[#This Row],[order_date]]), 1)</f>
        <v>45261</v>
      </c>
      <c r="D13747" t="s">
        <v>3409</v>
      </c>
      <c r="E13747" t="s">
        <v>561</v>
      </c>
      <c r="F13747" t="str">
        <f>VLOOKUP(orders[[#This Row],[product_id]],Products!A:C,3,0)</f>
        <v>Appliances</v>
      </c>
      <c r="G13747">
        <v>1</v>
      </c>
      <c r="H13747" s="6">
        <v>8.53890632103501E-2</v>
      </c>
      <c r="I13747" s="2">
        <f>VLOOKUP($E13747,
Products!$A$1:$F$201,MATCH(Orders!I$1,Products!$A$1:$F$1,0),0)</f>
        <v>23155.073093252329</v>
      </c>
      <c r="J13747" s="2">
        <f>VLOOKUP($E13747,
Products!$A$1:$F$201,MATCH(Orders!J$1,Products!$A$1:$F$1,0),0)</f>
        <v>17849.867849807979</v>
      </c>
    </row>
    <row r="13748" spans="1:10">
      <c r="A13748">
        <v>13747</v>
      </c>
      <c r="B13748" s="4">
        <v>45490</v>
      </c>
      <c r="C13748" s="10">
        <f>DATE(YEAR(orders[[#This Row],[order_date]]), MONTH(orders[[#This Row],[order_date]]), 1)</f>
        <v>45474</v>
      </c>
      <c r="D13748" t="s">
        <v>4055</v>
      </c>
      <c r="E13748" t="s">
        <v>593</v>
      </c>
      <c r="F13748" t="str">
        <f>VLOOKUP(orders[[#This Row],[product_id]],Products!A:C,3,0)</f>
        <v>Electronics</v>
      </c>
      <c r="G13748">
        <v>1</v>
      </c>
      <c r="H13748" s="6">
        <v>0.21217220245019022</v>
      </c>
      <c r="I13748" s="2">
        <f>VLOOKUP($E13748,
Products!$A$1:$F$201,MATCH(Orders!I$1,Products!$A$1:$F$1,0),0)</f>
        <v>2667.7858525453248</v>
      </c>
      <c r="J13748" s="2">
        <f>VLOOKUP($E13748,
Products!$A$1:$F$201,MATCH(Orders!J$1,Products!$A$1:$F$1,0),0)</f>
        <v>1797.4955098065359</v>
      </c>
    </row>
    <row r="13749" spans="1:10">
      <c r="A13749">
        <v>13748</v>
      </c>
      <c r="B13749" s="4">
        <v>45719</v>
      </c>
      <c r="C13749" s="10">
        <f>DATE(YEAR(orders[[#This Row],[order_date]]), MONTH(orders[[#This Row],[order_date]]), 1)</f>
        <v>45717</v>
      </c>
      <c r="D13749" t="s">
        <v>4096</v>
      </c>
      <c r="E13749" t="s">
        <v>557</v>
      </c>
      <c r="F13749" t="str">
        <f>VLOOKUP(orders[[#This Row],[product_id]],Products!A:C,3,0)</f>
        <v>Electronics</v>
      </c>
      <c r="G13749">
        <v>2</v>
      </c>
      <c r="H13749" s="6">
        <v>0.15160707386147504</v>
      </c>
      <c r="I13749" s="2">
        <f>VLOOKUP($E13749,
Products!$A$1:$F$201,MATCH(Orders!I$1,Products!$A$1:$F$1,0),0)</f>
        <v>23950.56449224626</v>
      </c>
      <c r="J13749" s="2">
        <f>VLOOKUP($E13749,
Products!$A$1:$F$201,MATCH(Orders!J$1,Products!$A$1:$F$1,0),0)</f>
        <v>16488.618979732779</v>
      </c>
    </row>
    <row r="13750" spans="1:10">
      <c r="A13750">
        <v>13749</v>
      </c>
      <c r="B13750" s="4">
        <v>45949</v>
      </c>
      <c r="C13750" s="10">
        <f>DATE(YEAR(orders[[#This Row],[order_date]]), MONTH(orders[[#This Row],[order_date]]), 1)</f>
        <v>45931</v>
      </c>
      <c r="D13750" t="s">
        <v>2927</v>
      </c>
      <c r="E13750" t="s">
        <v>630</v>
      </c>
      <c r="F13750" t="str">
        <f>VLOOKUP(orders[[#This Row],[product_id]],Products!A:C,3,0)</f>
        <v>Electronics</v>
      </c>
      <c r="G13750">
        <v>3</v>
      </c>
      <c r="H13750" s="6">
        <v>0.13117520911066716</v>
      </c>
      <c r="I13750" s="2">
        <f>VLOOKUP($E13750,
Products!$A$1:$F$201,MATCH(Orders!I$1,Products!$A$1:$F$1,0),0)</f>
        <v>20513.60683859466</v>
      </c>
      <c r="J13750" s="2">
        <f>VLOOKUP($E13750,
Products!$A$1:$F$201,MATCH(Orders!J$1,Products!$A$1:$F$1,0),0)</f>
        <v>14929.268600567289</v>
      </c>
    </row>
    <row r="13751" spans="1:10">
      <c r="A13751">
        <v>13750</v>
      </c>
      <c r="B13751" s="4">
        <v>45512</v>
      </c>
      <c r="C13751" s="10">
        <f>DATE(YEAR(orders[[#This Row],[order_date]]), MONTH(orders[[#This Row],[order_date]]), 1)</f>
        <v>45505</v>
      </c>
      <c r="D13751" t="s">
        <v>2488</v>
      </c>
      <c r="E13751" t="s">
        <v>637</v>
      </c>
      <c r="F13751" t="str">
        <f>VLOOKUP(orders[[#This Row],[product_id]],Products!A:C,3,0)</f>
        <v>Electronics</v>
      </c>
      <c r="G13751">
        <v>1</v>
      </c>
      <c r="H13751" s="6">
        <v>0.11626624785650985</v>
      </c>
      <c r="I13751" s="2">
        <f>VLOOKUP($E13751,
Products!$A$1:$F$201,MATCH(Orders!I$1,Products!$A$1:$F$1,0),0)</f>
        <v>2722.8882486231741</v>
      </c>
      <c r="J13751" s="2">
        <f>VLOOKUP($E13751,
Products!$A$1:$F$201,MATCH(Orders!J$1,Products!$A$1:$F$1,0),0)</f>
        <v>2155.455197032014</v>
      </c>
    </row>
    <row r="13752" spans="1:10">
      <c r="A13752">
        <v>13751</v>
      </c>
      <c r="B13752" s="4">
        <v>45676</v>
      </c>
      <c r="C13752" s="10">
        <f>DATE(YEAR(orders[[#This Row],[order_date]]), MONTH(orders[[#This Row],[order_date]]), 1)</f>
        <v>45658</v>
      </c>
      <c r="D13752" t="s">
        <v>1390</v>
      </c>
      <c r="E13752" t="s">
        <v>610</v>
      </c>
      <c r="F13752" t="str">
        <f>VLOOKUP(orders[[#This Row],[product_id]],Products!A:C,3,0)</f>
        <v>Appliances</v>
      </c>
      <c r="G13752">
        <v>2</v>
      </c>
      <c r="H13752" s="6">
        <v>5.3231983583349129E-2</v>
      </c>
      <c r="I13752" s="2">
        <f>VLOOKUP($E13752,
Products!$A$1:$F$201,MATCH(Orders!I$1,Products!$A$1:$F$1,0),0)</f>
        <v>23456.386855186989</v>
      </c>
      <c r="J13752" s="2">
        <f>VLOOKUP($E13752,
Products!$A$1:$F$201,MATCH(Orders!J$1,Products!$A$1:$F$1,0),0)</f>
        <v>16522.385271144129</v>
      </c>
    </row>
    <row r="13753" spans="1:10">
      <c r="A13753">
        <v>13752</v>
      </c>
      <c r="B13753" s="4">
        <v>45066</v>
      </c>
      <c r="C13753" s="10">
        <f>DATE(YEAR(orders[[#This Row],[order_date]]), MONTH(orders[[#This Row],[order_date]]), 1)</f>
        <v>45047</v>
      </c>
      <c r="D13753" t="s">
        <v>1770</v>
      </c>
      <c r="E13753" t="s">
        <v>637</v>
      </c>
      <c r="F13753" t="str">
        <f>VLOOKUP(orders[[#This Row],[product_id]],Products!A:C,3,0)</f>
        <v>Electronics</v>
      </c>
      <c r="G13753">
        <v>3</v>
      </c>
      <c r="H13753" s="6">
        <v>0.19651192085116334</v>
      </c>
      <c r="I13753" s="2">
        <f>VLOOKUP($E13753,
Products!$A$1:$F$201,MATCH(Orders!I$1,Products!$A$1:$F$1,0),0)</f>
        <v>2722.8882486231741</v>
      </c>
      <c r="J13753" s="2">
        <f>VLOOKUP($E13753,
Products!$A$1:$F$201,MATCH(Orders!J$1,Products!$A$1:$F$1,0),0)</f>
        <v>2155.455197032014</v>
      </c>
    </row>
    <row r="13754" spans="1:10">
      <c r="A13754">
        <v>13753</v>
      </c>
      <c r="B13754" s="4">
        <v>45161</v>
      </c>
      <c r="C13754" s="10">
        <f>DATE(YEAR(orders[[#This Row],[order_date]]), MONTH(orders[[#This Row],[order_date]]), 1)</f>
        <v>45139</v>
      </c>
      <c r="D13754" t="s">
        <v>3162</v>
      </c>
      <c r="E13754" t="s">
        <v>682</v>
      </c>
      <c r="F13754" t="str">
        <f>VLOOKUP(orders[[#This Row],[product_id]],Products!A:C,3,0)</f>
        <v>Electronics</v>
      </c>
      <c r="G13754">
        <v>1</v>
      </c>
      <c r="H13754" s="6">
        <v>0.13799566882980296</v>
      </c>
      <c r="I13754" s="2">
        <f>VLOOKUP($E13754,
Products!$A$1:$F$201,MATCH(Orders!I$1,Products!$A$1:$F$1,0),0)</f>
        <v>32533.33990892916</v>
      </c>
      <c r="J13754" s="2">
        <f>VLOOKUP($E13754,
Products!$A$1:$F$201,MATCH(Orders!J$1,Products!$A$1:$F$1,0),0)</f>
        <v>22734.712471507952</v>
      </c>
    </row>
    <row r="13755" spans="1:10">
      <c r="A13755">
        <v>13754</v>
      </c>
      <c r="B13755" s="4">
        <v>45953</v>
      </c>
      <c r="C13755" s="10">
        <f>DATE(YEAR(orders[[#This Row],[order_date]]), MONTH(orders[[#This Row],[order_date]]), 1)</f>
        <v>45931</v>
      </c>
      <c r="D13755" t="s">
        <v>2291</v>
      </c>
      <c r="E13755" t="s">
        <v>557</v>
      </c>
      <c r="F13755" t="str">
        <f>VLOOKUP(orders[[#This Row],[product_id]],Products!A:C,3,0)</f>
        <v>Electronics</v>
      </c>
      <c r="G13755">
        <v>1</v>
      </c>
      <c r="H13755" s="6">
        <v>0.16336692194735972</v>
      </c>
      <c r="I13755" s="2">
        <f>VLOOKUP($E13755,
Products!$A$1:$F$201,MATCH(Orders!I$1,Products!$A$1:$F$1,0),0)</f>
        <v>23950.56449224626</v>
      </c>
      <c r="J13755" s="2">
        <f>VLOOKUP($E13755,
Products!$A$1:$F$201,MATCH(Orders!J$1,Products!$A$1:$F$1,0),0)</f>
        <v>16488.618979732779</v>
      </c>
    </row>
    <row r="13756" spans="1:10">
      <c r="A13756">
        <v>13755</v>
      </c>
      <c r="B13756" s="4">
        <v>45182</v>
      </c>
      <c r="C13756" s="10">
        <f>DATE(YEAR(orders[[#This Row],[order_date]]), MONTH(orders[[#This Row],[order_date]]), 1)</f>
        <v>45170</v>
      </c>
      <c r="D13756" t="s">
        <v>2052</v>
      </c>
      <c r="E13756" t="s">
        <v>539</v>
      </c>
      <c r="F13756" t="str">
        <f>VLOOKUP(orders[[#This Row],[product_id]],Products!A:C,3,0)</f>
        <v>Appliances</v>
      </c>
      <c r="G13756">
        <v>2</v>
      </c>
      <c r="H13756" s="6">
        <v>0.11151647200932102</v>
      </c>
      <c r="I13756" s="2">
        <f>VLOOKUP($E13756,
Products!$A$1:$F$201,MATCH(Orders!I$1,Products!$A$1:$F$1,0),0)</f>
        <v>25730.234720482978</v>
      </c>
      <c r="J13756" s="2">
        <f>VLOOKUP($E13756,
Products!$A$1:$F$201,MATCH(Orders!J$1,Products!$A$1:$F$1,0),0)</f>
        <v>17186.87037527658</v>
      </c>
    </row>
    <row r="13757" spans="1:10">
      <c r="A13757">
        <v>13756</v>
      </c>
      <c r="B13757" s="4">
        <v>45297</v>
      </c>
      <c r="C13757" s="10">
        <f>DATE(YEAR(orders[[#This Row],[order_date]]), MONTH(orders[[#This Row],[order_date]]), 1)</f>
        <v>45292</v>
      </c>
      <c r="D13757" t="s">
        <v>2933</v>
      </c>
      <c r="E13757" t="s">
        <v>527</v>
      </c>
      <c r="F13757" t="str">
        <f>VLOOKUP(orders[[#This Row],[product_id]],Products!A:C,3,0)</f>
        <v>Appliances</v>
      </c>
      <c r="G13757">
        <v>2</v>
      </c>
      <c r="H13757" s="6">
        <v>9.7176367790802062E-2</v>
      </c>
      <c r="I13757" s="2">
        <f>VLOOKUP($E13757,
Products!$A$1:$F$201,MATCH(Orders!I$1,Products!$A$1:$F$1,0),0)</f>
        <v>25833.54427698228</v>
      </c>
      <c r="J13757" s="2">
        <f>VLOOKUP($E13757,
Products!$A$1:$F$201,MATCH(Orders!J$1,Products!$A$1:$F$1,0),0)</f>
        <v>16827.881451334611</v>
      </c>
    </row>
    <row r="13758" spans="1:10">
      <c r="A13758">
        <v>13757</v>
      </c>
      <c r="B13758" s="4">
        <v>45204</v>
      </c>
      <c r="C13758" s="10">
        <f>DATE(YEAR(orders[[#This Row],[order_date]]), MONTH(orders[[#This Row],[order_date]]), 1)</f>
        <v>45200</v>
      </c>
      <c r="D13758" t="s">
        <v>3607</v>
      </c>
      <c r="E13758" t="s">
        <v>646</v>
      </c>
      <c r="F13758" t="str">
        <f>VLOOKUP(orders[[#This Row],[product_id]],Products!A:C,3,0)</f>
        <v>Electronics</v>
      </c>
      <c r="G13758">
        <v>1</v>
      </c>
      <c r="H13758" s="6">
        <v>0.17979087475953753</v>
      </c>
      <c r="I13758" s="2">
        <f>VLOOKUP($E13758,
Products!$A$1:$F$201,MATCH(Orders!I$1,Products!$A$1:$F$1,0),0)</f>
        <v>18424.12750052143</v>
      </c>
      <c r="J13758" s="2">
        <f>VLOOKUP($E13758,
Products!$A$1:$F$201,MATCH(Orders!J$1,Products!$A$1:$F$1,0),0)</f>
        <v>14575.25356690323</v>
      </c>
    </row>
    <row r="13759" spans="1:10">
      <c r="A13759">
        <v>13758</v>
      </c>
      <c r="B13759" s="4">
        <v>45442</v>
      </c>
      <c r="C13759" s="10">
        <f>DATE(YEAR(orders[[#This Row],[order_date]]), MONTH(orders[[#This Row],[order_date]]), 1)</f>
        <v>45413</v>
      </c>
      <c r="D13759" t="s">
        <v>1888</v>
      </c>
      <c r="E13759" t="s">
        <v>568</v>
      </c>
      <c r="F13759" t="str">
        <f>VLOOKUP(orders[[#This Row],[product_id]],Products!A:C,3,0)</f>
        <v>Electronics</v>
      </c>
      <c r="G13759">
        <v>3</v>
      </c>
      <c r="H13759" s="6">
        <v>0.16149155940028456</v>
      </c>
      <c r="I13759" s="2">
        <f>VLOOKUP($E13759,
Products!$A$1:$F$201,MATCH(Orders!I$1,Products!$A$1:$F$1,0),0)</f>
        <v>21702.72353355262</v>
      </c>
      <c r="J13759" s="2">
        <f>VLOOKUP($E13759,
Products!$A$1:$F$201,MATCH(Orders!J$1,Products!$A$1:$F$1,0),0)</f>
        <v>17244.710704747551</v>
      </c>
    </row>
    <row r="13760" spans="1:10">
      <c r="A13760">
        <v>13759</v>
      </c>
      <c r="B13760" s="4">
        <v>45830</v>
      </c>
      <c r="C13760" s="10">
        <f>DATE(YEAR(orders[[#This Row],[order_date]]), MONTH(orders[[#This Row],[order_date]]), 1)</f>
        <v>45809</v>
      </c>
      <c r="D13760" t="s">
        <v>742</v>
      </c>
      <c r="E13760" t="s">
        <v>520</v>
      </c>
      <c r="F13760" t="str">
        <f>VLOOKUP(orders[[#This Row],[product_id]],Products!A:C,3,0)</f>
        <v>Electronics</v>
      </c>
      <c r="G13760">
        <v>1</v>
      </c>
      <c r="H13760" s="6">
        <v>0.18352609313995585</v>
      </c>
      <c r="I13760" s="2">
        <f>VLOOKUP($E13760,
Products!$A$1:$F$201,MATCH(Orders!I$1,Products!$A$1:$F$1,0),0)</f>
        <v>19053.584916305819</v>
      </c>
      <c r="J13760" s="2">
        <f>VLOOKUP($E13760,
Products!$A$1:$F$201,MATCH(Orders!J$1,Products!$A$1:$F$1,0),0)</f>
        <v>13248.74841276826</v>
      </c>
    </row>
    <row r="13761" spans="1:10">
      <c r="A13761">
        <v>13760</v>
      </c>
      <c r="B13761" s="4">
        <v>45196</v>
      </c>
      <c r="C13761" s="10">
        <f>DATE(YEAR(orders[[#This Row],[order_date]]), MONTH(orders[[#This Row],[order_date]]), 1)</f>
        <v>45170</v>
      </c>
      <c r="D13761" t="s">
        <v>3159</v>
      </c>
      <c r="E13761" t="s">
        <v>673</v>
      </c>
      <c r="F13761" t="str">
        <f>VLOOKUP(orders[[#This Row],[product_id]],Products!A:C,3,0)</f>
        <v>Electronics</v>
      </c>
      <c r="G13761">
        <v>2</v>
      </c>
      <c r="H13761" s="6">
        <v>0.24768500940515481</v>
      </c>
      <c r="I13761" s="2">
        <f>VLOOKUP($E13761,
Products!$A$1:$F$201,MATCH(Orders!I$1,Products!$A$1:$F$1,0),0)</f>
        <v>19770.070105413852</v>
      </c>
      <c r="J13761" s="2">
        <f>VLOOKUP($E13761,
Products!$A$1:$F$201,MATCH(Orders!J$1,Products!$A$1:$F$1,0),0)</f>
        <v>14414.291574648811</v>
      </c>
    </row>
    <row r="13762" spans="1:10">
      <c r="A13762">
        <v>13761</v>
      </c>
      <c r="B13762" s="4">
        <v>45402</v>
      </c>
      <c r="C13762" s="10">
        <f>DATE(YEAR(orders[[#This Row],[order_date]]), MONTH(orders[[#This Row],[order_date]]), 1)</f>
        <v>45383</v>
      </c>
      <c r="D13762" t="s">
        <v>1244</v>
      </c>
      <c r="E13762" t="s">
        <v>543</v>
      </c>
      <c r="F13762" t="str">
        <f>VLOOKUP(orders[[#This Row],[product_id]],Products!A:C,3,0)</f>
        <v>Appliances</v>
      </c>
      <c r="G13762">
        <v>2</v>
      </c>
      <c r="H13762" s="6">
        <v>0.13311012931355176</v>
      </c>
      <c r="I13762" s="2">
        <f>VLOOKUP($E13762,
Products!$A$1:$F$201,MATCH(Orders!I$1,Products!$A$1:$F$1,0),0)</f>
        <v>2300.989425669633</v>
      </c>
      <c r="J13762" s="2">
        <f>VLOOKUP($E13762,
Products!$A$1:$F$201,MATCH(Orders!J$1,Products!$A$1:$F$1,0),0)</f>
        <v>1726.390958088811</v>
      </c>
    </row>
    <row r="13763" spans="1:10">
      <c r="A13763">
        <v>13762</v>
      </c>
      <c r="B13763" s="4">
        <v>45854</v>
      </c>
      <c r="C13763" s="10">
        <f>DATE(YEAR(orders[[#This Row],[order_date]]), MONTH(orders[[#This Row],[order_date]]), 1)</f>
        <v>45839</v>
      </c>
      <c r="D13763" t="s">
        <v>3129</v>
      </c>
      <c r="E13763" t="s">
        <v>610</v>
      </c>
      <c r="F13763" t="str">
        <f>VLOOKUP(orders[[#This Row],[product_id]],Products!A:C,3,0)</f>
        <v>Appliances</v>
      </c>
      <c r="G13763">
        <v>2</v>
      </c>
      <c r="H13763" s="6">
        <v>6.644395019667558E-2</v>
      </c>
      <c r="I13763" s="2">
        <f>VLOOKUP($E13763,
Products!$A$1:$F$201,MATCH(Orders!I$1,Products!$A$1:$F$1,0),0)</f>
        <v>23456.386855186989</v>
      </c>
      <c r="J13763" s="2">
        <f>VLOOKUP($E13763,
Products!$A$1:$F$201,MATCH(Orders!J$1,Products!$A$1:$F$1,0),0)</f>
        <v>16522.385271144129</v>
      </c>
    </row>
    <row r="13764" spans="1:10">
      <c r="A13764">
        <v>13763</v>
      </c>
      <c r="B13764" s="4">
        <v>44990</v>
      </c>
      <c r="C13764" s="10">
        <f>DATE(YEAR(orders[[#This Row],[order_date]]), MONTH(orders[[#This Row],[order_date]]), 1)</f>
        <v>44986</v>
      </c>
      <c r="D13764" t="s">
        <v>2627</v>
      </c>
      <c r="E13764" t="s">
        <v>560</v>
      </c>
      <c r="F13764" t="str">
        <f>VLOOKUP(orders[[#This Row],[product_id]],Products!A:C,3,0)</f>
        <v>Appliances</v>
      </c>
      <c r="G13764">
        <v>2</v>
      </c>
      <c r="H13764" s="6">
        <v>8.2523195894015453E-2</v>
      </c>
      <c r="I13764" s="2">
        <f>VLOOKUP($E13764,
Products!$A$1:$F$201,MATCH(Orders!I$1,Products!$A$1:$F$1,0),0)</f>
        <v>6334.2190560739964</v>
      </c>
      <c r="J13764" s="2">
        <f>VLOOKUP($E13764,
Products!$A$1:$F$201,MATCH(Orders!J$1,Products!$A$1:$F$1,0),0)</f>
        <v>4117.6239066206717</v>
      </c>
    </row>
    <row r="13765" spans="1:10">
      <c r="A13765">
        <v>13764</v>
      </c>
      <c r="B13765" s="4">
        <v>45386</v>
      </c>
      <c r="C13765" s="10">
        <f>DATE(YEAR(orders[[#This Row],[order_date]]), MONTH(orders[[#This Row],[order_date]]), 1)</f>
        <v>45383</v>
      </c>
      <c r="D13765" t="s">
        <v>3009</v>
      </c>
      <c r="E13765" t="s">
        <v>677</v>
      </c>
      <c r="F13765" t="str">
        <f>VLOOKUP(orders[[#This Row],[product_id]],Products!A:C,3,0)</f>
        <v>Electronics</v>
      </c>
      <c r="G13765">
        <v>1</v>
      </c>
      <c r="H13765" s="6">
        <v>0.11666623237812415</v>
      </c>
      <c r="I13765" s="2">
        <f>VLOOKUP($E13765,
Products!$A$1:$F$201,MATCH(Orders!I$1,Products!$A$1:$F$1,0),0)</f>
        <v>11360.699432756561</v>
      </c>
      <c r="J13765" s="2">
        <f>VLOOKUP($E13765,
Products!$A$1:$F$201,MATCH(Orders!J$1,Products!$A$1:$F$1,0),0)</f>
        <v>8118.8949869342459</v>
      </c>
    </row>
    <row r="13766" spans="1:10">
      <c r="A13766">
        <v>13765</v>
      </c>
      <c r="B13766" s="4">
        <v>45966</v>
      </c>
      <c r="C13766" s="10">
        <f>DATE(YEAR(orders[[#This Row],[order_date]]), MONTH(orders[[#This Row],[order_date]]), 1)</f>
        <v>45962</v>
      </c>
      <c r="D13766" t="s">
        <v>3031</v>
      </c>
      <c r="E13766" t="s">
        <v>622</v>
      </c>
      <c r="F13766" t="str">
        <f>VLOOKUP(orders[[#This Row],[product_id]],Products!A:C,3,0)</f>
        <v>Electronics</v>
      </c>
      <c r="G13766">
        <v>1</v>
      </c>
      <c r="H13766" s="6">
        <v>0.19820038953044139</v>
      </c>
      <c r="I13766" s="2">
        <f>VLOOKUP($E13766,
Products!$A$1:$F$201,MATCH(Orders!I$1,Products!$A$1:$F$1,0),0)</f>
        <v>29891.969506397199</v>
      </c>
      <c r="J13766" s="2">
        <f>VLOOKUP($E13766,
Products!$A$1:$F$201,MATCH(Orders!J$1,Products!$A$1:$F$1,0),0)</f>
        <v>20298.690993957589</v>
      </c>
    </row>
    <row r="13767" spans="1:10">
      <c r="A13767">
        <v>13766</v>
      </c>
      <c r="B13767" s="4">
        <v>45490</v>
      </c>
      <c r="C13767" s="10">
        <f>DATE(YEAR(orders[[#This Row],[order_date]]), MONTH(orders[[#This Row],[order_date]]), 1)</f>
        <v>45474</v>
      </c>
      <c r="D13767" t="s">
        <v>954</v>
      </c>
      <c r="E13767" t="s">
        <v>625</v>
      </c>
      <c r="F13767" t="str">
        <f>VLOOKUP(orders[[#This Row],[product_id]],Products!A:C,3,0)</f>
        <v>Electronics</v>
      </c>
      <c r="G13767">
        <v>2</v>
      </c>
      <c r="H13767" s="6">
        <v>0.13767685796040588</v>
      </c>
      <c r="I13767" s="2">
        <f>VLOOKUP($E13767,
Products!$A$1:$F$201,MATCH(Orders!I$1,Products!$A$1:$F$1,0),0)</f>
        <v>11578.815958005471</v>
      </c>
      <c r="J13767" s="2">
        <f>VLOOKUP($E13767,
Products!$A$1:$F$201,MATCH(Orders!J$1,Products!$A$1:$F$1,0),0)</f>
        <v>7854.7306959992193</v>
      </c>
    </row>
    <row r="13768" spans="1:10">
      <c r="A13768">
        <v>13767</v>
      </c>
      <c r="B13768" s="4">
        <v>45969</v>
      </c>
      <c r="C13768" s="10">
        <f>DATE(YEAR(orders[[#This Row],[order_date]]), MONTH(orders[[#This Row],[order_date]]), 1)</f>
        <v>45962</v>
      </c>
      <c r="D13768" t="s">
        <v>1398</v>
      </c>
      <c r="E13768" t="s">
        <v>571</v>
      </c>
      <c r="F13768" t="str">
        <f>VLOOKUP(orders[[#This Row],[product_id]],Products!A:C,3,0)</f>
        <v>Electronics</v>
      </c>
      <c r="G13768">
        <v>3</v>
      </c>
      <c r="H13768" s="6">
        <v>0.16665883596279188</v>
      </c>
      <c r="I13768" s="2">
        <f>VLOOKUP($E13768,
Products!$A$1:$F$201,MATCH(Orders!I$1,Products!$A$1:$F$1,0),0)</f>
        <v>30022.150567424669</v>
      </c>
      <c r="J13768" s="2">
        <f>VLOOKUP($E13768,
Products!$A$1:$F$201,MATCH(Orders!J$1,Products!$A$1:$F$1,0),0)</f>
        <v>21451.61875289512</v>
      </c>
    </row>
    <row r="13769" spans="1:10">
      <c r="A13769">
        <v>13768</v>
      </c>
      <c r="B13769" s="4">
        <v>45834</v>
      </c>
      <c r="C13769" s="10">
        <f>DATE(YEAR(orders[[#This Row],[order_date]]), MONTH(orders[[#This Row],[order_date]]), 1)</f>
        <v>45809</v>
      </c>
      <c r="D13769" t="s">
        <v>1746</v>
      </c>
      <c r="E13769" t="s">
        <v>571</v>
      </c>
      <c r="F13769" t="str">
        <f>VLOOKUP(orders[[#This Row],[product_id]],Products!A:C,3,0)</f>
        <v>Electronics</v>
      </c>
      <c r="G13769">
        <v>3</v>
      </c>
      <c r="H13769" s="6">
        <v>0.20944824230844783</v>
      </c>
      <c r="I13769" s="2">
        <f>VLOOKUP($E13769,
Products!$A$1:$F$201,MATCH(Orders!I$1,Products!$A$1:$F$1,0),0)</f>
        <v>30022.150567424669</v>
      </c>
      <c r="J13769" s="2">
        <f>VLOOKUP($E13769,
Products!$A$1:$F$201,MATCH(Orders!J$1,Products!$A$1:$F$1,0),0)</f>
        <v>21451.61875289512</v>
      </c>
    </row>
    <row r="13770" spans="1:10">
      <c r="A13770">
        <v>13769</v>
      </c>
      <c r="B13770" s="4">
        <v>45019</v>
      </c>
      <c r="C13770" s="10">
        <f>DATE(YEAR(orders[[#This Row],[order_date]]), MONTH(orders[[#This Row],[order_date]]), 1)</f>
        <v>45017</v>
      </c>
      <c r="D13770" t="s">
        <v>2097</v>
      </c>
      <c r="E13770" t="s">
        <v>676</v>
      </c>
      <c r="F13770" t="str">
        <f>VLOOKUP(orders[[#This Row],[product_id]],Products!A:C,3,0)</f>
        <v>Electronics</v>
      </c>
      <c r="G13770">
        <v>2</v>
      </c>
      <c r="H13770" s="6">
        <v>0.18022620839885048</v>
      </c>
      <c r="I13770" s="2">
        <f>VLOOKUP($E13770,
Products!$A$1:$F$201,MATCH(Orders!I$1,Products!$A$1:$F$1,0),0)</f>
        <v>30008.64884218746</v>
      </c>
      <c r="J13770" s="2">
        <f>VLOOKUP($E13770,
Products!$A$1:$F$201,MATCH(Orders!J$1,Products!$A$1:$F$1,0),0)</f>
        <v>19907.2372539471</v>
      </c>
    </row>
    <row r="13771" spans="1:10">
      <c r="A13771">
        <v>13770</v>
      </c>
      <c r="B13771" s="4">
        <v>45699</v>
      </c>
      <c r="C13771" s="10">
        <f>DATE(YEAR(orders[[#This Row],[order_date]]), MONTH(orders[[#This Row],[order_date]]), 1)</f>
        <v>45689</v>
      </c>
      <c r="D13771" t="s">
        <v>2878</v>
      </c>
      <c r="E13771" t="s">
        <v>577</v>
      </c>
      <c r="F13771" t="str">
        <f>VLOOKUP(orders[[#This Row],[product_id]],Products!A:C,3,0)</f>
        <v>Appliances</v>
      </c>
      <c r="G13771">
        <v>1</v>
      </c>
      <c r="H13771" s="6">
        <v>5.9881596170092526E-2</v>
      </c>
      <c r="I13771" s="2">
        <f>VLOOKUP($E13771,
Products!$A$1:$F$201,MATCH(Orders!I$1,Products!$A$1:$F$1,0),0)</f>
        <v>24178.046221204509</v>
      </c>
      <c r="J13771" s="2">
        <f>VLOOKUP($E13771,
Products!$A$1:$F$201,MATCH(Orders!J$1,Products!$A$1:$F$1,0),0)</f>
        <v>17784.08636999697</v>
      </c>
    </row>
    <row r="13772" spans="1:10">
      <c r="A13772">
        <v>13771</v>
      </c>
      <c r="B13772" s="4">
        <v>45736</v>
      </c>
      <c r="C13772" s="10">
        <f>DATE(YEAR(orders[[#This Row],[order_date]]), MONTH(orders[[#This Row],[order_date]]), 1)</f>
        <v>45717</v>
      </c>
      <c r="D13772" t="s">
        <v>2041</v>
      </c>
      <c r="E13772" t="s">
        <v>671</v>
      </c>
      <c r="F13772" t="str">
        <f>VLOOKUP(orders[[#This Row],[product_id]],Products!A:C,3,0)</f>
        <v>Electronics</v>
      </c>
      <c r="G13772">
        <v>1</v>
      </c>
      <c r="H13772" s="6">
        <v>0.145876577054882</v>
      </c>
      <c r="I13772" s="2">
        <f>VLOOKUP($E13772,
Products!$A$1:$F$201,MATCH(Orders!I$1,Products!$A$1:$F$1,0),0)</f>
        <v>20226.002416343759</v>
      </c>
      <c r="J13772" s="2">
        <f>VLOOKUP($E13772,
Products!$A$1:$F$201,MATCH(Orders!J$1,Products!$A$1:$F$1,0),0)</f>
        <v>13513.884167631189</v>
      </c>
    </row>
    <row r="13773" spans="1:10">
      <c r="A13773">
        <v>13772</v>
      </c>
      <c r="B13773" s="4">
        <v>45967</v>
      </c>
      <c r="C13773" s="10">
        <f>DATE(YEAR(orders[[#This Row],[order_date]]), MONTH(orders[[#This Row],[order_date]]), 1)</f>
        <v>45962</v>
      </c>
      <c r="D13773" t="s">
        <v>2965</v>
      </c>
      <c r="E13773" t="s">
        <v>662</v>
      </c>
      <c r="F13773" t="str">
        <f>VLOOKUP(orders[[#This Row],[product_id]],Products!A:C,3,0)</f>
        <v>Electronics</v>
      </c>
      <c r="G13773">
        <v>1</v>
      </c>
      <c r="H13773" s="6">
        <v>0.1097028461105304</v>
      </c>
      <c r="I13773" s="2">
        <f>VLOOKUP($E13773,
Products!$A$1:$F$201,MATCH(Orders!I$1,Products!$A$1:$F$1,0),0)</f>
        <v>20028.650831777191</v>
      </c>
      <c r="J13773" s="2">
        <f>VLOOKUP($E13773,
Products!$A$1:$F$201,MATCH(Orders!J$1,Products!$A$1:$F$1,0),0)</f>
        <v>14139.84905320309</v>
      </c>
    </row>
    <row r="13774" spans="1:10">
      <c r="A13774">
        <v>13773</v>
      </c>
      <c r="B13774" s="4">
        <v>45766</v>
      </c>
      <c r="C13774" s="10">
        <f>DATE(YEAR(orders[[#This Row],[order_date]]), MONTH(orders[[#This Row],[order_date]]), 1)</f>
        <v>45748</v>
      </c>
      <c r="D13774" t="s">
        <v>3225</v>
      </c>
      <c r="E13774" t="s">
        <v>580</v>
      </c>
      <c r="F13774" t="str">
        <f>VLOOKUP(orders[[#This Row],[product_id]],Products!A:C,3,0)</f>
        <v>Electronics</v>
      </c>
      <c r="G13774">
        <v>3</v>
      </c>
      <c r="H13774" s="6">
        <v>0.23891716340416022</v>
      </c>
      <c r="I13774" s="2">
        <f>VLOOKUP($E13774,
Products!$A$1:$F$201,MATCH(Orders!I$1,Products!$A$1:$F$1,0),0)</f>
        <v>29905.106989935579</v>
      </c>
      <c r="J13774" s="2">
        <f>VLOOKUP($E13774,
Products!$A$1:$F$201,MATCH(Orders!J$1,Products!$A$1:$F$1,0),0)</f>
        <v>22230.930488499071</v>
      </c>
    </row>
    <row r="13775" spans="1:10">
      <c r="A13775">
        <v>13774</v>
      </c>
      <c r="B13775" s="4">
        <v>45414</v>
      </c>
      <c r="C13775" s="10">
        <f>DATE(YEAR(orders[[#This Row],[order_date]]), MONTH(orders[[#This Row],[order_date]]), 1)</f>
        <v>45413</v>
      </c>
      <c r="D13775" t="s">
        <v>3502</v>
      </c>
      <c r="E13775" t="s">
        <v>689</v>
      </c>
      <c r="F13775" t="str">
        <f>VLOOKUP(orders[[#This Row],[product_id]],Products!A:C,3,0)</f>
        <v>Electronics</v>
      </c>
      <c r="G13775">
        <v>2</v>
      </c>
      <c r="H13775" s="6">
        <v>0.2191973848123987</v>
      </c>
      <c r="I13775" s="2">
        <f>VLOOKUP($E13775,
Products!$A$1:$F$201,MATCH(Orders!I$1,Products!$A$1:$F$1,0),0)</f>
        <v>22021.70433799336</v>
      </c>
      <c r="J13775" s="2">
        <f>VLOOKUP($E13775,
Products!$A$1:$F$201,MATCH(Orders!J$1,Products!$A$1:$F$1,0),0)</f>
        <v>16990.60087110737</v>
      </c>
    </row>
    <row r="13776" spans="1:10">
      <c r="A13776">
        <v>13775</v>
      </c>
      <c r="B13776" s="4">
        <v>45960</v>
      </c>
      <c r="C13776" s="10">
        <f>DATE(YEAR(orders[[#This Row],[order_date]]), MONTH(orders[[#This Row],[order_date]]), 1)</f>
        <v>45931</v>
      </c>
      <c r="D13776" t="s">
        <v>2144</v>
      </c>
      <c r="E13776" t="s">
        <v>639</v>
      </c>
      <c r="F13776" t="str">
        <f>VLOOKUP(orders[[#This Row],[product_id]],Products!A:C,3,0)</f>
        <v>Appliances</v>
      </c>
      <c r="G13776">
        <v>1</v>
      </c>
      <c r="H13776" s="6">
        <v>5.2627132032042702E-2</v>
      </c>
      <c r="I13776" s="2">
        <f>VLOOKUP($E13776,
Products!$A$1:$F$201,MATCH(Orders!I$1,Products!$A$1:$F$1,0),0)</f>
        <v>2320.8560923599921</v>
      </c>
      <c r="J13776" s="2">
        <f>VLOOKUP($E13776,
Products!$A$1:$F$201,MATCH(Orders!J$1,Products!$A$1:$F$1,0),0)</f>
        <v>1750.110004830213</v>
      </c>
    </row>
    <row r="13777" spans="1:10">
      <c r="A13777">
        <v>13776</v>
      </c>
      <c r="B13777" s="4">
        <v>45675</v>
      </c>
      <c r="C13777" s="10">
        <f>DATE(YEAR(orders[[#This Row],[order_date]]), MONTH(orders[[#This Row],[order_date]]), 1)</f>
        <v>45658</v>
      </c>
      <c r="D13777" t="s">
        <v>1205</v>
      </c>
      <c r="E13777" t="s">
        <v>514</v>
      </c>
      <c r="F13777" t="str">
        <f>VLOOKUP(orders[[#This Row],[product_id]],Products!A:C,3,0)</f>
        <v>Electronics</v>
      </c>
      <c r="G13777">
        <v>2</v>
      </c>
      <c r="H13777" s="6">
        <v>0.2327663493642233</v>
      </c>
      <c r="I13777" s="2">
        <f>VLOOKUP($E13777,
Products!$A$1:$F$201,MATCH(Orders!I$1,Products!$A$1:$F$1,0),0)</f>
        <v>16482.730474054071</v>
      </c>
      <c r="J13777" s="2">
        <f>VLOOKUP($E13777,
Products!$A$1:$F$201,MATCH(Orders!J$1,Products!$A$1:$F$1,0),0)</f>
        <v>12480.81165565178</v>
      </c>
    </row>
    <row r="13778" spans="1:10">
      <c r="A13778">
        <v>13777</v>
      </c>
      <c r="B13778" s="4">
        <v>45454</v>
      </c>
      <c r="C13778" s="10">
        <f>DATE(YEAR(orders[[#This Row],[order_date]]), MONTH(orders[[#This Row],[order_date]]), 1)</f>
        <v>45444</v>
      </c>
      <c r="D13778" t="s">
        <v>1516</v>
      </c>
      <c r="E13778" t="s">
        <v>655</v>
      </c>
      <c r="F13778" t="str">
        <f>VLOOKUP(orders[[#This Row],[product_id]],Products!A:C,3,0)</f>
        <v>Appliances</v>
      </c>
      <c r="G13778">
        <v>3</v>
      </c>
      <c r="H13778" s="6">
        <v>6.6053730582680173E-2</v>
      </c>
      <c r="I13778" s="2">
        <f>VLOOKUP($E13778,
Products!$A$1:$F$201,MATCH(Orders!I$1,Products!$A$1:$F$1,0),0)</f>
        <v>24072.170529057032</v>
      </c>
      <c r="J13778" s="2">
        <f>VLOOKUP($E13778,
Products!$A$1:$F$201,MATCH(Orders!J$1,Products!$A$1:$F$1,0),0)</f>
        <v>16358.626370717549</v>
      </c>
    </row>
    <row r="13779" spans="1:10">
      <c r="A13779">
        <v>13778</v>
      </c>
      <c r="B13779" s="4">
        <v>45480</v>
      </c>
      <c r="C13779" s="10">
        <f>DATE(YEAR(orders[[#This Row],[order_date]]), MONTH(orders[[#This Row],[order_date]]), 1)</f>
        <v>45474</v>
      </c>
      <c r="D13779" t="s">
        <v>2441</v>
      </c>
      <c r="E13779" t="s">
        <v>679</v>
      </c>
      <c r="F13779" t="str">
        <f>VLOOKUP(orders[[#This Row],[product_id]],Products!A:C,3,0)</f>
        <v>Appliances</v>
      </c>
      <c r="G13779">
        <v>2</v>
      </c>
      <c r="H13779" s="6">
        <v>6.8028431312585347E-2</v>
      </c>
      <c r="I13779" s="2">
        <f>VLOOKUP($E13779,
Products!$A$1:$F$201,MATCH(Orders!I$1,Products!$A$1:$F$1,0),0)</f>
        <v>6336.1008284819591</v>
      </c>
      <c r="J13779" s="2">
        <f>VLOOKUP($E13779,
Products!$A$1:$F$201,MATCH(Orders!J$1,Products!$A$1:$F$1,0),0)</f>
        <v>5056.6203893460352</v>
      </c>
    </row>
    <row r="13780" spans="1:10">
      <c r="A13780">
        <v>13779</v>
      </c>
      <c r="B13780" s="4">
        <v>45441</v>
      </c>
      <c r="C13780" s="10">
        <f>DATE(YEAR(orders[[#This Row],[order_date]]), MONTH(orders[[#This Row],[order_date]]), 1)</f>
        <v>45413</v>
      </c>
      <c r="D13780" t="s">
        <v>1594</v>
      </c>
      <c r="E13780" t="s">
        <v>594</v>
      </c>
      <c r="F13780" t="str">
        <f>VLOOKUP(orders[[#This Row],[product_id]],Products!A:C,3,0)</f>
        <v>Electronics</v>
      </c>
      <c r="G13780">
        <v>2</v>
      </c>
      <c r="H13780" s="6">
        <v>0.20086576076208695</v>
      </c>
      <c r="I13780" s="2">
        <f>VLOOKUP($E13780,
Products!$A$1:$F$201,MATCH(Orders!I$1,Products!$A$1:$F$1,0),0)</f>
        <v>19992.108086337241</v>
      </c>
      <c r="J13780" s="2">
        <f>VLOOKUP($E13780,
Products!$A$1:$F$201,MATCH(Orders!J$1,Products!$A$1:$F$1,0),0)</f>
        <v>14456.6967044005</v>
      </c>
    </row>
    <row r="13781" spans="1:10">
      <c r="A13781">
        <v>13780</v>
      </c>
      <c r="B13781" s="4">
        <v>45303</v>
      </c>
      <c r="C13781" s="10">
        <f>DATE(YEAR(orders[[#This Row],[order_date]]), MONTH(orders[[#This Row],[order_date]]), 1)</f>
        <v>45292</v>
      </c>
      <c r="D13781" t="s">
        <v>3958</v>
      </c>
      <c r="E13781" t="s">
        <v>536</v>
      </c>
      <c r="F13781" t="str">
        <f>VLOOKUP(orders[[#This Row],[product_id]],Products!A:C,3,0)</f>
        <v>Appliances</v>
      </c>
      <c r="G13781">
        <v>2</v>
      </c>
      <c r="H13781" s="6">
        <v>0.12196083837526045</v>
      </c>
      <c r="I13781" s="2">
        <f>VLOOKUP($E13781,
Products!$A$1:$F$201,MATCH(Orders!I$1,Products!$A$1:$F$1,0),0)</f>
        <v>25818.123603836499</v>
      </c>
      <c r="J13781" s="2">
        <f>VLOOKUP($E13781,
Products!$A$1:$F$201,MATCH(Orders!J$1,Products!$A$1:$F$1,0),0)</f>
        <v>18462.729442964981</v>
      </c>
    </row>
    <row r="13782" spans="1:10">
      <c r="A13782">
        <v>13781</v>
      </c>
      <c r="B13782" s="4">
        <v>45410</v>
      </c>
      <c r="C13782" s="10">
        <f>DATE(YEAR(orders[[#This Row],[order_date]]), MONTH(orders[[#This Row],[order_date]]), 1)</f>
        <v>45383</v>
      </c>
      <c r="D13782" t="s">
        <v>4166</v>
      </c>
      <c r="E13782" t="s">
        <v>526</v>
      </c>
      <c r="F13782" t="str">
        <f>VLOOKUP(orders[[#This Row],[product_id]],Products!A:C,3,0)</f>
        <v>Electronics</v>
      </c>
      <c r="G13782">
        <v>1</v>
      </c>
      <c r="H13782" s="6">
        <v>0.1555965872800299</v>
      </c>
      <c r="I13782" s="2">
        <f>VLOOKUP($E13782,
Products!$A$1:$F$201,MATCH(Orders!I$1,Products!$A$1:$F$1,0),0)</f>
        <v>11165.347713400481</v>
      </c>
      <c r="J13782" s="2">
        <f>VLOOKUP($E13782,
Products!$A$1:$F$201,MATCH(Orders!J$1,Products!$A$1:$F$1,0),0)</f>
        <v>7966.5169511049389</v>
      </c>
    </row>
    <row r="13783" spans="1:10">
      <c r="A13783">
        <v>13782</v>
      </c>
      <c r="B13783" s="4">
        <v>45378</v>
      </c>
      <c r="C13783" s="10">
        <f>DATE(YEAR(orders[[#This Row],[order_date]]), MONTH(orders[[#This Row],[order_date]]), 1)</f>
        <v>45352</v>
      </c>
      <c r="D13783" t="s">
        <v>4419</v>
      </c>
      <c r="E13783" t="s">
        <v>543</v>
      </c>
      <c r="F13783" t="str">
        <f>VLOOKUP(orders[[#This Row],[product_id]],Products!A:C,3,0)</f>
        <v>Appliances</v>
      </c>
      <c r="G13783">
        <v>2</v>
      </c>
      <c r="H13783" s="6">
        <v>0.10647376179432101</v>
      </c>
      <c r="I13783" s="2">
        <f>VLOOKUP($E13783,
Products!$A$1:$F$201,MATCH(Orders!I$1,Products!$A$1:$F$1,0),0)</f>
        <v>2300.989425669633</v>
      </c>
      <c r="J13783" s="2">
        <f>VLOOKUP($E13783,
Products!$A$1:$F$201,MATCH(Orders!J$1,Products!$A$1:$F$1,0),0)</f>
        <v>1726.390958088811</v>
      </c>
    </row>
    <row r="13784" spans="1:10">
      <c r="A13784">
        <v>13783</v>
      </c>
      <c r="B13784" s="4">
        <v>45713</v>
      </c>
      <c r="C13784" s="10">
        <f>DATE(YEAR(orders[[#This Row],[order_date]]), MONTH(orders[[#This Row],[order_date]]), 1)</f>
        <v>45689</v>
      </c>
      <c r="D13784" t="s">
        <v>4410</v>
      </c>
      <c r="E13784" t="s">
        <v>557</v>
      </c>
      <c r="F13784" t="str">
        <f>VLOOKUP(orders[[#This Row],[product_id]],Products!A:C,3,0)</f>
        <v>Electronics</v>
      </c>
      <c r="G13784">
        <v>1</v>
      </c>
      <c r="H13784" s="6">
        <v>0.18851998254411645</v>
      </c>
      <c r="I13784" s="2">
        <f>VLOOKUP($E13784,
Products!$A$1:$F$201,MATCH(Orders!I$1,Products!$A$1:$F$1,0),0)</f>
        <v>23950.56449224626</v>
      </c>
      <c r="J13784" s="2">
        <f>VLOOKUP($E13784,
Products!$A$1:$F$201,MATCH(Orders!J$1,Products!$A$1:$F$1,0),0)</f>
        <v>16488.618979732779</v>
      </c>
    </row>
    <row r="13785" spans="1:10">
      <c r="A13785">
        <v>13784</v>
      </c>
      <c r="B13785" s="4">
        <v>45990</v>
      </c>
      <c r="C13785" s="10">
        <f>DATE(YEAR(orders[[#This Row],[order_date]]), MONTH(orders[[#This Row],[order_date]]), 1)</f>
        <v>45962</v>
      </c>
      <c r="D13785" t="s">
        <v>1916</v>
      </c>
      <c r="E13785" t="s">
        <v>652</v>
      </c>
      <c r="F13785" t="str">
        <f>VLOOKUP(orders[[#This Row],[product_id]],Products!A:C,3,0)</f>
        <v>Appliances</v>
      </c>
      <c r="G13785">
        <v>3</v>
      </c>
      <c r="H13785" s="6">
        <v>6.5641067925994195E-2</v>
      </c>
      <c r="I13785" s="2">
        <f>VLOOKUP($E13785,
Products!$A$1:$F$201,MATCH(Orders!I$1,Products!$A$1:$F$1,0),0)</f>
        <v>6387.3122916387983</v>
      </c>
      <c r="J13785" s="2">
        <f>VLOOKUP($E13785,
Products!$A$1:$F$201,MATCH(Orders!J$1,Products!$A$1:$F$1,0),0)</f>
        <v>4880.3517286187262</v>
      </c>
    </row>
    <row r="13786" spans="1:10">
      <c r="A13786">
        <v>13785</v>
      </c>
      <c r="B13786" s="4">
        <v>45228</v>
      </c>
      <c r="C13786" s="10">
        <f>DATE(YEAR(orders[[#This Row],[order_date]]), MONTH(orders[[#This Row],[order_date]]), 1)</f>
        <v>45200</v>
      </c>
      <c r="D13786" t="s">
        <v>2629</v>
      </c>
      <c r="E13786" t="s">
        <v>643</v>
      </c>
      <c r="F13786" t="str">
        <f>VLOOKUP(orders[[#This Row],[product_id]],Products!A:C,3,0)</f>
        <v>Appliances</v>
      </c>
      <c r="G13786">
        <v>1</v>
      </c>
      <c r="H13786" s="6">
        <v>0.13929310020874985</v>
      </c>
      <c r="I13786" s="2">
        <f>VLOOKUP($E13786,
Products!$A$1:$F$201,MATCH(Orders!I$1,Products!$A$1:$F$1,0),0)</f>
        <v>26269.068564891841</v>
      </c>
      <c r="J13786" s="2">
        <f>VLOOKUP($E13786,
Products!$A$1:$F$201,MATCH(Orders!J$1,Products!$A$1:$F$1,0),0)</f>
        <v>18867.564539756699</v>
      </c>
    </row>
    <row r="13787" spans="1:10">
      <c r="A13787">
        <v>13786</v>
      </c>
      <c r="B13787" s="4">
        <v>46012</v>
      </c>
      <c r="C13787" s="10">
        <f>DATE(YEAR(orders[[#This Row],[order_date]]), MONTH(orders[[#This Row],[order_date]]), 1)</f>
        <v>45992</v>
      </c>
      <c r="D13787" t="s">
        <v>4516</v>
      </c>
      <c r="E13787" t="s">
        <v>679</v>
      </c>
      <c r="F13787" t="str">
        <f>VLOOKUP(orders[[#This Row],[product_id]],Products!A:C,3,0)</f>
        <v>Appliances</v>
      </c>
      <c r="G13787">
        <v>1</v>
      </c>
      <c r="H13787" s="6">
        <v>5.7813158268152552E-2</v>
      </c>
      <c r="I13787" s="2">
        <f>VLOOKUP($E13787,
Products!$A$1:$F$201,MATCH(Orders!I$1,Products!$A$1:$F$1,0),0)</f>
        <v>6336.1008284819591</v>
      </c>
      <c r="J13787" s="2">
        <f>VLOOKUP($E13787,
Products!$A$1:$F$201,MATCH(Orders!J$1,Products!$A$1:$F$1,0),0)</f>
        <v>5056.6203893460352</v>
      </c>
    </row>
    <row r="13788" spans="1:10">
      <c r="A13788">
        <v>13787</v>
      </c>
      <c r="B13788" s="4">
        <v>45925</v>
      </c>
      <c r="C13788" s="10">
        <f>DATE(YEAR(orders[[#This Row],[order_date]]), MONTH(orders[[#This Row],[order_date]]), 1)</f>
        <v>45901</v>
      </c>
      <c r="D13788" t="s">
        <v>4451</v>
      </c>
      <c r="E13788" t="s">
        <v>581</v>
      </c>
      <c r="F13788" t="str">
        <f>VLOOKUP(orders[[#This Row],[product_id]],Products!A:C,3,0)</f>
        <v>Appliances</v>
      </c>
      <c r="G13788">
        <v>2</v>
      </c>
      <c r="H13788" s="6">
        <v>0.11827093136112063</v>
      </c>
      <c r="I13788" s="2">
        <f>VLOOKUP($E13788,
Products!$A$1:$F$201,MATCH(Orders!I$1,Products!$A$1:$F$1,0),0)</f>
        <v>6177.7225527132859</v>
      </c>
      <c r="J13788" s="2">
        <f>VLOOKUP($E13788,
Products!$A$1:$F$201,MATCH(Orders!J$1,Products!$A$1:$F$1,0),0)</f>
        <v>4208.1013641193986</v>
      </c>
    </row>
    <row r="13789" spans="1:10">
      <c r="A13789">
        <v>13788</v>
      </c>
      <c r="B13789" s="4">
        <v>44944</v>
      </c>
      <c r="C13789" s="10">
        <f>DATE(YEAR(orders[[#This Row],[order_date]]), MONTH(orders[[#This Row],[order_date]]), 1)</f>
        <v>44927</v>
      </c>
      <c r="D13789" t="s">
        <v>2692</v>
      </c>
      <c r="E13789" t="s">
        <v>588</v>
      </c>
      <c r="F13789" t="str">
        <f>VLOOKUP(orders[[#This Row],[product_id]],Products!A:C,3,0)</f>
        <v>Electronics</v>
      </c>
      <c r="G13789">
        <v>1</v>
      </c>
      <c r="H13789" s="6">
        <v>0.20892370532007962</v>
      </c>
      <c r="I13789" s="2">
        <f>VLOOKUP($E13789,
Products!$A$1:$F$201,MATCH(Orders!I$1,Products!$A$1:$F$1,0),0)</f>
        <v>32539.342481911372</v>
      </c>
      <c r="J13789" s="2">
        <f>VLOOKUP($E13789,
Products!$A$1:$F$201,MATCH(Orders!J$1,Products!$A$1:$F$1,0),0)</f>
        <v>21531.252982830021</v>
      </c>
    </row>
    <row r="13790" spans="1:10">
      <c r="A13790">
        <v>13789</v>
      </c>
      <c r="B13790" s="4">
        <v>45324</v>
      </c>
      <c r="C13790" s="10">
        <f>DATE(YEAR(orders[[#This Row],[order_date]]), MONTH(orders[[#This Row],[order_date]]), 1)</f>
        <v>45323</v>
      </c>
      <c r="D13790" t="s">
        <v>4401</v>
      </c>
      <c r="E13790" t="s">
        <v>699</v>
      </c>
      <c r="F13790" t="str">
        <f>VLOOKUP(orders[[#This Row],[product_id]],Products!A:C,3,0)</f>
        <v>Appliances</v>
      </c>
      <c r="G13790">
        <v>1</v>
      </c>
      <c r="H13790" s="6">
        <v>0.1306029907466201</v>
      </c>
      <c r="I13790" s="2">
        <f>VLOOKUP($E13790,
Products!$A$1:$F$201,MATCH(Orders!I$1,Products!$A$1:$F$1,0),0)</f>
        <v>25091.998133165329</v>
      </c>
      <c r="J13790" s="2">
        <f>VLOOKUP($E13790,
Products!$A$1:$F$201,MATCH(Orders!J$1,Products!$A$1:$F$1,0),0)</f>
        <v>18464.226825266349</v>
      </c>
    </row>
    <row r="13791" spans="1:10">
      <c r="A13791">
        <v>13790</v>
      </c>
      <c r="B13791" s="4">
        <v>45933</v>
      </c>
      <c r="C13791" s="10">
        <f>DATE(YEAR(orders[[#This Row],[order_date]]), MONTH(orders[[#This Row],[order_date]]), 1)</f>
        <v>45931</v>
      </c>
      <c r="D13791" t="s">
        <v>2197</v>
      </c>
      <c r="E13791" t="s">
        <v>584</v>
      </c>
      <c r="F13791" t="str">
        <f>VLOOKUP(orders[[#This Row],[product_id]],Products!A:C,3,0)</f>
        <v>Electronics</v>
      </c>
      <c r="G13791">
        <v>1</v>
      </c>
      <c r="H13791" s="6">
        <v>0.17739143833189538</v>
      </c>
      <c r="I13791" s="2">
        <f>VLOOKUP($E13791,
Products!$A$1:$F$201,MATCH(Orders!I$1,Products!$A$1:$F$1,0),0)</f>
        <v>22521.77465591731</v>
      </c>
      <c r="J13791" s="2">
        <f>VLOOKUP($E13791,
Products!$A$1:$F$201,MATCH(Orders!J$1,Products!$A$1:$F$1,0),0)</f>
        <v>15596.91628423841</v>
      </c>
    </row>
    <row r="13792" spans="1:10">
      <c r="A13792">
        <v>13791</v>
      </c>
      <c r="B13792" s="4">
        <v>45520</v>
      </c>
      <c r="C13792" s="10">
        <f>DATE(YEAR(orders[[#This Row],[order_date]]), MONTH(orders[[#This Row],[order_date]]), 1)</f>
        <v>45505</v>
      </c>
      <c r="D13792" t="s">
        <v>4234</v>
      </c>
      <c r="E13792" t="s">
        <v>543</v>
      </c>
      <c r="F13792" t="str">
        <f>VLOOKUP(orders[[#This Row],[product_id]],Products!A:C,3,0)</f>
        <v>Appliances</v>
      </c>
      <c r="G13792">
        <v>2</v>
      </c>
      <c r="H13792" s="6">
        <v>0.10892053531582972</v>
      </c>
      <c r="I13792" s="2">
        <f>VLOOKUP($E13792,
Products!$A$1:$F$201,MATCH(Orders!I$1,Products!$A$1:$F$1,0),0)</f>
        <v>2300.989425669633</v>
      </c>
      <c r="J13792" s="2">
        <f>VLOOKUP($E13792,
Products!$A$1:$F$201,MATCH(Orders!J$1,Products!$A$1:$F$1,0),0)</f>
        <v>1726.390958088811</v>
      </c>
    </row>
    <row r="13793" spans="1:10">
      <c r="A13793">
        <v>13792</v>
      </c>
      <c r="B13793" s="4">
        <v>45115</v>
      </c>
      <c r="C13793" s="10">
        <f>DATE(YEAR(orders[[#This Row],[order_date]]), MONTH(orders[[#This Row],[order_date]]), 1)</f>
        <v>45108</v>
      </c>
      <c r="D13793" t="s">
        <v>3911</v>
      </c>
      <c r="E13793" t="s">
        <v>567</v>
      </c>
      <c r="F13793" t="str">
        <f>VLOOKUP(orders[[#This Row],[product_id]],Products!A:C,3,0)</f>
        <v>Electronics</v>
      </c>
      <c r="G13793">
        <v>2</v>
      </c>
      <c r="H13793" s="6">
        <v>0.17789137477814168</v>
      </c>
      <c r="I13793" s="2">
        <f>VLOOKUP($E13793,
Products!$A$1:$F$201,MATCH(Orders!I$1,Products!$A$1:$F$1,0),0)</f>
        <v>17514.171240093368</v>
      </c>
      <c r="J13793" s="2">
        <f>VLOOKUP($E13793,
Products!$A$1:$F$201,MATCH(Orders!J$1,Products!$A$1:$F$1,0),0)</f>
        <v>12226.76247250809</v>
      </c>
    </row>
    <row r="13794" spans="1:10">
      <c r="A13794">
        <v>13793</v>
      </c>
      <c r="B13794" s="4">
        <v>45030</v>
      </c>
      <c r="C13794" s="10">
        <f>DATE(YEAR(orders[[#This Row],[order_date]]), MONTH(orders[[#This Row],[order_date]]), 1)</f>
        <v>45017</v>
      </c>
      <c r="D13794" t="s">
        <v>4475</v>
      </c>
      <c r="E13794" t="s">
        <v>577</v>
      </c>
      <c r="F13794" t="str">
        <f>VLOOKUP(orders[[#This Row],[product_id]],Products!A:C,3,0)</f>
        <v>Appliances</v>
      </c>
      <c r="G13794">
        <v>3</v>
      </c>
      <c r="H13794" s="6">
        <v>7.832629027757404E-2</v>
      </c>
      <c r="I13794" s="2">
        <f>VLOOKUP($E13794,
Products!$A$1:$F$201,MATCH(Orders!I$1,Products!$A$1:$F$1,0),0)</f>
        <v>24178.046221204509</v>
      </c>
      <c r="J13794" s="2">
        <f>VLOOKUP($E13794,
Products!$A$1:$F$201,MATCH(Orders!J$1,Products!$A$1:$F$1,0),0)</f>
        <v>17784.08636999697</v>
      </c>
    </row>
    <row r="13795" spans="1:10">
      <c r="A13795">
        <v>13794</v>
      </c>
      <c r="B13795" s="4">
        <v>44959</v>
      </c>
      <c r="C13795" s="10">
        <f>DATE(YEAR(orders[[#This Row],[order_date]]), MONTH(orders[[#This Row],[order_date]]), 1)</f>
        <v>44958</v>
      </c>
      <c r="D13795" t="s">
        <v>880</v>
      </c>
      <c r="E13795" t="s">
        <v>679</v>
      </c>
      <c r="F13795" t="str">
        <f>VLOOKUP(orders[[#This Row],[product_id]],Products!A:C,3,0)</f>
        <v>Appliances</v>
      </c>
      <c r="G13795">
        <v>2</v>
      </c>
      <c r="H13795" s="6">
        <v>9.6332116000470286E-2</v>
      </c>
      <c r="I13795" s="2">
        <f>VLOOKUP($E13795,
Products!$A$1:$F$201,MATCH(Orders!I$1,Products!$A$1:$F$1,0),0)</f>
        <v>6336.1008284819591</v>
      </c>
      <c r="J13795" s="2">
        <f>VLOOKUP($E13795,
Products!$A$1:$F$201,MATCH(Orders!J$1,Products!$A$1:$F$1,0),0)</f>
        <v>5056.6203893460352</v>
      </c>
    </row>
    <row r="13796" spans="1:10">
      <c r="A13796">
        <v>13795</v>
      </c>
      <c r="B13796" s="4">
        <v>45675</v>
      </c>
      <c r="C13796" s="10">
        <f>DATE(YEAR(orders[[#This Row],[order_date]]), MONTH(orders[[#This Row],[order_date]]), 1)</f>
        <v>45658</v>
      </c>
      <c r="D13796" t="s">
        <v>4038</v>
      </c>
      <c r="E13796" t="s">
        <v>668</v>
      </c>
      <c r="F13796" t="str">
        <f>VLOOKUP(orders[[#This Row],[product_id]],Products!A:C,3,0)</f>
        <v>Electronics</v>
      </c>
      <c r="G13796">
        <v>1</v>
      </c>
      <c r="H13796" s="6">
        <v>0.16319510625372347</v>
      </c>
      <c r="I13796" s="2">
        <f>VLOOKUP($E13796,
Products!$A$1:$F$201,MATCH(Orders!I$1,Products!$A$1:$F$1,0),0)</f>
        <v>23702.058773663419</v>
      </c>
      <c r="J13796" s="2">
        <f>VLOOKUP($E13796,
Products!$A$1:$F$201,MATCH(Orders!J$1,Products!$A$1:$F$1,0),0)</f>
        <v>17657.804767621328</v>
      </c>
    </row>
    <row r="13797" spans="1:10">
      <c r="A13797">
        <v>13796</v>
      </c>
      <c r="B13797" s="4">
        <v>45300</v>
      </c>
      <c r="C13797" s="10">
        <f>DATE(YEAR(orders[[#This Row],[order_date]]), MONTH(orders[[#This Row],[order_date]]), 1)</f>
        <v>45292</v>
      </c>
      <c r="D13797" t="s">
        <v>3070</v>
      </c>
      <c r="E13797" t="s">
        <v>607</v>
      </c>
      <c r="F13797" t="str">
        <f>VLOOKUP(orders[[#This Row],[product_id]],Products!A:C,3,0)</f>
        <v>Appliances</v>
      </c>
      <c r="G13797">
        <v>2</v>
      </c>
      <c r="H13797" s="6">
        <v>6.6822041556526754E-2</v>
      </c>
      <c r="I13797" s="2">
        <f>VLOOKUP($E13797,
Products!$A$1:$F$201,MATCH(Orders!I$1,Products!$A$1:$F$1,0),0)</f>
        <v>6264.400042999192</v>
      </c>
      <c r="J13797" s="2">
        <f>VLOOKUP($E13797,
Products!$A$1:$F$201,MATCH(Orders!J$1,Products!$A$1:$F$1,0),0)</f>
        <v>4980.3849171743304</v>
      </c>
    </row>
    <row r="13798" spans="1:10">
      <c r="A13798">
        <v>13797</v>
      </c>
      <c r="B13798" s="4">
        <v>45962</v>
      </c>
      <c r="C13798" s="10">
        <f>DATE(YEAR(orders[[#This Row],[order_date]]), MONTH(orders[[#This Row],[order_date]]), 1)</f>
        <v>45962</v>
      </c>
      <c r="D13798" t="s">
        <v>3754</v>
      </c>
      <c r="E13798" t="s">
        <v>676</v>
      </c>
      <c r="F13798" t="str">
        <f>VLOOKUP(orders[[#This Row],[product_id]],Products!A:C,3,0)</f>
        <v>Electronics</v>
      </c>
      <c r="G13798">
        <v>1</v>
      </c>
      <c r="H13798" s="6">
        <v>0.1280824078489175</v>
      </c>
      <c r="I13798" s="2">
        <f>VLOOKUP($E13798,
Products!$A$1:$F$201,MATCH(Orders!I$1,Products!$A$1:$F$1,0),0)</f>
        <v>30008.64884218746</v>
      </c>
      <c r="J13798" s="2">
        <f>VLOOKUP($E13798,
Products!$A$1:$F$201,MATCH(Orders!J$1,Products!$A$1:$F$1,0),0)</f>
        <v>19907.2372539471</v>
      </c>
    </row>
    <row r="13799" spans="1:10">
      <c r="A13799">
        <v>13798</v>
      </c>
      <c r="B13799" s="4">
        <v>45667</v>
      </c>
      <c r="C13799" s="10">
        <f>DATE(YEAR(orders[[#This Row],[order_date]]), MONTH(orders[[#This Row],[order_date]]), 1)</f>
        <v>45658</v>
      </c>
      <c r="D13799" t="s">
        <v>1529</v>
      </c>
      <c r="E13799" t="s">
        <v>633</v>
      </c>
      <c r="F13799" t="str">
        <f>VLOOKUP(orders[[#This Row],[product_id]],Products!A:C,3,0)</f>
        <v>Appliances</v>
      </c>
      <c r="G13799">
        <v>2</v>
      </c>
      <c r="H13799" s="6">
        <v>9.7983570543732565E-2</v>
      </c>
      <c r="I13799" s="2">
        <f>VLOOKUP($E13799,
Products!$A$1:$F$201,MATCH(Orders!I$1,Products!$A$1:$F$1,0),0)</f>
        <v>2361.4162937319088</v>
      </c>
      <c r="J13799" s="2">
        <f>VLOOKUP($E13799,
Products!$A$1:$F$201,MATCH(Orders!J$1,Products!$A$1:$F$1,0),0)</f>
        <v>1552.5536411429621</v>
      </c>
    </row>
    <row r="13800" spans="1:10">
      <c r="A13800">
        <v>13799</v>
      </c>
      <c r="B13800" s="4">
        <v>45816</v>
      </c>
      <c r="C13800" s="10">
        <f>DATE(YEAR(orders[[#This Row],[order_date]]), MONTH(orders[[#This Row],[order_date]]), 1)</f>
        <v>45809</v>
      </c>
      <c r="D13800" t="s">
        <v>3623</v>
      </c>
      <c r="E13800" t="s">
        <v>663</v>
      </c>
      <c r="F13800" t="str">
        <f>VLOOKUP(orders[[#This Row],[product_id]],Products!A:C,3,0)</f>
        <v>Electronics</v>
      </c>
      <c r="G13800">
        <v>2</v>
      </c>
      <c r="H13800" s="6">
        <v>0.19116959798864444</v>
      </c>
      <c r="I13800" s="2">
        <f>VLOOKUP($E13800,
Products!$A$1:$F$201,MATCH(Orders!I$1,Products!$A$1:$F$1,0),0)</f>
        <v>12863.39473364416</v>
      </c>
      <c r="J13800" s="2">
        <f>VLOOKUP($E13800,
Products!$A$1:$F$201,MATCH(Orders!J$1,Products!$A$1:$F$1,0),0)</f>
        <v>9312.9321574947517</v>
      </c>
    </row>
    <row r="13801" spans="1:10">
      <c r="A13801">
        <v>13800</v>
      </c>
      <c r="B13801" s="4">
        <v>45382</v>
      </c>
      <c r="C13801" s="10">
        <f>DATE(YEAR(orders[[#This Row],[order_date]]), MONTH(orders[[#This Row],[order_date]]), 1)</f>
        <v>45352</v>
      </c>
      <c r="D13801" t="s">
        <v>1636</v>
      </c>
      <c r="E13801" t="s">
        <v>578</v>
      </c>
      <c r="F13801" t="str">
        <f>VLOOKUP(orders[[#This Row],[product_id]],Products!A:C,3,0)</f>
        <v>Electronics</v>
      </c>
      <c r="G13801">
        <v>2</v>
      </c>
      <c r="H13801" s="6">
        <v>0.2019313344367108</v>
      </c>
      <c r="I13801" s="2">
        <f>VLOOKUP($E13801,
Products!$A$1:$F$201,MATCH(Orders!I$1,Products!$A$1:$F$1,0),0)</f>
        <v>2632.553295816565</v>
      </c>
      <c r="J13801" s="2">
        <f>VLOOKUP($E13801,
Products!$A$1:$F$201,MATCH(Orders!J$1,Products!$A$1:$F$1,0),0)</f>
        <v>1732.316114566717</v>
      </c>
    </row>
    <row r="13802" spans="1:10">
      <c r="A13802">
        <v>13801</v>
      </c>
      <c r="B13802" s="4">
        <v>45175</v>
      </c>
      <c r="C13802" s="10">
        <f>DATE(YEAR(orders[[#This Row],[order_date]]), MONTH(orders[[#This Row],[order_date]]), 1)</f>
        <v>45170</v>
      </c>
      <c r="D13802" t="s">
        <v>3640</v>
      </c>
      <c r="E13802" t="s">
        <v>568</v>
      </c>
      <c r="F13802" t="str">
        <f>VLOOKUP(orders[[#This Row],[product_id]],Products!A:C,3,0)</f>
        <v>Electronics</v>
      </c>
      <c r="G13802">
        <v>1</v>
      </c>
      <c r="H13802" s="6">
        <v>0.11254854701640103</v>
      </c>
      <c r="I13802" s="2">
        <f>VLOOKUP($E13802,
Products!$A$1:$F$201,MATCH(Orders!I$1,Products!$A$1:$F$1,0),0)</f>
        <v>21702.72353355262</v>
      </c>
      <c r="J13802" s="2">
        <f>VLOOKUP($E13802,
Products!$A$1:$F$201,MATCH(Orders!J$1,Products!$A$1:$F$1,0),0)</f>
        <v>17244.710704747551</v>
      </c>
    </row>
    <row r="13803" spans="1:10">
      <c r="A13803">
        <v>13802</v>
      </c>
      <c r="B13803" s="4">
        <v>45374</v>
      </c>
      <c r="C13803" s="10">
        <f>DATE(YEAR(orders[[#This Row],[order_date]]), MONTH(orders[[#This Row],[order_date]]), 1)</f>
        <v>45352</v>
      </c>
      <c r="D13803" t="s">
        <v>2720</v>
      </c>
      <c r="E13803" t="s">
        <v>663</v>
      </c>
      <c r="F13803" t="str">
        <f>VLOOKUP(orders[[#This Row],[product_id]],Products!A:C,3,0)</f>
        <v>Electronics</v>
      </c>
      <c r="G13803">
        <v>2</v>
      </c>
      <c r="H13803" s="6">
        <v>0.10497462201546354</v>
      </c>
      <c r="I13803" s="2">
        <f>VLOOKUP($E13803,
Products!$A$1:$F$201,MATCH(Orders!I$1,Products!$A$1:$F$1,0),0)</f>
        <v>12863.39473364416</v>
      </c>
      <c r="J13803" s="2">
        <f>VLOOKUP($E13803,
Products!$A$1:$F$201,MATCH(Orders!J$1,Products!$A$1:$F$1,0),0)</f>
        <v>9312.9321574947517</v>
      </c>
    </row>
    <row r="13804" spans="1:10">
      <c r="A13804">
        <v>13803</v>
      </c>
      <c r="B13804" s="4">
        <v>45944</v>
      </c>
      <c r="C13804" s="10">
        <f>DATE(YEAR(orders[[#This Row],[order_date]]), MONTH(orders[[#This Row],[order_date]]), 1)</f>
        <v>45931</v>
      </c>
      <c r="D13804" t="s">
        <v>974</v>
      </c>
      <c r="E13804" t="s">
        <v>618</v>
      </c>
      <c r="F13804" t="str">
        <f>VLOOKUP(orders[[#This Row],[product_id]],Products!A:C,3,0)</f>
        <v>Appliances</v>
      </c>
      <c r="G13804">
        <v>3</v>
      </c>
      <c r="H13804" s="6">
        <v>0.14812991465617245</v>
      </c>
      <c r="I13804" s="2">
        <f>VLOOKUP($E13804,
Products!$A$1:$F$201,MATCH(Orders!I$1,Products!$A$1:$F$1,0),0)</f>
        <v>5546.9777002203573</v>
      </c>
      <c r="J13804" s="2">
        <f>VLOOKUP($E13804,
Products!$A$1:$F$201,MATCH(Orders!J$1,Products!$A$1:$F$1,0),0)</f>
        <v>4048.2565671880161</v>
      </c>
    </row>
    <row r="13805" spans="1:10">
      <c r="A13805">
        <v>13804</v>
      </c>
      <c r="B13805" s="4">
        <v>45906</v>
      </c>
      <c r="C13805" s="10">
        <f>DATE(YEAR(orders[[#This Row],[order_date]]), MONTH(orders[[#This Row],[order_date]]), 1)</f>
        <v>45901</v>
      </c>
      <c r="D13805" t="s">
        <v>2523</v>
      </c>
      <c r="E13805" t="s">
        <v>588</v>
      </c>
      <c r="F13805" t="str">
        <f>VLOOKUP(orders[[#This Row],[product_id]],Products!A:C,3,0)</f>
        <v>Electronics</v>
      </c>
      <c r="G13805">
        <v>1</v>
      </c>
      <c r="H13805" s="6">
        <v>0.2351541062716192</v>
      </c>
      <c r="I13805" s="2">
        <f>VLOOKUP($E13805,
Products!$A$1:$F$201,MATCH(Orders!I$1,Products!$A$1:$F$1,0),0)</f>
        <v>32539.342481911372</v>
      </c>
      <c r="J13805" s="2">
        <f>VLOOKUP($E13805,
Products!$A$1:$F$201,MATCH(Orders!J$1,Products!$A$1:$F$1,0),0)</f>
        <v>21531.252982830021</v>
      </c>
    </row>
    <row r="13806" spans="1:10">
      <c r="A13806">
        <v>13805</v>
      </c>
      <c r="B13806" s="4">
        <v>45954</v>
      </c>
      <c r="C13806" s="10">
        <f>DATE(YEAR(orders[[#This Row],[order_date]]), MONTH(orders[[#This Row],[order_date]]), 1)</f>
        <v>45931</v>
      </c>
      <c r="D13806" t="s">
        <v>3223</v>
      </c>
      <c r="E13806" t="s">
        <v>662</v>
      </c>
      <c r="F13806" t="str">
        <f>VLOOKUP(orders[[#This Row],[product_id]],Products!A:C,3,0)</f>
        <v>Electronics</v>
      </c>
      <c r="G13806">
        <v>2</v>
      </c>
      <c r="H13806" s="6">
        <v>0.20089570854248948</v>
      </c>
      <c r="I13806" s="2">
        <f>VLOOKUP($E13806,
Products!$A$1:$F$201,MATCH(Orders!I$1,Products!$A$1:$F$1,0),0)</f>
        <v>20028.650831777191</v>
      </c>
      <c r="J13806" s="2">
        <f>VLOOKUP($E13806,
Products!$A$1:$F$201,MATCH(Orders!J$1,Products!$A$1:$F$1,0),0)</f>
        <v>14139.84905320309</v>
      </c>
    </row>
    <row r="13807" spans="1:10">
      <c r="A13807">
        <v>13806</v>
      </c>
      <c r="B13807" s="4">
        <v>45099</v>
      </c>
      <c r="C13807" s="10">
        <f>DATE(YEAR(orders[[#This Row],[order_date]]), MONTH(orders[[#This Row],[order_date]]), 1)</f>
        <v>45078</v>
      </c>
      <c r="D13807" t="s">
        <v>929</v>
      </c>
      <c r="E13807" t="s">
        <v>699</v>
      </c>
      <c r="F13807" t="str">
        <f>VLOOKUP(orders[[#This Row],[product_id]],Products!A:C,3,0)</f>
        <v>Appliances</v>
      </c>
      <c r="G13807">
        <v>1</v>
      </c>
      <c r="H13807" s="6">
        <v>9.3584416336148293E-2</v>
      </c>
      <c r="I13807" s="2">
        <f>VLOOKUP($E13807,
Products!$A$1:$F$201,MATCH(Orders!I$1,Products!$A$1:$F$1,0),0)</f>
        <v>25091.998133165329</v>
      </c>
      <c r="J13807" s="2">
        <f>VLOOKUP($E13807,
Products!$A$1:$F$201,MATCH(Orders!J$1,Products!$A$1:$F$1,0),0)</f>
        <v>18464.226825266349</v>
      </c>
    </row>
    <row r="13808" spans="1:10">
      <c r="A13808">
        <v>13807</v>
      </c>
      <c r="B13808" s="4">
        <v>45297</v>
      </c>
      <c r="C13808" s="10">
        <f>DATE(YEAR(orders[[#This Row],[order_date]]), MONTH(orders[[#This Row],[order_date]]), 1)</f>
        <v>45292</v>
      </c>
      <c r="D13808" t="s">
        <v>1981</v>
      </c>
      <c r="E13808" t="s">
        <v>705</v>
      </c>
      <c r="F13808" t="str">
        <f>VLOOKUP(orders[[#This Row],[product_id]],Products!A:C,3,0)</f>
        <v>Electronics</v>
      </c>
      <c r="G13808">
        <v>1</v>
      </c>
      <c r="H13808" s="6">
        <v>0.199707417791402</v>
      </c>
      <c r="I13808" s="2">
        <f>VLOOKUP($E13808,
Products!$A$1:$F$201,MATCH(Orders!I$1,Products!$A$1:$F$1,0),0)</f>
        <v>11719.594724541899</v>
      </c>
      <c r="J13808" s="2">
        <f>VLOOKUP($E13808,
Products!$A$1:$F$201,MATCH(Orders!J$1,Products!$A$1:$F$1,0),0)</f>
        <v>7926.6332911718628</v>
      </c>
    </row>
    <row r="13809" spans="1:10">
      <c r="A13809">
        <v>13808</v>
      </c>
      <c r="B13809" s="4">
        <v>45717</v>
      </c>
      <c r="C13809" s="10">
        <f>DATE(YEAR(orders[[#This Row],[order_date]]), MONTH(orders[[#This Row],[order_date]]), 1)</f>
        <v>45717</v>
      </c>
      <c r="D13809" t="s">
        <v>3841</v>
      </c>
      <c r="E13809" t="s">
        <v>527</v>
      </c>
      <c r="F13809" t="str">
        <f>VLOOKUP(orders[[#This Row],[product_id]],Products!A:C,3,0)</f>
        <v>Appliances</v>
      </c>
      <c r="G13809">
        <v>2</v>
      </c>
      <c r="H13809" s="6">
        <v>8.3622091372293428E-2</v>
      </c>
      <c r="I13809" s="2">
        <f>VLOOKUP($E13809,
Products!$A$1:$F$201,MATCH(Orders!I$1,Products!$A$1:$F$1,0),0)</f>
        <v>25833.54427698228</v>
      </c>
      <c r="J13809" s="2">
        <f>VLOOKUP($E13809,
Products!$A$1:$F$201,MATCH(Orders!J$1,Products!$A$1:$F$1,0),0)</f>
        <v>16827.881451334611</v>
      </c>
    </row>
    <row r="13810" spans="1:10">
      <c r="A13810">
        <v>13809</v>
      </c>
      <c r="B13810" s="4">
        <v>45675</v>
      </c>
      <c r="C13810" s="10">
        <f>DATE(YEAR(orders[[#This Row],[order_date]]), MONTH(orders[[#This Row],[order_date]]), 1)</f>
        <v>45658</v>
      </c>
      <c r="D13810" t="s">
        <v>3728</v>
      </c>
      <c r="E13810" t="s">
        <v>668</v>
      </c>
      <c r="F13810" t="str">
        <f>VLOOKUP(orders[[#This Row],[product_id]],Products!A:C,3,0)</f>
        <v>Electronics</v>
      </c>
      <c r="G13810">
        <v>2</v>
      </c>
      <c r="H13810" s="6">
        <v>0.16583601608344478</v>
      </c>
      <c r="I13810" s="2">
        <f>VLOOKUP($E13810,
Products!$A$1:$F$201,MATCH(Orders!I$1,Products!$A$1:$F$1,0),0)</f>
        <v>23702.058773663419</v>
      </c>
      <c r="J13810" s="2">
        <f>VLOOKUP($E13810,
Products!$A$1:$F$201,MATCH(Orders!J$1,Products!$A$1:$F$1,0),0)</f>
        <v>17657.804767621328</v>
      </c>
    </row>
    <row r="13811" spans="1:10">
      <c r="A13811">
        <v>13810</v>
      </c>
      <c r="B13811" s="4">
        <v>45713</v>
      </c>
      <c r="C13811" s="10">
        <f>DATE(YEAR(orders[[#This Row],[order_date]]), MONTH(orders[[#This Row],[order_date]]), 1)</f>
        <v>45689</v>
      </c>
      <c r="D13811" t="s">
        <v>3660</v>
      </c>
      <c r="E13811" t="s">
        <v>675</v>
      </c>
      <c r="F13811" t="str">
        <f>VLOOKUP(orders[[#This Row],[product_id]],Products!A:C,3,0)</f>
        <v>Appliances</v>
      </c>
      <c r="G13811">
        <v>1</v>
      </c>
      <c r="H13811" s="6">
        <v>5.0235127667879999E-2</v>
      </c>
      <c r="I13811" s="2">
        <f>VLOOKUP($E13811,
Products!$A$1:$F$201,MATCH(Orders!I$1,Products!$A$1:$F$1,0),0)</f>
        <v>23552.642442203069</v>
      </c>
      <c r="J13811" s="2">
        <f>VLOOKUP($E13811,
Products!$A$1:$F$201,MATCH(Orders!J$1,Products!$A$1:$F$1,0),0)</f>
        <v>17389.42325132497</v>
      </c>
    </row>
    <row r="13812" spans="1:10">
      <c r="A13812">
        <v>13811</v>
      </c>
      <c r="B13812" s="4">
        <v>45766</v>
      </c>
      <c r="C13812" s="10">
        <f>DATE(YEAR(orders[[#This Row],[order_date]]), MONTH(orders[[#This Row],[order_date]]), 1)</f>
        <v>45748</v>
      </c>
      <c r="D13812" t="s">
        <v>3583</v>
      </c>
      <c r="E13812" t="s">
        <v>657</v>
      </c>
      <c r="F13812" t="str">
        <f>VLOOKUP(orders[[#This Row],[product_id]],Products!A:C,3,0)</f>
        <v>Appliances</v>
      </c>
      <c r="G13812">
        <v>3</v>
      </c>
      <c r="H13812" s="6">
        <v>0.12795682373737213</v>
      </c>
      <c r="I13812" s="2">
        <f>VLOOKUP($E13812,
Products!$A$1:$F$201,MATCH(Orders!I$1,Products!$A$1:$F$1,0),0)</f>
        <v>6275.8669412443169</v>
      </c>
      <c r="J13812" s="2">
        <f>VLOOKUP($E13812,
Products!$A$1:$F$201,MATCH(Orders!J$1,Products!$A$1:$F$1,0),0)</f>
        <v>4742.5097602697688</v>
      </c>
    </row>
    <row r="13813" spans="1:10">
      <c r="A13813">
        <v>13812</v>
      </c>
      <c r="B13813" s="4">
        <v>45326</v>
      </c>
      <c r="C13813" s="10">
        <f>DATE(YEAR(orders[[#This Row],[order_date]]), MONTH(orders[[#This Row],[order_date]]), 1)</f>
        <v>45323</v>
      </c>
      <c r="D13813" t="s">
        <v>4241</v>
      </c>
      <c r="E13813" t="s">
        <v>531</v>
      </c>
      <c r="F13813" t="str">
        <f>VLOOKUP(orders[[#This Row],[product_id]],Products!A:C,3,0)</f>
        <v>Electronics</v>
      </c>
      <c r="G13813">
        <v>1</v>
      </c>
      <c r="H13813" s="6">
        <v>0.1004708475110261</v>
      </c>
      <c r="I13813" s="2">
        <f>VLOOKUP($E13813,
Products!$A$1:$F$201,MATCH(Orders!I$1,Products!$A$1:$F$1,0),0)</f>
        <v>29674.378925417219</v>
      </c>
      <c r="J13813" s="2">
        <f>VLOOKUP($E13813,
Products!$A$1:$F$201,MATCH(Orders!J$1,Products!$A$1:$F$1,0),0)</f>
        <v>20795.30337605517</v>
      </c>
    </row>
    <row r="13814" spans="1:10">
      <c r="A13814">
        <v>13813</v>
      </c>
      <c r="B13814" s="4">
        <v>46008</v>
      </c>
      <c r="C13814" s="10">
        <f>DATE(YEAR(orders[[#This Row],[order_date]]), MONTH(orders[[#This Row],[order_date]]), 1)</f>
        <v>45992</v>
      </c>
      <c r="D13814" t="s">
        <v>1853</v>
      </c>
      <c r="E13814" t="s">
        <v>664</v>
      </c>
      <c r="F13814" t="str">
        <f>VLOOKUP(orders[[#This Row],[product_id]],Products!A:C,3,0)</f>
        <v>Appliances</v>
      </c>
      <c r="G13814">
        <v>2</v>
      </c>
      <c r="H13814" s="6">
        <v>0.14987636831443613</v>
      </c>
      <c r="I13814" s="2">
        <f>VLOOKUP($E13814,
Products!$A$1:$F$201,MATCH(Orders!I$1,Products!$A$1:$F$1,0),0)</f>
        <v>2181.6314584966208</v>
      </c>
      <c r="J13814" s="2">
        <f>VLOOKUP($E13814,
Products!$A$1:$F$201,MATCH(Orders!J$1,Products!$A$1:$F$1,0),0)</f>
        <v>1607.5776178781809</v>
      </c>
    </row>
    <row r="13815" spans="1:10">
      <c r="A13815">
        <v>13814</v>
      </c>
      <c r="B13815" s="4">
        <v>45474</v>
      </c>
      <c r="C13815" s="10">
        <f>DATE(YEAR(orders[[#This Row],[order_date]]), MONTH(orders[[#This Row],[order_date]]), 1)</f>
        <v>45474</v>
      </c>
      <c r="D13815" t="s">
        <v>4359</v>
      </c>
      <c r="E13815" t="s">
        <v>592</v>
      </c>
      <c r="F13815" t="str">
        <f>VLOOKUP(orders[[#This Row],[product_id]],Products!A:C,3,0)</f>
        <v>Electronics</v>
      </c>
      <c r="G13815">
        <v>2</v>
      </c>
      <c r="H13815" s="6">
        <v>0.12178980288058368</v>
      </c>
      <c r="I13815" s="2">
        <f>VLOOKUP($E13815,
Products!$A$1:$F$201,MATCH(Orders!I$1,Products!$A$1:$F$1,0),0)</f>
        <v>12221.95918536383</v>
      </c>
      <c r="J13815" s="2">
        <f>VLOOKUP($E13815,
Products!$A$1:$F$201,MATCH(Orders!J$1,Products!$A$1:$F$1,0),0)</f>
        <v>9737.7215556427309</v>
      </c>
    </row>
    <row r="13816" spans="1:10">
      <c r="A13816">
        <v>13815</v>
      </c>
      <c r="B13816" s="4">
        <v>45334</v>
      </c>
      <c r="C13816" s="10">
        <f>DATE(YEAR(orders[[#This Row],[order_date]]), MONTH(orders[[#This Row],[order_date]]), 1)</f>
        <v>45323</v>
      </c>
      <c r="D13816" t="s">
        <v>943</v>
      </c>
      <c r="E13816" t="s">
        <v>635</v>
      </c>
      <c r="F13816" t="str">
        <f>VLOOKUP(orders[[#This Row],[product_id]],Products!A:C,3,0)</f>
        <v>Electronics</v>
      </c>
      <c r="G13816">
        <v>1</v>
      </c>
      <c r="H13816" s="6">
        <v>0.1766693516767234</v>
      </c>
      <c r="I13816" s="2">
        <f>VLOOKUP($E13816,
Products!$A$1:$F$201,MATCH(Orders!I$1,Products!$A$1:$F$1,0),0)</f>
        <v>31014.321091901689</v>
      </c>
      <c r="J13816" s="2">
        <f>VLOOKUP($E13816,
Products!$A$1:$F$201,MATCH(Orders!J$1,Products!$A$1:$F$1,0),0)</f>
        <v>23202.91049209132</v>
      </c>
    </row>
    <row r="13817" spans="1:10">
      <c r="A13817">
        <v>13816</v>
      </c>
      <c r="B13817" s="4">
        <v>45567</v>
      </c>
      <c r="C13817" s="10">
        <f>DATE(YEAR(orders[[#This Row],[order_date]]), MONTH(orders[[#This Row],[order_date]]), 1)</f>
        <v>45566</v>
      </c>
      <c r="D13817" t="s">
        <v>2828</v>
      </c>
      <c r="E13817" t="s">
        <v>672</v>
      </c>
      <c r="F13817" t="str">
        <f>VLOOKUP(orders[[#This Row],[product_id]],Products!A:C,3,0)</f>
        <v>Electronics</v>
      </c>
      <c r="G13817">
        <v>1</v>
      </c>
      <c r="H13817" s="6">
        <v>0.16457911334611203</v>
      </c>
      <c r="I13817" s="2">
        <f>VLOOKUP($E13817,
Products!$A$1:$F$201,MATCH(Orders!I$1,Products!$A$1:$F$1,0),0)</f>
        <v>29856.340212906369</v>
      </c>
      <c r="J13817" s="2">
        <f>VLOOKUP($E13817,
Products!$A$1:$F$201,MATCH(Orders!J$1,Products!$A$1:$F$1,0),0)</f>
        <v>19759.064823078941</v>
      </c>
    </row>
    <row r="13818" spans="1:10">
      <c r="A13818">
        <v>13817</v>
      </c>
      <c r="B13818" s="4">
        <v>44990</v>
      </c>
      <c r="C13818" s="10">
        <f>DATE(YEAR(orders[[#This Row],[order_date]]), MONTH(orders[[#This Row],[order_date]]), 1)</f>
        <v>44986</v>
      </c>
      <c r="D13818" t="s">
        <v>4219</v>
      </c>
      <c r="E13818" t="s">
        <v>602</v>
      </c>
      <c r="F13818" t="str">
        <f>VLOOKUP(orders[[#This Row],[product_id]],Products!A:C,3,0)</f>
        <v>Appliances</v>
      </c>
      <c r="G13818">
        <v>2</v>
      </c>
      <c r="H13818" s="6">
        <v>0.12364617936149076</v>
      </c>
      <c r="I13818" s="2">
        <f>VLOOKUP($E13818,
Products!$A$1:$F$201,MATCH(Orders!I$1,Products!$A$1:$F$1,0),0)</f>
        <v>22834.95547197924</v>
      </c>
      <c r="J13818" s="2">
        <f>VLOOKUP($E13818,
Products!$A$1:$F$201,MATCH(Orders!J$1,Products!$A$1:$F$1,0),0)</f>
        <v>17972.460052660601</v>
      </c>
    </row>
    <row r="13819" spans="1:10">
      <c r="A13819">
        <v>13818</v>
      </c>
      <c r="B13819" s="4">
        <v>45500</v>
      </c>
      <c r="C13819" s="10">
        <f>DATE(YEAR(orders[[#This Row],[order_date]]), MONTH(orders[[#This Row],[order_date]]), 1)</f>
        <v>45474</v>
      </c>
      <c r="D13819" t="s">
        <v>1205</v>
      </c>
      <c r="E13819" t="s">
        <v>645</v>
      </c>
      <c r="F13819" t="str">
        <f>VLOOKUP(orders[[#This Row],[product_id]],Products!A:C,3,0)</f>
        <v>Electronics</v>
      </c>
      <c r="G13819">
        <v>2</v>
      </c>
      <c r="H13819" s="6">
        <v>0.2200735792431345</v>
      </c>
      <c r="I13819" s="2">
        <f>VLOOKUP($E13819,
Products!$A$1:$F$201,MATCH(Orders!I$1,Products!$A$1:$F$1,0),0)</f>
        <v>29658.239859810968</v>
      </c>
      <c r="J13819" s="2">
        <f>VLOOKUP($E13819,
Products!$A$1:$F$201,MATCH(Orders!J$1,Products!$A$1:$F$1,0),0)</f>
        <v>22421.521919652871</v>
      </c>
    </row>
    <row r="13820" spans="1:10">
      <c r="A13820">
        <v>13819</v>
      </c>
      <c r="B13820" s="4">
        <v>45346</v>
      </c>
      <c r="C13820" s="10">
        <f>DATE(YEAR(orders[[#This Row],[order_date]]), MONTH(orders[[#This Row],[order_date]]), 1)</f>
        <v>45323</v>
      </c>
      <c r="D13820" t="s">
        <v>2251</v>
      </c>
      <c r="E13820" t="s">
        <v>578</v>
      </c>
      <c r="F13820" t="str">
        <f>VLOOKUP(orders[[#This Row],[product_id]],Products!A:C,3,0)</f>
        <v>Electronics</v>
      </c>
      <c r="G13820">
        <v>2</v>
      </c>
      <c r="H13820" s="6">
        <v>0.22333640915620337</v>
      </c>
      <c r="I13820" s="2">
        <f>VLOOKUP($E13820,
Products!$A$1:$F$201,MATCH(Orders!I$1,Products!$A$1:$F$1,0),0)</f>
        <v>2632.553295816565</v>
      </c>
      <c r="J13820" s="2">
        <f>VLOOKUP($E13820,
Products!$A$1:$F$201,MATCH(Orders!J$1,Products!$A$1:$F$1,0),0)</f>
        <v>1732.316114566717</v>
      </c>
    </row>
    <row r="13821" spans="1:10">
      <c r="A13821">
        <v>13820</v>
      </c>
      <c r="B13821" s="4">
        <v>45072</v>
      </c>
      <c r="C13821" s="10">
        <f>DATE(YEAR(orders[[#This Row],[order_date]]), MONTH(orders[[#This Row],[order_date]]), 1)</f>
        <v>45047</v>
      </c>
      <c r="D13821" t="s">
        <v>4689</v>
      </c>
      <c r="E13821" t="s">
        <v>677</v>
      </c>
      <c r="F13821" t="str">
        <f>VLOOKUP(orders[[#This Row],[product_id]],Products!A:C,3,0)</f>
        <v>Electronics</v>
      </c>
      <c r="G13821">
        <v>3</v>
      </c>
      <c r="H13821" s="6">
        <v>0.24655230809033302</v>
      </c>
      <c r="I13821" s="2">
        <f>VLOOKUP($E13821,
Products!$A$1:$F$201,MATCH(Orders!I$1,Products!$A$1:$F$1,0),0)</f>
        <v>11360.699432756561</v>
      </c>
      <c r="J13821" s="2">
        <f>VLOOKUP($E13821,
Products!$A$1:$F$201,MATCH(Orders!J$1,Products!$A$1:$F$1,0),0)</f>
        <v>8118.8949869342459</v>
      </c>
    </row>
    <row r="13822" spans="1:10">
      <c r="A13822">
        <v>13821</v>
      </c>
      <c r="B13822" s="4">
        <v>44943</v>
      </c>
      <c r="C13822" s="10">
        <f>DATE(YEAR(orders[[#This Row],[order_date]]), MONTH(orders[[#This Row],[order_date]]), 1)</f>
        <v>44927</v>
      </c>
      <c r="D13822" t="s">
        <v>973</v>
      </c>
      <c r="E13822" t="s">
        <v>548</v>
      </c>
      <c r="F13822" t="str">
        <f>VLOOKUP(orders[[#This Row],[product_id]],Products!A:C,3,0)</f>
        <v>Appliances</v>
      </c>
      <c r="G13822">
        <v>1</v>
      </c>
      <c r="H13822" s="6">
        <v>6.8915249996401029E-2</v>
      </c>
      <c r="I13822" s="2">
        <f>VLOOKUP($E13822,
Products!$A$1:$F$201,MATCH(Orders!I$1,Products!$A$1:$F$1,0),0)</f>
        <v>2211.9922659782978</v>
      </c>
      <c r="J13822" s="2">
        <f>VLOOKUP($E13822,
Products!$A$1:$F$201,MATCH(Orders!J$1,Products!$A$1:$F$1,0),0)</f>
        <v>1741.1720710333091</v>
      </c>
    </row>
    <row r="13823" spans="1:10">
      <c r="A13823">
        <v>13822</v>
      </c>
      <c r="B13823" s="4">
        <v>45024</v>
      </c>
      <c r="C13823" s="10">
        <f>DATE(YEAR(orders[[#This Row],[order_date]]), MONTH(orders[[#This Row],[order_date]]), 1)</f>
        <v>45017</v>
      </c>
      <c r="D13823" t="s">
        <v>2216</v>
      </c>
      <c r="E13823" t="s">
        <v>700</v>
      </c>
      <c r="F13823" t="str">
        <f>VLOOKUP(orders[[#This Row],[product_id]],Products!A:C,3,0)</f>
        <v>Electronics</v>
      </c>
      <c r="G13823">
        <v>1</v>
      </c>
      <c r="H13823" s="6">
        <v>0.15208221604159286</v>
      </c>
      <c r="I13823" s="2">
        <f>VLOOKUP($E13823,
Products!$A$1:$F$201,MATCH(Orders!I$1,Products!$A$1:$F$1,0),0)</f>
        <v>11070.26215043813</v>
      </c>
      <c r="J13823" s="2">
        <f>VLOOKUP($E13823,
Products!$A$1:$F$201,MATCH(Orders!J$1,Products!$A$1:$F$1,0),0)</f>
        <v>7867.3909748932683</v>
      </c>
    </row>
    <row r="13824" spans="1:10">
      <c r="A13824">
        <v>13823</v>
      </c>
      <c r="B13824" s="4">
        <v>45378</v>
      </c>
      <c r="C13824" s="10">
        <f>DATE(YEAR(orders[[#This Row],[order_date]]), MONTH(orders[[#This Row],[order_date]]), 1)</f>
        <v>45352</v>
      </c>
      <c r="D13824" t="s">
        <v>1692</v>
      </c>
      <c r="E13824" t="s">
        <v>593</v>
      </c>
      <c r="F13824" t="str">
        <f>VLOOKUP(orders[[#This Row],[product_id]],Products!A:C,3,0)</f>
        <v>Electronics</v>
      </c>
      <c r="G13824">
        <v>2</v>
      </c>
      <c r="H13824" s="6">
        <v>0.14620363910688869</v>
      </c>
      <c r="I13824" s="2">
        <f>VLOOKUP($E13824,
Products!$A$1:$F$201,MATCH(Orders!I$1,Products!$A$1:$F$1,0),0)</f>
        <v>2667.7858525453248</v>
      </c>
      <c r="J13824" s="2">
        <f>VLOOKUP($E13824,
Products!$A$1:$F$201,MATCH(Orders!J$1,Products!$A$1:$F$1,0),0)</f>
        <v>1797.4955098065359</v>
      </c>
    </row>
    <row r="13825" spans="1:10">
      <c r="A13825">
        <v>13824</v>
      </c>
      <c r="B13825" s="4">
        <v>45901</v>
      </c>
      <c r="C13825" s="10">
        <f>DATE(YEAR(orders[[#This Row],[order_date]]), MONTH(orders[[#This Row],[order_date]]), 1)</f>
        <v>45901</v>
      </c>
      <c r="D13825" t="s">
        <v>2329</v>
      </c>
      <c r="E13825" t="s">
        <v>602</v>
      </c>
      <c r="F13825" t="str">
        <f>VLOOKUP(orders[[#This Row],[product_id]],Products!A:C,3,0)</f>
        <v>Appliances</v>
      </c>
      <c r="G13825">
        <v>1</v>
      </c>
      <c r="H13825" s="6">
        <v>0.11643902714251886</v>
      </c>
      <c r="I13825" s="2">
        <f>VLOOKUP($E13825,
Products!$A$1:$F$201,MATCH(Orders!I$1,Products!$A$1:$F$1,0),0)</f>
        <v>22834.95547197924</v>
      </c>
      <c r="J13825" s="2">
        <f>VLOOKUP($E13825,
Products!$A$1:$F$201,MATCH(Orders!J$1,Products!$A$1:$F$1,0),0)</f>
        <v>17972.460052660601</v>
      </c>
    </row>
    <row r="13826" spans="1:10">
      <c r="A13826">
        <v>13825</v>
      </c>
      <c r="B13826" s="4">
        <v>45824</v>
      </c>
      <c r="C13826" s="10">
        <f>DATE(YEAR(orders[[#This Row],[order_date]]), MONTH(orders[[#This Row],[order_date]]), 1)</f>
        <v>45809</v>
      </c>
      <c r="D13826" t="s">
        <v>3827</v>
      </c>
      <c r="E13826" t="s">
        <v>671</v>
      </c>
      <c r="F13826" t="str">
        <f>VLOOKUP(orders[[#This Row],[product_id]],Products!A:C,3,0)</f>
        <v>Electronics</v>
      </c>
      <c r="G13826">
        <v>3</v>
      </c>
      <c r="H13826" s="6">
        <v>0.14857442438741145</v>
      </c>
      <c r="I13826" s="2">
        <f>VLOOKUP($E13826,
Products!$A$1:$F$201,MATCH(Orders!I$1,Products!$A$1:$F$1,0),0)</f>
        <v>20226.002416343759</v>
      </c>
      <c r="J13826" s="2">
        <f>VLOOKUP($E13826,
Products!$A$1:$F$201,MATCH(Orders!J$1,Products!$A$1:$F$1,0),0)</f>
        <v>13513.884167631189</v>
      </c>
    </row>
    <row r="13827" spans="1:10">
      <c r="A13827">
        <v>13826</v>
      </c>
      <c r="B13827" s="4">
        <v>45942</v>
      </c>
      <c r="C13827" s="10">
        <f>DATE(YEAR(orders[[#This Row],[order_date]]), MONTH(orders[[#This Row],[order_date]]), 1)</f>
        <v>45931</v>
      </c>
      <c r="D13827" t="s">
        <v>4432</v>
      </c>
      <c r="E13827" t="s">
        <v>699</v>
      </c>
      <c r="F13827" t="str">
        <f>VLOOKUP(orders[[#This Row],[product_id]],Products!A:C,3,0)</f>
        <v>Appliances</v>
      </c>
      <c r="G13827">
        <v>3</v>
      </c>
      <c r="H13827" s="6">
        <v>0.10962445685148269</v>
      </c>
      <c r="I13827" s="2">
        <f>VLOOKUP($E13827,
Products!$A$1:$F$201,MATCH(Orders!I$1,Products!$A$1:$F$1,0),0)</f>
        <v>25091.998133165329</v>
      </c>
      <c r="J13827" s="2">
        <f>VLOOKUP($E13827,
Products!$A$1:$F$201,MATCH(Orders!J$1,Products!$A$1:$F$1,0),0)</f>
        <v>18464.226825266349</v>
      </c>
    </row>
    <row r="13828" spans="1:10">
      <c r="A13828">
        <v>13827</v>
      </c>
      <c r="B13828" s="4">
        <v>45405</v>
      </c>
      <c r="C13828" s="10">
        <f>DATE(YEAR(orders[[#This Row],[order_date]]), MONTH(orders[[#This Row],[order_date]]), 1)</f>
        <v>45383</v>
      </c>
      <c r="D13828" t="s">
        <v>3836</v>
      </c>
      <c r="E13828" t="s">
        <v>545</v>
      </c>
      <c r="F13828" t="str">
        <f>VLOOKUP(orders[[#This Row],[product_id]],Products!A:C,3,0)</f>
        <v>Electronics</v>
      </c>
      <c r="G13828">
        <v>3</v>
      </c>
      <c r="H13828" s="6">
        <v>0.11123214436747091</v>
      </c>
      <c r="I13828" s="2">
        <f>VLOOKUP($E13828,
Products!$A$1:$F$201,MATCH(Orders!I$1,Products!$A$1:$F$1,0),0)</f>
        <v>11292.44914297154</v>
      </c>
      <c r="J13828" s="2">
        <f>VLOOKUP($E13828,
Products!$A$1:$F$201,MATCH(Orders!J$1,Products!$A$1:$F$1,0),0)</f>
        <v>7616.0274340726546</v>
      </c>
    </row>
    <row r="13829" spans="1:10">
      <c r="A13829">
        <v>13828</v>
      </c>
      <c r="B13829" s="4">
        <v>45127</v>
      </c>
      <c r="C13829" s="10">
        <f>DATE(YEAR(orders[[#This Row],[order_date]]), MONTH(orders[[#This Row],[order_date]]), 1)</f>
        <v>45108</v>
      </c>
      <c r="D13829" t="s">
        <v>4231</v>
      </c>
      <c r="E13829" t="s">
        <v>655</v>
      </c>
      <c r="F13829" t="str">
        <f>VLOOKUP(orders[[#This Row],[product_id]],Products!A:C,3,0)</f>
        <v>Appliances</v>
      </c>
      <c r="G13829">
        <v>1</v>
      </c>
      <c r="H13829" s="6">
        <v>0.11514956645285042</v>
      </c>
      <c r="I13829" s="2">
        <f>VLOOKUP($E13829,
Products!$A$1:$F$201,MATCH(Orders!I$1,Products!$A$1:$F$1,0),0)</f>
        <v>24072.170529057032</v>
      </c>
      <c r="J13829" s="2">
        <f>VLOOKUP($E13829,
Products!$A$1:$F$201,MATCH(Orders!J$1,Products!$A$1:$F$1,0),0)</f>
        <v>16358.626370717549</v>
      </c>
    </row>
    <row r="13830" spans="1:10">
      <c r="A13830">
        <v>13829</v>
      </c>
      <c r="B13830" s="4">
        <v>45105</v>
      </c>
      <c r="C13830" s="10">
        <f>DATE(YEAR(orders[[#This Row],[order_date]]), MONTH(orders[[#This Row],[order_date]]), 1)</f>
        <v>45078</v>
      </c>
      <c r="D13830" t="s">
        <v>4607</v>
      </c>
      <c r="E13830" t="s">
        <v>696</v>
      </c>
      <c r="F13830" t="str">
        <f>VLOOKUP(orders[[#This Row],[product_id]],Products!A:C,3,0)</f>
        <v>Electronics</v>
      </c>
      <c r="G13830">
        <v>1</v>
      </c>
      <c r="H13830" s="6">
        <v>0.18520711585780492</v>
      </c>
      <c r="I13830" s="2">
        <f>VLOOKUP($E13830,
Products!$A$1:$F$201,MATCH(Orders!I$1,Products!$A$1:$F$1,0),0)</f>
        <v>2723.6534496184809</v>
      </c>
      <c r="J13830" s="2">
        <f>VLOOKUP($E13830,
Products!$A$1:$F$201,MATCH(Orders!J$1,Products!$A$1:$F$1,0),0)</f>
        <v>1872.4715951823</v>
      </c>
    </row>
    <row r="13831" spans="1:10">
      <c r="A13831">
        <v>13830</v>
      </c>
      <c r="B13831" s="4">
        <v>45434</v>
      </c>
      <c r="C13831" s="10">
        <f>DATE(YEAR(orders[[#This Row],[order_date]]), MONTH(orders[[#This Row],[order_date]]), 1)</f>
        <v>45413</v>
      </c>
      <c r="D13831" t="s">
        <v>1428</v>
      </c>
      <c r="E13831" t="s">
        <v>692</v>
      </c>
      <c r="F13831" t="str">
        <f>VLOOKUP(orders[[#This Row],[product_id]],Products!A:C,3,0)</f>
        <v>Electronics</v>
      </c>
      <c r="G13831">
        <v>2</v>
      </c>
      <c r="H13831" s="6">
        <v>0.16929410039622109</v>
      </c>
      <c r="I13831" s="2">
        <f>VLOOKUP($E13831,
Products!$A$1:$F$201,MATCH(Orders!I$1,Products!$A$1:$F$1,0),0)</f>
        <v>18150.337151787651</v>
      </c>
      <c r="J13831" s="2">
        <f>VLOOKUP($E13831,
Products!$A$1:$F$201,MATCH(Orders!J$1,Products!$A$1:$F$1,0),0)</f>
        <v>11965.45000430708</v>
      </c>
    </row>
    <row r="13832" spans="1:10">
      <c r="A13832">
        <v>13831</v>
      </c>
      <c r="B13832" s="4">
        <v>45379</v>
      </c>
      <c r="C13832" s="10">
        <f>DATE(YEAR(orders[[#This Row],[order_date]]), MONTH(orders[[#This Row],[order_date]]), 1)</f>
        <v>45352</v>
      </c>
      <c r="D13832" t="s">
        <v>1801</v>
      </c>
      <c r="E13832" t="s">
        <v>524</v>
      </c>
      <c r="F13832" t="str">
        <f>VLOOKUP(orders[[#This Row],[product_id]],Products!A:C,3,0)</f>
        <v>Electronics</v>
      </c>
      <c r="G13832">
        <v>1</v>
      </c>
      <c r="H13832" s="6">
        <v>0.11216594668274578</v>
      </c>
      <c r="I13832" s="2">
        <f>VLOOKUP($E13832,
Products!$A$1:$F$201,MATCH(Orders!I$1,Products!$A$1:$F$1,0),0)</f>
        <v>13162.372749153699</v>
      </c>
      <c r="J13832" s="2">
        <f>VLOOKUP($E13832,
Products!$A$1:$F$201,MATCH(Orders!J$1,Products!$A$1:$F$1,0),0)</f>
        <v>8772.7564251238819</v>
      </c>
    </row>
    <row r="13833" spans="1:10">
      <c r="A13833">
        <v>13832</v>
      </c>
      <c r="B13833" s="4">
        <v>45196</v>
      </c>
      <c r="C13833" s="10">
        <f>DATE(YEAR(orders[[#This Row],[order_date]]), MONTH(orders[[#This Row],[order_date]]), 1)</f>
        <v>45170</v>
      </c>
      <c r="D13833" t="s">
        <v>4533</v>
      </c>
      <c r="E13833" t="s">
        <v>525</v>
      </c>
      <c r="F13833" t="str">
        <f>VLOOKUP(orders[[#This Row],[product_id]],Products!A:C,3,0)</f>
        <v>Electronics</v>
      </c>
      <c r="G13833">
        <v>2</v>
      </c>
      <c r="H13833" s="6">
        <v>0.1139822159702526</v>
      </c>
      <c r="I13833" s="2">
        <f>VLOOKUP($E13833,
Products!$A$1:$F$201,MATCH(Orders!I$1,Products!$A$1:$F$1,0),0)</f>
        <v>2441.7405612875209</v>
      </c>
      <c r="J13833" s="2">
        <f>VLOOKUP($E13833,
Products!$A$1:$F$201,MATCH(Orders!J$1,Products!$A$1:$F$1,0),0)</f>
        <v>1934.1373706011941</v>
      </c>
    </row>
    <row r="13834" spans="1:10">
      <c r="A13834">
        <v>13833</v>
      </c>
      <c r="B13834" s="4">
        <v>45412</v>
      </c>
      <c r="C13834" s="10">
        <f>DATE(YEAR(orders[[#This Row],[order_date]]), MONTH(orders[[#This Row],[order_date]]), 1)</f>
        <v>45383</v>
      </c>
      <c r="D13834" t="s">
        <v>4528</v>
      </c>
      <c r="E13834" t="s">
        <v>624</v>
      </c>
      <c r="F13834" t="str">
        <f>VLOOKUP(orders[[#This Row],[product_id]],Products!A:C,3,0)</f>
        <v>Appliances</v>
      </c>
      <c r="G13834">
        <v>3</v>
      </c>
      <c r="H13834" s="6">
        <v>0.11444948117019833</v>
      </c>
      <c r="I13834" s="2">
        <f>VLOOKUP($E13834,
Products!$A$1:$F$201,MATCH(Orders!I$1,Products!$A$1:$F$1,0),0)</f>
        <v>2102.383201797521</v>
      </c>
      <c r="J13834" s="2">
        <f>VLOOKUP($E13834,
Products!$A$1:$F$201,MATCH(Orders!J$1,Products!$A$1:$F$1,0),0)</f>
        <v>1599.330443274388</v>
      </c>
    </row>
    <row r="13835" spans="1:10">
      <c r="A13835">
        <v>13834</v>
      </c>
      <c r="B13835" s="4">
        <v>45504</v>
      </c>
      <c r="C13835" s="10">
        <f>DATE(YEAR(orders[[#This Row],[order_date]]), MONTH(orders[[#This Row],[order_date]]), 1)</f>
        <v>45474</v>
      </c>
      <c r="D13835" t="s">
        <v>895</v>
      </c>
      <c r="E13835" t="s">
        <v>578</v>
      </c>
      <c r="F13835" t="str">
        <f>VLOOKUP(orders[[#This Row],[product_id]],Products!A:C,3,0)</f>
        <v>Electronics</v>
      </c>
      <c r="G13835">
        <v>1</v>
      </c>
      <c r="H13835" s="6">
        <v>0.10548694320502372</v>
      </c>
      <c r="I13835" s="2">
        <f>VLOOKUP($E13835,
Products!$A$1:$F$201,MATCH(Orders!I$1,Products!$A$1:$F$1,0),0)</f>
        <v>2632.553295816565</v>
      </c>
      <c r="J13835" s="2">
        <f>VLOOKUP($E13835,
Products!$A$1:$F$201,MATCH(Orders!J$1,Products!$A$1:$F$1,0),0)</f>
        <v>1732.316114566717</v>
      </c>
    </row>
    <row r="13836" spans="1:10">
      <c r="A13836">
        <v>13835</v>
      </c>
      <c r="B13836" s="4">
        <v>45264</v>
      </c>
      <c r="C13836" s="10">
        <f>DATE(YEAR(orders[[#This Row],[order_date]]), MONTH(orders[[#This Row],[order_date]]), 1)</f>
        <v>45261</v>
      </c>
      <c r="D13836" t="s">
        <v>1701</v>
      </c>
      <c r="E13836" t="s">
        <v>676</v>
      </c>
      <c r="F13836" t="str">
        <f>VLOOKUP(orders[[#This Row],[product_id]],Products!A:C,3,0)</f>
        <v>Electronics</v>
      </c>
      <c r="G13836">
        <v>2</v>
      </c>
      <c r="H13836" s="6">
        <v>0.20871832760409736</v>
      </c>
      <c r="I13836" s="2">
        <f>VLOOKUP($E13836,
Products!$A$1:$F$201,MATCH(Orders!I$1,Products!$A$1:$F$1,0),0)</f>
        <v>30008.64884218746</v>
      </c>
      <c r="J13836" s="2">
        <f>VLOOKUP($E13836,
Products!$A$1:$F$201,MATCH(Orders!J$1,Products!$A$1:$F$1,0),0)</f>
        <v>19907.2372539471</v>
      </c>
    </row>
    <row r="13837" spans="1:10">
      <c r="A13837">
        <v>13836</v>
      </c>
      <c r="B13837" s="4">
        <v>45787</v>
      </c>
      <c r="C13837" s="10">
        <f>DATE(YEAR(orders[[#This Row],[order_date]]), MONTH(orders[[#This Row],[order_date]]), 1)</f>
        <v>45778</v>
      </c>
      <c r="D13837" t="s">
        <v>2291</v>
      </c>
      <c r="E13837" t="s">
        <v>691</v>
      </c>
      <c r="F13837" t="str">
        <f>VLOOKUP(orders[[#This Row],[product_id]],Products!A:C,3,0)</f>
        <v>Appliances</v>
      </c>
      <c r="G13837">
        <v>1</v>
      </c>
      <c r="H13837" s="6">
        <v>0.13456522354621492</v>
      </c>
      <c r="I13837" s="2">
        <f>VLOOKUP($E13837,
Products!$A$1:$F$201,MATCH(Orders!I$1,Products!$A$1:$F$1,0),0)</f>
        <v>2337.6024778940591</v>
      </c>
      <c r="J13837" s="2">
        <f>VLOOKUP($E13837,
Products!$A$1:$F$201,MATCH(Orders!J$1,Products!$A$1:$F$1,0),0)</f>
        <v>1616.9957885138581</v>
      </c>
    </row>
    <row r="13838" spans="1:10">
      <c r="A13838">
        <v>13837</v>
      </c>
      <c r="B13838" s="4">
        <v>45683</v>
      </c>
      <c r="C13838" s="10">
        <f>DATE(YEAR(orders[[#This Row],[order_date]]), MONTH(orders[[#This Row],[order_date]]), 1)</f>
        <v>45658</v>
      </c>
      <c r="D13838" t="s">
        <v>4494</v>
      </c>
      <c r="E13838" t="s">
        <v>587</v>
      </c>
      <c r="F13838" t="str">
        <f>VLOOKUP(orders[[#This Row],[product_id]],Products!A:C,3,0)</f>
        <v>Electronics</v>
      </c>
      <c r="G13838">
        <v>1</v>
      </c>
      <c r="H13838" s="6">
        <v>0.1896109575409419</v>
      </c>
      <c r="I13838" s="2">
        <f>VLOOKUP($E13838,
Products!$A$1:$F$201,MATCH(Orders!I$1,Products!$A$1:$F$1,0),0)</f>
        <v>16527.367619686949</v>
      </c>
      <c r="J13838" s="2">
        <f>VLOOKUP($E13838,
Products!$A$1:$F$201,MATCH(Orders!J$1,Products!$A$1:$F$1,0),0)</f>
        <v>12533.62883070202</v>
      </c>
    </row>
    <row r="13839" spans="1:10">
      <c r="A13839">
        <v>13838</v>
      </c>
      <c r="B13839" s="4">
        <v>45683</v>
      </c>
      <c r="C13839" s="10">
        <f>DATE(YEAR(orders[[#This Row],[order_date]]), MONTH(orders[[#This Row],[order_date]]), 1)</f>
        <v>45658</v>
      </c>
      <c r="D13839" t="s">
        <v>1271</v>
      </c>
      <c r="E13839" t="s">
        <v>610</v>
      </c>
      <c r="F13839" t="str">
        <f>VLOOKUP(orders[[#This Row],[product_id]],Products!A:C,3,0)</f>
        <v>Appliances</v>
      </c>
      <c r="G13839">
        <v>1</v>
      </c>
      <c r="H13839" s="6">
        <v>5.478678399763097E-2</v>
      </c>
      <c r="I13839" s="2">
        <f>VLOOKUP($E13839,
Products!$A$1:$F$201,MATCH(Orders!I$1,Products!$A$1:$F$1,0),0)</f>
        <v>23456.386855186989</v>
      </c>
      <c r="J13839" s="2">
        <f>VLOOKUP($E13839,
Products!$A$1:$F$201,MATCH(Orders!J$1,Products!$A$1:$F$1,0),0)</f>
        <v>16522.385271144129</v>
      </c>
    </row>
    <row r="13840" spans="1:10">
      <c r="A13840">
        <v>13839</v>
      </c>
      <c r="B13840" s="4">
        <v>45510</v>
      </c>
      <c r="C13840" s="10">
        <f>DATE(YEAR(orders[[#This Row],[order_date]]), MONTH(orders[[#This Row],[order_date]]), 1)</f>
        <v>45505</v>
      </c>
      <c r="D13840" t="s">
        <v>4599</v>
      </c>
      <c r="E13840" t="s">
        <v>559</v>
      </c>
      <c r="F13840" t="str">
        <f>VLOOKUP(orders[[#This Row],[product_id]],Products!A:C,3,0)</f>
        <v>Electronics</v>
      </c>
      <c r="G13840">
        <v>1</v>
      </c>
      <c r="H13840" s="6">
        <v>0.16584207968638934</v>
      </c>
      <c r="I13840" s="2">
        <f>VLOOKUP($E13840,
Products!$A$1:$F$201,MATCH(Orders!I$1,Products!$A$1:$F$1,0),0)</f>
        <v>2588.546892391822</v>
      </c>
      <c r="J13840" s="2">
        <f>VLOOKUP($E13840,
Products!$A$1:$F$201,MATCH(Orders!J$1,Products!$A$1:$F$1,0),0)</f>
        <v>1942.6863840762869</v>
      </c>
    </row>
    <row r="13841" spans="1:10">
      <c r="A13841">
        <v>13840</v>
      </c>
      <c r="B13841" s="4">
        <v>45999</v>
      </c>
      <c r="C13841" s="10">
        <f>DATE(YEAR(orders[[#This Row],[order_date]]), MONTH(orders[[#This Row],[order_date]]), 1)</f>
        <v>45992</v>
      </c>
      <c r="D13841" t="s">
        <v>1698</v>
      </c>
      <c r="E13841" t="s">
        <v>587</v>
      </c>
      <c r="F13841" t="str">
        <f>VLOOKUP(orders[[#This Row],[product_id]],Products!A:C,3,0)</f>
        <v>Electronics</v>
      </c>
      <c r="G13841">
        <v>2</v>
      </c>
      <c r="H13841" s="6">
        <v>0.20011172233262428</v>
      </c>
      <c r="I13841" s="2">
        <f>VLOOKUP($E13841,
Products!$A$1:$F$201,MATCH(Orders!I$1,Products!$A$1:$F$1,0),0)</f>
        <v>16527.367619686949</v>
      </c>
      <c r="J13841" s="2">
        <f>VLOOKUP($E13841,
Products!$A$1:$F$201,MATCH(Orders!J$1,Products!$A$1:$F$1,0),0)</f>
        <v>12533.62883070202</v>
      </c>
    </row>
    <row r="13842" spans="1:10">
      <c r="A13842">
        <v>13841</v>
      </c>
      <c r="B13842" s="4">
        <v>45272</v>
      </c>
      <c r="C13842" s="10">
        <f>DATE(YEAR(orders[[#This Row],[order_date]]), MONTH(orders[[#This Row],[order_date]]), 1)</f>
        <v>45261</v>
      </c>
      <c r="D13842" t="s">
        <v>3489</v>
      </c>
      <c r="E13842" t="s">
        <v>545</v>
      </c>
      <c r="F13842" t="str">
        <f>VLOOKUP(orders[[#This Row],[product_id]],Products!A:C,3,0)</f>
        <v>Electronics</v>
      </c>
      <c r="G13842">
        <v>2</v>
      </c>
      <c r="H13842" s="6">
        <v>0.19776710718152743</v>
      </c>
      <c r="I13842" s="2">
        <f>VLOOKUP($E13842,
Products!$A$1:$F$201,MATCH(Orders!I$1,Products!$A$1:$F$1,0),0)</f>
        <v>11292.44914297154</v>
      </c>
      <c r="J13842" s="2">
        <f>VLOOKUP($E13842,
Products!$A$1:$F$201,MATCH(Orders!J$1,Products!$A$1:$F$1,0),0)</f>
        <v>7616.0274340726546</v>
      </c>
    </row>
    <row r="13843" spans="1:10">
      <c r="A13843">
        <v>13842</v>
      </c>
      <c r="B13843" s="4">
        <v>45628</v>
      </c>
      <c r="C13843" s="10">
        <f>DATE(YEAR(orders[[#This Row],[order_date]]), MONTH(orders[[#This Row],[order_date]]), 1)</f>
        <v>45627</v>
      </c>
      <c r="D13843" t="s">
        <v>861</v>
      </c>
      <c r="E13843" t="s">
        <v>605</v>
      </c>
      <c r="F13843" t="str">
        <f>VLOOKUP(orders[[#This Row],[product_id]],Products!A:C,3,0)</f>
        <v>Electronics</v>
      </c>
      <c r="G13843">
        <v>2</v>
      </c>
      <c r="H13843" s="6">
        <v>0.22361296495842564</v>
      </c>
      <c r="I13843" s="2">
        <f>VLOOKUP($E13843,
Products!$A$1:$F$201,MATCH(Orders!I$1,Products!$A$1:$F$1,0),0)</f>
        <v>2690.742909794456</v>
      </c>
      <c r="J13843" s="2">
        <f>VLOOKUP($E13843,
Products!$A$1:$F$201,MATCH(Orders!J$1,Products!$A$1:$F$1,0),0)</f>
        <v>2067.549626292313</v>
      </c>
    </row>
    <row r="13844" spans="1:10">
      <c r="A13844">
        <v>13843</v>
      </c>
      <c r="B13844" s="4">
        <v>45219</v>
      </c>
      <c r="C13844" s="10">
        <f>DATE(YEAR(orders[[#This Row],[order_date]]), MONTH(orders[[#This Row],[order_date]]), 1)</f>
        <v>45200</v>
      </c>
      <c r="D13844" t="s">
        <v>2601</v>
      </c>
      <c r="E13844" t="s">
        <v>532</v>
      </c>
      <c r="F13844" t="str">
        <f>VLOOKUP(orders[[#This Row],[product_id]],Products!A:C,3,0)</f>
        <v>Electronics</v>
      </c>
      <c r="G13844">
        <v>1</v>
      </c>
      <c r="H13844" s="6">
        <v>0.20670080248719122</v>
      </c>
      <c r="I13844" s="2">
        <f>VLOOKUP($E13844,
Products!$A$1:$F$201,MATCH(Orders!I$1,Products!$A$1:$F$1,0),0)</f>
        <v>2668.0593077725212</v>
      </c>
      <c r="J13844" s="2">
        <f>VLOOKUP($E13844,
Products!$A$1:$F$201,MATCH(Orders!J$1,Products!$A$1:$F$1,0),0)</f>
        <v>1923.7114222321791</v>
      </c>
    </row>
    <row r="13845" spans="1:10">
      <c r="A13845">
        <v>13844</v>
      </c>
      <c r="B13845" s="4">
        <v>45722</v>
      </c>
      <c r="C13845" s="10">
        <f>DATE(YEAR(orders[[#This Row],[order_date]]), MONTH(orders[[#This Row],[order_date]]), 1)</f>
        <v>45717</v>
      </c>
      <c r="D13845" t="s">
        <v>2292</v>
      </c>
      <c r="E13845" t="s">
        <v>646</v>
      </c>
      <c r="F13845" t="str">
        <f>VLOOKUP(orders[[#This Row],[product_id]],Products!A:C,3,0)</f>
        <v>Electronics</v>
      </c>
      <c r="G13845">
        <v>1</v>
      </c>
      <c r="H13845" s="6">
        <v>0.21235741013457871</v>
      </c>
      <c r="I13845" s="2">
        <f>VLOOKUP($E13845,
Products!$A$1:$F$201,MATCH(Orders!I$1,Products!$A$1:$F$1,0),0)</f>
        <v>18424.12750052143</v>
      </c>
      <c r="J13845" s="2">
        <f>VLOOKUP($E13845,
Products!$A$1:$F$201,MATCH(Orders!J$1,Products!$A$1:$F$1,0),0)</f>
        <v>14575.25356690323</v>
      </c>
    </row>
    <row r="13846" spans="1:10">
      <c r="A13846">
        <v>13845</v>
      </c>
      <c r="B13846" s="4">
        <v>45948</v>
      </c>
      <c r="C13846" s="10">
        <f>DATE(YEAR(orders[[#This Row],[order_date]]), MONTH(orders[[#This Row],[order_date]]), 1)</f>
        <v>45931</v>
      </c>
      <c r="D13846" t="s">
        <v>2482</v>
      </c>
      <c r="E13846" t="s">
        <v>552</v>
      </c>
      <c r="F13846" t="str">
        <f>VLOOKUP(orders[[#This Row],[product_id]],Products!A:C,3,0)</f>
        <v>Electronics</v>
      </c>
      <c r="G13846">
        <v>3</v>
      </c>
      <c r="H13846" s="6">
        <v>0.18349539737488907</v>
      </c>
      <c r="I13846" s="2">
        <f>VLOOKUP($E13846,
Products!$A$1:$F$201,MATCH(Orders!I$1,Products!$A$1:$F$1,0),0)</f>
        <v>20326.88586940234</v>
      </c>
      <c r="J13846" s="2">
        <f>VLOOKUP($E13846,
Products!$A$1:$F$201,MATCH(Orders!J$1,Products!$A$1:$F$1,0),0)</f>
        <v>14896.572579237891</v>
      </c>
    </row>
    <row r="13847" spans="1:10">
      <c r="A13847">
        <v>13846</v>
      </c>
      <c r="B13847" s="4">
        <v>45003</v>
      </c>
      <c r="C13847" s="10">
        <f>DATE(YEAR(orders[[#This Row],[order_date]]), MONTH(orders[[#This Row],[order_date]]), 1)</f>
        <v>44986</v>
      </c>
      <c r="D13847" t="s">
        <v>2571</v>
      </c>
      <c r="E13847" t="s">
        <v>705</v>
      </c>
      <c r="F13847" t="str">
        <f>VLOOKUP(orders[[#This Row],[product_id]],Products!A:C,3,0)</f>
        <v>Electronics</v>
      </c>
      <c r="G13847">
        <v>2</v>
      </c>
      <c r="H13847" s="6">
        <v>0.17267704622602498</v>
      </c>
      <c r="I13847" s="2">
        <f>VLOOKUP($E13847,
Products!$A$1:$F$201,MATCH(Orders!I$1,Products!$A$1:$F$1,0),0)</f>
        <v>11719.594724541899</v>
      </c>
      <c r="J13847" s="2">
        <f>VLOOKUP($E13847,
Products!$A$1:$F$201,MATCH(Orders!J$1,Products!$A$1:$F$1,0),0)</f>
        <v>7926.6332911718628</v>
      </c>
    </row>
    <row r="13848" spans="1:10">
      <c r="A13848">
        <v>13847</v>
      </c>
      <c r="B13848" s="4">
        <v>45743</v>
      </c>
      <c r="C13848" s="10">
        <f>DATE(YEAR(orders[[#This Row],[order_date]]), MONTH(orders[[#This Row],[order_date]]), 1)</f>
        <v>45717</v>
      </c>
      <c r="D13848" t="s">
        <v>1378</v>
      </c>
      <c r="E13848" t="s">
        <v>617</v>
      </c>
      <c r="F13848" t="str">
        <f>VLOOKUP(orders[[#This Row],[product_id]],Products!A:C,3,0)</f>
        <v>Electronics</v>
      </c>
      <c r="G13848">
        <v>1</v>
      </c>
      <c r="H13848" s="6">
        <v>0.1688073343591763</v>
      </c>
      <c r="I13848" s="2">
        <f>VLOOKUP($E13848,
Products!$A$1:$F$201,MATCH(Orders!I$1,Products!$A$1:$F$1,0),0)</f>
        <v>19466.867434847129</v>
      </c>
      <c r="J13848" s="2">
        <f>VLOOKUP($E13848,
Products!$A$1:$F$201,MATCH(Orders!J$1,Products!$A$1:$F$1,0),0)</f>
        <v>13371.790482684521</v>
      </c>
    </row>
    <row r="13849" spans="1:10">
      <c r="A13849">
        <v>13848</v>
      </c>
      <c r="B13849" s="4">
        <v>45822</v>
      </c>
      <c r="C13849" s="10">
        <f>DATE(YEAR(orders[[#This Row],[order_date]]), MONTH(orders[[#This Row],[order_date]]), 1)</f>
        <v>45809</v>
      </c>
      <c r="D13849" t="s">
        <v>2370</v>
      </c>
      <c r="E13849" t="s">
        <v>656</v>
      </c>
      <c r="F13849" t="str">
        <f>VLOOKUP(orders[[#This Row],[product_id]],Products!A:C,3,0)</f>
        <v>Electronics</v>
      </c>
      <c r="G13849">
        <v>3</v>
      </c>
      <c r="H13849" s="6">
        <v>0.15880163345902909</v>
      </c>
      <c r="I13849" s="2">
        <f>VLOOKUP($E13849,
Products!$A$1:$F$201,MATCH(Orders!I$1,Products!$A$1:$F$1,0),0)</f>
        <v>30485.811519789549</v>
      </c>
      <c r="J13849" s="2">
        <f>VLOOKUP($E13849,
Products!$A$1:$F$201,MATCH(Orders!J$1,Products!$A$1:$F$1,0),0)</f>
        <v>23818.70129930825</v>
      </c>
    </row>
    <row r="13850" spans="1:10">
      <c r="A13850">
        <v>13849</v>
      </c>
      <c r="B13850" s="4">
        <v>45577</v>
      </c>
      <c r="C13850" s="10">
        <f>DATE(YEAR(orders[[#This Row],[order_date]]), MONTH(orders[[#This Row],[order_date]]), 1)</f>
        <v>45566</v>
      </c>
      <c r="D13850" t="s">
        <v>1814</v>
      </c>
      <c r="E13850" t="s">
        <v>624</v>
      </c>
      <c r="F13850" t="str">
        <f>VLOOKUP(orders[[#This Row],[product_id]],Products!A:C,3,0)</f>
        <v>Appliances</v>
      </c>
      <c r="G13850">
        <v>1</v>
      </c>
      <c r="H13850" s="6">
        <v>8.5983373461813756E-2</v>
      </c>
      <c r="I13850" s="2">
        <f>VLOOKUP($E13850,
Products!$A$1:$F$201,MATCH(Orders!I$1,Products!$A$1:$F$1,0),0)</f>
        <v>2102.383201797521</v>
      </c>
      <c r="J13850" s="2">
        <f>VLOOKUP($E13850,
Products!$A$1:$F$201,MATCH(Orders!J$1,Products!$A$1:$F$1,0),0)</f>
        <v>1599.330443274388</v>
      </c>
    </row>
    <row r="13851" spans="1:10">
      <c r="A13851">
        <v>13850</v>
      </c>
      <c r="B13851" s="4">
        <v>45473</v>
      </c>
      <c r="C13851" s="10">
        <f>DATE(YEAR(orders[[#This Row],[order_date]]), MONTH(orders[[#This Row],[order_date]]), 1)</f>
        <v>45444</v>
      </c>
      <c r="D13851" t="s">
        <v>2822</v>
      </c>
      <c r="E13851" t="s">
        <v>564</v>
      </c>
      <c r="F13851" t="str">
        <f>VLOOKUP(orders[[#This Row],[product_id]],Products!A:C,3,0)</f>
        <v>Electronics</v>
      </c>
      <c r="G13851">
        <v>2</v>
      </c>
      <c r="H13851" s="6">
        <v>0.10499656512225009</v>
      </c>
      <c r="I13851" s="2">
        <f>VLOOKUP($E13851,
Products!$A$1:$F$201,MATCH(Orders!I$1,Products!$A$1:$F$1,0),0)</f>
        <v>21989.290766910399</v>
      </c>
      <c r="J13851" s="2">
        <f>VLOOKUP($E13851,
Products!$A$1:$F$201,MATCH(Orders!J$1,Products!$A$1:$F$1,0),0)</f>
        <v>15566.99865864101</v>
      </c>
    </row>
    <row r="13852" spans="1:10">
      <c r="A13852">
        <v>13851</v>
      </c>
      <c r="B13852" s="4">
        <v>45320</v>
      </c>
      <c r="C13852" s="10">
        <f>DATE(YEAR(orders[[#This Row],[order_date]]), MONTH(orders[[#This Row],[order_date]]), 1)</f>
        <v>45292</v>
      </c>
      <c r="D13852" t="s">
        <v>4162</v>
      </c>
      <c r="E13852" t="s">
        <v>582</v>
      </c>
      <c r="F13852" t="str">
        <f>VLOOKUP(orders[[#This Row],[product_id]],Products!A:C,3,0)</f>
        <v>Electronics</v>
      </c>
      <c r="G13852">
        <v>2</v>
      </c>
      <c r="H13852" s="6">
        <v>0.20066438605709028</v>
      </c>
      <c r="I13852" s="2">
        <f>VLOOKUP($E13852,
Products!$A$1:$F$201,MATCH(Orders!I$1,Products!$A$1:$F$1,0),0)</f>
        <v>16266.090182397211</v>
      </c>
      <c r="J13852" s="2">
        <f>VLOOKUP($E13852,
Products!$A$1:$F$201,MATCH(Orders!J$1,Products!$A$1:$F$1,0),0)</f>
        <v>11802.84602487359</v>
      </c>
    </row>
    <row r="13853" spans="1:10">
      <c r="A13853">
        <v>13852</v>
      </c>
      <c r="B13853" s="4">
        <v>45251</v>
      </c>
      <c r="C13853" s="10">
        <f>DATE(YEAR(orders[[#This Row],[order_date]]), MONTH(orders[[#This Row],[order_date]]), 1)</f>
        <v>45231</v>
      </c>
      <c r="D13853" t="s">
        <v>3126</v>
      </c>
      <c r="E13853" t="s">
        <v>631</v>
      </c>
      <c r="F13853" t="str">
        <f>VLOOKUP(orders[[#This Row],[product_id]],Products!A:C,3,0)</f>
        <v>Appliances</v>
      </c>
      <c r="G13853">
        <v>3</v>
      </c>
      <c r="H13853" s="6">
        <v>6.8001610122977535E-2</v>
      </c>
      <c r="I13853" s="2">
        <f>VLOOKUP($E13853,
Products!$A$1:$F$201,MATCH(Orders!I$1,Products!$A$1:$F$1,0),0)</f>
        <v>5983.7308645702497</v>
      </c>
      <c r="J13853" s="2">
        <f>VLOOKUP($E13853,
Products!$A$1:$F$201,MATCH(Orders!J$1,Products!$A$1:$F$1,0),0)</f>
        <v>4205.6432936163774</v>
      </c>
    </row>
    <row r="13854" spans="1:10">
      <c r="A13854">
        <v>13853</v>
      </c>
      <c r="B13854" s="4">
        <v>45077</v>
      </c>
      <c r="C13854" s="10">
        <f>DATE(YEAR(orders[[#This Row],[order_date]]), MONTH(orders[[#This Row],[order_date]]), 1)</f>
        <v>45047</v>
      </c>
      <c r="D13854" t="s">
        <v>760</v>
      </c>
      <c r="E13854" t="s">
        <v>512</v>
      </c>
      <c r="F13854" t="str">
        <f>VLOOKUP(orders[[#This Row],[product_id]],Products!A:C,3,0)</f>
        <v>Electronics</v>
      </c>
      <c r="G13854">
        <v>1</v>
      </c>
      <c r="H13854" s="6">
        <v>0.23957200385404637</v>
      </c>
      <c r="I13854" s="2">
        <f>VLOOKUP($E13854,
Products!$A$1:$F$201,MATCH(Orders!I$1,Products!$A$1:$F$1,0),0)</f>
        <v>12877.548087294561</v>
      </c>
      <c r="J13854" s="2">
        <f>VLOOKUP($E13854,
Products!$A$1:$F$201,MATCH(Orders!J$1,Products!$A$1:$F$1,0),0)</f>
        <v>9551.9000631411909</v>
      </c>
    </row>
    <row r="13855" spans="1:10">
      <c r="A13855">
        <v>13854</v>
      </c>
      <c r="B13855" s="4">
        <v>45805</v>
      </c>
      <c r="C13855" s="10">
        <f>DATE(YEAR(orders[[#This Row],[order_date]]), MONTH(orders[[#This Row],[order_date]]), 1)</f>
        <v>45778</v>
      </c>
      <c r="D13855" t="s">
        <v>790</v>
      </c>
      <c r="E13855" t="s">
        <v>555</v>
      </c>
      <c r="F13855" t="str">
        <f>VLOOKUP(orders[[#This Row],[product_id]],Products!A:C,3,0)</f>
        <v>Electronics</v>
      </c>
      <c r="G13855">
        <v>3</v>
      </c>
      <c r="H13855" s="6">
        <v>0.18708420728533653</v>
      </c>
      <c r="I13855" s="2">
        <f>VLOOKUP($E13855,
Products!$A$1:$F$201,MATCH(Orders!I$1,Products!$A$1:$F$1,0),0)</f>
        <v>32397.674936233889</v>
      </c>
      <c r="J13855" s="2">
        <f>VLOOKUP($E13855,
Products!$A$1:$F$201,MATCH(Orders!J$1,Products!$A$1:$F$1,0),0)</f>
        <v>24559.251285382288</v>
      </c>
    </row>
    <row r="13856" spans="1:10">
      <c r="A13856">
        <v>13855</v>
      </c>
      <c r="B13856" s="4">
        <v>45982</v>
      </c>
      <c r="C13856" s="10">
        <f>DATE(YEAR(orders[[#This Row],[order_date]]), MONTH(orders[[#This Row],[order_date]]), 1)</f>
        <v>45962</v>
      </c>
      <c r="D13856" t="s">
        <v>2586</v>
      </c>
      <c r="E13856" t="s">
        <v>609</v>
      </c>
      <c r="F13856" t="str">
        <f>VLOOKUP(orders[[#This Row],[product_id]],Products!A:C,3,0)</f>
        <v>Appliances</v>
      </c>
      <c r="G13856">
        <v>1</v>
      </c>
      <c r="H13856" s="6">
        <v>0.13589018889969345</v>
      </c>
      <c r="I13856" s="2">
        <f>VLOOKUP($E13856,
Products!$A$1:$F$201,MATCH(Orders!I$1,Products!$A$1:$F$1,0),0)</f>
        <v>2159.5378031052392</v>
      </c>
      <c r="J13856" s="2">
        <f>VLOOKUP($E13856,
Products!$A$1:$F$201,MATCH(Orders!J$1,Products!$A$1:$F$1,0),0)</f>
        <v>1501.9415981313371</v>
      </c>
    </row>
    <row r="13857" spans="1:10">
      <c r="A13857">
        <v>13856</v>
      </c>
      <c r="B13857" s="4">
        <v>45198</v>
      </c>
      <c r="C13857" s="10">
        <f>DATE(YEAR(orders[[#This Row],[order_date]]), MONTH(orders[[#This Row],[order_date]]), 1)</f>
        <v>45170</v>
      </c>
      <c r="D13857" t="s">
        <v>3694</v>
      </c>
      <c r="E13857" t="s">
        <v>571</v>
      </c>
      <c r="F13857" t="str">
        <f>VLOOKUP(orders[[#This Row],[product_id]],Products!A:C,3,0)</f>
        <v>Electronics</v>
      </c>
      <c r="G13857">
        <v>2</v>
      </c>
      <c r="H13857" s="6">
        <v>0.23179968351604202</v>
      </c>
      <c r="I13857" s="2">
        <f>VLOOKUP($E13857,
Products!$A$1:$F$201,MATCH(Orders!I$1,Products!$A$1:$F$1,0),0)</f>
        <v>30022.150567424669</v>
      </c>
      <c r="J13857" s="2">
        <f>VLOOKUP($E13857,
Products!$A$1:$F$201,MATCH(Orders!J$1,Products!$A$1:$F$1,0),0)</f>
        <v>21451.61875289512</v>
      </c>
    </row>
    <row r="13858" spans="1:10">
      <c r="A13858">
        <v>13857</v>
      </c>
      <c r="B13858" s="4">
        <v>45762</v>
      </c>
      <c r="C13858" s="10">
        <f>DATE(YEAR(orders[[#This Row],[order_date]]), MONTH(orders[[#This Row],[order_date]]), 1)</f>
        <v>45748</v>
      </c>
      <c r="D13858" t="s">
        <v>3594</v>
      </c>
      <c r="E13858" t="s">
        <v>636</v>
      </c>
      <c r="F13858" t="str">
        <f>VLOOKUP(orders[[#This Row],[product_id]],Products!A:C,3,0)</f>
        <v>Appliances</v>
      </c>
      <c r="G13858">
        <v>1</v>
      </c>
      <c r="H13858" s="6">
        <v>0.12961513646749459</v>
      </c>
      <c r="I13858" s="2">
        <f>VLOOKUP($E13858,
Products!$A$1:$F$201,MATCH(Orders!I$1,Products!$A$1:$F$1,0),0)</f>
        <v>2035.5647279372099</v>
      </c>
      <c r="J13858" s="2">
        <f>VLOOKUP($E13858,
Products!$A$1:$F$201,MATCH(Orders!J$1,Products!$A$1:$F$1,0),0)</f>
        <v>1486.048843699655</v>
      </c>
    </row>
    <row r="13859" spans="1:10">
      <c r="A13859">
        <v>13858</v>
      </c>
      <c r="B13859" s="4">
        <v>45294</v>
      </c>
      <c r="C13859" s="10">
        <f>DATE(YEAR(orders[[#This Row],[order_date]]), MONTH(orders[[#This Row],[order_date]]), 1)</f>
        <v>45292</v>
      </c>
      <c r="D13859" t="s">
        <v>1297</v>
      </c>
      <c r="E13859" t="s">
        <v>611</v>
      </c>
      <c r="F13859" t="str">
        <f>VLOOKUP(orders[[#This Row],[product_id]],Products!A:C,3,0)</f>
        <v>Electronics</v>
      </c>
      <c r="G13859">
        <v>1</v>
      </c>
      <c r="H13859" s="6">
        <v>0.13771186489703632</v>
      </c>
      <c r="I13859" s="2">
        <f>VLOOKUP($E13859,
Products!$A$1:$F$201,MATCH(Orders!I$1,Products!$A$1:$F$1,0),0)</f>
        <v>12041.08303405661</v>
      </c>
      <c r="J13859" s="2">
        <f>VLOOKUP($E13859,
Products!$A$1:$F$201,MATCH(Orders!J$1,Products!$A$1:$F$1,0),0)</f>
        <v>7946.6428283753548</v>
      </c>
    </row>
    <row r="13860" spans="1:10">
      <c r="A13860">
        <v>13859</v>
      </c>
      <c r="B13860" s="4">
        <v>45516</v>
      </c>
      <c r="C13860" s="10">
        <f>DATE(YEAR(orders[[#This Row],[order_date]]), MONTH(orders[[#This Row],[order_date]]), 1)</f>
        <v>45505</v>
      </c>
      <c r="D13860" t="s">
        <v>3485</v>
      </c>
      <c r="E13860" t="s">
        <v>672</v>
      </c>
      <c r="F13860" t="str">
        <f>VLOOKUP(orders[[#This Row],[product_id]],Products!A:C,3,0)</f>
        <v>Electronics</v>
      </c>
      <c r="G13860">
        <v>1</v>
      </c>
      <c r="H13860" s="6">
        <v>0.22053171798845381</v>
      </c>
      <c r="I13860" s="2">
        <f>VLOOKUP($E13860,
Products!$A$1:$F$201,MATCH(Orders!I$1,Products!$A$1:$F$1,0),0)</f>
        <v>29856.340212906369</v>
      </c>
      <c r="J13860" s="2">
        <f>VLOOKUP($E13860,
Products!$A$1:$F$201,MATCH(Orders!J$1,Products!$A$1:$F$1,0),0)</f>
        <v>19759.064823078941</v>
      </c>
    </row>
    <row r="13861" spans="1:10">
      <c r="A13861">
        <v>13860</v>
      </c>
      <c r="B13861" s="4">
        <v>45514</v>
      </c>
      <c r="C13861" s="10">
        <f>DATE(YEAR(orders[[#This Row],[order_date]]), MONTH(orders[[#This Row],[order_date]]), 1)</f>
        <v>45505</v>
      </c>
      <c r="D13861" t="s">
        <v>2665</v>
      </c>
      <c r="E13861" t="s">
        <v>512</v>
      </c>
      <c r="F13861" t="str">
        <f>VLOOKUP(orders[[#This Row],[product_id]],Products!A:C,3,0)</f>
        <v>Electronics</v>
      </c>
      <c r="G13861">
        <v>2</v>
      </c>
      <c r="H13861" s="6">
        <v>0.1708011482535331</v>
      </c>
      <c r="I13861" s="2">
        <f>VLOOKUP($E13861,
Products!$A$1:$F$201,MATCH(Orders!I$1,Products!$A$1:$F$1,0),0)</f>
        <v>12877.548087294561</v>
      </c>
      <c r="J13861" s="2">
        <f>VLOOKUP($E13861,
Products!$A$1:$F$201,MATCH(Orders!J$1,Products!$A$1:$F$1,0),0)</f>
        <v>9551.9000631411909</v>
      </c>
    </row>
    <row r="13862" spans="1:10">
      <c r="A13862">
        <v>13861</v>
      </c>
      <c r="B13862" s="4">
        <v>45498</v>
      </c>
      <c r="C13862" s="10">
        <f>DATE(YEAR(orders[[#This Row],[order_date]]), MONTH(orders[[#This Row],[order_date]]), 1)</f>
        <v>45474</v>
      </c>
      <c r="D13862" t="s">
        <v>3375</v>
      </c>
      <c r="E13862" t="s">
        <v>701</v>
      </c>
      <c r="F13862" t="str">
        <f>VLOOKUP(orders[[#This Row],[product_id]],Products!A:C,3,0)</f>
        <v>Electronics</v>
      </c>
      <c r="G13862">
        <v>2</v>
      </c>
      <c r="H13862" s="6">
        <v>0.23313885615470881</v>
      </c>
      <c r="I13862" s="2">
        <f>VLOOKUP($E13862,
Products!$A$1:$F$201,MATCH(Orders!I$1,Products!$A$1:$F$1,0),0)</f>
        <v>19562.35470664543</v>
      </c>
      <c r="J13862" s="2">
        <f>VLOOKUP($E13862,
Products!$A$1:$F$201,MATCH(Orders!J$1,Products!$A$1:$F$1,0),0)</f>
        <v>13782.49498098754</v>
      </c>
    </row>
    <row r="13863" spans="1:10">
      <c r="A13863">
        <v>13862</v>
      </c>
      <c r="B13863" s="4">
        <v>45006</v>
      </c>
      <c r="C13863" s="10">
        <f>DATE(YEAR(orders[[#This Row],[order_date]]), MONTH(orders[[#This Row],[order_date]]), 1)</f>
        <v>44986</v>
      </c>
      <c r="D13863" t="s">
        <v>4542</v>
      </c>
      <c r="E13863" t="s">
        <v>688</v>
      </c>
      <c r="F13863" t="str">
        <f>VLOOKUP(orders[[#This Row],[product_id]],Products!A:C,3,0)</f>
        <v>Appliances</v>
      </c>
      <c r="G13863">
        <v>2</v>
      </c>
      <c r="H13863" s="6">
        <v>0.1143542617583115</v>
      </c>
      <c r="I13863" s="2">
        <f>VLOOKUP($E13863,
Products!$A$1:$F$201,MATCH(Orders!I$1,Products!$A$1:$F$1,0),0)</f>
        <v>5983.6860426434141</v>
      </c>
      <c r="J13863" s="2">
        <f>VLOOKUP($E13863,
Products!$A$1:$F$201,MATCH(Orders!J$1,Products!$A$1:$F$1,0),0)</f>
        <v>3911.563059036529</v>
      </c>
    </row>
    <row r="13864" spans="1:10">
      <c r="A13864">
        <v>13863</v>
      </c>
      <c r="B13864" s="4">
        <v>45184</v>
      </c>
      <c r="C13864" s="10">
        <f>DATE(YEAR(orders[[#This Row],[order_date]]), MONTH(orders[[#This Row],[order_date]]), 1)</f>
        <v>45170</v>
      </c>
      <c r="D13864" t="s">
        <v>1714</v>
      </c>
      <c r="E13864" t="s">
        <v>513</v>
      </c>
      <c r="F13864" t="str">
        <f>VLOOKUP(orders[[#This Row],[product_id]],Products!A:C,3,0)</f>
        <v>Electronics</v>
      </c>
      <c r="G13864">
        <v>2</v>
      </c>
      <c r="H13864" s="6">
        <v>0.22013562913430104</v>
      </c>
      <c r="I13864" s="2">
        <f>VLOOKUP($E13864,
Products!$A$1:$F$201,MATCH(Orders!I$1,Products!$A$1:$F$1,0),0)</f>
        <v>2370.6748519187499</v>
      </c>
      <c r="J13864" s="2">
        <f>VLOOKUP($E13864,
Products!$A$1:$F$201,MATCH(Orders!J$1,Products!$A$1:$F$1,0),0)</f>
        <v>1742.1190905744229</v>
      </c>
    </row>
    <row r="13865" spans="1:10">
      <c r="A13865">
        <v>13864</v>
      </c>
      <c r="B13865" s="4">
        <v>45205</v>
      </c>
      <c r="C13865" s="10">
        <f>DATE(YEAR(orders[[#This Row],[order_date]]), MONTH(orders[[#This Row],[order_date]]), 1)</f>
        <v>45200</v>
      </c>
      <c r="D13865" t="s">
        <v>3070</v>
      </c>
      <c r="E13865" t="s">
        <v>537</v>
      </c>
      <c r="F13865" t="str">
        <f>VLOOKUP(orders[[#This Row],[product_id]],Products!A:C,3,0)</f>
        <v>Electronics</v>
      </c>
      <c r="G13865">
        <v>3</v>
      </c>
      <c r="H13865" s="6">
        <v>0.20678657558326982</v>
      </c>
      <c r="I13865" s="2">
        <f>VLOOKUP($E13865,
Products!$A$1:$F$201,MATCH(Orders!I$1,Products!$A$1:$F$1,0),0)</f>
        <v>31703.831103033539</v>
      </c>
      <c r="J13865" s="2">
        <f>VLOOKUP($E13865,
Products!$A$1:$F$201,MATCH(Orders!J$1,Products!$A$1:$F$1,0),0)</f>
        <v>24504.340558054781</v>
      </c>
    </row>
    <row r="13866" spans="1:10">
      <c r="A13866">
        <v>13865</v>
      </c>
      <c r="B13866" s="4">
        <v>45430</v>
      </c>
      <c r="C13866" s="10">
        <f>DATE(YEAR(orders[[#This Row],[order_date]]), MONTH(orders[[#This Row],[order_date]]), 1)</f>
        <v>45413</v>
      </c>
      <c r="D13866" t="s">
        <v>3941</v>
      </c>
      <c r="E13866" t="s">
        <v>524</v>
      </c>
      <c r="F13866" t="str">
        <f>VLOOKUP(orders[[#This Row],[product_id]],Products!A:C,3,0)</f>
        <v>Electronics</v>
      </c>
      <c r="G13866">
        <v>3</v>
      </c>
      <c r="H13866" s="6">
        <v>0.10216622987572384</v>
      </c>
      <c r="I13866" s="2">
        <f>VLOOKUP($E13866,
Products!$A$1:$F$201,MATCH(Orders!I$1,Products!$A$1:$F$1,0),0)</f>
        <v>13162.372749153699</v>
      </c>
      <c r="J13866" s="2">
        <f>VLOOKUP($E13866,
Products!$A$1:$F$201,MATCH(Orders!J$1,Products!$A$1:$F$1,0),0)</f>
        <v>8772.7564251238819</v>
      </c>
    </row>
    <row r="13867" spans="1:10">
      <c r="A13867">
        <v>13866</v>
      </c>
      <c r="B13867" s="4">
        <v>45484</v>
      </c>
      <c r="C13867" s="10">
        <f>DATE(YEAR(orders[[#This Row],[order_date]]), MONTH(orders[[#This Row],[order_date]]), 1)</f>
        <v>45474</v>
      </c>
      <c r="D13867" t="s">
        <v>4392</v>
      </c>
      <c r="E13867" t="s">
        <v>623</v>
      </c>
      <c r="F13867" t="str">
        <f>VLOOKUP(orders[[#This Row],[product_id]],Products!A:C,3,0)</f>
        <v>Electronics</v>
      </c>
      <c r="G13867">
        <v>1</v>
      </c>
      <c r="H13867" s="6">
        <v>0.18450036574805709</v>
      </c>
      <c r="I13867" s="2">
        <f>VLOOKUP($E13867,
Products!$A$1:$F$201,MATCH(Orders!I$1,Products!$A$1:$F$1,0),0)</f>
        <v>27422.76406600175</v>
      </c>
      <c r="J13867" s="2">
        <f>VLOOKUP($E13867,
Products!$A$1:$F$201,MATCH(Orders!J$1,Products!$A$1:$F$1,0),0)</f>
        <v>18707.390708641691</v>
      </c>
    </row>
    <row r="13868" spans="1:10">
      <c r="A13868">
        <v>13867</v>
      </c>
      <c r="B13868" s="4">
        <v>45417</v>
      </c>
      <c r="C13868" s="10">
        <f>DATE(YEAR(orders[[#This Row],[order_date]]), MONTH(orders[[#This Row],[order_date]]), 1)</f>
        <v>45413</v>
      </c>
      <c r="D13868" t="s">
        <v>3378</v>
      </c>
      <c r="E13868" t="s">
        <v>645</v>
      </c>
      <c r="F13868" t="str">
        <f>VLOOKUP(orders[[#This Row],[product_id]],Products!A:C,3,0)</f>
        <v>Electronics</v>
      </c>
      <c r="G13868">
        <v>1</v>
      </c>
      <c r="H13868" s="6">
        <v>0.20733024040082709</v>
      </c>
      <c r="I13868" s="2">
        <f>VLOOKUP($E13868,
Products!$A$1:$F$201,MATCH(Orders!I$1,Products!$A$1:$F$1,0),0)</f>
        <v>29658.239859810968</v>
      </c>
      <c r="J13868" s="2">
        <f>VLOOKUP($E13868,
Products!$A$1:$F$201,MATCH(Orders!J$1,Products!$A$1:$F$1,0),0)</f>
        <v>22421.521919652871</v>
      </c>
    </row>
    <row r="13869" spans="1:10">
      <c r="A13869">
        <v>13868</v>
      </c>
      <c r="B13869" s="4">
        <v>45492</v>
      </c>
      <c r="C13869" s="10">
        <f>DATE(YEAR(orders[[#This Row],[order_date]]), MONTH(orders[[#This Row],[order_date]]), 1)</f>
        <v>45474</v>
      </c>
      <c r="D13869" t="s">
        <v>957</v>
      </c>
      <c r="E13869" t="s">
        <v>562</v>
      </c>
      <c r="F13869" t="str">
        <f>VLOOKUP(orders[[#This Row],[product_id]],Products!A:C,3,0)</f>
        <v>Electronics</v>
      </c>
      <c r="G13869">
        <v>2</v>
      </c>
      <c r="H13869" s="6">
        <v>0.123461141884824</v>
      </c>
      <c r="I13869" s="2">
        <f>VLOOKUP($E13869,
Products!$A$1:$F$201,MATCH(Orders!I$1,Products!$A$1:$F$1,0),0)</f>
        <v>2550.478597498749</v>
      </c>
      <c r="J13869" s="2">
        <f>VLOOKUP($E13869,
Products!$A$1:$F$201,MATCH(Orders!J$1,Products!$A$1:$F$1,0),0)</f>
        <v>1688.129752018375</v>
      </c>
    </row>
    <row r="13870" spans="1:10">
      <c r="A13870">
        <v>13869</v>
      </c>
      <c r="B13870" s="4">
        <v>45447</v>
      </c>
      <c r="C13870" s="10">
        <f>DATE(YEAR(orders[[#This Row],[order_date]]), MONTH(orders[[#This Row],[order_date]]), 1)</f>
        <v>45444</v>
      </c>
      <c r="D13870" t="s">
        <v>2905</v>
      </c>
      <c r="E13870" t="s">
        <v>643</v>
      </c>
      <c r="F13870" t="str">
        <f>VLOOKUP(orders[[#This Row],[product_id]],Products!A:C,3,0)</f>
        <v>Appliances</v>
      </c>
      <c r="G13870">
        <v>3</v>
      </c>
      <c r="H13870" s="6">
        <v>7.1317463301198217E-2</v>
      </c>
      <c r="I13870" s="2">
        <f>VLOOKUP($E13870,
Products!$A$1:$F$201,MATCH(Orders!I$1,Products!$A$1:$F$1,0),0)</f>
        <v>26269.068564891841</v>
      </c>
      <c r="J13870" s="2">
        <f>VLOOKUP($E13870,
Products!$A$1:$F$201,MATCH(Orders!J$1,Products!$A$1:$F$1,0),0)</f>
        <v>18867.564539756699</v>
      </c>
    </row>
    <row r="13871" spans="1:10">
      <c r="A13871">
        <v>13870</v>
      </c>
      <c r="B13871" s="4">
        <v>45252</v>
      </c>
      <c r="C13871" s="10">
        <f>DATE(YEAR(orders[[#This Row],[order_date]]), MONTH(orders[[#This Row],[order_date]]), 1)</f>
        <v>45231</v>
      </c>
      <c r="D13871" t="s">
        <v>2065</v>
      </c>
      <c r="E13871" t="s">
        <v>596</v>
      </c>
      <c r="F13871" t="str">
        <f>VLOOKUP(orders[[#This Row],[product_id]],Products!A:C,3,0)</f>
        <v>Electronics</v>
      </c>
      <c r="G13871">
        <v>1</v>
      </c>
      <c r="H13871" s="6">
        <v>0.14561206865349571</v>
      </c>
      <c r="I13871" s="2">
        <f>VLOOKUP($E13871,
Products!$A$1:$F$201,MATCH(Orders!I$1,Products!$A$1:$F$1,0),0)</f>
        <v>12935.39757670891</v>
      </c>
      <c r="J13871" s="2">
        <f>VLOOKUP($E13871,
Products!$A$1:$F$201,MATCH(Orders!J$1,Products!$A$1:$F$1,0),0)</f>
        <v>9648.6160598594815</v>
      </c>
    </row>
    <row r="13872" spans="1:10">
      <c r="A13872">
        <v>13871</v>
      </c>
      <c r="B13872" s="4">
        <v>45010</v>
      </c>
      <c r="C13872" s="10">
        <f>DATE(YEAR(orders[[#This Row],[order_date]]), MONTH(orders[[#This Row],[order_date]]), 1)</f>
        <v>44986</v>
      </c>
      <c r="D13872" t="s">
        <v>1615</v>
      </c>
      <c r="E13872" t="s">
        <v>526</v>
      </c>
      <c r="F13872" t="str">
        <f>VLOOKUP(orders[[#This Row],[product_id]],Products!A:C,3,0)</f>
        <v>Electronics</v>
      </c>
      <c r="G13872">
        <v>2</v>
      </c>
      <c r="H13872" s="6">
        <v>0.20443787856785098</v>
      </c>
      <c r="I13872" s="2">
        <f>VLOOKUP($E13872,
Products!$A$1:$F$201,MATCH(Orders!I$1,Products!$A$1:$F$1,0),0)</f>
        <v>11165.347713400481</v>
      </c>
      <c r="J13872" s="2">
        <f>VLOOKUP($E13872,
Products!$A$1:$F$201,MATCH(Orders!J$1,Products!$A$1:$F$1,0),0)</f>
        <v>7966.5169511049389</v>
      </c>
    </row>
    <row r="13873" spans="1:10">
      <c r="A13873">
        <v>13872</v>
      </c>
      <c r="B13873" s="4">
        <v>45767</v>
      </c>
      <c r="C13873" s="10">
        <f>DATE(YEAR(orders[[#This Row],[order_date]]), MONTH(orders[[#This Row],[order_date]]), 1)</f>
        <v>45748</v>
      </c>
      <c r="D13873" t="s">
        <v>4145</v>
      </c>
      <c r="E13873" t="s">
        <v>653</v>
      </c>
      <c r="F13873" t="str">
        <f>VLOOKUP(orders[[#This Row],[product_id]],Products!A:C,3,0)</f>
        <v>Electronics</v>
      </c>
      <c r="G13873">
        <v>3</v>
      </c>
      <c r="H13873" s="6">
        <v>0.18102104131850258</v>
      </c>
      <c r="I13873" s="2">
        <f>VLOOKUP($E13873,
Products!$A$1:$F$201,MATCH(Orders!I$1,Products!$A$1:$F$1,0),0)</f>
        <v>18065.96612294337</v>
      </c>
      <c r="J13873" s="2">
        <f>VLOOKUP($E13873,
Products!$A$1:$F$201,MATCH(Orders!J$1,Products!$A$1:$F$1,0),0)</f>
        <v>14411.932365903909</v>
      </c>
    </row>
    <row r="13874" spans="1:10">
      <c r="A13874">
        <v>13873</v>
      </c>
      <c r="B13874" s="4">
        <v>45246</v>
      </c>
      <c r="C13874" s="10">
        <f>DATE(YEAR(orders[[#This Row],[order_date]]), MONTH(orders[[#This Row],[order_date]]), 1)</f>
        <v>45231</v>
      </c>
      <c r="D13874" t="s">
        <v>2492</v>
      </c>
      <c r="E13874" t="s">
        <v>626</v>
      </c>
      <c r="F13874" t="str">
        <f>VLOOKUP(orders[[#This Row],[product_id]],Products!A:C,3,0)</f>
        <v>Electronics</v>
      </c>
      <c r="G13874">
        <v>3</v>
      </c>
      <c r="H13874" s="6">
        <v>0.19321862528850658</v>
      </c>
      <c r="I13874" s="2">
        <f>VLOOKUP($E13874,
Products!$A$1:$F$201,MATCH(Orders!I$1,Products!$A$1:$F$1,0),0)</f>
        <v>19602.440815481601</v>
      </c>
      <c r="J13874" s="2">
        <f>VLOOKUP($E13874,
Products!$A$1:$F$201,MATCH(Orders!J$1,Products!$A$1:$F$1,0),0)</f>
        <v>14427.862284038891</v>
      </c>
    </row>
    <row r="13875" spans="1:10">
      <c r="A13875">
        <v>13874</v>
      </c>
      <c r="B13875" s="4">
        <v>45230</v>
      </c>
      <c r="C13875" s="10">
        <f>DATE(YEAR(orders[[#This Row],[order_date]]), MONTH(orders[[#This Row],[order_date]]), 1)</f>
        <v>45200</v>
      </c>
      <c r="D13875" t="s">
        <v>3619</v>
      </c>
      <c r="E13875" t="s">
        <v>637</v>
      </c>
      <c r="F13875" t="str">
        <f>VLOOKUP(orders[[#This Row],[product_id]],Products!A:C,3,0)</f>
        <v>Electronics</v>
      </c>
      <c r="G13875">
        <v>1</v>
      </c>
      <c r="H13875" s="6">
        <v>0.11088225899563288</v>
      </c>
      <c r="I13875" s="2">
        <f>VLOOKUP($E13875,
Products!$A$1:$F$201,MATCH(Orders!I$1,Products!$A$1:$F$1,0),0)</f>
        <v>2722.8882486231741</v>
      </c>
      <c r="J13875" s="2">
        <f>VLOOKUP($E13875,
Products!$A$1:$F$201,MATCH(Orders!J$1,Products!$A$1:$F$1,0),0)</f>
        <v>2155.455197032014</v>
      </c>
    </row>
    <row r="13876" spans="1:10">
      <c r="A13876">
        <v>13875</v>
      </c>
      <c r="B13876" s="4">
        <v>45616</v>
      </c>
      <c r="C13876" s="10">
        <f>DATE(YEAR(orders[[#This Row],[order_date]]), MONTH(orders[[#This Row],[order_date]]), 1)</f>
        <v>45597</v>
      </c>
      <c r="D13876" t="s">
        <v>1305</v>
      </c>
      <c r="E13876" t="s">
        <v>652</v>
      </c>
      <c r="F13876" t="str">
        <f>VLOOKUP(orders[[#This Row],[product_id]],Products!A:C,3,0)</f>
        <v>Appliances</v>
      </c>
      <c r="G13876">
        <v>3</v>
      </c>
      <c r="H13876" s="6">
        <v>0.13700337377880303</v>
      </c>
      <c r="I13876" s="2">
        <f>VLOOKUP($E13876,
Products!$A$1:$F$201,MATCH(Orders!I$1,Products!$A$1:$F$1,0),0)</f>
        <v>6387.3122916387983</v>
      </c>
      <c r="J13876" s="2">
        <f>VLOOKUP($E13876,
Products!$A$1:$F$201,MATCH(Orders!J$1,Products!$A$1:$F$1,0),0)</f>
        <v>4880.3517286187262</v>
      </c>
    </row>
    <row r="13877" spans="1:10">
      <c r="A13877">
        <v>13876</v>
      </c>
      <c r="B13877" s="4">
        <v>45333</v>
      </c>
      <c r="C13877" s="10">
        <f>DATE(YEAR(orders[[#This Row],[order_date]]), MONTH(orders[[#This Row],[order_date]]), 1)</f>
        <v>45323</v>
      </c>
      <c r="D13877" t="s">
        <v>1712</v>
      </c>
      <c r="E13877" t="s">
        <v>534</v>
      </c>
      <c r="F13877" t="str">
        <f>VLOOKUP(orders[[#This Row],[product_id]],Products!A:C,3,0)</f>
        <v>Appliances</v>
      </c>
      <c r="G13877">
        <v>1</v>
      </c>
      <c r="H13877" s="6">
        <v>9.2706821835408293E-2</v>
      </c>
      <c r="I13877" s="2">
        <f>VLOOKUP($E13877,
Products!$A$1:$F$201,MATCH(Orders!I$1,Products!$A$1:$F$1,0),0)</f>
        <v>24743.162958088669</v>
      </c>
      <c r="J13877" s="2">
        <f>VLOOKUP($E13877,
Products!$A$1:$F$201,MATCH(Orders!J$1,Products!$A$1:$F$1,0),0)</f>
        <v>19307.588986555591</v>
      </c>
    </row>
    <row r="13878" spans="1:10">
      <c r="A13878">
        <v>13877</v>
      </c>
      <c r="B13878" s="4">
        <v>45976</v>
      </c>
      <c r="C13878" s="10">
        <f>DATE(YEAR(orders[[#This Row],[order_date]]), MONTH(orders[[#This Row],[order_date]]), 1)</f>
        <v>45962</v>
      </c>
      <c r="D13878" t="s">
        <v>3724</v>
      </c>
      <c r="E13878" t="s">
        <v>576</v>
      </c>
      <c r="F13878" t="str">
        <f>VLOOKUP(orders[[#This Row],[product_id]],Products!A:C,3,0)</f>
        <v>Electronics</v>
      </c>
      <c r="G13878">
        <v>3</v>
      </c>
      <c r="H13878" s="6">
        <v>0.12717585727831396</v>
      </c>
      <c r="I13878" s="2">
        <f>VLOOKUP($E13878,
Products!$A$1:$F$201,MATCH(Orders!I$1,Products!$A$1:$F$1,0),0)</f>
        <v>12571.90922514794</v>
      </c>
      <c r="J13878" s="2">
        <f>VLOOKUP($E13878,
Products!$A$1:$F$201,MATCH(Orders!J$1,Products!$A$1:$F$1,0),0)</f>
        <v>9314.5536289888332</v>
      </c>
    </row>
    <row r="13879" spans="1:10">
      <c r="A13879">
        <v>13878</v>
      </c>
      <c r="B13879" s="4">
        <v>45610</v>
      </c>
      <c r="C13879" s="10">
        <f>DATE(YEAR(orders[[#This Row],[order_date]]), MONTH(orders[[#This Row],[order_date]]), 1)</f>
        <v>45597</v>
      </c>
      <c r="D13879" t="s">
        <v>3758</v>
      </c>
      <c r="E13879" t="s">
        <v>569</v>
      </c>
      <c r="F13879" t="str">
        <f>VLOOKUP(orders[[#This Row],[product_id]],Products!A:C,3,0)</f>
        <v>Electronics</v>
      </c>
      <c r="G13879">
        <v>1</v>
      </c>
      <c r="H13879" s="6">
        <v>0.17480379846512298</v>
      </c>
      <c r="I13879" s="2">
        <f>VLOOKUP($E13879,
Products!$A$1:$F$201,MATCH(Orders!I$1,Products!$A$1:$F$1,0),0)</f>
        <v>30739.034547193129</v>
      </c>
      <c r="J13879" s="2">
        <f>VLOOKUP($E13879,
Products!$A$1:$F$201,MATCH(Orders!J$1,Products!$A$1:$F$1,0),0)</f>
        <v>22938.60345365321</v>
      </c>
    </row>
    <row r="13880" spans="1:10">
      <c r="A13880">
        <v>13879</v>
      </c>
      <c r="B13880" s="4">
        <v>45159</v>
      </c>
      <c r="C13880" s="10">
        <f>DATE(YEAR(orders[[#This Row],[order_date]]), MONTH(orders[[#This Row],[order_date]]), 1)</f>
        <v>45139</v>
      </c>
      <c r="D13880" t="s">
        <v>1829</v>
      </c>
      <c r="E13880" t="s">
        <v>705</v>
      </c>
      <c r="F13880" t="str">
        <f>VLOOKUP(orders[[#This Row],[product_id]],Products!A:C,3,0)</f>
        <v>Electronics</v>
      </c>
      <c r="G13880">
        <v>2</v>
      </c>
      <c r="H13880" s="6">
        <v>0.2035044774206751</v>
      </c>
      <c r="I13880" s="2">
        <f>VLOOKUP($E13880,
Products!$A$1:$F$201,MATCH(Orders!I$1,Products!$A$1:$F$1,0),0)</f>
        <v>11719.594724541899</v>
      </c>
      <c r="J13880" s="2">
        <f>VLOOKUP($E13880,
Products!$A$1:$F$201,MATCH(Orders!J$1,Products!$A$1:$F$1,0),0)</f>
        <v>7926.6332911718628</v>
      </c>
    </row>
    <row r="13881" spans="1:10">
      <c r="A13881">
        <v>13880</v>
      </c>
      <c r="B13881" s="4">
        <v>45948</v>
      </c>
      <c r="C13881" s="10">
        <f>DATE(YEAR(orders[[#This Row],[order_date]]), MONTH(orders[[#This Row],[order_date]]), 1)</f>
        <v>45931</v>
      </c>
      <c r="D13881" t="s">
        <v>1849</v>
      </c>
      <c r="E13881" t="s">
        <v>644</v>
      </c>
      <c r="F13881" t="str">
        <f>VLOOKUP(orders[[#This Row],[product_id]],Products!A:C,3,0)</f>
        <v>Appliances</v>
      </c>
      <c r="G13881">
        <v>3</v>
      </c>
      <c r="H13881" s="6">
        <v>7.3979499633455043E-2</v>
      </c>
      <c r="I13881" s="2">
        <f>VLOOKUP($E13881,
Products!$A$1:$F$201,MATCH(Orders!I$1,Products!$A$1:$F$1,0),0)</f>
        <v>2076.3860361463489</v>
      </c>
      <c r="J13881" s="2">
        <f>VLOOKUP($E13881,
Products!$A$1:$F$201,MATCH(Orders!J$1,Products!$A$1:$F$1,0),0)</f>
        <v>1496.280632568785</v>
      </c>
    </row>
    <row r="13882" spans="1:10">
      <c r="A13882">
        <v>13881</v>
      </c>
      <c r="B13882" s="4">
        <v>45475</v>
      </c>
      <c r="C13882" s="10">
        <f>DATE(YEAR(orders[[#This Row],[order_date]]), MONTH(orders[[#This Row],[order_date]]), 1)</f>
        <v>45474</v>
      </c>
      <c r="D13882" t="s">
        <v>4162</v>
      </c>
      <c r="E13882" t="s">
        <v>538</v>
      </c>
      <c r="F13882" t="str">
        <f>VLOOKUP(orders[[#This Row],[product_id]],Products!A:C,3,0)</f>
        <v>Electronics</v>
      </c>
      <c r="G13882">
        <v>1</v>
      </c>
      <c r="H13882" s="6">
        <v>0.12145115540696678</v>
      </c>
      <c r="I13882" s="2">
        <f>VLOOKUP($E13882,
Products!$A$1:$F$201,MATCH(Orders!I$1,Products!$A$1:$F$1,0),0)</f>
        <v>29368.843697269542</v>
      </c>
      <c r="J13882" s="2">
        <f>VLOOKUP($E13882,
Products!$A$1:$F$201,MATCH(Orders!J$1,Products!$A$1:$F$1,0),0)</f>
        <v>23079.13344123889</v>
      </c>
    </row>
    <row r="13883" spans="1:10">
      <c r="A13883">
        <v>13882</v>
      </c>
      <c r="B13883" s="4">
        <v>45963</v>
      </c>
      <c r="C13883" s="10">
        <f>DATE(YEAR(orders[[#This Row],[order_date]]), MONTH(orders[[#This Row],[order_date]]), 1)</f>
        <v>45962</v>
      </c>
      <c r="D13883" t="s">
        <v>1008</v>
      </c>
      <c r="E13883" t="s">
        <v>530</v>
      </c>
      <c r="F13883" t="str">
        <f>VLOOKUP(orders[[#This Row],[product_id]],Products!A:C,3,0)</f>
        <v>Electronics</v>
      </c>
      <c r="G13883">
        <v>1</v>
      </c>
      <c r="H13883" s="6">
        <v>0.21128183674534215</v>
      </c>
      <c r="I13883" s="2">
        <f>VLOOKUP($E13883,
Products!$A$1:$F$201,MATCH(Orders!I$1,Products!$A$1:$F$1,0),0)</f>
        <v>30520.607447067548</v>
      </c>
      <c r="J13883" s="2">
        <f>VLOOKUP($E13883,
Products!$A$1:$F$201,MATCH(Orders!J$1,Products!$A$1:$F$1,0),0)</f>
        <v>22328.317520226748</v>
      </c>
    </row>
    <row r="13884" spans="1:10">
      <c r="A13884">
        <v>13883</v>
      </c>
      <c r="B13884" s="4">
        <v>45422</v>
      </c>
      <c r="C13884" s="10">
        <f>DATE(YEAR(orders[[#This Row],[order_date]]), MONTH(orders[[#This Row],[order_date]]), 1)</f>
        <v>45413</v>
      </c>
      <c r="D13884" t="s">
        <v>2445</v>
      </c>
      <c r="E13884" t="s">
        <v>666</v>
      </c>
      <c r="F13884" t="str">
        <f>VLOOKUP(orders[[#This Row],[product_id]],Products!A:C,3,0)</f>
        <v>Electronics</v>
      </c>
      <c r="G13884">
        <v>1</v>
      </c>
      <c r="H13884" s="6">
        <v>0.15447800753873098</v>
      </c>
      <c r="I13884" s="2">
        <f>VLOOKUP($E13884,
Products!$A$1:$F$201,MATCH(Orders!I$1,Products!$A$1:$F$1,0),0)</f>
        <v>28450.587044878092</v>
      </c>
      <c r="J13884" s="2">
        <f>VLOOKUP($E13884,
Products!$A$1:$F$201,MATCH(Orders!J$1,Products!$A$1:$F$1,0),0)</f>
        <v>22337.584649075441</v>
      </c>
    </row>
    <row r="13885" spans="1:10">
      <c r="A13885">
        <v>13884</v>
      </c>
      <c r="B13885" s="4">
        <v>45544</v>
      </c>
      <c r="C13885" s="10">
        <f>DATE(YEAR(orders[[#This Row],[order_date]]), MONTH(orders[[#This Row],[order_date]]), 1)</f>
        <v>45536</v>
      </c>
      <c r="D13885" t="s">
        <v>3926</v>
      </c>
      <c r="E13885" t="s">
        <v>531</v>
      </c>
      <c r="F13885" t="str">
        <f>VLOOKUP(orders[[#This Row],[product_id]],Products!A:C,3,0)</f>
        <v>Electronics</v>
      </c>
      <c r="G13885">
        <v>2</v>
      </c>
      <c r="H13885" s="6">
        <v>0.20183994465575117</v>
      </c>
      <c r="I13885" s="2">
        <f>VLOOKUP($E13885,
Products!$A$1:$F$201,MATCH(Orders!I$1,Products!$A$1:$F$1,0),0)</f>
        <v>29674.378925417219</v>
      </c>
      <c r="J13885" s="2">
        <f>VLOOKUP($E13885,
Products!$A$1:$F$201,MATCH(Orders!J$1,Products!$A$1:$F$1,0),0)</f>
        <v>20795.30337605517</v>
      </c>
    </row>
    <row r="13886" spans="1:10">
      <c r="A13886">
        <v>13885</v>
      </c>
      <c r="B13886" s="4">
        <v>45774</v>
      </c>
      <c r="C13886" s="10">
        <f>DATE(YEAR(orders[[#This Row],[order_date]]), MONTH(orders[[#This Row],[order_date]]), 1)</f>
        <v>45748</v>
      </c>
      <c r="D13886" t="s">
        <v>1930</v>
      </c>
      <c r="E13886" t="s">
        <v>541</v>
      </c>
      <c r="F13886" t="str">
        <f>VLOOKUP(orders[[#This Row],[product_id]],Products!A:C,3,0)</f>
        <v>Appliances</v>
      </c>
      <c r="G13886">
        <v>3</v>
      </c>
      <c r="H13886" s="6">
        <v>5.4539784109312706E-2</v>
      </c>
      <c r="I13886" s="2">
        <f>VLOOKUP($E13886,
Products!$A$1:$F$201,MATCH(Orders!I$1,Products!$A$1:$F$1,0),0)</f>
        <v>2390.3651642386908</v>
      </c>
      <c r="J13886" s="2">
        <f>VLOOKUP($E13886,
Products!$A$1:$F$201,MATCH(Orders!J$1,Products!$A$1:$F$1,0),0)</f>
        <v>1655.7504783617919</v>
      </c>
    </row>
    <row r="13887" spans="1:10">
      <c r="A13887">
        <v>13886</v>
      </c>
      <c r="B13887" s="4">
        <v>45932</v>
      </c>
      <c r="C13887" s="10">
        <f>DATE(YEAR(orders[[#This Row],[order_date]]), MONTH(orders[[#This Row],[order_date]]), 1)</f>
        <v>45931</v>
      </c>
      <c r="D13887" t="s">
        <v>4584</v>
      </c>
      <c r="E13887" t="s">
        <v>516</v>
      </c>
      <c r="F13887" t="str">
        <f>VLOOKUP(orders[[#This Row],[product_id]],Products!A:C,3,0)</f>
        <v>Electronics</v>
      </c>
      <c r="G13887">
        <v>1</v>
      </c>
      <c r="H13887" s="6">
        <v>0.17727611595314863</v>
      </c>
      <c r="I13887" s="2">
        <f>VLOOKUP($E13887,
Products!$A$1:$F$201,MATCH(Orders!I$1,Products!$A$1:$F$1,0),0)</f>
        <v>12594.36437895595</v>
      </c>
      <c r="J13887" s="2">
        <f>VLOOKUP($E13887,
Products!$A$1:$F$201,MATCH(Orders!J$1,Products!$A$1:$F$1,0),0)</f>
        <v>9909.7267986522402</v>
      </c>
    </row>
    <row r="13888" spans="1:10">
      <c r="A13888">
        <v>13887</v>
      </c>
      <c r="B13888" s="4">
        <v>45310</v>
      </c>
      <c r="C13888" s="10">
        <f>DATE(YEAR(orders[[#This Row],[order_date]]), MONTH(orders[[#This Row],[order_date]]), 1)</f>
        <v>45292</v>
      </c>
      <c r="D13888" t="s">
        <v>1732</v>
      </c>
      <c r="E13888" t="s">
        <v>535</v>
      </c>
      <c r="F13888" t="str">
        <f>VLOOKUP(orders[[#This Row],[product_id]],Products!A:C,3,0)</f>
        <v>Appliances</v>
      </c>
      <c r="G13888">
        <v>1</v>
      </c>
      <c r="H13888" s="6">
        <v>0.14016378571302149</v>
      </c>
      <c r="I13888" s="2">
        <f>VLOOKUP($E13888,
Products!$A$1:$F$201,MATCH(Orders!I$1,Products!$A$1:$F$1,0),0)</f>
        <v>25188.460642954858</v>
      </c>
      <c r="J13888" s="2">
        <f>VLOOKUP($E13888,
Products!$A$1:$F$201,MATCH(Orders!J$1,Products!$A$1:$F$1,0),0)</f>
        <v>18873.341689191599</v>
      </c>
    </row>
    <row r="13889" spans="1:10">
      <c r="A13889">
        <v>13888</v>
      </c>
      <c r="B13889" s="4">
        <v>45943</v>
      </c>
      <c r="C13889" s="10">
        <f>DATE(YEAR(orders[[#This Row],[order_date]]), MONTH(orders[[#This Row],[order_date]]), 1)</f>
        <v>45931</v>
      </c>
      <c r="D13889" t="s">
        <v>1105</v>
      </c>
      <c r="E13889" t="s">
        <v>562</v>
      </c>
      <c r="F13889" t="str">
        <f>VLOOKUP(orders[[#This Row],[product_id]],Products!A:C,3,0)</f>
        <v>Electronics</v>
      </c>
      <c r="G13889">
        <v>3</v>
      </c>
      <c r="H13889" s="6">
        <v>0.11596516314887906</v>
      </c>
      <c r="I13889" s="2">
        <f>VLOOKUP($E13889,
Products!$A$1:$F$201,MATCH(Orders!I$1,Products!$A$1:$F$1,0),0)</f>
        <v>2550.478597498749</v>
      </c>
      <c r="J13889" s="2">
        <f>VLOOKUP($E13889,
Products!$A$1:$F$201,MATCH(Orders!J$1,Products!$A$1:$F$1,0),0)</f>
        <v>1688.129752018375</v>
      </c>
    </row>
    <row r="13890" spans="1:10">
      <c r="A13890">
        <v>13889</v>
      </c>
      <c r="B13890" s="4">
        <v>45568</v>
      </c>
      <c r="C13890" s="10">
        <f>DATE(YEAR(orders[[#This Row],[order_date]]), MONTH(orders[[#This Row],[order_date]]), 1)</f>
        <v>45566</v>
      </c>
      <c r="D13890" t="s">
        <v>773</v>
      </c>
      <c r="E13890" t="s">
        <v>602</v>
      </c>
      <c r="F13890" t="str">
        <f>VLOOKUP(orders[[#This Row],[product_id]],Products!A:C,3,0)</f>
        <v>Appliances</v>
      </c>
      <c r="G13890">
        <v>1</v>
      </c>
      <c r="H13890" s="6">
        <v>7.4381577055590425E-2</v>
      </c>
      <c r="I13890" s="2">
        <f>VLOOKUP($E13890,
Products!$A$1:$F$201,MATCH(Orders!I$1,Products!$A$1:$F$1,0),0)</f>
        <v>22834.95547197924</v>
      </c>
      <c r="J13890" s="2">
        <f>VLOOKUP($E13890,
Products!$A$1:$F$201,MATCH(Orders!J$1,Products!$A$1:$F$1,0),0)</f>
        <v>17972.460052660601</v>
      </c>
    </row>
    <row r="13891" spans="1:10">
      <c r="A13891">
        <v>13890</v>
      </c>
      <c r="B13891" s="4">
        <v>45242</v>
      </c>
      <c r="C13891" s="10">
        <f>DATE(YEAR(orders[[#This Row],[order_date]]), MONTH(orders[[#This Row],[order_date]]), 1)</f>
        <v>45231</v>
      </c>
      <c r="D13891" t="s">
        <v>859</v>
      </c>
      <c r="E13891" t="s">
        <v>643</v>
      </c>
      <c r="F13891" t="str">
        <f>VLOOKUP(orders[[#This Row],[product_id]],Products!A:C,3,0)</f>
        <v>Appliances</v>
      </c>
      <c r="G13891">
        <v>1</v>
      </c>
      <c r="H13891" s="6">
        <v>6.401140549944441E-2</v>
      </c>
      <c r="I13891" s="2">
        <f>VLOOKUP($E13891,
Products!$A$1:$F$201,MATCH(Orders!I$1,Products!$A$1:$F$1,0),0)</f>
        <v>26269.068564891841</v>
      </c>
      <c r="J13891" s="2">
        <f>VLOOKUP($E13891,
Products!$A$1:$F$201,MATCH(Orders!J$1,Products!$A$1:$F$1,0),0)</f>
        <v>18867.564539756699</v>
      </c>
    </row>
    <row r="13892" spans="1:10">
      <c r="A13892">
        <v>13891</v>
      </c>
      <c r="B13892" s="4">
        <v>45182</v>
      </c>
      <c r="C13892" s="10">
        <f>DATE(YEAR(orders[[#This Row],[order_date]]), MONTH(orders[[#This Row],[order_date]]), 1)</f>
        <v>45170</v>
      </c>
      <c r="D13892" t="s">
        <v>1720</v>
      </c>
      <c r="E13892" t="s">
        <v>530</v>
      </c>
      <c r="F13892" t="str">
        <f>VLOOKUP(orders[[#This Row],[product_id]],Products!A:C,3,0)</f>
        <v>Electronics</v>
      </c>
      <c r="G13892">
        <v>2</v>
      </c>
      <c r="H13892" s="6">
        <v>0.22349080082465317</v>
      </c>
      <c r="I13892" s="2">
        <f>VLOOKUP($E13892,
Products!$A$1:$F$201,MATCH(Orders!I$1,Products!$A$1:$F$1,0),0)</f>
        <v>30520.607447067548</v>
      </c>
      <c r="J13892" s="2">
        <f>VLOOKUP($E13892,
Products!$A$1:$F$201,MATCH(Orders!J$1,Products!$A$1:$F$1,0),0)</f>
        <v>22328.317520226748</v>
      </c>
    </row>
    <row r="13893" spans="1:10">
      <c r="A13893">
        <v>13892</v>
      </c>
      <c r="B13893" s="4">
        <v>45367</v>
      </c>
      <c r="C13893" s="10">
        <f>DATE(YEAR(orders[[#This Row],[order_date]]), MONTH(orders[[#This Row],[order_date]]), 1)</f>
        <v>45352</v>
      </c>
      <c r="D13893" t="s">
        <v>2223</v>
      </c>
      <c r="E13893" t="s">
        <v>601</v>
      </c>
      <c r="F13893" t="str">
        <f>VLOOKUP(orders[[#This Row],[product_id]],Products!A:C,3,0)</f>
        <v>Appliances</v>
      </c>
      <c r="G13893">
        <v>1</v>
      </c>
      <c r="H13893" s="6">
        <v>0.10461853675989193</v>
      </c>
      <c r="I13893" s="2">
        <f>VLOOKUP($E13893,
Products!$A$1:$F$201,MATCH(Orders!I$1,Products!$A$1:$F$1,0),0)</f>
        <v>2095.1354013205032</v>
      </c>
      <c r="J13893" s="2">
        <f>VLOOKUP($E13893,
Products!$A$1:$F$201,MATCH(Orders!J$1,Products!$A$1:$F$1,0),0)</f>
        <v>1374.592895200507</v>
      </c>
    </row>
    <row r="13894" spans="1:10">
      <c r="A13894">
        <v>13893</v>
      </c>
      <c r="B13894" s="4">
        <v>45225</v>
      </c>
      <c r="C13894" s="10">
        <f>DATE(YEAR(orders[[#This Row],[order_date]]), MONTH(orders[[#This Row],[order_date]]), 1)</f>
        <v>45200</v>
      </c>
      <c r="D13894" t="s">
        <v>887</v>
      </c>
      <c r="E13894" t="s">
        <v>701</v>
      </c>
      <c r="F13894" t="str">
        <f>VLOOKUP(orders[[#This Row],[product_id]],Products!A:C,3,0)</f>
        <v>Electronics</v>
      </c>
      <c r="G13894">
        <v>3</v>
      </c>
      <c r="H13894" s="6">
        <v>0.12394792803289914</v>
      </c>
      <c r="I13894" s="2">
        <f>VLOOKUP($E13894,
Products!$A$1:$F$201,MATCH(Orders!I$1,Products!$A$1:$F$1,0),0)</f>
        <v>19562.35470664543</v>
      </c>
      <c r="J13894" s="2">
        <f>VLOOKUP($E13894,
Products!$A$1:$F$201,MATCH(Orders!J$1,Products!$A$1:$F$1,0),0)</f>
        <v>13782.49498098754</v>
      </c>
    </row>
    <row r="13895" spans="1:10">
      <c r="A13895">
        <v>13894</v>
      </c>
      <c r="B13895" s="4">
        <v>45841</v>
      </c>
      <c r="C13895" s="10">
        <f>DATE(YEAR(orders[[#This Row],[order_date]]), MONTH(orders[[#This Row],[order_date]]), 1)</f>
        <v>45839</v>
      </c>
      <c r="D13895" t="s">
        <v>1230</v>
      </c>
      <c r="E13895" t="s">
        <v>562</v>
      </c>
      <c r="F13895" t="str">
        <f>VLOOKUP(orders[[#This Row],[product_id]],Products!A:C,3,0)</f>
        <v>Electronics</v>
      </c>
      <c r="G13895">
        <v>1</v>
      </c>
      <c r="H13895" s="6">
        <v>0.20118576980148592</v>
      </c>
      <c r="I13895" s="2">
        <f>VLOOKUP($E13895,
Products!$A$1:$F$201,MATCH(Orders!I$1,Products!$A$1:$F$1,0),0)</f>
        <v>2550.478597498749</v>
      </c>
      <c r="J13895" s="2">
        <f>VLOOKUP($E13895,
Products!$A$1:$F$201,MATCH(Orders!J$1,Products!$A$1:$F$1,0),0)</f>
        <v>1688.129752018375</v>
      </c>
    </row>
    <row r="13896" spans="1:10">
      <c r="A13896">
        <v>13895</v>
      </c>
      <c r="B13896" s="4">
        <v>45182</v>
      </c>
      <c r="C13896" s="10">
        <f>DATE(YEAR(orders[[#This Row],[order_date]]), MONTH(orders[[#This Row],[order_date]]), 1)</f>
        <v>45170</v>
      </c>
      <c r="D13896" t="s">
        <v>2942</v>
      </c>
      <c r="E13896" t="s">
        <v>628</v>
      </c>
      <c r="F13896" t="str">
        <f>VLOOKUP(orders[[#This Row],[product_id]],Products!A:C,3,0)</f>
        <v>Electronics</v>
      </c>
      <c r="G13896">
        <v>1</v>
      </c>
      <c r="H13896" s="6">
        <v>0.13526259931639295</v>
      </c>
      <c r="I13896" s="2">
        <f>VLOOKUP($E13896,
Products!$A$1:$F$201,MATCH(Orders!I$1,Products!$A$1:$F$1,0),0)</f>
        <v>2480.4343676348258</v>
      </c>
      <c r="J13896" s="2">
        <f>VLOOKUP($E13896,
Products!$A$1:$F$201,MATCH(Orders!J$1,Products!$A$1:$F$1,0),0)</f>
        <v>1932.862959692628</v>
      </c>
    </row>
    <row r="13897" spans="1:10">
      <c r="A13897">
        <v>13896</v>
      </c>
      <c r="B13897" s="4">
        <v>45577</v>
      </c>
      <c r="C13897" s="10">
        <f>DATE(YEAR(orders[[#This Row],[order_date]]), MONTH(orders[[#This Row],[order_date]]), 1)</f>
        <v>45566</v>
      </c>
      <c r="D13897" t="s">
        <v>725</v>
      </c>
      <c r="E13897" t="s">
        <v>539</v>
      </c>
      <c r="F13897" t="str">
        <f>VLOOKUP(orders[[#This Row],[product_id]],Products!A:C,3,0)</f>
        <v>Appliances</v>
      </c>
      <c r="G13897">
        <v>1</v>
      </c>
      <c r="H13897" s="6">
        <v>7.2460668169334261E-2</v>
      </c>
      <c r="I13897" s="2">
        <f>VLOOKUP($E13897,
Products!$A$1:$F$201,MATCH(Orders!I$1,Products!$A$1:$F$1,0),0)</f>
        <v>25730.234720482978</v>
      </c>
      <c r="J13897" s="2">
        <f>VLOOKUP($E13897,
Products!$A$1:$F$201,MATCH(Orders!J$1,Products!$A$1:$F$1,0),0)</f>
        <v>17186.87037527658</v>
      </c>
    </row>
    <row r="13898" spans="1:10">
      <c r="A13898">
        <v>13897</v>
      </c>
      <c r="B13898" s="4">
        <v>44973</v>
      </c>
      <c r="C13898" s="10">
        <f>DATE(YEAR(orders[[#This Row],[order_date]]), MONTH(orders[[#This Row],[order_date]]), 1)</f>
        <v>44958</v>
      </c>
      <c r="D13898" t="s">
        <v>1556</v>
      </c>
      <c r="E13898" t="s">
        <v>591</v>
      </c>
      <c r="F13898" t="str">
        <f>VLOOKUP(orders[[#This Row],[product_id]],Products!A:C,3,0)</f>
        <v>Appliances</v>
      </c>
      <c r="G13898">
        <v>1</v>
      </c>
      <c r="H13898" s="6">
        <v>0.11119294110604577</v>
      </c>
      <c r="I13898" s="2">
        <f>VLOOKUP($E13898,
Products!$A$1:$F$201,MATCH(Orders!I$1,Products!$A$1:$F$1,0),0)</f>
        <v>5828.0678031706884</v>
      </c>
      <c r="J13898" s="2">
        <f>VLOOKUP($E13898,
Products!$A$1:$F$201,MATCH(Orders!J$1,Products!$A$1:$F$1,0),0)</f>
        <v>3928.741316454903</v>
      </c>
    </row>
    <row r="13899" spans="1:10">
      <c r="A13899">
        <v>13898</v>
      </c>
      <c r="B13899" s="4">
        <v>45829</v>
      </c>
      <c r="C13899" s="10">
        <f>DATE(YEAR(orders[[#This Row],[order_date]]), MONTH(orders[[#This Row],[order_date]]), 1)</f>
        <v>45809</v>
      </c>
      <c r="D13899" t="s">
        <v>4060</v>
      </c>
      <c r="E13899" t="s">
        <v>559</v>
      </c>
      <c r="F13899" t="str">
        <f>VLOOKUP(orders[[#This Row],[product_id]],Products!A:C,3,0)</f>
        <v>Electronics</v>
      </c>
      <c r="G13899">
        <v>3</v>
      </c>
      <c r="H13899" s="6">
        <v>0.11619775334856267</v>
      </c>
      <c r="I13899" s="2">
        <f>VLOOKUP($E13899,
Products!$A$1:$F$201,MATCH(Orders!I$1,Products!$A$1:$F$1,0),0)</f>
        <v>2588.546892391822</v>
      </c>
      <c r="J13899" s="2">
        <f>VLOOKUP($E13899,
Products!$A$1:$F$201,MATCH(Orders!J$1,Products!$A$1:$F$1,0),0)</f>
        <v>1942.6863840762869</v>
      </c>
    </row>
    <row r="13900" spans="1:10">
      <c r="A13900">
        <v>13899</v>
      </c>
      <c r="B13900" s="4">
        <v>45389</v>
      </c>
      <c r="C13900" s="10">
        <f>DATE(YEAR(orders[[#This Row],[order_date]]), MONTH(orders[[#This Row],[order_date]]), 1)</f>
        <v>45383</v>
      </c>
      <c r="D13900" t="s">
        <v>3651</v>
      </c>
      <c r="E13900" t="s">
        <v>556</v>
      </c>
      <c r="F13900" t="str">
        <f>VLOOKUP(orders[[#This Row],[product_id]],Products!A:C,3,0)</f>
        <v>Appliances</v>
      </c>
      <c r="G13900">
        <v>1</v>
      </c>
      <c r="H13900" s="6">
        <v>9.2679041044393631E-2</v>
      </c>
      <c r="I13900" s="2">
        <f>VLOOKUP($E13900,
Products!$A$1:$F$201,MATCH(Orders!I$1,Products!$A$1:$F$1,0),0)</f>
        <v>27054.121101651981</v>
      </c>
      <c r="J13900" s="2">
        <f>VLOOKUP($E13900,
Products!$A$1:$F$201,MATCH(Orders!J$1,Products!$A$1:$F$1,0),0)</f>
        <v>19388.930988794411</v>
      </c>
    </row>
    <row r="13901" spans="1:10">
      <c r="A13901">
        <v>13900</v>
      </c>
      <c r="B13901" s="4">
        <v>44957</v>
      </c>
      <c r="C13901" s="10">
        <f>DATE(YEAR(orders[[#This Row],[order_date]]), MONTH(orders[[#This Row],[order_date]]), 1)</f>
        <v>44927</v>
      </c>
      <c r="D13901" t="s">
        <v>2763</v>
      </c>
      <c r="E13901" t="s">
        <v>511</v>
      </c>
      <c r="F13901" t="str">
        <f>VLOOKUP(orders[[#This Row],[product_id]],Products!A:C,3,0)</f>
        <v>Appliances</v>
      </c>
      <c r="G13901">
        <v>1</v>
      </c>
      <c r="H13901" s="6">
        <v>9.5481916651715723E-2</v>
      </c>
      <c r="I13901" s="2">
        <f>VLOOKUP($E13901,
Products!$A$1:$F$201,MATCH(Orders!I$1,Products!$A$1:$F$1,0),0)</f>
        <v>6005.1161529516376</v>
      </c>
      <c r="J13901" s="2">
        <f>VLOOKUP($E13901,
Products!$A$1:$F$201,MATCH(Orders!J$1,Products!$A$1:$F$1,0),0)</f>
        <v>4036.1471846213158</v>
      </c>
    </row>
    <row r="13902" spans="1:10">
      <c r="A13902">
        <v>13901</v>
      </c>
      <c r="B13902" s="4">
        <v>44981</v>
      </c>
      <c r="C13902" s="10">
        <f>DATE(YEAR(orders[[#This Row],[order_date]]), MONTH(orders[[#This Row],[order_date]]), 1)</f>
        <v>44958</v>
      </c>
      <c r="D13902" t="s">
        <v>3453</v>
      </c>
      <c r="E13902" t="s">
        <v>692</v>
      </c>
      <c r="F13902" t="str">
        <f>VLOOKUP(orders[[#This Row],[product_id]],Products!A:C,3,0)</f>
        <v>Electronics</v>
      </c>
      <c r="G13902">
        <v>1</v>
      </c>
      <c r="H13902" s="6">
        <v>0.17494440866004854</v>
      </c>
      <c r="I13902" s="2">
        <f>VLOOKUP($E13902,
Products!$A$1:$F$201,MATCH(Orders!I$1,Products!$A$1:$F$1,0),0)</f>
        <v>18150.337151787651</v>
      </c>
      <c r="J13902" s="2">
        <f>VLOOKUP($E13902,
Products!$A$1:$F$201,MATCH(Orders!J$1,Products!$A$1:$F$1,0),0)</f>
        <v>11965.45000430708</v>
      </c>
    </row>
    <row r="13903" spans="1:10">
      <c r="A13903">
        <v>13902</v>
      </c>
      <c r="B13903" s="4">
        <v>45079</v>
      </c>
      <c r="C13903" s="10">
        <f>DATE(YEAR(orders[[#This Row],[order_date]]), MONTH(orders[[#This Row],[order_date]]), 1)</f>
        <v>45078</v>
      </c>
      <c r="D13903" t="s">
        <v>2586</v>
      </c>
      <c r="E13903" t="s">
        <v>559</v>
      </c>
      <c r="F13903" t="str">
        <f>VLOOKUP(orders[[#This Row],[product_id]],Products!A:C,3,0)</f>
        <v>Electronics</v>
      </c>
      <c r="G13903">
        <v>1</v>
      </c>
      <c r="H13903" s="6">
        <v>0.20455878220955534</v>
      </c>
      <c r="I13903" s="2">
        <f>VLOOKUP($E13903,
Products!$A$1:$F$201,MATCH(Orders!I$1,Products!$A$1:$F$1,0),0)</f>
        <v>2588.546892391822</v>
      </c>
      <c r="J13903" s="2">
        <f>VLOOKUP($E13903,
Products!$A$1:$F$201,MATCH(Orders!J$1,Products!$A$1:$F$1,0),0)</f>
        <v>1942.6863840762869</v>
      </c>
    </row>
    <row r="13904" spans="1:10">
      <c r="A13904">
        <v>13903</v>
      </c>
      <c r="B13904" s="4">
        <v>45382</v>
      </c>
      <c r="C13904" s="10">
        <f>DATE(YEAR(orders[[#This Row],[order_date]]), MONTH(orders[[#This Row],[order_date]]), 1)</f>
        <v>45352</v>
      </c>
      <c r="D13904" t="s">
        <v>4308</v>
      </c>
      <c r="E13904" t="s">
        <v>522</v>
      </c>
      <c r="F13904" t="str">
        <f>VLOOKUP(orders[[#This Row],[product_id]],Products!A:C,3,0)</f>
        <v>Appliances</v>
      </c>
      <c r="G13904">
        <v>1</v>
      </c>
      <c r="H13904" s="6">
        <v>0.12666788138696133</v>
      </c>
      <c r="I13904" s="2">
        <f>VLOOKUP($E13904,
Products!$A$1:$F$201,MATCH(Orders!I$1,Products!$A$1:$F$1,0),0)</f>
        <v>24966.707940261898</v>
      </c>
      <c r="J13904" s="2">
        <f>VLOOKUP($E13904,
Products!$A$1:$F$201,MATCH(Orders!J$1,Products!$A$1:$F$1,0),0)</f>
        <v>19868.70644165645</v>
      </c>
    </row>
    <row r="13905" spans="1:10">
      <c r="A13905">
        <v>13904</v>
      </c>
      <c r="B13905" s="4">
        <v>45212</v>
      </c>
      <c r="C13905" s="10">
        <f>DATE(YEAR(orders[[#This Row],[order_date]]), MONTH(orders[[#This Row],[order_date]]), 1)</f>
        <v>45200</v>
      </c>
      <c r="D13905" t="s">
        <v>1360</v>
      </c>
      <c r="E13905" t="s">
        <v>659</v>
      </c>
      <c r="F13905" t="str">
        <f>VLOOKUP(orders[[#This Row],[product_id]],Products!A:C,3,0)</f>
        <v>Appliances</v>
      </c>
      <c r="G13905">
        <v>3</v>
      </c>
      <c r="H13905" s="6">
        <v>0.12835871800866822</v>
      </c>
      <c r="I13905" s="2">
        <f>VLOOKUP($E13905,
Products!$A$1:$F$201,MATCH(Orders!I$1,Products!$A$1:$F$1,0),0)</f>
        <v>25646.095965041459</v>
      </c>
      <c r="J13905" s="2">
        <f>VLOOKUP($E13905,
Products!$A$1:$F$201,MATCH(Orders!J$1,Products!$A$1:$F$1,0),0)</f>
        <v>18749.646593308222</v>
      </c>
    </row>
    <row r="13906" spans="1:10">
      <c r="A13906">
        <v>13905</v>
      </c>
      <c r="B13906" s="4">
        <v>44962</v>
      </c>
      <c r="C13906" s="10">
        <f>DATE(YEAR(orders[[#This Row],[order_date]]), MONTH(orders[[#This Row],[order_date]]), 1)</f>
        <v>44958</v>
      </c>
      <c r="D13906" t="s">
        <v>4392</v>
      </c>
      <c r="E13906" t="s">
        <v>593</v>
      </c>
      <c r="F13906" t="str">
        <f>VLOOKUP(orders[[#This Row],[product_id]],Products!A:C,3,0)</f>
        <v>Electronics</v>
      </c>
      <c r="G13906">
        <v>2</v>
      </c>
      <c r="H13906" s="6">
        <v>0.18398028444888498</v>
      </c>
      <c r="I13906" s="2">
        <f>VLOOKUP($E13906,
Products!$A$1:$F$201,MATCH(Orders!I$1,Products!$A$1:$F$1,0),0)</f>
        <v>2667.7858525453248</v>
      </c>
      <c r="J13906" s="2">
        <f>VLOOKUP($E13906,
Products!$A$1:$F$201,MATCH(Orders!J$1,Products!$A$1:$F$1,0),0)</f>
        <v>1797.4955098065359</v>
      </c>
    </row>
    <row r="13907" spans="1:10">
      <c r="A13907">
        <v>13906</v>
      </c>
      <c r="B13907" s="4">
        <v>45744</v>
      </c>
      <c r="C13907" s="10">
        <f>DATE(YEAR(orders[[#This Row],[order_date]]), MONTH(orders[[#This Row],[order_date]]), 1)</f>
        <v>45717</v>
      </c>
      <c r="D13907" t="s">
        <v>2032</v>
      </c>
      <c r="E13907" t="s">
        <v>642</v>
      </c>
      <c r="F13907" t="str">
        <f>VLOOKUP(orders[[#This Row],[product_id]],Products!A:C,3,0)</f>
        <v>Appliances</v>
      </c>
      <c r="G13907">
        <v>2</v>
      </c>
      <c r="H13907" s="6">
        <v>6.4860307683357557E-2</v>
      </c>
      <c r="I13907" s="2">
        <f>VLOOKUP($E13907,
Products!$A$1:$F$201,MATCH(Orders!I$1,Products!$A$1:$F$1,0),0)</f>
        <v>2296.7821973225709</v>
      </c>
      <c r="J13907" s="2">
        <f>VLOOKUP($E13907,
Products!$A$1:$F$201,MATCH(Orders!J$1,Products!$A$1:$F$1,0),0)</f>
        <v>1585.16132006212</v>
      </c>
    </row>
    <row r="13908" spans="1:10">
      <c r="A13908">
        <v>13907</v>
      </c>
      <c r="B13908" s="4">
        <v>45182</v>
      </c>
      <c r="C13908" s="10">
        <f>DATE(YEAR(orders[[#This Row],[order_date]]), MONTH(orders[[#This Row],[order_date]]), 1)</f>
        <v>45170</v>
      </c>
      <c r="D13908" t="s">
        <v>2994</v>
      </c>
      <c r="E13908" t="s">
        <v>507</v>
      </c>
      <c r="F13908" t="str">
        <f>VLOOKUP(orders[[#This Row],[product_id]],Products!A:C,3,0)</f>
        <v>Electronics</v>
      </c>
      <c r="G13908">
        <v>1</v>
      </c>
      <c r="H13908" s="6">
        <v>0.17644942827834006</v>
      </c>
      <c r="I13908" s="2">
        <f>VLOOKUP($E13908,
Products!$A$1:$F$201,MATCH(Orders!I$1,Products!$A$1:$F$1,0),0)</f>
        <v>28502.89768049858</v>
      </c>
      <c r="J13908" s="2">
        <f>VLOOKUP($E13908,
Products!$A$1:$F$201,MATCH(Orders!J$1,Products!$A$1:$F$1,0),0)</f>
        <v>20477.83623923226</v>
      </c>
    </row>
    <row r="13909" spans="1:10">
      <c r="A13909">
        <v>13908</v>
      </c>
      <c r="B13909" s="4">
        <v>45104</v>
      </c>
      <c r="C13909" s="10">
        <f>DATE(YEAR(orders[[#This Row],[order_date]]), MONTH(orders[[#This Row],[order_date]]), 1)</f>
        <v>45078</v>
      </c>
      <c r="D13909" t="s">
        <v>2905</v>
      </c>
      <c r="E13909" t="s">
        <v>525</v>
      </c>
      <c r="F13909" t="str">
        <f>VLOOKUP(orders[[#This Row],[product_id]],Products!A:C,3,0)</f>
        <v>Electronics</v>
      </c>
      <c r="G13909">
        <v>3</v>
      </c>
      <c r="H13909" s="6">
        <v>0.15815357541358693</v>
      </c>
      <c r="I13909" s="2">
        <f>VLOOKUP($E13909,
Products!$A$1:$F$201,MATCH(Orders!I$1,Products!$A$1:$F$1,0),0)</f>
        <v>2441.7405612875209</v>
      </c>
      <c r="J13909" s="2">
        <f>VLOOKUP($E13909,
Products!$A$1:$F$201,MATCH(Orders!J$1,Products!$A$1:$F$1,0),0)</f>
        <v>1934.1373706011941</v>
      </c>
    </row>
    <row r="13910" spans="1:10">
      <c r="A13910">
        <v>13909</v>
      </c>
      <c r="B13910" s="4">
        <v>45434</v>
      </c>
      <c r="C13910" s="10">
        <f>DATE(YEAR(orders[[#This Row],[order_date]]), MONTH(orders[[#This Row],[order_date]]), 1)</f>
        <v>45413</v>
      </c>
      <c r="D13910" t="s">
        <v>3537</v>
      </c>
      <c r="E13910" t="s">
        <v>596</v>
      </c>
      <c r="F13910" t="str">
        <f>VLOOKUP(orders[[#This Row],[product_id]],Products!A:C,3,0)</f>
        <v>Electronics</v>
      </c>
      <c r="G13910">
        <v>2</v>
      </c>
      <c r="H13910" s="6">
        <v>0.13388881089502933</v>
      </c>
      <c r="I13910" s="2">
        <f>VLOOKUP($E13910,
Products!$A$1:$F$201,MATCH(Orders!I$1,Products!$A$1:$F$1,0),0)</f>
        <v>12935.39757670891</v>
      </c>
      <c r="J13910" s="2">
        <f>VLOOKUP($E13910,
Products!$A$1:$F$201,MATCH(Orders!J$1,Products!$A$1:$F$1,0),0)</f>
        <v>9648.6160598594815</v>
      </c>
    </row>
    <row r="13911" spans="1:10">
      <c r="A13911">
        <v>13910</v>
      </c>
      <c r="B13911" s="4">
        <v>44947</v>
      </c>
      <c r="C13911" s="10">
        <f>DATE(YEAR(orders[[#This Row],[order_date]]), MONTH(orders[[#This Row],[order_date]]), 1)</f>
        <v>44927</v>
      </c>
      <c r="D13911" t="s">
        <v>4114</v>
      </c>
      <c r="E13911" t="s">
        <v>511</v>
      </c>
      <c r="F13911" t="str">
        <f>VLOOKUP(orders[[#This Row],[product_id]],Products!A:C,3,0)</f>
        <v>Appliances</v>
      </c>
      <c r="G13911">
        <v>2</v>
      </c>
      <c r="H13911" s="6">
        <v>0.11972874157423319</v>
      </c>
      <c r="I13911" s="2">
        <f>VLOOKUP($E13911,
Products!$A$1:$F$201,MATCH(Orders!I$1,Products!$A$1:$F$1,0),0)</f>
        <v>6005.1161529516376</v>
      </c>
      <c r="J13911" s="2">
        <f>VLOOKUP($E13911,
Products!$A$1:$F$201,MATCH(Orders!J$1,Products!$A$1:$F$1,0),0)</f>
        <v>4036.1471846213158</v>
      </c>
    </row>
    <row r="13912" spans="1:10">
      <c r="A13912">
        <v>13911</v>
      </c>
      <c r="B13912" s="4">
        <v>45001</v>
      </c>
      <c r="C13912" s="10">
        <f>DATE(YEAR(orders[[#This Row],[order_date]]), MONTH(orders[[#This Row],[order_date]]), 1)</f>
        <v>44986</v>
      </c>
      <c r="D13912" t="s">
        <v>2941</v>
      </c>
      <c r="E13912" t="s">
        <v>624</v>
      </c>
      <c r="F13912" t="str">
        <f>VLOOKUP(orders[[#This Row],[product_id]],Products!A:C,3,0)</f>
        <v>Appliances</v>
      </c>
      <c r="G13912">
        <v>2</v>
      </c>
      <c r="H13912" s="6">
        <v>5.3137315739815921E-2</v>
      </c>
      <c r="I13912" s="2">
        <f>VLOOKUP($E13912,
Products!$A$1:$F$201,MATCH(Orders!I$1,Products!$A$1:$F$1,0),0)</f>
        <v>2102.383201797521</v>
      </c>
      <c r="J13912" s="2">
        <f>VLOOKUP($E13912,
Products!$A$1:$F$201,MATCH(Orders!J$1,Products!$A$1:$F$1,0),0)</f>
        <v>1599.330443274388</v>
      </c>
    </row>
    <row r="13913" spans="1:10">
      <c r="A13913">
        <v>13912</v>
      </c>
      <c r="B13913" s="4">
        <v>45645</v>
      </c>
      <c r="C13913" s="10">
        <f>DATE(YEAR(orders[[#This Row],[order_date]]), MONTH(orders[[#This Row],[order_date]]), 1)</f>
        <v>45627</v>
      </c>
      <c r="D13913" t="s">
        <v>3217</v>
      </c>
      <c r="E13913" t="s">
        <v>584</v>
      </c>
      <c r="F13913" t="str">
        <f>VLOOKUP(orders[[#This Row],[product_id]],Products!A:C,3,0)</f>
        <v>Electronics</v>
      </c>
      <c r="G13913">
        <v>1</v>
      </c>
      <c r="H13913" s="6">
        <v>0.19083487272486188</v>
      </c>
      <c r="I13913" s="2">
        <f>VLOOKUP($E13913,
Products!$A$1:$F$201,MATCH(Orders!I$1,Products!$A$1:$F$1,0),0)</f>
        <v>22521.77465591731</v>
      </c>
      <c r="J13913" s="2">
        <f>VLOOKUP($E13913,
Products!$A$1:$F$201,MATCH(Orders!J$1,Products!$A$1:$F$1,0),0)</f>
        <v>15596.91628423841</v>
      </c>
    </row>
    <row r="13914" spans="1:10">
      <c r="A13914">
        <v>13913</v>
      </c>
      <c r="B13914" s="4">
        <v>45386</v>
      </c>
      <c r="C13914" s="10">
        <f>DATE(YEAR(orders[[#This Row],[order_date]]), MONTH(orders[[#This Row],[order_date]]), 1)</f>
        <v>45383</v>
      </c>
      <c r="D13914" t="s">
        <v>1427</v>
      </c>
      <c r="E13914" t="s">
        <v>560</v>
      </c>
      <c r="F13914" t="str">
        <f>VLOOKUP(orders[[#This Row],[product_id]],Products!A:C,3,0)</f>
        <v>Appliances</v>
      </c>
      <c r="G13914">
        <v>3</v>
      </c>
      <c r="H13914" s="6">
        <v>0.14837609156655718</v>
      </c>
      <c r="I13914" s="2">
        <f>VLOOKUP($E13914,
Products!$A$1:$F$201,MATCH(Orders!I$1,Products!$A$1:$F$1,0),0)</f>
        <v>6334.2190560739964</v>
      </c>
      <c r="J13914" s="2">
        <f>VLOOKUP($E13914,
Products!$A$1:$F$201,MATCH(Orders!J$1,Products!$A$1:$F$1,0),0)</f>
        <v>4117.6239066206717</v>
      </c>
    </row>
    <row r="13915" spans="1:10">
      <c r="A13915">
        <v>13914</v>
      </c>
      <c r="B13915" s="4">
        <v>45987</v>
      </c>
      <c r="C13915" s="10">
        <f>DATE(YEAR(orders[[#This Row],[order_date]]), MONTH(orders[[#This Row],[order_date]]), 1)</f>
        <v>45962</v>
      </c>
      <c r="D13915" t="s">
        <v>3954</v>
      </c>
      <c r="E13915" t="s">
        <v>553</v>
      </c>
      <c r="F13915" t="str">
        <f>VLOOKUP(orders[[#This Row],[product_id]],Products!A:C,3,0)</f>
        <v>Electronics</v>
      </c>
      <c r="G13915">
        <v>1</v>
      </c>
      <c r="H13915" s="6">
        <v>0.24991510440646375</v>
      </c>
      <c r="I13915" s="2">
        <f>VLOOKUP($E13915,
Products!$A$1:$F$201,MATCH(Orders!I$1,Products!$A$1:$F$1,0),0)</f>
        <v>19089.562478947992</v>
      </c>
      <c r="J13915" s="2">
        <f>VLOOKUP($E13915,
Products!$A$1:$F$201,MATCH(Orders!J$1,Products!$A$1:$F$1,0),0)</f>
        <v>12552.840439332171</v>
      </c>
    </row>
    <row r="13916" spans="1:10">
      <c r="A13916">
        <v>13915</v>
      </c>
      <c r="B13916" s="4">
        <v>45556</v>
      </c>
      <c r="C13916" s="10">
        <f>DATE(YEAR(orders[[#This Row],[order_date]]), MONTH(orders[[#This Row],[order_date]]), 1)</f>
        <v>45536</v>
      </c>
      <c r="D13916" t="s">
        <v>3653</v>
      </c>
      <c r="E13916" t="s">
        <v>563</v>
      </c>
      <c r="F13916" t="str">
        <f>VLOOKUP(orders[[#This Row],[product_id]],Products!A:C,3,0)</f>
        <v>Electronics</v>
      </c>
      <c r="G13916">
        <v>2</v>
      </c>
      <c r="H13916" s="6">
        <v>0.2382507774113132</v>
      </c>
      <c r="I13916" s="2">
        <f>VLOOKUP($E13916,
Products!$A$1:$F$201,MATCH(Orders!I$1,Products!$A$1:$F$1,0),0)</f>
        <v>2267.1489506516559</v>
      </c>
      <c r="J13916" s="2">
        <f>VLOOKUP($E13916,
Products!$A$1:$F$201,MATCH(Orders!J$1,Products!$A$1:$F$1,0),0)</f>
        <v>1538.7671398485211</v>
      </c>
    </row>
    <row r="13917" spans="1:10">
      <c r="A13917">
        <v>13916</v>
      </c>
      <c r="B13917" s="4">
        <v>44927</v>
      </c>
      <c r="C13917" s="10">
        <f>DATE(YEAR(orders[[#This Row],[order_date]]), MONTH(orders[[#This Row],[order_date]]), 1)</f>
        <v>44927</v>
      </c>
      <c r="D13917" t="s">
        <v>3459</v>
      </c>
      <c r="E13917" t="s">
        <v>675</v>
      </c>
      <c r="F13917" t="str">
        <f>VLOOKUP(orders[[#This Row],[product_id]],Products!A:C,3,0)</f>
        <v>Appliances</v>
      </c>
      <c r="G13917">
        <v>1</v>
      </c>
      <c r="H13917" s="6">
        <v>0.14558154179150667</v>
      </c>
      <c r="I13917" s="2">
        <f>VLOOKUP($E13917,
Products!$A$1:$F$201,MATCH(Orders!I$1,Products!$A$1:$F$1,0),0)</f>
        <v>23552.642442203069</v>
      </c>
      <c r="J13917" s="2">
        <f>VLOOKUP($E13917,
Products!$A$1:$F$201,MATCH(Orders!J$1,Products!$A$1:$F$1,0),0)</f>
        <v>17389.42325132497</v>
      </c>
    </row>
    <row r="13918" spans="1:10">
      <c r="A13918">
        <v>13917</v>
      </c>
      <c r="B13918" s="4">
        <v>45862</v>
      </c>
      <c r="C13918" s="10">
        <f>DATE(YEAR(orders[[#This Row],[order_date]]), MONTH(orders[[#This Row],[order_date]]), 1)</f>
        <v>45839</v>
      </c>
      <c r="D13918" t="s">
        <v>1906</v>
      </c>
      <c r="E13918" t="s">
        <v>654</v>
      </c>
      <c r="F13918" t="str">
        <f>VLOOKUP(orders[[#This Row],[product_id]],Products!A:C,3,0)</f>
        <v>Electronics</v>
      </c>
      <c r="G13918">
        <v>1</v>
      </c>
      <c r="H13918" s="6">
        <v>0.12436599498449966</v>
      </c>
      <c r="I13918" s="2">
        <f>VLOOKUP($E13918,
Products!$A$1:$F$201,MATCH(Orders!I$1,Products!$A$1:$F$1,0),0)</f>
        <v>2480.90324078101</v>
      </c>
      <c r="J13918" s="2">
        <f>VLOOKUP($E13918,
Products!$A$1:$F$201,MATCH(Orders!J$1,Products!$A$1:$F$1,0),0)</f>
        <v>1964.543440578911</v>
      </c>
    </row>
    <row r="13919" spans="1:10">
      <c r="A13919">
        <v>13918</v>
      </c>
      <c r="B13919" s="4">
        <v>45237</v>
      </c>
      <c r="C13919" s="10">
        <f>DATE(YEAR(orders[[#This Row],[order_date]]), MONTH(orders[[#This Row],[order_date]]), 1)</f>
        <v>45231</v>
      </c>
      <c r="D13919" t="s">
        <v>1586</v>
      </c>
      <c r="E13919" t="s">
        <v>511</v>
      </c>
      <c r="F13919" t="str">
        <f>VLOOKUP(orders[[#This Row],[product_id]],Products!A:C,3,0)</f>
        <v>Appliances</v>
      </c>
      <c r="G13919">
        <v>1</v>
      </c>
      <c r="H13919" s="6">
        <v>0.10401297561796392</v>
      </c>
      <c r="I13919" s="2">
        <f>VLOOKUP($E13919,
Products!$A$1:$F$201,MATCH(Orders!I$1,Products!$A$1:$F$1,0),0)</f>
        <v>6005.1161529516376</v>
      </c>
      <c r="J13919" s="2">
        <f>VLOOKUP($E13919,
Products!$A$1:$F$201,MATCH(Orders!J$1,Products!$A$1:$F$1,0),0)</f>
        <v>4036.1471846213158</v>
      </c>
    </row>
    <row r="13920" spans="1:10">
      <c r="A13920">
        <v>13919</v>
      </c>
      <c r="B13920" s="4">
        <v>45688</v>
      </c>
      <c r="C13920" s="10">
        <f>DATE(YEAR(orders[[#This Row],[order_date]]), MONTH(orders[[#This Row],[order_date]]), 1)</f>
        <v>45658</v>
      </c>
      <c r="D13920" t="s">
        <v>3168</v>
      </c>
      <c r="E13920" t="s">
        <v>535</v>
      </c>
      <c r="F13920" t="str">
        <f>VLOOKUP(orders[[#This Row],[product_id]],Products!A:C,3,0)</f>
        <v>Appliances</v>
      </c>
      <c r="G13920">
        <v>1</v>
      </c>
      <c r="H13920" s="6">
        <v>0.11474063623686999</v>
      </c>
      <c r="I13920" s="2">
        <f>VLOOKUP($E13920,
Products!$A$1:$F$201,MATCH(Orders!I$1,Products!$A$1:$F$1,0),0)</f>
        <v>25188.460642954858</v>
      </c>
      <c r="J13920" s="2">
        <f>VLOOKUP($E13920,
Products!$A$1:$F$201,MATCH(Orders!J$1,Products!$A$1:$F$1,0),0)</f>
        <v>18873.341689191599</v>
      </c>
    </row>
    <row r="13921" spans="1:10">
      <c r="A13921">
        <v>13920</v>
      </c>
      <c r="B13921" s="4">
        <v>45609</v>
      </c>
      <c r="C13921" s="10">
        <f>DATE(YEAR(orders[[#This Row],[order_date]]), MONTH(orders[[#This Row],[order_date]]), 1)</f>
        <v>45597</v>
      </c>
      <c r="D13921" t="s">
        <v>1283</v>
      </c>
      <c r="E13921" t="s">
        <v>656</v>
      </c>
      <c r="F13921" t="str">
        <f>VLOOKUP(orders[[#This Row],[product_id]],Products!A:C,3,0)</f>
        <v>Electronics</v>
      </c>
      <c r="G13921">
        <v>1</v>
      </c>
      <c r="H13921" s="6">
        <v>0.10689038072300248</v>
      </c>
      <c r="I13921" s="2">
        <f>VLOOKUP($E13921,
Products!$A$1:$F$201,MATCH(Orders!I$1,Products!$A$1:$F$1,0),0)</f>
        <v>30485.811519789549</v>
      </c>
      <c r="J13921" s="2">
        <f>VLOOKUP($E13921,
Products!$A$1:$F$201,MATCH(Orders!J$1,Products!$A$1:$F$1,0),0)</f>
        <v>23818.70129930825</v>
      </c>
    </row>
    <row r="13922" spans="1:10">
      <c r="A13922">
        <v>13921</v>
      </c>
      <c r="B13922" s="4">
        <v>45241</v>
      </c>
      <c r="C13922" s="10">
        <f>DATE(YEAR(orders[[#This Row],[order_date]]), MONTH(orders[[#This Row],[order_date]]), 1)</f>
        <v>45231</v>
      </c>
      <c r="D13922" t="s">
        <v>1015</v>
      </c>
      <c r="E13922" t="s">
        <v>541</v>
      </c>
      <c r="F13922" t="str">
        <f>VLOOKUP(orders[[#This Row],[product_id]],Products!A:C,3,0)</f>
        <v>Appliances</v>
      </c>
      <c r="G13922">
        <v>1</v>
      </c>
      <c r="H13922" s="6">
        <v>7.1348931348034689E-2</v>
      </c>
      <c r="I13922" s="2">
        <f>VLOOKUP($E13922,
Products!$A$1:$F$201,MATCH(Orders!I$1,Products!$A$1:$F$1,0),0)</f>
        <v>2390.3651642386908</v>
      </c>
      <c r="J13922" s="2">
        <f>VLOOKUP($E13922,
Products!$A$1:$F$201,MATCH(Orders!J$1,Products!$A$1:$F$1,0),0)</f>
        <v>1655.7504783617919</v>
      </c>
    </row>
    <row r="13923" spans="1:10">
      <c r="A13923">
        <v>13922</v>
      </c>
      <c r="B13923" s="4">
        <v>45233</v>
      </c>
      <c r="C13923" s="10">
        <f>DATE(YEAR(orders[[#This Row],[order_date]]), MONTH(orders[[#This Row],[order_date]]), 1)</f>
        <v>45231</v>
      </c>
      <c r="D13923" t="s">
        <v>1731</v>
      </c>
      <c r="E13923" t="s">
        <v>615</v>
      </c>
      <c r="F13923" t="str">
        <f>VLOOKUP(orders[[#This Row],[product_id]],Products!A:C,3,0)</f>
        <v>Electronics</v>
      </c>
      <c r="G13923">
        <v>3</v>
      </c>
      <c r="H13923" s="6">
        <v>0.10927552351362955</v>
      </c>
      <c r="I13923" s="2">
        <f>VLOOKUP($E13923,
Products!$A$1:$F$201,MATCH(Orders!I$1,Products!$A$1:$F$1,0),0)</f>
        <v>31155.43680046549</v>
      </c>
      <c r="J13923" s="2">
        <f>VLOOKUP($E13923,
Products!$A$1:$F$201,MATCH(Orders!J$1,Products!$A$1:$F$1,0),0)</f>
        <v>22320.078602545669</v>
      </c>
    </row>
    <row r="13924" spans="1:10">
      <c r="A13924">
        <v>13923</v>
      </c>
      <c r="B13924" s="4">
        <v>45545</v>
      </c>
      <c r="C13924" s="10">
        <f>DATE(YEAR(orders[[#This Row],[order_date]]), MONTH(orders[[#This Row],[order_date]]), 1)</f>
        <v>45536</v>
      </c>
      <c r="D13924" t="s">
        <v>1022</v>
      </c>
      <c r="E13924" t="s">
        <v>626</v>
      </c>
      <c r="F13924" t="str">
        <f>VLOOKUP(orders[[#This Row],[product_id]],Products!A:C,3,0)</f>
        <v>Electronics</v>
      </c>
      <c r="G13924">
        <v>1</v>
      </c>
      <c r="H13924" s="6">
        <v>0.15868738129505103</v>
      </c>
      <c r="I13924" s="2">
        <f>VLOOKUP($E13924,
Products!$A$1:$F$201,MATCH(Orders!I$1,Products!$A$1:$F$1,0),0)</f>
        <v>19602.440815481601</v>
      </c>
      <c r="J13924" s="2">
        <f>VLOOKUP($E13924,
Products!$A$1:$F$201,MATCH(Orders!J$1,Products!$A$1:$F$1,0),0)</f>
        <v>14427.862284038891</v>
      </c>
    </row>
    <row r="13925" spans="1:10">
      <c r="A13925">
        <v>13924</v>
      </c>
      <c r="B13925" s="4">
        <v>44933</v>
      </c>
      <c r="C13925" s="10">
        <f>DATE(YEAR(orders[[#This Row],[order_date]]), MONTH(orders[[#This Row],[order_date]]), 1)</f>
        <v>44927</v>
      </c>
      <c r="D13925" t="s">
        <v>2512</v>
      </c>
      <c r="E13925" t="s">
        <v>508</v>
      </c>
      <c r="F13925" t="str">
        <f>VLOOKUP(orders[[#This Row],[product_id]],Products!A:C,3,0)</f>
        <v>Electronics</v>
      </c>
      <c r="G13925">
        <v>2</v>
      </c>
      <c r="H13925" s="6">
        <v>0.23409549155711537</v>
      </c>
      <c r="I13925" s="2">
        <f>VLOOKUP($E13925,
Products!$A$1:$F$201,MATCH(Orders!I$1,Products!$A$1:$F$1,0),0)</f>
        <v>23345.985707147142</v>
      </c>
      <c r="J13925" s="2">
        <f>VLOOKUP($E13925,
Products!$A$1:$F$201,MATCH(Orders!J$1,Products!$A$1:$F$1,0),0)</f>
        <v>15772.90371323649</v>
      </c>
    </row>
    <row r="13926" spans="1:10">
      <c r="A13926">
        <v>13925</v>
      </c>
      <c r="B13926" s="4">
        <v>45962</v>
      </c>
      <c r="C13926" s="10">
        <f>DATE(YEAR(orders[[#This Row],[order_date]]), MONTH(orders[[#This Row],[order_date]]), 1)</f>
        <v>45962</v>
      </c>
      <c r="D13926" t="s">
        <v>2238</v>
      </c>
      <c r="E13926" t="s">
        <v>595</v>
      </c>
      <c r="F13926" t="str">
        <f>VLOOKUP(orders[[#This Row],[product_id]],Products!A:C,3,0)</f>
        <v>Electronics</v>
      </c>
      <c r="G13926">
        <v>3</v>
      </c>
      <c r="H13926" s="6">
        <v>0.24225646533107803</v>
      </c>
      <c r="I13926" s="2">
        <f>VLOOKUP($E13926,
Products!$A$1:$F$201,MATCH(Orders!I$1,Products!$A$1:$F$1,0),0)</f>
        <v>2368.316565735005</v>
      </c>
      <c r="J13926" s="2">
        <f>VLOOKUP($E13926,
Products!$A$1:$F$201,MATCH(Orders!J$1,Products!$A$1:$F$1,0),0)</f>
        <v>1668.7588573553539</v>
      </c>
    </row>
    <row r="13927" spans="1:10">
      <c r="A13927">
        <v>13926</v>
      </c>
      <c r="B13927" s="4">
        <v>45440</v>
      </c>
      <c r="C13927" s="10">
        <f>DATE(YEAR(orders[[#This Row],[order_date]]), MONTH(orders[[#This Row],[order_date]]), 1)</f>
        <v>45413</v>
      </c>
      <c r="D13927" t="s">
        <v>1725</v>
      </c>
      <c r="E13927" t="s">
        <v>667</v>
      </c>
      <c r="F13927" t="str">
        <f>VLOOKUP(orders[[#This Row],[product_id]],Products!A:C,3,0)</f>
        <v>Electronics</v>
      </c>
      <c r="G13927">
        <v>1</v>
      </c>
      <c r="H13927" s="6">
        <v>0.16979281632359611</v>
      </c>
      <c r="I13927" s="2">
        <f>VLOOKUP($E13927,
Products!$A$1:$F$201,MATCH(Orders!I$1,Products!$A$1:$F$1,0),0)</f>
        <v>2491.507056421975</v>
      </c>
      <c r="J13927" s="2">
        <f>VLOOKUP($E13927,
Products!$A$1:$F$201,MATCH(Orders!J$1,Products!$A$1:$F$1,0),0)</f>
        <v>1871.4408177277719</v>
      </c>
    </row>
    <row r="13928" spans="1:10">
      <c r="A13928">
        <v>13927</v>
      </c>
      <c r="B13928" s="4">
        <v>45275</v>
      </c>
      <c r="C13928" s="10">
        <f>DATE(YEAR(orders[[#This Row],[order_date]]), MONTH(orders[[#This Row],[order_date]]), 1)</f>
        <v>45261</v>
      </c>
      <c r="D13928" t="s">
        <v>4349</v>
      </c>
      <c r="E13928" t="s">
        <v>535</v>
      </c>
      <c r="F13928" t="str">
        <f>VLOOKUP(orders[[#This Row],[product_id]],Products!A:C,3,0)</f>
        <v>Appliances</v>
      </c>
      <c r="G13928">
        <v>1</v>
      </c>
      <c r="H13928" s="6">
        <v>5.2740817266717983E-2</v>
      </c>
      <c r="I13928" s="2">
        <f>VLOOKUP($E13928,
Products!$A$1:$F$201,MATCH(Orders!I$1,Products!$A$1:$F$1,0),0)</f>
        <v>25188.460642954858</v>
      </c>
      <c r="J13928" s="2">
        <f>VLOOKUP($E13928,
Products!$A$1:$F$201,MATCH(Orders!J$1,Products!$A$1:$F$1,0),0)</f>
        <v>18873.341689191599</v>
      </c>
    </row>
    <row r="13929" spans="1:10">
      <c r="A13929">
        <v>13928</v>
      </c>
      <c r="B13929" s="4">
        <v>45843</v>
      </c>
      <c r="C13929" s="10">
        <f>DATE(YEAR(orders[[#This Row],[order_date]]), MONTH(orders[[#This Row],[order_date]]), 1)</f>
        <v>45839</v>
      </c>
      <c r="D13929" t="s">
        <v>1073</v>
      </c>
      <c r="E13929" t="s">
        <v>620</v>
      </c>
      <c r="F13929" t="str">
        <f>VLOOKUP(orders[[#This Row],[product_id]],Products!A:C,3,0)</f>
        <v>Electronics</v>
      </c>
      <c r="G13929">
        <v>2</v>
      </c>
      <c r="H13929" s="6">
        <v>0.19542653841529953</v>
      </c>
      <c r="I13929" s="2">
        <f>VLOOKUP($E13929,
Products!$A$1:$F$201,MATCH(Orders!I$1,Products!$A$1:$F$1,0),0)</f>
        <v>23669.635851452331</v>
      </c>
      <c r="J13929" s="2">
        <f>VLOOKUP($E13929,
Products!$A$1:$F$201,MATCH(Orders!J$1,Products!$A$1:$F$1,0),0)</f>
        <v>17880.752220874681</v>
      </c>
    </row>
    <row r="13930" spans="1:10">
      <c r="A13930">
        <v>13929</v>
      </c>
      <c r="B13930" s="4">
        <v>45957</v>
      </c>
      <c r="C13930" s="10">
        <f>DATE(YEAR(orders[[#This Row],[order_date]]), MONTH(orders[[#This Row],[order_date]]), 1)</f>
        <v>45931</v>
      </c>
      <c r="D13930" t="s">
        <v>1260</v>
      </c>
      <c r="E13930" t="s">
        <v>675</v>
      </c>
      <c r="F13930" t="str">
        <f>VLOOKUP(orders[[#This Row],[product_id]],Products!A:C,3,0)</f>
        <v>Appliances</v>
      </c>
      <c r="G13930">
        <v>2</v>
      </c>
      <c r="H13930" s="6">
        <v>5.3955729303770288E-2</v>
      </c>
      <c r="I13930" s="2">
        <f>VLOOKUP($E13930,
Products!$A$1:$F$201,MATCH(Orders!I$1,Products!$A$1:$F$1,0),0)</f>
        <v>23552.642442203069</v>
      </c>
      <c r="J13930" s="2">
        <f>VLOOKUP($E13930,
Products!$A$1:$F$201,MATCH(Orders!J$1,Products!$A$1:$F$1,0),0)</f>
        <v>17389.42325132497</v>
      </c>
    </row>
    <row r="13931" spans="1:10">
      <c r="A13931">
        <v>13930</v>
      </c>
      <c r="B13931" s="4">
        <v>45426</v>
      </c>
      <c r="C13931" s="10">
        <f>DATE(YEAR(orders[[#This Row],[order_date]]), MONTH(orders[[#This Row],[order_date]]), 1)</f>
        <v>45413</v>
      </c>
      <c r="D13931" t="s">
        <v>3358</v>
      </c>
      <c r="E13931" t="s">
        <v>654</v>
      </c>
      <c r="F13931" t="str">
        <f>VLOOKUP(orders[[#This Row],[product_id]],Products!A:C,3,0)</f>
        <v>Electronics</v>
      </c>
      <c r="G13931">
        <v>1</v>
      </c>
      <c r="H13931" s="6">
        <v>0.14869987427799236</v>
      </c>
      <c r="I13931" s="2">
        <f>VLOOKUP($E13931,
Products!$A$1:$F$201,MATCH(Orders!I$1,Products!$A$1:$F$1,0),0)</f>
        <v>2480.90324078101</v>
      </c>
      <c r="J13931" s="2">
        <f>VLOOKUP($E13931,
Products!$A$1:$F$201,MATCH(Orders!J$1,Products!$A$1:$F$1,0),0)</f>
        <v>1964.543440578911</v>
      </c>
    </row>
    <row r="13932" spans="1:10">
      <c r="A13932">
        <v>13931</v>
      </c>
      <c r="B13932" s="4">
        <v>45401</v>
      </c>
      <c r="C13932" s="10">
        <f>DATE(YEAR(orders[[#This Row],[order_date]]), MONTH(orders[[#This Row],[order_date]]), 1)</f>
        <v>45383</v>
      </c>
      <c r="D13932" t="s">
        <v>1955</v>
      </c>
      <c r="E13932" t="s">
        <v>623</v>
      </c>
      <c r="F13932" t="str">
        <f>VLOOKUP(orders[[#This Row],[product_id]],Products!A:C,3,0)</f>
        <v>Electronics</v>
      </c>
      <c r="G13932">
        <v>1</v>
      </c>
      <c r="H13932" s="6">
        <v>0.21091418742761653</v>
      </c>
      <c r="I13932" s="2">
        <f>VLOOKUP($E13932,
Products!$A$1:$F$201,MATCH(Orders!I$1,Products!$A$1:$F$1,0),0)</f>
        <v>27422.76406600175</v>
      </c>
      <c r="J13932" s="2">
        <f>VLOOKUP($E13932,
Products!$A$1:$F$201,MATCH(Orders!J$1,Products!$A$1:$F$1,0),0)</f>
        <v>18707.390708641691</v>
      </c>
    </row>
    <row r="13933" spans="1:10">
      <c r="A13933">
        <v>13932</v>
      </c>
      <c r="B13933" s="4">
        <v>45450</v>
      </c>
      <c r="C13933" s="10">
        <f>DATE(YEAR(orders[[#This Row],[order_date]]), MONTH(orders[[#This Row],[order_date]]), 1)</f>
        <v>45444</v>
      </c>
      <c r="D13933" t="s">
        <v>3689</v>
      </c>
      <c r="E13933" t="s">
        <v>593</v>
      </c>
      <c r="F13933" t="str">
        <f>VLOOKUP(orders[[#This Row],[product_id]],Products!A:C,3,0)</f>
        <v>Electronics</v>
      </c>
      <c r="G13933">
        <v>3</v>
      </c>
      <c r="H13933" s="6">
        <v>0.18930429998775666</v>
      </c>
      <c r="I13933" s="2">
        <f>VLOOKUP($E13933,
Products!$A$1:$F$201,MATCH(Orders!I$1,Products!$A$1:$F$1,0),0)</f>
        <v>2667.7858525453248</v>
      </c>
      <c r="J13933" s="2">
        <f>VLOOKUP($E13933,
Products!$A$1:$F$201,MATCH(Orders!J$1,Products!$A$1:$F$1,0),0)</f>
        <v>1797.4955098065359</v>
      </c>
    </row>
    <row r="13934" spans="1:10">
      <c r="A13934">
        <v>13933</v>
      </c>
      <c r="B13934" s="4">
        <v>46007</v>
      </c>
      <c r="C13934" s="10">
        <f>DATE(YEAR(orders[[#This Row],[order_date]]), MONTH(orders[[#This Row],[order_date]]), 1)</f>
        <v>45992</v>
      </c>
      <c r="D13934" t="s">
        <v>1185</v>
      </c>
      <c r="E13934" t="s">
        <v>509</v>
      </c>
      <c r="F13934" t="str">
        <f>VLOOKUP(orders[[#This Row],[product_id]],Products!A:C,3,0)</f>
        <v>Appliances</v>
      </c>
      <c r="G13934">
        <v>2</v>
      </c>
      <c r="H13934" s="6">
        <v>5.6916435757933516E-2</v>
      </c>
      <c r="I13934" s="2">
        <f>VLOOKUP($E13934,
Products!$A$1:$F$201,MATCH(Orders!I$1,Products!$A$1:$F$1,0),0)</f>
        <v>23898.369282732219</v>
      </c>
      <c r="J13934" s="2">
        <f>VLOOKUP($E13934,
Products!$A$1:$F$201,MATCH(Orders!J$1,Products!$A$1:$F$1,0),0)</f>
        <v>16491.822147524919</v>
      </c>
    </row>
    <row r="13935" spans="1:10">
      <c r="A13935">
        <v>13934</v>
      </c>
      <c r="B13935" s="4">
        <v>45516</v>
      </c>
      <c r="C13935" s="10">
        <f>DATE(YEAR(orders[[#This Row],[order_date]]), MONTH(orders[[#This Row],[order_date]]), 1)</f>
        <v>45505</v>
      </c>
      <c r="D13935" t="s">
        <v>3734</v>
      </c>
      <c r="E13935" t="s">
        <v>682</v>
      </c>
      <c r="F13935" t="str">
        <f>VLOOKUP(orders[[#This Row],[product_id]],Products!A:C,3,0)</f>
        <v>Electronics</v>
      </c>
      <c r="G13935">
        <v>2</v>
      </c>
      <c r="H13935" s="6">
        <v>0.11511806074887788</v>
      </c>
      <c r="I13935" s="2">
        <f>VLOOKUP($E13935,
Products!$A$1:$F$201,MATCH(Orders!I$1,Products!$A$1:$F$1,0),0)</f>
        <v>32533.33990892916</v>
      </c>
      <c r="J13935" s="2">
        <f>VLOOKUP($E13935,
Products!$A$1:$F$201,MATCH(Orders!J$1,Products!$A$1:$F$1,0),0)</f>
        <v>22734.712471507952</v>
      </c>
    </row>
    <row r="13936" spans="1:10">
      <c r="A13936">
        <v>13935</v>
      </c>
      <c r="B13936" s="4">
        <v>45159</v>
      </c>
      <c r="C13936" s="10">
        <f>DATE(YEAR(orders[[#This Row],[order_date]]), MONTH(orders[[#This Row],[order_date]]), 1)</f>
        <v>45139</v>
      </c>
      <c r="D13936" t="s">
        <v>2527</v>
      </c>
      <c r="E13936" t="s">
        <v>681</v>
      </c>
      <c r="F13936" t="str">
        <f>VLOOKUP(orders[[#This Row],[product_id]],Products!A:C,3,0)</f>
        <v>Appliances</v>
      </c>
      <c r="G13936">
        <v>1</v>
      </c>
      <c r="H13936" s="6">
        <v>0.10868770173283598</v>
      </c>
      <c r="I13936" s="2">
        <f>VLOOKUP($E13936,
Products!$A$1:$F$201,MATCH(Orders!I$1,Products!$A$1:$F$1,0),0)</f>
        <v>2080.3641662770501</v>
      </c>
      <c r="J13936" s="2">
        <f>VLOOKUP($E13936,
Products!$A$1:$F$201,MATCH(Orders!J$1,Products!$A$1:$F$1,0),0)</f>
        <v>1566.754559891986</v>
      </c>
    </row>
    <row r="13937" spans="1:10">
      <c r="A13937">
        <v>13936</v>
      </c>
      <c r="B13937" s="4">
        <v>45717</v>
      </c>
      <c r="C13937" s="10">
        <f>DATE(YEAR(orders[[#This Row],[order_date]]), MONTH(orders[[#This Row],[order_date]]), 1)</f>
        <v>45717</v>
      </c>
      <c r="D13937" t="s">
        <v>3840</v>
      </c>
      <c r="E13937" t="s">
        <v>556</v>
      </c>
      <c r="F13937" t="str">
        <f>VLOOKUP(orders[[#This Row],[product_id]],Products!A:C,3,0)</f>
        <v>Appliances</v>
      </c>
      <c r="G13937">
        <v>1</v>
      </c>
      <c r="H13937" s="6">
        <v>0.14037343832870275</v>
      </c>
      <c r="I13937" s="2">
        <f>VLOOKUP($E13937,
Products!$A$1:$F$201,MATCH(Orders!I$1,Products!$A$1:$F$1,0),0)</f>
        <v>27054.121101651981</v>
      </c>
      <c r="J13937" s="2">
        <f>VLOOKUP($E13937,
Products!$A$1:$F$201,MATCH(Orders!J$1,Products!$A$1:$F$1,0),0)</f>
        <v>19388.930988794411</v>
      </c>
    </row>
    <row r="13938" spans="1:10">
      <c r="A13938">
        <v>13937</v>
      </c>
      <c r="B13938" s="4">
        <v>45980</v>
      </c>
      <c r="C13938" s="10">
        <f>DATE(YEAR(orders[[#This Row],[order_date]]), MONTH(orders[[#This Row],[order_date]]), 1)</f>
        <v>45962</v>
      </c>
      <c r="D13938" t="s">
        <v>4057</v>
      </c>
      <c r="E13938" t="s">
        <v>529</v>
      </c>
      <c r="F13938" t="str">
        <f>VLOOKUP(orders[[#This Row],[product_id]],Products!A:C,3,0)</f>
        <v>Electronics</v>
      </c>
      <c r="G13938">
        <v>3</v>
      </c>
      <c r="H13938" s="6">
        <v>0.19291468169269668</v>
      </c>
      <c r="I13938" s="2">
        <f>VLOOKUP($E13938,
Products!$A$1:$F$201,MATCH(Orders!I$1,Products!$A$1:$F$1,0),0)</f>
        <v>18308.801775351771</v>
      </c>
      <c r="J13938" s="2">
        <f>VLOOKUP($E13938,
Products!$A$1:$F$201,MATCH(Orders!J$1,Products!$A$1:$F$1,0),0)</f>
        <v>12027.24184831013</v>
      </c>
    </row>
    <row r="13939" spans="1:10">
      <c r="A13939">
        <v>13938</v>
      </c>
      <c r="B13939" s="4">
        <v>45293</v>
      </c>
      <c r="C13939" s="10">
        <f>DATE(YEAR(orders[[#This Row],[order_date]]), MONTH(orders[[#This Row],[order_date]]), 1)</f>
        <v>45292</v>
      </c>
      <c r="D13939" t="s">
        <v>1645</v>
      </c>
      <c r="E13939" t="s">
        <v>551</v>
      </c>
      <c r="F13939" t="str">
        <f>VLOOKUP(orders[[#This Row],[product_id]],Products!A:C,3,0)</f>
        <v>Appliances</v>
      </c>
      <c r="G13939">
        <v>2</v>
      </c>
      <c r="H13939" s="6">
        <v>6.5962667277507894E-2</v>
      </c>
      <c r="I13939" s="2">
        <f>VLOOKUP($E13939,
Products!$A$1:$F$201,MATCH(Orders!I$1,Products!$A$1:$F$1,0),0)</f>
        <v>5988.538916083141</v>
      </c>
      <c r="J13939" s="2">
        <f>VLOOKUP($E13939,
Products!$A$1:$F$201,MATCH(Orders!J$1,Products!$A$1:$F$1,0),0)</f>
        <v>4180.5955033056744</v>
      </c>
    </row>
    <row r="13940" spans="1:10">
      <c r="A13940">
        <v>13939</v>
      </c>
      <c r="B13940" s="4">
        <v>44982</v>
      </c>
      <c r="C13940" s="10">
        <f>DATE(YEAR(orders[[#This Row],[order_date]]), MONTH(orders[[#This Row],[order_date]]), 1)</f>
        <v>44958</v>
      </c>
      <c r="D13940" t="s">
        <v>719</v>
      </c>
      <c r="E13940" t="s">
        <v>621</v>
      </c>
      <c r="F13940" t="str">
        <f>VLOOKUP(orders[[#This Row],[product_id]],Products!A:C,3,0)</f>
        <v>Electronics</v>
      </c>
      <c r="G13940">
        <v>1</v>
      </c>
      <c r="H13940" s="6">
        <v>0.2342334205736829</v>
      </c>
      <c r="I13940" s="2">
        <f>VLOOKUP($E13940,
Products!$A$1:$F$201,MATCH(Orders!I$1,Products!$A$1:$F$1,0),0)</f>
        <v>11784.05708818019</v>
      </c>
      <c r="J13940" s="2">
        <f>VLOOKUP($E13940,
Products!$A$1:$F$201,MATCH(Orders!J$1,Products!$A$1:$F$1,0),0)</f>
        <v>7779.8525757032758</v>
      </c>
    </row>
    <row r="13941" spans="1:10">
      <c r="A13941">
        <v>13940</v>
      </c>
      <c r="B13941" s="4">
        <v>44936</v>
      </c>
      <c r="C13941" s="10">
        <f>DATE(YEAR(orders[[#This Row],[order_date]]), MONTH(orders[[#This Row],[order_date]]), 1)</f>
        <v>44927</v>
      </c>
      <c r="D13941" t="s">
        <v>2781</v>
      </c>
      <c r="E13941" t="s">
        <v>532</v>
      </c>
      <c r="F13941" t="str">
        <f>VLOOKUP(orders[[#This Row],[product_id]],Products!A:C,3,0)</f>
        <v>Electronics</v>
      </c>
      <c r="G13941">
        <v>2</v>
      </c>
      <c r="H13941" s="6">
        <v>0.22243321138744299</v>
      </c>
      <c r="I13941" s="2">
        <f>VLOOKUP($E13941,
Products!$A$1:$F$201,MATCH(Orders!I$1,Products!$A$1:$F$1,0),0)</f>
        <v>2668.0593077725212</v>
      </c>
      <c r="J13941" s="2">
        <f>VLOOKUP($E13941,
Products!$A$1:$F$201,MATCH(Orders!J$1,Products!$A$1:$F$1,0),0)</f>
        <v>1923.7114222321791</v>
      </c>
    </row>
    <row r="13942" spans="1:10">
      <c r="A13942">
        <v>13941</v>
      </c>
      <c r="B13942" s="4">
        <v>45073</v>
      </c>
      <c r="C13942" s="10">
        <f>DATE(YEAR(orders[[#This Row],[order_date]]), MONTH(orders[[#This Row],[order_date]]), 1)</f>
        <v>45047</v>
      </c>
      <c r="D13942" t="s">
        <v>847</v>
      </c>
      <c r="E13942" t="s">
        <v>600</v>
      </c>
      <c r="F13942" t="str">
        <f>VLOOKUP(orders[[#This Row],[product_id]],Products!A:C,3,0)</f>
        <v>Electronics</v>
      </c>
      <c r="G13942">
        <v>1</v>
      </c>
      <c r="H13942" s="6">
        <v>0.12111310993897548</v>
      </c>
      <c r="I13942" s="2">
        <f>VLOOKUP($E13942,
Products!$A$1:$F$201,MATCH(Orders!I$1,Products!$A$1:$F$1,0),0)</f>
        <v>2556.7009232610858</v>
      </c>
      <c r="J13942" s="2">
        <f>VLOOKUP($E13942,
Products!$A$1:$F$201,MATCH(Orders!J$1,Products!$A$1:$F$1,0),0)</f>
        <v>2002.3128715328869</v>
      </c>
    </row>
    <row r="13943" spans="1:10">
      <c r="A13943">
        <v>13942</v>
      </c>
      <c r="B13943" s="4">
        <v>45290</v>
      </c>
      <c r="C13943" s="10">
        <f>DATE(YEAR(orders[[#This Row],[order_date]]), MONTH(orders[[#This Row],[order_date]]), 1)</f>
        <v>45261</v>
      </c>
      <c r="D13943" t="s">
        <v>4397</v>
      </c>
      <c r="E13943" t="s">
        <v>616</v>
      </c>
      <c r="F13943" t="str">
        <f>VLOOKUP(orders[[#This Row],[product_id]],Products!A:C,3,0)</f>
        <v>Electronics</v>
      </c>
      <c r="G13943">
        <v>1</v>
      </c>
      <c r="H13943" s="6">
        <v>0.21916435845646812</v>
      </c>
      <c r="I13943" s="2">
        <f>VLOOKUP($E13943,
Products!$A$1:$F$201,MATCH(Orders!I$1,Products!$A$1:$F$1,0),0)</f>
        <v>12172.554053901489</v>
      </c>
      <c r="J13943" s="2">
        <f>VLOOKUP($E13943,
Products!$A$1:$F$201,MATCH(Orders!J$1,Products!$A$1:$F$1,0),0)</f>
        <v>9644.7702288148557</v>
      </c>
    </row>
    <row r="13944" spans="1:10">
      <c r="A13944">
        <v>13943</v>
      </c>
      <c r="B13944" s="4">
        <v>45179</v>
      </c>
      <c r="C13944" s="10">
        <f>DATE(YEAR(orders[[#This Row],[order_date]]), MONTH(orders[[#This Row],[order_date]]), 1)</f>
        <v>45170</v>
      </c>
      <c r="D13944" t="s">
        <v>4579</v>
      </c>
      <c r="E13944" t="s">
        <v>684</v>
      </c>
      <c r="F13944" t="str">
        <f>VLOOKUP(orders[[#This Row],[product_id]],Products!A:C,3,0)</f>
        <v>Appliances</v>
      </c>
      <c r="G13944">
        <v>1</v>
      </c>
      <c r="H13944" s="6">
        <v>6.3856244028369091E-2</v>
      </c>
      <c r="I13944" s="2">
        <f>VLOOKUP($E13944,
Products!$A$1:$F$201,MATCH(Orders!I$1,Products!$A$1:$F$1,0),0)</f>
        <v>2147.166688023286</v>
      </c>
      <c r="J13944" s="2">
        <f>VLOOKUP($E13944,
Products!$A$1:$F$201,MATCH(Orders!J$1,Products!$A$1:$F$1,0),0)</f>
        <v>1709.9619584723389</v>
      </c>
    </row>
    <row r="13945" spans="1:10">
      <c r="A13945">
        <v>13944</v>
      </c>
      <c r="B13945" s="4">
        <v>45866</v>
      </c>
      <c r="C13945" s="10">
        <f>DATE(YEAR(orders[[#This Row],[order_date]]), MONTH(orders[[#This Row],[order_date]]), 1)</f>
        <v>45839</v>
      </c>
      <c r="D13945" t="s">
        <v>1295</v>
      </c>
      <c r="E13945" t="s">
        <v>604</v>
      </c>
      <c r="F13945" t="str">
        <f>VLOOKUP(orders[[#This Row],[product_id]],Products!A:C,3,0)</f>
        <v>Appliances</v>
      </c>
      <c r="G13945">
        <v>2</v>
      </c>
      <c r="H13945" s="6">
        <v>0.11345565942593791</v>
      </c>
      <c r="I13945" s="2">
        <f>VLOOKUP($E13945,
Products!$A$1:$F$201,MATCH(Orders!I$1,Products!$A$1:$F$1,0),0)</f>
        <v>2087.687835040248</v>
      </c>
      <c r="J13945" s="2">
        <f>VLOOKUP($E13945,
Products!$A$1:$F$201,MATCH(Orders!J$1,Products!$A$1:$F$1,0),0)</f>
        <v>1450.1823074928161</v>
      </c>
    </row>
    <row r="13946" spans="1:10">
      <c r="A13946">
        <v>13945</v>
      </c>
      <c r="B13946" s="4">
        <v>45662</v>
      </c>
      <c r="C13946" s="10">
        <f>DATE(YEAR(orders[[#This Row],[order_date]]), MONTH(orders[[#This Row],[order_date]]), 1)</f>
        <v>45658</v>
      </c>
      <c r="D13946" t="s">
        <v>2488</v>
      </c>
      <c r="E13946" t="s">
        <v>621</v>
      </c>
      <c r="F13946" t="str">
        <f>VLOOKUP(orders[[#This Row],[product_id]],Products!A:C,3,0)</f>
        <v>Electronics</v>
      </c>
      <c r="G13946">
        <v>1</v>
      </c>
      <c r="H13946" s="6">
        <v>0.22650348517720847</v>
      </c>
      <c r="I13946" s="2">
        <f>VLOOKUP($E13946,
Products!$A$1:$F$201,MATCH(Orders!I$1,Products!$A$1:$F$1,0),0)</f>
        <v>11784.05708818019</v>
      </c>
      <c r="J13946" s="2">
        <f>VLOOKUP($E13946,
Products!$A$1:$F$201,MATCH(Orders!J$1,Products!$A$1:$F$1,0),0)</f>
        <v>7779.8525757032758</v>
      </c>
    </row>
    <row r="13947" spans="1:10">
      <c r="A13947">
        <v>13946</v>
      </c>
      <c r="B13947" s="4">
        <v>45266</v>
      </c>
      <c r="C13947" s="10">
        <f>DATE(YEAR(orders[[#This Row],[order_date]]), MONTH(orders[[#This Row],[order_date]]), 1)</f>
        <v>45261</v>
      </c>
      <c r="D13947" t="s">
        <v>1178</v>
      </c>
      <c r="E13947" t="s">
        <v>525</v>
      </c>
      <c r="F13947" t="str">
        <f>VLOOKUP(orders[[#This Row],[product_id]],Products!A:C,3,0)</f>
        <v>Electronics</v>
      </c>
      <c r="G13947">
        <v>1</v>
      </c>
      <c r="H13947" s="6">
        <v>0.1518302172956964</v>
      </c>
      <c r="I13947" s="2">
        <f>VLOOKUP($E13947,
Products!$A$1:$F$201,MATCH(Orders!I$1,Products!$A$1:$F$1,0),0)</f>
        <v>2441.7405612875209</v>
      </c>
      <c r="J13947" s="2">
        <f>VLOOKUP($E13947,
Products!$A$1:$F$201,MATCH(Orders!J$1,Products!$A$1:$F$1,0),0)</f>
        <v>1934.1373706011941</v>
      </c>
    </row>
    <row r="13948" spans="1:10">
      <c r="A13948">
        <v>13947</v>
      </c>
      <c r="B13948" s="4">
        <v>45550</v>
      </c>
      <c r="C13948" s="10">
        <f>DATE(YEAR(orders[[#This Row],[order_date]]), MONTH(orders[[#This Row],[order_date]]), 1)</f>
        <v>45536</v>
      </c>
      <c r="D13948" t="s">
        <v>2253</v>
      </c>
      <c r="E13948" t="s">
        <v>585</v>
      </c>
      <c r="F13948" t="str">
        <f>VLOOKUP(orders[[#This Row],[product_id]],Products!A:C,3,0)</f>
        <v>Appliances</v>
      </c>
      <c r="G13948">
        <v>1</v>
      </c>
      <c r="H13948" s="6">
        <v>7.340025398526806E-2</v>
      </c>
      <c r="I13948" s="2">
        <f>VLOOKUP($E13948,
Products!$A$1:$F$201,MATCH(Orders!I$1,Products!$A$1:$F$1,0),0)</f>
        <v>24049.2355837664</v>
      </c>
      <c r="J13948" s="2">
        <f>VLOOKUP($E13948,
Products!$A$1:$F$201,MATCH(Orders!J$1,Products!$A$1:$F$1,0),0)</f>
        <v>19053.338129326308</v>
      </c>
    </row>
    <row r="13949" spans="1:10">
      <c r="A13949">
        <v>13948</v>
      </c>
      <c r="B13949" s="4">
        <v>45631</v>
      </c>
      <c r="C13949" s="10">
        <f>DATE(YEAR(orders[[#This Row],[order_date]]), MONTH(orders[[#This Row],[order_date]]), 1)</f>
        <v>45627</v>
      </c>
      <c r="D13949" t="s">
        <v>1913</v>
      </c>
      <c r="E13949" t="s">
        <v>600</v>
      </c>
      <c r="F13949" t="str">
        <f>VLOOKUP(orders[[#This Row],[product_id]],Products!A:C,3,0)</f>
        <v>Electronics</v>
      </c>
      <c r="G13949">
        <v>2</v>
      </c>
      <c r="H13949" s="6">
        <v>0.18289585447622905</v>
      </c>
      <c r="I13949" s="2">
        <f>VLOOKUP($E13949,
Products!$A$1:$F$201,MATCH(Orders!I$1,Products!$A$1:$F$1,0),0)</f>
        <v>2556.7009232610858</v>
      </c>
      <c r="J13949" s="2">
        <f>VLOOKUP($E13949,
Products!$A$1:$F$201,MATCH(Orders!J$1,Products!$A$1:$F$1,0),0)</f>
        <v>2002.3128715328869</v>
      </c>
    </row>
    <row r="13950" spans="1:10">
      <c r="A13950">
        <v>13949</v>
      </c>
      <c r="B13950" s="4">
        <v>45249</v>
      </c>
      <c r="C13950" s="10">
        <f>DATE(YEAR(orders[[#This Row],[order_date]]), MONTH(orders[[#This Row],[order_date]]), 1)</f>
        <v>45231</v>
      </c>
      <c r="D13950" t="s">
        <v>1022</v>
      </c>
      <c r="E13950" t="s">
        <v>704</v>
      </c>
      <c r="F13950" t="str">
        <f>VLOOKUP(orders[[#This Row],[product_id]],Products!A:C,3,0)</f>
        <v>Electronics</v>
      </c>
      <c r="G13950">
        <v>3</v>
      </c>
      <c r="H13950" s="6">
        <v>0.14479165026944232</v>
      </c>
      <c r="I13950" s="2">
        <f>VLOOKUP($E13950,
Products!$A$1:$F$201,MATCH(Orders!I$1,Products!$A$1:$F$1,0),0)</f>
        <v>2453.3182634424861</v>
      </c>
      <c r="J13950" s="2">
        <f>VLOOKUP($E13950,
Products!$A$1:$F$201,MATCH(Orders!J$1,Products!$A$1:$F$1,0),0)</f>
        <v>1951.860511286576</v>
      </c>
    </row>
    <row r="13951" spans="1:10">
      <c r="A13951">
        <v>13950</v>
      </c>
      <c r="B13951" s="4">
        <v>45787</v>
      </c>
      <c r="C13951" s="10">
        <f>DATE(YEAR(orders[[#This Row],[order_date]]), MONTH(orders[[#This Row],[order_date]]), 1)</f>
        <v>45778</v>
      </c>
      <c r="D13951" t="s">
        <v>2090</v>
      </c>
      <c r="E13951" t="s">
        <v>651</v>
      </c>
      <c r="F13951" t="str">
        <f>VLOOKUP(orders[[#This Row],[product_id]],Products!A:C,3,0)</f>
        <v>Electronics</v>
      </c>
      <c r="G13951">
        <v>1</v>
      </c>
      <c r="H13951" s="6">
        <v>0.15245286996055357</v>
      </c>
      <c r="I13951" s="2">
        <f>VLOOKUP($E13951,
Products!$A$1:$F$201,MATCH(Orders!I$1,Products!$A$1:$F$1,0),0)</f>
        <v>28622.091542973511</v>
      </c>
      <c r="J13951" s="2">
        <f>VLOOKUP($E13951,
Products!$A$1:$F$201,MATCH(Orders!J$1,Products!$A$1:$F$1,0),0)</f>
        <v>19327.527634039769</v>
      </c>
    </row>
    <row r="13952" spans="1:10">
      <c r="A13952">
        <v>13951</v>
      </c>
      <c r="B13952" s="4">
        <v>45021</v>
      </c>
      <c r="C13952" s="10">
        <f>DATE(YEAR(orders[[#This Row],[order_date]]), MONTH(orders[[#This Row],[order_date]]), 1)</f>
        <v>45017</v>
      </c>
      <c r="D13952" t="s">
        <v>1150</v>
      </c>
      <c r="E13952" t="s">
        <v>641</v>
      </c>
      <c r="F13952" t="str">
        <f>VLOOKUP(orders[[#This Row],[product_id]],Products!A:C,3,0)</f>
        <v>Appliances</v>
      </c>
      <c r="G13952">
        <v>1</v>
      </c>
      <c r="H13952" s="6">
        <v>0.12738237510520076</v>
      </c>
      <c r="I13952" s="2">
        <f>VLOOKUP($E13952,
Products!$A$1:$F$201,MATCH(Orders!I$1,Products!$A$1:$F$1,0),0)</f>
        <v>27167.965718506261</v>
      </c>
      <c r="J13952" s="2">
        <f>VLOOKUP($E13952,
Products!$A$1:$F$201,MATCH(Orders!J$1,Products!$A$1:$F$1,0),0)</f>
        <v>19748.025676381669</v>
      </c>
    </row>
    <row r="13953" spans="1:10">
      <c r="A13953">
        <v>13952</v>
      </c>
      <c r="B13953" s="4">
        <v>45479</v>
      </c>
      <c r="C13953" s="10">
        <f>DATE(YEAR(orders[[#This Row],[order_date]]), MONTH(orders[[#This Row],[order_date]]), 1)</f>
        <v>45474</v>
      </c>
      <c r="D13953" t="s">
        <v>3049</v>
      </c>
      <c r="E13953" t="s">
        <v>660</v>
      </c>
      <c r="F13953" t="str">
        <f>VLOOKUP(orders[[#This Row],[product_id]],Products!A:C,3,0)</f>
        <v>Appliances</v>
      </c>
      <c r="G13953">
        <v>2</v>
      </c>
      <c r="H13953" s="6">
        <v>8.6674336942940688E-2</v>
      </c>
      <c r="I13953" s="2">
        <f>VLOOKUP($E13953,
Products!$A$1:$F$201,MATCH(Orders!I$1,Products!$A$1:$F$1,0),0)</f>
        <v>25996.564605776519</v>
      </c>
      <c r="J13953" s="2">
        <f>VLOOKUP($E13953,
Products!$A$1:$F$201,MATCH(Orders!J$1,Products!$A$1:$F$1,0),0)</f>
        <v>20210.769869456319</v>
      </c>
    </row>
    <row r="13954" spans="1:10">
      <c r="A13954">
        <v>13953</v>
      </c>
      <c r="B13954" s="4">
        <v>45716</v>
      </c>
      <c r="C13954" s="10">
        <f>DATE(YEAR(orders[[#This Row],[order_date]]), MONTH(orders[[#This Row],[order_date]]), 1)</f>
        <v>45689</v>
      </c>
      <c r="D13954" t="s">
        <v>3157</v>
      </c>
      <c r="E13954" t="s">
        <v>519</v>
      </c>
      <c r="F13954" t="str">
        <f>VLOOKUP(orders[[#This Row],[product_id]],Products!A:C,3,0)</f>
        <v>Electronics</v>
      </c>
      <c r="G13954">
        <v>1</v>
      </c>
      <c r="H13954" s="6">
        <v>0.14639448241873923</v>
      </c>
      <c r="I13954" s="2">
        <f>VLOOKUP($E13954,
Products!$A$1:$F$201,MATCH(Orders!I$1,Products!$A$1:$F$1,0),0)</f>
        <v>13103.02115426216</v>
      </c>
      <c r="J13954" s="2">
        <f>VLOOKUP($E13954,
Products!$A$1:$F$201,MATCH(Orders!J$1,Products!$A$1:$F$1,0),0)</f>
        <v>8775.5491996797755</v>
      </c>
    </row>
    <row r="13955" spans="1:10">
      <c r="A13955">
        <v>13954</v>
      </c>
      <c r="B13955" s="4">
        <v>45479</v>
      </c>
      <c r="C13955" s="10">
        <f>DATE(YEAR(orders[[#This Row],[order_date]]), MONTH(orders[[#This Row],[order_date]]), 1)</f>
        <v>45474</v>
      </c>
      <c r="D13955" t="s">
        <v>3505</v>
      </c>
      <c r="E13955" t="s">
        <v>651</v>
      </c>
      <c r="F13955" t="str">
        <f>VLOOKUP(orders[[#This Row],[product_id]],Products!A:C,3,0)</f>
        <v>Electronics</v>
      </c>
      <c r="G13955">
        <v>2</v>
      </c>
      <c r="H13955" s="6">
        <v>0.2170110451458194</v>
      </c>
      <c r="I13955" s="2">
        <f>VLOOKUP($E13955,
Products!$A$1:$F$201,MATCH(Orders!I$1,Products!$A$1:$F$1,0),0)</f>
        <v>28622.091542973511</v>
      </c>
      <c r="J13955" s="2">
        <f>VLOOKUP($E13955,
Products!$A$1:$F$201,MATCH(Orders!J$1,Products!$A$1:$F$1,0),0)</f>
        <v>19327.527634039769</v>
      </c>
    </row>
    <row r="13956" spans="1:10">
      <c r="A13956">
        <v>13955</v>
      </c>
      <c r="B13956" s="4">
        <v>45042</v>
      </c>
      <c r="C13956" s="10">
        <f>DATE(YEAR(orders[[#This Row],[order_date]]), MONTH(orders[[#This Row],[order_date]]), 1)</f>
        <v>45017</v>
      </c>
      <c r="D13956" t="s">
        <v>2667</v>
      </c>
      <c r="E13956" t="s">
        <v>570</v>
      </c>
      <c r="F13956" t="str">
        <f>VLOOKUP(orders[[#This Row],[product_id]],Products!A:C,3,0)</f>
        <v>Electronics</v>
      </c>
      <c r="G13956">
        <v>3</v>
      </c>
      <c r="H13956" s="6">
        <v>0.24897372869783987</v>
      </c>
      <c r="I13956" s="2">
        <f>VLOOKUP($E13956,
Products!$A$1:$F$201,MATCH(Orders!I$1,Products!$A$1:$F$1,0),0)</f>
        <v>10978.62820425244</v>
      </c>
      <c r="J13956" s="2">
        <f>VLOOKUP($E13956,
Products!$A$1:$F$201,MATCH(Orders!J$1,Products!$A$1:$F$1,0),0)</f>
        <v>7174.697588469895</v>
      </c>
    </row>
    <row r="13957" spans="1:10">
      <c r="A13957">
        <v>13956</v>
      </c>
      <c r="B13957" s="4">
        <v>45558</v>
      </c>
      <c r="C13957" s="10">
        <f>DATE(YEAR(orders[[#This Row],[order_date]]), MONTH(orders[[#This Row],[order_date]]), 1)</f>
        <v>45536</v>
      </c>
      <c r="D13957" t="s">
        <v>3016</v>
      </c>
      <c r="E13957" t="s">
        <v>664</v>
      </c>
      <c r="F13957" t="str">
        <f>VLOOKUP(orders[[#This Row],[product_id]],Products!A:C,3,0)</f>
        <v>Appliances</v>
      </c>
      <c r="G13957">
        <v>2</v>
      </c>
      <c r="H13957" s="6">
        <v>8.9772266180540752E-2</v>
      </c>
      <c r="I13957" s="2">
        <f>VLOOKUP($E13957,
Products!$A$1:$F$201,MATCH(Orders!I$1,Products!$A$1:$F$1,0),0)</f>
        <v>2181.6314584966208</v>
      </c>
      <c r="J13957" s="2">
        <f>VLOOKUP($E13957,
Products!$A$1:$F$201,MATCH(Orders!J$1,Products!$A$1:$F$1,0),0)</f>
        <v>1607.5776178781809</v>
      </c>
    </row>
    <row r="13958" spans="1:10">
      <c r="A13958">
        <v>13957</v>
      </c>
      <c r="B13958" s="4">
        <v>45196</v>
      </c>
      <c r="C13958" s="10">
        <f>DATE(YEAR(orders[[#This Row],[order_date]]), MONTH(orders[[#This Row],[order_date]]), 1)</f>
        <v>45170</v>
      </c>
      <c r="D13958" t="s">
        <v>1552</v>
      </c>
      <c r="E13958" t="s">
        <v>525</v>
      </c>
      <c r="F13958" t="str">
        <f>VLOOKUP(orders[[#This Row],[product_id]],Products!A:C,3,0)</f>
        <v>Electronics</v>
      </c>
      <c r="G13958">
        <v>2</v>
      </c>
      <c r="H13958" s="6">
        <v>0.19508215063963538</v>
      </c>
      <c r="I13958" s="2">
        <f>VLOOKUP($E13958,
Products!$A$1:$F$201,MATCH(Orders!I$1,Products!$A$1:$F$1,0),0)</f>
        <v>2441.7405612875209</v>
      </c>
      <c r="J13958" s="2">
        <f>VLOOKUP($E13958,
Products!$A$1:$F$201,MATCH(Orders!J$1,Products!$A$1:$F$1,0),0)</f>
        <v>1934.1373706011941</v>
      </c>
    </row>
    <row r="13959" spans="1:10">
      <c r="A13959">
        <v>13958</v>
      </c>
      <c r="B13959" s="4">
        <v>45787</v>
      </c>
      <c r="C13959" s="10">
        <f>DATE(YEAR(orders[[#This Row],[order_date]]), MONTH(orders[[#This Row],[order_date]]), 1)</f>
        <v>45778</v>
      </c>
      <c r="D13959" t="s">
        <v>3130</v>
      </c>
      <c r="E13959" t="s">
        <v>575</v>
      </c>
      <c r="F13959" t="str">
        <f>VLOOKUP(orders[[#This Row],[product_id]],Products!A:C,3,0)</f>
        <v>Appliances</v>
      </c>
      <c r="G13959">
        <v>2</v>
      </c>
      <c r="H13959" s="6">
        <v>8.224459404326305E-2</v>
      </c>
      <c r="I13959" s="2">
        <f>VLOOKUP($E13959,
Products!$A$1:$F$201,MATCH(Orders!I$1,Products!$A$1:$F$1,0),0)</f>
        <v>25283.54628276427</v>
      </c>
      <c r="J13959" s="2">
        <f>VLOOKUP($E13959,
Products!$A$1:$F$201,MATCH(Orders!J$1,Products!$A$1:$F$1,0),0)</f>
        <v>19310.503554692368</v>
      </c>
    </row>
    <row r="13960" spans="1:10">
      <c r="A13960">
        <v>13959</v>
      </c>
      <c r="B13960" s="4">
        <v>45217</v>
      </c>
      <c r="C13960" s="10">
        <f>DATE(YEAR(orders[[#This Row],[order_date]]), MONTH(orders[[#This Row],[order_date]]), 1)</f>
        <v>45200</v>
      </c>
      <c r="D13960" t="s">
        <v>1290</v>
      </c>
      <c r="E13960" t="s">
        <v>550</v>
      </c>
      <c r="F13960" t="str">
        <f>VLOOKUP(orders[[#This Row],[product_id]],Products!A:C,3,0)</f>
        <v>Electronics</v>
      </c>
      <c r="G13960">
        <v>3</v>
      </c>
      <c r="H13960" s="6">
        <v>0.14639152060166324</v>
      </c>
      <c r="I13960" s="2">
        <f>VLOOKUP($E13960,
Products!$A$1:$F$201,MATCH(Orders!I$1,Products!$A$1:$F$1,0),0)</f>
        <v>21928.70634496431</v>
      </c>
      <c r="J13960" s="2">
        <f>VLOOKUP($E13960,
Products!$A$1:$F$201,MATCH(Orders!J$1,Products!$A$1:$F$1,0),0)</f>
        <v>17227.037321653719</v>
      </c>
    </row>
    <row r="13961" spans="1:10">
      <c r="A13961">
        <v>13960</v>
      </c>
      <c r="B13961" s="4">
        <v>44935</v>
      </c>
      <c r="C13961" s="10">
        <f>DATE(YEAR(orders[[#This Row],[order_date]]), MONTH(orders[[#This Row],[order_date]]), 1)</f>
        <v>44927</v>
      </c>
      <c r="D13961" t="s">
        <v>3845</v>
      </c>
      <c r="E13961" t="s">
        <v>506</v>
      </c>
      <c r="F13961" t="str">
        <f>VLOOKUP(orders[[#This Row],[product_id]],Products!A:C,3,0)</f>
        <v>Electronics</v>
      </c>
      <c r="G13961">
        <v>1</v>
      </c>
      <c r="H13961" s="6">
        <v>0.22922405775068039</v>
      </c>
      <c r="I13961" s="2">
        <f>VLOOKUP($E13961,
Products!$A$1:$F$201,MATCH(Orders!I$1,Products!$A$1:$F$1,0),0)</f>
        <v>2354.115904304108</v>
      </c>
      <c r="J13961" s="2">
        <f>VLOOKUP($E13961,
Products!$A$1:$F$201,MATCH(Orders!J$1,Products!$A$1:$F$1,0),0)</f>
        <v>1810.784620830796</v>
      </c>
    </row>
    <row r="13962" spans="1:10">
      <c r="A13962">
        <v>13961</v>
      </c>
      <c r="B13962" s="4">
        <v>45556</v>
      </c>
      <c r="C13962" s="10">
        <f>DATE(YEAR(orders[[#This Row],[order_date]]), MONTH(orders[[#This Row],[order_date]]), 1)</f>
        <v>45536</v>
      </c>
      <c r="D13962" t="s">
        <v>1504</v>
      </c>
      <c r="E13962" t="s">
        <v>652</v>
      </c>
      <c r="F13962" t="str">
        <f>VLOOKUP(orders[[#This Row],[product_id]],Products!A:C,3,0)</f>
        <v>Appliances</v>
      </c>
      <c r="G13962">
        <v>1</v>
      </c>
      <c r="H13962" s="6">
        <v>8.4752392756595268E-2</v>
      </c>
      <c r="I13962" s="2">
        <f>VLOOKUP($E13962,
Products!$A$1:$F$201,MATCH(Orders!I$1,Products!$A$1:$F$1,0),0)</f>
        <v>6387.3122916387983</v>
      </c>
      <c r="J13962" s="2">
        <f>VLOOKUP($E13962,
Products!$A$1:$F$201,MATCH(Orders!J$1,Products!$A$1:$F$1,0),0)</f>
        <v>4880.3517286187262</v>
      </c>
    </row>
    <row r="13963" spans="1:10">
      <c r="A13963">
        <v>13962</v>
      </c>
      <c r="B13963" s="4">
        <v>45790</v>
      </c>
      <c r="C13963" s="10">
        <f>DATE(YEAR(orders[[#This Row],[order_date]]), MONTH(orders[[#This Row],[order_date]]), 1)</f>
        <v>45778</v>
      </c>
      <c r="D13963" t="s">
        <v>1176</v>
      </c>
      <c r="E13963" t="s">
        <v>544</v>
      </c>
      <c r="F13963" t="str">
        <f>VLOOKUP(orders[[#This Row],[product_id]],Products!A:C,3,0)</f>
        <v>Electronics</v>
      </c>
      <c r="G13963">
        <v>3</v>
      </c>
      <c r="H13963" s="6">
        <v>0.1160085353403906</v>
      </c>
      <c r="I13963" s="2">
        <f>VLOOKUP($E13963,
Products!$A$1:$F$201,MATCH(Orders!I$1,Products!$A$1:$F$1,0),0)</f>
        <v>16273.22789477584</v>
      </c>
      <c r="J13963" s="2">
        <f>VLOOKUP($E13963,
Products!$A$1:$F$201,MATCH(Orders!J$1,Products!$A$1:$F$1,0),0)</f>
        <v>12683.607953986329</v>
      </c>
    </row>
    <row r="13964" spans="1:10">
      <c r="A13964">
        <v>13963</v>
      </c>
      <c r="B13964" s="4">
        <v>45401</v>
      </c>
      <c r="C13964" s="10">
        <f>DATE(YEAR(orders[[#This Row],[order_date]]), MONTH(orders[[#This Row],[order_date]]), 1)</f>
        <v>45383</v>
      </c>
      <c r="D13964" t="s">
        <v>4615</v>
      </c>
      <c r="E13964" t="s">
        <v>624</v>
      </c>
      <c r="F13964" t="str">
        <f>VLOOKUP(orders[[#This Row],[product_id]],Products!A:C,3,0)</f>
        <v>Appliances</v>
      </c>
      <c r="G13964">
        <v>3</v>
      </c>
      <c r="H13964" s="6">
        <v>6.4601289884044205E-2</v>
      </c>
      <c r="I13964" s="2">
        <f>VLOOKUP($E13964,
Products!$A$1:$F$201,MATCH(Orders!I$1,Products!$A$1:$F$1,0),0)</f>
        <v>2102.383201797521</v>
      </c>
      <c r="J13964" s="2">
        <f>VLOOKUP($E13964,
Products!$A$1:$F$201,MATCH(Orders!J$1,Products!$A$1:$F$1,0),0)</f>
        <v>1599.330443274388</v>
      </c>
    </row>
    <row r="13965" spans="1:10">
      <c r="A13965">
        <v>13964</v>
      </c>
      <c r="B13965" s="4">
        <v>45463</v>
      </c>
      <c r="C13965" s="10">
        <f>DATE(YEAR(orders[[#This Row],[order_date]]), MONTH(orders[[#This Row],[order_date]]), 1)</f>
        <v>45444</v>
      </c>
      <c r="D13965" t="s">
        <v>1437</v>
      </c>
      <c r="E13965" t="s">
        <v>660</v>
      </c>
      <c r="F13965" t="str">
        <f>VLOOKUP(orders[[#This Row],[product_id]],Products!A:C,3,0)</f>
        <v>Appliances</v>
      </c>
      <c r="G13965">
        <v>3</v>
      </c>
      <c r="H13965" s="6">
        <v>9.8375306075316318E-2</v>
      </c>
      <c r="I13965" s="2">
        <f>VLOOKUP($E13965,
Products!$A$1:$F$201,MATCH(Orders!I$1,Products!$A$1:$F$1,0),0)</f>
        <v>25996.564605776519</v>
      </c>
      <c r="J13965" s="2">
        <f>VLOOKUP($E13965,
Products!$A$1:$F$201,MATCH(Orders!J$1,Products!$A$1:$F$1,0),0)</f>
        <v>20210.769869456319</v>
      </c>
    </row>
    <row r="13966" spans="1:10">
      <c r="A13966">
        <v>13965</v>
      </c>
      <c r="B13966" s="4">
        <v>45611</v>
      </c>
      <c r="C13966" s="10">
        <f>DATE(YEAR(orders[[#This Row],[order_date]]), MONTH(orders[[#This Row],[order_date]]), 1)</f>
        <v>45597</v>
      </c>
      <c r="D13966" t="s">
        <v>1677</v>
      </c>
      <c r="E13966" t="s">
        <v>561</v>
      </c>
      <c r="F13966" t="str">
        <f>VLOOKUP(orders[[#This Row],[product_id]],Products!A:C,3,0)</f>
        <v>Appliances</v>
      </c>
      <c r="G13966">
        <v>3</v>
      </c>
      <c r="H13966" s="6">
        <v>7.728587134201273E-2</v>
      </c>
      <c r="I13966" s="2">
        <f>VLOOKUP($E13966,
Products!$A$1:$F$201,MATCH(Orders!I$1,Products!$A$1:$F$1,0),0)</f>
        <v>23155.073093252329</v>
      </c>
      <c r="J13966" s="2">
        <f>VLOOKUP($E13966,
Products!$A$1:$F$201,MATCH(Orders!J$1,Products!$A$1:$F$1,0),0)</f>
        <v>17849.867849807979</v>
      </c>
    </row>
    <row r="13967" spans="1:10">
      <c r="A13967">
        <v>13966</v>
      </c>
      <c r="B13967" s="4">
        <v>45961</v>
      </c>
      <c r="C13967" s="10">
        <f>DATE(YEAR(orders[[#This Row],[order_date]]), MONTH(orders[[#This Row],[order_date]]), 1)</f>
        <v>45931</v>
      </c>
      <c r="D13967" t="s">
        <v>2800</v>
      </c>
      <c r="E13967" t="s">
        <v>649</v>
      </c>
      <c r="F13967" t="str">
        <f>VLOOKUP(orders[[#This Row],[product_id]],Products!A:C,3,0)</f>
        <v>Electronics</v>
      </c>
      <c r="G13967">
        <v>2</v>
      </c>
      <c r="H13967" s="6">
        <v>0.12543139164812336</v>
      </c>
      <c r="I13967" s="2">
        <f>VLOOKUP($E13967,
Products!$A$1:$F$201,MATCH(Orders!I$1,Products!$A$1:$F$1,0),0)</f>
        <v>13109.676759490871</v>
      </c>
      <c r="J13967" s="2">
        <f>VLOOKUP($E13967,
Products!$A$1:$F$201,MATCH(Orders!J$1,Products!$A$1:$F$1,0),0)</f>
        <v>9497.2301945627187</v>
      </c>
    </row>
    <row r="13968" spans="1:10">
      <c r="A13968">
        <v>13967</v>
      </c>
      <c r="B13968" s="4">
        <v>45539</v>
      </c>
      <c r="C13968" s="10">
        <f>DATE(YEAR(orders[[#This Row],[order_date]]), MONTH(orders[[#This Row],[order_date]]), 1)</f>
        <v>45536</v>
      </c>
      <c r="D13968" t="s">
        <v>3700</v>
      </c>
      <c r="E13968" t="s">
        <v>512</v>
      </c>
      <c r="F13968" t="str">
        <f>VLOOKUP(orders[[#This Row],[product_id]],Products!A:C,3,0)</f>
        <v>Electronics</v>
      </c>
      <c r="G13968">
        <v>1</v>
      </c>
      <c r="H13968" s="6">
        <v>0.14752963740624109</v>
      </c>
      <c r="I13968" s="2">
        <f>VLOOKUP($E13968,
Products!$A$1:$F$201,MATCH(Orders!I$1,Products!$A$1:$F$1,0),0)</f>
        <v>12877.548087294561</v>
      </c>
      <c r="J13968" s="2">
        <f>VLOOKUP($E13968,
Products!$A$1:$F$201,MATCH(Orders!J$1,Products!$A$1:$F$1,0),0)</f>
        <v>9551.9000631411909</v>
      </c>
    </row>
    <row r="13969" spans="1:10">
      <c r="A13969">
        <v>13968</v>
      </c>
      <c r="B13969" s="4">
        <v>45703</v>
      </c>
      <c r="C13969" s="10">
        <f>DATE(YEAR(orders[[#This Row],[order_date]]), MONTH(orders[[#This Row],[order_date]]), 1)</f>
        <v>45689</v>
      </c>
      <c r="D13969" t="s">
        <v>3835</v>
      </c>
      <c r="E13969" t="s">
        <v>525</v>
      </c>
      <c r="F13969" t="str">
        <f>VLOOKUP(orders[[#This Row],[product_id]],Products!A:C,3,0)</f>
        <v>Electronics</v>
      </c>
      <c r="G13969">
        <v>2</v>
      </c>
      <c r="H13969" s="6">
        <v>0.11148809350017791</v>
      </c>
      <c r="I13969" s="2">
        <f>VLOOKUP($E13969,
Products!$A$1:$F$201,MATCH(Orders!I$1,Products!$A$1:$F$1,0),0)</f>
        <v>2441.7405612875209</v>
      </c>
      <c r="J13969" s="2">
        <f>VLOOKUP($E13969,
Products!$A$1:$F$201,MATCH(Orders!J$1,Products!$A$1:$F$1,0),0)</f>
        <v>1934.1373706011941</v>
      </c>
    </row>
    <row r="13970" spans="1:10">
      <c r="A13970">
        <v>13969</v>
      </c>
      <c r="B13970" s="4">
        <v>45521</v>
      </c>
      <c r="C13970" s="10">
        <f>DATE(YEAR(orders[[#This Row],[order_date]]), MONTH(orders[[#This Row],[order_date]]), 1)</f>
        <v>45505</v>
      </c>
      <c r="D13970" t="s">
        <v>4695</v>
      </c>
      <c r="E13970" t="s">
        <v>664</v>
      </c>
      <c r="F13970" t="str">
        <f>VLOOKUP(orders[[#This Row],[product_id]],Products!A:C,3,0)</f>
        <v>Appliances</v>
      </c>
      <c r="G13970">
        <v>2</v>
      </c>
      <c r="H13970" s="6">
        <v>9.5375870745550248E-2</v>
      </c>
      <c r="I13970" s="2">
        <f>VLOOKUP($E13970,
Products!$A$1:$F$201,MATCH(Orders!I$1,Products!$A$1:$F$1,0),0)</f>
        <v>2181.6314584966208</v>
      </c>
      <c r="J13970" s="2">
        <f>VLOOKUP($E13970,
Products!$A$1:$F$201,MATCH(Orders!J$1,Products!$A$1:$F$1,0),0)</f>
        <v>1607.5776178781809</v>
      </c>
    </row>
    <row r="13971" spans="1:10">
      <c r="A13971">
        <v>13970</v>
      </c>
      <c r="B13971" s="4">
        <v>45202</v>
      </c>
      <c r="C13971" s="10">
        <f>DATE(YEAR(orders[[#This Row],[order_date]]), MONTH(orders[[#This Row],[order_date]]), 1)</f>
        <v>45200</v>
      </c>
      <c r="D13971" t="s">
        <v>2777</v>
      </c>
      <c r="E13971" t="s">
        <v>589</v>
      </c>
      <c r="F13971" t="str">
        <f>VLOOKUP(orders[[#This Row],[product_id]],Products!A:C,3,0)</f>
        <v>Appliances</v>
      </c>
      <c r="G13971">
        <v>1</v>
      </c>
      <c r="H13971" s="6">
        <v>0.13339842082409661</v>
      </c>
      <c r="I13971" s="2">
        <f>VLOOKUP($E13971,
Products!$A$1:$F$201,MATCH(Orders!I$1,Products!$A$1:$F$1,0),0)</f>
        <v>6227.1351854710047</v>
      </c>
      <c r="J13971" s="2">
        <f>VLOOKUP($E13971,
Products!$A$1:$F$201,MATCH(Orders!J$1,Products!$A$1:$F$1,0),0)</f>
        <v>4146.7707671772396</v>
      </c>
    </row>
    <row r="13972" spans="1:10">
      <c r="A13972">
        <v>13971</v>
      </c>
      <c r="B13972" s="4">
        <v>45296</v>
      </c>
      <c r="C13972" s="10">
        <f>DATE(YEAR(orders[[#This Row],[order_date]]), MONTH(orders[[#This Row],[order_date]]), 1)</f>
        <v>45292</v>
      </c>
      <c r="D13972" t="s">
        <v>2019</v>
      </c>
      <c r="E13972" t="s">
        <v>584</v>
      </c>
      <c r="F13972" t="str">
        <f>VLOOKUP(orders[[#This Row],[product_id]],Products!A:C,3,0)</f>
        <v>Electronics</v>
      </c>
      <c r="G13972">
        <v>2</v>
      </c>
      <c r="H13972" s="6">
        <v>0.16562304955928314</v>
      </c>
      <c r="I13972" s="2">
        <f>VLOOKUP($E13972,
Products!$A$1:$F$201,MATCH(Orders!I$1,Products!$A$1:$F$1,0),0)</f>
        <v>22521.77465591731</v>
      </c>
      <c r="J13972" s="2">
        <f>VLOOKUP($E13972,
Products!$A$1:$F$201,MATCH(Orders!J$1,Products!$A$1:$F$1,0),0)</f>
        <v>15596.91628423841</v>
      </c>
    </row>
    <row r="13973" spans="1:10">
      <c r="A13973">
        <v>13972</v>
      </c>
      <c r="B13973" s="4">
        <v>45271</v>
      </c>
      <c r="C13973" s="10">
        <f>DATE(YEAR(orders[[#This Row],[order_date]]), MONTH(orders[[#This Row],[order_date]]), 1)</f>
        <v>45261</v>
      </c>
      <c r="D13973" t="s">
        <v>3584</v>
      </c>
      <c r="E13973" t="s">
        <v>658</v>
      </c>
      <c r="F13973" t="str">
        <f>VLOOKUP(orders[[#This Row],[product_id]],Products!A:C,3,0)</f>
        <v>Electronics</v>
      </c>
      <c r="G13973">
        <v>1</v>
      </c>
      <c r="H13973" s="6">
        <v>0.16450234927535148</v>
      </c>
      <c r="I13973" s="2">
        <f>VLOOKUP($E13973,
Products!$A$1:$F$201,MATCH(Orders!I$1,Products!$A$1:$F$1,0),0)</f>
        <v>2455.4664524813788</v>
      </c>
      <c r="J13973" s="2">
        <f>VLOOKUP($E13973,
Products!$A$1:$F$201,MATCH(Orders!J$1,Products!$A$1:$F$1,0),0)</f>
        <v>1763.2139459131699</v>
      </c>
    </row>
    <row r="13974" spans="1:10">
      <c r="A13974">
        <v>13973</v>
      </c>
      <c r="B13974" s="4">
        <v>45294</v>
      </c>
      <c r="C13974" s="10">
        <f>DATE(YEAR(orders[[#This Row],[order_date]]), MONTH(orders[[#This Row],[order_date]]), 1)</f>
        <v>45292</v>
      </c>
      <c r="D13974" t="s">
        <v>4221</v>
      </c>
      <c r="E13974" t="s">
        <v>615</v>
      </c>
      <c r="F13974" t="str">
        <f>VLOOKUP(orders[[#This Row],[product_id]],Products!A:C,3,0)</f>
        <v>Electronics</v>
      </c>
      <c r="G13974">
        <v>2</v>
      </c>
      <c r="H13974" s="6">
        <v>0.12495571880224239</v>
      </c>
      <c r="I13974" s="2">
        <f>VLOOKUP($E13974,
Products!$A$1:$F$201,MATCH(Orders!I$1,Products!$A$1:$F$1,0),0)</f>
        <v>31155.43680046549</v>
      </c>
      <c r="J13974" s="2">
        <f>VLOOKUP($E13974,
Products!$A$1:$F$201,MATCH(Orders!J$1,Products!$A$1:$F$1,0),0)</f>
        <v>22320.078602545669</v>
      </c>
    </row>
    <row r="13975" spans="1:10">
      <c r="A13975">
        <v>13974</v>
      </c>
      <c r="B13975" s="4">
        <v>45657</v>
      </c>
      <c r="C13975" s="10">
        <f>DATE(YEAR(orders[[#This Row],[order_date]]), MONTH(orders[[#This Row],[order_date]]), 1)</f>
        <v>45627</v>
      </c>
      <c r="D13975" t="s">
        <v>3156</v>
      </c>
      <c r="E13975" t="s">
        <v>506</v>
      </c>
      <c r="F13975" t="str">
        <f>VLOOKUP(orders[[#This Row],[product_id]],Products!A:C,3,0)</f>
        <v>Electronics</v>
      </c>
      <c r="G13975">
        <v>1</v>
      </c>
      <c r="H13975" s="6">
        <v>0.15767278039342045</v>
      </c>
      <c r="I13975" s="2">
        <f>VLOOKUP($E13975,
Products!$A$1:$F$201,MATCH(Orders!I$1,Products!$A$1:$F$1,0),0)</f>
        <v>2354.115904304108</v>
      </c>
      <c r="J13975" s="2">
        <f>VLOOKUP($E13975,
Products!$A$1:$F$201,MATCH(Orders!J$1,Products!$A$1:$F$1,0),0)</f>
        <v>1810.784620830796</v>
      </c>
    </row>
    <row r="13976" spans="1:10">
      <c r="A13976">
        <v>13975</v>
      </c>
      <c r="B13976" s="4">
        <v>44941</v>
      </c>
      <c r="C13976" s="10">
        <f>DATE(YEAR(orders[[#This Row],[order_date]]), MONTH(orders[[#This Row],[order_date]]), 1)</f>
        <v>44927</v>
      </c>
      <c r="D13976" t="s">
        <v>1753</v>
      </c>
      <c r="E13976" t="s">
        <v>650</v>
      </c>
      <c r="F13976" t="str">
        <f>VLOOKUP(orders[[#This Row],[product_id]],Products!A:C,3,0)</f>
        <v>Electronics</v>
      </c>
      <c r="G13976">
        <v>1</v>
      </c>
      <c r="H13976" s="6">
        <v>0.23602388679245748</v>
      </c>
      <c r="I13976" s="2">
        <f>VLOOKUP($E13976,
Products!$A$1:$F$201,MATCH(Orders!I$1,Products!$A$1:$F$1,0),0)</f>
        <v>12936.529609330941</v>
      </c>
      <c r="J13976" s="2">
        <f>VLOOKUP($E13976,
Products!$A$1:$F$201,MATCH(Orders!J$1,Products!$A$1:$F$1,0),0)</f>
        <v>9465.2602677376308</v>
      </c>
    </row>
    <row r="13977" spans="1:10">
      <c r="A13977">
        <v>13976</v>
      </c>
      <c r="B13977" s="4">
        <v>45684</v>
      </c>
      <c r="C13977" s="10">
        <f>DATE(YEAR(orders[[#This Row],[order_date]]), MONTH(orders[[#This Row],[order_date]]), 1)</f>
        <v>45658</v>
      </c>
      <c r="D13977" t="s">
        <v>1793</v>
      </c>
      <c r="E13977" t="s">
        <v>585</v>
      </c>
      <c r="F13977" t="str">
        <f>VLOOKUP(orders[[#This Row],[product_id]],Products!A:C,3,0)</f>
        <v>Appliances</v>
      </c>
      <c r="G13977">
        <v>2</v>
      </c>
      <c r="H13977" s="6">
        <v>0.13618852826286212</v>
      </c>
      <c r="I13977" s="2">
        <f>VLOOKUP($E13977,
Products!$A$1:$F$201,MATCH(Orders!I$1,Products!$A$1:$F$1,0),0)</f>
        <v>24049.2355837664</v>
      </c>
      <c r="J13977" s="2">
        <f>VLOOKUP($E13977,
Products!$A$1:$F$201,MATCH(Orders!J$1,Products!$A$1:$F$1,0),0)</f>
        <v>19053.338129326308</v>
      </c>
    </row>
    <row r="13978" spans="1:10">
      <c r="A13978">
        <v>13977</v>
      </c>
      <c r="B13978" s="4">
        <v>45614</v>
      </c>
      <c r="C13978" s="10">
        <f>DATE(YEAR(orders[[#This Row],[order_date]]), MONTH(orders[[#This Row],[order_date]]), 1)</f>
        <v>45597</v>
      </c>
      <c r="D13978" t="s">
        <v>4544</v>
      </c>
      <c r="E13978" t="s">
        <v>532</v>
      </c>
      <c r="F13978" t="str">
        <f>VLOOKUP(orders[[#This Row],[product_id]],Products!A:C,3,0)</f>
        <v>Electronics</v>
      </c>
      <c r="G13978">
        <v>3</v>
      </c>
      <c r="H13978" s="6">
        <v>0.21475409673146542</v>
      </c>
      <c r="I13978" s="2">
        <f>VLOOKUP($E13978,
Products!$A$1:$F$201,MATCH(Orders!I$1,Products!$A$1:$F$1,0),0)</f>
        <v>2668.0593077725212</v>
      </c>
      <c r="J13978" s="2">
        <f>VLOOKUP($E13978,
Products!$A$1:$F$201,MATCH(Orders!J$1,Products!$A$1:$F$1,0),0)</f>
        <v>1923.7114222321791</v>
      </c>
    </row>
    <row r="13979" spans="1:10">
      <c r="A13979">
        <v>13978</v>
      </c>
      <c r="B13979" s="4">
        <v>44930</v>
      </c>
      <c r="C13979" s="10">
        <f>DATE(YEAR(orders[[#This Row],[order_date]]), MONTH(orders[[#This Row],[order_date]]), 1)</f>
        <v>44927</v>
      </c>
      <c r="D13979" t="s">
        <v>2389</v>
      </c>
      <c r="E13979" t="s">
        <v>624</v>
      </c>
      <c r="F13979" t="str">
        <f>VLOOKUP(orders[[#This Row],[product_id]],Products!A:C,3,0)</f>
        <v>Appliances</v>
      </c>
      <c r="G13979">
        <v>1</v>
      </c>
      <c r="H13979" s="6">
        <v>0.11213464785983622</v>
      </c>
      <c r="I13979" s="2">
        <f>VLOOKUP($E13979,
Products!$A$1:$F$201,MATCH(Orders!I$1,Products!$A$1:$F$1,0),0)</f>
        <v>2102.383201797521</v>
      </c>
      <c r="J13979" s="2">
        <f>VLOOKUP($E13979,
Products!$A$1:$F$201,MATCH(Orders!J$1,Products!$A$1:$F$1,0),0)</f>
        <v>1599.330443274388</v>
      </c>
    </row>
    <row r="13980" spans="1:10">
      <c r="A13980">
        <v>13979</v>
      </c>
      <c r="B13980" s="4">
        <v>45459</v>
      </c>
      <c r="C13980" s="10">
        <f>DATE(YEAR(orders[[#This Row],[order_date]]), MONTH(orders[[#This Row],[order_date]]), 1)</f>
        <v>45444</v>
      </c>
      <c r="D13980" t="s">
        <v>2357</v>
      </c>
      <c r="E13980" t="s">
        <v>628</v>
      </c>
      <c r="F13980" t="str">
        <f>VLOOKUP(orders[[#This Row],[product_id]],Products!A:C,3,0)</f>
        <v>Electronics</v>
      </c>
      <c r="G13980">
        <v>3</v>
      </c>
      <c r="H13980" s="6">
        <v>0.14675252236046674</v>
      </c>
      <c r="I13980" s="2">
        <f>VLOOKUP($E13980,
Products!$A$1:$F$201,MATCH(Orders!I$1,Products!$A$1:$F$1,0),0)</f>
        <v>2480.4343676348258</v>
      </c>
      <c r="J13980" s="2">
        <f>VLOOKUP($E13980,
Products!$A$1:$F$201,MATCH(Orders!J$1,Products!$A$1:$F$1,0),0)</f>
        <v>1932.862959692628</v>
      </c>
    </row>
    <row r="13981" spans="1:10">
      <c r="A13981">
        <v>13980</v>
      </c>
      <c r="B13981" s="4">
        <v>45912</v>
      </c>
      <c r="C13981" s="10">
        <f>DATE(YEAR(orders[[#This Row],[order_date]]), MONTH(orders[[#This Row],[order_date]]), 1)</f>
        <v>45901</v>
      </c>
      <c r="D13981" t="s">
        <v>4387</v>
      </c>
      <c r="E13981" t="s">
        <v>529</v>
      </c>
      <c r="F13981" t="str">
        <f>VLOOKUP(orders[[#This Row],[product_id]],Products!A:C,3,0)</f>
        <v>Electronics</v>
      </c>
      <c r="G13981">
        <v>1</v>
      </c>
      <c r="H13981" s="6">
        <v>0.22704052679166298</v>
      </c>
      <c r="I13981" s="2">
        <f>VLOOKUP($E13981,
Products!$A$1:$F$201,MATCH(Orders!I$1,Products!$A$1:$F$1,0),0)</f>
        <v>18308.801775351771</v>
      </c>
      <c r="J13981" s="2">
        <f>VLOOKUP($E13981,
Products!$A$1:$F$201,MATCH(Orders!J$1,Products!$A$1:$F$1,0),0)</f>
        <v>12027.24184831013</v>
      </c>
    </row>
    <row r="13982" spans="1:10">
      <c r="A13982">
        <v>13981</v>
      </c>
      <c r="B13982" s="4">
        <v>45760</v>
      </c>
      <c r="C13982" s="10">
        <f>DATE(YEAR(orders[[#This Row],[order_date]]), MONTH(orders[[#This Row],[order_date]]), 1)</f>
        <v>45748</v>
      </c>
      <c r="D13982" t="s">
        <v>1968</v>
      </c>
      <c r="E13982" t="s">
        <v>695</v>
      </c>
      <c r="F13982" t="str">
        <f>VLOOKUP(orders[[#This Row],[product_id]],Products!A:C,3,0)</f>
        <v>Electronics</v>
      </c>
      <c r="G13982">
        <v>1</v>
      </c>
      <c r="H13982" s="6">
        <v>0.16674631226856582</v>
      </c>
      <c r="I13982" s="2">
        <f>VLOOKUP($E13982,
Products!$A$1:$F$201,MATCH(Orders!I$1,Products!$A$1:$F$1,0),0)</f>
        <v>2716.2219891886762</v>
      </c>
      <c r="J13982" s="2">
        <f>VLOOKUP($E13982,
Products!$A$1:$F$201,MATCH(Orders!J$1,Products!$A$1:$F$1,0),0)</f>
        <v>2045.0534052982539</v>
      </c>
    </row>
    <row r="13983" spans="1:10">
      <c r="A13983">
        <v>13982</v>
      </c>
      <c r="B13983" s="4">
        <v>45289</v>
      </c>
      <c r="C13983" s="10">
        <f>DATE(YEAR(orders[[#This Row],[order_date]]), MONTH(orders[[#This Row],[order_date]]), 1)</f>
        <v>45261</v>
      </c>
      <c r="D13983" t="s">
        <v>988</v>
      </c>
      <c r="E13983" t="s">
        <v>557</v>
      </c>
      <c r="F13983" t="str">
        <f>VLOOKUP(orders[[#This Row],[product_id]],Products!A:C,3,0)</f>
        <v>Electronics</v>
      </c>
      <c r="G13983">
        <v>1</v>
      </c>
      <c r="H13983" s="6">
        <v>0.205403926976028</v>
      </c>
      <c r="I13983" s="2">
        <f>VLOOKUP($E13983,
Products!$A$1:$F$201,MATCH(Orders!I$1,Products!$A$1:$F$1,0),0)</f>
        <v>23950.56449224626</v>
      </c>
      <c r="J13983" s="2">
        <f>VLOOKUP($E13983,
Products!$A$1:$F$201,MATCH(Orders!J$1,Products!$A$1:$F$1,0),0)</f>
        <v>16488.618979732779</v>
      </c>
    </row>
    <row r="13984" spans="1:10">
      <c r="A13984">
        <v>13983</v>
      </c>
      <c r="B13984" s="4">
        <v>45043</v>
      </c>
      <c r="C13984" s="10">
        <f>DATE(YEAR(orders[[#This Row],[order_date]]), MONTH(orders[[#This Row],[order_date]]), 1)</f>
        <v>45017</v>
      </c>
      <c r="D13984" t="s">
        <v>4219</v>
      </c>
      <c r="E13984" t="s">
        <v>556</v>
      </c>
      <c r="F13984" t="str">
        <f>VLOOKUP(orders[[#This Row],[product_id]],Products!A:C,3,0)</f>
        <v>Appliances</v>
      </c>
      <c r="G13984">
        <v>1</v>
      </c>
      <c r="H13984" s="6">
        <v>0.14316044440872638</v>
      </c>
      <c r="I13984" s="2">
        <f>VLOOKUP($E13984,
Products!$A$1:$F$201,MATCH(Orders!I$1,Products!$A$1:$F$1,0),0)</f>
        <v>27054.121101651981</v>
      </c>
      <c r="J13984" s="2">
        <f>VLOOKUP($E13984,
Products!$A$1:$F$201,MATCH(Orders!J$1,Products!$A$1:$F$1,0),0)</f>
        <v>19388.930988794411</v>
      </c>
    </row>
    <row r="13985" spans="1:10">
      <c r="A13985">
        <v>13984</v>
      </c>
      <c r="B13985" s="4">
        <v>45054</v>
      </c>
      <c r="C13985" s="10">
        <f>DATE(YEAR(orders[[#This Row],[order_date]]), MONTH(orders[[#This Row],[order_date]]), 1)</f>
        <v>45047</v>
      </c>
      <c r="D13985" t="s">
        <v>4077</v>
      </c>
      <c r="E13985" t="s">
        <v>699</v>
      </c>
      <c r="F13985" t="str">
        <f>VLOOKUP(orders[[#This Row],[product_id]],Products!A:C,3,0)</f>
        <v>Appliances</v>
      </c>
      <c r="G13985">
        <v>1</v>
      </c>
      <c r="H13985" s="6">
        <v>9.8764553817037026E-2</v>
      </c>
      <c r="I13985" s="2">
        <f>VLOOKUP($E13985,
Products!$A$1:$F$201,MATCH(Orders!I$1,Products!$A$1:$F$1,0),0)</f>
        <v>25091.998133165329</v>
      </c>
      <c r="J13985" s="2">
        <f>VLOOKUP($E13985,
Products!$A$1:$F$201,MATCH(Orders!J$1,Products!$A$1:$F$1,0),0)</f>
        <v>18464.226825266349</v>
      </c>
    </row>
    <row r="13986" spans="1:10">
      <c r="A13986">
        <v>13985</v>
      </c>
      <c r="B13986" s="4">
        <v>45004</v>
      </c>
      <c r="C13986" s="10">
        <f>DATE(YEAR(orders[[#This Row],[order_date]]), MONTH(orders[[#This Row],[order_date]]), 1)</f>
        <v>44986</v>
      </c>
      <c r="D13986" t="s">
        <v>2846</v>
      </c>
      <c r="E13986" t="s">
        <v>562</v>
      </c>
      <c r="F13986" t="str">
        <f>VLOOKUP(orders[[#This Row],[product_id]],Products!A:C,3,0)</f>
        <v>Electronics</v>
      </c>
      <c r="G13986">
        <v>2</v>
      </c>
      <c r="H13986" s="6">
        <v>0.22285229154928393</v>
      </c>
      <c r="I13986" s="2">
        <f>VLOOKUP($E13986,
Products!$A$1:$F$201,MATCH(Orders!I$1,Products!$A$1:$F$1,0),0)</f>
        <v>2550.478597498749</v>
      </c>
      <c r="J13986" s="2">
        <f>VLOOKUP($E13986,
Products!$A$1:$F$201,MATCH(Orders!J$1,Products!$A$1:$F$1,0),0)</f>
        <v>1688.129752018375</v>
      </c>
    </row>
    <row r="13987" spans="1:10">
      <c r="A13987">
        <v>13986</v>
      </c>
      <c r="B13987" s="4">
        <v>45667</v>
      </c>
      <c r="C13987" s="10">
        <f>DATE(YEAR(orders[[#This Row],[order_date]]), MONTH(orders[[#This Row],[order_date]]), 1)</f>
        <v>45658</v>
      </c>
      <c r="D13987" t="s">
        <v>4354</v>
      </c>
      <c r="E13987" t="s">
        <v>560</v>
      </c>
      <c r="F13987" t="str">
        <f>VLOOKUP(orders[[#This Row],[product_id]],Products!A:C,3,0)</f>
        <v>Appliances</v>
      </c>
      <c r="G13987">
        <v>1</v>
      </c>
      <c r="H13987" s="6">
        <v>9.827257227599237E-2</v>
      </c>
      <c r="I13987" s="2">
        <f>VLOOKUP($E13987,
Products!$A$1:$F$201,MATCH(Orders!I$1,Products!$A$1:$F$1,0),0)</f>
        <v>6334.2190560739964</v>
      </c>
      <c r="J13987" s="2">
        <f>VLOOKUP($E13987,
Products!$A$1:$F$201,MATCH(Orders!J$1,Products!$A$1:$F$1,0),0)</f>
        <v>4117.6239066206717</v>
      </c>
    </row>
    <row r="13988" spans="1:10">
      <c r="A13988">
        <v>13987</v>
      </c>
      <c r="B13988" s="4">
        <v>45700</v>
      </c>
      <c r="C13988" s="10">
        <f>DATE(YEAR(orders[[#This Row],[order_date]]), MONTH(orders[[#This Row],[order_date]]), 1)</f>
        <v>45689</v>
      </c>
      <c r="D13988" t="s">
        <v>2104</v>
      </c>
      <c r="E13988" t="s">
        <v>558</v>
      </c>
      <c r="F13988" t="str">
        <f>VLOOKUP(orders[[#This Row],[product_id]],Products!A:C,3,0)</f>
        <v>Electronics</v>
      </c>
      <c r="G13988">
        <v>2</v>
      </c>
      <c r="H13988" s="6">
        <v>0.16583053344005627</v>
      </c>
      <c r="I13988" s="2">
        <f>VLOOKUP($E13988,
Products!$A$1:$F$201,MATCH(Orders!I$1,Products!$A$1:$F$1,0),0)</f>
        <v>30121.382934618541</v>
      </c>
      <c r="J13988" s="2">
        <f>VLOOKUP($E13988,
Products!$A$1:$F$201,MATCH(Orders!J$1,Products!$A$1:$F$1,0),0)</f>
        <v>20439.226581954921</v>
      </c>
    </row>
    <row r="13989" spans="1:10">
      <c r="A13989">
        <v>13988</v>
      </c>
      <c r="B13989" s="4">
        <v>45008</v>
      </c>
      <c r="C13989" s="10">
        <f>DATE(YEAR(orders[[#This Row],[order_date]]), MONTH(orders[[#This Row],[order_date]]), 1)</f>
        <v>44986</v>
      </c>
      <c r="D13989" t="s">
        <v>3439</v>
      </c>
      <c r="E13989" t="s">
        <v>594</v>
      </c>
      <c r="F13989" t="str">
        <f>VLOOKUP(orders[[#This Row],[product_id]],Products!A:C,3,0)</f>
        <v>Electronics</v>
      </c>
      <c r="G13989">
        <v>2</v>
      </c>
      <c r="H13989" s="6">
        <v>0.23562122511828734</v>
      </c>
      <c r="I13989" s="2">
        <f>VLOOKUP($E13989,
Products!$A$1:$F$201,MATCH(Orders!I$1,Products!$A$1:$F$1,0),0)</f>
        <v>19992.108086337241</v>
      </c>
      <c r="J13989" s="2">
        <f>VLOOKUP($E13989,
Products!$A$1:$F$201,MATCH(Orders!J$1,Products!$A$1:$F$1,0),0)</f>
        <v>14456.6967044005</v>
      </c>
    </row>
    <row r="13990" spans="1:10">
      <c r="A13990">
        <v>13989</v>
      </c>
      <c r="B13990" s="4">
        <v>45268</v>
      </c>
      <c r="C13990" s="10">
        <f>DATE(YEAR(orders[[#This Row],[order_date]]), MONTH(orders[[#This Row],[order_date]]), 1)</f>
        <v>45261</v>
      </c>
      <c r="D13990" t="s">
        <v>3063</v>
      </c>
      <c r="E13990" t="s">
        <v>524</v>
      </c>
      <c r="F13990" t="str">
        <f>VLOOKUP(orders[[#This Row],[product_id]],Products!A:C,3,0)</f>
        <v>Electronics</v>
      </c>
      <c r="G13990">
        <v>1</v>
      </c>
      <c r="H13990" s="6">
        <v>0.18624605507830039</v>
      </c>
      <c r="I13990" s="2">
        <f>VLOOKUP($E13990,
Products!$A$1:$F$201,MATCH(Orders!I$1,Products!$A$1:$F$1,0),0)</f>
        <v>13162.372749153699</v>
      </c>
      <c r="J13990" s="2">
        <f>VLOOKUP($E13990,
Products!$A$1:$F$201,MATCH(Orders!J$1,Products!$A$1:$F$1,0),0)</f>
        <v>8772.7564251238819</v>
      </c>
    </row>
    <row r="13991" spans="1:10">
      <c r="A13991">
        <v>13990</v>
      </c>
      <c r="B13991" s="4">
        <v>45745</v>
      </c>
      <c r="C13991" s="10">
        <f>DATE(YEAR(orders[[#This Row],[order_date]]), MONTH(orders[[#This Row],[order_date]]), 1)</f>
        <v>45717</v>
      </c>
      <c r="D13991" t="s">
        <v>3641</v>
      </c>
      <c r="E13991" t="s">
        <v>614</v>
      </c>
      <c r="F13991" t="str">
        <f>VLOOKUP(orders[[#This Row],[product_id]],Products!A:C,3,0)</f>
        <v>Electronics</v>
      </c>
      <c r="G13991">
        <v>2</v>
      </c>
      <c r="H13991" s="6">
        <v>0.22268076885911509</v>
      </c>
      <c r="I13991" s="2">
        <f>VLOOKUP($E13991,
Products!$A$1:$F$201,MATCH(Orders!I$1,Products!$A$1:$F$1,0),0)</f>
        <v>27394.979060178921</v>
      </c>
      <c r="J13991" s="2">
        <f>VLOOKUP($E13991,
Products!$A$1:$F$201,MATCH(Orders!J$1,Products!$A$1:$F$1,0),0)</f>
        <v>20497.911427865951</v>
      </c>
    </row>
    <row r="13992" spans="1:10">
      <c r="A13992">
        <v>13991</v>
      </c>
      <c r="B13992" s="4">
        <v>45504</v>
      </c>
      <c r="C13992" s="10">
        <f>DATE(YEAR(orders[[#This Row],[order_date]]), MONTH(orders[[#This Row],[order_date]]), 1)</f>
        <v>45474</v>
      </c>
      <c r="D13992" t="s">
        <v>4524</v>
      </c>
      <c r="E13992" t="s">
        <v>646</v>
      </c>
      <c r="F13992" t="str">
        <f>VLOOKUP(orders[[#This Row],[product_id]],Products!A:C,3,0)</f>
        <v>Electronics</v>
      </c>
      <c r="G13992">
        <v>1</v>
      </c>
      <c r="H13992" s="6">
        <v>0.13201873466904532</v>
      </c>
      <c r="I13992" s="2">
        <f>VLOOKUP($E13992,
Products!$A$1:$F$201,MATCH(Orders!I$1,Products!$A$1:$F$1,0),0)</f>
        <v>18424.12750052143</v>
      </c>
      <c r="J13992" s="2">
        <f>VLOOKUP($E13992,
Products!$A$1:$F$201,MATCH(Orders!J$1,Products!$A$1:$F$1,0),0)</f>
        <v>14575.25356690323</v>
      </c>
    </row>
    <row r="13993" spans="1:10">
      <c r="A13993">
        <v>13992</v>
      </c>
      <c r="B13993" s="4">
        <v>45022</v>
      </c>
      <c r="C13993" s="10">
        <f>DATE(YEAR(orders[[#This Row],[order_date]]), MONTH(orders[[#This Row],[order_date]]), 1)</f>
        <v>45017</v>
      </c>
      <c r="D13993" t="s">
        <v>3944</v>
      </c>
      <c r="E13993" t="s">
        <v>534</v>
      </c>
      <c r="F13993" t="str">
        <f>VLOOKUP(orders[[#This Row],[product_id]],Products!A:C,3,0)</f>
        <v>Appliances</v>
      </c>
      <c r="G13993">
        <v>3</v>
      </c>
      <c r="H13993" s="6">
        <v>0.11497735104247532</v>
      </c>
      <c r="I13993" s="2">
        <f>VLOOKUP($E13993,
Products!$A$1:$F$201,MATCH(Orders!I$1,Products!$A$1:$F$1,0),0)</f>
        <v>24743.162958088669</v>
      </c>
      <c r="J13993" s="2">
        <f>VLOOKUP($E13993,
Products!$A$1:$F$201,MATCH(Orders!J$1,Products!$A$1:$F$1,0),0)</f>
        <v>19307.588986555591</v>
      </c>
    </row>
    <row r="13994" spans="1:10">
      <c r="A13994">
        <v>13993</v>
      </c>
      <c r="B13994" s="4">
        <v>45503</v>
      </c>
      <c r="C13994" s="10">
        <f>DATE(YEAR(orders[[#This Row],[order_date]]), MONTH(orders[[#This Row],[order_date]]), 1)</f>
        <v>45474</v>
      </c>
      <c r="D13994" t="s">
        <v>2478</v>
      </c>
      <c r="E13994" t="s">
        <v>639</v>
      </c>
      <c r="F13994" t="str">
        <f>VLOOKUP(orders[[#This Row],[product_id]],Products!A:C,3,0)</f>
        <v>Appliances</v>
      </c>
      <c r="G13994">
        <v>2</v>
      </c>
      <c r="H13994" s="6">
        <v>7.4134281986025119E-2</v>
      </c>
      <c r="I13994" s="2">
        <f>VLOOKUP($E13994,
Products!$A$1:$F$201,MATCH(Orders!I$1,Products!$A$1:$F$1,0),0)</f>
        <v>2320.8560923599921</v>
      </c>
      <c r="J13994" s="2">
        <f>VLOOKUP($E13994,
Products!$A$1:$F$201,MATCH(Orders!J$1,Products!$A$1:$F$1,0),0)</f>
        <v>1750.110004830213</v>
      </c>
    </row>
    <row r="13995" spans="1:10">
      <c r="A13995">
        <v>13994</v>
      </c>
      <c r="B13995" s="4">
        <v>45447</v>
      </c>
      <c r="C13995" s="10">
        <f>DATE(YEAR(orders[[#This Row],[order_date]]), MONTH(orders[[#This Row],[order_date]]), 1)</f>
        <v>45444</v>
      </c>
      <c r="D13995" t="s">
        <v>712</v>
      </c>
      <c r="E13995" t="s">
        <v>625</v>
      </c>
      <c r="F13995" t="str">
        <f>VLOOKUP(orders[[#This Row],[product_id]],Products!A:C,3,0)</f>
        <v>Electronics</v>
      </c>
      <c r="G13995">
        <v>1</v>
      </c>
      <c r="H13995" s="6">
        <v>0.19699509934977086</v>
      </c>
      <c r="I13995" s="2">
        <f>VLOOKUP($E13995,
Products!$A$1:$F$201,MATCH(Orders!I$1,Products!$A$1:$F$1,0),0)</f>
        <v>11578.815958005471</v>
      </c>
      <c r="J13995" s="2">
        <f>VLOOKUP($E13995,
Products!$A$1:$F$201,MATCH(Orders!J$1,Products!$A$1:$F$1,0),0)</f>
        <v>7854.7306959992193</v>
      </c>
    </row>
    <row r="13996" spans="1:10">
      <c r="A13996">
        <v>13995</v>
      </c>
      <c r="B13996" s="4">
        <v>45922</v>
      </c>
      <c r="C13996" s="10">
        <f>DATE(YEAR(orders[[#This Row],[order_date]]), MONTH(orders[[#This Row],[order_date]]), 1)</f>
        <v>45901</v>
      </c>
      <c r="D13996" t="s">
        <v>4599</v>
      </c>
      <c r="E13996" t="s">
        <v>634</v>
      </c>
      <c r="F13996" t="str">
        <f>VLOOKUP(orders[[#This Row],[product_id]],Products!A:C,3,0)</f>
        <v>Appliances</v>
      </c>
      <c r="G13996">
        <v>1</v>
      </c>
      <c r="H13996" s="6">
        <v>0.10165736301629354</v>
      </c>
      <c r="I13996" s="2">
        <f>VLOOKUP($E13996,
Products!$A$1:$F$201,MATCH(Orders!I$1,Products!$A$1:$F$1,0),0)</f>
        <v>25631.29637331214</v>
      </c>
      <c r="J13996" s="2">
        <f>VLOOKUP($E13996,
Products!$A$1:$F$201,MATCH(Orders!J$1,Products!$A$1:$F$1,0),0)</f>
        <v>17692.643397044121</v>
      </c>
    </row>
    <row r="13997" spans="1:10">
      <c r="A13997">
        <v>13996</v>
      </c>
      <c r="B13997" s="4">
        <v>45283</v>
      </c>
      <c r="C13997" s="10">
        <f>DATE(YEAR(orders[[#This Row],[order_date]]), MONTH(orders[[#This Row],[order_date]]), 1)</f>
        <v>45261</v>
      </c>
      <c r="D13997" t="s">
        <v>3820</v>
      </c>
      <c r="E13997" t="s">
        <v>657</v>
      </c>
      <c r="F13997" t="str">
        <f>VLOOKUP(orders[[#This Row],[product_id]],Products!A:C,3,0)</f>
        <v>Appliances</v>
      </c>
      <c r="G13997">
        <v>2</v>
      </c>
      <c r="H13997" s="6">
        <v>6.1828111340274244E-2</v>
      </c>
      <c r="I13997" s="2">
        <f>VLOOKUP($E13997,
Products!$A$1:$F$201,MATCH(Orders!I$1,Products!$A$1:$F$1,0),0)</f>
        <v>6275.8669412443169</v>
      </c>
      <c r="J13997" s="2">
        <f>VLOOKUP($E13997,
Products!$A$1:$F$201,MATCH(Orders!J$1,Products!$A$1:$F$1,0),0)</f>
        <v>4742.5097602697688</v>
      </c>
    </row>
    <row r="13998" spans="1:10">
      <c r="A13998">
        <v>13997</v>
      </c>
      <c r="B13998" s="4">
        <v>45112</v>
      </c>
      <c r="C13998" s="10">
        <f>DATE(YEAR(orders[[#This Row],[order_date]]), MONTH(orders[[#This Row],[order_date]]), 1)</f>
        <v>45108</v>
      </c>
      <c r="D13998" t="s">
        <v>1493</v>
      </c>
      <c r="E13998" t="s">
        <v>579</v>
      </c>
      <c r="F13998" t="str">
        <f>VLOOKUP(orders[[#This Row],[product_id]],Products!A:C,3,0)</f>
        <v>Appliances</v>
      </c>
      <c r="G13998">
        <v>2</v>
      </c>
      <c r="H13998" s="6">
        <v>7.1050384945123377E-2</v>
      </c>
      <c r="I13998" s="2">
        <f>VLOOKUP($E13998,
Products!$A$1:$F$201,MATCH(Orders!I$1,Products!$A$1:$F$1,0),0)</f>
        <v>5919.3204980498322</v>
      </c>
      <c r="J13998" s="2">
        <f>VLOOKUP($E13998,
Products!$A$1:$F$201,MATCH(Orders!J$1,Products!$A$1:$F$1,0),0)</f>
        <v>3972.3071240281379</v>
      </c>
    </row>
    <row r="13999" spans="1:10">
      <c r="A13999">
        <v>13998</v>
      </c>
      <c r="B13999" s="4">
        <v>45469</v>
      </c>
      <c r="C13999" s="10">
        <f>DATE(YEAR(orders[[#This Row],[order_date]]), MONTH(orders[[#This Row],[order_date]]), 1)</f>
        <v>45444</v>
      </c>
      <c r="D13999" t="s">
        <v>4117</v>
      </c>
      <c r="E13999" t="s">
        <v>604</v>
      </c>
      <c r="F13999" t="str">
        <f>VLOOKUP(orders[[#This Row],[product_id]],Products!A:C,3,0)</f>
        <v>Appliances</v>
      </c>
      <c r="G13999">
        <v>3</v>
      </c>
      <c r="H13999" s="6">
        <v>0.13013439817967914</v>
      </c>
      <c r="I13999" s="2">
        <f>VLOOKUP($E13999,
Products!$A$1:$F$201,MATCH(Orders!I$1,Products!$A$1:$F$1,0),0)</f>
        <v>2087.687835040248</v>
      </c>
      <c r="J13999" s="2">
        <f>VLOOKUP($E13999,
Products!$A$1:$F$201,MATCH(Orders!J$1,Products!$A$1:$F$1,0),0)</f>
        <v>1450.1823074928161</v>
      </c>
    </row>
    <row r="14000" spans="1:10">
      <c r="A14000">
        <v>13999</v>
      </c>
      <c r="B14000" s="4">
        <v>45077</v>
      </c>
      <c r="C14000" s="10">
        <f>DATE(YEAR(orders[[#This Row],[order_date]]), MONTH(orders[[#This Row],[order_date]]), 1)</f>
        <v>45047</v>
      </c>
      <c r="D14000" t="s">
        <v>3930</v>
      </c>
      <c r="E14000" t="s">
        <v>511</v>
      </c>
      <c r="F14000" t="str">
        <f>VLOOKUP(orders[[#This Row],[product_id]],Products!A:C,3,0)</f>
        <v>Appliances</v>
      </c>
      <c r="G14000">
        <v>2</v>
      </c>
      <c r="H14000" s="6">
        <v>0.14392227860158768</v>
      </c>
      <c r="I14000" s="2">
        <f>VLOOKUP($E14000,
Products!$A$1:$F$201,MATCH(Orders!I$1,Products!$A$1:$F$1,0),0)</f>
        <v>6005.1161529516376</v>
      </c>
      <c r="J14000" s="2">
        <f>VLOOKUP($E14000,
Products!$A$1:$F$201,MATCH(Orders!J$1,Products!$A$1:$F$1,0),0)</f>
        <v>4036.1471846213158</v>
      </c>
    </row>
    <row r="14001" spans="1:10">
      <c r="A14001">
        <v>14000</v>
      </c>
      <c r="B14001" s="4">
        <v>46009</v>
      </c>
      <c r="C14001" s="10">
        <f>DATE(YEAR(orders[[#This Row],[order_date]]), MONTH(orders[[#This Row],[order_date]]), 1)</f>
        <v>45992</v>
      </c>
      <c r="D14001" t="s">
        <v>748</v>
      </c>
      <c r="E14001" t="s">
        <v>681</v>
      </c>
      <c r="F14001" t="str">
        <f>VLOOKUP(orders[[#This Row],[product_id]],Products!A:C,3,0)</f>
        <v>Appliances</v>
      </c>
      <c r="G14001">
        <v>1</v>
      </c>
      <c r="H14001" s="6">
        <v>0.14695504035099119</v>
      </c>
      <c r="I14001" s="2">
        <f>VLOOKUP($E14001,
Products!$A$1:$F$201,MATCH(Orders!I$1,Products!$A$1:$F$1,0),0)</f>
        <v>2080.3641662770501</v>
      </c>
      <c r="J14001" s="2">
        <f>VLOOKUP($E14001,
Products!$A$1:$F$201,MATCH(Orders!J$1,Products!$A$1:$F$1,0),0)</f>
        <v>1566.754559891986</v>
      </c>
    </row>
    <row r="14002" spans="1:10">
      <c r="A14002">
        <v>14001</v>
      </c>
      <c r="B14002" s="4">
        <v>44936</v>
      </c>
      <c r="C14002" s="10">
        <f>DATE(YEAR(orders[[#This Row],[order_date]]), MONTH(orders[[#This Row],[order_date]]), 1)</f>
        <v>44927</v>
      </c>
      <c r="D14002" t="s">
        <v>3478</v>
      </c>
      <c r="E14002" t="s">
        <v>653</v>
      </c>
      <c r="F14002" t="str">
        <f>VLOOKUP(orders[[#This Row],[product_id]],Products!A:C,3,0)</f>
        <v>Electronics</v>
      </c>
      <c r="G14002">
        <v>2</v>
      </c>
      <c r="H14002" s="6">
        <v>0.24927451813832435</v>
      </c>
      <c r="I14002" s="2">
        <f>VLOOKUP($E14002,
Products!$A$1:$F$201,MATCH(Orders!I$1,Products!$A$1:$F$1,0),0)</f>
        <v>18065.96612294337</v>
      </c>
      <c r="J14002" s="2">
        <f>VLOOKUP($E14002,
Products!$A$1:$F$201,MATCH(Orders!J$1,Products!$A$1:$F$1,0),0)</f>
        <v>14411.932365903909</v>
      </c>
    </row>
    <row r="14003" spans="1:10">
      <c r="A14003">
        <v>14002</v>
      </c>
      <c r="B14003" s="4">
        <v>45783</v>
      </c>
      <c r="C14003" s="10">
        <f>DATE(YEAR(orders[[#This Row],[order_date]]), MONTH(orders[[#This Row],[order_date]]), 1)</f>
        <v>45778</v>
      </c>
      <c r="D14003" t="s">
        <v>906</v>
      </c>
      <c r="E14003" t="s">
        <v>581</v>
      </c>
      <c r="F14003" t="str">
        <f>VLOOKUP(orders[[#This Row],[product_id]],Products!A:C,3,0)</f>
        <v>Appliances</v>
      </c>
      <c r="G14003">
        <v>2</v>
      </c>
      <c r="H14003" s="6">
        <v>0.14420200849077283</v>
      </c>
      <c r="I14003" s="2">
        <f>VLOOKUP($E14003,
Products!$A$1:$F$201,MATCH(Orders!I$1,Products!$A$1:$F$1,0),0)</f>
        <v>6177.7225527132859</v>
      </c>
      <c r="J14003" s="2">
        <f>VLOOKUP($E14003,
Products!$A$1:$F$201,MATCH(Orders!J$1,Products!$A$1:$F$1,0),0)</f>
        <v>4208.1013641193986</v>
      </c>
    </row>
    <row r="14004" spans="1:10">
      <c r="A14004">
        <v>14003</v>
      </c>
      <c r="B14004" s="4">
        <v>45282</v>
      </c>
      <c r="C14004" s="10">
        <f>DATE(YEAR(orders[[#This Row],[order_date]]), MONTH(orders[[#This Row],[order_date]]), 1)</f>
        <v>45261</v>
      </c>
      <c r="D14004" t="s">
        <v>3648</v>
      </c>
      <c r="E14004" t="s">
        <v>572</v>
      </c>
      <c r="F14004" t="str">
        <f>VLOOKUP(orders[[#This Row],[product_id]],Products!A:C,3,0)</f>
        <v>Electronics</v>
      </c>
      <c r="G14004">
        <v>1</v>
      </c>
      <c r="H14004" s="6">
        <v>0.12389382391196785</v>
      </c>
      <c r="I14004" s="2">
        <f>VLOOKUP($E14004,
Products!$A$1:$F$201,MATCH(Orders!I$1,Products!$A$1:$F$1,0),0)</f>
        <v>28095.750781518611</v>
      </c>
      <c r="J14004" s="2">
        <f>VLOOKUP($E14004,
Products!$A$1:$F$201,MATCH(Orders!J$1,Products!$A$1:$F$1,0),0)</f>
        <v>21949.841961937182</v>
      </c>
    </row>
    <row r="14005" spans="1:10">
      <c r="A14005">
        <v>14004</v>
      </c>
      <c r="B14005" s="4">
        <v>45720</v>
      </c>
      <c r="C14005" s="10">
        <f>DATE(YEAR(orders[[#This Row],[order_date]]), MONTH(orders[[#This Row],[order_date]]), 1)</f>
        <v>45717</v>
      </c>
      <c r="D14005" t="s">
        <v>3420</v>
      </c>
      <c r="E14005" t="s">
        <v>688</v>
      </c>
      <c r="F14005" t="str">
        <f>VLOOKUP(orders[[#This Row],[product_id]],Products!A:C,3,0)</f>
        <v>Appliances</v>
      </c>
      <c r="G14005">
        <v>2</v>
      </c>
      <c r="H14005" s="6">
        <v>0.12356179698114225</v>
      </c>
      <c r="I14005" s="2">
        <f>VLOOKUP($E14005,
Products!$A$1:$F$201,MATCH(Orders!I$1,Products!$A$1:$F$1,0),0)</f>
        <v>5983.6860426434141</v>
      </c>
      <c r="J14005" s="2">
        <f>VLOOKUP($E14005,
Products!$A$1:$F$201,MATCH(Orders!J$1,Products!$A$1:$F$1,0),0)</f>
        <v>3911.563059036529</v>
      </c>
    </row>
    <row r="14006" spans="1:10">
      <c r="A14006">
        <v>14005</v>
      </c>
      <c r="B14006" s="4">
        <v>45163</v>
      </c>
      <c r="C14006" s="10">
        <f>DATE(YEAR(orders[[#This Row],[order_date]]), MONTH(orders[[#This Row],[order_date]]), 1)</f>
        <v>45139</v>
      </c>
      <c r="D14006" t="s">
        <v>4509</v>
      </c>
      <c r="E14006" t="s">
        <v>523</v>
      </c>
      <c r="F14006" t="str">
        <f>VLOOKUP(orders[[#This Row],[product_id]],Products!A:C,3,0)</f>
        <v>Electronics</v>
      </c>
      <c r="G14006">
        <v>1</v>
      </c>
      <c r="H14006" s="6">
        <v>0.19032162658747934</v>
      </c>
      <c r="I14006" s="2">
        <f>VLOOKUP($E14006,
Products!$A$1:$F$201,MATCH(Orders!I$1,Products!$A$1:$F$1,0),0)</f>
        <v>27240.414518089601</v>
      </c>
      <c r="J14006" s="2">
        <f>VLOOKUP($E14006,
Products!$A$1:$F$201,MATCH(Orders!J$1,Products!$A$1:$F$1,0),0)</f>
        <v>21217.524617692769</v>
      </c>
    </row>
    <row r="14007" spans="1:10">
      <c r="A14007">
        <v>14006</v>
      </c>
      <c r="B14007" s="4">
        <v>45259</v>
      </c>
      <c r="C14007" s="10">
        <f>DATE(YEAR(orders[[#This Row],[order_date]]), MONTH(orders[[#This Row],[order_date]]), 1)</f>
        <v>45231</v>
      </c>
      <c r="D14007" t="s">
        <v>2394</v>
      </c>
      <c r="E14007" t="s">
        <v>526</v>
      </c>
      <c r="F14007" t="str">
        <f>VLOOKUP(orders[[#This Row],[product_id]],Products!A:C,3,0)</f>
        <v>Electronics</v>
      </c>
      <c r="G14007">
        <v>2</v>
      </c>
      <c r="H14007" s="6">
        <v>0.21190204378144092</v>
      </c>
      <c r="I14007" s="2">
        <f>VLOOKUP($E14007,
Products!$A$1:$F$201,MATCH(Orders!I$1,Products!$A$1:$F$1,0),0)</f>
        <v>11165.347713400481</v>
      </c>
      <c r="J14007" s="2">
        <f>VLOOKUP($E14007,
Products!$A$1:$F$201,MATCH(Orders!J$1,Products!$A$1:$F$1,0),0)</f>
        <v>7966.5169511049389</v>
      </c>
    </row>
    <row r="14008" spans="1:10">
      <c r="A14008">
        <v>14007</v>
      </c>
      <c r="B14008" s="4">
        <v>44943</v>
      </c>
      <c r="C14008" s="10">
        <f>DATE(YEAR(orders[[#This Row],[order_date]]), MONTH(orders[[#This Row],[order_date]]), 1)</f>
        <v>44927</v>
      </c>
      <c r="D14008" t="s">
        <v>1253</v>
      </c>
      <c r="E14008" t="s">
        <v>697</v>
      </c>
      <c r="F14008" t="str">
        <f>VLOOKUP(orders[[#This Row],[product_id]],Products!A:C,3,0)</f>
        <v>Electronics</v>
      </c>
      <c r="G14008">
        <v>2</v>
      </c>
      <c r="H14008" s="6">
        <v>0.19805101190530144</v>
      </c>
      <c r="I14008" s="2">
        <f>VLOOKUP($E14008,
Products!$A$1:$F$201,MATCH(Orders!I$1,Products!$A$1:$F$1,0),0)</f>
        <v>17528.463836680221</v>
      </c>
      <c r="J14008" s="2">
        <f>VLOOKUP($E14008,
Products!$A$1:$F$201,MATCH(Orders!J$1,Products!$A$1:$F$1,0),0)</f>
        <v>11565.98358924177</v>
      </c>
    </row>
    <row r="14009" spans="1:10">
      <c r="A14009">
        <v>14008</v>
      </c>
      <c r="B14009" s="4">
        <v>45250</v>
      </c>
      <c r="C14009" s="10">
        <f>DATE(YEAR(orders[[#This Row],[order_date]]), MONTH(orders[[#This Row],[order_date]]), 1)</f>
        <v>45231</v>
      </c>
      <c r="D14009" t="s">
        <v>931</v>
      </c>
      <c r="E14009" t="s">
        <v>670</v>
      </c>
      <c r="F14009" t="str">
        <f>VLOOKUP(orders[[#This Row],[product_id]],Products!A:C,3,0)</f>
        <v>Electronics</v>
      </c>
      <c r="G14009">
        <v>1</v>
      </c>
      <c r="H14009" s="6">
        <v>0.13345078082016734</v>
      </c>
      <c r="I14009" s="2">
        <f>VLOOKUP($E14009,
Products!$A$1:$F$201,MATCH(Orders!I$1,Products!$A$1:$F$1,0),0)</f>
        <v>2624.8628733917722</v>
      </c>
      <c r="J14009" s="2">
        <f>VLOOKUP($E14009,
Products!$A$1:$F$201,MATCH(Orders!J$1,Products!$A$1:$F$1,0),0)</f>
        <v>1944.041928611671</v>
      </c>
    </row>
    <row r="14010" spans="1:10">
      <c r="A14010">
        <v>14009</v>
      </c>
      <c r="B14010" s="4">
        <v>44949</v>
      </c>
      <c r="C14010" s="10">
        <f>DATE(YEAR(orders[[#This Row],[order_date]]), MONTH(orders[[#This Row],[order_date]]), 1)</f>
        <v>44927</v>
      </c>
      <c r="D14010" t="s">
        <v>4611</v>
      </c>
      <c r="E14010" t="s">
        <v>524</v>
      </c>
      <c r="F14010" t="str">
        <f>VLOOKUP(orders[[#This Row],[product_id]],Products!A:C,3,0)</f>
        <v>Electronics</v>
      </c>
      <c r="G14010">
        <v>1</v>
      </c>
      <c r="H14010" s="6">
        <v>0.17513559628891509</v>
      </c>
      <c r="I14010" s="2">
        <f>VLOOKUP($E14010,
Products!$A$1:$F$201,MATCH(Orders!I$1,Products!$A$1:$F$1,0),0)</f>
        <v>13162.372749153699</v>
      </c>
      <c r="J14010" s="2">
        <f>VLOOKUP($E14010,
Products!$A$1:$F$201,MATCH(Orders!J$1,Products!$A$1:$F$1,0),0)</f>
        <v>8772.7564251238819</v>
      </c>
    </row>
    <row r="14011" spans="1:10">
      <c r="A14011">
        <v>14010</v>
      </c>
      <c r="B14011" s="4">
        <v>45857</v>
      </c>
      <c r="C14011" s="10">
        <f>DATE(YEAR(orders[[#This Row],[order_date]]), MONTH(orders[[#This Row],[order_date]]), 1)</f>
        <v>45839</v>
      </c>
      <c r="D14011" t="s">
        <v>1338</v>
      </c>
      <c r="E14011" t="s">
        <v>561</v>
      </c>
      <c r="F14011" t="str">
        <f>VLOOKUP(orders[[#This Row],[product_id]],Products!A:C,3,0)</f>
        <v>Appliances</v>
      </c>
      <c r="G14011">
        <v>2</v>
      </c>
      <c r="H14011" s="6">
        <v>8.6017435228067471E-2</v>
      </c>
      <c r="I14011" s="2">
        <f>VLOOKUP($E14011,
Products!$A$1:$F$201,MATCH(Orders!I$1,Products!$A$1:$F$1,0),0)</f>
        <v>23155.073093252329</v>
      </c>
      <c r="J14011" s="2">
        <f>VLOOKUP($E14011,
Products!$A$1:$F$201,MATCH(Orders!J$1,Products!$A$1:$F$1,0),0)</f>
        <v>17849.867849807979</v>
      </c>
    </row>
    <row r="14012" spans="1:10">
      <c r="A14012">
        <v>14011</v>
      </c>
      <c r="B14012" s="4">
        <v>45385</v>
      </c>
      <c r="C14012" s="10">
        <f>DATE(YEAR(orders[[#This Row],[order_date]]), MONTH(orders[[#This Row],[order_date]]), 1)</f>
        <v>45383</v>
      </c>
      <c r="D14012" t="s">
        <v>2250</v>
      </c>
      <c r="E14012" t="s">
        <v>695</v>
      </c>
      <c r="F14012" t="str">
        <f>VLOOKUP(orders[[#This Row],[product_id]],Products!A:C,3,0)</f>
        <v>Electronics</v>
      </c>
      <c r="G14012">
        <v>3</v>
      </c>
      <c r="H14012" s="6">
        <v>0.13803118258582442</v>
      </c>
      <c r="I14012" s="2">
        <f>VLOOKUP($E14012,
Products!$A$1:$F$201,MATCH(Orders!I$1,Products!$A$1:$F$1,0),0)</f>
        <v>2716.2219891886762</v>
      </c>
      <c r="J14012" s="2">
        <f>VLOOKUP($E14012,
Products!$A$1:$F$201,MATCH(Orders!J$1,Products!$A$1:$F$1,0),0)</f>
        <v>2045.0534052982539</v>
      </c>
    </row>
    <row r="14013" spans="1:10">
      <c r="A14013">
        <v>14012</v>
      </c>
      <c r="B14013" s="4">
        <v>45447</v>
      </c>
      <c r="C14013" s="10">
        <f>DATE(YEAR(orders[[#This Row],[order_date]]), MONTH(orders[[#This Row],[order_date]]), 1)</f>
        <v>45444</v>
      </c>
      <c r="D14013" t="s">
        <v>4116</v>
      </c>
      <c r="E14013" t="s">
        <v>523</v>
      </c>
      <c r="F14013" t="str">
        <f>VLOOKUP(orders[[#This Row],[product_id]],Products!A:C,3,0)</f>
        <v>Electronics</v>
      </c>
      <c r="G14013">
        <v>1</v>
      </c>
      <c r="H14013" s="6">
        <v>0.2480377086594294</v>
      </c>
      <c r="I14013" s="2">
        <f>VLOOKUP($E14013,
Products!$A$1:$F$201,MATCH(Orders!I$1,Products!$A$1:$F$1,0),0)</f>
        <v>27240.414518089601</v>
      </c>
      <c r="J14013" s="2">
        <f>VLOOKUP($E14013,
Products!$A$1:$F$201,MATCH(Orders!J$1,Products!$A$1:$F$1,0),0)</f>
        <v>21217.524617692769</v>
      </c>
    </row>
    <row r="14014" spans="1:10">
      <c r="A14014">
        <v>14013</v>
      </c>
      <c r="B14014" s="4">
        <v>45645</v>
      </c>
      <c r="C14014" s="10">
        <f>DATE(YEAR(orders[[#This Row],[order_date]]), MONTH(orders[[#This Row],[order_date]]), 1)</f>
        <v>45627</v>
      </c>
      <c r="D14014" t="s">
        <v>2064</v>
      </c>
      <c r="E14014" t="s">
        <v>663</v>
      </c>
      <c r="F14014" t="str">
        <f>VLOOKUP(orders[[#This Row],[product_id]],Products!A:C,3,0)</f>
        <v>Electronics</v>
      </c>
      <c r="G14014">
        <v>2</v>
      </c>
      <c r="H14014" s="6">
        <v>0.2093020587293499</v>
      </c>
      <c r="I14014" s="2">
        <f>VLOOKUP($E14014,
Products!$A$1:$F$201,MATCH(Orders!I$1,Products!$A$1:$F$1,0),0)</f>
        <v>12863.39473364416</v>
      </c>
      <c r="J14014" s="2">
        <f>VLOOKUP($E14014,
Products!$A$1:$F$201,MATCH(Orders!J$1,Products!$A$1:$F$1,0),0)</f>
        <v>9312.9321574947517</v>
      </c>
    </row>
    <row r="14015" spans="1:10">
      <c r="A14015">
        <v>14014</v>
      </c>
      <c r="B14015" s="4">
        <v>45483</v>
      </c>
      <c r="C14015" s="10">
        <f>DATE(YEAR(orders[[#This Row],[order_date]]), MONTH(orders[[#This Row],[order_date]]), 1)</f>
        <v>45474</v>
      </c>
      <c r="D14015" t="s">
        <v>1910</v>
      </c>
      <c r="E14015" t="s">
        <v>689</v>
      </c>
      <c r="F14015" t="str">
        <f>VLOOKUP(orders[[#This Row],[product_id]],Products!A:C,3,0)</f>
        <v>Electronics</v>
      </c>
      <c r="G14015">
        <v>2</v>
      </c>
      <c r="H14015" s="6">
        <v>0.21742753996289002</v>
      </c>
      <c r="I14015" s="2">
        <f>VLOOKUP($E14015,
Products!$A$1:$F$201,MATCH(Orders!I$1,Products!$A$1:$F$1,0),0)</f>
        <v>22021.70433799336</v>
      </c>
      <c r="J14015" s="2">
        <f>VLOOKUP($E14015,
Products!$A$1:$F$201,MATCH(Orders!J$1,Products!$A$1:$F$1,0),0)</f>
        <v>16990.60087110737</v>
      </c>
    </row>
    <row r="14016" spans="1:10">
      <c r="A14016">
        <v>14015</v>
      </c>
      <c r="B14016" s="4">
        <v>45329</v>
      </c>
      <c r="C14016" s="10">
        <f>DATE(YEAR(orders[[#This Row],[order_date]]), MONTH(orders[[#This Row],[order_date]]), 1)</f>
        <v>45323</v>
      </c>
      <c r="D14016" t="s">
        <v>4310</v>
      </c>
      <c r="E14016" t="s">
        <v>611</v>
      </c>
      <c r="F14016" t="str">
        <f>VLOOKUP(orders[[#This Row],[product_id]],Products!A:C,3,0)</f>
        <v>Electronics</v>
      </c>
      <c r="G14016">
        <v>1</v>
      </c>
      <c r="H14016" s="6">
        <v>0.10450887153927783</v>
      </c>
      <c r="I14016" s="2">
        <f>VLOOKUP($E14016,
Products!$A$1:$F$201,MATCH(Orders!I$1,Products!$A$1:$F$1,0),0)</f>
        <v>12041.08303405661</v>
      </c>
      <c r="J14016" s="2">
        <f>VLOOKUP($E14016,
Products!$A$1:$F$201,MATCH(Orders!J$1,Products!$A$1:$F$1,0),0)</f>
        <v>7946.6428283753548</v>
      </c>
    </row>
    <row r="14017" spans="1:10">
      <c r="A14017">
        <v>14016</v>
      </c>
      <c r="B14017" s="4">
        <v>45383</v>
      </c>
      <c r="C14017" s="10">
        <f>DATE(YEAR(orders[[#This Row],[order_date]]), MONTH(orders[[#This Row],[order_date]]), 1)</f>
        <v>45383</v>
      </c>
      <c r="D14017" t="s">
        <v>3699</v>
      </c>
      <c r="E14017" t="s">
        <v>675</v>
      </c>
      <c r="F14017" t="str">
        <f>VLOOKUP(orders[[#This Row],[product_id]],Products!A:C,3,0)</f>
        <v>Appliances</v>
      </c>
      <c r="G14017">
        <v>2</v>
      </c>
      <c r="H14017" s="6">
        <v>0.12326790962519414</v>
      </c>
      <c r="I14017" s="2">
        <f>VLOOKUP($E14017,
Products!$A$1:$F$201,MATCH(Orders!I$1,Products!$A$1:$F$1,0),0)</f>
        <v>23552.642442203069</v>
      </c>
      <c r="J14017" s="2">
        <f>VLOOKUP($E14017,
Products!$A$1:$F$201,MATCH(Orders!J$1,Products!$A$1:$F$1,0),0)</f>
        <v>17389.42325132497</v>
      </c>
    </row>
    <row r="14018" spans="1:10">
      <c r="A14018">
        <v>14017</v>
      </c>
      <c r="B14018" s="4">
        <v>45977</v>
      </c>
      <c r="C14018" s="10">
        <f>DATE(YEAR(orders[[#This Row],[order_date]]), MONTH(orders[[#This Row],[order_date]]), 1)</f>
        <v>45962</v>
      </c>
      <c r="D14018" t="s">
        <v>4049</v>
      </c>
      <c r="E14018" t="s">
        <v>558</v>
      </c>
      <c r="F14018" t="str">
        <f>VLOOKUP(orders[[#This Row],[product_id]],Products!A:C,3,0)</f>
        <v>Electronics</v>
      </c>
      <c r="G14018">
        <v>2</v>
      </c>
      <c r="H14018" s="6">
        <v>0.18328740124527473</v>
      </c>
      <c r="I14018" s="2">
        <f>VLOOKUP($E14018,
Products!$A$1:$F$201,MATCH(Orders!I$1,Products!$A$1:$F$1,0),0)</f>
        <v>30121.382934618541</v>
      </c>
      <c r="J14018" s="2">
        <f>VLOOKUP($E14018,
Products!$A$1:$F$201,MATCH(Orders!J$1,Products!$A$1:$F$1,0),0)</f>
        <v>20439.226581954921</v>
      </c>
    </row>
    <row r="14019" spans="1:10">
      <c r="A14019">
        <v>14018</v>
      </c>
      <c r="B14019" s="4">
        <v>45323</v>
      </c>
      <c r="C14019" s="10">
        <f>DATE(YEAR(orders[[#This Row],[order_date]]), MONTH(orders[[#This Row],[order_date]]), 1)</f>
        <v>45323</v>
      </c>
      <c r="D14019" t="s">
        <v>2947</v>
      </c>
      <c r="E14019" t="s">
        <v>591</v>
      </c>
      <c r="F14019" t="str">
        <f>VLOOKUP(orders[[#This Row],[product_id]],Products!A:C,3,0)</f>
        <v>Appliances</v>
      </c>
      <c r="G14019">
        <v>2</v>
      </c>
      <c r="H14019" s="6">
        <v>0.12117051891808912</v>
      </c>
      <c r="I14019" s="2">
        <f>VLOOKUP($E14019,
Products!$A$1:$F$201,MATCH(Orders!I$1,Products!$A$1:$F$1,0),0)</f>
        <v>5828.0678031706884</v>
      </c>
      <c r="J14019" s="2">
        <f>VLOOKUP($E14019,
Products!$A$1:$F$201,MATCH(Orders!J$1,Products!$A$1:$F$1,0),0)</f>
        <v>3928.741316454903</v>
      </c>
    </row>
    <row r="14020" spans="1:10">
      <c r="A14020">
        <v>14019</v>
      </c>
      <c r="B14020" s="4">
        <v>45066</v>
      </c>
      <c r="C14020" s="10">
        <f>DATE(YEAR(orders[[#This Row],[order_date]]), MONTH(orders[[#This Row],[order_date]]), 1)</f>
        <v>45047</v>
      </c>
      <c r="D14020" t="s">
        <v>1243</v>
      </c>
      <c r="E14020" t="s">
        <v>555</v>
      </c>
      <c r="F14020" t="str">
        <f>VLOOKUP(orders[[#This Row],[product_id]],Products!A:C,3,0)</f>
        <v>Electronics</v>
      </c>
      <c r="G14020">
        <v>3</v>
      </c>
      <c r="H14020" s="6">
        <v>0.22728194789161732</v>
      </c>
      <c r="I14020" s="2">
        <f>VLOOKUP($E14020,
Products!$A$1:$F$201,MATCH(Orders!I$1,Products!$A$1:$F$1,0),0)</f>
        <v>32397.674936233889</v>
      </c>
      <c r="J14020" s="2">
        <f>VLOOKUP($E14020,
Products!$A$1:$F$201,MATCH(Orders!J$1,Products!$A$1:$F$1,0),0)</f>
        <v>24559.251285382288</v>
      </c>
    </row>
    <row r="14021" spans="1:10">
      <c r="A14021">
        <v>14020</v>
      </c>
      <c r="B14021" s="4">
        <v>45447</v>
      </c>
      <c r="C14021" s="10">
        <f>DATE(YEAR(orders[[#This Row],[order_date]]), MONTH(orders[[#This Row],[order_date]]), 1)</f>
        <v>45444</v>
      </c>
      <c r="D14021" t="s">
        <v>4574</v>
      </c>
      <c r="E14021" t="s">
        <v>632</v>
      </c>
      <c r="F14021" t="str">
        <f>VLOOKUP(orders[[#This Row],[product_id]],Products!A:C,3,0)</f>
        <v>Electronics</v>
      </c>
      <c r="G14021">
        <v>3</v>
      </c>
      <c r="H14021" s="6">
        <v>0.12094006318365169</v>
      </c>
      <c r="I14021" s="2">
        <f>VLOOKUP($E14021,
Products!$A$1:$F$201,MATCH(Orders!I$1,Products!$A$1:$F$1,0),0)</f>
        <v>23049.571773693999</v>
      </c>
      <c r="J14021" s="2">
        <f>VLOOKUP($E14021,
Products!$A$1:$F$201,MATCH(Orders!J$1,Products!$A$1:$F$1,0),0)</f>
        <v>15791.461375569639</v>
      </c>
    </row>
    <row r="14022" spans="1:10">
      <c r="A14022">
        <v>14021</v>
      </c>
      <c r="B14022" s="4">
        <v>45672</v>
      </c>
      <c r="C14022" s="10">
        <f>DATE(YEAR(orders[[#This Row],[order_date]]), MONTH(orders[[#This Row],[order_date]]), 1)</f>
        <v>45658</v>
      </c>
      <c r="D14022" t="s">
        <v>1186</v>
      </c>
      <c r="E14022" t="s">
        <v>509</v>
      </c>
      <c r="F14022" t="str">
        <f>VLOOKUP(orders[[#This Row],[product_id]],Products!A:C,3,0)</f>
        <v>Appliances</v>
      </c>
      <c r="G14022">
        <v>2</v>
      </c>
      <c r="H14022" s="6">
        <v>7.9100166945946571E-2</v>
      </c>
      <c r="I14022" s="2">
        <f>VLOOKUP($E14022,
Products!$A$1:$F$201,MATCH(Orders!I$1,Products!$A$1:$F$1,0),0)</f>
        <v>23898.369282732219</v>
      </c>
      <c r="J14022" s="2">
        <f>VLOOKUP($E14022,
Products!$A$1:$F$201,MATCH(Orders!J$1,Products!$A$1:$F$1,0),0)</f>
        <v>16491.822147524919</v>
      </c>
    </row>
    <row r="14023" spans="1:10">
      <c r="A14023">
        <v>14022</v>
      </c>
      <c r="B14023" s="4">
        <v>45018</v>
      </c>
      <c r="C14023" s="10">
        <f>DATE(YEAR(orders[[#This Row],[order_date]]), MONTH(orders[[#This Row],[order_date]]), 1)</f>
        <v>45017</v>
      </c>
      <c r="D14023" t="s">
        <v>3875</v>
      </c>
      <c r="E14023" t="s">
        <v>568</v>
      </c>
      <c r="F14023" t="str">
        <f>VLOOKUP(orders[[#This Row],[product_id]],Products!A:C,3,0)</f>
        <v>Electronics</v>
      </c>
      <c r="G14023">
        <v>2</v>
      </c>
      <c r="H14023" s="6">
        <v>0.18297818676354616</v>
      </c>
      <c r="I14023" s="2">
        <f>VLOOKUP($E14023,
Products!$A$1:$F$201,MATCH(Orders!I$1,Products!$A$1:$F$1,0),0)</f>
        <v>21702.72353355262</v>
      </c>
      <c r="J14023" s="2">
        <f>VLOOKUP($E14023,
Products!$A$1:$F$201,MATCH(Orders!J$1,Products!$A$1:$F$1,0),0)</f>
        <v>17244.710704747551</v>
      </c>
    </row>
    <row r="14024" spans="1:10">
      <c r="A14024">
        <v>14023</v>
      </c>
      <c r="B14024" s="4">
        <v>45003</v>
      </c>
      <c r="C14024" s="10">
        <f>DATE(YEAR(orders[[#This Row],[order_date]]), MONTH(orders[[#This Row],[order_date]]), 1)</f>
        <v>44986</v>
      </c>
      <c r="D14024" t="s">
        <v>1135</v>
      </c>
      <c r="E14024" t="s">
        <v>700</v>
      </c>
      <c r="F14024" t="str">
        <f>VLOOKUP(orders[[#This Row],[product_id]],Products!A:C,3,0)</f>
        <v>Electronics</v>
      </c>
      <c r="G14024">
        <v>2</v>
      </c>
      <c r="H14024" s="6">
        <v>0.22739705399843405</v>
      </c>
      <c r="I14024" s="2">
        <f>VLOOKUP($E14024,
Products!$A$1:$F$201,MATCH(Orders!I$1,Products!$A$1:$F$1,0),0)</f>
        <v>11070.26215043813</v>
      </c>
      <c r="J14024" s="2">
        <f>VLOOKUP($E14024,
Products!$A$1:$F$201,MATCH(Orders!J$1,Products!$A$1:$F$1,0),0)</f>
        <v>7867.3909748932683</v>
      </c>
    </row>
    <row r="14025" spans="1:10">
      <c r="A14025">
        <v>14024</v>
      </c>
      <c r="B14025" s="4">
        <v>45778</v>
      </c>
      <c r="C14025" s="10">
        <f>DATE(YEAR(orders[[#This Row],[order_date]]), MONTH(orders[[#This Row],[order_date]]), 1)</f>
        <v>45778</v>
      </c>
      <c r="D14025" t="s">
        <v>4289</v>
      </c>
      <c r="E14025" t="s">
        <v>618</v>
      </c>
      <c r="F14025" t="str">
        <f>VLOOKUP(orders[[#This Row],[product_id]],Products!A:C,3,0)</f>
        <v>Appliances</v>
      </c>
      <c r="G14025">
        <v>3</v>
      </c>
      <c r="H14025" s="6">
        <v>8.0433590586745846E-2</v>
      </c>
      <c r="I14025" s="2">
        <f>VLOOKUP($E14025,
Products!$A$1:$F$201,MATCH(Orders!I$1,Products!$A$1:$F$1,0),0)</f>
        <v>5546.9777002203573</v>
      </c>
      <c r="J14025" s="2">
        <f>VLOOKUP($E14025,
Products!$A$1:$F$201,MATCH(Orders!J$1,Products!$A$1:$F$1,0),0)</f>
        <v>4048.2565671880161</v>
      </c>
    </row>
    <row r="14026" spans="1:10">
      <c r="A14026">
        <v>14025</v>
      </c>
      <c r="B14026" s="4">
        <v>45771</v>
      </c>
      <c r="C14026" s="10">
        <f>DATE(YEAR(orders[[#This Row],[order_date]]), MONTH(orders[[#This Row],[order_date]]), 1)</f>
        <v>45748</v>
      </c>
      <c r="D14026" t="s">
        <v>4508</v>
      </c>
      <c r="E14026" t="s">
        <v>561</v>
      </c>
      <c r="F14026" t="str">
        <f>VLOOKUP(orders[[#This Row],[product_id]],Products!A:C,3,0)</f>
        <v>Appliances</v>
      </c>
      <c r="G14026">
        <v>3</v>
      </c>
      <c r="H14026" s="6">
        <v>8.1005862478286353E-2</v>
      </c>
      <c r="I14026" s="2">
        <f>VLOOKUP($E14026,
Products!$A$1:$F$201,MATCH(Orders!I$1,Products!$A$1:$F$1,0),0)</f>
        <v>23155.073093252329</v>
      </c>
      <c r="J14026" s="2">
        <f>VLOOKUP($E14026,
Products!$A$1:$F$201,MATCH(Orders!J$1,Products!$A$1:$F$1,0),0)</f>
        <v>17849.867849807979</v>
      </c>
    </row>
    <row r="14027" spans="1:10">
      <c r="A14027">
        <v>14026</v>
      </c>
      <c r="B14027" s="4">
        <v>45593</v>
      </c>
      <c r="C14027" s="10">
        <f>DATE(YEAR(orders[[#This Row],[order_date]]), MONTH(orders[[#This Row],[order_date]]), 1)</f>
        <v>45566</v>
      </c>
      <c r="D14027" t="s">
        <v>2056</v>
      </c>
      <c r="E14027" t="s">
        <v>682</v>
      </c>
      <c r="F14027" t="str">
        <f>VLOOKUP(orders[[#This Row],[product_id]],Products!A:C,3,0)</f>
        <v>Electronics</v>
      </c>
      <c r="G14027">
        <v>3</v>
      </c>
      <c r="H14027" s="6">
        <v>0.22696194183165994</v>
      </c>
      <c r="I14027" s="2">
        <f>VLOOKUP($E14027,
Products!$A$1:$F$201,MATCH(Orders!I$1,Products!$A$1:$F$1,0),0)</f>
        <v>32533.33990892916</v>
      </c>
      <c r="J14027" s="2">
        <f>VLOOKUP($E14027,
Products!$A$1:$F$201,MATCH(Orders!J$1,Products!$A$1:$F$1,0),0)</f>
        <v>22734.712471507952</v>
      </c>
    </row>
    <row r="14028" spans="1:10">
      <c r="A14028">
        <v>14027</v>
      </c>
      <c r="B14028" s="4">
        <v>45885</v>
      </c>
      <c r="C14028" s="10">
        <f>DATE(YEAR(orders[[#This Row],[order_date]]), MONTH(orders[[#This Row],[order_date]]), 1)</f>
        <v>45870</v>
      </c>
      <c r="D14028" t="s">
        <v>1650</v>
      </c>
      <c r="E14028" t="s">
        <v>655</v>
      </c>
      <c r="F14028" t="str">
        <f>VLOOKUP(orders[[#This Row],[product_id]],Products!A:C,3,0)</f>
        <v>Appliances</v>
      </c>
      <c r="G14028">
        <v>1</v>
      </c>
      <c r="H14028" s="6">
        <v>0.11662637553232616</v>
      </c>
      <c r="I14028" s="2">
        <f>VLOOKUP($E14028,
Products!$A$1:$F$201,MATCH(Orders!I$1,Products!$A$1:$F$1,0),0)</f>
        <v>24072.170529057032</v>
      </c>
      <c r="J14028" s="2">
        <f>VLOOKUP($E14028,
Products!$A$1:$F$201,MATCH(Orders!J$1,Products!$A$1:$F$1,0),0)</f>
        <v>16358.626370717549</v>
      </c>
    </row>
    <row r="14029" spans="1:10">
      <c r="A14029">
        <v>14028</v>
      </c>
      <c r="B14029" s="4">
        <v>45915</v>
      </c>
      <c r="C14029" s="10">
        <f>DATE(YEAR(orders[[#This Row],[order_date]]), MONTH(orders[[#This Row],[order_date]]), 1)</f>
        <v>45901</v>
      </c>
      <c r="D14029" t="s">
        <v>3664</v>
      </c>
      <c r="E14029" t="s">
        <v>645</v>
      </c>
      <c r="F14029" t="str">
        <f>VLOOKUP(orders[[#This Row],[product_id]],Products!A:C,3,0)</f>
        <v>Electronics</v>
      </c>
      <c r="G14029">
        <v>2</v>
      </c>
      <c r="H14029" s="6">
        <v>0.21190620312287331</v>
      </c>
      <c r="I14029" s="2">
        <f>VLOOKUP($E14029,
Products!$A$1:$F$201,MATCH(Orders!I$1,Products!$A$1:$F$1,0),0)</f>
        <v>29658.239859810968</v>
      </c>
      <c r="J14029" s="2">
        <f>VLOOKUP($E14029,
Products!$A$1:$F$201,MATCH(Orders!J$1,Products!$A$1:$F$1,0),0)</f>
        <v>22421.521919652871</v>
      </c>
    </row>
    <row r="14030" spans="1:10">
      <c r="A14030">
        <v>14029</v>
      </c>
      <c r="B14030" s="4">
        <v>45723</v>
      </c>
      <c r="C14030" s="10">
        <f>DATE(YEAR(orders[[#This Row],[order_date]]), MONTH(orders[[#This Row],[order_date]]), 1)</f>
        <v>45717</v>
      </c>
      <c r="D14030" t="s">
        <v>4562</v>
      </c>
      <c r="E14030" t="s">
        <v>682</v>
      </c>
      <c r="F14030" t="str">
        <f>VLOOKUP(orders[[#This Row],[product_id]],Products!A:C,3,0)</f>
        <v>Electronics</v>
      </c>
      <c r="G14030">
        <v>2</v>
      </c>
      <c r="H14030" s="6">
        <v>0.12867184899301004</v>
      </c>
      <c r="I14030" s="2">
        <f>VLOOKUP($E14030,
Products!$A$1:$F$201,MATCH(Orders!I$1,Products!$A$1:$F$1,0),0)</f>
        <v>32533.33990892916</v>
      </c>
      <c r="J14030" s="2">
        <f>VLOOKUP($E14030,
Products!$A$1:$F$201,MATCH(Orders!J$1,Products!$A$1:$F$1,0),0)</f>
        <v>22734.712471507952</v>
      </c>
    </row>
    <row r="14031" spans="1:10">
      <c r="A14031">
        <v>14030</v>
      </c>
      <c r="B14031" s="4">
        <v>45014</v>
      </c>
      <c r="C14031" s="10">
        <f>DATE(YEAR(orders[[#This Row],[order_date]]), MONTH(orders[[#This Row],[order_date]]), 1)</f>
        <v>44986</v>
      </c>
      <c r="D14031" t="s">
        <v>2634</v>
      </c>
      <c r="E14031" t="s">
        <v>518</v>
      </c>
      <c r="F14031" t="str">
        <f>VLOOKUP(orders[[#This Row],[product_id]],Products!A:C,3,0)</f>
        <v>Electronics</v>
      </c>
      <c r="G14031">
        <v>2</v>
      </c>
      <c r="H14031" s="6">
        <v>0.2313544181353267</v>
      </c>
      <c r="I14031" s="2">
        <f>VLOOKUP($E14031,
Products!$A$1:$F$201,MATCH(Orders!I$1,Products!$A$1:$F$1,0),0)</f>
        <v>23393.890826127132</v>
      </c>
      <c r="J14031" s="2">
        <f>VLOOKUP($E14031,
Products!$A$1:$F$201,MATCH(Orders!J$1,Products!$A$1:$F$1,0),0)</f>
        <v>16064.756531016081</v>
      </c>
    </row>
    <row r="14032" spans="1:10">
      <c r="A14032">
        <v>14031</v>
      </c>
      <c r="B14032" s="4">
        <v>45841</v>
      </c>
      <c r="C14032" s="10">
        <f>DATE(YEAR(orders[[#This Row],[order_date]]), MONTH(orders[[#This Row],[order_date]]), 1)</f>
        <v>45839</v>
      </c>
      <c r="D14032" t="s">
        <v>2529</v>
      </c>
      <c r="E14032" t="s">
        <v>610</v>
      </c>
      <c r="F14032" t="str">
        <f>VLOOKUP(orders[[#This Row],[product_id]],Products!A:C,3,0)</f>
        <v>Appliances</v>
      </c>
      <c r="G14032">
        <v>2</v>
      </c>
      <c r="H14032" s="6">
        <v>6.0707985794713662E-2</v>
      </c>
      <c r="I14032" s="2">
        <f>VLOOKUP($E14032,
Products!$A$1:$F$201,MATCH(Orders!I$1,Products!$A$1:$F$1,0),0)</f>
        <v>23456.386855186989</v>
      </c>
      <c r="J14032" s="2">
        <f>VLOOKUP($E14032,
Products!$A$1:$F$201,MATCH(Orders!J$1,Products!$A$1:$F$1,0),0)</f>
        <v>16522.385271144129</v>
      </c>
    </row>
    <row r="14033" spans="1:10">
      <c r="A14033">
        <v>14032</v>
      </c>
      <c r="B14033" s="4">
        <v>45021</v>
      </c>
      <c r="C14033" s="10">
        <f>DATE(YEAR(orders[[#This Row],[order_date]]), MONTH(orders[[#This Row],[order_date]]), 1)</f>
        <v>45017</v>
      </c>
      <c r="D14033" t="s">
        <v>3331</v>
      </c>
      <c r="E14033" t="s">
        <v>538</v>
      </c>
      <c r="F14033" t="str">
        <f>VLOOKUP(orders[[#This Row],[product_id]],Products!A:C,3,0)</f>
        <v>Electronics</v>
      </c>
      <c r="G14033">
        <v>1</v>
      </c>
      <c r="H14033" s="6">
        <v>0.21811958502797871</v>
      </c>
      <c r="I14033" s="2">
        <f>VLOOKUP($E14033,
Products!$A$1:$F$201,MATCH(Orders!I$1,Products!$A$1:$F$1,0),0)</f>
        <v>29368.843697269542</v>
      </c>
      <c r="J14033" s="2">
        <f>VLOOKUP($E14033,
Products!$A$1:$F$201,MATCH(Orders!J$1,Products!$A$1:$F$1,0),0)</f>
        <v>23079.13344123889</v>
      </c>
    </row>
    <row r="14034" spans="1:10">
      <c r="A14034">
        <v>14033</v>
      </c>
      <c r="B14034" s="4">
        <v>45477</v>
      </c>
      <c r="C14034" s="10">
        <f>DATE(YEAR(orders[[#This Row],[order_date]]), MONTH(orders[[#This Row],[order_date]]), 1)</f>
        <v>45474</v>
      </c>
      <c r="D14034" t="s">
        <v>4604</v>
      </c>
      <c r="E14034" t="s">
        <v>680</v>
      </c>
      <c r="F14034" t="str">
        <f>VLOOKUP(orders[[#This Row],[product_id]],Products!A:C,3,0)</f>
        <v>Electronics</v>
      </c>
      <c r="G14034">
        <v>1</v>
      </c>
      <c r="H14034" s="6">
        <v>0.17372053594522144</v>
      </c>
      <c r="I14034" s="2">
        <f>VLOOKUP($E14034,
Products!$A$1:$F$201,MATCH(Orders!I$1,Products!$A$1:$F$1,0),0)</f>
        <v>31627.348891742429</v>
      </c>
      <c r="J14034" s="2">
        <f>VLOOKUP($E14034,
Products!$A$1:$F$201,MATCH(Orders!J$1,Products!$A$1:$F$1,0),0)</f>
        <v>23219.930812036979</v>
      </c>
    </row>
    <row r="14035" spans="1:10">
      <c r="A14035">
        <v>14034</v>
      </c>
      <c r="B14035" s="4">
        <v>45325</v>
      </c>
      <c r="C14035" s="10">
        <f>DATE(YEAR(orders[[#This Row],[order_date]]), MONTH(orders[[#This Row],[order_date]]), 1)</f>
        <v>45323</v>
      </c>
      <c r="D14035" t="s">
        <v>4193</v>
      </c>
      <c r="E14035" t="s">
        <v>569</v>
      </c>
      <c r="F14035" t="str">
        <f>VLOOKUP(orders[[#This Row],[product_id]],Products!A:C,3,0)</f>
        <v>Electronics</v>
      </c>
      <c r="G14035">
        <v>2</v>
      </c>
      <c r="H14035" s="6">
        <v>0.10507584403931561</v>
      </c>
      <c r="I14035" s="2">
        <f>VLOOKUP($E14035,
Products!$A$1:$F$201,MATCH(Orders!I$1,Products!$A$1:$F$1,0),0)</f>
        <v>30739.034547193129</v>
      </c>
      <c r="J14035" s="2">
        <f>VLOOKUP($E14035,
Products!$A$1:$F$201,MATCH(Orders!J$1,Products!$A$1:$F$1,0),0)</f>
        <v>22938.60345365321</v>
      </c>
    </row>
    <row r="14036" spans="1:10">
      <c r="A14036">
        <v>14035</v>
      </c>
      <c r="B14036" s="4">
        <v>45693</v>
      </c>
      <c r="C14036" s="10">
        <f>DATE(YEAR(orders[[#This Row],[order_date]]), MONTH(orders[[#This Row],[order_date]]), 1)</f>
        <v>45689</v>
      </c>
      <c r="D14036" t="s">
        <v>816</v>
      </c>
      <c r="E14036" t="s">
        <v>588</v>
      </c>
      <c r="F14036" t="str">
        <f>VLOOKUP(orders[[#This Row],[product_id]],Products!A:C,3,0)</f>
        <v>Electronics</v>
      </c>
      <c r="G14036">
        <v>1</v>
      </c>
      <c r="H14036" s="6">
        <v>0.11986966246070516</v>
      </c>
      <c r="I14036" s="2">
        <f>VLOOKUP($E14036,
Products!$A$1:$F$201,MATCH(Orders!I$1,Products!$A$1:$F$1,0),0)</f>
        <v>32539.342481911372</v>
      </c>
      <c r="J14036" s="2">
        <f>VLOOKUP($E14036,
Products!$A$1:$F$201,MATCH(Orders!J$1,Products!$A$1:$F$1,0),0)</f>
        <v>21531.252982830021</v>
      </c>
    </row>
    <row r="14037" spans="1:10">
      <c r="A14037">
        <v>14036</v>
      </c>
      <c r="B14037" s="4">
        <v>46004</v>
      </c>
      <c r="C14037" s="10">
        <f>DATE(YEAR(orders[[#This Row],[order_date]]), MONTH(orders[[#This Row],[order_date]]), 1)</f>
        <v>45992</v>
      </c>
      <c r="D14037" t="s">
        <v>917</v>
      </c>
      <c r="E14037" t="s">
        <v>610</v>
      </c>
      <c r="F14037" t="str">
        <f>VLOOKUP(orders[[#This Row],[product_id]],Products!A:C,3,0)</f>
        <v>Appliances</v>
      </c>
      <c r="G14037">
        <v>2</v>
      </c>
      <c r="H14037" s="6">
        <v>0.10218986473911869</v>
      </c>
      <c r="I14037" s="2">
        <f>VLOOKUP($E14037,
Products!$A$1:$F$201,MATCH(Orders!I$1,Products!$A$1:$F$1,0),0)</f>
        <v>23456.386855186989</v>
      </c>
      <c r="J14037" s="2">
        <f>VLOOKUP($E14037,
Products!$A$1:$F$201,MATCH(Orders!J$1,Products!$A$1:$F$1,0),0)</f>
        <v>16522.385271144129</v>
      </c>
    </row>
    <row r="14038" spans="1:10">
      <c r="A14038">
        <v>14037</v>
      </c>
      <c r="B14038" s="4">
        <v>45169</v>
      </c>
      <c r="C14038" s="10">
        <f>DATE(YEAR(orders[[#This Row],[order_date]]), MONTH(orders[[#This Row],[order_date]]), 1)</f>
        <v>45139</v>
      </c>
      <c r="D14038" t="s">
        <v>2412</v>
      </c>
      <c r="E14038" t="s">
        <v>650</v>
      </c>
      <c r="F14038" t="str">
        <f>VLOOKUP(orders[[#This Row],[product_id]],Products!A:C,3,0)</f>
        <v>Electronics</v>
      </c>
      <c r="G14038">
        <v>1</v>
      </c>
      <c r="H14038" s="6">
        <v>0.1065471221127044</v>
      </c>
      <c r="I14038" s="2">
        <f>VLOOKUP($E14038,
Products!$A$1:$F$201,MATCH(Orders!I$1,Products!$A$1:$F$1,0),0)</f>
        <v>12936.529609330941</v>
      </c>
      <c r="J14038" s="2">
        <f>VLOOKUP($E14038,
Products!$A$1:$F$201,MATCH(Orders!J$1,Products!$A$1:$F$1,0),0)</f>
        <v>9465.2602677376308</v>
      </c>
    </row>
    <row r="14039" spans="1:10">
      <c r="A14039">
        <v>14038</v>
      </c>
      <c r="B14039" s="4">
        <v>45550</v>
      </c>
      <c r="C14039" s="10">
        <f>DATE(YEAR(orders[[#This Row],[order_date]]), MONTH(orders[[#This Row],[order_date]]), 1)</f>
        <v>45536</v>
      </c>
      <c r="D14039" t="s">
        <v>1556</v>
      </c>
      <c r="E14039" t="s">
        <v>539</v>
      </c>
      <c r="F14039" t="str">
        <f>VLOOKUP(orders[[#This Row],[product_id]],Products!A:C,3,0)</f>
        <v>Appliances</v>
      </c>
      <c r="G14039">
        <v>1</v>
      </c>
      <c r="H14039" s="6">
        <v>0.12317066029238738</v>
      </c>
      <c r="I14039" s="2">
        <f>VLOOKUP($E14039,
Products!$A$1:$F$201,MATCH(Orders!I$1,Products!$A$1:$F$1,0),0)</f>
        <v>25730.234720482978</v>
      </c>
      <c r="J14039" s="2">
        <f>VLOOKUP($E14039,
Products!$A$1:$F$201,MATCH(Orders!J$1,Products!$A$1:$F$1,0),0)</f>
        <v>17186.87037527658</v>
      </c>
    </row>
    <row r="14040" spans="1:10">
      <c r="A14040">
        <v>14039</v>
      </c>
      <c r="B14040" s="4">
        <v>45627</v>
      </c>
      <c r="C14040" s="10">
        <f>DATE(YEAR(orders[[#This Row],[order_date]]), MONTH(orders[[#This Row],[order_date]]), 1)</f>
        <v>45627</v>
      </c>
      <c r="D14040" t="s">
        <v>3631</v>
      </c>
      <c r="E14040" t="s">
        <v>573</v>
      </c>
      <c r="F14040" t="str">
        <f>VLOOKUP(orders[[#This Row],[product_id]],Products!A:C,3,0)</f>
        <v>Electronics</v>
      </c>
      <c r="G14040">
        <v>1</v>
      </c>
      <c r="H14040" s="6">
        <v>0.11882563720457337</v>
      </c>
      <c r="I14040" s="2">
        <f>VLOOKUP($E14040,
Products!$A$1:$F$201,MATCH(Orders!I$1,Products!$A$1:$F$1,0),0)</f>
        <v>30443.851050190449</v>
      </c>
      <c r="J14040" s="2">
        <f>VLOOKUP($E14040,
Products!$A$1:$F$201,MATCH(Orders!J$1,Products!$A$1:$F$1,0),0)</f>
        <v>21165.126268210519</v>
      </c>
    </row>
    <row r="14041" spans="1:10">
      <c r="A14041">
        <v>14040</v>
      </c>
      <c r="B14041" s="4">
        <v>45490</v>
      </c>
      <c r="C14041" s="10">
        <f>DATE(YEAR(orders[[#This Row],[order_date]]), MONTH(orders[[#This Row],[order_date]]), 1)</f>
        <v>45474</v>
      </c>
      <c r="D14041" t="s">
        <v>1692</v>
      </c>
      <c r="E14041" t="s">
        <v>544</v>
      </c>
      <c r="F14041" t="str">
        <f>VLOOKUP(orders[[#This Row],[product_id]],Products!A:C,3,0)</f>
        <v>Electronics</v>
      </c>
      <c r="G14041">
        <v>1</v>
      </c>
      <c r="H14041" s="6">
        <v>0.13912728406678451</v>
      </c>
      <c r="I14041" s="2">
        <f>VLOOKUP($E14041,
Products!$A$1:$F$201,MATCH(Orders!I$1,Products!$A$1:$F$1,0),0)</f>
        <v>16273.22789477584</v>
      </c>
      <c r="J14041" s="2">
        <f>VLOOKUP($E14041,
Products!$A$1:$F$201,MATCH(Orders!J$1,Products!$A$1:$F$1,0),0)</f>
        <v>12683.607953986329</v>
      </c>
    </row>
    <row r="14042" spans="1:10">
      <c r="A14042">
        <v>14041</v>
      </c>
      <c r="B14042" s="4">
        <v>45088</v>
      </c>
      <c r="C14042" s="10">
        <f>DATE(YEAR(orders[[#This Row],[order_date]]), MONTH(orders[[#This Row],[order_date]]), 1)</f>
        <v>45078</v>
      </c>
      <c r="D14042" t="s">
        <v>1701</v>
      </c>
      <c r="E14042" t="s">
        <v>705</v>
      </c>
      <c r="F14042" t="str">
        <f>VLOOKUP(orders[[#This Row],[product_id]],Products!A:C,3,0)</f>
        <v>Electronics</v>
      </c>
      <c r="G14042">
        <v>3</v>
      </c>
      <c r="H14042" s="6">
        <v>0.21239841409538446</v>
      </c>
      <c r="I14042" s="2">
        <f>VLOOKUP($E14042,
Products!$A$1:$F$201,MATCH(Orders!I$1,Products!$A$1:$F$1,0),0)</f>
        <v>11719.594724541899</v>
      </c>
      <c r="J14042" s="2">
        <f>VLOOKUP($E14042,
Products!$A$1:$F$201,MATCH(Orders!J$1,Products!$A$1:$F$1,0),0)</f>
        <v>7926.6332911718628</v>
      </c>
    </row>
    <row r="14043" spans="1:10">
      <c r="A14043">
        <v>14042</v>
      </c>
      <c r="B14043" s="4">
        <v>44961</v>
      </c>
      <c r="C14043" s="10">
        <f>DATE(YEAR(orders[[#This Row],[order_date]]), MONTH(orders[[#This Row],[order_date]]), 1)</f>
        <v>44958</v>
      </c>
      <c r="D14043" t="s">
        <v>3324</v>
      </c>
      <c r="E14043" t="s">
        <v>634</v>
      </c>
      <c r="F14043" t="str">
        <f>VLOOKUP(orders[[#This Row],[product_id]],Products!A:C,3,0)</f>
        <v>Appliances</v>
      </c>
      <c r="G14043">
        <v>1</v>
      </c>
      <c r="H14043" s="6">
        <v>9.0578329171728575E-2</v>
      </c>
      <c r="I14043" s="2">
        <f>VLOOKUP($E14043,
Products!$A$1:$F$201,MATCH(Orders!I$1,Products!$A$1:$F$1,0),0)</f>
        <v>25631.29637331214</v>
      </c>
      <c r="J14043" s="2">
        <f>VLOOKUP($E14043,
Products!$A$1:$F$201,MATCH(Orders!J$1,Products!$A$1:$F$1,0),0)</f>
        <v>17692.643397044121</v>
      </c>
    </row>
    <row r="14044" spans="1:10">
      <c r="A14044">
        <v>14043</v>
      </c>
      <c r="B14044" s="4">
        <v>45892</v>
      </c>
      <c r="C14044" s="10">
        <f>DATE(YEAR(orders[[#This Row],[order_date]]), MONTH(orders[[#This Row],[order_date]]), 1)</f>
        <v>45870</v>
      </c>
      <c r="D14044" t="s">
        <v>3807</v>
      </c>
      <c r="E14044" t="s">
        <v>638</v>
      </c>
      <c r="F14044" t="str">
        <f>VLOOKUP(orders[[#This Row],[product_id]],Products!A:C,3,0)</f>
        <v>Electronics</v>
      </c>
      <c r="G14044">
        <v>1</v>
      </c>
      <c r="H14044" s="6">
        <v>0.24754596058671252</v>
      </c>
      <c r="I14044" s="2">
        <f>VLOOKUP($E14044,
Products!$A$1:$F$201,MATCH(Orders!I$1,Products!$A$1:$F$1,0),0)</f>
        <v>11118.17778596276</v>
      </c>
      <c r="J14044" s="2">
        <f>VLOOKUP($E14044,
Products!$A$1:$F$201,MATCH(Orders!J$1,Products!$A$1:$F$1,0),0)</f>
        <v>7887.697719413397</v>
      </c>
    </row>
    <row r="14045" spans="1:10">
      <c r="A14045">
        <v>14044</v>
      </c>
      <c r="B14045" s="4">
        <v>44963</v>
      </c>
      <c r="C14045" s="10">
        <f>DATE(YEAR(orders[[#This Row],[order_date]]), MONTH(orders[[#This Row],[order_date]]), 1)</f>
        <v>44958</v>
      </c>
      <c r="D14045" t="s">
        <v>4044</v>
      </c>
      <c r="E14045" t="s">
        <v>545</v>
      </c>
      <c r="F14045" t="str">
        <f>VLOOKUP(orders[[#This Row],[product_id]],Products!A:C,3,0)</f>
        <v>Electronics</v>
      </c>
      <c r="G14045">
        <v>1</v>
      </c>
      <c r="H14045" s="6">
        <v>0.14107479961435457</v>
      </c>
      <c r="I14045" s="2">
        <f>VLOOKUP($E14045,
Products!$A$1:$F$201,MATCH(Orders!I$1,Products!$A$1:$F$1,0),0)</f>
        <v>11292.44914297154</v>
      </c>
      <c r="J14045" s="2">
        <f>VLOOKUP($E14045,
Products!$A$1:$F$201,MATCH(Orders!J$1,Products!$A$1:$F$1,0),0)</f>
        <v>7616.0274340726546</v>
      </c>
    </row>
    <row r="14046" spans="1:10">
      <c r="A14046">
        <v>14045</v>
      </c>
      <c r="B14046" s="4">
        <v>45772</v>
      </c>
      <c r="C14046" s="10">
        <f>DATE(YEAR(orders[[#This Row],[order_date]]), MONTH(orders[[#This Row],[order_date]]), 1)</f>
        <v>45748</v>
      </c>
      <c r="D14046" t="s">
        <v>2705</v>
      </c>
      <c r="E14046" t="s">
        <v>568</v>
      </c>
      <c r="F14046" t="str">
        <f>VLOOKUP(orders[[#This Row],[product_id]],Products!A:C,3,0)</f>
        <v>Electronics</v>
      </c>
      <c r="G14046">
        <v>2</v>
      </c>
      <c r="H14046" s="6">
        <v>0.14802957771789424</v>
      </c>
      <c r="I14046" s="2">
        <f>VLOOKUP($E14046,
Products!$A$1:$F$201,MATCH(Orders!I$1,Products!$A$1:$F$1,0),0)</f>
        <v>21702.72353355262</v>
      </c>
      <c r="J14046" s="2">
        <f>VLOOKUP($E14046,
Products!$A$1:$F$201,MATCH(Orders!J$1,Products!$A$1:$F$1,0),0)</f>
        <v>17244.710704747551</v>
      </c>
    </row>
    <row r="14047" spans="1:10">
      <c r="A14047">
        <v>14046</v>
      </c>
      <c r="B14047" s="4">
        <v>45755</v>
      </c>
      <c r="C14047" s="10">
        <f>DATE(YEAR(orders[[#This Row],[order_date]]), MONTH(orders[[#This Row],[order_date]]), 1)</f>
        <v>45748</v>
      </c>
      <c r="D14047" t="s">
        <v>2616</v>
      </c>
      <c r="E14047" t="s">
        <v>634</v>
      </c>
      <c r="F14047" t="str">
        <f>VLOOKUP(orders[[#This Row],[product_id]],Products!A:C,3,0)</f>
        <v>Appliances</v>
      </c>
      <c r="G14047">
        <v>3</v>
      </c>
      <c r="H14047" s="6">
        <v>0.142350973858624</v>
      </c>
      <c r="I14047" s="2">
        <f>VLOOKUP($E14047,
Products!$A$1:$F$201,MATCH(Orders!I$1,Products!$A$1:$F$1,0),0)</f>
        <v>25631.29637331214</v>
      </c>
      <c r="J14047" s="2">
        <f>VLOOKUP($E14047,
Products!$A$1:$F$201,MATCH(Orders!J$1,Products!$A$1:$F$1,0),0)</f>
        <v>17692.643397044121</v>
      </c>
    </row>
    <row r="14048" spans="1:10">
      <c r="A14048">
        <v>14047</v>
      </c>
      <c r="B14048" s="4">
        <v>45549</v>
      </c>
      <c r="C14048" s="10">
        <f>DATE(YEAR(orders[[#This Row],[order_date]]), MONTH(orders[[#This Row],[order_date]]), 1)</f>
        <v>45536</v>
      </c>
      <c r="D14048" t="s">
        <v>1371</v>
      </c>
      <c r="E14048" t="s">
        <v>668</v>
      </c>
      <c r="F14048" t="str">
        <f>VLOOKUP(orders[[#This Row],[product_id]],Products!A:C,3,0)</f>
        <v>Electronics</v>
      </c>
      <c r="G14048">
        <v>2</v>
      </c>
      <c r="H14048" s="6">
        <v>0.19035856940045201</v>
      </c>
      <c r="I14048" s="2">
        <f>VLOOKUP($E14048,
Products!$A$1:$F$201,MATCH(Orders!I$1,Products!$A$1:$F$1,0),0)</f>
        <v>23702.058773663419</v>
      </c>
      <c r="J14048" s="2">
        <f>VLOOKUP($E14048,
Products!$A$1:$F$201,MATCH(Orders!J$1,Products!$A$1:$F$1,0),0)</f>
        <v>17657.804767621328</v>
      </c>
    </row>
    <row r="14049" spans="1:10">
      <c r="A14049">
        <v>14048</v>
      </c>
      <c r="B14049" s="4">
        <v>45447</v>
      </c>
      <c r="C14049" s="10">
        <f>DATE(YEAR(orders[[#This Row],[order_date]]), MONTH(orders[[#This Row],[order_date]]), 1)</f>
        <v>45444</v>
      </c>
      <c r="D14049" t="s">
        <v>1055</v>
      </c>
      <c r="E14049" t="s">
        <v>650</v>
      </c>
      <c r="F14049" t="str">
        <f>VLOOKUP(orders[[#This Row],[product_id]],Products!A:C,3,0)</f>
        <v>Electronics</v>
      </c>
      <c r="G14049">
        <v>3</v>
      </c>
      <c r="H14049" s="6">
        <v>0.10291399936500094</v>
      </c>
      <c r="I14049" s="2">
        <f>VLOOKUP($E14049,
Products!$A$1:$F$201,MATCH(Orders!I$1,Products!$A$1:$F$1,0),0)</f>
        <v>12936.529609330941</v>
      </c>
      <c r="J14049" s="2">
        <f>VLOOKUP($E14049,
Products!$A$1:$F$201,MATCH(Orders!J$1,Products!$A$1:$F$1,0),0)</f>
        <v>9465.2602677376308</v>
      </c>
    </row>
    <row r="14050" spans="1:10">
      <c r="A14050">
        <v>14049</v>
      </c>
      <c r="B14050" s="4">
        <v>45031</v>
      </c>
      <c r="C14050" s="10">
        <f>DATE(YEAR(orders[[#This Row],[order_date]]), MONTH(orders[[#This Row],[order_date]]), 1)</f>
        <v>45017</v>
      </c>
      <c r="D14050" t="s">
        <v>2243</v>
      </c>
      <c r="E14050" t="s">
        <v>599</v>
      </c>
      <c r="F14050" t="str">
        <f>VLOOKUP(orders[[#This Row],[product_id]],Products!A:C,3,0)</f>
        <v>Electronics</v>
      </c>
      <c r="G14050">
        <v>3</v>
      </c>
      <c r="H14050" s="6">
        <v>0.11403539343842845</v>
      </c>
      <c r="I14050" s="2">
        <f>VLOOKUP($E14050,
Products!$A$1:$F$201,MATCH(Orders!I$1,Products!$A$1:$F$1,0),0)</f>
        <v>24019.70637428105</v>
      </c>
      <c r="J14050" s="2">
        <f>VLOOKUP($E14050,
Products!$A$1:$F$201,MATCH(Orders!J$1,Products!$A$1:$F$1,0),0)</f>
        <v>16602.559277417411</v>
      </c>
    </row>
    <row r="14051" spans="1:10">
      <c r="A14051">
        <v>14050</v>
      </c>
      <c r="B14051" s="4">
        <v>45082</v>
      </c>
      <c r="C14051" s="10">
        <f>DATE(YEAR(orders[[#This Row],[order_date]]), MONTH(orders[[#This Row],[order_date]]), 1)</f>
        <v>45078</v>
      </c>
      <c r="D14051" t="s">
        <v>3683</v>
      </c>
      <c r="E14051" t="s">
        <v>604</v>
      </c>
      <c r="F14051" t="str">
        <f>VLOOKUP(orders[[#This Row],[product_id]],Products!A:C,3,0)</f>
        <v>Appliances</v>
      </c>
      <c r="G14051">
        <v>3</v>
      </c>
      <c r="H14051" s="6">
        <v>5.0053779551123403E-2</v>
      </c>
      <c r="I14051" s="2">
        <f>VLOOKUP($E14051,
Products!$A$1:$F$201,MATCH(Orders!I$1,Products!$A$1:$F$1,0),0)</f>
        <v>2087.687835040248</v>
      </c>
      <c r="J14051" s="2">
        <f>VLOOKUP($E14051,
Products!$A$1:$F$201,MATCH(Orders!J$1,Products!$A$1:$F$1,0),0)</f>
        <v>1450.1823074928161</v>
      </c>
    </row>
    <row r="14052" spans="1:10">
      <c r="A14052">
        <v>14051</v>
      </c>
      <c r="B14052" s="4">
        <v>45262</v>
      </c>
      <c r="C14052" s="10">
        <f>DATE(YEAR(orders[[#This Row],[order_date]]), MONTH(orders[[#This Row],[order_date]]), 1)</f>
        <v>45261</v>
      </c>
      <c r="D14052" t="s">
        <v>3434</v>
      </c>
      <c r="E14052" t="s">
        <v>565</v>
      </c>
      <c r="F14052" t="str">
        <f>VLOOKUP(orders[[#This Row],[product_id]],Products!A:C,3,0)</f>
        <v>Electronics</v>
      </c>
      <c r="G14052">
        <v>1</v>
      </c>
      <c r="H14052" s="6">
        <v>0.19968021769459082</v>
      </c>
      <c r="I14052" s="2">
        <f>VLOOKUP($E14052,
Products!$A$1:$F$201,MATCH(Orders!I$1,Products!$A$1:$F$1,0),0)</f>
        <v>2327.4213408101141</v>
      </c>
      <c r="J14052" s="2">
        <f>VLOOKUP($E14052,
Products!$A$1:$F$201,MATCH(Orders!J$1,Products!$A$1:$F$1,0),0)</f>
        <v>1682.0944582406071</v>
      </c>
    </row>
    <row r="14053" spans="1:10">
      <c r="A14053">
        <v>14052</v>
      </c>
      <c r="B14053" s="4">
        <v>45976</v>
      </c>
      <c r="C14053" s="10">
        <f>DATE(YEAR(orders[[#This Row],[order_date]]), MONTH(orders[[#This Row],[order_date]]), 1)</f>
        <v>45962</v>
      </c>
      <c r="D14053" t="s">
        <v>3991</v>
      </c>
      <c r="E14053" t="s">
        <v>634</v>
      </c>
      <c r="F14053" t="str">
        <f>VLOOKUP(orders[[#This Row],[product_id]],Products!A:C,3,0)</f>
        <v>Appliances</v>
      </c>
      <c r="G14053">
        <v>3</v>
      </c>
      <c r="H14053" s="6">
        <v>7.6921197089853885E-2</v>
      </c>
      <c r="I14053" s="2">
        <f>VLOOKUP($E14053,
Products!$A$1:$F$201,MATCH(Orders!I$1,Products!$A$1:$F$1,0),0)</f>
        <v>25631.29637331214</v>
      </c>
      <c r="J14053" s="2">
        <f>VLOOKUP($E14053,
Products!$A$1:$F$201,MATCH(Orders!J$1,Products!$A$1:$F$1,0),0)</f>
        <v>17692.643397044121</v>
      </c>
    </row>
    <row r="14054" spans="1:10">
      <c r="A14054">
        <v>14053</v>
      </c>
      <c r="B14054" s="4">
        <v>45222</v>
      </c>
      <c r="C14054" s="10">
        <f>DATE(YEAR(orders[[#This Row],[order_date]]), MONTH(orders[[#This Row],[order_date]]), 1)</f>
        <v>45200</v>
      </c>
      <c r="D14054" t="s">
        <v>956</v>
      </c>
      <c r="E14054" t="s">
        <v>637</v>
      </c>
      <c r="F14054" t="str">
        <f>VLOOKUP(orders[[#This Row],[product_id]],Products!A:C,3,0)</f>
        <v>Electronics</v>
      </c>
      <c r="G14054">
        <v>1</v>
      </c>
      <c r="H14054" s="6">
        <v>0.16562560003262625</v>
      </c>
      <c r="I14054" s="2">
        <f>VLOOKUP($E14054,
Products!$A$1:$F$201,MATCH(Orders!I$1,Products!$A$1:$F$1,0),0)</f>
        <v>2722.8882486231741</v>
      </c>
      <c r="J14054" s="2">
        <f>VLOOKUP($E14054,
Products!$A$1:$F$201,MATCH(Orders!J$1,Products!$A$1:$F$1,0),0)</f>
        <v>2155.455197032014</v>
      </c>
    </row>
    <row r="14055" spans="1:10">
      <c r="A14055">
        <v>14054</v>
      </c>
      <c r="B14055" s="4">
        <v>45812</v>
      </c>
      <c r="C14055" s="10">
        <f>DATE(YEAR(orders[[#This Row],[order_date]]), MONTH(orders[[#This Row],[order_date]]), 1)</f>
        <v>45809</v>
      </c>
      <c r="D14055" t="s">
        <v>2272</v>
      </c>
      <c r="E14055" t="s">
        <v>642</v>
      </c>
      <c r="F14055" t="str">
        <f>VLOOKUP(orders[[#This Row],[product_id]],Products!A:C,3,0)</f>
        <v>Appliances</v>
      </c>
      <c r="G14055">
        <v>1</v>
      </c>
      <c r="H14055" s="6">
        <v>0.11670675622289048</v>
      </c>
      <c r="I14055" s="2">
        <f>VLOOKUP($E14055,
Products!$A$1:$F$201,MATCH(Orders!I$1,Products!$A$1:$F$1,0),0)</f>
        <v>2296.7821973225709</v>
      </c>
      <c r="J14055" s="2">
        <f>VLOOKUP($E14055,
Products!$A$1:$F$201,MATCH(Orders!J$1,Products!$A$1:$F$1,0),0)</f>
        <v>1585.16132006212</v>
      </c>
    </row>
    <row r="14056" spans="1:10">
      <c r="A14056">
        <v>14055</v>
      </c>
      <c r="B14056" s="4">
        <v>44995</v>
      </c>
      <c r="C14056" s="10">
        <f>DATE(YEAR(orders[[#This Row],[order_date]]), MONTH(orders[[#This Row],[order_date]]), 1)</f>
        <v>44986</v>
      </c>
      <c r="D14056" t="s">
        <v>3072</v>
      </c>
      <c r="E14056" t="s">
        <v>550</v>
      </c>
      <c r="F14056" t="str">
        <f>VLOOKUP(orders[[#This Row],[product_id]],Products!A:C,3,0)</f>
        <v>Electronics</v>
      </c>
      <c r="G14056">
        <v>1</v>
      </c>
      <c r="H14056" s="6">
        <v>0.13000630110834929</v>
      </c>
      <c r="I14056" s="2">
        <f>VLOOKUP($E14056,
Products!$A$1:$F$201,MATCH(Orders!I$1,Products!$A$1:$F$1,0),0)</f>
        <v>21928.70634496431</v>
      </c>
      <c r="J14056" s="2">
        <f>VLOOKUP($E14056,
Products!$A$1:$F$201,MATCH(Orders!J$1,Products!$A$1:$F$1,0),0)</f>
        <v>17227.037321653719</v>
      </c>
    </row>
    <row r="14057" spans="1:10">
      <c r="A14057">
        <v>14056</v>
      </c>
      <c r="B14057" s="4">
        <v>45077</v>
      </c>
      <c r="C14057" s="10">
        <f>DATE(YEAR(orders[[#This Row],[order_date]]), MONTH(orders[[#This Row],[order_date]]), 1)</f>
        <v>45047</v>
      </c>
      <c r="D14057" t="s">
        <v>1912</v>
      </c>
      <c r="E14057" t="s">
        <v>665</v>
      </c>
      <c r="F14057" t="str">
        <f>VLOOKUP(orders[[#This Row],[product_id]],Products!A:C,3,0)</f>
        <v>Electronics</v>
      </c>
      <c r="G14057">
        <v>3</v>
      </c>
      <c r="H14057" s="6">
        <v>0.11052933167468755</v>
      </c>
      <c r="I14057" s="2">
        <f>VLOOKUP($E14057,
Products!$A$1:$F$201,MATCH(Orders!I$1,Products!$A$1:$F$1,0),0)</f>
        <v>2381.208040848107</v>
      </c>
      <c r="J14057" s="2">
        <f>VLOOKUP($E14057,
Products!$A$1:$F$201,MATCH(Orders!J$1,Products!$A$1:$F$1,0),0)</f>
        <v>1615.320210979525</v>
      </c>
    </row>
    <row r="14058" spans="1:10">
      <c r="A14058">
        <v>14057</v>
      </c>
      <c r="B14058" s="4">
        <v>45783</v>
      </c>
      <c r="C14058" s="10">
        <f>DATE(YEAR(orders[[#This Row],[order_date]]), MONTH(orders[[#This Row],[order_date]]), 1)</f>
        <v>45778</v>
      </c>
      <c r="D14058" t="s">
        <v>3638</v>
      </c>
      <c r="E14058" t="s">
        <v>574</v>
      </c>
      <c r="F14058" t="str">
        <f>VLOOKUP(orders[[#This Row],[product_id]],Products!A:C,3,0)</f>
        <v>Electronics</v>
      </c>
      <c r="G14058">
        <v>1</v>
      </c>
      <c r="H14058" s="6">
        <v>0.16621362947132698</v>
      </c>
      <c r="I14058" s="2">
        <f>VLOOKUP($E14058,
Products!$A$1:$F$201,MATCH(Orders!I$1,Products!$A$1:$F$1,0),0)</f>
        <v>30824.427673567101</v>
      </c>
      <c r="J14058" s="2">
        <f>VLOOKUP($E14058,
Products!$A$1:$F$201,MATCH(Orders!J$1,Products!$A$1:$F$1,0),0)</f>
        <v>20473.07476940487</v>
      </c>
    </row>
    <row r="14059" spans="1:10">
      <c r="A14059">
        <v>14058</v>
      </c>
      <c r="B14059" s="4">
        <v>45503</v>
      </c>
      <c r="C14059" s="10">
        <f>DATE(YEAR(orders[[#This Row],[order_date]]), MONTH(orders[[#This Row],[order_date]]), 1)</f>
        <v>45474</v>
      </c>
      <c r="D14059" t="s">
        <v>2942</v>
      </c>
      <c r="E14059" t="s">
        <v>519</v>
      </c>
      <c r="F14059" t="str">
        <f>VLOOKUP(orders[[#This Row],[product_id]],Products!A:C,3,0)</f>
        <v>Electronics</v>
      </c>
      <c r="G14059">
        <v>1</v>
      </c>
      <c r="H14059" s="6">
        <v>0.12461095657079727</v>
      </c>
      <c r="I14059" s="2">
        <f>VLOOKUP($E14059,
Products!$A$1:$F$201,MATCH(Orders!I$1,Products!$A$1:$F$1,0),0)</f>
        <v>13103.02115426216</v>
      </c>
      <c r="J14059" s="2">
        <f>VLOOKUP($E14059,
Products!$A$1:$F$201,MATCH(Orders!J$1,Products!$A$1:$F$1,0),0)</f>
        <v>8775.5491996797755</v>
      </c>
    </row>
    <row r="14060" spans="1:10">
      <c r="A14060">
        <v>14059</v>
      </c>
      <c r="B14060" s="4">
        <v>45588</v>
      </c>
      <c r="C14060" s="10">
        <f>DATE(YEAR(orders[[#This Row],[order_date]]), MONTH(orders[[#This Row],[order_date]]), 1)</f>
        <v>45566</v>
      </c>
      <c r="D14060" t="s">
        <v>3478</v>
      </c>
      <c r="E14060" t="s">
        <v>684</v>
      </c>
      <c r="F14060" t="str">
        <f>VLOOKUP(orders[[#This Row],[product_id]],Products!A:C,3,0)</f>
        <v>Appliances</v>
      </c>
      <c r="G14060">
        <v>1</v>
      </c>
      <c r="H14060" s="6">
        <v>5.4103857258957312E-2</v>
      </c>
      <c r="I14060" s="2">
        <f>VLOOKUP($E14060,
Products!$A$1:$F$201,MATCH(Orders!I$1,Products!$A$1:$F$1,0),0)</f>
        <v>2147.166688023286</v>
      </c>
      <c r="J14060" s="2">
        <f>VLOOKUP($E14060,
Products!$A$1:$F$201,MATCH(Orders!J$1,Products!$A$1:$F$1,0),0)</f>
        <v>1709.9619584723389</v>
      </c>
    </row>
    <row r="14061" spans="1:10">
      <c r="A14061">
        <v>14060</v>
      </c>
      <c r="B14061" s="4">
        <v>45683</v>
      </c>
      <c r="C14061" s="10">
        <f>DATE(YEAR(orders[[#This Row],[order_date]]), MONTH(orders[[#This Row],[order_date]]), 1)</f>
        <v>45658</v>
      </c>
      <c r="D14061" t="s">
        <v>3904</v>
      </c>
      <c r="E14061" t="s">
        <v>656</v>
      </c>
      <c r="F14061" t="str">
        <f>VLOOKUP(orders[[#This Row],[product_id]],Products!A:C,3,0)</f>
        <v>Electronics</v>
      </c>
      <c r="G14061">
        <v>1</v>
      </c>
      <c r="H14061" s="6">
        <v>0.16151972850726304</v>
      </c>
      <c r="I14061" s="2">
        <f>VLOOKUP($E14061,
Products!$A$1:$F$201,MATCH(Orders!I$1,Products!$A$1:$F$1,0),0)</f>
        <v>30485.811519789549</v>
      </c>
      <c r="J14061" s="2">
        <f>VLOOKUP($E14061,
Products!$A$1:$F$201,MATCH(Orders!J$1,Products!$A$1:$F$1,0),0)</f>
        <v>23818.70129930825</v>
      </c>
    </row>
    <row r="14062" spans="1:10">
      <c r="A14062">
        <v>14061</v>
      </c>
      <c r="B14062" s="4">
        <v>45378</v>
      </c>
      <c r="C14062" s="10">
        <f>DATE(YEAR(orders[[#This Row],[order_date]]), MONTH(orders[[#This Row],[order_date]]), 1)</f>
        <v>45352</v>
      </c>
      <c r="D14062" t="s">
        <v>4581</v>
      </c>
      <c r="E14062" t="s">
        <v>679</v>
      </c>
      <c r="F14062" t="str">
        <f>VLOOKUP(orders[[#This Row],[product_id]],Products!A:C,3,0)</f>
        <v>Appliances</v>
      </c>
      <c r="G14062">
        <v>2</v>
      </c>
      <c r="H14062" s="6">
        <v>8.5430300851081414E-2</v>
      </c>
      <c r="I14062" s="2">
        <f>VLOOKUP($E14062,
Products!$A$1:$F$201,MATCH(Orders!I$1,Products!$A$1:$F$1,0),0)</f>
        <v>6336.1008284819591</v>
      </c>
      <c r="J14062" s="2">
        <f>VLOOKUP($E14062,
Products!$A$1:$F$201,MATCH(Orders!J$1,Products!$A$1:$F$1,0),0)</f>
        <v>5056.6203893460352</v>
      </c>
    </row>
    <row r="14063" spans="1:10">
      <c r="A14063">
        <v>14062</v>
      </c>
      <c r="B14063" s="4">
        <v>45496</v>
      </c>
      <c r="C14063" s="10">
        <f>DATE(YEAR(orders[[#This Row],[order_date]]), MONTH(orders[[#This Row],[order_date]]), 1)</f>
        <v>45474</v>
      </c>
      <c r="D14063" t="s">
        <v>2025</v>
      </c>
      <c r="E14063" t="s">
        <v>660</v>
      </c>
      <c r="F14063" t="str">
        <f>VLOOKUP(orders[[#This Row],[product_id]],Products!A:C,3,0)</f>
        <v>Appliances</v>
      </c>
      <c r="G14063">
        <v>1</v>
      </c>
      <c r="H14063" s="6">
        <v>9.8009488508871909E-2</v>
      </c>
      <c r="I14063" s="2">
        <f>VLOOKUP($E14063,
Products!$A$1:$F$201,MATCH(Orders!I$1,Products!$A$1:$F$1,0),0)</f>
        <v>25996.564605776519</v>
      </c>
      <c r="J14063" s="2">
        <f>VLOOKUP($E14063,
Products!$A$1:$F$201,MATCH(Orders!J$1,Products!$A$1:$F$1,0),0)</f>
        <v>20210.769869456319</v>
      </c>
    </row>
    <row r="14064" spans="1:10">
      <c r="A14064">
        <v>14063</v>
      </c>
      <c r="B14064" s="4">
        <v>45561</v>
      </c>
      <c r="C14064" s="10">
        <f>DATE(YEAR(orders[[#This Row],[order_date]]), MONTH(orders[[#This Row],[order_date]]), 1)</f>
        <v>45536</v>
      </c>
      <c r="D14064" t="s">
        <v>3800</v>
      </c>
      <c r="E14064" t="s">
        <v>594</v>
      </c>
      <c r="F14064" t="str">
        <f>VLOOKUP(orders[[#This Row],[product_id]],Products!A:C,3,0)</f>
        <v>Electronics</v>
      </c>
      <c r="G14064">
        <v>1</v>
      </c>
      <c r="H14064" s="6">
        <v>0.23139480739209745</v>
      </c>
      <c r="I14064" s="2">
        <f>VLOOKUP($E14064,
Products!$A$1:$F$201,MATCH(Orders!I$1,Products!$A$1:$F$1,0),0)</f>
        <v>19992.108086337241</v>
      </c>
      <c r="J14064" s="2">
        <f>VLOOKUP($E14064,
Products!$A$1:$F$201,MATCH(Orders!J$1,Products!$A$1:$F$1,0),0)</f>
        <v>14456.6967044005</v>
      </c>
    </row>
    <row r="14065" spans="1:10">
      <c r="A14065">
        <v>14064</v>
      </c>
      <c r="B14065" s="4">
        <v>45288</v>
      </c>
      <c r="C14065" s="10">
        <f>DATE(YEAR(orders[[#This Row],[order_date]]), MONTH(orders[[#This Row],[order_date]]), 1)</f>
        <v>45261</v>
      </c>
      <c r="D14065" t="s">
        <v>2651</v>
      </c>
      <c r="E14065" t="s">
        <v>541</v>
      </c>
      <c r="F14065" t="str">
        <f>VLOOKUP(orders[[#This Row],[product_id]],Products!A:C,3,0)</f>
        <v>Appliances</v>
      </c>
      <c r="G14065">
        <v>2</v>
      </c>
      <c r="H14065" s="6">
        <v>0.13629298354662106</v>
      </c>
      <c r="I14065" s="2">
        <f>VLOOKUP($E14065,
Products!$A$1:$F$201,MATCH(Orders!I$1,Products!$A$1:$F$1,0),0)</f>
        <v>2390.3651642386908</v>
      </c>
      <c r="J14065" s="2">
        <f>VLOOKUP($E14065,
Products!$A$1:$F$201,MATCH(Orders!J$1,Products!$A$1:$F$1,0),0)</f>
        <v>1655.7504783617919</v>
      </c>
    </row>
    <row r="14066" spans="1:10">
      <c r="A14066">
        <v>14065</v>
      </c>
      <c r="B14066" s="4">
        <v>45129</v>
      </c>
      <c r="C14066" s="10">
        <f>DATE(YEAR(orders[[#This Row],[order_date]]), MONTH(orders[[#This Row],[order_date]]), 1)</f>
        <v>45108</v>
      </c>
      <c r="D14066" t="s">
        <v>4307</v>
      </c>
      <c r="E14066" t="s">
        <v>701</v>
      </c>
      <c r="F14066" t="str">
        <f>VLOOKUP(orders[[#This Row],[product_id]],Products!A:C,3,0)</f>
        <v>Electronics</v>
      </c>
      <c r="G14066">
        <v>2</v>
      </c>
      <c r="H14066" s="6">
        <v>0.24010734241539863</v>
      </c>
      <c r="I14066" s="2">
        <f>VLOOKUP($E14066,
Products!$A$1:$F$201,MATCH(Orders!I$1,Products!$A$1:$F$1,0),0)</f>
        <v>19562.35470664543</v>
      </c>
      <c r="J14066" s="2">
        <f>VLOOKUP($E14066,
Products!$A$1:$F$201,MATCH(Orders!J$1,Products!$A$1:$F$1,0),0)</f>
        <v>13782.49498098754</v>
      </c>
    </row>
    <row r="14067" spans="1:10">
      <c r="A14067">
        <v>14066</v>
      </c>
      <c r="B14067" s="4">
        <v>45413</v>
      </c>
      <c r="C14067" s="10">
        <f>DATE(YEAR(orders[[#This Row],[order_date]]), MONTH(orders[[#This Row],[order_date]]), 1)</f>
        <v>45413</v>
      </c>
      <c r="D14067" t="s">
        <v>784</v>
      </c>
      <c r="E14067" t="s">
        <v>537</v>
      </c>
      <c r="F14067" t="str">
        <f>VLOOKUP(orders[[#This Row],[product_id]],Products!A:C,3,0)</f>
        <v>Electronics</v>
      </c>
      <c r="G14067">
        <v>3</v>
      </c>
      <c r="H14067" s="6">
        <v>0.17385932472177651</v>
      </c>
      <c r="I14067" s="2">
        <f>VLOOKUP($E14067,
Products!$A$1:$F$201,MATCH(Orders!I$1,Products!$A$1:$F$1,0),0)</f>
        <v>31703.831103033539</v>
      </c>
      <c r="J14067" s="2">
        <f>VLOOKUP($E14067,
Products!$A$1:$F$201,MATCH(Orders!J$1,Products!$A$1:$F$1,0),0)</f>
        <v>24504.340558054781</v>
      </c>
    </row>
    <row r="14068" spans="1:10">
      <c r="A14068">
        <v>14067</v>
      </c>
      <c r="B14068" s="4">
        <v>44930</v>
      </c>
      <c r="C14068" s="10">
        <f>DATE(YEAR(orders[[#This Row],[order_date]]), MONTH(orders[[#This Row],[order_date]]), 1)</f>
        <v>44927</v>
      </c>
      <c r="D14068" t="s">
        <v>1251</v>
      </c>
      <c r="E14068" t="s">
        <v>578</v>
      </c>
      <c r="F14068" t="str">
        <f>VLOOKUP(orders[[#This Row],[product_id]],Products!A:C,3,0)</f>
        <v>Electronics</v>
      </c>
      <c r="G14068">
        <v>1</v>
      </c>
      <c r="H14068" s="6">
        <v>0.20901001353871157</v>
      </c>
      <c r="I14068" s="2">
        <f>VLOOKUP($E14068,
Products!$A$1:$F$201,MATCH(Orders!I$1,Products!$A$1:$F$1,0),0)</f>
        <v>2632.553295816565</v>
      </c>
      <c r="J14068" s="2">
        <f>VLOOKUP($E14068,
Products!$A$1:$F$201,MATCH(Orders!J$1,Products!$A$1:$F$1,0),0)</f>
        <v>1732.316114566717</v>
      </c>
    </row>
    <row r="14069" spans="1:10">
      <c r="A14069">
        <v>14068</v>
      </c>
      <c r="B14069" s="4">
        <v>45976</v>
      </c>
      <c r="C14069" s="10">
        <f>DATE(YEAR(orders[[#This Row],[order_date]]), MONTH(orders[[#This Row],[order_date]]), 1)</f>
        <v>45962</v>
      </c>
      <c r="D14069" t="s">
        <v>2199</v>
      </c>
      <c r="E14069" t="s">
        <v>699</v>
      </c>
      <c r="F14069" t="str">
        <f>VLOOKUP(orders[[#This Row],[product_id]],Products!A:C,3,0)</f>
        <v>Appliances</v>
      </c>
      <c r="G14069">
        <v>1</v>
      </c>
      <c r="H14069" s="6">
        <v>7.8531410274396599E-2</v>
      </c>
      <c r="I14069" s="2">
        <f>VLOOKUP($E14069,
Products!$A$1:$F$201,MATCH(Orders!I$1,Products!$A$1:$F$1,0),0)</f>
        <v>25091.998133165329</v>
      </c>
      <c r="J14069" s="2">
        <f>VLOOKUP($E14069,
Products!$A$1:$F$201,MATCH(Orders!J$1,Products!$A$1:$F$1,0),0)</f>
        <v>18464.226825266349</v>
      </c>
    </row>
    <row r="14070" spans="1:10">
      <c r="A14070">
        <v>14069</v>
      </c>
      <c r="B14070" s="4">
        <v>45727</v>
      </c>
      <c r="C14070" s="10">
        <f>DATE(YEAR(orders[[#This Row],[order_date]]), MONTH(orders[[#This Row],[order_date]]), 1)</f>
        <v>45717</v>
      </c>
      <c r="D14070" t="s">
        <v>1629</v>
      </c>
      <c r="E14070" t="s">
        <v>675</v>
      </c>
      <c r="F14070" t="str">
        <f>VLOOKUP(orders[[#This Row],[product_id]],Products!A:C,3,0)</f>
        <v>Appliances</v>
      </c>
      <c r="G14070">
        <v>1</v>
      </c>
      <c r="H14070" s="6">
        <v>0.12072615660759091</v>
      </c>
      <c r="I14070" s="2">
        <f>VLOOKUP($E14070,
Products!$A$1:$F$201,MATCH(Orders!I$1,Products!$A$1:$F$1,0),0)</f>
        <v>23552.642442203069</v>
      </c>
      <c r="J14070" s="2">
        <f>VLOOKUP($E14070,
Products!$A$1:$F$201,MATCH(Orders!J$1,Products!$A$1:$F$1,0),0)</f>
        <v>17389.42325132497</v>
      </c>
    </row>
    <row r="14071" spans="1:10">
      <c r="A14071">
        <v>14070</v>
      </c>
      <c r="B14071" s="4">
        <v>45903</v>
      </c>
      <c r="C14071" s="10">
        <f>DATE(YEAR(orders[[#This Row],[order_date]]), MONTH(orders[[#This Row],[order_date]]), 1)</f>
        <v>45901</v>
      </c>
      <c r="D14071" t="s">
        <v>1324</v>
      </c>
      <c r="E14071" t="s">
        <v>555</v>
      </c>
      <c r="F14071" t="str">
        <f>VLOOKUP(orders[[#This Row],[product_id]],Products!A:C,3,0)</f>
        <v>Electronics</v>
      </c>
      <c r="G14071">
        <v>2</v>
      </c>
      <c r="H14071" s="6">
        <v>0.2275485822519637</v>
      </c>
      <c r="I14071" s="2">
        <f>VLOOKUP($E14071,
Products!$A$1:$F$201,MATCH(Orders!I$1,Products!$A$1:$F$1,0),0)</f>
        <v>32397.674936233889</v>
      </c>
      <c r="J14071" s="2">
        <f>VLOOKUP($E14071,
Products!$A$1:$F$201,MATCH(Orders!J$1,Products!$A$1:$F$1,0),0)</f>
        <v>24559.251285382288</v>
      </c>
    </row>
    <row r="14072" spans="1:10">
      <c r="A14072">
        <v>14071</v>
      </c>
      <c r="B14072" s="4">
        <v>44953</v>
      </c>
      <c r="C14072" s="10">
        <f>DATE(YEAR(orders[[#This Row],[order_date]]), MONTH(orders[[#This Row],[order_date]]), 1)</f>
        <v>44927</v>
      </c>
      <c r="D14072" t="s">
        <v>1010</v>
      </c>
      <c r="E14072" t="s">
        <v>562</v>
      </c>
      <c r="F14072" t="str">
        <f>VLOOKUP(orders[[#This Row],[product_id]],Products!A:C,3,0)</f>
        <v>Electronics</v>
      </c>
      <c r="G14072">
        <v>2</v>
      </c>
      <c r="H14072" s="6">
        <v>0.15669804106254454</v>
      </c>
      <c r="I14072" s="2">
        <f>VLOOKUP($E14072,
Products!$A$1:$F$201,MATCH(Orders!I$1,Products!$A$1:$F$1,0),0)</f>
        <v>2550.478597498749</v>
      </c>
      <c r="J14072" s="2">
        <f>VLOOKUP($E14072,
Products!$A$1:$F$201,MATCH(Orders!J$1,Products!$A$1:$F$1,0),0)</f>
        <v>1688.129752018375</v>
      </c>
    </row>
    <row r="14073" spans="1:10">
      <c r="A14073">
        <v>14072</v>
      </c>
      <c r="B14073" s="4">
        <v>45992</v>
      </c>
      <c r="C14073" s="10">
        <f>DATE(YEAR(orders[[#This Row],[order_date]]), MONTH(orders[[#This Row],[order_date]]), 1)</f>
        <v>45992</v>
      </c>
      <c r="D14073" t="s">
        <v>4225</v>
      </c>
      <c r="E14073" t="s">
        <v>622</v>
      </c>
      <c r="F14073" t="str">
        <f>VLOOKUP(orders[[#This Row],[product_id]],Products!A:C,3,0)</f>
        <v>Electronics</v>
      </c>
      <c r="G14073">
        <v>1</v>
      </c>
      <c r="H14073" s="6">
        <v>0.15451072901073193</v>
      </c>
      <c r="I14073" s="2">
        <f>VLOOKUP($E14073,
Products!$A$1:$F$201,MATCH(Orders!I$1,Products!$A$1:$F$1,0),0)</f>
        <v>29891.969506397199</v>
      </c>
      <c r="J14073" s="2">
        <f>VLOOKUP($E14073,
Products!$A$1:$F$201,MATCH(Orders!J$1,Products!$A$1:$F$1,0),0)</f>
        <v>20298.690993957589</v>
      </c>
    </row>
    <row r="14074" spans="1:10">
      <c r="A14074">
        <v>14073</v>
      </c>
      <c r="B14074" s="4">
        <v>45891</v>
      </c>
      <c r="C14074" s="10">
        <f>DATE(YEAR(orders[[#This Row],[order_date]]), MONTH(orders[[#This Row],[order_date]]), 1)</f>
        <v>45870</v>
      </c>
      <c r="D14074" t="s">
        <v>2952</v>
      </c>
      <c r="E14074" t="s">
        <v>697</v>
      </c>
      <c r="F14074" t="str">
        <f>VLOOKUP(orders[[#This Row],[product_id]],Products!A:C,3,0)</f>
        <v>Electronics</v>
      </c>
      <c r="G14074">
        <v>2</v>
      </c>
      <c r="H14074" s="6">
        <v>0.21910961712246632</v>
      </c>
      <c r="I14074" s="2">
        <f>VLOOKUP($E14074,
Products!$A$1:$F$201,MATCH(Orders!I$1,Products!$A$1:$F$1,0),0)</f>
        <v>17528.463836680221</v>
      </c>
      <c r="J14074" s="2">
        <f>VLOOKUP($E14074,
Products!$A$1:$F$201,MATCH(Orders!J$1,Products!$A$1:$F$1,0),0)</f>
        <v>11565.98358924177</v>
      </c>
    </row>
    <row r="14075" spans="1:10">
      <c r="A14075">
        <v>14074</v>
      </c>
      <c r="B14075" s="4">
        <v>44990</v>
      </c>
      <c r="C14075" s="10">
        <f>DATE(YEAR(orders[[#This Row],[order_date]]), MONTH(orders[[#This Row],[order_date]]), 1)</f>
        <v>44986</v>
      </c>
      <c r="D14075" t="s">
        <v>3968</v>
      </c>
      <c r="E14075" t="s">
        <v>679</v>
      </c>
      <c r="F14075" t="str">
        <f>VLOOKUP(orders[[#This Row],[product_id]],Products!A:C,3,0)</f>
        <v>Appliances</v>
      </c>
      <c r="G14075">
        <v>2</v>
      </c>
      <c r="H14075" s="6">
        <v>0.14863163094985482</v>
      </c>
      <c r="I14075" s="2">
        <f>VLOOKUP($E14075,
Products!$A$1:$F$201,MATCH(Orders!I$1,Products!$A$1:$F$1,0),0)</f>
        <v>6336.1008284819591</v>
      </c>
      <c r="J14075" s="2">
        <f>VLOOKUP($E14075,
Products!$A$1:$F$201,MATCH(Orders!J$1,Products!$A$1:$F$1,0),0)</f>
        <v>5056.6203893460352</v>
      </c>
    </row>
    <row r="14076" spans="1:10">
      <c r="A14076">
        <v>14075</v>
      </c>
      <c r="B14076" s="4">
        <v>45975</v>
      </c>
      <c r="C14076" s="10">
        <f>DATE(YEAR(orders[[#This Row],[order_date]]), MONTH(orders[[#This Row],[order_date]]), 1)</f>
        <v>45962</v>
      </c>
      <c r="D14076" t="s">
        <v>4009</v>
      </c>
      <c r="E14076" t="s">
        <v>616</v>
      </c>
      <c r="F14076" t="str">
        <f>VLOOKUP(orders[[#This Row],[product_id]],Products!A:C,3,0)</f>
        <v>Electronics</v>
      </c>
      <c r="G14076">
        <v>3</v>
      </c>
      <c r="H14076" s="6">
        <v>0.20755572923691862</v>
      </c>
      <c r="I14076" s="2">
        <f>VLOOKUP($E14076,
Products!$A$1:$F$201,MATCH(Orders!I$1,Products!$A$1:$F$1,0),0)</f>
        <v>12172.554053901489</v>
      </c>
      <c r="J14076" s="2">
        <f>VLOOKUP($E14076,
Products!$A$1:$F$201,MATCH(Orders!J$1,Products!$A$1:$F$1,0),0)</f>
        <v>9644.7702288148557</v>
      </c>
    </row>
    <row r="14077" spans="1:10">
      <c r="A14077">
        <v>14076</v>
      </c>
      <c r="B14077" s="4">
        <v>44998</v>
      </c>
      <c r="C14077" s="10">
        <f>DATE(YEAR(orders[[#This Row],[order_date]]), MONTH(orders[[#This Row],[order_date]]), 1)</f>
        <v>44986</v>
      </c>
      <c r="D14077" t="s">
        <v>2303</v>
      </c>
      <c r="E14077" t="s">
        <v>594</v>
      </c>
      <c r="F14077" t="str">
        <f>VLOOKUP(orders[[#This Row],[product_id]],Products!A:C,3,0)</f>
        <v>Electronics</v>
      </c>
      <c r="G14077">
        <v>2</v>
      </c>
      <c r="H14077" s="6">
        <v>0.11156302228699227</v>
      </c>
      <c r="I14077" s="2">
        <f>VLOOKUP($E14077,
Products!$A$1:$F$201,MATCH(Orders!I$1,Products!$A$1:$F$1,0),0)</f>
        <v>19992.108086337241</v>
      </c>
      <c r="J14077" s="2">
        <f>VLOOKUP($E14077,
Products!$A$1:$F$201,MATCH(Orders!J$1,Products!$A$1:$F$1,0),0)</f>
        <v>14456.6967044005</v>
      </c>
    </row>
    <row r="14078" spans="1:10">
      <c r="A14078">
        <v>14077</v>
      </c>
      <c r="B14078" s="4">
        <v>45826</v>
      </c>
      <c r="C14078" s="10">
        <f>DATE(YEAR(orders[[#This Row],[order_date]]), MONTH(orders[[#This Row],[order_date]]), 1)</f>
        <v>45809</v>
      </c>
      <c r="D14078" t="s">
        <v>3307</v>
      </c>
      <c r="E14078" t="s">
        <v>609</v>
      </c>
      <c r="F14078" t="str">
        <f>VLOOKUP(orders[[#This Row],[product_id]],Products!A:C,3,0)</f>
        <v>Appliances</v>
      </c>
      <c r="G14078">
        <v>2</v>
      </c>
      <c r="H14078" s="6">
        <v>0.12515409529361635</v>
      </c>
      <c r="I14078" s="2">
        <f>VLOOKUP($E14078,
Products!$A$1:$F$201,MATCH(Orders!I$1,Products!$A$1:$F$1,0),0)</f>
        <v>2159.5378031052392</v>
      </c>
      <c r="J14078" s="2">
        <f>VLOOKUP($E14078,
Products!$A$1:$F$201,MATCH(Orders!J$1,Products!$A$1:$F$1,0),0)</f>
        <v>1501.9415981313371</v>
      </c>
    </row>
    <row r="14079" spans="1:10">
      <c r="A14079">
        <v>14078</v>
      </c>
      <c r="B14079" s="4">
        <v>45194</v>
      </c>
      <c r="C14079" s="10">
        <f>DATE(YEAR(orders[[#This Row],[order_date]]), MONTH(orders[[#This Row],[order_date]]), 1)</f>
        <v>45170</v>
      </c>
      <c r="D14079" t="s">
        <v>1753</v>
      </c>
      <c r="E14079" t="s">
        <v>559</v>
      </c>
      <c r="F14079" t="str">
        <f>VLOOKUP(orders[[#This Row],[product_id]],Products!A:C,3,0)</f>
        <v>Electronics</v>
      </c>
      <c r="G14079">
        <v>1</v>
      </c>
      <c r="H14079" s="6">
        <v>0.24128595152583349</v>
      </c>
      <c r="I14079" s="2">
        <f>VLOOKUP($E14079,
Products!$A$1:$F$201,MATCH(Orders!I$1,Products!$A$1:$F$1,0),0)</f>
        <v>2588.546892391822</v>
      </c>
      <c r="J14079" s="2">
        <f>VLOOKUP($E14079,
Products!$A$1:$F$201,MATCH(Orders!J$1,Products!$A$1:$F$1,0),0)</f>
        <v>1942.6863840762869</v>
      </c>
    </row>
    <row r="14080" spans="1:10">
      <c r="A14080">
        <v>14079</v>
      </c>
      <c r="B14080" s="4">
        <v>45021</v>
      </c>
      <c r="C14080" s="10">
        <f>DATE(YEAR(orders[[#This Row],[order_date]]), MONTH(orders[[#This Row],[order_date]]), 1)</f>
        <v>45017</v>
      </c>
      <c r="D14080" t="s">
        <v>2404</v>
      </c>
      <c r="E14080" t="s">
        <v>558</v>
      </c>
      <c r="F14080" t="str">
        <f>VLOOKUP(orders[[#This Row],[product_id]],Products!A:C,3,0)</f>
        <v>Electronics</v>
      </c>
      <c r="G14080">
        <v>2</v>
      </c>
      <c r="H14080" s="6">
        <v>0.16846985448891258</v>
      </c>
      <c r="I14080" s="2">
        <f>VLOOKUP($E14080,
Products!$A$1:$F$201,MATCH(Orders!I$1,Products!$A$1:$F$1,0),0)</f>
        <v>30121.382934618541</v>
      </c>
      <c r="J14080" s="2">
        <f>VLOOKUP($E14080,
Products!$A$1:$F$201,MATCH(Orders!J$1,Products!$A$1:$F$1,0),0)</f>
        <v>20439.226581954921</v>
      </c>
    </row>
    <row r="14081" spans="1:10">
      <c r="A14081">
        <v>14080</v>
      </c>
      <c r="B14081" s="4">
        <v>45321</v>
      </c>
      <c r="C14081" s="10">
        <f>DATE(YEAR(orders[[#This Row],[order_date]]), MONTH(orders[[#This Row],[order_date]]), 1)</f>
        <v>45292</v>
      </c>
      <c r="D14081" t="s">
        <v>2190</v>
      </c>
      <c r="E14081" t="s">
        <v>662</v>
      </c>
      <c r="F14081" t="str">
        <f>VLOOKUP(orders[[#This Row],[product_id]],Products!A:C,3,0)</f>
        <v>Electronics</v>
      </c>
      <c r="G14081">
        <v>1</v>
      </c>
      <c r="H14081" s="6">
        <v>0.16239486260550048</v>
      </c>
      <c r="I14081" s="2">
        <f>VLOOKUP($E14081,
Products!$A$1:$F$201,MATCH(Orders!I$1,Products!$A$1:$F$1,0),0)</f>
        <v>20028.650831777191</v>
      </c>
      <c r="J14081" s="2">
        <f>VLOOKUP($E14081,
Products!$A$1:$F$201,MATCH(Orders!J$1,Products!$A$1:$F$1,0),0)</f>
        <v>14139.84905320309</v>
      </c>
    </row>
    <row r="14082" spans="1:10">
      <c r="A14082">
        <v>14081</v>
      </c>
      <c r="B14082" s="4">
        <v>45795</v>
      </c>
      <c r="C14082" s="10">
        <f>DATE(YEAR(orders[[#This Row],[order_date]]), MONTH(orders[[#This Row],[order_date]]), 1)</f>
        <v>45778</v>
      </c>
      <c r="D14082" t="s">
        <v>2936</v>
      </c>
      <c r="E14082" t="s">
        <v>670</v>
      </c>
      <c r="F14082" t="str">
        <f>VLOOKUP(orders[[#This Row],[product_id]],Products!A:C,3,0)</f>
        <v>Electronics</v>
      </c>
      <c r="G14082">
        <v>1</v>
      </c>
      <c r="H14082" s="6">
        <v>0.18107993557233643</v>
      </c>
      <c r="I14082" s="2">
        <f>VLOOKUP($E14082,
Products!$A$1:$F$201,MATCH(Orders!I$1,Products!$A$1:$F$1,0),0)</f>
        <v>2624.8628733917722</v>
      </c>
      <c r="J14082" s="2">
        <f>VLOOKUP($E14082,
Products!$A$1:$F$201,MATCH(Orders!J$1,Products!$A$1:$F$1,0),0)</f>
        <v>1944.041928611671</v>
      </c>
    </row>
    <row r="14083" spans="1:10">
      <c r="A14083">
        <v>14082</v>
      </c>
      <c r="B14083" s="4">
        <v>45290</v>
      </c>
      <c r="C14083" s="10">
        <f>DATE(YEAR(orders[[#This Row],[order_date]]), MONTH(orders[[#This Row],[order_date]]), 1)</f>
        <v>45261</v>
      </c>
      <c r="D14083" t="s">
        <v>4210</v>
      </c>
      <c r="E14083" t="s">
        <v>574</v>
      </c>
      <c r="F14083" t="str">
        <f>VLOOKUP(orders[[#This Row],[product_id]],Products!A:C,3,0)</f>
        <v>Electronics</v>
      </c>
      <c r="G14083">
        <v>2</v>
      </c>
      <c r="H14083" s="6">
        <v>0.20793492316797574</v>
      </c>
      <c r="I14083" s="2">
        <f>VLOOKUP($E14083,
Products!$A$1:$F$201,MATCH(Orders!I$1,Products!$A$1:$F$1,0),0)</f>
        <v>30824.427673567101</v>
      </c>
      <c r="J14083" s="2">
        <f>VLOOKUP($E14083,
Products!$A$1:$F$201,MATCH(Orders!J$1,Products!$A$1:$F$1,0),0)</f>
        <v>20473.07476940487</v>
      </c>
    </row>
    <row r="14084" spans="1:10">
      <c r="A14084">
        <v>14083</v>
      </c>
      <c r="B14084" s="4">
        <v>45043</v>
      </c>
      <c r="C14084" s="10">
        <f>DATE(YEAR(orders[[#This Row],[order_date]]), MONTH(orders[[#This Row],[order_date]]), 1)</f>
        <v>45017</v>
      </c>
      <c r="D14084" t="s">
        <v>2574</v>
      </c>
      <c r="E14084" t="s">
        <v>519</v>
      </c>
      <c r="F14084" t="str">
        <f>VLOOKUP(orders[[#This Row],[product_id]],Products!A:C,3,0)</f>
        <v>Electronics</v>
      </c>
      <c r="G14084">
        <v>1</v>
      </c>
      <c r="H14084" s="6">
        <v>0.15382559306518181</v>
      </c>
      <c r="I14084" s="2">
        <f>VLOOKUP($E14084,
Products!$A$1:$F$201,MATCH(Orders!I$1,Products!$A$1:$F$1,0),0)</f>
        <v>13103.02115426216</v>
      </c>
      <c r="J14084" s="2">
        <f>VLOOKUP($E14084,
Products!$A$1:$F$201,MATCH(Orders!J$1,Products!$A$1:$F$1,0),0)</f>
        <v>8775.5491996797755</v>
      </c>
    </row>
    <row r="14085" spans="1:10">
      <c r="A14085">
        <v>14084</v>
      </c>
      <c r="B14085" s="4">
        <v>45090</v>
      </c>
      <c r="C14085" s="10">
        <f>DATE(YEAR(orders[[#This Row],[order_date]]), MONTH(orders[[#This Row],[order_date]]), 1)</f>
        <v>45078</v>
      </c>
      <c r="D14085" t="s">
        <v>3360</v>
      </c>
      <c r="E14085" t="s">
        <v>660</v>
      </c>
      <c r="F14085" t="str">
        <f>VLOOKUP(orders[[#This Row],[product_id]],Products!A:C,3,0)</f>
        <v>Appliances</v>
      </c>
      <c r="G14085">
        <v>2</v>
      </c>
      <c r="H14085" s="6">
        <v>8.424170782601699E-2</v>
      </c>
      <c r="I14085" s="2">
        <f>VLOOKUP($E14085,
Products!$A$1:$F$201,MATCH(Orders!I$1,Products!$A$1:$F$1,0),0)</f>
        <v>25996.564605776519</v>
      </c>
      <c r="J14085" s="2">
        <f>VLOOKUP($E14085,
Products!$A$1:$F$201,MATCH(Orders!J$1,Products!$A$1:$F$1,0),0)</f>
        <v>20210.769869456319</v>
      </c>
    </row>
    <row r="14086" spans="1:10">
      <c r="A14086">
        <v>14085</v>
      </c>
      <c r="B14086" s="4">
        <v>45803</v>
      </c>
      <c r="C14086" s="10">
        <f>DATE(YEAR(orders[[#This Row],[order_date]]), MONTH(orders[[#This Row],[order_date]]), 1)</f>
        <v>45778</v>
      </c>
      <c r="D14086" t="s">
        <v>788</v>
      </c>
      <c r="E14086" t="s">
        <v>510</v>
      </c>
      <c r="F14086" t="str">
        <f>VLOOKUP(orders[[#This Row],[product_id]],Products!A:C,3,0)</f>
        <v>Appliances</v>
      </c>
      <c r="G14086">
        <v>3</v>
      </c>
      <c r="H14086" s="6">
        <v>6.5375524400822116E-2</v>
      </c>
      <c r="I14086" s="2">
        <f>VLOOKUP($E14086,
Products!$A$1:$F$201,MATCH(Orders!I$1,Products!$A$1:$F$1,0),0)</f>
        <v>23457.606610250739</v>
      </c>
      <c r="J14086" s="2">
        <f>VLOOKUP($E14086,
Products!$A$1:$F$201,MATCH(Orders!J$1,Products!$A$1:$F$1,0),0)</f>
        <v>17038.831523124281</v>
      </c>
    </row>
    <row r="14087" spans="1:10">
      <c r="A14087">
        <v>14086</v>
      </c>
      <c r="B14087" s="4">
        <v>45716</v>
      </c>
      <c r="C14087" s="10">
        <f>DATE(YEAR(orders[[#This Row],[order_date]]), MONTH(orders[[#This Row],[order_date]]), 1)</f>
        <v>45689</v>
      </c>
      <c r="D14087" t="s">
        <v>798</v>
      </c>
      <c r="E14087" t="s">
        <v>623</v>
      </c>
      <c r="F14087" t="str">
        <f>VLOOKUP(orders[[#This Row],[product_id]],Products!A:C,3,0)</f>
        <v>Electronics</v>
      </c>
      <c r="G14087">
        <v>2</v>
      </c>
      <c r="H14087" s="6">
        <v>0.16289167602685362</v>
      </c>
      <c r="I14087" s="2">
        <f>VLOOKUP($E14087,
Products!$A$1:$F$201,MATCH(Orders!I$1,Products!$A$1:$F$1,0),0)</f>
        <v>27422.76406600175</v>
      </c>
      <c r="J14087" s="2">
        <f>VLOOKUP($E14087,
Products!$A$1:$F$201,MATCH(Orders!J$1,Products!$A$1:$F$1,0),0)</f>
        <v>18707.390708641691</v>
      </c>
    </row>
    <row r="14088" spans="1:10">
      <c r="A14088">
        <v>14087</v>
      </c>
      <c r="B14088" s="4">
        <v>45503</v>
      </c>
      <c r="C14088" s="10">
        <f>DATE(YEAR(orders[[#This Row],[order_date]]), MONTH(orders[[#This Row],[order_date]]), 1)</f>
        <v>45474</v>
      </c>
      <c r="D14088" t="s">
        <v>4055</v>
      </c>
      <c r="E14088" t="s">
        <v>677</v>
      </c>
      <c r="F14088" t="str">
        <f>VLOOKUP(orders[[#This Row],[product_id]],Products!A:C,3,0)</f>
        <v>Electronics</v>
      </c>
      <c r="G14088">
        <v>2</v>
      </c>
      <c r="H14088" s="6">
        <v>0.17990529650902665</v>
      </c>
      <c r="I14088" s="2">
        <f>VLOOKUP($E14088,
Products!$A$1:$F$201,MATCH(Orders!I$1,Products!$A$1:$F$1,0),0)</f>
        <v>11360.699432756561</v>
      </c>
      <c r="J14088" s="2">
        <f>VLOOKUP($E14088,
Products!$A$1:$F$201,MATCH(Orders!J$1,Products!$A$1:$F$1,0),0)</f>
        <v>8118.8949869342459</v>
      </c>
    </row>
    <row r="14089" spans="1:10">
      <c r="A14089">
        <v>14088</v>
      </c>
      <c r="B14089" s="4">
        <v>45232</v>
      </c>
      <c r="C14089" s="10">
        <f>DATE(YEAR(orders[[#This Row],[order_date]]), MONTH(orders[[#This Row],[order_date]]), 1)</f>
        <v>45231</v>
      </c>
      <c r="D14089" t="s">
        <v>3370</v>
      </c>
      <c r="E14089" t="s">
        <v>648</v>
      </c>
      <c r="F14089" t="str">
        <f>VLOOKUP(orders[[#This Row],[product_id]],Products!A:C,3,0)</f>
        <v>Electronics</v>
      </c>
      <c r="G14089">
        <v>3</v>
      </c>
      <c r="H14089" s="6">
        <v>0.20729681415183537</v>
      </c>
      <c r="I14089" s="2">
        <f>VLOOKUP($E14089,
Products!$A$1:$F$201,MATCH(Orders!I$1,Products!$A$1:$F$1,0),0)</f>
        <v>11049.50250218974</v>
      </c>
      <c r="J14089" s="2">
        <f>VLOOKUP($E14089,
Products!$A$1:$F$201,MATCH(Orders!J$1,Products!$A$1:$F$1,0),0)</f>
        <v>7252.1207539007246</v>
      </c>
    </row>
    <row r="14090" spans="1:10">
      <c r="A14090">
        <v>14089</v>
      </c>
      <c r="B14090" s="4">
        <v>45698</v>
      </c>
      <c r="C14090" s="10">
        <f>DATE(YEAR(orders[[#This Row],[order_date]]), MONTH(orders[[#This Row],[order_date]]), 1)</f>
        <v>45689</v>
      </c>
      <c r="D14090" t="s">
        <v>3862</v>
      </c>
      <c r="E14090" t="s">
        <v>572</v>
      </c>
      <c r="F14090" t="str">
        <f>VLOOKUP(orders[[#This Row],[product_id]],Products!A:C,3,0)</f>
        <v>Electronics</v>
      </c>
      <c r="G14090">
        <v>2</v>
      </c>
      <c r="H14090" s="6">
        <v>0.14250873846139606</v>
      </c>
      <c r="I14090" s="2">
        <f>VLOOKUP($E14090,
Products!$A$1:$F$201,MATCH(Orders!I$1,Products!$A$1:$F$1,0),0)</f>
        <v>28095.750781518611</v>
      </c>
      <c r="J14090" s="2">
        <f>VLOOKUP($E14090,
Products!$A$1:$F$201,MATCH(Orders!J$1,Products!$A$1:$F$1,0),0)</f>
        <v>21949.841961937182</v>
      </c>
    </row>
    <row r="14091" spans="1:10">
      <c r="A14091">
        <v>14090</v>
      </c>
      <c r="B14091" s="4">
        <v>45126</v>
      </c>
      <c r="C14091" s="10">
        <f>DATE(YEAR(orders[[#This Row],[order_date]]), MONTH(orders[[#This Row],[order_date]]), 1)</f>
        <v>45108</v>
      </c>
      <c r="D14091" t="s">
        <v>3326</v>
      </c>
      <c r="E14091" t="s">
        <v>506</v>
      </c>
      <c r="F14091" t="str">
        <f>VLOOKUP(orders[[#This Row],[product_id]],Products!A:C,3,0)</f>
        <v>Electronics</v>
      </c>
      <c r="G14091">
        <v>2</v>
      </c>
      <c r="H14091" s="6">
        <v>0.17578998520989594</v>
      </c>
      <c r="I14091" s="2">
        <f>VLOOKUP($E14091,
Products!$A$1:$F$201,MATCH(Orders!I$1,Products!$A$1:$F$1,0),0)</f>
        <v>2354.115904304108</v>
      </c>
      <c r="J14091" s="2">
        <f>VLOOKUP($E14091,
Products!$A$1:$F$201,MATCH(Orders!J$1,Products!$A$1:$F$1,0),0)</f>
        <v>1810.784620830796</v>
      </c>
    </row>
    <row r="14092" spans="1:10">
      <c r="A14092">
        <v>14091</v>
      </c>
      <c r="B14092" s="4">
        <v>45106</v>
      </c>
      <c r="C14092" s="10">
        <f>DATE(YEAR(orders[[#This Row],[order_date]]), MONTH(orders[[#This Row],[order_date]]), 1)</f>
        <v>45078</v>
      </c>
      <c r="D14092" t="s">
        <v>3985</v>
      </c>
      <c r="E14092" t="s">
        <v>657</v>
      </c>
      <c r="F14092" t="str">
        <f>VLOOKUP(orders[[#This Row],[product_id]],Products!A:C,3,0)</f>
        <v>Appliances</v>
      </c>
      <c r="G14092">
        <v>3</v>
      </c>
      <c r="H14092" s="6">
        <v>6.2970317413227103E-2</v>
      </c>
      <c r="I14092" s="2">
        <f>VLOOKUP($E14092,
Products!$A$1:$F$201,MATCH(Orders!I$1,Products!$A$1:$F$1,0),0)</f>
        <v>6275.8669412443169</v>
      </c>
      <c r="J14092" s="2">
        <f>VLOOKUP($E14092,
Products!$A$1:$F$201,MATCH(Orders!J$1,Products!$A$1:$F$1,0),0)</f>
        <v>4742.5097602697688</v>
      </c>
    </row>
    <row r="14093" spans="1:10">
      <c r="A14093">
        <v>14092</v>
      </c>
      <c r="B14093" s="4">
        <v>45284</v>
      </c>
      <c r="C14093" s="10">
        <f>DATE(YEAR(orders[[#This Row],[order_date]]), MONTH(orders[[#This Row],[order_date]]), 1)</f>
        <v>45261</v>
      </c>
      <c r="D14093" t="s">
        <v>4447</v>
      </c>
      <c r="E14093" t="s">
        <v>614</v>
      </c>
      <c r="F14093" t="str">
        <f>VLOOKUP(orders[[#This Row],[product_id]],Products!A:C,3,0)</f>
        <v>Electronics</v>
      </c>
      <c r="G14093">
        <v>2</v>
      </c>
      <c r="H14093" s="6">
        <v>0.16890193600205583</v>
      </c>
      <c r="I14093" s="2">
        <f>VLOOKUP($E14093,
Products!$A$1:$F$201,MATCH(Orders!I$1,Products!$A$1:$F$1,0),0)</f>
        <v>27394.979060178921</v>
      </c>
      <c r="J14093" s="2">
        <f>VLOOKUP($E14093,
Products!$A$1:$F$201,MATCH(Orders!J$1,Products!$A$1:$F$1,0),0)</f>
        <v>20497.911427865951</v>
      </c>
    </row>
    <row r="14094" spans="1:10">
      <c r="A14094">
        <v>14093</v>
      </c>
      <c r="B14094" s="4">
        <v>45666</v>
      </c>
      <c r="C14094" s="10">
        <f>DATE(YEAR(orders[[#This Row],[order_date]]), MONTH(orders[[#This Row],[order_date]]), 1)</f>
        <v>45658</v>
      </c>
      <c r="D14094" t="s">
        <v>3334</v>
      </c>
      <c r="E14094" t="s">
        <v>567</v>
      </c>
      <c r="F14094" t="str">
        <f>VLOOKUP(orders[[#This Row],[product_id]],Products!A:C,3,0)</f>
        <v>Electronics</v>
      </c>
      <c r="G14094">
        <v>1</v>
      </c>
      <c r="H14094" s="6">
        <v>0.15168059987438137</v>
      </c>
      <c r="I14094" s="2">
        <f>VLOOKUP($E14094,
Products!$A$1:$F$201,MATCH(Orders!I$1,Products!$A$1:$F$1,0),0)</f>
        <v>17514.171240093368</v>
      </c>
      <c r="J14094" s="2">
        <f>VLOOKUP($E14094,
Products!$A$1:$F$201,MATCH(Orders!J$1,Products!$A$1:$F$1,0),0)</f>
        <v>12226.76247250809</v>
      </c>
    </row>
    <row r="14095" spans="1:10">
      <c r="A14095">
        <v>14094</v>
      </c>
      <c r="B14095" s="4">
        <v>45356</v>
      </c>
      <c r="C14095" s="10">
        <f>DATE(YEAR(orders[[#This Row],[order_date]]), MONTH(orders[[#This Row],[order_date]]), 1)</f>
        <v>45352</v>
      </c>
      <c r="D14095" t="s">
        <v>3754</v>
      </c>
      <c r="E14095" t="s">
        <v>583</v>
      </c>
      <c r="F14095" t="str">
        <f>VLOOKUP(orders[[#This Row],[product_id]],Products!A:C,3,0)</f>
        <v>Electronics</v>
      </c>
      <c r="G14095">
        <v>2</v>
      </c>
      <c r="H14095" s="6">
        <v>0.15535612013819861</v>
      </c>
      <c r="I14095" s="2">
        <f>VLOOKUP($E14095,
Products!$A$1:$F$201,MATCH(Orders!I$1,Products!$A$1:$F$1,0),0)</f>
        <v>22677.574574249091</v>
      </c>
      <c r="J14095" s="2">
        <f>VLOOKUP($E14095,
Products!$A$1:$F$201,MATCH(Orders!J$1,Products!$A$1:$F$1,0),0)</f>
        <v>16593.91273362303</v>
      </c>
    </row>
    <row r="14096" spans="1:10">
      <c r="A14096">
        <v>14095</v>
      </c>
      <c r="B14096" s="4">
        <v>45954</v>
      </c>
      <c r="C14096" s="10">
        <f>DATE(YEAR(orders[[#This Row],[order_date]]), MONTH(orders[[#This Row],[order_date]]), 1)</f>
        <v>45931</v>
      </c>
      <c r="D14096" t="s">
        <v>2173</v>
      </c>
      <c r="E14096" t="s">
        <v>562</v>
      </c>
      <c r="F14096" t="str">
        <f>VLOOKUP(orders[[#This Row],[product_id]],Products!A:C,3,0)</f>
        <v>Electronics</v>
      </c>
      <c r="G14096">
        <v>3</v>
      </c>
      <c r="H14096" s="6">
        <v>0.18690479000065416</v>
      </c>
      <c r="I14096" s="2">
        <f>VLOOKUP($E14096,
Products!$A$1:$F$201,MATCH(Orders!I$1,Products!$A$1:$F$1,0),0)</f>
        <v>2550.478597498749</v>
      </c>
      <c r="J14096" s="2">
        <f>VLOOKUP($E14096,
Products!$A$1:$F$201,MATCH(Orders!J$1,Products!$A$1:$F$1,0),0)</f>
        <v>1688.129752018375</v>
      </c>
    </row>
    <row r="14097" spans="1:10">
      <c r="A14097">
        <v>14096</v>
      </c>
      <c r="B14097" s="4">
        <v>45579</v>
      </c>
      <c r="C14097" s="10">
        <f>DATE(YEAR(orders[[#This Row],[order_date]]), MONTH(orders[[#This Row],[order_date]]), 1)</f>
        <v>45566</v>
      </c>
      <c r="D14097" t="s">
        <v>2730</v>
      </c>
      <c r="E14097" t="s">
        <v>525</v>
      </c>
      <c r="F14097" t="str">
        <f>VLOOKUP(orders[[#This Row],[product_id]],Products!A:C,3,0)</f>
        <v>Electronics</v>
      </c>
      <c r="G14097">
        <v>1</v>
      </c>
      <c r="H14097" s="6">
        <v>0.2034409420377018</v>
      </c>
      <c r="I14097" s="2">
        <f>VLOOKUP($E14097,
Products!$A$1:$F$201,MATCH(Orders!I$1,Products!$A$1:$F$1,0),0)</f>
        <v>2441.7405612875209</v>
      </c>
      <c r="J14097" s="2">
        <f>VLOOKUP($E14097,
Products!$A$1:$F$201,MATCH(Orders!J$1,Products!$A$1:$F$1,0),0)</f>
        <v>1934.1373706011941</v>
      </c>
    </row>
    <row r="14098" spans="1:10">
      <c r="A14098">
        <v>14097</v>
      </c>
      <c r="B14098" s="4">
        <v>45604</v>
      </c>
      <c r="C14098" s="10">
        <f>DATE(YEAR(orders[[#This Row],[order_date]]), MONTH(orders[[#This Row],[order_date]]), 1)</f>
        <v>45597</v>
      </c>
      <c r="D14098" t="s">
        <v>1479</v>
      </c>
      <c r="E14098" t="s">
        <v>691</v>
      </c>
      <c r="F14098" t="str">
        <f>VLOOKUP(orders[[#This Row],[product_id]],Products!A:C,3,0)</f>
        <v>Appliances</v>
      </c>
      <c r="G14098">
        <v>1</v>
      </c>
      <c r="H14098" s="6">
        <v>5.4132386150616857E-2</v>
      </c>
      <c r="I14098" s="2">
        <f>VLOOKUP($E14098,
Products!$A$1:$F$201,MATCH(Orders!I$1,Products!$A$1:$F$1,0),0)</f>
        <v>2337.6024778940591</v>
      </c>
      <c r="J14098" s="2">
        <f>VLOOKUP($E14098,
Products!$A$1:$F$201,MATCH(Orders!J$1,Products!$A$1:$F$1,0),0)</f>
        <v>1616.9957885138581</v>
      </c>
    </row>
    <row r="14099" spans="1:10">
      <c r="A14099">
        <v>14098</v>
      </c>
      <c r="B14099" s="4">
        <v>45180</v>
      </c>
      <c r="C14099" s="10">
        <f>DATE(YEAR(orders[[#This Row],[order_date]]), MONTH(orders[[#This Row],[order_date]]), 1)</f>
        <v>45170</v>
      </c>
      <c r="D14099" t="s">
        <v>3606</v>
      </c>
      <c r="E14099" t="s">
        <v>519</v>
      </c>
      <c r="F14099" t="str">
        <f>VLOOKUP(orders[[#This Row],[product_id]],Products!A:C,3,0)</f>
        <v>Electronics</v>
      </c>
      <c r="G14099">
        <v>1</v>
      </c>
      <c r="H14099" s="6">
        <v>0.23149623008990763</v>
      </c>
      <c r="I14099" s="2">
        <f>VLOOKUP($E14099,
Products!$A$1:$F$201,MATCH(Orders!I$1,Products!$A$1:$F$1,0),0)</f>
        <v>13103.02115426216</v>
      </c>
      <c r="J14099" s="2">
        <f>VLOOKUP($E14099,
Products!$A$1:$F$201,MATCH(Orders!J$1,Products!$A$1:$F$1,0),0)</f>
        <v>8775.5491996797755</v>
      </c>
    </row>
    <row r="14100" spans="1:10">
      <c r="A14100">
        <v>14099</v>
      </c>
      <c r="B14100" s="4">
        <v>45867</v>
      </c>
      <c r="C14100" s="10">
        <f>DATE(YEAR(orders[[#This Row],[order_date]]), MONTH(orders[[#This Row],[order_date]]), 1)</f>
        <v>45839</v>
      </c>
      <c r="D14100" t="s">
        <v>4523</v>
      </c>
      <c r="E14100" t="s">
        <v>686</v>
      </c>
      <c r="F14100" t="str">
        <f>VLOOKUP(orders[[#This Row],[product_id]],Products!A:C,3,0)</f>
        <v>Appliances</v>
      </c>
      <c r="G14100">
        <v>2</v>
      </c>
      <c r="H14100" s="6">
        <v>0.10624592156960665</v>
      </c>
      <c r="I14100" s="2">
        <f>VLOOKUP($E14100,
Products!$A$1:$F$201,MATCH(Orders!I$1,Products!$A$1:$F$1,0),0)</f>
        <v>25525.356267188719</v>
      </c>
      <c r="J14100" s="2">
        <f>VLOOKUP($E14100,
Products!$A$1:$F$201,MATCH(Orders!J$1,Products!$A$1:$F$1,0),0)</f>
        <v>18214.15981099859</v>
      </c>
    </row>
    <row r="14101" spans="1:10">
      <c r="A14101">
        <v>14100</v>
      </c>
      <c r="B14101" s="4">
        <v>45093</v>
      </c>
      <c r="C14101" s="10">
        <f>DATE(YEAR(orders[[#This Row],[order_date]]), MONTH(orders[[#This Row],[order_date]]), 1)</f>
        <v>45078</v>
      </c>
      <c r="D14101" t="s">
        <v>2099</v>
      </c>
      <c r="E14101" t="s">
        <v>540</v>
      </c>
      <c r="F14101" t="str">
        <f>VLOOKUP(orders[[#This Row],[product_id]],Products!A:C,3,0)</f>
        <v>Electronics</v>
      </c>
      <c r="G14101">
        <v>1</v>
      </c>
      <c r="H14101" s="6">
        <v>0.19654156035783682</v>
      </c>
      <c r="I14101" s="2">
        <f>VLOOKUP($E14101,
Products!$A$1:$F$201,MATCH(Orders!I$1,Products!$A$1:$F$1,0),0)</f>
        <v>27903.66571841111</v>
      </c>
      <c r="J14101" s="2">
        <f>VLOOKUP($E14101,
Products!$A$1:$F$201,MATCH(Orders!J$1,Products!$A$1:$F$1,0),0)</f>
        <v>20363.814715502049</v>
      </c>
    </row>
    <row r="14102" spans="1:10">
      <c r="A14102">
        <v>14101</v>
      </c>
      <c r="B14102" s="4">
        <v>45891</v>
      </c>
      <c r="C14102" s="10">
        <f>DATE(YEAR(orders[[#This Row],[order_date]]), MONTH(orders[[#This Row],[order_date]]), 1)</f>
        <v>45870</v>
      </c>
      <c r="D14102" t="s">
        <v>3404</v>
      </c>
      <c r="E14102" t="s">
        <v>695</v>
      </c>
      <c r="F14102" t="str">
        <f>VLOOKUP(orders[[#This Row],[product_id]],Products!A:C,3,0)</f>
        <v>Electronics</v>
      </c>
      <c r="G14102">
        <v>1</v>
      </c>
      <c r="H14102" s="6">
        <v>0.11835925093001243</v>
      </c>
      <c r="I14102" s="2">
        <f>VLOOKUP($E14102,
Products!$A$1:$F$201,MATCH(Orders!I$1,Products!$A$1:$F$1,0),0)</f>
        <v>2716.2219891886762</v>
      </c>
      <c r="J14102" s="2">
        <f>VLOOKUP($E14102,
Products!$A$1:$F$201,MATCH(Orders!J$1,Products!$A$1:$F$1,0),0)</f>
        <v>2045.0534052982539</v>
      </c>
    </row>
    <row r="14103" spans="1:10">
      <c r="A14103">
        <v>14102</v>
      </c>
      <c r="B14103" s="4">
        <v>45780</v>
      </c>
      <c r="C14103" s="10">
        <f>DATE(YEAR(orders[[#This Row],[order_date]]), MONTH(orders[[#This Row],[order_date]]), 1)</f>
        <v>45778</v>
      </c>
      <c r="D14103" t="s">
        <v>1497</v>
      </c>
      <c r="E14103" t="s">
        <v>694</v>
      </c>
      <c r="F14103" t="str">
        <f>VLOOKUP(orders[[#This Row],[product_id]],Products!A:C,3,0)</f>
        <v>Appliances</v>
      </c>
      <c r="G14103">
        <v>3</v>
      </c>
      <c r="H14103" s="6">
        <v>0.11408171283793571</v>
      </c>
      <c r="I14103" s="2">
        <f>VLOOKUP($E14103,
Products!$A$1:$F$201,MATCH(Orders!I$1,Products!$A$1:$F$1,0),0)</f>
        <v>6319.3885218993337</v>
      </c>
      <c r="J14103" s="2">
        <f>VLOOKUP($E14103,
Products!$A$1:$F$201,MATCH(Orders!J$1,Products!$A$1:$F$1,0),0)</f>
        <v>4956.0125433870189</v>
      </c>
    </row>
    <row r="14104" spans="1:10">
      <c r="A14104">
        <v>14103</v>
      </c>
      <c r="B14104" s="4">
        <v>46012</v>
      </c>
      <c r="C14104" s="10">
        <f>DATE(YEAR(orders[[#This Row],[order_date]]), MONTH(orders[[#This Row],[order_date]]), 1)</f>
        <v>45992</v>
      </c>
      <c r="D14104" t="s">
        <v>1181</v>
      </c>
      <c r="E14104" t="s">
        <v>652</v>
      </c>
      <c r="F14104" t="str">
        <f>VLOOKUP(orders[[#This Row],[product_id]],Products!A:C,3,0)</f>
        <v>Appliances</v>
      </c>
      <c r="G14104">
        <v>1</v>
      </c>
      <c r="H14104" s="6">
        <v>0.12462988556893571</v>
      </c>
      <c r="I14104" s="2">
        <f>VLOOKUP($E14104,
Products!$A$1:$F$201,MATCH(Orders!I$1,Products!$A$1:$F$1,0),0)</f>
        <v>6387.3122916387983</v>
      </c>
      <c r="J14104" s="2">
        <f>VLOOKUP($E14104,
Products!$A$1:$F$201,MATCH(Orders!J$1,Products!$A$1:$F$1,0),0)</f>
        <v>4880.3517286187262</v>
      </c>
    </row>
    <row r="14105" spans="1:10">
      <c r="A14105">
        <v>14104</v>
      </c>
      <c r="B14105" s="4">
        <v>45100</v>
      </c>
      <c r="C14105" s="10">
        <f>DATE(YEAR(orders[[#This Row],[order_date]]), MONTH(orders[[#This Row],[order_date]]), 1)</f>
        <v>45078</v>
      </c>
      <c r="D14105" t="s">
        <v>1209</v>
      </c>
      <c r="E14105" t="s">
        <v>589</v>
      </c>
      <c r="F14105" t="str">
        <f>VLOOKUP(orders[[#This Row],[product_id]],Products!A:C,3,0)</f>
        <v>Appliances</v>
      </c>
      <c r="G14105">
        <v>1</v>
      </c>
      <c r="H14105" s="6">
        <v>5.8534139559141454E-2</v>
      </c>
      <c r="I14105" s="2">
        <f>VLOOKUP($E14105,
Products!$A$1:$F$201,MATCH(Orders!I$1,Products!$A$1:$F$1,0),0)</f>
        <v>6227.1351854710047</v>
      </c>
      <c r="J14105" s="2">
        <f>VLOOKUP($E14105,
Products!$A$1:$F$201,MATCH(Orders!J$1,Products!$A$1:$F$1,0),0)</f>
        <v>4146.7707671772396</v>
      </c>
    </row>
    <row r="14106" spans="1:10">
      <c r="A14106">
        <v>14105</v>
      </c>
      <c r="B14106" s="4">
        <v>45550</v>
      </c>
      <c r="C14106" s="10">
        <f>DATE(YEAR(orders[[#This Row],[order_date]]), MONTH(orders[[#This Row],[order_date]]), 1)</f>
        <v>45536</v>
      </c>
      <c r="D14106" t="s">
        <v>2576</v>
      </c>
      <c r="E14106" t="s">
        <v>547</v>
      </c>
      <c r="F14106" t="str">
        <f>VLOOKUP(orders[[#This Row],[product_id]],Products!A:C,3,0)</f>
        <v>Appliances</v>
      </c>
      <c r="G14106">
        <v>2</v>
      </c>
      <c r="H14106" s="6">
        <v>6.6465066717410662E-2</v>
      </c>
      <c r="I14106" s="2">
        <f>VLOOKUP($E14106,
Products!$A$1:$F$201,MATCH(Orders!I$1,Products!$A$1:$F$1,0),0)</f>
        <v>2366.4310858022332</v>
      </c>
      <c r="J14106" s="2">
        <f>VLOOKUP($E14106,
Products!$A$1:$F$201,MATCH(Orders!J$1,Products!$A$1:$F$1,0),0)</f>
        <v>1841.1055346213741</v>
      </c>
    </row>
    <row r="14107" spans="1:10">
      <c r="A14107">
        <v>14106</v>
      </c>
      <c r="B14107" s="4">
        <v>45341</v>
      </c>
      <c r="C14107" s="10">
        <f>DATE(YEAR(orders[[#This Row],[order_date]]), MONTH(orders[[#This Row],[order_date]]), 1)</f>
        <v>45323</v>
      </c>
      <c r="D14107" t="s">
        <v>936</v>
      </c>
      <c r="E14107" t="s">
        <v>677</v>
      </c>
      <c r="F14107" t="str">
        <f>VLOOKUP(orders[[#This Row],[product_id]],Products!A:C,3,0)</f>
        <v>Electronics</v>
      </c>
      <c r="G14107">
        <v>1</v>
      </c>
      <c r="H14107" s="6">
        <v>0.21361977001191942</v>
      </c>
      <c r="I14107" s="2">
        <f>VLOOKUP($E14107,
Products!$A$1:$F$201,MATCH(Orders!I$1,Products!$A$1:$F$1,0),0)</f>
        <v>11360.699432756561</v>
      </c>
      <c r="J14107" s="2">
        <f>VLOOKUP($E14107,
Products!$A$1:$F$201,MATCH(Orders!J$1,Products!$A$1:$F$1,0),0)</f>
        <v>8118.8949869342459</v>
      </c>
    </row>
    <row r="14108" spans="1:10">
      <c r="A14108">
        <v>14107</v>
      </c>
      <c r="B14108" s="4">
        <v>45665</v>
      </c>
      <c r="C14108" s="10">
        <f>DATE(YEAR(orders[[#This Row],[order_date]]), MONTH(orders[[#This Row],[order_date]]), 1)</f>
        <v>45658</v>
      </c>
      <c r="D14108" t="s">
        <v>3631</v>
      </c>
      <c r="E14108" t="s">
        <v>603</v>
      </c>
      <c r="F14108" t="str">
        <f>VLOOKUP(orders[[#This Row],[product_id]],Products!A:C,3,0)</f>
        <v>Electronics</v>
      </c>
      <c r="G14108">
        <v>2</v>
      </c>
      <c r="H14108" s="6">
        <v>0.18008799879603313</v>
      </c>
      <c r="I14108" s="2">
        <f>VLOOKUP($E14108,
Products!$A$1:$F$201,MATCH(Orders!I$1,Products!$A$1:$F$1,0),0)</f>
        <v>10867.659217073329</v>
      </c>
      <c r="J14108" s="2">
        <f>VLOOKUP($E14108,
Products!$A$1:$F$201,MATCH(Orders!J$1,Products!$A$1:$F$1,0),0)</f>
        <v>8421.8829552397037</v>
      </c>
    </row>
    <row r="14109" spans="1:10">
      <c r="A14109">
        <v>14108</v>
      </c>
      <c r="B14109" s="4">
        <v>45601</v>
      </c>
      <c r="C14109" s="10">
        <f>DATE(YEAR(orders[[#This Row],[order_date]]), MONTH(orders[[#This Row],[order_date]]), 1)</f>
        <v>45597</v>
      </c>
      <c r="D14109" t="s">
        <v>4137</v>
      </c>
      <c r="E14109" t="s">
        <v>506</v>
      </c>
      <c r="F14109" t="str">
        <f>VLOOKUP(orders[[#This Row],[product_id]],Products!A:C,3,0)</f>
        <v>Electronics</v>
      </c>
      <c r="G14109">
        <v>1</v>
      </c>
      <c r="H14109" s="6">
        <v>0.12490888807232417</v>
      </c>
      <c r="I14109" s="2">
        <f>VLOOKUP($E14109,
Products!$A$1:$F$201,MATCH(Orders!I$1,Products!$A$1:$F$1,0),0)</f>
        <v>2354.115904304108</v>
      </c>
      <c r="J14109" s="2">
        <f>VLOOKUP($E14109,
Products!$A$1:$F$201,MATCH(Orders!J$1,Products!$A$1:$F$1,0),0)</f>
        <v>1810.784620830796</v>
      </c>
    </row>
    <row r="14110" spans="1:10">
      <c r="A14110">
        <v>14109</v>
      </c>
      <c r="B14110" s="4">
        <v>45052</v>
      </c>
      <c r="C14110" s="10">
        <f>DATE(YEAR(orders[[#This Row],[order_date]]), MONTH(orders[[#This Row],[order_date]]), 1)</f>
        <v>45047</v>
      </c>
      <c r="D14110" t="s">
        <v>2292</v>
      </c>
      <c r="E14110" t="s">
        <v>573</v>
      </c>
      <c r="F14110" t="str">
        <f>VLOOKUP(orders[[#This Row],[product_id]],Products!A:C,3,0)</f>
        <v>Electronics</v>
      </c>
      <c r="G14110">
        <v>2</v>
      </c>
      <c r="H14110" s="6">
        <v>0.22983278260245688</v>
      </c>
      <c r="I14110" s="2">
        <f>VLOOKUP($E14110,
Products!$A$1:$F$201,MATCH(Orders!I$1,Products!$A$1:$F$1,0),0)</f>
        <v>30443.851050190449</v>
      </c>
      <c r="J14110" s="2">
        <f>VLOOKUP($E14110,
Products!$A$1:$F$201,MATCH(Orders!J$1,Products!$A$1:$F$1,0),0)</f>
        <v>21165.126268210519</v>
      </c>
    </row>
    <row r="14111" spans="1:10">
      <c r="A14111">
        <v>14110</v>
      </c>
      <c r="B14111" s="4">
        <v>45867</v>
      </c>
      <c r="C14111" s="10">
        <f>DATE(YEAR(orders[[#This Row],[order_date]]), MONTH(orders[[#This Row],[order_date]]), 1)</f>
        <v>45839</v>
      </c>
      <c r="D14111" t="s">
        <v>2480</v>
      </c>
      <c r="E14111" t="s">
        <v>609</v>
      </c>
      <c r="F14111" t="str">
        <f>VLOOKUP(orders[[#This Row],[product_id]],Products!A:C,3,0)</f>
        <v>Appliances</v>
      </c>
      <c r="G14111">
        <v>1</v>
      </c>
      <c r="H14111" s="6">
        <v>5.0557114509877099E-2</v>
      </c>
      <c r="I14111" s="2">
        <f>VLOOKUP($E14111,
Products!$A$1:$F$201,MATCH(Orders!I$1,Products!$A$1:$F$1,0),0)</f>
        <v>2159.5378031052392</v>
      </c>
      <c r="J14111" s="2">
        <f>VLOOKUP($E14111,
Products!$A$1:$F$201,MATCH(Orders!J$1,Products!$A$1:$F$1,0),0)</f>
        <v>1501.9415981313371</v>
      </c>
    </row>
    <row r="14112" spans="1:10">
      <c r="A14112">
        <v>14111</v>
      </c>
      <c r="B14112" s="4">
        <v>45179</v>
      </c>
      <c r="C14112" s="10">
        <f>DATE(YEAR(orders[[#This Row],[order_date]]), MONTH(orders[[#This Row],[order_date]]), 1)</f>
        <v>45170</v>
      </c>
      <c r="D14112" t="s">
        <v>3796</v>
      </c>
      <c r="E14112" t="s">
        <v>583</v>
      </c>
      <c r="F14112" t="str">
        <f>VLOOKUP(orders[[#This Row],[product_id]],Products!A:C,3,0)</f>
        <v>Electronics</v>
      </c>
      <c r="G14112">
        <v>2</v>
      </c>
      <c r="H14112" s="6">
        <v>0.11727576912126916</v>
      </c>
      <c r="I14112" s="2">
        <f>VLOOKUP($E14112,
Products!$A$1:$F$201,MATCH(Orders!I$1,Products!$A$1:$F$1,0),0)</f>
        <v>22677.574574249091</v>
      </c>
      <c r="J14112" s="2">
        <f>VLOOKUP($E14112,
Products!$A$1:$F$201,MATCH(Orders!J$1,Products!$A$1:$F$1,0),0)</f>
        <v>16593.91273362303</v>
      </c>
    </row>
    <row r="14113" spans="1:10">
      <c r="A14113">
        <v>14112</v>
      </c>
      <c r="B14113" s="4">
        <v>45123</v>
      </c>
      <c r="C14113" s="10">
        <f>DATE(YEAR(orders[[#This Row],[order_date]]), MONTH(orders[[#This Row],[order_date]]), 1)</f>
        <v>45108</v>
      </c>
      <c r="D14113" t="s">
        <v>3443</v>
      </c>
      <c r="E14113" t="s">
        <v>679</v>
      </c>
      <c r="F14113" t="str">
        <f>VLOOKUP(orders[[#This Row],[product_id]],Products!A:C,3,0)</f>
        <v>Appliances</v>
      </c>
      <c r="G14113">
        <v>1</v>
      </c>
      <c r="H14113" s="6">
        <v>5.2655412063562924E-2</v>
      </c>
      <c r="I14113" s="2">
        <f>VLOOKUP($E14113,
Products!$A$1:$F$201,MATCH(Orders!I$1,Products!$A$1:$F$1,0),0)</f>
        <v>6336.1008284819591</v>
      </c>
      <c r="J14113" s="2">
        <f>VLOOKUP($E14113,
Products!$A$1:$F$201,MATCH(Orders!J$1,Products!$A$1:$F$1,0),0)</f>
        <v>5056.6203893460352</v>
      </c>
    </row>
    <row r="14114" spans="1:10">
      <c r="A14114">
        <v>14113</v>
      </c>
      <c r="B14114" s="4">
        <v>45339</v>
      </c>
      <c r="C14114" s="10">
        <f>DATE(YEAR(orders[[#This Row],[order_date]]), MONTH(orders[[#This Row],[order_date]]), 1)</f>
        <v>45323</v>
      </c>
      <c r="D14114" t="s">
        <v>2962</v>
      </c>
      <c r="E14114" t="s">
        <v>556</v>
      </c>
      <c r="F14114" t="str">
        <f>VLOOKUP(orders[[#This Row],[product_id]],Products!A:C,3,0)</f>
        <v>Appliances</v>
      </c>
      <c r="G14114">
        <v>1</v>
      </c>
      <c r="H14114" s="6">
        <v>0.13971254086569448</v>
      </c>
      <c r="I14114" s="2">
        <f>VLOOKUP($E14114,
Products!$A$1:$F$201,MATCH(Orders!I$1,Products!$A$1:$F$1,0),0)</f>
        <v>27054.121101651981</v>
      </c>
      <c r="J14114" s="2">
        <f>VLOOKUP($E14114,
Products!$A$1:$F$201,MATCH(Orders!J$1,Products!$A$1:$F$1,0),0)</f>
        <v>19388.930988794411</v>
      </c>
    </row>
    <row r="14115" spans="1:10">
      <c r="A14115">
        <v>14114</v>
      </c>
      <c r="B14115" s="4">
        <v>45702</v>
      </c>
      <c r="C14115" s="10">
        <f>DATE(YEAR(orders[[#This Row],[order_date]]), MONTH(orders[[#This Row],[order_date]]), 1)</f>
        <v>45689</v>
      </c>
      <c r="D14115" t="s">
        <v>4676</v>
      </c>
      <c r="E14115" t="s">
        <v>537</v>
      </c>
      <c r="F14115" t="str">
        <f>VLOOKUP(orders[[#This Row],[product_id]],Products!A:C,3,0)</f>
        <v>Electronics</v>
      </c>
      <c r="G14115">
        <v>1</v>
      </c>
      <c r="H14115" s="6">
        <v>0.16889756895934394</v>
      </c>
      <c r="I14115" s="2">
        <f>VLOOKUP($E14115,
Products!$A$1:$F$201,MATCH(Orders!I$1,Products!$A$1:$F$1,0),0)</f>
        <v>31703.831103033539</v>
      </c>
      <c r="J14115" s="2">
        <f>VLOOKUP($E14115,
Products!$A$1:$F$201,MATCH(Orders!J$1,Products!$A$1:$F$1,0),0)</f>
        <v>24504.340558054781</v>
      </c>
    </row>
    <row r="14116" spans="1:10">
      <c r="A14116">
        <v>14115</v>
      </c>
      <c r="B14116" s="4">
        <v>46004</v>
      </c>
      <c r="C14116" s="10">
        <f>DATE(YEAR(orders[[#This Row],[order_date]]), MONTH(orders[[#This Row],[order_date]]), 1)</f>
        <v>45992</v>
      </c>
      <c r="D14116" t="s">
        <v>836</v>
      </c>
      <c r="E14116" t="s">
        <v>605</v>
      </c>
      <c r="F14116" t="str">
        <f>VLOOKUP(orders[[#This Row],[product_id]],Products!A:C,3,0)</f>
        <v>Electronics</v>
      </c>
      <c r="G14116">
        <v>1</v>
      </c>
      <c r="H14116" s="6">
        <v>0.1808348163731367</v>
      </c>
      <c r="I14116" s="2">
        <f>VLOOKUP($E14116,
Products!$A$1:$F$201,MATCH(Orders!I$1,Products!$A$1:$F$1,0),0)</f>
        <v>2690.742909794456</v>
      </c>
      <c r="J14116" s="2">
        <f>VLOOKUP($E14116,
Products!$A$1:$F$201,MATCH(Orders!J$1,Products!$A$1:$F$1,0),0)</f>
        <v>2067.549626292313</v>
      </c>
    </row>
    <row r="14117" spans="1:10">
      <c r="A14117">
        <v>14116</v>
      </c>
      <c r="B14117" s="4">
        <v>45160</v>
      </c>
      <c r="C14117" s="10">
        <f>DATE(YEAR(orders[[#This Row],[order_date]]), MONTH(orders[[#This Row],[order_date]]), 1)</f>
        <v>45139</v>
      </c>
      <c r="D14117" t="s">
        <v>1448</v>
      </c>
      <c r="E14117" t="s">
        <v>652</v>
      </c>
      <c r="F14117" t="str">
        <f>VLOOKUP(orders[[#This Row],[product_id]],Products!A:C,3,0)</f>
        <v>Appliances</v>
      </c>
      <c r="G14117">
        <v>1</v>
      </c>
      <c r="H14117" s="6">
        <v>5.8707008970089215E-2</v>
      </c>
      <c r="I14117" s="2">
        <f>VLOOKUP($E14117,
Products!$A$1:$F$201,MATCH(Orders!I$1,Products!$A$1:$F$1,0),0)</f>
        <v>6387.3122916387983</v>
      </c>
      <c r="J14117" s="2">
        <f>VLOOKUP($E14117,
Products!$A$1:$F$201,MATCH(Orders!J$1,Products!$A$1:$F$1,0),0)</f>
        <v>4880.3517286187262</v>
      </c>
    </row>
    <row r="14118" spans="1:10">
      <c r="A14118">
        <v>14117</v>
      </c>
      <c r="B14118" s="4">
        <v>46012</v>
      </c>
      <c r="C14118" s="10">
        <f>DATE(YEAR(orders[[#This Row],[order_date]]), MONTH(orders[[#This Row],[order_date]]), 1)</f>
        <v>45992</v>
      </c>
      <c r="D14118" t="s">
        <v>1089</v>
      </c>
      <c r="E14118" t="s">
        <v>544</v>
      </c>
      <c r="F14118" t="str">
        <f>VLOOKUP(orders[[#This Row],[product_id]],Products!A:C,3,0)</f>
        <v>Electronics</v>
      </c>
      <c r="G14118">
        <v>1</v>
      </c>
      <c r="H14118" s="6">
        <v>0.11258430176524217</v>
      </c>
      <c r="I14118" s="2">
        <f>VLOOKUP($E14118,
Products!$A$1:$F$201,MATCH(Orders!I$1,Products!$A$1:$F$1,0),0)</f>
        <v>16273.22789477584</v>
      </c>
      <c r="J14118" s="2">
        <f>VLOOKUP($E14118,
Products!$A$1:$F$201,MATCH(Orders!J$1,Products!$A$1:$F$1,0),0)</f>
        <v>12683.607953986329</v>
      </c>
    </row>
    <row r="14119" spans="1:10">
      <c r="A14119">
        <v>14118</v>
      </c>
      <c r="B14119" s="4">
        <v>45122</v>
      </c>
      <c r="C14119" s="10">
        <f>DATE(YEAR(orders[[#This Row],[order_date]]), MONTH(orders[[#This Row],[order_date]]), 1)</f>
        <v>45108</v>
      </c>
      <c r="D14119" t="s">
        <v>3869</v>
      </c>
      <c r="E14119" t="s">
        <v>647</v>
      </c>
      <c r="F14119" t="str">
        <f>VLOOKUP(orders[[#This Row],[product_id]],Products!A:C,3,0)</f>
        <v>Electronics</v>
      </c>
      <c r="G14119">
        <v>2</v>
      </c>
      <c r="H14119" s="6">
        <v>0.21062120272926713</v>
      </c>
      <c r="I14119" s="2">
        <f>VLOOKUP($E14119,
Products!$A$1:$F$201,MATCH(Orders!I$1,Products!$A$1:$F$1,0),0)</f>
        <v>23187.883920109041</v>
      </c>
      <c r="J14119" s="2">
        <f>VLOOKUP($E14119,
Products!$A$1:$F$201,MATCH(Orders!J$1,Products!$A$1:$F$1,0),0)</f>
        <v>16217.564081273829</v>
      </c>
    </row>
    <row r="14120" spans="1:10">
      <c r="A14120">
        <v>14119</v>
      </c>
      <c r="B14120" s="4">
        <v>45468</v>
      </c>
      <c r="C14120" s="10">
        <f>DATE(YEAR(orders[[#This Row],[order_date]]), MONTH(orders[[#This Row],[order_date]]), 1)</f>
        <v>45444</v>
      </c>
      <c r="D14120" t="s">
        <v>2272</v>
      </c>
      <c r="E14120" t="s">
        <v>662</v>
      </c>
      <c r="F14120" t="str">
        <f>VLOOKUP(orders[[#This Row],[product_id]],Products!A:C,3,0)</f>
        <v>Electronics</v>
      </c>
      <c r="G14120">
        <v>3</v>
      </c>
      <c r="H14120" s="6">
        <v>0.13599850981200473</v>
      </c>
      <c r="I14120" s="2">
        <f>VLOOKUP($E14120,
Products!$A$1:$F$201,MATCH(Orders!I$1,Products!$A$1:$F$1,0),0)</f>
        <v>20028.650831777191</v>
      </c>
      <c r="J14120" s="2">
        <f>VLOOKUP($E14120,
Products!$A$1:$F$201,MATCH(Orders!J$1,Products!$A$1:$F$1,0),0)</f>
        <v>14139.84905320309</v>
      </c>
    </row>
    <row r="14121" spans="1:10">
      <c r="A14121">
        <v>14120</v>
      </c>
      <c r="B14121" s="4">
        <v>45221</v>
      </c>
      <c r="C14121" s="10">
        <f>DATE(YEAR(orders[[#This Row],[order_date]]), MONTH(orders[[#This Row],[order_date]]), 1)</f>
        <v>45200</v>
      </c>
      <c r="D14121" t="s">
        <v>3115</v>
      </c>
      <c r="E14121" t="s">
        <v>547</v>
      </c>
      <c r="F14121" t="str">
        <f>VLOOKUP(orders[[#This Row],[product_id]],Products!A:C,3,0)</f>
        <v>Appliances</v>
      </c>
      <c r="G14121">
        <v>2</v>
      </c>
      <c r="H14121" s="6">
        <v>8.8975758163107765E-2</v>
      </c>
      <c r="I14121" s="2">
        <f>VLOOKUP($E14121,
Products!$A$1:$F$201,MATCH(Orders!I$1,Products!$A$1:$F$1,0),0)</f>
        <v>2366.4310858022332</v>
      </c>
      <c r="J14121" s="2">
        <f>VLOOKUP($E14121,
Products!$A$1:$F$201,MATCH(Orders!J$1,Products!$A$1:$F$1,0),0)</f>
        <v>1841.1055346213741</v>
      </c>
    </row>
    <row r="14122" spans="1:10">
      <c r="A14122">
        <v>14121</v>
      </c>
      <c r="B14122" s="4">
        <v>45571</v>
      </c>
      <c r="C14122" s="10">
        <f>DATE(YEAR(orders[[#This Row],[order_date]]), MONTH(orders[[#This Row],[order_date]]), 1)</f>
        <v>45566</v>
      </c>
      <c r="D14122" t="s">
        <v>1466</v>
      </c>
      <c r="E14122" t="s">
        <v>519</v>
      </c>
      <c r="F14122" t="str">
        <f>VLOOKUP(orders[[#This Row],[product_id]],Products!A:C,3,0)</f>
        <v>Electronics</v>
      </c>
      <c r="G14122">
        <v>3</v>
      </c>
      <c r="H14122" s="6">
        <v>0.2297935693266116</v>
      </c>
      <c r="I14122" s="2">
        <f>VLOOKUP($E14122,
Products!$A$1:$F$201,MATCH(Orders!I$1,Products!$A$1:$F$1,0),0)</f>
        <v>13103.02115426216</v>
      </c>
      <c r="J14122" s="2">
        <f>VLOOKUP($E14122,
Products!$A$1:$F$201,MATCH(Orders!J$1,Products!$A$1:$F$1,0),0)</f>
        <v>8775.5491996797755</v>
      </c>
    </row>
    <row r="14123" spans="1:10">
      <c r="A14123">
        <v>14122</v>
      </c>
      <c r="B14123" s="4">
        <v>45082</v>
      </c>
      <c r="C14123" s="10">
        <f>DATE(YEAR(orders[[#This Row],[order_date]]), MONTH(orders[[#This Row],[order_date]]), 1)</f>
        <v>45078</v>
      </c>
      <c r="D14123" t="s">
        <v>1853</v>
      </c>
      <c r="E14123" t="s">
        <v>621</v>
      </c>
      <c r="F14123" t="str">
        <f>VLOOKUP(orders[[#This Row],[product_id]],Products!A:C,3,0)</f>
        <v>Electronics</v>
      </c>
      <c r="G14123">
        <v>3</v>
      </c>
      <c r="H14123" s="6">
        <v>0.18045595989740143</v>
      </c>
      <c r="I14123" s="2">
        <f>VLOOKUP($E14123,
Products!$A$1:$F$201,MATCH(Orders!I$1,Products!$A$1:$F$1,0),0)</f>
        <v>11784.05708818019</v>
      </c>
      <c r="J14123" s="2">
        <f>VLOOKUP($E14123,
Products!$A$1:$F$201,MATCH(Orders!J$1,Products!$A$1:$F$1,0),0)</f>
        <v>7779.8525757032758</v>
      </c>
    </row>
    <row r="14124" spans="1:10">
      <c r="A14124">
        <v>14123</v>
      </c>
      <c r="B14124" s="4">
        <v>45332</v>
      </c>
      <c r="C14124" s="10">
        <f>DATE(YEAR(orders[[#This Row],[order_date]]), MONTH(orders[[#This Row],[order_date]]), 1)</f>
        <v>45323</v>
      </c>
      <c r="D14124" t="s">
        <v>4658</v>
      </c>
      <c r="E14124" t="s">
        <v>644</v>
      </c>
      <c r="F14124" t="str">
        <f>VLOOKUP(orders[[#This Row],[product_id]],Products!A:C,3,0)</f>
        <v>Appliances</v>
      </c>
      <c r="G14124">
        <v>1</v>
      </c>
      <c r="H14124" s="6">
        <v>8.5176839432151943E-2</v>
      </c>
      <c r="I14124" s="2">
        <f>VLOOKUP($E14124,
Products!$A$1:$F$201,MATCH(Orders!I$1,Products!$A$1:$F$1,0),0)</f>
        <v>2076.3860361463489</v>
      </c>
      <c r="J14124" s="2">
        <f>VLOOKUP($E14124,
Products!$A$1:$F$201,MATCH(Orders!J$1,Products!$A$1:$F$1,0),0)</f>
        <v>1496.280632568785</v>
      </c>
    </row>
    <row r="14125" spans="1:10">
      <c r="A14125">
        <v>14124</v>
      </c>
      <c r="B14125" s="4">
        <v>45822</v>
      </c>
      <c r="C14125" s="10">
        <f>DATE(YEAR(orders[[#This Row],[order_date]]), MONTH(orders[[#This Row],[order_date]]), 1)</f>
        <v>45809</v>
      </c>
      <c r="D14125" t="s">
        <v>1648</v>
      </c>
      <c r="E14125" t="s">
        <v>580</v>
      </c>
      <c r="F14125" t="str">
        <f>VLOOKUP(orders[[#This Row],[product_id]],Products!A:C,3,0)</f>
        <v>Electronics</v>
      </c>
      <c r="G14125">
        <v>3</v>
      </c>
      <c r="H14125" s="6">
        <v>0.10554061332719988</v>
      </c>
      <c r="I14125" s="2">
        <f>VLOOKUP($E14125,
Products!$A$1:$F$201,MATCH(Orders!I$1,Products!$A$1:$F$1,0),0)</f>
        <v>29905.106989935579</v>
      </c>
      <c r="J14125" s="2">
        <f>VLOOKUP($E14125,
Products!$A$1:$F$201,MATCH(Orders!J$1,Products!$A$1:$F$1,0),0)</f>
        <v>22230.930488499071</v>
      </c>
    </row>
    <row r="14126" spans="1:10">
      <c r="A14126">
        <v>14125</v>
      </c>
      <c r="B14126" s="4">
        <v>45652</v>
      </c>
      <c r="C14126" s="10">
        <f>DATE(YEAR(orders[[#This Row],[order_date]]), MONTH(orders[[#This Row],[order_date]]), 1)</f>
        <v>45627</v>
      </c>
      <c r="D14126" t="s">
        <v>3401</v>
      </c>
      <c r="E14126" t="s">
        <v>552</v>
      </c>
      <c r="F14126" t="str">
        <f>VLOOKUP(orders[[#This Row],[product_id]],Products!A:C,3,0)</f>
        <v>Electronics</v>
      </c>
      <c r="G14126">
        <v>1</v>
      </c>
      <c r="H14126" s="6">
        <v>0.10551198121441809</v>
      </c>
      <c r="I14126" s="2">
        <f>VLOOKUP($E14126,
Products!$A$1:$F$201,MATCH(Orders!I$1,Products!$A$1:$F$1,0),0)</f>
        <v>20326.88586940234</v>
      </c>
      <c r="J14126" s="2">
        <f>VLOOKUP($E14126,
Products!$A$1:$F$201,MATCH(Orders!J$1,Products!$A$1:$F$1,0),0)</f>
        <v>14896.572579237891</v>
      </c>
    </row>
    <row r="14127" spans="1:10">
      <c r="A14127">
        <v>14126</v>
      </c>
      <c r="B14127" s="4">
        <v>45664</v>
      </c>
      <c r="C14127" s="10">
        <f>DATE(YEAR(orders[[#This Row],[order_date]]), MONTH(orders[[#This Row],[order_date]]), 1)</f>
        <v>45658</v>
      </c>
      <c r="D14127" t="s">
        <v>2002</v>
      </c>
      <c r="E14127" t="s">
        <v>609</v>
      </c>
      <c r="F14127" t="str">
        <f>VLOOKUP(orders[[#This Row],[product_id]],Products!A:C,3,0)</f>
        <v>Appliances</v>
      </c>
      <c r="G14127">
        <v>2</v>
      </c>
      <c r="H14127" s="6">
        <v>0.12762221601478915</v>
      </c>
      <c r="I14127" s="2">
        <f>VLOOKUP($E14127,
Products!$A$1:$F$201,MATCH(Orders!I$1,Products!$A$1:$F$1,0),0)</f>
        <v>2159.5378031052392</v>
      </c>
      <c r="J14127" s="2">
        <f>VLOOKUP($E14127,
Products!$A$1:$F$201,MATCH(Orders!J$1,Products!$A$1:$F$1,0),0)</f>
        <v>1501.9415981313371</v>
      </c>
    </row>
    <row r="14128" spans="1:10">
      <c r="A14128">
        <v>14127</v>
      </c>
      <c r="B14128" s="4">
        <v>45723</v>
      </c>
      <c r="C14128" s="10">
        <f>DATE(YEAR(orders[[#This Row],[order_date]]), MONTH(orders[[#This Row],[order_date]]), 1)</f>
        <v>45717</v>
      </c>
      <c r="D14128" t="s">
        <v>3108</v>
      </c>
      <c r="E14128" t="s">
        <v>529</v>
      </c>
      <c r="F14128" t="str">
        <f>VLOOKUP(orders[[#This Row],[product_id]],Products!A:C,3,0)</f>
        <v>Electronics</v>
      </c>
      <c r="G14128">
        <v>1</v>
      </c>
      <c r="H14128" s="6">
        <v>0.15375774092381381</v>
      </c>
      <c r="I14128" s="2">
        <f>VLOOKUP($E14128,
Products!$A$1:$F$201,MATCH(Orders!I$1,Products!$A$1:$F$1,0),0)</f>
        <v>18308.801775351771</v>
      </c>
      <c r="J14128" s="2">
        <f>VLOOKUP($E14128,
Products!$A$1:$F$201,MATCH(Orders!J$1,Products!$A$1:$F$1,0),0)</f>
        <v>12027.24184831013</v>
      </c>
    </row>
    <row r="14129" spans="1:10">
      <c r="A14129">
        <v>14128</v>
      </c>
      <c r="B14129" s="4">
        <v>45480</v>
      </c>
      <c r="C14129" s="10">
        <f>DATE(YEAR(orders[[#This Row],[order_date]]), MONTH(orders[[#This Row],[order_date]]), 1)</f>
        <v>45474</v>
      </c>
      <c r="D14129" t="s">
        <v>2853</v>
      </c>
      <c r="E14129" t="s">
        <v>655</v>
      </c>
      <c r="F14129" t="str">
        <f>VLOOKUP(orders[[#This Row],[product_id]],Products!A:C,3,0)</f>
        <v>Appliances</v>
      </c>
      <c r="G14129">
        <v>2</v>
      </c>
      <c r="H14129" s="6">
        <v>8.7749669164658622E-2</v>
      </c>
      <c r="I14129" s="2">
        <f>VLOOKUP($E14129,
Products!$A$1:$F$201,MATCH(Orders!I$1,Products!$A$1:$F$1,0),0)</f>
        <v>24072.170529057032</v>
      </c>
      <c r="J14129" s="2">
        <f>VLOOKUP($E14129,
Products!$A$1:$F$201,MATCH(Orders!J$1,Products!$A$1:$F$1,0),0)</f>
        <v>16358.626370717549</v>
      </c>
    </row>
    <row r="14130" spans="1:10">
      <c r="A14130">
        <v>14129</v>
      </c>
      <c r="B14130" s="4">
        <v>45301</v>
      </c>
      <c r="C14130" s="10">
        <f>DATE(YEAR(orders[[#This Row],[order_date]]), MONTH(orders[[#This Row],[order_date]]), 1)</f>
        <v>45292</v>
      </c>
      <c r="D14130" t="s">
        <v>3484</v>
      </c>
      <c r="E14130" t="s">
        <v>682</v>
      </c>
      <c r="F14130" t="str">
        <f>VLOOKUP(orders[[#This Row],[product_id]],Products!A:C,3,0)</f>
        <v>Electronics</v>
      </c>
      <c r="G14130">
        <v>1</v>
      </c>
      <c r="H14130" s="6">
        <v>0.19524401791457738</v>
      </c>
      <c r="I14130" s="2">
        <f>VLOOKUP($E14130,
Products!$A$1:$F$201,MATCH(Orders!I$1,Products!$A$1:$F$1,0),0)</f>
        <v>32533.33990892916</v>
      </c>
      <c r="J14130" s="2">
        <f>VLOOKUP($E14130,
Products!$A$1:$F$201,MATCH(Orders!J$1,Products!$A$1:$F$1,0),0)</f>
        <v>22734.712471507952</v>
      </c>
    </row>
    <row r="14131" spans="1:10">
      <c r="A14131">
        <v>14130</v>
      </c>
      <c r="B14131" s="4">
        <v>45381</v>
      </c>
      <c r="C14131" s="10">
        <f>DATE(YEAR(orders[[#This Row],[order_date]]), MONTH(orders[[#This Row],[order_date]]), 1)</f>
        <v>45352</v>
      </c>
      <c r="D14131" t="s">
        <v>2345</v>
      </c>
      <c r="E14131" t="s">
        <v>688</v>
      </c>
      <c r="F14131" t="str">
        <f>VLOOKUP(orders[[#This Row],[product_id]],Products!A:C,3,0)</f>
        <v>Appliances</v>
      </c>
      <c r="G14131">
        <v>1</v>
      </c>
      <c r="H14131" s="6">
        <v>0.11016955022405826</v>
      </c>
      <c r="I14131" s="2">
        <f>VLOOKUP($E14131,
Products!$A$1:$F$201,MATCH(Orders!I$1,Products!$A$1:$F$1,0),0)</f>
        <v>5983.6860426434141</v>
      </c>
      <c r="J14131" s="2">
        <f>VLOOKUP($E14131,
Products!$A$1:$F$201,MATCH(Orders!J$1,Products!$A$1:$F$1,0),0)</f>
        <v>3911.563059036529</v>
      </c>
    </row>
    <row r="14132" spans="1:10">
      <c r="A14132">
        <v>14131</v>
      </c>
      <c r="B14132" s="4">
        <v>45128</v>
      </c>
      <c r="C14132" s="10">
        <f>DATE(YEAR(orders[[#This Row],[order_date]]), MONTH(orders[[#This Row],[order_date]]), 1)</f>
        <v>45108</v>
      </c>
      <c r="D14132" t="s">
        <v>1006</v>
      </c>
      <c r="E14132" t="s">
        <v>560</v>
      </c>
      <c r="F14132" t="str">
        <f>VLOOKUP(orders[[#This Row],[product_id]],Products!A:C,3,0)</f>
        <v>Appliances</v>
      </c>
      <c r="G14132">
        <v>2</v>
      </c>
      <c r="H14132" s="6">
        <v>0.11218983645956471</v>
      </c>
      <c r="I14132" s="2">
        <f>VLOOKUP($E14132,
Products!$A$1:$F$201,MATCH(Orders!I$1,Products!$A$1:$F$1,0),0)</f>
        <v>6334.2190560739964</v>
      </c>
      <c r="J14132" s="2">
        <f>VLOOKUP($E14132,
Products!$A$1:$F$201,MATCH(Orders!J$1,Products!$A$1:$F$1,0),0)</f>
        <v>4117.6239066206717</v>
      </c>
    </row>
    <row r="14133" spans="1:10">
      <c r="A14133">
        <v>14132</v>
      </c>
      <c r="B14133" s="4">
        <v>45780</v>
      </c>
      <c r="C14133" s="10">
        <f>DATE(YEAR(orders[[#This Row],[order_date]]), MONTH(orders[[#This Row],[order_date]]), 1)</f>
        <v>45778</v>
      </c>
      <c r="D14133" t="s">
        <v>1314</v>
      </c>
      <c r="E14133" t="s">
        <v>575</v>
      </c>
      <c r="F14133" t="str">
        <f>VLOOKUP(orders[[#This Row],[product_id]],Products!A:C,3,0)</f>
        <v>Appliances</v>
      </c>
      <c r="G14133">
        <v>3</v>
      </c>
      <c r="H14133" s="6">
        <v>9.3084911441835713E-2</v>
      </c>
      <c r="I14133" s="2">
        <f>VLOOKUP($E14133,
Products!$A$1:$F$201,MATCH(Orders!I$1,Products!$A$1:$F$1,0),0)</f>
        <v>25283.54628276427</v>
      </c>
      <c r="J14133" s="2">
        <f>VLOOKUP($E14133,
Products!$A$1:$F$201,MATCH(Orders!J$1,Products!$A$1:$F$1,0),0)</f>
        <v>19310.503554692368</v>
      </c>
    </row>
    <row r="14134" spans="1:10">
      <c r="A14134">
        <v>14133</v>
      </c>
      <c r="B14134" s="4">
        <v>45650</v>
      </c>
      <c r="C14134" s="10">
        <f>DATE(YEAR(orders[[#This Row],[order_date]]), MONTH(orders[[#This Row],[order_date]]), 1)</f>
        <v>45627</v>
      </c>
      <c r="D14134" t="s">
        <v>2557</v>
      </c>
      <c r="E14134" t="s">
        <v>583</v>
      </c>
      <c r="F14134" t="str">
        <f>VLOOKUP(orders[[#This Row],[product_id]],Products!A:C,3,0)</f>
        <v>Electronics</v>
      </c>
      <c r="G14134">
        <v>1</v>
      </c>
      <c r="H14134" s="6">
        <v>0.15671208525251543</v>
      </c>
      <c r="I14134" s="2">
        <f>VLOOKUP($E14134,
Products!$A$1:$F$201,MATCH(Orders!I$1,Products!$A$1:$F$1,0),0)</f>
        <v>22677.574574249091</v>
      </c>
      <c r="J14134" s="2">
        <f>VLOOKUP($E14134,
Products!$A$1:$F$201,MATCH(Orders!J$1,Products!$A$1:$F$1,0),0)</f>
        <v>16593.91273362303</v>
      </c>
    </row>
    <row r="14135" spans="1:10">
      <c r="A14135">
        <v>14134</v>
      </c>
      <c r="B14135" s="4">
        <v>45266</v>
      </c>
      <c r="C14135" s="10">
        <f>DATE(YEAR(orders[[#This Row],[order_date]]), MONTH(orders[[#This Row],[order_date]]), 1)</f>
        <v>45261</v>
      </c>
      <c r="D14135" t="s">
        <v>1587</v>
      </c>
      <c r="E14135" t="s">
        <v>578</v>
      </c>
      <c r="F14135" t="str">
        <f>VLOOKUP(orders[[#This Row],[product_id]],Products!A:C,3,0)</f>
        <v>Electronics</v>
      </c>
      <c r="G14135">
        <v>2</v>
      </c>
      <c r="H14135" s="6">
        <v>0.23396107534793728</v>
      </c>
      <c r="I14135" s="2">
        <f>VLOOKUP($E14135,
Products!$A$1:$F$201,MATCH(Orders!I$1,Products!$A$1:$F$1,0),0)</f>
        <v>2632.553295816565</v>
      </c>
      <c r="J14135" s="2">
        <f>VLOOKUP($E14135,
Products!$A$1:$F$201,MATCH(Orders!J$1,Products!$A$1:$F$1,0),0)</f>
        <v>1732.316114566717</v>
      </c>
    </row>
    <row r="14136" spans="1:10">
      <c r="A14136">
        <v>14135</v>
      </c>
      <c r="B14136" s="4">
        <v>45188</v>
      </c>
      <c r="C14136" s="10">
        <f>DATE(YEAR(orders[[#This Row],[order_date]]), MONTH(orders[[#This Row],[order_date]]), 1)</f>
        <v>45170</v>
      </c>
      <c r="D14136" t="s">
        <v>2956</v>
      </c>
      <c r="E14136" t="s">
        <v>668</v>
      </c>
      <c r="F14136" t="str">
        <f>VLOOKUP(orders[[#This Row],[product_id]],Products!A:C,3,0)</f>
        <v>Electronics</v>
      </c>
      <c r="G14136">
        <v>2</v>
      </c>
      <c r="H14136" s="6">
        <v>0.22425435911525513</v>
      </c>
      <c r="I14136" s="2">
        <f>VLOOKUP($E14136,
Products!$A$1:$F$201,MATCH(Orders!I$1,Products!$A$1:$F$1,0),0)</f>
        <v>23702.058773663419</v>
      </c>
      <c r="J14136" s="2">
        <f>VLOOKUP($E14136,
Products!$A$1:$F$201,MATCH(Orders!J$1,Products!$A$1:$F$1,0),0)</f>
        <v>17657.804767621328</v>
      </c>
    </row>
    <row r="14137" spans="1:10">
      <c r="A14137">
        <v>14136</v>
      </c>
      <c r="B14137" s="4">
        <v>45469</v>
      </c>
      <c r="C14137" s="10">
        <f>DATE(YEAR(orders[[#This Row],[order_date]]), MONTH(orders[[#This Row],[order_date]]), 1)</f>
        <v>45444</v>
      </c>
      <c r="D14137" t="s">
        <v>3798</v>
      </c>
      <c r="E14137" t="s">
        <v>549</v>
      </c>
      <c r="F14137" t="str">
        <f>VLOOKUP(orders[[#This Row],[product_id]],Products!A:C,3,0)</f>
        <v>Electronics</v>
      </c>
      <c r="G14137">
        <v>2</v>
      </c>
      <c r="H14137" s="6">
        <v>0.22300531917815702</v>
      </c>
      <c r="I14137" s="2">
        <f>VLOOKUP($E14137,
Products!$A$1:$F$201,MATCH(Orders!I$1,Products!$A$1:$F$1,0),0)</f>
        <v>32579.222893763279</v>
      </c>
      <c r="J14137" s="2">
        <f>VLOOKUP($E14137,
Products!$A$1:$F$201,MATCH(Orders!J$1,Products!$A$1:$F$1,0),0)</f>
        <v>22472.912188105081</v>
      </c>
    </row>
    <row r="14138" spans="1:10">
      <c r="A14138">
        <v>14137</v>
      </c>
      <c r="B14138" s="4">
        <v>45477</v>
      </c>
      <c r="C14138" s="10">
        <f>DATE(YEAR(orders[[#This Row],[order_date]]), MONTH(orders[[#This Row],[order_date]]), 1)</f>
        <v>45474</v>
      </c>
      <c r="D14138" t="s">
        <v>1927</v>
      </c>
      <c r="E14138" t="s">
        <v>669</v>
      </c>
      <c r="F14138" t="str">
        <f>VLOOKUP(orders[[#This Row],[product_id]],Products!A:C,3,0)</f>
        <v>Electronics</v>
      </c>
      <c r="G14138">
        <v>1</v>
      </c>
      <c r="H14138" s="6">
        <v>0.20925289070551115</v>
      </c>
      <c r="I14138" s="2">
        <f>VLOOKUP($E14138,
Products!$A$1:$F$201,MATCH(Orders!I$1,Products!$A$1:$F$1,0),0)</f>
        <v>11708.03419603835</v>
      </c>
      <c r="J14138" s="2">
        <f>VLOOKUP($E14138,
Products!$A$1:$F$201,MATCH(Orders!J$1,Products!$A$1:$F$1,0),0)</f>
        <v>7784.9580101998827</v>
      </c>
    </row>
    <row r="14139" spans="1:10">
      <c r="A14139">
        <v>14138</v>
      </c>
      <c r="B14139" s="4">
        <v>45564</v>
      </c>
      <c r="C14139" s="10">
        <f>DATE(YEAR(orders[[#This Row],[order_date]]), MONTH(orders[[#This Row],[order_date]]), 1)</f>
        <v>45536</v>
      </c>
      <c r="D14139" t="s">
        <v>2865</v>
      </c>
      <c r="E14139" t="s">
        <v>594</v>
      </c>
      <c r="F14139" t="str">
        <f>VLOOKUP(orders[[#This Row],[product_id]],Products!A:C,3,0)</f>
        <v>Electronics</v>
      </c>
      <c r="G14139">
        <v>1</v>
      </c>
      <c r="H14139" s="6">
        <v>0.19213231458192534</v>
      </c>
      <c r="I14139" s="2">
        <f>VLOOKUP($E14139,
Products!$A$1:$F$201,MATCH(Orders!I$1,Products!$A$1:$F$1,0),0)</f>
        <v>19992.108086337241</v>
      </c>
      <c r="J14139" s="2">
        <f>VLOOKUP($E14139,
Products!$A$1:$F$201,MATCH(Orders!J$1,Products!$A$1:$F$1,0),0)</f>
        <v>14456.6967044005</v>
      </c>
    </row>
    <row r="14140" spans="1:10">
      <c r="A14140">
        <v>14139</v>
      </c>
      <c r="B14140" s="4">
        <v>45091</v>
      </c>
      <c r="C14140" s="10">
        <f>DATE(YEAR(orders[[#This Row],[order_date]]), MONTH(orders[[#This Row],[order_date]]), 1)</f>
        <v>45078</v>
      </c>
      <c r="D14140" t="s">
        <v>3926</v>
      </c>
      <c r="E14140" t="s">
        <v>520</v>
      </c>
      <c r="F14140" t="str">
        <f>VLOOKUP(orders[[#This Row],[product_id]],Products!A:C,3,0)</f>
        <v>Electronics</v>
      </c>
      <c r="G14140">
        <v>3</v>
      </c>
      <c r="H14140" s="6">
        <v>0.15502349538461646</v>
      </c>
      <c r="I14140" s="2">
        <f>VLOOKUP($E14140,
Products!$A$1:$F$201,MATCH(Orders!I$1,Products!$A$1:$F$1,0),0)</f>
        <v>19053.584916305819</v>
      </c>
      <c r="J14140" s="2">
        <f>VLOOKUP($E14140,
Products!$A$1:$F$201,MATCH(Orders!J$1,Products!$A$1:$F$1,0),0)</f>
        <v>13248.74841276826</v>
      </c>
    </row>
    <row r="14141" spans="1:10">
      <c r="A14141">
        <v>14140</v>
      </c>
      <c r="B14141" s="4">
        <v>45684</v>
      </c>
      <c r="C14141" s="10">
        <f>DATE(YEAR(orders[[#This Row],[order_date]]), MONTH(orders[[#This Row],[order_date]]), 1)</f>
        <v>45658</v>
      </c>
      <c r="D14141" t="s">
        <v>3134</v>
      </c>
      <c r="E14141" t="s">
        <v>550</v>
      </c>
      <c r="F14141" t="str">
        <f>VLOOKUP(orders[[#This Row],[product_id]],Products!A:C,3,0)</f>
        <v>Electronics</v>
      </c>
      <c r="G14141">
        <v>1</v>
      </c>
      <c r="H14141" s="6">
        <v>0.16338993936241847</v>
      </c>
      <c r="I14141" s="2">
        <f>VLOOKUP($E14141,
Products!$A$1:$F$201,MATCH(Orders!I$1,Products!$A$1:$F$1,0),0)</f>
        <v>21928.70634496431</v>
      </c>
      <c r="J14141" s="2">
        <f>VLOOKUP($E14141,
Products!$A$1:$F$201,MATCH(Orders!J$1,Products!$A$1:$F$1,0),0)</f>
        <v>17227.037321653719</v>
      </c>
    </row>
    <row r="14142" spans="1:10">
      <c r="A14142">
        <v>14141</v>
      </c>
      <c r="B14142" s="4">
        <v>45547</v>
      </c>
      <c r="C14142" s="10">
        <f>DATE(YEAR(orders[[#This Row],[order_date]]), MONTH(orders[[#This Row],[order_date]]), 1)</f>
        <v>45536</v>
      </c>
      <c r="D14142" t="s">
        <v>1460</v>
      </c>
      <c r="E14142" t="s">
        <v>627</v>
      </c>
      <c r="F14142" t="str">
        <f>VLOOKUP(orders[[#This Row],[product_id]],Products!A:C,3,0)</f>
        <v>Electronics</v>
      </c>
      <c r="G14142">
        <v>1</v>
      </c>
      <c r="H14142" s="6">
        <v>0.19706861575608114</v>
      </c>
      <c r="I14142" s="2">
        <f>VLOOKUP($E14142,
Products!$A$1:$F$201,MATCH(Orders!I$1,Products!$A$1:$F$1,0),0)</f>
        <v>21043.736386381101</v>
      </c>
      <c r="J14142" s="2">
        <f>VLOOKUP($E14142,
Products!$A$1:$F$201,MATCH(Orders!J$1,Products!$A$1:$F$1,0),0)</f>
        <v>14357.858783760659</v>
      </c>
    </row>
    <row r="14143" spans="1:10">
      <c r="A14143">
        <v>14142</v>
      </c>
      <c r="B14143" s="4">
        <v>44977</v>
      </c>
      <c r="C14143" s="10">
        <f>DATE(YEAR(orders[[#This Row],[order_date]]), MONTH(orders[[#This Row],[order_date]]), 1)</f>
        <v>44958</v>
      </c>
      <c r="D14143" t="s">
        <v>3707</v>
      </c>
      <c r="E14143" t="s">
        <v>567</v>
      </c>
      <c r="F14143" t="str">
        <f>VLOOKUP(orders[[#This Row],[product_id]],Products!A:C,3,0)</f>
        <v>Electronics</v>
      </c>
      <c r="G14143">
        <v>2</v>
      </c>
      <c r="H14143" s="6">
        <v>0.12593059470327767</v>
      </c>
      <c r="I14143" s="2">
        <f>VLOOKUP($E14143,
Products!$A$1:$F$201,MATCH(Orders!I$1,Products!$A$1:$F$1,0),0)</f>
        <v>17514.171240093368</v>
      </c>
      <c r="J14143" s="2">
        <f>VLOOKUP($E14143,
Products!$A$1:$F$201,MATCH(Orders!J$1,Products!$A$1:$F$1,0),0)</f>
        <v>12226.76247250809</v>
      </c>
    </row>
    <row r="14144" spans="1:10">
      <c r="A14144">
        <v>14143</v>
      </c>
      <c r="B14144" s="4">
        <v>45415</v>
      </c>
      <c r="C14144" s="10">
        <f>DATE(YEAR(orders[[#This Row],[order_date]]), MONTH(orders[[#This Row],[order_date]]), 1)</f>
        <v>45413</v>
      </c>
      <c r="D14144" t="s">
        <v>1912</v>
      </c>
      <c r="E14144" t="s">
        <v>597</v>
      </c>
      <c r="F14144" t="str">
        <f>VLOOKUP(orders[[#This Row],[product_id]],Products!A:C,3,0)</f>
        <v>Appliances</v>
      </c>
      <c r="G14144">
        <v>1</v>
      </c>
      <c r="H14144" s="6">
        <v>0.10534853837438619</v>
      </c>
      <c r="I14144" s="2">
        <f>VLOOKUP($E14144,
Products!$A$1:$F$201,MATCH(Orders!I$1,Products!$A$1:$F$1,0),0)</f>
        <v>22545.827750919081</v>
      </c>
      <c r="J14144" s="2">
        <f>VLOOKUP($E14144,
Products!$A$1:$F$201,MATCH(Orders!J$1,Products!$A$1:$F$1,0),0)</f>
        <v>15091.172935360129</v>
      </c>
    </row>
    <row r="14145" spans="1:10">
      <c r="A14145">
        <v>14144</v>
      </c>
      <c r="B14145" s="4">
        <v>45124</v>
      </c>
      <c r="C14145" s="10">
        <f>DATE(YEAR(orders[[#This Row],[order_date]]), MONTH(orders[[#This Row],[order_date]]), 1)</f>
        <v>45108</v>
      </c>
      <c r="D14145" t="s">
        <v>1501</v>
      </c>
      <c r="E14145" t="s">
        <v>683</v>
      </c>
      <c r="F14145" t="str">
        <f>VLOOKUP(orders[[#This Row],[product_id]],Products!A:C,3,0)</f>
        <v>Electronics</v>
      </c>
      <c r="G14145">
        <v>1</v>
      </c>
      <c r="H14145" s="6">
        <v>0.24080057238773414</v>
      </c>
      <c r="I14145" s="2">
        <f>VLOOKUP($E14145,
Products!$A$1:$F$201,MATCH(Orders!I$1,Products!$A$1:$F$1,0),0)</f>
        <v>30555.409096588959</v>
      </c>
      <c r="J14145" s="2">
        <f>VLOOKUP($E14145,
Products!$A$1:$F$201,MATCH(Orders!J$1,Products!$A$1:$F$1,0),0)</f>
        <v>20295.233857550291</v>
      </c>
    </row>
    <row r="14146" spans="1:10">
      <c r="A14146">
        <v>14145</v>
      </c>
      <c r="B14146" s="4">
        <v>45973</v>
      </c>
      <c r="C14146" s="10">
        <f>DATE(YEAR(orders[[#This Row],[order_date]]), MONTH(orders[[#This Row],[order_date]]), 1)</f>
        <v>45962</v>
      </c>
      <c r="D14146" t="s">
        <v>3090</v>
      </c>
      <c r="E14146" t="s">
        <v>518</v>
      </c>
      <c r="F14146" t="str">
        <f>VLOOKUP(orders[[#This Row],[product_id]],Products!A:C,3,0)</f>
        <v>Electronics</v>
      </c>
      <c r="G14146">
        <v>3</v>
      </c>
      <c r="H14146" s="6">
        <v>0.11469832102504564</v>
      </c>
      <c r="I14146" s="2">
        <f>VLOOKUP($E14146,
Products!$A$1:$F$201,MATCH(Orders!I$1,Products!$A$1:$F$1,0),0)</f>
        <v>23393.890826127132</v>
      </c>
      <c r="J14146" s="2">
        <f>VLOOKUP($E14146,
Products!$A$1:$F$201,MATCH(Orders!J$1,Products!$A$1:$F$1,0),0)</f>
        <v>16064.756531016081</v>
      </c>
    </row>
    <row r="14147" spans="1:10">
      <c r="A14147">
        <v>14146</v>
      </c>
      <c r="B14147" s="4">
        <v>45591</v>
      </c>
      <c r="C14147" s="10">
        <f>DATE(YEAR(orders[[#This Row],[order_date]]), MONTH(orders[[#This Row],[order_date]]), 1)</f>
        <v>45566</v>
      </c>
      <c r="D14147" t="s">
        <v>4115</v>
      </c>
      <c r="E14147" t="s">
        <v>610</v>
      </c>
      <c r="F14147" t="str">
        <f>VLOOKUP(orders[[#This Row],[product_id]],Products!A:C,3,0)</f>
        <v>Appliances</v>
      </c>
      <c r="G14147">
        <v>1</v>
      </c>
      <c r="H14147" s="6">
        <v>0.13864283617409989</v>
      </c>
      <c r="I14147" s="2">
        <f>VLOOKUP($E14147,
Products!$A$1:$F$201,MATCH(Orders!I$1,Products!$A$1:$F$1,0),0)</f>
        <v>23456.386855186989</v>
      </c>
      <c r="J14147" s="2">
        <f>VLOOKUP($E14147,
Products!$A$1:$F$201,MATCH(Orders!J$1,Products!$A$1:$F$1,0),0)</f>
        <v>16522.385271144129</v>
      </c>
    </row>
    <row r="14148" spans="1:10">
      <c r="A14148">
        <v>14147</v>
      </c>
      <c r="B14148" s="4">
        <v>45589</v>
      </c>
      <c r="C14148" s="10">
        <f>DATE(YEAR(orders[[#This Row],[order_date]]), MONTH(orders[[#This Row],[order_date]]), 1)</f>
        <v>45566</v>
      </c>
      <c r="D14148" t="s">
        <v>2700</v>
      </c>
      <c r="E14148" t="s">
        <v>664</v>
      </c>
      <c r="F14148" t="str">
        <f>VLOOKUP(orders[[#This Row],[product_id]],Products!A:C,3,0)</f>
        <v>Appliances</v>
      </c>
      <c r="G14148">
        <v>3</v>
      </c>
      <c r="H14148" s="6">
        <v>0.13618248803798139</v>
      </c>
      <c r="I14148" s="2">
        <f>VLOOKUP($E14148,
Products!$A$1:$F$201,MATCH(Orders!I$1,Products!$A$1:$F$1,0),0)</f>
        <v>2181.6314584966208</v>
      </c>
      <c r="J14148" s="2">
        <f>VLOOKUP($E14148,
Products!$A$1:$F$201,MATCH(Orders!J$1,Products!$A$1:$F$1,0),0)</f>
        <v>1607.5776178781809</v>
      </c>
    </row>
    <row r="14149" spans="1:10">
      <c r="A14149">
        <v>14148</v>
      </c>
      <c r="B14149" s="4">
        <v>45192</v>
      </c>
      <c r="C14149" s="10">
        <f>DATE(YEAR(orders[[#This Row],[order_date]]), MONTH(orders[[#This Row],[order_date]]), 1)</f>
        <v>45170</v>
      </c>
      <c r="D14149" t="s">
        <v>4591</v>
      </c>
      <c r="E14149" t="s">
        <v>510</v>
      </c>
      <c r="F14149" t="str">
        <f>VLOOKUP(orders[[#This Row],[product_id]],Products!A:C,3,0)</f>
        <v>Appliances</v>
      </c>
      <c r="G14149">
        <v>2</v>
      </c>
      <c r="H14149" s="6">
        <v>0.12024585657291187</v>
      </c>
      <c r="I14149" s="2">
        <f>VLOOKUP($E14149,
Products!$A$1:$F$201,MATCH(Orders!I$1,Products!$A$1:$F$1,0),0)</f>
        <v>23457.606610250739</v>
      </c>
      <c r="J14149" s="2">
        <f>VLOOKUP($E14149,
Products!$A$1:$F$201,MATCH(Orders!J$1,Products!$A$1:$F$1,0),0)</f>
        <v>17038.831523124281</v>
      </c>
    </row>
    <row r="14150" spans="1:10">
      <c r="A14150">
        <v>14149</v>
      </c>
      <c r="B14150" s="4">
        <v>44999</v>
      </c>
      <c r="C14150" s="10">
        <f>DATE(YEAR(orders[[#This Row],[order_date]]), MONTH(orders[[#This Row],[order_date]]), 1)</f>
        <v>44986</v>
      </c>
      <c r="D14150" t="s">
        <v>2029</v>
      </c>
      <c r="E14150" t="s">
        <v>588</v>
      </c>
      <c r="F14150" t="str">
        <f>VLOOKUP(orders[[#This Row],[product_id]],Products!A:C,3,0)</f>
        <v>Electronics</v>
      </c>
      <c r="G14150">
        <v>1</v>
      </c>
      <c r="H14150" s="6">
        <v>0.11617413603552164</v>
      </c>
      <c r="I14150" s="2">
        <f>VLOOKUP($E14150,
Products!$A$1:$F$201,MATCH(Orders!I$1,Products!$A$1:$F$1,0),0)</f>
        <v>32539.342481911372</v>
      </c>
      <c r="J14150" s="2">
        <f>VLOOKUP($E14150,
Products!$A$1:$F$201,MATCH(Orders!J$1,Products!$A$1:$F$1,0),0)</f>
        <v>21531.252982830021</v>
      </c>
    </row>
    <row r="14151" spans="1:10">
      <c r="A14151">
        <v>14150</v>
      </c>
      <c r="B14151" s="4">
        <v>45003</v>
      </c>
      <c r="C14151" s="10">
        <f>DATE(YEAR(orders[[#This Row],[order_date]]), MONTH(orders[[#This Row],[order_date]]), 1)</f>
        <v>44986</v>
      </c>
      <c r="D14151" t="s">
        <v>4378</v>
      </c>
      <c r="E14151" t="s">
        <v>641</v>
      </c>
      <c r="F14151" t="str">
        <f>VLOOKUP(orders[[#This Row],[product_id]],Products!A:C,3,0)</f>
        <v>Appliances</v>
      </c>
      <c r="G14151">
        <v>1</v>
      </c>
      <c r="H14151" s="6">
        <v>8.5509162668647845E-2</v>
      </c>
      <c r="I14151" s="2">
        <f>VLOOKUP($E14151,
Products!$A$1:$F$201,MATCH(Orders!I$1,Products!$A$1:$F$1,0),0)</f>
        <v>27167.965718506261</v>
      </c>
      <c r="J14151" s="2">
        <f>VLOOKUP($E14151,
Products!$A$1:$F$201,MATCH(Orders!J$1,Products!$A$1:$F$1,0),0)</f>
        <v>19748.025676381669</v>
      </c>
    </row>
    <row r="14152" spans="1:10">
      <c r="A14152">
        <v>14151</v>
      </c>
      <c r="B14152" s="4">
        <v>45470</v>
      </c>
      <c r="C14152" s="10">
        <f>DATE(YEAR(orders[[#This Row],[order_date]]), MONTH(orders[[#This Row],[order_date]]), 1)</f>
        <v>45444</v>
      </c>
      <c r="D14152" t="s">
        <v>927</v>
      </c>
      <c r="E14152" t="s">
        <v>646</v>
      </c>
      <c r="F14152" t="str">
        <f>VLOOKUP(orders[[#This Row],[product_id]],Products!A:C,3,0)</f>
        <v>Electronics</v>
      </c>
      <c r="G14152">
        <v>3</v>
      </c>
      <c r="H14152" s="6">
        <v>0.10946859400947226</v>
      </c>
      <c r="I14152" s="2">
        <f>VLOOKUP($E14152,
Products!$A$1:$F$201,MATCH(Orders!I$1,Products!$A$1:$F$1,0),0)</f>
        <v>18424.12750052143</v>
      </c>
      <c r="J14152" s="2">
        <f>VLOOKUP($E14152,
Products!$A$1:$F$201,MATCH(Orders!J$1,Products!$A$1:$F$1,0),0)</f>
        <v>14575.25356690323</v>
      </c>
    </row>
    <row r="14153" spans="1:10">
      <c r="A14153">
        <v>14152</v>
      </c>
      <c r="B14153" s="4">
        <v>45807</v>
      </c>
      <c r="C14153" s="10">
        <f>DATE(YEAR(orders[[#This Row],[order_date]]), MONTH(orders[[#This Row],[order_date]]), 1)</f>
        <v>45778</v>
      </c>
      <c r="D14153" t="s">
        <v>1717</v>
      </c>
      <c r="E14153" t="s">
        <v>674</v>
      </c>
      <c r="F14153" t="str">
        <f>VLOOKUP(orders[[#This Row],[product_id]],Products!A:C,3,0)</f>
        <v>Appliances</v>
      </c>
      <c r="G14153">
        <v>3</v>
      </c>
      <c r="H14153" s="6">
        <v>5.7765072582949877E-2</v>
      </c>
      <c r="I14153" s="2">
        <f>VLOOKUP($E14153,
Products!$A$1:$F$201,MATCH(Orders!I$1,Products!$A$1:$F$1,0),0)</f>
        <v>6324.5253633508046</v>
      </c>
      <c r="J14153" s="2">
        <f>VLOOKUP($E14153,
Products!$A$1:$F$201,MATCH(Orders!J$1,Products!$A$1:$F$1,0),0)</f>
        <v>4493.055585088201</v>
      </c>
    </row>
    <row r="14154" spans="1:10">
      <c r="A14154">
        <v>14153</v>
      </c>
      <c r="B14154" s="4">
        <v>45361</v>
      </c>
      <c r="C14154" s="10">
        <f>DATE(YEAR(orders[[#This Row],[order_date]]), MONTH(orders[[#This Row],[order_date]]), 1)</f>
        <v>45352</v>
      </c>
      <c r="D14154" t="s">
        <v>3513</v>
      </c>
      <c r="E14154" t="s">
        <v>522</v>
      </c>
      <c r="F14154" t="str">
        <f>VLOOKUP(orders[[#This Row],[product_id]],Products!A:C,3,0)</f>
        <v>Appliances</v>
      </c>
      <c r="G14154">
        <v>2</v>
      </c>
      <c r="H14154" s="6">
        <v>0.10137980570190659</v>
      </c>
      <c r="I14154" s="2">
        <f>VLOOKUP($E14154,
Products!$A$1:$F$201,MATCH(Orders!I$1,Products!$A$1:$F$1,0),0)</f>
        <v>24966.707940261898</v>
      </c>
      <c r="J14154" s="2">
        <f>VLOOKUP($E14154,
Products!$A$1:$F$201,MATCH(Orders!J$1,Products!$A$1:$F$1,0),0)</f>
        <v>19868.70644165645</v>
      </c>
    </row>
    <row r="14155" spans="1:10">
      <c r="A14155">
        <v>14154</v>
      </c>
      <c r="B14155" s="4">
        <v>46015</v>
      </c>
      <c r="C14155" s="10">
        <f>DATE(YEAR(orders[[#This Row],[order_date]]), MONTH(orders[[#This Row],[order_date]]), 1)</f>
        <v>45992</v>
      </c>
      <c r="D14155" t="s">
        <v>4186</v>
      </c>
      <c r="E14155" t="s">
        <v>537</v>
      </c>
      <c r="F14155" t="str">
        <f>VLOOKUP(orders[[#This Row],[product_id]],Products!A:C,3,0)</f>
        <v>Electronics</v>
      </c>
      <c r="G14155">
        <v>2</v>
      </c>
      <c r="H14155" s="6">
        <v>0.19427636300430126</v>
      </c>
      <c r="I14155" s="2">
        <f>VLOOKUP($E14155,
Products!$A$1:$F$201,MATCH(Orders!I$1,Products!$A$1:$F$1,0),0)</f>
        <v>31703.831103033539</v>
      </c>
      <c r="J14155" s="2">
        <f>VLOOKUP($E14155,
Products!$A$1:$F$201,MATCH(Orders!J$1,Products!$A$1:$F$1,0),0)</f>
        <v>24504.340558054781</v>
      </c>
    </row>
    <row r="14156" spans="1:10">
      <c r="A14156">
        <v>14155</v>
      </c>
      <c r="B14156" s="4">
        <v>45283</v>
      </c>
      <c r="C14156" s="10">
        <f>DATE(YEAR(orders[[#This Row],[order_date]]), MONTH(orders[[#This Row],[order_date]]), 1)</f>
        <v>45261</v>
      </c>
      <c r="D14156" t="s">
        <v>1394</v>
      </c>
      <c r="E14156" t="s">
        <v>510</v>
      </c>
      <c r="F14156" t="str">
        <f>VLOOKUP(orders[[#This Row],[product_id]],Products!A:C,3,0)</f>
        <v>Appliances</v>
      </c>
      <c r="G14156">
        <v>2</v>
      </c>
      <c r="H14156" s="6">
        <v>5.9921927388182729E-2</v>
      </c>
      <c r="I14156" s="2">
        <f>VLOOKUP($E14156,
Products!$A$1:$F$201,MATCH(Orders!I$1,Products!$A$1:$F$1,0),0)</f>
        <v>23457.606610250739</v>
      </c>
      <c r="J14156" s="2">
        <f>VLOOKUP($E14156,
Products!$A$1:$F$201,MATCH(Orders!J$1,Products!$A$1:$F$1,0),0)</f>
        <v>17038.831523124281</v>
      </c>
    </row>
    <row r="14157" spans="1:10">
      <c r="A14157">
        <v>14156</v>
      </c>
      <c r="B14157" s="4">
        <v>45862</v>
      </c>
      <c r="C14157" s="10">
        <f>DATE(YEAR(orders[[#This Row],[order_date]]), MONTH(orders[[#This Row],[order_date]]), 1)</f>
        <v>45839</v>
      </c>
      <c r="D14157" t="s">
        <v>823</v>
      </c>
      <c r="E14157" t="s">
        <v>631</v>
      </c>
      <c r="F14157" t="str">
        <f>VLOOKUP(orders[[#This Row],[product_id]],Products!A:C,3,0)</f>
        <v>Appliances</v>
      </c>
      <c r="G14157">
        <v>2</v>
      </c>
      <c r="H14157" s="6">
        <v>7.5120357210832378E-2</v>
      </c>
      <c r="I14157" s="2">
        <f>VLOOKUP($E14157,
Products!$A$1:$F$201,MATCH(Orders!I$1,Products!$A$1:$F$1,0),0)</f>
        <v>5983.7308645702497</v>
      </c>
      <c r="J14157" s="2">
        <f>VLOOKUP($E14157,
Products!$A$1:$F$201,MATCH(Orders!J$1,Products!$A$1:$F$1,0),0)</f>
        <v>4205.6432936163774</v>
      </c>
    </row>
    <row r="14158" spans="1:10">
      <c r="A14158">
        <v>14157</v>
      </c>
      <c r="B14158" s="4">
        <v>44944</v>
      </c>
      <c r="C14158" s="10">
        <f>DATE(YEAR(orders[[#This Row],[order_date]]), MONTH(orders[[#This Row],[order_date]]), 1)</f>
        <v>44927</v>
      </c>
      <c r="D14158" t="s">
        <v>879</v>
      </c>
      <c r="E14158" t="s">
        <v>642</v>
      </c>
      <c r="F14158" t="str">
        <f>VLOOKUP(orders[[#This Row],[product_id]],Products!A:C,3,0)</f>
        <v>Appliances</v>
      </c>
      <c r="G14158">
        <v>2</v>
      </c>
      <c r="H14158" s="6">
        <v>8.7370060702284758E-2</v>
      </c>
      <c r="I14158" s="2">
        <f>VLOOKUP($E14158,
Products!$A$1:$F$201,MATCH(Orders!I$1,Products!$A$1:$F$1,0),0)</f>
        <v>2296.7821973225709</v>
      </c>
      <c r="J14158" s="2">
        <f>VLOOKUP($E14158,
Products!$A$1:$F$201,MATCH(Orders!J$1,Products!$A$1:$F$1,0),0)</f>
        <v>1585.16132006212</v>
      </c>
    </row>
    <row r="14159" spans="1:10">
      <c r="A14159">
        <v>14158</v>
      </c>
      <c r="B14159" s="4">
        <v>45602</v>
      </c>
      <c r="C14159" s="10">
        <f>DATE(YEAR(orders[[#This Row],[order_date]]), MONTH(orders[[#This Row],[order_date]]), 1)</f>
        <v>45597</v>
      </c>
      <c r="D14159" t="s">
        <v>1948</v>
      </c>
      <c r="E14159" t="s">
        <v>612</v>
      </c>
      <c r="F14159" t="str">
        <f>VLOOKUP(orders[[#This Row],[product_id]],Products!A:C,3,0)</f>
        <v>Electronics</v>
      </c>
      <c r="G14159">
        <v>1</v>
      </c>
      <c r="H14159" s="6">
        <v>0.22888699059184875</v>
      </c>
      <c r="I14159" s="2">
        <f>VLOOKUP($E14159,
Products!$A$1:$F$201,MATCH(Orders!I$1,Products!$A$1:$F$1,0),0)</f>
        <v>2704.041843529928</v>
      </c>
      <c r="J14159" s="2">
        <f>VLOOKUP($E14159,
Products!$A$1:$F$201,MATCH(Orders!J$1,Products!$A$1:$F$1,0),0)</f>
        <v>2158.9135708713038</v>
      </c>
    </row>
    <row r="14160" spans="1:10">
      <c r="A14160">
        <v>14159</v>
      </c>
      <c r="B14160" s="4">
        <v>45501</v>
      </c>
      <c r="C14160" s="10">
        <f>DATE(YEAR(orders[[#This Row],[order_date]]), MONTH(orders[[#This Row],[order_date]]), 1)</f>
        <v>45474</v>
      </c>
      <c r="D14160" t="s">
        <v>4153</v>
      </c>
      <c r="E14160" t="s">
        <v>667</v>
      </c>
      <c r="F14160" t="str">
        <f>VLOOKUP(orders[[#This Row],[product_id]],Products!A:C,3,0)</f>
        <v>Electronics</v>
      </c>
      <c r="G14160">
        <v>2</v>
      </c>
      <c r="H14160" s="6">
        <v>0.24895374002703516</v>
      </c>
      <c r="I14160" s="2">
        <f>VLOOKUP($E14160,
Products!$A$1:$F$201,MATCH(Orders!I$1,Products!$A$1:$F$1,0),0)</f>
        <v>2491.507056421975</v>
      </c>
      <c r="J14160" s="2">
        <f>VLOOKUP($E14160,
Products!$A$1:$F$201,MATCH(Orders!J$1,Products!$A$1:$F$1,0),0)</f>
        <v>1871.4408177277719</v>
      </c>
    </row>
    <row r="14161" spans="1:10">
      <c r="A14161">
        <v>14160</v>
      </c>
      <c r="B14161" s="4">
        <v>45677</v>
      </c>
      <c r="C14161" s="10">
        <f>DATE(YEAR(orders[[#This Row],[order_date]]), MONTH(orders[[#This Row],[order_date]]), 1)</f>
        <v>45658</v>
      </c>
      <c r="D14161" t="s">
        <v>4507</v>
      </c>
      <c r="E14161" t="s">
        <v>506</v>
      </c>
      <c r="F14161" t="str">
        <f>VLOOKUP(orders[[#This Row],[product_id]],Products!A:C,3,0)</f>
        <v>Electronics</v>
      </c>
      <c r="G14161">
        <v>1</v>
      </c>
      <c r="H14161" s="6">
        <v>0.13446236840813974</v>
      </c>
      <c r="I14161" s="2">
        <f>VLOOKUP($E14161,
Products!$A$1:$F$201,MATCH(Orders!I$1,Products!$A$1:$F$1,0),0)</f>
        <v>2354.115904304108</v>
      </c>
      <c r="J14161" s="2">
        <f>VLOOKUP($E14161,
Products!$A$1:$F$201,MATCH(Orders!J$1,Products!$A$1:$F$1,0),0)</f>
        <v>1810.784620830796</v>
      </c>
    </row>
    <row r="14162" spans="1:10">
      <c r="A14162">
        <v>14161</v>
      </c>
      <c r="B14162" s="4">
        <v>45922</v>
      </c>
      <c r="C14162" s="10">
        <f>DATE(YEAR(orders[[#This Row],[order_date]]), MONTH(orders[[#This Row],[order_date]]), 1)</f>
        <v>45901</v>
      </c>
      <c r="D14162" t="s">
        <v>3072</v>
      </c>
      <c r="E14162" t="s">
        <v>673</v>
      </c>
      <c r="F14162" t="str">
        <f>VLOOKUP(orders[[#This Row],[product_id]],Products!A:C,3,0)</f>
        <v>Electronics</v>
      </c>
      <c r="G14162">
        <v>2</v>
      </c>
      <c r="H14162" s="6">
        <v>0.13983030840355895</v>
      </c>
      <c r="I14162" s="2">
        <f>VLOOKUP($E14162,
Products!$A$1:$F$201,MATCH(Orders!I$1,Products!$A$1:$F$1,0),0)</f>
        <v>19770.070105413852</v>
      </c>
      <c r="J14162" s="2">
        <f>VLOOKUP($E14162,
Products!$A$1:$F$201,MATCH(Orders!J$1,Products!$A$1:$F$1,0),0)</f>
        <v>14414.291574648811</v>
      </c>
    </row>
    <row r="14163" spans="1:10">
      <c r="A14163">
        <v>14162</v>
      </c>
      <c r="B14163" s="4">
        <v>45959</v>
      </c>
      <c r="C14163" s="10">
        <f>DATE(YEAR(orders[[#This Row],[order_date]]), MONTH(orders[[#This Row],[order_date]]), 1)</f>
        <v>45931</v>
      </c>
      <c r="D14163" t="s">
        <v>4366</v>
      </c>
      <c r="E14163" t="s">
        <v>687</v>
      </c>
      <c r="F14163" t="str">
        <f>VLOOKUP(orders[[#This Row],[product_id]],Products!A:C,3,0)</f>
        <v>Electronics</v>
      </c>
      <c r="G14163">
        <v>1</v>
      </c>
      <c r="H14163" s="6">
        <v>0.17828037207310862</v>
      </c>
      <c r="I14163" s="2">
        <f>VLOOKUP($E14163,
Products!$A$1:$F$201,MATCH(Orders!I$1,Products!$A$1:$F$1,0),0)</f>
        <v>12143.737276429891</v>
      </c>
      <c r="J14163" s="2">
        <f>VLOOKUP($E14163,
Products!$A$1:$F$201,MATCH(Orders!J$1,Products!$A$1:$F$1,0),0)</f>
        <v>9077.1957392673976</v>
      </c>
    </row>
    <row r="14164" spans="1:10">
      <c r="A14164">
        <v>14163</v>
      </c>
      <c r="B14164" s="4">
        <v>45558</v>
      </c>
      <c r="C14164" s="10">
        <f>DATE(YEAR(orders[[#This Row],[order_date]]), MONTH(orders[[#This Row],[order_date]]), 1)</f>
        <v>45536</v>
      </c>
      <c r="D14164" t="s">
        <v>3865</v>
      </c>
      <c r="E14164" t="s">
        <v>631</v>
      </c>
      <c r="F14164" t="str">
        <f>VLOOKUP(orders[[#This Row],[product_id]],Products!A:C,3,0)</f>
        <v>Appliances</v>
      </c>
      <c r="G14164">
        <v>1</v>
      </c>
      <c r="H14164" s="6">
        <v>0.1485411058947812</v>
      </c>
      <c r="I14164" s="2">
        <f>VLOOKUP($E14164,
Products!$A$1:$F$201,MATCH(Orders!I$1,Products!$A$1:$F$1,0),0)</f>
        <v>5983.7308645702497</v>
      </c>
      <c r="J14164" s="2">
        <f>VLOOKUP($E14164,
Products!$A$1:$F$201,MATCH(Orders!J$1,Products!$A$1:$F$1,0),0)</f>
        <v>4205.6432936163774</v>
      </c>
    </row>
    <row r="14165" spans="1:10">
      <c r="A14165">
        <v>14164</v>
      </c>
      <c r="B14165" s="4">
        <v>45298</v>
      </c>
      <c r="C14165" s="10">
        <f>DATE(YEAR(orders[[#This Row],[order_date]]), MONTH(orders[[#This Row],[order_date]]), 1)</f>
        <v>45292</v>
      </c>
      <c r="D14165" t="s">
        <v>2750</v>
      </c>
      <c r="E14165" t="s">
        <v>537</v>
      </c>
      <c r="F14165" t="str">
        <f>VLOOKUP(orders[[#This Row],[product_id]],Products!A:C,3,0)</f>
        <v>Electronics</v>
      </c>
      <c r="G14165">
        <v>2</v>
      </c>
      <c r="H14165" s="6">
        <v>0.18461869737376793</v>
      </c>
      <c r="I14165" s="2">
        <f>VLOOKUP($E14165,
Products!$A$1:$F$201,MATCH(Orders!I$1,Products!$A$1:$F$1,0),0)</f>
        <v>31703.831103033539</v>
      </c>
      <c r="J14165" s="2">
        <f>VLOOKUP($E14165,
Products!$A$1:$F$201,MATCH(Orders!J$1,Products!$A$1:$F$1,0),0)</f>
        <v>24504.340558054781</v>
      </c>
    </row>
    <row r="14166" spans="1:10">
      <c r="A14166">
        <v>14165</v>
      </c>
      <c r="B14166" s="4">
        <v>45896</v>
      </c>
      <c r="C14166" s="10">
        <f>DATE(YEAR(orders[[#This Row],[order_date]]), MONTH(orders[[#This Row],[order_date]]), 1)</f>
        <v>45870</v>
      </c>
      <c r="D14166" t="s">
        <v>4685</v>
      </c>
      <c r="E14166" t="s">
        <v>631</v>
      </c>
      <c r="F14166" t="str">
        <f>VLOOKUP(orders[[#This Row],[product_id]],Products!A:C,3,0)</f>
        <v>Appliances</v>
      </c>
      <c r="G14166">
        <v>2</v>
      </c>
      <c r="H14166" s="6">
        <v>8.3137094775690284E-2</v>
      </c>
      <c r="I14166" s="2">
        <f>VLOOKUP($E14166,
Products!$A$1:$F$201,MATCH(Orders!I$1,Products!$A$1:$F$1,0),0)</f>
        <v>5983.7308645702497</v>
      </c>
      <c r="J14166" s="2">
        <f>VLOOKUP($E14166,
Products!$A$1:$F$201,MATCH(Orders!J$1,Products!$A$1:$F$1,0),0)</f>
        <v>4205.6432936163774</v>
      </c>
    </row>
    <row r="14167" spans="1:10">
      <c r="A14167">
        <v>14166</v>
      </c>
      <c r="B14167" s="4">
        <v>45279</v>
      </c>
      <c r="C14167" s="10">
        <f>DATE(YEAR(orders[[#This Row],[order_date]]), MONTH(orders[[#This Row],[order_date]]), 1)</f>
        <v>45261</v>
      </c>
      <c r="D14167" t="s">
        <v>3855</v>
      </c>
      <c r="E14167" t="s">
        <v>604</v>
      </c>
      <c r="F14167" t="str">
        <f>VLOOKUP(orders[[#This Row],[product_id]],Products!A:C,3,0)</f>
        <v>Appliances</v>
      </c>
      <c r="G14167">
        <v>1</v>
      </c>
      <c r="H14167" s="6">
        <v>0.13370293935473293</v>
      </c>
      <c r="I14167" s="2">
        <f>VLOOKUP($E14167,
Products!$A$1:$F$201,MATCH(Orders!I$1,Products!$A$1:$F$1,0),0)</f>
        <v>2087.687835040248</v>
      </c>
      <c r="J14167" s="2">
        <f>VLOOKUP($E14167,
Products!$A$1:$F$201,MATCH(Orders!J$1,Products!$A$1:$F$1,0),0)</f>
        <v>1450.1823074928161</v>
      </c>
    </row>
    <row r="14168" spans="1:10">
      <c r="A14168">
        <v>14167</v>
      </c>
      <c r="B14168" s="4">
        <v>45150</v>
      </c>
      <c r="C14168" s="10">
        <f>DATE(YEAR(orders[[#This Row],[order_date]]), MONTH(orders[[#This Row],[order_date]]), 1)</f>
        <v>45139</v>
      </c>
      <c r="D14168" t="s">
        <v>1146</v>
      </c>
      <c r="E14168" t="s">
        <v>618</v>
      </c>
      <c r="F14168" t="str">
        <f>VLOOKUP(orders[[#This Row],[product_id]],Products!A:C,3,0)</f>
        <v>Appliances</v>
      </c>
      <c r="G14168">
        <v>1</v>
      </c>
      <c r="H14168" s="6">
        <v>0.11877098405746754</v>
      </c>
      <c r="I14168" s="2">
        <f>VLOOKUP($E14168,
Products!$A$1:$F$201,MATCH(Orders!I$1,Products!$A$1:$F$1,0),0)</f>
        <v>5546.9777002203573</v>
      </c>
      <c r="J14168" s="2">
        <f>VLOOKUP($E14168,
Products!$A$1:$F$201,MATCH(Orders!J$1,Products!$A$1:$F$1,0),0)</f>
        <v>4048.2565671880161</v>
      </c>
    </row>
    <row r="14169" spans="1:10">
      <c r="A14169">
        <v>14168</v>
      </c>
      <c r="B14169" s="4">
        <v>45880</v>
      </c>
      <c r="C14169" s="10">
        <f>DATE(YEAR(orders[[#This Row],[order_date]]), MONTH(orders[[#This Row],[order_date]]), 1)</f>
        <v>45870</v>
      </c>
      <c r="D14169" t="s">
        <v>1930</v>
      </c>
      <c r="E14169" t="s">
        <v>683</v>
      </c>
      <c r="F14169" t="str">
        <f>VLOOKUP(orders[[#This Row],[product_id]],Products!A:C,3,0)</f>
        <v>Electronics</v>
      </c>
      <c r="G14169">
        <v>1</v>
      </c>
      <c r="H14169" s="6">
        <v>0.12392012124696758</v>
      </c>
      <c r="I14169" s="2">
        <f>VLOOKUP($E14169,
Products!$A$1:$F$201,MATCH(Orders!I$1,Products!$A$1:$F$1,0),0)</f>
        <v>30555.409096588959</v>
      </c>
      <c r="J14169" s="2">
        <f>VLOOKUP($E14169,
Products!$A$1:$F$201,MATCH(Orders!J$1,Products!$A$1:$F$1,0),0)</f>
        <v>20295.233857550291</v>
      </c>
    </row>
    <row r="14170" spans="1:10">
      <c r="A14170">
        <v>14169</v>
      </c>
      <c r="B14170" s="4">
        <v>45294</v>
      </c>
      <c r="C14170" s="10">
        <f>DATE(YEAR(orders[[#This Row],[order_date]]), MONTH(orders[[#This Row],[order_date]]), 1)</f>
        <v>45292</v>
      </c>
      <c r="D14170" t="s">
        <v>2305</v>
      </c>
      <c r="E14170" t="s">
        <v>692</v>
      </c>
      <c r="F14170" t="str">
        <f>VLOOKUP(orders[[#This Row],[product_id]],Products!A:C,3,0)</f>
        <v>Electronics</v>
      </c>
      <c r="G14170">
        <v>2</v>
      </c>
      <c r="H14170" s="6">
        <v>0.14489785936240712</v>
      </c>
      <c r="I14170" s="2">
        <f>VLOOKUP($E14170,
Products!$A$1:$F$201,MATCH(Orders!I$1,Products!$A$1:$F$1,0),0)</f>
        <v>18150.337151787651</v>
      </c>
      <c r="J14170" s="2">
        <f>VLOOKUP($E14170,
Products!$A$1:$F$201,MATCH(Orders!J$1,Products!$A$1:$F$1,0),0)</f>
        <v>11965.45000430708</v>
      </c>
    </row>
    <row r="14171" spans="1:10">
      <c r="A14171">
        <v>14170</v>
      </c>
      <c r="B14171" s="4">
        <v>45582</v>
      </c>
      <c r="C14171" s="10">
        <f>DATE(YEAR(orders[[#This Row],[order_date]]), MONTH(orders[[#This Row],[order_date]]), 1)</f>
        <v>45566</v>
      </c>
      <c r="D14171" t="s">
        <v>3168</v>
      </c>
      <c r="E14171" t="s">
        <v>695</v>
      </c>
      <c r="F14171" t="str">
        <f>VLOOKUP(orders[[#This Row],[product_id]],Products!A:C,3,0)</f>
        <v>Electronics</v>
      </c>
      <c r="G14171">
        <v>2</v>
      </c>
      <c r="H14171" s="6">
        <v>0.21082223849128218</v>
      </c>
      <c r="I14171" s="2">
        <f>VLOOKUP($E14171,
Products!$A$1:$F$201,MATCH(Orders!I$1,Products!$A$1:$F$1,0),0)</f>
        <v>2716.2219891886762</v>
      </c>
      <c r="J14171" s="2">
        <f>VLOOKUP($E14171,
Products!$A$1:$F$201,MATCH(Orders!J$1,Products!$A$1:$F$1,0),0)</f>
        <v>2045.0534052982539</v>
      </c>
    </row>
    <row r="14172" spans="1:10">
      <c r="A14172">
        <v>14171</v>
      </c>
      <c r="B14172" s="4">
        <v>46022</v>
      </c>
      <c r="C14172" s="10">
        <f>DATE(YEAR(orders[[#This Row],[order_date]]), MONTH(orders[[#This Row],[order_date]]), 1)</f>
        <v>45992</v>
      </c>
      <c r="D14172" t="s">
        <v>1733</v>
      </c>
      <c r="E14172" t="s">
        <v>516</v>
      </c>
      <c r="F14172" t="str">
        <f>VLOOKUP(orders[[#This Row],[product_id]],Products!A:C,3,0)</f>
        <v>Electronics</v>
      </c>
      <c r="G14172">
        <v>2</v>
      </c>
      <c r="H14172" s="6">
        <v>0.1245386390932755</v>
      </c>
      <c r="I14172" s="2">
        <f>VLOOKUP($E14172,
Products!$A$1:$F$201,MATCH(Orders!I$1,Products!$A$1:$F$1,0),0)</f>
        <v>12594.36437895595</v>
      </c>
      <c r="J14172" s="2">
        <f>VLOOKUP($E14172,
Products!$A$1:$F$201,MATCH(Orders!J$1,Products!$A$1:$F$1,0),0)</f>
        <v>9909.7267986522402</v>
      </c>
    </row>
    <row r="14173" spans="1:10">
      <c r="A14173">
        <v>14172</v>
      </c>
      <c r="B14173" s="4">
        <v>45359</v>
      </c>
      <c r="C14173" s="10">
        <f>DATE(YEAR(orders[[#This Row],[order_date]]), MONTH(orders[[#This Row],[order_date]]), 1)</f>
        <v>45352</v>
      </c>
      <c r="D14173" t="s">
        <v>1655</v>
      </c>
      <c r="E14173" t="s">
        <v>528</v>
      </c>
      <c r="F14173" t="str">
        <f>VLOOKUP(orders[[#This Row],[product_id]],Products!A:C,3,0)</f>
        <v>Appliances</v>
      </c>
      <c r="G14173">
        <v>1</v>
      </c>
      <c r="H14173" s="6">
        <v>0.14100146686482559</v>
      </c>
      <c r="I14173" s="2">
        <f>VLOOKUP($E14173,
Products!$A$1:$F$201,MATCH(Orders!I$1,Products!$A$1:$F$1,0),0)</f>
        <v>5741.145946914552</v>
      </c>
      <c r="J14173" s="2">
        <f>VLOOKUP($E14173,
Products!$A$1:$F$201,MATCH(Orders!J$1,Products!$A$1:$F$1,0),0)</f>
        <v>4112.7219202399874</v>
      </c>
    </row>
    <row r="14174" spans="1:10">
      <c r="A14174">
        <v>14173</v>
      </c>
      <c r="B14174" s="4">
        <v>45435</v>
      </c>
      <c r="C14174" s="10">
        <f>DATE(YEAR(orders[[#This Row],[order_date]]), MONTH(orders[[#This Row],[order_date]]), 1)</f>
        <v>45413</v>
      </c>
      <c r="D14174" t="s">
        <v>788</v>
      </c>
      <c r="E14174" t="s">
        <v>624</v>
      </c>
      <c r="F14174" t="str">
        <f>VLOOKUP(orders[[#This Row],[product_id]],Products!A:C,3,0)</f>
        <v>Appliances</v>
      </c>
      <c r="G14174">
        <v>3</v>
      </c>
      <c r="H14174" s="6">
        <v>0.14752305846756397</v>
      </c>
      <c r="I14174" s="2">
        <f>VLOOKUP($E14174,
Products!$A$1:$F$201,MATCH(Orders!I$1,Products!$A$1:$F$1,0),0)</f>
        <v>2102.383201797521</v>
      </c>
      <c r="J14174" s="2">
        <f>VLOOKUP($E14174,
Products!$A$1:$F$201,MATCH(Orders!J$1,Products!$A$1:$F$1,0),0)</f>
        <v>1599.330443274388</v>
      </c>
    </row>
    <row r="14175" spans="1:10">
      <c r="A14175">
        <v>14174</v>
      </c>
      <c r="B14175" s="4">
        <v>45434</v>
      </c>
      <c r="C14175" s="10">
        <f>DATE(YEAR(orders[[#This Row],[order_date]]), MONTH(orders[[#This Row],[order_date]]), 1)</f>
        <v>45413</v>
      </c>
      <c r="D14175" t="s">
        <v>4482</v>
      </c>
      <c r="E14175" t="s">
        <v>531</v>
      </c>
      <c r="F14175" t="str">
        <f>VLOOKUP(orders[[#This Row],[product_id]],Products!A:C,3,0)</f>
        <v>Electronics</v>
      </c>
      <c r="G14175">
        <v>3</v>
      </c>
      <c r="H14175" s="6">
        <v>0.12465366197880726</v>
      </c>
      <c r="I14175" s="2">
        <f>VLOOKUP($E14175,
Products!$A$1:$F$201,MATCH(Orders!I$1,Products!$A$1:$F$1,0),0)</f>
        <v>29674.378925417219</v>
      </c>
      <c r="J14175" s="2">
        <f>VLOOKUP($E14175,
Products!$A$1:$F$201,MATCH(Orders!J$1,Products!$A$1:$F$1,0),0)</f>
        <v>20795.30337605517</v>
      </c>
    </row>
    <row r="14176" spans="1:10">
      <c r="A14176">
        <v>14175</v>
      </c>
      <c r="B14176" s="4">
        <v>45543</v>
      </c>
      <c r="C14176" s="10">
        <f>DATE(YEAR(orders[[#This Row],[order_date]]), MONTH(orders[[#This Row],[order_date]]), 1)</f>
        <v>45536</v>
      </c>
      <c r="D14176" t="s">
        <v>1694</v>
      </c>
      <c r="E14176" t="s">
        <v>568</v>
      </c>
      <c r="F14176" t="str">
        <f>VLOOKUP(orders[[#This Row],[product_id]],Products!A:C,3,0)</f>
        <v>Electronics</v>
      </c>
      <c r="G14176">
        <v>2</v>
      </c>
      <c r="H14176" s="6">
        <v>0.14121729907593347</v>
      </c>
      <c r="I14176" s="2">
        <f>VLOOKUP($E14176,
Products!$A$1:$F$201,MATCH(Orders!I$1,Products!$A$1:$F$1,0),0)</f>
        <v>21702.72353355262</v>
      </c>
      <c r="J14176" s="2">
        <f>VLOOKUP($E14176,
Products!$A$1:$F$201,MATCH(Orders!J$1,Products!$A$1:$F$1,0),0)</f>
        <v>17244.710704747551</v>
      </c>
    </row>
    <row r="14177" spans="1:10">
      <c r="A14177">
        <v>14176</v>
      </c>
      <c r="B14177" s="4">
        <v>45346</v>
      </c>
      <c r="C14177" s="10">
        <f>DATE(YEAR(orders[[#This Row],[order_date]]), MONTH(orders[[#This Row],[order_date]]), 1)</f>
        <v>45323</v>
      </c>
      <c r="D14177" t="s">
        <v>3246</v>
      </c>
      <c r="E14177" t="s">
        <v>679</v>
      </c>
      <c r="F14177" t="str">
        <f>VLOOKUP(orders[[#This Row],[product_id]],Products!A:C,3,0)</f>
        <v>Appliances</v>
      </c>
      <c r="G14177">
        <v>1</v>
      </c>
      <c r="H14177" s="6">
        <v>0.1461908553974075</v>
      </c>
      <c r="I14177" s="2">
        <f>VLOOKUP($E14177,
Products!$A$1:$F$201,MATCH(Orders!I$1,Products!$A$1:$F$1,0),0)</f>
        <v>6336.1008284819591</v>
      </c>
      <c r="J14177" s="2">
        <f>VLOOKUP($E14177,
Products!$A$1:$F$201,MATCH(Orders!J$1,Products!$A$1:$F$1,0),0)</f>
        <v>5056.6203893460352</v>
      </c>
    </row>
    <row r="14178" spans="1:10">
      <c r="A14178">
        <v>14177</v>
      </c>
      <c r="B14178" s="4">
        <v>46022</v>
      </c>
      <c r="C14178" s="10">
        <f>DATE(YEAR(orders[[#This Row],[order_date]]), MONTH(orders[[#This Row],[order_date]]), 1)</f>
        <v>45992</v>
      </c>
      <c r="D14178" t="s">
        <v>2759</v>
      </c>
      <c r="E14178" t="s">
        <v>574</v>
      </c>
      <c r="F14178" t="str">
        <f>VLOOKUP(orders[[#This Row],[product_id]],Products!A:C,3,0)</f>
        <v>Electronics</v>
      </c>
      <c r="G14178">
        <v>1</v>
      </c>
      <c r="H14178" s="6">
        <v>0.16917978348944049</v>
      </c>
      <c r="I14178" s="2">
        <f>VLOOKUP($E14178,
Products!$A$1:$F$201,MATCH(Orders!I$1,Products!$A$1:$F$1,0),0)</f>
        <v>30824.427673567101</v>
      </c>
      <c r="J14178" s="2">
        <f>VLOOKUP($E14178,
Products!$A$1:$F$201,MATCH(Orders!J$1,Products!$A$1:$F$1,0),0)</f>
        <v>20473.07476940487</v>
      </c>
    </row>
    <row r="14179" spans="1:10">
      <c r="A14179">
        <v>14178</v>
      </c>
      <c r="B14179" s="4">
        <v>45000</v>
      </c>
      <c r="C14179" s="10">
        <f>DATE(YEAR(orders[[#This Row],[order_date]]), MONTH(orders[[#This Row],[order_date]]), 1)</f>
        <v>44986</v>
      </c>
      <c r="D14179" t="s">
        <v>3458</v>
      </c>
      <c r="E14179" t="s">
        <v>595</v>
      </c>
      <c r="F14179" t="str">
        <f>VLOOKUP(orders[[#This Row],[product_id]],Products!A:C,3,0)</f>
        <v>Electronics</v>
      </c>
      <c r="G14179">
        <v>1</v>
      </c>
      <c r="H14179" s="6">
        <v>0.19899789023927869</v>
      </c>
      <c r="I14179" s="2">
        <f>VLOOKUP($E14179,
Products!$A$1:$F$201,MATCH(Orders!I$1,Products!$A$1:$F$1,0),0)</f>
        <v>2368.316565735005</v>
      </c>
      <c r="J14179" s="2">
        <f>VLOOKUP($E14179,
Products!$A$1:$F$201,MATCH(Orders!J$1,Products!$A$1:$F$1,0),0)</f>
        <v>1668.7588573553539</v>
      </c>
    </row>
    <row r="14180" spans="1:10">
      <c r="A14180">
        <v>14179</v>
      </c>
      <c r="B14180" s="4">
        <v>45500</v>
      </c>
      <c r="C14180" s="10">
        <f>DATE(YEAR(orders[[#This Row],[order_date]]), MONTH(orders[[#This Row],[order_date]]), 1)</f>
        <v>45474</v>
      </c>
      <c r="D14180" t="s">
        <v>2458</v>
      </c>
      <c r="E14180" t="s">
        <v>639</v>
      </c>
      <c r="F14180" t="str">
        <f>VLOOKUP(orders[[#This Row],[product_id]],Products!A:C,3,0)</f>
        <v>Appliances</v>
      </c>
      <c r="G14180">
        <v>2</v>
      </c>
      <c r="H14180" s="6">
        <v>5.5395507038640657E-2</v>
      </c>
      <c r="I14180" s="2">
        <f>VLOOKUP($E14180,
Products!$A$1:$F$201,MATCH(Orders!I$1,Products!$A$1:$F$1,0),0)</f>
        <v>2320.8560923599921</v>
      </c>
      <c r="J14180" s="2">
        <f>VLOOKUP($E14180,
Products!$A$1:$F$201,MATCH(Orders!J$1,Products!$A$1:$F$1,0),0)</f>
        <v>1750.110004830213</v>
      </c>
    </row>
    <row r="14181" spans="1:10">
      <c r="A14181">
        <v>14180</v>
      </c>
      <c r="B14181" s="4">
        <v>45072</v>
      </c>
      <c r="C14181" s="10">
        <f>DATE(YEAR(orders[[#This Row],[order_date]]), MONTH(orders[[#This Row],[order_date]]), 1)</f>
        <v>45047</v>
      </c>
      <c r="D14181" t="s">
        <v>1052</v>
      </c>
      <c r="E14181" t="s">
        <v>556</v>
      </c>
      <c r="F14181" t="str">
        <f>VLOOKUP(orders[[#This Row],[product_id]],Products!A:C,3,0)</f>
        <v>Appliances</v>
      </c>
      <c r="G14181">
        <v>1</v>
      </c>
      <c r="H14181" s="6">
        <v>0.1498917663879453</v>
      </c>
      <c r="I14181" s="2">
        <f>VLOOKUP($E14181,
Products!$A$1:$F$201,MATCH(Orders!I$1,Products!$A$1:$F$1,0),0)</f>
        <v>27054.121101651981</v>
      </c>
      <c r="J14181" s="2">
        <f>VLOOKUP($E14181,
Products!$A$1:$F$201,MATCH(Orders!J$1,Products!$A$1:$F$1,0),0)</f>
        <v>19388.930988794411</v>
      </c>
    </row>
    <row r="14182" spans="1:10">
      <c r="A14182">
        <v>14181</v>
      </c>
      <c r="B14182" s="4">
        <v>44972</v>
      </c>
      <c r="C14182" s="10">
        <f>DATE(YEAR(orders[[#This Row],[order_date]]), MONTH(orders[[#This Row],[order_date]]), 1)</f>
        <v>44958</v>
      </c>
      <c r="D14182" t="s">
        <v>1239</v>
      </c>
      <c r="E14182" t="s">
        <v>548</v>
      </c>
      <c r="F14182" t="str">
        <f>VLOOKUP(orders[[#This Row],[product_id]],Products!A:C,3,0)</f>
        <v>Appliances</v>
      </c>
      <c r="G14182">
        <v>1</v>
      </c>
      <c r="H14182" s="6">
        <v>5.1388063940507121E-2</v>
      </c>
      <c r="I14182" s="2">
        <f>VLOOKUP($E14182,
Products!$A$1:$F$201,MATCH(Orders!I$1,Products!$A$1:$F$1,0),0)</f>
        <v>2211.9922659782978</v>
      </c>
      <c r="J14182" s="2">
        <f>VLOOKUP($E14182,
Products!$A$1:$F$201,MATCH(Orders!J$1,Products!$A$1:$F$1,0),0)</f>
        <v>1741.1720710333091</v>
      </c>
    </row>
    <row r="14183" spans="1:10">
      <c r="A14183">
        <v>14182</v>
      </c>
      <c r="B14183" s="4">
        <v>45047</v>
      </c>
      <c r="C14183" s="10">
        <f>DATE(YEAR(orders[[#This Row],[order_date]]), MONTH(orders[[#This Row],[order_date]]), 1)</f>
        <v>45047</v>
      </c>
      <c r="D14183" t="s">
        <v>3410</v>
      </c>
      <c r="E14183" t="s">
        <v>675</v>
      </c>
      <c r="F14183" t="str">
        <f>VLOOKUP(orders[[#This Row],[product_id]],Products!A:C,3,0)</f>
        <v>Appliances</v>
      </c>
      <c r="G14183">
        <v>2</v>
      </c>
      <c r="H14183" s="6">
        <v>0.10547033124184947</v>
      </c>
      <c r="I14183" s="2">
        <f>VLOOKUP($E14183,
Products!$A$1:$F$201,MATCH(Orders!I$1,Products!$A$1:$F$1,0),0)</f>
        <v>23552.642442203069</v>
      </c>
      <c r="J14183" s="2">
        <f>VLOOKUP($E14183,
Products!$A$1:$F$201,MATCH(Orders!J$1,Products!$A$1:$F$1,0),0)</f>
        <v>17389.42325132497</v>
      </c>
    </row>
    <row r="14184" spans="1:10">
      <c r="A14184">
        <v>14183</v>
      </c>
      <c r="B14184" s="4">
        <v>45993</v>
      </c>
      <c r="C14184" s="10">
        <f>DATE(YEAR(orders[[#This Row],[order_date]]), MONTH(orders[[#This Row],[order_date]]), 1)</f>
        <v>45992</v>
      </c>
      <c r="D14184" t="s">
        <v>3708</v>
      </c>
      <c r="E14184" t="s">
        <v>646</v>
      </c>
      <c r="F14184" t="str">
        <f>VLOOKUP(orders[[#This Row],[product_id]],Products!A:C,3,0)</f>
        <v>Electronics</v>
      </c>
      <c r="G14184">
        <v>1</v>
      </c>
      <c r="H14184" s="6">
        <v>0.21559664086603728</v>
      </c>
      <c r="I14184" s="2">
        <f>VLOOKUP($E14184,
Products!$A$1:$F$201,MATCH(Orders!I$1,Products!$A$1:$F$1,0),0)</f>
        <v>18424.12750052143</v>
      </c>
      <c r="J14184" s="2">
        <f>VLOOKUP($E14184,
Products!$A$1:$F$201,MATCH(Orders!J$1,Products!$A$1:$F$1,0),0)</f>
        <v>14575.25356690323</v>
      </c>
    </row>
    <row r="14185" spans="1:10">
      <c r="A14185">
        <v>14184</v>
      </c>
      <c r="B14185" s="4">
        <v>45025</v>
      </c>
      <c r="C14185" s="10">
        <f>DATE(YEAR(orders[[#This Row],[order_date]]), MONTH(orders[[#This Row],[order_date]]), 1)</f>
        <v>45017</v>
      </c>
      <c r="D14185" t="s">
        <v>2526</v>
      </c>
      <c r="E14185" t="s">
        <v>530</v>
      </c>
      <c r="F14185" t="str">
        <f>VLOOKUP(orders[[#This Row],[product_id]],Products!A:C,3,0)</f>
        <v>Electronics</v>
      </c>
      <c r="G14185">
        <v>3</v>
      </c>
      <c r="H14185" s="6">
        <v>0.16739607849747698</v>
      </c>
      <c r="I14185" s="2">
        <f>VLOOKUP($E14185,
Products!$A$1:$F$201,MATCH(Orders!I$1,Products!$A$1:$F$1,0),0)</f>
        <v>30520.607447067548</v>
      </c>
      <c r="J14185" s="2">
        <f>VLOOKUP($E14185,
Products!$A$1:$F$201,MATCH(Orders!J$1,Products!$A$1:$F$1,0),0)</f>
        <v>22328.317520226748</v>
      </c>
    </row>
    <row r="14186" spans="1:10">
      <c r="A14186">
        <v>14185</v>
      </c>
      <c r="B14186" s="4">
        <v>45632</v>
      </c>
      <c r="C14186" s="10">
        <f>DATE(YEAR(orders[[#This Row],[order_date]]), MONTH(orders[[#This Row],[order_date]]), 1)</f>
        <v>45627</v>
      </c>
      <c r="D14186" t="s">
        <v>1156</v>
      </c>
      <c r="E14186" t="s">
        <v>635</v>
      </c>
      <c r="F14186" t="str">
        <f>VLOOKUP(orders[[#This Row],[product_id]],Products!A:C,3,0)</f>
        <v>Electronics</v>
      </c>
      <c r="G14186">
        <v>1</v>
      </c>
      <c r="H14186" s="6">
        <v>0.15908650669410693</v>
      </c>
      <c r="I14186" s="2">
        <f>VLOOKUP($E14186,
Products!$A$1:$F$201,MATCH(Orders!I$1,Products!$A$1:$F$1,0),0)</f>
        <v>31014.321091901689</v>
      </c>
      <c r="J14186" s="2">
        <f>VLOOKUP($E14186,
Products!$A$1:$F$201,MATCH(Orders!J$1,Products!$A$1:$F$1,0),0)</f>
        <v>23202.91049209132</v>
      </c>
    </row>
    <row r="14187" spans="1:10">
      <c r="A14187">
        <v>14186</v>
      </c>
      <c r="B14187" s="4">
        <v>45237</v>
      </c>
      <c r="C14187" s="10">
        <f>DATE(YEAR(orders[[#This Row],[order_date]]), MONTH(orders[[#This Row],[order_date]]), 1)</f>
        <v>45231</v>
      </c>
      <c r="D14187" t="s">
        <v>3922</v>
      </c>
      <c r="E14187" t="s">
        <v>519</v>
      </c>
      <c r="F14187" t="str">
        <f>VLOOKUP(orders[[#This Row],[product_id]],Products!A:C,3,0)</f>
        <v>Electronics</v>
      </c>
      <c r="G14187">
        <v>3</v>
      </c>
      <c r="H14187" s="6">
        <v>0.18951583537604633</v>
      </c>
      <c r="I14187" s="2">
        <f>VLOOKUP($E14187,
Products!$A$1:$F$201,MATCH(Orders!I$1,Products!$A$1:$F$1,0),0)</f>
        <v>13103.02115426216</v>
      </c>
      <c r="J14187" s="2">
        <f>VLOOKUP($E14187,
Products!$A$1:$F$201,MATCH(Orders!J$1,Products!$A$1:$F$1,0),0)</f>
        <v>8775.5491996797755</v>
      </c>
    </row>
    <row r="14188" spans="1:10">
      <c r="A14188">
        <v>14187</v>
      </c>
      <c r="B14188" s="4">
        <v>45349</v>
      </c>
      <c r="C14188" s="10">
        <f>DATE(YEAR(orders[[#This Row],[order_date]]), MONTH(orders[[#This Row],[order_date]]), 1)</f>
        <v>45323</v>
      </c>
      <c r="D14188" t="s">
        <v>3779</v>
      </c>
      <c r="E14188" t="s">
        <v>650</v>
      </c>
      <c r="F14188" t="str">
        <f>VLOOKUP(orders[[#This Row],[product_id]],Products!A:C,3,0)</f>
        <v>Electronics</v>
      </c>
      <c r="G14188">
        <v>1</v>
      </c>
      <c r="H14188" s="6">
        <v>0.18271824603524786</v>
      </c>
      <c r="I14188" s="2">
        <f>VLOOKUP($E14188,
Products!$A$1:$F$201,MATCH(Orders!I$1,Products!$A$1:$F$1,0),0)</f>
        <v>12936.529609330941</v>
      </c>
      <c r="J14188" s="2">
        <f>VLOOKUP($E14188,
Products!$A$1:$F$201,MATCH(Orders!J$1,Products!$A$1:$F$1,0),0)</f>
        <v>9465.2602677376308</v>
      </c>
    </row>
    <row r="14189" spans="1:10">
      <c r="A14189">
        <v>14188</v>
      </c>
      <c r="B14189" s="4">
        <v>45198</v>
      </c>
      <c r="C14189" s="10">
        <f>DATE(YEAR(orders[[#This Row],[order_date]]), MONTH(orders[[#This Row],[order_date]]), 1)</f>
        <v>45170</v>
      </c>
      <c r="D14189" t="s">
        <v>4065</v>
      </c>
      <c r="E14189" t="s">
        <v>610</v>
      </c>
      <c r="F14189" t="str">
        <f>VLOOKUP(orders[[#This Row],[product_id]],Products!A:C,3,0)</f>
        <v>Appliances</v>
      </c>
      <c r="G14189">
        <v>2</v>
      </c>
      <c r="H14189" s="6">
        <v>6.8035840722293461E-2</v>
      </c>
      <c r="I14189" s="2">
        <f>VLOOKUP($E14189,
Products!$A$1:$F$201,MATCH(Orders!I$1,Products!$A$1:$F$1,0),0)</f>
        <v>23456.386855186989</v>
      </c>
      <c r="J14189" s="2">
        <f>VLOOKUP($E14189,
Products!$A$1:$F$201,MATCH(Orders!J$1,Products!$A$1:$F$1,0),0)</f>
        <v>16522.385271144129</v>
      </c>
    </row>
    <row r="14190" spans="1:10">
      <c r="A14190">
        <v>14189</v>
      </c>
      <c r="B14190" s="4">
        <v>45751</v>
      </c>
      <c r="C14190" s="10">
        <f>DATE(YEAR(orders[[#This Row],[order_date]]), MONTH(orders[[#This Row],[order_date]]), 1)</f>
        <v>45748</v>
      </c>
      <c r="D14190" t="s">
        <v>1623</v>
      </c>
      <c r="E14190" t="s">
        <v>609</v>
      </c>
      <c r="F14190" t="str">
        <f>VLOOKUP(orders[[#This Row],[product_id]],Products!A:C,3,0)</f>
        <v>Appliances</v>
      </c>
      <c r="G14190">
        <v>1</v>
      </c>
      <c r="H14190" s="6">
        <v>0.12140560800695711</v>
      </c>
      <c r="I14190" s="2">
        <f>VLOOKUP($E14190,
Products!$A$1:$F$201,MATCH(Orders!I$1,Products!$A$1:$F$1,0),0)</f>
        <v>2159.5378031052392</v>
      </c>
      <c r="J14190" s="2">
        <f>VLOOKUP($E14190,
Products!$A$1:$F$201,MATCH(Orders!J$1,Products!$A$1:$F$1,0),0)</f>
        <v>1501.9415981313371</v>
      </c>
    </row>
    <row r="14191" spans="1:10">
      <c r="A14191">
        <v>14190</v>
      </c>
      <c r="B14191" s="4">
        <v>45136</v>
      </c>
      <c r="C14191" s="10">
        <f>DATE(YEAR(orders[[#This Row],[order_date]]), MONTH(orders[[#This Row],[order_date]]), 1)</f>
        <v>45108</v>
      </c>
      <c r="D14191" t="s">
        <v>4648</v>
      </c>
      <c r="E14191" t="s">
        <v>673</v>
      </c>
      <c r="F14191" t="str">
        <f>VLOOKUP(orders[[#This Row],[product_id]],Products!A:C,3,0)</f>
        <v>Electronics</v>
      </c>
      <c r="G14191">
        <v>1</v>
      </c>
      <c r="H14191" s="6">
        <v>0.12602484395428221</v>
      </c>
      <c r="I14191" s="2">
        <f>VLOOKUP($E14191,
Products!$A$1:$F$201,MATCH(Orders!I$1,Products!$A$1:$F$1,0),0)</f>
        <v>19770.070105413852</v>
      </c>
      <c r="J14191" s="2">
        <f>VLOOKUP($E14191,
Products!$A$1:$F$201,MATCH(Orders!J$1,Products!$A$1:$F$1,0),0)</f>
        <v>14414.291574648811</v>
      </c>
    </row>
    <row r="14192" spans="1:10">
      <c r="A14192">
        <v>14191</v>
      </c>
      <c r="B14192" s="4">
        <v>45665</v>
      </c>
      <c r="C14192" s="10">
        <f>DATE(YEAR(orders[[#This Row],[order_date]]), MONTH(orders[[#This Row],[order_date]]), 1)</f>
        <v>45658</v>
      </c>
      <c r="D14192" t="s">
        <v>4002</v>
      </c>
      <c r="E14192" t="s">
        <v>544</v>
      </c>
      <c r="F14192" t="str">
        <f>VLOOKUP(orders[[#This Row],[product_id]],Products!A:C,3,0)</f>
        <v>Electronics</v>
      </c>
      <c r="G14192">
        <v>2</v>
      </c>
      <c r="H14192" s="6">
        <v>0.2021814615560216</v>
      </c>
      <c r="I14192" s="2">
        <f>VLOOKUP($E14192,
Products!$A$1:$F$201,MATCH(Orders!I$1,Products!$A$1:$F$1,0),0)</f>
        <v>16273.22789477584</v>
      </c>
      <c r="J14192" s="2">
        <f>VLOOKUP($E14192,
Products!$A$1:$F$201,MATCH(Orders!J$1,Products!$A$1:$F$1,0),0)</f>
        <v>12683.607953986329</v>
      </c>
    </row>
    <row r="14193" spans="1:10">
      <c r="A14193">
        <v>14192</v>
      </c>
      <c r="B14193" s="4">
        <v>45719</v>
      </c>
      <c r="C14193" s="10">
        <f>DATE(YEAR(orders[[#This Row],[order_date]]), MONTH(orders[[#This Row],[order_date]]), 1)</f>
        <v>45717</v>
      </c>
      <c r="D14193" t="s">
        <v>1659</v>
      </c>
      <c r="E14193" t="s">
        <v>658</v>
      </c>
      <c r="F14193" t="str">
        <f>VLOOKUP(orders[[#This Row],[product_id]],Products!A:C,3,0)</f>
        <v>Electronics</v>
      </c>
      <c r="G14193">
        <v>1</v>
      </c>
      <c r="H14193" s="6">
        <v>0.21120223388754802</v>
      </c>
      <c r="I14193" s="2">
        <f>VLOOKUP($E14193,
Products!$A$1:$F$201,MATCH(Orders!I$1,Products!$A$1:$F$1,0),0)</f>
        <v>2455.4664524813788</v>
      </c>
      <c r="J14193" s="2">
        <f>VLOOKUP($E14193,
Products!$A$1:$F$201,MATCH(Orders!J$1,Products!$A$1:$F$1,0),0)</f>
        <v>1763.2139459131699</v>
      </c>
    </row>
    <row r="14194" spans="1:10">
      <c r="A14194">
        <v>14193</v>
      </c>
      <c r="B14194" s="4">
        <v>45972</v>
      </c>
      <c r="C14194" s="10">
        <f>DATE(YEAR(orders[[#This Row],[order_date]]), MONTH(orders[[#This Row],[order_date]]), 1)</f>
        <v>45962</v>
      </c>
      <c r="D14194" t="s">
        <v>4214</v>
      </c>
      <c r="E14194" t="s">
        <v>553</v>
      </c>
      <c r="F14194" t="str">
        <f>VLOOKUP(orders[[#This Row],[product_id]],Products!A:C,3,0)</f>
        <v>Electronics</v>
      </c>
      <c r="G14194">
        <v>1</v>
      </c>
      <c r="H14194" s="6">
        <v>0.23519554232588297</v>
      </c>
      <c r="I14194" s="2">
        <f>VLOOKUP($E14194,
Products!$A$1:$F$201,MATCH(Orders!I$1,Products!$A$1:$F$1,0),0)</f>
        <v>19089.562478947992</v>
      </c>
      <c r="J14194" s="2">
        <f>VLOOKUP($E14194,
Products!$A$1:$F$201,MATCH(Orders!J$1,Products!$A$1:$F$1,0),0)</f>
        <v>12552.840439332171</v>
      </c>
    </row>
    <row r="14195" spans="1:10">
      <c r="A14195">
        <v>14194</v>
      </c>
      <c r="B14195" s="4">
        <v>45686</v>
      </c>
      <c r="C14195" s="10">
        <f>DATE(YEAR(orders[[#This Row],[order_date]]), MONTH(orders[[#This Row],[order_date]]), 1)</f>
        <v>45658</v>
      </c>
      <c r="D14195" t="s">
        <v>919</v>
      </c>
      <c r="E14195" t="s">
        <v>620</v>
      </c>
      <c r="F14195" t="str">
        <f>VLOOKUP(orders[[#This Row],[product_id]],Products!A:C,3,0)</f>
        <v>Electronics</v>
      </c>
      <c r="G14195">
        <v>2</v>
      </c>
      <c r="H14195" s="6">
        <v>0.2417650206329168</v>
      </c>
      <c r="I14195" s="2">
        <f>VLOOKUP($E14195,
Products!$A$1:$F$201,MATCH(Orders!I$1,Products!$A$1:$F$1,0),0)</f>
        <v>23669.635851452331</v>
      </c>
      <c r="J14195" s="2">
        <f>VLOOKUP($E14195,
Products!$A$1:$F$201,MATCH(Orders!J$1,Products!$A$1:$F$1,0),0)</f>
        <v>17880.752220874681</v>
      </c>
    </row>
    <row r="14196" spans="1:10">
      <c r="A14196">
        <v>14195</v>
      </c>
      <c r="B14196" s="4">
        <v>45085</v>
      </c>
      <c r="C14196" s="10">
        <f>DATE(YEAR(orders[[#This Row],[order_date]]), MONTH(orders[[#This Row],[order_date]]), 1)</f>
        <v>45078</v>
      </c>
      <c r="D14196" t="s">
        <v>1605</v>
      </c>
      <c r="E14196" t="s">
        <v>554</v>
      </c>
      <c r="F14196" t="str">
        <f>VLOOKUP(orders[[#This Row],[product_id]],Products!A:C,3,0)</f>
        <v>Appliances</v>
      </c>
      <c r="G14196">
        <v>3</v>
      </c>
      <c r="H14196" s="6">
        <v>0.12023470794647594</v>
      </c>
      <c r="I14196" s="2">
        <f>VLOOKUP($E14196,
Products!$A$1:$F$201,MATCH(Orders!I$1,Products!$A$1:$F$1,0),0)</f>
        <v>2088.6647814855078</v>
      </c>
      <c r="J14196" s="2">
        <f>VLOOKUP($E14196,
Products!$A$1:$F$201,MATCH(Orders!J$1,Products!$A$1:$F$1,0),0)</f>
        <v>1371.380040542937</v>
      </c>
    </row>
    <row r="14197" spans="1:10">
      <c r="A14197">
        <v>14196</v>
      </c>
      <c r="B14197" s="4">
        <v>45667</v>
      </c>
      <c r="C14197" s="10">
        <f>DATE(YEAR(orders[[#This Row],[order_date]]), MONTH(orders[[#This Row],[order_date]]), 1)</f>
        <v>45658</v>
      </c>
      <c r="D14197" t="s">
        <v>1895</v>
      </c>
      <c r="E14197" t="s">
        <v>666</v>
      </c>
      <c r="F14197" t="str">
        <f>VLOOKUP(orders[[#This Row],[product_id]],Products!A:C,3,0)</f>
        <v>Electronics</v>
      </c>
      <c r="G14197">
        <v>1</v>
      </c>
      <c r="H14197" s="6">
        <v>0.16504615502636355</v>
      </c>
      <c r="I14197" s="2">
        <f>VLOOKUP($E14197,
Products!$A$1:$F$201,MATCH(Orders!I$1,Products!$A$1:$F$1,0),0)</f>
        <v>28450.587044878092</v>
      </c>
      <c r="J14197" s="2">
        <f>VLOOKUP($E14197,
Products!$A$1:$F$201,MATCH(Orders!J$1,Products!$A$1:$F$1,0),0)</f>
        <v>22337.584649075441</v>
      </c>
    </row>
    <row r="14198" spans="1:10">
      <c r="A14198">
        <v>14197</v>
      </c>
      <c r="B14198" s="4">
        <v>45269</v>
      </c>
      <c r="C14198" s="10">
        <f>DATE(YEAR(orders[[#This Row],[order_date]]), MONTH(orders[[#This Row],[order_date]]), 1)</f>
        <v>45261</v>
      </c>
      <c r="D14198" t="s">
        <v>3126</v>
      </c>
      <c r="E14198" t="s">
        <v>532</v>
      </c>
      <c r="F14198" t="str">
        <f>VLOOKUP(orders[[#This Row],[product_id]],Products!A:C,3,0)</f>
        <v>Electronics</v>
      </c>
      <c r="G14198">
        <v>1</v>
      </c>
      <c r="H14198" s="6">
        <v>0.17558455265040976</v>
      </c>
      <c r="I14198" s="2">
        <f>VLOOKUP($E14198,
Products!$A$1:$F$201,MATCH(Orders!I$1,Products!$A$1:$F$1,0),0)</f>
        <v>2668.0593077725212</v>
      </c>
      <c r="J14198" s="2">
        <f>VLOOKUP($E14198,
Products!$A$1:$F$201,MATCH(Orders!J$1,Products!$A$1:$F$1,0),0)</f>
        <v>1923.7114222321791</v>
      </c>
    </row>
    <row r="14199" spans="1:10">
      <c r="A14199">
        <v>14198</v>
      </c>
      <c r="B14199" s="4">
        <v>45625</v>
      </c>
      <c r="C14199" s="10">
        <f>DATE(YEAR(orders[[#This Row],[order_date]]), MONTH(orders[[#This Row],[order_date]]), 1)</f>
        <v>45597</v>
      </c>
      <c r="D14199" t="s">
        <v>1358</v>
      </c>
      <c r="E14199" t="s">
        <v>550</v>
      </c>
      <c r="F14199" t="str">
        <f>VLOOKUP(orders[[#This Row],[product_id]],Products!A:C,3,0)</f>
        <v>Electronics</v>
      </c>
      <c r="G14199">
        <v>1</v>
      </c>
      <c r="H14199" s="6">
        <v>0.20988698227777244</v>
      </c>
      <c r="I14199" s="2">
        <f>VLOOKUP($E14199,
Products!$A$1:$F$201,MATCH(Orders!I$1,Products!$A$1:$F$1,0),0)</f>
        <v>21928.70634496431</v>
      </c>
      <c r="J14199" s="2">
        <f>VLOOKUP($E14199,
Products!$A$1:$F$201,MATCH(Orders!J$1,Products!$A$1:$F$1,0),0)</f>
        <v>17227.037321653719</v>
      </c>
    </row>
    <row r="14200" spans="1:10">
      <c r="A14200">
        <v>14199</v>
      </c>
      <c r="B14200" s="4">
        <v>45323</v>
      </c>
      <c r="C14200" s="10">
        <f>DATE(YEAR(orders[[#This Row],[order_date]]), MONTH(orders[[#This Row],[order_date]]), 1)</f>
        <v>45323</v>
      </c>
      <c r="D14200" t="s">
        <v>4606</v>
      </c>
      <c r="E14200" t="s">
        <v>536</v>
      </c>
      <c r="F14200" t="str">
        <f>VLOOKUP(orders[[#This Row],[product_id]],Products!A:C,3,0)</f>
        <v>Appliances</v>
      </c>
      <c r="G14200">
        <v>1</v>
      </c>
      <c r="H14200" s="6">
        <v>8.4261351962724787E-2</v>
      </c>
      <c r="I14200" s="2">
        <f>VLOOKUP($E14200,
Products!$A$1:$F$201,MATCH(Orders!I$1,Products!$A$1:$F$1,0),0)</f>
        <v>25818.123603836499</v>
      </c>
      <c r="J14200" s="2">
        <f>VLOOKUP($E14200,
Products!$A$1:$F$201,MATCH(Orders!J$1,Products!$A$1:$F$1,0),0)</f>
        <v>18462.729442964981</v>
      </c>
    </row>
    <row r="14201" spans="1:10">
      <c r="A14201">
        <v>14200</v>
      </c>
      <c r="B14201" s="4">
        <v>45462</v>
      </c>
      <c r="C14201" s="10">
        <f>DATE(YEAR(orders[[#This Row],[order_date]]), MONTH(orders[[#This Row],[order_date]]), 1)</f>
        <v>45444</v>
      </c>
      <c r="D14201" t="s">
        <v>3260</v>
      </c>
      <c r="E14201" t="s">
        <v>568</v>
      </c>
      <c r="F14201" t="str">
        <f>VLOOKUP(orders[[#This Row],[product_id]],Products!A:C,3,0)</f>
        <v>Electronics</v>
      </c>
      <c r="G14201">
        <v>2</v>
      </c>
      <c r="H14201" s="6">
        <v>0.12612149787413976</v>
      </c>
      <c r="I14201" s="2">
        <f>VLOOKUP($E14201,
Products!$A$1:$F$201,MATCH(Orders!I$1,Products!$A$1:$F$1,0),0)</f>
        <v>21702.72353355262</v>
      </c>
      <c r="J14201" s="2">
        <f>VLOOKUP($E14201,
Products!$A$1:$F$201,MATCH(Orders!J$1,Products!$A$1:$F$1,0),0)</f>
        <v>17244.710704747551</v>
      </c>
    </row>
    <row r="14202" spans="1:10">
      <c r="A14202">
        <v>14201</v>
      </c>
      <c r="B14202" s="4">
        <v>45067</v>
      </c>
      <c r="C14202" s="10">
        <f>DATE(YEAR(orders[[#This Row],[order_date]]), MONTH(orders[[#This Row],[order_date]]), 1)</f>
        <v>45047</v>
      </c>
      <c r="D14202" t="s">
        <v>1688</v>
      </c>
      <c r="E14202" t="s">
        <v>617</v>
      </c>
      <c r="F14202" t="str">
        <f>VLOOKUP(orders[[#This Row],[product_id]],Products!A:C,3,0)</f>
        <v>Electronics</v>
      </c>
      <c r="G14202">
        <v>3</v>
      </c>
      <c r="H14202" s="6">
        <v>0.23614996174324646</v>
      </c>
      <c r="I14202" s="2">
        <f>VLOOKUP($E14202,
Products!$A$1:$F$201,MATCH(Orders!I$1,Products!$A$1:$F$1,0),0)</f>
        <v>19466.867434847129</v>
      </c>
      <c r="J14202" s="2">
        <f>VLOOKUP($E14202,
Products!$A$1:$F$201,MATCH(Orders!J$1,Products!$A$1:$F$1,0),0)</f>
        <v>13371.790482684521</v>
      </c>
    </row>
    <row r="14203" spans="1:10">
      <c r="A14203">
        <v>14202</v>
      </c>
      <c r="B14203" s="4">
        <v>45887</v>
      </c>
      <c r="C14203" s="10">
        <f>DATE(YEAR(orders[[#This Row],[order_date]]), MONTH(orders[[#This Row],[order_date]]), 1)</f>
        <v>45870</v>
      </c>
      <c r="D14203" t="s">
        <v>1281</v>
      </c>
      <c r="E14203" t="s">
        <v>671</v>
      </c>
      <c r="F14203" t="str">
        <f>VLOOKUP(orders[[#This Row],[product_id]],Products!A:C,3,0)</f>
        <v>Electronics</v>
      </c>
      <c r="G14203">
        <v>1</v>
      </c>
      <c r="H14203" s="6">
        <v>0.12931522236378767</v>
      </c>
      <c r="I14203" s="2">
        <f>VLOOKUP($E14203,
Products!$A$1:$F$201,MATCH(Orders!I$1,Products!$A$1:$F$1,0),0)</f>
        <v>20226.002416343759</v>
      </c>
      <c r="J14203" s="2">
        <f>VLOOKUP($E14203,
Products!$A$1:$F$201,MATCH(Orders!J$1,Products!$A$1:$F$1,0),0)</f>
        <v>13513.884167631189</v>
      </c>
    </row>
    <row r="14204" spans="1:10">
      <c r="A14204">
        <v>14203</v>
      </c>
      <c r="B14204" s="4">
        <v>45166</v>
      </c>
      <c r="C14204" s="10">
        <f>DATE(YEAR(orders[[#This Row],[order_date]]), MONTH(orders[[#This Row],[order_date]]), 1)</f>
        <v>45139</v>
      </c>
      <c r="D14204" t="s">
        <v>1038</v>
      </c>
      <c r="E14204" t="s">
        <v>613</v>
      </c>
      <c r="F14204" t="str">
        <f>VLOOKUP(orders[[#This Row],[product_id]],Products!A:C,3,0)</f>
        <v>Appliances</v>
      </c>
      <c r="G14204">
        <v>1</v>
      </c>
      <c r="H14204" s="6">
        <v>5.2425283666281235E-2</v>
      </c>
      <c r="I14204" s="2">
        <f>VLOOKUP($E14204,
Products!$A$1:$F$201,MATCH(Orders!I$1,Products!$A$1:$F$1,0),0)</f>
        <v>6365.2492969652412</v>
      </c>
      <c r="J14204" s="2">
        <f>VLOOKUP($E14204,
Products!$A$1:$F$201,MATCH(Orders!J$1,Products!$A$1:$F$1,0),0)</f>
        <v>4174.927496964433</v>
      </c>
    </row>
    <row r="14205" spans="1:10">
      <c r="A14205">
        <v>14204</v>
      </c>
      <c r="B14205" s="4">
        <v>45218</v>
      </c>
      <c r="C14205" s="10">
        <f>DATE(YEAR(orders[[#This Row],[order_date]]), MONTH(orders[[#This Row],[order_date]]), 1)</f>
        <v>45200</v>
      </c>
      <c r="D14205" t="s">
        <v>917</v>
      </c>
      <c r="E14205" t="s">
        <v>673</v>
      </c>
      <c r="F14205" t="str">
        <f>VLOOKUP(orders[[#This Row],[product_id]],Products!A:C,3,0)</f>
        <v>Electronics</v>
      </c>
      <c r="G14205">
        <v>1</v>
      </c>
      <c r="H14205" s="6">
        <v>0.24091973243411496</v>
      </c>
      <c r="I14205" s="2">
        <f>VLOOKUP($E14205,
Products!$A$1:$F$201,MATCH(Orders!I$1,Products!$A$1:$F$1,0),0)</f>
        <v>19770.070105413852</v>
      </c>
      <c r="J14205" s="2">
        <f>VLOOKUP($E14205,
Products!$A$1:$F$201,MATCH(Orders!J$1,Products!$A$1:$F$1,0),0)</f>
        <v>14414.291574648811</v>
      </c>
    </row>
    <row r="14206" spans="1:10">
      <c r="A14206">
        <v>14205</v>
      </c>
      <c r="B14206" s="4">
        <v>45743</v>
      </c>
      <c r="C14206" s="10">
        <f>DATE(YEAR(orders[[#This Row],[order_date]]), MONTH(orders[[#This Row],[order_date]]), 1)</f>
        <v>45717</v>
      </c>
      <c r="D14206" t="s">
        <v>994</v>
      </c>
      <c r="E14206" t="s">
        <v>691</v>
      </c>
      <c r="F14206" t="str">
        <f>VLOOKUP(orders[[#This Row],[product_id]],Products!A:C,3,0)</f>
        <v>Appliances</v>
      </c>
      <c r="G14206">
        <v>1</v>
      </c>
      <c r="H14206" s="6">
        <v>0.11997762778411571</v>
      </c>
      <c r="I14206" s="2">
        <f>VLOOKUP($E14206,
Products!$A$1:$F$201,MATCH(Orders!I$1,Products!$A$1:$F$1,0),0)</f>
        <v>2337.6024778940591</v>
      </c>
      <c r="J14206" s="2">
        <f>VLOOKUP($E14206,
Products!$A$1:$F$201,MATCH(Orders!J$1,Products!$A$1:$F$1,0),0)</f>
        <v>1616.9957885138581</v>
      </c>
    </row>
    <row r="14207" spans="1:10">
      <c r="A14207">
        <v>14206</v>
      </c>
      <c r="B14207" s="4">
        <v>45008</v>
      </c>
      <c r="C14207" s="10">
        <f>DATE(YEAR(orders[[#This Row],[order_date]]), MONTH(orders[[#This Row],[order_date]]), 1)</f>
        <v>44986</v>
      </c>
      <c r="D14207" t="s">
        <v>3363</v>
      </c>
      <c r="E14207" t="s">
        <v>570</v>
      </c>
      <c r="F14207" t="str">
        <f>VLOOKUP(orders[[#This Row],[product_id]],Products!A:C,3,0)</f>
        <v>Electronics</v>
      </c>
      <c r="G14207">
        <v>1</v>
      </c>
      <c r="H14207" s="6">
        <v>0.14356620614855081</v>
      </c>
      <c r="I14207" s="2">
        <f>VLOOKUP($E14207,
Products!$A$1:$F$201,MATCH(Orders!I$1,Products!$A$1:$F$1,0),0)</f>
        <v>10978.62820425244</v>
      </c>
      <c r="J14207" s="2">
        <f>VLOOKUP($E14207,
Products!$A$1:$F$201,MATCH(Orders!J$1,Products!$A$1:$F$1,0),0)</f>
        <v>7174.697588469895</v>
      </c>
    </row>
    <row r="14208" spans="1:10">
      <c r="A14208">
        <v>14207</v>
      </c>
      <c r="B14208" s="4">
        <v>45486</v>
      </c>
      <c r="C14208" s="10">
        <f>DATE(YEAR(orders[[#This Row],[order_date]]), MONTH(orders[[#This Row],[order_date]]), 1)</f>
        <v>45474</v>
      </c>
      <c r="D14208" t="s">
        <v>2919</v>
      </c>
      <c r="E14208" t="s">
        <v>516</v>
      </c>
      <c r="F14208" t="str">
        <f>VLOOKUP(orders[[#This Row],[product_id]],Products!A:C,3,0)</f>
        <v>Electronics</v>
      </c>
      <c r="G14208">
        <v>2</v>
      </c>
      <c r="H14208" s="6">
        <v>0.2385563026126345</v>
      </c>
      <c r="I14208" s="2">
        <f>VLOOKUP($E14208,
Products!$A$1:$F$201,MATCH(Orders!I$1,Products!$A$1:$F$1,0),0)</f>
        <v>12594.36437895595</v>
      </c>
      <c r="J14208" s="2">
        <f>VLOOKUP($E14208,
Products!$A$1:$F$201,MATCH(Orders!J$1,Products!$A$1:$F$1,0),0)</f>
        <v>9909.7267986522402</v>
      </c>
    </row>
    <row r="14209" spans="1:10">
      <c r="A14209">
        <v>14208</v>
      </c>
      <c r="B14209" s="4">
        <v>45796</v>
      </c>
      <c r="C14209" s="10">
        <f>DATE(YEAR(orders[[#This Row],[order_date]]), MONTH(orders[[#This Row],[order_date]]), 1)</f>
        <v>45778</v>
      </c>
      <c r="D14209" t="s">
        <v>2879</v>
      </c>
      <c r="E14209" t="s">
        <v>648</v>
      </c>
      <c r="F14209" t="str">
        <f>VLOOKUP(orders[[#This Row],[product_id]],Products!A:C,3,0)</f>
        <v>Electronics</v>
      </c>
      <c r="G14209">
        <v>1</v>
      </c>
      <c r="H14209" s="6">
        <v>0.15626223892503996</v>
      </c>
      <c r="I14209" s="2">
        <f>VLOOKUP($E14209,
Products!$A$1:$F$201,MATCH(Orders!I$1,Products!$A$1:$F$1,0),0)</f>
        <v>11049.50250218974</v>
      </c>
      <c r="J14209" s="2">
        <f>VLOOKUP($E14209,
Products!$A$1:$F$201,MATCH(Orders!J$1,Products!$A$1:$F$1,0),0)</f>
        <v>7252.1207539007246</v>
      </c>
    </row>
    <row r="14210" spans="1:10">
      <c r="A14210">
        <v>14209</v>
      </c>
      <c r="B14210" s="4">
        <v>45097</v>
      </c>
      <c r="C14210" s="10">
        <f>DATE(YEAR(orders[[#This Row],[order_date]]), MONTH(orders[[#This Row],[order_date]]), 1)</f>
        <v>45078</v>
      </c>
      <c r="D14210" t="s">
        <v>3934</v>
      </c>
      <c r="E14210" t="s">
        <v>602</v>
      </c>
      <c r="F14210" t="str">
        <f>VLOOKUP(orders[[#This Row],[product_id]],Products!A:C,3,0)</f>
        <v>Appliances</v>
      </c>
      <c r="G14210">
        <v>1</v>
      </c>
      <c r="H14210" s="6">
        <v>0.11966828677871504</v>
      </c>
      <c r="I14210" s="2">
        <f>VLOOKUP($E14210,
Products!$A$1:$F$201,MATCH(Orders!I$1,Products!$A$1:$F$1,0),0)</f>
        <v>22834.95547197924</v>
      </c>
      <c r="J14210" s="2">
        <f>VLOOKUP($E14210,
Products!$A$1:$F$201,MATCH(Orders!J$1,Products!$A$1:$F$1,0),0)</f>
        <v>17972.460052660601</v>
      </c>
    </row>
    <row r="14211" spans="1:10">
      <c r="A14211">
        <v>14210</v>
      </c>
      <c r="B14211" s="4">
        <v>45903</v>
      </c>
      <c r="C14211" s="10">
        <f>DATE(YEAR(orders[[#This Row],[order_date]]), MONTH(orders[[#This Row],[order_date]]), 1)</f>
        <v>45901</v>
      </c>
      <c r="D14211" t="s">
        <v>4539</v>
      </c>
      <c r="E14211" t="s">
        <v>690</v>
      </c>
      <c r="F14211" t="str">
        <f>VLOOKUP(orders[[#This Row],[product_id]],Products!A:C,3,0)</f>
        <v>Electronics</v>
      </c>
      <c r="G14211">
        <v>2</v>
      </c>
      <c r="H14211" s="6">
        <v>0.18406205793818586</v>
      </c>
      <c r="I14211" s="2">
        <f>VLOOKUP($E14211,
Products!$A$1:$F$201,MATCH(Orders!I$1,Products!$A$1:$F$1,0),0)</f>
        <v>2338.2059552139431</v>
      </c>
      <c r="J14211" s="2">
        <f>VLOOKUP($E14211,
Products!$A$1:$F$201,MATCH(Orders!J$1,Products!$A$1:$F$1,0),0)</f>
        <v>1708.028418793489</v>
      </c>
    </row>
    <row r="14212" spans="1:10">
      <c r="A14212">
        <v>14211</v>
      </c>
      <c r="B14212" s="4">
        <v>45506</v>
      </c>
      <c r="C14212" s="10">
        <f>DATE(YEAR(orders[[#This Row],[order_date]]), MONTH(orders[[#This Row],[order_date]]), 1)</f>
        <v>45505</v>
      </c>
      <c r="D14212" t="s">
        <v>4350</v>
      </c>
      <c r="E14212" t="s">
        <v>617</v>
      </c>
      <c r="F14212" t="str">
        <f>VLOOKUP(orders[[#This Row],[product_id]],Products!A:C,3,0)</f>
        <v>Electronics</v>
      </c>
      <c r="G14212">
        <v>1</v>
      </c>
      <c r="H14212" s="6">
        <v>0.23024248842300693</v>
      </c>
      <c r="I14212" s="2">
        <f>VLOOKUP($E14212,
Products!$A$1:$F$201,MATCH(Orders!I$1,Products!$A$1:$F$1,0),0)</f>
        <v>19466.867434847129</v>
      </c>
      <c r="J14212" s="2">
        <f>VLOOKUP($E14212,
Products!$A$1:$F$201,MATCH(Orders!J$1,Products!$A$1:$F$1,0),0)</f>
        <v>13371.790482684521</v>
      </c>
    </row>
    <row r="14213" spans="1:10">
      <c r="A14213">
        <v>14212</v>
      </c>
      <c r="B14213" s="4">
        <v>45452</v>
      </c>
      <c r="C14213" s="10">
        <f>DATE(YEAR(orders[[#This Row],[order_date]]), MONTH(orders[[#This Row],[order_date]]), 1)</f>
        <v>45444</v>
      </c>
      <c r="D14213" t="s">
        <v>1761</v>
      </c>
      <c r="E14213" t="s">
        <v>658</v>
      </c>
      <c r="F14213" t="str">
        <f>VLOOKUP(orders[[#This Row],[product_id]],Products!A:C,3,0)</f>
        <v>Electronics</v>
      </c>
      <c r="G14213">
        <v>2</v>
      </c>
      <c r="H14213" s="6">
        <v>0.11163663006798046</v>
      </c>
      <c r="I14213" s="2">
        <f>VLOOKUP($E14213,
Products!$A$1:$F$201,MATCH(Orders!I$1,Products!$A$1:$F$1,0),0)</f>
        <v>2455.4664524813788</v>
      </c>
      <c r="J14213" s="2">
        <f>VLOOKUP($E14213,
Products!$A$1:$F$201,MATCH(Orders!J$1,Products!$A$1:$F$1,0),0)</f>
        <v>1763.2139459131699</v>
      </c>
    </row>
    <row r="14214" spans="1:10">
      <c r="A14214">
        <v>14213</v>
      </c>
      <c r="B14214" s="4">
        <v>45468</v>
      </c>
      <c r="C14214" s="10">
        <f>DATE(YEAR(orders[[#This Row],[order_date]]), MONTH(orders[[#This Row],[order_date]]), 1)</f>
        <v>45444</v>
      </c>
      <c r="D14214" t="s">
        <v>2636</v>
      </c>
      <c r="E14214" t="s">
        <v>672</v>
      </c>
      <c r="F14214" t="str">
        <f>VLOOKUP(orders[[#This Row],[product_id]],Products!A:C,3,0)</f>
        <v>Electronics</v>
      </c>
      <c r="G14214">
        <v>1</v>
      </c>
      <c r="H14214" s="6">
        <v>0.13912857270444537</v>
      </c>
      <c r="I14214" s="2">
        <f>VLOOKUP($E14214,
Products!$A$1:$F$201,MATCH(Orders!I$1,Products!$A$1:$F$1,0),0)</f>
        <v>29856.340212906369</v>
      </c>
      <c r="J14214" s="2">
        <f>VLOOKUP($E14214,
Products!$A$1:$F$201,MATCH(Orders!J$1,Products!$A$1:$F$1,0),0)</f>
        <v>19759.064823078941</v>
      </c>
    </row>
    <row r="14215" spans="1:10">
      <c r="A14215">
        <v>14214</v>
      </c>
      <c r="B14215" s="4">
        <v>45036</v>
      </c>
      <c r="C14215" s="10">
        <f>DATE(YEAR(orders[[#This Row],[order_date]]), MONTH(orders[[#This Row],[order_date]]), 1)</f>
        <v>45017</v>
      </c>
      <c r="D14215" t="s">
        <v>979</v>
      </c>
      <c r="E14215" t="s">
        <v>538</v>
      </c>
      <c r="F14215" t="str">
        <f>VLOOKUP(orders[[#This Row],[product_id]],Products!A:C,3,0)</f>
        <v>Electronics</v>
      </c>
      <c r="G14215">
        <v>3</v>
      </c>
      <c r="H14215" s="6">
        <v>0.18805121248883669</v>
      </c>
      <c r="I14215" s="2">
        <f>VLOOKUP($E14215,
Products!$A$1:$F$201,MATCH(Orders!I$1,Products!$A$1:$F$1,0),0)</f>
        <v>29368.843697269542</v>
      </c>
      <c r="J14215" s="2">
        <f>VLOOKUP($E14215,
Products!$A$1:$F$201,MATCH(Orders!J$1,Products!$A$1:$F$1,0),0)</f>
        <v>23079.13344123889</v>
      </c>
    </row>
    <row r="14216" spans="1:10">
      <c r="A14216">
        <v>14215</v>
      </c>
      <c r="B14216" s="4">
        <v>45248</v>
      </c>
      <c r="C14216" s="10">
        <f>DATE(YEAR(orders[[#This Row],[order_date]]), MONTH(orders[[#This Row],[order_date]]), 1)</f>
        <v>45231</v>
      </c>
      <c r="D14216" t="s">
        <v>2030</v>
      </c>
      <c r="E14216" t="s">
        <v>534</v>
      </c>
      <c r="F14216" t="str">
        <f>VLOOKUP(orders[[#This Row],[product_id]],Products!A:C,3,0)</f>
        <v>Appliances</v>
      </c>
      <c r="G14216">
        <v>3</v>
      </c>
      <c r="H14216" s="6">
        <v>0.14687437789672916</v>
      </c>
      <c r="I14216" s="2">
        <f>VLOOKUP($E14216,
Products!$A$1:$F$201,MATCH(Orders!I$1,Products!$A$1:$F$1,0),0)</f>
        <v>24743.162958088669</v>
      </c>
      <c r="J14216" s="2">
        <f>VLOOKUP($E14216,
Products!$A$1:$F$201,MATCH(Orders!J$1,Products!$A$1:$F$1,0),0)</f>
        <v>19307.588986555591</v>
      </c>
    </row>
    <row r="14217" spans="1:10">
      <c r="A14217">
        <v>14216</v>
      </c>
      <c r="B14217" s="4">
        <v>45826</v>
      </c>
      <c r="C14217" s="10">
        <f>DATE(YEAR(orders[[#This Row],[order_date]]), MONTH(orders[[#This Row],[order_date]]), 1)</f>
        <v>45809</v>
      </c>
      <c r="D14217" t="s">
        <v>3798</v>
      </c>
      <c r="E14217" t="s">
        <v>691</v>
      </c>
      <c r="F14217" t="str">
        <f>VLOOKUP(orders[[#This Row],[product_id]],Products!A:C,3,0)</f>
        <v>Appliances</v>
      </c>
      <c r="G14217">
        <v>3</v>
      </c>
      <c r="H14217" s="6">
        <v>0.14558220935833405</v>
      </c>
      <c r="I14217" s="2">
        <f>VLOOKUP($E14217,
Products!$A$1:$F$201,MATCH(Orders!I$1,Products!$A$1:$F$1,0),0)</f>
        <v>2337.6024778940591</v>
      </c>
      <c r="J14217" s="2">
        <f>VLOOKUP($E14217,
Products!$A$1:$F$201,MATCH(Orders!J$1,Products!$A$1:$F$1,0),0)</f>
        <v>1616.9957885138581</v>
      </c>
    </row>
    <row r="14218" spans="1:10">
      <c r="A14218">
        <v>14217</v>
      </c>
      <c r="B14218" s="4">
        <v>45640</v>
      </c>
      <c r="C14218" s="10">
        <f>DATE(YEAR(orders[[#This Row],[order_date]]), MONTH(orders[[#This Row],[order_date]]), 1)</f>
        <v>45627</v>
      </c>
      <c r="D14218" t="s">
        <v>4301</v>
      </c>
      <c r="E14218" t="s">
        <v>705</v>
      </c>
      <c r="F14218" t="str">
        <f>VLOOKUP(orders[[#This Row],[product_id]],Products!A:C,3,0)</f>
        <v>Electronics</v>
      </c>
      <c r="G14218">
        <v>1</v>
      </c>
      <c r="H14218" s="6">
        <v>0.16144670907755804</v>
      </c>
      <c r="I14218" s="2">
        <f>VLOOKUP($E14218,
Products!$A$1:$F$201,MATCH(Orders!I$1,Products!$A$1:$F$1,0),0)</f>
        <v>11719.594724541899</v>
      </c>
      <c r="J14218" s="2">
        <f>VLOOKUP($E14218,
Products!$A$1:$F$201,MATCH(Orders!J$1,Products!$A$1:$F$1,0),0)</f>
        <v>7926.6332911718628</v>
      </c>
    </row>
    <row r="14219" spans="1:10">
      <c r="A14219">
        <v>14218</v>
      </c>
      <c r="B14219" s="4">
        <v>45010</v>
      </c>
      <c r="C14219" s="10">
        <f>DATE(YEAR(orders[[#This Row],[order_date]]), MONTH(orders[[#This Row],[order_date]]), 1)</f>
        <v>44986</v>
      </c>
      <c r="D14219" t="s">
        <v>4533</v>
      </c>
      <c r="E14219" t="s">
        <v>516</v>
      </c>
      <c r="F14219" t="str">
        <f>VLOOKUP(orders[[#This Row],[product_id]],Products!A:C,3,0)</f>
        <v>Electronics</v>
      </c>
      <c r="G14219">
        <v>1</v>
      </c>
      <c r="H14219" s="6">
        <v>0.24493653726221046</v>
      </c>
      <c r="I14219" s="2">
        <f>VLOOKUP($E14219,
Products!$A$1:$F$201,MATCH(Orders!I$1,Products!$A$1:$F$1,0),0)</f>
        <v>12594.36437895595</v>
      </c>
      <c r="J14219" s="2">
        <f>VLOOKUP($E14219,
Products!$A$1:$F$201,MATCH(Orders!J$1,Products!$A$1:$F$1,0),0)</f>
        <v>9909.7267986522402</v>
      </c>
    </row>
    <row r="14220" spans="1:10">
      <c r="A14220">
        <v>14219</v>
      </c>
      <c r="B14220" s="4">
        <v>45882</v>
      </c>
      <c r="C14220" s="10">
        <f>DATE(YEAR(orders[[#This Row],[order_date]]), MONTH(orders[[#This Row],[order_date]]), 1)</f>
        <v>45870</v>
      </c>
      <c r="D14220" t="s">
        <v>3368</v>
      </c>
      <c r="E14220" t="s">
        <v>646</v>
      </c>
      <c r="F14220" t="str">
        <f>VLOOKUP(orders[[#This Row],[product_id]],Products!A:C,3,0)</f>
        <v>Electronics</v>
      </c>
      <c r="G14220">
        <v>1</v>
      </c>
      <c r="H14220" s="6">
        <v>0.10315495265359034</v>
      </c>
      <c r="I14220" s="2">
        <f>VLOOKUP($E14220,
Products!$A$1:$F$201,MATCH(Orders!I$1,Products!$A$1:$F$1,0),0)</f>
        <v>18424.12750052143</v>
      </c>
      <c r="J14220" s="2">
        <f>VLOOKUP($E14220,
Products!$A$1:$F$201,MATCH(Orders!J$1,Products!$A$1:$F$1,0),0)</f>
        <v>14575.25356690323</v>
      </c>
    </row>
    <row r="14221" spans="1:10">
      <c r="A14221">
        <v>14220</v>
      </c>
      <c r="B14221" s="4">
        <v>45302</v>
      </c>
      <c r="C14221" s="10">
        <f>DATE(YEAR(orders[[#This Row],[order_date]]), MONTH(orders[[#This Row],[order_date]]), 1)</f>
        <v>45292</v>
      </c>
      <c r="D14221" t="s">
        <v>3029</v>
      </c>
      <c r="E14221" t="s">
        <v>574</v>
      </c>
      <c r="F14221" t="str">
        <f>VLOOKUP(orders[[#This Row],[product_id]],Products!A:C,3,0)</f>
        <v>Electronics</v>
      </c>
      <c r="G14221">
        <v>1</v>
      </c>
      <c r="H14221" s="6">
        <v>0.1220460616443507</v>
      </c>
      <c r="I14221" s="2">
        <f>VLOOKUP($E14221,
Products!$A$1:$F$201,MATCH(Orders!I$1,Products!$A$1:$F$1,0),0)</f>
        <v>30824.427673567101</v>
      </c>
      <c r="J14221" s="2">
        <f>VLOOKUP($E14221,
Products!$A$1:$F$201,MATCH(Orders!J$1,Products!$A$1:$F$1,0),0)</f>
        <v>20473.07476940487</v>
      </c>
    </row>
    <row r="14222" spans="1:10">
      <c r="A14222">
        <v>14221</v>
      </c>
      <c r="B14222" s="4">
        <v>46003</v>
      </c>
      <c r="C14222" s="10">
        <f>DATE(YEAR(orders[[#This Row],[order_date]]), MONTH(orders[[#This Row],[order_date]]), 1)</f>
        <v>45992</v>
      </c>
      <c r="D14222" t="s">
        <v>1736</v>
      </c>
      <c r="E14222" t="s">
        <v>526</v>
      </c>
      <c r="F14222" t="str">
        <f>VLOOKUP(orders[[#This Row],[product_id]],Products!A:C,3,0)</f>
        <v>Electronics</v>
      </c>
      <c r="G14222">
        <v>2</v>
      </c>
      <c r="H14222" s="6">
        <v>0.10279841071339425</v>
      </c>
      <c r="I14222" s="2">
        <f>VLOOKUP($E14222,
Products!$A$1:$F$201,MATCH(Orders!I$1,Products!$A$1:$F$1,0),0)</f>
        <v>11165.347713400481</v>
      </c>
      <c r="J14222" s="2">
        <f>VLOOKUP($E14222,
Products!$A$1:$F$201,MATCH(Orders!J$1,Products!$A$1:$F$1,0),0)</f>
        <v>7966.5169511049389</v>
      </c>
    </row>
    <row r="14223" spans="1:10">
      <c r="A14223">
        <v>14222</v>
      </c>
      <c r="B14223" s="4">
        <v>45512</v>
      </c>
      <c r="C14223" s="10">
        <f>DATE(YEAR(orders[[#This Row],[order_date]]), MONTH(orders[[#This Row],[order_date]]), 1)</f>
        <v>45505</v>
      </c>
      <c r="D14223" t="s">
        <v>2588</v>
      </c>
      <c r="E14223" t="s">
        <v>508</v>
      </c>
      <c r="F14223" t="str">
        <f>VLOOKUP(orders[[#This Row],[product_id]],Products!A:C,3,0)</f>
        <v>Electronics</v>
      </c>
      <c r="G14223">
        <v>2</v>
      </c>
      <c r="H14223" s="6">
        <v>0.18900958200488924</v>
      </c>
      <c r="I14223" s="2">
        <f>VLOOKUP($E14223,
Products!$A$1:$F$201,MATCH(Orders!I$1,Products!$A$1:$F$1,0),0)</f>
        <v>23345.985707147142</v>
      </c>
      <c r="J14223" s="2">
        <f>VLOOKUP($E14223,
Products!$A$1:$F$201,MATCH(Orders!J$1,Products!$A$1:$F$1,0),0)</f>
        <v>15772.90371323649</v>
      </c>
    </row>
    <row r="14224" spans="1:10">
      <c r="A14224">
        <v>14223</v>
      </c>
      <c r="B14224" s="4">
        <v>45026</v>
      </c>
      <c r="C14224" s="10">
        <f>DATE(YEAR(orders[[#This Row],[order_date]]), MONTH(orders[[#This Row],[order_date]]), 1)</f>
        <v>45017</v>
      </c>
      <c r="D14224" t="s">
        <v>3769</v>
      </c>
      <c r="E14224" t="s">
        <v>659</v>
      </c>
      <c r="F14224" t="str">
        <f>VLOOKUP(orders[[#This Row],[product_id]],Products!A:C,3,0)</f>
        <v>Appliances</v>
      </c>
      <c r="G14224">
        <v>2</v>
      </c>
      <c r="H14224" s="6">
        <v>0.11108298915684084</v>
      </c>
      <c r="I14224" s="2">
        <f>VLOOKUP($E14224,
Products!$A$1:$F$201,MATCH(Orders!I$1,Products!$A$1:$F$1,0),0)</f>
        <v>25646.095965041459</v>
      </c>
      <c r="J14224" s="2">
        <f>VLOOKUP($E14224,
Products!$A$1:$F$201,MATCH(Orders!J$1,Products!$A$1:$F$1,0),0)</f>
        <v>18749.646593308222</v>
      </c>
    </row>
    <row r="14225" spans="1:10">
      <c r="A14225">
        <v>14224</v>
      </c>
      <c r="B14225" s="4">
        <v>45055</v>
      </c>
      <c r="C14225" s="10">
        <f>DATE(YEAR(orders[[#This Row],[order_date]]), MONTH(orders[[#This Row],[order_date]]), 1)</f>
        <v>45047</v>
      </c>
      <c r="D14225" t="s">
        <v>2184</v>
      </c>
      <c r="E14225" t="s">
        <v>666</v>
      </c>
      <c r="F14225" t="str">
        <f>VLOOKUP(orders[[#This Row],[product_id]],Products!A:C,3,0)</f>
        <v>Electronics</v>
      </c>
      <c r="G14225">
        <v>3</v>
      </c>
      <c r="H14225" s="6">
        <v>0.1681024481424308</v>
      </c>
      <c r="I14225" s="2">
        <f>VLOOKUP($E14225,
Products!$A$1:$F$201,MATCH(Orders!I$1,Products!$A$1:$F$1,0),0)</f>
        <v>28450.587044878092</v>
      </c>
      <c r="J14225" s="2">
        <f>VLOOKUP($E14225,
Products!$A$1:$F$201,MATCH(Orders!J$1,Products!$A$1:$F$1,0),0)</f>
        <v>22337.584649075441</v>
      </c>
    </row>
    <row r="14226" spans="1:10">
      <c r="A14226">
        <v>14225</v>
      </c>
      <c r="B14226" s="4">
        <v>45844</v>
      </c>
      <c r="C14226" s="10">
        <f>DATE(YEAR(orders[[#This Row],[order_date]]), MONTH(orders[[#This Row],[order_date]]), 1)</f>
        <v>45839</v>
      </c>
      <c r="D14226" t="s">
        <v>1859</v>
      </c>
      <c r="E14226" t="s">
        <v>599</v>
      </c>
      <c r="F14226" t="str">
        <f>VLOOKUP(orders[[#This Row],[product_id]],Products!A:C,3,0)</f>
        <v>Electronics</v>
      </c>
      <c r="G14226">
        <v>1</v>
      </c>
      <c r="H14226" s="6">
        <v>0.22887956723261788</v>
      </c>
      <c r="I14226" s="2">
        <f>VLOOKUP($E14226,
Products!$A$1:$F$201,MATCH(Orders!I$1,Products!$A$1:$F$1,0),0)</f>
        <v>24019.70637428105</v>
      </c>
      <c r="J14226" s="2">
        <f>VLOOKUP($E14226,
Products!$A$1:$F$201,MATCH(Orders!J$1,Products!$A$1:$F$1,0),0)</f>
        <v>16602.559277417411</v>
      </c>
    </row>
    <row r="14227" spans="1:10">
      <c r="A14227">
        <v>14226</v>
      </c>
      <c r="B14227" s="4">
        <v>45145</v>
      </c>
      <c r="C14227" s="10">
        <f>DATE(YEAR(orders[[#This Row],[order_date]]), MONTH(orders[[#This Row],[order_date]]), 1)</f>
        <v>45139</v>
      </c>
      <c r="D14227" t="s">
        <v>4076</v>
      </c>
      <c r="E14227" t="s">
        <v>527</v>
      </c>
      <c r="F14227" t="str">
        <f>VLOOKUP(orders[[#This Row],[product_id]],Products!A:C,3,0)</f>
        <v>Appliances</v>
      </c>
      <c r="G14227">
        <v>1</v>
      </c>
      <c r="H14227" s="6">
        <v>0.14891413887128388</v>
      </c>
      <c r="I14227" s="2">
        <f>VLOOKUP($E14227,
Products!$A$1:$F$201,MATCH(Orders!I$1,Products!$A$1:$F$1,0),0)</f>
        <v>25833.54427698228</v>
      </c>
      <c r="J14227" s="2">
        <f>VLOOKUP($E14227,
Products!$A$1:$F$201,MATCH(Orders!J$1,Products!$A$1:$F$1,0),0)</f>
        <v>16827.881451334611</v>
      </c>
    </row>
    <row r="14228" spans="1:10">
      <c r="A14228">
        <v>14227</v>
      </c>
      <c r="B14228" s="4">
        <v>45403</v>
      </c>
      <c r="C14228" s="10">
        <f>DATE(YEAR(orders[[#This Row],[order_date]]), MONTH(orders[[#This Row],[order_date]]), 1)</f>
        <v>45383</v>
      </c>
      <c r="D14228" t="s">
        <v>802</v>
      </c>
      <c r="E14228" t="s">
        <v>567</v>
      </c>
      <c r="F14228" t="str">
        <f>VLOOKUP(orders[[#This Row],[product_id]],Products!A:C,3,0)</f>
        <v>Electronics</v>
      </c>
      <c r="G14228">
        <v>3</v>
      </c>
      <c r="H14228" s="6">
        <v>0.1547761883509034</v>
      </c>
      <c r="I14228" s="2">
        <f>VLOOKUP($E14228,
Products!$A$1:$F$201,MATCH(Orders!I$1,Products!$A$1:$F$1,0),0)</f>
        <v>17514.171240093368</v>
      </c>
      <c r="J14228" s="2">
        <f>VLOOKUP($E14228,
Products!$A$1:$F$201,MATCH(Orders!J$1,Products!$A$1:$F$1,0),0)</f>
        <v>12226.76247250809</v>
      </c>
    </row>
    <row r="14229" spans="1:10">
      <c r="A14229">
        <v>14228</v>
      </c>
      <c r="B14229" s="4">
        <v>44948</v>
      </c>
      <c r="C14229" s="10">
        <f>DATE(YEAR(orders[[#This Row],[order_date]]), MONTH(orders[[#This Row],[order_date]]), 1)</f>
        <v>44927</v>
      </c>
      <c r="D14229" t="s">
        <v>982</v>
      </c>
      <c r="E14229" t="s">
        <v>510</v>
      </c>
      <c r="F14229" t="str">
        <f>VLOOKUP(orders[[#This Row],[product_id]],Products!A:C,3,0)</f>
        <v>Appliances</v>
      </c>
      <c r="G14229">
        <v>2</v>
      </c>
      <c r="H14229" s="6">
        <v>0.11726089731584077</v>
      </c>
      <c r="I14229" s="2">
        <f>VLOOKUP($E14229,
Products!$A$1:$F$201,MATCH(Orders!I$1,Products!$A$1:$F$1,0),0)</f>
        <v>23457.606610250739</v>
      </c>
      <c r="J14229" s="2">
        <f>VLOOKUP($E14229,
Products!$A$1:$F$201,MATCH(Orders!J$1,Products!$A$1:$F$1,0),0)</f>
        <v>17038.831523124281</v>
      </c>
    </row>
    <row r="14230" spans="1:10">
      <c r="A14230">
        <v>14229</v>
      </c>
      <c r="B14230" s="4">
        <v>45486</v>
      </c>
      <c r="C14230" s="10">
        <f>DATE(YEAR(orders[[#This Row],[order_date]]), MONTH(orders[[#This Row],[order_date]]), 1)</f>
        <v>45474</v>
      </c>
      <c r="D14230" t="s">
        <v>2014</v>
      </c>
      <c r="E14230" t="s">
        <v>652</v>
      </c>
      <c r="F14230" t="str">
        <f>VLOOKUP(orders[[#This Row],[product_id]],Products!A:C,3,0)</f>
        <v>Appliances</v>
      </c>
      <c r="G14230">
        <v>2</v>
      </c>
      <c r="H14230" s="6">
        <v>0.13025823100729164</v>
      </c>
      <c r="I14230" s="2">
        <f>VLOOKUP($E14230,
Products!$A$1:$F$201,MATCH(Orders!I$1,Products!$A$1:$F$1,0),0)</f>
        <v>6387.3122916387983</v>
      </c>
      <c r="J14230" s="2">
        <f>VLOOKUP($E14230,
Products!$A$1:$F$201,MATCH(Orders!J$1,Products!$A$1:$F$1,0),0)</f>
        <v>4880.3517286187262</v>
      </c>
    </row>
    <row r="14231" spans="1:10">
      <c r="A14231">
        <v>14230</v>
      </c>
      <c r="B14231" s="4">
        <v>45555</v>
      </c>
      <c r="C14231" s="10">
        <f>DATE(YEAR(orders[[#This Row],[order_date]]), MONTH(orders[[#This Row],[order_date]]), 1)</f>
        <v>45536</v>
      </c>
      <c r="D14231" t="s">
        <v>3553</v>
      </c>
      <c r="E14231" t="s">
        <v>514</v>
      </c>
      <c r="F14231" t="str">
        <f>VLOOKUP(orders[[#This Row],[product_id]],Products!A:C,3,0)</f>
        <v>Electronics</v>
      </c>
      <c r="G14231">
        <v>1</v>
      </c>
      <c r="H14231" s="6">
        <v>0.20911947843992226</v>
      </c>
      <c r="I14231" s="2">
        <f>VLOOKUP($E14231,
Products!$A$1:$F$201,MATCH(Orders!I$1,Products!$A$1:$F$1,0),0)</f>
        <v>16482.730474054071</v>
      </c>
      <c r="J14231" s="2">
        <f>VLOOKUP($E14231,
Products!$A$1:$F$201,MATCH(Orders!J$1,Products!$A$1:$F$1,0),0)</f>
        <v>12480.81165565178</v>
      </c>
    </row>
    <row r="14232" spans="1:10">
      <c r="A14232">
        <v>14231</v>
      </c>
      <c r="B14232" s="4">
        <v>45945</v>
      </c>
      <c r="C14232" s="10">
        <f>DATE(YEAR(orders[[#This Row],[order_date]]), MONTH(orders[[#This Row],[order_date]]), 1)</f>
        <v>45931</v>
      </c>
      <c r="D14232" t="s">
        <v>1902</v>
      </c>
      <c r="E14232" t="s">
        <v>563</v>
      </c>
      <c r="F14232" t="str">
        <f>VLOOKUP(orders[[#This Row],[product_id]],Products!A:C,3,0)</f>
        <v>Electronics</v>
      </c>
      <c r="G14232">
        <v>1</v>
      </c>
      <c r="H14232" s="6">
        <v>0.10065946480243597</v>
      </c>
      <c r="I14232" s="2">
        <f>VLOOKUP($E14232,
Products!$A$1:$F$201,MATCH(Orders!I$1,Products!$A$1:$F$1,0),0)</f>
        <v>2267.1489506516559</v>
      </c>
      <c r="J14232" s="2">
        <f>VLOOKUP($E14232,
Products!$A$1:$F$201,MATCH(Orders!J$1,Products!$A$1:$F$1,0),0)</f>
        <v>1538.7671398485211</v>
      </c>
    </row>
    <row r="14233" spans="1:10">
      <c r="A14233">
        <v>14232</v>
      </c>
      <c r="B14233" s="4">
        <v>45265</v>
      </c>
      <c r="C14233" s="10">
        <f>DATE(YEAR(orders[[#This Row],[order_date]]), MONTH(orders[[#This Row],[order_date]]), 1)</f>
        <v>45261</v>
      </c>
      <c r="D14233" t="s">
        <v>1037</v>
      </c>
      <c r="E14233" t="s">
        <v>529</v>
      </c>
      <c r="F14233" t="str">
        <f>VLOOKUP(orders[[#This Row],[product_id]],Products!A:C,3,0)</f>
        <v>Electronics</v>
      </c>
      <c r="G14233">
        <v>2</v>
      </c>
      <c r="H14233" s="6">
        <v>0.21699481204436535</v>
      </c>
      <c r="I14233" s="2">
        <f>VLOOKUP($E14233,
Products!$A$1:$F$201,MATCH(Orders!I$1,Products!$A$1:$F$1,0),0)</f>
        <v>18308.801775351771</v>
      </c>
      <c r="J14233" s="2">
        <f>VLOOKUP($E14233,
Products!$A$1:$F$201,MATCH(Orders!J$1,Products!$A$1:$F$1,0),0)</f>
        <v>12027.24184831013</v>
      </c>
    </row>
    <row r="14234" spans="1:10">
      <c r="A14234">
        <v>14233</v>
      </c>
      <c r="B14234" s="4">
        <v>45105</v>
      </c>
      <c r="C14234" s="10">
        <f>DATE(YEAR(orders[[#This Row],[order_date]]), MONTH(orders[[#This Row],[order_date]]), 1)</f>
        <v>45078</v>
      </c>
      <c r="D14234" t="s">
        <v>2958</v>
      </c>
      <c r="E14234" t="s">
        <v>672</v>
      </c>
      <c r="F14234" t="str">
        <f>VLOOKUP(orders[[#This Row],[product_id]],Products!A:C,3,0)</f>
        <v>Electronics</v>
      </c>
      <c r="G14234">
        <v>3</v>
      </c>
      <c r="H14234" s="6">
        <v>0.22585621519294641</v>
      </c>
      <c r="I14234" s="2">
        <f>VLOOKUP($E14234,
Products!$A$1:$F$201,MATCH(Orders!I$1,Products!$A$1:$F$1,0),0)</f>
        <v>29856.340212906369</v>
      </c>
      <c r="J14234" s="2">
        <f>VLOOKUP($E14234,
Products!$A$1:$F$201,MATCH(Orders!J$1,Products!$A$1:$F$1,0),0)</f>
        <v>19759.064823078941</v>
      </c>
    </row>
    <row r="14235" spans="1:10">
      <c r="A14235">
        <v>14234</v>
      </c>
      <c r="B14235" s="4">
        <v>45347</v>
      </c>
      <c r="C14235" s="10">
        <f>DATE(YEAR(orders[[#This Row],[order_date]]), MONTH(orders[[#This Row],[order_date]]), 1)</f>
        <v>45323</v>
      </c>
      <c r="D14235" t="s">
        <v>808</v>
      </c>
      <c r="E14235" t="s">
        <v>566</v>
      </c>
      <c r="F14235" t="str">
        <f>VLOOKUP(orders[[#This Row],[product_id]],Products!A:C,3,0)</f>
        <v>Electronics</v>
      </c>
      <c r="G14235">
        <v>2</v>
      </c>
      <c r="H14235" s="6">
        <v>0.1647196540792886</v>
      </c>
      <c r="I14235" s="2">
        <f>VLOOKUP($E14235,
Products!$A$1:$F$201,MATCH(Orders!I$1,Products!$A$1:$F$1,0),0)</f>
        <v>16858.5225334635</v>
      </c>
      <c r="J14235" s="2">
        <f>VLOOKUP($E14235,
Products!$A$1:$F$201,MATCH(Orders!J$1,Products!$A$1:$F$1,0),0)</f>
        <v>11855.743620634101</v>
      </c>
    </row>
    <row r="14236" spans="1:10">
      <c r="A14236">
        <v>14235</v>
      </c>
      <c r="B14236" s="4">
        <v>45933</v>
      </c>
      <c r="C14236" s="10">
        <f>DATE(YEAR(orders[[#This Row],[order_date]]), MONTH(orders[[#This Row],[order_date]]), 1)</f>
        <v>45931</v>
      </c>
      <c r="D14236" t="s">
        <v>3757</v>
      </c>
      <c r="E14236" t="s">
        <v>632</v>
      </c>
      <c r="F14236" t="str">
        <f>VLOOKUP(orders[[#This Row],[product_id]],Products!A:C,3,0)</f>
        <v>Electronics</v>
      </c>
      <c r="G14236">
        <v>3</v>
      </c>
      <c r="H14236" s="6">
        <v>0.23307359977932002</v>
      </c>
      <c r="I14236" s="2">
        <f>VLOOKUP($E14236,
Products!$A$1:$F$201,MATCH(Orders!I$1,Products!$A$1:$F$1,0),0)</f>
        <v>23049.571773693999</v>
      </c>
      <c r="J14236" s="2">
        <f>VLOOKUP($E14236,
Products!$A$1:$F$201,MATCH(Orders!J$1,Products!$A$1:$F$1,0),0)</f>
        <v>15791.461375569639</v>
      </c>
    </row>
    <row r="14237" spans="1:10">
      <c r="A14237">
        <v>14236</v>
      </c>
      <c r="B14237" s="4">
        <v>44975</v>
      </c>
      <c r="C14237" s="10">
        <f>DATE(YEAR(orders[[#This Row],[order_date]]), MONTH(orders[[#This Row],[order_date]]), 1)</f>
        <v>44958</v>
      </c>
      <c r="D14237" t="s">
        <v>4402</v>
      </c>
      <c r="E14237" t="s">
        <v>553</v>
      </c>
      <c r="F14237" t="str">
        <f>VLOOKUP(orders[[#This Row],[product_id]],Products!A:C,3,0)</f>
        <v>Electronics</v>
      </c>
      <c r="G14237">
        <v>2</v>
      </c>
      <c r="H14237" s="6">
        <v>0.15715577574438622</v>
      </c>
      <c r="I14237" s="2">
        <f>VLOOKUP($E14237,
Products!$A$1:$F$201,MATCH(Orders!I$1,Products!$A$1:$F$1,0),0)</f>
        <v>19089.562478947992</v>
      </c>
      <c r="J14237" s="2">
        <f>VLOOKUP($E14237,
Products!$A$1:$F$201,MATCH(Orders!J$1,Products!$A$1:$F$1,0),0)</f>
        <v>12552.840439332171</v>
      </c>
    </row>
    <row r="14238" spans="1:10">
      <c r="A14238">
        <v>14237</v>
      </c>
      <c r="B14238" s="4">
        <v>45693</v>
      </c>
      <c r="C14238" s="10">
        <f>DATE(YEAR(orders[[#This Row],[order_date]]), MONTH(orders[[#This Row],[order_date]]), 1)</f>
        <v>45689</v>
      </c>
      <c r="D14238" t="s">
        <v>1660</v>
      </c>
      <c r="E14238" t="s">
        <v>683</v>
      </c>
      <c r="F14238" t="str">
        <f>VLOOKUP(orders[[#This Row],[product_id]],Products!A:C,3,0)</f>
        <v>Electronics</v>
      </c>
      <c r="G14238">
        <v>1</v>
      </c>
      <c r="H14238" s="6">
        <v>0.20420836063021533</v>
      </c>
      <c r="I14238" s="2">
        <f>VLOOKUP($E14238,
Products!$A$1:$F$201,MATCH(Orders!I$1,Products!$A$1:$F$1,0),0)</f>
        <v>30555.409096588959</v>
      </c>
      <c r="J14238" s="2">
        <f>VLOOKUP($E14238,
Products!$A$1:$F$201,MATCH(Orders!J$1,Products!$A$1:$F$1,0),0)</f>
        <v>20295.233857550291</v>
      </c>
    </row>
    <row r="14239" spans="1:10">
      <c r="A14239">
        <v>14238</v>
      </c>
      <c r="B14239" s="4">
        <v>44956</v>
      </c>
      <c r="C14239" s="10">
        <f>DATE(YEAR(orders[[#This Row],[order_date]]), MONTH(orders[[#This Row],[order_date]]), 1)</f>
        <v>44927</v>
      </c>
      <c r="D14239" t="s">
        <v>3113</v>
      </c>
      <c r="E14239" t="s">
        <v>567</v>
      </c>
      <c r="F14239" t="str">
        <f>VLOOKUP(orders[[#This Row],[product_id]],Products!A:C,3,0)</f>
        <v>Electronics</v>
      </c>
      <c r="G14239">
        <v>1</v>
      </c>
      <c r="H14239" s="6">
        <v>0.15832379174483951</v>
      </c>
      <c r="I14239" s="2">
        <f>VLOOKUP($E14239,
Products!$A$1:$F$201,MATCH(Orders!I$1,Products!$A$1:$F$1,0),0)</f>
        <v>17514.171240093368</v>
      </c>
      <c r="J14239" s="2">
        <f>VLOOKUP($E14239,
Products!$A$1:$F$201,MATCH(Orders!J$1,Products!$A$1:$F$1,0),0)</f>
        <v>12226.76247250809</v>
      </c>
    </row>
    <row r="14240" spans="1:10">
      <c r="A14240">
        <v>14239</v>
      </c>
      <c r="B14240" s="4">
        <v>45011</v>
      </c>
      <c r="C14240" s="10">
        <f>DATE(YEAR(orders[[#This Row],[order_date]]), MONTH(orders[[#This Row],[order_date]]), 1)</f>
        <v>44986</v>
      </c>
      <c r="D14240" t="s">
        <v>3908</v>
      </c>
      <c r="E14240" t="s">
        <v>686</v>
      </c>
      <c r="F14240" t="str">
        <f>VLOOKUP(orders[[#This Row],[product_id]],Products!A:C,3,0)</f>
        <v>Appliances</v>
      </c>
      <c r="G14240">
        <v>2</v>
      </c>
      <c r="H14240" s="6">
        <v>0.10023170580732424</v>
      </c>
      <c r="I14240" s="2">
        <f>VLOOKUP($E14240,
Products!$A$1:$F$201,MATCH(Orders!I$1,Products!$A$1:$F$1,0),0)</f>
        <v>25525.356267188719</v>
      </c>
      <c r="J14240" s="2">
        <f>VLOOKUP($E14240,
Products!$A$1:$F$201,MATCH(Orders!J$1,Products!$A$1:$F$1,0),0)</f>
        <v>18214.15981099859</v>
      </c>
    </row>
    <row r="14241" spans="1:10">
      <c r="A14241">
        <v>14240</v>
      </c>
      <c r="B14241" s="4">
        <v>45715</v>
      </c>
      <c r="C14241" s="10">
        <f>DATE(YEAR(orders[[#This Row],[order_date]]), MONTH(orders[[#This Row],[order_date]]), 1)</f>
        <v>45689</v>
      </c>
      <c r="D14241" t="s">
        <v>2792</v>
      </c>
      <c r="E14241" t="s">
        <v>654</v>
      </c>
      <c r="F14241" t="str">
        <f>VLOOKUP(orders[[#This Row],[product_id]],Products!A:C,3,0)</f>
        <v>Electronics</v>
      </c>
      <c r="G14241">
        <v>2</v>
      </c>
      <c r="H14241" s="6">
        <v>0.11251345695857362</v>
      </c>
      <c r="I14241" s="2">
        <f>VLOOKUP($E14241,
Products!$A$1:$F$201,MATCH(Orders!I$1,Products!$A$1:$F$1,0),0)</f>
        <v>2480.90324078101</v>
      </c>
      <c r="J14241" s="2">
        <f>VLOOKUP($E14241,
Products!$A$1:$F$201,MATCH(Orders!J$1,Products!$A$1:$F$1,0),0)</f>
        <v>1964.543440578911</v>
      </c>
    </row>
    <row r="14242" spans="1:10">
      <c r="A14242">
        <v>14241</v>
      </c>
      <c r="B14242" s="4">
        <v>45255</v>
      </c>
      <c r="C14242" s="10">
        <f>DATE(YEAR(orders[[#This Row],[order_date]]), MONTH(orders[[#This Row],[order_date]]), 1)</f>
        <v>45231</v>
      </c>
      <c r="D14242" t="s">
        <v>1012</v>
      </c>
      <c r="E14242" t="s">
        <v>543</v>
      </c>
      <c r="F14242" t="str">
        <f>VLOOKUP(orders[[#This Row],[product_id]],Products!A:C,3,0)</f>
        <v>Appliances</v>
      </c>
      <c r="G14242">
        <v>1</v>
      </c>
      <c r="H14242" s="6">
        <v>0.14958347750765258</v>
      </c>
      <c r="I14242" s="2">
        <f>VLOOKUP($E14242,
Products!$A$1:$F$201,MATCH(Orders!I$1,Products!$A$1:$F$1,0),0)</f>
        <v>2300.989425669633</v>
      </c>
      <c r="J14242" s="2">
        <f>VLOOKUP($E14242,
Products!$A$1:$F$201,MATCH(Orders!J$1,Products!$A$1:$F$1,0),0)</f>
        <v>1726.390958088811</v>
      </c>
    </row>
    <row r="14243" spans="1:10">
      <c r="A14243">
        <v>14242</v>
      </c>
      <c r="B14243" s="4">
        <v>45536</v>
      </c>
      <c r="C14243" s="10">
        <f>DATE(YEAR(orders[[#This Row],[order_date]]), MONTH(orders[[#This Row],[order_date]]), 1)</f>
        <v>45536</v>
      </c>
      <c r="D14243" t="s">
        <v>1589</v>
      </c>
      <c r="E14243" t="s">
        <v>623</v>
      </c>
      <c r="F14243" t="str">
        <f>VLOOKUP(orders[[#This Row],[product_id]],Products!A:C,3,0)</f>
        <v>Electronics</v>
      </c>
      <c r="G14243">
        <v>1</v>
      </c>
      <c r="H14243" s="6">
        <v>0.24851433588523822</v>
      </c>
      <c r="I14243" s="2">
        <f>VLOOKUP($E14243,
Products!$A$1:$F$201,MATCH(Orders!I$1,Products!$A$1:$F$1,0),0)</f>
        <v>27422.76406600175</v>
      </c>
      <c r="J14243" s="2">
        <f>VLOOKUP($E14243,
Products!$A$1:$F$201,MATCH(Orders!J$1,Products!$A$1:$F$1,0),0)</f>
        <v>18707.390708641691</v>
      </c>
    </row>
    <row r="14244" spans="1:10">
      <c r="A14244">
        <v>14243</v>
      </c>
      <c r="B14244" s="4">
        <v>45360</v>
      </c>
      <c r="C14244" s="10">
        <f>DATE(YEAR(orders[[#This Row],[order_date]]), MONTH(orders[[#This Row],[order_date]]), 1)</f>
        <v>45352</v>
      </c>
      <c r="D14244" t="s">
        <v>3273</v>
      </c>
      <c r="E14244" t="s">
        <v>564</v>
      </c>
      <c r="F14244" t="str">
        <f>VLOOKUP(orders[[#This Row],[product_id]],Products!A:C,3,0)</f>
        <v>Electronics</v>
      </c>
      <c r="G14244">
        <v>2</v>
      </c>
      <c r="H14244" s="6">
        <v>0.1266334612387886</v>
      </c>
      <c r="I14244" s="2">
        <f>VLOOKUP($E14244,
Products!$A$1:$F$201,MATCH(Orders!I$1,Products!$A$1:$F$1,0),0)</f>
        <v>21989.290766910399</v>
      </c>
      <c r="J14244" s="2">
        <f>VLOOKUP($E14244,
Products!$A$1:$F$201,MATCH(Orders!J$1,Products!$A$1:$F$1,0),0)</f>
        <v>15566.99865864101</v>
      </c>
    </row>
    <row r="14245" spans="1:10">
      <c r="A14245">
        <v>14244</v>
      </c>
      <c r="B14245" s="4">
        <v>45514</v>
      </c>
      <c r="C14245" s="10">
        <f>DATE(YEAR(orders[[#This Row],[order_date]]), MONTH(orders[[#This Row],[order_date]]), 1)</f>
        <v>45505</v>
      </c>
      <c r="D14245" t="s">
        <v>3631</v>
      </c>
      <c r="E14245" t="s">
        <v>602</v>
      </c>
      <c r="F14245" t="str">
        <f>VLOOKUP(orders[[#This Row],[product_id]],Products!A:C,3,0)</f>
        <v>Appliances</v>
      </c>
      <c r="G14245">
        <v>1</v>
      </c>
      <c r="H14245" s="6">
        <v>6.533579633342218E-2</v>
      </c>
      <c r="I14245" s="2">
        <f>VLOOKUP($E14245,
Products!$A$1:$F$201,MATCH(Orders!I$1,Products!$A$1:$F$1,0),0)</f>
        <v>22834.95547197924</v>
      </c>
      <c r="J14245" s="2">
        <f>VLOOKUP($E14245,
Products!$A$1:$F$201,MATCH(Orders!J$1,Products!$A$1:$F$1,0),0)</f>
        <v>17972.460052660601</v>
      </c>
    </row>
    <row r="14246" spans="1:10">
      <c r="A14246">
        <v>14245</v>
      </c>
      <c r="B14246" s="4">
        <v>45616</v>
      </c>
      <c r="C14246" s="10">
        <f>DATE(YEAR(orders[[#This Row],[order_date]]), MONTH(orders[[#This Row],[order_date]]), 1)</f>
        <v>45597</v>
      </c>
      <c r="D14246" t="s">
        <v>2799</v>
      </c>
      <c r="E14246" t="s">
        <v>676</v>
      </c>
      <c r="F14246" t="str">
        <f>VLOOKUP(orders[[#This Row],[product_id]],Products!A:C,3,0)</f>
        <v>Electronics</v>
      </c>
      <c r="G14246">
        <v>3</v>
      </c>
      <c r="H14246" s="6">
        <v>0.23790907873076977</v>
      </c>
      <c r="I14246" s="2">
        <f>VLOOKUP($E14246,
Products!$A$1:$F$201,MATCH(Orders!I$1,Products!$A$1:$F$1,0),0)</f>
        <v>30008.64884218746</v>
      </c>
      <c r="J14246" s="2">
        <f>VLOOKUP($E14246,
Products!$A$1:$F$201,MATCH(Orders!J$1,Products!$A$1:$F$1,0),0)</f>
        <v>19907.2372539471</v>
      </c>
    </row>
    <row r="14247" spans="1:10">
      <c r="A14247">
        <v>14246</v>
      </c>
      <c r="B14247" s="4">
        <v>45351</v>
      </c>
      <c r="C14247" s="10">
        <f>DATE(YEAR(orders[[#This Row],[order_date]]), MONTH(orders[[#This Row],[order_date]]), 1)</f>
        <v>45323</v>
      </c>
      <c r="D14247" t="s">
        <v>899</v>
      </c>
      <c r="E14247" t="s">
        <v>522</v>
      </c>
      <c r="F14247" t="str">
        <f>VLOOKUP(orders[[#This Row],[product_id]],Products!A:C,3,0)</f>
        <v>Appliances</v>
      </c>
      <c r="G14247">
        <v>1</v>
      </c>
      <c r="H14247" s="6">
        <v>0.13614450123472482</v>
      </c>
      <c r="I14247" s="2">
        <f>VLOOKUP($E14247,
Products!$A$1:$F$201,MATCH(Orders!I$1,Products!$A$1:$F$1,0),0)</f>
        <v>24966.707940261898</v>
      </c>
      <c r="J14247" s="2">
        <f>VLOOKUP($E14247,
Products!$A$1:$F$201,MATCH(Orders!J$1,Products!$A$1:$F$1,0),0)</f>
        <v>19868.70644165645</v>
      </c>
    </row>
    <row r="14248" spans="1:10">
      <c r="A14248">
        <v>14247</v>
      </c>
      <c r="B14248" s="4">
        <v>45696</v>
      </c>
      <c r="C14248" s="10">
        <f>DATE(YEAR(orders[[#This Row],[order_date]]), MONTH(orders[[#This Row],[order_date]]), 1)</f>
        <v>45689</v>
      </c>
      <c r="D14248" t="s">
        <v>4295</v>
      </c>
      <c r="E14248" t="s">
        <v>574</v>
      </c>
      <c r="F14248" t="str">
        <f>VLOOKUP(orders[[#This Row],[product_id]],Products!A:C,3,0)</f>
        <v>Electronics</v>
      </c>
      <c r="G14248">
        <v>1</v>
      </c>
      <c r="H14248" s="6">
        <v>0.16927386471718336</v>
      </c>
      <c r="I14248" s="2">
        <f>VLOOKUP($E14248,
Products!$A$1:$F$201,MATCH(Orders!I$1,Products!$A$1:$F$1,0),0)</f>
        <v>30824.427673567101</v>
      </c>
      <c r="J14248" s="2">
        <f>VLOOKUP($E14248,
Products!$A$1:$F$201,MATCH(Orders!J$1,Products!$A$1:$F$1,0),0)</f>
        <v>20473.07476940487</v>
      </c>
    </row>
    <row r="14249" spans="1:10">
      <c r="A14249">
        <v>14248</v>
      </c>
      <c r="B14249" s="4">
        <v>45438</v>
      </c>
      <c r="C14249" s="10">
        <f>DATE(YEAR(orders[[#This Row],[order_date]]), MONTH(orders[[#This Row],[order_date]]), 1)</f>
        <v>45413</v>
      </c>
      <c r="D14249" t="s">
        <v>4657</v>
      </c>
      <c r="E14249" t="s">
        <v>677</v>
      </c>
      <c r="F14249" t="str">
        <f>VLOOKUP(orders[[#This Row],[product_id]],Products!A:C,3,0)</f>
        <v>Electronics</v>
      </c>
      <c r="G14249">
        <v>3</v>
      </c>
      <c r="H14249" s="6">
        <v>0.1754231781058955</v>
      </c>
      <c r="I14249" s="2">
        <f>VLOOKUP($E14249,
Products!$A$1:$F$201,MATCH(Orders!I$1,Products!$A$1:$F$1,0),0)</f>
        <v>11360.699432756561</v>
      </c>
      <c r="J14249" s="2">
        <f>VLOOKUP($E14249,
Products!$A$1:$F$201,MATCH(Orders!J$1,Products!$A$1:$F$1,0),0)</f>
        <v>8118.8949869342459</v>
      </c>
    </row>
    <row r="14250" spans="1:10">
      <c r="A14250">
        <v>14249</v>
      </c>
      <c r="B14250" s="4">
        <v>45938</v>
      </c>
      <c r="C14250" s="10">
        <f>DATE(YEAR(orders[[#This Row],[order_date]]), MONTH(orders[[#This Row],[order_date]]), 1)</f>
        <v>45931</v>
      </c>
      <c r="D14250" t="s">
        <v>4347</v>
      </c>
      <c r="E14250" t="s">
        <v>696</v>
      </c>
      <c r="F14250" t="str">
        <f>VLOOKUP(orders[[#This Row],[product_id]],Products!A:C,3,0)</f>
        <v>Electronics</v>
      </c>
      <c r="G14250">
        <v>3</v>
      </c>
      <c r="H14250" s="6">
        <v>0.215560953033718</v>
      </c>
      <c r="I14250" s="2">
        <f>VLOOKUP($E14250,
Products!$A$1:$F$201,MATCH(Orders!I$1,Products!$A$1:$F$1,0),0)</f>
        <v>2723.6534496184809</v>
      </c>
      <c r="J14250" s="2">
        <f>VLOOKUP($E14250,
Products!$A$1:$F$201,MATCH(Orders!J$1,Products!$A$1:$F$1,0),0)</f>
        <v>1872.4715951823</v>
      </c>
    </row>
    <row r="14251" spans="1:10">
      <c r="A14251">
        <v>14250</v>
      </c>
      <c r="B14251" s="4">
        <v>45490</v>
      </c>
      <c r="C14251" s="10">
        <f>DATE(YEAR(orders[[#This Row],[order_date]]), MONTH(orders[[#This Row],[order_date]]), 1)</f>
        <v>45474</v>
      </c>
      <c r="D14251" t="s">
        <v>3946</v>
      </c>
      <c r="E14251" t="s">
        <v>528</v>
      </c>
      <c r="F14251" t="str">
        <f>VLOOKUP(orders[[#This Row],[product_id]],Products!A:C,3,0)</f>
        <v>Appliances</v>
      </c>
      <c r="G14251">
        <v>1</v>
      </c>
      <c r="H14251" s="6">
        <v>0.1166439603159538</v>
      </c>
      <c r="I14251" s="2">
        <f>VLOOKUP($E14251,
Products!$A$1:$F$201,MATCH(Orders!I$1,Products!$A$1:$F$1,0),0)</f>
        <v>5741.145946914552</v>
      </c>
      <c r="J14251" s="2">
        <f>VLOOKUP($E14251,
Products!$A$1:$F$201,MATCH(Orders!J$1,Products!$A$1:$F$1,0),0)</f>
        <v>4112.7219202399874</v>
      </c>
    </row>
    <row r="14252" spans="1:10">
      <c r="A14252">
        <v>14251</v>
      </c>
      <c r="B14252" s="4">
        <v>45229</v>
      </c>
      <c r="C14252" s="10">
        <f>DATE(YEAR(orders[[#This Row],[order_date]]), MONTH(orders[[#This Row],[order_date]]), 1)</f>
        <v>45200</v>
      </c>
      <c r="D14252" t="s">
        <v>3899</v>
      </c>
      <c r="E14252" t="s">
        <v>608</v>
      </c>
      <c r="F14252" t="str">
        <f>VLOOKUP(orders[[#This Row],[product_id]],Products!A:C,3,0)</f>
        <v>Electronics</v>
      </c>
      <c r="G14252">
        <v>3</v>
      </c>
      <c r="H14252" s="6">
        <v>0.14929559922171665</v>
      </c>
      <c r="I14252" s="2">
        <f>VLOOKUP($E14252,
Products!$A$1:$F$201,MATCH(Orders!I$1,Products!$A$1:$F$1,0),0)</f>
        <v>32509.710212279751</v>
      </c>
      <c r="J14252" s="2">
        <f>VLOOKUP($E14252,
Products!$A$1:$F$201,MATCH(Orders!J$1,Products!$A$1:$F$1,0),0)</f>
        <v>23699.228985408761</v>
      </c>
    </row>
    <row r="14253" spans="1:10">
      <c r="A14253">
        <v>14252</v>
      </c>
      <c r="B14253" s="4">
        <v>45025</v>
      </c>
      <c r="C14253" s="10">
        <f>DATE(YEAR(orders[[#This Row],[order_date]]), MONTH(orders[[#This Row],[order_date]]), 1)</f>
        <v>45017</v>
      </c>
      <c r="D14253" t="s">
        <v>954</v>
      </c>
      <c r="E14253" t="s">
        <v>701</v>
      </c>
      <c r="F14253" t="str">
        <f>VLOOKUP(orders[[#This Row],[product_id]],Products!A:C,3,0)</f>
        <v>Electronics</v>
      </c>
      <c r="G14253">
        <v>3</v>
      </c>
      <c r="H14253" s="6">
        <v>0.12560536313309795</v>
      </c>
      <c r="I14253" s="2">
        <f>VLOOKUP($E14253,
Products!$A$1:$F$201,MATCH(Orders!I$1,Products!$A$1:$F$1,0),0)</f>
        <v>19562.35470664543</v>
      </c>
      <c r="J14253" s="2">
        <f>VLOOKUP($E14253,
Products!$A$1:$F$201,MATCH(Orders!J$1,Products!$A$1:$F$1,0),0)</f>
        <v>13782.49498098754</v>
      </c>
    </row>
    <row r="14254" spans="1:10">
      <c r="A14254">
        <v>14253</v>
      </c>
      <c r="B14254" s="4">
        <v>45483</v>
      </c>
      <c r="C14254" s="10">
        <f>DATE(YEAR(orders[[#This Row],[order_date]]), MONTH(orders[[#This Row],[order_date]]), 1)</f>
        <v>45474</v>
      </c>
      <c r="D14254" t="s">
        <v>1718</v>
      </c>
      <c r="E14254" t="s">
        <v>659</v>
      </c>
      <c r="F14254" t="str">
        <f>VLOOKUP(orders[[#This Row],[product_id]],Products!A:C,3,0)</f>
        <v>Appliances</v>
      </c>
      <c r="G14254">
        <v>2</v>
      </c>
      <c r="H14254" s="6">
        <v>9.1559354811772575E-2</v>
      </c>
      <c r="I14254" s="2">
        <f>VLOOKUP($E14254,
Products!$A$1:$F$201,MATCH(Orders!I$1,Products!$A$1:$F$1,0),0)</f>
        <v>25646.095965041459</v>
      </c>
      <c r="J14254" s="2">
        <f>VLOOKUP($E14254,
Products!$A$1:$F$201,MATCH(Orders!J$1,Products!$A$1:$F$1,0),0)</f>
        <v>18749.646593308222</v>
      </c>
    </row>
    <row r="14255" spans="1:10">
      <c r="A14255">
        <v>14254</v>
      </c>
      <c r="B14255" s="4">
        <v>44968</v>
      </c>
      <c r="C14255" s="10">
        <f>DATE(YEAR(orders[[#This Row],[order_date]]), MONTH(orders[[#This Row],[order_date]]), 1)</f>
        <v>44958</v>
      </c>
      <c r="D14255" t="s">
        <v>2960</v>
      </c>
      <c r="E14255" t="s">
        <v>599</v>
      </c>
      <c r="F14255" t="str">
        <f>VLOOKUP(orders[[#This Row],[product_id]],Products!A:C,3,0)</f>
        <v>Electronics</v>
      </c>
      <c r="G14255">
        <v>2</v>
      </c>
      <c r="H14255" s="6">
        <v>0.11057774639759725</v>
      </c>
      <c r="I14255" s="2">
        <f>VLOOKUP($E14255,
Products!$A$1:$F$201,MATCH(Orders!I$1,Products!$A$1:$F$1,0),0)</f>
        <v>24019.70637428105</v>
      </c>
      <c r="J14255" s="2">
        <f>VLOOKUP($E14255,
Products!$A$1:$F$201,MATCH(Orders!J$1,Products!$A$1:$F$1,0),0)</f>
        <v>16602.559277417411</v>
      </c>
    </row>
    <row r="14256" spans="1:10">
      <c r="A14256">
        <v>14255</v>
      </c>
      <c r="B14256" s="4">
        <v>45917</v>
      </c>
      <c r="C14256" s="10">
        <f>DATE(YEAR(orders[[#This Row],[order_date]]), MONTH(orders[[#This Row],[order_date]]), 1)</f>
        <v>45901</v>
      </c>
      <c r="D14256" t="s">
        <v>2868</v>
      </c>
      <c r="E14256" t="s">
        <v>681</v>
      </c>
      <c r="F14256" t="str">
        <f>VLOOKUP(orders[[#This Row],[product_id]],Products!A:C,3,0)</f>
        <v>Appliances</v>
      </c>
      <c r="G14256">
        <v>1</v>
      </c>
      <c r="H14256" s="6">
        <v>6.3301417191619871E-2</v>
      </c>
      <c r="I14256" s="2">
        <f>VLOOKUP($E14256,
Products!$A$1:$F$201,MATCH(Orders!I$1,Products!$A$1:$F$1,0),0)</f>
        <v>2080.3641662770501</v>
      </c>
      <c r="J14256" s="2">
        <f>VLOOKUP($E14256,
Products!$A$1:$F$201,MATCH(Orders!J$1,Products!$A$1:$F$1,0),0)</f>
        <v>1566.754559891986</v>
      </c>
    </row>
    <row r="14257" spans="1:10">
      <c r="A14257">
        <v>14256</v>
      </c>
      <c r="B14257" s="4">
        <v>45394</v>
      </c>
      <c r="C14257" s="10">
        <f>DATE(YEAR(orders[[#This Row],[order_date]]), MONTH(orders[[#This Row],[order_date]]), 1)</f>
        <v>45383</v>
      </c>
      <c r="D14257" t="s">
        <v>2992</v>
      </c>
      <c r="E14257" t="s">
        <v>680</v>
      </c>
      <c r="F14257" t="str">
        <f>VLOOKUP(orders[[#This Row],[product_id]],Products!A:C,3,0)</f>
        <v>Electronics</v>
      </c>
      <c r="G14257">
        <v>2</v>
      </c>
      <c r="H14257" s="6">
        <v>0.16596111226288826</v>
      </c>
      <c r="I14257" s="2">
        <f>VLOOKUP($E14257,
Products!$A$1:$F$201,MATCH(Orders!I$1,Products!$A$1:$F$1,0),0)</f>
        <v>31627.348891742429</v>
      </c>
      <c r="J14257" s="2">
        <f>VLOOKUP($E14257,
Products!$A$1:$F$201,MATCH(Orders!J$1,Products!$A$1:$F$1,0),0)</f>
        <v>23219.930812036979</v>
      </c>
    </row>
    <row r="14258" spans="1:10">
      <c r="A14258">
        <v>14257</v>
      </c>
      <c r="B14258" s="4">
        <v>45366</v>
      </c>
      <c r="C14258" s="10">
        <f>DATE(YEAR(orders[[#This Row],[order_date]]), MONTH(orders[[#This Row],[order_date]]), 1)</f>
        <v>45352</v>
      </c>
      <c r="D14258" t="s">
        <v>3319</v>
      </c>
      <c r="E14258" t="s">
        <v>551</v>
      </c>
      <c r="F14258" t="str">
        <f>VLOOKUP(orders[[#This Row],[product_id]],Products!A:C,3,0)</f>
        <v>Appliances</v>
      </c>
      <c r="G14258">
        <v>1</v>
      </c>
      <c r="H14258" s="6">
        <v>9.8294426778978899E-2</v>
      </c>
      <c r="I14258" s="2">
        <f>VLOOKUP($E14258,
Products!$A$1:$F$201,MATCH(Orders!I$1,Products!$A$1:$F$1,0),0)</f>
        <v>5988.538916083141</v>
      </c>
      <c r="J14258" s="2">
        <f>VLOOKUP($E14258,
Products!$A$1:$F$201,MATCH(Orders!J$1,Products!$A$1:$F$1,0),0)</f>
        <v>4180.5955033056744</v>
      </c>
    </row>
    <row r="14259" spans="1:10">
      <c r="A14259">
        <v>14258</v>
      </c>
      <c r="B14259" s="4">
        <v>45253</v>
      </c>
      <c r="C14259" s="10">
        <f>DATE(YEAR(orders[[#This Row],[order_date]]), MONTH(orders[[#This Row],[order_date]]), 1)</f>
        <v>45231</v>
      </c>
      <c r="D14259" t="s">
        <v>3853</v>
      </c>
      <c r="E14259" t="s">
        <v>534</v>
      </c>
      <c r="F14259" t="str">
        <f>VLOOKUP(orders[[#This Row],[product_id]],Products!A:C,3,0)</f>
        <v>Appliances</v>
      </c>
      <c r="G14259">
        <v>1</v>
      </c>
      <c r="H14259" s="6">
        <v>0.11404766661319289</v>
      </c>
      <c r="I14259" s="2">
        <f>VLOOKUP($E14259,
Products!$A$1:$F$201,MATCH(Orders!I$1,Products!$A$1:$F$1,0),0)</f>
        <v>24743.162958088669</v>
      </c>
      <c r="J14259" s="2">
        <f>VLOOKUP($E14259,
Products!$A$1:$F$201,MATCH(Orders!J$1,Products!$A$1:$F$1,0),0)</f>
        <v>19307.588986555591</v>
      </c>
    </row>
    <row r="14260" spans="1:10">
      <c r="A14260">
        <v>14259</v>
      </c>
      <c r="B14260" s="4">
        <v>45495</v>
      </c>
      <c r="C14260" s="10">
        <f>DATE(YEAR(orders[[#This Row],[order_date]]), MONTH(orders[[#This Row],[order_date]]), 1)</f>
        <v>45474</v>
      </c>
      <c r="D14260" t="s">
        <v>1898</v>
      </c>
      <c r="E14260" t="s">
        <v>539</v>
      </c>
      <c r="F14260" t="str">
        <f>VLOOKUP(orders[[#This Row],[product_id]],Products!A:C,3,0)</f>
        <v>Appliances</v>
      </c>
      <c r="G14260">
        <v>1</v>
      </c>
      <c r="H14260" s="6">
        <v>0.11692819877795216</v>
      </c>
      <c r="I14260" s="2">
        <f>VLOOKUP($E14260,
Products!$A$1:$F$201,MATCH(Orders!I$1,Products!$A$1:$F$1,0),0)</f>
        <v>25730.234720482978</v>
      </c>
      <c r="J14260" s="2">
        <f>VLOOKUP($E14260,
Products!$A$1:$F$201,MATCH(Orders!J$1,Products!$A$1:$F$1,0),0)</f>
        <v>17186.87037527658</v>
      </c>
    </row>
    <row r="14261" spans="1:10">
      <c r="A14261">
        <v>14260</v>
      </c>
      <c r="B14261" s="4">
        <v>44959</v>
      </c>
      <c r="C14261" s="10">
        <f>DATE(YEAR(orders[[#This Row],[order_date]]), MONTH(orders[[#This Row],[order_date]]), 1)</f>
        <v>44958</v>
      </c>
      <c r="D14261" t="s">
        <v>1777</v>
      </c>
      <c r="E14261" t="s">
        <v>515</v>
      </c>
      <c r="F14261" t="str">
        <f>VLOOKUP(orders[[#This Row],[product_id]],Products!A:C,3,0)</f>
        <v>Appliances</v>
      </c>
      <c r="G14261">
        <v>1</v>
      </c>
      <c r="H14261" s="6">
        <v>7.7423530461617526E-2</v>
      </c>
      <c r="I14261" s="2">
        <f>VLOOKUP($E14261,
Products!$A$1:$F$201,MATCH(Orders!I$1,Products!$A$1:$F$1,0),0)</f>
        <v>2136.8180837738519</v>
      </c>
      <c r="J14261" s="2">
        <f>VLOOKUP($E14261,
Products!$A$1:$F$201,MATCH(Orders!J$1,Products!$A$1:$F$1,0),0)</f>
        <v>1689.48738136013</v>
      </c>
    </row>
    <row r="14262" spans="1:10">
      <c r="A14262">
        <v>14261</v>
      </c>
      <c r="B14262" s="4">
        <v>45338</v>
      </c>
      <c r="C14262" s="10">
        <f>DATE(YEAR(orders[[#This Row],[order_date]]), MONTH(orders[[#This Row],[order_date]]), 1)</f>
        <v>45323</v>
      </c>
      <c r="D14262" t="s">
        <v>3489</v>
      </c>
      <c r="E14262" t="s">
        <v>525</v>
      </c>
      <c r="F14262" t="str">
        <f>VLOOKUP(orders[[#This Row],[product_id]],Products!A:C,3,0)</f>
        <v>Electronics</v>
      </c>
      <c r="G14262">
        <v>2</v>
      </c>
      <c r="H14262" s="6">
        <v>0.19753327099815707</v>
      </c>
      <c r="I14262" s="2">
        <f>VLOOKUP($E14262,
Products!$A$1:$F$201,MATCH(Orders!I$1,Products!$A$1:$F$1,0),0)</f>
        <v>2441.7405612875209</v>
      </c>
      <c r="J14262" s="2">
        <f>VLOOKUP($E14262,
Products!$A$1:$F$201,MATCH(Orders!J$1,Products!$A$1:$F$1,0),0)</f>
        <v>1934.1373706011941</v>
      </c>
    </row>
    <row r="14263" spans="1:10">
      <c r="A14263">
        <v>14262</v>
      </c>
      <c r="B14263" s="4">
        <v>45738</v>
      </c>
      <c r="C14263" s="10">
        <f>DATE(YEAR(orders[[#This Row],[order_date]]), MONTH(orders[[#This Row],[order_date]]), 1)</f>
        <v>45717</v>
      </c>
      <c r="D14263" t="s">
        <v>3847</v>
      </c>
      <c r="E14263" t="s">
        <v>539</v>
      </c>
      <c r="F14263" t="str">
        <f>VLOOKUP(orders[[#This Row],[product_id]],Products!A:C,3,0)</f>
        <v>Appliances</v>
      </c>
      <c r="G14263">
        <v>1</v>
      </c>
      <c r="H14263" s="6">
        <v>0.13330309798027437</v>
      </c>
      <c r="I14263" s="2">
        <f>VLOOKUP($E14263,
Products!$A$1:$F$201,MATCH(Orders!I$1,Products!$A$1:$F$1,0),0)</f>
        <v>25730.234720482978</v>
      </c>
      <c r="J14263" s="2">
        <f>VLOOKUP($E14263,
Products!$A$1:$F$201,MATCH(Orders!J$1,Products!$A$1:$F$1,0),0)</f>
        <v>17186.87037527658</v>
      </c>
    </row>
    <row r="14264" spans="1:10">
      <c r="A14264">
        <v>14263</v>
      </c>
      <c r="B14264" s="4">
        <v>45434</v>
      </c>
      <c r="C14264" s="10">
        <f>DATE(YEAR(orders[[#This Row],[order_date]]), MONTH(orders[[#This Row],[order_date]]), 1)</f>
        <v>45413</v>
      </c>
      <c r="D14264" t="s">
        <v>2741</v>
      </c>
      <c r="E14264" t="s">
        <v>606</v>
      </c>
      <c r="F14264" t="str">
        <f>VLOOKUP(orders[[#This Row],[product_id]],Products!A:C,3,0)</f>
        <v>Appliances</v>
      </c>
      <c r="G14264">
        <v>3</v>
      </c>
      <c r="H14264" s="6">
        <v>0.1015748787403567</v>
      </c>
      <c r="I14264" s="2">
        <f>VLOOKUP($E14264,
Products!$A$1:$F$201,MATCH(Orders!I$1,Products!$A$1:$F$1,0),0)</f>
        <v>2163.0020078909042</v>
      </c>
      <c r="J14264" s="2">
        <f>VLOOKUP($E14264,
Products!$A$1:$F$201,MATCH(Orders!J$1,Products!$A$1:$F$1,0),0)</f>
        <v>1416.078554182008</v>
      </c>
    </row>
    <row r="14265" spans="1:10">
      <c r="A14265">
        <v>14264</v>
      </c>
      <c r="B14265" s="4">
        <v>44982</v>
      </c>
      <c r="C14265" s="10">
        <f>DATE(YEAR(orders[[#This Row],[order_date]]), MONTH(orders[[#This Row],[order_date]]), 1)</f>
        <v>44958</v>
      </c>
      <c r="D14265" t="s">
        <v>1213</v>
      </c>
      <c r="E14265" t="s">
        <v>646</v>
      </c>
      <c r="F14265" t="str">
        <f>VLOOKUP(orders[[#This Row],[product_id]],Products!A:C,3,0)</f>
        <v>Electronics</v>
      </c>
      <c r="G14265">
        <v>2</v>
      </c>
      <c r="H14265" s="6">
        <v>0.21934335831564494</v>
      </c>
      <c r="I14265" s="2">
        <f>VLOOKUP($E14265,
Products!$A$1:$F$201,MATCH(Orders!I$1,Products!$A$1:$F$1,0),0)</f>
        <v>18424.12750052143</v>
      </c>
      <c r="J14265" s="2">
        <f>VLOOKUP($E14265,
Products!$A$1:$F$201,MATCH(Orders!J$1,Products!$A$1:$F$1,0),0)</f>
        <v>14575.25356690323</v>
      </c>
    </row>
    <row r="14266" spans="1:10">
      <c r="A14266">
        <v>14265</v>
      </c>
      <c r="B14266" s="4">
        <v>45472</v>
      </c>
      <c r="C14266" s="10">
        <f>DATE(YEAR(orders[[#This Row],[order_date]]), MONTH(orders[[#This Row],[order_date]]), 1)</f>
        <v>45444</v>
      </c>
      <c r="D14266" t="s">
        <v>860</v>
      </c>
      <c r="E14266" t="s">
        <v>592</v>
      </c>
      <c r="F14266" t="str">
        <f>VLOOKUP(orders[[#This Row],[product_id]],Products!A:C,3,0)</f>
        <v>Electronics</v>
      </c>
      <c r="G14266">
        <v>3</v>
      </c>
      <c r="H14266" s="6">
        <v>0.19447863995867554</v>
      </c>
      <c r="I14266" s="2">
        <f>VLOOKUP($E14266,
Products!$A$1:$F$201,MATCH(Orders!I$1,Products!$A$1:$F$1,0),0)</f>
        <v>12221.95918536383</v>
      </c>
      <c r="J14266" s="2">
        <f>VLOOKUP($E14266,
Products!$A$1:$F$201,MATCH(Orders!J$1,Products!$A$1:$F$1,0),0)</f>
        <v>9737.7215556427309</v>
      </c>
    </row>
    <row r="14267" spans="1:10">
      <c r="A14267">
        <v>14266</v>
      </c>
      <c r="B14267" s="4">
        <v>45122</v>
      </c>
      <c r="C14267" s="10">
        <f>DATE(YEAR(orders[[#This Row],[order_date]]), MONTH(orders[[#This Row],[order_date]]), 1)</f>
        <v>45108</v>
      </c>
      <c r="D14267" t="s">
        <v>4336</v>
      </c>
      <c r="E14267" t="s">
        <v>643</v>
      </c>
      <c r="F14267" t="str">
        <f>VLOOKUP(orders[[#This Row],[product_id]],Products!A:C,3,0)</f>
        <v>Appliances</v>
      </c>
      <c r="G14267">
        <v>1</v>
      </c>
      <c r="H14267" s="6">
        <v>9.1443287913542753E-2</v>
      </c>
      <c r="I14267" s="2">
        <f>VLOOKUP($E14267,
Products!$A$1:$F$201,MATCH(Orders!I$1,Products!$A$1:$F$1,0),0)</f>
        <v>26269.068564891841</v>
      </c>
      <c r="J14267" s="2">
        <f>VLOOKUP($E14267,
Products!$A$1:$F$201,MATCH(Orders!J$1,Products!$A$1:$F$1,0),0)</f>
        <v>18867.564539756699</v>
      </c>
    </row>
    <row r="14268" spans="1:10">
      <c r="A14268">
        <v>14267</v>
      </c>
      <c r="B14268" s="4">
        <v>45339</v>
      </c>
      <c r="C14268" s="10">
        <f>DATE(YEAR(orders[[#This Row],[order_date]]), MONTH(orders[[#This Row],[order_date]]), 1)</f>
        <v>45323</v>
      </c>
      <c r="D14268" t="s">
        <v>1166</v>
      </c>
      <c r="E14268" t="s">
        <v>550</v>
      </c>
      <c r="F14268" t="str">
        <f>VLOOKUP(orders[[#This Row],[product_id]],Products!A:C,3,0)</f>
        <v>Electronics</v>
      </c>
      <c r="G14268">
        <v>1</v>
      </c>
      <c r="H14268" s="6">
        <v>0.1981968261888854</v>
      </c>
      <c r="I14268" s="2">
        <f>VLOOKUP($E14268,
Products!$A$1:$F$201,MATCH(Orders!I$1,Products!$A$1:$F$1,0),0)</f>
        <v>21928.70634496431</v>
      </c>
      <c r="J14268" s="2">
        <f>VLOOKUP($E14268,
Products!$A$1:$F$201,MATCH(Orders!J$1,Products!$A$1:$F$1,0),0)</f>
        <v>17227.037321653719</v>
      </c>
    </row>
    <row r="14269" spans="1:10">
      <c r="A14269">
        <v>14268</v>
      </c>
      <c r="B14269" s="4">
        <v>45563</v>
      </c>
      <c r="C14269" s="10">
        <f>DATE(YEAR(orders[[#This Row],[order_date]]), MONTH(orders[[#This Row],[order_date]]), 1)</f>
        <v>45536</v>
      </c>
      <c r="D14269" t="s">
        <v>2102</v>
      </c>
      <c r="E14269" t="s">
        <v>633</v>
      </c>
      <c r="F14269" t="str">
        <f>VLOOKUP(orders[[#This Row],[product_id]],Products!A:C,3,0)</f>
        <v>Appliances</v>
      </c>
      <c r="G14269">
        <v>2</v>
      </c>
      <c r="H14269" s="6">
        <v>8.9857091510392492E-2</v>
      </c>
      <c r="I14269" s="2">
        <f>VLOOKUP($E14269,
Products!$A$1:$F$201,MATCH(Orders!I$1,Products!$A$1:$F$1,0),0)</f>
        <v>2361.4162937319088</v>
      </c>
      <c r="J14269" s="2">
        <f>VLOOKUP($E14269,
Products!$A$1:$F$201,MATCH(Orders!J$1,Products!$A$1:$F$1,0),0)</f>
        <v>1552.5536411429621</v>
      </c>
    </row>
    <row r="14270" spans="1:10">
      <c r="A14270">
        <v>14269</v>
      </c>
      <c r="B14270" s="4">
        <v>45668</v>
      </c>
      <c r="C14270" s="10">
        <f>DATE(YEAR(orders[[#This Row],[order_date]]), MONTH(orders[[#This Row],[order_date]]), 1)</f>
        <v>45658</v>
      </c>
      <c r="D14270" t="s">
        <v>1496</v>
      </c>
      <c r="E14270" t="s">
        <v>594</v>
      </c>
      <c r="F14270" t="str">
        <f>VLOOKUP(orders[[#This Row],[product_id]],Products!A:C,3,0)</f>
        <v>Electronics</v>
      </c>
      <c r="G14270">
        <v>1</v>
      </c>
      <c r="H14270" s="6">
        <v>0.17332289246515575</v>
      </c>
      <c r="I14270" s="2">
        <f>VLOOKUP($E14270,
Products!$A$1:$F$201,MATCH(Orders!I$1,Products!$A$1:$F$1,0),0)</f>
        <v>19992.108086337241</v>
      </c>
      <c r="J14270" s="2">
        <f>VLOOKUP($E14270,
Products!$A$1:$F$201,MATCH(Orders!J$1,Products!$A$1:$F$1,0),0)</f>
        <v>14456.6967044005</v>
      </c>
    </row>
    <row r="14271" spans="1:10">
      <c r="A14271">
        <v>14270</v>
      </c>
      <c r="B14271" s="4">
        <v>45063</v>
      </c>
      <c r="C14271" s="10">
        <f>DATE(YEAR(orders[[#This Row],[order_date]]), MONTH(orders[[#This Row],[order_date]]), 1)</f>
        <v>45047</v>
      </c>
      <c r="D14271" t="s">
        <v>1931</v>
      </c>
      <c r="E14271" t="s">
        <v>587</v>
      </c>
      <c r="F14271" t="str">
        <f>VLOOKUP(orders[[#This Row],[product_id]],Products!A:C,3,0)</f>
        <v>Electronics</v>
      </c>
      <c r="G14271">
        <v>1</v>
      </c>
      <c r="H14271" s="6">
        <v>0.18595883329532997</v>
      </c>
      <c r="I14271" s="2">
        <f>VLOOKUP($E14271,
Products!$A$1:$F$201,MATCH(Orders!I$1,Products!$A$1:$F$1,0),0)</f>
        <v>16527.367619686949</v>
      </c>
      <c r="J14271" s="2">
        <f>VLOOKUP($E14271,
Products!$A$1:$F$201,MATCH(Orders!J$1,Products!$A$1:$F$1,0),0)</f>
        <v>12533.62883070202</v>
      </c>
    </row>
    <row r="14272" spans="1:10">
      <c r="A14272">
        <v>14271</v>
      </c>
      <c r="B14272" s="4">
        <v>45465</v>
      </c>
      <c r="C14272" s="10">
        <f>DATE(YEAR(orders[[#This Row],[order_date]]), MONTH(orders[[#This Row],[order_date]]), 1)</f>
        <v>45444</v>
      </c>
      <c r="D14272" t="s">
        <v>3407</v>
      </c>
      <c r="E14272" t="s">
        <v>624</v>
      </c>
      <c r="F14272" t="str">
        <f>VLOOKUP(orders[[#This Row],[product_id]],Products!A:C,3,0)</f>
        <v>Appliances</v>
      </c>
      <c r="G14272">
        <v>3</v>
      </c>
      <c r="H14272" s="6">
        <v>9.1921079453119323E-2</v>
      </c>
      <c r="I14272" s="2">
        <f>VLOOKUP($E14272,
Products!$A$1:$F$201,MATCH(Orders!I$1,Products!$A$1:$F$1,0),0)</f>
        <v>2102.383201797521</v>
      </c>
      <c r="J14272" s="2">
        <f>VLOOKUP($E14272,
Products!$A$1:$F$201,MATCH(Orders!J$1,Products!$A$1:$F$1,0),0)</f>
        <v>1599.330443274388</v>
      </c>
    </row>
    <row r="14273" spans="1:10">
      <c r="A14273">
        <v>14272</v>
      </c>
      <c r="B14273" s="4">
        <v>45615</v>
      </c>
      <c r="C14273" s="10">
        <f>DATE(YEAR(orders[[#This Row],[order_date]]), MONTH(orders[[#This Row],[order_date]]), 1)</f>
        <v>45597</v>
      </c>
      <c r="D14273" t="s">
        <v>3070</v>
      </c>
      <c r="E14273" t="s">
        <v>597</v>
      </c>
      <c r="F14273" t="str">
        <f>VLOOKUP(orders[[#This Row],[product_id]],Products!A:C,3,0)</f>
        <v>Appliances</v>
      </c>
      <c r="G14273">
        <v>3</v>
      </c>
      <c r="H14273" s="6">
        <v>0.11878221384992897</v>
      </c>
      <c r="I14273" s="2">
        <f>VLOOKUP($E14273,
Products!$A$1:$F$201,MATCH(Orders!I$1,Products!$A$1:$F$1,0),0)</f>
        <v>22545.827750919081</v>
      </c>
      <c r="J14273" s="2">
        <f>VLOOKUP($E14273,
Products!$A$1:$F$201,MATCH(Orders!J$1,Products!$A$1:$F$1,0),0)</f>
        <v>15091.172935360129</v>
      </c>
    </row>
    <row r="14274" spans="1:10">
      <c r="A14274">
        <v>14273</v>
      </c>
      <c r="B14274" s="4">
        <v>45645</v>
      </c>
      <c r="C14274" s="10">
        <f>DATE(YEAR(orders[[#This Row],[order_date]]), MONTH(orders[[#This Row],[order_date]]), 1)</f>
        <v>45627</v>
      </c>
      <c r="D14274" t="s">
        <v>3204</v>
      </c>
      <c r="E14274" t="s">
        <v>641</v>
      </c>
      <c r="F14274" t="str">
        <f>VLOOKUP(orders[[#This Row],[product_id]],Products!A:C,3,0)</f>
        <v>Appliances</v>
      </c>
      <c r="G14274">
        <v>1</v>
      </c>
      <c r="H14274" s="6">
        <v>5.4860566869190948E-2</v>
      </c>
      <c r="I14274" s="2">
        <f>VLOOKUP($E14274,
Products!$A$1:$F$201,MATCH(Orders!I$1,Products!$A$1:$F$1,0),0)</f>
        <v>27167.965718506261</v>
      </c>
      <c r="J14274" s="2">
        <f>VLOOKUP($E14274,
Products!$A$1:$F$201,MATCH(Orders!J$1,Products!$A$1:$F$1,0),0)</f>
        <v>19748.025676381669</v>
      </c>
    </row>
    <row r="14275" spans="1:10">
      <c r="A14275">
        <v>14274</v>
      </c>
      <c r="B14275" s="4">
        <v>45859</v>
      </c>
      <c r="C14275" s="10">
        <f>DATE(YEAR(orders[[#This Row],[order_date]]), MONTH(orders[[#This Row],[order_date]]), 1)</f>
        <v>45839</v>
      </c>
      <c r="D14275" t="s">
        <v>4415</v>
      </c>
      <c r="E14275" t="s">
        <v>510</v>
      </c>
      <c r="F14275" t="str">
        <f>VLOOKUP(orders[[#This Row],[product_id]],Products!A:C,3,0)</f>
        <v>Appliances</v>
      </c>
      <c r="G14275">
        <v>1</v>
      </c>
      <c r="H14275" s="6">
        <v>8.5376570307254915E-2</v>
      </c>
      <c r="I14275" s="2">
        <f>VLOOKUP($E14275,
Products!$A$1:$F$201,MATCH(Orders!I$1,Products!$A$1:$F$1,0),0)</f>
        <v>23457.606610250739</v>
      </c>
      <c r="J14275" s="2">
        <f>VLOOKUP($E14275,
Products!$A$1:$F$201,MATCH(Orders!J$1,Products!$A$1:$F$1,0),0)</f>
        <v>17038.831523124281</v>
      </c>
    </row>
    <row r="14276" spans="1:10">
      <c r="A14276">
        <v>14275</v>
      </c>
      <c r="B14276" s="4">
        <v>45232</v>
      </c>
      <c r="C14276" s="10">
        <f>DATE(YEAR(orders[[#This Row],[order_date]]), MONTH(orders[[#This Row],[order_date]]), 1)</f>
        <v>45231</v>
      </c>
      <c r="D14276" t="s">
        <v>2573</v>
      </c>
      <c r="E14276" t="s">
        <v>525</v>
      </c>
      <c r="F14276" t="str">
        <f>VLOOKUP(orders[[#This Row],[product_id]],Products!A:C,3,0)</f>
        <v>Electronics</v>
      </c>
      <c r="G14276">
        <v>1</v>
      </c>
      <c r="H14276" s="6">
        <v>0.21945820473139988</v>
      </c>
      <c r="I14276" s="2">
        <f>VLOOKUP($E14276,
Products!$A$1:$F$201,MATCH(Orders!I$1,Products!$A$1:$F$1,0),0)</f>
        <v>2441.7405612875209</v>
      </c>
      <c r="J14276" s="2">
        <f>VLOOKUP($E14276,
Products!$A$1:$F$201,MATCH(Orders!J$1,Products!$A$1:$F$1,0),0)</f>
        <v>1934.1373706011941</v>
      </c>
    </row>
    <row r="14277" spans="1:10">
      <c r="A14277">
        <v>14276</v>
      </c>
      <c r="B14277" s="4">
        <v>45314</v>
      </c>
      <c r="C14277" s="10">
        <f>DATE(YEAR(orders[[#This Row],[order_date]]), MONTH(orders[[#This Row],[order_date]]), 1)</f>
        <v>45292</v>
      </c>
      <c r="D14277" t="s">
        <v>2394</v>
      </c>
      <c r="E14277" t="s">
        <v>626</v>
      </c>
      <c r="F14277" t="str">
        <f>VLOOKUP(orders[[#This Row],[product_id]],Products!A:C,3,0)</f>
        <v>Electronics</v>
      </c>
      <c r="G14277">
        <v>1</v>
      </c>
      <c r="H14277" s="6">
        <v>0.18046732206971272</v>
      </c>
      <c r="I14277" s="2">
        <f>VLOOKUP($E14277,
Products!$A$1:$F$201,MATCH(Orders!I$1,Products!$A$1:$F$1,0),0)</f>
        <v>19602.440815481601</v>
      </c>
      <c r="J14277" s="2">
        <f>VLOOKUP($E14277,
Products!$A$1:$F$201,MATCH(Orders!J$1,Products!$A$1:$F$1,0),0)</f>
        <v>14427.862284038891</v>
      </c>
    </row>
    <row r="14278" spans="1:10">
      <c r="A14278">
        <v>14277</v>
      </c>
      <c r="B14278" s="4">
        <v>45651</v>
      </c>
      <c r="C14278" s="10">
        <f>DATE(YEAR(orders[[#This Row],[order_date]]), MONTH(orders[[#This Row],[order_date]]), 1)</f>
        <v>45627</v>
      </c>
      <c r="D14278" t="s">
        <v>1282</v>
      </c>
      <c r="E14278" t="s">
        <v>677</v>
      </c>
      <c r="F14278" t="str">
        <f>VLOOKUP(orders[[#This Row],[product_id]],Products!A:C,3,0)</f>
        <v>Electronics</v>
      </c>
      <c r="G14278">
        <v>2</v>
      </c>
      <c r="H14278" s="6">
        <v>0.11435035383950706</v>
      </c>
      <c r="I14278" s="2">
        <f>VLOOKUP($E14278,
Products!$A$1:$F$201,MATCH(Orders!I$1,Products!$A$1:$F$1,0),0)</f>
        <v>11360.699432756561</v>
      </c>
      <c r="J14278" s="2">
        <f>VLOOKUP($E14278,
Products!$A$1:$F$201,MATCH(Orders!J$1,Products!$A$1:$F$1,0),0)</f>
        <v>8118.8949869342459</v>
      </c>
    </row>
    <row r="14279" spans="1:10">
      <c r="A14279">
        <v>14278</v>
      </c>
      <c r="B14279" s="4">
        <v>45841</v>
      </c>
      <c r="C14279" s="10">
        <f>DATE(YEAR(orders[[#This Row],[order_date]]), MONTH(orders[[#This Row],[order_date]]), 1)</f>
        <v>45839</v>
      </c>
      <c r="D14279" t="s">
        <v>3873</v>
      </c>
      <c r="E14279" t="s">
        <v>563</v>
      </c>
      <c r="F14279" t="str">
        <f>VLOOKUP(orders[[#This Row],[product_id]],Products!A:C,3,0)</f>
        <v>Electronics</v>
      </c>
      <c r="G14279">
        <v>1</v>
      </c>
      <c r="H14279" s="6">
        <v>0.1349095302768199</v>
      </c>
      <c r="I14279" s="2">
        <f>VLOOKUP($E14279,
Products!$A$1:$F$201,MATCH(Orders!I$1,Products!$A$1:$F$1,0),0)</f>
        <v>2267.1489506516559</v>
      </c>
      <c r="J14279" s="2">
        <f>VLOOKUP($E14279,
Products!$A$1:$F$201,MATCH(Orders!J$1,Products!$A$1:$F$1,0),0)</f>
        <v>1538.7671398485211</v>
      </c>
    </row>
    <row r="14280" spans="1:10">
      <c r="A14280">
        <v>14279</v>
      </c>
      <c r="B14280" s="4">
        <v>45475</v>
      </c>
      <c r="C14280" s="10">
        <f>DATE(YEAR(orders[[#This Row],[order_date]]), MONTH(orders[[#This Row],[order_date]]), 1)</f>
        <v>45474</v>
      </c>
      <c r="D14280" t="s">
        <v>2649</v>
      </c>
      <c r="E14280" t="s">
        <v>653</v>
      </c>
      <c r="F14280" t="str">
        <f>VLOOKUP(orders[[#This Row],[product_id]],Products!A:C,3,0)</f>
        <v>Electronics</v>
      </c>
      <c r="G14280">
        <v>2</v>
      </c>
      <c r="H14280" s="6">
        <v>0.14704666121488261</v>
      </c>
      <c r="I14280" s="2">
        <f>VLOOKUP($E14280,
Products!$A$1:$F$201,MATCH(Orders!I$1,Products!$A$1:$F$1,0),0)</f>
        <v>18065.96612294337</v>
      </c>
      <c r="J14280" s="2">
        <f>VLOOKUP($E14280,
Products!$A$1:$F$201,MATCH(Orders!J$1,Products!$A$1:$F$1,0),0)</f>
        <v>14411.932365903909</v>
      </c>
    </row>
    <row r="14281" spans="1:10">
      <c r="A14281">
        <v>14280</v>
      </c>
      <c r="B14281" s="4">
        <v>45432</v>
      </c>
      <c r="C14281" s="10">
        <f>DATE(YEAR(orders[[#This Row],[order_date]]), MONTH(orders[[#This Row],[order_date]]), 1)</f>
        <v>45413</v>
      </c>
      <c r="D14281" t="s">
        <v>4470</v>
      </c>
      <c r="E14281" t="s">
        <v>704</v>
      </c>
      <c r="F14281" t="str">
        <f>VLOOKUP(orders[[#This Row],[product_id]],Products!A:C,3,0)</f>
        <v>Electronics</v>
      </c>
      <c r="G14281">
        <v>3</v>
      </c>
      <c r="H14281" s="6">
        <v>0.19941970322003819</v>
      </c>
      <c r="I14281" s="2">
        <f>VLOOKUP($E14281,
Products!$A$1:$F$201,MATCH(Orders!I$1,Products!$A$1:$F$1,0),0)</f>
        <v>2453.3182634424861</v>
      </c>
      <c r="J14281" s="2">
        <f>VLOOKUP($E14281,
Products!$A$1:$F$201,MATCH(Orders!J$1,Products!$A$1:$F$1,0),0)</f>
        <v>1951.860511286576</v>
      </c>
    </row>
    <row r="14282" spans="1:10">
      <c r="A14282">
        <v>14281</v>
      </c>
      <c r="B14282" s="4">
        <v>45314</v>
      </c>
      <c r="C14282" s="10">
        <f>DATE(YEAR(orders[[#This Row],[order_date]]), MONTH(orders[[#This Row],[order_date]]), 1)</f>
        <v>45292</v>
      </c>
      <c r="D14282" t="s">
        <v>3249</v>
      </c>
      <c r="E14282" t="s">
        <v>594</v>
      </c>
      <c r="F14282" t="str">
        <f>VLOOKUP(orders[[#This Row],[product_id]],Products!A:C,3,0)</f>
        <v>Electronics</v>
      </c>
      <c r="G14282">
        <v>2</v>
      </c>
      <c r="H14282" s="6">
        <v>0.10983684114336467</v>
      </c>
      <c r="I14282" s="2">
        <f>VLOOKUP($E14282,
Products!$A$1:$F$201,MATCH(Orders!I$1,Products!$A$1:$F$1,0),0)</f>
        <v>19992.108086337241</v>
      </c>
      <c r="J14282" s="2">
        <f>VLOOKUP($E14282,
Products!$A$1:$F$201,MATCH(Orders!J$1,Products!$A$1:$F$1,0),0)</f>
        <v>14456.6967044005</v>
      </c>
    </row>
    <row r="14283" spans="1:10">
      <c r="A14283">
        <v>14282</v>
      </c>
      <c r="B14283" s="4">
        <v>45219</v>
      </c>
      <c r="C14283" s="10">
        <f>DATE(YEAR(orders[[#This Row],[order_date]]), MONTH(orders[[#This Row],[order_date]]), 1)</f>
        <v>45200</v>
      </c>
      <c r="D14283" t="s">
        <v>1067</v>
      </c>
      <c r="E14283" t="s">
        <v>605</v>
      </c>
      <c r="F14283" t="str">
        <f>VLOOKUP(orders[[#This Row],[product_id]],Products!A:C,3,0)</f>
        <v>Electronics</v>
      </c>
      <c r="G14283">
        <v>3</v>
      </c>
      <c r="H14283" s="6">
        <v>0.18244279855936393</v>
      </c>
      <c r="I14283" s="2">
        <f>VLOOKUP($E14283,
Products!$A$1:$F$201,MATCH(Orders!I$1,Products!$A$1:$F$1,0),0)</f>
        <v>2690.742909794456</v>
      </c>
      <c r="J14283" s="2">
        <f>VLOOKUP($E14283,
Products!$A$1:$F$201,MATCH(Orders!J$1,Products!$A$1:$F$1,0),0)</f>
        <v>2067.549626292313</v>
      </c>
    </row>
    <row r="14284" spans="1:10">
      <c r="A14284">
        <v>14283</v>
      </c>
      <c r="B14284" s="4">
        <v>45105</v>
      </c>
      <c r="C14284" s="10">
        <f>DATE(YEAR(orders[[#This Row],[order_date]]), MONTH(orders[[#This Row],[order_date]]), 1)</f>
        <v>45078</v>
      </c>
      <c r="D14284" t="s">
        <v>1162</v>
      </c>
      <c r="E14284" t="s">
        <v>620</v>
      </c>
      <c r="F14284" t="str">
        <f>VLOOKUP(orders[[#This Row],[product_id]],Products!A:C,3,0)</f>
        <v>Electronics</v>
      </c>
      <c r="G14284">
        <v>1</v>
      </c>
      <c r="H14284" s="6">
        <v>0.11634019286490356</v>
      </c>
      <c r="I14284" s="2">
        <f>VLOOKUP($E14284,
Products!$A$1:$F$201,MATCH(Orders!I$1,Products!$A$1:$F$1,0),0)</f>
        <v>23669.635851452331</v>
      </c>
      <c r="J14284" s="2">
        <f>VLOOKUP($E14284,
Products!$A$1:$F$201,MATCH(Orders!J$1,Products!$A$1:$F$1,0),0)</f>
        <v>17880.752220874681</v>
      </c>
    </row>
    <row r="14285" spans="1:10">
      <c r="A14285">
        <v>14284</v>
      </c>
      <c r="B14285" s="4">
        <v>45598</v>
      </c>
      <c r="C14285" s="10">
        <f>DATE(YEAR(orders[[#This Row],[order_date]]), MONTH(orders[[#This Row],[order_date]]), 1)</f>
        <v>45597</v>
      </c>
      <c r="D14285" t="s">
        <v>3955</v>
      </c>
      <c r="E14285" t="s">
        <v>579</v>
      </c>
      <c r="F14285" t="str">
        <f>VLOOKUP(orders[[#This Row],[product_id]],Products!A:C,3,0)</f>
        <v>Appliances</v>
      </c>
      <c r="G14285">
        <v>2</v>
      </c>
      <c r="H14285" s="6">
        <v>0.14303837750953829</v>
      </c>
      <c r="I14285" s="2">
        <f>VLOOKUP($E14285,
Products!$A$1:$F$201,MATCH(Orders!I$1,Products!$A$1:$F$1,0),0)</f>
        <v>5919.3204980498322</v>
      </c>
      <c r="J14285" s="2">
        <f>VLOOKUP($E14285,
Products!$A$1:$F$201,MATCH(Orders!J$1,Products!$A$1:$F$1,0),0)</f>
        <v>3972.3071240281379</v>
      </c>
    </row>
    <row r="14286" spans="1:10">
      <c r="A14286">
        <v>14285</v>
      </c>
      <c r="B14286" s="4">
        <v>45006</v>
      </c>
      <c r="C14286" s="10">
        <f>DATE(YEAR(orders[[#This Row],[order_date]]), MONTH(orders[[#This Row],[order_date]]), 1)</f>
        <v>44986</v>
      </c>
      <c r="D14286" t="s">
        <v>834</v>
      </c>
      <c r="E14286" t="s">
        <v>673</v>
      </c>
      <c r="F14286" t="str">
        <f>VLOOKUP(orders[[#This Row],[product_id]],Products!A:C,3,0)</f>
        <v>Electronics</v>
      </c>
      <c r="G14286">
        <v>1</v>
      </c>
      <c r="H14286" s="6">
        <v>0.16383351109680838</v>
      </c>
      <c r="I14286" s="2">
        <f>VLOOKUP($E14286,
Products!$A$1:$F$201,MATCH(Orders!I$1,Products!$A$1:$F$1,0),0)</f>
        <v>19770.070105413852</v>
      </c>
      <c r="J14286" s="2">
        <f>VLOOKUP($E14286,
Products!$A$1:$F$201,MATCH(Orders!J$1,Products!$A$1:$F$1,0),0)</f>
        <v>14414.291574648811</v>
      </c>
    </row>
    <row r="14287" spans="1:10">
      <c r="A14287">
        <v>14286</v>
      </c>
      <c r="B14287" s="4">
        <v>45964</v>
      </c>
      <c r="C14287" s="10">
        <f>DATE(YEAR(orders[[#This Row],[order_date]]), MONTH(orders[[#This Row],[order_date]]), 1)</f>
        <v>45962</v>
      </c>
      <c r="D14287" t="s">
        <v>4267</v>
      </c>
      <c r="E14287" t="s">
        <v>521</v>
      </c>
      <c r="F14287" t="str">
        <f>VLOOKUP(orders[[#This Row],[product_id]],Products!A:C,3,0)</f>
        <v>Electronics</v>
      </c>
      <c r="G14287">
        <v>1</v>
      </c>
      <c r="H14287" s="6">
        <v>0.16777576078394354</v>
      </c>
      <c r="I14287" s="2">
        <f>VLOOKUP($E14287,
Products!$A$1:$F$201,MATCH(Orders!I$1,Products!$A$1:$F$1,0),0)</f>
        <v>18373.691083837519</v>
      </c>
      <c r="J14287" s="2">
        <f>VLOOKUP($E14287,
Products!$A$1:$F$201,MATCH(Orders!J$1,Products!$A$1:$F$1,0),0)</f>
        <v>14409.80197321412</v>
      </c>
    </row>
    <row r="14288" spans="1:10">
      <c r="A14288">
        <v>14287</v>
      </c>
      <c r="B14288" s="4">
        <v>46004</v>
      </c>
      <c r="C14288" s="10">
        <f>DATE(YEAR(orders[[#This Row],[order_date]]), MONTH(orders[[#This Row],[order_date]]), 1)</f>
        <v>45992</v>
      </c>
      <c r="D14288" t="s">
        <v>3816</v>
      </c>
      <c r="E14288" t="s">
        <v>509</v>
      </c>
      <c r="F14288" t="str">
        <f>VLOOKUP(orders[[#This Row],[product_id]],Products!A:C,3,0)</f>
        <v>Appliances</v>
      </c>
      <c r="G14288">
        <v>2</v>
      </c>
      <c r="H14288" s="6">
        <v>0.12842445288589652</v>
      </c>
      <c r="I14288" s="2">
        <f>VLOOKUP($E14288,
Products!$A$1:$F$201,MATCH(Orders!I$1,Products!$A$1:$F$1,0),0)</f>
        <v>23898.369282732219</v>
      </c>
      <c r="J14288" s="2">
        <f>VLOOKUP($E14288,
Products!$A$1:$F$201,MATCH(Orders!J$1,Products!$A$1:$F$1,0),0)</f>
        <v>16491.822147524919</v>
      </c>
    </row>
    <row r="14289" spans="1:10">
      <c r="A14289">
        <v>14288</v>
      </c>
      <c r="B14289" s="4">
        <v>45373</v>
      </c>
      <c r="C14289" s="10">
        <f>DATE(YEAR(orders[[#This Row],[order_date]]), MONTH(orders[[#This Row],[order_date]]), 1)</f>
        <v>45352</v>
      </c>
      <c r="D14289" t="s">
        <v>4235</v>
      </c>
      <c r="E14289" t="s">
        <v>515</v>
      </c>
      <c r="F14289" t="str">
        <f>VLOOKUP(orders[[#This Row],[product_id]],Products!A:C,3,0)</f>
        <v>Appliances</v>
      </c>
      <c r="G14289">
        <v>2</v>
      </c>
      <c r="H14289" s="6">
        <v>9.4671138145145772E-2</v>
      </c>
      <c r="I14289" s="2">
        <f>VLOOKUP($E14289,
Products!$A$1:$F$201,MATCH(Orders!I$1,Products!$A$1:$F$1,0),0)</f>
        <v>2136.8180837738519</v>
      </c>
      <c r="J14289" s="2">
        <f>VLOOKUP($E14289,
Products!$A$1:$F$201,MATCH(Orders!J$1,Products!$A$1:$F$1,0),0)</f>
        <v>1689.48738136013</v>
      </c>
    </row>
    <row r="14290" spans="1:10">
      <c r="A14290">
        <v>14289</v>
      </c>
      <c r="B14290" s="4">
        <v>45692</v>
      </c>
      <c r="C14290" s="10">
        <f>DATE(YEAR(orders[[#This Row],[order_date]]), MONTH(orders[[#This Row],[order_date]]), 1)</f>
        <v>45689</v>
      </c>
      <c r="D14290" t="s">
        <v>1517</v>
      </c>
      <c r="E14290" t="s">
        <v>684</v>
      </c>
      <c r="F14290" t="str">
        <f>VLOOKUP(orders[[#This Row],[product_id]],Products!A:C,3,0)</f>
        <v>Appliances</v>
      </c>
      <c r="G14290">
        <v>1</v>
      </c>
      <c r="H14290" s="6">
        <v>0.14517270677618649</v>
      </c>
      <c r="I14290" s="2">
        <f>VLOOKUP($E14290,
Products!$A$1:$F$201,MATCH(Orders!I$1,Products!$A$1:$F$1,0),0)</f>
        <v>2147.166688023286</v>
      </c>
      <c r="J14290" s="2">
        <f>VLOOKUP($E14290,
Products!$A$1:$F$201,MATCH(Orders!J$1,Products!$A$1:$F$1,0),0)</f>
        <v>1709.9619584723389</v>
      </c>
    </row>
    <row r="14291" spans="1:10">
      <c r="A14291">
        <v>14290</v>
      </c>
      <c r="B14291" s="4">
        <v>46015</v>
      </c>
      <c r="C14291" s="10">
        <f>DATE(YEAR(orders[[#This Row],[order_date]]), MONTH(orders[[#This Row],[order_date]]), 1)</f>
        <v>45992</v>
      </c>
      <c r="D14291" t="s">
        <v>1578</v>
      </c>
      <c r="E14291" t="s">
        <v>553</v>
      </c>
      <c r="F14291" t="str">
        <f>VLOOKUP(orders[[#This Row],[product_id]],Products!A:C,3,0)</f>
        <v>Electronics</v>
      </c>
      <c r="G14291">
        <v>2</v>
      </c>
      <c r="H14291" s="6">
        <v>0.1961695038390619</v>
      </c>
      <c r="I14291" s="2">
        <f>VLOOKUP($E14291,
Products!$A$1:$F$201,MATCH(Orders!I$1,Products!$A$1:$F$1,0),0)</f>
        <v>19089.562478947992</v>
      </c>
      <c r="J14291" s="2">
        <f>VLOOKUP($E14291,
Products!$A$1:$F$201,MATCH(Orders!J$1,Products!$A$1:$F$1,0),0)</f>
        <v>12552.840439332171</v>
      </c>
    </row>
    <row r="14292" spans="1:10">
      <c r="A14292">
        <v>14291</v>
      </c>
      <c r="B14292" s="4">
        <v>45429</v>
      </c>
      <c r="C14292" s="10">
        <f>DATE(YEAR(orders[[#This Row],[order_date]]), MONTH(orders[[#This Row],[order_date]]), 1)</f>
        <v>45413</v>
      </c>
      <c r="D14292" t="s">
        <v>1055</v>
      </c>
      <c r="E14292" t="s">
        <v>525</v>
      </c>
      <c r="F14292" t="str">
        <f>VLOOKUP(orders[[#This Row],[product_id]],Products!A:C,3,0)</f>
        <v>Electronics</v>
      </c>
      <c r="G14292">
        <v>3</v>
      </c>
      <c r="H14292" s="6">
        <v>0.24153535228807635</v>
      </c>
      <c r="I14292" s="2">
        <f>VLOOKUP($E14292,
Products!$A$1:$F$201,MATCH(Orders!I$1,Products!$A$1:$F$1,0),0)</f>
        <v>2441.7405612875209</v>
      </c>
      <c r="J14292" s="2">
        <f>VLOOKUP($E14292,
Products!$A$1:$F$201,MATCH(Orders!J$1,Products!$A$1:$F$1,0),0)</f>
        <v>1934.1373706011941</v>
      </c>
    </row>
    <row r="14293" spans="1:10">
      <c r="A14293">
        <v>14292</v>
      </c>
      <c r="B14293" s="4">
        <v>45496</v>
      </c>
      <c r="C14293" s="10">
        <f>DATE(YEAR(orders[[#This Row],[order_date]]), MONTH(orders[[#This Row],[order_date]]), 1)</f>
        <v>45474</v>
      </c>
      <c r="D14293" t="s">
        <v>3398</v>
      </c>
      <c r="E14293" t="s">
        <v>537</v>
      </c>
      <c r="F14293" t="str">
        <f>VLOOKUP(orders[[#This Row],[product_id]],Products!A:C,3,0)</f>
        <v>Electronics</v>
      </c>
      <c r="G14293">
        <v>1</v>
      </c>
      <c r="H14293" s="6">
        <v>0.19311956274628791</v>
      </c>
      <c r="I14293" s="2">
        <f>VLOOKUP($E14293,
Products!$A$1:$F$201,MATCH(Orders!I$1,Products!$A$1:$F$1,0),0)</f>
        <v>31703.831103033539</v>
      </c>
      <c r="J14293" s="2">
        <f>VLOOKUP($E14293,
Products!$A$1:$F$201,MATCH(Orders!J$1,Products!$A$1:$F$1,0),0)</f>
        <v>24504.340558054781</v>
      </c>
    </row>
    <row r="14294" spans="1:10">
      <c r="A14294">
        <v>14293</v>
      </c>
      <c r="B14294" s="4">
        <v>45022</v>
      </c>
      <c r="C14294" s="10">
        <f>DATE(YEAR(orders[[#This Row],[order_date]]), MONTH(orders[[#This Row],[order_date]]), 1)</f>
        <v>45017</v>
      </c>
      <c r="D14294" t="s">
        <v>2620</v>
      </c>
      <c r="E14294" t="s">
        <v>699</v>
      </c>
      <c r="F14294" t="str">
        <f>VLOOKUP(orders[[#This Row],[product_id]],Products!A:C,3,0)</f>
        <v>Appliances</v>
      </c>
      <c r="G14294">
        <v>3</v>
      </c>
      <c r="H14294" s="6">
        <v>8.1905792798683791E-2</v>
      </c>
      <c r="I14294" s="2">
        <f>VLOOKUP($E14294,
Products!$A$1:$F$201,MATCH(Orders!I$1,Products!$A$1:$F$1,0),0)</f>
        <v>25091.998133165329</v>
      </c>
      <c r="J14294" s="2">
        <f>VLOOKUP($E14294,
Products!$A$1:$F$201,MATCH(Orders!J$1,Products!$A$1:$F$1,0),0)</f>
        <v>18464.226825266349</v>
      </c>
    </row>
    <row r="14295" spans="1:10">
      <c r="A14295">
        <v>14294</v>
      </c>
      <c r="B14295" s="4">
        <v>45511</v>
      </c>
      <c r="C14295" s="10">
        <f>DATE(YEAR(orders[[#This Row],[order_date]]), MONTH(orders[[#This Row],[order_date]]), 1)</f>
        <v>45505</v>
      </c>
      <c r="D14295" t="s">
        <v>1157</v>
      </c>
      <c r="E14295" t="s">
        <v>565</v>
      </c>
      <c r="F14295" t="str">
        <f>VLOOKUP(orders[[#This Row],[product_id]],Products!A:C,3,0)</f>
        <v>Electronics</v>
      </c>
      <c r="G14295">
        <v>2</v>
      </c>
      <c r="H14295" s="6">
        <v>0.24526070548159143</v>
      </c>
      <c r="I14295" s="2">
        <f>VLOOKUP($E14295,
Products!$A$1:$F$201,MATCH(Orders!I$1,Products!$A$1:$F$1,0),0)</f>
        <v>2327.4213408101141</v>
      </c>
      <c r="J14295" s="2">
        <f>VLOOKUP($E14295,
Products!$A$1:$F$201,MATCH(Orders!J$1,Products!$A$1:$F$1,0),0)</f>
        <v>1682.0944582406071</v>
      </c>
    </row>
    <row r="14296" spans="1:10">
      <c r="A14296">
        <v>14295</v>
      </c>
      <c r="B14296" s="4">
        <v>45174</v>
      </c>
      <c r="C14296" s="10">
        <f>DATE(YEAR(orders[[#This Row],[order_date]]), MONTH(orders[[#This Row],[order_date]]), 1)</f>
        <v>45170</v>
      </c>
      <c r="D14296" t="s">
        <v>2109</v>
      </c>
      <c r="E14296" t="s">
        <v>516</v>
      </c>
      <c r="F14296" t="str">
        <f>VLOOKUP(orders[[#This Row],[product_id]],Products!A:C,3,0)</f>
        <v>Electronics</v>
      </c>
      <c r="G14296">
        <v>2</v>
      </c>
      <c r="H14296" s="6">
        <v>0.23258577502287822</v>
      </c>
      <c r="I14296" s="2">
        <f>VLOOKUP($E14296,
Products!$A$1:$F$201,MATCH(Orders!I$1,Products!$A$1:$F$1,0),0)</f>
        <v>12594.36437895595</v>
      </c>
      <c r="J14296" s="2">
        <f>VLOOKUP($E14296,
Products!$A$1:$F$201,MATCH(Orders!J$1,Products!$A$1:$F$1,0),0)</f>
        <v>9909.7267986522402</v>
      </c>
    </row>
    <row r="14297" spans="1:10">
      <c r="A14297">
        <v>14296</v>
      </c>
      <c r="B14297" s="4">
        <v>45053</v>
      </c>
      <c r="C14297" s="10">
        <f>DATE(YEAR(orders[[#This Row],[order_date]]), MONTH(orders[[#This Row],[order_date]]), 1)</f>
        <v>45047</v>
      </c>
      <c r="D14297" t="s">
        <v>814</v>
      </c>
      <c r="E14297" t="s">
        <v>525</v>
      </c>
      <c r="F14297" t="str">
        <f>VLOOKUP(orders[[#This Row],[product_id]],Products!A:C,3,0)</f>
        <v>Electronics</v>
      </c>
      <c r="G14297">
        <v>1</v>
      </c>
      <c r="H14297" s="6">
        <v>0.24583283315058052</v>
      </c>
      <c r="I14297" s="2">
        <f>VLOOKUP($E14297,
Products!$A$1:$F$201,MATCH(Orders!I$1,Products!$A$1:$F$1,0),0)</f>
        <v>2441.7405612875209</v>
      </c>
      <c r="J14297" s="2">
        <f>VLOOKUP($E14297,
Products!$A$1:$F$201,MATCH(Orders!J$1,Products!$A$1:$F$1,0),0)</f>
        <v>1934.1373706011941</v>
      </c>
    </row>
    <row r="14298" spans="1:10">
      <c r="A14298">
        <v>14297</v>
      </c>
      <c r="B14298" s="4">
        <v>45425</v>
      </c>
      <c r="C14298" s="10">
        <f>DATE(YEAR(orders[[#This Row],[order_date]]), MONTH(orders[[#This Row],[order_date]]), 1)</f>
        <v>45413</v>
      </c>
      <c r="D14298" t="s">
        <v>4361</v>
      </c>
      <c r="E14298" t="s">
        <v>528</v>
      </c>
      <c r="F14298" t="str">
        <f>VLOOKUP(orders[[#This Row],[product_id]],Products!A:C,3,0)</f>
        <v>Appliances</v>
      </c>
      <c r="G14298">
        <v>3</v>
      </c>
      <c r="H14298" s="6">
        <v>6.9562186775846926E-2</v>
      </c>
      <c r="I14298" s="2">
        <f>VLOOKUP($E14298,
Products!$A$1:$F$201,MATCH(Orders!I$1,Products!$A$1:$F$1,0),0)</f>
        <v>5741.145946914552</v>
      </c>
      <c r="J14298" s="2">
        <f>VLOOKUP($E14298,
Products!$A$1:$F$201,MATCH(Orders!J$1,Products!$A$1:$F$1,0),0)</f>
        <v>4112.7219202399874</v>
      </c>
    </row>
    <row r="14299" spans="1:10">
      <c r="A14299">
        <v>14298</v>
      </c>
      <c r="B14299" s="4">
        <v>44972</v>
      </c>
      <c r="C14299" s="10">
        <f>DATE(YEAR(orders[[#This Row],[order_date]]), MONTH(orders[[#This Row],[order_date]]), 1)</f>
        <v>44958</v>
      </c>
      <c r="D14299" t="s">
        <v>1937</v>
      </c>
      <c r="E14299" t="s">
        <v>632</v>
      </c>
      <c r="F14299" t="str">
        <f>VLOOKUP(orders[[#This Row],[product_id]],Products!A:C,3,0)</f>
        <v>Electronics</v>
      </c>
      <c r="G14299">
        <v>1</v>
      </c>
      <c r="H14299" s="6">
        <v>0.23307331054762703</v>
      </c>
      <c r="I14299" s="2">
        <f>VLOOKUP($E14299,
Products!$A$1:$F$201,MATCH(Orders!I$1,Products!$A$1:$F$1,0),0)</f>
        <v>23049.571773693999</v>
      </c>
      <c r="J14299" s="2">
        <f>VLOOKUP($E14299,
Products!$A$1:$F$201,MATCH(Orders!J$1,Products!$A$1:$F$1,0),0)</f>
        <v>15791.461375569639</v>
      </c>
    </row>
    <row r="14300" spans="1:10">
      <c r="A14300">
        <v>14299</v>
      </c>
      <c r="B14300" s="4">
        <v>45908</v>
      </c>
      <c r="C14300" s="10">
        <f>DATE(YEAR(orders[[#This Row],[order_date]]), MONTH(orders[[#This Row],[order_date]]), 1)</f>
        <v>45901</v>
      </c>
      <c r="D14300" t="s">
        <v>1282</v>
      </c>
      <c r="E14300" t="s">
        <v>582</v>
      </c>
      <c r="F14300" t="str">
        <f>VLOOKUP(orders[[#This Row],[product_id]],Products!A:C,3,0)</f>
        <v>Electronics</v>
      </c>
      <c r="G14300">
        <v>1</v>
      </c>
      <c r="H14300" s="6">
        <v>0.17371783681968753</v>
      </c>
      <c r="I14300" s="2">
        <f>VLOOKUP($E14300,
Products!$A$1:$F$201,MATCH(Orders!I$1,Products!$A$1:$F$1,0),0)</f>
        <v>16266.090182397211</v>
      </c>
      <c r="J14300" s="2">
        <f>VLOOKUP($E14300,
Products!$A$1:$F$201,MATCH(Orders!J$1,Products!$A$1:$F$1,0),0)</f>
        <v>11802.84602487359</v>
      </c>
    </row>
    <row r="14301" spans="1:10">
      <c r="A14301">
        <v>14300</v>
      </c>
      <c r="B14301" s="4">
        <v>45194</v>
      </c>
      <c r="C14301" s="10">
        <f>DATE(YEAR(orders[[#This Row],[order_date]]), MONTH(orders[[#This Row],[order_date]]), 1)</f>
        <v>45170</v>
      </c>
      <c r="D14301" t="s">
        <v>946</v>
      </c>
      <c r="E14301" t="s">
        <v>540</v>
      </c>
      <c r="F14301" t="str">
        <f>VLOOKUP(orders[[#This Row],[product_id]],Products!A:C,3,0)</f>
        <v>Electronics</v>
      </c>
      <c r="G14301">
        <v>2</v>
      </c>
      <c r="H14301" s="6">
        <v>0.15181589554396435</v>
      </c>
      <c r="I14301" s="2">
        <f>VLOOKUP($E14301,
Products!$A$1:$F$201,MATCH(Orders!I$1,Products!$A$1:$F$1,0),0)</f>
        <v>27903.66571841111</v>
      </c>
      <c r="J14301" s="2">
        <f>VLOOKUP($E14301,
Products!$A$1:$F$201,MATCH(Orders!J$1,Products!$A$1:$F$1,0),0)</f>
        <v>20363.814715502049</v>
      </c>
    </row>
    <row r="14302" spans="1:10">
      <c r="A14302">
        <v>14301</v>
      </c>
      <c r="B14302" s="4">
        <v>45020</v>
      </c>
      <c r="C14302" s="10">
        <f>DATE(YEAR(orders[[#This Row],[order_date]]), MONTH(orders[[#This Row],[order_date]]), 1)</f>
        <v>45017</v>
      </c>
      <c r="D14302" t="s">
        <v>3344</v>
      </c>
      <c r="E14302" t="s">
        <v>650</v>
      </c>
      <c r="F14302" t="str">
        <f>VLOOKUP(orders[[#This Row],[product_id]],Products!A:C,3,0)</f>
        <v>Electronics</v>
      </c>
      <c r="G14302">
        <v>2</v>
      </c>
      <c r="H14302" s="6">
        <v>0.24995652602748039</v>
      </c>
      <c r="I14302" s="2">
        <f>VLOOKUP($E14302,
Products!$A$1:$F$201,MATCH(Orders!I$1,Products!$A$1:$F$1,0),0)</f>
        <v>12936.529609330941</v>
      </c>
      <c r="J14302" s="2">
        <f>VLOOKUP($E14302,
Products!$A$1:$F$201,MATCH(Orders!J$1,Products!$A$1:$F$1,0),0)</f>
        <v>9465.2602677376308</v>
      </c>
    </row>
    <row r="14303" spans="1:10">
      <c r="A14303">
        <v>14302</v>
      </c>
      <c r="B14303" s="4">
        <v>45662</v>
      </c>
      <c r="C14303" s="10">
        <f>DATE(YEAR(orders[[#This Row],[order_date]]), MONTH(orders[[#This Row],[order_date]]), 1)</f>
        <v>45658</v>
      </c>
      <c r="D14303" t="s">
        <v>3865</v>
      </c>
      <c r="E14303" t="s">
        <v>515</v>
      </c>
      <c r="F14303" t="str">
        <f>VLOOKUP(orders[[#This Row],[product_id]],Products!A:C,3,0)</f>
        <v>Appliances</v>
      </c>
      <c r="G14303">
        <v>2</v>
      </c>
      <c r="H14303" s="6">
        <v>5.3818338993508311E-2</v>
      </c>
      <c r="I14303" s="2">
        <f>VLOOKUP($E14303,
Products!$A$1:$F$201,MATCH(Orders!I$1,Products!$A$1:$F$1,0),0)</f>
        <v>2136.8180837738519</v>
      </c>
      <c r="J14303" s="2">
        <f>VLOOKUP($E14303,
Products!$A$1:$F$201,MATCH(Orders!J$1,Products!$A$1:$F$1,0),0)</f>
        <v>1689.48738136013</v>
      </c>
    </row>
    <row r="14304" spans="1:10">
      <c r="A14304">
        <v>14303</v>
      </c>
      <c r="B14304" s="4">
        <v>45538</v>
      </c>
      <c r="C14304" s="10">
        <f>DATE(YEAR(orders[[#This Row],[order_date]]), MONTH(orders[[#This Row],[order_date]]), 1)</f>
        <v>45536</v>
      </c>
      <c r="D14304" t="s">
        <v>4176</v>
      </c>
      <c r="E14304" t="s">
        <v>543</v>
      </c>
      <c r="F14304" t="str">
        <f>VLOOKUP(orders[[#This Row],[product_id]],Products!A:C,3,0)</f>
        <v>Appliances</v>
      </c>
      <c r="G14304">
        <v>2</v>
      </c>
      <c r="H14304" s="6">
        <v>0.12670418940111153</v>
      </c>
      <c r="I14304" s="2">
        <f>VLOOKUP($E14304,
Products!$A$1:$F$201,MATCH(Orders!I$1,Products!$A$1:$F$1,0),0)</f>
        <v>2300.989425669633</v>
      </c>
      <c r="J14304" s="2">
        <f>VLOOKUP($E14304,
Products!$A$1:$F$201,MATCH(Orders!J$1,Products!$A$1:$F$1,0),0)</f>
        <v>1726.390958088811</v>
      </c>
    </row>
    <row r="14305" spans="1:10">
      <c r="A14305">
        <v>14304</v>
      </c>
      <c r="B14305" s="4">
        <v>44997</v>
      </c>
      <c r="C14305" s="10">
        <f>DATE(YEAR(orders[[#This Row],[order_date]]), MONTH(orders[[#This Row],[order_date]]), 1)</f>
        <v>44986</v>
      </c>
      <c r="D14305" t="s">
        <v>2419</v>
      </c>
      <c r="E14305" t="s">
        <v>588</v>
      </c>
      <c r="F14305" t="str">
        <f>VLOOKUP(orders[[#This Row],[product_id]],Products!A:C,3,0)</f>
        <v>Electronics</v>
      </c>
      <c r="G14305">
        <v>1</v>
      </c>
      <c r="H14305" s="6">
        <v>0.1646311692677242</v>
      </c>
      <c r="I14305" s="2">
        <f>VLOOKUP($E14305,
Products!$A$1:$F$201,MATCH(Orders!I$1,Products!$A$1:$F$1,0),0)</f>
        <v>32539.342481911372</v>
      </c>
      <c r="J14305" s="2">
        <f>VLOOKUP($E14305,
Products!$A$1:$F$201,MATCH(Orders!J$1,Products!$A$1:$F$1,0),0)</f>
        <v>21531.252982830021</v>
      </c>
    </row>
    <row r="14306" spans="1:10">
      <c r="A14306">
        <v>14305</v>
      </c>
      <c r="B14306" s="4">
        <v>45519</v>
      </c>
      <c r="C14306" s="10">
        <f>DATE(YEAR(orders[[#This Row],[order_date]]), MONTH(orders[[#This Row],[order_date]]), 1)</f>
        <v>45505</v>
      </c>
      <c r="D14306" t="s">
        <v>2747</v>
      </c>
      <c r="E14306" t="s">
        <v>537</v>
      </c>
      <c r="F14306" t="str">
        <f>VLOOKUP(orders[[#This Row],[product_id]],Products!A:C,3,0)</f>
        <v>Electronics</v>
      </c>
      <c r="G14306">
        <v>1</v>
      </c>
      <c r="H14306" s="6">
        <v>0.10335754027173268</v>
      </c>
      <c r="I14306" s="2">
        <f>VLOOKUP($E14306,
Products!$A$1:$F$201,MATCH(Orders!I$1,Products!$A$1:$F$1,0),0)</f>
        <v>31703.831103033539</v>
      </c>
      <c r="J14306" s="2">
        <f>VLOOKUP($E14306,
Products!$A$1:$F$201,MATCH(Orders!J$1,Products!$A$1:$F$1,0),0)</f>
        <v>24504.340558054781</v>
      </c>
    </row>
    <row r="14307" spans="1:10">
      <c r="A14307">
        <v>14306</v>
      </c>
      <c r="B14307" s="4">
        <v>45375</v>
      </c>
      <c r="C14307" s="10">
        <f>DATE(YEAR(orders[[#This Row],[order_date]]), MONTH(orders[[#This Row],[order_date]]), 1)</f>
        <v>45352</v>
      </c>
      <c r="D14307" t="s">
        <v>1991</v>
      </c>
      <c r="E14307" t="s">
        <v>559</v>
      </c>
      <c r="F14307" t="str">
        <f>VLOOKUP(orders[[#This Row],[product_id]],Products!A:C,3,0)</f>
        <v>Electronics</v>
      </c>
      <c r="G14307">
        <v>2</v>
      </c>
      <c r="H14307" s="6">
        <v>0.22045186883700543</v>
      </c>
      <c r="I14307" s="2">
        <f>VLOOKUP($E14307,
Products!$A$1:$F$201,MATCH(Orders!I$1,Products!$A$1:$F$1,0),0)</f>
        <v>2588.546892391822</v>
      </c>
      <c r="J14307" s="2">
        <f>VLOOKUP($E14307,
Products!$A$1:$F$201,MATCH(Orders!J$1,Products!$A$1:$F$1,0),0)</f>
        <v>1942.6863840762869</v>
      </c>
    </row>
    <row r="14308" spans="1:10">
      <c r="A14308">
        <v>14307</v>
      </c>
      <c r="B14308" s="4">
        <v>45546</v>
      </c>
      <c r="C14308" s="10">
        <f>DATE(YEAR(orders[[#This Row],[order_date]]), MONTH(orders[[#This Row],[order_date]]), 1)</f>
        <v>45536</v>
      </c>
      <c r="D14308" t="s">
        <v>3331</v>
      </c>
      <c r="E14308" t="s">
        <v>562</v>
      </c>
      <c r="F14308" t="str">
        <f>VLOOKUP(orders[[#This Row],[product_id]],Products!A:C,3,0)</f>
        <v>Electronics</v>
      </c>
      <c r="G14308">
        <v>1</v>
      </c>
      <c r="H14308" s="6">
        <v>0.16663147082151059</v>
      </c>
      <c r="I14308" s="2">
        <f>VLOOKUP($E14308,
Products!$A$1:$F$201,MATCH(Orders!I$1,Products!$A$1:$F$1,0),0)</f>
        <v>2550.478597498749</v>
      </c>
      <c r="J14308" s="2">
        <f>VLOOKUP($E14308,
Products!$A$1:$F$201,MATCH(Orders!J$1,Products!$A$1:$F$1,0),0)</f>
        <v>1688.129752018375</v>
      </c>
    </row>
    <row r="14309" spans="1:10">
      <c r="A14309">
        <v>14308</v>
      </c>
      <c r="B14309" s="4">
        <v>45540</v>
      </c>
      <c r="C14309" s="10">
        <f>DATE(YEAR(orders[[#This Row],[order_date]]), MONTH(orders[[#This Row],[order_date]]), 1)</f>
        <v>45536</v>
      </c>
      <c r="D14309" t="s">
        <v>3078</v>
      </c>
      <c r="E14309" t="s">
        <v>612</v>
      </c>
      <c r="F14309" t="str">
        <f>VLOOKUP(orders[[#This Row],[product_id]],Products!A:C,3,0)</f>
        <v>Electronics</v>
      </c>
      <c r="G14309">
        <v>1</v>
      </c>
      <c r="H14309" s="6">
        <v>0.21980429090701745</v>
      </c>
      <c r="I14309" s="2">
        <f>VLOOKUP($E14309,
Products!$A$1:$F$201,MATCH(Orders!I$1,Products!$A$1:$F$1,0),0)</f>
        <v>2704.041843529928</v>
      </c>
      <c r="J14309" s="2">
        <f>VLOOKUP($E14309,
Products!$A$1:$F$201,MATCH(Orders!J$1,Products!$A$1:$F$1,0),0)</f>
        <v>2158.9135708713038</v>
      </c>
    </row>
    <row r="14310" spans="1:10">
      <c r="A14310">
        <v>14309</v>
      </c>
      <c r="B14310" s="4">
        <v>45017</v>
      </c>
      <c r="C14310" s="10">
        <f>DATE(YEAR(orders[[#This Row],[order_date]]), MONTH(orders[[#This Row],[order_date]]), 1)</f>
        <v>45017</v>
      </c>
      <c r="D14310" t="s">
        <v>1076</v>
      </c>
      <c r="E14310" t="s">
        <v>530</v>
      </c>
      <c r="F14310" t="str">
        <f>VLOOKUP(orders[[#This Row],[product_id]],Products!A:C,3,0)</f>
        <v>Electronics</v>
      </c>
      <c r="G14310">
        <v>1</v>
      </c>
      <c r="H14310" s="6">
        <v>0.10672231886763964</v>
      </c>
      <c r="I14310" s="2">
        <f>VLOOKUP($E14310,
Products!$A$1:$F$201,MATCH(Orders!I$1,Products!$A$1:$F$1,0),0)</f>
        <v>30520.607447067548</v>
      </c>
      <c r="J14310" s="2">
        <f>VLOOKUP($E14310,
Products!$A$1:$F$201,MATCH(Orders!J$1,Products!$A$1:$F$1,0),0)</f>
        <v>22328.317520226748</v>
      </c>
    </row>
    <row r="14311" spans="1:10">
      <c r="A14311">
        <v>14310</v>
      </c>
      <c r="B14311" s="4">
        <v>45803</v>
      </c>
      <c r="C14311" s="10">
        <f>DATE(YEAR(orders[[#This Row],[order_date]]), MONTH(orders[[#This Row],[order_date]]), 1)</f>
        <v>45778</v>
      </c>
      <c r="D14311" t="s">
        <v>2664</v>
      </c>
      <c r="E14311" t="s">
        <v>647</v>
      </c>
      <c r="F14311" t="str">
        <f>VLOOKUP(orders[[#This Row],[product_id]],Products!A:C,3,0)</f>
        <v>Electronics</v>
      </c>
      <c r="G14311">
        <v>3</v>
      </c>
      <c r="H14311" s="6">
        <v>0.246121926706619</v>
      </c>
      <c r="I14311" s="2">
        <f>VLOOKUP($E14311,
Products!$A$1:$F$201,MATCH(Orders!I$1,Products!$A$1:$F$1,0),0)</f>
        <v>23187.883920109041</v>
      </c>
      <c r="J14311" s="2">
        <f>VLOOKUP($E14311,
Products!$A$1:$F$201,MATCH(Orders!J$1,Products!$A$1:$F$1,0),0)</f>
        <v>16217.564081273829</v>
      </c>
    </row>
    <row r="14312" spans="1:10">
      <c r="A14312">
        <v>14311</v>
      </c>
      <c r="B14312" s="4">
        <v>45454</v>
      </c>
      <c r="C14312" s="10">
        <f>DATE(YEAR(orders[[#This Row],[order_date]]), MONTH(orders[[#This Row],[order_date]]), 1)</f>
        <v>45444</v>
      </c>
      <c r="D14312" t="s">
        <v>2858</v>
      </c>
      <c r="E14312" t="s">
        <v>550</v>
      </c>
      <c r="F14312" t="str">
        <f>VLOOKUP(orders[[#This Row],[product_id]],Products!A:C,3,0)</f>
        <v>Electronics</v>
      </c>
      <c r="G14312">
        <v>3</v>
      </c>
      <c r="H14312" s="6">
        <v>0.20065570356868953</v>
      </c>
      <c r="I14312" s="2">
        <f>VLOOKUP($E14312,
Products!$A$1:$F$201,MATCH(Orders!I$1,Products!$A$1:$F$1,0),0)</f>
        <v>21928.70634496431</v>
      </c>
      <c r="J14312" s="2">
        <f>VLOOKUP($E14312,
Products!$A$1:$F$201,MATCH(Orders!J$1,Products!$A$1:$F$1,0),0)</f>
        <v>17227.037321653719</v>
      </c>
    </row>
    <row r="14313" spans="1:10">
      <c r="A14313">
        <v>14312</v>
      </c>
      <c r="B14313" s="4">
        <v>45701</v>
      </c>
      <c r="C14313" s="10">
        <f>DATE(YEAR(orders[[#This Row],[order_date]]), MONTH(orders[[#This Row],[order_date]]), 1)</f>
        <v>45689</v>
      </c>
      <c r="D14313" t="s">
        <v>803</v>
      </c>
      <c r="E14313" t="s">
        <v>677</v>
      </c>
      <c r="F14313" t="str">
        <f>VLOOKUP(orders[[#This Row],[product_id]],Products!A:C,3,0)</f>
        <v>Electronics</v>
      </c>
      <c r="G14313">
        <v>2</v>
      </c>
      <c r="H14313" s="6">
        <v>0.10719938567237478</v>
      </c>
      <c r="I14313" s="2">
        <f>VLOOKUP($E14313,
Products!$A$1:$F$201,MATCH(Orders!I$1,Products!$A$1:$F$1,0),0)</f>
        <v>11360.699432756561</v>
      </c>
      <c r="J14313" s="2">
        <f>VLOOKUP($E14313,
Products!$A$1:$F$201,MATCH(Orders!J$1,Products!$A$1:$F$1,0),0)</f>
        <v>8118.8949869342459</v>
      </c>
    </row>
    <row r="14314" spans="1:10">
      <c r="A14314">
        <v>14313</v>
      </c>
      <c r="B14314" s="4">
        <v>45598</v>
      </c>
      <c r="C14314" s="10">
        <f>DATE(YEAR(orders[[#This Row],[order_date]]), MONTH(orders[[#This Row],[order_date]]), 1)</f>
        <v>45597</v>
      </c>
      <c r="D14314" t="s">
        <v>2216</v>
      </c>
      <c r="E14314" t="s">
        <v>623</v>
      </c>
      <c r="F14314" t="str">
        <f>VLOOKUP(orders[[#This Row],[product_id]],Products!A:C,3,0)</f>
        <v>Electronics</v>
      </c>
      <c r="G14314">
        <v>2</v>
      </c>
      <c r="H14314" s="6">
        <v>0.10069699733235576</v>
      </c>
      <c r="I14314" s="2">
        <f>VLOOKUP($E14314,
Products!$A$1:$F$201,MATCH(Orders!I$1,Products!$A$1:$F$1,0),0)</f>
        <v>27422.76406600175</v>
      </c>
      <c r="J14314" s="2">
        <f>VLOOKUP($E14314,
Products!$A$1:$F$201,MATCH(Orders!J$1,Products!$A$1:$F$1,0),0)</f>
        <v>18707.390708641691</v>
      </c>
    </row>
    <row r="14315" spans="1:10">
      <c r="A14315">
        <v>14314</v>
      </c>
      <c r="B14315" s="4">
        <v>45691</v>
      </c>
      <c r="C14315" s="10">
        <f>DATE(YEAR(orders[[#This Row],[order_date]]), MONTH(orders[[#This Row],[order_date]]), 1)</f>
        <v>45689</v>
      </c>
      <c r="D14315" t="s">
        <v>801</v>
      </c>
      <c r="E14315" t="s">
        <v>543</v>
      </c>
      <c r="F14315" t="str">
        <f>VLOOKUP(orders[[#This Row],[product_id]],Products!A:C,3,0)</f>
        <v>Appliances</v>
      </c>
      <c r="G14315">
        <v>2</v>
      </c>
      <c r="H14315" s="6">
        <v>8.9237698230726761E-2</v>
      </c>
      <c r="I14315" s="2">
        <f>VLOOKUP($E14315,
Products!$A$1:$F$201,MATCH(Orders!I$1,Products!$A$1:$F$1,0),0)</f>
        <v>2300.989425669633</v>
      </c>
      <c r="J14315" s="2">
        <f>VLOOKUP($E14315,
Products!$A$1:$F$201,MATCH(Orders!J$1,Products!$A$1:$F$1,0),0)</f>
        <v>1726.390958088811</v>
      </c>
    </row>
    <row r="14316" spans="1:10">
      <c r="A14316">
        <v>14315</v>
      </c>
      <c r="B14316" s="4">
        <v>45287</v>
      </c>
      <c r="C14316" s="10">
        <f>DATE(YEAR(orders[[#This Row],[order_date]]), MONTH(orders[[#This Row],[order_date]]), 1)</f>
        <v>45261</v>
      </c>
      <c r="D14316" t="s">
        <v>2654</v>
      </c>
      <c r="E14316" t="s">
        <v>630</v>
      </c>
      <c r="F14316" t="str">
        <f>VLOOKUP(orders[[#This Row],[product_id]],Products!A:C,3,0)</f>
        <v>Electronics</v>
      </c>
      <c r="G14316">
        <v>1</v>
      </c>
      <c r="H14316" s="6">
        <v>0.24647493928212486</v>
      </c>
      <c r="I14316" s="2">
        <f>VLOOKUP($E14316,
Products!$A$1:$F$201,MATCH(Orders!I$1,Products!$A$1:$F$1,0),0)</f>
        <v>20513.60683859466</v>
      </c>
      <c r="J14316" s="2">
        <f>VLOOKUP($E14316,
Products!$A$1:$F$201,MATCH(Orders!J$1,Products!$A$1:$F$1,0),0)</f>
        <v>14929.268600567289</v>
      </c>
    </row>
    <row r="14317" spans="1:10">
      <c r="A14317">
        <v>14316</v>
      </c>
      <c r="B14317" s="4">
        <v>45304</v>
      </c>
      <c r="C14317" s="10">
        <f>DATE(YEAR(orders[[#This Row],[order_date]]), MONTH(orders[[#This Row],[order_date]]), 1)</f>
        <v>45292</v>
      </c>
      <c r="D14317" t="s">
        <v>2201</v>
      </c>
      <c r="E14317" t="s">
        <v>541</v>
      </c>
      <c r="F14317" t="str">
        <f>VLOOKUP(orders[[#This Row],[product_id]],Products!A:C,3,0)</f>
        <v>Appliances</v>
      </c>
      <c r="G14317">
        <v>1</v>
      </c>
      <c r="H14317" s="6">
        <v>0.14563883594366059</v>
      </c>
      <c r="I14317" s="2">
        <f>VLOOKUP($E14317,
Products!$A$1:$F$201,MATCH(Orders!I$1,Products!$A$1:$F$1,0),0)</f>
        <v>2390.3651642386908</v>
      </c>
      <c r="J14317" s="2">
        <f>VLOOKUP($E14317,
Products!$A$1:$F$201,MATCH(Orders!J$1,Products!$A$1:$F$1,0),0)</f>
        <v>1655.7504783617919</v>
      </c>
    </row>
    <row r="14318" spans="1:10">
      <c r="A14318">
        <v>14317</v>
      </c>
      <c r="B14318" s="4">
        <v>45271</v>
      </c>
      <c r="C14318" s="10">
        <f>DATE(YEAR(orders[[#This Row],[order_date]]), MONTH(orders[[#This Row],[order_date]]), 1)</f>
        <v>45261</v>
      </c>
      <c r="D14318" t="s">
        <v>2799</v>
      </c>
      <c r="E14318" t="s">
        <v>593</v>
      </c>
      <c r="F14318" t="str">
        <f>VLOOKUP(orders[[#This Row],[product_id]],Products!A:C,3,0)</f>
        <v>Electronics</v>
      </c>
      <c r="G14318">
        <v>2</v>
      </c>
      <c r="H14318" s="6">
        <v>0.15308387650768587</v>
      </c>
      <c r="I14318" s="2">
        <f>VLOOKUP($E14318,
Products!$A$1:$F$201,MATCH(Orders!I$1,Products!$A$1:$F$1,0),0)</f>
        <v>2667.7858525453248</v>
      </c>
      <c r="J14318" s="2">
        <f>VLOOKUP($E14318,
Products!$A$1:$F$201,MATCH(Orders!J$1,Products!$A$1:$F$1,0),0)</f>
        <v>1797.4955098065359</v>
      </c>
    </row>
    <row r="14319" spans="1:10">
      <c r="A14319">
        <v>14318</v>
      </c>
      <c r="B14319" s="4">
        <v>45724</v>
      </c>
      <c r="C14319" s="10">
        <f>DATE(YEAR(orders[[#This Row],[order_date]]), MONTH(orders[[#This Row],[order_date]]), 1)</f>
        <v>45717</v>
      </c>
      <c r="D14319" t="s">
        <v>3643</v>
      </c>
      <c r="E14319" t="s">
        <v>629</v>
      </c>
      <c r="F14319" t="str">
        <f>VLOOKUP(orders[[#This Row],[product_id]],Products!A:C,3,0)</f>
        <v>Electronics</v>
      </c>
      <c r="G14319">
        <v>2</v>
      </c>
      <c r="H14319" s="6">
        <v>0.24083905748385931</v>
      </c>
      <c r="I14319" s="2">
        <f>VLOOKUP($E14319,
Products!$A$1:$F$201,MATCH(Orders!I$1,Products!$A$1:$F$1,0),0)</f>
        <v>12411.13061655427</v>
      </c>
      <c r="J14319" s="2">
        <f>VLOOKUP($E14319,
Products!$A$1:$F$201,MATCH(Orders!J$1,Products!$A$1:$F$1,0),0)</f>
        <v>9821.2729118635452</v>
      </c>
    </row>
    <row r="14320" spans="1:10">
      <c r="A14320">
        <v>14319</v>
      </c>
      <c r="B14320" s="4">
        <v>45381</v>
      </c>
      <c r="C14320" s="10">
        <f>DATE(YEAR(orders[[#This Row],[order_date]]), MONTH(orders[[#This Row],[order_date]]), 1)</f>
        <v>45352</v>
      </c>
      <c r="D14320" t="s">
        <v>2784</v>
      </c>
      <c r="E14320" t="s">
        <v>672</v>
      </c>
      <c r="F14320" t="str">
        <f>VLOOKUP(orders[[#This Row],[product_id]],Products!A:C,3,0)</f>
        <v>Electronics</v>
      </c>
      <c r="G14320">
        <v>1</v>
      </c>
      <c r="H14320" s="6">
        <v>0.24759297178709377</v>
      </c>
      <c r="I14320" s="2">
        <f>VLOOKUP($E14320,
Products!$A$1:$F$201,MATCH(Orders!I$1,Products!$A$1:$F$1,0),0)</f>
        <v>29856.340212906369</v>
      </c>
      <c r="J14320" s="2">
        <f>VLOOKUP($E14320,
Products!$A$1:$F$201,MATCH(Orders!J$1,Products!$A$1:$F$1,0),0)</f>
        <v>19759.064823078941</v>
      </c>
    </row>
    <row r="14321" spans="1:10">
      <c r="A14321">
        <v>14320</v>
      </c>
      <c r="B14321" s="4">
        <v>45834</v>
      </c>
      <c r="C14321" s="10">
        <f>DATE(YEAR(orders[[#This Row],[order_date]]), MONTH(orders[[#This Row],[order_date]]), 1)</f>
        <v>45809</v>
      </c>
      <c r="D14321" t="s">
        <v>3161</v>
      </c>
      <c r="E14321" t="s">
        <v>672</v>
      </c>
      <c r="F14321" t="str">
        <f>VLOOKUP(orders[[#This Row],[product_id]],Products!A:C,3,0)</f>
        <v>Electronics</v>
      </c>
      <c r="G14321">
        <v>3</v>
      </c>
      <c r="H14321" s="6">
        <v>0.21767269376139528</v>
      </c>
      <c r="I14321" s="2">
        <f>VLOOKUP($E14321,
Products!$A$1:$F$201,MATCH(Orders!I$1,Products!$A$1:$F$1,0),0)</f>
        <v>29856.340212906369</v>
      </c>
      <c r="J14321" s="2">
        <f>VLOOKUP($E14321,
Products!$A$1:$F$201,MATCH(Orders!J$1,Products!$A$1:$F$1,0),0)</f>
        <v>19759.064823078941</v>
      </c>
    </row>
    <row r="14322" spans="1:10">
      <c r="A14322">
        <v>14321</v>
      </c>
      <c r="B14322" s="4">
        <v>44993</v>
      </c>
      <c r="C14322" s="10">
        <f>DATE(YEAR(orders[[#This Row],[order_date]]), MONTH(orders[[#This Row],[order_date]]), 1)</f>
        <v>44986</v>
      </c>
      <c r="D14322" t="s">
        <v>4152</v>
      </c>
      <c r="E14322" t="s">
        <v>518</v>
      </c>
      <c r="F14322" t="str">
        <f>VLOOKUP(orders[[#This Row],[product_id]],Products!A:C,3,0)</f>
        <v>Electronics</v>
      </c>
      <c r="G14322">
        <v>2</v>
      </c>
      <c r="H14322" s="6">
        <v>0.20768712806737263</v>
      </c>
      <c r="I14322" s="2">
        <f>VLOOKUP($E14322,
Products!$A$1:$F$201,MATCH(Orders!I$1,Products!$A$1:$F$1,0),0)</f>
        <v>23393.890826127132</v>
      </c>
      <c r="J14322" s="2">
        <f>VLOOKUP($E14322,
Products!$A$1:$F$201,MATCH(Orders!J$1,Products!$A$1:$F$1,0),0)</f>
        <v>16064.756531016081</v>
      </c>
    </row>
    <row r="14323" spans="1:10">
      <c r="A14323">
        <v>14322</v>
      </c>
      <c r="B14323" s="4">
        <v>45913</v>
      </c>
      <c r="C14323" s="10">
        <f>DATE(YEAR(orders[[#This Row],[order_date]]), MONTH(orders[[#This Row],[order_date]]), 1)</f>
        <v>45901</v>
      </c>
      <c r="D14323" t="s">
        <v>2111</v>
      </c>
      <c r="E14323" t="s">
        <v>699</v>
      </c>
      <c r="F14323" t="str">
        <f>VLOOKUP(orders[[#This Row],[product_id]],Products!A:C,3,0)</f>
        <v>Appliances</v>
      </c>
      <c r="G14323">
        <v>1</v>
      </c>
      <c r="H14323" s="6">
        <v>0.13629883048172256</v>
      </c>
      <c r="I14323" s="2">
        <f>VLOOKUP($E14323,
Products!$A$1:$F$201,MATCH(Orders!I$1,Products!$A$1:$F$1,0),0)</f>
        <v>25091.998133165329</v>
      </c>
      <c r="J14323" s="2">
        <f>VLOOKUP($E14323,
Products!$A$1:$F$201,MATCH(Orders!J$1,Products!$A$1:$F$1,0),0)</f>
        <v>18464.226825266349</v>
      </c>
    </row>
    <row r="14324" spans="1:10">
      <c r="A14324">
        <v>14323</v>
      </c>
      <c r="B14324" s="4">
        <v>45905</v>
      </c>
      <c r="C14324" s="10">
        <f>DATE(YEAR(orders[[#This Row],[order_date]]), MONTH(orders[[#This Row],[order_date]]), 1)</f>
        <v>45901</v>
      </c>
      <c r="D14324" t="s">
        <v>4688</v>
      </c>
      <c r="E14324" t="s">
        <v>667</v>
      </c>
      <c r="F14324" t="str">
        <f>VLOOKUP(orders[[#This Row],[product_id]],Products!A:C,3,0)</f>
        <v>Electronics</v>
      </c>
      <c r="G14324">
        <v>2</v>
      </c>
      <c r="H14324" s="6">
        <v>0.14705156024167723</v>
      </c>
      <c r="I14324" s="2">
        <f>VLOOKUP($E14324,
Products!$A$1:$F$201,MATCH(Orders!I$1,Products!$A$1:$F$1,0),0)</f>
        <v>2491.507056421975</v>
      </c>
      <c r="J14324" s="2">
        <f>VLOOKUP($E14324,
Products!$A$1:$F$201,MATCH(Orders!J$1,Products!$A$1:$F$1,0),0)</f>
        <v>1871.4408177277719</v>
      </c>
    </row>
    <row r="14325" spans="1:10">
      <c r="A14325">
        <v>14324</v>
      </c>
      <c r="B14325" s="4">
        <v>44969</v>
      </c>
      <c r="C14325" s="10">
        <f>DATE(YEAR(orders[[#This Row],[order_date]]), MONTH(orders[[#This Row],[order_date]]), 1)</f>
        <v>44958</v>
      </c>
      <c r="D14325" t="s">
        <v>1421</v>
      </c>
      <c r="E14325" t="s">
        <v>629</v>
      </c>
      <c r="F14325" t="str">
        <f>VLOOKUP(orders[[#This Row],[product_id]],Products!A:C,3,0)</f>
        <v>Electronics</v>
      </c>
      <c r="G14325">
        <v>2</v>
      </c>
      <c r="H14325" s="6">
        <v>0.23877639286522626</v>
      </c>
      <c r="I14325" s="2">
        <f>VLOOKUP($E14325,
Products!$A$1:$F$201,MATCH(Orders!I$1,Products!$A$1:$F$1,0),0)</f>
        <v>12411.13061655427</v>
      </c>
      <c r="J14325" s="2">
        <f>VLOOKUP($E14325,
Products!$A$1:$F$201,MATCH(Orders!J$1,Products!$A$1:$F$1,0),0)</f>
        <v>9821.2729118635452</v>
      </c>
    </row>
    <row r="14326" spans="1:10">
      <c r="A14326">
        <v>14325</v>
      </c>
      <c r="B14326" s="4">
        <v>45155</v>
      </c>
      <c r="C14326" s="10">
        <f>DATE(YEAR(orders[[#This Row],[order_date]]), MONTH(orders[[#This Row],[order_date]]), 1)</f>
        <v>45139</v>
      </c>
      <c r="D14326" t="s">
        <v>4437</v>
      </c>
      <c r="E14326" t="s">
        <v>520</v>
      </c>
      <c r="F14326" t="str">
        <f>VLOOKUP(orders[[#This Row],[product_id]],Products!A:C,3,0)</f>
        <v>Electronics</v>
      </c>
      <c r="G14326">
        <v>2</v>
      </c>
      <c r="H14326" s="6">
        <v>0.15522039621368072</v>
      </c>
      <c r="I14326" s="2">
        <f>VLOOKUP($E14326,
Products!$A$1:$F$201,MATCH(Orders!I$1,Products!$A$1:$F$1,0),0)</f>
        <v>19053.584916305819</v>
      </c>
      <c r="J14326" s="2">
        <f>VLOOKUP($E14326,
Products!$A$1:$F$201,MATCH(Orders!J$1,Products!$A$1:$F$1,0),0)</f>
        <v>13248.74841276826</v>
      </c>
    </row>
    <row r="14327" spans="1:10">
      <c r="A14327">
        <v>14326</v>
      </c>
      <c r="B14327" s="4">
        <v>45160</v>
      </c>
      <c r="C14327" s="10">
        <f>DATE(YEAR(orders[[#This Row],[order_date]]), MONTH(orders[[#This Row],[order_date]]), 1)</f>
        <v>45139</v>
      </c>
      <c r="D14327" t="s">
        <v>3397</v>
      </c>
      <c r="E14327" t="s">
        <v>563</v>
      </c>
      <c r="F14327" t="str">
        <f>VLOOKUP(orders[[#This Row],[product_id]],Products!A:C,3,0)</f>
        <v>Electronics</v>
      </c>
      <c r="G14327">
        <v>2</v>
      </c>
      <c r="H14327" s="6">
        <v>0.15018642683451836</v>
      </c>
      <c r="I14327" s="2">
        <f>VLOOKUP($E14327,
Products!$A$1:$F$201,MATCH(Orders!I$1,Products!$A$1:$F$1,0),0)</f>
        <v>2267.1489506516559</v>
      </c>
      <c r="J14327" s="2">
        <f>VLOOKUP($E14327,
Products!$A$1:$F$201,MATCH(Orders!J$1,Products!$A$1:$F$1,0),0)</f>
        <v>1538.7671398485211</v>
      </c>
    </row>
    <row r="14328" spans="1:10">
      <c r="A14328">
        <v>14327</v>
      </c>
      <c r="B14328" s="4">
        <v>45423</v>
      </c>
      <c r="C14328" s="10">
        <f>DATE(YEAR(orders[[#This Row],[order_date]]), MONTH(orders[[#This Row],[order_date]]), 1)</f>
        <v>45413</v>
      </c>
      <c r="D14328" t="s">
        <v>3451</v>
      </c>
      <c r="E14328" t="s">
        <v>617</v>
      </c>
      <c r="F14328" t="str">
        <f>VLOOKUP(orders[[#This Row],[product_id]],Products!A:C,3,0)</f>
        <v>Electronics</v>
      </c>
      <c r="G14328">
        <v>2</v>
      </c>
      <c r="H14328" s="6">
        <v>0.18057707598642231</v>
      </c>
      <c r="I14328" s="2">
        <f>VLOOKUP($E14328,
Products!$A$1:$F$201,MATCH(Orders!I$1,Products!$A$1:$F$1,0),0)</f>
        <v>19466.867434847129</v>
      </c>
      <c r="J14328" s="2">
        <f>VLOOKUP($E14328,
Products!$A$1:$F$201,MATCH(Orders!J$1,Products!$A$1:$F$1,0),0)</f>
        <v>13371.790482684521</v>
      </c>
    </row>
    <row r="14329" spans="1:10">
      <c r="A14329">
        <v>14328</v>
      </c>
      <c r="B14329" s="4">
        <v>45774</v>
      </c>
      <c r="C14329" s="10">
        <f>DATE(YEAR(orders[[#This Row],[order_date]]), MONTH(orders[[#This Row],[order_date]]), 1)</f>
        <v>45748</v>
      </c>
      <c r="D14329" t="s">
        <v>1678</v>
      </c>
      <c r="E14329" t="s">
        <v>564</v>
      </c>
      <c r="F14329" t="str">
        <f>VLOOKUP(orders[[#This Row],[product_id]],Products!A:C,3,0)</f>
        <v>Electronics</v>
      </c>
      <c r="G14329">
        <v>3</v>
      </c>
      <c r="H14329" s="6">
        <v>0.16716788969223381</v>
      </c>
      <c r="I14329" s="2">
        <f>VLOOKUP($E14329,
Products!$A$1:$F$201,MATCH(Orders!I$1,Products!$A$1:$F$1,0),0)</f>
        <v>21989.290766910399</v>
      </c>
      <c r="J14329" s="2">
        <f>VLOOKUP($E14329,
Products!$A$1:$F$201,MATCH(Orders!J$1,Products!$A$1:$F$1,0),0)</f>
        <v>15566.99865864101</v>
      </c>
    </row>
    <row r="14330" spans="1:10">
      <c r="A14330">
        <v>14329</v>
      </c>
      <c r="B14330" s="4">
        <v>45982</v>
      </c>
      <c r="C14330" s="10">
        <f>DATE(YEAR(orders[[#This Row],[order_date]]), MONTH(orders[[#This Row],[order_date]]), 1)</f>
        <v>45962</v>
      </c>
      <c r="D14330" t="s">
        <v>3454</v>
      </c>
      <c r="E14330" t="s">
        <v>699</v>
      </c>
      <c r="F14330" t="str">
        <f>VLOOKUP(orders[[#This Row],[product_id]],Products!A:C,3,0)</f>
        <v>Appliances</v>
      </c>
      <c r="G14330">
        <v>2</v>
      </c>
      <c r="H14330" s="6">
        <v>0.13913957674759231</v>
      </c>
      <c r="I14330" s="2">
        <f>VLOOKUP($E14330,
Products!$A$1:$F$201,MATCH(Orders!I$1,Products!$A$1:$F$1,0),0)</f>
        <v>25091.998133165329</v>
      </c>
      <c r="J14330" s="2">
        <f>VLOOKUP($E14330,
Products!$A$1:$F$201,MATCH(Orders!J$1,Products!$A$1:$F$1,0),0)</f>
        <v>18464.226825266349</v>
      </c>
    </row>
    <row r="14331" spans="1:10">
      <c r="A14331">
        <v>14330</v>
      </c>
      <c r="B14331" s="4">
        <v>45039</v>
      </c>
      <c r="C14331" s="10">
        <f>DATE(YEAR(orders[[#This Row],[order_date]]), MONTH(orders[[#This Row],[order_date]]), 1)</f>
        <v>45017</v>
      </c>
      <c r="D14331" t="s">
        <v>2218</v>
      </c>
      <c r="E14331" t="s">
        <v>557</v>
      </c>
      <c r="F14331" t="str">
        <f>VLOOKUP(orders[[#This Row],[product_id]],Products!A:C,3,0)</f>
        <v>Electronics</v>
      </c>
      <c r="G14331">
        <v>1</v>
      </c>
      <c r="H14331" s="6">
        <v>0.11225455670869021</v>
      </c>
      <c r="I14331" s="2">
        <f>VLOOKUP($E14331,
Products!$A$1:$F$201,MATCH(Orders!I$1,Products!$A$1:$F$1,0),0)</f>
        <v>23950.56449224626</v>
      </c>
      <c r="J14331" s="2">
        <f>VLOOKUP($E14331,
Products!$A$1:$F$201,MATCH(Orders!J$1,Products!$A$1:$F$1,0),0)</f>
        <v>16488.618979732779</v>
      </c>
    </row>
    <row r="14332" spans="1:10">
      <c r="A14332">
        <v>14331</v>
      </c>
      <c r="B14332" s="4">
        <v>45899</v>
      </c>
      <c r="C14332" s="10">
        <f>DATE(YEAR(orders[[#This Row],[order_date]]), MONTH(orders[[#This Row],[order_date]]), 1)</f>
        <v>45870</v>
      </c>
      <c r="D14332" t="s">
        <v>4416</v>
      </c>
      <c r="E14332" t="s">
        <v>574</v>
      </c>
      <c r="F14332" t="str">
        <f>VLOOKUP(orders[[#This Row],[product_id]],Products!A:C,3,0)</f>
        <v>Electronics</v>
      </c>
      <c r="G14332">
        <v>1</v>
      </c>
      <c r="H14332" s="6">
        <v>0.19881245046619922</v>
      </c>
      <c r="I14332" s="2">
        <f>VLOOKUP($E14332,
Products!$A$1:$F$201,MATCH(Orders!I$1,Products!$A$1:$F$1,0),0)</f>
        <v>30824.427673567101</v>
      </c>
      <c r="J14332" s="2">
        <f>VLOOKUP($E14332,
Products!$A$1:$F$201,MATCH(Orders!J$1,Products!$A$1:$F$1,0),0)</f>
        <v>20473.07476940487</v>
      </c>
    </row>
    <row r="14333" spans="1:10">
      <c r="A14333">
        <v>14332</v>
      </c>
      <c r="B14333" s="4">
        <v>45385</v>
      </c>
      <c r="C14333" s="10">
        <f>DATE(YEAR(orders[[#This Row],[order_date]]), MONTH(orders[[#This Row],[order_date]]), 1)</f>
        <v>45383</v>
      </c>
      <c r="D14333" t="s">
        <v>3629</v>
      </c>
      <c r="E14333" t="s">
        <v>608</v>
      </c>
      <c r="F14333" t="str">
        <f>VLOOKUP(orders[[#This Row],[product_id]],Products!A:C,3,0)</f>
        <v>Electronics</v>
      </c>
      <c r="G14333">
        <v>3</v>
      </c>
      <c r="H14333" s="6">
        <v>0.20457856918970091</v>
      </c>
      <c r="I14333" s="2">
        <f>VLOOKUP($E14333,
Products!$A$1:$F$201,MATCH(Orders!I$1,Products!$A$1:$F$1,0),0)</f>
        <v>32509.710212279751</v>
      </c>
      <c r="J14333" s="2">
        <f>VLOOKUP($E14333,
Products!$A$1:$F$201,MATCH(Orders!J$1,Products!$A$1:$F$1,0),0)</f>
        <v>23699.228985408761</v>
      </c>
    </row>
    <row r="14334" spans="1:10">
      <c r="A14334">
        <v>14333</v>
      </c>
      <c r="B14334" s="4">
        <v>44932</v>
      </c>
      <c r="C14334" s="10">
        <f>DATE(YEAR(orders[[#This Row],[order_date]]), MONTH(orders[[#This Row],[order_date]]), 1)</f>
        <v>44927</v>
      </c>
      <c r="D14334" t="s">
        <v>1611</v>
      </c>
      <c r="E14334" t="s">
        <v>510</v>
      </c>
      <c r="F14334" t="str">
        <f>VLOOKUP(orders[[#This Row],[product_id]],Products!A:C,3,0)</f>
        <v>Appliances</v>
      </c>
      <c r="G14334">
        <v>2</v>
      </c>
      <c r="H14334" s="6">
        <v>0.13960141178976812</v>
      </c>
      <c r="I14334" s="2">
        <f>VLOOKUP($E14334,
Products!$A$1:$F$201,MATCH(Orders!I$1,Products!$A$1:$F$1,0),0)</f>
        <v>23457.606610250739</v>
      </c>
      <c r="J14334" s="2">
        <f>VLOOKUP($E14334,
Products!$A$1:$F$201,MATCH(Orders!J$1,Products!$A$1:$F$1,0),0)</f>
        <v>17038.831523124281</v>
      </c>
    </row>
    <row r="14335" spans="1:10">
      <c r="A14335">
        <v>14334</v>
      </c>
      <c r="B14335" s="4">
        <v>45918</v>
      </c>
      <c r="C14335" s="10">
        <f>DATE(YEAR(orders[[#This Row],[order_date]]), MONTH(orders[[#This Row],[order_date]]), 1)</f>
        <v>45901</v>
      </c>
      <c r="D14335" t="s">
        <v>1514</v>
      </c>
      <c r="E14335" t="s">
        <v>548</v>
      </c>
      <c r="F14335" t="str">
        <f>VLOOKUP(orders[[#This Row],[product_id]],Products!A:C,3,0)</f>
        <v>Appliances</v>
      </c>
      <c r="G14335">
        <v>1</v>
      </c>
      <c r="H14335" s="6">
        <v>7.0899886230225501E-2</v>
      </c>
      <c r="I14335" s="2">
        <f>VLOOKUP($E14335,
Products!$A$1:$F$201,MATCH(Orders!I$1,Products!$A$1:$F$1,0),0)</f>
        <v>2211.9922659782978</v>
      </c>
      <c r="J14335" s="2">
        <f>VLOOKUP($E14335,
Products!$A$1:$F$201,MATCH(Orders!J$1,Products!$A$1:$F$1,0),0)</f>
        <v>1741.1720710333091</v>
      </c>
    </row>
    <row r="14336" spans="1:10">
      <c r="A14336">
        <v>14335</v>
      </c>
      <c r="B14336" s="4">
        <v>45420</v>
      </c>
      <c r="C14336" s="10">
        <f>DATE(YEAR(orders[[#This Row],[order_date]]), MONTH(orders[[#This Row],[order_date]]), 1)</f>
        <v>45413</v>
      </c>
      <c r="D14336" t="s">
        <v>4086</v>
      </c>
      <c r="E14336" t="s">
        <v>513</v>
      </c>
      <c r="F14336" t="str">
        <f>VLOOKUP(orders[[#This Row],[product_id]],Products!A:C,3,0)</f>
        <v>Electronics</v>
      </c>
      <c r="G14336">
        <v>1</v>
      </c>
      <c r="H14336" s="6">
        <v>0.14425006437437857</v>
      </c>
      <c r="I14336" s="2">
        <f>VLOOKUP($E14336,
Products!$A$1:$F$201,MATCH(Orders!I$1,Products!$A$1:$F$1,0),0)</f>
        <v>2370.6748519187499</v>
      </c>
      <c r="J14336" s="2">
        <f>VLOOKUP($E14336,
Products!$A$1:$F$201,MATCH(Orders!J$1,Products!$A$1:$F$1,0),0)</f>
        <v>1742.1190905744229</v>
      </c>
    </row>
    <row r="14337" spans="1:10">
      <c r="A14337">
        <v>14336</v>
      </c>
      <c r="B14337" s="4">
        <v>44997</v>
      </c>
      <c r="C14337" s="10">
        <f>DATE(YEAR(orders[[#This Row],[order_date]]), MONTH(orders[[#This Row],[order_date]]), 1)</f>
        <v>44986</v>
      </c>
      <c r="D14337" t="s">
        <v>1304</v>
      </c>
      <c r="E14337" t="s">
        <v>583</v>
      </c>
      <c r="F14337" t="str">
        <f>VLOOKUP(orders[[#This Row],[product_id]],Products!A:C,3,0)</f>
        <v>Electronics</v>
      </c>
      <c r="G14337">
        <v>1</v>
      </c>
      <c r="H14337" s="6">
        <v>0.19398414877203263</v>
      </c>
      <c r="I14337" s="2">
        <f>VLOOKUP($E14337,
Products!$A$1:$F$201,MATCH(Orders!I$1,Products!$A$1:$F$1,0),0)</f>
        <v>22677.574574249091</v>
      </c>
      <c r="J14337" s="2">
        <f>VLOOKUP($E14337,
Products!$A$1:$F$201,MATCH(Orders!J$1,Products!$A$1:$F$1,0),0)</f>
        <v>16593.91273362303</v>
      </c>
    </row>
    <row r="14338" spans="1:10">
      <c r="A14338">
        <v>14337</v>
      </c>
      <c r="B14338" s="4">
        <v>45865</v>
      </c>
      <c r="C14338" s="10">
        <f>DATE(YEAR(orders[[#This Row],[order_date]]), MONTH(orders[[#This Row],[order_date]]), 1)</f>
        <v>45839</v>
      </c>
      <c r="D14338" t="s">
        <v>1672</v>
      </c>
      <c r="E14338" t="s">
        <v>598</v>
      </c>
      <c r="F14338" t="str">
        <f>VLOOKUP(orders[[#This Row],[product_id]],Products!A:C,3,0)</f>
        <v>Appliances</v>
      </c>
      <c r="G14338">
        <v>1</v>
      </c>
      <c r="H14338" s="6">
        <v>5.8528676389788759E-2</v>
      </c>
      <c r="I14338" s="2">
        <f>VLOOKUP($E14338,
Products!$A$1:$F$201,MATCH(Orders!I$1,Products!$A$1:$F$1,0),0)</f>
        <v>5641.6789233526652</v>
      </c>
      <c r="J14338" s="2">
        <f>VLOOKUP($E14338,
Products!$A$1:$F$201,MATCH(Orders!J$1,Products!$A$1:$F$1,0),0)</f>
        <v>4031.2473685481059</v>
      </c>
    </row>
    <row r="14339" spans="1:10">
      <c r="A14339">
        <v>14338</v>
      </c>
      <c r="B14339" s="4">
        <v>45600</v>
      </c>
      <c r="C14339" s="10">
        <f>DATE(YEAR(orders[[#This Row],[order_date]]), MONTH(orders[[#This Row],[order_date]]), 1)</f>
        <v>45597</v>
      </c>
      <c r="D14339" t="s">
        <v>3386</v>
      </c>
      <c r="E14339" t="s">
        <v>568</v>
      </c>
      <c r="F14339" t="str">
        <f>VLOOKUP(orders[[#This Row],[product_id]],Products!A:C,3,0)</f>
        <v>Electronics</v>
      </c>
      <c r="G14339">
        <v>1</v>
      </c>
      <c r="H14339" s="6">
        <v>0.12564690306192294</v>
      </c>
      <c r="I14339" s="2">
        <f>VLOOKUP($E14339,
Products!$A$1:$F$201,MATCH(Orders!I$1,Products!$A$1:$F$1,0),0)</f>
        <v>21702.72353355262</v>
      </c>
      <c r="J14339" s="2">
        <f>VLOOKUP($E14339,
Products!$A$1:$F$201,MATCH(Orders!J$1,Products!$A$1:$F$1,0),0)</f>
        <v>17244.710704747551</v>
      </c>
    </row>
    <row r="14340" spans="1:10">
      <c r="A14340">
        <v>14339</v>
      </c>
      <c r="B14340" s="4">
        <v>45983</v>
      </c>
      <c r="C14340" s="10">
        <f>DATE(YEAR(orders[[#This Row],[order_date]]), MONTH(orders[[#This Row],[order_date]]), 1)</f>
        <v>45962</v>
      </c>
      <c r="D14340" t="s">
        <v>2573</v>
      </c>
      <c r="E14340" t="s">
        <v>701</v>
      </c>
      <c r="F14340" t="str">
        <f>VLOOKUP(orders[[#This Row],[product_id]],Products!A:C,3,0)</f>
        <v>Electronics</v>
      </c>
      <c r="G14340">
        <v>1</v>
      </c>
      <c r="H14340" s="6">
        <v>0.12372436939699281</v>
      </c>
      <c r="I14340" s="2">
        <f>VLOOKUP($E14340,
Products!$A$1:$F$201,MATCH(Orders!I$1,Products!$A$1:$F$1,0),0)</f>
        <v>19562.35470664543</v>
      </c>
      <c r="J14340" s="2">
        <f>VLOOKUP($E14340,
Products!$A$1:$F$201,MATCH(Orders!J$1,Products!$A$1:$F$1,0),0)</f>
        <v>13782.49498098754</v>
      </c>
    </row>
    <row r="14341" spans="1:10">
      <c r="A14341">
        <v>14340</v>
      </c>
      <c r="B14341" s="4">
        <v>45069</v>
      </c>
      <c r="C14341" s="10">
        <f>DATE(YEAR(orders[[#This Row],[order_date]]), MONTH(orders[[#This Row],[order_date]]), 1)</f>
        <v>45047</v>
      </c>
      <c r="D14341" t="s">
        <v>2545</v>
      </c>
      <c r="E14341" t="s">
        <v>668</v>
      </c>
      <c r="F14341" t="str">
        <f>VLOOKUP(orders[[#This Row],[product_id]],Products!A:C,3,0)</f>
        <v>Electronics</v>
      </c>
      <c r="G14341">
        <v>1</v>
      </c>
      <c r="H14341" s="6">
        <v>0.13954062098922068</v>
      </c>
      <c r="I14341" s="2">
        <f>VLOOKUP($E14341,
Products!$A$1:$F$201,MATCH(Orders!I$1,Products!$A$1:$F$1,0),0)</f>
        <v>23702.058773663419</v>
      </c>
      <c r="J14341" s="2">
        <f>VLOOKUP($E14341,
Products!$A$1:$F$201,MATCH(Orders!J$1,Products!$A$1:$F$1,0),0)</f>
        <v>17657.804767621328</v>
      </c>
    </row>
    <row r="14342" spans="1:10">
      <c r="A14342">
        <v>14341</v>
      </c>
      <c r="B14342" s="4">
        <v>45662</v>
      </c>
      <c r="C14342" s="10">
        <f>DATE(YEAR(orders[[#This Row],[order_date]]), MONTH(orders[[#This Row],[order_date]]), 1)</f>
        <v>45658</v>
      </c>
      <c r="D14342" t="s">
        <v>4688</v>
      </c>
      <c r="E14342" t="s">
        <v>704</v>
      </c>
      <c r="F14342" t="str">
        <f>VLOOKUP(orders[[#This Row],[product_id]],Products!A:C,3,0)</f>
        <v>Electronics</v>
      </c>
      <c r="G14342">
        <v>1</v>
      </c>
      <c r="H14342" s="6">
        <v>0.13718562528766259</v>
      </c>
      <c r="I14342" s="2">
        <f>VLOOKUP($E14342,
Products!$A$1:$F$201,MATCH(Orders!I$1,Products!$A$1:$F$1,0),0)</f>
        <v>2453.3182634424861</v>
      </c>
      <c r="J14342" s="2">
        <f>VLOOKUP($E14342,
Products!$A$1:$F$201,MATCH(Orders!J$1,Products!$A$1:$F$1,0),0)</f>
        <v>1951.860511286576</v>
      </c>
    </row>
    <row r="14343" spans="1:10">
      <c r="A14343">
        <v>14342</v>
      </c>
      <c r="B14343" s="4">
        <v>45652</v>
      </c>
      <c r="C14343" s="10">
        <f>DATE(YEAR(orders[[#This Row],[order_date]]), MONTH(orders[[#This Row],[order_date]]), 1)</f>
        <v>45627</v>
      </c>
      <c r="D14343" t="s">
        <v>840</v>
      </c>
      <c r="E14343" t="s">
        <v>537</v>
      </c>
      <c r="F14343" t="str">
        <f>VLOOKUP(orders[[#This Row],[product_id]],Products!A:C,3,0)</f>
        <v>Electronics</v>
      </c>
      <c r="G14343">
        <v>2</v>
      </c>
      <c r="H14343" s="6">
        <v>0.21259812349161408</v>
      </c>
      <c r="I14343" s="2">
        <f>VLOOKUP($E14343,
Products!$A$1:$F$201,MATCH(Orders!I$1,Products!$A$1:$F$1,0),0)</f>
        <v>31703.831103033539</v>
      </c>
      <c r="J14343" s="2">
        <f>VLOOKUP($E14343,
Products!$A$1:$F$201,MATCH(Orders!J$1,Products!$A$1:$F$1,0),0)</f>
        <v>24504.340558054781</v>
      </c>
    </row>
    <row r="14344" spans="1:10">
      <c r="A14344">
        <v>14343</v>
      </c>
      <c r="B14344" s="4">
        <v>45143</v>
      </c>
      <c r="C14344" s="10">
        <f>DATE(YEAR(orders[[#This Row],[order_date]]), MONTH(orders[[#This Row],[order_date]]), 1)</f>
        <v>45139</v>
      </c>
      <c r="D14344" t="s">
        <v>1033</v>
      </c>
      <c r="E14344" t="s">
        <v>602</v>
      </c>
      <c r="F14344" t="str">
        <f>VLOOKUP(orders[[#This Row],[product_id]],Products!A:C,3,0)</f>
        <v>Appliances</v>
      </c>
      <c r="G14344">
        <v>2</v>
      </c>
      <c r="H14344" s="6">
        <v>0.10274270089464062</v>
      </c>
      <c r="I14344" s="2">
        <f>VLOOKUP($E14344,
Products!$A$1:$F$201,MATCH(Orders!I$1,Products!$A$1:$F$1,0),0)</f>
        <v>22834.95547197924</v>
      </c>
      <c r="J14344" s="2">
        <f>VLOOKUP($E14344,
Products!$A$1:$F$201,MATCH(Orders!J$1,Products!$A$1:$F$1,0),0)</f>
        <v>17972.460052660601</v>
      </c>
    </row>
    <row r="14345" spans="1:10">
      <c r="A14345">
        <v>14344</v>
      </c>
      <c r="B14345" s="4">
        <v>45360</v>
      </c>
      <c r="C14345" s="10">
        <f>DATE(YEAR(orders[[#This Row],[order_date]]), MONTH(orders[[#This Row],[order_date]]), 1)</f>
        <v>45352</v>
      </c>
      <c r="D14345" t="s">
        <v>904</v>
      </c>
      <c r="E14345" t="s">
        <v>623</v>
      </c>
      <c r="F14345" t="str">
        <f>VLOOKUP(orders[[#This Row],[product_id]],Products!A:C,3,0)</f>
        <v>Electronics</v>
      </c>
      <c r="G14345">
        <v>2</v>
      </c>
      <c r="H14345" s="6">
        <v>0.18216854391397441</v>
      </c>
      <c r="I14345" s="2">
        <f>VLOOKUP($E14345,
Products!$A$1:$F$201,MATCH(Orders!I$1,Products!$A$1:$F$1,0),0)</f>
        <v>27422.76406600175</v>
      </c>
      <c r="J14345" s="2">
        <f>VLOOKUP($E14345,
Products!$A$1:$F$201,MATCH(Orders!J$1,Products!$A$1:$F$1,0),0)</f>
        <v>18707.390708641691</v>
      </c>
    </row>
    <row r="14346" spans="1:10">
      <c r="A14346">
        <v>14345</v>
      </c>
      <c r="B14346" s="4">
        <v>45760</v>
      </c>
      <c r="C14346" s="10">
        <f>DATE(YEAR(orders[[#This Row],[order_date]]), MONTH(orders[[#This Row],[order_date]]), 1)</f>
        <v>45748</v>
      </c>
      <c r="D14346" t="s">
        <v>1388</v>
      </c>
      <c r="E14346" t="s">
        <v>529</v>
      </c>
      <c r="F14346" t="str">
        <f>VLOOKUP(orders[[#This Row],[product_id]],Products!A:C,3,0)</f>
        <v>Electronics</v>
      </c>
      <c r="G14346">
        <v>3</v>
      </c>
      <c r="H14346" s="6">
        <v>0.10220530483790843</v>
      </c>
      <c r="I14346" s="2">
        <f>VLOOKUP($E14346,
Products!$A$1:$F$201,MATCH(Orders!I$1,Products!$A$1:$F$1,0),0)</f>
        <v>18308.801775351771</v>
      </c>
      <c r="J14346" s="2">
        <f>VLOOKUP($E14346,
Products!$A$1:$F$201,MATCH(Orders!J$1,Products!$A$1:$F$1,0),0)</f>
        <v>12027.24184831013</v>
      </c>
    </row>
    <row r="14347" spans="1:10">
      <c r="A14347">
        <v>14346</v>
      </c>
      <c r="B14347" s="4">
        <v>46004</v>
      </c>
      <c r="C14347" s="10">
        <f>DATE(YEAR(orders[[#This Row],[order_date]]), MONTH(orders[[#This Row],[order_date]]), 1)</f>
        <v>45992</v>
      </c>
      <c r="D14347" t="s">
        <v>4037</v>
      </c>
      <c r="E14347" t="s">
        <v>555</v>
      </c>
      <c r="F14347" t="str">
        <f>VLOOKUP(orders[[#This Row],[product_id]],Products!A:C,3,0)</f>
        <v>Electronics</v>
      </c>
      <c r="G14347">
        <v>2</v>
      </c>
      <c r="H14347" s="6">
        <v>0.24913855750101194</v>
      </c>
      <c r="I14347" s="2">
        <f>VLOOKUP($E14347,
Products!$A$1:$F$201,MATCH(Orders!I$1,Products!$A$1:$F$1,0),0)</f>
        <v>32397.674936233889</v>
      </c>
      <c r="J14347" s="2">
        <f>VLOOKUP($E14347,
Products!$A$1:$F$201,MATCH(Orders!J$1,Products!$A$1:$F$1,0),0)</f>
        <v>24559.251285382288</v>
      </c>
    </row>
    <row r="14348" spans="1:10">
      <c r="A14348">
        <v>14347</v>
      </c>
      <c r="B14348" s="4">
        <v>45646</v>
      </c>
      <c r="C14348" s="10">
        <f>DATE(YEAR(orders[[#This Row],[order_date]]), MONTH(orders[[#This Row],[order_date]]), 1)</f>
        <v>45627</v>
      </c>
      <c r="D14348" t="s">
        <v>829</v>
      </c>
      <c r="E14348" t="s">
        <v>623</v>
      </c>
      <c r="F14348" t="str">
        <f>VLOOKUP(orders[[#This Row],[product_id]],Products!A:C,3,0)</f>
        <v>Electronics</v>
      </c>
      <c r="G14348">
        <v>2</v>
      </c>
      <c r="H14348" s="6">
        <v>0.22446843743339259</v>
      </c>
      <c r="I14348" s="2">
        <f>VLOOKUP($E14348,
Products!$A$1:$F$201,MATCH(Orders!I$1,Products!$A$1:$F$1,0),0)</f>
        <v>27422.76406600175</v>
      </c>
      <c r="J14348" s="2">
        <f>VLOOKUP($E14348,
Products!$A$1:$F$201,MATCH(Orders!J$1,Products!$A$1:$F$1,0),0)</f>
        <v>18707.390708641691</v>
      </c>
    </row>
    <row r="14349" spans="1:10">
      <c r="A14349">
        <v>14348</v>
      </c>
      <c r="B14349" s="4">
        <v>45868</v>
      </c>
      <c r="C14349" s="10">
        <f>DATE(YEAR(orders[[#This Row],[order_date]]), MONTH(orders[[#This Row],[order_date]]), 1)</f>
        <v>45839</v>
      </c>
      <c r="D14349" t="s">
        <v>1459</v>
      </c>
      <c r="E14349" t="s">
        <v>692</v>
      </c>
      <c r="F14349" t="str">
        <f>VLOOKUP(orders[[#This Row],[product_id]],Products!A:C,3,0)</f>
        <v>Electronics</v>
      </c>
      <c r="G14349">
        <v>1</v>
      </c>
      <c r="H14349" s="6">
        <v>0.16654952327991701</v>
      </c>
      <c r="I14349" s="2">
        <f>VLOOKUP($E14349,
Products!$A$1:$F$201,MATCH(Orders!I$1,Products!$A$1:$F$1,0),0)</f>
        <v>18150.337151787651</v>
      </c>
      <c r="J14349" s="2">
        <f>VLOOKUP($E14349,
Products!$A$1:$F$201,MATCH(Orders!J$1,Products!$A$1:$F$1,0),0)</f>
        <v>11965.45000430708</v>
      </c>
    </row>
    <row r="14350" spans="1:10">
      <c r="A14350">
        <v>14349</v>
      </c>
      <c r="B14350" s="4">
        <v>45833</v>
      </c>
      <c r="C14350" s="10">
        <f>DATE(YEAR(orders[[#This Row],[order_date]]), MONTH(orders[[#This Row],[order_date]]), 1)</f>
        <v>45809</v>
      </c>
      <c r="D14350" t="s">
        <v>2312</v>
      </c>
      <c r="E14350" t="s">
        <v>698</v>
      </c>
      <c r="F14350" t="str">
        <f>VLOOKUP(orders[[#This Row],[product_id]],Products!A:C,3,0)</f>
        <v>Appliances</v>
      </c>
      <c r="G14350">
        <v>3</v>
      </c>
      <c r="H14350" s="6">
        <v>0.11694009375083622</v>
      </c>
      <c r="I14350" s="2">
        <f>VLOOKUP($E14350,
Products!$A$1:$F$201,MATCH(Orders!I$1,Products!$A$1:$F$1,0),0)</f>
        <v>5562.620248272905</v>
      </c>
      <c r="J14350" s="2">
        <f>VLOOKUP($E14350,
Products!$A$1:$F$201,MATCH(Orders!J$1,Products!$A$1:$F$1,0),0)</f>
        <v>4191.9477694447714</v>
      </c>
    </row>
    <row r="14351" spans="1:10">
      <c r="A14351">
        <v>14350</v>
      </c>
      <c r="B14351" s="4">
        <v>45921</v>
      </c>
      <c r="C14351" s="10">
        <f>DATE(YEAR(orders[[#This Row],[order_date]]), MONTH(orders[[#This Row],[order_date]]), 1)</f>
        <v>45901</v>
      </c>
      <c r="D14351" t="s">
        <v>3135</v>
      </c>
      <c r="E14351" t="s">
        <v>633</v>
      </c>
      <c r="F14351" t="str">
        <f>VLOOKUP(orders[[#This Row],[product_id]],Products!A:C,3,0)</f>
        <v>Appliances</v>
      </c>
      <c r="G14351">
        <v>1</v>
      </c>
      <c r="H14351" s="6">
        <v>0.10925646642010114</v>
      </c>
      <c r="I14351" s="2">
        <f>VLOOKUP($E14351,
Products!$A$1:$F$201,MATCH(Orders!I$1,Products!$A$1:$F$1,0),0)</f>
        <v>2361.4162937319088</v>
      </c>
      <c r="J14351" s="2">
        <f>VLOOKUP($E14351,
Products!$A$1:$F$201,MATCH(Orders!J$1,Products!$A$1:$F$1,0),0)</f>
        <v>1552.5536411429621</v>
      </c>
    </row>
    <row r="14352" spans="1:10">
      <c r="A14352">
        <v>14351</v>
      </c>
      <c r="B14352" s="4">
        <v>44981</v>
      </c>
      <c r="C14352" s="10">
        <f>DATE(YEAR(orders[[#This Row],[order_date]]), MONTH(orders[[#This Row],[order_date]]), 1)</f>
        <v>44958</v>
      </c>
      <c r="D14352" t="s">
        <v>4284</v>
      </c>
      <c r="E14352" t="s">
        <v>617</v>
      </c>
      <c r="F14352" t="str">
        <f>VLOOKUP(orders[[#This Row],[product_id]],Products!A:C,3,0)</f>
        <v>Electronics</v>
      </c>
      <c r="G14352">
        <v>2</v>
      </c>
      <c r="H14352" s="6">
        <v>0.180257045040465</v>
      </c>
      <c r="I14352" s="2">
        <f>VLOOKUP($E14352,
Products!$A$1:$F$201,MATCH(Orders!I$1,Products!$A$1:$F$1,0),0)</f>
        <v>19466.867434847129</v>
      </c>
      <c r="J14352" s="2">
        <f>VLOOKUP($E14352,
Products!$A$1:$F$201,MATCH(Orders!J$1,Products!$A$1:$F$1,0),0)</f>
        <v>13371.790482684521</v>
      </c>
    </row>
    <row r="14353" spans="1:10">
      <c r="A14353">
        <v>14352</v>
      </c>
      <c r="B14353" s="4">
        <v>45985</v>
      </c>
      <c r="C14353" s="10">
        <f>DATE(YEAR(orders[[#This Row],[order_date]]), MONTH(orders[[#This Row],[order_date]]), 1)</f>
        <v>45962</v>
      </c>
      <c r="D14353" t="s">
        <v>1276</v>
      </c>
      <c r="E14353" t="s">
        <v>543</v>
      </c>
      <c r="F14353" t="str">
        <f>VLOOKUP(orders[[#This Row],[product_id]],Products!A:C,3,0)</f>
        <v>Appliances</v>
      </c>
      <c r="G14353">
        <v>2</v>
      </c>
      <c r="H14353" s="6">
        <v>0.1478537868121633</v>
      </c>
      <c r="I14353" s="2">
        <f>VLOOKUP($E14353,
Products!$A$1:$F$201,MATCH(Orders!I$1,Products!$A$1:$F$1,0),0)</f>
        <v>2300.989425669633</v>
      </c>
      <c r="J14353" s="2">
        <f>VLOOKUP($E14353,
Products!$A$1:$F$201,MATCH(Orders!J$1,Products!$A$1:$F$1,0),0)</f>
        <v>1726.390958088811</v>
      </c>
    </row>
    <row r="14354" spans="1:10">
      <c r="A14354">
        <v>14353</v>
      </c>
      <c r="B14354" s="4">
        <v>45787</v>
      </c>
      <c r="C14354" s="10">
        <f>DATE(YEAR(orders[[#This Row],[order_date]]), MONTH(orders[[#This Row],[order_date]]), 1)</f>
        <v>45778</v>
      </c>
      <c r="D14354" t="s">
        <v>3886</v>
      </c>
      <c r="E14354" t="s">
        <v>671</v>
      </c>
      <c r="F14354" t="str">
        <f>VLOOKUP(orders[[#This Row],[product_id]],Products!A:C,3,0)</f>
        <v>Electronics</v>
      </c>
      <c r="G14354">
        <v>3</v>
      </c>
      <c r="H14354" s="6">
        <v>0.20163664818104801</v>
      </c>
      <c r="I14354" s="2">
        <f>VLOOKUP($E14354,
Products!$A$1:$F$201,MATCH(Orders!I$1,Products!$A$1:$F$1,0),0)</f>
        <v>20226.002416343759</v>
      </c>
      <c r="J14354" s="2">
        <f>VLOOKUP($E14354,
Products!$A$1:$F$201,MATCH(Orders!J$1,Products!$A$1:$F$1,0),0)</f>
        <v>13513.884167631189</v>
      </c>
    </row>
    <row r="14355" spans="1:10">
      <c r="A14355">
        <v>14354</v>
      </c>
      <c r="B14355" s="4">
        <v>45933</v>
      </c>
      <c r="C14355" s="10">
        <f>DATE(YEAR(orders[[#This Row],[order_date]]), MONTH(orders[[#This Row],[order_date]]), 1)</f>
        <v>45931</v>
      </c>
      <c r="D14355" t="s">
        <v>3818</v>
      </c>
      <c r="E14355" t="s">
        <v>654</v>
      </c>
      <c r="F14355" t="str">
        <f>VLOOKUP(orders[[#This Row],[product_id]],Products!A:C,3,0)</f>
        <v>Electronics</v>
      </c>
      <c r="G14355">
        <v>3</v>
      </c>
      <c r="H14355" s="6">
        <v>0.12321050184815135</v>
      </c>
      <c r="I14355" s="2">
        <f>VLOOKUP($E14355,
Products!$A$1:$F$201,MATCH(Orders!I$1,Products!$A$1:$F$1,0),0)</f>
        <v>2480.90324078101</v>
      </c>
      <c r="J14355" s="2">
        <f>VLOOKUP($E14355,
Products!$A$1:$F$201,MATCH(Orders!J$1,Products!$A$1:$F$1,0),0)</f>
        <v>1964.543440578911</v>
      </c>
    </row>
    <row r="14356" spans="1:10">
      <c r="A14356">
        <v>14355</v>
      </c>
      <c r="B14356" s="4">
        <v>45492</v>
      </c>
      <c r="C14356" s="10">
        <f>DATE(YEAR(orders[[#This Row],[order_date]]), MONTH(orders[[#This Row],[order_date]]), 1)</f>
        <v>45474</v>
      </c>
      <c r="D14356" t="s">
        <v>2174</v>
      </c>
      <c r="E14356" t="s">
        <v>656</v>
      </c>
      <c r="F14356" t="str">
        <f>VLOOKUP(orders[[#This Row],[product_id]],Products!A:C,3,0)</f>
        <v>Electronics</v>
      </c>
      <c r="G14356">
        <v>2</v>
      </c>
      <c r="H14356" s="6">
        <v>0.14932143095633182</v>
      </c>
      <c r="I14356" s="2">
        <f>VLOOKUP($E14356,
Products!$A$1:$F$201,MATCH(Orders!I$1,Products!$A$1:$F$1,0),0)</f>
        <v>30485.811519789549</v>
      </c>
      <c r="J14356" s="2">
        <f>VLOOKUP($E14356,
Products!$A$1:$F$201,MATCH(Orders!J$1,Products!$A$1:$F$1,0),0)</f>
        <v>23818.70129930825</v>
      </c>
    </row>
    <row r="14357" spans="1:10">
      <c r="A14357">
        <v>14356</v>
      </c>
      <c r="B14357" s="4">
        <v>45697</v>
      </c>
      <c r="C14357" s="10">
        <f>DATE(YEAR(orders[[#This Row],[order_date]]), MONTH(orders[[#This Row],[order_date]]), 1)</f>
        <v>45689</v>
      </c>
      <c r="D14357" t="s">
        <v>3551</v>
      </c>
      <c r="E14357" t="s">
        <v>679</v>
      </c>
      <c r="F14357" t="str">
        <f>VLOOKUP(orders[[#This Row],[product_id]],Products!A:C,3,0)</f>
        <v>Appliances</v>
      </c>
      <c r="G14357">
        <v>2</v>
      </c>
      <c r="H14357" s="6">
        <v>0.12115889894762362</v>
      </c>
      <c r="I14357" s="2">
        <f>VLOOKUP($E14357,
Products!$A$1:$F$201,MATCH(Orders!I$1,Products!$A$1:$F$1,0),0)</f>
        <v>6336.1008284819591</v>
      </c>
      <c r="J14357" s="2">
        <f>VLOOKUP($E14357,
Products!$A$1:$F$201,MATCH(Orders!J$1,Products!$A$1:$F$1,0),0)</f>
        <v>5056.6203893460352</v>
      </c>
    </row>
    <row r="14358" spans="1:10">
      <c r="A14358">
        <v>14357</v>
      </c>
      <c r="B14358" s="4">
        <v>45804</v>
      </c>
      <c r="C14358" s="10">
        <f>DATE(YEAR(orders[[#This Row],[order_date]]), MONTH(orders[[#This Row],[order_date]]), 1)</f>
        <v>45778</v>
      </c>
      <c r="D14358" t="s">
        <v>3644</v>
      </c>
      <c r="E14358" t="s">
        <v>702</v>
      </c>
      <c r="F14358" t="str">
        <f>VLOOKUP(orders[[#This Row],[product_id]],Products!A:C,3,0)</f>
        <v>Electronics</v>
      </c>
      <c r="G14358">
        <v>3</v>
      </c>
      <c r="H14358" s="6">
        <v>0.24733930572405144</v>
      </c>
      <c r="I14358" s="2">
        <f>VLOOKUP($E14358,
Products!$A$1:$F$201,MATCH(Orders!I$1,Products!$A$1:$F$1,0),0)</f>
        <v>11240.591105652349</v>
      </c>
      <c r="J14358" s="2">
        <f>VLOOKUP($E14358,
Products!$A$1:$F$201,MATCH(Orders!J$1,Products!$A$1:$F$1,0),0)</f>
        <v>7671.9523119121068</v>
      </c>
    </row>
    <row r="14359" spans="1:10">
      <c r="A14359">
        <v>14358</v>
      </c>
      <c r="B14359" s="4">
        <v>45750</v>
      </c>
      <c r="C14359" s="10">
        <f>DATE(YEAR(orders[[#This Row],[order_date]]), MONTH(orders[[#This Row],[order_date]]), 1)</f>
        <v>45748</v>
      </c>
      <c r="D14359" t="s">
        <v>1875</v>
      </c>
      <c r="E14359" t="s">
        <v>663</v>
      </c>
      <c r="F14359" t="str">
        <f>VLOOKUP(orders[[#This Row],[product_id]],Products!A:C,3,0)</f>
        <v>Electronics</v>
      </c>
      <c r="G14359">
        <v>3</v>
      </c>
      <c r="H14359" s="6">
        <v>0.22096992218539219</v>
      </c>
      <c r="I14359" s="2">
        <f>VLOOKUP($E14359,
Products!$A$1:$F$201,MATCH(Orders!I$1,Products!$A$1:$F$1,0),0)</f>
        <v>12863.39473364416</v>
      </c>
      <c r="J14359" s="2">
        <f>VLOOKUP($E14359,
Products!$A$1:$F$201,MATCH(Orders!J$1,Products!$A$1:$F$1,0),0)</f>
        <v>9312.9321574947517</v>
      </c>
    </row>
    <row r="14360" spans="1:10">
      <c r="A14360">
        <v>14359</v>
      </c>
      <c r="B14360" s="4">
        <v>45440</v>
      </c>
      <c r="C14360" s="10">
        <f>DATE(YEAR(orders[[#This Row],[order_date]]), MONTH(orders[[#This Row],[order_date]]), 1)</f>
        <v>45413</v>
      </c>
      <c r="D14360" t="s">
        <v>4575</v>
      </c>
      <c r="E14360" t="s">
        <v>673</v>
      </c>
      <c r="F14360" t="str">
        <f>VLOOKUP(orders[[#This Row],[product_id]],Products!A:C,3,0)</f>
        <v>Electronics</v>
      </c>
      <c r="G14360">
        <v>1</v>
      </c>
      <c r="H14360" s="6">
        <v>0.23932135671609731</v>
      </c>
      <c r="I14360" s="2">
        <f>VLOOKUP($E14360,
Products!$A$1:$F$201,MATCH(Orders!I$1,Products!$A$1:$F$1,0),0)</f>
        <v>19770.070105413852</v>
      </c>
      <c r="J14360" s="2">
        <f>VLOOKUP($E14360,
Products!$A$1:$F$201,MATCH(Orders!J$1,Products!$A$1:$F$1,0),0)</f>
        <v>14414.291574648811</v>
      </c>
    </row>
    <row r="14361" spans="1:10">
      <c r="A14361">
        <v>14360</v>
      </c>
      <c r="B14361" s="4">
        <v>45788</v>
      </c>
      <c r="C14361" s="10">
        <f>DATE(YEAR(orders[[#This Row],[order_date]]), MONTH(orders[[#This Row],[order_date]]), 1)</f>
        <v>45778</v>
      </c>
      <c r="D14361" t="s">
        <v>2632</v>
      </c>
      <c r="E14361" t="s">
        <v>587</v>
      </c>
      <c r="F14361" t="str">
        <f>VLOOKUP(orders[[#This Row],[product_id]],Products!A:C,3,0)</f>
        <v>Electronics</v>
      </c>
      <c r="G14361">
        <v>3</v>
      </c>
      <c r="H14361" s="6">
        <v>0.10661951985027471</v>
      </c>
      <c r="I14361" s="2">
        <f>VLOOKUP($E14361,
Products!$A$1:$F$201,MATCH(Orders!I$1,Products!$A$1:$F$1,0),0)</f>
        <v>16527.367619686949</v>
      </c>
      <c r="J14361" s="2">
        <f>VLOOKUP($E14361,
Products!$A$1:$F$201,MATCH(Orders!J$1,Products!$A$1:$F$1,0),0)</f>
        <v>12533.62883070202</v>
      </c>
    </row>
    <row r="14362" spans="1:10">
      <c r="A14362">
        <v>14361</v>
      </c>
      <c r="B14362" s="4">
        <v>45348</v>
      </c>
      <c r="C14362" s="10">
        <f>DATE(YEAR(orders[[#This Row],[order_date]]), MONTH(orders[[#This Row],[order_date]]), 1)</f>
        <v>45323</v>
      </c>
      <c r="D14362" t="s">
        <v>2293</v>
      </c>
      <c r="E14362" t="s">
        <v>575</v>
      </c>
      <c r="F14362" t="str">
        <f>VLOOKUP(orders[[#This Row],[product_id]],Products!A:C,3,0)</f>
        <v>Appliances</v>
      </c>
      <c r="G14362">
        <v>2</v>
      </c>
      <c r="H14362" s="6">
        <v>9.5750413052235805E-2</v>
      </c>
      <c r="I14362" s="2">
        <f>VLOOKUP($E14362,
Products!$A$1:$F$201,MATCH(Orders!I$1,Products!$A$1:$F$1,0),0)</f>
        <v>25283.54628276427</v>
      </c>
      <c r="J14362" s="2">
        <f>VLOOKUP($E14362,
Products!$A$1:$F$201,MATCH(Orders!J$1,Products!$A$1:$F$1,0),0)</f>
        <v>19310.503554692368</v>
      </c>
    </row>
    <row r="14363" spans="1:10">
      <c r="A14363">
        <v>14362</v>
      </c>
      <c r="B14363" s="4">
        <v>45443</v>
      </c>
      <c r="C14363" s="10">
        <f>DATE(YEAR(orders[[#This Row],[order_date]]), MONTH(orders[[#This Row],[order_date]]), 1)</f>
        <v>45413</v>
      </c>
      <c r="D14363" t="s">
        <v>2929</v>
      </c>
      <c r="E14363" t="s">
        <v>574</v>
      </c>
      <c r="F14363" t="str">
        <f>VLOOKUP(orders[[#This Row],[product_id]],Products!A:C,3,0)</f>
        <v>Electronics</v>
      </c>
      <c r="G14363">
        <v>3</v>
      </c>
      <c r="H14363" s="6">
        <v>0.21211510351166984</v>
      </c>
      <c r="I14363" s="2">
        <f>VLOOKUP($E14363,
Products!$A$1:$F$201,MATCH(Orders!I$1,Products!$A$1:$F$1,0),0)</f>
        <v>30824.427673567101</v>
      </c>
      <c r="J14363" s="2">
        <f>VLOOKUP($E14363,
Products!$A$1:$F$201,MATCH(Orders!J$1,Products!$A$1:$F$1,0),0)</f>
        <v>20473.07476940487</v>
      </c>
    </row>
    <row r="14364" spans="1:10">
      <c r="A14364">
        <v>14363</v>
      </c>
      <c r="B14364" s="4">
        <v>45631</v>
      </c>
      <c r="C14364" s="10">
        <f>DATE(YEAR(orders[[#This Row],[order_date]]), MONTH(orders[[#This Row],[order_date]]), 1)</f>
        <v>45627</v>
      </c>
      <c r="D14364" t="s">
        <v>2008</v>
      </c>
      <c r="E14364" t="s">
        <v>675</v>
      </c>
      <c r="F14364" t="str">
        <f>VLOOKUP(orders[[#This Row],[product_id]],Products!A:C,3,0)</f>
        <v>Appliances</v>
      </c>
      <c r="G14364">
        <v>1</v>
      </c>
      <c r="H14364" s="6">
        <v>0.10809954790626242</v>
      </c>
      <c r="I14364" s="2">
        <f>VLOOKUP($E14364,
Products!$A$1:$F$201,MATCH(Orders!I$1,Products!$A$1:$F$1,0),0)</f>
        <v>23552.642442203069</v>
      </c>
      <c r="J14364" s="2">
        <f>VLOOKUP($E14364,
Products!$A$1:$F$201,MATCH(Orders!J$1,Products!$A$1:$F$1,0),0)</f>
        <v>17389.42325132497</v>
      </c>
    </row>
    <row r="14365" spans="1:10">
      <c r="A14365">
        <v>14364</v>
      </c>
      <c r="B14365" s="4">
        <v>45735</v>
      </c>
      <c r="C14365" s="10">
        <f>DATE(YEAR(orders[[#This Row],[order_date]]), MONTH(orders[[#This Row],[order_date]]), 1)</f>
        <v>45717</v>
      </c>
      <c r="D14365" t="s">
        <v>3133</v>
      </c>
      <c r="E14365" t="s">
        <v>651</v>
      </c>
      <c r="F14365" t="str">
        <f>VLOOKUP(orders[[#This Row],[product_id]],Products!A:C,3,0)</f>
        <v>Electronics</v>
      </c>
      <c r="G14365">
        <v>1</v>
      </c>
      <c r="H14365" s="6">
        <v>0.21656313937412719</v>
      </c>
      <c r="I14365" s="2">
        <f>VLOOKUP($E14365,
Products!$A$1:$F$201,MATCH(Orders!I$1,Products!$A$1:$F$1,0),0)</f>
        <v>28622.091542973511</v>
      </c>
      <c r="J14365" s="2">
        <f>VLOOKUP($E14365,
Products!$A$1:$F$201,MATCH(Orders!J$1,Products!$A$1:$F$1,0),0)</f>
        <v>19327.527634039769</v>
      </c>
    </row>
    <row r="14366" spans="1:10">
      <c r="A14366">
        <v>14365</v>
      </c>
      <c r="B14366" s="4">
        <v>44970</v>
      </c>
      <c r="C14366" s="10">
        <f>DATE(YEAR(orders[[#This Row],[order_date]]), MONTH(orders[[#This Row],[order_date]]), 1)</f>
        <v>44958</v>
      </c>
      <c r="D14366" t="s">
        <v>870</v>
      </c>
      <c r="E14366" t="s">
        <v>692</v>
      </c>
      <c r="F14366" t="str">
        <f>VLOOKUP(orders[[#This Row],[product_id]],Products!A:C,3,0)</f>
        <v>Electronics</v>
      </c>
      <c r="G14366">
        <v>1</v>
      </c>
      <c r="H14366" s="6">
        <v>0.1971252638493059</v>
      </c>
      <c r="I14366" s="2">
        <f>VLOOKUP($E14366,
Products!$A$1:$F$201,MATCH(Orders!I$1,Products!$A$1:$F$1,0),0)</f>
        <v>18150.337151787651</v>
      </c>
      <c r="J14366" s="2">
        <f>VLOOKUP($E14366,
Products!$A$1:$F$201,MATCH(Orders!J$1,Products!$A$1:$F$1,0),0)</f>
        <v>11965.45000430708</v>
      </c>
    </row>
    <row r="14367" spans="1:10">
      <c r="A14367">
        <v>14366</v>
      </c>
      <c r="B14367" s="4">
        <v>45784</v>
      </c>
      <c r="C14367" s="10">
        <f>DATE(YEAR(orders[[#This Row],[order_date]]), MONTH(orders[[#This Row],[order_date]]), 1)</f>
        <v>45778</v>
      </c>
      <c r="D14367" t="s">
        <v>2568</v>
      </c>
      <c r="E14367" t="s">
        <v>518</v>
      </c>
      <c r="F14367" t="str">
        <f>VLOOKUP(orders[[#This Row],[product_id]],Products!A:C,3,0)</f>
        <v>Electronics</v>
      </c>
      <c r="G14367">
        <v>1</v>
      </c>
      <c r="H14367" s="6">
        <v>0.24774331226369484</v>
      </c>
      <c r="I14367" s="2">
        <f>VLOOKUP($E14367,
Products!$A$1:$F$201,MATCH(Orders!I$1,Products!$A$1:$F$1,0),0)</f>
        <v>23393.890826127132</v>
      </c>
      <c r="J14367" s="2">
        <f>VLOOKUP($E14367,
Products!$A$1:$F$201,MATCH(Orders!J$1,Products!$A$1:$F$1,0),0)</f>
        <v>16064.756531016081</v>
      </c>
    </row>
    <row r="14368" spans="1:10">
      <c r="A14368">
        <v>14367</v>
      </c>
      <c r="B14368" s="4">
        <v>45727</v>
      </c>
      <c r="C14368" s="10">
        <f>DATE(YEAR(orders[[#This Row],[order_date]]), MONTH(orders[[#This Row],[order_date]]), 1)</f>
        <v>45717</v>
      </c>
      <c r="D14368" t="s">
        <v>2215</v>
      </c>
      <c r="E14368" t="s">
        <v>624</v>
      </c>
      <c r="F14368" t="str">
        <f>VLOOKUP(orders[[#This Row],[product_id]],Products!A:C,3,0)</f>
        <v>Appliances</v>
      </c>
      <c r="G14368">
        <v>1</v>
      </c>
      <c r="H14368" s="6">
        <v>5.1565290241717257E-2</v>
      </c>
      <c r="I14368" s="2">
        <f>VLOOKUP($E14368,
Products!$A$1:$F$201,MATCH(Orders!I$1,Products!$A$1:$F$1,0),0)</f>
        <v>2102.383201797521</v>
      </c>
      <c r="J14368" s="2">
        <f>VLOOKUP($E14368,
Products!$A$1:$F$201,MATCH(Orders!J$1,Products!$A$1:$F$1,0),0)</f>
        <v>1599.330443274388</v>
      </c>
    </row>
    <row r="14369" spans="1:10">
      <c r="A14369">
        <v>14368</v>
      </c>
      <c r="B14369" s="4">
        <v>45145</v>
      </c>
      <c r="C14369" s="10">
        <f>DATE(YEAR(orders[[#This Row],[order_date]]), MONTH(orders[[#This Row],[order_date]]), 1)</f>
        <v>45139</v>
      </c>
      <c r="D14369" t="s">
        <v>3517</v>
      </c>
      <c r="E14369" t="s">
        <v>607</v>
      </c>
      <c r="F14369" t="str">
        <f>VLOOKUP(orders[[#This Row],[product_id]],Products!A:C,3,0)</f>
        <v>Appliances</v>
      </c>
      <c r="G14369">
        <v>1</v>
      </c>
      <c r="H14369" s="6">
        <v>6.879669194843846E-2</v>
      </c>
      <c r="I14369" s="2">
        <f>VLOOKUP($E14369,
Products!$A$1:$F$201,MATCH(Orders!I$1,Products!$A$1:$F$1,0),0)</f>
        <v>6264.400042999192</v>
      </c>
      <c r="J14369" s="2">
        <f>VLOOKUP($E14369,
Products!$A$1:$F$201,MATCH(Orders!J$1,Products!$A$1:$F$1,0),0)</f>
        <v>4980.3849171743304</v>
      </c>
    </row>
    <row r="14370" spans="1:10">
      <c r="A14370">
        <v>14369</v>
      </c>
      <c r="B14370" s="4">
        <v>45494</v>
      </c>
      <c r="C14370" s="10">
        <f>DATE(YEAR(orders[[#This Row],[order_date]]), MONTH(orders[[#This Row],[order_date]]), 1)</f>
        <v>45474</v>
      </c>
      <c r="D14370" t="s">
        <v>1320</v>
      </c>
      <c r="E14370" t="s">
        <v>526</v>
      </c>
      <c r="F14370" t="str">
        <f>VLOOKUP(orders[[#This Row],[product_id]],Products!A:C,3,0)</f>
        <v>Electronics</v>
      </c>
      <c r="G14370">
        <v>2</v>
      </c>
      <c r="H14370" s="6">
        <v>0.24206993542674418</v>
      </c>
      <c r="I14370" s="2">
        <f>VLOOKUP($E14370,
Products!$A$1:$F$201,MATCH(Orders!I$1,Products!$A$1:$F$1,0),0)</f>
        <v>11165.347713400481</v>
      </c>
      <c r="J14370" s="2">
        <f>VLOOKUP($E14370,
Products!$A$1:$F$201,MATCH(Orders!J$1,Products!$A$1:$F$1,0),0)</f>
        <v>7966.5169511049389</v>
      </c>
    </row>
    <row r="14371" spans="1:10">
      <c r="A14371">
        <v>14370</v>
      </c>
      <c r="B14371" s="4">
        <v>45834</v>
      </c>
      <c r="C14371" s="10">
        <f>DATE(YEAR(orders[[#This Row],[order_date]]), MONTH(orders[[#This Row],[order_date]]), 1)</f>
        <v>45809</v>
      </c>
      <c r="D14371" t="s">
        <v>4342</v>
      </c>
      <c r="E14371" t="s">
        <v>701</v>
      </c>
      <c r="F14371" t="str">
        <f>VLOOKUP(orders[[#This Row],[product_id]],Products!A:C,3,0)</f>
        <v>Electronics</v>
      </c>
      <c r="G14371">
        <v>3</v>
      </c>
      <c r="H14371" s="6">
        <v>0.21155036780554287</v>
      </c>
      <c r="I14371" s="2">
        <f>VLOOKUP($E14371,
Products!$A$1:$F$201,MATCH(Orders!I$1,Products!$A$1:$F$1,0),0)</f>
        <v>19562.35470664543</v>
      </c>
      <c r="J14371" s="2">
        <f>VLOOKUP($E14371,
Products!$A$1:$F$201,MATCH(Orders!J$1,Products!$A$1:$F$1,0),0)</f>
        <v>13782.49498098754</v>
      </c>
    </row>
    <row r="14372" spans="1:10">
      <c r="A14372">
        <v>14371</v>
      </c>
      <c r="B14372" s="4">
        <v>45184</v>
      </c>
      <c r="C14372" s="10">
        <f>DATE(YEAR(orders[[#This Row],[order_date]]), MONTH(orders[[#This Row],[order_date]]), 1)</f>
        <v>45170</v>
      </c>
      <c r="D14372" t="s">
        <v>2496</v>
      </c>
      <c r="E14372" t="s">
        <v>582</v>
      </c>
      <c r="F14372" t="str">
        <f>VLOOKUP(orders[[#This Row],[product_id]],Products!A:C,3,0)</f>
        <v>Electronics</v>
      </c>
      <c r="G14372">
        <v>2</v>
      </c>
      <c r="H14372" s="6">
        <v>0.15042213417996719</v>
      </c>
      <c r="I14372" s="2">
        <f>VLOOKUP($E14372,
Products!$A$1:$F$201,MATCH(Orders!I$1,Products!$A$1:$F$1,0),0)</f>
        <v>16266.090182397211</v>
      </c>
      <c r="J14372" s="2">
        <f>VLOOKUP($E14372,
Products!$A$1:$F$201,MATCH(Orders!J$1,Products!$A$1:$F$1,0),0)</f>
        <v>11802.84602487359</v>
      </c>
    </row>
    <row r="14373" spans="1:10">
      <c r="A14373">
        <v>14372</v>
      </c>
      <c r="B14373" s="4">
        <v>45887</v>
      </c>
      <c r="C14373" s="10">
        <f>DATE(YEAR(orders[[#This Row],[order_date]]), MONTH(orders[[#This Row],[order_date]]), 1)</f>
        <v>45870</v>
      </c>
      <c r="D14373" t="s">
        <v>2090</v>
      </c>
      <c r="E14373" t="s">
        <v>587</v>
      </c>
      <c r="F14373" t="str">
        <f>VLOOKUP(orders[[#This Row],[product_id]],Products!A:C,3,0)</f>
        <v>Electronics</v>
      </c>
      <c r="G14373">
        <v>2</v>
      </c>
      <c r="H14373" s="6">
        <v>0.11788749695862968</v>
      </c>
      <c r="I14373" s="2">
        <f>VLOOKUP($E14373,
Products!$A$1:$F$201,MATCH(Orders!I$1,Products!$A$1:$F$1,0),0)</f>
        <v>16527.367619686949</v>
      </c>
      <c r="J14373" s="2">
        <f>VLOOKUP($E14373,
Products!$A$1:$F$201,MATCH(Orders!J$1,Products!$A$1:$F$1,0),0)</f>
        <v>12533.62883070202</v>
      </c>
    </row>
    <row r="14374" spans="1:10">
      <c r="A14374">
        <v>14373</v>
      </c>
      <c r="B14374" s="4">
        <v>45819</v>
      </c>
      <c r="C14374" s="10">
        <f>DATE(YEAR(orders[[#This Row],[order_date]]), MONTH(orders[[#This Row],[order_date]]), 1)</f>
        <v>45809</v>
      </c>
      <c r="D14374" t="s">
        <v>2926</v>
      </c>
      <c r="E14374" t="s">
        <v>582</v>
      </c>
      <c r="F14374" t="str">
        <f>VLOOKUP(orders[[#This Row],[product_id]],Products!A:C,3,0)</f>
        <v>Electronics</v>
      </c>
      <c r="G14374">
        <v>1</v>
      </c>
      <c r="H14374" s="6">
        <v>0.24456522467243111</v>
      </c>
      <c r="I14374" s="2">
        <f>VLOOKUP($E14374,
Products!$A$1:$F$201,MATCH(Orders!I$1,Products!$A$1:$F$1,0),0)</f>
        <v>16266.090182397211</v>
      </c>
      <c r="J14374" s="2">
        <f>VLOOKUP($E14374,
Products!$A$1:$F$201,MATCH(Orders!J$1,Products!$A$1:$F$1,0),0)</f>
        <v>11802.84602487359</v>
      </c>
    </row>
    <row r="14375" spans="1:10">
      <c r="A14375">
        <v>14374</v>
      </c>
      <c r="B14375" s="4">
        <v>45215</v>
      </c>
      <c r="C14375" s="10">
        <f>DATE(YEAR(orders[[#This Row],[order_date]]), MONTH(orders[[#This Row],[order_date]]), 1)</f>
        <v>45200</v>
      </c>
      <c r="D14375" t="s">
        <v>3516</v>
      </c>
      <c r="E14375" t="s">
        <v>694</v>
      </c>
      <c r="F14375" t="str">
        <f>VLOOKUP(orders[[#This Row],[product_id]],Products!A:C,3,0)</f>
        <v>Appliances</v>
      </c>
      <c r="G14375">
        <v>1</v>
      </c>
      <c r="H14375" s="6">
        <v>0.14127632711711624</v>
      </c>
      <c r="I14375" s="2">
        <f>VLOOKUP($E14375,
Products!$A$1:$F$201,MATCH(Orders!I$1,Products!$A$1:$F$1,0),0)</f>
        <v>6319.3885218993337</v>
      </c>
      <c r="J14375" s="2">
        <f>VLOOKUP($E14375,
Products!$A$1:$F$201,MATCH(Orders!J$1,Products!$A$1:$F$1,0),0)</f>
        <v>4956.0125433870189</v>
      </c>
    </row>
    <row r="14376" spans="1:10">
      <c r="A14376">
        <v>14375</v>
      </c>
      <c r="B14376" s="4">
        <v>45898</v>
      </c>
      <c r="C14376" s="10">
        <f>DATE(YEAR(orders[[#This Row],[order_date]]), MONTH(orders[[#This Row],[order_date]]), 1)</f>
        <v>45870</v>
      </c>
      <c r="D14376" t="s">
        <v>1906</v>
      </c>
      <c r="E14376" t="s">
        <v>604</v>
      </c>
      <c r="F14376" t="str">
        <f>VLOOKUP(orders[[#This Row],[product_id]],Products!A:C,3,0)</f>
        <v>Appliances</v>
      </c>
      <c r="G14376">
        <v>2</v>
      </c>
      <c r="H14376" s="6">
        <v>0.14839143803030666</v>
      </c>
      <c r="I14376" s="2">
        <f>VLOOKUP($E14376,
Products!$A$1:$F$201,MATCH(Orders!I$1,Products!$A$1:$F$1,0),0)</f>
        <v>2087.687835040248</v>
      </c>
      <c r="J14376" s="2">
        <f>VLOOKUP($E14376,
Products!$A$1:$F$201,MATCH(Orders!J$1,Products!$A$1:$F$1,0),0)</f>
        <v>1450.1823074928161</v>
      </c>
    </row>
    <row r="14377" spans="1:10">
      <c r="A14377">
        <v>14376</v>
      </c>
      <c r="B14377" s="4">
        <v>45029</v>
      </c>
      <c r="C14377" s="10">
        <f>DATE(YEAR(orders[[#This Row],[order_date]]), MONTH(orders[[#This Row],[order_date]]), 1)</f>
        <v>45017</v>
      </c>
      <c r="D14377" t="s">
        <v>1778</v>
      </c>
      <c r="E14377" t="s">
        <v>671</v>
      </c>
      <c r="F14377" t="str">
        <f>VLOOKUP(orders[[#This Row],[product_id]],Products!A:C,3,0)</f>
        <v>Electronics</v>
      </c>
      <c r="G14377">
        <v>3</v>
      </c>
      <c r="H14377" s="6">
        <v>0.14552669740387653</v>
      </c>
      <c r="I14377" s="2">
        <f>VLOOKUP($E14377,
Products!$A$1:$F$201,MATCH(Orders!I$1,Products!$A$1:$F$1,0),0)</f>
        <v>20226.002416343759</v>
      </c>
      <c r="J14377" s="2">
        <f>VLOOKUP($E14377,
Products!$A$1:$F$201,MATCH(Orders!J$1,Products!$A$1:$F$1,0),0)</f>
        <v>13513.884167631189</v>
      </c>
    </row>
    <row r="14378" spans="1:10">
      <c r="A14378">
        <v>14377</v>
      </c>
      <c r="B14378" s="4">
        <v>45730</v>
      </c>
      <c r="C14378" s="10">
        <f>DATE(YEAR(orders[[#This Row],[order_date]]), MONTH(orders[[#This Row],[order_date]]), 1)</f>
        <v>45717</v>
      </c>
      <c r="D14378" t="s">
        <v>1840</v>
      </c>
      <c r="E14378" t="s">
        <v>673</v>
      </c>
      <c r="F14378" t="str">
        <f>VLOOKUP(orders[[#This Row],[product_id]],Products!A:C,3,0)</f>
        <v>Electronics</v>
      </c>
      <c r="G14378">
        <v>1</v>
      </c>
      <c r="H14378" s="6">
        <v>0.22904673457682759</v>
      </c>
      <c r="I14378" s="2">
        <f>VLOOKUP($E14378,
Products!$A$1:$F$201,MATCH(Orders!I$1,Products!$A$1:$F$1,0),0)</f>
        <v>19770.070105413852</v>
      </c>
      <c r="J14378" s="2">
        <f>VLOOKUP($E14378,
Products!$A$1:$F$201,MATCH(Orders!J$1,Products!$A$1:$F$1,0),0)</f>
        <v>14414.291574648811</v>
      </c>
    </row>
    <row r="14379" spans="1:10">
      <c r="A14379">
        <v>14378</v>
      </c>
      <c r="B14379" s="4">
        <v>45976</v>
      </c>
      <c r="C14379" s="10">
        <f>DATE(YEAR(orders[[#This Row],[order_date]]), MONTH(orders[[#This Row],[order_date]]), 1)</f>
        <v>45962</v>
      </c>
      <c r="D14379" t="s">
        <v>3987</v>
      </c>
      <c r="E14379" t="s">
        <v>660</v>
      </c>
      <c r="F14379" t="str">
        <f>VLOOKUP(orders[[#This Row],[product_id]],Products!A:C,3,0)</f>
        <v>Appliances</v>
      </c>
      <c r="G14379">
        <v>1</v>
      </c>
      <c r="H14379" s="6">
        <v>6.2086280417273189E-2</v>
      </c>
      <c r="I14379" s="2">
        <f>VLOOKUP($E14379,
Products!$A$1:$F$201,MATCH(Orders!I$1,Products!$A$1:$F$1,0),0)</f>
        <v>25996.564605776519</v>
      </c>
      <c r="J14379" s="2">
        <f>VLOOKUP($E14379,
Products!$A$1:$F$201,MATCH(Orders!J$1,Products!$A$1:$F$1,0),0)</f>
        <v>20210.769869456319</v>
      </c>
    </row>
    <row r="14380" spans="1:10">
      <c r="A14380">
        <v>14379</v>
      </c>
      <c r="B14380" s="4">
        <v>45228</v>
      </c>
      <c r="C14380" s="10">
        <f>DATE(YEAR(orders[[#This Row],[order_date]]), MONTH(orders[[#This Row],[order_date]]), 1)</f>
        <v>45200</v>
      </c>
      <c r="D14380" t="s">
        <v>2489</v>
      </c>
      <c r="E14380" t="s">
        <v>691</v>
      </c>
      <c r="F14380" t="str">
        <f>VLOOKUP(orders[[#This Row],[product_id]],Products!A:C,3,0)</f>
        <v>Appliances</v>
      </c>
      <c r="G14380">
        <v>1</v>
      </c>
      <c r="H14380" s="6">
        <v>7.0148796277684139E-2</v>
      </c>
      <c r="I14380" s="2">
        <f>VLOOKUP($E14380,
Products!$A$1:$F$201,MATCH(Orders!I$1,Products!$A$1:$F$1,0),0)</f>
        <v>2337.6024778940591</v>
      </c>
      <c r="J14380" s="2">
        <f>VLOOKUP($E14380,
Products!$A$1:$F$201,MATCH(Orders!J$1,Products!$A$1:$F$1,0),0)</f>
        <v>1616.9957885138581</v>
      </c>
    </row>
    <row r="14381" spans="1:10">
      <c r="A14381">
        <v>14380</v>
      </c>
      <c r="B14381" s="4">
        <v>46005</v>
      </c>
      <c r="C14381" s="10">
        <f>DATE(YEAR(orders[[#This Row],[order_date]]), MONTH(orders[[#This Row],[order_date]]), 1)</f>
        <v>45992</v>
      </c>
      <c r="D14381" t="s">
        <v>2416</v>
      </c>
      <c r="E14381" t="s">
        <v>699</v>
      </c>
      <c r="F14381" t="str">
        <f>VLOOKUP(orders[[#This Row],[product_id]],Products!A:C,3,0)</f>
        <v>Appliances</v>
      </c>
      <c r="G14381">
        <v>2</v>
      </c>
      <c r="H14381" s="6">
        <v>0.11528774969006729</v>
      </c>
      <c r="I14381" s="2">
        <f>VLOOKUP($E14381,
Products!$A$1:$F$201,MATCH(Orders!I$1,Products!$A$1:$F$1,0),0)</f>
        <v>25091.998133165329</v>
      </c>
      <c r="J14381" s="2">
        <f>VLOOKUP($E14381,
Products!$A$1:$F$201,MATCH(Orders!J$1,Products!$A$1:$F$1,0),0)</f>
        <v>18464.226825266349</v>
      </c>
    </row>
    <row r="14382" spans="1:10">
      <c r="A14382">
        <v>14381</v>
      </c>
      <c r="B14382" s="4">
        <v>44982</v>
      </c>
      <c r="C14382" s="10">
        <f>DATE(YEAR(orders[[#This Row],[order_date]]), MONTH(orders[[#This Row],[order_date]]), 1)</f>
        <v>44958</v>
      </c>
      <c r="D14382" t="s">
        <v>1324</v>
      </c>
      <c r="E14382" t="s">
        <v>548</v>
      </c>
      <c r="F14382" t="str">
        <f>VLOOKUP(orders[[#This Row],[product_id]],Products!A:C,3,0)</f>
        <v>Appliances</v>
      </c>
      <c r="G14382">
        <v>1</v>
      </c>
      <c r="H14382" s="6">
        <v>8.3115118812899041E-2</v>
      </c>
      <c r="I14382" s="2">
        <f>VLOOKUP($E14382,
Products!$A$1:$F$201,MATCH(Orders!I$1,Products!$A$1:$F$1,0),0)</f>
        <v>2211.9922659782978</v>
      </c>
      <c r="J14382" s="2">
        <f>VLOOKUP($E14382,
Products!$A$1:$F$201,MATCH(Orders!J$1,Products!$A$1:$F$1,0),0)</f>
        <v>1741.1720710333091</v>
      </c>
    </row>
    <row r="14383" spans="1:10">
      <c r="A14383">
        <v>14382</v>
      </c>
      <c r="B14383" s="4">
        <v>45941</v>
      </c>
      <c r="C14383" s="10">
        <f>DATE(YEAR(orders[[#This Row],[order_date]]), MONTH(orders[[#This Row],[order_date]]), 1)</f>
        <v>45931</v>
      </c>
      <c r="D14383" t="s">
        <v>3418</v>
      </c>
      <c r="E14383" t="s">
        <v>627</v>
      </c>
      <c r="F14383" t="str">
        <f>VLOOKUP(orders[[#This Row],[product_id]],Products!A:C,3,0)</f>
        <v>Electronics</v>
      </c>
      <c r="G14383">
        <v>1</v>
      </c>
      <c r="H14383" s="6">
        <v>0.1357577355820172</v>
      </c>
      <c r="I14383" s="2">
        <f>VLOOKUP($E14383,
Products!$A$1:$F$201,MATCH(Orders!I$1,Products!$A$1:$F$1,0),0)</f>
        <v>21043.736386381101</v>
      </c>
      <c r="J14383" s="2">
        <f>VLOOKUP($E14383,
Products!$A$1:$F$201,MATCH(Orders!J$1,Products!$A$1:$F$1,0),0)</f>
        <v>14357.858783760659</v>
      </c>
    </row>
    <row r="14384" spans="1:10">
      <c r="A14384">
        <v>14383</v>
      </c>
      <c r="B14384" s="4">
        <v>45300</v>
      </c>
      <c r="C14384" s="10">
        <f>DATE(YEAR(orders[[#This Row],[order_date]]), MONTH(orders[[#This Row],[order_date]]), 1)</f>
        <v>45292</v>
      </c>
      <c r="D14384" t="s">
        <v>1564</v>
      </c>
      <c r="E14384" t="s">
        <v>629</v>
      </c>
      <c r="F14384" t="str">
        <f>VLOOKUP(orders[[#This Row],[product_id]],Products!A:C,3,0)</f>
        <v>Electronics</v>
      </c>
      <c r="G14384">
        <v>2</v>
      </c>
      <c r="H14384" s="6">
        <v>0.17001110254899665</v>
      </c>
      <c r="I14384" s="2">
        <f>VLOOKUP($E14384,
Products!$A$1:$F$201,MATCH(Orders!I$1,Products!$A$1:$F$1,0),0)</f>
        <v>12411.13061655427</v>
      </c>
      <c r="J14384" s="2">
        <f>VLOOKUP($E14384,
Products!$A$1:$F$201,MATCH(Orders!J$1,Products!$A$1:$F$1,0),0)</f>
        <v>9821.2729118635452</v>
      </c>
    </row>
    <row r="14385" spans="1:10">
      <c r="A14385">
        <v>14384</v>
      </c>
      <c r="B14385" s="4">
        <v>45757</v>
      </c>
      <c r="C14385" s="10">
        <f>DATE(YEAR(orders[[#This Row],[order_date]]), MONTH(orders[[#This Row],[order_date]]), 1)</f>
        <v>45748</v>
      </c>
      <c r="D14385" t="s">
        <v>1884</v>
      </c>
      <c r="E14385" t="s">
        <v>525</v>
      </c>
      <c r="F14385" t="str">
        <f>VLOOKUP(orders[[#This Row],[product_id]],Products!A:C,3,0)</f>
        <v>Electronics</v>
      </c>
      <c r="G14385">
        <v>3</v>
      </c>
      <c r="H14385" s="6">
        <v>0.226946032727218</v>
      </c>
      <c r="I14385" s="2">
        <f>VLOOKUP($E14385,
Products!$A$1:$F$201,MATCH(Orders!I$1,Products!$A$1:$F$1,0),0)</f>
        <v>2441.7405612875209</v>
      </c>
      <c r="J14385" s="2">
        <f>VLOOKUP($E14385,
Products!$A$1:$F$201,MATCH(Orders!J$1,Products!$A$1:$F$1,0),0)</f>
        <v>1934.1373706011941</v>
      </c>
    </row>
    <row r="14386" spans="1:10">
      <c r="A14386">
        <v>14385</v>
      </c>
      <c r="B14386" s="4">
        <v>45846</v>
      </c>
      <c r="C14386" s="10">
        <f>DATE(YEAR(orders[[#This Row],[order_date]]), MONTH(orders[[#This Row],[order_date]]), 1)</f>
        <v>45839</v>
      </c>
      <c r="D14386" t="s">
        <v>4429</v>
      </c>
      <c r="E14386" t="s">
        <v>668</v>
      </c>
      <c r="F14386" t="str">
        <f>VLOOKUP(orders[[#This Row],[product_id]],Products!A:C,3,0)</f>
        <v>Electronics</v>
      </c>
      <c r="G14386">
        <v>2</v>
      </c>
      <c r="H14386" s="6">
        <v>0.11775432786881983</v>
      </c>
      <c r="I14386" s="2">
        <f>VLOOKUP($E14386,
Products!$A$1:$F$201,MATCH(Orders!I$1,Products!$A$1:$F$1,0),0)</f>
        <v>23702.058773663419</v>
      </c>
      <c r="J14386" s="2">
        <f>VLOOKUP($E14386,
Products!$A$1:$F$201,MATCH(Orders!J$1,Products!$A$1:$F$1,0),0)</f>
        <v>17657.804767621328</v>
      </c>
    </row>
    <row r="14387" spans="1:10">
      <c r="A14387">
        <v>14386</v>
      </c>
      <c r="B14387" s="4">
        <v>45383</v>
      </c>
      <c r="C14387" s="10">
        <f>DATE(YEAR(orders[[#This Row],[order_date]]), MONTH(orders[[#This Row],[order_date]]), 1)</f>
        <v>45383</v>
      </c>
      <c r="D14387" t="s">
        <v>2392</v>
      </c>
      <c r="E14387" t="s">
        <v>560</v>
      </c>
      <c r="F14387" t="str">
        <f>VLOOKUP(orders[[#This Row],[product_id]],Products!A:C,3,0)</f>
        <v>Appliances</v>
      </c>
      <c r="G14387">
        <v>3</v>
      </c>
      <c r="H14387" s="6">
        <v>0.13028388493690043</v>
      </c>
      <c r="I14387" s="2">
        <f>VLOOKUP($E14387,
Products!$A$1:$F$201,MATCH(Orders!I$1,Products!$A$1:$F$1,0),0)</f>
        <v>6334.2190560739964</v>
      </c>
      <c r="J14387" s="2">
        <f>VLOOKUP($E14387,
Products!$A$1:$F$201,MATCH(Orders!J$1,Products!$A$1:$F$1,0),0)</f>
        <v>4117.6239066206717</v>
      </c>
    </row>
    <row r="14388" spans="1:10">
      <c r="A14388">
        <v>14387</v>
      </c>
      <c r="B14388" s="4">
        <v>45058</v>
      </c>
      <c r="C14388" s="10">
        <f>DATE(YEAR(orders[[#This Row],[order_date]]), MONTH(orders[[#This Row],[order_date]]), 1)</f>
        <v>45047</v>
      </c>
      <c r="D14388" t="s">
        <v>4050</v>
      </c>
      <c r="E14388" t="s">
        <v>579</v>
      </c>
      <c r="F14388" t="str">
        <f>VLOOKUP(orders[[#This Row],[product_id]],Products!A:C,3,0)</f>
        <v>Appliances</v>
      </c>
      <c r="G14388">
        <v>2</v>
      </c>
      <c r="H14388" s="6">
        <v>0.1289843995187524</v>
      </c>
      <c r="I14388" s="2">
        <f>VLOOKUP($E14388,
Products!$A$1:$F$201,MATCH(Orders!I$1,Products!$A$1:$F$1,0),0)</f>
        <v>5919.3204980498322</v>
      </c>
      <c r="J14388" s="2">
        <f>VLOOKUP($E14388,
Products!$A$1:$F$201,MATCH(Orders!J$1,Products!$A$1:$F$1,0),0)</f>
        <v>3972.3071240281379</v>
      </c>
    </row>
    <row r="14389" spans="1:10">
      <c r="A14389">
        <v>14388</v>
      </c>
      <c r="B14389" s="4">
        <v>45419</v>
      </c>
      <c r="C14389" s="10">
        <f>DATE(YEAR(orders[[#This Row],[order_date]]), MONTH(orders[[#This Row],[order_date]]), 1)</f>
        <v>45413</v>
      </c>
      <c r="D14389" t="s">
        <v>3309</v>
      </c>
      <c r="E14389" t="s">
        <v>577</v>
      </c>
      <c r="F14389" t="str">
        <f>VLOOKUP(orders[[#This Row],[product_id]],Products!A:C,3,0)</f>
        <v>Appliances</v>
      </c>
      <c r="G14389">
        <v>2</v>
      </c>
      <c r="H14389" s="6">
        <v>8.8509012697775793E-2</v>
      </c>
      <c r="I14389" s="2">
        <f>VLOOKUP($E14389,
Products!$A$1:$F$201,MATCH(Orders!I$1,Products!$A$1:$F$1,0),0)</f>
        <v>24178.046221204509</v>
      </c>
      <c r="J14389" s="2">
        <f>VLOOKUP($E14389,
Products!$A$1:$F$201,MATCH(Orders!J$1,Products!$A$1:$F$1,0),0)</f>
        <v>17784.08636999697</v>
      </c>
    </row>
    <row r="14390" spans="1:10">
      <c r="A14390">
        <v>14389</v>
      </c>
      <c r="B14390" s="4">
        <v>45036</v>
      </c>
      <c r="C14390" s="10">
        <f>DATE(YEAR(orders[[#This Row],[order_date]]), MONTH(orders[[#This Row],[order_date]]), 1)</f>
        <v>45017</v>
      </c>
      <c r="D14390" t="s">
        <v>2312</v>
      </c>
      <c r="E14390" t="s">
        <v>673</v>
      </c>
      <c r="F14390" t="str">
        <f>VLOOKUP(orders[[#This Row],[product_id]],Products!A:C,3,0)</f>
        <v>Electronics</v>
      </c>
      <c r="G14390">
        <v>3</v>
      </c>
      <c r="H14390" s="6">
        <v>0.18685484237720171</v>
      </c>
      <c r="I14390" s="2">
        <f>VLOOKUP($E14390,
Products!$A$1:$F$201,MATCH(Orders!I$1,Products!$A$1:$F$1,0),0)</f>
        <v>19770.070105413852</v>
      </c>
      <c r="J14390" s="2">
        <f>VLOOKUP($E14390,
Products!$A$1:$F$201,MATCH(Orders!J$1,Products!$A$1:$F$1,0),0)</f>
        <v>14414.291574648811</v>
      </c>
    </row>
    <row r="14391" spans="1:10">
      <c r="A14391">
        <v>14390</v>
      </c>
      <c r="B14391" s="4">
        <v>45508</v>
      </c>
      <c r="C14391" s="10">
        <f>DATE(YEAR(orders[[#This Row],[order_date]]), MONTH(orders[[#This Row],[order_date]]), 1)</f>
        <v>45505</v>
      </c>
      <c r="D14391" t="s">
        <v>1342</v>
      </c>
      <c r="E14391" t="s">
        <v>551</v>
      </c>
      <c r="F14391" t="str">
        <f>VLOOKUP(orders[[#This Row],[product_id]],Products!A:C,3,0)</f>
        <v>Appliances</v>
      </c>
      <c r="G14391">
        <v>1</v>
      </c>
      <c r="H14391" s="6">
        <v>7.3807652616724437E-2</v>
      </c>
      <c r="I14391" s="2">
        <f>VLOOKUP($E14391,
Products!$A$1:$F$201,MATCH(Orders!I$1,Products!$A$1:$F$1,0),0)</f>
        <v>5988.538916083141</v>
      </c>
      <c r="J14391" s="2">
        <f>VLOOKUP($E14391,
Products!$A$1:$F$201,MATCH(Orders!J$1,Products!$A$1:$F$1,0),0)</f>
        <v>4180.5955033056744</v>
      </c>
    </row>
    <row r="14392" spans="1:10">
      <c r="A14392">
        <v>14391</v>
      </c>
      <c r="B14392" s="4">
        <v>45722</v>
      </c>
      <c r="C14392" s="10">
        <f>DATE(YEAR(orders[[#This Row],[order_date]]), MONTH(orders[[#This Row],[order_date]]), 1)</f>
        <v>45717</v>
      </c>
      <c r="D14392" t="s">
        <v>4441</v>
      </c>
      <c r="E14392" t="s">
        <v>584</v>
      </c>
      <c r="F14392" t="str">
        <f>VLOOKUP(orders[[#This Row],[product_id]],Products!A:C,3,0)</f>
        <v>Electronics</v>
      </c>
      <c r="G14392">
        <v>1</v>
      </c>
      <c r="H14392" s="6">
        <v>0.11445590053991278</v>
      </c>
      <c r="I14392" s="2">
        <f>VLOOKUP($E14392,
Products!$A$1:$F$201,MATCH(Orders!I$1,Products!$A$1:$F$1,0),0)</f>
        <v>22521.77465591731</v>
      </c>
      <c r="J14392" s="2">
        <f>VLOOKUP($E14392,
Products!$A$1:$F$201,MATCH(Orders!J$1,Products!$A$1:$F$1,0),0)</f>
        <v>15596.91628423841</v>
      </c>
    </row>
    <row r="14393" spans="1:10">
      <c r="A14393">
        <v>14392</v>
      </c>
      <c r="B14393" s="4">
        <v>45736</v>
      </c>
      <c r="C14393" s="10">
        <f>DATE(YEAR(orders[[#This Row],[order_date]]), MONTH(orders[[#This Row],[order_date]]), 1)</f>
        <v>45717</v>
      </c>
      <c r="D14393" t="s">
        <v>4232</v>
      </c>
      <c r="E14393" t="s">
        <v>675</v>
      </c>
      <c r="F14393" t="str">
        <f>VLOOKUP(orders[[#This Row],[product_id]],Products!A:C,3,0)</f>
        <v>Appliances</v>
      </c>
      <c r="G14393">
        <v>2</v>
      </c>
      <c r="H14393" s="6">
        <v>5.3640265762121705E-2</v>
      </c>
      <c r="I14393" s="2">
        <f>VLOOKUP($E14393,
Products!$A$1:$F$201,MATCH(Orders!I$1,Products!$A$1:$F$1,0),0)</f>
        <v>23552.642442203069</v>
      </c>
      <c r="J14393" s="2">
        <f>VLOOKUP($E14393,
Products!$A$1:$F$201,MATCH(Orders!J$1,Products!$A$1:$F$1,0),0)</f>
        <v>17389.42325132497</v>
      </c>
    </row>
    <row r="14394" spans="1:10">
      <c r="A14394">
        <v>14393</v>
      </c>
      <c r="B14394" s="4">
        <v>45812</v>
      </c>
      <c r="C14394" s="10">
        <f>DATE(YEAR(orders[[#This Row],[order_date]]), MONTH(orders[[#This Row],[order_date]]), 1)</f>
        <v>45809</v>
      </c>
      <c r="D14394" t="s">
        <v>4638</v>
      </c>
      <c r="E14394" t="s">
        <v>651</v>
      </c>
      <c r="F14394" t="str">
        <f>VLOOKUP(orders[[#This Row],[product_id]],Products!A:C,3,0)</f>
        <v>Electronics</v>
      </c>
      <c r="G14394">
        <v>3</v>
      </c>
      <c r="H14394" s="6">
        <v>0.16463832932188921</v>
      </c>
      <c r="I14394" s="2">
        <f>VLOOKUP($E14394,
Products!$A$1:$F$201,MATCH(Orders!I$1,Products!$A$1:$F$1,0),0)</f>
        <v>28622.091542973511</v>
      </c>
      <c r="J14394" s="2">
        <f>VLOOKUP($E14394,
Products!$A$1:$F$201,MATCH(Orders!J$1,Products!$A$1:$F$1,0),0)</f>
        <v>19327.527634039769</v>
      </c>
    </row>
    <row r="14395" spans="1:10">
      <c r="A14395">
        <v>14394</v>
      </c>
      <c r="B14395" s="4">
        <v>45699</v>
      </c>
      <c r="C14395" s="10">
        <f>DATE(YEAR(orders[[#This Row],[order_date]]), MONTH(orders[[#This Row],[order_date]]), 1)</f>
        <v>45689</v>
      </c>
      <c r="D14395" t="s">
        <v>4093</v>
      </c>
      <c r="E14395" t="s">
        <v>520</v>
      </c>
      <c r="F14395" t="str">
        <f>VLOOKUP(orders[[#This Row],[product_id]],Products!A:C,3,0)</f>
        <v>Electronics</v>
      </c>
      <c r="G14395">
        <v>1</v>
      </c>
      <c r="H14395" s="6">
        <v>0.14033054733504746</v>
      </c>
      <c r="I14395" s="2">
        <f>VLOOKUP($E14395,
Products!$A$1:$F$201,MATCH(Orders!I$1,Products!$A$1:$F$1,0),0)</f>
        <v>19053.584916305819</v>
      </c>
      <c r="J14395" s="2">
        <f>VLOOKUP($E14395,
Products!$A$1:$F$201,MATCH(Orders!J$1,Products!$A$1:$F$1,0),0)</f>
        <v>13248.74841276826</v>
      </c>
    </row>
    <row r="14396" spans="1:10">
      <c r="A14396">
        <v>14395</v>
      </c>
      <c r="B14396" s="4">
        <v>45863</v>
      </c>
      <c r="C14396" s="10">
        <f>DATE(YEAR(orders[[#This Row],[order_date]]), MONTH(orders[[#This Row],[order_date]]), 1)</f>
        <v>45839</v>
      </c>
      <c r="D14396" t="s">
        <v>4598</v>
      </c>
      <c r="E14396" t="s">
        <v>604</v>
      </c>
      <c r="F14396" t="str">
        <f>VLOOKUP(orders[[#This Row],[product_id]],Products!A:C,3,0)</f>
        <v>Appliances</v>
      </c>
      <c r="G14396">
        <v>2</v>
      </c>
      <c r="H14396" s="6">
        <v>9.240845147535226E-2</v>
      </c>
      <c r="I14396" s="2">
        <f>VLOOKUP($E14396,
Products!$A$1:$F$201,MATCH(Orders!I$1,Products!$A$1:$F$1,0),0)</f>
        <v>2087.687835040248</v>
      </c>
      <c r="J14396" s="2">
        <f>VLOOKUP($E14396,
Products!$A$1:$F$201,MATCH(Orders!J$1,Products!$A$1:$F$1,0),0)</f>
        <v>1450.1823074928161</v>
      </c>
    </row>
    <row r="14397" spans="1:10">
      <c r="A14397">
        <v>14396</v>
      </c>
      <c r="B14397" s="4">
        <v>45499</v>
      </c>
      <c r="C14397" s="10">
        <f>DATE(YEAR(orders[[#This Row],[order_date]]), MONTH(orders[[#This Row],[order_date]]), 1)</f>
        <v>45474</v>
      </c>
      <c r="D14397" t="s">
        <v>4509</v>
      </c>
      <c r="E14397" t="s">
        <v>571</v>
      </c>
      <c r="F14397" t="str">
        <f>VLOOKUP(orders[[#This Row],[product_id]],Products!A:C,3,0)</f>
        <v>Electronics</v>
      </c>
      <c r="G14397">
        <v>2</v>
      </c>
      <c r="H14397" s="6">
        <v>0.20739070593949457</v>
      </c>
      <c r="I14397" s="2">
        <f>VLOOKUP($E14397,
Products!$A$1:$F$201,MATCH(Orders!I$1,Products!$A$1:$F$1,0),0)</f>
        <v>30022.150567424669</v>
      </c>
      <c r="J14397" s="2">
        <f>VLOOKUP($E14397,
Products!$A$1:$F$201,MATCH(Orders!J$1,Products!$A$1:$F$1,0),0)</f>
        <v>21451.61875289512</v>
      </c>
    </row>
    <row r="14398" spans="1:10">
      <c r="A14398">
        <v>14397</v>
      </c>
      <c r="B14398" s="4">
        <v>45735</v>
      </c>
      <c r="C14398" s="10">
        <f>DATE(YEAR(orders[[#This Row],[order_date]]), MONTH(orders[[#This Row],[order_date]]), 1)</f>
        <v>45717</v>
      </c>
      <c r="D14398" t="s">
        <v>920</v>
      </c>
      <c r="E14398" t="s">
        <v>646</v>
      </c>
      <c r="F14398" t="str">
        <f>VLOOKUP(orders[[#This Row],[product_id]],Products!A:C,3,0)</f>
        <v>Electronics</v>
      </c>
      <c r="G14398">
        <v>1</v>
      </c>
      <c r="H14398" s="6">
        <v>0.17556163785278064</v>
      </c>
      <c r="I14398" s="2">
        <f>VLOOKUP($E14398,
Products!$A$1:$F$201,MATCH(Orders!I$1,Products!$A$1:$F$1,0),0)</f>
        <v>18424.12750052143</v>
      </c>
      <c r="J14398" s="2">
        <f>VLOOKUP($E14398,
Products!$A$1:$F$201,MATCH(Orders!J$1,Products!$A$1:$F$1,0),0)</f>
        <v>14575.25356690323</v>
      </c>
    </row>
    <row r="14399" spans="1:10">
      <c r="A14399">
        <v>14398</v>
      </c>
      <c r="B14399" s="4">
        <v>45805</v>
      </c>
      <c r="C14399" s="10">
        <f>DATE(YEAR(orders[[#This Row],[order_date]]), MONTH(orders[[#This Row],[order_date]]), 1)</f>
        <v>45778</v>
      </c>
      <c r="D14399" t="s">
        <v>2059</v>
      </c>
      <c r="E14399" t="s">
        <v>614</v>
      </c>
      <c r="F14399" t="str">
        <f>VLOOKUP(orders[[#This Row],[product_id]],Products!A:C,3,0)</f>
        <v>Electronics</v>
      </c>
      <c r="G14399">
        <v>3</v>
      </c>
      <c r="H14399" s="6">
        <v>0.19284421870621532</v>
      </c>
      <c r="I14399" s="2">
        <f>VLOOKUP($E14399,
Products!$A$1:$F$201,MATCH(Orders!I$1,Products!$A$1:$F$1,0),0)</f>
        <v>27394.979060178921</v>
      </c>
      <c r="J14399" s="2">
        <f>VLOOKUP($E14399,
Products!$A$1:$F$201,MATCH(Orders!J$1,Products!$A$1:$F$1,0),0)</f>
        <v>20497.911427865951</v>
      </c>
    </row>
    <row r="14400" spans="1:10">
      <c r="A14400">
        <v>14399</v>
      </c>
      <c r="B14400" s="4">
        <v>45959</v>
      </c>
      <c r="C14400" s="10">
        <f>DATE(YEAR(orders[[#This Row],[order_date]]), MONTH(orders[[#This Row],[order_date]]), 1)</f>
        <v>45931</v>
      </c>
      <c r="D14400" t="s">
        <v>849</v>
      </c>
      <c r="E14400" t="s">
        <v>562</v>
      </c>
      <c r="F14400" t="str">
        <f>VLOOKUP(orders[[#This Row],[product_id]],Products!A:C,3,0)</f>
        <v>Electronics</v>
      </c>
      <c r="G14400">
        <v>1</v>
      </c>
      <c r="H14400" s="6">
        <v>0.18411054319785575</v>
      </c>
      <c r="I14400" s="2">
        <f>VLOOKUP($E14400,
Products!$A$1:$F$201,MATCH(Orders!I$1,Products!$A$1:$F$1,0),0)</f>
        <v>2550.478597498749</v>
      </c>
      <c r="J14400" s="2">
        <f>VLOOKUP($E14400,
Products!$A$1:$F$201,MATCH(Orders!J$1,Products!$A$1:$F$1,0),0)</f>
        <v>1688.129752018375</v>
      </c>
    </row>
    <row r="14401" spans="1:10">
      <c r="A14401">
        <v>14400</v>
      </c>
      <c r="B14401" s="4">
        <v>45339</v>
      </c>
      <c r="C14401" s="10">
        <f>DATE(YEAR(orders[[#This Row],[order_date]]), MONTH(orders[[#This Row],[order_date]]), 1)</f>
        <v>45323</v>
      </c>
      <c r="D14401" t="s">
        <v>1324</v>
      </c>
      <c r="E14401" t="s">
        <v>642</v>
      </c>
      <c r="F14401" t="str">
        <f>VLOOKUP(orders[[#This Row],[product_id]],Products!A:C,3,0)</f>
        <v>Appliances</v>
      </c>
      <c r="G14401">
        <v>2</v>
      </c>
      <c r="H14401" s="6">
        <v>9.5433515748910139E-2</v>
      </c>
      <c r="I14401" s="2">
        <f>VLOOKUP($E14401,
Products!$A$1:$F$201,MATCH(Orders!I$1,Products!$A$1:$F$1,0),0)</f>
        <v>2296.7821973225709</v>
      </c>
      <c r="J14401" s="2">
        <f>VLOOKUP($E14401,
Products!$A$1:$F$201,MATCH(Orders!J$1,Products!$A$1:$F$1,0),0)</f>
        <v>1585.16132006212</v>
      </c>
    </row>
    <row r="14402" spans="1:10">
      <c r="A14402">
        <v>14401</v>
      </c>
      <c r="B14402" s="4">
        <v>45756</v>
      </c>
      <c r="C14402" s="10">
        <f>DATE(YEAR(orders[[#This Row],[order_date]]), MONTH(orders[[#This Row],[order_date]]), 1)</f>
        <v>45748</v>
      </c>
      <c r="D14402" t="s">
        <v>1713</v>
      </c>
      <c r="E14402" t="s">
        <v>626</v>
      </c>
      <c r="F14402" t="str">
        <f>VLOOKUP(orders[[#This Row],[product_id]],Products!A:C,3,0)</f>
        <v>Electronics</v>
      </c>
      <c r="G14402">
        <v>1</v>
      </c>
      <c r="H14402" s="6">
        <v>0.22625549755503929</v>
      </c>
      <c r="I14402" s="2">
        <f>VLOOKUP($E14402,
Products!$A$1:$F$201,MATCH(Orders!I$1,Products!$A$1:$F$1,0),0)</f>
        <v>19602.440815481601</v>
      </c>
      <c r="J14402" s="2">
        <f>VLOOKUP($E14402,
Products!$A$1:$F$201,MATCH(Orders!J$1,Products!$A$1:$F$1,0),0)</f>
        <v>14427.862284038891</v>
      </c>
    </row>
    <row r="14403" spans="1:10">
      <c r="A14403">
        <v>14402</v>
      </c>
      <c r="B14403" s="4">
        <v>45492</v>
      </c>
      <c r="C14403" s="10">
        <f>DATE(YEAR(orders[[#This Row],[order_date]]), MONTH(orders[[#This Row],[order_date]]), 1)</f>
        <v>45474</v>
      </c>
      <c r="D14403" t="s">
        <v>1059</v>
      </c>
      <c r="E14403" t="s">
        <v>604</v>
      </c>
      <c r="F14403" t="str">
        <f>VLOOKUP(orders[[#This Row],[product_id]],Products!A:C,3,0)</f>
        <v>Appliances</v>
      </c>
      <c r="G14403">
        <v>2</v>
      </c>
      <c r="H14403" s="6">
        <v>0.14832198320206733</v>
      </c>
      <c r="I14403" s="2">
        <f>VLOOKUP($E14403,
Products!$A$1:$F$201,MATCH(Orders!I$1,Products!$A$1:$F$1,0),0)</f>
        <v>2087.687835040248</v>
      </c>
      <c r="J14403" s="2">
        <f>VLOOKUP($E14403,
Products!$A$1:$F$201,MATCH(Orders!J$1,Products!$A$1:$F$1,0),0)</f>
        <v>1450.1823074928161</v>
      </c>
    </row>
    <row r="14404" spans="1:10">
      <c r="A14404">
        <v>14403</v>
      </c>
      <c r="B14404" s="4">
        <v>45030</v>
      </c>
      <c r="C14404" s="10">
        <f>DATE(YEAR(orders[[#This Row],[order_date]]), MONTH(orders[[#This Row],[order_date]]), 1)</f>
        <v>45017</v>
      </c>
      <c r="D14404" t="s">
        <v>986</v>
      </c>
      <c r="E14404" t="s">
        <v>571</v>
      </c>
      <c r="F14404" t="str">
        <f>VLOOKUP(orders[[#This Row],[product_id]],Products!A:C,3,0)</f>
        <v>Electronics</v>
      </c>
      <c r="G14404">
        <v>3</v>
      </c>
      <c r="H14404" s="6">
        <v>0.16155105175118864</v>
      </c>
      <c r="I14404" s="2">
        <f>VLOOKUP($E14404,
Products!$A$1:$F$201,MATCH(Orders!I$1,Products!$A$1:$F$1,0),0)</f>
        <v>30022.150567424669</v>
      </c>
      <c r="J14404" s="2">
        <f>VLOOKUP($E14404,
Products!$A$1:$F$201,MATCH(Orders!J$1,Products!$A$1:$F$1,0),0)</f>
        <v>21451.61875289512</v>
      </c>
    </row>
    <row r="14405" spans="1:10">
      <c r="A14405">
        <v>14404</v>
      </c>
      <c r="B14405" s="4">
        <v>45603</v>
      </c>
      <c r="C14405" s="10">
        <f>DATE(YEAR(orders[[#This Row],[order_date]]), MONTH(orders[[#This Row],[order_date]]), 1)</f>
        <v>45597</v>
      </c>
      <c r="D14405" t="s">
        <v>2051</v>
      </c>
      <c r="E14405" t="s">
        <v>649</v>
      </c>
      <c r="F14405" t="str">
        <f>VLOOKUP(orders[[#This Row],[product_id]],Products!A:C,3,0)</f>
        <v>Electronics</v>
      </c>
      <c r="G14405">
        <v>1</v>
      </c>
      <c r="H14405" s="6">
        <v>0.11665276177712496</v>
      </c>
      <c r="I14405" s="2">
        <f>VLOOKUP($E14405,
Products!$A$1:$F$201,MATCH(Orders!I$1,Products!$A$1:$F$1,0),0)</f>
        <v>13109.676759490871</v>
      </c>
      <c r="J14405" s="2">
        <f>VLOOKUP($E14405,
Products!$A$1:$F$201,MATCH(Orders!J$1,Products!$A$1:$F$1,0),0)</f>
        <v>9497.2301945627187</v>
      </c>
    </row>
    <row r="14406" spans="1:10">
      <c r="A14406">
        <v>14405</v>
      </c>
      <c r="B14406" s="4">
        <v>45871</v>
      </c>
      <c r="C14406" s="10">
        <f>DATE(YEAR(orders[[#This Row],[order_date]]), MONTH(orders[[#This Row],[order_date]]), 1)</f>
        <v>45870</v>
      </c>
      <c r="D14406" t="s">
        <v>4083</v>
      </c>
      <c r="E14406" t="s">
        <v>615</v>
      </c>
      <c r="F14406" t="str">
        <f>VLOOKUP(orders[[#This Row],[product_id]],Products!A:C,3,0)</f>
        <v>Electronics</v>
      </c>
      <c r="G14406">
        <v>1</v>
      </c>
      <c r="H14406" s="6">
        <v>0.19934722917790085</v>
      </c>
      <c r="I14406" s="2">
        <f>VLOOKUP($E14406,
Products!$A$1:$F$201,MATCH(Orders!I$1,Products!$A$1:$F$1,0),0)</f>
        <v>31155.43680046549</v>
      </c>
      <c r="J14406" s="2">
        <f>VLOOKUP($E14406,
Products!$A$1:$F$201,MATCH(Orders!J$1,Products!$A$1:$F$1,0),0)</f>
        <v>22320.078602545669</v>
      </c>
    </row>
    <row r="14407" spans="1:10">
      <c r="A14407">
        <v>14406</v>
      </c>
      <c r="B14407" s="4">
        <v>45196</v>
      </c>
      <c r="C14407" s="10">
        <f>DATE(YEAR(orders[[#This Row],[order_date]]), MONTH(orders[[#This Row],[order_date]]), 1)</f>
        <v>45170</v>
      </c>
      <c r="D14407" t="s">
        <v>1542</v>
      </c>
      <c r="E14407" t="s">
        <v>635</v>
      </c>
      <c r="F14407" t="str">
        <f>VLOOKUP(orders[[#This Row],[product_id]],Products!A:C,3,0)</f>
        <v>Electronics</v>
      </c>
      <c r="G14407">
        <v>2</v>
      </c>
      <c r="H14407" s="6">
        <v>0.14883817660626908</v>
      </c>
      <c r="I14407" s="2">
        <f>VLOOKUP($E14407,
Products!$A$1:$F$201,MATCH(Orders!I$1,Products!$A$1:$F$1,0),0)</f>
        <v>31014.321091901689</v>
      </c>
      <c r="J14407" s="2">
        <f>VLOOKUP($E14407,
Products!$A$1:$F$201,MATCH(Orders!J$1,Products!$A$1:$F$1,0),0)</f>
        <v>23202.91049209132</v>
      </c>
    </row>
    <row r="14408" spans="1:10">
      <c r="A14408">
        <v>14407</v>
      </c>
      <c r="B14408" s="4">
        <v>45392</v>
      </c>
      <c r="C14408" s="10">
        <f>DATE(YEAR(orders[[#This Row],[order_date]]), MONTH(orders[[#This Row],[order_date]]), 1)</f>
        <v>45383</v>
      </c>
      <c r="D14408" t="s">
        <v>4623</v>
      </c>
      <c r="E14408" t="s">
        <v>649</v>
      </c>
      <c r="F14408" t="str">
        <f>VLOOKUP(orders[[#This Row],[product_id]],Products!A:C,3,0)</f>
        <v>Electronics</v>
      </c>
      <c r="G14408">
        <v>2</v>
      </c>
      <c r="H14408" s="6">
        <v>0.11067282791313818</v>
      </c>
      <c r="I14408" s="2">
        <f>VLOOKUP($E14408,
Products!$A$1:$F$201,MATCH(Orders!I$1,Products!$A$1:$F$1,0),0)</f>
        <v>13109.676759490871</v>
      </c>
      <c r="J14408" s="2">
        <f>VLOOKUP($E14408,
Products!$A$1:$F$201,MATCH(Orders!J$1,Products!$A$1:$F$1,0),0)</f>
        <v>9497.2301945627187</v>
      </c>
    </row>
    <row r="14409" spans="1:10">
      <c r="A14409">
        <v>14408</v>
      </c>
      <c r="B14409" s="4">
        <v>45727</v>
      </c>
      <c r="C14409" s="10">
        <f>DATE(YEAR(orders[[#This Row],[order_date]]), MONTH(orders[[#This Row],[order_date]]), 1)</f>
        <v>45717</v>
      </c>
      <c r="D14409" t="s">
        <v>4256</v>
      </c>
      <c r="E14409" t="s">
        <v>577</v>
      </c>
      <c r="F14409" t="str">
        <f>VLOOKUP(orders[[#This Row],[product_id]],Products!A:C,3,0)</f>
        <v>Appliances</v>
      </c>
      <c r="G14409">
        <v>1</v>
      </c>
      <c r="H14409" s="6">
        <v>8.5942014544485468E-2</v>
      </c>
      <c r="I14409" s="2">
        <f>VLOOKUP($E14409,
Products!$A$1:$F$201,MATCH(Orders!I$1,Products!$A$1:$F$1,0),0)</f>
        <v>24178.046221204509</v>
      </c>
      <c r="J14409" s="2">
        <f>VLOOKUP($E14409,
Products!$A$1:$F$201,MATCH(Orders!J$1,Products!$A$1:$F$1,0),0)</f>
        <v>17784.08636999697</v>
      </c>
    </row>
    <row r="14410" spans="1:10">
      <c r="A14410">
        <v>14409</v>
      </c>
      <c r="B14410" s="4">
        <v>45931</v>
      </c>
      <c r="C14410" s="10">
        <f>DATE(YEAR(orders[[#This Row],[order_date]]), MONTH(orders[[#This Row],[order_date]]), 1)</f>
        <v>45931</v>
      </c>
      <c r="D14410" t="s">
        <v>2665</v>
      </c>
      <c r="E14410" t="s">
        <v>506</v>
      </c>
      <c r="F14410" t="str">
        <f>VLOOKUP(orders[[#This Row],[product_id]],Products!A:C,3,0)</f>
        <v>Electronics</v>
      </c>
      <c r="G14410">
        <v>3</v>
      </c>
      <c r="H14410" s="6">
        <v>0.13557106488108234</v>
      </c>
      <c r="I14410" s="2">
        <f>VLOOKUP($E14410,
Products!$A$1:$F$201,MATCH(Orders!I$1,Products!$A$1:$F$1,0),0)</f>
        <v>2354.115904304108</v>
      </c>
      <c r="J14410" s="2">
        <f>VLOOKUP($E14410,
Products!$A$1:$F$201,MATCH(Orders!J$1,Products!$A$1:$F$1,0),0)</f>
        <v>1810.784620830796</v>
      </c>
    </row>
    <row r="14411" spans="1:10">
      <c r="A14411">
        <v>14410</v>
      </c>
      <c r="B14411" s="4">
        <v>45160</v>
      </c>
      <c r="C14411" s="10">
        <f>DATE(YEAR(orders[[#This Row],[order_date]]), MONTH(orders[[#This Row],[order_date]]), 1)</f>
        <v>45139</v>
      </c>
      <c r="D14411" t="s">
        <v>1095</v>
      </c>
      <c r="E14411" t="s">
        <v>610</v>
      </c>
      <c r="F14411" t="str">
        <f>VLOOKUP(orders[[#This Row],[product_id]],Products!A:C,3,0)</f>
        <v>Appliances</v>
      </c>
      <c r="G14411">
        <v>2</v>
      </c>
      <c r="H14411" s="6">
        <v>7.7307729071624073E-2</v>
      </c>
      <c r="I14411" s="2">
        <f>VLOOKUP($E14411,
Products!$A$1:$F$201,MATCH(Orders!I$1,Products!$A$1:$F$1,0),0)</f>
        <v>23456.386855186989</v>
      </c>
      <c r="J14411" s="2">
        <f>VLOOKUP($E14411,
Products!$A$1:$F$201,MATCH(Orders!J$1,Products!$A$1:$F$1,0),0)</f>
        <v>16522.385271144129</v>
      </c>
    </row>
    <row r="14412" spans="1:10">
      <c r="A14412">
        <v>14411</v>
      </c>
      <c r="B14412" s="4">
        <v>45839</v>
      </c>
      <c r="C14412" s="10">
        <f>DATE(YEAR(orders[[#This Row],[order_date]]), MONTH(orders[[#This Row],[order_date]]), 1)</f>
        <v>45839</v>
      </c>
      <c r="D14412" t="s">
        <v>1793</v>
      </c>
      <c r="E14412" t="s">
        <v>659</v>
      </c>
      <c r="F14412" t="str">
        <f>VLOOKUP(orders[[#This Row],[product_id]],Products!A:C,3,0)</f>
        <v>Appliances</v>
      </c>
      <c r="G14412">
        <v>1</v>
      </c>
      <c r="H14412" s="6">
        <v>0.13386169983453272</v>
      </c>
      <c r="I14412" s="2">
        <f>VLOOKUP($E14412,
Products!$A$1:$F$201,MATCH(Orders!I$1,Products!$A$1:$F$1,0),0)</f>
        <v>25646.095965041459</v>
      </c>
      <c r="J14412" s="2">
        <f>VLOOKUP($E14412,
Products!$A$1:$F$201,MATCH(Orders!J$1,Products!$A$1:$F$1,0),0)</f>
        <v>18749.646593308222</v>
      </c>
    </row>
    <row r="14413" spans="1:10">
      <c r="A14413">
        <v>14412</v>
      </c>
      <c r="B14413" s="4">
        <v>45982</v>
      </c>
      <c r="C14413" s="10">
        <f>DATE(YEAR(orders[[#This Row],[order_date]]), MONTH(orders[[#This Row],[order_date]]), 1)</f>
        <v>45962</v>
      </c>
      <c r="D14413" t="s">
        <v>4573</v>
      </c>
      <c r="E14413" t="s">
        <v>677</v>
      </c>
      <c r="F14413" t="str">
        <f>VLOOKUP(orders[[#This Row],[product_id]],Products!A:C,3,0)</f>
        <v>Electronics</v>
      </c>
      <c r="G14413">
        <v>3</v>
      </c>
      <c r="H14413" s="6">
        <v>0.11926466394254739</v>
      </c>
      <c r="I14413" s="2">
        <f>VLOOKUP($E14413,
Products!$A$1:$F$201,MATCH(Orders!I$1,Products!$A$1:$F$1,0),0)</f>
        <v>11360.699432756561</v>
      </c>
      <c r="J14413" s="2">
        <f>VLOOKUP($E14413,
Products!$A$1:$F$201,MATCH(Orders!J$1,Products!$A$1:$F$1,0),0)</f>
        <v>8118.8949869342459</v>
      </c>
    </row>
    <row r="14414" spans="1:10">
      <c r="A14414">
        <v>14413</v>
      </c>
      <c r="B14414" s="4">
        <v>45283</v>
      </c>
      <c r="C14414" s="10">
        <f>DATE(YEAR(orders[[#This Row],[order_date]]), MONTH(orders[[#This Row],[order_date]]), 1)</f>
        <v>45261</v>
      </c>
      <c r="D14414" t="s">
        <v>970</v>
      </c>
      <c r="E14414" t="s">
        <v>638</v>
      </c>
      <c r="F14414" t="str">
        <f>VLOOKUP(orders[[#This Row],[product_id]],Products!A:C,3,0)</f>
        <v>Electronics</v>
      </c>
      <c r="G14414">
        <v>2</v>
      </c>
      <c r="H14414" s="6">
        <v>0.12086692854440932</v>
      </c>
      <c r="I14414" s="2">
        <f>VLOOKUP($E14414,
Products!$A$1:$F$201,MATCH(Orders!I$1,Products!$A$1:$F$1,0),0)</f>
        <v>11118.17778596276</v>
      </c>
      <c r="J14414" s="2">
        <f>VLOOKUP($E14414,
Products!$A$1:$F$201,MATCH(Orders!J$1,Products!$A$1:$F$1,0),0)</f>
        <v>7887.697719413397</v>
      </c>
    </row>
    <row r="14415" spans="1:10">
      <c r="A14415">
        <v>14414</v>
      </c>
      <c r="B14415" s="4">
        <v>45890</v>
      </c>
      <c r="C14415" s="10">
        <f>DATE(YEAR(orders[[#This Row],[order_date]]), MONTH(orders[[#This Row],[order_date]]), 1)</f>
        <v>45870</v>
      </c>
      <c r="D14415" t="s">
        <v>2759</v>
      </c>
      <c r="E14415" t="s">
        <v>526</v>
      </c>
      <c r="F14415" t="str">
        <f>VLOOKUP(orders[[#This Row],[product_id]],Products!A:C,3,0)</f>
        <v>Electronics</v>
      </c>
      <c r="G14415">
        <v>2</v>
      </c>
      <c r="H14415" s="6">
        <v>0.18898426221581258</v>
      </c>
      <c r="I14415" s="2">
        <f>VLOOKUP($E14415,
Products!$A$1:$F$201,MATCH(Orders!I$1,Products!$A$1:$F$1,0),0)</f>
        <v>11165.347713400481</v>
      </c>
      <c r="J14415" s="2">
        <f>VLOOKUP($E14415,
Products!$A$1:$F$201,MATCH(Orders!J$1,Products!$A$1:$F$1,0),0)</f>
        <v>7966.5169511049389</v>
      </c>
    </row>
    <row r="14416" spans="1:10">
      <c r="A14416">
        <v>14415</v>
      </c>
      <c r="B14416" s="4">
        <v>45020</v>
      </c>
      <c r="C14416" s="10">
        <f>DATE(YEAR(orders[[#This Row],[order_date]]), MONTH(orders[[#This Row],[order_date]]), 1)</f>
        <v>45017</v>
      </c>
      <c r="D14416" t="s">
        <v>1618</v>
      </c>
      <c r="E14416" t="s">
        <v>540</v>
      </c>
      <c r="F14416" t="str">
        <f>VLOOKUP(orders[[#This Row],[product_id]],Products!A:C,3,0)</f>
        <v>Electronics</v>
      </c>
      <c r="G14416">
        <v>1</v>
      </c>
      <c r="H14416" s="6">
        <v>0.2435898590741517</v>
      </c>
      <c r="I14416" s="2">
        <f>VLOOKUP($E14416,
Products!$A$1:$F$201,MATCH(Orders!I$1,Products!$A$1:$F$1,0),0)</f>
        <v>27903.66571841111</v>
      </c>
      <c r="J14416" s="2">
        <f>VLOOKUP($E14416,
Products!$A$1:$F$201,MATCH(Orders!J$1,Products!$A$1:$F$1,0),0)</f>
        <v>20363.814715502049</v>
      </c>
    </row>
    <row r="14417" spans="1:10">
      <c r="A14417">
        <v>14416</v>
      </c>
      <c r="B14417" s="4">
        <v>45170</v>
      </c>
      <c r="C14417" s="10">
        <f>DATE(YEAR(orders[[#This Row],[order_date]]), MONTH(orders[[#This Row],[order_date]]), 1)</f>
        <v>45170</v>
      </c>
      <c r="D14417" t="s">
        <v>873</v>
      </c>
      <c r="E14417" t="s">
        <v>609</v>
      </c>
      <c r="F14417" t="str">
        <f>VLOOKUP(orders[[#This Row],[product_id]],Products!A:C,3,0)</f>
        <v>Appliances</v>
      </c>
      <c r="G14417">
        <v>1</v>
      </c>
      <c r="H14417" s="6">
        <v>0.13749701420972529</v>
      </c>
      <c r="I14417" s="2">
        <f>VLOOKUP($E14417,
Products!$A$1:$F$201,MATCH(Orders!I$1,Products!$A$1:$F$1,0),0)</f>
        <v>2159.5378031052392</v>
      </c>
      <c r="J14417" s="2">
        <f>VLOOKUP($E14417,
Products!$A$1:$F$201,MATCH(Orders!J$1,Products!$A$1:$F$1,0),0)</f>
        <v>1501.9415981313371</v>
      </c>
    </row>
    <row r="14418" spans="1:10">
      <c r="A14418">
        <v>14417</v>
      </c>
      <c r="B14418" s="4">
        <v>44984</v>
      </c>
      <c r="C14418" s="10">
        <f>DATE(YEAR(orders[[#This Row],[order_date]]), MONTH(orders[[#This Row],[order_date]]), 1)</f>
        <v>44958</v>
      </c>
      <c r="D14418" t="s">
        <v>3108</v>
      </c>
      <c r="E14418" t="s">
        <v>559</v>
      </c>
      <c r="F14418" t="str">
        <f>VLOOKUP(orders[[#This Row],[product_id]],Products!A:C,3,0)</f>
        <v>Electronics</v>
      </c>
      <c r="G14418">
        <v>2</v>
      </c>
      <c r="H14418" s="6">
        <v>0.20676078983659632</v>
      </c>
      <c r="I14418" s="2">
        <f>VLOOKUP($E14418,
Products!$A$1:$F$201,MATCH(Orders!I$1,Products!$A$1:$F$1,0),0)</f>
        <v>2588.546892391822</v>
      </c>
      <c r="J14418" s="2">
        <f>VLOOKUP($E14418,
Products!$A$1:$F$201,MATCH(Orders!J$1,Products!$A$1:$F$1,0),0)</f>
        <v>1942.6863840762869</v>
      </c>
    </row>
    <row r="14419" spans="1:10">
      <c r="A14419">
        <v>14418</v>
      </c>
      <c r="B14419" s="4">
        <v>45891</v>
      </c>
      <c r="C14419" s="10">
        <f>DATE(YEAR(orders[[#This Row],[order_date]]), MONTH(orders[[#This Row],[order_date]]), 1)</f>
        <v>45870</v>
      </c>
      <c r="D14419" t="s">
        <v>2701</v>
      </c>
      <c r="E14419" t="s">
        <v>629</v>
      </c>
      <c r="F14419" t="str">
        <f>VLOOKUP(orders[[#This Row],[product_id]],Products!A:C,3,0)</f>
        <v>Electronics</v>
      </c>
      <c r="G14419">
        <v>1</v>
      </c>
      <c r="H14419" s="6">
        <v>0.18631259886313103</v>
      </c>
      <c r="I14419" s="2">
        <f>VLOOKUP($E14419,
Products!$A$1:$F$201,MATCH(Orders!I$1,Products!$A$1:$F$1,0),0)</f>
        <v>12411.13061655427</v>
      </c>
      <c r="J14419" s="2">
        <f>VLOOKUP($E14419,
Products!$A$1:$F$201,MATCH(Orders!J$1,Products!$A$1:$F$1,0),0)</f>
        <v>9821.2729118635452</v>
      </c>
    </row>
    <row r="14420" spans="1:10">
      <c r="A14420">
        <v>14419</v>
      </c>
      <c r="B14420" s="4">
        <v>45246</v>
      </c>
      <c r="C14420" s="10">
        <f>DATE(YEAR(orders[[#This Row],[order_date]]), MONTH(orders[[#This Row],[order_date]]), 1)</f>
        <v>45231</v>
      </c>
      <c r="D14420" t="s">
        <v>2926</v>
      </c>
      <c r="E14420" t="s">
        <v>683</v>
      </c>
      <c r="F14420" t="str">
        <f>VLOOKUP(orders[[#This Row],[product_id]],Products!A:C,3,0)</f>
        <v>Electronics</v>
      </c>
      <c r="G14420">
        <v>3</v>
      </c>
      <c r="H14420" s="6">
        <v>0.11572539105887511</v>
      </c>
      <c r="I14420" s="2">
        <f>VLOOKUP($E14420,
Products!$A$1:$F$201,MATCH(Orders!I$1,Products!$A$1:$F$1,0),0)</f>
        <v>30555.409096588959</v>
      </c>
      <c r="J14420" s="2">
        <f>VLOOKUP($E14420,
Products!$A$1:$F$201,MATCH(Orders!J$1,Products!$A$1:$F$1,0),0)</f>
        <v>20295.233857550291</v>
      </c>
    </row>
    <row r="14421" spans="1:10">
      <c r="A14421">
        <v>14420</v>
      </c>
      <c r="B14421" s="4">
        <v>45969</v>
      </c>
      <c r="C14421" s="10">
        <f>DATE(YEAR(orders[[#This Row],[order_date]]), MONTH(orders[[#This Row],[order_date]]), 1)</f>
        <v>45962</v>
      </c>
      <c r="D14421" t="s">
        <v>1555</v>
      </c>
      <c r="E14421" t="s">
        <v>613</v>
      </c>
      <c r="F14421" t="str">
        <f>VLOOKUP(orders[[#This Row],[product_id]],Products!A:C,3,0)</f>
        <v>Appliances</v>
      </c>
      <c r="G14421">
        <v>1</v>
      </c>
      <c r="H14421" s="6">
        <v>0.11043558032128378</v>
      </c>
      <c r="I14421" s="2">
        <f>VLOOKUP($E14421,
Products!$A$1:$F$201,MATCH(Orders!I$1,Products!$A$1:$F$1,0),0)</f>
        <v>6365.2492969652412</v>
      </c>
      <c r="J14421" s="2">
        <f>VLOOKUP($E14421,
Products!$A$1:$F$201,MATCH(Orders!J$1,Products!$A$1:$F$1,0),0)</f>
        <v>4174.927496964433</v>
      </c>
    </row>
    <row r="14422" spans="1:10">
      <c r="A14422">
        <v>14421</v>
      </c>
      <c r="B14422" s="4">
        <v>45283</v>
      </c>
      <c r="C14422" s="10">
        <f>DATE(YEAR(orders[[#This Row],[order_date]]), MONTH(orders[[#This Row],[order_date]]), 1)</f>
        <v>45261</v>
      </c>
      <c r="D14422" t="s">
        <v>2872</v>
      </c>
      <c r="E14422" t="s">
        <v>549</v>
      </c>
      <c r="F14422" t="str">
        <f>VLOOKUP(orders[[#This Row],[product_id]],Products!A:C,3,0)</f>
        <v>Electronics</v>
      </c>
      <c r="G14422">
        <v>2</v>
      </c>
      <c r="H14422" s="6">
        <v>0.11079776248103863</v>
      </c>
      <c r="I14422" s="2">
        <f>VLOOKUP($E14422,
Products!$A$1:$F$201,MATCH(Orders!I$1,Products!$A$1:$F$1,0),0)</f>
        <v>32579.222893763279</v>
      </c>
      <c r="J14422" s="2">
        <f>VLOOKUP($E14422,
Products!$A$1:$F$201,MATCH(Orders!J$1,Products!$A$1:$F$1,0),0)</f>
        <v>22472.912188105081</v>
      </c>
    </row>
    <row r="14423" spans="1:10">
      <c r="A14423">
        <v>14422</v>
      </c>
      <c r="B14423" s="4">
        <v>45043</v>
      </c>
      <c r="C14423" s="10">
        <f>DATE(YEAR(orders[[#This Row],[order_date]]), MONTH(orders[[#This Row],[order_date]]), 1)</f>
        <v>45017</v>
      </c>
      <c r="D14423" t="s">
        <v>4003</v>
      </c>
      <c r="E14423" t="s">
        <v>590</v>
      </c>
      <c r="F14423" t="str">
        <f>VLOOKUP(orders[[#This Row],[product_id]],Products!A:C,3,0)</f>
        <v>Appliances</v>
      </c>
      <c r="G14423">
        <v>2</v>
      </c>
      <c r="H14423" s="6">
        <v>0.14145657564652425</v>
      </c>
      <c r="I14423" s="2">
        <f>VLOOKUP($E14423,
Products!$A$1:$F$201,MATCH(Orders!I$1,Products!$A$1:$F$1,0),0)</f>
        <v>2035.9251500591261</v>
      </c>
      <c r="J14423" s="2">
        <f>VLOOKUP($E14423,
Products!$A$1:$F$201,MATCH(Orders!J$1,Products!$A$1:$F$1,0),0)</f>
        <v>1473.8412378673991</v>
      </c>
    </row>
    <row r="14424" spans="1:10">
      <c r="A14424">
        <v>14423</v>
      </c>
      <c r="B14424" s="4">
        <v>45222</v>
      </c>
      <c r="C14424" s="10">
        <f>DATE(YEAR(orders[[#This Row],[order_date]]), MONTH(orders[[#This Row],[order_date]]), 1)</f>
        <v>45200</v>
      </c>
      <c r="D14424" t="s">
        <v>879</v>
      </c>
      <c r="E14424" t="s">
        <v>509</v>
      </c>
      <c r="F14424" t="str">
        <f>VLOOKUP(orders[[#This Row],[product_id]],Products!A:C,3,0)</f>
        <v>Appliances</v>
      </c>
      <c r="G14424">
        <v>1</v>
      </c>
      <c r="H14424" s="6">
        <v>6.4102281702831679E-2</v>
      </c>
      <c r="I14424" s="2">
        <f>VLOOKUP($E14424,
Products!$A$1:$F$201,MATCH(Orders!I$1,Products!$A$1:$F$1,0),0)</f>
        <v>23898.369282732219</v>
      </c>
      <c r="J14424" s="2">
        <f>VLOOKUP($E14424,
Products!$A$1:$F$201,MATCH(Orders!J$1,Products!$A$1:$F$1,0),0)</f>
        <v>16491.822147524919</v>
      </c>
    </row>
    <row r="14425" spans="1:10">
      <c r="A14425">
        <v>14424</v>
      </c>
      <c r="B14425" s="4">
        <v>45451</v>
      </c>
      <c r="C14425" s="10">
        <f>DATE(YEAR(orders[[#This Row],[order_date]]), MONTH(orders[[#This Row],[order_date]]), 1)</f>
        <v>45444</v>
      </c>
      <c r="D14425" t="s">
        <v>3712</v>
      </c>
      <c r="E14425" t="s">
        <v>628</v>
      </c>
      <c r="F14425" t="str">
        <f>VLOOKUP(orders[[#This Row],[product_id]],Products!A:C,3,0)</f>
        <v>Electronics</v>
      </c>
      <c r="G14425">
        <v>2</v>
      </c>
      <c r="H14425" s="6">
        <v>0.14784910448958538</v>
      </c>
      <c r="I14425" s="2">
        <f>VLOOKUP($E14425,
Products!$A$1:$F$201,MATCH(Orders!I$1,Products!$A$1:$F$1,0),0)</f>
        <v>2480.4343676348258</v>
      </c>
      <c r="J14425" s="2">
        <f>VLOOKUP($E14425,
Products!$A$1:$F$201,MATCH(Orders!J$1,Products!$A$1:$F$1,0),0)</f>
        <v>1932.862959692628</v>
      </c>
    </row>
    <row r="14426" spans="1:10">
      <c r="A14426">
        <v>14425</v>
      </c>
      <c r="B14426" s="4">
        <v>45327</v>
      </c>
      <c r="C14426" s="10">
        <f>DATE(YEAR(orders[[#This Row],[order_date]]), MONTH(orders[[#This Row],[order_date]]), 1)</f>
        <v>45323</v>
      </c>
      <c r="D14426" t="s">
        <v>2882</v>
      </c>
      <c r="E14426" t="s">
        <v>547</v>
      </c>
      <c r="F14426" t="str">
        <f>VLOOKUP(orders[[#This Row],[product_id]],Products!A:C,3,0)</f>
        <v>Appliances</v>
      </c>
      <c r="G14426">
        <v>2</v>
      </c>
      <c r="H14426" s="6">
        <v>9.3260691732834966E-2</v>
      </c>
      <c r="I14426" s="2">
        <f>VLOOKUP($E14426,
Products!$A$1:$F$201,MATCH(Orders!I$1,Products!$A$1:$F$1,0),0)</f>
        <v>2366.4310858022332</v>
      </c>
      <c r="J14426" s="2">
        <f>VLOOKUP($E14426,
Products!$A$1:$F$201,MATCH(Orders!J$1,Products!$A$1:$F$1,0),0)</f>
        <v>1841.1055346213741</v>
      </c>
    </row>
    <row r="14427" spans="1:10">
      <c r="A14427">
        <v>14426</v>
      </c>
      <c r="B14427" s="4">
        <v>45665</v>
      </c>
      <c r="C14427" s="10">
        <f>DATE(YEAR(orders[[#This Row],[order_date]]), MONTH(orders[[#This Row],[order_date]]), 1)</f>
        <v>45658</v>
      </c>
      <c r="D14427" t="s">
        <v>892</v>
      </c>
      <c r="E14427" t="s">
        <v>674</v>
      </c>
      <c r="F14427" t="str">
        <f>VLOOKUP(orders[[#This Row],[product_id]],Products!A:C,3,0)</f>
        <v>Appliances</v>
      </c>
      <c r="G14427">
        <v>1</v>
      </c>
      <c r="H14427" s="6">
        <v>9.979563109311404E-2</v>
      </c>
      <c r="I14427" s="2">
        <f>VLOOKUP($E14427,
Products!$A$1:$F$201,MATCH(Orders!I$1,Products!$A$1:$F$1,0),0)</f>
        <v>6324.5253633508046</v>
      </c>
      <c r="J14427" s="2">
        <f>VLOOKUP($E14427,
Products!$A$1:$F$201,MATCH(Orders!J$1,Products!$A$1:$F$1,0),0)</f>
        <v>4493.055585088201</v>
      </c>
    </row>
    <row r="14428" spans="1:10">
      <c r="A14428">
        <v>14427</v>
      </c>
      <c r="B14428" s="4">
        <v>45455</v>
      </c>
      <c r="C14428" s="10">
        <f>DATE(YEAR(orders[[#This Row],[order_date]]), MONTH(orders[[#This Row],[order_date]]), 1)</f>
        <v>45444</v>
      </c>
      <c r="D14428" t="s">
        <v>1792</v>
      </c>
      <c r="E14428" t="s">
        <v>669</v>
      </c>
      <c r="F14428" t="str">
        <f>VLOOKUP(orders[[#This Row],[product_id]],Products!A:C,3,0)</f>
        <v>Electronics</v>
      </c>
      <c r="G14428">
        <v>3</v>
      </c>
      <c r="H14428" s="6">
        <v>0.2192599791177553</v>
      </c>
      <c r="I14428" s="2">
        <f>VLOOKUP($E14428,
Products!$A$1:$F$201,MATCH(Orders!I$1,Products!$A$1:$F$1,0),0)</f>
        <v>11708.03419603835</v>
      </c>
      <c r="J14428" s="2">
        <f>VLOOKUP($E14428,
Products!$A$1:$F$201,MATCH(Orders!J$1,Products!$A$1:$F$1,0),0)</f>
        <v>7784.9580101998827</v>
      </c>
    </row>
    <row r="14429" spans="1:10">
      <c r="A14429">
        <v>14428</v>
      </c>
      <c r="B14429" s="4">
        <v>45483</v>
      </c>
      <c r="C14429" s="10">
        <f>DATE(YEAR(orders[[#This Row],[order_date]]), MONTH(orders[[#This Row],[order_date]]), 1)</f>
        <v>45474</v>
      </c>
      <c r="D14429" t="s">
        <v>3646</v>
      </c>
      <c r="E14429" t="s">
        <v>529</v>
      </c>
      <c r="F14429" t="str">
        <f>VLOOKUP(orders[[#This Row],[product_id]],Products!A:C,3,0)</f>
        <v>Electronics</v>
      </c>
      <c r="G14429">
        <v>2</v>
      </c>
      <c r="H14429" s="6">
        <v>0.24242138040815198</v>
      </c>
      <c r="I14429" s="2">
        <f>VLOOKUP($E14429,
Products!$A$1:$F$201,MATCH(Orders!I$1,Products!$A$1:$F$1,0),0)</f>
        <v>18308.801775351771</v>
      </c>
      <c r="J14429" s="2">
        <f>VLOOKUP($E14429,
Products!$A$1:$F$201,MATCH(Orders!J$1,Products!$A$1:$F$1,0),0)</f>
        <v>12027.24184831013</v>
      </c>
    </row>
    <row r="14430" spans="1:10">
      <c r="A14430">
        <v>14429</v>
      </c>
      <c r="B14430" s="4">
        <v>45476</v>
      </c>
      <c r="C14430" s="10">
        <f>DATE(YEAR(orders[[#This Row],[order_date]]), MONTH(orders[[#This Row],[order_date]]), 1)</f>
        <v>45474</v>
      </c>
      <c r="D14430" t="s">
        <v>2003</v>
      </c>
      <c r="E14430" t="s">
        <v>638</v>
      </c>
      <c r="F14430" t="str">
        <f>VLOOKUP(orders[[#This Row],[product_id]],Products!A:C,3,0)</f>
        <v>Electronics</v>
      </c>
      <c r="G14430">
        <v>1</v>
      </c>
      <c r="H14430" s="6">
        <v>0.2040514231445659</v>
      </c>
      <c r="I14430" s="2">
        <f>VLOOKUP($E14430,
Products!$A$1:$F$201,MATCH(Orders!I$1,Products!$A$1:$F$1,0),0)</f>
        <v>11118.17778596276</v>
      </c>
      <c r="J14430" s="2">
        <f>VLOOKUP($E14430,
Products!$A$1:$F$201,MATCH(Orders!J$1,Products!$A$1:$F$1,0),0)</f>
        <v>7887.697719413397</v>
      </c>
    </row>
    <row r="14431" spans="1:10">
      <c r="A14431">
        <v>14430</v>
      </c>
      <c r="B14431" s="4">
        <v>45286</v>
      </c>
      <c r="C14431" s="10">
        <f>DATE(YEAR(orders[[#This Row],[order_date]]), MONTH(orders[[#This Row],[order_date]]), 1)</f>
        <v>45261</v>
      </c>
      <c r="D14431" t="s">
        <v>3351</v>
      </c>
      <c r="E14431" t="s">
        <v>690</v>
      </c>
      <c r="F14431" t="str">
        <f>VLOOKUP(orders[[#This Row],[product_id]],Products!A:C,3,0)</f>
        <v>Electronics</v>
      </c>
      <c r="G14431">
        <v>2</v>
      </c>
      <c r="H14431" s="6">
        <v>0.15038025166941602</v>
      </c>
      <c r="I14431" s="2">
        <f>VLOOKUP($E14431,
Products!$A$1:$F$201,MATCH(Orders!I$1,Products!$A$1:$F$1,0),0)</f>
        <v>2338.2059552139431</v>
      </c>
      <c r="J14431" s="2">
        <f>VLOOKUP($E14431,
Products!$A$1:$F$201,MATCH(Orders!J$1,Products!$A$1:$F$1,0),0)</f>
        <v>1708.028418793489</v>
      </c>
    </row>
    <row r="14432" spans="1:10">
      <c r="A14432">
        <v>14431</v>
      </c>
      <c r="B14432" s="4">
        <v>44990</v>
      </c>
      <c r="C14432" s="10">
        <f>DATE(YEAR(orders[[#This Row],[order_date]]), MONTH(orders[[#This Row],[order_date]]), 1)</f>
        <v>44986</v>
      </c>
      <c r="D14432" t="s">
        <v>2963</v>
      </c>
      <c r="E14432" t="s">
        <v>572</v>
      </c>
      <c r="F14432" t="str">
        <f>VLOOKUP(orders[[#This Row],[product_id]],Products!A:C,3,0)</f>
        <v>Electronics</v>
      </c>
      <c r="G14432">
        <v>1</v>
      </c>
      <c r="H14432" s="6">
        <v>0.17415195764117364</v>
      </c>
      <c r="I14432" s="2">
        <f>VLOOKUP($E14432,
Products!$A$1:$F$201,MATCH(Orders!I$1,Products!$A$1:$F$1,0),0)</f>
        <v>28095.750781518611</v>
      </c>
      <c r="J14432" s="2">
        <f>VLOOKUP($E14432,
Products!$A$1:$F$201,MATCH(Orders!J$1,Products!$A$1:$F$1,0),0)</f>
        <v>21949.841961937182</v>
      </c>
    </row>
    <row r="14433" spans="1:10">
      <c r="A14433">
        <v>14432</v>
      </c>
      <c r="B14433" s="4">
        <v>45691</v>
      </c>
      <c r="C14433" s="10">
        <f>DATE(YEAR(orders[[#This Row],[order_date]]), MONTH(orders[[#This Row],[order_date]]), 1)</f>
        <v>45689</v>
      </c>
      <c r="D14433" t="s">
        <v>1714</v>
      </c>
      <c r="E14433" t="s">
        <v>516</v>
      </c>
      <c r="F14433" t="str">
        <f>VLOOKUP(orders[[#This Row],[product_id]],Products!A:C,3,0)</f>
        <v>Electronics</v>
      </c>
      <c r="G14433">
        <v>1</v>
      </c>
      <c r="H14433" s="6">
        <v>0.21417992356225718</v>
      </c>
      <c r="I14433" s="2">
        <f>VLOOKUP($E14433,
Products!$A$1:$F$201,MATCH(Orders!I$1,Products!$A$1:$F$1,0),0)</f>
        <v>12594.36437895595</v>
      </c>
      <c r="J14433" s="2">
        <f>VLOOKUP($E14433,
Products!$A$1:$F$201,MATCH(Orders!J$1,Products!$A$1:$F$1,0),0)</f>
        <v>9909.7267986522402</v>
      </c>
    </row>
    <row r="14434" spans="1:10">
      <c r="A14434">
        <v>14433</v>
      </c>
      <c r="B14434" s="4">
        <v>45700</v>
      </c>
      <c r="C14434" s="10">
        <f>DATE(YEAR(orders[[#This Row],[order_date]]), MONTH(orders[[#This Row],[order_date]]), 1)</f>
        <v>45689</v>
      </c>
      <c r="D14434" t="s">
        <v>1922</v>
      </c>
      <c r="E14434" t="s">
        <v>678</v>
      </c>
      <c r="F14434" t="str">
        <f>VLOOKUP(orders[[#This Row],[product_id]],Products!A:C,3,0)</f>
        <v>Appliances</v>
      </c>
      <c r="G14434">
        <v>2</v>
      </c>
      <c r="H14434" s="6">
        <v>7.9560475119268156E-2</v>
      </c>
      <c r="I14434" s="2">
        <f>VLOOKUP($E14434,
Products!$A$1:$F$201,MATCH(Orders!I$1,Products!$A$1:$F$1,0),0)</f>
        <v>24547.80463631255</v>
      </c>
      <c r="J14434" s="2">
        <f>VLOOKUP($E14434,
Products!$A$1:$F$201,MATCH(Orders!J$1,Products!$A$1:$F$1,0),0)</f>
        <v>16599.667533695861</v>
      </c>
    </row>
    <row r="14435" spans="1:10">
      <c r="A14435">
        <v>14434</v>
      </c>
      <c r="B14435" s="4">
        <v>45550</v>
      </c>
      <c r="C14435" s="10">
        <f>DATE(YEAR(orders[[#This Row],[order_date]]), MONTH(orders[[#This Row],[order_date]]), 1)</f>
        <v>45536</v>
      </c>
      <c r="D14435" t="s">
        <v>3503</v>
      </c>
      <c r="E14435" t="s">
        <v>601</v>
      </c>
      <c r="F14435" t="str">
        <f>VLOOKUP(orders[[#This Row],[product_id]],Products!A:C,3,0)</f>
        <v>Appliances</v>
      </c>
      <c r="G14435">
        <v>2</v>
      </c>
      <c r="H14435" s="6">
        <v>0.13365245979973966</v>
      </c>
      <c r="I14435" s="2">
        <f>VLOOKUP($E14435,
Products!$A$1:$F$201,MATCH(Orders!I$1,Products!$A$1:$F$1,0),0)</f>
        <v>2095.1354013205032</v>
      </c>
      <c r="J14435" s="2">
        <f>VLOOKUP($E14435,
Products!$A$1:$F$201,MATCH(Orders!J$1,Products!$A$1:$F$1,0),0)</f>
        <v>1374.592895200507</v>
      </c>
    </row>
    <row r="14436" spans="1:10">
      <c r="A14436">
        <v>14435</v>
      </c>
      <c r="B14436" s="4">
        <v>45028</v>
      </c>
      <c r="C14436" s="10">
        <f>DATE(YEAR(orders[[#This Row],[order_date]]), MONTH(orders[[#This Row],[order_date]]), 1)</f>
        <v>45017</v>
      </c>
      <c r="D14436" t="s">
        <v>1237</v>
      </c>
      <c r="E14436" t="s">
        <v>527</v>
      </c>
      <c r="F14436" t="str">
        <f>VLOOKUP(orders[[#This Row],[product_id]],Products!A:C,3,0)</f>
        <v>Appliances</v>
      </c>
      <c r="G14436">
        <v>3</v>
      </c>
      <c r="H14436" s="6">
        <v>7.5225966382973769E-2</v>
      </c>
      <c r="I14436" s="2">
        <f>VLOOKUP($E14436,
Products!$A$1:$F$201,MATCH(Orders!I$1,Products!$A$1:$F$1,0),0)</f>
        <v>25833.54427698228</v>
      </c>
      <c r="J14436" s="2">
        <f>VLOOKUP($E14436,
Products!$A$1:$F$201,MATCH(Orders!J$1,Products!$A$1:$F$1,0),0)</f>
        <v>16827.881451334611</v>
      </c>
    </row>
    <row r="14437" spans="1:10">
      <c r="A14437">
        <v>14436</v>
      </c>
      <c r="B14437" s="4">
        <v>45487</v>
      </c>
      <c r="C14437" s="10">
        <f>DATE(YEAR(orders[[#This Row],[order_date]]), MONTH(orders[[#This Row],[order_date]]), 1)</f>
        <v>45474</v>
      </c>
      <c r="D14437" t="s">
        <v>3705</v>
      </c>
      <c r="E14437" t="s">
        <v>644</v>
      </c>
      <c r="F14437" t="str">
        <f>VLOOKUP(orders[[#This Row],[product_id]],Products!A:C,3,0)</f>
        <v>Appliances</v>
      </c>
      <c r="G14437">
        <v>2</v>
      </c>
      <c r="H14437" s="6">
        <v>0.10743426131588428</v>
      </c>
      <c r="I14437" s="2">
        <f>VLOOKUP($E14437,
Products!$A$1:$F$201,MATCH(Orders!I$1,Products!$A$1:$F$1,0),0)</f>
        <v>2076.3860361463489</v>
      </c>
      <c r="J14437" s="2">
        <f>VLOOKUP($E14437,
Products!$A$1:$F$201,MATCH(Orders!J$1,Products!$A$1:$F$1,0),0)</f>
        <v>1496.280632568785</v>
      </c>
    </row>
    <row r="14438" spans="1:10">
      <c r="A14438">
        <v>14437</v>
      </c>
      <c r="B14438" s="4">
        <v>45973</v>
      </c>
      <c r="C14438" s="10">
        <f>DATE(YEAR(orders[[#This Row],[order_date]]), MONTH(orders[[#This Row],[order_date]]), 1)</f>
        <v>45962</v>
      </c>
      <c r="D14438" t="s">
        <v>1911</v>
      </c>
      <c r="E14438" t="s">
        <v>671</v>
      </c>
      <c r="F14438" t="str">
        <f>VLOOKUP(orders[[#This Row],[product_id]],Products!A:C,3,0)</f>
        <v>Electronics</v>
      </c>
      <c r="G14438">
        <v>3</v>
      </c>
      <c r="H14438" s="6">
        <v>0.21778846404371621</v>
      </c>
      <c r="I14438" s="2">
        <f>VLOOKUP($E14438,
Products!$A$1:$F$201,MATCH(Orders!I$1,Products!$A$1:$F$1,0),0)</f>
        <v>20226.002416343759</v>
      </c>
      <c r="J14438" s="2">
        <f>VLOOKUP($E14438,
Products!$A$1:$F$201,MATCH(Orders!J$1,Products!$A$1:$F$1,0),0)</f>
        <v>13513.884167631189</v>
      </c>
    </row>
    <row r="14439" spans="1:10">
      <c r="A14439">
        <v>14438</v>
      </c>
      <c r="B14439" s="4">
        <v>45770</v>
      </c>
      <c r="C14439" s="10">
        <f>DATE(YEAR(orders[[#This Row],[order_date]]), MONTH(orders[[#This Row],[order_date]]), 1)</f>
        <v>45748</v>
      </c>
      <c r="D14439" t="s">
        <v>3313</v>
      </c>
      <c r="E14439" t="s">
        <v>692</v>
      </c>
      <c r="F14439" t="str">
        <f>VLOOKUP(orders[[#This Row],[product_id]],Products!A:C,3,0)</f>
        <v>Electronics</v>
      </c>
      <c r="G14439">
        <v>2</v>
      </c>
      <c r="H14439" s="6">
        <v>0.10109839749281303</v>
      </c>
      <c r="I14439" s="2">
        <f>VLOOKUP($E14439,
Products!$A$1:$F$201,MATCH(Orders!I$1,Products!$A$1:$F$1,0),0)</f>
        <v>18150.337151787651</v>
      </c>
      <c r="J14439" s="2">
        <f>VLOOKUP($E14439,
Products!$A$1:$F$201,MATCH(Orders!J$1,Products!$A$1:$F$1,0),0)</f>
        <v>11965.45000430708</v>
      </c>
    </row>
    <row r="14440" spans="1:10">
      <c r="A14440">
        <v>14439</v>
      </c>
      <c r="B14440" s="4">
        <v>46014</v>
      </c>
      <c r="C14440" s="10">
        <f>DATE(YEAR(orders[[#This Row],[order_date]]), MONTH(orders[[#This Row],[order_date]]), 1)</f>
        <v>45992</v>
      </c>
      <c r="D14440" t="s">
        <v>933</v>
      </c>
      <c r="E14440" t="s">
        <v>591</v>
      </c>
      <c r="F14440" t="str">
        <f>VLOOKUP(orders[[#This Row],[product_id]],Products!A:C,3,0)</f>
        <v>Appliances</v>
      </c>
      <c r="G14440">
        <v>2</v>
      </c>
      <c r="H14440" s="6">
        <v>5.1178196629375151E-2</v>
      </c>
      <c r="I14440" s="2">
        <f>VLOOKUP($E14440,
Products!$A$1:$F$201,MATCH(Orders!I$1,Products!$A$1:$F$1,0),0)</f>
        <v>5828.0678031706884</v>
      </c>
      <c r="J14440" s="2">
        <f>VLOOKUP($E14440,
Products!$A$1:$F$201,MATCH(Orders!J$1,Products!$A$1:$F$1,0),0)</f>
        <v>3928.741316454903</v>
      </c>
    </row>
    <row r="14441" spans="1:10">
      <c r="A14441">
        <v>14440</v>
      </c>
      <c r="B14441" s="4">
        <v>45765</v>
      </c>
      <c r="C14441" s="10">
        <f>DATE(YEAR(orders[[#This Row],[order_date]]), MONTH(orders[[#This Row],[order_date]]), 1)</f>
        <v>45748</v>
      </c>
      <c r="D14441" t="s">
        <v>3319</v>
      </c>
      <c r="E14441" t="s">
        <v>637</v>
      </c>
      <c r="F14441" t="str">
        <f>VLOOKUP(orders[[#This Row],[product_id]],Products!A:C,3,0)</f>
        <v>Electronics</v>
      </c>
      <c r="G14441">
        <v>3</v>
      </c>
      <c r="H14441" s="6">
        <v>0.16675185509220034</v>
      </c>
      <c r="I14441" s="2">
        <f>VLOOKUP($E14441,
Products!$A$1:$F$201,MATCH(Orders!I$1,Products!$A$1:$F$1,0),0)</f>
        <v>2722.8882486231741</v>
      </c>
      <c r="J14441" s="2">
        <f>VLOOKUP($E14441,
Products!$A$1:$F$201,MATCH(Orders!J$1,Products!$A$1:$F$1,0),0)</f>
        <v>2155.455197032014</v>
      </c>
    </row>
    <row r="14442" spans="1:10">
      <c r="A14442">
        <v>14441</v>
      </c>
      <c r="B14442" s="4">
        <v>45607</v>
      </c>
      <c r="C14442" s="10">
        <f>DATE(YEAR(orders[[#This Row],[order_date]]), MONTH(orders[[#This Row],[order_date]]), 1)</f>
        <v>45597</v>
      </c>
      <c r="D14442" t="s">
        <v>1319</v>
      </c>
      <c r="E14442" t="s">
        <v>700</v>
      </c>
      <c r="F14442" t="str">
        <f>VLOOKUP(orders[[#This Row],[product_id]],Products!A:C,3,0)</f>
        <v>Electronics</v>
      </c>
      <c r="G14442">
        <v>3</v>
      </c>
      <c r="H14442" s="6">
        <v>0.20594032032413115</v>
      </c>
      <c r="I14442" s="2">
        <f>VLOOKUP($E14442,
Products!$A$1:$F$201,MATCH(Orders!I$1,Products!$A$1:$F$1,0),0)</f>
        <v>11070.26215043813</v>
      </c>
      <c r="J14442" s="2">
        <f>VLOOKUP($E14442,
Products!$A$1:$F$201,MATCH(Orders!J$1,Products!$A$1:$F$1,0),0)</f>
        <v>7867.3909748932683</v>
      </c>
    </row>
    <row r="14443" spans="1:10">
      <c r="A14443">
        <v>14442</v>
      </c>
      <c r="B14443" s="4">
        <v>45571</v>
      </c>
      <c r="C14443" s="10">
        <f>DATE(YEAR(orders[[#This Row],[order_date]]), MONTH(orders[[#This Row],[order_date]]), 1)</f>
        <v>45566</v>
      </c>
      <c r="D14443" t="s">
        <v>2842</v>
      </c>
      <c r="E14443" t="s">
        <v>643</v>
      </c>
      <c r="F14443" t="str">
        <f>VLOOKUP(orders[[#This Row],[product_id]],Products!A:C,3,0)</f>
        <v>Appliances</v>
      </c>
      <c r="G14443">
        <v>3</v>
      </c>
      <c r="H14443" s="6">
        <v>7.2515703984491212E-2</v>
      </c>
      <c r="I14443" s="2">
        <f>VLOOKUP($E14443,
Products!$A$1:$F$201,MATCH(Orders!I$1,Products!$A$1:$F$1,0),0)</f>
        <v>26269.068564891841</v>
      </c>
      <c r="J14443" s="2">
        <f>VLOOKUP($E14443,
Products!$A$1:$F$201,MATCH(Orders!J$1,Products!$A$1:$F$1,0),0)</f>
        <v>18867.564539756699</v>
      </c>
    </row>
    <row r="14444" spans="1:10">
      <c r="A14444">
        <v>14443</v>
      </c>
      <c r="B14444" s="4">
        <v>45325</v>
      </c>
      <c r="C14444" s="10">
        <f>DATE(YEAR(orders[[#This Row],[order_date]]), MONTH(orders[[#This Row],[order_date]]), 1)</f>
        <v>45323</v>
      </c>
      <c r="D14444" t="s">
        <v>3921</v>
      </c>
      <c r="E14444" t="s">
        <v>524</v>
      </c>
      <c r="F14444" t="str">
        <f>VLOOKUP(orders[[#This Row],[product_id]],Products!A:C,3,0)</f>
        <v>Electronics</v>
      </c>
      <c r="G14444">
        <v>1</v>
      </c>
      <c r="H14444" s="6">
        <v>0.11159917956999406</v>
      </c>
      <c r="I14444" s="2">
        <f>VLOOKUP($E14444,
Products!$A$1:$F$201,MATCH(Orders!I$1,Products!$A$1:$F$1,0),0)</f>
        <v>13162.372749153699</v>
      </c>
      <c r="J14444" s="2">
        <f>VLOOKUP($E14444,
Products!$A$1:$F$201,MATCH(Orders!J$1,Products!$A$1:$F$1,0),0)</f>
        <v>8772.7564251238819</v>
      </c>
    </row>
    <row r="14445" spans="1:10">
      <c r="A14445">
        <v>14444</v>
      </c>
      <c r="B14445" s="4">
        <v>45331</v>
      </c>
      <c r="C14445" s="10">
        <f>DATE(YEAR(orders[[#This Row],[order_date]]), MONTH(orders[[#This Row],[order_date]]), 1)</f>
        <v>45323</v>
      </c>
      <c r="D14445" t="s">
        <v>4437</v>
      </c>
      <c r="E14445" t="s">
        <v>587</v>
      </c>
      <c r="F14445" t="str">
        <f>VLOOKUP(orders[[#This Row],[product_id]],Products!A:C,3,0)</f>
        <v>Electronics</v>
      </c>
      <c r="G14445">
        <v>2</v>
      </c>
      <c r="H14445" s="6">
        <v>0.21074015415807471</v>
      </c>
      <c r="I14445" s="2">
        <f>VLOOKUP($E14445,
Products!$A$1:$F$201,MATCH(Orders!I$1,Products!$A$1:$F$1,0),0)</f>
        <v>16527.367619686949</v>
      </c>
      <c r="J14445" s="2">
        <f>VLOOKUP($E14445,
Products!$A$1:$F$201,MATCH(Orders!J$1,Products!$A$1:$F$1,0),0)</f>
        <v>12533.62883070202</v>
      </c>
    </row>
    <row r="14446" spans="1:10">
      <c r="A14446">
        <v>14445</v>
      </c>
      <c r="B14446" s="4">
        <v>45752</v>
      </c>
      <c r="C14446" s="10">
        <f>DATE(YEAR(orders[[#This Row],[order_date]]), MONTH(orders[[#This Row],[order_date]]), 1)</f>
        <v>45748</v>
      </c>
      <c r="D14446" t="s">
        <v>2471</v>
      </c>
      <c r="E14446" t="s">
        <v>661</v>
      </c>
      <c r="F14446" t="str">
        <f>VLOOKUP(orders[[#This Row],[product_id]],Products!A:C,3,0)</f>
        <v>Electronics</v>
      </c>
      <c r="G14446">
        <v>3</v>
      </c>
      <c r="H14446" s="6">
        <v>0.22580710538969956</v>
      </c>
      <c r="I14446" s="2">
        <f>VLOOKUP($E14446,
Products!$A$1:$F$201,MATCH(Orders!I$1,Products!$A$1:$F$1,0),0)</f>
        <v>18760.038541255031</v>
      </c>
      <c r="J14446" s="2">
        <f>VLOOKUP($E14446,
Products!$A$1:$F$201,MATCH(Orders!J$1,Products!$A$1:$F$1,0),0)</f>
        <v>13545.127547708629</v>
      </c>
    </row>
    <row r="14447" spans="1:10">
      <c r="A14447">
        <v>14446</v>
      </c>
      <c r="B14447" s="4">
        <v>45573</v>
      </c>
      <c r="C14447" s="10">
        <f>DATE(YEAR(orders[[#This Row],[order_date]]), MONTH(orders[[#This Row],[order_date]]), 1)</f>
        <v>45566</v>
      </c>
      <c r="D14447" t="s">
        <v>3568</v>
      </c>
      <c r="E14447" t="s">
        <v>600</v>
      </c>
      <c r="F14447" t="str">
        <f>VLOOKUP(orders[[#This Row],[product_id]],Products!A:C,3,0)</f>
        <v>Electronics</v>
      </c>
      <c r="G14447">
        <v>3</v>
      </c>
      <c r="H14447" s="6">
        <v>0.13086395712379273</v>
      </c>
      <c r="I14447" s="2">
        <f>VLOOKUP($E14447,
Products!$A$1:$F$201,MATCH(Orders!I$1,Products!$A$1:$F$1,0),0)</f>
        <v>2556.7009232610858</v>
      </c>
      <c r="J14447" s="2">
        <f>VLOOKUP($E14447,
Products!$A$1:$F$201,MATCH(Orders!J$1,Products!$A$1:$F$1,0),0)</f>
        <v>2002.3128715328869</v>
      </c>
    </row>
    <row r="14448" spans="1:10">
      <c r="A14448">
        <v>14447</v>
      </c>
      <c r="B14448" s="4">
        <v>44961</v>
      </c>
      <c r="C14448" s="10">
        <f>DATE(YEAR(orders[[#This Row],[order_date]]), MONTH(orders[[#This Row],[order_date]]), 1)</f>
        <v>44958</v>
      </c>
      <c r="D14448" t="s">
        <v>955</v>
      </c>
      <c r="E14448" t="s">
        <v>522</v>
      </c>
      <c r="F14448" t="str">
        <f>VLOOKUP(orders[[#This Row],[product_id]],Products!A:C,3,0)</f>
        <v>Appliances</v>
      </c>
      <c r="G14448">
        <v>2</v>
      </c>
      <c r="H14448" s="6">
        <v>6.2005371461230814E-2</v>
      </c>
      <c r="I14448" s="2">
        <f>VLOOKUP($E14448,
Products!$A$1:$F$201,MATCH(Orders!I$1,Products!$A$1:$F$1,0),0)</f>
        <v>24966.707940261898</v>
      </c>
      <c r="J14448" s="2">
        <f>VLOOKUP($E14448,
Products!$A$1:$F$201,MATCH(Orders!J$1,Products!$A$1:$F$1,0),0)</f>
        <v>19868.70644165645</v>
      </c>
    </row>
    <row r="14449" spans="1:10">
      <c r="A14449">
        <v>14448</v>
      </c>
      <c r="B14449" s="4">
        <v>45346</v>
      </c>
      <c r="C14449" s="10">
        <f>DATE(YEAR(orders[[#This Row],[order_date]]), MONTH(orders[[#This Row],[order_date]]), 1)</f>
        <v>45323</v>
      </c>
      <c r="D14449" t="s">
        <v>2978</v>
      </c>
      <c r="E14449" t="s">
        <v>529</v>
      </c>
      <c r="F14449" t="str">
        <f>VLOOKUP(orders[[#This Row],[product_id]],Products!A:C,3,0)</f>
        <v>Electronics</v>
      </c>
      <c r="G14449">
        <v>1</v>
      </c>
      <c r="H14449" s="6">
        <v>0.2186434726377984</v>
      </c>
      <c r="I14449" s="2">
        <f>VLOOKUP($E14449,
Products!$A$1:$F$201,MATCH(Orders!I$1,Products!$A$1:$F$1,0),0)</f>
        <v>18308.801775351771</v>
      </c>
      <c r="J14449" s="2">
        <f>VLOOKUP($E14449,
Products!$A$1:$F$201,MATCH(Orders!J$1,Products!$A$1:$F$1,0),0)</f>
        <v>12027.24184831013</v>
      </c>
    </row>
    <row r="14450" spans="1:10">
      <c r="A14450">
        <v>14449</v>
      </c>
      <c r="B14450" s="4">
        <v>45303</v>
      </c>
      <c r="C14450" s="10">
        <f>DATE(YEAR(orders[[#This Row],[order_date]]), MONTH(orders[[#This Row],[order_date]]), 1)</f>
        <v>45292</v>
      </c>
      <c r="D14450" t="s">
        <v>3656</v>
      </c>
      <c r="E14450" t="s">
        <v>634</v>
      </c>
      <c r="F14450" t="str">
        <f>VLOOKUP(orders[[#This Row],[product_id]],Products!A:C,3,0)</f>
        <v>Appliances</v>
      </c>
      <c r="G14450">
        <v>2</v>
      </c>
      <c r="H14450" s="6">
        <v>0.10428013320399251</v>
      </c>
      <c r="I14450" s="2">
        <f>VLOOKUP($E14450,
Products!$A$1:$F$201,MATCH(Orders!I$1,Products!$A$1:$F$1,0),0)</f>
        <v>25631.29637331214</v>
      </c>
      <c r="J14450" s="2">
        <f>VLOOKUP($E14450,
Products!$A$1:$F$201,MATCH(Orders!J$1,Products!$A$1:$F$1,0),0)</f>
        <v>17692.643397044121</v>
      </c>
    </row>
    <row r="14451" spans="1:10">
      <c r="A14451">
        <v>14450</v>
      </c>
      <c r="B14451" s="4">
        <v>45146</v>
      </c>
      <c r="C14451" s="10">
        <f>DATE(YEAR(orders[[#This Row],[order_date]]), MONTH(orders[[#This Row],[order_date]]), 1)</f>
        <v>45139</v>
      </c>
      <c r="D14451" t="s">
        <v>2648</v>
      </c>
      <c r="E14451" t="s">
        <v>510</v>
      </c>
      <c r="F14451" t="str">
        <f>VLOOKUP(orders[[#This Row],[product_id]],Products!A:C,3,0)</f>
        <v>Appliances</v>
      </c>
      <c r="G14451">
        <v>1</v>
      </c>
      <c r="H14451" s="6">
        <v>9.0682738241097224E-2</v>
      </c>
      <c r="I14451" s="2">
        <f>VLOOKUP($E14451,
Products!$A$1:$F$201,MATCH(Orders!I$1,Products!$A$1:$F$1,0),0)</f>
        <v>23457.606610250739</v>
      </c>
      <c r="J14451" s="2">
        <f>VLOOKUP($E14451,
Products!$A$1:$F$201,MATCH(Orders!J$1,Products!$A$1:$F$1,0),0)</f>
        <v>17038.831523124281</v>
      </c>
    </row>
    <row r="14452" spans="1:10">
      <c r="A14452">
        <v>14451</v>
      </c>
      <c r="B14452" s="4">
        <v>45623</v>
      </c>
      <c r="C14452" s="10">
        <f>DATE(YEAR(orders[[#This Row],[order_date]]), MONTH(orders[[#This Row],[order_date]]), 1)</f>
        <v>45597</v>
      </c>
      <c r="D14452" t="s">
        <v>3724</v>
      </c>
      <c r="E14452" t="s">
        <v>665</v>
      </c>
      <c r="F14452" t="str">
        <f>VLOOKUP(orders[[#This Row],[product_id]],Products!A:C,3,0)</f>
        <v>Electronics</v>
      </c>
      <c r="G14452">
        <v>3</v>
      </c>
      <c r="H14452" s="6">
        <v>0.18499013628523972</v>
      </c>
      <c r="I14452" s="2">
        <f>VLOOKUP($E14452,
Products!$A$1:$F$201,MATCH(Orders!I$1,Products!$A$1:$F$1,0),0)</f>
        <v>2381.208040848107</v>
      </c>
      <c r="J14452" s="2">
        <f>VLOOKUP($E14452,
Products!$A$1:$F$201,MATCH(Orders!J$1,Products!$A$1:$F$1,0),0)</f>
        <v>1615.320210979525</v>
      </c>
    </row>
    <row r="14453" spans="1:10">
      <c r="A14453">
        <v>14452</v>
      </c>
      <c r="B14453" s="4">
        <v>45268</v>
      </c>
      <c r="C14453" s="10">
        <f>DATE(YEAR(orders[[#This Row],[order_date]]), MONTH(orders[[#This Row],[order_date]]), 1)</f>
        <v>45261</v>
      </c>
      <c r="D14453" t="s">
        <v>1378</v>
      </c>
      <c r="E14453" t="s">
        <v>558</v>
      </c>
      <c r="F14453" t="str">
        <f>VLOOKUP(orders[[#This Row],[product_id]],Products!A:C,3,0)</f>
        <v>Electronics</v>
      </c>
      <c r="G14453">
        <v>1</v>
      </c>
      <c r="H14453" s="6">
        <v>0.16428063780274987</v>
      </c>
      <c r="I14453" s="2">
        <f>VLOOKUP($E14453,
Products!$A$1:$F$201,MATCH(Orders!I$1,Products!$A$1:$F$1,0),0)</f>
        <v>30121.382934618541</v>
      </c>
      <c r="J14453" s="2">
        <f>VLOOKUP($E14453,
Products!$A$1:$F$201,MATCH(Orders!J$1,Products!$A$1:$F$1,0),0)</f>
        <v>20439.226581954921</v>
      </c>
    </row>
    <row r="14454" spans="1:10">
      <c r="A14454">
        <v>14453</v>
      </c>
      <c r="B14454" s="4">
        <v>45679</v>
      </c>
      <c r="C14454" s="10">
        <f>DATE(YEAR(orders[[#This Row],[order_date]]), MONTH(orders[[#This Row],[order_date]]), 1)</f>
        <v>45658</v>
      </c>
      <c r="D14454" t="s">
        <v>2921</v>
      </c>
      <c r="E14454" t="s">
        <v>586</v>
      </c>
      <c r="F14454" t="str">
        <f>VLOOKUP(orders[[#This Row],[product_id]],Products!A:C,3,0)</f>
        <v>Appliances</v>
      </c>
      <c r="G14454">
        <v>1</v>
      </c>
      <c r="H14454" s="6">
        <v>6.8516374804389338E-2</v>
      </c>
      <c r="I14454" s="2">
        <f>VLOOKUP($E14454,
Products!$A$1:$F$201,MATCH(Orders!I$1,Products!$A$1:$F$1,0),0)</f>
        <v>22928.971424497449</v>
      </c>
      <c r="J14454" s="2">
        <f>VLOOKUP($E14454,
Products!$A$1:$F$201,MATCH(Orders!J$1,Products!$A$1:$F$1,0),0)</f>
        <v>17801.356740692991</v>
      </c>
    </row>
    <row r="14455" spans="1:10">
      <c r="A14455">
        <v>14454</v>
      </c>
      <c r="B14455" s="4">
        <v>45342</v>
      </c>
      <c r="C14455" s="10">
        <f>DATE(YEAR(orders[[#This Row],[order_date]]), MONTH(orders[[#This Row],[order_date]]), 1)</f>
        <v>45323</v>
      </c>
      <c r="D14455" t="s">
        <v>2863</v>
      </c>
      <c r="E14455" t="s">
        <v>690</v>
      </c>
      <c r="F14455" t="str">
        <f>VLOOKUP(orders[[#This Row],[product_id]],Products!A:C,3,0)</f>
        <v>Electronics</v>
      </c>
      <c r="G14455">
        <v>1</v>
      </c>
      <c r="H14455" s="6">
        <v>0.21699542714301887</v>
      </c>
      <c r="I14455" s="2">
        <f>VLOOKUP($E14455,
Products!$A$1:$F$201,MATCH(Orders!I$1,Products!$A$1:$F$1,0),0)</f>
        <v>2338.2059552139431</v>
      </c>
      <c r="J14455" s="2">
        <f>VLOOKUP($E14455,
Products!$A$1:$F$201,MATCH(Orders!J$1,Products!$A$1:$F$1,0),0)</f>
        <v>1708.028418793489</v>
      </c>
    </row>
    <row r="14456" spans="1:10">
      <c r="A14456">
        <v>14455</v>
      </c>
      <c r="B14456" s="4">
        <v>45864</v>
      </c>
      <c r="C14456" s="10">
        <f>DATE(YEAR(orders[[#This Row],[order_date]]), MONTH(orders[[#This Row],[order_date]]), 1)</f>
        <v>45839</v>
      </c>
      <c r="D14456" t="s">
        <v>2502</v>
      </c>
      <c r="E14456" t="s">
        <v>676</v>
      </c>
      <c r="F14456" t="str">
        <f>VLOOKUP(orders[[#This Row],[product_id]],Products!A:C,3,0)</f>
        <v>Electronics</v>
      </c>
      <c r="G14456">
        <v>2</v>
      </c>
      <c r="H14456" s="6">
        <v>0.16178735755588577</v>
      </c>
      <c r="I14456" s="2">
        <f>VLOOKUP($E14456,
Products!$A$1:$F$201,MATCH(Orders!I$1,Products!$A$1:$F$1,0),0)</f>
        <v>30008.64884218746</v>
      </c>
      <c r="J14456" s="2">
        <f>VLOOKUP($E14456,
Products!$A$1:$F$201,MATCH(Orders!J$1,Products!$A$1:$F$1,0),0)</f>
        <v>19907.2372539471</v>
      </c>
    </row>
    <row r="14457" spans="1:10">
      <c r="A14457">
        <v>14456</v>
      </c>
      <c r="B14457" s="4">
        <v>45933</v>
      </c>
      <c r="C14457" s="10">
        <f>DATE(YEAR(orders[[#This Row],[order_date]]), MONTH(orders[[#This Row],[order_date]]), 1)</f>
        <v>45931</v>
      </c>
      <c r="D14457" t="s">
        <v>3950</v>
      </c>
      <c r="E14457" t="s">
        <v>591</v>
      </c>
      <c r="F14457" t="str">
        <f>VLOOKUP(orders[[#This Row],[product_id]],Products!A:C,3,0)</f>
        <v>Appliances</v>
      </c>
      <c r="G14457">
        <v>3</v>
      </c>
      <c r="H14457" s="6">
        <v>0.14017853387970838</v>
      </c>
      <c r="I14457" s="2">
        <f>VLOOKUP($E14457,
Products!$A$1:$F$201,MATCH(Orders!I$1,Products!$A$1:$F$1,0),0)</f>
        <v>5828.0678031706884</v>
      </c>
      <c r="J14457" s="2">
        <f>VLOOKUP($E14457,
Products!$A$1:$F$201,MATCH(Orders!J$1,Products!$A$1:$F$1,0),0)</f>
        <v>3928.741316454903</v>
      </c>
    </row>
    <row r="14458" spans="1:10">
      <c r="A14458">
        <v>14457</v>
      </c>
      <c r="B14458" s="4">
        <v>45606</v>
      </c>
      <c r="C14458" s="10">
        <f>DATE(YEAR(orders[[#This Row],[order_date]]), MONTH(orders[[#This Row],[order_date]]), 1)</f>
        <v>45597</v>
      </c>
      <c r="D14458" t="s">
        <v>4288</v>
      </c>
      <c r="E14458" t="s">
        <v>608</v>
      </c>
      <c r="F14458" t="str">
        <f>VLOOKUP(orders[[#This Row],[product_id]],Products!A:C,3,0)</f>
        <v>Electronics</v>
      </c>
      <c r="G14458">
        <v>1</v>
      </c>
      <c r="H14458" s="6">
        <v>0.24902498198652151</v>
      </c>
      <c r="I14458" s="2">
        <f>VLOOKUP($E14458,
Products!$A$1:$F$201,MATCH(Orders!I$1,Products!$A$1:$F$1,0),0)</f>
        <v>32509.710212279751</v>
      </c>
      <c r="J14458" s="2">
        <f>VLOOKUP($E14458,
Products!$A$1:$F$201,MATCH(Orders!J$1,Products!$A$1:$F$1,0),0)</f>
        <v>23699.228985408761</v>
      </c>
    </row>
    <row r="14459" spans="1:10">
      <c r="A14459">
        <v>14458</v>
      </c>
      <c r="B14459" s="4">
        <v>45674</v>
      </c>
      <c r="C14459" s="10">
        <f>DATE(YEAR(orders[[#This Row],[order_date]]), MONTH(orders[[#This Row],[order_date]]), 1)</f>
        <v>45658</v>
      </c>
      <c r="D14459" t="s">
        <v>4656</v>
      </c>
      <c r="E14459" t="s">
        <v>672</v>
      </c>
      <c r="F14459" t="str">
        <f>VLOOKUP(orders[[#This Row],[product_id]],Products!A:C,3,0)</f>
        <v>Electronics</v>
      </c>
      <c r="G14459">
        <v>1</v>
      </c>
      <c r="H14459" s="6">
        <v>0.14623560586681114</v>
      </c>
      <c r="I14459" s="2">
        <f>VLOOKUP($E14459,
Products!$A$1:$F$201,MATCH(Orders!I$1,Products!$A$1:$F$1,0),0)</f>
        <v>29856.340212906369</v>
      </c>
      <c r="J14459" s="2">
        <f>VLOOKUP($E14459,
Products!$A$1:$F$201,MATCH(Orders!J$1,Products!$A$1:$F$1,0),0)</f>
        <v>19759.064823078941</v>
      </c>
    </row>
    <row r="14460" spans="1:10">
      <c r="A14460">
        <v>14459</v>
      </c>
      <c r="B14460" s="4">
        <v>45732</v>
      </c>
      <c r="C14460" s="10">
        <f>DATE(YEAR(orders[[#This Row],[order_date]]), MONTH(orders[[#This Row],[order_date]]), 1)</f>
        <v>45717</v>
      </c>
      <c r="D14460" t="s">
        <v>1002</v>
      </c>
      <c r="E14460" t="s">
        <v>667</v>
      </c>
      <c r="F14460" t="str">
        <f>VLOOKUP(orders[[#This Row],[product_id]],Products!A:C,3,0)</f>
        <v>Electronics</v>
      </c>
      <c r="G14460">
        <v>1</v>
      </c>
      <c r="H14460" s="6">
        <v>0.23387049958300923</v>
      </c>
      <c r="I14460" s="2">
        <f>VLOOKUP($E14460,
Products!$A$1:$F$201,MATCH(Orders!I$1,Products!$A$1:$F$1,0),0)</f>
        <v>2491.507056421975</v>
      </c>
      <c r="J14460" s="2">
        <f>VLOOKUP($E14460,
Products!$A$1:$F$201,MATCH(Orders!J$1,Products!$A$1:$F$1,0),0)</f>
        <v>1871.4408177277719</v>
      </c>
    </row>
    <row r="14461" spans="1:10">
      <c r="A14461">
        <v>14460</v>
      </c>
      <c r="B14461" s="4">
        <v>45238</v>
      </c>
      <c r="C14461" s="10">
        <f>DATE(YEAR(orders[[#This Row],[order_date]]), MONTH(orders[[#This Row],[order_date]]), 1)</f>
        <v>45231</v>
      </c>
      <c r="D14461" t="s">
        <v>2633</v>
      </c>
      <c r="E14461" t="s">
        <v>585</v>
      </c>
      <c r="F14461" t="str">
        <f>VLOOKUP(orders[[#This Row],[product_id]],Products!A:C,3,0)</f>
        <v>Appliances</v>
      </c>
      <c r="G14461">
        <v>1</v>
      </c>
      <c r="H14461" s="6">
        <v>9.7141549130025442E-2</v>
      </c>
      <c r="I14461" s="2">
        <f>VLOOKUP($E14461,
Products!$A$1:$F$201,MATCH(Orders!I$1,Products!$A$1:$F$1,0),0)</f>
        <v>24049.2355837664</v>
      </c>
      <c r="J14461" s="2">
        <f>VLOOKUP($E14461,
Products!$A$1:$F$201,MATCH(Orders!J$1,Products!$A$1:$F$1,0),0)</f>
        <v>19053.338129326308</v>
      </c>
    </row>
    <row r="14462" spans="1:10">
      <c r="A14462">
        <v>14461</v>
      </c>
      <c r="B14462" s="4">
        <v>44981</v>
      </c>
      <c r="C14462" s="10">
        <f>DATE(YEAR(orders[[#This Row],[order_date]]), MONTH(orders[[#This Row],[order_date]]), 1)</f>
        <v>44958</v>
      </c>
      <c r="D14462" t="s">
        <v>2996</v>
      </c>
      <c r="E14462" t="s">
        <v>510</v>
      </c>
      <c r="F14462" t="str">
        <f>VLOOKUP(orders[[#This Row],[product_id]],Products!A:C,3,0)</f>
        <v>Appliances</v>
      </c>
      <c r="G14462">
        <v>1</v>
      </c>
      <c r="H14462" s="6">
        <v>0.13618098611151763</v>
      </c>
      <c r="I14462" s="2">
        <f>VLOOKUP($E14462,
Products!$A$1:$F$201,MATCH(Orders!I$1,Products!$A$1:$F$1,0),0)</f>
        <v>23457.606610250739</v>
      </c>
      <c r="J14462" s="2">
        <f>VLOOKUP($E14462,
Products!$A$1:$F$201,MATCH(Orders!J$1,Products!$A$1:$F$1,0),0)</f>
        <v>17038.831523124281</v>
      </c>
    </row>
    <row r="14463" spans="1:10">
      <c r="A14463">
        <v>14462</v>
      </c>
      <c r="B14463" s="4">
        <v>45620</v>
      </c>
      <c r="C14463" s="10">
        <f>DATE(YEAR(orders[[#This Row],[order_date]]), MONTH(orders[[#This Row],[order_date]]), 1)</f>
        <v>45597</v>
      </c>
      <c r="D14463" t="s">
        <v>2962</v>
      </c>
      <c r="E14463" t="s">
        <v>523</v>
      </c>
      <c r="F14463" t="str">
        <f>VLOOKUP(orders[[#This Row],[product_id]],Products!A:C,3,0)</f>
        <v>Electronics</v>
      </c>
      <c r="G14463">
        <v>3</v>
      </c>
      <c r="H14463" s="6">
        <v>0.12413687749701509</v>
      </c>
      <c r="I14463" s="2">
        <f>VLOOKUP($E14463,
Products!$A$1:$F$201,MATCH(Orders!I$1,Products!$A$1:$F$1,0),0)</f>
        <v>27240.414518089601</v>
      </c>
      <c r="J14463" s="2">
        <f>VLOOKUP($E14463,
Products!$A$1:$F$201,MATCH(Orders!J$1,Products!$A$1:$F$1,0),0)</f>
        <v>21217.524617692769</v>
      </c>
    </row>
    <row r="14464" spans="1:10">
      <c r="A14464">
        <v>14463</v>
      </c>
      <c r="B14464" s="4">
        <v>45460</v>
      </c>
      <c r="C14464" s="10">
        <f>DATE(YEAR(orders[[#This Row],[order_date]]), MONTH(orders[[#This Row],[order_date]]), 1)</f>
        <v>45444</v>
      </c>
      <c r="D14464" t="s">
        <v>1972</v>
      </c>
      <c r="E14464" t="s">
        <v>637</v>
      </c>
      <c r="F14464" t="str">
        <f>VLOOKUP(orders[[#This Row],[product_id]],Products!A:C,3,0)</f>
        <v>Electronics</v>
      </c>
      <c r="G14464">
        <v>3</v>
      </c>
      <c r="H14464" s="6">
        <v>0.15348897757543334</v>
      </c>
      <c r="I14464" s="2">
        <f>VLOOKUP($E14464,
Products!$A$1:$F$201,MATCH(Orders!I$1,Products!$A$1:$F$1,0),0)</f>
        <v>2722.8882486231741</v>
      </c>
      <c r="J14464" s="2">
        <f>VLOOKUP($E14464,
Products!$A$1:$F$201,MATCH(Orders!J$1,Products!$A$1:$F$1,0),0)</f>
        <v>2155.455197032014</v>
      </c>
    </row>
    <row r="14465" spans="1:10">
      <c r="A14465">
        <v>14464</v>
      </c>
      <c r="B14465" s="4">
        <v>45031</v>
      </c>
      <c r="C14465" s="10">
        <f>DATE(YEAR(orders[[#This Row],[order_date]]), MONTH(orders[[#This Row],[order_date]]), 1)</f>
        <v>45017</v>
      </c>
      <c r="D14465" t="s">
        <v>4031</v>
      </c>
      <c r="E14465" t="s">
        <v>614</v>
      </c>
      <c r="F14465" t="str">
        <f>VLOOKUP(orders[[#This Row],[product_id]],Products!A:C,3,0)</f>
        <v>Electronics</v>
      </c>
      <c r="G14465">
        <v>1</v>
      </c>
      <c r="H14465" s="6">
        <v>0.18439327837788858</v>
      </c>
      <c r="I14465" s="2">
        <f>VLOOKUP($E14465,
Products!$A$1:$F$201,MATCH(Orders!I$1,Products!$A$1:$F$1,0),0)</f>
        <v>27394.979060178921</v>
      </c>
      <c r="J14465" s="2">
        <f>VLOOKUP($E14465,
Products!$A$1:$F$201,MATCH(Orders!J$1,Products!$A$1:$F$1,0),0)</f>
        <v>20497.911427865951</v>
      </c>
    </row>
    <row r="14466" spans="1:10">
      <c r="A14466">
        <v>14465</v>
      </c>
      <c r="B14466" s="4">
        <v>45220</v>
      </c>
      <c r="C14466" s="10">
        <f>DATE(YEAR(orders[[#This Row],[order_date]]), MONTH(orders[[#This Row],[order_date]]), 1)</f>
        <v>45200</v>
      </c>
      <c r="D14466" t="s">
        <v>1811</v>
      </c>
      <c r="E14466" t="s">
        <v>596</v>
      </c>
      <c r="F14466" t="str">
        <f>VLOOKUP(orders[[#This Row],[product_id]],Products!A:C,3,0)</f>
        <v>Electronics</v>
      </c>
      <c r="G14466">
        <v>3</v>
      </c>
      <c r="H14466" s="6">
        <v>0.20799695698397466</v>
      </c>
      <c r="I14466" s="2">
        <f>VLOOKUP($E14466,
Products!$A$1:$F$201,MATCH(Orders!I$1,Products!$A$1:$F$1,0),0)</f>
        <v>12935.39757670891</v>
      </c>
      <c r="J14466" s="2">
        <f>VLOOKUP($E14466,
Products!$A$1:$F$201,MATCH(Orders!J$1,Products!$A$1:$F$1,0),0)</f>
        <v>9648.6160598594815</v>
      </c>
    </row>
    <row r="14467" spans="1:10">
      <c r="A14467">
        <v>14466</v>
      </c>
      <c r="B14467" s="4">
        <v>45806</v>
      </c>
      <c r="C14467" s="10">
        <f>DATE(YEAR(orders[[#This Row],[order_date]]), MONTH(orders[[#This Row],[order_date]]), 1)</f>
        <v>45778</v>
      </c>
      <c r="D14467" t="s">
        <v>2163</v>
      </c>
      <c r="E14467" t="s">
        <v>575</v>
      </c>
      <c r="F14467" t="str">
        <f>VLOOKUP(orders[[#This Row],[product_id]],Products!A:C,3,0)</f>
        <v>Appliances</v>
      </c>
      <c r="G14467">
        <v>3</v>
      </c>
      <c r="H14467" s="6">
        <v>8.491556693256469E-2</v>
      </c>
      <c r="I14467" s="2">
        <f>VLOOKUP($E14467,
Products!$A$1:$F$201,MATCH(Orders!I$1,Products!$A$1:$F$1,0),0)</f>
        <v>25283.54628276427</v>
      </c>
      <c r="J14467" s="2">
        <f>VLOOKUP($E14467,
Products!$A$1:$F$201,MATCH(Orders!J$1,Products!$A$1:$F$1,0),0)</f>
        <v>19310.503554692368</v>
      </c>
    </row>
    <row r="14468" spans="1:10">
      <c r="A14468">
        <v>14467</v>
      </c>
      <c r="B14468" s="4">
        <v>45477</v>
      </c>
      <c r="C14468" s="10">
        <f>DATE(YEAR(orders[[#This Row],[order_date]]), MONTH(orders[[#This Row],[order_date]]), 1)</f>
        <v>45474</v>
      </c>
      <c r="D14468" t="s">
        <v>4252</v>
      </c>
      <c r="E14468" t="s">
        <v>644</v>
      </c>
      <c r="F14468" t="str">
        <f>VLOOKUP(orders[[#This Row],[product_id]],Products!A:C,3,0)</f>
        <v>Appliances</v>
      </c>
      <c r="G14468">
        <v>2</v>
      </c>
      <c r="H14468" s="6">
        <v>8.2214962453141804E-2</v>
      </c>
      <c r="I14468" s="2">
        <f>VLOOKUP($E14468,
Products!$A$1:$F$201,MATCH(Orders!I$1,Products!$A$1:$F$1,0),0)</f>
        <v>2076.3860361463489</v>
      </c>
      <c r="J14468" s="2">
        <f>VLOOKUP($E14468,
Products!$A$1:$F$201,MATCH(Orders!J$1,Products!$A$1:$F$1,0),0)</f>
        <v>1496.280632568785</v>
      </c>
    </row>
    <row r="14469" spans="1:10">
      <c r="A14469">
        <v>14468</v>
      </c>
      <c r="B14469" s="4">
        <v>45837</v>
      </c>
      <c r="C14469" s="10">
        <f>DATE(YEAR(orders[[#This Row],[order_date]]), MONTH(orders[[#This Row],[order_date]]), 1)</f>
        <v>45809</v>
      </c>
      <c r="D14469" t="s">
        <v>2272</v>
      </c>
      <c r="E14469" t="s">
        <v>680</v>
      </c>
      <c r="F14469" t="str">
        <f>VLOOKUP(orders[[#This Row],[product_id]],Products!A:C,3,0)</f>
        <v>Electronics</v>
      </c>
      <c r="G14469">
        <v>3</v>
      </c>
      <c r="H14469" s="6">
        <v>0.18674249366319914</v>
      </c>
      <c r="I14469" s="2">
        <f>VLOOKUP($E14469,
Products!$A$1:$F$201,MATCH(Orders!I$1,Products!$A$1:$F$1,0),0)</f>
        <v>31627.348891742429</v>
      </c>
      <c r="J14469" s="2">
        <f>VLOOKUP($E14469,
Products!$A$1:$F$201,MATCH(Orders!J$1,Products!$A$1:$F$1,0),0)</f>
        <v>23219.930812036979</v>
      </c>
    </row>
    <row r="14470" spans="1:10">
      <c r="A14470">
        <v>14469</v>
      </c>
      <c r="B14470" s="4">
        <v>45301</v>
      </c>
      <c r="C14470" s="10">
        <f>DATE(YEAR(orders[[#This Row],[order_date]]), MONTH(orders[[#This Row],[order_date]]), 1)</f>
        <v>45292</v>
      </c>
      <c r="D14470" t="s">
        <v>1733</v>
      </c>
      <c r="E14470" t="s">
        <v>586</v>
      </c>
      <c r="F14470" t="str">
        <f>VLOOKUP(orders[[#This Row],[product_id]],Products!A:C,3,0)</f>
        <v>Appliances</v>
      </c>
      <c r="G14470">
        <v>2</v>
      </c>
      <c r="H14470" s="6">
        <v>9.2390537751583027E-2</v>
      </c>
      <c r="I14470" s="2">
        <f>VLOOKUP($E14470,
Products!$A$1:$F$201,MATCH(Orders!I$1,Products!$A$1:$F$1,0),0)</f>
        <v>22928.971424497449</v>
      </c>
      <c r="J14470" s="2">
        <f>VLOOKUP($E14470,
Products!$A$1:$F$201,MATCH(Orders!J$1,Products!$A$1:$F$1,0),0)</f>
        <v>17801.356740692991</v>
      </c>
    </row>
    <row r="14471" spans="1:10">
      <c r="A14471">
        <v>14470</v>
      </c>
      <c r="B14471" s="4">
        <v>45376</v>
      </c>
      <c r="C14471" s="10">
        <f>DATE(YEAR(orders[[#This Row],[order_date]]), MONTH(orders[[#This Row],[order_date]]), 1)</f>
        <v>45352</v>
      </c>
      <c r="D14471" t="s">
        <v>3971</v>
      </c>
      <c r="E14471" t="s">
        <v>536</v>
      </c>
      <c r="F14471" t="str">
        <f>VLOOKUP(orders[[#This Row],[product_id]],Products!A:C,3,0)</f>
        <v>Appliances</v>
      </c>
      <c r="G14471">
        <v>1</v>
      </c>
      <c r="H14471" s="6">
        <v>7.52270006063257E-2</v>
      </c>
      <c r="I14471" s="2">
        <f>VLOOKUP($E14471,
Products!$A$1:$F$201,MATCH(Orders!I$1,Products!$A$1:$F$1,0),0)</f>
        <v>25818.123603836499</v>
      </c>
      <c r="J14471" s="2">
        <f>VLOOKUP($E14471,
Products!$A$1:$F$201,MATCH(Orders!J$1,Products!$A$1:$F$1,0),0)</f>
        <v>18462.729442964981</v>
      </c>
    </row>
    <row r="14472" spans="1:10">
      <c r="A14472">
        <v>14471</v>
      </c>
      <c r="B14472" s="4">
        <v>46010</v>
      </c>
      <c r="C14472" s="10">
        <f>DATE(YEAR(orders[[#This Row],[order_date]]), MONTH(orders[[#This Row],[order_date]]), 1)</f>
        <v>45992</v>
      </c>
      <c r="D14472" t="s">
        <v>3833</v>
      </c>
      <c r="E14472" t="s">
        <v>518</v>
      </c>
      <c r="F14472" t="str">
        <f>VLOOKUP(orders[[#This Row],[product_id]],Products!A:C,3,0)</f>
        <v>Electronics</v>
      </c>
      <c r="G14472">
        <v>2</v>
      </c>
      <c r="H14472" s="6">
        <v>0.20418749644950751</v>
      </c>
      <c r="I14472" s="2">
        <f>VLOOKUP($E14472,
Products!$A$1:$F$201,MATCH(Orders!I$1,Products!$A$1:$F$1,0),0)</f>
        <v>23393.890826127132</v>
      </c>
      <c r="J14472" s="2">
        <f>VLOOKUP($E14472,
Products!$A$1:$F$201,MATCH(Orders!J$1,Products!$A$1:$F$1,0),0)</f>
        <v>16064.756531016081</v>
      </c>
    </row>
    <row r="14473" spans="1:10">
      <c r="A14473">
        <v>14472</v>
      </c>
      <c r="B14473" s="4">
        <v>45738</v>
      </c>
      <c r="C14473" s="10">
        <f>DATE(YEAR(orders[[#This Row],[order_date]]), MONTH(orders[[#This Row],[order_date]]), 1)</f>
        <v>45717</v>
      </c>
      <c r="D14473" t="s">
        <v>3014</v>
      </c>
      <c r="E14473" t="s">
        <v>528</v>
      </c>
      <c r="F14473" t="str">
        <f>VLOOKUP(orders[[#This Row],[product_id]],Products!A:C,3,0)</f>
        <v>Appliances</v>
      </c>
      <c r="G14473">
        <v>2</v>
      </c>
      <c r="H14473" s="6">
        <v>0.12787516756903769</v>
      </c>
      <c r="I14473" s="2">
        <f>VLOOKUP($E14473,
Products!$A$1:$F$201,MATCH(Orders!I$1,Products!$A$1:$F$1,0),0)</f>
        <v>5741.145946914552</v>
      </c>
      <c r="J14473" s="2">
        <f>VLOOKUP($E14473,
Products!$A$1:$F$201,MATCH(Orders!J$1,Products!$A$1:$F$1,0),0)</f>
        <v>4112.7219202399874</v>
      </c>
    </row>
    <row r="14474" spans="1:10">
      <c r="A14474">
        <v>14473</v>
      </c>
      <c r="B14474" s="4">
        <v>45316</v>
      </c>
      <c r="C14474" s="10">
        <f>DATE(YEAR(orders[[#This Row],[order_date]]), MONTH(orders[[#This Row],[order_date]]), 1)</f>
        <v>45292</v>
      </c>
      <c r="D14474" t="s">
        <v>4370</v>
      </c>
      <c r="E14474" t="s">
        <v>570</v>
      </c>
      <c r="F14474" t="str">
        <f>VLOOKUP(orders[[#This Row],[product_id]],Products!A:C,3,0)</f>
        <v>Electronics</v>
      </c>
      <c r="G14474">
        <v>2</v>
      </c>
      <c r="H14474" s="6">
        <v>0.18252872423749694</v>
      </c>
      <c r="I14474" s="2">
        <f>VLOOKUP($E14474,
Products!$A$1:$F$201,MATCH(Orders!I$1,Products!$A$1:$F$1,0),0)</f>
        <v>10978.62820425244</v>
      </c>
      <c r="J14474" s="2">
        <f>VLOOKUP($E14474,
Products!$A$1:$F$201,MATCH(Orders!J$1,Products!$A$1:$F$1,0),0)</f>
        <v>7174.697588469895</v>
      </c>
    </row>
    <row r="14475" spans="1:10">
      <c r="A14475">
        <v>14474</v>
      </c>
      <c r="B14475" s="4">
        <v>45593</v>
      </c>
      <c r="C14475" s="10">
        <f>DATE(YEAR(orders[[#This Row],[order_date]]), MONTH(orders[[#This Row],[order_date]]), 1)</f>
        <v>45566</v>
      </c>
      <c r="D14475" t="s">
        <v>2295</v>
      </c>
      <c r="E14475" t="s">
        <v>701</v>
      </c>
      <c r="F14475" t="str">
        <f>VLOOKUP(orders[[#This Row],[product_id]],Products!A:C,3,0)</f>
        <v>Electronics</v>
      </c>
      <c r="G14475">
        <v>3</v>
      </c>
      <c r="H14475" s="6">
        <v>0.23549959786291325</v>
      </c>
      <c r="I14475" s="2">
        <f>VLOOKUP($E14475,
Products!$A$1:$F$201,MATCH(Orders!I$1,Products!$A$1:$F$1,0),0)</f>
        <v>19562.35470664543</v>
      </c>
      <c r="J14475" s="2">
        <f>VLOOKUP($E14475,
Products!$A$1:$F$201,MATCH(Orders!J$1,Products!$A$1:$F$1,0),0)</f>
        <v>13782.49498098754</v>
      </c>
    </row>
    <row r="14476" spans="1:10">
      <c r="A14476">
        <v>14475</v>
      </c>
      <c r="B14476" s="4">
        <v>45067</v>
      </c>
      <c r="C14476" s="10">
        <f>DATE(YEAR(orders[[#This Row],[order_date]]), MONTH(orders[[#This Row],[order_date]]), 1)</f>
        <v>45047</v>
      </c>
      <c r="D14476" t="s">
        <v>3133</v>
      </c>
      <c r="E14476" t="s">
        <v>535</v>
      </c>
      <c r="F14476" t="str">
        <f>VLOOKUP(orders[[#This Row],[product_id]],Products!A:C,3,0)</f>
        <v>Appliances</v>
      </c>
      <c r="G14476">
        <v>3</v>
      </c>
      <c r="H14476" s="6">
        <v>6.5619598199978368E-2</v>
      </c>
      <c r="I14476" s="2">
        <f>VLOOKUP($E14476,
Products!$A$1:$F$201,MATCH(Orders!I$1,Products!$A$1:$F$1,0),0)</f>
        <v>25188.460642954858</v>
      </c>
      <c r="J14476" s="2">
        <f>VLOOKUP($E14476,
Products!$A$1:$F$201,MATCH(Orders!J$1,Products!$A$1:$F$1,0),0)</f>
        <v>18873.341689191599</v>
      </c>
    </row>
    <row r="14477" spans="1:10">
      <c r="A14477">
        <v>14476</v>
      </c>
      <c r="B14477" s="4">
        <v>45800</v>
      </c>
      <c r="C14477" s="10">
        <f>DATE(YEAR(orders[[#This Row],[order_date]]), MONTH(orders[[#This Row],[order_date]]), 1)</f>
        <v>45778</v>
      </c>
      <c r="D14477" t="s">
        <v>4264</v>
      </c>
      <c r="E14477" t="s">
        <v>664</v>
      </c>
      <c r="F14477" t="str">
        <f>VLOOKUP(orders[[#This Row],[product_id]],Products!A:C,3,0)</f>
        <v>Appliances</v>
      </c>
      <c r="G14477">
        <v>3</v>
      </c>
      <c r="H14477" s="6">
        <v>0.13240397022222994</v>
      </c>
      <c r="I14477" s="2">
        <f>VLOOKUP($E14477,
Products!$A$1:$F$201,MATCH(Orders!I$1,Products!$A$1:$F$1,0),0)</f>
        <v>2181.6314584966208</v>
      </c>
      <c r="J14477" s="2">
        <f>VLOOKUP($E14477,
Products!$A$1:$F$201,MATCH(Orders!J$1,Products!$A$1:$F$1,0),0)</f>
        <v>1607.5776178781809</v>
      </c>
    </row>
    <row r="14478" spans="1:10">
      <c r="A14478">
        <v>14477</v>
      </c>
      <c r="B14478" s="4">
        <v>45769</v>
      </c>
      <c r="C14478" s="10">
        <f>DATE(YEAR(orders[[#This Row],[order_date]]), MONTH(orders[[#This Row],[order_date]]), 1)</f>
        <v>45748</v>
      </c>
      <c r="D14478" t="s">
        <v>801</v>
      </c>
      <c r="E14478" t="s">
        <v>552</v>
      </c>
      <c r="F14478" t="str">
        <f>VLOOKUP(orders[[#This Row],[product_id]],Products!A:C,3,0)</f>
        <v>Electronics</v>
      </c>
      <c r="G14478">
        <v>3</v>
      </c>
      <c r="H14478" s="6">
        <v>0.1234314337565785</v>
      </c>
      <c r="I14478" s="2">
        <f>VLOOKUP($E14478,
Products!$A$1:$F$201,MATCH(Orders!I$1,Products!$A$1:$F$1,0),0)</f>
        <v>20326.88586940234</v>
      </c>
      <c r="J14478" s="2">
        <f>VLOOKUP($E14478,
Products!$A$1:$F$201,MATCH(Orders!J$1,Products!$A$1:$F$1,0),0)</f>
        <v>14896.572579237891</v>
      </c>
    </row>
    <row r="14479" spans="1:10">
      <c r="A14479">
        <v>14478</v>
      </c>
      <c r="B14479" s="4">
        <v>45523</v>
      </c>
      <c r="C14479" s="10">
        <f>DATE(YEAR(orders[[#This Row],[order_date]]), MONTH(orders[[#This Row],[order_date]]), 1)</f>
        <v>45505</v>
      </c>
      <c r="D14479" t="s">
        <v>4638</v>
      </c>
      <c r="E14479" t="s">
        <v>649</v>
      </c>
      <c r="F14479" t="str">
        <f>VLOOKUP(orders[[#This Row],[product_id]],Products!A:C,3,0)</f>
        <v>Electronics</v>
      </c>
      <c r="G14479">
        <v>2</v>
      </c>
      <c r="H14479" s="6">
        <v>0.24380540105125587</v>
      </c>
      <c r="I14479" s="2">
        <f>VLOOKUP($E14479,
Products!$A$1:$F$201,MATCH(Orders!I$1,Products!$A$1:$F$1,0),0)</f>
        <v>13109.676759490871</v>
      </c>
      <c r="J14479" s="2">
        <f>VLOOKUP($E14479,
Products!$A$1:$F$201,MATCH(Orders!J$1,Products!$A$1:$F$1,0),0)</f>
        <v>9497.2301945627187</v>
      </c>
    </row>
    <row r="14480" spans="1:10">
      <c r="A14480">
        <v>14479</v>
      </c>
      <c r="B14480" s="4">
        <v>45878</v>
      </c>
      <c r="C14480" s="10">
        <f>DATE(YEAR(orders[[#This Row],[order_date]]), MONTH(orders[[#This Row],[order_date]]), 1)</f>
        <v>45870</v>
      </c>
      <c r="D14480" t="s">
        <v>2065</v>
      </c>
      <c r="E14480" t="s">
        <v>676</v>
      </c>
      <c r="F14480" t="str">
        <f>VLOOKUP(orders[[#This Row],[product_id]],Products!A:C,3,0)</f>
        <v>Electronics</v>
      </c>
      <c r="G14480">
        <v>2</v>
      </c>
      <c r="H14480" s="6">
        <v>0.19340490904877855</v>
      </c>
      <c r="I14480" s="2">
        <f>VLOOKUP($E14480,
Products!$A$1:$F$201,MATCH(Orders!I$1,Products!$A$1:$F$1,0),0)</f>
        <v>30008.64884218746</v>
      </c>
      <c r="J14480" s="2">
        <f>VLOOKUP($E14480,
Products!$A$1:$F$201,MATCH(Orders!J$1,Products!$A$1:$F$1,0),0)</f>
        <v>19907.2372539471</v>
      </c>
    </row>
    <row r="14481" spans="1:10">
      <c r="A14481">
        <v>14480</v>
      </c>
      <c r="B14481" s="4">
        <v>45478</v>
      </c>
      <c r="C14481" s="10">
        <f>DATE(YEAR(orders[[#This Row],[order_date]]), MONTH(orders[[#This Row],[order_date]]), 1)</f>
        <v>45474</v>
      </c>
      <c r="D14481" t="s">
        <v>3522</v>
      </c>
      <c r="E14481" t="s">
        <v>636</v>
      </c>
      <c r="F14481" t="str">
        <f>VLOOKUP(orders[[#This Row],[product_id]],Products!A:C,3,0)</f>
        <v>Appliances</v>
      </c>
      <c r="G14481">
        <v>1</v>
      </c>
      <c r="H14481" s="6">
        <v>6.7553734898594536E-2</v>
      </c>
      <c r="I14481" s="2">
        <f>VLOOKUP($E14481,
Products!$A$1:$F$201,MATCH(Orders!I$1,Products!$A$1:$F$1,0),0)</f>
        <v>2035.5647279372099</v>
      </c>
      <c r="J14481" s="2">
        <f>VLOOKUP($E14481,
Products!$A$1:$F$201,MATCH(Orders!J$1,Products!$A$1:$F$1,0),0)</f>
        <v>1486.048843699655</v>
      </c>
    </row>
    <row r="14482" spans="1:10">
      <c r="A14482">
        <v>14481</v>
      </c>
      <c r="B14482" s="4">
        <v>45299</v>
      </c>
      <c r="C14482" s="10">
        <f>DATE(YEAR(orders[[#This Row],[order_date]]), MONTH(orders[[#This Row],[order_date]]), 1)</f>
        <v>45292</v>
      </c>
      <c r="D14482" t="s">
        <v>2750</v>
      </c>
      <c r="E14482" t="s">
        <v>517</v>
      </c>
      <c r="F14482" t="str">
        <f>VLOOKUP(orders[[#This Row],[product_id]],Products!A:C,3,0)</f>
        <v>Electronics</v>
      </c>
      <c r="G14482">
        <v>1</v>
      </c>
      <c r="H14482" s="6">
        <v>0.10825318409333921</v>
      </c>
      <c r="I14482" s="2">
        <f>VLOOKUP($E14482,
Products!$A$1:$F$201,MATCH(Orders!I$1,Products!$A$1:$F$1,0),0)</f>
        <v>30304.143268168769</v>
      </c>
      <c r="J14482" s="2">
        <f>VLOOKUP($E14482,
Products!$A$1:$F$201,MATCH(Orders!J$1,Products!$A$1:$F$1,0),0)</f>
        <v>23998.194785181578</v>
      </c>
    </row>
    <row r="14483" spans="1:10">
      <c r="A14483">
        <v>14482</v>
      </c>
      <c r="B14483" s="4">
        <v>45574</v>
      </c>
      <c r="C14483" s="10">
        <f>DATE(YEAR(orders[[#This Row],[order_date]]), MONTH(orders[[#This Row],[order_date]]), 1)</f>
        <v>45566</v>
      </c>
      <c r="D14483" t="s">
        <v>2445</v>
      </c>
      <c r="E14483" t="s">
        <v>644</v>
      </c>
      <c r="F14483" t="str">
        <f>VLOOKUP(orders[[#This Row],[product_id]],Products!A:C,3,0)</f>
        <v>Appliances</v>
      </c>
      <c r="G14483">
        <v>3</v>
      </c>
      <c r="H14483" s="6">
        <v>5.8263090080875463E-2</v>
      </c>
      <c r="I14483" s="2">
        <f>VLOOKUP($E14483,
Products!$A$1:$F$201,MATCH(Orders!I$1,Products!$A$1:$F$1,0),0)</f>
        <v>2076.3860361463489</v>
      </c>
      <c r="J14483" s="2">
        <f>VLOOKUP($E14483,
Products!$A$1:$F$201,MATCH(Orders!J$1,Products!$A$1:$F$1,0),0)</f>
        <v>1496.280632568785</v>
      </c>
    </row>
    <row r="14484" spans="1:10">
      <c r="A14484">
        <v>14483</v>
      </c>
      <c r="B14484" s="4">
        <v>45259</v>
      </c>
      <c r="C14484" s="10">
        <f>DATE(YEAR(orders[[#This Row],[order_date]]), MONTH(orders[[#This Row],[order_date]]), 1)</f>
        <v>45231</v>
      </c>
      <c r="D14484" t="s">
        <v>4500</v>
      </c>
      <c r="E14484" t="s">
        <v>521</v>
      </c>
      <c r="F14484" t="str">
        <f>VLOOKUP(orders[[#This Row],[product_id]],Products!A:C,3,0)</f>
        <v>Electronics</v>
      </c>
      <c r="G14484">
        <v>3</v>
      </c>
      <c r="H14484" s="6">
        <v>0.2040243292920898</v>
      </c>
      <c r="I14484" s="2">
        <f>VLOOKUP($E14484,
Products!$A$1:$F$201,MATCH(Orders!I$1,Products!$A$1:$F$1,0),0)</f>
        <v>18373.691083837519</v>
      </c>
      <c r="J14484" s="2">
        <f>VLOOKUP($E14484,
Products!$A$1:$F$201,MATCH(Orders!J$1,Products!$A$1:$F$1,0),0)</f>
        <v>14409.80197321412</v>
      </c>
    </row>
    <row r="14485" spans="1:10">
      <c r="A14485">
        <v>14484</v>
      </c>
      <c r="B14485" s="4">
        <v>45319</v>
      </c>
      <c r="C14485" s="10">
        <f>DATE(YEAR(orders[[#This Row],[order_date]]), MONTH(orders[[#This Row],[order_date]]), 1)</f>
        <v>45292</v>
      </c>
      <c r="D14485" t="s">
        <v>2058</v>
      </c>
      <c r="E14485" t="s">
        <v>662</v>
      </c>
      <c r="F14485" t="str">
        <f>VLOOKUP(orders[[#This Row],[product_id]],Products!A:C,3,0)</f>
        <v>Electronics</v>
      </c>
      <c r="G14485">
        <v>1</v>
      </c>
      <c r="H14485" s="6">
        <v>0.20281396056668691</v>
      </c>
      <c r="I14485" s="2">
        <f>VLOOKUP($E14485,
Products!$A$1:$F$201,MATCH(Orders!I$1,Products!$A$1:$F$1,0),0)</f>
        <v>20028.650831777191</v>
      </c>
      <c r="J14485" s="2">
        <f>VLOOKUP($E14485,
Products!$A$1:$F$201,MATCH(Orders!J$1,Products!$A$1:$F$1,0),0)</f>
        <v>14139.84905320309</v>
      </c>
    </row>
    <row r="14486" spans="1:10">
      <c r="A14486">
        <v>14485</v>
      </c>
      <c r="B14486" s="4">
        <v>45321</v>
      </c>
      <c r="C14486" s="10">
        <f>DATE(YEAR(orders[[#This Row],[order_date]]), MONTH(orders[[#This Row],[order_date]]), 1)</f>
        <v>45292</v>
      </c>
      <c r="D14486" t="s">
        <v>4273</v>
      </c>
      <c r="E14486" t="s">
        <v>622</v>
      </c>
      <c r="F14486" t="str">
        <f>VLOOKUP(orders[[#This Row],[product_id]],Products!A:C,3,0)</f>
        <v>Electronics</v>
      </c>
      <c r="G14486">
        <v>2</v>
      </c>
      <c r="H14486" s="6">
        <v>0.1165169126528989</v>
      </c>
      <c r="I14486" s="2">
        <f>VLOOKUP($E14486,
Products!$A$1:$F$201,MATCH(Orders!I$1,Products!$A$1:$F$1,0),0)</f>
        <v>29891.969506397199</v>
      </c>
      <c r="J14486" s="2">
        <f>VLOOKUP($E14486,
Products!$A$1:$F$201,MATCH(Orders!J$1,Products!$A$1:$F$1,0),0)</f>
        <v>20298.690993957589</v>
      </c>
    </row>
    <row r="14487" spans="1:10">
      <c r="A14487">
        <v>14486</v>
      </c>
      <c r="B14487" s="4">
        <v>44961</v>
      </c>
      <c r="C14487" s="10">
        <f>DATE(YEAR(orders[[#This Row],[order_date]]), MONTH(orders[[#This Row],[order_date]]), 1)</f>
        <v>44958</v>
      </c>
      <c r="D14487" t="s">
        <v>1534</v>
      </c>
      <c r="E14487" t="s">
        <v>654</v>
      </c>
      <c r="F14487" t="str">
        <f>VLOOKUP(orders[[#This Row],[product_id]],Products!A:C,3,0)</f>
        <v>Electronics</v>
      </c>
      <c r="G14487">
        <v>1</v>
      </c>
      <c r="H14487" s="6">
        <v>0.20692866676992475</v>
      </c>
      <c r="I14487" s="2">
        <f>VLOOKUP($E14487,
Products!$A$1:$F$201,MATCH(Orders!I$1,Products!$A$1:$F$1,0),0)</f>
        <v>2480.90324078101</v>
      </c>
      <c r="J14487" s="2">
        <f>VLOOKUP($E14487,
Products!$A$1:$F$201,MATCH(Orders!J$1,Products!$A$1:$F$1,0),0)</f>
        <v>1964.543440578911</v>
      </c>
    </row>
    <row r="14488" spans="1:10">
      <c r="A14488">
        <v>14487</v>
      </c>
      <c r="B14488" s="4">
        <v>45083</v>
      </c>
      <c r="C14488" s="10">
        <f>DATE(YEAR(orders[[#This Row],[order_date]]), MONTH(orders[[#This Row],[order_date]]), 1)</f>
        <v>45078</v>
      </c>
      <c r="D14488" t="s">
        <v>2367</v>
      </c>
      <c r="E14488" t="s">
        <v>614</v>
      </c>
      <c r="F14488" t="str">
        <f>VLOOKUP(orders[[#This Row],[product_id]],Products!A:C,3,0)</f>
        <v>Electronics</v>
      </c>
      <c r="G14488">
        <v>1</v>
      </c>
      <c r="H14488" s="6">
        <v>0.11149561360460668</v>
      </c>
      <c r="I14488" s="2">
        <f>VLOOKUP($E14488,
Products!$A$1:$F$201,MATCH(Orders!I$1,Products!$A$1:$F$1,0),0)</f>
        <v>27394.979060178921</v>
      </c>
      <c r="J14488" s="2">
        <f>VLOOKUP($E14488,
Products!$A$1:$F$201,MATCH(Orders!J$1,Products!$A$1:$F$1,0),0)</f>
        <v>20497.911427865951</v>
      </c>
    </row>
    <row r="14489" spans="1:10">
      <c r="A14489">
        <v>14488</v>
      </c>
      <c r="B14489" s="4">
        <v>45830</v>
      </c>
      <c r="C14489" s="10">
        <f>DATE(YEAR(orders[[#This Row],[order_date]]), MONTH(orders[[#This Row],[order_date]]), 1)</f>
        <v>45809</v>
      </c>
      <c r="D14489" t="s">
        <v>2248</v>
      </c>
      <c r="E14489" t="s">
        <v>563</v>
      </c>
      <c r="F14489" t="str">
        <f>VLOOKUP(orders[[#This Row],[product_id]],Products!A:C,3,0)</f>
        <v>Electronics</v>
      </c>
      <c r="G14489">
        <v>2</v>
      </c>
      <c r="H14489" s="6">
        <v>0.10837399983330492</v>
      </c>
      <c r="I14489" s="2">
        <f>VLOOKUP($E14489,
Products!$A$1:$F$201,MATCH(Orders!I$1,Products!$A$1:$F$1,0),0)</f>
        <v>2267.1489506516559</v>
      </c>
      <c r="J14489" s="2">
        <f>VLOOKUP($E14489,
Products!$A$1:$F$201,MATCH(Orders!J$1,Products!$A$1:$F$1,0),0)</f>
        <v>1538.7671398485211</v>
      </c>
    </row>
    <row r="14490" spans="1:10">
      <c r="A14490">
        <v>14489</v>
      </c>
      <c r="B14490" s="4">
        <v>45893</v>
      </c>
      <c r="C14490" s="10">
        <f>DATE(YEAR(orders[[#This Row],[order_date]]), MONTH(orders[[#This Row],[order_date]]), 1)</f>
        <v>45870</v>
      </c>
      <c r="D14490" t="s">
        <v>1631</v>
      </c>
      <c r="E14490" t="s">
        <v>676</v>
      </c>
      <c r="F14490" t="str">
        <f>VLOOKUP(orders[[#This Row],[product_id]],Products!A:C,3,0)</f>
        <v>Electronics</v>
      </c>
      <c r="G14490">
        <v>1</v>
      </c>
      <c r="H14490" s="6">
        <v>0.14880210113700346</v>
      </c>
      <c r="I14490" s="2">
        <f>VLOOKUP($E14490,
Products!$A$1:$F$201,MATCH(Orders!I$1,Products!$A$1:$F$1,0),0)</f>
        <v>30008.64884218746</v>
      </c>
      <c r="J14490" s="2">
        <f>VLOOKUP($E14490,
Products!$A$1:$F$201,MATCH(Orders!J$1,Products!$A$1:$F$1,0),0)</f>
        <v>19907.2372539471</v>
      </c>
    </row>
    <row r="14491" spans="1:10">
      <c r="A14491">
        <v>14490</v>
      </c>
      <c r="B14491" s="4">
        <v>45322</v>
      </c>
      <c r="C14491" s="10">
        <f>DATE(YEAR(orders[[#This Row],[order_date]]), MONTH(orders[[#This Row],[order_date]]), 1)</f>
        <v>45292</v>
      </c>
      <c r="D14491" t="s">
        <v>1854</v>
      </c>
      <c r="E14491" t="s">
        <v>510</v>
      </c>
      <c r="F14491" t="str">
        <f>VLOOKUP(orders[[#This Row],[product_id]],Products!A:C,3,0)</f>
        <v>Appliances</v>
      </c>
      <c r="G14491">
        <v>2</v>
      </c>
      <c r="H14491" s="6">
        <v>0.14364892616655495</v>
      </c>
      <c r="I14491" s="2">
        <f>VLOOKUP($E14491,
Products!$A$1:$F$201,MATCH(Orders!I$1,Products!$A$1:$F$1,0),0)</f>
        <v>23457.606610250739</v>
      </c>
      <c r="J14491" s="2">
        <f>VLOOKUP($E14491,
Products!$A$1:$F$201,MATCH(Orders!J$1,Products!$A$1:$F$1,0),0)</f>
        <v>17038.831523124281</v>
      </c>
    </row>
    <row r="14492" spans="1:10">
      <c r="A14492">
        <v>14491</v>
      </c>
      <c r="B14492" s="4">
        <v>45133</v>
      </c>
      <c r="C14492" s="10">
        <f>DATE(YEAR(orders[[#This Row],[order_date]]), MONTH(orders[[#This Row],[order_date]]), 1)</f>
        <v>45108</v>
      </c>
      <c r="D14492" t="s">
        <v>2512</v>
      </c>
      <c r="E14492" t="s">
        <v>685</v>
      </c>
      <c r="F14492" t="str">
        <f>VLOOKUP(orders[[#This Row],[product_id]],Products!A:C,3,0)</f>
        <v>Electronics</v>
      </c>
      <c r="G14492">
        <v>1</v>
      </c>
      <c r="H14492" s="6">
        <v>0.12394368606333604</v>
      </c>
      <c r="I14492" s="2">
        <f>VLOOKUP($E14492,
Products!$A$1:$F$201,MATCH(Orders!I$1,Products!$A$1:$F$1,0),0)</f>
        <v>30011.61348468516</v>
      </c>
      <c r="J14492" s="2">
        <f>VLOOKUP($E14492,
Products!$A$1:$F$201,MATCH(Orders!J$1,Products!$A$1:$F$1,0),0)</f>
        <v>20796.213094008199</v>
      </c>
    </row>
    <row r="14493" spans="1:10">
      <c r="A14493">
        <v>14492</v>
      </c>
      <c r="B14493" s="4">
        <v>45547</v>
      </c>
      <c r="C14493" s="10">
        <f>DATE(YEAR(orders[[#This Row],[order_date]]), MONTH(orders[[#This Row],[order_date]]), 1)</f>
        <v>45536</v>
      </c>
      <c r="D14493" t="s">
        <v>3373</v>
      </c>
      <c r="E14493" t="s">
        <v>646</v>
      </c>
      <c r="F14493" t="str">
        <f>VLOOKUP(orders[[#This Row],[product_id]],Products!A:C,3,0)</f>
        <v>Electronics</v>
      </c>
      <c r="G14493">
        <v>2</v>
      </c>
      <c r="H14493" s="6">
        <v>0.20891898408166484</v>
      </c>
      <c r="I14493" s="2">
        <f>VLOOKUP($E14493,
Products!$A$1:$F$201,MATCH(Orders!I$1,Products!$A$1:$F$1,0),0)</f>
        <v>18424.12750052143</v>
      </c>
      <c r="J14493" s="2">
        <f>VLOOKUP($E14493,
Products!$A$1:$F$201,MATCH(Orders!J$1,Products!$A$1:$F$1,0),0)</f>
        <v>14575.25356690323</v>
      </c>
    </row>
    <row r="14494" spans="1:10">
      <c r="A14494">
        <v>14493</v>
      </c>
      <c r="B14494" s="4">
        <v>45731</v>
      </c>
      <c r="C14494" s="10">
        <f>DATE(YEAR(orders[[#This Row],[order_date]]), MONTH(orders[[#This Row],[order_date]]), 1)</f>
        <v>45717</v>
      </c>
      <c r="D14494" t="s">
        <v>3013</v>
      </c>
      <c r="E14494" t="s">
        <v>586</v>
      </c>
      <c r="F14494" t="str">
        <f>VLOOKUP(orders[[#This Row],[product_id]],Products!A:C,3,0)</f>
        <v>Appliances</v>
      </c>
      <c r="G14494">
        <v>2</v>
      </c>
      <c r="H14494" s="6">
        <v>6.6293640994989203E-2</v>
      </c>
      <c r="I14494" s="2">
        <f>VLOOKUP($E14494,
Products!$A$1:$F$201,MATCH(Orders!I$1,Products!$A$1:$F$1,0),0)</f>
        <v>22928.971424497449</v>
      </c>
      <c r="J14494" s="2">
        <f>VLOOKUP($E14494,
Products!$A$1:$F$201,MATCH(Orders!J$1,Products!$A$1:$F$1,0),0)</f>
        <v>17801.356740692991</v>
      </c>
    </row>
    <row r="14495" spans="1:10">
      <c r="A14495">
        <v>14494</v>
      </c>
      <c r="B14495" s="4">
        <v>45388</v>
      </c>
      <c r="C14495" s="10">
        <f>DATE(YEAR(orders[[#This Row],[order_date]]), MONTH(orders[[#This Row],[order_date]]), 1)</f>
        <v>45383</v>
      </c>
      <c r="D14495" t="s">
        <v>1536</v>
      </c>
      <c r="E14495" t="s">
        <v>645</v>
      </c>
      <c r="F14495" t="str">
        <f>VLOOKUP(orders[[#This Row],[product_id]],Products!A:C,3,0)</f>
        <v>Electronics</v>
      </c>
      <c r="G14495">
        <v>3</v>
      </c>
      <c r="H14495" s="6">
        <v>0.12692818874149669</v>
      </c>
      <c r="I14495" s="2">
        <f>VLOOKUP($E14495,
Products!$A$1:$F$201,MATCH(Orders!I$1,Products!$A$1:$F$1,0),0)</f>
        <v>29658.239859810968</v>
      </c>
      <c r="J14495" s="2">
        <f>VLOOKUP($E14495,
Products!$A$1:$F$201,MATCH(Orders!J$1,Products!$A$1:$F$1,0),0)</f>
        <v>22421.521919652871</v>
      </c>
    </row>
    <row r="14496" spans="1:10">
      <c r="A14496">
        <v>14495</v>
      </c>
      <c r="B14496" s="4">
        <v>45178</v>
      </c>
      <c r="C14496" s="10">
        <f>DATE(YEAR(orders[[#This Row],[order_date]]), MONTH(orders[[#This Row],[order_date]]), 1)</f>
        <v>45170</v>
      </c>
      <c r="D14496" t="s">
        <v>2311</v>
      </c>
      <c r="E14496" t="s">
        <v>506</v>
      </c>
      <c r="F14496" t="str">
        <f>VLOOKUP(orders[[#This Row],[product_id]],Products!A:C,3,0)</f>
        <v>Electronics</v>
      </c>
      <c r="G14496">
        <v>1</v>
      </c>
      <c r="H14496" s="6">
        <v>0.2234936687008737</v>
      </c>
      <c r="I14496" s="2">
        <f>VLOOKUP($E14496,
Products!$A$1:$F$201,MATCH(Orders!I$1,Products!$A$1:$F$1,0),0)</f>
        <v>2354.115904304108</v>
      </c>
      <c r="J14496" s="2">
        <f>VLOOKUP($E14496,
Products!$A$1:$F$201,MATCH(Orders!J$1,Products!$A$1:$F$1,0),0)</f>
        <v>1810.784620830796</v>
      </c>
    </row>
    <row r="14497" spans="1:10">
      <c r="A14497">
        <v>14496</v>
      </c>
      <c r="B14497" s="4">
        <v>45793</v>
      </c>
      <c r="C14497" s="10">
        <f>DATE(YEAR(orders[[#This Row],[order_date]]), MONTH(orders[[#This Row],[order_date]]), 1)</f>
        <v>45778</v>
      </c>
      <c r="D14497" t="s">
        <v>1255</v>
      </c>
      <c r="E14497" t="s">
        <v>513</v>
      </c>
      <c r="F14497" t="str">
        <f>VLOOKUP(orders[[#This Row],[product_id]],Products!A:C,3,0)</f>
        <v>Electronics</v>
      </c>
      <c r="G14497">
        <v>1</v>
      </c>
      <c r="H14497" s="6">
        <v>0.17207758359178871</v>
      </c>
      <c r="I14497" s="2">
        <f>VLOOKUP($E14497,
Products!$A$1:$F$201,MATCH(Orders!I$1,Products!$A$1:$F$1,0),0)</f>
        <v>2370.6748519187499</v>
      </c>
      <c r="J14497" s="2">
        <f>VLOOKUP($E14497,
Products!$A$1:$F$201,MATCH(Orders!J$1,Products!$A$1:$F$1,0),0)</f>
        <v>1742.1190905744229</v>
      </c>
    </row>
    <row r="14498" spans="1:10">
      <c r="A14498">
        <v>14497</v>
      </c>
      <c r="B14498" s="4">
        <v>45135</v>
      </c>
      <c r="C14498" s="10">
        <f>DATE(YEAR(orders[[#This Row],[order_date]]), MONTH(orders[[#This Row],[order_date]]), 1)</f>
        <v>45108</v>
      </c>
      <c r="D14498" t="s">
        <v>4464</v>
      </c>
      <c r="E14498" t="s">
        <v>649</v>
      </c>
      <c r="F14498" t="str">
        <f>VLOOKUP(orders[[#This Row],[product_id]],Products!A:C,3,0)</f>
        <v>Electronics</v>
      </c>
      <c r="G14498">
        <v>1</v>
      </c>
      <c r="H14498" s="6">
        <v>0.24368411659633221</v>
      </c>
      <c r="I14498" s="2">
        <f>VLOOKUP($E14498,
Products!$A$1:$F$201,MATCH(Orders!I$1,Products!$A$1:$F$1,0),0)</f>
        <v>13109.676759490871</v>
      </c>
      <c r="J14498" s="2">
        <f>VLOOKUP($E14498,
Products!$A$1:$F$201,MATCH(Orders!J$1,Products!$A$1:$F$1,0),0)</f>
        <v>9497.2301945627187</v>
      </c>
    </row>
    <row r="14499" spans="1:10">
      <c r="A14499">
        <v>14498</v>
      </c>
      <c r="B14499" s="4">
        <v>45881</v>
      </c>
      <c r="C14499" s="10">
        <f>DATE(YEAR(orders[[#This Row],[order_date]]), MONTH(orders[[#This Row],[order_date]]), 1)</f>
        <v>45870</v>
      </c>
      <c r="D14499" t="s">
        <v>3453</v>
      </c>
      <c r="E14499" t="s">
        <v>648</v>
      </c>
      <c r="F14499" t="str">
        <f>VLOOKUP(orders[[#This Row],[product_id]],Products!A:C,3,0)</f>
        <v>Electronics</v>
      </c>
      <c r="G14499">
        <v>2</v>
      </c>
      <c r="H14499" s="6">
        <v>0.12089639327519663</v>
      </c>
      <c r="I14499" s="2">
        <f>VLOOKUP($E14499,
Products!$A$1:$F$201,MATCH(Orders!I$1,Products!$A$1:$F$1,0),0)</f>
        <v>11049.50250218974</v>
      </c>
      <c r="J14499" s="2">
        <f>VLOOKUP($E14499,
Products!$A$1:$F$201,MATCH(Orders!J$1,Products!$A$1:$F$1,0),0)</f>
        <v>7252.1207539007246</v>
      </c>
    </row>
    <row r="14500" spans="1:10">
      <c r="A14500">
        <v>14499</v>
      </c>
      <c r="B14500" s="4">
        <v>45465</v>
      </c>
      <c r="C14500" s="10">
        <f>DATE(YEAR(orders[[#This Row],[order_date]]), MONTH(orders[[#This Row],[order_date]]), 1)</f>
        <v>45444</v>
      </c>
      <c r="D14500" t="s">
        <v>4516</v>
      </c>
      <c r="E14500" t="s">
        <v>524</v>
      </c>
      <c r="F14500" t="str">
        <f>VLOOKUP(orders[[#This Row],[product_id]],Products!A:C,3,0)</f>
        <v>Electronics</v>
      </c>
      <c r="G14500">
        <v>3</v>
      </c>
      <c r="H14500" s="6">
        <v>0.10803472599002054</v>
      </c>
      <c r="I14500" s="2">
        <f>VLOOKUP($E14500,
Products!$A$1:$F$201,MATCH(Orders!I$1,Products!$A$1:$F$1,0),0)</f>
        <v>13162.372749153699</v>
      </c>
      <c r="J14500" s="2">
        <f>VLOOKUP($E14500,
Products!$A$1:$F$201,MATCH(Orders!J$1,Products!$A$1:$F$1,0),0)</f>
        <v>8772.7564251238819</v>
      </c>
    </row>
    <row r="14501" spans="1:10">
      <c r="A14501">
        <v>14500</v>
      </c>
      <c r="B14501" s="4">
        <v>45761</v>
      </c>
      <c r="C14501" s="10">
        <f>DATE(YEAR(orders[[#This Row],[order_date]]), MONTH(orders[[#This Row],[order_date]]), 1)</f>
        <v>45748</v>
      </c>
      <c r="D14501" t="s">
        <v>4547</v>
      </c>
      <c r="E14501" t="s">
        <v>658</v>
      </c>
      <c r="F14501" t="str">
        <f>VLOOKUP(orders[[#This Row],[product_id]],Products!A:C,3,0)</f>
        <v>Electronics</v>
      </c>
      <c r="G14501">
        <v>2</v>
      </c>
      <c r="H14501" s="6">
        <v>0.22676139575733931</v>
      </c>
      <c r="I14501" s="2">
        <f>VLOOKUP($E14501,
Products!$A$1:$F$201,MATCH(Orders!I$1,Products!$A$1:$F$1,0),0)</f>
        <v>2455.4664524813788</v>
      </c>
      <c r="J14501" s="2">
        <f>VLOOKUP($E14501,
Products!$A$1:$F$201,MATCH(Orders!J$1,Products!$A$1:$F$1,0),0)</f>
        <v>1763.2139459131699</v>
      </c>
    </row>
    <row r="14502" spans="1:10">
      <c r="A14502">
        <v>14501</v>
      </c>
      <c r="B14502" s="4">
        <v>45429</v>
      </c>
      <c r="C14502" s="10">
        <f>DATE(YEAR(orders[[#This Row],[order_date]]), MONTH(orders[[#This Row],[order_date]]), 1)</f>
        <v>45413</v>
      </c>
      <c r="D14502" t="s">
        <v>3462</v>
      </c>
      <c r="E14502" t="s">
        <v>536</v>
      </c>
      <c r="F14502" t="str">
        <f>VLOOKUP(orders[[#This Row],[product_id]],Products!A:C,3,0)</f>
        <v>Appliances</v>
      </c>
      <c r="G14502">
        <v>3</v>
      </c>
      <c r="H14502" s="6">
        <v>7.14332831321359E-2</v>
      </c>
      <c r="I14502" s="2">
        <f>VLOOKUP($E14502,
Products!$A$1:$F$201,MATCH(Orders!I$1,Products!$A$1:$F$1,0),0)</f>
        <v>25818.123603836499</v>
      </c>
      <c r="J14502" s="2">
        <f>VLOOKUP($E14502,
Products!$A$1:$F$201,MATCH(Orders!J$1,Products!$A$1:$F$1,0),0)</f>
        <v>18462.729442964981</v>
      </c>
    </row>
    <row r="14503" spans="1:10">
      <c r="A14503">
        <v>14502</v>
      </c>
      <c r="B14503" s="4">
        <v>45882</v>
      </c>
      <c r="C14503" s="10">
        <f>DATE(YEAR(orders[[#This Row],[order_date]]), MONTH(orders[[#This Row],[order_date]]), 1)</f>
        <v>45870</v>
      </c>
      <c r="D14503" t="s">
        <v>1737</v>
      </c>
      <c r="E14503" t="s">
        <v>635</v>
      </c>
      <c r="F14503" t="str">
        <f>VLOOKUP(orders[[#This Row],[product_id]],Products!A:C,3,0)</f>
        <v>Electronics</v>
      </c>
      <c r="G14503">
        <v>1</v>
      </c>
      <c r="H14503" s="6">
        <v>0.16857567136509652</v>
      </c>
      <c r="I14503" s="2">
        <f>VLOOKUP($E14503,
Products!$A$1:$F$201,MATCH(Orders!I$1,Products!$A$1:$F$1,0),0)</f>
        <v>31014.321091901689</v>
      </c>
      <c r="J14503" s="2">
        <f>VLOOKUP($E14503,
Products!$A$1:$F$201,MATCH(Orders!J$1,Products!$A$1:$F$1,0),0)</f>
        <v>23202.91049209132</v>
      </c>
    </row>
    <row r="14504" spans="1:10">
      <c r="A14504">
        <v>14503</v>
      </c>
      <c r="B14504" s="4">
        <v>45440</v>
      </c>
      <c r="C14504" s="10">
        <f>DATE(YEAR(orders[[#This Row],[order_date]]), MONTH(orders[[#This Row],[order_date]]), 1)</f>
        <v>45413</v>
      </c>
      <c r="D14504" t="s">
        <v>1268</v>
      </c>
      <c r="E14504" t="s">
        <v>626</v>
      </c>
      <c r="F14504" t="str">
        <f>VLOOKUP(orders[[#This Row],[product_id]],Products!A:C,3,0)</f>
        <v>Electronics</v>
      </c>
      <c r="G14504">
        <v>2</v>
      </c>
      <c r="H14504" s="6">
        <v>0.17676905812991064</v>
      </c>
      <c r="I14504" s="2">
        <f>VLOOKUP($E14504,
Products!$A$1:$F$201,MATCH(Orders!I$1,Products!$A$1:$F$1,0),0)</f>
        <v>19602.440815481601</v>
      </c>
      <c r="J14504" s="2">
        <f>VLOOKUP($E14504,
Products!$A$1:$F$201,MATCH(Orders!J$1,Products!$A$1:$F$1,0),0)</f>
        <v>14427.862284038891</v>
      </c>
    </row>
    <row r="14505" spans="1:10">
      <c r="A14505">
        <v>14504</v>
      </c>
      <c r="B14505" s="4">
        <v>45506</v>
      </c>
      <c r="C14505" s="10">
        <f>DATE(YEAR(orders[[#This Row],[order_date]]), MONTH(orders[[#This Row],[order_date]]), 1)</f>
        <v>45505</v>
      </c>
      <c r="D14505" t="s">
        <v>3126</v>
      </c>
      <c r="E14505" t="s">
        <v>564</v>
      </c>
      <c r="F14505" t="str">
        <f>VLOOKUP(orders[[#This Row],[product_id]],Products!A:C,3,0)</f>
        <v>Electronics</v>
      </c>
      <c r="G14505">
        <v>2</v>
      </c>
      <c r="H14505" s="6">
        <v>0.2237750663338641</v>
      </c>
      <c r="I14505" s="2">
        <f>VLOOKUP($E14505,
Products!$A$1:$F$201,MATCH(Orders!I$1,Products!$A$1:$F$1,0),0)</f>
        <v>21989.290766910399</v>
      </c>
      <c r="J14505" s="2">
        <f>VLOOKUP($E14505,
Products!$A$1:$F$201,MATCH(Orders!J$1,Products!$A$1:$F$1,0),0)</f>
        <v>15566.99865864101</v>
      </c>
    </row>
    <row r="14506" spans="1:10">
      <c r="A14506">
        <v>14505</v>
      </c>
      <c r="B14506" s="4">
        <v>45766</v>
      </c>
      <c r="C14506" s="10">
        <f>DATE(YEAR(orders[[#This Row],[order_date]]), MONTH(orders[[#This Row],[order_date]]), 1)</f>
        <v>45748</v>
      </c>
      <c r="D14506" t="s">
        <v>927</v>
      </c>
      <c r="E14506" t="s">
        <v>536</v>
      </c>
      <c r="F14506" t="str">
        <f>VLOOKUP(orders[[#This Row],[product_id]],Products!A:C,3,0)</f>
        <v>Appliances</v>
      </c>
      <c r="G14506">
        <v>3</v>
      </c>
      <c r="H14506" s="6">
        <v>0.14809286912825231</v>
      </c>
      <c r="I14506" s="2">
        <f>VLOOKUP($E14506,
Products!$A$1:$F$201,MATCH(Orders!I$1,Products!$A$1:$F$1,0),0)</f>
        <v>25818.123603836499</v>
      </c>
      <c r="J14506" s="2">
        <f>VLOOKUP($E14506,
Products!$A$1:$F$201,MATCH(Orders!J$1,Products!$A$1:$F$1,0),0)</f>
        <v>18462.729442964981</v>
      </c>
    </row>
    <row r="14507" spans="1:10">
      <c r="A14507">
        <v>14506</v>
      </c>
      <c r="B14507" s="4">
        <v>45912</v>
      </c>
      <c r="C14507" s="10">
        <f>DATE(YEAR(orders[[#This Row],[order_date]]), MONTH(orders[[#This Row],[order_date]]), 1)</f>
        <v>45901</v>
      </c>
      <c r="D14507" t="s">
        <v>4657</v>
      </c>
      <c r="E14507" t="s">
        <v>701</v>
      </c>
      <c r="F14507" t="str">
        <f>VLOOKUP(orders[[#This Row],[product_id]],Products!A:C,3,0)</f>
        <v>Electronics</v>
      </c>
      <c r="G14507">
        <v>1</v>
      </c>
      <c r="H14507" s="6">
        <v>0.18266870494818743</v>
      </c>
      <c r="I14507" s="2">
        <f>VLOOKUP($E14507,
Products!$A$1:$F$201,MATCH(Orders!I$1,Products!$A$1:$F$1,0),0)</f>
        <v>19562.35470664543</v>
      </c>
      <c r="J14507" s="2">
        <f>VLOOKUP($E14507,
Products!$A$1:$F$201,MATCH(Orders!J$1,Products!$A$1:$F$1,0),0)</f>
        <v>13782.49498098754</v>
      </c>
    </row>
    <row r="14508" spans="1:10">
      <c r="A14508">
        <v>14507</v>
      </c>
      <c r="B14508" s="4">
        <v>45009</v>
      </c>
      <c r="C14508" s="10">
        <f>DATE(YEAR(orders[[#This Row],[order_date]]), MONTH(orders[[#This Row],[order_date]]), 1)</f>
        <v>44986</v>
      </c>
      <c r="D14508" t="s">
        <v>1236</v>
      </c>
      <c r="E14508" t="s">
        <v>701</v>
      </c>
      <c r="F14508" t="str">
        <f>VLOOKUP(orders[[#This Row],[product_id]],Products!A:C,3,0)</f>
        <v>Electronics</v>
      </c>
      <c r="G14508">
        <v>1</v>
      </c>
      <c r="H14508" s="6">
        <v>0.16458499236322824</v>
      </c>
      <c r="I14508" s="2">
        <f>VLOOKUP($E14508,
Products!$A$1:$F$201,MATCH(Orders!I$1,Products!$A$1:$F$1,0),0)</f>
        <v>19562.35470664543</v>
      </c>
      <c r="J14508" s="2">
        <f>VLOOKUP($E14508,
Products!$A$1:$F$201,MATCH(Orders!J$1,Products!$A$1:$F$1,0),0)</f>
        <v>13782.49498098754</v>
      </c>
    </row>
    <row r="14509" spans="1:10">
      <c r="A14509">
        <v>14508</v>
      </c>
      <c r="B14509" s="4">
        <v>45992</v>
      </c>
      <c r="C14509" s="10">
        <f>DATE(YEAR(orders[[#This Row],[order_date]]), MONTH(orders[[#This Row],[order_date]]), 1)</f>
        <v>45992</v>
      </c>
      <c r="D14509" t="s">
        <v>3103</v>
      </c>
      <c r="E14509" t="s">
        <v>645</v>
      </c>
      <c r="F14509" t="str">
        <f>VLOOKUP(orders[[#This Row],[product_id]],Products!A:C,3,0)</f>
        <v>Electronics</v>
      </c>
      <c r="G14509">
        <v>2</v>
      </c>
      <c r="H14509" s="6">
        <v>0.15104200455503874</v>
      </c>
      <c r="I14509" s="2">
        <f>VLOOKUP($E14509,
Products!$A$1:$F$201,MATCH(Orders!I$1,Products!$A$1:$F$1,0),0)</f>
        <v>29658.239859810968</v>
      </c>
      <c r="J14509" s="2">
        <f>VLOOKUP($E14509,
Products!$A$1:$F$201,MATCH(Orders!J$1,Products!$A$1:$F$1,0),0)</f>
        <v>22421.521919652871</v>
      </c>
    </row>
    <row r="14510" spans="1:10">
      <c r="A14510">
        <v>14509</v>
      </c>
      <c r="B14510" s="4">
        <v>45082</v>
      </c>
      <c r="C14510" s="10">
        <f>DATE(YEAR(orders[[#This Row],[order_date]]), MONTH(orders[[#This Row],[order_date]]), 1)</f>
        <v>45078</v>
      </c>
      <c r="D14510" t="s">
        <v>4536</v>
      </c>
      <c r="E14510" t="s">
        <v>650</v>
      </c>
      <c r="F14510" t="str">
        <f>VLOOKUP(orders[[#This Row],[product_id]],Products!A:C,3,0)</f>
        <v>Electronics</v>
      </c>
      <c r="G14510">
        <v>3</v>
      </c>
      <c r="H14510" s="6">
        <v>0.15221959774381696</v>
      </c>
      <c r="I14510" s="2">
        <f>VLOOKUP($E14510,
Products!$A$1:$F$201,MATCH(Orders!I$1,Products!$A$1:$F$1,0),0)</f>
        <v>12936.529609330941</v>
      </c>
      <c r="J14510" s="2">
        <f>VLOOKUP($E14510,
Products!$A$1:$F$201,MATCH(Orders!J$1,Products!$A$1:$F$1,0),0)</f>
        <v>9465.2602677376308</v>
      </c>
    </row>
    <row r="14511" spans="1:10">
      <c r="A14511">
        <v>14510</v>
      </c>
      <c r="B14511" s="4">
        <v>45379</v>
      </c>
      <c r="C14511" s="10">
        <f>DATE(YEAR(orders[[#This Row],[order_date]]), MONTH(orders[[#This Row],[order_date]]), 1)</f>
        <v>45352</v>
      </c>
      <c r="D14511" t="s">
        <v>736</v>
      </c>
      <c r="E14511" t="s">
        <v>534</v>
      </c>
      <c r="F14511" t="str">
        <f>VLOOKUP(orders[[#This Row],[product_id]],Products!A:C,3,0)</f>
        <v>Appliances</v>
      </c>
      <c r="G14511">
        <v>2</v>
      </c>
      <c r="H14511" s="6">
        <v>0.13090222157475526</v>
      </c>
      <c r="I14511" s="2">
        <f>VLOOKUP($E14511,
Products!$A$1:$F$201,MATCH(Orders!I$1,Products!$A$1:$F$1,0),0)</f>
        <v>24743.162958088669</v>
      </c>
      <c r="J14511" s="2">
        <f>VLOOKUP($E14511,
Products!$A$1:$F$201,MATCH(Orders!J$1,Products!$A$1:$F$1,0),0)</f>
        <v>19307.588986555591</v>
      </c>
    </row>
    <row r="14512" spans="1:10">
      <c r="A14512">
        <v>14511</v>
      </c>
      <c r="B14512" s="4">
        <v>45543</v>
      </c>
      <c r="C14512" s="10">
        <f>DATE(YEAR(orders[[#This Row],[order_date]]), MONTH(orders[[#This Row],[order_date]]), 1)</f>
        <v>45536</v>
      </c>
      <c r="D14512" t="s">
        <v>4369</v>
      </c>
      <c r="E14512" t="s">
        <v>669</v>
      </c>
      <c r="F14512" t="str">
        <f>VLOOKUP(orders[[#This Row],[product_id]],Products!A:C,3,0)</f>
        <v>Electronics</v>
      </c>
      <c r="G14512">
        <v>2</v>
      </c>
      <c r="H14512" s="6">
        <v>0.14021696319912444</v>
      </c>
      <c r="I14512" s="2">
        <f>VLOOKUP($E14512,
Products!$A$1:$F$201,MATCH(Orders!I$1,Products!$A$1:$F$1,0),0)</f>
        <v>11708.03419603835</v>
      </c>
      <c r="J14512" s="2">
        <f>VLOOKUP($E14512,
Products!$A$1:$F$201,MATCH(Orders!J$1,Products!$A$1:$F$1,0),0)</f>
        <v>7784.9580101998827</v>
      </c>
    </row>
    <row r="14513" spans="1:10">
      <c r="A14513">
        <v>14512</v>
      </c>
      <c r="B14513" s="4">
        <v>45550</v>
      </c>
      <c r="C14513" s="10">
        <f>DATE(YEAR(orders[[#This Row],[order_date]]), MONTH(orders[[#This Row],[order_date]]), 1)</f>
        <v>45536</v>
      </c>
      <c r="D14513" t="s">
        <v>2087</v>
      </c>
      <c r="E14513" t="s">
        <v>609</v>
      </c>
      <c r="F14513" t="str">
        <f>VLOOKUP(orders[[#This Row],[product_id]],Products!A:C,3,0)</f>
        <v>Appliances</v>
      </c>
      <c r="G14513">
        <v>1</v>
      </c>
      <c r="H14513" s="6">
        <v>0.13421853490280158</v>
      </c>
      <c r="I14513" s="2">
        <f>VLOOKUP($E14513,
Products!$A$1:$F$201,MATCH(Orders!I$1,Products!$A$1:$F$1,0),0)</f>
        <v>2159.5378031052392</v>
      </c>
      <c r="J14513" s="2">
        <f>VLOOKUP($E14513,
Products!$A$1:$F$201,MATCH(Orders!J$1,Products!$A$1:$F$1,0),0)</f>
        <v>1501.9415981313371</v>
      </c>
    </row>
    <row r="14514" spans="1:10">
      <c r="A14514">
        <v>14513</v>
      </c>
      <c r="B14514" s="4">
        <v>45433</v>
      </c>
      <c r="C14514" s="10">
        <f>DATE(YEAR(orders[[#This Row],[order_date]]), MONTH(orders[[#This Row],[order_date]]), 1)</f>
        <v>45413</v>
      </c>
      <c r="D14514" t="s">
        <v>727</v>
      </c>
      <c r="E14514" t="s">
        <v>568</v>
      </c>
      <c r="F14514" t="str">
        <f>VLOOKUP(orders[[#This Row],[product_id]],Products!A:C,3,0)</f>
        <v>Electronics</v>
      </c>
      <c r="G14514">
        <v>2</v>
      </c>
      <c r="H14514" s="6">
        <v>0.17392033742514007</v>
      </c>
      <c r="I14514" s="2">
        <f>VLOOKUP($E14514,
Products!$A$1:$F$201,MATCH(Orders!I$1,Products!$A$1:$F$1,0),0)</f>
        <v>21702.72353355262</v>
      </c>
      <c r="J14514" s="2">
        <f>VLOOKUP($E14514,
Products!$A$1:$F$201,MATCH(Orders!J$1,Products!$A$1:$F$1,0),0)</f>
        <v>17244.710704747551</v>
      </c>
    </row>
    <row r="14515" spans="1:10">
      <c r="A14515">
        <v>14514</v>
      </c>
      <c r="B14515" s="4">
        <v>45548</v>
      </c>
      <c r="C14515" s="10">
        <f>DATE(YEAR(orders[[#This Row],[order_date]]), MONTH(orders[[#This Row],[order_date]]), 1)</f>
        <v>45536</v>
      </c>
      <c r="D14515" t="s">
        <v>2018</v>
      </c>
      <c r="E14515" t="s">
        <v>520</v>
      </c>
      <c r="F14515" t="str">
        <f>VLOOKUP(orders[[#This Row],[product_id]],Products!A:C,3,0)</f>
        <v>Electronics</v>
      </c>
      <c r="G14515">
        <v>1</v>
      </c>
      <c r="H14515" s="6">
        <v>0.20797975905356897</v>
      </c>
      <c r="I14515" s="2">
        <f>VLOOKUP($E14515,
Products!$A$1:$F$201,MATCH(Orders!I$1,Products!$A$1:$F$1,0),0)</f>
        <v>19053.584916305819</v>
      </c>
      <c r="J14515" s="2">
        <f>VLOOKUP($E14515,
Products!$A$1:$F$201,MATCH(Orders!J$1,Products!$A$1:$F$1,0),0)</f>
        <v>13248.74841276826</v>
      </c>
    </row>
    <row r="14516" spans="1:10">
      <c r="A14516">
        <v>14515</v>
      </c>
      <c r="B14516" s="4">
        <v>45219</v>
      </c>
      <c r="C14516" s="10">
        <f>DATE(YEAR(orders[[#This Row],[order_date]]), MONTH(orders[[#This Row],[order_date]]), 1)</f>
        <v>45200</v>
      </c>
      <c r="D14516" t="s">
        <v>1459</v>
      </c>
      <c r="E14516" t="s">
        <v>535</v>
      </c>
      <c r="F14516" t="str">
        <f>VLOOKUP(orders[[#This Row],[product_id]],Products!A:C,3,0)</f>
        <v>Appliances</v>
      </c>
      <c r="G14516">
        <v>1</v>
      </c>
      <c r="H14516" s="6">
        <v>0.14646865690984148</v>
      </c>
      <c r="I14516" s="2">
        <f>VLOOKUP($E14516,
Products!$A$1:$F$201,MATCH(Orders!I$1,Products!$A$1:$F$1,0),0)</f>
        <v>25188.460642954858</v>
      </c>
      <c r="J14516" s="2">
        <f>VLOOKUP($E14516,
Products!$A$1:$F$201,MATCH(Orders!J$1,Products!$A$1:$F$1,0),0)</f>
        <v>18873.341689191599</v>
      </c>
    </row>
    <row r="14517" spans="1:10">
      <c r="A14517">
        <v>14516</v>
      </c>
      <c r="B14517" s="4">
        <v>45581</v>
      </c>
      <c r="C14517" s="10">
        <f>DATE(YEAR(orders[[#This Row],[order_date]]), MONTH(orders[[#This Row],[order_date]]), 1)</f>
        <v>45566</v>
      </c>
      <c r="D14517" t="s">
        <v>919</v>
      </c>
      <c r="E14517" t="s">
        <v>684</v>
      </c>
      <c r="F14517" t="str">
        <f>VLOOKUP(orders[[#This Row],[product_id]],Products!A:C,3,0)</f>
        <v>Appliances</v>
      </c>
      <c r="G14517">
        <v>1</v>
      </c>
      <c r="H14517" s="6">
        <v>9.4822633536401038E-2</v>
      </c>
      <c r="I14517" s="2">
        <f>VLOOKUP($E14517,
Products!$A$1:$F$201,MATCH(Orders!I$1,Products!$A$1:$F$1,0),0)</f>
        <v>2147.166688023286</v>
      </c>
      <c r="J14517" s="2">
        <f>VLOOKUP($E14517,
Products!$A$1:$F$201,MATCH(Orders!J$1,Products!$A$1:$F$1,0),0)</f>
        <v>1709.9619584723389</v>
      </c>
    </row>
    <row r="14518" spans="1:10">
      <c r="A14518">
        <v>14517</v>
      </c>
      <c r="B14518" s="4">
        <v>45863</v>
      </c>
      <c r="C14518" s="10">
        <f>DATE(YEAR(orders[[#This Row],[order_date]]), MONTH(orders[[#This Row],[order_date]]), 1)</f>
        <v>45839</v>
      </c>
      <c r="D14518" t="s">
        <v>1417</v>
      </c>
      <c r="E14518" t="s">
        <v>516</v>
      </c>
      <c r="F14518" t="str">
        <f>VLOOKUP(orders[[#This Row],[product_id]],Products!A:C,3,0)</f>
        <v>Electronics</v>
      </c>
      <c r="G14518">
        <v>1</v>
      </c>
      <c r="H14518" s="6">
        <v>0.15982465962024714</v>
      </c>
      <c r="I14518" s="2">
        <f>VLOOKUP($E14518,
Products!$A$1:$F$201,MATCH(Orders!I$1,Products!$A$1:$F$1,0),0)</f>
        <v>12594.36437895595</v>
      </c>
      <c r="J14518" s="2">
        <f>VLOOKUP($E14518,
Products!$A$1:$F$201,MATCH(Orders!J$1,Products!$A$1:$F$1,0),0)</f>
        <v>9909.7267986522402</v>
      </c>
    </row>
    <row r="14519" spans="1:10">
      <c r="A14519">
        <v>14518</v>
      </c>
      <c r="B14519" s="4">
        <v>45683</v>
      </c>
      <c r="C14519" s="10">
        <f>DATE(YEAR(orders[[#This Row],[order_date]]), MONTH(orders[[#This Row],[order_date]]), 1)</f>
        <v>45658</v>
      </c>
      <c r="D14519" t="s">
        <v>1894</v>
      </c>
      <c r="E14519" t="s">
        <v>690</v>
      </c>
      <c r="F14519" t="str">
        <f>VLOOKUP(orders[[#This Row],[product_id]],Products!A:C,3,0)</f>
        <v>Electronics</v>
      </c>
      <c r="G14519">
        <v>1</v>
      </c>
      <c r="H14519" s="6">
        <v>0.20779178964820677</v>
      </c>
      <c r="I14519" s="2">
        <f>VLOOKUP($E14519,
Products!$A$1:$F$201,MATCH(Orders!I$1,Products!$A$1:$F$1,0),0)</f>
        <v>2338.2059552139431</v>
      </c>
      <c r="J14519" s="2">
        <f>VLOOKUP($E14519,
Products!$A$1:$F$201,MATCH(Orders!J$1,Products!$A$1:$F$1,0),0)</f>
        <v>1708.028418793489</v>
      </c>
    </row>
    <row r="14520" spans="1:10">
      <c r="A14520">
        <v>14519</v>
      </c>
      <c r="B14520" s="4">
        <v>45922</v>
      </c>
      <c r="C14520" s="10">
        <f>DATE(YEAR(orders[[#This Row],[order_date]]), MONTH(orders[[#This Row],[order_date]]), 1)</f>
        <v>45901</v>
      </c>
      <c r="D14520" t="s">
        <v>2893</v>
      </c>
      <c r="E14520" t="s">
        <v>518</v>
      </c>
      <c r="F14520" t="str">
        <f>VLOOKUP(orders[[#This Row],[product_id]],Products!A:C,3,0)</f>
        <v>Electronics</v>
      </c>
      <c r="G14520">
        <v>1</v>
      </c>
      <c r="H14520" s="6">
        <v>0.16987768428677041</v>
      </c>
      <c r="I14520" s="2">
        <f>VLOOKUP($E14520,
Products!$A$1:$F$201,MATCH(Orders!I$1,Products!$A$1:$F$1,0),0)</f>
        <v>23393.890826127132</v>
      </c>
      <c r="J14520" s="2">
        <f>VLOOKUP($E14520,
Products!$A$1:$F$201,MATCH(Orders!J$1,Products!$A$1:$F$1,0),0)</f>
        <v>16064.756531016081</v>
      </c>
    </row>
    <row r="14521" spans="1:10">
      <c r="A14521">
        <v>14520</v>
      </c>
      <c r="B14521" s="4">
        <v>45593</v>
      </c>
      <c r="C14521" s="10">
        <f>DATE(YEAR(orders[[#This Row],[order_date]]), MONTH(orders[[#This Row],[order_date]]), 1)</f>
        <v>45566</v>
      </c>
      <c r="D14521" t="s">
        <v>4147</v>
      </c>
      <c r="E14521" t="s">
        <v>560</v>
      </c>
      <c r="F14521" t="str">
        <f>VLOOKUP(orders[[#This Row],[product_id]],Products!A:C,3,0)</f>
        <v>Appliances</v>
      </c>
      <c r="G14521">
        <v>3</v>
      </c>
      <c r="H14521" s="6">
        <v>6.2809637064650384E-2</v>
      </c>
      <c r="I14521" s="2">
        <f>VLOOKUP($E14521,
Products!$A$1:$F$201,MATCH(Orders!I$1,Products!$A$1:$F$1,0),0)</f>
        <v>6334.2190560739964</v>
      </c>
      <c r="J14521" s="2">
        <f>VLOOKUP($E14521,
Products!$A$1:$F$201,MATCH(Orders!J$1,Products!$A$1:$F$1,0),0)</f>
        <v>4117.6239066206717</v>
      </c>
    </row>
    <row r="14522" spans="1:10">
      <c r="A14522">
        <v>14521</v>
      </c>
      <c r="B14522" s="4">
        <v>44986</v>
      </c>
      <c r="C14522" s="10">
        <f>DATE(YEAR(orders[[#This Row],[order_date]]), MONTH(orders[[#This Row],[order_date]]), 1)</f>
        <v>44986</v>
      </c>
      <c r="D14522" t="s">
        <v>3718</v>
      </c>
      <c r="E14522" t="s">
        <v>568</v>
      </c>
      <c r="F14522" t="str">
        <f>VLOOKUP(orders[[#This Row],[product_id]],Products!A:C,3,0)</f>
        <v>Electronics</v>
      </c>
      <c r="G14522">
        <v>2</v>
      </c>
      <c r="H14522" s="6">
        <v>0.22253958092094819</v>
      </c>
      <c r="I14522" s="2">
        <f>VLOOKUP($E14522,
Products!$A$1:$F$201,MATCH(Orders!I$1,Products!$A$1:$F$1,0),0)</f>
        <v>21702.72353355262</v>
      </c>
      <c r="J14522" s="2">
        <f>VLOOKUP($E14522,
Products!$A$1:$F$201,MATCH(Orders!J$1,Products!$A$1:$F$1,0),0)</f>
        <v>17244.710704747551</v>
      </c>
    </row>
    <row r="14523" spans="1:10">
      <c r="A14523">
        <v>14522</v>
      </c>
      <c r="B14523" s="4">
        <v>45253</v>
      </c>
      <c r="C14523" s="10">
        <f>DATE(YEAR(orders[[#This Row],[order_date]]), MONTH(orders[[#This Row],[order_date]]), 1)</f>
        <v>45231</v>
      </c>
      <c r="D14523" t="s">
        <v>4097</v>
      </c>
      <c r="E14523" t="s">
        <v>635</v>
      </c>
      <c r="F14523" t="str">
        <f>VLOOKUP(orders[[#This Row],[product_id]],Products!A:C,3,0)</f>
        <v>Electronics</v>
      </c>
      <c r="G14523">
        <v>1</v>
      </c>
      <c r="H14523" s="6">
        <v>0.21481785721692492</v>
      </c>
      <c r="I14523" s="2">
        <f>VLOOKUP($E14523,
Products!$A$1:$F$201,MATCH(Orders!I$1,Products!$A$1:$F$1,0),0)</f>
        <v>31014.321091901689</v>
      </c>
      <c r="J14523" s="2">
        <f>VLOOKUP($E14523,
Products!$A$1:$F$201,MATCH(Orders!J$1,Products!$A$1:$F$1,0),0)</f>
        <v>23202.91049209132</v>
      </c>
    </row>
    <row r="14524" spans="1:10">
      <c r="A14524">
        <v>14523</v>
      </c>
      <c r="B14524" s="4">
        <v>45725</v>
      </c>
      <c r="C14524" s="10">
        <f>DATE(YEAR(orders[[#This Row],[order_date]]), MONTH(orders[[#This Row],[order_date]]), 1)</f>
        <v>45717</v>
      </c>
      <c r="D14524" t="s">
        <v>1114</v>
      </c>
      <c r="E14524" t="s">
        <v>705</v>
      </c>
      <c r="F14524" t="str">
        <f>VLOOKUP(orders[[#This Row],[product_id]],Products!A:C,3,0)</f>
        <v>Electronics</v>
      </c>
      <c r="G14524">
        <v>2</v>
      </c>
      <c r="H14524" s="6">
        <v>0.19412360695680356</v>
      </c>
      <c r="I14524" s="2">
        <f>VLOOKUP($E14524,
Products!$A$1:$F$201,MATCH(Orders!I$1,Products!$A$1:$F$1,0),0)</f>
        <v>11719.594724541899</v>
      </c>
      <c r="J14524" s="2">
        <f>VLOOKUP($E14524,
Products!$A$1:$F$201,MATCH(Orders!J$1,Products!$A$1:$F$1,0),0)</f>
        <v>7926.6332911718628</v>
      </c>
    </row>
    <row r="14525" spans="1:10">
      <c r="A14525">
        <v>14524</v>
      </c>
      <c r="B14525" s="4">
        <v>45711</v>
      </c>
      <c r="C14525" s="10">
        <f>DATE(YEAR(orders[[#This Row],[order_date]]), MONTH(orders[[#This Row],[order_date]]), 1)</f>
        <v>45689</v>
      </c>
      <c r="D14525" t="s">
        <v>3191</v>
      </c>
      <c r="E14525" t="s">
        <v>689</v>
      </c>
      <c r="F14525" t="str">
        <f>VLOOKUP(orders[[#This Row],[product_id]],Products!A:C,3,0)</f>
        <v>Electronics</v>
      </c>
      <c r="G14525">
        <v>1</v>
      </c>
      <c r="H14525" s="6">
        <v>0.17829228563504401</v>
      </c>
      <c r="I14525" s="2">
        <f>VLOOKUP($E14525,
Products!$A$1:$F$201,MATCH(Orders!I$1,Products!$A$1:$F$1,0),0)</f>
        <v>22021.70433799336</v>
      </c>
      <c r="J14525" s="2">
        <f>VLOOKUP($E14525,
Products!$A$1:$F$201,MATCH(Orders!J$1,Products!$A$1:$F$1,0),0)</f>
        <v>16990.60087110737</v>
      </c>
    </row>
    <row r="14526" spans="1:10">
      <c r="A14526">
        <v>14525</v>
      </c>
      <c r="B14526" s="4">
        <v>45693</v>
      </c>
      <c r="C14526" s="10">
        <f>DATE(YEAR(orders[[#This Row],[order_date]]), MONTH(orders[[#This Row],[order_date]]), 1)</f>
        <v>45689</v>
      </c>
      <c r="D14526" t="s">
        <v>1502</v>
      </c>
      <c r="E14526" t="s">
        <v>512</v>
      </c>
      <c r="F14526" t="str">
        <f>VLOOKUP(orders[[#This Row],[product_id]],Products!A:C,3,0)</f>
        <v>Electronics</v>
      </c>
      <c r="G14526">
        <v>1</v>
      </c>
      <c r="H14526" s="6">
        <v>0.13127421373544679</v>
      </c>
      <c r="I14526" s="2">
        <f>VLOOKUP($E14526,
Products!$A$1:$F$201,MATCH(Orders!I$1,Products!$A$1:$F$1,0),0)</f>
        <v>12877.548087294561</v>
      </c>
      <c r="J14526" s="2">
        <f>VLOOKUP($E14526,
Products!$A$1:$F$201,MATCH(Orders!J$1,Products!$A$1:$F$1,0),0)</f>
        <v>9551.9000631411909</v>
      </c>
    </row>
    <row r="14527" spans="1:10">
      <c r="A14527">
        <v>14526</v>
      </c>
      <c r="B14527" s="4">
        <v>45445</v>
      </c>
      <c r="C14527" s="10">
        <f>DATE(YEAR(orders[[#This Row],[order_date]]), MONTH(orders[[#This Row],[order_date]]), 1)</f>
        <v>45444</v>
      </c>
      <c r="D14527" t="s">
        <v>2766</v>
      </c>
      <c r="E14527" t="s">
        <v>676</v>
      </c>
      <c r="F14527" t="str">
        <f>VLOOKUP(orders[[#This Row],[product_id]],Products!A:C,3,0)</f>
        <v>Electronics</v>
      </c>
      <c r="G14527">
        <v>3</v>
      </c>
      <c r="H14527" s="6">
        <v>0.23025306369740783</v>
      </c>
      <c r="I14527" s="2">
        <f>VLOOKUP($E14527,
Products!$A$1:$F$201,MATCH(Orders!I$1,Products!$A$1:$F$1,0),0)</f>
        <v>30008.64884218746</v>
      </c>
      <c r="J14527" s="2">
        <f>VLOOKUP($E14527,
Products!$A$1:$F$201,MATCH(Orders!J$1,Products!$A$1:$F$1,0),0)</f>
        <v>19907.2372539471</v>
      </c>
    </row>
    <row r="14528" spans="1:10">
      <c r="A14528">
        <v>14527</v>
      </c>
      <c r="B14528" s="4">
        <v>45564</v>
      </c>
      <c r="C14528" s="10">
        <f>DATE(YEAR(orders[[#This Row],[order_date]]), MONTH(orders[[#This Row],[order_date]]), 1)</f>
        <v>45536</v>
      </c>
      <c r="D14528" t="s">
        <v>3254</v>
      </c>
      <c r="E14528" t="s">
        <v>664</v>
      </c>
      <c r="F14528" t="str">
        <f>VLOOKUP(orders[[#This Row],[product_id]],Products!A:C,3,0)</f>
        <v>Appliances</v>
      </c>
      <c r="G14528">
        <v>1</v>
      </c>
      <c r="H14528" s="6">
        <v>5.778702883523499E-2</v>
      </c>
      <c r="I14528" s="2">
        <f>VLOOKUP($E14528,
Products!$A$1:$F$201,MATCH(Orders!I$1,Products!$A$1:$F$1,0),0)</f>
        <v>2181.6314584966208</v>
      </c>
      <c r="J14528" s="2">
        <f>VLOOKUP($E14528,
Products!$A$1:$F$201,MATCH(Orders!J$1,Products!$A$1:$F$1,0),0)</f>
        <v>1607.5776178781809</v>
      </c>
    </row>
    <row r="14529" spans="1:10">
      <c r="A14529">
        <v>14528</v>
      </c>
      <c r="B14529" s="4">
        <v>45009</v>
      </c>
      <c r="C14529" s="10">
        <f>DATE(YEAR(orders[[#This Row],[order_date]]), MONTH(orders[[#This Row],[order_date]]), 1)</f>
        <v>44986</v>
      </c>
      <c r="D14529" t="s">
        <v>1755</v>
      </c>
      <c r="E14529" t="s">
        <v>694</v>
      </c>
      <c r="F14529" t="str">
        <f>VLOOKUP(orders[[#This Row],[product_id]],Products!A:C,3,0)</f>
        <v>Appliances</v>
      </c>
      <c r="G14529">
        <v>2</v>
      </c>
      <c r="H14529" s="6">
        <v>9.6619316550027173E-2</v>
      </c>
      <c r="I14529" s="2">
        <f>VLOOKUP($E14529,
Products!$A$1:$F$201,MATCH(Orders!I$1,Products!$A$1:$F$1,0),0)</f>
        <v>6319.3885218993337</v>
      </c>
      <c r="J14529" s="2">
        <f>VLOOKUP($E14529,
Products!$A$1:$F$201,MATCH(Orders!J$1,Products!$A$1:$F$1,0),0)</f>
        <v>4956.0125433870189</v>
      </c>
    </row>
    <row r="14530" spans="1:10">
      <c r="A14530">
        <v>14529</v>
      </c>
      <c r="B14530" s="4">
        <v>44954</v>
      </c>
      <c r="C14530" s="10">
        <f>DATE(YEAR(orders[[#This Row],[order_date]]), MONTH(orders[[#This Row],[order_date]]), 1)</f>
        <v>44927</v>
      </c>
      <c r="D14530" t="s">
        <v>3287</v>
      </c>
      <c r="E14530" t="s">
        <v>655</v>
      </c>
      <c r="F14530" t="str">
        <f>VLOOKUP(orders[[#This Row],[product_id]],Products!A:C,3,0)</f>
        <v>Appliances</v>
      </c>
      <c r="G14530">
        <v>1</v>
      </c>
      <c r="H14530" s="6">
        <v>5.6940856178526476E-2</v>
      </c>
      <c r="I14530" s="2">
        <f>VLOOKUP($E14530,
Products!$A$1:$F$201,MATCH(Orders!I$1,Products!$A$1:$F$1,0),0)</f>
        <v>24072.170529057032</v>
      </c>
      <c r="J14530" s="2">
        <f>VLOOKUP($E14530,
Products!$A$1:$F$201,MATCH(Orders!J$1,Products!$A$1:$F$1,0),0)</f>
        <v>16358.626370717549</v>
      </c>
    </row>
    <row r="14531" spans="1:10">
      <c r="A14531">
        <v>14530</v>
      </c>
      <c r="B14531" s="4">
        <v>45192</v>
      </c>
      <c r="C14531" s="10">
        <f>DATE(YEAR(orders[[#This Row],[order_date]]), MONTH(orders[[#This Row],[order_date]]), 1)</f>
        <v>45170</v>
      </c>
      <c r="D14531" t="s">
        <v>1566</v>
      </c>
      <c r="E14531" t="s">
        <v>695</v>
      </c>
      <c r="F14531" t="str">
        <f>VLOOKUP(orders[[#This Row],[product_id]],Products!A:C,3,0)</f>
        <v>Electronics</v>
      </c>
      <c r="G14531">
        <v>1</v>
      </c>
      <c r="H14531" s="6">
        <v>0.18933651301218321</v>
      </c>
      <c r="I14531" s="2">
        <f>VLOOKUP($E14531,
Products!$A$1:$F$201,MATCH(Orders!I$1,Products!$A$1:$F$1,0),0)</f>
        <v>2716.2219891886762</v>
      </c>
      <c r="J14531" s="2">
        <f>VLOOKUP($E14531,
Products!$A$1:$F$201,MATCH(Orders!J$1,Products!$A$1:$F$1,0),0)</f>
        <v>2045.0534052982539</v>
      </c>
    </row>
    <row r="14532" spans="1:10">
      <c r="A14532">
        <v>14531</v>
      </c>
      <c r="B14532" s="4">
        <v>45323</v>
      </c>
      <c r="C14532" s="10">
        <f>DATE(YEAR(orders[[#This Row],[order_date]]), MONTH(orders[[#This Row],[order_date]]), 1)</f>
        <v>45323</v>
      </c>
      <c r="D14532" t="s">
        <v>781</v>
      </c>
      <c r="E14532" t="s">
        <v>533</v>
      </c>
      <c r="F14532" t="str">
        <f>VLOOKUP(orders[[#This Row],[product_id]],Products!A:C,3,0)</f>
        <v>Electronics</v>
      </c>
      <c r="G14532">
        <v>2</v>
      </c>
      <c r="H14532" s="6">
        <v>0.16579303133219384</v>
      </c>
      <c r="I14532" s="2">
        <f>VLOOKUP($E14532,
Products!$A$1:$F$201,MATCH(Orders!I$1,Products!$A$1:$F$1,0),0)</f>
        <v>28589.802369332661</v>
      </c>
      <c r="J14532" s="2">
        <f>VLOOKUP($E14532,
Products!$A$1:$F$201,MATCH(Orders!J$1,Products!$A$1:$F$1,0),0)</f>
        <v>21212.93445492295</v>
      </c>
    </row>
    <row r="14533" spans="1:10">
      <c r="A14533">
        <v>14532</v>
      </c>
      <c r="B14533" s="4">
        <v>45888</v>
      </c>
      <c r="C14533" s="10">
        <f>DATE(YEAR(orders[[#This Row],[order_date]]), MONTH(orders[[#This Row],[order_date]]), 1)</f>
        <v>45870</v>
      </c>
      <c r="D14533" t="s">
        <v>1071</v>
      </c>
      <c r="E14533" t="s">
        <v>530</v>
      </c>
      <c r="F14533" t="str">
        <f>VLOOKUP(orders[[#This Row],[product_id]],Products!A:C,3,0)</f>
        <v>Electronics</v>
      </c>
      <c r="G14533">
        <v>2</v>
      </c>
      <c r="H14533" s="6">
        <v>0.21870419884586337</v>
      </c>
      <c r="I14533" s="2">
        <f>VLOOKUP($E14533,
Products!$A$1:$F$201,MATCH(Orders!I$1,Products!$A$1:$F$1,0),0)</f>
        <v>30520.607447067548</v>
      </c>
      <c r="J14533" s="2">
        <f>VLOOKUP($E14533,
Products!$A$1:$F$201,MATCH(Orders!J$1,Products!$A$1:$F$1,0),0)</f>
        <v>22328.317520226748</v>
      </c>
    </row>
    <row r="14534" spans="1:10">
      <c r="A14534">
        <v>14533</v>
      </c>
      <c r="B14534" s="4">
        <v>45689</v>
      </c>
      <c r="C14534" s="10">
        <f>DATE(YEAR(orders[[#This Row],[order_date]]), MONTH(orders[[#This Row],[order_date]]), 1)</f>
        <v>45689</v>
      </c>
      <c r="D14534" t="s">
        <v>2220</v>
      </c>
      <c r="E14534" t="s">
        <v>698</v>
      </c>
      <c r="F14534" t="str">
        <f>VLOOKUP(orders[[#This Row],[product_id]],Products!A:C,3,0)</f>
        <v>Appliances</v>
      </c>
      <c r="G14534">
        <v>1</v>
      </c>
      <c r="H14534" s="6">
        <v>5.8747494061177831E-2</v>
      </c>
      <c r="I14534" s="2">
        <f>VLOOKUP($E14534,
Products!$A$1:$F$201,MATCH(Orders!I$1,Products!$A$1:$F$1,0),0)</f>
        <v>5562.620248272905</v>
      </c>
      <c r="J14534" s="2">
        <f>VLOOKUP($E14534,
Products!$A$1:$F$201,MATCH(Orders!J$1,Products!$A$1:$F$1,0),0)</f>
        <v>4191.9477694447714</v>
      </c>
    </row>
    <row r="14535" spans="1:10">
      <c r="A14535">
        <v>14534</v>
      </c>
      <c r="B14535" s="4">
        <v>45906</v>
      </c>
      <c r="C14535" s="10">
        <f>DATE(YEAR(orders[[#This Row],[order_date]]), MONTH(orders[[#This Row],[order_date]]), 1)</f>
        <v>45901</v>
      </c>
      <c r="D14535" t="s">
        <v>3869</v>
      </c>
      <c r="E14535" t="s">
        <v>665</v>
      </c>
      <c r="F14535" t="str">
        <f>VLOOKUP(orders[[#This Row],[product_id]],Products!A:C,3,0)</f>
        <v>Electronics</v>
      </c>
      <c r="G14535">
        <v>2</v>
      </c>
      <c r="H14535" s="6">
        <v>0.12832142121071022</v>
      </c>
      <c r="I14535" s="2">
        <f>VLOOKUP($E14535,
Products!$A$1:$F$201,MATCH(Orders!I$1,Products!$A$1:$F$1,0),0)</f>
        <v>2381.208040848107</v>
      </c>
      <c r="J14535" s="2">
        <f>VLOOKUP($E14535,
Products!$A$1:$F$201,MATCH(Orders!J$1,Products!$A$1:$F$1,0),0)</f>
        <v>1615.320210979525</v>
      </c>
    </row>
    <row r="14536" spans="1:10">
      <c r="A14536">
        <v>14535</v>
      </c>
      <c r="B14536" s="4">
        <v>45737</v>
      </c>
      <c r="C14536" s="10">
        <f>DATE(YEAR(orders[[#This Row],[order_date]]), MONTH(orders[[#This Row],[order_date]]), 1)</f>
        <v>45717</v>
      </c>
      <c r="D14536" t="s">
        <v>1546</v>
      </c>
      <c r="E14536" t="s">
        <v>681</v>
      </c>
      <c r="F14536" t="str">
        <f>VLOOKUP(orders[[#This Row],[product_id]],Products!A:C,3,0)</f>
        <v>Appliances</v>
      </c>
      <c r="G14536">
        <v>2</v>
      </c>
      <c r="H14536" s="6">
        <v>0.10131399272137384</v>
      </c>
      <c r="I14536" s="2">
        <f>VLOOKUP($E14536,
Products!$A$1:$F$201,MATCH(Orders!I$1,Products!$A$1:$F$1,0),0)</f>
        <v>2080.3641662770501</v>
      </c>
      <c r="J14536" s="2">
        <f>VLOOKUP($E14536,
Products!$A$1:$F$201,MATCH(Orders!J$1,Products!$A$1:$F$1,0),0)</f>
        <v>1566.754559891986</v>
      </c>
    </row>
    <row r="14537" spans="1:10">
      <c r="A14537">
        <v>14536</v>
      </c>
      <c r="B14537" s="4">
        <v>45507</v>
      </c>
      <c r="C14537" s="10">
        <f>DATE(YEAR(orders[[#This Row],[order_date]]), MONTH(orders[[#This Row],[order_date]]), 1)</f>
        <v>45505</v>
      </c>
      <c r="D14537" t="s">
        <v>3640</v>
      </c>
      <c r="E14537" t="s">
        <v>585</v>
      </c>
      <c r="F14537" t="str">
        <f>VLOOKUP(orders[[#This Row],[product_id]],Products!A:C,3,0)</f>
        <v>Appliances</v>
      </c>
      <c r="G14537">
        <v>2</v>
      </c>
      <c r="H14537" s="6">
        <v>7.5022758778157977E-2</v>
      </c>
      <c r="I14537" s="2">
        <f>VLOOKUP($E14537,
Products!$A$1:$F$201,MATCH(Orders!I$1,Products!$A$1:$F$1,0),0)</f>
        <v>24049.2355837664</v>
      </c>
      <c r="J14537" s="2">
        <f>VLOOKUP($E14537,
Products!$A$1:$F$201,MATCH(Orders!J$1,Products!$A$1:$F$1,0),0)</f>
        <v>19053.338129326308</v>
      </c>
    </row>
    <row r="14538" spans="1:10">
      <c r="A14538">
        <v>14537</v>
      </c>
      <c r="B14538" s="4">
        <v>45537</v>
      </c>
      <c r="C14538" s="10">
        <f>DATE(YEAR(orders[[#This Row],[order_date]]), MONTH(orders[[#This Row],[order_date]]), 1)</f>
        <v>45536</v>
      </c>
      <c r="D14538" t="s">
        <v>4043</v>
      </c>
      <c r="E14538" t="s">
        <v>529</v>
      </c>
      <c r="F14538" t="str">
        <f>VLOOKUP(orders[[#This Row],[product_id]],Products!A:C,3,0)</f>
        <v>Electronics</v>
      </c>
      <c r="G14538">
        <v>2</v>
      </c>
      <c r="H14538" s="6">
        <v>0.14310931060094773</v>
      </c>
      <c r="I14538" s="2">
        <f>VLOOKUP($E14538,
Products!$A$1:$F$201,MATCH(Orders!I$1,Products!$A$1:$F$1,0),0)</f>
        <v>18308.801775351771</v>
      </c>
      <c r="J14538" s="2">
        <f>VLOOKUP($E14538,
Products!$A$1:$F$201,MATCH(Orders!J$1,Products!$A$1:$F$1,0),0)</f>
        <v>12027.24184831013</v>
      </c>
    </row>
    <row r="14539" spans="1:10">
      <c r="A14539">
        <v>14538</v>
      </c>
      <c r="B14539" s="4">
        <v>45119</v>
      </c>
      <c r="C14539" s="10">
        <f>DATE(YEAR(orders[[#This Row],[order_date]]), MONTH(orders[[#This Row],[order_date]]), 1)</f>
        <v>45108</v>
      </c>
      <c r="D14539" t="s">
        <v>2289</v>
      </c>
      <c r="E14539" t="s">
        <v>586</v>
      </c>
      <c r="F14539" t="str">
        <f>VLOOKUP(orders[[#This Row],[product_id]],Products!A:C,3,0)</f>
        <v>Appliances</v>
      </c>
      <c r="G14539">
        <v>2</v>
      </c>
      <c r="H14539" s="6">
        <v>0.12616745629109288</v>
      </c>
      <c r="I14539" s="2">
        <f>VLOOKUP($E14539,
Products!$A$1:$F$201,MATCH(Orders!I$1,Products!$A$1:$F$1,0),0)</f>
        <v>22928.971424497449</v>
      </c>
      <c r="J14539" s="2">
        <f>VLOOKUP($E14539,
Products!$A$1:$F$201,MATCH(Orders!J$1,Products!$A$1:$F$1,0),0)</f>
        <v>17801.356740692991</v>
      </c>
    </row>
    <row r="14540" spans="1:10">
      <c r="A14540">
        <v>14539</v>
      </c>
      <c r="B14540" s="4">
        <v>45153</v>
      </c>
      <c r="C14540" s="10">
        <f>DATE(YEAR(orders[[#This Row],[order_date]]), MONTH(orders[[#This Row],[order_date]]), 1)</f>
        <v>45139</v>
      </c>
      <c r="D14540" t="s">
        <v>1204</v>
      </c>
      <c r="E14540" t="s">
        <v>630</v>
      </c>
      <c r="F14540" t="str">
        <f>VLOOKUP(orders[[#This Row],[product_id]],Products!A:C,3,0)</f>
        <v>Electronics</v>
      </c>
      <c r="G14540">
        <v>1</v>
      </c>
      <c r="H14540" s="6">
        <v>0.17413856218006388</v>
      </c>
      <c r="I14540" s="2">
        <f>VLOOKUP($E14540,
Products!$A$1:$F$201,MATCH(Orders!I$1,Products!$A$1:$F$1,0),0)</f>
        <v>20513.60683859466</v>
      </c>
      <c r="J14540" s="2">
        <f>VLOOKUP($E14540,
Products!$A$1:$F$201,MATCH(Orders!J$1,Products!$A$1:$F$1,0),0)</f>
        <v>14929.268600567289</v>
      </c>
    </row>
    <row r="14541" spans="1:10">
      <c r="A14541">
        <v>14540</v>
      </c>
      <c r="B14541" s="4">
        <v>45377</v>
      </c>
      <c r="C14541" s="10">
        <f>DATE(YEAR(orders[[#This Row],[order_date]]), MONTH(orders[[#This Row],[order_date]]), 1)</f>
        <v>45352</v>
      </c>
      <c r="D14541" t="s">
        <v>3947</v>
      </c>
      <c r="E14541" t="s">
        <v>675</v>
      </c>
      <c r="F14541" t="str">
        <f>VLOOKUP(orders[[#This Row],[product_id]],Products!A:C,3,0)</f>
        <v>Appliances</v>
      </c>
      <c r="G14541">
        <v>1</v>
      </c>
      <c r="H14541" s="6">
        <v>0.14568683783232611</v>
      </c>
      <c r="I14541" s="2">
        <f>VLOOKUP($E14541,
Products!$A$1:$F$201,MATCH(Orders!I$1,Products!$A$1:$F$1,0),0)</f>
        <v>23552.642442203069</v>
      </c>
      <c r="J14541" s="2">
        <f>VLOOKUP($E14541,
Products!$A$1:$F$201,MATCH(Orders!J$1,Products!$A$1:$F$1,0),0)</f>
        <v>17389.42325132497</v>
      </c>
    </row>
    <row r="14542" spans="1:10">
      <c r="A14542">
        <v>14541</v>
      </c>
      <c r="B14542" s="4">
        <v>45858</v>
      </c>
      <c r="C14542" s="10">
        <f>DATE(YEAR(orders[[#This Row],[order_date]]), MONTH(orders[[#This Row],[order_date]]), 1)</f>
        <v>45839</v>
      </c>
      <c r="D14542" t="s">
        <v>2075</v>
      </c>
      <c r="E14542" t="s">
        <v>575</v>
      </c>
      <c r="F14542" t="str">
        <f>VLOOKUP(orders[[#This Row],[product_id]],Products!A:C,3,0)</f>
        <v>Appliances</v>
      </c>
      <c r="G14542">
        <v>2</v>
      </c>
      <c r="H14542" s="6">
        <v>5.0759888887694678E-2</v>
      </c>
      <c r="I14542" s="2">
        <f>VLOOKUP($E14542,
Products!$A$1:$F$201,MATCH(Orders!I$1,Products!$A$1:$F$1,0),0)</f>
        <v>25283.54628276427</v>
      </c>
      <c r="J14542" s="2">
        <f>VLOOKUP($E14542,
Products!$A$1:$F$201,MATCH(Orders!J$1,Products!$A$1:$F$1,0),0)</f>
        <v>19310.503554692368</v>
      </c>
    </row>
    <row r="14543" spans="1:10">
      <c r="A14543">
        <v>14542</v>
      </c>
      <c r="B14543" s="4">
        <v>45581</v>
      </c>
      <c r="C14543" s="10">
        <f>DATE(YEAR(orders[[#This Row],[order_date]]), MONTH(orders[[#This Row],[order_date]]), 1)</f>
        <v>45566</v>
      </c>
      <c r="D14543" t="s">
        <v>2486</v>
      </c>
      <c r="E14543" t="s">
        <v>583</v>
      </c>
      <c r="F14543" t="str">
        <f>VLOOKUP(orders[[#This Row],[product_id]],Products!A:C,3,0)</f>
        <v>Electronics</v>
      </c>
      <c r="G14543">
        <v>3</v>
      </c>
      <c r="H14543" s="6">
        <v>0.1316009342281623</v>
      </c>
      <c r="I14543" s="2">
        <f>VLOOKUP($E14543,
Products!$A$1:$F$201,MATCH(Orders!I$1,Products!$A$1:$F$1,0),0)</f>
        <v>22677.574574249091</v>
      </c>
      <c r="J14543" s="2">
        <f>VLOOKUP($E14543,
Products!$A$1:$F$201,MATCH(Orders!J$1,Products!$A$1:$F$1,0),0)</f>
        <v>16593.91273362303</v>
      </c>
    </row>
    <row r="14544" spans="1:10">
      <c r="A14544">
        <v>14543</v>
      </c>
      <c r="B14544" s="4">
        <v>45129</v>
      </c>
      <c r="C14544" s="10">
        <f>DATE(YEAR(orders[[#This Row],[order_date]]), MONTH(orders[[#This Row],[order_date]]), 1)</f>
        <v>45108</v>
      </c>
      <c r="D14544" t="s">
        <v>1957</v>
      </c>
      <c r="E14544" t="s">
        <v>595</v>
      </c>
      <c r="F14544" t="str">
        <f>VLOOKUP(orders[[#This Row],[product_id]],Products!A:C,3,0)</f>
        <v>Electronics</v>
      </c>
      <c r="G14544">
        <v>1</v>
      </c>
      <c r="H14544" s="6">
        <v>0.13201782418937996</v>
      </c>
      <c r="I14544" s="2">
        <f>VLOOKUP($E14544,
Products!$A$1:$F$201,MATCH(Orders!I$1,Products!$A$1:$F$1,0),0)</f>
        <v>2368.316565735005</v>
      </c>
      <c r="J14544" s="2">
        <f>VLOOKUP($E14544,
Products!$A$1:$F$201,MATCH(Orders!J$1,Products!$A$1:$F$1,0),0)</f>
        <v>1668.7588573553539</v>
      </c>
    </row>
    <row r="14545" spans="1:10">
      <c r="A14545">
        <v>14544</v>
      </c>
      <c r="B14545" s="4">
        <v>45328</v>
      </c>
      <c r="C14545" s="10">
        <f>DATE(YEAR(orders[[#This Row],[order_date]]), MONTH(orders[[#This Row],[order_date]]), 1)</f>
        <v>45323</v>
      </c>
      <c r="D14545" t="s">
        <v>1404</v>
      </c>
      <c r="E14545" t="s">
        <v>629</v>
      </c>
      <c r="F14545" t="str">
        <f>VLOOKUP(orders[[#This Row],[product_id]],Products!A:C,3,0)</f>
        <v>Electronics</v>
      </c>
      <c r="G14545">
        <v>2</v>
      </c>
      <c r="H14545" s="6">
        <v>0.15804563344000827</v>
      </c>
      <c r="I14545" s="2">
        <f>VLOOKUP($E14545,
Products!$A$1:$F$201,MATCH(Orders!I$1,Products!$A$1:$F$1,0),0)</f>
        <v>12411.13061655427</v>
      </c>
      <c r="J14545" s="2">
        <f>VLOOKUP($E14545,
Products!$A$1:$F$201,MATCH(Orders!J$1,Products!$A$1:$F$1,0),0)</f>
        <v>9821.2729118635452</v>
      </c>
    </row>
    <row r="14546" spans="1:10">
      <c r="A14546">
        <v>14545</v>
      </c>
      <c r="B14546" s="4">
        <v>45398</v>
      </c>
      <c r="C14546" s="10">
        <f>DATE(YEAR(orders[[#This Row],[order_date]]), MONTH(orders[[#This Row],[order_date]]), 1)</f>
        <v>45383</v>
      </c>
      <c r="D14546" t="s">
        <v>3433</v>
      </c>
      <c r="E14546" t="s">
        <v>597</v>
      </c>
      <c r="F14546" t="str">
        <f>VLOOKUP(orders[[#This Row],[product_id]],Products!A:C,3,0)</f>
        <v>Appliances</v>
      </c>
      <c r="G14546">
        <v>3</v>
      </c>
      <c r="H14546" s="6">
        <v>6.8730972479087507E-2</v>
      </c>
      <c r="I14546" s="2">
        <f>VLOOKUP($E14546,
Products!$A$1:$F$201,MATCH(Orders!I$1,Products!$A$1:$F$1,0),0)</f>
        <v>22545.827750919081</v>
      </c>
      <c r="J14546" s="2">
        <f>VLOOKUP($E14546,
Products!$A$1:$F$201,MATCH(Orders!J$1,Products!$A$1:$F$1,0),0)</f>
        <v>15091.172935360129</v>
      </c>
    </row>
    <row r="14547" spans="1:10">
      <c r="A14547">
        <v>14546</v>
      </c>
      <c r="B14547" s="4">
        <v>45816</v>
      </c>
      <c r="C14547" s="10">
        <f>DATE(YEAR(orders[[#This Row],[order_date]]), MONTH(orders[[#This Row],[order_date]]), 1)</f>
        <v>45809</v>
      </c>
      <c r="D14547" t="s">
        <v>2956</v>
      </c>
      <c r="E14547" t="s">
        <v>616</v>
      </c>
      <c r="F14547" t="str">
        <f>VLOOKUP(orders[[#This Row],[product_id]],Products!A:C,3,0)</f>
        <v>Electronics</v>
      </c>
      <c r="G14547">
        <v>3</v>
      </c>
      <c r="H14547" s="6">
        <v>0.15057234429881572</v>
      </c>
      <c r="I14547" s="2">
        <f>VLOOKUP($E14547,
Products!$A$1:$F$201,MATCH(Orders!I$1,Products!$A$1:$F$1,0),0)</f>
        <v>12172.554053901489</v>
      </c>
      <c r="J14547" s="2">
        <f>VLOOKUP($E14547,
Products!$A$1:$F$201,MATCH(Orders!J$1,Products!$A$1:$F$1,0),0)</f>
        <v>9644.7702288148557</v>
      </c>
    </row>
    <row r="14548" spans="1:10">
      <c r="A14548">
        <v>14547</v>
      </c>
      <c r="B14548" s="4">
        <v>45105</v>
      </c>
      <c r="C14548" s="10">
        <f>DATE(YEAR(orders[[#This Row],[order_date]]), MONTH(orders[[#This Row],[order_date]]), 1)</f>
        <v>45078</v>
      </c>
      <c r="D14548" t="s">
        <v>3199</v>
      </c>
      <c r="E14548" t="s">
        <v>669</v>
      </c>
      <c r="F14548" t="str">
        <f>VLOOKUP(orders[[#This Row],[product_id]],Products!A:C,3,0)</f>
        <v>Electronics</v>
      </c>
      <c r="G14548">
        <v>1</v>
      </c>
      <c r="H14548" s="6">
        <v>0.14890287906657301</v>
      </c>
      <c r="I14548" s="2">
        <f>VLOOKUP($E14548,
Products!$A$1:$F$201,MATCH(Orders!I$1,Products!$A$1:$F$1,0),0)</f>
        <v>11708.03419603835</v>
      </c>
      <c r="J14548" s="2">
        <f>VLOOKUP($E14548,
Products!$A$1:$F$201,MATCH(Orders!J$1,Products!$A$1:$F$1,0),0)</f>
        <v>7784.9580101998827</v>
      </c>
    </row>
    <row r="14549" spans="1:10">
      <c r="A14549">
        <v>14548</v>
      </c>
      <c r="B14549" s="4">
        <v>45968</v>
      </c>
      <c r="C14549" s="10">
        <f>DATE(YEAR(orders[[#This Row],[order_date]]), MONTH(orders[[#This Row],[order_date]]), 1)</f>
        <v>45962</v>
      </c>
      <c r="D14549" t="s">
        <v>3271</v>
      </c>
      <c r="E14549" t="s">
        <v>664</v>
      </c>
      <c r="F14549" t="str">
        <f>VLOOKUP(orders[[#This Row],[product_id]],Products!A:C,3,0)</f>
        <v>Appliances</v>
      </c>
      <c r="G14549">
        <v>1</v>
      </c>
      <c r="H14549" s="6">
        <v>9.239415723263518E-2</v>
      </c>
      <c r="I14549" s="2">
        <f>VLOOKUP($E14549,
Products!$A$1:$F$201,MATCH(Orders!I$1,Products!$A$1:$F$1,0),0)</f>
        <v>2181.6314584966208</v>
      </c>
      <c r="J14549" s="2">
        <f>VLOOKUP($E14549,
Products!$A$1:$F$201,MATCH(Orders!J$1,Products!$A$1:$F$1,0),0)</f>
        <v>1607.5776178781809</v>
      </c>
    </row>
    <row r="14550" spans="1:10">
      <c r="A14550">
        <v>14549</v>
      </c>
      <c r="B14550" s="4">
        <v>45389</v>
      </c>
      <c r="C14550" s="10">
        <f>DATE(YEAR(orders[[#This Row],[order_date]]), MONTH(orders[[#This Row],[order_date]]), 1)</f>
        <v>45383</v>
      </c>
      <c r="D14550" t="s">
        <v>837</v>
      </c>
      <c r="E14550" t="s">
        <v>633</v>
      </c>
      <c r="F14550" t="str">
        <f>VLOOKUP(orders[[#This Row],[product_id]],Products!A:C,3,0)</f>
        <v>Appliances</v>
      </c>
      <c r="G14550">
        <v>1</v>
      </c>
      <c r="H14550" s="6">
        <v>7.7521274197146189E-2</v>
      </c>
      <c r="I14550" s="2">
        <f>VLOOKUP($E14550,
Products!$A$1:$F$201,MATCH(Orders!I$1,Products!$A$1:$F$1,0),0)</f>
        <v>2361.4162937319088</v>
      </c>
      <c r="J14550" s="2">
        <f>VLOOKUP($E14550,
Products!$A$1:$F$201,MATCH(Orders!J$1,Products!$A$1:$F$1,0),0)</f>
        <v>1552.5536411429621</v>
      </c>
    </row>
    <row r="14551" spans="1:10">
      <c r="A14551">
        <v>14550</v>
      </c>
      <c r="B14551" s="4">
        <v>45761</v>
      </c>
      <c r="C14551" s="10">
        <f>DATE(YEAR(orders[[#This Row],[order_date]]), MONTH(orders[[#This Row],[order_date]]), 1)</f>
        <v>45748</v>
      </c>
      <c r="D14551" t="s">
        <v>1974</v>
      </c>
      <c r="E14551" t="s">
        <v>660</v>
      </c>
      <c r="F14551" t="str">
        <f>VLOOKUP(orders[[#This Row],[product_id]],Products!A:C,3,0)</f>
        <v>Appliances</v>
      </c>
      <c r="G14551">
        <v>3</v>
      </c>
      <c r="H14551" s="6">
        <v>0.14472719980716145</v>
      </c>
      <c r="I14551" s="2">
        <f>VLOOKUP($E14551,
Products!$A$1:$F$201,MATCH(Orders!I$1,Products!$A$1:$F$1,0),0)</f>
        <v>25996.564605776519</v>
      </c>
      <c r="J14551" s="2">
        <f>VLOOKUP($E14551,
Products!$A$1:$F$201,MATCH(Orders!J$1,Products!$A$1:$F$1,0),0)</f>
        <v>20210.769869456319</v>
      </c>
    </row>
    <row r="14552" spans="1:10">
      <c r="A14552">
        <v>14551</v>
      </c>
      <c r="B14552" s="4">
        <v>45535</v>
      </c>
      <c r="C14552" s="10">
        <f>DATE(YEAR(orders[[#This Row],[order_date]]), MONTH(orders[[#This Row],[order_date]]), 1)</f>
        <v>45505</v>
      </c>
      <c r="D14552" t="s">
        <v>796</v>
      </c>
      <c r="E14552" t="s">
        <v>699</v>
      </c>
      <c r="F14552" t="str">
        <f>VLOOKUP(orders[[#This Row],[product_id]],Products!A:C,3,0)</f>
        <v>Appliances</v>
      </c>
      <c r="G14552">
        <v>2</v>
      </c>
      <c r="H14552" s="6">
        <v>5.8199031908495555E-2</v>
      </c>
      <c r="I14552" s="2">
        <f>VLOOKUP($E14552,
Products!$A$1:$F$201,MATCH(Orders!I$1,Products!$A$1:$F$1,0),0)</f>
        <v>25091.998133165329</v>
      </c>
      <c r="J14552" s="2">
        <f>VLOOKUP($E14552,
Products!$A$1:$F$201,MATCH(Orders!J$1,Products!$A$1:$F$1,0),0)</f>
        <v>18464.226825266349</v>
      </c>
    </row>
    <row r="14553" spans="1:10">
      <c r="A14553">
        <v>14552</v>
      </c>
      <c r="B14553" s="4">
        <v>45852</v>
      </c>
      <c r="C14553" s="10">
        <f>DATE(YEAR(orders[[#This Row],[order_date]]), MONTH(orders[[#This Row],[order_date]]), 1)</f>
        <v>45839</v>
      </c>
      <c r="D14553" t="s">
        <v>4600</v>
      </c>
      <c r="E14553" t="s">
        <v>678</v>
      </c>
      <c r="F14553" t="str">
        <f>VLOOKUP(orders[[#This Row],[product_id]],Products!A:C,3,0)</f>
        <v>Appliances</v>
      </c>
      <c r="G14553">
        <v>1</v>
      </c>
      <c r="H14553" s="6">
        <v>8.4851172268123623E-2</v>
      </c>
      <c r="I14553" s="2">
        <f>VLOOKUP($E14553,
Products!$A$1:$F$201,MATCH(Orders!I$1,Products!$A$1:$F$1,0),0)</f>
        <v>24547.80463631255</v>
      </c>
      <c r="J14553" s="2">
        <f>VLOOKUP($E14553,
Products!$A$1:$F$201,MATCH(Orders!J$1,Products!$A$1:$F$1,0),0)</f>
        <v>16599.667533695861</v>
      </c>
    </row>
    <row r="14554" spans="1:10">
      <c r="A14554">
        <v>14553</v>
      </c>
      <c r="B14554" s="4">
        <v>45862</v>
      </c>
      <c r="C14554" s="10">
        <f>DATE(YEAR(orders[[#This Row],[order_date]]), MONTH(orders[[#This Row],[order_date]]), 1)</f>
        <v>45839</v>
      </c>
      <c r="D14554" t="s">
        <v>3903</v>
      </c>
      <c r="E14554" t="s">
        <v>549</v>
      </c>
      <c r="F14554" t="str">
        <f>VLOOKUP(orders[[#This Row],[product_id]],Products!A:C,3,0)</f>
        <v>Electronics</v>
      </c>
      <c r="G14554">
        <v>2</v>
      </c>
      <c r="H14554" s="6">
        <v>0.24617514745986546</v>
      </c>
      <c r="I14554" s="2">
        <f>VLOOKUP($E14554,
Products!$A$1:$F$201,MATCH(Orders!I$1,Products!$A$1:$F$1,0),0)</f>
        <v>32579.222893763279</v>
      </c>
      <c r="J14554" s="2">
        <f>VLOOKUP($E14554,
Products!$A$1:$F$201,MATCH(Orders!J$1,Products!$A$1:$F$1,0),0)</f>
        <v>22472.912188105081</v>
      </c>
    </row>
    <row r="14555" spans="1:10">
      <c r="A14555">
        <v>14554</v>
      </c>
      <c r="B14555" s="4">
        <v>45226</v>
      </c>
      <c r="C14555" s="10">
        <f>DATE(YEAR(orders[[#This Row],[order_date]]), MONTH(orders[[#This Row],[order_date]]), 1)</f>
        <v>45200</v>
      </c>
      <c r="D14555" t="s">
        <v>1177</v>
      </c>
      <c r="E14555" t="s">
        <v>562</v>
      </c>
      <c r="F14555" t="str">
        <f>VLOOKUP(orders[[#This Row],[product_id]],Products!A:C,3,0)</f>
        <v>Electronics</v>
      </c>
      <c r="G14555">
        <v>3</v>
      </c>
      <c r="H14555" s="6">
        <v>0.16107695776636874</v>
      </c>
      <c r="I14555" s="2">
        <f>VLOOKUP($E14555,
Products!$A$1:$F$201,MATCH(Orders!I$1,Products!$A$1:$F$1,0),0)</f>
        <v>2550.478597498749</v>
      </c>
      <c r="J14555" s="2">
        <f>VLOOKUP($E14555,
Products!$A$1:$F$201,MATCH(Orders!J$1,Products!$A$1:$F$1,0),0)</f>
        <v>1688.129752018375</v>
      </c>
    </row>
    <row r="14556" spans="1:10">
      <c r="A14556">
        <v>14555</v>
      </c>
      <c r="B14556" s="4">
        <v>45277</v>
      </c>
      <c r="C14556" s="10">
        <f>DATE(YEAR(orders[[#This Row],[order_date]]), MONTH(orders[[#This Row],[order_date]]), 1)</f>
        <v>45261</v>
      </c>
      <c r="D14556" t="s">
        <v>2694</v>
      </c>
      <c r="E14556" t="s">
        <v>526</v>
      </c>
      <c r="F14556" t="str">
        <f>VLOOKUP(orders[[#This Row],[product_id]],Products!A:C,3,0)</f>
        <v>Electronics</v>
      </c>
      <c r="G14556">
        <v>2</v>
      </c>
      <c r="H14556" s="6">
        <v>0.18504573731459326</v>
      </c>
      <c r="I14556" s="2">
        <f>VLOOKUP($E14556,
Products!$A$1:$F$201,MATCH(Orders!I$1,Products!$A$1:$F$1,0),0)</f>
        <v>11165.347713400481</v>
      </c>
      <c r="J14556" s="2">
        <f>VLOOKUP($E14556,
Products!$A$1:$F$201,MATCH(Orders!J$1,Products!$A$1:$F$1,0),0)</f>
        <v>7966.5169511049389</v>
      </c>
    </row>
    <row r="14557" spans="1:10">
      <c r="A14557">
        <v>14556</v>
      </c>
      <c r="B14557" s="4">
        <v>45113</v>
      </c>
      <c r="C14557" s="10">
        <f>DATE(YEAR(orders[[#This Row],[order_date]]), MONTH(orders[[#This Row],[order_date]]), 1)</f>
        <v>45108</v>
      </c>
      <c r="D14557" t="s">
        <v>1971</v>
      </c>
      <c r="E14557" t="s">
        <v>560</v>
      </c>
      <c r="F14557" t="str">
        <f>VLOOKUP(orders[[#This Row],[product_id]],Products!A:C,3,0)</f>
        <v>Appliances</v>
      </c>
      <c r="G14557">
        <v>1</v>
      </c>
      <c r="H14557" s="6">
        <v>0.13122217476879916</v>
      </c>
      <c r="I14557" s="2">
        <f>VLOOKUP($E14557,
Products!$A$1:$F$201,MATCH(Orders!I$1,Products!$A$1:$F$1,0),0)</f>
        <v>6334.2190560739964</v>
      </c>
      <c r="J14557" s="2">
        <f>VLOOKUP($E14557,
Products!$A$1:$F$201,MATCH(Orders!J$1,Products!$A$1:$F$1,0),0)</f>
        <v>4117.6239066206717</v>
      </c>
    </row>
    <row r="14558" spans="1:10">
      <c r="A14558">
        <v>14557</v>
      </c>
      <c r="B14558" s="4">
        <v>45549</v>
      </c>
      <c r="C14558" s="10">
        <f>DATE(YEAR(orders[[#This Row],[order_date]]), MONTH(orders[[#This Row],[order_date]]), 1)</f>
        <v>45536</v>
      </c>
      <c r="D14558" t="s">
        <v>1207</v>
      </c>
      <c r="E14558" t="s">
        <v>614</v>
      </c>
      <c r="F14558" t="str">
        <f>VLOOKUP(orders[[#This Row],[product_id]],Products!A:C,3,0)</f>
        <v>Electronics</v>
      </c>
      <c r="G14558">
        <v>2</v>
      </c>
      <c r="H14558" s="6">
        <v>0.10190626515418723</v>
      </c>
      <c r="I14558" s="2">
        <f>VLOOKUP($E14558,
Products!$A$1:$F$201,MATCH(Orders!I$1,Products!$A$1:$F$1,0),0)</f>
        <v>27394.979060178921</v>
      </c>
      <c r="J14558" s="2">
        <f>VLOOKUP($E14558,
Products!$A$1:$F$201,MATCH(Orders!J$1,Products!$A$1:$F$1,0),0)</f>
        <v>20497.911427865951</v>
      </c>
    </row>
    <row r="14559" spans="1:10">
      <c r="A14559">
        <v>14558</v>
      </c>
      <c r="B14559" s="4">
        <v>44997</v>
      </c>
      <c r="C14559" s="10">
        <f>DATE(YEAR(orders[[#This Row],[order_date]]), MONTH(orders[[#This Row],[order_date]]), 1)</f>
        <v>44986</v>
      </c>
      <c r="D14559" t="s">
        <v>3514</v>
      </c>
      <c r="E14559" t="s">
        <v>648</v>
      </c>
      <c r="F14559" t="str">
        <f>VLOOKUP(orders[[#This Row],[product_id]],Products!A:C,3,0)</f>
        <v>Electronics</v>
      </c>
      <c r="G14559">
        <v>1</v>
      </c>
      <c r="H14559" s="6">
        <v>0.15089005135476372</v>
      </c>
      <c r="I14559" s="2">
        <f>VLOOKUP($E14559,
Products!$A$1:$F$201,MATCH(Orders!I$1,Products!$A$1:$F$1,0),0)</f>
        <v>11049.50250218974</v>
      </c>
      <c r="J14559" s="2">
        <f>VLOOKUP($E14559,
Products!$A$1:$F$201,MATCH(Orders!J$1,Products!$A$1:$F$1,0),0)</f>
        <v>7252.1207539007246</v>
      </c>
    </row>
    <row r="14560" spans="1:10">
      <c r="A14560">
        <v>14559</v>
      </c>
      <c r="B14560" s="4">
        <v>45235</v>
      </c>
      <c r="C14560" s="10">
        <f>DATE(YEAR(orders[[#This Row],[order_date]]), MONTH(orders[[#This Row],[order_date]]), 1)</f>
        <v>45231</v>
      </c>
      <c r="D14560" t="s">
        <v>1092</v>
      </c>
      <c r="E14560" t="s">
        <v>667</v>
      </c>
      <c r="F14560" t="str">
        <f>VLOOKUP(orders[[#This Row],[product_id]],Products!A:C,3,0)</f>
        <v>Electronics</v>
      </c>
      <c r="G14560">
        <v>3</v>
      </c>
      <c r="H14560" s="6">
        <v>0.1958546864539514</v>
      </c>
      <c r="I14560" s="2">
        <f>VLOOKUP($E14560,
Products!$A$1:$F$201,MATCH(Orders!I$1,Products!$A$1:$F$1,0),0)</f>
        <v>2491.507056421975</v>
      </c>
      <c r="J14560" s="2">
        <f>VLOOKUP($E14560,
Products!$A$1:$F$201,MATCH(Orders!J$1,Products!$A$1:$F$1,0),0)</f>
        <v>1871.4408177277719</v>
      </c>
    </row>
    <row r="14561" spans="1:10">
      <c r="A14561">
        <v>14560</v>
      </c>
      <c r="B14561" s="4">
        <v>45103</v>
      </c>
      <c r="C14561" s="10">
        <f>DATE(YEAR(orders[[#This Row],[order_date]]), MONTH(orders[[#This Row],[order_date]]), 1)</f>
        <v>45078</v>
      </c>
      <c r="D14561" t="s">
        <v>1736</v>
      </c>
      <c r="E14561" t="s">
        <v>609</v>
      </c>
      <c r="F14561" t="str">
        <f>VLOOKUP(orders[[#This Row],[product_id]],Products!A:C,3,0)</f>
        <v>Appliances</v>
      </c>
      <c r="G14561">
        <v>3</v>
      </c>
      <c r="H14561" s="6">
        <v>6.7803088754819898E-2</v>
      </c>
      <c r="I14561" s="2">
        <f>VLOOKUP($E14561,
Products!$A$1:$F$201,MATCH(Orders!I$1,Products!$A$1:$F$1,0),0)</f>
        <v>2159.5378031052392</v>
      </c>
      <c r="J14561" s="2">
        <f>VLOOKUP($E14561,
Products!$A$1:$F$201,MATCH(Orders!J$1,Products!$A$1:$F$1,0),0)</f>
        <v>1501.9415981313371</v>
      </c>
    </row>
    <row r="14562" spans="1:10">
      <c r="A14562">
        <v>14561</v>
      </c>
      <c r="B14562" s="4">
        <v>45353</v>
      </c>
      <c r="C14562" s="10">
        <f>DATE(YEAR(orders[[#This Row],[order_date]]), MONTH(orders[[#This Row],[order_date]]), 1)</f>
        <v>45352</v>
      </c>
      <c r="D14562" t="s">
        <v>1817</v>
      </c>
      <c r="E14562" t="s">
        <v>636</v>
      </c>
      <c r="F14562" t="str">
        <f>VLOOKUP(orders[[#This Row],[product_id]],Products!A:C,3,0)</f>
        <v>Appliances</v>
      </c>
      <c r="G14562">
        <v>2</v>
      </c>
      <c r="H14562" s="6">
        <v>0.10000664543165508</v>
      </c>
      <c r="I14562" s="2">
        <f>VLOOKUP($E14562,
Products!$A$1:$F$201,MATCH(Orders!I$1,Products!$A$1:$F$1,0),0)</f>
        <v>2035.5647279372099</v>
      </c>
      <c r="J14562" s="2">
        <f>VLOOKUP($E14562,
Products!$A$1:$F$201,MATCH(Orders!J$1,Products!$A$1:$F$1,0),0)</f>
        <v>1486.048843699655</v>
      </c>
    </row>
    <row r="14563" spans="1:10">
      <c r="A14563">
        <v>14562</v>
      </c>
      <c r="B14563" s="4">
        <v>45666</v>
      </c>
      <c r="C14563" s="10">
        <f>DATE(YEAR(orders[[#This Row],[order_date]]), MONTH(orders[[#This Row],[order_date]]), 1)</f>
        <v>45658</v>
      </c>
      <c r="D14563" t="s">
        <v>1303</v>
      </c>
      <c r="E14563" t="s">
        <v>634</v>
      </c>
      <c r="F14563" t="str">
        <f>VLOOKUP(orders[[#This Row],[product_id]],Products!A:C,3,0)</f>
        <v>Appliances</v>
      </c>
      <c r="G14563">
        <v>1</v>
      </c>
      <c r="H14563" s="6">
        <v>0.14316131133424329</v>
      </c>
      <c r="I14563" s="2">
        <f>VLOOKUP($E14563,
Products!$A$1:$F$201,MATCH(Orders!I$1,Products!$A$1:$F$1,0),0)</f>
        <v>25631.29637331214</v>
      </c>
      <c r="J14563" s="2">
        <f>VLOOKUP($E14563,
Products!$A$1:$F$201,MATCH(Orders!J$1,Products!$A$1:$F$1,0),0)</f>
        <v>17692.643397044121</v>
      </c>
    </row>
    <row r="14564" spans="1:10">
      <c r="A14564">
        <v>14563</v>
      </c>
      <c r="B14564" s="4">
        <v>45457</v>
      </c>
      <c r="C14564" s="10">
        <f>DATE(YEAR(orders[[#This Row],[order_date]]), MONTH(orders[[#This Row],[order_date]]), 1)</f>
        <v>45444</v>
      </c>
      <c r="D14564" t="s">
        <v>1613</v>
      </c>
      <c r="E14564" t="s">
        <v>529</v>
      </c>
      <c r="F14564" t="str">
        <f>VLOOKUP(orders[[#This Row],[product_id]],Products!A:C,3,0)</f>
        <v>Electronics</v>
      </c>
      <c r="G14564">
        <v>3</v>
      </c>
      <c r="H14564" s="6">
        <v>0.11734337904946752</v>
      </c>
      <c r="I14564" s="2">
        <f>VLOOKUP($E14564,
Products!$A$1:$F$201,MATCH(Orders!I$1,Products!$A$1:$F$1,0),0)</f>
        <v>18308.801775351771</v>
      </c>
      <c r="J14564" s="2">
        <f>VLOOKUP($E14564,
Products!$A$1:$F$201,MATCH(Orders!J$1,Products!$A$1:$F$1,0),0)</f>
        <v>12027.24184831013</v>
      </c>
    </row>
    <row r="14565" spans="1:10">
      <c r="A14565">
        <v>14564</v>
      </c>
      <c r="B14565" s="4">
        <v>45344</v>
      </c>
      <c r="C14565" s="10">
        <f>DATE(YEAR(orders[[#This Row],[order_date]]), MONTH(orders[[#This Row],[order_date]]), 1)</f>
        <v>45323</v>
      </c>
      <c r="D14565" t="s">
        <v>3620</v>
      </c>
      <c r="E14565" t="s">
        <v>676</v>
      </c>
      <c r="F14565" t="str">
        <f>VLOOKUP(orders[[#This Row],[product_id]],Products!A:C,3,0)</f>
        <v>Electronics</v>
      </c>
      <c r="G14565">
        <v>2</v>
      </c>
      <c r="H14565" s="6">
        <v>0.11241892354904467</v>
      </c>
      <c r="I14565" s="2">
        <f>VLOOKUP($E14565,
Products!$A$1:$F$201,MATCH(Orders!I$1,Products!$A$1:$F$1,0),0)</f>
        <v>30008.64884218746</v>
      </c>
      <c r="J14565" s="2">
        <f>VLOOKUP($E14565,
Products!$A$1:$F$201,MATCH(Orders!J$1,Products!$A$1:$F$1,0),0)</f>
        <v>19907.2372539471</v>
      </c>
    </row>
    <row r="14566" spans="1:10">
      <c r="A14566">
        <v>14565</v>
      </c>
      <c r="B14566" s="4">
        <v>45174</v>
      </c>
      <c r="C14566" s="10">
        <f>DATE(YEAR(orders[[#This Row],[order_date]]), MONTH(orders[[#This Row],[order_date]]), 1)</f>
        <v>45170</v>
      </c>
      <c r="D14566" t="s">
        <v>3922</v>
      </c>
      <c r="E14566" t="s">
        <v>532</v>
      </c>
      <c r="F14566" t="str">
        <f>VLOOKUP(orders[[#This Row],[product_id]],Products!A:C,3,0)</f>
        <v>Electronics</v>
      </c>
      <c r="G14566">
        <v>1</v>
      </c>
      <c r="H14566" s="6">
        <v>0.21815107269333037</v>
      </c>
      <c r="I14566" s="2">
        <f>VLOOKUP($E14566,
Products!$A$1:$F$201,MATCH(Orders!I$1,Products!$A$1:$F$1,0),0)</f>
        <v>2668.0593077725212</v>
      </c>
      <c r="J14566" s="2">
        <f>VLOOKUP($E14566,
Products!$A$1:$F$201,MATCH(Orders!J$1,Products!$A$1:$F$1,0),0)</f>
        <v>1923.7114222321791</v>
      </c>
    </row>
    <row r="14567" spans="1:10">
      <c r="A14567">
        <v>14566</v>
      </c>
      <c r="B14567" s="4">
        <v>45135</v>
      </c>
      <c r="C14567" s="10">
        <f>DATE(YEAR(orders[[#This Row],[order_date]]), MONTH(orders[[#This Row],[order_date]]), 1)</f>
        <v>45108</v>
      </c>
      <c r="D14567" t="s">
        <v>4228</v>
      </c>
      <c r="E14567" t="s">
        <v>642</v>
      </c>
      <c r="F14567" t="str">
        <f>VLOOKUP(orders[[#This Row],[product_id]],Products!A:C,3,0)</f>
        <v>Appliances</v>
      </c>
      <c r="G14567">
        <v>2</v>
      </c>
      <c r="H14567" s="6">
        <v>6.9841189202439313E-2</v>
      </c>
      <c r="I14567" s="2">
        <f>VLOOKUP($E14567,
Products!$A$1:$F$201,MATCH(Orders!I$1,Products!$A$1:$F$1,0),0)</f>
        <v>2296.7821973225709</v>
      </c>
      <c r="J14567" s="2">
        <f>VLOOKUP($E14567,
Products!$A$1:$F$201,MATCH(Orders!J$1,Products!$A$1:$F$1,0),0)</f>
        <v>1585.16132006212</v>
      </c>
    </row>
    <row r="14568" spans="1:10">
      <c r="A14568">
        <v>14567</v>
      </c>
      <c r="B14568" s="4">
        <v>45142</v>
      </c>
      <c r="C14568" s="10">
        <f>DATE(YEAR(orders[[#This Row],[order_date]]), MONTH(orders[[#This Row],[order_date]]), 1)</f>
        <v>45139</v>
      </c>
      <c r="D14568" t="s">
        <v>2060</v>
      </c>
      <c r="E14568" t="s">
        <v>593</v>
      </c>
      <c r="F14568" t="str">
        <f>VLOOKUP(orders[[#This Row],[product_id]],Products!A:C,3,0)</f>
        <v>Electronics</v>
      </c>
      <c r="G14568">
        <v>2</v>
      </c>
      <c r="H14568" s="6">
        <v>0.24206778043442237</v>
      </c>
      <c r="I14568" s="2">
        <f>VLOOKUP($E14568,
Products!$A$1:$F$201,MATCH(Orders!I$1,Products!$A$1:$F$1,0),0)</f>
        <v>2667.7858525453248</v>
      </c>
      <c r="J14568" s="2">
        <f>VLOOKUP($E14568,
Products!$A$1:$F$201,MATCH(Orders!J$1,Products!$A$1:$F$1,0),0)</f>
        <v>1797.4955098065359</v>
      </c>
    </row>
    <row r="14569" spans="1:10">
      <c r="A14569">
        <v>14568</v>
      </c>
      <c r="B14569" s="4">
        <v>45639</v>
      </c>
      <c r="C14569" s="10">
        <f>DATE(YEAR(orders[[#This Row],[order_date]]), MONTH(orders[[#This Row],[order_date]]), 1)</f>
        <v>45627</v>
      </c>
      <c r="D14569" t="s">
        <v>4487</v>
      </c>
      <c r="E14569" t="s">
        <v>650</v>
      </c>
      <c r="F14569" t="str">
        <f>VLOOKUP(orders[[#This Row],[product_id]],Products!A:C,3,0)</f>
        <v>Electronics</v>
      </c>
      <c r="G14569">
        <v>2</v>
      </c>
      <c r="H14569" s="6">
        <v>0.24152265672134871</v>
      </c>
      <c r="I14569" s="2">
        <f>VLOOKUP($E14569,
Products!$A$1:$F$201,MATCH(Orders!I$1,Products!$A$1:$F$1,0),0)</f>
        <v>12936.529609330941</v>
      </c>
      <c r="J14569" s="2">
        <f>VLOOKUP($E14569,
Products!$A$1:$F$201,MATCH(Orders!J$1,Products!$A$1:$F$1,0),0)</f>
        <v>9465.2602677376308</v>
      </c>
    </row>
    <row r="14570" spans="1:10">
      <c r="A14570">
        <v>14569</v>
      </c>
      <c r="B14570" s="4">
        <v>45364</v>
      </c>
      <c r="C14570" s="10">
        <f>DATE(YEAR(orders[[#This Row],[order_date]]), MONTH(orders[[#This Row],[order_date]]), 1)</f>
        <v>45352</v>
      </c>
      <c r="D14570" t="s">
        <v>4652</v>
      </c>
      <c r="E14570" t="s">
        <v>597</v>
      </c>
      <c r="F14570" t="str">
        <f>VLOOKUP(orders[[#This Row],[product_id]],Products!A:C,3,0)</f>
        <v>Appliances</v>
      </c>
      <c r="G14570">
        <v>1</v>
      </c>
      <c r="H14570" s="6">
        <v>7.0631250162686274E-2</v>
      </c>
      <c r="I14570" s="2">
        <f>VLOOKUP($E14570,
Products!$A$1:$F$201,MATCH(Orders!I$1,Products!$A$1:$F$1,0),0)</f>
        <v>22545.827750919081</v>
      </c>
      <c r="J14570" s="2">
        <f>VLOOKUP($E14570,
Products!$A$1:$F$201,MATCH(Orders!J$1,Products!$A$1:$F$1,0),0)</f>
        <v>15091.172935360129</v>
      </c>
    </row>
    <row r="14571" spans="1:10">
      <c r="A14571">
        <v>14570</v>
      </c>
      <c r="B14571" s="4">
        <v>45237</v>
      </c>
      <c r="C14571" s="10">
        <f>DATE(YEAR(orders[[#This Row],[order_date]]), MONTH(orders[[#This Row],[order_date]]), 1)</f>
        <v>45231</v>
      </c>
      <c r="D14571" t="s">
        <v>3941</v>
      </c>
      <c r="E14571" t="s">
        <v>544</v>
      </c>
      <c r="F14571" t="str">
        <f>VLOOKUP(orders[[#This Row],[product_id]],Products!A:C,3,0)</f>
        <v>Electronics</v>
      </c>
      <c r="G14571">
        <v>1</v>
      </c>
      <c r="H14571" s="6">
        <v>0.2036836220467407</v>
      </c>
      <c r="I14571" s="2">
        <f>VLOOKUP($E14571,
Products!$A$1:$F$201,MATCH(Orders!I$1,Products!$A$1:$F$1,0),0)</f>
        <v>16273.22789477584</v>
      </c>
      <c r="J14571" s="2">
        <f>VLOOKUP($E14571,
Products!$A$1:$F$201,MATCH(Orders!J$1,Products!$A$1:$F$1,0),0)</f>
        <v>12683.607953986329</v>
      </c>
    </row>
    <row r="14572" spans="1:10">
      <c r="A14572">
        <v>14571</v>
      </c>
      <c r="B14572" s="4">
        <v>45309</v>
      </c>
      <c r="C14572" s="10">
        <f>DATE(YEAR(orders[[#This Row],[order_date]]), MONTH(orders[[#This Row],[order_date]]), 1)</f>
        <v>45292</v>
      </c>
      <c r="D14572" t="s">
        <v>3410</v>
      </c>
      <c r="E14572" t="s">
        <v>560</v>
      </c>
      <c r="F14572" t="str">
        <f>VLOOKUP(orders[[#This Row],[product_id]],Products!A:C,3,0)</f>
        <v>Appliances</v>
      </c>
      <c r="G14572">
        <v>1</v>
      </c>
      <c r="H14572" s="6">
        <v>9.2038181003696179E-2</v>
      </c>
      <c r="I14572" s="2">
        <f>VLOOKUP($E14572,
Products!$A$1:$F$201,MATCH(Orders!I$1,Products!$A$1:$F$1,0),0)</f>
        <v>6334.2190560739964</v>
      </c>
      <c r="J14572" s="2">
        <f>VLOOKUP($E14572,
Products!$A$1:$F$201,MATCH(Orders!J$1,Products!$A$1:$F$1,0),0)</f>
        <v>4117.6239066206717</v>
      </c>
    </row>
    <row r="14573" spans="1:10">
      <c r="A14573">
        <v>14572</v>
      </c>
      <c r="B14573" s="4">
        <v>45907</v>
      </c>
      <c r="C14573" s="10">
        <f>DATE(YEAR(orders[[#This Row],[order_date]]), MONTH(orders[[#This Row],[order_date]]), 1)</f>
        <v>45901</v>
      </c>
      <c r="D14573" t="s">
        <v>3095</v>
      </c>
      <c r="E14573" t="s">
        <v>701</v>
      </c>
      <c r="F14573" t="str">
        <f>VLOOKUP(orders[[#This Row],[product_id]],Products!A:C,3,0)</f>
        <v>Electronics</v>
      </c>
      <c r="G14573">
        <v>2</v>
      </c>
      <c r="H14573" s="6">
        <v>0.16051160747705548</v>
      </c>
      <c r="I14573" s="2">
        <f>VLOOKUP($E14573,
Products!$A$1:$F$201,MATCH(Orders!I$1,Products!$A$1:$F$1,0),0)</f>
        <v>19562.35470664543</v>
      </c>
      <c r="J14573" s="2">
        <f>VLOOKUP($E14573,
Products!$A$1:$F$201,MATCH(Orders!J$1,Products!$A$1:$F$1,0),0)</f>
        <v>13782.49498098754</v>
      </c>
    </row>
    <row r="14574" spans="1:10">
      <c r="A14574">
        <v>14573</v>
      </c>
      <c r="B14574" s="4">
        <v>45047</v>
      </c>
      <c r="C14574" s="10">
        <f>DATE(YEAR(orders[[#This Row],[order_date]]), MONTH(orders[[#This Row],[order_date]]), 1)</f>
        <v>45047</v>
      </c>
      <c r="D14574" t="s">
        <v>3778</v>
      </c>
      <c r="E14574" t="s">
        <v>630</v>
      </c>
      <c r="F14574" t="str">
        <f>VLOOKUP(orders[[#This Row],[product_id]],Products!A:C,3,0)</f>
        <v>Electronics</v>
      </c>
      <c r="G14574">
        <v>3</v>
      </c>
      <c r="H14574" s="6">
        <v>0.22625648932368023</v>
      </c>
      <c r="I14574" s="2">
        <f>VLOOKUP($E14574,
Products!$A$1:$F$201,MATCH(Orders!I$1,Products!$A$1:$F$1,0),0)</f>
        <v>20513.60683859466</v>
      </c>
      <c r="J14574" s="2">
        <f>VLOOKUP($E14574,
Products!$A$1:$F$201,MATCH(Orders!J$1,Products!$A$1:$F$1,0),0)</f>
        <v>14929.268600567289</v>
      </c>
    </row>
    <row r="14575" spans="1:10">
      <c r="A14575">
        <v>14574</v>
      </c>
      <c r="B14575" s="4">
        <v>45333</v>
      </c>
      <c r="C14575" s="10">
        <f>DATE(YEAR(orders[[#This Row],[order_date]]), MONTH(orders[[#This Row],[order_date]]), 1)</f>
        <v>45323</v>
      </c>
      <c r="D14575" t="s">
        <v>3897</v>
      </c>
      <c r="E14575" t="s">
        <v>550</v>
      </c>
      <c r="F14575" t="str">
        <f>VLOOKUP(orders[[#This Row],[product_id]],Products!A:C,3,0)</f>
        <v>Electronics</v>
      </c>
      <c r="G14575">
        <v>1</v>
      </c>
      <c r="H14575" s="6">
        <v>0.16914404076790227</v>
      </c>
      <c r="I14575" s="2">
        <f>VLOOKUP($E14575,
Products!$A$1:$F$201,MATCH(Orders!I$1,Products!$A$1:$F$1,0),0)</f>
        <v>21928.70634496431</v>
      </c>
      <c r="J14575" s="2">
        <f>VLOOKUP($E14575,
Products!$A$1:$F$201,MATCH(Orders!J$1,Products!$A$1:$F$1,0),0)</f>
        <v>17227.037321653719</v>
      </c>
    </row>
    <row r="14576" spans="1:10">
      <c r="A14576">
        <v>14575</v>
      </c>
      <c r="B14576" s="4">
        <v>45171</v>
      </c>
      <c r="C14576" s="10">
        <f>DATE(YEAR(orders[[#This Row],[order_date]]), MONTH(orders[[#This Row],[order_date]]), 1)</f>
        <v>45170</v>
      </c>
      <c r="D14576" t="s">
        <v>4356</v>
      </c>
      <c r="E14576" t="s">
        <v>661</v>
      </c>
      <c r="F14576" t="str">
        <f>VLOOKUP(orders[[#This Row],[product_id]],Products!A:C,3,0)</f>
        <v>Electronics</v>
      </c>
      <c r="G14576">
        <v>1</v>
      </c>
      <c r="H14576" s="6">
        <v>0.10504189507214995</v>
      </c>
      <c r="I14576" s="2">
        <f>VLOOKUP($E14576,
Products!$A$1:$F$201,MATCH(Orders!I$1,Products!$A$1:$F$1,0),0)</f>
        <v>18760.038541255031</v>
      </c>
      <c r="J14576" s="2">
        <f>VLOOKUP($E14576,
Products!$A$1:$F$201,MATCH(Orders!J$1,Products!$A$1:$F$1,0),0)</f>
        <v>13545.127547708629</v>
      </c>
    </row>
    <row r="14577" spans="1:10">
      <c r="A14577">
        <v>14576</v>
      </c>
      <c r="B14577" s="4">
        <v>44992</v>
      </c>
      <c r="C14577" s="10">
        <f>DATE(YEAR(orders[[#This Row],[order_date]]), MONTH(orders[[#This Row],[order_date]]), 1)</f>
        <v>44986</v>
      </c>
      <c r="D14577" t="s">
        <v>1169</v>
      </c>
      <c r="E14577" t="s">
        <v>689</v>
      </c>
      <c r="F14577" t="str">
        <f>VLOOKUP(orders[[#This Row],[product_id]],Products!A:C,3,0)</f>
        <v>Electronics</v>
      </c>
      <c r="G14577">
        <v>1</v>
      </c>
      <c r="H14577" s="6">
        <v>0.1360494153411653</v>
      </c>
      <c r="I14577" s="2">
        <f>VLOOKUP($E14577,
Products!$A$1:$F$201,MATCH(Orders!I$1,Products!$A$1:$F$1,0),0)</f>
        <v>22021.70433799336</v>
      </c>
      <c r="J14577" s="2">
        <f>VLOOKUP($E14577,
Products!$A$1:$F$201,MATCH(Orders!J$1,Products!$A$1:$F$1,0),0)</f>
        <v>16990.60087110737</v>
      </c>
    </row>
    <row r="14578" spans="1:10">
      <c r="A14578">
        <v>14577</v>
      </c>
      <c r="B14578" s="4">
        <v>45868</v>
      </c>
      <c r="C14578" s="10">
        <f>DATE(YEAR(orders[[#This Row],[order_date]]), MONTH(orders[[#This Row],[order_date]]), 1)</f>
        <v>45839</v>
      </c>
      <c r="D14578" t="s">
        <v>4644</v>
      </c>
      <c r="E14578" t="s">
        <v>606</v>
      </c>
      <c r="F14578" t="str">
        <f>VLOOKUP(orders[[#This Row],[product_id]],Products!A:C,3,0)</f>
        <v>Appliances</v>
      </c>
      <c r="G14578">
        <v>1</v>
      </c>
      <c r="H14578" s="6">
        <v>7.345346856839971E-2</v>
      </c>
      <c r="I14578" s="2">
        <f>VLOOKUP($E14578,
Products!$A$1:$F$201,MATCH(Orders!I$1,Products!$A$1:$F$1,0),0)</f>
        <v>2163.0020078909042</v>
      </c>
      <c r="J14578" s="2">
        <f>VLOOKUP($E14578,
Products!$A$1:$F$201,MATCH(Orders!J$1,Products!$A$1:$F$1,0),0)</f>
        <v>1416.078554182008</v>
      </c>
    </row>
    <row r="14579" spans="1:10">
      <c r="A14579">
        <v>14578</v>
      </c>
      <c r="B14579" s="4">
        <v>45154</v>
      </c>
      <c r="C14579" s="10">
        <f>DATE(YEAR(orders[[#This Row],[order_date]]), MONTH(orders[[#This Row],[order_date]]), 1)</f>
        <v>45139</v>
      </c>
      <c r="D14579" t="s">
        <v>3215</v>
      </c>
      <c r="E14579" t="s">
        <v>662</v>
      </c>
      <c r="F14579" t="str">
        <f>VLOOKUP(orders[[#This Row],[product_id]],Products!A:C,3,0)</f>
        <v>Electronics</v>
      </c>
      <c r="G14579">
        <v>1</v>
      </c>
      <c r="H14579" s="6">
        <v>0.16123552340711775</v>
      </c>
      <c r="I14579" s="2">
        <f>VLOOKUP($E14579,
Products!$A$1:$F$201,MATCH(Orders!I$1,Products!$A$1:$F$1,0),0)</f>
        <v>20028.650831777191</v>
      </c>
      <c r="J14579" s="2">
        <f>VLOOKUP($E14579,
Products!$A$1:$F$201,MATCH(Orders!J$1,Products!$A$1:$F$1,0),0)</f>
        <v>14139.84905320309</v>
      </c>
    </row>
    <row r="14580" spans="1:10">
      <c r="A14580">
        <v>14579</v>
      </c>
      <c r="B14580" s="4">
        <v>45808</v>
      </c>
      <c r="C14580" s="10">
        <f>DATE(YEAR(orders[[#This Row],[order_date]]), MONTH(orders[[#This Row],[order_date]]), 1)</f>
        <v>45778</v>
      </c>
      <c r="D14580" t="s">
        <v>1778</v>
      </c>
      <c r="E14580" t="s">
        <v>534</v>
      </c>
      <c r="F14580" t="str">
        <f>VLOOKUP(orders[[#This Row],[product_id]],Products!A:C,3,0)</f>
        <v>Appliances</v>
      </c>
      <c r="G14580">
        <v>1</v>
      </c>
      <c r="H14580" s="6">
        <v>0.11441908234591738</v>
      </c>
      <c r="I14580" s="2">
        <f>VLOOKUP($E14580,
Products!$A$1:$F$201,MATCH(Orders!I$1,Products!$A$1:$F$1,0),0)</f>
        <v>24743.162958088669</v>
      </c>
      <c r="J14580" s="2">
        <f>VLOOKUP($E14580,
Products!$A$1:$F$201,MATCH(Orders!J$1,Products!$A$1:$F$1,0),0)</f>
        <v>19307.588986555591</v>
      </c>
    </row>
    <row r="14581" spans="1:10">
      <c r="A14581">
        <v>14580</v>
      </c>
      <c r="B14581" s="4">
        <v>45063</v>
      </c>
      <c r="C14581" s="10">
        <f>DATE(YEAR(orders[[#This Row],[order_date]]), MONTH(orders[[#This Row],[order_date]]), 1)</f>
        <v>45047</v>
      </c>
      <c r="D14581" t="s">
        <v>3572</v>
      </c>
      <c r="E14581" t="s">
        <v>574</v>
      </c>
      <c r="F14581" t="str">
        <f>VLOOKUP(orders[[#This Row],[product_id]],Products!A:C,3,0)</f>
        <v>Electronics</v>
      </c>
      <c r="G14581">
        <v>1</v>
      </c>
      <c r="H14581" s="6">
        <v>0.19905349306003695</v>
      </c>
      <c r="I14581" s="2">
        <f>VLOOKUP($E14581,
Products!$A$1:$F$201,MATCH(Orders!I$1,Products!$A$1:$F$1,0),0)</f>
        <v>30824.427673567101</v>
      </c>
      <c r="J14581" s="2">
        <f>VLOOKUP($E14581,
Products!$A$1:$F$201,MATCH(Orders!J$1,Products!$A$1:$F$1,0),0)</f>
        <v>20473.07476940487</v>
      </c>
    </row>
    <row r="14582" spans="1:10">
      <c r="A14582">
        <v>14581</v>
      </c>
      <c r="B14582" s="4">
        <v>45120</v>
      </c>
      <c r="C14582" s="10">
        <f>DATE(YEAR(orders[[#This Row],[order_date]]), MONTH(orders[[#This Row],[order_date]]), 1)</f>
        <v>45108</v>
      </c>
      <c r="D14582" t="s">
        <v>2056</v>
      </c>
      <c r="E14582" t="s">
        <v>516</v>
      </c>
      <c r="F14582" t="str">
        <f>VLOOKUP(orders[[#This Row],[product_id]],Products!A:C,3,0)</f>
        <v>Electronics</v>
      </c>
      <c r="G14582">
        <v>2</v>
      </c>
      <c r="H14582" s="6">
        <v>0.20784097722103514</v>
      </c>
      <c r="I14582" s="2">
        <f>VLOOKUP($E14582,
Products!$A$1:$F$201,MATCH(Orders!I$1,Products!$A$1:$F$1,0),0)</f>
        <v>12594.36437895595</v>
      </c>
      <c r="J14582" s="2">
        <f>VLOOKUP($E14582,
Products!$A$1:$F$201,MATCH(Orders!J$1,Products!$A$1:$F$1,0),0)</f>
        <v>9909.7267986522402</v>
      </c>
    </row>
    <row r="14583" spans="1:10">
      <c r="A14583">
        <v>14582</v>
      </c>
      <c r="B14583" s="4">
        <v>45632</v>
      </c>
      <c r="C14583" s="10">
        <f>DATE(YEAR(orders[[#This Row],[order_date]]), MONTH(orders[[#This Row],[order_date]]), 1)</f>
        <v>45627</v>
      </c>
      <c r="D14583" t="s">
        <v>1179</v>
      </c>
      <c r="E14583" t="s">
        <v>635</v>
      </c>
      <c r="F14583" t="str">
        <f>VLOOKUP(orders[[#This Row],[product_id]],Products!A:C,3,0)</f>
        <v>Electronics</v>
      </c>
      <c r="G14583">
        <v>2</v>
      </c>
      <c r="H14583" s="6">
        <v>0.15757236747239553</v>
      </c>
      <c r="I14583" s="2">
        <f>VLOOKUP($E14583,
Products!$A$1:$F$201,MATCH(Orders!I$1,Products!$A$1:$F$1,0),0)</f>
        <v>31014.321091901689</v>
      </c>
      <c r="J14583" s="2">
        <f>VLOOKUP($E14583,
Products!$A$1:$F$201,MATCH(Orders!J$1,Products!$A$1:$F$1,0),0)</f>
        <v>23202.91049209132</v>
      </c>
    </row>
    <row r="14584" spans="1:10">
      <c r="A14584">
        <v>14583</v>
      </c>
      <c r="B14584" s="4">
        <v>45584</v>
      </c>
      <c r="C14584" s="10">
        <f>DATE(YEAR(orders[[#This Row],[order_date]]), MONTH(orders[[#This Row],[order_date]]), 1)</f>
        <v>45566</v>
      </c>
      <c r="D14584" t="s">
        <v>1593</v>
      </c>
      <c r="E14584" t="s">
        <v>701</v>
      </c>
      <c r="F14584" t="str">
        <f>VLOOKUP(orders[[#This Row],[product_id]],Products!A:C,3,0)</f>
        <v>Electronics</v>
      </c>
      <c r="G14584">
        <v>1</v>
      </c>
      <c r="H14584" s="6">
        <v>0.1397919647715529</v>
      </c>
      <c r="I14584" s="2">
        <f>VLOOKUP($E14584,
Products!$A$1:$F$201,MATCH(Orders!I$1,Products!$A$1:$F$1,0),0)</f>
        <v>19562.35470664543</v>
      </c>
      <c r="J14584" s="2">
        <f>VLOOKUP($E14584,
Products!$A$1:$F$201,MATCH(Orders!J$1,Products!$A$1:$F$1,0),0)</f>
        <v>13782.49498098754</v>
      </c>
    </row>
    <row r="14585" spans="1:10">
      <c r="A14585">
        <v>14584</v>
      </c>
      <c r="B14585" s="4">
        <v>45583</v>
      </c>
      <c r="C14585" s="10">
        <f>DATE(YEAR(orders[[#This Row],[order_date]]), MONTH(orders[[#This Row],[order_date]]), 1)</f>
        <v>45566</v>
      </c>
      <c r="D14585" t="s">
        <v>1644</v>
      </c>
      <c r="E14585" t="s">
        <v>643</v>
      </c>
      <c r="F14585" t="str">
        <f>VLOOKUP(orders[[#This Row],[product_id]],Products!A:C,3,0)</f>
        <v>Appliances</v>
      </c>
      <c r="G14585">
        <v>3</v>
      </c>
      <c r="H14585" s="6">
        <v>6.326274299479244E-2</v>
      </c>
      <c r="I14585" s="2">
        <f>VLOOKUP($E14585,
Products!$A$1:$F$201,MATCH(Orders!I$1,Products!$A$1:$F$1,0),0)</f>
        <v>26269.068564891841</v>
      </c>
      <c r="J14585" s="2">
        <f>VLOOKUP($E14585,
Products!$A$1:$F$201,MATCH(Orders!J$1,Products!$A$1:$F$1,0),0)</f>
        <v>18867.564539756699</v>
      </c>
    </row>
    <row r="14586" spans="1:10">
      <c r="A14586">
        <v>14585</v>
      </c>
      <c r="B14586" s="4">
        <v>45856</v>
      </c>
      <c r="C14586" s="10">
        <f>DATE(YEAR(orders[[#This Row],[order_date]]), MONTH(orders[[#This Row],[order_date]]), 1)</f>
        <v>45839</v>
      </c>
      <c r="D14586" t="s">
        <v>3121</v>
      </c>
      <c r="E14586" t="s">
        <v>608</v>
      </c>
      <c r="F14586" t="str">
        <f>VLOOKUP(orders[[#This Row],[product_id]],Products!A:C,3,0)</f>
        <v>Electronics</v>
      </c>
      <c r="G14586">
        <v>1</v>
      </c>
      <c r="H14586" s="6">
        <v>0.24123623215311465</v>
      </c>
      <c r="I14586" s="2">
        <f>VLOOKUP($E14586,
Products!$A$1:$F$201,MATCH(Orders!I$1,Products!$A$1:$F$1,0),0)</f>
        <v>32509.710212279751</v>
      </c>
      <c r="J14586" s="2">
        <f>VLOOKUP($E14586,
Products!$A$1:$F$201,MATCH(Orders!J$1,Products!$A$1:$F$1,0),0)</f>
        <v>23699.228985408761</v>
      </c>
    </row>
    <row r="14587" spans="1:10">
      <c r="A14587">
        <v>14586</v>
      </c>
      <c r="B14587" s="4">
        <v>45482</v>
      </c>
      <c r="C14587" s="10">
        <f>DATE(YEAR(orders[[#This Row],[order_date]]), MONTH(orders[[#This Row],[order_date]]), 1)</f>
        <v>45474</v>
      </c>
      <c r="D14587" t="s">
        <v>2016</v>
      </c>
      <c r="E14587" t="s">
        <v>613</v>
      </c>
      <c r="F14587" t="str">
        <f>VLOOKUP(orders[[#This Row],[product_id]],Products!A:C,3,0)</f>
        <v>Appliances</v>
      </c>
      <c r="G14587">
        <v>2</v>
      </c>
      <c r="H14587" s="6">
        <v>0.11790975733783556</v>
      </c>
      <c r="I14587" s="2">
        <f>VLOOKUP($E14587,
Products!$A$1:$F$201,MATCH(Orders!I$1,Products!$A$1:$F$1,0),0)</f>
        <v>6365.2492969652412</v>
      </c>
      <c r="J14587" s="2">
        <f>VLOOKUP($E14587,
Products!$A$1:$F$201,MATCH(Orders!J$1,Products!$A$1:$F$1,0),0)</f>
        <v>4174.927496964433</v>
      </c>
    </row>
    <row r="14588" spans="1:10">
      <c r="A14588">
        <v>14587</v>
      </c>
      <c r="B14588" s="4">
        <v>45884</v>
      </c>
      <c r="C14588" s="10">
        <f>DATE(YEAR(orders[[#This Row],[order_date]]), MONTH(orders[[#This Row],[order_date]]), 1)</f>
        <v>45870</v>
      </c>
      <c r="D14588" t="s">
        <v>3801</v>
      </c>
      <c r="E14588" t="s">
        <v>705</v>
      </c>
      <c r="F14588" t="str">
        <f>VLOOKUP(orders[[#This Row],[product_id]],Products!A:C,3,0)</f>
        <v>Electronics</v>
      </c>
      <c r="G14588">
        <v>2</v>
      </c>
      <c r="H14588" s="6">
        <v>0.12673646443504111</v>
      </c>
      <c r="I14588" s="2">
        <f>VLOOKUP($E14588,
Products!$A$1:$F$201,MATCH(Orders!I$1,Products!$A$1:$F$1,0),0)</f>
        <v>11719.594724541899</v>
      </c>
      <c r="J14588" s="2">
        <f>VLOOKUP($E14588,
Products!$A$1:$F$201,MATCH(Orders!J$1,Products!$A$1:$F$1,0),0)</f>
        <v>7926.6332911718628</v>
      </c>
    </row>
    <row r="14589" spans="1:10">
      <c r="A14589">
        <v>14588</v>
      </c>
      <c r="B14589" s="4">
        <v>45966</v>
      </c>
      <c r="C14589" s="10">
        <f>DATE(YEAR(orders[[#This Row],[order_date]]), MONTH(orders[[#This Row],[order_date]]), 1)</f>
        <v>45962</v>
      </c>
      <c r="D14589" t="s">
        <v>3476</v>
      </c>
      <c r="E14589" t="s">
        <v>624</v>
      </c>
      <c r="F14589" t="str">
        <f>VLOOKUP(orders[[#This Row],[product_id]],Products!A:C,3,0)</f>
        <v>Appliances</v>
      </c>
      <c r="G14589">
        <v>1</v>
      </c>
      <c r="H14589" s="6">
        <v>7.6004222190978701E-2</v>
      </c>
      <c r="I14589" s="2">
        <f>VLOOKUP($E14589,
Products!$A$1:$F$201,MATCH(Orders!I$1,Products!$A$1:$F$1,0),0)</f>
        <v>2102.383201797521</v>
      </c>
      <c r="J14589" s="2">
        <f>VLOOKUP($E14589,
Products!$A$1:$F$201,MATCH(Orders!J$1,Products!$A$1:$F$1,0),0)</f>
        <v>1599.330443274388</v>
      </c>
    </row>
    <row r="14590" spans="1:10">
      <c r="A14590">
        <v>14589</v>
      </c>
      <c r="B14590" s="4">
        <v>44978</v>
      </c>
      <c r="C14590" s="10">
        <f>DATE(YEAR(orders[[#This Row],[order_date]]), MONTH(orders[[#This Row],[order_date]]), 1)</f>
        <v>44958</v>
      </c>
      <c r="D14590" t="s">
        <v>3046</v>
      </c>
      <c r="E14590" t="s">
        <v>660</v>
      </c>
      <c r="F14590" t="str">
        <f>VLOOKUP(orders[[#This Row],[product_id]],Products!A:C,3,0)</f>
        <v>Appliances</v>
      </c>
      <c r="G14590">
        <v>2</v>
      </c>
      <c r="H14590" s="6">
        <v>0.12179570831818466</v>
      </c>
      <c r="I14590" s="2">
        <f>VLOOKUP($E14590,
Products!$A$1:$F$201,MATCH(Orders!I$1,Products!$A$1:$F$1,0),0)</f>
        <v>25996.564605776519</v>
      </c>
      <c r="J14590" s="2">
        <f>VLOOKUP($E14590,
Products!$A$1:$F$201,MATCH(Orders!J$1,Products!$A$1:$F$1,0),0)</f>
        <v>20210.769869456319</v>
      </c>
    </row>
    <row r="14591" spans="1:10">
      <c r="A14591">
        <v>14590</v>
      </c>
      <c r="B14591" s="4">
        <v>45440</v>
      </c>
      <c r="C14591" s="10">
        <f>DATE(YEAR(orders[[#This Row],[order_date]]), MONTH(orders[[#This Row],[order_date]]), 1)</f>
        <v>45413</v>
      </c>
      <c r="D14591" t="s">
        <v>4226</v>
      </c>
      <c r="E14591" t="s">
        <v>592</v>
      </c>
      <c r="F14591" t="str">
        <f>VLOOKUP(orders[[#This Row],[product_id]],Products!A:C,3,0)</f>
        <v>Electronics</v>
      </c>
      <c r="G14591">
        <v>3</v>
      </c>
      <c r="H14591" s="6">
        <v>0.22282706823261755</v>
      </c>
      <c r="I14591" s="2">
        <f>VLOOKUP($E14591,
Products!$A$1:$F$201,MATCH(Orders!I$1,Products!$A$1:$F$1,0),0)</f>
        <v>12221.95918536383</v>
      </c>
      <c r="J14591" s="2">
        <f>VLOOKUP($E14591,
Products!$A$1:$F$201,MATCH(Orders!J$1,Products!$A$1:$F$1,0),0)</f>
        <v>9737.7215556427309</v>
      </c>
    </row>
    <row r="14592" spans="1:10">
      <c r="A14592">
        <v>14591</v>
      </c>
      <c r="B14592" s="4">
        <v>45670</v>
      </c>
      <c r="C14592" s="10">
        <f>DATE(YEAR(orders[[#This Row],[order_date]]), MONTH(orders[[#This Row],[order_date]]), 1)</f>
        <v>45658</v>
      </c>
      <c r="D14592" t="s">
        <v>1792</v>
      </c>
      <c r="E14592" t="s">
        <v>617</v>
      </c>
      <c r="F14592" t="str">
        <f>VLOOKUP(orders[[#This Row],[product_id]],Products!A:C,3,0)</f>
        <v>Electronics</v>
      </c>
      <c r="G14592">
        <v>2</v>
      </c>
      <c r="H14592" s="6">
        <v>0.14983689644789044</v>
      </c>
      <c r="I14592" s="2">
        <f>VLOOKUP($E14592,
Products!$A$1:$F$201,MATCH(Orders!I$1,Products!$A$1:$F$1,0),0)</f>
        <v>19466.867434847129</v>
      </c>
      <c r="J14592" s="2">
        <f>VLOOKUP($E14592,
Products!$A$1:$F$201,MATCH(Orders!J$1,Products!$A$1:$F$1,0),0)</f>
        <v>13371.790482684521</v>
      </c>
    </row>
    <row r="14593" spans="1:10">
      <c r="A14593">
        <v>14592</v>
      </c>
      <c r="B14593" s="4">
        <v>46011</v>
      </c>
      <c r="C14593" s="10">
        <f>DATE(YEAR(orders[[#This Row],[order_date]]), MONTH(orders[[#This Row],[order_date]]), 1)</f>
        <v>45992</v>
      </c>
      <c r="D14593" t="s">
        <v>1273</v>
      </c>
      <c r="E14593" t="s">
        <v>668</v>
      </c>
      <c r="F14593" t="str">
        <f>VLOOKUP(orders[[#This Row],[product_id]],Products!A:C,3,0)</f>
        <v>Electronics</v>
      </c>
      <c r="G14593">
        <v>2</v>
      </c>
      <c r="H14593" s="6">
        <v>0.19989740322746199</v>
      </c>
      <c r="I14593" s="2">
        <f>VLOOKUP($E14593,
Products!$A$1:$F$201,MATCH(Orders!I$1,Products!$A$1:$F$1,0),0)</f>
        <v>23702.058773663419</v>
      </c>
      <c r="J14593" s="2">
        <f>VLOOKUP($E14593,
Products!$A$1:$F$201,MATCH(Orders!J$1,Products!$A$1:$F$1,0),0)</f>
        <v>17657.804767621328</v>
      </c>
    </row>
    <row r="14594" spans="1:10">
      <c r="A14594">
        <v>14593</v>
      </c>
      <c r="B14594" s="4">
        <v>45618</v>
      </c>
      <c r="C14594" s="10">
        <f>DATE(YEAR(orders[[#This Row],[order_date]]), MONTH(orders[[#This Row],[order_date]]), 1)</f>
        <v>45597</v>
      </c>
      <c r="D14594" t="s">
        <v>4235</v>
      </c>
      <c r="E14594" t="s">
        <v>683</v>
      </c>
      <c r="F14594" t="str">
        <f>VLOOKUP(orders[[#This Row],[product_id]],Products!A:C,3,0)</f>
        <v>Electronics</v>
      </c>
      <c r="G14594">
        <v>1</v>
      </c>
      <c r="H14594" s="6">
        <v>0.24483160989113154</v>
      </c>
      <c r="I14594" s="2">
        <f>VLOOKUP($E14594,
Products!$A$1:$F$201,MATCH(Orders!I$1,Products!$A$1:$F$1,0),0)</f>
        <v>30555.409096588959</v>
      </c>
      <c r="J14594" s="2">
        <f>VLOOKUP($E14594,
Products!$A$1:$F$201,MATCH(Orders!J$1,Products!$A$1:$F$1,0),0)</f>
        <v>20295.233857550291</v>
      </c>
    </row>
    <row r="14595" spans="1:10">
      <c r="A14595">
        <v>14594</v>
      </c>
      <c r="B14595" s="4">
        <v>45469</v>
      </c>
      <c r="C14595" s="10">
        <f>DATE(YEAR(orders[[#This Row],[order_date]]), MONTH(orders[[#This Row],[order_date]]), 1)</f>
        <v>45444</v>
      </c>
      <c r="D14595" t="s">
        <v>4307</v>
      </c>
      <c r="E14595" t="s">
        <v>579</v>
      </c>
      <c r="F14595" t="str">
        <f>VLOOKUP(orders[[#This Row],[product_id]],Products!A:C,3,0)</f>
        <v>Appliances</v>
      </c>
      <c r="G14595">
        <v>2</v>
      </c>
      <c r="H14595" s="6">
        <v>0.12768019576723338</v>
      </c>
      <c r="I14595" s="2">
        <f>VLOOKUP($E14595,
Products!$A$1:$F$201,MATCH(Orders!I$1,Products!$A$1:$F$1,0),0)</f>
        <v>5919.3204980498322</v>
      </c>
      <c r="J14595" s="2">
        <f>VLOOKUP($E14595,
Products!$A$1:$F$201,MATCH(Orders!J$1,Products!$A$1:$F$1,0),0)</f>
        <v>3972.3071240281379</v>
      </c>
    </row>
    <row r="14596" spans="1:10">
      <c r="A14596">
        <v>14595</v>
      </c>
      <c r="B14596" s="4">
        <v>45336</v>
      </c>
      <c r="C14596" s="10">
        <f>DATE(YEAR(orders[[#This Row],[order_date]]), MONTH(orders[[#This Row],[order_date]]), 1)</f>
        <v>45323</v>
      </c>
      <c r="D14596" t="s">
        <v>1579</v>
      </c>
      <c r="E14596" t="s">
        <v>507</v>
      </c>
      <c r="F14596" t="str">
        <f>VLOOKUP(orders[[#This Row],[product_id]],Products!A:C,3,0)</f>
        <v>Electronics</v>
      </c>
      <c r="G14596">
        <v>2</v>
      </c>
      <c r="H14596" s="6">
        <v>0.12699585987976933</v>
      </c>
      <c r="I14596" s="2">
        <f>VLOOKUP($E14596,
Products!$A$1:$F$201,MATCH(Orders!I$1,Products!$A$1:$F$1,0),0)</f>
        <v>28502.89768049858</v>
      </c>
      <c r="J14596" s="2">
        <f>VLOOKUP($E14596,
Products!$A$1:$F$201,MATCH(Orders!J$1,Products!$A$1:$F$1,0),0)</f>
        <v>20477.83623923226</v>
      </c>
    </row>
    <row r="14597" spans="1:10">
      <c r="A14597">
        <v>14596</v>
      </c>
      <c r="B14597" s="4">
        <v>45081</v>
      </c>
      <c r="C14597" s="10">
        <f>DATE(YEAR(orders[[#This Row],[order_date]]), MONTH(orders[[#This Row],[order_date]]), 1)</f>
        <v>45078</v>
      </c>
      <c r="D14597" t="s">
        <v>3714</v>
      </c>
      <c r="E14597" t="s">
        <v>522</v>
      </c>
      <c r="F14597" t="str">
        <f>VLOOKUP(orders[[#This Row],[product_id]],Products!A:C,3,0)</f>
        <v>Appliances</v>
      </c>
      <c r="G14597">
        <v>3</v>
      </c>
      <c r="H14597" s="6">
        <v>6.7448887161893165E-2</v>
      </c>
      <c r="I14597" s="2">
        <f>VLOOKUP($E14597,
Products!$A$1:$F$201,MATCH(Orders!I$1,Products!$A$1:$F$1,0),0)</f>
        <v>24966.707940261898</v>
      </c>
      <c r="J14597" s="2">
        <f>VLOOKUP($E14597,
Products!$A$1:$F$201,MATCH(Orders!J$1,Products!$A$1:$F$1,0),0)</f>
        <v>19868.70644165645</v>
      </c>
    </row>
    <row r="14598" spans="1:10">
      <c r="A14598">
        <v>14597</v>
      </c>
      <c r="B14598" s="4">
        <v>45559</v>
      </c>
      <c r="C14598" s="10">
        <f>DATE(YEAR(orders[[#This Row],[order_date]]), MONTH(orders[[#This Row],[order_date]]), 1)</f>
        <v>45536</v>
      </c>
      <c r="D14598" t="s">
        <v>4190</v>
      </c>
      <c r="E14598" t="s">
        <v>600</v>
      </c>
      <c r="F14598" t="str">
        <f>VLOOKUP(orders[[#This Row],[product_id]],Products!A:C,3,0)</f>
        <v>Electronics</v>
      </c>
      <c r="G14598">
        <v>1</v>
      </c>
      <c r="H14598" s="6">
        <v>0.21267250895597781</v>
      </c>
      <c r="I14598" s="2">
        <f>VLOOKUP($E14598,
Products!$A$1:$F$201,MATCH(Orders!I$1,Products!$A$1:$F$1,0),0)</f>
        <v>2556.7009232610858</v>
      </c>
      <c r="J14598" s="2">
        <f>VLOOKUP($E14598,
Products!$A$1:$F$201,MATCH(Orders!J$1,Products!$A$1:$F$1,0),0)</f>
        <v>2002.3128715328869</v>
      </c>
    </row>
    <row r="14599" spans="1:10">
      <c r="A14599">
        <v>14598</v>
      </c>
      <c r="B14599" s="4">
        <v>44977</v>
      </c>
      <c r="C14599" s="10">
        <f>DATE(YEAR(orders[[#This Row],[order_date]]), MONTH(orders[[#This Row],[order_date]]), 1)</f>
        <v>44958</v>
      </c>
      <c r="D14599" t="s">
        <v>3342</v>
      </c>
      <c r="E14599" t="s">
        <v>585</v>
      </c>
      <c r="F14599" t="str">
        <f>VLOOKUP(orders[[#This Row],[product_id]],Products!A:C,3,0)</f>
        <v>Appliances</v>
      </c>
      <c r="G14599">
        <v>2</v>
      </c>
      <c r="H14599" s="6">
        <v>0.1031870635287509</v>
      </c>
      <c r="I14599" s="2">
        <f>VLOOKUP($E14599,
Products!$A$1:$F$201,MATCH(Orders!I$1,Products!$A$1:$F$1,0),0)</f>
        <v>24049.2355837664</v>
      </c>
      <c r="J14599" s="2">
        <f>VLOOKUP($E14599,
Products!$A$1:$F$201,MATCH(Orders!J$1,Products!$A$1:$F$1,0),0)</f>
        <v>19053.338129326308</v>
      </c>
    </row>
    <row r="14600" spans="1:10">
      <c r="A14600">
        <v>14599</v>
      </c>
      <c r="B14600" s="4">
        <v>45950</v>
      </c>
      <c r="C14600" s="10">
        <f>DATE(YEAR(orders[[#This Row],[order_date]]), MONTH(orders[[#This Row],[order_date]]), 1)</f>
        <v>45931</v>
      </c>
      <c r="D14600" t="s">
        <v>965</v>
      </c>
      <c r="E14600" t="s">
        <v>529</v>
      </c>
      <c r="F14600" t="str">
        <f>VLOOKUP(orders[[#This Row],[product_id]],Products!A:C,3,0)</f>
        <v>Electronics</v>
      </c>
      <c r="G14600">
        <v>1</v>
      </c>
      <c r="H14600" s="6">
        <v>0.20739041509050618</v>
      </c>
      <c r="I14600" s="2">
        <f>VLOOKUP($E14600,
Products!$A$1:$F$201,MATCH(Orders!I$1,Products!$A$1:$F$1,0),0)</f>
        <v>18308.801775351771</v>
      </c>
      <c r="J14600" s="2">
        <f>VLOOKUP($E14600,
Products!$A$1:$F$201,MATCH(Orders!J$1,Products!$A$1:$F$1,0),0)</f>
        <v>12027.24184831013</v>
      </c>
    </row>
    <row r="14601" spans="1:10">
      <c r="A14601">
        <v>14600</v>
      </c>
      <c r="B14601" s="4">
        <v>45920</v>
      </c>
      <c r="C14601" s="10">
        <f>DATE(YEAR(orders[[#This Row],[order_date]]), MONTH(orders[[#This Row],[order_date]]), 1)</f>
        <v>45901</v>
      </c>
      <c r="D14601" t="s">
        <v>2362</v>
      </c>
      <c r="E14601" t="s">
        <v>562</v>
      </c>
      <c r="F14601" t="str">
        <f>VLOOKUP(orders[[#This Row],[product_id]],Products!A:C,3,0)</f>
        <v>Electronics</v>
      </c>
      <c r="G14601">
        <v>2</v>
      </c>
      <c r="H14601" s="6">
        <v>0.13783099389453804</v>
      </c>
      <c r="I14601" s="2">
        <f>VLOOKUP($E14601,
Products!$A$1:$F$201,MATCH(Orders!I$1,Products!$A$1:$F$1,0),0)</f>
        <v>2550.478597498749</v>
      </c>
      <c r="J14601" s="2">
        <f>VLOOKUP($E14601,
Products!$A$1:$F$201,MATCH(Orders!J$1,Products!$A$1:$F$1,0),0)</f>
        <v>1688.129752018375</v>
      </c>
    </row>
    <row r="14602" spans="1:10">
      <c r="A14602">
        <v>14601</v>
      </c>
      <c r="B14602" s="4">
        <v>45450</v>
      </c>
      <c r="C14602" s="10">
        <f>DATE(YEAR(orders[[#This Row],[order_date]]), MONTH(orders[[#This Row],[order_date]]), 1)</f>
        <v>45444</v>
      </c>
      <c r="D14602" t="s">
        <v>3661</v>
      </c>
      <c r="E14602" t="s">
        <v>576</v>
      </c>
      <c r="F14602" t="str">
        <f>VLOOKUP(orders[[#This Row],[product_id]],Products!A:C,3,0)</f>
        <v>Electronics</v>
      </c>
      <c r="G14602">
        <v>3</v>
      </c>
      <c r="H14602" s="6">
        <v>0.11992344517178338</v>
      </c>
      <c r="I14602" s="2">
        <f>VLOOKUP($E14602,
Products!$A$1:$F$201,MATCH(Orders!I$1,Products!$A$1:$F$1,0),0)</f>
        <v>12571.90922514794</v>
      </c>
      <c r="J14602" s="2">
        <f>VLOOKUP($E14602,
Products!$A$1:$F$201,MATCH(Orders!J$1,Products!$A$1:$F$1,0),0)</f>
        <v>9314.5536289888332</v>
      </c>
    </row>
    <row r="14603" spans="1:10">
      <c r="A14603">
        <v>14602</v>
      </c>
      <c r="B14603" s="4">
        <v>45281</v>
      </c>
      <c r="C14603" s="10">
        <f>DATE(YEAR(orders[[#This Row],[order_date]]), MONTH(orders[[#This Row],[order_date]]), 1)</f>
        <v>45261</v>
      </c>
      <c r="D14603" t="s">
        <v>889</v>
      </c>
      <c r="E14603" t="s">
        <v>588</v>
      </c>
      <c r="F14603" t="str">
        <f>VLOOKUP(orders[[#This Row],[product_id]],Products!A:C,3,0)</f>
        <v>Electronics</v>
      </c>
      <c r="G14603">
        <v>2</v>
      </c>
      <c r="H14603" s="6">
        <v>0.17427395784510327</v>
      </c>
      <c r="I14603" s="2">
        <f>VLOOKUP($E14603,
Products!$A$1:$F$201,MATCH(Orders!I$1,Products!$A$1:$F$1,0),0)</f>
        <v>32539.342481911372</v>
      </c>
      <c r="J14603" s="2">
        <f>VLOOKUP($E14603,
Products!$A$1:$F$201,MATCH(Orders!J$1,Products!$A$1:$F$1,0),0)</f>
        <v>21531.252982830021</v>
      </c>
    </row>
    <row r="14604" spans="1:10">
      <c r="A14604">
        <v>14603</v>
      </c>
      <c r="B14604" s="4">
        <v>45995</v>
      </c>
      <c r="C14604" s="10">
        <f>DATE(YEAR(orders[[#This Row],[order_date]]), MONTH(orders[[#This Row],[order_date]]), 1)</f>
        <v>45992</v>
      </c>
      <c r="D14604" t="s">
        <v>3825</v>
      </c>
      <c r="E14604" t="s">
        <v>649</v>
      </c>
      <c r="F14604" t="str">
        <f>VLOOKUP(orders[[#This Row],[product_id]],Products!A:C,3,0)</f>
        <v>Electronics</v>
      </c>
      <c r="G14604">
        <v>1</v>
      </c>
      <c r="H14604" s="6">
        <v>0.12894291987605411</v>
      </c>
      <c r="I14604" s="2">
        <f>VLOOKUP($E14604,
Products!$A$1:$F$201,MATCH(Orders!I$1,Products!$A$1:$F$1,0),0)</f>
        <v>13109.676759490871</v>
      </c>
      <c r="J14604" s="2">
        <f>VLOOKUP($E14604,
Products!$A$1:$F$201,MATCH(Orders!J$1,Products!$A$1:$F$1,0),0)</f>
        <v>9497.2301945627187</v>
      </c>
    </row>
    <row r="14605" spans="1:10">
      <c r="A14605">
        <v>14604</v>
      </c>
      <c r="B14605" s="4">
        <v>45728</v>
      </c>
      <c r="C14605" s="10">
        <f>DATE(YEAR(orders[[#This Row],[order_date]]), MONTH(orders[[#This Row],[order_date]]), 1)</f>
        <v>45717</v>
      </c>
      <c r="D14605" t="s">
        <v>2900</v>
      </c>
      <c r="E14605" t="s">
        <v>602</v>
      </c>
      <c r="F14605" t="str">
        <f>VLOOKUP(orders[[#This Row],[product_id]],Products!A:C,3,0)</f>
        <v>Appliances</v>
      </c>
      <c r="G14605">
        <v>2</v>
      </c>
      <c r="H14605" s="6">
        <v>0.10902079502869387</v>
      </c>
      <c r="I14605" s="2">
        <f>VLOOKUP($E14605,
Products!$A$1:$F$201,MATCH(Orders!I$1,Products!$A$1:$F$1,0),0)</f>
        <v>22834.95547197924</v>
      </c>
      <c r="J14605" s="2">
        <f>VLOOKUP($E14605,
Products!$A$1:$F$201,MATCH(Orders!J$1,Products!$A$1:$F$1,0),0)</f>
        <v>17972.460052660601</v>
      </c>
    </row>
    <row r="14606" spans="1:10">
      <c r="A14606">
        <v>14605</v>
      </c>
      <c r="B14606" s="4">
        <v>45766</v>
      </c>
      <c r="C14606" s="10">
        <f>DATE(YEAR(orders[[#This Row],[order_date]]), MONTH(orders[[#This Row],[order_date]]), 1)</f>
        <v>45748</v>
      </c>
      <c r="D14606" t="s">
        <v>2523</v>
      </c>
      <c r="E14606" t="s">
        <v>541</v>
      </c>
      <c r="F14606" t="str">
        <f>VLOOKUP(orders[[#This Row],[product_id]],Products!A:C,3,0)</f>
        <v>Appliances</v>
      </c>
      <c r="G14606">
        <v>1</v>
      </c>
      <c r="H14606" s="6">
        <v>8.9275062736268548E-2</v>
      </c>
      <c r="I14606" s="2">
        <f>VLOOKUP($E14606,
Products!$A$1:$F$201,MATCH(Orders!I$1,Products!$A$1:$F$1,0),0)</f>
        <v>2390.3651642386908</v>
      </c>
      <c r="J14606" s="2">
        <f>VLOOKUP($E14606,
Products!$A$1:$F$201,MATCH(Orders!J$1,Products!$A$1:$F$1,0),0)</f>
        <v>1655.7504783617919</v>
      </c>
    </row>
    <row r="14607" spans="1:10">
      <c r="A14607">
        <v>14606</v>
      </c>
      <c r="B14607" s="4">
        <v>45182</v>
      </c>
      <c r="C14607" s="10">
        <f>DATE(YEAR(orders[[#This Row],[order_date]]), MONTH(orders[[#This Row],[order_date]]), 1)</f>
        <v>45170</v>
      </c>
      <c r="D14607" t="s">
        <v>4653</v>
      </c>
      <c r="E14607" t="s">
        <v>550</v>
      </c>
      <c r="F14607" t="str">
        <f>VLOOKUP(orders[[#This Row],[product_id]],Products!A:C,3,0)</f>
        <v>Electronics</v>
      </c>
      <c r="G14607">
        <v>1</v>
      </c>
      <c r="H14607" s="6">
        <v>0.17722522883309308</v>
      </c>
      <c r="I14607" s="2">
        <f>VLOOKUP($E14607,
Products!$A$1:$F$201,MATCH(Orders!I$1,Products!$A$1:$F$1,0),0)</f>
        <v>21928.70634496431</v>
      </c>
      <c r="J14607" s="2">
        <f>VLOOKUP($E14607,
Products!$A$1:$F$201,MATCH(Orders!J$1,Products!$A$1:$F$1,0),0)</f>
        <v>17227.037321653719</v>
      </c>
    </row>
    <row r="14608" spans="1:10">
      <c r="A14608">
        <v>14607</v>
      </c>
      <c r="B14608" s="4">
        <v>45174</v>
      </c>
      <c r="C14608" s="10">
        <f>DATE(YEAR(orders[[#This Row],[order_date]]), MONTH(orders[[#This Row],[order_date]]), 1)</f>
        <v>45170</v>
      </c>
      <c r="D14608" t="s">
        <v>4583</v>
      </c>
      <c r="E14608" t="s">
        <v>515</v>
      </c>
      <c r="F14608" t="str">
        <f>VLOOKUP(orders[[#This Row],[product_id]],Products!A:C,3,0)</f>
        <v>Appliances</v>
      </c>
      <c r="G14608">
        <v>1</v>
      </c>
      <c r="H14608" s="6">
        <v>5.0238249486548842E-2</v>
      </c>
      <c r="I14608" s="2">
        <f>VLOOKUP($E14608,
Products!$A$1:$F$201,MATCH(Orders!I$1,Products!$A$1:$F$1,0),0)</f>
        <v>2136.8180837738519</v>
      </c>
      <c r="J14608" s="2">
        <f>VLOOKUP($E14608,
Products!$A$1:$F$201,MATCH(Orders!J$1,Products!$A$1:$F$1,0),0)</f>
        <v>1689.48738136013</v>
      </c>
    </row>
    <row r="14609" spans="1:10">
      <c r="A14609">
        <v>14608</v>
      </c>
      <c r="B14609" s="4">
        <v>45459</v>
      </c>
      <c r="C14609" s="10">
        <f>DATE(YEAR(orders[[#This Row],[order_date]]), MONTH(orders[[#This Row],[order_date]]), 1)</f>
        <v>45444</v>
      </c>
      <c r="D14609" t="s">
        <v>1297</v>
      </c>
      <c r="E14609" t="s">
        <v>568</v>
      </c>
      <c r="F14609" t="str">
        <f>VLOOKUP(orders[[#This Row],[product_id]],Products!A:C,3,0)</f>
        <v>Electronics</v>
      </c>
      <c r="G14609">
        <v>1</v>
      </c>
      <c r="H14609" s="6">
        <v>0.12305183705958786</v>
      </c>
      <c r="I14609" s="2">
        <f>VLOOKUP($E14609,
Products!$A$1:$F$201,MATCH(Orders!I$1,Products!$A$1:$F$1,0),0)</f>
        <v>21702.72353355262</v>
      </c>
      <c r="J14609" s="2">
        <f>VLOOKUP($E14609,
Products!$A$1:$F$201,MATCH(Orders!J$1,Products!$A$1:$F$1,0),0)</f>
        <v>17244.710704747551</v>
      </c>
    </row>
    <row r="14610" spans="1:10">
      <c r="A14610">
        <v>14609</v>
      </c>
      <c r="B14610" s="4">
        <v>44967</v>
      </c>
      <c r="C14610" s="10">
        <f>DATE(YEAR(orders[[#This Row],[order_date]]), MONTH(orders[[#This Row],[order_date]]), 1)</f>
        <v>44958</v>
      </c>
      <c r="D14610" t="s">
        <v>2477</v>
      </c>
      <c r="E14610" t="s">
        <v>548</v>
      </c>
      <c r="F14610" t="str">
        <f>VLOOKUP(orders[[#This Row],[product_id]],Products!A:C,3,0)</f>
        <v>Appliances</v>
      </c>
      <c r="G14610">
        <v>2</v>
      </c>
      <c r="H14610" s="6">
        <v>6.0784570573773955E-2</v>
      </c>
      <c r="I14610" s="2">
        <f>VLOOKUP($E14610,
Products!$A$1:$F$201,MATCH(Orders!I$1,Products!$A$1:$F$1,0),0)</f>
        <v>2211.9922659782978</v>
      </c>
      <c r="J14610" s="2">
        <f>VLOOKUP($E14610,
Products!$A$1:$F$201,MATCH(Orders!J$1,Products!$A$1:$F$1,0),0)</f>
        <v>1741.1720710333091</v>
      </c>
    </row>
    <row r="14611" spans="1:10">
      <c r="A14611">
        <v>14610</v>
      </c>
      <c r="B14611" s="4">
        <v>45716</v>
      </c>
      <c r="C14611" s="10">
        <f>DATE(YEAR(orders[[#This Row],[order_date]]), MONTH(orders[[#This Row],[order_date]]), 1)</f>
        <v>45689</v>
      </c>
      <c r="D14611" t="s">
        <v>2138</v>
      </c>
      <c r="E14611" t="s">
        <v>556</v>
      </c>
      <c r="F14611" t="str">
        <f>VLOOKUP(orders[[#This Row],[product_id]],Products!A:C,3,0)</f>
        <v>Appliances</v>
      </c>
      <c r="G14611">
        <v>1</v>
      </c>
      <c r="H14611" s="6">
        <v>0.10693860610475864</v>
      </c>
      <c r="I14611" s="2">
        <f>VLOOKUP($E14611,
Products!$A$1:$F$201,MATCH(Orders!I$1,Products!$A$1:$F$1,0),0)</f>
        <v>27054.121101651981</v>
      </c>
      <c r="J14611" s="2">
        <f>VLOOKUP($E14611,
Products!$A$1:$F$201,MATCH(Orders!J$1,Products!$A$1:$F$1,0),0)</f>
        <v>19388.930988794411</v>
      </c>
    </row>
    <row r="14612" spans="1:10">
      <c r="A14612">
        <v>14611</v>
      </c>
      <c r="B14612" s="4">
        <v>45121</v>
      </c>
      <c r="C14612" s="10">
        <f>DATE(YEAR(orders[[#This Row],[order_date]]), MONTH(orders[[#This Row],[order_date]]), 1)</f>
        <v>45108</v>
      </c>
      <c r="D14612" t="s">
        <v>1723</v>
      </c>
      <c r="E14612" t="s">
        <v>612</v>
      </c>
      <c r="F14612" t="str">
        <f>VLOOKUP(orders[[#This Row],[product_id]],Products!A:C,3,0)</f>
        <v>Electronics</v>
      </c>
      <c r="G14612">
        <v>1</v>
      </c>
      <c r="H14612" s="6">
        <v>0.23309550534809387</v>
      </c>
      <c r="I14612" s="2">
        <f>VLOOKUP($E14612,
Products!$A$1:$F$201,MATCH(Orders!I$1,Products!$A$1:$F$1,0),0)</f>
        <v>2704.041843529928</v>
      </c>
      <c r="J14612" s="2">
        <f>VLOOKUP($E14612,
Products!$A$1:$F$201,MATCH(Orders!J$1,Products!$A$1:$F$1,0),0)</f>
        <v>2158.9135708713038</v>
      </c>
    </row>
    <row r="14613" spans="1:10">
      <c r="A14613">
        <v>14612</v>
      </c>
      <c r="B14613" s="4">
        <v>46021</v>
      </c>
      <c r="C14613" s="10">
        <f>DATE(YEAR(orders[[#This Row],[order_date]]), MONTH(orders[[#This Row],[order_date]]), 1)</f>
        <v>45992</v>
      </c>
      <c r="D14613" t="s">
        <v>3193</v>
      </c>
      <c r="E14613" t="s">
        <v>508</v>
      </c>
      <c r="F14613" t="str">
        <f>VLOOKUP(orders[[#This Row],[product_id]],Products!A:C,3,0)</f>
        <v>Electronics</v>
      </c>
      <c r="G14613">
        <v>1</v>
      </c>
      <c r="H14613" s="6">
        <v>0.21895498712804823</v>
      </c>
      <c r="I14613" s="2">
        <f>VLOOKUP($E14613,
Products!$A$1:$F$201,MATCH(Orders!I$1,Products!$A$1:$F$1,0),0)</f>
        <v>23345.985707147142</v>
      </c>
      <c r="J14613" s="2">
        <f>VLOOKUP($E14613,
Products!$A$1:$F$201,MATCH(Orders!J$1,Products!$A$1:$F$1,0),0)</f>
        <v>15772.90371323649</v>
      </c>
    </row>
    <row r="14614" spans="1:10">
      <c r="A14614">
        <v>14613</v>
      </c>
      <c r="B14614" s="4">
        <v>45234</v>
      </c>
      <c r="C14614" s="10">
        <f>DATE(YEAR(orders[[#This Row],[order_date]]), MONTH(orders[[#This Row],[order_date]]), 1)</f>
        <v>45231</v>
      </c>
      <c r="D14614" t="s">
        <v>2187</v>
      </c>
      <c r="E14614" t="s">
        <v>699</v>
      </c>
      <c r="F14614" t="str">
        <f>VLOOKUP(orders[[#This Row],[product_id]],Products!A:C,3,0)</f>
        <v>Appliances</v>
      </c>
      <c r="G14614">
        <v>1</v>
      </c>
      <c r="H14614" s="6">
        <v>9.1425959296873527E-2</v>
      </c>
      <c r="I14614" s="2">
        <f>VLOOKUP($E14614,
Products!$A$1:$F$201,MATCH(Orders!I$1,Products!$A$1:$F$1,0),0)</f>
        <v>25091.998133165329</v>
      </c>
      <c r="J14614" s="2">
        <f>VLOOKUP($E14614,
Products!$A$1:$F$201,MATCH(Orders!J$1,Products!$A$1:$F$1,0),0)</f>
        <v>18464.226825266349</v>
      </c>
    </row>
    <row r="14615" spans="1:10">
      <c r="A14615">
        <v>14614</v>
      </c>
      <c r="B14615" s="4">
        <v>45002</v>
      </c>
      <c r="C14615" s="10">
        <f>DATE(YEAR(orders[[#This Row],[order_date]]), MONTH(orders[[#This Row],[order_date]]), 1)</f>
        <v>44986</v>
      </c>
      <c r="D14615" t="s">
        <v>934</v>
      </c>
      <c r="E14615" t="s">
        <v>668</v>
      </c>
      <c r="F14615" t="str">
        <f>VLOOKUP(orders[[#This Row],[product_id]],Products!A:C,3,0)</f>
        <v>Electronics</v>
      </c>
      <c r="G14615">
        <v>2</v>
      </c>
      <c r="H14615" s="6">
        <v>0.21129008445311337</v>
      </c>
      <c r="I14615" s="2">
        <f>VLOOKUP($E14615,
Products!$A$1:$F$201,MATCH(Orders!I$1,Products!$A$1:$F$1,0),0)</f>
        <v>23702.058773663419</v>
      </c>
      <c r="J14615" s="2">
        <f>VLOOKUP($E14615,
Products!$A$1:$F$201,MATCH(Orders!J$1,Products!$A$1:$F$1,0),0)</f>
        <v>17657.804767621328</v>
      </c>
    </row>
    <row r="14616" spans="1:10">
      <c r="A14616">
        <v>14615</v>
      </c>
      <c r="B14616" s="4">
        <v>45713</v>
      </c>
      <c r="C14616" s="10">
        <f>DATE(YEAR(orders[[#This Row],[order_date]]), MONTH(orders[[#This Row],[order_date]]), 1)</f>
        <v>45689</v>
      </c>
      <c r="D14616" t="s">
        <v>4061</v>
      </c>
      <c r="E14616" t="s">
        <v>574</v>
      </c>
      <c r="F14616" t="str">
        <f>VLOOKUP(orders[[#This Row],[product_id]],Products!A:C,3,0)</f>
        <v>Electronics</v>
      </c>
      <c r="G14616">
        <v>1</v>
      </c>
      <c r="H14616" s="6">
        <v>0.16104532588797732</v>
      </c>
      <c r="I14616" s="2">
        <f>VLOOKUP($E14616,
Products!$A$1:$F$201,MATCH(Orders!I$1,Products!$A$1:$F$1,0),0)</f>
        <v>30824.427673567101</v>
      </c>
      <c r="J14616" s="2">
        <f>VLOOKUP($E14616,
Products!$A$1:$F$201,MATCH(Orders!J$1,Products!$A$1:$F$1,0),0)</f>
        <v>20473.07476940487</v>
      </c>
    </row>
    <row r="14617" spans="1:10">
      <c r="A14617">
        <v>14616</v>
      </c>
      <c r="B14617" s="4">
        <v>45721</v>
      </c>
      <c r="C14617" s="10">
        <f>DATE(YEAR(orders[[#This Row],[order_date]]), MONTH(orders[[#This Row],[order_date]]), 1)</f>
        <v>45717</v>
      </c>
      <c r="D14617" t="s">
        <v>2302</v>
      </c>
      <c r="E14617" t="s">
        <v>584</v>
      </c>
      <c r="F14617" t="str">
        <f>VLOOKUP(orders[[#This Row],[product_id]],Products!A:C,3,0)</f>
        <v>Electronics</v>
      </c>
      <c r="G14617">
        <v>1</v>
      </c>
      <c r="H14617" s="6">
        <v>0.21881579383910579</v>
      </c>
      <c r="I14617" s="2">
        <f>VLOOKUP($E14617,
Products!$A$1:$F$201,MATCH(Orders!I$1,Products!$A$1:$F$1,0),0)</f>
        <v>22521.77465591731</v>
      </c>
      <c r="J14617" s="2">
        <f>VLOOKUP($E14617,
Products!$A$1:$F$201,MATCH(Orders!J$1,Products!$A$1:$F$1,0),0)</f>
        <v>15596.91628423841</v>
      </c>
    </row>
    <row r="14618" spans="1:10">
      <c r="A14618">
        <v>14617</v>
      </c>
      <c r="B14618" s="4">
        <v>45156</v>
      </c>
      <c r="C14618" s="10">
        <f>DATE(YEAR(orders[[#This Row],[order_date]]), MONTH(orders[[#This Row],[order_date]]), 1)</f>
        <v>45139</v>
      </c>
      <c r="D14618" t="s">
        <v>3485</v>
      </c>
      <c r="E14618" t="s">
        <v>541</v>
      </c>
      <c r="F14618" t="str">
        <f>VLOOKUP(orders[[#This Row],[product_id]],Products!A:C,3,0)</f>
        <v>Appliances</v>
      </c>
      <c r="G14618">
        <v>1</v>
      </c>
      <c r="H14618" s="6">
        <v>9.169310332959392E-2</v>
      </c>
      <c r="I14618" s="2">
        <f>VLOOKUP($E14618,
Products!$A$1:$F$201,MATCH(Orders!I$1,Products!$A$1:$F$1,0),0)</f>
        <v>2390.3651642386908</v>
      </c>
      <c r="J14618" s="2">
        <f>VLOOKUP($E14618,
Products!$A$1:$F$201,MATCH(Orders!J$1,Products!$A$1:$F$1,0),0)</f>
        <v>1655.7504783617919</v>
      </c>
    </row>
    <row r="14619" spans="1:10">
      <c r="A14619">
        <v>14618</v>
      </c>
      <c r="B14619" s="4">
        <v>45011</v>
      </c>
      <c r="C14619" s="10">
        <f>DATE(YEAR(orders[[#This Row],[order_date]]), MONTH(orders[[#This Row],[order_date]]), 1)</f>
        <v>44986</v>
      </c>
      <c r="D14619" t="s">
        <v>2074</v>
      </c>
      <c r="E14619" t="s">
        <v>554</v>
      </c>
      <c r="F14619" t="str">
        <f>VLOOKUP(orders[[#This Row],[product_id]],Products!A:C,3,0)</f>
        <v>Appliances</v>
      </c>
      <c r="G14619">
        <v>1</v>
      </c>
      <c r="H14619" s="6">
        <v>5.9703213797338228E-2</v>
      </c>
      <c r="I14619" s="2">
        <f>VLOOKUP($E14619,
Products!$A$1:$F$201,MATCH(Orders!I$1,Products!$A$1:$F$1,0),0)</f>
        <v>2088.6647814855078</v>
      </c>
      <c r="J14619" s="2">
        <f>VLOOKUP($E14619,
Products!$A$1:$F$201,MATCH(Orders!J$1,Products!$A$1:$F$1,0),0)</f>
        <v>1371.380040542937</v>
      </c>
    </row>
    <row r="14620" spans="1:10">
      <c r="A14620">
        <v>14619</v>
      </c>
      <c r="B14620" s="4">
        <v>45323</v>
      </c>
      <c r="C14620" s="10">
        <f>DATE(YEAR(orders[[#This Row],[order_date]]), MONTH(orders[[#This Row],[order_date]]), 1)</f>
        <v>45323</v>
      </c>
      <c r="D14620" t="s">
        <v>2330</v>
      </c>
      <c r="E14620" t="s">
        <v>506</v>
      </c>
      <c r="F14620" t="str">
        <f>VLOOKUP(orders[[#This Row],[product_id]],Products!A:C,3,0)</f>
        <v>Electronics</v>
      </c>
      <c r="G14620">
        <v>2</v>
      </c>
      <c r="H14620" s="6">
        <v>0.11169161192075006</v>
      </c>
      <c r="I14620" s="2">
        <f>VLOOKUP($E14620,
Products!$A$1:$F$201,MATCH(Orders!I$1,Products!$A$1:$F$1,0),0)</f>
        <v>2354.115904304108</v>
      </c>
      <c r="J14620" s="2">
        <f>VLOOKUP($E14620,
Products!$A$1:$F$201,MATCH(Orders!J$1,Products!$A$1:$F$1,0),0)</f>
        <v>1810.784620830796</v>
      </c>
    </row>
    <row r="14621" spans="1:10">
      <c r="A14621">
        <v>14620</v>
      </c>
      <c r="B14621" s="4">
        <v>45141</v>
      </c>
      <c r="C14621" s="10">
        <f>DATE(YEAR(orders[[#This Row],[order_date]]), MONTH(orders[[#This Row],[order_date]]), 1)</f>
        <v>45139</v>
      </c>
      <c r="D14621" t="s">
        <v>3700</v>
      </c>
      <c r="E14621" t="s">
        <v>675</v>
      </c>
      <c r="F14621" t="str">
        <f>VLOOKUP(orders[[#This Row],[product_id]],Products!A:C,3,0)</f>
        <v>Appliances</v>
      </c>
      <c r="G14621">
        <v>1</v>
      </c>
      <c r="H14621" s="6">
        <v>6.6963186991449763E-2</v>
      </c>
      <c r="I14621" s="2">
        <f>VLOOKUP($E14621,
Products!$A$1:$F$201,MATCH(Orders!I$1,Products!$A$1:$F$1,0),0)</f>
        <v>23552.642442203069</v>
      </c>
      <c r="J14621" s="2">
        <f>VLOOKUP($E14621,
Products!$A$1:$F$201,MATCH(Orders!J$1,Products!$A$1:$F$1,0),0)</f>
        <v>17389.42325132497</v>
      </c>
    </row>
    <row r="14622" spans="1:10">
      <c r="A14622">
        <v>14621</v>
      </c>
      <c r="B14622" s="4">
        <v>45951</v>
      </c>
      <c r="C14622" s="10">
        <f>DATE(YEAR(orders[[#This Row],[order_date]]), MONTH(orders[[#This Row],[order_date]]), 1)</f>
        <v>45931</v>
      </c>
      <c r="D14622" t="s">
        <v>4685</v>
      </c>
      <c r="E14622" t="s">
        <v>674</v>
      </c>
      <c r="F14622" t="str">
        <f>VLOOKUP(orders[[#This Row],[product_id]],Products!A:C,3,0)</f>
        <v>Appliances</v>
      </c>
      <c r="G14622">
        <v>3</v>
      </c>
      <c r="H14622" s="6">
        <v>0.1173379224577084</v>
      </c>
      <c r="I14622" s="2">
        <f>VLOOKUP($E14622,
Products!$A$1:$F$201,MATCH(Orders!I$1,Products!$A$1:$F$1,0),0)</f>
        <v>6324.5253633508046</v>
      </c>
      <c r="J14622" s="2">
        <f>VLOOKUP($E14622,
Products!$A$1:$F$201,MATCH(Orders!J$1,Products!$A$1:$F$1,0),0)</f>
        <v>4493.055585088201</v>
      </c>
    </row>
    <row r="14623" spans="1:10">
      <c r="A14623">
        <v>14622</v>
      </c>
      <c r="B14623" s="4">
        <v>45303</v>
      </c>
      <c r="C14623" s="10">
        <f>DATE(YEAR(orders[[#This Row],[order_date]]), MONTH(orders[[#This Row],[order_date]]), 1)</f>
        <v>45292</v>
      </c>
      <c r="D14623" t="s">
        <v>1993</v>
      </c>
      <c r="E14623" t="s">
        <v>578</v>
      </c>
      <c r="F14623" t="str">
        <f>VLOOKUP(orders[[#This Row],[product_id]],Products!A:C,3,0)</f>
        <v>Electronics</v>
      </c>
      <c r="G14623">
        <v>1</v>
      </c>
      <c r="H14623" s="6">
        <v>0.21979801925359335</v>
      </c>
      <c r="I14623" s="2">
        <f>VLOOKUP($E14623,
Products!$A$1:$F$201,MATCH(Orders!I$1,Products!$A$1:$F$1,0),0)</f>
        <v>2632.553295816565</v>
      </c>
      <c r="J14623" s="2">
        <f>VLOOKUP($E14623,
Products!$A$1:$F$201,MATCH(Orders!J$1,Products!$A$1:$F$1,0),0)</f>
        <v>1732.316114566717</v>
      </c>
    </row>
    <row r="14624" spans="1:10">
      <c r="A14624">
        <v>14623</v>
      </c>
      <c r="B14624" s="4">
        <v>45338</v>
      </c>
      <c r="C14624" s="10">
        <f>DATE(YEAR(orders[[#This Row],[order_date]]), MONTH(orders[[#This Row],[order_date]]), 1)</f>
        <v>45323</v>
      </c>
      <c r="D14624" t="s">
        <v>1445</v>
      </c>
      <c r="E14624" t="s">
        <v>690</v>
      </c>
      <c r="F14624" t="str">
        <f>VLOOKUP(orders[[#This Row],[product_id]],Products!A:C,3,0)</f>
        <v>Electronics</v>
      </c>
      <c r="G14624">
        <v>2</v>
      </c>
      <c r="H14624" s="6">
        <v>0.1359952913005496</v>
      </c>
      <c r="I14624" s="2">
        <f>VLOOKUP($E14624,
Products!$A$1:$F$201,MATCH(Orders!I$1,Products!$A$1:$F$1,0),0)</f>
        <v>2338.2059552139431</v>
      </c>
      <c r="J14624" s="2">
        <f>VLOOKUP($E14624,
Products!$A$1:$F$201,MATCH(Orders!J$1,Products!$A$1:$F$1,0),0)</f>
        <v>1708.028418793489</v>
      </c>
    </row>
    <row r="14625" spans="1:10">
      <c r="A14625">
        <v>14624</v>
      </c>
      <c r="B14625" s="4">
        <v>45726</v>
      </c>
      <c r="C14625" s="10">
        <f>DATE(YEAR(orders[[#This Row],[order_date]]), MONTH(orders[[#This Row],[order_date]]), 1)</f>
        <v>45717</v>
      </c>
      <c r="D14625" t="s">
        <v>3131</v>
      </c>
      <c r="E14625" t="s">
        <v>621</v>
      </c>
      <c r="F14625" t="str">
        <f>VLOOKUP(orders[[#This Row],[product_id]],Products!A:C,3,0)</f>
        <v>Electronics</v>
      </c>
      <c r="G14625">
        <v>1</v>
      </c>
      <c r="H14625" s="6">
        <v>0.1774312517627909</v>
      </c>
      <c r="I14625" s="2">
        <f>VLOOKUP($E14625,
Products!$A$1:$F$201,MATCH(Orders!I$1,Products!$A$1:$F$1,0),0)</f>
        <v>11784.05708818019</v>
      </c>
      <c r="J14625" s="2">
        <f>VLOOKUP($E14625,
Products!$A$1:$F$201,MATCH(Orders!J$1,Products!$A$1:$F$1,0),0)</f>
        <v>7779.8525757032758</v>
      </c>
    </row>
    <row r="14626" spans="1:10">
      <c r="A14626">
        <v>14625</v>
      </c>
      <c r="B14626" s="4">
        <v>45336</v>
      </c>
      <c r="C14626" s="10">
        <f>DATE(YEAR(orders[[#This Row],[order_date]]), MONTH(orders[[#This Row],[order_date]]), 1)</f>
        <v>45323</v>
      </c>
      <c r="D14626" t="s">
        <v>3880</v>
      </c>
      <c r="E14626" t="s">
        <v>653</v>
      </c>
      <c r="F14626" t="str">
        <f>VLOOKUP(orders[[#This Row],[product_id]],Products!A:C,3,0)</f>
        <v>Electronics</v>
      </c>
      <c r="G14626">
        <v>1</v>
      </c>
      <c r="H14626" s="6">
        <v>0.21342949354384144</v>
      </c>
      <c r="I14626" s="2">
        <f>VLOOKUP($E14626,
Products!$A$1:$F$201,MATCH(Orders!I$1,Products!$A$1:$F$1,0),0)</f>
        <v>18065.96612294337</v>
      </c>
      <c r="J14626" s="2">
        <f>VLOOKUP($E14626,
Products!$A$1:$F$201,MATCH(Orders!J$1,Products!$A$1:$F$1,0),0)</f>
        <v>14411.932365903909</v>
      </c>
    </row>
    <row r="14627" spans="1:10">
      <c r="A14627">
        <v>14626</v>
      </c>
      <c r="B14627" s="4">
        <v>45142</v>
      </c>
      <c r="C14627" s="10">
        <f>DATE(YEAR(orders[[#This Row],[order_date]]), MONTH(orders[[#This Row],[order_date]]), 1)</f>
        <v>45139</v>
      </c>
      <c r="D14627" t="s">
        <v>1659</v>
      </c>
      <c r="E14627" t="s">
        <v>519</v>
      </c>
      <c r="F14627" t="str">
        <f>VLOOKUP(orders[[#This Row],[product_id]],Products!A:C,3,0)</f>
        <v>Electronics</v>
      </c>
      <c r="G14627">
        <v>1</v>
      </c>
      <c r="H14627" s="6">
        <v>0.20156114905919342</v>
      </c>
      <c r="I14627" s="2">
        <f>VLOOKUP($E14627,
Products!$A$1:$F$201,MATCH(Orders!I$1,Products!$A$1:$F$1,0),0)</f>
        <v>13103.02115426216</v>
      </c>
      <c r="J14627" s="2">
        <f>VLOOKUP($E14627,
Products!$A$1:$F$201,MATCH(Orders!J$1,Products!$A$1:$F$1,0),0)</f>
        <v>8775.5491996797755</v>
      </c>
    </row>
    <row r="14628" spans="1:10">
      <c r="A14628">
        <v>14627</v>
      </c>
      <c r="B14628" s="4">
        <v>45678</v>
      </c>
      <c r="C14628" s="10">
        <f>DATE(YEAR(orders[[#This Row],[order_date]]), MONTH(orders[[#This Row],[order_date]]), 1)</f>
        <v>45658</v>
      </c>
      <c r="D14628" t="s">
        <v>3353</v>
      </c>
      <c r="E14628" t="s">
        <v>627</v>
      </c>
      <c r="F14628" t="str">
        <f>VLOOKUP(orders[[#This Row],[product_id]],Products!A:C,3,0)</f>
        <v>Electronics</v>
      </c>
      <c r="G14628">
        <v>1</v>
      </c>
      <c r="H14628" s="6">
        <v>0.13068829363305609</v>
      </c>
      <c r="I14628" s="2">
        <f>VLOOKUP($E14628,
Products!$A$1:$F$201,MATCH(Orders!I$1,Products!$A$1:$F$1,0),0)</f>
        <v>21043.736386381101</v>
      </c>
      <c r="J14628" s="2">
        <f>VLOOKUP($E14628,
Products!$A$1:$F$201,MATCH(Orders!J$1,Products!$A$1:$F$1,0),0)</f>
        <v>14357.858783760659</v>
      </c>
    </row>
    <row r="14629" spans="1:10">
      <c r="A14629">
        <v>14628</v>
      </c>
      <c r="B14629" s="4">
        <v>45275</v>
      </c>
      <c r="C14629" s="10">
        <f>DATE(YEAR(orders[[#This Row],[order_date]]), MONTH(orders[[#This Row],[order_date]]), 1)</f>
        <v>45261</v>
      </c>
      <c r="D14629" t="s">
        <v>2776</v>
      </c>
      <c r="E14629" t="s">
        <v>598</v>
      </c>
      <c r="F14629" t="str">
        <f>VLOOKUP(orders[[#This Row],[product_id]],Products!A:C,3,0)</f>
        <v>Appliances</v>
      </c>
      <c r="G14629">
        <v>2</v>
      </c>
      <c r="H14629" s="6">
        <v>8.653363770476355E-2</v>
      </c>
      <c r="I14629" s="2">
        <f>VLOOKUP($E14629,
Products!$A$1:$F$201,MATCH(Orders!I$1,Products!$A$1:$F$1,0),0)</f>
        <v>5641.6789233526652</v>
      </c>
      <c r="J14629" s="2">
        <f>VLOOKUP($E14629,
Products!$A$1:$F$201,MATCH(Orders!J$1,Products!$A$1:$F$1,0),0)</f>
        <v>4031.2473685481059</v>
      </c>
    </row>
    <row r="14630" spans="1:10">
      <c r="A14630">
        <v>14629</v>
      </c>
      <c r="B14630" s="4">
        <v>45757</v>
      </c>
      <c r="C14630" s="10">
        <f>DATE(YEAR(orders[[#This Row],[order_date]]), MONTH(orders[[#This Row],[order_date]]), 1)</f>
        <v>45748</v>
      </c>
      <c r="D14630" t="s">
        <v>3046</v>
      </c>
      <c r="E14630" t="s">
        <v>685</v>
      </c>
      <c r="F14630" t="str">
        <f>VLOOKUP(orders[[#This Row],[product_id]],Products!A:C,3,0)</f>
        <v>Electronics</v>
      </c>
      <c r="G14630">
        <v>1</v>
      </c>
      <c r="H14630" s="6">
        <v>0.23676434469696234</v>
      </c>
      <c r="I14630" s="2">
        <f>VLOOKUP($E14630,
Products!$A$1:$F$201,MATCH(Orders!I$1,Products!$A$1:$F$1,0),0)</f>
        <v>30011.61348468516</v>
      </c>
      <c r="J14630" s="2">
        <f>VLOOKUP($E14630,
Products!$A$1:$F$201,MATCH(Orders!J$1,Products!$A$1:$F$1,0),0)</f>
        <v>20796.213094008199</v>
      </c>
    </row>
    <row r="14631" spans="1:10">
      <c r="A14631">
        <v>14630</v>
      </c>
      <c r="B14631" s="4">
        <v>45580</v>
      </c>
      <c r="C14631" s="10">
        <f>DATE(YEAR(orders[[#This Row],[order_date]]), MONTH(orders[[#This Row],[order_date]]), 1)</f>
        <v>45566</v>
      </c>
      <c r="D14631" t="s">
        <v>1996</v>
      </c>
      <c r="E14631" t="s">
        <v>559</v>
      </c>
      <c r="F14631" t="str">
        <f>VLOOKUP(orders[[#This Row],[product_id]],Products!A:C,3,0)</f>
        <v>Electronics</v>
      </c>
      <c r="G14631">
        <v>2</v>
      </c>
      <c r="H14631" s="6">
        <v>0.19329956952708005</v>
      </c>
      <c r="I14631" s="2">
        <f>VLOOKUP($E14631,
Products!$A$1:$F$201,MATCH(Orders!I$1,Products!$A$1:$F$1,0),0)</f>
        <v>2588.546892391822</v>
      </c>
      <c r="J14631" s="2">
        <f>VLOOKUP($E14631,
Products!$A$1:$F$201,MATCH(Orders!J$1,Products!$A$1:$F$1,0),0)</f>
        <v>1942.6863840762869</v>
      </c>
    </row>
    <row r="14632" spans="1:10">
      <c r="A14632">
        <v>14631</v>
      </c>
      <c r="B14632" s="4">
        <v>45948</v>
      </c>
      <c r="C14632" s="10">
        <f>DATE(YEAR(orders[[#This Row],[order_date]]), MONTH(orders[[#This Row],[order_date]]), 1)</f>
        <v>45931</v>
      </c>
      <c r="D14632" t="s">
        <v>4306</v>
      </c>
      <c r="E14632" t="s">
        <v>554</v>
      </c>
      <c r="F14632" t="str">
        <f>VLOOKUP(orders[[#This Row],[product_id]],Products!A:C,3,0)</f>
        <v>Appliances</v>
      </c>
      <c r="G14632">
        <v>1</v>
      </c>
      <c r="H14632" s="6">
        <v>7.6149127140871256E-2</v>
      </c>
      <c r="I14632" s="2">
        <f>VLOOKUP($E14632,
Products!$A$1:$F$201,MATCH(Orders!I$1,Products!$A$1:$F$1,0),0)</f>
        <v>2088.6647814855078</v>
      </c>
      <c r="J14632" s="2">
        <f>VLOOKUP($E14632,
Products!$A$1:$F$201,MATCH(Orders!J$1,Products!$A$1:$F$1,0),0)</f>
        <v>1371.380040542937</v>
      </c>
    </row>
    <row r="14633" spans="1:10">
      <c r="A14633">
        <v>14632</v>
      </c>
      <c r="B14633" s="4">
        <v>45991</v>
      </c>
      <c r="C14633" s="10">
        <f>DATE(YEAR(orders[[#This Row],[order_date]]), MONTH(orders[[#This Row],[order_date]]), 1)</f>
        <v>45962</v>
      </c>
      <c r="D14633" t="s">
        <v>1181</v>
      </c>
      <c r="E14633" t="s">
        <v>535</v>
      </c>
      <c r="F14633" t="str">
        <f>VLOOKUP(orders[[#This Row],[product_id]],Products!A:C,3,0)</f>
        <v>Appliances</v>
      </c>
      <c r="G14633">
        <v>1</v>
      </c>
      <c r="H14633" s="6">
        <v>9.3509882695383781E-2</v>
      </c>
      <c r="I14633" s="2">
        <f>VLOOKUP($E14633,
Products!$A$1:$F$201,MATCH(Orders!I$1,Products!$A$1:$F$1,0),0)</f>
        <v>25188.460642954858</v>
      </c>
      <c r="J14633" s="2">
        <f>VLOOKUP($E14633,
Products!$A$1:$F$201,MATCH(Orders!J$1,Products!$A$1:$F$1,0),0)</f>
        <v>18873.341689191599</v>
      </c>
    </row>
    <row r="14634" spans="1:10">
      <c r="A14634">
        <v>14633</v>
      </c>
      <c r="B14634" s="4">
        <v>44929</v>
      </c>
      <c r="C14634" s="10">
        <f>DATE(YEAR(orders[[#This Row],[order_date]]), MONTH(orders[[#This Row],[order_date]]), 1)</f>
        <v>44927</v>
      </c>
      <c r="D14634" t="s">
        <v>3705</v>
      </c>
      <c r="E14634" t="s">
        <v>636</v>
      </c>
      <c r="F14634" t="str">
        <f>VLOOKUP(orders[[#This Row],[product_id]],Products!A:C,3,0)</f>
        <v>Appliances</v>
      </c>
      <c r="G14634">
        <v>2</v>
      </c>
      <c r="H14634" s="6">
        <v>5.4292058848943177E-2</v>
      </c>
      <c r="I14634" s="2">
        <f>VLOOKUP($E14634,
Products!$A$1:$F$201,MATCH(Orders!I$1,Products!$A$1:$F$1,0),0)</f>
        <v>2035.5647279372099</v>
      </c>
      <c r="J14634" s="2">
        <f>VLOOKUP($E14634,
Products!$A$1:$F$201,MATCH(Orders!J$1,Products!$A$1:$F$1,0),0)</f>
        <v>1486.048843699655</v>
      </c>
    </row>
    <row r="14635" spans="1:10">
      <c r="A14635">
        <v>14634</v>
      </c>
      <c r="B14635" s="4">
        <v>46009</v>
      </c>
      <c r="C14635" s="10">
        <f>DATE(YEAR(orders[[#This Row],[order_date]]), MONTH(orders[[#This Row],[order_date]]), 1)</f>
        <v>45992</v>
      </c>
      <c r="D14635" t="s">
        <v>2678</v>
      </c>
      <c r="E14635" t="s">
        <v>517</v>
      </c>
      <c r="F14635" t="str">
        <f>VLOOKUP(orders[[#This Row],[product_id]],Products!A:C,3,0)</f>
        <v>Electronics</v>
      </c>
      <c r="G14635">
        <v>1</v>
      </c>
      <c r="H14635" s="6">
        <v>0.17959260394985835</v>
      </c>
      <c r="I14635" s="2">
        <f>VLOOKUP($E14635,
Products!$A$1:$F$201,MATCH(Orders!I$1,Products!$A$1:$F$1,0),0)</f>
        <v>30304.143268168769</v>
      </c>
      <c r="J14635" s="2">
        <f>VLOOKUP($E14635,
Products!$A$1:$F$201,MATCH(Orders!J$1,Products!$A$1:$F$1,0),0)</f>
        <v>23998.194785181578</v>
      </c>
    </row>
    <row r="14636" spans="1:10">
      <c r="A14636">
        <v>14635</v>
      </c>
      <c r="B14636" s="4">
        <v>45666</v>
      </c>
      <c r="C14636" s="10">
        <f>DATE(YEAR(orders[[#This Row],[order_date]]), MONTH(orders[[#This Row],[order_date]]), 1)</f>
        <v>45658</v>
      </c>
      <c r="D14636" t="s">
        <v>3204</v>
      </c>
      <c r="E14636" t="s">
        <v>616</v>
      </c>
      <c r="F14636" t="str">
        <f>VLOOKUP(orders[[#This Row],[product_id]],Products!A:C,3,0)</f>
        <v>Electronics</v>
      </c>
      <c r="G14636">
        <v>2</v>
      </c>
      <c r="H14636" s="6">
        <v>0.11168239582097172</v>
      </c>
      <c r="I14636" s="2">
        <f>VLOOKUP($E14636,
Products!$A$1:$F$201,MATCH(Orders!I$1,Products!$A$1:$F$1,0),0)</f>
        <v>12172.554053901489</v>
      </c>
      <c r="J14636" s="2">
        <f>VLOOKUP($E14636,
Products!$A$1:$F$201,MATCH(Orders!J$1,Products!$A$1:$F$1,0),0)</f>
        <v>9644.7702288148557</v>
      </c>
    </row>
    <row r="14637" spans="1:10">
      <c r="A14637">
        <v>14636</v>
      </c>
      <c r="B14637" s="4">
        <v>45333</v>
      </c>
      <c r="C14637" s="10">
        <f>DATE(YEAR(orders[[#This Row],[order_date]]), MONTH(orders[[#This Row],[order_date]]), 1)</f>
        <v>45323</v>
      </c>
      <c r="D14637" t="s">
        <v>1603</v>
      </c>
      <c r="E14637" t="s">
        <v>664</v>
      </c>
      <c r="F14637" t="str">
        <f>VLOOKUP(orders[[#This Row],[product_id]],Products!A:C,3,0)</f>
        <v>Appliances</v>
      </c>
      <c r="G14637">
        <v>1</v>
      </c>
      <c r="H14637" s="6">
        <v>0.1237010031868396</v>
      </c>
      <c r="I14637" s="2">
        <f>VLOOKUP($E14637,
Products!$A$1:$F$201,MATCH(Orders!I$1,Products!$A$1:$F$1,0),0)</f>
        <v>2181.6314584966208</v>
      </c>
      <c r="J14637" s="2">
        <f>VLOOKUP($E14637,
Products!$A$1:$F$201,MATCH(Orders!J$1,Products!$A$1:$F$1,0),0)</f>
        <v>1607.5776178781809</v>
      </c>
    </row>
    <row r="14638" spans="1:10">
      <c r="A14638">
        <v>14637</v>
      </c>
      <c r="B14638" s="4">
        <v>44944</v>
      </c>
      <c r="C14638" s="10">
        <f>DATE(YEAR(orders[[#This Row],[order_date]]), MONTH(orders[[#This Row],[order_date]]), 1)</f>
        <v>44927</v>
      </c>
      <c r="D14638" t="s">
        <v>2740</v>
      </c>
      <c r="E14638" t="s">
        <v>670</v>
      </c>
      <c r="F14638" t="str">
        <f>VLOOKUP(orders[[#This Row],[product_id]],Products!A:C,3,0)</f>
        <v>Electronics</v>
      </c>
      <c r="G14638">
        <v>1</v>
      </c>
      <c r="H14638" s="6">
        <v>0.19817416188596487</v>
      </c>
      <c r="I14638" s="2">
        <f>VLOOKUP($E14638,
Products!$A$1:$F$201,MATCH(Orders!I$1,Products!$A$1:$F$1,0),0)</f>
        <v>2624.8628733917722</v>
      </c>
      <c r="J14638" s="2">
        <f>VLOOKUP($E14638,
Products!$A$1:$F$201,MATCH(Orders!J$1,Products!$A$1:$F$1,0),0)</f>
        <v>1944.041928611671</v>
      </c>
    </row>
    <row r="14639" spans="1:10">
      <c r="A14639">
        <v>14638</v>
      </c>
      <c r="B14639" s="4">
        <v>45677</v>
      </c>
      <c r="C14639" s="10">
        <f>DATE(YEAR(orders[[#This Row],[order_date]]), MONTH(orders[[#This Row],[order_date]]), 1)</f>
        <v>45658</v>
      </c>
      <c r="D14639" t="s">
        <v>990</v>
      </c>
      <c r="E14639" t="s">
        <v>660</v>
      </c>
      <c r="F14639" t="str">
        <f>VLOOKUP(orders[[#This Row],[product_id]],Products!A:C,3,0)</f>
        <v>Appliances</v>
      </c>
      <c r="G14639">
        <v>2</v>
      </c>
      <c r="H14639" s="6">
        <v>9.5993068232003778E-2</v>
      </c>
      <c r="I14639" s="2">
        <f>VLOOKUP($E14639,
Products!$A$1:$F$201,MATCH(Orders!I$1,Products!$A$1:$F$1,0),0)</f>
        <v>25996.564605776519</v>
      </c>
      <c r="J14639" s="2">
        <f>VLOOKUP($E14639,
Products!$A$1:$F$201,MATCH(Orders!J$1,Products!$A$1:$F$1,0),0)</f>
        <v>20210.769869456319</v>
      </c>
    </row>
    <row r="14640" spans="1:10">
      <c r="A14640">
        <v>14639</v>
      </c>
      <c r="B14640" s="4">
        <v>45512</v>
      </c>
      <c r="C14640" s="10">
        <f>DATE(YEAR(orders[[#This Row],[order_date]]), MONTH(orders[[#This Row],[order_date]]), 1)</f>
        <v>45505</v>
      </c>
      <c r="D14640" t="s">
        <v>4090</v>
      </c>
      <c r="E14640" t="s">
        <v>621</v>
      </c>
      <c r="F14640" t="str">
        <f>VLOOKUP(orders[[#This Row],[product_id]],Products!A:C,3,0)</f>
        <v>Electronics</v>
      </c>
      <c r="G14640">
        <v>1</v>
      </c>
      <c r="H14640" s="6">
        <v>0.18538946168134809</v>
      </c>
      <c r="I14640" s="2">
        <f>VLOOKUP($E14640,
Products!$A$1:$F$201,MATCH(Orders!I$1,Products!$A$1:$F$1,0),0)</f>
        <v>11784.05708818019</v>
      </c>
      <c r="J14640" s="2">
        <f>VLOOKUP($E14640,
Products!$A$1:$F$201,MATCH(Orders!J$1,Products!$A$1:$F$1,0),0)</f>
        <v>7779.8525757032758</v>
      </c>
    </row>
    <row r="14641" spans="1:10">
      <c r="A14641">
        <v>14640</v>
      </c>
      <c r="B14641" s="4">
        <v>45814</v>
      </c>
      <c r="C14641" s="10">
        <f>DATE(YEAR(orders[[#This Row],[order_date]]), MONTH(orders[[#This Row],[order_date]]), 1)</f>
        <v>45809</v>
      </c>
      <c r="D14641" t="s">
        <v>1891</v>
      </c>
      <c r="E14641" t="s">
        <v>657</v>
      </c>
      <c r="F14641" t="str">
        <f>VLOOKUP(orders[[#This Row],[product_id]],Products!A:C,3,0)</f>
        <v>Appliances</v>
      </c>
      <c r="G14641">
        <v>3</v>
      </c>
      <c r="H14641" s="6">
        <v>7.5326113681584386E-2</v>
      </c>
      <c r="I14641" s="2">
        <f>VLOOKUP($E14641,
Products!$A$1:$F$201,MATCH(Orders!I$1,Products!$A$1:$F$1,0),0)</f>
        <v>6275.8669412443169</v>
      </c>
      <c r="J14641" s="2">
        <f>VLOOKUP($E14641,
Products!$A$1:$F$201,MATCH(Orders!J$1,Products!$A$1:$F$1,0),0)</f>
        <v>4742.5097602697688</v>
      </c>
    </row>
    <row r="14642" spans="1:10">
      <c r="A14642">
        <v>14641</v>
      </c>
      <c r="B14642" s="4">
        <v>45258</v>
      </c>
      <c r="C14642" s="10">
        <f>DATE(YEAR(orders[[#This Row],[order_date]]), MONTH(orders[[#This Row],[order_date]]), 1)</f>
        <v>45231</v>
      </c>
      <c r="D14642" t="s">
        <v>1295</v>
      </c>
      <c r="E14642" t="s">
        <v>617</v>
      </c>
      <c r="F14642" t="str">
        <f>VLOOKUP(orders[[#This Row],[product_id]],Products!A:C,3,0)</f>
        <v>Electronics</v>
      </c>
      <c r="G14642">
        <v>1</v>
      </c>
      <c r="H14642" s="6">
        <v>0.19005625904541196</v>
      </c>
      <c r="I14642" s="2">
        <f>VLOOKUP($E14642,
Products!$A$1:$F$201,MATCH(Orders!I$1,Products!$A$1:$F$1,0),0)</f>
        <v>19466.867434847129</v>
      </c>
      <c r="J14642" s="2">
        <f>VLOOKUP($E14642,
Products!$A$1:$F$201,MATCH(Orders!J$1,Products!$A$1:$F$1,0),0)</f>
        <v>13371.790482684521</v>
      </c>
    </row>
    <row r="14643" spans="1:10">
      <c r="A14643">
        <v>14642</v>
      </c>
      <c r="B14643" s="4">
        <v>45939</v>
      </c>
      <c r="C14643" s="10">
        <f>DATE(YEAR(orders[[#This Row],[order_date]]), MONTH(orders[[#This Row],[order_date]]), 1)</f>
        <v>45931</v>
      </c>
      <c r="D14643" t="s">
        <v>827</v>
      </c>
      <c r="E14643" t="s">
        <v>674</v>
      </c>
      <c r="F14643" t="str">
        <f>VLOOKUP(orders[[#This Row],[product_id]],Products!A:C,3,0)</f>
        <v>Appliances</v>
      </c>
      <c r="G14643">
        <v>1</v>
      </c>
      <c r="H14643" s="6">
        <v>0.14490573558463038</v>
      </c>
      <c r="I14643" s="2">
        <f>VLOOKUP($E14643,
Products!$A$1:$F$201,MATCH(Orders!I$1,Products!$A$1:$F$1,0),0)</f>
        <v>6324.5253633508046</v>
      </c>
      <c r="J14643" s="2">
        <f>VLOOKUP($E14643,
Products!$A$1:$F$201,MATCH(Orders!J$1,Products!$A$1:$F$1,0),0)</f>
        <v>4493.055585088201</v>
      </c>
    </row>
    <row r="14644" spans="1:10">
      <c r="A14644">
        <v>14643</v>
      </c>
      <c r="B14644" s="4">
        <v>45095</v>
      </c>
      <c r="C14644" s="10">
        <f>DATE(YEAR(orders[[#This Row],[order_date]]), MONTH(orders[[#This Row],[order_date]]), 1)</f>
        <v>45078</v>
      </c>
      <c r="D14644" t="s">
        <v>4258</v>
      </c>
      <c r="E14644" t="s">
        <v>609</v>
      </c>
      <c r="F14644" t="str">
        <f>VLOOKUP(orders[[#This Row],[product_id]],Products!A:C,3,0)</f>
        <v>Appliances</v>
      </c>
      <c r="G14644">
        <v>3</v>
      </c>
      <c r="H14644" s="6">
        <v>8.0546556343314299E-2</v>
      </c>
      <c r="I14644" s="2">
        <f>VLOOKUP($E14644,
Products!$A$1:$F$201,MATCH(Orders!I$1,Products!$A$1:$F$1,0),0)</f>
        <v>2159.5378031052392</v>
      </c>
      <c r="J14644" s="2">
        <f>VLOOKUP($E14644,
Products!$A$1:$F$201,MATCH(Orders!J$1,Products!$A$1:$F$1,0),0)</f>
        <v>1501.9415981313371</v>
      </c>
    </row>
    <row r="14645" spans="1:10">
      <c r="A14645">
        <v>14644</v>
      </c>
      <c r="B14645" s="4">
        <v>45702</v>
      </c>
      <c r="C14645" s="10">
        <f>DATE(YEAR(orders[[#This Row],[order_date]]), MONTH(orders[[#This Row],[order_date]]), 1)</f>
        <v>45689</v>
      </c>
      <c r="D14645" t="s">
        <v>1841</v>
      </c>
      <c r="E14645" t="s">
        <v>697</v>
      </c>
      <c r="F14645" t="str">
        <f>VLOOKUP(orders[[#This Row],[product_id]],Products!A:C,3,0)</f>
        <v>Electronics</v>
      </c>
      <c r="G14645">
        <v>1</v>
      </c>
      <c r="H14645" s="6">
        <v>0.20222992916139984</v>
      </c>
      <c r="I14645" s="2">
        <f>VLOOKUP($E14645,
Products!$A$1:$F$201,MATCH(Orders!I$1,Products!$A$1:$F$1,0),0)</f>
        <v>17528.463836680221</v>
      </c>
      <c r="J14645" s="2">
        <f>VLOOKUP($E14645,
Products!$A$1:$F$201,MATCH(Orders!J$1,Products!$A$1:$F$1,0),0)</f>
        <v>11565.98358924177</v>
      </c>
    </row>
    <row r="14646" spans="1:10">
      <c r="A14646">
        <v>14645</v>
      </c>
      <c r="B14646" s="4">
        <v>45775</v>
      </c>
      <c r="C14646" s="10">
        <f>DATE(YEAR(orders[[#This Row],[order_date]]), MONTH(orders[[#This Row],[order_date]]), 1)</f>
        <v>45748</v>
      </c>
      <c r="D14646" t="s">
        <v>1968</v>
      </c>
      <c r="E14646" t="s">
        <v>516</v>
      </c>
      <c r="F14646" t="str">
        <f>VLOOKUP(orders[[#This Row],[product_id]],Products!A:C,3,0)</f>
        <v>Electronics</v>
      </c>
      <c r="G14646">
        <v>1</v>
      </c>
      <c r="H14646" s="6">
        <v>0.18290561799602009</v>
      </c>
      <c r="I14646" s="2">
        <f>VLOOKUP($E14646,
Products!$A$1:$F$201,MATCH(Orders!I$1,Products!$A$1:$F$1,0),0)</f>
        <v>12594.36437895595</v>
      </c>
      <c r="J14646" s="2">
        <f>VLOOKUP($E14646,
Products!$A$1:$F$201,MATCH(Orders!J$1,Products!$A$1:$F$1,0),0)</f>
        <v>9909.7267986522402</v>
      </c>
    </row>
    <row r="14647" spans="1:10">
      <c r="A14647">
        <v>14646</v>
      </c>
      <c r="B14647" s="4">
        <v>45867</v>
      </c>
      <c r="C14647" s="10">
        <f>DATE(YEAR(orders[[#This Row],[order_date]]), MONTH(orders[[#This Row],[order_date]]), 1)</f>
        <v>45839</v>
      </c>
      <c r="D14647" t="s">
        <v>3987</v>
      </c>
      <c r="E14647" t="s">
        <v>596</v>
      </c>
      <c r="F14647" t="str">
        <f>VLOOKUP(orders[[#This Row],[product_id]],Products!A:C,3,0)</f>
        <v>Electronics</v>
      </c>
      <c r="G14647">
        <v>2</v>
      </c>
      <c r="H14647" s="6">
        <v>0.17426600045589977</v>
      </c>
      <c r="I14647" s="2">
        <f>VLOOKUP($E14647,
Products!$A$1:$F$201,MATCH(Orders!I$1,Products!$A$1:$F$1,0),0)</f>
        <v>12935.39757670891</v>
      </c>
      <c r="J14647" s="2">
        <f>VLOOKUP($E14647,
Products!$A$1:$F$201,MATCH(Orders!J$1,Products!$A$1:$F$1,0),0)</f>
        <v>9648.6160598594815</v>
      </c>
    </row>
    <row r="14648" spans="1:10">
      <c r="A14648">
        <v>14647</v>
      </c>
      <c r="B14648" s="4">
        <v>45132</v>
      </c>
      <c r="C14648" s="10">
        <f>DATE(YEAR(orders[[#This Row],[order_date]]), MONTH(orders[[#This Row],[order_date]]), 1)</f>
        <v>45108</v>
      </c>
      <c r="D14648" t="s">
        <v>4126</v>
      </c>
      <c r="E14648" t="s">
        <v>578</v>
      </c>
      <c r="F14648" t="str">
        <f>VLOOKUP(orders[[#This Row],[product_id]],Products!A:C,3,0)</f>
        <v>Electronics</v>
      </c>
      <c r="G14648">
        <v>2</v>
      </c>
      <c r="H14648" s="6">
        <v>0.1811359339838515</v>
      </c>
      <c r="I14648" s="2">
        <f>VLOOKUP($E14648,
Products!$A$1:$F$201,MATCH(Orders!I$1,Products!$A$1:$F$1,0),0)</f>
        <v>2632.553295816565</v>
      </c>
      <c r="J14648" s="2">
        <f>VLOOKUP($E14648,
Products!$A$1:$F$201,MATCH(Orders!J$1,Products!$A$1:$F$1,0),0)</f>
        <v>1732.316114566717</v>
      </c>
    </row>
    <row r="14649" spans="1:10">
      <c r="A14649">
        <v>14648</v>
      </c>
      <c r="B14649" s="4">
        <v>45447</v>
      </c>
      <c r="C14649" s="10">
        <f>DATE(YEAR(orders[[#This Row],[order_date]]), MONTH(orders[[#This Row],[order_date]]), 1)</f>
        <v>45444</v>
      </c>
      <c r="D14649" t="s">
        <v>3264</v>
      </c>
      <c r="E14649" t="s">
        <v>521</v>
      </c>
      <c r="F14649" t="str">
        <f>VLOOKUP(orders[[#This Row],[product_id]],Products!A:C,3,0)</f>
        <v>Electronics</v>
      </c>
      <c r="G14649">
        <v>1</v>
      </c>
      <c r="H14649" s="6">
        <v>0.1408301678847842</v>
      </c>
      <c r="I14649" s="2">
        <f>VLOOKUP($E14649,
Products!$A$1:$F$201,MATCH(Orders!I$1,Products!$A$1:$F$1,0),0)</f>
        <v>18373.691083837519</v>
      </c>
      <c r="J14649" s="2">
        <f>VLOOKUP($E14649,
Products!$A$1:$F$201,MATCH(Orders!J$1,Products!$A$1:$F$1,0),0)</f>
        <v>14409.80197321412</v>
      </c>
    </row>
    <row r="14650" spans="1:10">
      <c r="A14650">
        <v>14649</v>
      </c>
      <c r="B14650" s="4">
        <v>45944</v>
      </c>
      <c r="C14650" s="10">
        <f>DATE(YEAR(orders[[#This Row],[order_date]]), MONTH(orders[[#This Row],[order_date]]), 1)</f>
        <v>45931</v>
      </c>
      <c r="D14650" t="s">
        <v>707</v>
      </c>
      <c r="E14650" t="s">
        <v>519</v>
      </c>
      <c r="F14650" t="str">
        <f>VLOOKUP(orders[[#This Row],[product_id]],Products!A:C,3,0)</f>
        <v>Electronics</v>
      </c>
      <c r="G14650">
        <v>3</v>
      </c>
      <c r="H14650" s="6">
        <v>0.10556216898752473</v>
      </c>
      <c r="I14650" s="2">
        <f>VLOOKUP($E14650,
Products!$A$1:$F$201,MATCH(Orders!I$1,Products!$A$1:$F$1,0),0)</f>
        <v>13103.02115426216</v>
      </c>
      <c r="J14650" s="2">
        <f>VLOOKUP($E14650,
Products!$A$1:$F$201,MATCH(Orders!J$1,Products!$A$1:$F$1,0),0)</f>
        <v>8775.5491996797755</v>
      </c>
    </row>
    <row r="14651" spans="1:10">
      <c r="A14651">
        <v>14650</v>
      </c>
      <c r="B14651" s="4">
        <v>45230</v>
      </c>
      <c r="C14651" s="10">
        <f>DATE(YEAR(orders[[#This Row],[order_date]]), MONTH(orders[[#This Row],[order_date]]), 1)</f>
        <v>45200</v>
      </c>
      <c r="D14651" t="s">
        <v>1597</v>
      </c>
      <c r="E14651" t="s">
        <v>680</v>
      </c>
      <c r="F14651" t="str">
        <f>VLOOKUP(orders[[#This Row],[product_id]],Products!A:C,3,0)</f>
        <v>Electronics</v>
      </c>
      <c r="G14651">
        <v>3</v>
      </c>
      <c r="H14651" s="6">
        <v>0.21387460232029601</v>
      </c>
      <c r="I14651" s="2">
        <f>VLOOKUP($E14651,
Products!$A$1:$F$201,MATCH(Orders!I$1,Products!$A$1:$F$1,0),0)</f>
        <v>31627.348891742429</v>
      </c>
      <c r="J14651" s="2">
        <f>VLOOKUP($E14651,
Products!$A$1:$F$201,MATCH(Orders!J$1,Products!$A$1:$F$1,0),0)</f>
        <v>23219.930812036979</v>
      </c>
    </row>
    <row r="14652" spans="1:10">
      <c r="A14652">
        <v>14651</v>
      </c>
      <c r="B14652" s="4">
        <v>45041</v>
      </c>
      <c r="C14652" s="10">
        <f>DATE(YEAR(orders[[#This Row],[order_date]]), MONTH(orders[[#This Row],[order_date]]), 1)</f>
        <v>45017</v>
      </c>
      <c r="D14652" t="s">
        <v>4492</v>
      </c>
      <c r="E14652" t="s">
        <v>663</v>
      </c>
      <c r="F14652" t="str">
        <f>VLOOKUP(orders[[#This Row],[product_id]],Products!A:C,3,0)</f>
        <v>Electronics</v>
      </c>
      <c r="G14652">
        <v>3</v>
      </c>
      <c r="H14652" s="6">
        <v>0.23742592034009016</v>
      </c>
      <c r="I14652" s="2">
        <f>VLOOKUP($E14652,
Products!$A$1:$F$201,MATCH(Orders!I$1,Products!$A$1:$F$1,0),0)</f>
        <v>12863.39473364416</v>
      </c>
      <c r="J14652" s="2">
        <f>VLOOKUP($E14652,
Products!$A$1:$F$201,MATCH(Orders!J$1,Products!$A$1:$F$1,0),0)</f>
        <v>9312.9321574947517</v>
      </c>
    </row>
    <row r="14653" spans="1:10">
      <c r="A14653">
        <v>14652</v>
      </c>
      <c r="B14653" s="4">
        <v>45590</v>
      </c>
      <c r="C14653" s="10">
        <f>DATE(YEAR(orders[[#This Row],[order_date]]), MONTH(orders[[#This Row],[order_date]]), 1)</f>
        <v>45566</v>
      </c>
      <c r="D14653" t="s">
        <v>1504</v>
      </c>
      <c r="E14653" t="s">
        <v>615</v>
      </c>
      <c r="F14653" t="str">
        <f>VLOOKUP(orders[[#This Row],[product_id]],Products!A:C,3,0)</f>
        <v>Electronics</v>
      </c>
      <c r="G14653">
        <v>1</v>
      </c>
      <c r="H14653" s="6">
        <v>0.17211442209405592</v>
      </c>
      <c r="I14653" s="2">
        <f>VLOOKUP($E14653,
Products!$A$1:$F$201,MATCH(Orders!I$1,Products!$A$1:$F$1,0),0)</f>
        <v>31155.43680046549</v>
      </c>
      <c r="J14653" s="2">
        <f>VLOOKUP($E14653,
Products!$A$1:$F$201,MATCH(Orders!J$1,Products!$A$1:$F$1,0),0)</f>
        <v>22320.078602545669</v>
      </c>
    </row>
    <row r="14654" spans="1:10">
      <c r="A14654">
        <v>14653</v>
      </c>
      <c r="B14654" s="4">
        <v>45013</v>
      </c>
      <c r="C14654" s="10">
        <f>DATE(YEAR(orders[[#This Row],[order_date]]), MONTH(orders[[#This Row],[order_date]]), 1)</f>
        <v>44986</v>
      </c>
      <c r="D14654" t="s">
        <v>1334</v>
      </c>
      <c r="E14654" t="s">
        <v>657</v>
      </c>
      <c r="F14654" t="str">
        <f>VLOOKUP(orders[[#This Row],[product_id]],Products!A:C,3,0)</f>
        <v>Appliances</v>
      </c>
      <c r="G14654">
        <v>1</v>
      </c>
      <c r="H14654" s="6">
        <v>8.7291525637632733E-2</v>
      </c>
      <c r="I14654" s="2">
        <f>VLOOKUP($E14654,
Products!$A$1:$F$201,MATCH(Orders!I$1,Products!$A$1:$F$1,0),0)</f>
        <v>6275.8669412443169</v>
      </c>
      <c r="J14654" s="2">
        <f>VLOOKUP($E14654,
Products!$A$1:$F$201,MATCH(Orders!J$1,Products!$A$1:$F$1,0),0)</f>
        <v>4742.5097602697688</v>
      </c>
    </row>
    <row r="14655" spans="1:10">
      <c r="A14655">
        <v>14654</v>
      </c>
      <c r="B14655" s="4">
        <v>45669</v>
      </c>
      <c r="C14655" s="10">
        <f>DATE(YEAR(orders[[#This Row],[order_date]]), MONTH(orders[[#This Row],[order_date]]), 1)</f>
        <v>45658</v>
      </c>
      <c r="D14655" t="s">
        <v>2610</v>
      </c>
      <c r="E14655" t="s">
        <v>646</v>
      </c>
      <c r="F14655" t="str">
        <f>VLOOKUP(orders[[#This Row],[product_id]],Products!A:C,3,0)</f>
        <v>Electronics</v>
      </c>
      <c r="G14655">
        <v>1</v>
      </c>
      <c r="H14655" s="6">
        <v>0.18328846236569019</v>
      </c>
      <c r="I14655" s="2">
        <f>VLOOKUP($E14655,
Products!$A$1:$F$201,MATCH(Orders!I$1,Products!$A$1:$F$1,0),0)</f>
        <v>18424.12750052143</v>
      </c>
      <c r="J14655" s="2">
        <f>VLOOKUP($E14655,
Products!$A$1:$F$201,MATCH(Orders!J$1,Products!$A$1:$F$1,0),0)</f>
        <v>14575.25356690323</v>
      </c>
    </row>
    <row r="14656" spans="1:10">
      <c r="A14656">
        <v>14655</v>
      </c>
      <c r="B14656" s="4">
        <v>45354</v>
      </c>
      <c r="C14656" s="10">
        <f>DATE(YEAR(orders[[#This Row],[order_date]]), MONTH(orders[[#This Row],[order_date]]), 1)</f>
        <v>45352</v>
      </c>
      <c r="D14656" t="s">
        <v>1166</v>
      </c>
      <c r="E14656" t="s">
        <v>624</v>
      </c>
      <c r="F14656" t="str">
        <f>VLOOKUP(orders[[#This Row],[product_id]],Products!A:C,3,0)</f>
        <v>Appliances</v>
      </c>
      <c r="G14656">
        <v>2</v>
      </c>
      <c r="H14656" s="6">
        <v>0.12891322560429314</v>
      </c>
      <c r="I14656" s="2">
        <f>VLOOKUP($E14656,
Products!$A$1:$F$201,MATCH(Orders!I$1,Products!$A$1:$F$1,0),0)</f>
        <v>2102.383201797521</v>
      </c>
      <c r="J14656" s="2">
        <f>VLOOKUP($E14656,
Products!$A$1:$F$201,MATCH(Orders!J$1,Products!$A$1:$F$1,0),0)</f>
        <v>1599.330443274388</v>
      </c>
    </row>
    <row r="14657" spans="1:10">
      <c r="A14657">
        <v>14656</v>
      </c>
      <c r="B14657" s="4">
        <v>45376</v>
      </c>
      <c r="C14657" s="10">
        <f>DATE(YEAR(orders[[#This Row],[order_date]]), MONTH(orders[[#This Row],[order_date]]), 1)</f>
        <v>45352</v>
      </c>
      <c r="D14657" t="s">
        <v>4589</v>
      </c>
      <c r="E14657" t="s">
        <v>631</v>
      </c>
      <c r="F14657" t="str">
        <f>VLOOKUP(orders[[#This Row],[product_id]],Products!A:C,3,0)</f>
        <v>Appliances</v>
      </c>
      <c r="G14657">
        <v>1</v>
      </c>
      <c r="H14657" s="6">
        <v>0.10159714963110417</v>
      </c>
      <c r="I14657" s="2">
        <f>VLOOKUP($E14657,
Products!$A$1:$F$201,MATCH(Orders!I$1,Products!$A$1:$F$1,0),0)</f>
        <v>5983.7308645702497</v>
      </c>
      <c r="J14657" s="2">
        <f>VLOOKUP($E14657,
Products!$A$1:$F$201,MATCH(Orders!J$1,Products!$A$1:$F$1,0),0)</f>
        <v>4205.6432936163774</v>
      </c>
    </row>
    <row r="14658" spans="1:10">
      <c r="A14658">
        <v>14657</v>
      </c>
      <c r="B14658" s="4">
        <v>45712</v>
      </c>
      <c r="C14658" s="10">
        <f>DATE(YEAR(orders[[#This Row],[order_date]]), MONTH(orders[[#This Row],[order_date]]), 1)</f>
        <v>45689</v>
      </c>
      <c r="D14658" t="s">
        <v>4672</v>
      </c>
      <c r="E14658" t="s">
        <v>514</v>
      </c>
      <c r="F14658" t="str">
        <f>VLOOKUP(orders[[#This Row],[product_id]],Products!A:C,3,0)</f>
        <v>Electronics</v>
      </c>
      <c r="G14658">
        <v>1</v>
      </c>
      <c r="H14658" s="6">
        <v>0.13072773369629823</v>
      </c>
      <c r="I14658" s="2">
        <f>VLOOKUP($E14658,
Products!$A$1:$F$201,MATCH(Orders!I$1,Products!$A$1:$F$1,0),0)</f>
        <v>16482.730474054071</v>
      </c>
      <c r="J14658" s="2">
        <f>VLOOKUP($E14658,
Products!$A$1:$F$201,MATCH(Orders!J$1,Products!$A$1:$F$1,0),0)</f>
        <v>12480.81165565178</v>
      </c>
    </row>
    <row r="14659" spans="1:10">
      <c r="A14659">
        <v>14658</v>
      </c>
      <c r="B14659" s="4">
        <v>45641</v>
      </c>
      <c r="C14659" s="10">
        <f>DATE(YEAR(orders[[#This Row],[order_date]]), MONTH(orders[[#This Row],[order_date]]), 1)</f>
        <v>45627</v>
      </c>
      <c r="D14659" t="s">
        <v>4635</v>
      </c>
      <c r="E14659" t="s">
        <v>682</v>
      </c>
      <c r="F14659" t="str">
        <f>VLOOKUP(orders[[#This Row],[product_id]],Products!A:C,3,0)</f>
        <v>Electronics</v>
      </c>
      <c r="G14659">
        <v>1</v>
      </c>
      <c r="H14659" s="6">
        <v>0.23051737144090986</v>
      </c>
      <c r="I14659" s="2">
        <f>VLOOKUP($E14659,
Products!$A$1:$F$201,MATCH(Orders!I$1,Products!$A$1:$F$1,0),0)</f>
        <v>32533.33990892916</v>
      </c>
      <c r="J14659" s="2">
        <f>VLOOKUP($E14659,
Products!$A$1:$F$201,MATCH(Orders!J$1,Products!$A$1:$F$1,0),0)</f>
        <v>22734.712471507952</v>
      </c>
    </row>
    <row r="14660" spans="1:10">
      <c r="A14660">
        <v>14659</v>
      </c>
      <c r="B14660" s="4">
        <v>44928</v>
      </c>
      <c r="C14660" s="10">
        <f>DATE(YEAR(orders[[#This Row],[order_date]]), MONTH(orders[[#This Row],[order_date]]), 1)</f>
        <v>44927</v>
      </c>
      <c r="D14660" t="s">
        <v>3705</v>
      </c>
      <c r="E14660" t="s">
        <v>659</v>
      </c>
      <c r="F14660" t="str">
        <f>VLOOKUP(orders[[#This Row],[product_id]],Products!A:C,3,0)</f>
        <v>Appliances</v>
      </c>
      <c r="G14660">
        <v>1</v>
      </c>
      <c r="H14660" s="6">
        <v>0.13942628947790492</v>
      </c>
      <c r="I14660" s="2">
        <f>VLOOKUP($E14660,
Products!$A$1:$F$201,MATCH(Orders!I$1,Products!$A$1:$F$1,0),0)</f>
        <v>25646.095965041459</v>
      </c>
      <c r="J14660" s="2">
        <f>VLOOKUP($E14660,
Products!$A$1:$F$201,MATCH(Orders!J$1,Products!$A$1:$F$1,0),0)</f>
        <v>18749.646593308222</v>
      </c>
    </row>
    <row r="14661" spans="1:10">
      <c r="A14661">
        <v>14660</v>
      </c>
      <c r="B14661" s="4">
        <v>45669</v>
      </c>
      <c r="C14661" s="10">
        <f>DATE(YEAR(orders[[#This Row],[order_date]]), MONTH(orders[[#This Row],[order_date]]), 1)</f>
        <v>45658</v>
      </c>
      <c r="D14661" t="s">
        <v>4259</v>
      </c>
      <c r="E14661" t="s">
        <v>554</v>
      </c>
      <c r="F14661" t="str">
        <f>VLOOKUP(orders[[#This Row],[product_id]],Products!A:C,3,0)</f>
        <v>Appliances</v>
      </c>
      <c r="G14661">
        <v>1</v>
      </c>
      <c r="H14661" s="6">
        <v>0.13021716189735408</v>
      </c>
      <c r="I14661" s="2">
        <f>VLOOKUP($E14661,
Products!$A$1:$F$201,MATCH(Orders!I$1,Products!$A$1:$F$1,0),0)</f>
        <v>2088.6647814855078</v>
      </c>
      <c r="J14661" s="2">
        <f>VLOOKUP($E14661,
Products!$A$1:$F$201,MATCH(Orders!J$1,Products!$A$1:$F$1,0),0)</f>
        <v>1371.380040542937</v>
      </c>
    </row>
    <row r="14662" spans="1:10">
      <c r="A14662">
        <v>14661</v>
      </c>
      <c r="B14662" s="4">
        <v>45036</v>
      </c>
      <c r="C14662" s="10">
        <f>DATE(YEAR(orders[[#This Row],[order_date]]), MONTH(orders[[#This Row],[order_date]]), 1)</f>
        <v>45017</v>
      </c>
      <c r="D14662" t="s">
        <v>2679</v>
      </c>
      <c r="E14662" t="s">
        <v>547</v>
      </c>
      <c r="F14662" t="str">
        <f>VLOOKUP(orders[[#This Row],[product_id]],Products!A:C,3,0)</f>
        <v>Appliances</v>
      </c>
      <c r="G14662">
        <v>3</v>
      </c>
      <c r="H14662" s="6">
        <v>0.12606747848685587</v>
      </c>
      <c r="I14662" s="2">
        <f>VLOOKUP($E14662,
Products!$A$1:$F$201,MATCH(Orders!I$1,Products!$A$1:$F$1,0),0)</f>
        <v>2366.4310858022332</v>
      </c>
      <c r="J14662" s="2">
        <f>VLOOKUP($E14662,
Products!$A$1:$F$201,MATCH(Orders!J$1,Products!$A$1:$F$1,0),0)</f>
        <v>1841.1055346213741</v>
      </c>
    </row>
    <row r="14663" spans="1:10">
      <c r="A14663">
        <v>14662</v>
      </c>
      <c r="B14663" s="4">
        <v>45605</v>
      </c>
      <c r="C14663" s="10">
        <f>DATE(YEAR(orders[[#This Row],[order_date]]), MONTH(orders[[#This Row],[order_date]]), 1)</f>
        <v>45597</v>
      </c>
      <c r="D14663" t="s">
        <v>4403</v>
      </c>
      <c r="E14663" t="s">
        <v>678</v>
      </c>
      <c r="F14663" t="str">
        <f>VLOOKUP(orders[[#This Row],[product_id]],Products!A:C,3,0)</f>
        <v>Appliances</v>
      </c>
      <c r="G14663">
        <v>3</v>
      </c>
      <c r="H14663" s="6">
        <v>0.10474690933718118</v>
      </c>
      <c r="I14663" s="2">
        <f>VLOOKUP($E14663,
Products!$A$1:$F$201,MATCH(Orders!I$1,Products!$A$1:$F$1,0),0)</f>
        <v>24547.80463631255</v>
      </c>
      <c r="J14663" s="2">
        <f>VLOOKUP($E14663,
Products!$A$1:$F$201,MATCH(Orders!J$1,Products!$A$1:$F$1,0),0)</f>
        <v>16599.667533695861</v>
      </c>
    </row>
    <row r="14664" spans="1:10">
      <c r="A14664">
        <v>14663</v>
      </c>
      <c r="B14664" s="4">
        <v>45297</v>
      </c>
      <c r="C14664" s="10">
        <f>DATE(YEAR(orders[[#This Row],[order_date]]), MONTH(orders[[#This Row],[order_date]]), 1)</f>
        <v>45292</v>
      </c>
      <c r="D14664" t="s">
        <v>4363</v>
      </c>
      <c r="E14664" t="s">
        <v>619</v>
      </c>
      <c r="F14664" t="str">
        <f>VLOOKUP(orders[[#This Row],[product_id]],Products!A:C,3,0)</f>
        <v>Appliances</v>
      </c>
      <c r="G14664">
        <v>2</v>
      </c>
      <c r="H14664" s="6">
        <v>8.5325834712753651E-2</v>
      </c>
      <c r="I14664" s="2">
        <f>VLOOKUP($E14664,
Products!$A$1:$F$201,MATCH(Orders!I$1,Products!$A$1:$F$1,0),0)</f>
        <v>6040.8433358455886</v>
      </c>
      <c r="J14664" s="2">
        <f>VLOOKUP($E14664,
Products!$A$1:$F$201,MATCH(Orders!J$1,Products!$A$1:$F$1,0),0)</f>
        <v>4363.6239115177623</v>
      </c>
    </row>
    <row r="14665" spans="1:10">
      <c r="A14665">
        <v>14664</v>
      </c>
      <c r="B14665" s="4">
        <v>45816</v>
      </c>
      <c r="C14665" s="10">
        <f>DATE(YEAR(orders[[#This Row],[order_date]]), MONTH(orders[[#This Row],[order_date]]), 1)</f>
        <v>45809</v>
      </c>
      <c r="D14665" t="s">
        <v>1677</v>
      </c>
      <c r="E14665" t="s">
        <v>582</v>
      </c>
      <c r="F14665" t="str">
        <f>VLOOKUP(orders[[#This Row],[product_id]],Products!A:C,3,0)</f>
        <v>Electronics</v>
      </c>
      <c r="G14665">
        <v>1</v>
      </c>
      <c r="H14665" s="6">
        <v>0.20320617695683227</v>
      </c>
      <c r="I14665" s="2">
        <f>VLOOKUP($E14665,
Products!$A$1:$F$201,MATCH(Orders!I$1,Products!$A$1:$F$1,0),0)</f>
        <v>16266.090182397211</v>
      </c>
      <c r="J14665" s="2">
        <f>VLOOKUP($E14665,
Products!$A$1:$F$201,MATCH(Orders!J$1,Products!$A$1:$F$1,0),0)</f>
        <v>11802.84602487359</v>
      </c>
    </row>
    <row r="14666" spans="1:10">
      <c r="A14666">
        <v>14665</v>
      </c>
      <c r="B14666" s="4">
        <v>45525</v>
      </c>
      <c r="C14666" s="10">
        <f>DATE(YEAR(orders[[#This Row],[order_date]]), MONTH(orders[[#This Row],[order_date]]), 1)</f>
        <v>45505</v>
      </c>
      <c r="D14666" t="s">
        <v>1970</v>
      </c>
      <c r="E14666" t="s">
        <v>654</v>
      </c>
      <c r="F14666" t="str">
        <f>VLOOKUP(orders[[#This Row],[product_id]],Products!A:C,3,0)</f>
        <v>Electronics</v>
      </c>
      <c r="G14666">
        <v>2</v>
      </c>
      <c r="H14666" s="6">
        <v>0.1569509014295212</v>
      </c>
      <c r="I14666" s="2">
        <f>VLOOKUP($E14666,
Products!$A$1:$F$201,MATCH(Orders!I$1,Products!$A$1:$F$1,0),0)</f>
        <v>2480.90324078101</v>
      </c>
      <c r="J14666" s="2">
        <f>VLOOKUP($E14666,
Products!$A$1:$F$201,MATCH(Orders!J$1,Products!$A$1:$F$1,0),0)</f>
        <v>1964.543440578911</v>
      </c>
    </row>
    <row r="14667" spans="1:10">
      <c r="A14667">
        <v>14666</v>
      </c>
      <c r="B14667" s="4">
        <v>45972</v>
      </c>
      <c r="C14667" s="10">
        <f>DATE(YEAR(orders[[#This Row],[order_date]]), MONTH(orders[[#This Row],[order_date]]), 1)</f>
        <v>45962</v>
      </c>
      <c r="D14667" t="s">
        <v>3735</v>
      </c>
      <c r="E14667" t="s">
        <v>662</v>
      </c>
      <c r="F14667" t="str">
        <f>VLOOKUP(orders[[#This Row],[product_id]],Products!A:C,3,0)</f>
        <v>Electronics</v>
      </c>
      <c r="G14667">
        <v>1</v>
      </c>
      <c r="H14667" s="6">
        <v>0.21873764922044237</v>
      </c>
      <c r="I14667" s="2">
        <f>VLOOKUP($E14667,
Products!$A$1:$F$201,MATCH(Orders!I$1,Products!$A$1:$F$1,0),0)</f>
        <v>20028.650831777191</v>
      </c>
      <c r="J14667" s="2">
        <f>VLOOKUP($E14667,
Products!$A$1:$F$201,MATCH(Orders!J$1,Products!$A$1:$F$1,0),0)</f>
        <v>14139.84905320309</v>
      </c>
    </row>
    <row r="14668" spans="1:10">
      <c r="A14668">
        <v>14667</v>
      </c>
      <c r="B14668" s="4">
        <v>45648</v>
      </c>
      <c r="C14668" s="10">
        <f>DATE(YEAR(orders[[#This Row],[order_date]]), MONTH(orders[[#This Row],[order_date]]), 1)</f>
        <v>45627</v>
      </c>
      <c r="D14668" t="s">
        <v>3567</v>
      </c>
      <c r="E14668" t="s">
        <v>597</v>
      </c>
      <c r="F14668" t="str">
        <f>VLOOKUP(orders[[#This Row],[product_id]],Products!A:C,3,0)</f>
        <v>Appliances</v>
      </c>
      <c r="G14668">
        <v>2</v>
      </c>
      <c r="H14668" s="6">
        <v>0.10036735066902806</v>
      </c>
      <c r="I14668" s="2">
        <f>VLOOKUP($E14668,
Products!$A$1:$F$201,MATCH(Orders!I$1,Products!$A$1:$F$1,0),0)</f>
        <v>22545.827750919081</v>
      </c>
      <c r="J14668" s="2">
        <f>VLOOKUP($E14668,
Products!$A$1:$F$201,MATCH(Orders!J$1,Products!$A$1:$F$1,0),0)</f>
        <v>15091.172935360129</v>
      </c>
    </row>
    <row r="14669" spans="1:10">
      <c r="A14669">
        <v>14668</v>
      </c>
      <c r="B14669" s="4">
        <v>45231</v>
      </c>
      <c r="C14669" s="10">
        <f>DATE(YEAR(orders[[#This Row],[order_date]]), MONTH(orders[[#This Row],[order_date]]), 1)</f>
        <v>45231</v>
      </c>
      <c r="D14669" t="s">
        <v>759</v>
      </c>
      <c r="E14669" t="s">
        <v>657</v>
      </c>
      <c r="F14669" t="str">
        <f>VLOOKUP(orders[[#This Row],[product_id]],Products!A:C,3,0)</f>
        <v>Appliances</v>
      </c>
      <c r="G14669">
        <v>1</v>
      </c>
      <c r="H14669" s="6">
        <v>7.5938512473546549E-2</v>
      </c>
      <c r="I14669" s="2">
        <f>VLOOKUP($E14669,
Products!$A$1:$F$201,MATCH(Orders!I$1,Products!$A$1:$F$1,0),0)</f>
        <v>6275.8669412443169</v>
      </c>
      <c r="J14669" s="2">
        <f>VLOOKUP($E14669,
Products!$A$1:$F$201,MATCH(Orders!J$1,Products!$A$1:$F$1,0),0)</f>
        <v>4742.5097602697688</v>
      </c>
    </row>
    <row r="14670" spans="1:10">
      <c r="A14670">
        <v>14669</v>
      </c>
      <c r="B14670" s="4">
        <v>45850</v>
      </c>
      <c r="C14670" s="10">
        <f>DATE(YEAR(orders[[#This Row],[order_date]]), MONTH(orders[[#This Row],[order_date]]), 1)</f>
        <v>45839</v>
      </c>
      <c r="D14670" t="s">
        <v>4448</v>
      </c>
      <c r="E14670" t="s">
        <v>625</v>
      </c>
      <c r="F14670" t="str">
        <f>VLOOKUP(orders[[#This Row],[product_id]],Products!A:C,3,0)</f>
        <v>Electronics</v>
      </c>
      <c r="G14670">
        <v>1</v>
      </c>
      <c r="H14670" s="6">
        <v>0.18003740689553976</v>
      </c>
      <c r="I14670" s="2">
        <f>VLOOKUP($E14670,
Products!$A$1:$F$201,MATCH(Orders!I$1,Products!$A$1:$F$1,0),0)</f>
        <v>11578.815958005471</v>
      </c>
      <c r="J14670" s="2">
        <f>VLOOKUP($E14670,
Products!$A$1:$F$201,MATCH(Orders!J$1,Products!$A$1:$F$1,0),0)</f>
        <v>7854.7306959992193</v>
      </c>
    </row>
    <row r="14671" spans="1:10">
      <c r="A14671">
        <v>14670</v>
      </c>
      <c r="B14671" s="4">
        <v>45762</v>
      </c>
      <c r="C14671" s="10">
        <f>DATE(YEAR(orders[[#This Row],[order_date]]), MONTH(orders[[#This Row],[order_date]]), 1)</f>
        <v>45748</v>
      </c>
      <c r="D14671" t="s">
        <v>2196</v>
      </c>
      <c r="E14671" t="s">
        <v>675</v>
      </c>
      <c r="F14671" t="str">
        <f>VLOOKUP(orders[[#This Row],[product_id]],Products!A:C,3,0)</f>
        <v>Appliances</v>
      </c>
      <c r="G14671">
        <v>3</v>
      </c>
      <c r="H14671" s="6">
        <v>0.10121171495653024</v>
      </c>
      <c r="I14671" s="2">
        <f>VLOOKUP($E14671,
Products!$A$1:$F$201,MATCH(Orders!I$1,Products!$A$1:$F$1,0),0)</f>
        <v>23552.642442203069</v>
      </c>
      <c r="J14671" s="2">
        <f>VLOOKUP($E14671,
Products!$A$1:$F$201,MATCH(Orders!J$1,Products!$A$1:$F$1,0),0)</f>
        <v>17389.42325132497</v>
      </c>
    </row>
    <row r="14672" spans="1:10">
      <c r="A14672">
        <v>14671</v>
      </c>
      <c r="B14672" s="4">
        <v>45372</v>
      </c>
      <c r="C14672" s="10">
        <f>DATE(YEAR(orders[[#This Row],[order_date]]), MONTH(orders[[#This Row],[order_date]]), 1)</f>
        <v>45352</v>
      </c>
      <c r="D14672" t="s">
        <v>814</v>
      </c>
      <c r="E14672" t="s">
        <v>589</v>
      </c>
      <c r="F14672" t="str">
        <f>VLOOKUP(orders[[#This Row],[product_id]],Products!A:C,3,0)</f>
        <v>Appliances</v>
      </c>
      <c r="G14672">
        <v>2</v>
      </c>
      <c r="H14672" s="6">
        <v>7.160034056114295E-2</v>
      </c>
      <c r="I14672" s="2">
        <f>VLOOKUP($E14672,
Products!$A$1:$F$201,MATCH(Orders!I$1,Products!$A$1:$F$1,0),0)</f>
        <v>6227.1351854710047</v>
      </c>
      <c r="J14672" s="2">
        <f>VLOOKUP($E14672,
Products!$A$1:$F$201,MATCH(Orders!J$1,Products!$A$1:$F$1,0),0)</f>
        <v>4146.7707671772396</v>
      </c>
    </row>
    <row r="14673" spans="1:10">
      <c r="A14673">
        <v>14672</v>
      </c>
      <c r="B14673" s="4">
        <v>45858</v>
      </c>
      <c r="C14673" s="10">
        <f>DATE(YEAR(orders[[#This Row],[order_date]]), MONTH(orders[[#This Row],[order_date]]), 1)</f>
        <v>45839</v>
      </c>
      <c r="D14673" t="s">
        <v>985</v>
      </c>
      <c r="E14673" t="s">
        <v>608</v>
      </c>
      <c r="F14673" t="str">
        <f>VLOOKUP(orders[[#This Row],[product_id]],Products!A:C,3,0)</f>
        <v>Electronics</v>
      </c>
      <c r="G14673">
        <v>2</v>
      </c>
      <c r="H14673" s="6">
        <v>0.18464037239349682</v>
      </c>
      <c r="I14673" s="2">
        <f>VLOOKUP($E14673,
Products!$A$1:$F$201,MATCH(Orders!I$1,Products!$A$1:$F$1,0),0)</f>
        <v>32509.710212279751</v>
      </c>
      <c r="J14673" s="2">
        <f>VLOOKUP($E14673,
Products!$A$1:$F$201,MATCH(Orders!J$1,Products!$A$1:$F$1,0),0)</f>
        <v>23699.228985408761</v>
      </c>
    </row>
    <row r="14674" spans="1:10">
      <c r="A14674">
        <v>14673</v>
      </c>
      <c r="B14674" s="4">
        <v>45204</v>
      </c>
      <c r="C14674" s="10">
        <f>DATE(YEAR(orders[[#This Row],[order_date]]), MONTH(orders[[#This Row],[order_date]]), 1)</f>
        <v>45200</v>
      </c>
      <c r="D14674" t="s">
        <v>2394</v>
      </c>
      <c r="E14674" t="s">
        <v>576</v>
      </c>
      <c r="F14674" t="str">
        <f>VLOOKUP(orders[[#This Row],[product_id]],Products!A:C,3,0)</f>
        <v>Electronics</v>
      </c>
      <c r="G14674">
        <v>3</v>
      </c>
      <c r="H14674" s="6">
        <v>0.2129697740189625</v>
      </c>
      <c r="I14674" s="2">
        <f>VLOOKUP($E14674,
Products!$A$1:$F$201,MATCH(Orders!I$1,Products!$A$1:$F$1,0),0)</f>
        <v>12571.90922514794</v>
      </c>
      <c r="J14674" s="2">
        <f>VLOOKUP($E14674,
Products!$A$1:$F$201,MATCH(Orders!J$1,Products!$A$1:$F$1,0),0)</f>
        <v>9314.5536289888332</v>
      </c>
    </row>
    <row r="14675" spans="1:10">
      <c r="A14675">
        <v>14674</v>
      </c>
      <c r="B14675" s="4">
        <v>45303</v>
      </c>
      <c r="C14675" s="10">
        <f>DATE(YEAR(orders[[#This Row],[order_date]]), MONTH(orders[[#This Row],[order_date]]), 1)</f>
        <v>45292</v>
      </c>
      <c r="D14675" t="s">
        <v>2404</v>
      </c>
      <c r="E14675" t="s">
        <v>674</v>
      </c>
      <c r="F14675" t="str">
        <f>VLOOKUP(orders[[#This Row],[product_id]],Products!A:C,3,0)</f>
        <v>Appliances</v>
      </c>
      <c r="G14675">
        <v>1</v>
      </c>
      <c r="H14675" s="6">
        <v>8.1977693220176895E-2</v>
      </c>
      <c r="I14675" s="2">
        <f>VLOOKUP($E14675,
Products!$A$1:$F$201,MATCH(Orders!I$1,Products!$A$1:$F$1,0),0)</f>
        <v>6324.5253633508046</v>
      </c>
      <c r="J14675" s="2">
        <f>VLOOKUP($E14675,
Products!$A$1:$F$201,MATCH(Orders!J$1,Products!$A$1:$F$1,0),0)</f>
        <v>4493.055585088201</v>
      </c>
    </row>
    <row r="14676" spans="1:10">
      <c r="A14676">
        <v>14675</v>
      </c>
      <c r="B14676" s="4">
        <v>45158</v>
      </c>
      <c r="C14676" s="10">
        <f>DATE(YEAR(orders[[#This Row],[order_date]]), MONTH(orders[[#This Row],[order_date]]), 1)</f>
        <v>45139</v>
      </c>
      <c r="D14676" t="s">
        <v>1786</v>
      </c>
      <c r="E14676" t="s">
        <v>553</v>
      </c>
      <c r="F14676" t="str">
        <f>VLOOKUP(orders[[#This Row],[product_id]],Products!A:C,3,0)</f>
        <v>Electronics</v>
      </c>
      <c r="G14676">
        <v>1</v>
      </c>
      <c r="H14676" s="6">
        <v>0.19419407878458059</v>
      </c>
      <c r="I14676" s="2">
        <f>VLOOKUP($E14676,
Products!$A$1:$F$201,MATCH(Orders!I$1,Products!$A$1:$F$1,0),0)</f>
        <v>19089.562478947992</v>
      </c>
      <c r="J14676" s="2">
        <f>VLOOKUP($E14676,
Products!$A$1:$F$201,MATCH(Orders!J$1,Products!$A$1:$F$1,0),0)</f>
        <v>12552.840439332171</v>
      </c>
    </row>
    <row r="14677" spans="1:10">
      <c r="A14677">
        <v>14676</v>
      </c>
      <c r="B14677" s="4">
        <v>45518</v>
      </c>
      <c r="C14677" s="10">
        <f>DATE(YEAR(orders[[#This Row],[order_date]]), MONTH(orders[[#This Row],[order_date]]), 1)</f>
        <v>45505</v>
      </c>
      <c r="D14677" t="s">
        <v>3593</v>
      </c>
      <c r="E14677" t="s">
        <v>584</v>
      </c>
      <c r="F14677" t="str">
        <f>VLOOKUP(orders[[#This Row],[product_id]],Products!A:C,3,0)</f>
        <v>Electronics</v>
      </c>
      <c r="G14677">
        <v>1</v>
      </c>
      <c r="H14677" s="6">
        <v>0.24113819106049489</v>
      </c>
      <c r="I14677" s="2">
        <f>VLOOKUP($E14677,
Products!$A$1:$F$201,MATCH(Orders!I$1,Products!$A$1:$F$1,0),0)</f>
        <v>22521.77465591731</v>
      </c>
      <c r="J14677" s="2">
        <f>VLOOKUP($E14677,
Products!$A$1:$F$201,MATCH(Orders!J$1,Products!$A$1:$F$1,0),0)</f>
        <v>15596.91628423841</v>
      </c>
    </row>
    <row r="14678" spans="1:10">
      <c r="A14678">
        <v>14677</v>
      </c>
      <c r="B14678" s="4">
        <v>45352</v>
      </c>
      <c r="C14678" s="10">
        <f>DATE(YEAR(orders[[#This Row],[order_date]]), MONTH(orders[[#This Row],[order_date]]), 1)</f>
        <v>45352</v>
      </c>
      <c r="D14678" t="s">
        <v>3590</v>
      </c>
      <c r="E14678" t="s">
        <v>582</v>
      </c>
      <c r="F14678" t="str">
        <f>VLOOKUP(orders[[#This Row],[product_id]],Products!A:C,3,0)</f>
        <v>Electronics</v>
      </c>
      <c r="G14678">
        <v>2</v>
      </c>
      <c r="H14678" s="6">
        <v>0.17232045123131806</v>
      </c>
      <c r="I14678" s="2">
        <f>VLOOKUP($E14678,
Products!$A$1:$F$201,MATCH(Orders!I$1,Products!$A$1:$F$1,0),0)</f>
        <v>16266.090182397211</v>
      </c>
      <c r="J14678" s="2">
        <f>VLOOKUP($E14678,
Products!$A$1:$F$201,MATCH(Orders!J$1,Products!$A$1:$F$1,0),0)</f>
        <v>11802.84602487359</v>
      </c>
    </row>
    <row r="14679" spans="1:10">
      <c r="A14679">
        <v>14678</v>
      </c>
      <c r="B14679" s="4">
        <v>46005</v>
      </c>
      <c r="C14679" s="10">
        <f>DATE(YEAR(orders[[#This Row],[order_date]]), MONTH(orders[[#This Row],[order_date]]), 1)</f>
        <v>45992</v>
      </c>
      <c r="D14679" t="s">
        <v>3991</v>
      </c>
      <c r="E14679" t="s">
        <v>548</v>
      </c>
      <c r="F14679" t="str">
        <f>VLOOKUP(orders[[#This Row],[product_id]],Products!A:C,3,0)</f>
        <v>Appliances</v>
      </c>
      <c r="G14679">
        <v>1</v>
      </c>
      <c r="H14679" s="6">
        <v>0.10039366023813157</v>
      </c>
      <c r="I14679" s="2">
        <f>VLOOKUP($E14679,
Products!$A$1:$F$201,MATCH(Orders!I$1,Products!$A$1:$F$1,0),0)</f>
        <v>2211.9922659782978</v>
      </c>
      <c r="J14679" s="2">
        <f>VLOOKUP($E14679,
Products!$A$1:$F$201,MATCH(Orders!J$1,Products!$A$1:$F$1,0),0)</f>
        <v>1741.1720710333091</v>
      </c>
    </row>
    <row r="14680" spans="1:10">
      <c r="A14680">
        <v>14679</v>
      </c>
      <c r="B14680" s="4">
        <v>45367</v>
      </c>
      <c r="C14680" s="10">
        <f>DATE(YEAR(orders[[#This Row],[order_date]]), MONTH(orders[[#This Row],[order_date]]), 1)</f>
        <v>45352</v>
      </c>
      <c r="D14680" t="s">
        <v>4285</v>
      </c>
      <c r="E14680" t="s">
        <v>513</v>
      </c>
      <c r="F14680" t="str">
        <f>VLOOKUP(orders[[#This Row],[product_id]],Products!A:C,3,0)</f>
        <v>Electronics</v>
      </c>
      <c r="G14680">
        <v>1</v>
      </c>
      <c r="H14680" s="6">
        <v>0.19293662293241221</v>
      </c>
      <c r="I14680" s="2">
        <f>VLOOKUP($E14680,
Products!$A$1:$F$201,MATCH(Orders!I$1,Products!$A$1:$F$1,0),0)</f>
        <v>2370.6748519187499</v>
      </c>
      <c r="J14680" s="2">
        <f>VLOOKUP($E14680,
Products!$A$1:$F$201,MATCH(Orders!J$1,Products!$A$1:$F$1,0),0)</f>
        <v>1742.1190905744229</v>
      </c>
    </row>
    <row r="14681" spans="1:10">
      <c r="A14681">
        <v>14680</v>
      </c>
      <c r="B14681" s="4">
        <v>44960</v>
      </c>
      <c r="C14681" s="10">
        <f>DATE(YEAR(orders[[#This Row],[order_date]]), MONTH(orders[[#This Row],[order_date]]), 1)</f>
        <v>44958</v>
      </c>
      <c r="D14681" t="s">
        <v>3805</v>
      </c>
      <c r="E14681" t="s">
        <v>568</v>
      </c>
      <c r="F14681" t="str">
        <f>VLOOKUP(orders[[#This Row],[product_id]],Products!A:C,3,0)</f>
        <v>Electronics</v>
      </c>
      <c r="G14681">
        <v>1</v>
      </c>
      <c r="H14681" s="6">
        <v>0.2106201091735396</v>
      </c>
      <c r="I14681" s="2">
        <f>VLOOKUP($E14681,
Products!$A$1:$F$201,MATCH(Orders!I$1,Products!$A$1:$F$1,0),0)</f>
        <v>21702.72353355262</v>
      </c>
      <c r="J14681" s="2">
        <f>VLOOKUP($E14681,
Products!$A$1:$F$201,MATCH(Orders!J$1,Products!$A$1:$F$1,0),0)</f>
        <v>17244.710704747551</v>
      </c>
    </row>
    <row r="14682" spans="1:10">
      <c r="A14682">
        <v>14681</v>
      </c>
      <c r="B14682" s="4">
        <v>45255</v>
      </c>
      <c r="C14682" s="10">
        <f>DATE(YEAR(orders[[#This Row],[order_date]]), MONTH(orders[[#This Row],[order_date]]), 1)</f>
        <v>45231</v>
      </c>
      <c r="D14682" t="s">
        <v>2957</v>
      </c>
      <c r="E14682" t="s">
        <v>625</v>
      </c>
      <c r="F14682" t="str">
        <f>VLOOKUP(orders[[#This Row],[product_id]],Products!A:C,3,0)</f>
        <v>Electronics</v>
      </c>
      <c r="G14682">
        <v>1</v>
      </c>
      <c r="H14682" s="6">
        <v>0.16972460803656481</v>
      </c>
      <c r="I14682" s="2">
        <f>VLOOKUP($E14682,
Products!$A$1:$F$201,MATCH(Orders!I$1,Products!$A$1:$F$1,0),0)</f>
        <v>11578.815958005471</v>
      </c>
      <c r="J14682" s="2">
        <f>VLOOKUP($E14682,
Products!$A$1:$F$201,MATCH(Orders!J$1,Products!$A$1:$F$1,0),0)</f>
        <v>7854.7306959992193</v>
      </c>
    </row>
    <row r="14683" spans="1:10">
      <c r="A14683">
        <v>14682</v>
      </c>
      <c r="B14683" s="4">
        <v>45771</v>
      </c>
      <c r="C14683" s="10">
        <f>DATE(YEAR(orders[[#This Row],[order_date]]), MONTH(orders[[#This Row],[order_date]]), 1)</f>
        <v>45748</v>
      </c>
      <c r="D14683" t="s">
        <v>1250</v>
      </c>
      <c r="E14683" t="s">
        <v>568</v>
      </c>
      <c r="F14683" t="str">
        <f>VLOOKUP(orders[[#This Row],[product_id]],Products!A:C,3,0)</f>
        <v>Electronics</v>
      </c>
      <c r="G14683">
        <v>3</v>
      </c>
      <c r="H14683" s="6">
        <v>0.12514297245387007</v>
      </c>
      <c r="I14683" s="2">
        <f>VLOOKUP($E14683,
Products!$A$1:$F$201,MATCH(Orders!I$1,Products!$A$1:$F$1,0),0)</f>
        <v>21702.72353355262</v>
      </c>
      <c r="J14683" s="2">
        <f>VLOOKUP($E14683,
Products!$A$1:$F$201,MATCH(Orders!J$1,Products!$A$1:$F$1,0),0)</f>
        <v>17244.710704747551</v>
      </c>
    </row>
    <row r="14684" spans="1:10">
      <c r="A14684">
        <v>14683</v>
      </c>
      <c r="B14684" s="4">
        <v>45380</v>
      </c>
      <c r="C14684" s="10">
        <f>DATE(YEAR(orders[[#This Row],[order_date]]), MONTH(orders[[#This Row],[order_date]]), 1)</f>
        <v>45352</v>
      </c>
      <c r="D14684" t="s">
        <v>3062</v>
      </c>
      <c r="E14684" t="s">
        <v>511</v>
      </c>
      <c r="F14684" t="str">
        <f>VLOOKUP(orders[[#This Row],[product_id]],Products!A:C,3,0)</f>
        <v>Appliances</v>
      </c>
      <c r="G14684">
        <v>2</v>
      </c>
      <c r="H14684" s="6">
        <v>7.8601310612118197E-2</v>
      </c>
      <c r="I14684" s="2">
        <f>VLOOKUP($E14684,
Products!$A$1:$F$201,MATCH(Orders!I$1,Products!$A$1:$F$1,0),0)</f>
        <v>6005.1161529516376</v>
      </c>
      <c r="J14684" s="2">
        <f>VLOOKUP($E14684,
Products!$A$1:$F$201,MATCH(Orders!J$1,Products!$A$1:$F$1,0),0)</f>
        <v>4036.1471846213158</v>
      </c>
    </row>
    <row r="14685" spans="1:10">
      <c r="A14685">
        <v>14684</v>
      </c>
      <c r="B14685" s="4">
        <v>45690</v>
      </c>
      <c r="C14685" s="10">
        <f>DATE(YEAR(orders[[#This Row],[order_date]]), MONTH(orders[[#This Row],[order_date]]), 1)</f>
        <v>45689</v>
      </c>
      <c r="D14685" t="s">
        <v>4411</v>
      </c>
      <c r="E14685" t="s">
        <v>579</v>
      </c>
      <c r="F14685" t="str">
        <f>VLOOKUP(orders[[#This Row],[product_id]],Products!A:C,3,0)</f>
        <v>Appliances</v>
      </c>
      <c r="G14685">
        <v>2</v>
      </c>
      <c r="H14685" s="6">
        <v>8.260069718493622E-2</v>
      </c>
      <c r="I14685" s="2">
        <f>VLOOKUP($E14685,
Products!$A$1:$F$201,MATCH(Orders!I$1,Products!$A$1:$F$1,0),0)</f>
        <v>5919.3204980498322</v>
      </c>
      <c r="J14685" s="2">
        <f>VLOOKUP($E14685,
Products!$A$1:$F$201,MATCH(Orders!J$1,Products!$A$1:$F$1,0),0)</f>
        <v>3972.3071240281379</v>
      </c>
    </row>
    <row r="14686" spans="1:10">
      <c r="A14686">
        <v>14685</v>
      </c>
      <c r="B14686" s="4">
        <v>45449</v>
      </c>
      <c r="C14686" s="10">
        <f>DATE(YEAR(orders[[#This Row],[order_date]]), MONTH(orders[[#This Row],[order_date]]), 1)</f>
        <v>45444</v>
      </c>
      <c r="D14686" t="s">
        <v>1233</v>
      </c>
      <c r="E14686" t="s">
        <v>557</v>
      </c>
      <c r="F14686" t="str">
        <f>VLOOKUP(orders[[#This Row],[product_id]],Products!A:C,3,0)</f>
        <v>Electronics</v>
      </c>
      <c r="G14686">
        <v>3</v>
      </c>
      <c r="H14686" s="6">
        <v>0.15647146860414246</v>
      </c>
      <c r="I14686" s="2">
        <f>VLOOKUP($E14686,
Products!$A$1:$F$201,MATCH(Orders!I$1,Products!$A$1:$F$1,0),0)</f>
        <v>23950.56449224626</v>
      </c>
      <c r="J14686" s="2">
        <f>VLOOKUP($E14686,
Products!$A$1:$F$201,MATCH(Orders!J$1,Products!$A$1:$F$1,0),0)</f>
        <v>16488.618979732779</v>
      </c>
    </row>
    <row r="14687" spans="1:10">
      <c r="A14687">
        <v>14686</v>
      </c>
      <c r="B14687" s="4">
        <v>45408</v>
      </c>
      <c r="C14687" s="10">
        <f>DATE(YEAR(orders[[#This Row],[order_date]]), MONTH(orders[[#This Row],[order_date]]), 1)</f>
        <v>45383</v>
      </c>
      <c r="D14687" t="s">
        <v>4443</v>
      </c>
      <c r="E14687" t="s">
        <v>526</v>
      </c>
      <c r="F14687" t="str">
        <f>VLOOKUP(orders[[#This Row],[product_id]],Products!A:C,3,0)</f>
        <v>Electronics</v>
      </c>
      <c r="G14687">
        <v>2</v>
      </c>
      <c r="H14687" s="6">
        <v>0.18512231352358799</v>
      </c>
      <c r="I14687" s="2">
        <f>VLOOKUP($E14687,
Products!$A$1:$F$201,MATCH(Orders!I$1,Products!$A$1:$F$1,0),0)</f>
        <v>11165.347713400481</v>
      </c>
      <c r="J14687" s="2">
        <f>VLOOKUP($E14687,
Products!$A$1:$F$201,MATCH(Orders!J$1,Products!$A$1:$F$1,0),0)</f>
        <v>7966.5169511049389</v>
      </c>
    </row>
    <row r="14688" spans="1:10">
      <c r="A14688">
        <v>14687</v>
      </c>
      <c r="B14688" s="4">
        <v>45243</v>
      </c>
      <c r="C14688" s="10">
        <f>DATE(YEAR(orders[[#This Row],[order_date]]), MONTH(orders[[#This Row],[order_date]]), 1)</f>
        <v>45231</v>
      </c>
      <c r="D14688" t="s">
        <v>2637</v>
      </c>
      <c r="E14688" t="s">
        <v>647</v>
      </c>
      <c r="F14688" t="str">
        <f>VLOOKUP(orders[[#This Row],[product_id]],Products!A:C,3,0)</f>
        <v>Electronics</v>
      </c>
      <c r="G14688">
        <v>1</v>
      </c>
      <c r="H14688" s="6">
        <v>0.21190721917228286</v>
      </c>
      <c r="I14688" s="2">
        <f>VLOOKUP($E14688,
Products!$A$1:$F$201,MATCH(Orders!I$1,Products!$A$1:$F$1,0),0)</f>
        <v>23187.883920109041</v>
      </c>
      <c r="J14688" s="2">
        <f>VLOOKUP($E14688,
Products!$A$1:$F$201,MATCH(Orders!J$1,Products!$A$1:$F$1,0),0)</f>
        <v>16217.564081273829</v>
      </c>
    </row>
    <row r="14689" spans="1:10">
      <c r="A14689">
        <v>14688</v>
      </c>
      <c r="B14689" s="4">
        <v>45048</v>
      </c>
      <c r="C14689" s="10">
        <f>DATE(YEAR(orders[[#This Row],[order_date]]), MONTH(orders[[#This Row],[order_date]]), 1)</f>
        <v>45047</v>
      </c>
      <c r="D14689" t="s">
        <v>4120</v>
      </c>
      <c r="E14689" t="s">
        <v>621</v>
      </c>
      <c r="F14689" t="str">
        <f>VLOOKUP(orders[[#This Row],[product_id]],Products!A:C,3,0)</f>
        <v>Electronics</v>
      </c>
      <c r="G14689">
        <v>3</v>
      </c>
      <c r="H14689" s="6">
        <v>0.21797218457495901</v>
      </c>
      <c r="I14689" s="2">
        <f>VLOOKUP($E14689,
Products!$A$1:$F$201,MATCH(Orders!I$1,Products!$A$1:$F$1,0),0)</f>
        <v>11784.05708818019</v>
      </c>
      <c r="J14689" s="2">
        <f>VLOOKUP($E14689,
Products!$A$1:$F$201,MATCH(Orders!J$1,Products!$A$1:$F$1,0),0)</f>
        <v>7779.8525757032758</v>
      </c>
    </row>
    <row r="14690" spans="1:10">
      <c r="A14690">
        <v>14689</v>
      </c>
      <c r="B14690" s="4">
        <v>45507</v>
      </c>
      <c r="C14690" s="10">
        <f>DATE(YEAR(orders[[#This Row],[order_date]]), MONTH(orders[[#This Row],[order_date]]), 1)</f>
        <v>45505</v>
      </c>
      <c r="D14690" t="s">
        <v>1714</v>
      </c>
      <c r="E14690" t="s">
        <v>563</v>
      </c>
      <c r="F14690" t="str">
        <f>VLOOKUP(orders[[#This Row],[product_id]],Products!A:C,3,0)</f>
        <v>Electronics</v>
      </c>
      <c r="G14690">
        <v>2</v>
      </c>
      <c r="H14690" s="6">
        <v>0.17644848605338273</v>
      </c>
      <c r="I14690" s="2">
        <f>VLOOKUP($E14690,
Products!$A$1:$F$201,MATCH(Orders!I$1,Products!$A$1:$F$1,0),0)</f>
        <v>2267.1489506516559</v>
      </c>
      <c r="J14690" s="2">
        <f>VLOOKUP($E14690,
Products!$A$1:$F$201,MATCH(Orders!J$1,Products!$A$1:$F$1,0),0)</f>
        <v>1538.7671398485211</v>
      </c>
    </row>
    <row r="14691" spans="1:10">
      <c r="A14691">
        <v>14690</v>
      </c>
      <c r="B14691" s="4">
        <v>45413</v>
      </c>
      <c r="C14691" s="10">
        <f>DATE(YEAR(orders[[#This Row],[order_date]]), MONTH(orders[[#This Row],[order_date]]), 1)</f>
        <v>45413</v>
      </c>
      <c r="D14691" t="s">
        <v>1947</v>
      </c>
      <c r="E14691" t="s">
        <v>658</v>
      </c>
      <c r="F14691" t="str">
        <f>VLOOKUP(orders[[#This Row],[product_id]],Products!A:C,3,0)</f>
        <v>Electronics</v>
      </c>
      <c r="G14691">
        <v>3</v>
      </c>
      <c r="H14691" s="6">
        <v>0.14717502369789512</v>
      </c>
      <c r="I14691" s="2">
        <f>VLOOKUP($E14691,
Products!$A$1:$F$201,MATCH(Orders!I$1,Products!$A$1:$F$1,0),0)</f>
        <v>2455.4664524813788</v>
      </c>
      <c r="J14691" s="2">
        <f>VLOOKUP($E14691,
Products!$A$1:$F$201,MATCH(Orders!J$1,Products!$A$1:$F$1,0),0)</f>
        <v>1763.2139459131699</v>
      </c>
    </row>
    <row r="14692" spans="1:10">
      <c r="A14692">
        <v>14691</v>
      </c>
      <c r="B14692" s="4">
        <v>45962</v>
      </c>
      <c r="C14692" s="10">
        <f>DATE(YEAR(orders[[#This Row],[order_date]]), MONTH(orders[[#This Row],[order_date]]), 1)</f>
        <v>45962</v>
      </c>
      <c r="D14692" t="s">
        <v>1322</v>
      </c>
      <c r="E14692" t="s">
        <v>561</v>
      </c>
      <c r="F14692" t="str">
        <f>VLOOKUP(orders[[#This Row],[product_id]],Products!A:C,3,0)</f>
        <v>Appliances</v>
      </c>
      <c r="G14692">
        <v>1</v>
      </c>
      <c r="H14692" s="6">
        <v>8.2991748385367922E-2</v>
      </c>
      <c r="I14692" s="2">
        <f>VLOOKUP($E14692,
Products!$A$1:$F$201,MATCH(Orders!I$1,Products!$A$1:$F$1,0),0)</f>
        <v>23155.073093252329</v>
      </c>
      <c r="J14692" s="2">
        <f>VLOOKUP($E14692,
Products!$A$1:$F$201,MATCH(Orders!J$1,Products!$A$1:$F$1,0),0)</f>
        <v>17849.867849807979</v>
      </c>
    </row>
    <row r="14693" spans="1:10">
      <c r="A14693">
        <v>14692</v>
      </c>
      <c r="B14693" s="4">
        <v>45051</v>
      </c>
      <c r="C14693" s="10">
        <f>DATE(YEAR(orders[[#This Row],[order_date]]), MONTH(orders[[#This Row],[order_date]]), 1)</f>
        <v>45047</v>
      </c>
      <c r="D14693" t="s">
        <v>2318</v>
      </c>
      <c r="E14693" t="s">
        <v>588</v>
      </c>
      <c r="F14693" t="str">
        <f>VLOOKUP(orders[[#This Row],[product_id]],Products!A:C,3,0)</f>
        <v>Electronics</v>
      </c>
      <c r="G14693">
        <v>3</v>
      </c>
      <c r="H14693" s="6">
        <v>0.16230178394874298</v>
      </c>
      <c r="I14693" s="2">
        <f>VLOOKUP($E14693,
Products!$A$1:$F$201,MATCH(Orders!I$1,Products!$A$1:$F$1,0),0)</f>
        <v>32539.342481911372</v>
      </c>
      <c r="J14693" s="2">
        <f>VLOOKUP($E14693,
Products!$A$1:$F$201,MATCH(Orders!J$1,Products!$A$1:$F$1,0),0)</f>
        <v>21531.252982830021</v>
      </c>
    </row>
    <row r="14694" spans="1:10">
      <c r="A14694">
        <v>14693</v>
      </c>
      <c r="B14694" s="4">
        <v>45585</v>
      </c>
      <c r="C14694" s="10">
        <f>DATE(YEAR(orders[[#This Row],[order_date]]), MONTH(orders[[#This Row],[order_date]]), 1)</f>
        <v>45566</v>
      </c>
      <c r="D14694" t="s">
        <v>3864</v>
      </c>
      <c r="E14694" t="s">
        <v>514</v>
      </c>
      <c r="F14694" t="str">
        <f>VLOOKUP(orders[[#This Row],[product_id]],Products!A:C,3,0)</f>
        <v>Electronics</v>
      </c>
      <c r="G14694">
        <v>1</v>
      </c>
      <c r="H14694" s="6">
        <v>0.24050990861254773</v>
      </c>
      <c r="I14694" s="2">
        <f>VLOOKUP($E14694,
Products!$A$1:$F$201,MATCH(Orders!I$1,Products!$A$1:$F$1,0),0)</f>
        <v>16482.730474054071</v>
      </c>
      <c r="J14694" s="2">
        <f>VLOOKUP($E14694,
Products!$A$1:$F$201,MATCH(Orders!J$1,Products!$A$1:$F$1,0),0)</f>
        <v>12480.81165565178</v>
      </c>
    </row>
    <row r="14695" spans="1:10">
      <c r="A14695">
        <v>14694</v>
      </c>
      <c r="B14695" s="4">
        <v>45506</v>
      </c>
      <c r="C14695" s="10">
        <f>DATE(YEAR(orders[[#This Row],[order_date]]), MONTH(orders[[#This Row],[order_date]]), 1)</f>
        <v>45505</v>
      </c>
      <c r="D14695" t="s">
        <v>2784</v>
      </c>
      <c r="E14695" t="s">
        <v>669</v>
      </c>
      <c r="F14695" t="str">
        <f>VLOOKUP(orders[[#This Row],[product_id]],Products!A:C,3,0)</f>
        <v>Electronics</v>
      </c>
      <c r="G14695">
        <v>1</v>
      </c>
      <c r="H14695" s="6">
        <v>0.22368571496709197</v>
      </c>
      <c r="I14695" s="2">
        <f>VLOOKUP($E14695,
Products!$A$1:$F$201,MATCH(Orders!I$1,Products!$A$1:$F$1,0),0)</f>
        <v>11708.03419603835</v>
      </c>
      <c r="J14695" s="2">
        <f>VLOOKUP($E14695,
Products!$A$1:$F$201,MATCH(Orders!J$1,Products!$A$1:$F$1,0),0)</f>
        <v>7784.9580101998827</v>
      </c>
    </row>
    <row r="14696" spans="1:10">
      <c r="A14696">
        <v>14695</v>
      </c>
      <c r="B14696" s="4">
        <v>45644</v>
      </c>
      <c r="C14696" s="10">
        <f>DATE(YEAR(orders[[#This Row],[order_date]]), MONTH(orders[[#This Row],[order_date]]), 1)</f>
        <v>45627</v>
      </c>
      <c r="D14696" t="s">
        <v>805</v>
      </c>
      <c r="E14696" t="s">
        <v>690</v>
      </c>
      <c r="F14696" t="str">
        <f>VLOOKUP(orders[[#This Row],[product_id]],Products!A:C,3,0)</f>
        <v>Electronics</v>
      </c>
      <c r="G14696">
        <v>2</v>
      </c>
      <c r="H14696" s="6">
        <v>0.21203649699653437</v>
      </c>
      <c r="I14696" s="2">
        <f>VLOOKUP($E14696,
Products!$A$1:$F$201,MATCH(Orders!I$1,Products!$A$1:$F$1,0),0)</f>
        <v>2338.2059552139431</v>
      </c>
      <c r="J14696" s="2">
        <f>VLOOKUP($E14696,
Products!$A$1:$F$201,MATCH(Orders!J$1,Products!$A$1:$F$1,0),0)</f>
        <v>1708.028418793489</v>
      </c>
    </row>
    <row r="14697" spans="1:10">
      <c r="A14697">
        <v>14696</v>
      </c>
      <c r="B14697" s="4">
        <v>45696</v>
      </c>
      <c r="C14697" s="10">
        <f>DATE(YEAR(orders[[#This Row],[order_date]]), MONTH(orders[[#This Row],[order_date]]), 1)</f>
        <v>45689</v>
      </c>
      <c r="D14697" t="s">
        <v>3420</v>
      </c>
      <c r="E14697" t="s">
        <v>638</v>
      </c>
      <c r="F14697" t="str">
        <f>VLOOKUP(orders[[#This Row],[product_id]],Products!A:C,3,0)</f>
        <v>Electronics</v>
      </c>
      <c r="G14697">
        <v>2</v>
      </c>
      <c r="H14697" s="6">
        <v>0.13618643532681063</v>
      </c>
      <c r="I14697" s="2">
        <f>VLOOKUP($E14697,
Products!$A$1:$F$201,MATCH(Orders!I$1,Products!$A$1:$F$1,0),0)</f>
        <v>11118.17778596276</v>
      </c>
      <c r="J14697" s="2">
        <f>VLOOKUP($E14697,
Products!$A$1:$F$201,MATCH(Orders!J$1,Products!$A$1:$F$1,0),0)</f>
        <v>7887.697719413397</v>
      </c>
    </row>
    <row r="14698" spans="1:10">
      <c r="A14698">
        <v>14697</v>
      </c>
      <c r="B14698" s="4">
        <v>45830</v>
      </c>
      <c r="C14698" s="10">
        <f>DATE(YEAR(orders[[#This Row],[order_date]]), MONTH(orders[[#This Row],[order_date]]), 1)</f>
        <v>45809</v>
      </c>
      <c r="D14698" t="s">
        <v>3557</v>
      </c>
      <c r="E14698" t="s">
        <v>586</v>
      </c>
      <c r="F14698" t="str">
        <f>VLOOKUP(orders[[#This Row],[product_id]],Products!A:C,3,0)</f>
        <v>Appliances</v>
      </c>
      <c r="G14698">
        <v>3</v>
      </c>
      <c r="H14698" s="6">
        <v>6.4174415244864572E-2</v>
      </c>
      <c r="I14698" s="2">
        <f>VLOOKUP($E14698,
Products!$A$1:$F$201,MATCH(Orders!I$1,Products!$A$1:$F$1,0),0)</f>
        <v>22928.971424497449</v>
      </c>
      <c r="J14698" s="2">
        <f>VLOOKUP($E14698,
Products!$A$1:$F$201,MATCH(Orders!J$1,Products!$A$1:$F$1,0),0)</f>
        <v>17801.356740692991</v>
      </c>
    </row>
    <row r="14699" spans="1:10">
      <c r="A14699">
        <v>14698</v>
      </c>
      <c r="B14699" s="4">
        <v>45332</v>
      </c>
      <c r="C14699" s="10">
        <f>DATE(YEAR(orders[[#This Row],[order_date]]), MONTH(orders[[#This Row],[order_date]]), 1)</f>
        <v>45323</v>
      </c>
      <c r="D14699" t="s">
        <v>2044</v>
      </c>
      <c r="E14699" t="s">
        <v>599</v>
      </c>
      <c r="F14699" t="str">
        <f>VLOOKUP(orders[[#This Row],[product_id]],Products!A:C,3,0)</f>
        <v>Electronics</v>
      </c>
      <c r="G14699">
        <v>2</v>
      </c>
      <c r="H14699" s="6">
        <v>0.22734707555988815</v>
      </c>
      <c r="I14699" s="2">
        <f>VLOOKUP($E14699,
Products!$A$1:$F$201,MATCH(Orders!I$1,Products!$A$1:$F$1,0),0)</f>
        <v>24019.70637428105</v>
      </c>
      <c r="J14699" s="2">
        <f>VLOOKUP($E14699,
Products!$A$1:$F$201,MATCH(Orders!J$1,Products!$A$1:$F$1,0),0)</f>
        <v>16602.559277417411</v>
      </c>
    </row>
    <row r="14700" spans="1:10">
      <c r="A14700">
        <v>14699</v>
      </c>
      <c r="B14700" s="4">
        <v>45203</v>
      </c>
      <c r="C14700" s="10">
        <f>DATE(YEAR(orders[[#This Row],[order_date]]), MONTH(orders[[#This Row],[order_date]]), 1)</f>
        <v>45200</v>
      </c>
      <c r="D14700" t="s">
        <v>1200</v>
      </c>
      <c r="E14700" t="s">
        <v>640</v>
      </c>
      <c r="F14700" t="str">
        <f>VLOOKUP(orders[[#This Row],[product_id]],Products!A:C,3,0)</f>
        <v>Electronics</v>
      </c>
      <c r="G14700">
        <v>3</v>
      </c>
      <c r="H14700" s="6">
        <v>0.10347093501728012</v>
      </c>
      <c r="I14700" s="2">
        <f>VLOOKUP($E14700,
Products!$A$1:$F$201,MATCH(Orders!I$1,Products!$A$1:$F$1,0),0)</f>
        <v>28588.897930669911</v>
      </c>
      <c r="J14700" s="2">
        <f>VLOOKUP($E14700,
Products!$A$1:$F$201,MATCH(Orders!J$1,Products!$A$1:$F$1,0),0)</f>
        <v>20681.16336734363</v>
      </c>
    </row>
    <row r="14701" spans="1:10">
      <c r="A14701">
        <v>14700</v>
      </c>
      <c r="B14701" s="4">
        <v>45851</v>
      </c>
      <c r="C14701" s="10">
        <f>DATE(YEAR(orders[[#This Row],[order_date]]), MONTH(orders[[#This Row],[order_date]]), 1)</f>
        <v>45839</v>
      </c>
      <c r="D14701" t="s">
        <v>4395</v>
      </c>
      <c r="E14701" t="s">
        <v>639</v>
      </c>
      <c r="F14701" t="str">
        <f>VLOOKUP(orders[[#This Row],[product_id]],Products!A:C,3,0)</f>
        <v>Appliances</v>
      </c>
      <c r="G14701">
        <v>2</v>
      </c>
      <c r="H14701" s="6">
        <v>0.13907798982563241</v>
      </c>
      <c r="I14701" s="2">
        <f>VLOOKUP($E14701,
Products!$A$1:$F$201,MATCH(Orders!I$1,Products!$A$1:$F$1,0),0)</f>
        <v>2320.8560923599921</v>
      </c>
      <c r="J14701" s="2">
        <f>VLOOKUP($E14701,
Products!$A$1:$F$201,MATCH(Orders!J$1,Products!$A$1:$F$1,0),0)</f>
        <v>1750.110004830213</v>
      </c>
    </row>
    <row r="14702" spans="1:10">
      <c r="A14702">
        <v>14701</v>
      </c>
      <c r="B14702" s="4">
        <v>45780</v>
      </c>
      <c r="C14702" s="10">
        <f>DATE(YEAR(orders[[#This Row],[order_date]]), MONTH(orders[[#This Row],[order_date]]), 1)</f>
        <v>45778</v>
      </c>
      <c r="D14702" t="s">
        <v>3224</v>
      </c>
      <c r="E14702" t="s">
        <v>557</v>
      </c>
      <c r="F14702" t="str">
        <f>VLOOKUP(orders[[#This Row],[product_id]],Products!A:C,3,0)</f>
        <v>Electronics</v>
      </c>
      <c r="G14702">
        <v>2</v>
      </c>
      <c r="H14702" s="6">
        <v>0.16062272775430519</v>
      </c>
      <c r="I14702" s="2">
        <f>VLOOKUP($E14702,
Products!$A$1:$F$201,MATCH(Orders!I$1,Products!$A$1:$F$1,0),0)</f>
        <v>23950.56449224626</v>
      </c>
      <c r="J14702" s="2">
        <f>VLOOKUP($E14702,
Products!$A$1:$F$201,MATCH(Orders!J$1,Products!$A$1:$F$1,0),0)</f>
        <v>16488.618979732779</v>
      </c>
    </row>
    <row r="14703" spans="1:10">
      <c r="A14703">
        <v>14702</v>
      </c>
      <c r="B14703" s="4">
        <v>45433</v>
      </c>
      <c r="C14703" s="10">
        <f>DATE(YEAR(orders[[#This Row],[order_date]]), MONTH(orders[[#This Row],[order_date]]), 1)</f>
        <v>45413</v>
      </c>
      <c r="D14703" t="s">
        <v>1447</v>
      </c>
      <c r="E14703" t="s">
        <v>703</v>
      </c>
      <c r="F14703" t="str">
        <f>VLOOKUP(orders[[#This Row],[product_id]],Products!A:C,3,0)</f>
        <v>Appliances</v>
      </c>
      <c r="G14703">
        <v>3</v>
      </c>
      <c r="H14703" s="6">
        <v>0.13227469755329507</v>
      </c>
      <c r="I14703" s="2">
        <f>VLOOKUP($E14703,
Products!$A$1:$F$201,MATCH(Orders!I$1,Products!$A$1:$F$1,0),0)</f>
        <v>23763.82929975582</v>
      </c>
      <c r="J14703" s="2">
        <f>VLOOKUP($E14703,
Products!$A$1:$F$201,MATCH(Orders!J$1,Products!$A$1:$F$1,0),0)</f>
        <v>17833.36818447417</v>
      </c>
    </row>
    <row r="14704" spans="1:10">
      <c r="A14704">
        <v>14703</v>
      </c>
      <c r="B14704" s="4">
        <v>45163</v>
      </c>
      <c r="C14704" s="10">
        <f>DATE(YEAR(orders[[#This Row],[order_date]]), MONTH(orders[[#This Row],[order_date]]), 1)</f>
        <v>45139</v>
      </c>
      <c r="D14704" t="s">
        <v>2244</v>
      </c>
      <c r="E14704" t="s">
        <v>611</v>
      </c>
      <c r="F14704" t="str">
        <f>VLOOKUP(orders[[#This Row],[product_id]],Products!A:C,3,0)</f>
        <v>Electronics</v>
      </c>
      <c r="G14704">
        <v>2</v>
      </c>
      <c r="H14704" s="6">
        <v>0.18285896657073486</v>
      </c>
      <c r="I14704" s="2">
        <f>VLOOKUP($E14704,
Products!$A$1:$F$201,MATCH(Orders!I$1,Products!$A$1:$F$1,0),0)</f>
        <v>12041.08303405661</v>
      </c>
      <c r="J14704" s="2">
        <f>VLOOKUP($E14704,
Products!$A$1:$F$201,MATCH(Orders!J$1,Products!$A$1:$F$1,0),0)</f>
        <v>7946.6428283753548</v>
      </c>
    </row>
    <row r="14705" spans="1:10">
      <c r="A14705">
        <v>14704</v>
      </c>
      <c r="B14705" s="4">
        <v>45920</v>
      </c>
      <c r="C14705" s="10">
        <f>DATE(YEAR(orders[[#This Row],[order_date]]), MONTH(orders[[#This Row],[order_date]]), 1)</f>
        <v>45901</v>
      </c>
      <c r="D14705" t="s">
        <v>1439</v>
      </c>
      <c r="E14705" t="s">
        <v>560</v>
      </c>
      <c r="F14705" t="str">
        <f>VLOOKUP(orders[[#This Row],[product_id]],Products!A:C,3,0)</f>
        <v>Appliances</v>
      </c>
      <c r="G14705">
        <v>1</v>
      </c>
      <c r="H14705" s="6">
        <v>6.6169167231134626E-2</v>
      </c>
      <c r="I14705" s="2">
        <f>VLOOKUP($E14705,
Products!$A$1:$F$201,MATCH(Orders!I$1,Products!$A$1:$F$1,0),0)</f>
        <v>6334.2190560739964</v>
      </c>
      <c r="J14705" s="2">
        <f>VLOOKUP($E14705,
Products!$A$1:$F$201,MATCH(Orders!J$1,Products!$A$1:$F$1,0),0)</f>
        <v>4117.6239066206717</v>
      </c>
    </row>
    <row r="14706" spans="1:10">
      <c r="A14706">
        <v>14705</v>
      </c>
      <c r="B14706" s="4">
        <v>45678</v>
      </c>
      <c r="C14706" s="10">
        <f>DATE(YEAR(orders[[#This Row],[order_date]]), MONTH(orders[[#This Row],[order_date]]), 1)</f>
        <v>45658</v>
      </c>
      <c r="D14706" t="s">
        <v>2362</v>
      </c>
      <c r="E14706" t="s">
        <v>519</v>
      </c>
      <c r="F14706" t="str">
        <f>VLOOKUP(orders[[#This Row],[product_id]],Products!A:C,3,0)</f>
        <v>Electronics</v>
      </c>
      <c r="G14706">
        <v>1</v>
      </c>
      <c r="H14706" s="6">
        <v>0.20523892683522371</v>
      </c>
      <c r="I14706" s="2">
        <f>VLOOKUP($E14706,
Products!$A$1:$F$201,MATCH(Orders!I$1,Products!$A$1:$F$1,0),0)</f>
        <v>13103.02115426216</v>
      </c>
      <c r="J14706" s="2">
        <f>VLOOKUP($E14706,
Products!$A$1:$F$201,MATCH(Orders!J$1,Products!$A$1:$F$1,0),0)</f>
        <v>8775.5491996797755</v>
      </c>
    </row>
    <row r="14707" spans="1:10">
      <c r="A14707">
        <v>14706</v>
      </c>
      <c r="B14707" s="4">
        <v>45432</v>
      </c>
      <c r="C14707" s="10">
        <f>DATE(YEAR(orders[[#This Row],[order_date]]), MONTH(orders[[#This Row],[order_date]]), 1)</f>
        <v>45413</v>
      </c>
      <c r="D14707" t="s">
        <v>4449</v>
      </c>
      <c r="E14707" t="s">
        <v>634</v>
      </c>
      <c r="F14707" t="str">
        <f>VLOOKUP(orders[[#This Row],[product_id]],Products!A:C,3,0)</f>
        <v>Appliances</v>
      </c>
      <c r="G14707">
        <v>1</v>
      </c>
      <c r="H14707" s="6">
        <v>0.14059725842631354</v>
      </c>
      <c r="I14707" s="2">
        <f>VLOOKUP($E14707,
Products!$A$1:$F$201,MATCH(Orders!I$1,Products!$A$1:$F$1,0),0)</f>
        <v>25631.29637331214</v>
      </c>
      <c r="J14707" s="2">
        <f>VLOOKUP($E14707,
Products!$A$1:$F$201,MATCH(Orders!J$1,Products!$A$1:$F$1,0),0)</f>
        <v>17692.643397044121</v>
      </c>
    </row>
    <row r="14708" spans="1:10">
      <c r="A14708">
        <v>14707</v>
      </c>
      <c r="B14708" s="4">
        <v>45091</v>
      </c>
      <c r="C14708" s="10">
        <f>DATE(YEAR(orders[[#This Row],[order_date]]), MONTH(orders[[#This Row],[order_date]]), 1)</f>
        <v>45078</v>
      </c>
      <c r="D14708" t="s">
        <v>2512</v>
      </c>
      <c r="E14708" t="s">
        <v>670</v>
      </c>
      <c r="F14708" t="str">
        <f>VLOOKUP(orders[[#This Row],[product_id]],Products!A:C,3,0)</f>
        <v>Electronics</v>
      </c>
      <c r="G14708">
        <v>3</v>
      </c>
      <c r="H14708" s="6">
        <v>0.20401827669878103</v>
      </c>
      <c r="I14708" s="2">
        <f>VLOOKUP($E14708,
Products!$A$1:$F$201,MATCH(Orders!I$1,Products!$A$1:$F$1,0),0)</f>
        <v>2624.8628733917722</v>
      </c>
      <c r="J14708" s="2">
        <f>VLOOKUP($E14708,
Products!$A$1:$F$201,MATCH(Orders!J$1,Products!$A$1:$F$1,0),0)</f>
        <v>1944.041928611671</v>
      </c>
    </row>
    <row r="14709" spans="1:10">
      <c r="A14709">
        <v>14708</v>
      </c>
      <c r="B14709" s="4">
        <v>45772</v>
      </c>
      <c r="C14709" s="10">
        <f>DATE(YEAR(orders[[#This Row],[order_date]]), MONTH(orders[[#This Row],[order_date]]), 1)</f>
        <v>45748</v>
      </c>
      <c r="D14709" t="s">
        <v>1703</v>
      </c>
      <c r="E14709" t="s">
        <v>554</v>
      </c>
      <c r="F14709" t="str">
        <f>VLOOKUP(orders[[#This Row],[product_id]],Products!A:C,3,0)</f>
        <v>Appliances</v>
      </c>
      <c r="G14709">
        <v>1</v>
      </c>
      <c r="H14709" s="6">
        <v>6.1134750359118827E-2</v>
      </c>
      <c r="I14709" s="2">
        <f>VLOOKUP($E14709,
Products!$A$1:$F$201,MATCH(Orders!I$1,Products!$A$1:$F$1,0),0)</f>
        <v>2088.6647814855078</v>
      </c>
      <c r="J14709" s="2">
        <f>VLOOKUP($E14709,
Products!$A$1:$F$201,MATCH(Orders!J$1,Products!$A$1:$F$1,0),0)</f>
        <v>1371.380040542937</v>
      </c>
    </row>
    <row r="14710" spans="1:10">
      <c r="A14710">
        <v>14709</v>
      </c>
      <c r="B14710" s="4">
        <v>45654</v>
      </c>
      <c r="C14710" s="10">
        <f>DATE(YEAR(orders[[#This Row],[order_date]]), MONTH(orders[[#This Row],[order_date]]), 1)</f>
        <v>45627</v>
      </c>
      <c r="D14710" t="s">
        <v>3084</v>
      </c>
      <c r="E14710" t="s">
        <v>645</v>
      </c>
      <c r="F14710" t="str">
        <f>VLOOKUP(orders[[#This Row],[product_id]],Products!A:C,3,0)</f>
        <v>Electronics</v>
      </c>
      <c r="G14710">
        <v>1</v>
      </c>
      <c r="H14710" s="6">
        <v>0.14812544577040185</v>
      </c>
      <c r="I14710" s="2">
        <f>VLOOKUP($E14710,
Products!$A$1:$F$201,MATCH(Orders!I$1,Products!$A$1:$F$1,0),0)</f>
        <v>29658.239859810968</v>
      </c>
      <c r="J14710" s="2">
        <f>VLOOKUP($E14710,
Products!$A$1:$F$201,MATCH(Orders!J$1,Products!$A$1:$F$1,0),0)</f>
        <v>22421.521919652871</v>
      </c>
    </row>
    <row r="14711" spans="1:10">
      <c r="A14711">
        <v>14710</v>
      </c>
      <c r="B14711" s="4">
        <v>45302</v>
      </c>
      <c r="C14711" s="10">
        <f>DATE(YEAR(orders[[#This Row],[order_date]]), MONTH(orders[[#This Row],[order_date]]), 1)</f>
        <v>45292</v>
      </c>
      <c r="D14711" t="s">
        <v>3971</v>
      </c>
      <c r="E14711" t="s">
        <v>638</v>
      </c>
      <c r="F14711" t="str">
        <f>VLOOKUP(orders[[#This Row],[product_id]],Products!A:C,3,0)</f>
        <v>Electronics</v>
      </c>
      <c r="G14711">
        <v>2</v>
      </c>
      <c r="H14711" s="6">
        <v>0.2268442768728044</v>
      </c>
      <c r="I14711" s="2">
        <f>VLOOKUP($E14711,
Products!$A$1:$F$201,MATCH(Orders!I$1,Products!$A$1:$F$1,0),0)</f>
        <v>11118.17778596276</v>
      </c>
      <c r="J14711" s="2">
        <f>VLOOKUP($E14711,
Products!$A$1:$F$201,MATCH(Orders!J$1,Products!$A$1:$F$1,0),0)</f>
        <v>7887.697719413397</v>
      </c>
    </row>
    <row r="14712" spans="1:10">
      <c r="A14712">
        <v>14711</v>
      </c>
      <c r="B14712" s="4">
        <v>45962</v>
      </c>
      <c r="C14712" s="10">
        <f>DATE(YEAR(orders[[#This Row],[order_date]]), MONTH(orders[[#This Row],[order_date]]), 1)</f>
        <v>45962</v>
      </c>
      <c r="D14712" t="s">
        <v>2459</v>
      </c>
      <c r="E14712" t="s">
        <v>575</v>
      </c>
      <c r="F14712" t="str">
        <f>VLOOKUP(orders[[#This Row],[product_id]],Products!A:C,3,0)</f>
        <v>Appliances</v>
      </c>
      <c r="G14712">
        <v>3</v>
      </c>
      <c r="H14712" s="6">
        <v>7.8412127970282269E-2</v>
      </c>
      <c r="I14712" s="2">
        <f>VLOOKUP($E14712,
Products!$A$1:$F$201,MATCH(Orders!I$1,Products!$A$1:$F$1,0),0)</f>
        <v>25283.54628276427</v>
      </c>
      <c r="J14712" s="2">
        <f>VLOOKUP($E14712,
Products!$A$1:$F$201,MATCH(Orders!J$1,Products!$A$1:$F$1,0),0)</f>
        <v>19310.503554692368</v>
      </c>
    </row>
    <row r="14713" spans="1:10">
      <c r="A14713">
        <v>14712</v>
      </c>
      <c r="B14713" s="4">
        <v>45009</v>
      </c>
      <c r="C14713" s="10">
        <f>DATE(YEAR(orders[[#This Row],[order_date]]), MONTH(orders[[#This Row],[order_date]]), 1)</f>
        <v>44986</v>
      </c>
      <c r="D14713" t="s">
        <v>3968</v>
      </c>
      <c r="E14713" t="s">
        <v>621</v>
      </c>
      <c r="F14713" t="str">
        <f>VLOOKUP(orders[[#This Row],[product_id]],Products!A:C,3,0)</f>
        <v>Electronics</v>
      </c>
      <c r="G14713">
        <v>1</v>
      </c>
      <c r="H14713" s="6">
        <v>0.21751931281553591</v>
      </c>
      <c r="I14713" s="2">
        <f>VLOOKUP($E14713,
Products!$A$1:$F$201,MATCH(Orders!I$1,Products!$A$1:$F$1,0),0)</f>
        <v>11784.05708818019</v>
      </c>
      <c r="J14713" s="2">
        <f>VLOOKUP($E14713,
Products!$A$1:$F$201,MATCH(Orders!J$1,Products!$A$1:$F$1,0),0)</f>
        <v>7779.8525757032758</v>
      </c>
    </row>
    <row r="14714" spans="1:10">
      <c r="A14714">
        <v>14713</v>
      </c>
      <c r="B14714" s="4">
        <v>45357</v>
      </c>
      <c r="C14714" s="10">
        <f>DATE(YEAR(orders[[#This Row],[order_date]]), MONTH(orders[[#This Row],[order_date]]), 1)</f>
        <v>45352</v>
      </c>
      <c r="D14714" t="s">
        <v>3005</v>
      </c>
      <c r="E14714" t="s">
        <v>624</v>
      </c>
      <c r="F14714" t="str">
        <f>VLOOKUP(orders[[#This Row],[product_id]],Products!A:C,3,0)</f>
        <v>Appliances</v>
      </c>
      <c r="G14714">
        <v>2</v>
      </c>
      <c r="H14714" s="6">
        <v>0.12222319878711987</v>
      </c>
      <c r="I14714" s="2">
        <f>VLOOKUP($E14714,
Products!$A$1:$F$201,MATCH(Orders!I$1,Products!$A$1:$F$1,0),0)</f>
        <v>2102.383201797521</v>
      </c>
      <c r="J14714" s="2">
        <f>VLOOKUP($E14714,
Products!$A$1:$F$201,MATCH(Orders!J$1,Products!$A$1:$F$1,0),0)</f>
        <v>1599.330443274388</v>
      </c>
    </row>
    <row r="14715" spans="1:10">
      <c r="A14715">
        <v>14714</v>
      </c>
      <c r="B14715" s="4">
        <v>45404</v>
      </c>
      <c r="C14715" s="10">
        <f>DATE(YEAR(orders[[#This Row],[order_date]]), MONTH(orders[[#This Row],[order_date]]), 1)</f>
        <v>45383</v>
      </c>
      <c r="D14715" t="s">
        <v>2467</v>
      </c>
      <c r="E14715" t="s">
        <v>644</v>
      </c>
      <c r="F14715" t="str">
        <f>VLOOKUP(orders[[#This Row],[product_id]],Products!A:C,3,0)</f>
        <v>Appliances</v>
      </c>
      <c r="G14715">
        <v>3</v>
      </c>
      <c r="H14715" s="6">
        <v>9.3950095632851366E-2</v>
      </c>
      <c r="I14715" s="2">
        <f>VLOOKUP($E14715,
Products!$A$1:$F$201,MATCH(Orders!I$1,Products!$A$1:$F$1,0),0)</f>
        <v>2076.3860361463489</v>
      </c>
      <c r="J14715" s="2">
        <f>VLOOKUP($E14715,
Products!$A$1:$F$201,MATCH(Orders!J$1,Products!$A$1:$F$1,0),0)</f>
        <v>1496.280632568785</v>
      </c>
    </row>
    <row r="14716" spans="1:10">
      <c r="A14716">
        <v>14715</v>
      </c>
      <c r="B14716" s="4">
        <v>45709</v>
      </c>
      <c r="C14716" s="10">
        <f>DATE(YEAR(orders[[#This Row],[order_date]]), MONTH(orders[[#This Row],[order_date]]), 1)</f>
        <v>45689</v>
      </c>
      <c r="D14716" t="s">
        <v>1730</v>
      </c>
      <c r="E14716" t="s">
        <v>686</v>
      </c>
      <c r="F14716" t="str">
        <f>VLOOKUP(orders[[#This Row],[product_id]],Products!A:C,3,0)</f>
        <v>Appliances</v>
      </c>
      <c r="G14716">
        <v>2</v>
      </c>
      <c r="H14716" s="6">
        <v>7.3940397941715669E-2</v>
      </c>
      <c r="I14716" s="2">
        <f>VLOOKUP($E14716,
Products!$A$1:$F$201,MATCH(Orders!I$1,Products!$A$1:$F$1,0),0)</f>
        <v>25525.356267188719</v>
      </c>
      <c r="J14716" s="2">
        <f>VLOOKUP($E14716,
Products!$A$1:$F$201,MATCH(Orders!J$1,Products!$A$1:$F$1,0),0)</f>
        <v>18214.15981099859</v>
      </c>
    </row>
    <row r="14717" spans="1:10">
      <c r="A14717">
        <v>14716</v>
      </c>
      <c r="B14717" s="4">
        <v>45295</v>
      </c>
      <c r="C14717" s="10">
        <f>DATE(YEAR(orders[[#This Row],[order_date]]), MONTH(orders[[#This Row],[order_date]]), 1)</f>
        <v>45292</v>
      </c>
      <c r="D14717" t="s">
        <v>2188</v>
      </c>
      <c r="E14717" t="s">
        <v>688</v>
      </c>
      <c r="F14717" t="str">
        <f>VLOOKUP(orders[[#This Row],[product_id]],Products!A:C,3,0)</f>
        <v>Appliances</v>
      </c>
      <c r="G14717">
        <v>1</v>
      </c>
      <c r="H14717" s="6">
        <v>0.14433912371820429</v>
      </c>
      <c r="I14717" s="2">
        <f>VLOOKUP($E14717,
Products!$A$1:$F$201,MATCH(Orders!I$1,Products!$A$1:$F$1,0),0)</f>
        <v>5983.6860426434141</v>
      </c>
      <c r="J14717" s="2">
        <f>VLOOKUP($E14717,
Products!$A$1:$F$201,MATCH(Orders!J$1,Products!$A$1:$F$1,0),0)</f>
        <v>3911.563059036529</v>
      </c>
    </row>
    <row r="14718" spans="1:10">
      <c r="A14718">
        <v>14717</v>
      </c>
      <c r="B14718" s="4">
        <v>45881</v>
      </c>
      <c r="C14718" s="10">
        <f>DATE(YEAR(orders[[#This Row],[order_date]]), MONTH(orders[[#This Row],[order_date]]), 1)</f>
        <v>45870</v>
      </c>
      <c r="D14718" t="s">
        <v>2374</v>
      </c>
      <c r="E14718" t="s">
        <v>584</v>
      </c>
      <c r="F14718" t="str">
        <f>VLOOKUP(orders[[#This Row],[product_id]],Products!A:C,3,0)</f>
        <v>Electronics</v>
      </c>
      <c r="G14718">
        <v>2</v>
      </c>
      <c r="H14718" s="6">
        <v>0.14105105163927911</v>
      </c>
      <c r="I14718" s="2">
        <f>VLOOKUP($E14718,
Products!$A$1:$F$201,MATCH(Orders!I$1,Products!$A$1:$F$1,0),0)</f>
        <v>22521.77465591731</v>
      </c>
      <c r="J14718" s="2">
        <f>VLOOKUP($E14718,
Products!$A$1:$F$201,MATCH(Orders!J$1,Products!$A$1:$F$1,0),0)</f>
        <v>15596.91628423841</v>
      </c>
    </row>
    <row r="14719" spans="1:10">
      <c r="A14719">
        <v>14718</v>
      </c>
      <c r="B14719" s="4">
        <v>45067</v>
      </c>
      <c r="C14719" s="10">
        <f>DATE(YEAR(orders[[#This Row],[order_date]]), MONTH(orders[[#This Row],[order_date]]), 1)</f>
        <v>45047</v>
      </c>
      <c r="D14719" t="s">
        <v>1819</v>
      </c>
      <c r="E14719" t="s">
        <v>555</v>
      </c>
      <c r="F14719" t="str">
        <f>VLOOKUP(orders[[#This Row],[product_id]],Products!A:C,3,0)</f>
        <v>Electronics</v>
      </c>
      <c r="G14719">
        <v>3</v>
      </c>
      <c r="H14719" s="6">
        <v>0.13906018489086003</v>
      </c>
      <c r="I14719" s="2">
        <f>VLOOKUP($E14719,
Products!$A$1:$F$201,MATCH(Orders!I$1,Products!$A$1:$F$1,0),0)</f>
        <v>32397.674936233889</v>
      </c>
      <c r="J14719" s="2">
        <f>VLOOKUP($E14719,
Products!$A$1:$F$201,MATCH(Orders!J$1,Products!$A$1:$F$1,0),0)</f>
        <v>24559.251285382288</v>
      </c>
    </row>
    <row r="14720" spans="1:10">
      <c r="A14720">
        <v>14719</v>
      </c>
      <c r="B14720" s="4">
        <v>45646</v>
      </c>
      <c r="C14720" s="10">
        <f>DATE(YEAR(orders[[#This Row],[order_date]]), MONTH(orders[[#This Row],[order_date]]), 1)</f>
        <v>45627</v>
      </c>
      <c r="D14720" t="s">
        <v>3271</v>
      </c>
      <c r="E14720" t="s">
        <v>686</v>
      </c>
      <c r="F14720" t="str">
        <f>VLOOKUP(orders[[#This Row],[product_id]],Products!A:C,3,0)</f>
        <v>Appliances</v>
      </c>
      <c r="G14720">
        <v>1</v>
      </c>
      <c r="H14720" s="6">
        <v>0.12196578051299732</v>
      </c>
      <c r="I14720" s="2">
        <f>VLOOKUP($E14720,
Products!$A$1:$F$201,MATCH(Orders!I$1,Products!$A$1:$F$1,0),0)</f>
        <v>25525.356267188719</v>
      </c>
      <c r="J14720" s="2">
        <f>VLOOKUP($E14720,
Products!$A$1:$F$201,MATCH(Orders!J$1,Products!$A$1:$F$1,0),0)</f>
        <v>18214.15981099859</v>
      </c>
    </row>
    <row r="14721" spans="1:10">
      <c r="A14721">
        <v>14720</v>
      </c>
      <c r="B14721" s="4">
        <v>45942</v>
      </c>
      <c r="C14721" s="10">
        <f>DATE(YEAR(orders[[#This Row],[order_date]]), MONTH(orders[[#This Row],[order_date]]), 1)</f>
        <v>45931</v>
      </c>
      <c r="D14721" t="s">
        <v>4260</v>
      </c>
      <c r="E14721" t="s">
        <v>630</v>
      </c>
      <c r="F14721" t="str">
        <f>VLOOKUP(orders[[#This Row],[product_id]],Products!A:C,3,0)</f>
        <v>Electronics</v>
      </c>
      <c r="G14721">
        <v>1</v>
      </c>
      <c r="H14721" s="6">
        <v>0.11178433992825296</v>
      </c>
      <c r="I14721" s="2">
        <f>VLOOKUP($E14721,
Products!$A$1:$F$201,MATCH(Orders!I$1,Products!$A$1:$F$1,0),0)</f>
        <v>20513.60683859466</v>
      </c>
      <c r="J14721" s="2">
        <f>VLOOKUP($E14721,
Products!$A$1:$F$201,MATCH(Orders!J$1,Products!$A$1:$F$1,0),0)</f>
        <v>14929.268600567289</v>
      </c>
    </row>
    <row r="14722" spans="1:10">
      <c r="A14722">
        <v>14721</v>
      </c>
      <c r="B14722" s="4">
        <v>45214</v>
      </c>
      <c r="C14722" s="10">
        <f>DATE(YEAR(orders[[#This Row],[order_date]]), MONTH(orders[[#This Row],[order_date]]), 1)</f>
        <v>45200</v>
      </c>
      <c r="D14722" t="s">
        <v>2485</v>
      </c>
      <c r="E14722" t="s">
        <v>560</v>
      </c>
      <c r="F14722" t="str">
        <f>VLOOKUP(orders[[#This Row],[product_id]],Products!A:C,3,0)</f>
        <v>Appliances</v>
      </c>
      <c r="G14722">
        <v>1</v>
      </c>
      <c r="H14722" s="6">
        <v>5.0942349347797872E-2</v>
      </c>
      <c r="I14722" s="2">
        <f>VLOOKUP($E14722,
Products!$A$1:$F$201,MATCH(Orders!I$1,Products!$A$1:$F$1,0),0)</f>
        <v>6334.2190560739964</v>
      </c>
      <c r="J14722" s="2">
        <f>VLOOKUP($E14722,
Products!$A$1:$F$201,MATCH(Orders!J$1,Products!$A$1:$F$1,0),0)</f>
        <v>4117.6239066206717</v>
      </c>
    </row>
    <row r="14723" spans="1:10">
      <c r="A14723">
        <v>14722</v>
      </c>
      <c r="B14723" s="4">
        <v>45281</v>
      </c>
      <c r="C14723" s="10">
        <f>DATE(YEAR(orders[[#This Row],[order_date]]), MONTH(orders[[#This Row],[order_date]]), 1)</f>
        <v>45261</v>
      </c>
      <c r="D14723" t="s">
        <v>4422</v>
      </c>
      <c r="E14723" t="s">
        <v>597</v>
      </c>
      <c r="F14723" t="str">
        <f>VLOOKUP(orders[[#This Row],[product_id]],Products!A:C,3,0)</f>
        <v>Appliances</v>
      </c>
      <c r="G14723">
        <v>1</v>
      </c>
      <c r="H14723" s="6">
        <v>0.134062942083676</v>
      </c>
      <c r="I14723" s="2">
        <f>VLOOKUP($E14723,
Products!$A$1:$F$201,MATCH(Orders!I$1,Products!$A$1:$F$1,0),0)</f>
        <v>22545.827750919081</v>
      </c>
      <c r="J14723" s="2">
        <f>VLOOKUP($E14723,
Products!$A$1:$F$201,MATCH(Orders!J$1,Products!$A$1:$F$1,0),0)</f>
        <v>15091.172935360129</v>
      </c>
    </row>
    <row r="14724" spans="1:10">
      <c r="A14724">
        <v>14723</v>
      </c>
      <c r="B14724" s="4">
        <v>45269</v>
      </c>
      <c r="C14724" s="10">
        <f>DATE(YEAR(orders[[#This Row],[order_date]]), MONTH(orders[[#This Row],[order_date]]), 1)</f>
        <v>45261</v>
      </c>
      <c r="D14724" t="s">
        <v>3893</v>
      </c>
      <c r="E14724" t="s">
        <v>508</v>
      </c>
      <c r="F14724" t="str">
        <f>VLOOKUP(orders[[#This Row],[product_id]],Products!A:C,3,0)</f>
        <v>Electronics</v>
      </c>
      <c r="G14724">
        <v>2</v>
      </c>
      <c r="H14724" s="6">
        <v>0.11630329231156704</v>
      </c>
      <c r="I14724" s="2">
        <f>VLOOKUP($E14724,
Products!$A$1:$F$201,MATCH(Orders!I$1,Products!$A$1:$F$1,0),0)</f>
        <v>23345.985707147142</v>
      </c>
      <c r="J14724" s="2">
        <f>VLOOKUP($E14724,
Products!$A$1:$F$201,MATCH(Orders!J$1,Products!$A$1:$F$1,0),0)</f>
        <v>15772.90371323649</v>
      </c>
    </row>
    <row r="14725" spans="1:10">
      <c r="A14725">
        <v>14724</v>
      </c>
      <c r="B14725" s="4">
        <v>45075</v>
      </c>
      <c r="C14725" s="10">
        <f>DATE(YEAR(orders[[#This Row],[order_date]]), MONTH(orders[[#This Row],[order_date]]), 1)</f>
        <v>45047</v>
      </c>
      <c r="D14725" t="s">
        <v>2826</v>
      </c>
      <c r="E14725" t="s">
        <v>625</v>
      </c>
      <c r="F14725" t="str">
        <f>VLOOKUP(orders[[#This Row],[product_id]],Products!A:C,3,0)</f>
        <v>Electronics</v>
      </c>
      <c r="G14725">
        <v>3</v>
      </c>
      <c r="H14725" s="6">
        <v>0.15288811392752055</v>
      </c>
      <c r="I14725" s="2">
        <f>VLOOKUP($E14725,
Products!$A$1:$F$201,MATCH(Orders!I$1,Products!$A$1:$F$1,0),0)</f>
        <v>11578.815958005471</v>
      </c>
      <c r="J14725" s="2">
        <f>VLOOKUP($E14725,
Products!$A$1:$F$201,MATCH(Orders!J$1,Products!$A$1:$F$1,0),0)</f>
        <v>7854.7306959992193</v>
      </c>
    </row>
    <row r="14726" spans="1:10">
      <c r="A14726">
        <v>14725</v>
      </c>
      <c r="B14726" s="4">
        <v>45136</v>
      </c>
      <c r="C14726" s="10">
        <f>DATE(YEAR(orders[[#This Row],[order_date]]), MONTH(orders[[#This Row],[order_date]]), 1)</f>
        <v>45108</v>
      </c>
      <c r="D14726" t="s">
        <v>2909</v>
      </c>
      <c r="E14726" t="s">
        <v>649</v>
      </c>
      <c r="F14726" t="str">
        <f>VLOOKUP(orders[[#This Row],[product_id]],Products!A:C,3,0)</f>
        <v>Electronics</v>
      </c>
      <c r="G14726">
        <v>2</v>
      </c>
      <c r="H14726" s="6">
        <v>0.20703180175934452</v>
      </c>
      <c r="I14726" s="2">
        <f>VLOOKUP($E14726,
Products!$A$1:$F$201,MATCH(Orders!I$1,Products!$A$1:$F$1,0),0)</f>
        <v>13109.676759490871</v>
      </c>
      <c r="J14726" s="2">
        <f>VLOOKUP($E14726,
Products!$A$1:$F$201,MATCH(Orders!J$1,Products!$A$1:$F$1,0),0)</f>
        <v>9497.2301945627187</v>
      </c>
    </row>
    <row r="14727" spans="1:10">
      <c r="A14727">
        <v>14726</v>
      </c>
      <c r="B14727" s="4">
        <v>45580</v>
      </c>
      <c r="C14727" s="10">
        <f>DATE(YEAR(orders[[#This Row],[order_date]]), MONTH(orders[[#This Row],[order_date]]), 1)</f>
        <v>45566</v>
      </c>
      <c r="D14727" t="s">
        <v>1428</v>
      </c>
      <c r="E14727" t="s">
        <v>678</v>
      </c>
      <c r="F14727" t="str">
        <f>VLOOKUP(orders[[#This Row],[product_id]],Products!A:C,3,0)</f>
        <v>Appliances</v>
      </c>
      <c r="G14727">
        <v>3</v>
      </c>
      <c r="H14727" s="6">
        <v>0.10248384206267813</v>
      </c>
      <c r="I14727" s="2">
        <f>VLOOKUP($E14727,
Products!$A$1:$F$201,MATCH(Orders!I$1,Products!$A$1:$F$1,0),0)</f>
        <v>24547.80463631255</v>
      </c>
      <c r="J14727" s="2">
        <f>VLOOKUP($E14727,
Products!$A$1:$F$201,MATCH(Orders!J$1,Products!$A$1:$F$1,0),0)</f>
        <v>16599.667533695861</v>
      </c>
    </row>
    <row r="14728" spans="1:10">
      <c r="A14728">
        <v>14727</v>
      </c>
      <c r="B14728" s="4">
        <v>45902</v>
      </c>
      <c r="C14728" s="10">
        <f>DATE(YEAR(orders[[#This Row],[order_date]]), MONTH(orders[[#This Row],[order_date]]), 1)</f>
        <v>45901</v>
      </c>
      <c r="D14728" t="s">
        <v>2822</v>
      </c>
      <c r="E14728" t="s">
        <v>586</v>
      </c>
      <c r="F14728" t="str">
        <f>VLOOKUP(orders[[#This Row],[product_id]],Products!A:C,3,0)</f>
        <v>Appliances</v>
      </c>
      <c r="G14728">
        <v>2</v>
      </c>
      <c r="H14728" s="6">
        <v>0.14995417528090707</v>
      </c>
      <c r="I14728" s="2">
        <f>VLOOKUP($E14728,
Products!$A$1:$F$201,MATCH(Orders!I$1,Products!$A$1:$F$1,0),0)</f>
        <v>22928.971424497449</v>
      </c>
      <c r="J14728" s="2">
        <f>VLOOKUP($E14728,
Products!$A$1:$F$201,MATCH(Orders!J$1,Products!$A$1:$F$1,0),0)</f>
        <v>17801.356740692991</v>
      </c>
    </row>
    <row r="14729" spans="1:10">
      <c r="A14729">
        <v>14728</v>
      </c>
      <c r="B14729" s="4">
        <v>45462</v>
      </c>
      <c r="C14729" s="10">
        <f>DATE(YEAR(orders[[#This Row],[order_date]]), MONTH(orders[[#This Row],[order_date]]), 1)</f>
        <v>45444</v>
      </c>
      <c r="D14729" t="s">
        <v>1176</v>
      </c>
      <c r="E14729" t="s">
        <v>669</v>
      </c>
      <c r="F14729" t="str">
        <f>VLOOKUP(orders[[#This Row],[product_id]],Products!A:C,3,0)</f>
        <v>Electronics</v>
      </c>
      <c r="G14729">
        <v>3</v>
      </c>
      <c r="H14729" s="6">
        <v>0.17320983460680903</v>
      </c>
      <c r="I14729" s="2">
        <f>VLOOKUP($E14729,
Products!$A$1:$F$201,MATCH(Orders!I$1,Products!$A$1:$F$1,0),0)</f>
        <v>11708.03419603835</v>
      </c>
      <c r="J14729" s="2">
        <f>VLOOKUP($E14729,
Products!$A$1:$F$201,MATCH(Orders!J$1,Products!$A$1:$F$1,0),0)</f>
        <v>7784.9580101998827</v>
      </c>
    </row>
    <row r="14730" spans="1:10">
      <c r="A14730">
        <v>14729</v>
      </c>
      <c r="B14730" s="4">
        <v>45999</v>
      </c>
      <c r="C14730" s="10">
        <f>DATE(YEAR(orders[[#This Row],[order_date]]), MONTH(orders[[#This Row],[order_date]]), 1)</f>
        <v>45992</v>
      </c>
      <c r="D14730" t="s">
        <v>3245</v>
      </c>
      <c r="E14730" t="s">
        <v>524</v>
      </c>
      <c r="F14730" t="str">
        <f>VLOOKUP(orders[[#This Row],[product_id]],Products!A:C,3,0)</f>
        <v>Electronics</v>
      </c>
      <c r="G14730">
        <v>2</v>
      </c>
      <c r="H14730" s="6">
        <v>0.10318010482474153</v>
      </c>
      <c r="I14730" s="2">
        <f>VLOOKUP($E14730,
Products!$A$1:$F$201,MATCH(Orders!I$1,Products!$A$1:$F$1,0),0)</f>
        <v>13162.372749153699</v>
      </c>
      <c r="J14730" s="2">
        <f>VLOOKUP($E14730,
Products!$A$1:$F$201,MATCH(Orders!J$1,Products!$A$1:$F$1,0),0)</f>
        <v>8772.7564251238819</v>
      </c>
    </row>
    <row r="14731" spans="1:10">
      <c r="A14731">
        <v>14730</v>
      </c>
      <c r="B14731" s="4">
        <v>45257</v>
      </c>
      <c r="C14731" s="10">
        <f>DATE(YEAR(orders[[#This Row],[order_date]]), MONTH(orders[[#This Row],[order_date]]), 1)</f>
        <v>45231</v>
      </c>
      <c r="D14731" t="s">
        <v>3053</v>
      </c>
      <c r="E14731" t="s">
        <v>637</v>
      </c>
      <c r="F14731" t="str">
        <f>VLOOKUP(orders[[#This Row],[product_id]],Products!A:C,3,0)</f>
        <v>Electronics</v>
      </c>
      <c r="G14731">
        <v>1</v>
      </c>
      <c r="H14731" s="6">
        <v>0.17366118504463091</v>
      </c>
      <c r="I14731" s="2">
        <f>VLOOKUP($E14731,
Products!$A$1:$F$201,MATCH(Orders!I$1,Products!$A$1:$F$1,0),0)</f>
        <v>2722.8882486231741</v>
      </c>
      <c r="J14731" s="2">
        <f>VLOOKUP($E14731,
Products!$A$1:$F$201,MATCH(Orders!J$1,Products!$A$1:$F$1,0),0)</f>
        <v>2155.455197032014</v>
      </c>
    </row>
    <row r="14732" spans="1:10">
      <c r="A14732">
        <v>14731</v>
      </c>
      <c r="B14732" s="4">
        <v>45291</v>
      </c>
      <c r="C14732" s="10">
        <f>DATE(YEAR(orders[[#This Row],[order_date]]), MONTH(orders[[#This Row],[order_date]]), 1)</f>
        <v>45261</v>
      </c>
      <c r="D14732" t="s">
        <v>3921</v>
      </c>
      <c r="E14732" t="s">
        <v>564</v>
      </c>
      <c r="F14732" t="str">
        <f>VLOOKUP(orders[[#This Row],[product_id]],Products!A:C,3,0)</f>
        <v>Electronics</v>
      </c>
      <c r="G14732">
        <v>2</v>
      </c>
      <c r="H14732" s="6">
        <v>0.24850278519318403</v>
      </c>
      <c r="I14732" s="2">
        <f>VLOOKUP($E14732,
Products!$A$1:$F$201,MATCH(Orders!I$1,Products!$A$1:$F$1,0),0)</f>
        <v>21989.290766910399</v>
      </c>
      <c r="J14732" s="2">
        <f>VLOOKUP($E14732,
Products!$A$1:$F$201,MATCH(Orders!J$1,Products!$A$1:$F$1,0),0)</f>
        <v>15566.99865864101</v>
      </c>
    </row>
    <row r="14733" spans="1:10">
      <c r="A14733">
        <v>14732</v>
      </c>
      <c r="B14733" s="4">
        <v>44937</v>
      </c>
      <c r="C14733" s="10">
        <f>DATE(YEAR(orders[[#This Row],[order_date]]), MONTH(orders[[#This Row],[order_date]]), 1)</f>
        <v>44927</v>
      </c>
      <c r="D14733" t="s">
        <v>2440</v>
      </c>
      <c r="E14733" t="s">
        <v>594</v>
      </c>
      <c r="F14733" t="str">
        <f>VLOOKUP(orders[[#This Row],[product_id]],Products!A:C,3,0)</f>
        <v>Electronics</v>
      </c>
      <c r="G14733">
        <v>2</v>
      </c>
      <c r="H14733" s="6">
        <v>0.2199022724874358</v>
      </c>
      <c r="I14733" s="2">
        <f>VLOOKUP($E14733,
Products!$A$1:$F$201,MATCH(Orders!I$1,Products!$A$1:$F$1,0),0)</f>
        <v>19992.108086337241</v>
      </c>
      <c r="J14733" s="2">
        <f>VLOOKUP($E14733,
Products!$A$1:$F$201,MATCH(Orders!J$1,Products!$A$1:$F$1,0),0)</f>
        <v>14456.6967044005</v>
      </c>
    </row>
    <row r="14734" spans="1:10">
      <c r="A14734">
        <v>14733</v>
      </c>
      <c r="B14734" s="4">
        <v>45435</v>
      </c>
      <c r="C14734" s="10">
        <f>DATE(YEAR(orders[[#This Row],[order_date]]), MONTH(orders[[#This Row],[order_date]]), 1)</f>
        <v>45413</v>
      </c>
      <c r="D14734" t="s">
        <v>1935</v>
      </c>
      <c r="E14734" t="s">
        <v>645</v>
      </c>
      <c r="F14734" t="str">
        <f>VLOOKUP(orders[[#This Row],[product_id]],Products!A:C,3,0)</f>
        <v>Electronics</v>
      </c>
      <c r="G14734">
        <v>1</v>
      </c>
      <c r="H14734" s="6">
        <v>0.11057365560131734</v>
      </c>
      <c r="I14734" s="2">
        <f>VLOOKUP($E14734,
Products!$A$1:$F$201,MATCH(Orders!I$1,Products!$A$1:$F$1,0),0)</f>
        <v>29658.239859810968</v>
      </c>
      <c r="J14734" s="2">
        <f>VLOOKUP($E14734,
Products!$A$1:$F$201,MATCH(Orders!J$1,Products!$A$1:$F$1,0),0)</f>
        <v>22421.521919652871</v>
      </c>
    </row>
    <row r="14735" spans="1:10">
      <c r="A14735">
        <v>14734</v>
      </c>
      <c r="B14735" s="4">
        <v>45506</v>
      </c>
      <c r="C14735" s="10">
        <f>DATE(YEAR(orders[[#This Row],[order_date]]), MONTH(orders[[#This Row],[order_date]]), 1)</f>
        <v>45505</v>
      </c>
      <c r="D14735" t="s">
        <v>3671</v>
      </c>
      <c r="E14735" t="s">
        <v>568</v>
      </c>
      <c r="F14735" t="str">
        <f>VLOOKUP(orders[[#This Row],[product_id]],Products!A:C,3,0)</f>
        <v>Electronics</v>
      </c>
      <c r="G14735">
        <v>2</v>
      </c>
      <c r="H14735" s="6">
        <v>0.1982232779839401</v>
      </c>
      <c r="I14735" s="2">
        <f>VLOOKUP($E14735,
Products!$A$1:$F$201,MATCH(Orders!I$1,Products!$A$1:$F$1,0),0)</f>
        <v>21702.72353355262</v>
      </c>
      <c r="J14735" s="2">
        <f>VLOOKUP($E14735,
Products!$A$1:$F$201,MATCH(Orders!J$1,Products!$A$1:$F$1,0),0)</f>
        <v>17244.710704747551</v>
      </c>
    </row>
    <row r="14736" spans="1:10">
      <c r="A14736">
        <v>14735</v>
      </c>
      <c r="B14736" s="4">
        <v>45548</v>
      </c>
      <c r="C14736" s="10">
        <f>DATE(YEAR(orders[[#This Row],[order_date]]), MONTH(orders[[#This Row],[order_date]]), 1)</f>
        <v>45536</v>
      </c>
      <c r="D14736" t="s">
        <v>3466</v>
      </c>
      <c r="E14736" t="s">
        <v>689</v>
      </c>
      <c r="F14736" t="str">
        <f>VLOOKUP(orders[[#This Row],[product_id]],Products!A:C,3,0)</f>
        <v>Electronics</v>
      </c>
      <c r="G14736">
        <v>1</v>
      </c>
      <c r="H14736" s="6">
        <v>0.16916674308322208</v>
      </c>
      <c r="I14736" s="2">
        <f>VLOOKUP($E14736,
Products!$A$1:$F$201,MATCH(Orders!I$1,Products!$A$1:$F$1,0),0)</f>
        <v>22021.70433799336</v>
      </c>
      <c r="J14736" s="2">
        <f>VLOOKUP($E14736,
Products!$A$1:$F$201,MATCH(Orders!J$1,Products!$A$1:$F$1,0),0)</f>
        <v>16990.60087110737</v>
      </c>
    </row>
    <row r="14737" spans="1:10">
      <c r="A14737">
        <v>14736</v>
      </c>
      <c r="B14737" s="4">
        <v>45827</v>
      </c>
      <c r="C14737" s="10">
        <f>DATE(YEAR(orders[[#This Row],[order_date]]), MONTH(orders[[#This Row],[order_date]]), 1)</f>
        <v>45809</v>
      </c>
      <c r="D14737" t="s">
        <v>3504</v>
      </c>
      <c r="E14737" t="s">
        <v>532</v>
      </c>
      <c r="F14737" t="str">
        <f>VLOOKUP(orders[[#This Row],[product_id]],Products!A:C,3,0)</f>
        <v>Electronics</v>
      </c>
      <c r="G14737">
        <v>1</v>
      </c>
      <c r="H14737" s="6">
        <v>0.22393805049964099</v>
      </c>
      <c r="I14737" s="2">
        <f>VLOOKUP($E14737,
Products!$A$1:$F$201,MATCH(Orders!I$1,Products!$A$1:$F$1,0),0)</f>
        <v>2668.0593077725212</v>
      </c>
      <c r="J14737" s="2">
        <f>VLOOKUP($E14737,
Products!$A$1:$F$201,MATCH(Orders!J$1,Products!$A$1:$F$1,0),0)</f>
        <v>1923.7114222321791</v>
      </c>
    </row>
    <row r="14738" spans="1:10">
      <c r="A14738">
        <v>14737</v>
      </c>
      <c r="B14738" s="4">
        <v>45644</v>
      </c>
      <c r="C14738" s="10">
        <f>DATE(YEAR(orders[[#This Row],[order_date]]), MONTH(orders[[#This Row],[order_date]]), 1)</f>
        <v>45627</v>
      </c>
      <c r="D14738" t="s">
        <v>3160</v>
      </c>
      <c r="E14738" t="s">
        <v>701</v>
      </c>
      <c r="F14738" t="str">
        <f>VLOOKUP(orders[[#This Row],[product_id]],Products!A:C,3,0)</f>
        <v>Electronics</v>
      </c>
      <c r="G14738">
        <v>2</v>
      </c>
      <c r="H14738" s="6">
        <v>0.11477887164765727</v>
      </c>
      <c r="I14738" s="2">
        <f>VLOOKUP($E14738,
Products!$A$1:$F$201,MATCH(Orders!I$1,Products!$A$1:$F$1,0),0)</f>
        <v>19562.35470664543</v>
      </c>
      <c r="J14738" s="2">
        <f>VLOOKUP($E14738,
Products!$A$1:$F$201,MATCH(Orders!J$1,Products!$A$1:$F$1,0),0)</f>
        <v>13782.49498098754</v>
      </c>
    </row>
    <row r="14739" spans="1:10">
      <c r="A14739">
        <v>14738</v>
      </c>
      <c r="B14739" s="4">
        <v>45982</v>
      </c>
      <c r="C14739" s="10">
        <f>DATE(YEAR(orders[[#This Row],[order_date]]), MONTH(orders[[#This Row],[order_date]]), 1)</f>
        <v>45962</v>
      </c>
      <c r="D14739" t="s">
        <v>3692</v>
      </c>
      <c r="E14739" t="s">
        <v>630</v>
      </c>
      <c r="F14739" t="str">
        <f>VLOOKUP(orders[[#This Row],[product_id]],Products!A:C,3,0)</f>
        <v>Electronics</v>
      </c>
      <c r="G14739">
        <v>1</v>
      </c>
      <c r="H14739" s="6">
        <v>0.13490947846349549</v>
      </c>
      <c r="I14739" s="2">
        <f>VLOOKUP($E14739,
Products!$A$1:$F$201,MATCH(Orders!I$1,Products!$A$1:$F$1,0),0)</f>
        <v>20513.60683859466</v>
      </c>
      <c r="J14739" s="2">
        <f>VLOOKUP($E14739,
Products!$A$1:$F$201,MATCH(Orders!J$1,Products!$A$1:$F$1,0),0)</f>
        <v>14929.268600567289</v>
      </c>
    </row>
    <row r="14740" spans="1:10">
      <c r="A14740">
        <v>14739</v>
      </c>
      <c r="B14740" s="4">
        <v>45253</v>
      </c>
      <c r="C14740" s="10">
        <f>DATE(YEAR(orders[[#This Row],[order_date]]), MONTH(orders[[#This Row],[order_date]]), 1)</f>
        <v>45231</v>
      </c>
      <c r="D14740" t="s">
        <v>3333</v>
      </c>
      <c r="E14740" t="s">
        <v>657</v>
      </c>
      <c r="F14740" t="str">
        <f>VLOOKUP(orders[[#This Row],[product_id]],Products!A:C,3,0)</f>
        <v>Appliances</v>
      </c>
      <c r="G14740">
        <v>3</v>
      </c>
      <c r="H14740" s="6">
        <v>9.2736722875443794E-2</v>
      </c>
      <c r="I14740" s="2">
        <f>VLOOKUP($E14740,
Products!$A$1:$F$201,MATCH(Orders!I$1,Products!$A$1:$F$1,0),0)</f>
        <v>6275.8669412443169</v>
      </c>
      <c r="J14740" s="2">
        <f>VLOOKUP($E14740,
Products!$A$1:$F$201,MATCH(Orders!J$1,Products!$A$1:$F$1,0),0)</f>
        <v>4742.5097602697688</v>
      </c>
    </row>
    <row r="14741" spans="1:10">
      <c r="A14741">
        <v>14740</v>
      </c>
      <c r="B14741" s="4">
        <v>45000</v>
      </c>
      <c r="C14741" s="10">
        <f>DATE(YEAR(orders[[#This Row],[order_date]]), MONTH(orders[[#This Row],[order_date]]), 1)</f>
        <v>44986</v>
      </c>
      <c r="D14741" t="s">
        <v>4460</v>
      </c>
      <c r="E14741" t="s">
        <v>659</v>
      </c>
      <c r="F14741" t="str">
        <f>VLOOKUP(orders[[#This Row],[product_id]],Products!A:C,3,0)</f>
        <v>Appliances</v>
      </c>
      <c r="G14741">
        <v>1</v>
      </c>
      <c r="H14741" s="6">
        <v>0.12982365832750706</v>
      </c>
      <c r="I14741" s="2">
        <f>VLOOKUP($E14741,
Products!$A$1:$F$201,MATCH(Orders!I$1,Products!$A$1:$F$1,0),0)</f>
        <v>25646.095965041459</v>
      </c>
      <c r="J14741" s="2">
        <f>VLOOKUP($E14741,
Products!$A$1:$F$201,MATCH(Orders!J$1,Products!$A$1:$F$1,0),0)</f>
        <v>18749.646593308222</v>
      </c>
    </row>
    <row r="14742" spans="1:10">
      <c r="A14742">
        <v>14741</v>
      </c>
      <c r="B14742" s="4">
        <v>45177</v>
      </c>
      <c r="C14742" s="10">
        <f>DATE(YEAR(orders[[#This Row],[order_date]]), MONTH(orders[[#This Row],[order_date]]), 1)</f>
        <v>45170</v>
      </c>
      <c r="D14742" t="s">
        <v>2651</v>
      </c>
      <c r="E14742" t="s">
        <v>527</v>
      </c>
      <c r="F14742" t="str">
        <f>VLOOKUP(orders[[#This Row],[product_id]],Products!A:C,3,0)</f>
        <v>Appliances</v>
      </c>
      <c r="G14742">
        <v>1</v>
      </c>
      <c r="H14742" s="6">
        <v>8.3257642735317633E-2</v>
      </c>
      <c r="I14742" s="2">
        <f>VLOOKUP($E14742,
Products!$A$1:$F$201,MATCH(Orders!I$1,Products!$A$1:$F$1,0),0)</f>
        <v>25833.54427698228</v>
      </c>
      <c r="J14742" s="2">
        <f>VLOOKUP($E14742,
Products!$A$1:$F$201,MATCH(Orders!J$1,Products!$A$1:$F$1,0),0)</f>
        <v>16827.881451334611</v>
      </c>
    </row>
    <row r="14743" spans="1:10">
      <c r="A14743">
        <v>14742</v>
      </c>
      <c r="B14743" s="4">
        <v>45376</v>
      </c>
      <c r="C14743" s="10">
        <f>DATE(YEAR(orders[[#This Row],[order_date]]), MONTH(orders[[#This Row],[order_date]]), 1)</f>
        <v>45352</v>
      </c>
      <c r="D14743" t="s">
        <v>4074</v>
      </c>
      <c r="E14743" t="s">
        <v>575</v>
      </c>
      <c r="F14743" t="str">
        <f>VLOOKUP(orders[[#This Row],[product_id]],Products!A:C,3,0)</f>
        <v>Appliances</v>
      </c>
      <c r="G14743">
        <v>2</v>
      </c>
      <c r="H14743" s="6">
        <v>7.7245097588678674E-2</v>
      </c>
      <c r="I14743" s="2">
        <f>VLOOKUP($E14743,
Products!$A$1:$F$201,MATCH(Orders!I$1,Products!$A$1:$F$1,0),0)</f>
        <v>25283.54628276427</v>
      </c>
      <c r="J14743" s="2">
        <f>VLOOKUP($E14743,
Products!$A$1:$F$201,MATCH(Orders!J$1,Products!$A$1:$F$1,0),0)</f>
        <v>19310.503554692368</v>
      </c>
    </row>
    <row r="14744" spans="1:10">
      <c r="A14744">
        <v>14743</v>
      </c>
      <c r="B14744" s="4">
        <v>45832</v>
      </c>
      <c r="C14744" s="10">
        <f>DATE(YEAR(orders[[#This Row],[order_date]]), MONTH(orders[[#This Row],[order_date]]), 1)</f>
        <v>45809</v>
      </c>
      <c r="D14744" t="s">
        <v>3335</v>
      </c>
      <c r="E14744" t="s">
        <v>524</v>
      </c>
      <c r="F14744" t="str">
        <f>VLOOKUP(orders[[#This Row],[product_id]],Products!A:C,3,0)</f>
        <v>Electronics</v>
      </c>
      <c r="G14744">
        <v>3</v>
      </c>
      <c r="H14744" s="6">
        <v>0.23405734351339372</v>
      </c>
      <c r="I14744" s="2">
        <f>VLOOKUP($E14744,
Products!$A$1:$F$201,MATCH(Orders!I$1,Products!$A$1:$F$1,0),0)</f>
        <v>13162.372749153699</v>
      </c>
      <c r="J14744" s="2">
        <f>VLOOKUP($E14744,
Products!$A$1:$F$201,MATCH(Orders!J$1,Products!$A$1:$F$1,0),0)</f>
        <v>8772.7564251238819</v>
      </c>
    </row>
    <row r="14745" spans="1:10">
      <c r="A14745">
        <v>14744</v>
      </c>
      <c r="B14745" s="4">
        <v>45281</v>
      </c>
      <c r="C14745" s="10">
        <f>DATE(YEAR(orders[[#This Row],[order_date]]), MONTH(orders[[#This Row],[order_date]]), 1)</f>
        <v>45261</v>
      </c>
      <c r="D14745" t="s">
        <v>3552</v>
      </c>
      <c r="E14745" t="s">
        <v>606</v>
      </c>
      <c r="F14745" t="str">
        <f>VLOOKUP(orders[[#This Row],[product_id]],Products!A:C,3,0)</f>
        <v>Appliances</v>
      </c>
      <c r="G14745">
        <v>1</v>
      </c>
      <c r="H14745" s="6">
        <v>0.13110944833404123</v>
      </c>
      <c r="I14745" s="2">
        <f>VLOOKUP($E14745,
Products!$A$1:$F$201,MATCH(Orders!I$1,Products!$A$1:$F$1,0),0)</f>
        <v>2163.0020078909042</v>
      </c>
      <c r="J14745" s="2">
        <f>VLOOKUP($E14745,
Products!$A$1:$F$201,MATCH(Orders!J$1,Products!$A$1:$F$1,0),0)</f>
        <v>1416.078554182008</v>
      </c>
    </row>
    <row r="14746" spans="1:10">
      <c r="A14746">
        <v>14745</v>
      </c>
      <c r="B14746" s="4">
        <v>45459</v>
      </c>
      <c r="C14746" s="10">
        <f>DATE(YEAR(orders[[#This Row],[order_date]]), MONTH(orders[[#This Row],[order_date]]), 1)</f>
        <v>45444</v>
      </c>
      <c r="D14746" t="s">
        <v>1234</v>
      </c>
      <c r="E14746" t="s">
        <v>667</v>
      </c>
      <c r="F14746" t="str">
        <f>VLOOKUP(orders[[#This Row],[product_id]],Products!A:C,3,0)</f>
        <v>Electronics</v>
      </c>
      <c r="G14746">
        <v>2</v>
      </c>
      <c r="H14746" s="6">
        <v>0.10595193753097321</v>
      </c>
      <c r="I14746" s="2">
        <f>VLOOKUP($E14746,
Products!$A$1:$F$201,MATCH(Orders!I$1,Products!$A$1:$F$1,0),0)</f>
        <v>2491.507056421975</v>
      </c>
      <c r="J14746" s="2">
        <f>VLOOKUP($E14746,
Products!$A$1:$F$201,MATCH(Orders!J$1,Products!$A$1:$F$1,0),0)</f>
        <v>1871.4408177277719</v>
      </c>
    </row>
    <row r="14747" spans="1:10">
      <c r="A14747">
        <v>14746</v>
      </c>
      <c r="B14747" s="4">
        <v>45222</v>
      </c>
      <c r="C14747" s="10">
        <f>DATE(YEAR(orders[[#This Row],[order_date]]), MONTH(orders[[#This Row],[order_date]]), 1)</f>
        <v>45200</v>
      </c>
      <c r="D14747" t="s">
        <v>842</v>
      </c>
      <c r="E14747" t="s">
        <v>644</v>
      </c>
      <c r="F14747" t="str">
        <f>VLOOKUP(orders[[#This Row],[product_id]],Products!A:C,3,0)</f>
        <v>Appliances</v>
      </c>
      <c r="G14747">
        <v>2</v>
      </c>
      <c r="H14747" s="6">
        <v>0.12427602358515011</v>
      </c>
      <c r="I14747" s="2">
        <f>VLOOKUP($E14747,
Products!$A$1:$F$201,MATCH(Orders!I$1,Products!$A$1:$F$1,0),0)</f>
        <v>2076.3860361463489</v>
      </c>
      <c r="J14747" s="2">
        <f>VLOOKUP($E14747,
Products!$A$1:$F$201,MATCH(Orders!J$1,Products!$A$1:$F$1,0),0)</f>
        <v>1496.280632568785</v>
      </c>
    </row>
    <row r="14748" spans="1:10">
      <c r="A14748">
        <v>14747</v>
      </c>
      <c r="B14748" s="4">
        <v>45224</v>
      </c>
      <c r="C14748" s="10">
        <f>DATE(YEAR(orders[[#This Row],[order_date]]), MONTH(orders[[#This Row],[order_date]]), 1)</f>
        <v>45200</v>
      </c>
      <c r="D14748" t="s">
        <v>2972</v>
      </c>
      <c r="E14748" t="s">
        <v>625</v>
      </c>
      <c r="F14748" t="str">
        <f>VLOOKUP(orders[[#This Row],[product_id]],Products!A:C,3,0)</f>
        <v>Electronics</v>
      </c>
      <c r="G14748">
        <v>3</v>
      </c>
      <c r="H14748" s="6">
        <v>0.16271036176464659</v>
      </c>
      <c r="I14748" s="2">
        <f>VLOOKUP($E14748,
Products!$A$1:$F$201,MATCH(Orders!I$1,Products!$A$1:$F$1,0),0)</f>
        <v>11578.815958005471</v>
      </c>
      <c r="J14748" s="2">
        <f>VLOOKUP($E14748,
Products!$A$1:$F$201,MATCH(Orders!J$1,Products!$A$1:$F$1,0),0)</f>
        <v>7854.7306959992193</v>
      </c>
    </row>
    <row r="14749" spans="1:10">
      <c r="A14749">
        <v>14748</v>
      </c>
      <c r="B14749" s="4">
        <v>45228</v>
      </c>
      <c r="C14749" s="10">
        <f>DATE(YEAR(orders[[#This Row],[order_date]]), MONTH(orders[[#This Row],[order_date]]), 1)</f>
        <v>45200</v>
      </c>
      <c r="D14749" t="s">
        <v>4600</v>
      </c>
      <c r="E14749" t="s">
        <v>593</v>
      </c>
      <c r="F14749" t="str">
        <f>VLOOKUP(orders[[#This Row],[product_id]],Products!A:C,3,0)</f>
        <v>Electronics</v>
      </c>
      <c r="G14749">
        <v>1</v>
      </c>
      <c r="H14749" s="6">
        <v>0.12849981930630835</v>
      </c>
      <c r="I14749" s="2">
        <f>VLOOKUP($E14749,
Products!$A$1:$F$201,MATCH(Orders!I$1,Products!$A$1:$F$1,0),0)</f>
        <v>2667.7858525453248</v>
      </c>
      <c r="J14749" s="2">
        <f>VLOOKUP($E14749,
Products!$A$1:$F$201,MATCH(Orders!J$1,Products!$A$1:$F$1,0),0)</f>
        <v>1797.4955098065359</v>
      </c>
    </row>
    <row r="14750" spans="1:10">
      <c r="A14750">
        <v>14749</v>
      </c>
      <c r="B14750" s="4">
        <v>45438</v>
      </c>
      <c r="C14750" s="10">
        <f>DATE(YEAR(orders[[#This Row],[order_date]]), MONTH(orders[[#This Row],[order_date]]), 1)</f>
        <v>45413</v>
      </c>
      <c r="D14750" t="s">
        <v>3271</v>
      </c>
      <c r="E14750" t="s">
        <v>678</v>
      </c>
      <c r="F14750" t="str">
        <f>VLOOKUP(orders[[#This Row],[product_id]],Products!A:C,3,0)</f>
        <v>Appliances</v>
      </c>
      <c r="G14750">
        <v>3</v>
      </c>
      <c r="H14750" s="6">
        <v>6.6939998274600801E-2</v>
      </c>
      <c r="I14750" s="2">
        <f>VLOOKUP($E14750,
Products!$A$1:$F$201,MATCH(Orders!I$1,Products!$A$1:$F$1,0),0)</f>
        <v>24547.80463631255</v>
      </c>
      <c r="J14750" s="2">
        <f>VLOOKUP($E14750,
Products!$A$1:$F$201,MATCH(Orders!J$1,Products!$A$1:$F$1,0),0)</f>
        <v>16599.667533695861</v>
      </c>
    </row>
    <row r="14751" spans="1:10">
      <c r="A14751">
        <v>14750</v>
      </c>
      <c r="B14751" s="4">
        <v>45511</v>
      </c>
      <c r="C14751" s="10">
        <f>DATE(YEAR(orders[[#This Row],[order_date]]), MONTH(orders[[#This Row],[order_date]]), 1)</f>
        <v>45505</v>
      </c>
      <c r="D14751" t="s">
        <v>4487</v>
      </c>
      <c r="E14751" t="s">
        <v>542</v>
      </c>
      <c r="F14751" t="str">
        <f>VLOOKUP(orders[[#This Row],[product_id]],Products!A:C,3,0)</f>
        <v>Electronics</v>
      </c>
      <c r="G14751">
        <v>1</v>
      </c>
      <c r="H14751" s="6">
        <v>0.16865726299474096</v>
      </c>
      <c r="I14751" s="2">
        <f>VLOOKUP($E14751,
Products!$A$1:$F$201,MATCH(Orders!I$1,Products!$A$1:$F$1,0),0)</f>
        <v>29298.352838526029</v>
      </c>
      <c r="J14751" s="2">
        <f>VLOOKUP($E14751,
Products!$A$1:$F$201,MATCH(Orders!J$1,Products!$A$1:$F$1,0),0)</f>
        <v>19250.751682102291</v>
      </c>
    </row>
    <row r="14752" spans="1:10">
      <c r="A14752">
        <v>14751</v>
      </c>
      <c r="B14752" s="4">
        <v>45300</v>
      </c>
      <c r="C14752" s="10">
        <f>DATE(YEAR(orders[[#This Row],[order_date]]), MONTH(orders[[#This Row],[order_date]]), 1)</f>
        <v>45292</v>
      </c>
      <c r="D14752" t="s">
        <v>2177</v>
      </c>
      <c r="E14752" t="s">
        <v>656</v>
      </c>
      <c r="F14752" t="str">
        <f>VLOOKUP(orders[[#This Row],[product_id]],Products!A:C,3,0)</f>
        <v>Electronics</v>
      </c>
      <c r="G14752">
        <v>2</v>
      </c>
      <c r="H14752" s="6">
        <v>0.19117139119674753</v>
      </c>
      <c r="I14752" s="2">
        <f>VLOOKUP($E14752,
Products!$A$1:$F$201,MATCH(Orders!I$1,Products!$A$1:$F$1,0),0)</f>
        <v>30485.811519789549</v>
      </c>
      <c r="J14752" s="2">
        <f>VLOOKUP($E14752,
Products!$A$1:$F$201,MATCH(Orders!J$1,Products!$A$1:$F$1,0),0)</f>
        <v>23818.70129930825</v>
      </c>
    </row>
    <row r="14753" spans="1:10">
      <c r="A14753">
        <v>14752</v>
      </c>
      <c r="B14753" s="4">
        <v>45058</v>
      </c>
      <c r="C14753" s="10">
        <f>DATE(YEAR(orders[[#This Row],[order_date]]), MONTH(orders[[#This Row],[order_date]]), 1)</f>
        <v>45047</v>
      </c>
      <c r="D14753" t="s">
        <v>2885</v>
      </c>
      <c r="E14753" t="s">
        <v>673</v>
      </c>
      <c r="F14753" t="str">
        <f>VLOOKUP(orders[[#This Row],[product_id]],Products!A:C,3,0)</f>
        <v>Electronics</v>
      </c>
      <c r="G14753">
        <v>3</v>
      </c>
      <c r="H14753" s="6">
        <v>0.22346826843691917</v>
      </c>
      <c r="I14753" s="2">
        <f>VLOOKUP($E14753,
Products!$A$1:$F$201,MATCH(Orders!I$1,Products!$A$1:$F$1,0),0)</f>
        <v>19770.070105413852</v>
      </c>
      <c r="J14753" s="2">
        <f>VLOOKUP($E14753,
Products!$A$1:$F$201,MATCH(Orders!J$1,Products!$A$1:$F$1,0),0)</f>
        <v>14414.291574648811</v>
      </c>
    </row>
    <row r="14754" spans="1:10">
      <c r="A14754">
        <v>14753</v>
      </c>
      <c r="B14754" s="4">
        <v>45836</v>
      </c>
      <c r="C14754" s="10">
        <f>DATE(YEAR(orders[[#This Row],[order_date]]), MONTH(orders[[#This Row],[order_date]]), 1)</f>
        <v>45809</v>
      </c>
      <c r="D14754" t="s">
        <v>2741</v>
      </c>
      <c r="E14754" t="s">
        <v>676</v>
      </c>
      <c r="F14754" t="str">
        <f>VLOOKUP(orders[[#This Row],[product_id]],Products!A:C,3,0)</f>
        <v>Electronics</v>
      </c>
      <c r="G14754">
        <v>1</v>
      </c>
      <c r="H14754" s="6">
        <v>0.17836324548125962</v>
      </c>
      <c r="I14754" s="2">
        <f>VLOOKUP($E14754,
Products!$A$1:$F$201,MATCH(Orders!I$1,Products!$A$1:$F$1,0),0)</f>
        <v>30008.64884218746</v>
      </c>
      <c r="J14754" s="2">
        <f>VLOOKUP($E14754,
Products!$A$1:$F$201,MATCH(Orders!J$1,Products!$A$1:$F$1,0),0)</f>
        <v>19907.2372539471</v>
      </c>
    </row>
    <row r="14755" spans="1:10">
      <c r="A14755">
        <v>14754</v>
      </c>
      <c r="B14755" s="4">
        <v>44979</v>
      </c>
      <c r="C14755" s="10">
        <f>DATE(YEAR(orders[[#This Row],[order_date]]), MONTH(orders[[#This Row],[order_date]]), 1)</f>
        <v>44958</v>
      </c>
      <c r="D14755" t="s">
        <v>2092</v>
      </c>
      <c r="E14755" t="s">
        <v>509</v>
      </c>
      <c r="F14755" t="str">
        <f>VLOOKUP(orders[[#This Row],[product_id]],Products!A:C,3,0)</f>
        <v>Appliances</v>
      </c>
      <c r="G14755">
        <v>2</v>
      </c>
      <c r="H14755" s="6">
        <v>0.12569999921168512</v>
      </c>
      <c r="I14755" s="2">
        <f>VLOOKUP($E14755,
Products!$A$1:$F$201,MATCH(Orders!I$1,Products!$A$1:$F$1,0),0)</f>
        <v>23898.369282732219</v>
      </c>
      <c r="J14755" s="2">
        <f>VLOOKUP($E14755,
Products!$A$1:$F$201,MATCH(Orders!J$1,Products!$A$1:$F$1,0),0)</f>
        <v>16491.822147524919</v>
      </c>
    </row>
    <row r="14756" spans="1:10">
      <c r="A14756">
        <v>14755</v>
      </c>
      <c r="B14756" s="4">
        <v>45155</v>
      </c>
      <c r="C14756" s="10">
        <f>DATE(YEAR(orders[[#This Row],[order_date]]), MONTH(orders[[#This Row],[order_date]]), 1)</f>
        <v>45139</v>
      </c>
      <c r="D14756" t="s">
        <v>2073</v>
      </c>
      <c r="E14756" t="s">
        <v>587</v>
      </c>
      <c r="F14756" t="str">
        <f>VLOOKUP(orders[[#This Row],[product_id]],Products!A:C,3,0)</f>
        <v>Electronics</v>
      </c>
      <c r="G14756">
        <v>1</v>
      </c>
      <c r="H14756" s="6">
        <v>0.24456405236519818</v>
      </c>
      <c r="I14756" s="2">
        <f>VLOOKUP($E14756,
Products!$A$1:$F$201,MATCH(Orders!I$1,Products!$A$1:$F$1,0),0)</f>
        <v>16527.367619686949</v>
      </c>
      <c r="J14756" s="2">
        <f>VLOOKUP($E14756,
Products!$A$1:$F$201,MATCH(Orders!J$1,Products!$A$1:$F$1,0),0)</f>
        <v>12533.62883070202</v>
      </c>
    </row>
    <row r="14757" spans="1:10">
      <c r="A14757">
        <v>14756</v>
      </c>
      <c r="B14757" s="4">
        <v>45566</v>
      </c>
      <c r="C14757" s="10">
        <f>DATE(YEAR(orders[[#This Row],[order_date]]), MONTH(orders[[#This Row],[order_date]]), 1)</f>
        <v>45566</v>
      </c>
      <c r="D14757" t="s">
        <v>2425</v>
      </c>
      <c r="E14757" t="s">
        <v>520</v>
      </c>
      <c r="F14757" t="str">
        <f>VLOOKUP(orders[[#This Row],[product_id]],Products!A:C,3,0)</f>
        <v>Electronics</v>
      </c>
      <c r="G14757">
        <v>1</v>
      </c>
      <c r="H14757" s="6">
        <v>0.14298096720206066</v>
      </c>
      <c r="I14757" s="2">
        <f>VLOOKUP($E14757,
Products!$A$1:$F$201,MATCH(Orders!I$1,Products!$A$1:$F$1,0),0)</f>
        <v>19053.584916305819</v>
      </c>
      <c r="J14757" s="2">
        <f>VLOOKUP($E14757,
Products!$A$1:$F$201,MATCH(Orders!J$1,Products!$A$1:$F$1,0),0)</f>
        <v>13248.74841276826</v>
      </c>
    </row>
    <row r="14758" spans="1:10">
      <c r="A14758">
        <v>14757</v>
      </c>
      <c r="B14758" s="4">
        <v>45723</v>
      </c>
      <c r="C14758" s="10">
        <f>DATE(YEAR(orders[[#This Row],[order_date]]), MONTH(orders[[#This Row],[order_date]]), 1)</f>
        <v>45717</v>
      </c>
      <c r="D14758" t="s">
        <v>1747</v>
      </c>
      <c r="E14758" t="s">
        <v>656</v>
      </c>
      <c r="F14758" t="str">
        <f>VLOOKUP(orders[[#This Row],[product_id]],Products!A:C,3,0)</f>
        <v>Electronics</v>
      </c>
      <c r="G14758">
        <v>1</v>
      </c>
      <c r="H14758" s="6">
        <v>0.24913753714804934</v>
      </c>
      <c r="I14758" s="2">
        <f>VLOOKUP($E14758,
Products!$A$1:$F$201,MATCH(Orders!I$1,Products!$A$1:$F$1,0),0)</f>
        <v>30485.811519789549</v>
      </c>
      <c r="J14758" s="2">
        <f>VLOOKUP($E14758,
Products!$A$1:$F$201,MATCH(Orders!J$1,Products!$A$1:$F$1,0),0)</f>
        <v>23818.70129930825</v>
      </c>
    </row>
    <row r="14759" spans="1:10">
      <c r="A14759">
        <v>14758</v>
      </c>
      <c r="B14759" s="4">
        <v>45717</v>
      </c>
      <c r="C14759" s="10">
        <f>DATE(YEAR(orders[[#This Row],[order_date]]), MONTH(orders[[#This Row],[order_date]]), 1)</f>
        <v>45717</v>
      </c>
      <c r="D14759" t="s">
        <v>4193</v>
      </c>
      <c r="E14759" t="s">
        <v>645</v>
      </c>
      <c r="F14759" t="str">
        <f>VLOOKUP(orders[[#This Row],[product_id]],Products!A:C,3,0)</f>
        <v>Electronics</v>
      </c>
      <c r="G14759">
        <v>1</v>
      </c>
      <c r="H14759" s="6">
        <v>0.10090383023893564</v>
      </c>
      <c r="I14759" s="2">
        <f>VLOOKUP($E14759,
Products!$A$1:$F$201,MATCH(Orders!I$1,Products!$A$1:$F$1,0),0)</f>
        <v>29658.239859810968</v>
      </c>
      <c r="J14759" s="2">
        <f>VLOOKUP($E14759,
Products!$A$1:$F$201,MATCH(Orders!J$1,Products!$A$1:$F$1,0),0)</f>
        <v>22421.521919652871</v>
      </c>
    </row>
    <row r="14760" spans="1:10">
      <c r="A14760">
        <v>14759</v>
      </c>
      <c r="B14760" s="4">
        <v>45421</v>
      </c>
      <c r="C14760" s="10">
        <f>DATE(YEAR(orders[[#This Row],[order_date]]), MONTH(orders[[#This Row],[order_date]]), 1)</f>
        <v>45413</v>
      </c>
      <c r="D14760" t="s">
        <v>2454</v>
      </c>
      <c r="E14760" t="s">
        <v>573</v>
      </c>
      <c r="F14760" t="str">
        <f>VLOOKUP(orders[[#This Row],[product_id]],Products!A:C,3,0)</f>
        <v>Electronics</v>
      </c>
      <c r="G14760">
        <v>3</v>
      </c>
      <c r="H14760" s="6">
        <v>0.17256818105366256</v>
      </c>
      <c r="I14760" s="2">
        <f>VLOOKUP($E14760,
Products!$A$1:$F$201,MATCH(Orders!I$1,Products!$A$1:$F$1,0),0)</f>
        <v>30443.851050190449</v>
      </c>
      <c r="J14760" s="2">
        <f>VLOOKUP($E14760,
Products!$A$1:$F$201,MATCH(Orders!J$1,Products!$A$1:$F$1,0),0)</f>
        <v>21165.126268210519</v>
      </c>
    </row>
    <row r="14761" spans="1:10">
      <c r="A14761">
        <v>14760</v>
      </c>
      <c r="B14761" s="4">
        <v>45779</v>
      </c>
      <c r="C14761" s="10">
        <f>DATE(YEAR(orders[[#This Row],[order_date]]), MONTH(orders[[#This Row],[order_date]]), 1)</f>
        <v>45778</v>
      </c>
      <c r="D14761" t="s">
        <v>1265</v>
      </c>
      <c r="E14761" t="s">
        <v>573</v>
      </c>
      <c r="F14761" t="str">
        <f>VLOOKUP(orders[[#This Row],[product_id]],Products!A:C,3,0)</f>
        <v>Electronics</v>
      </c>
      <c r="G14761">
        <v>3</v>
      </c>
      <c r="H14761" s="6">
        <v>0.20574028746693282</v>
      </c>
      <c r="I14761" s="2">
        <f>VLOOKUP($E14761,
Products!$A$1:$F$201,MATCH(Orders!I$1,Products!$A$1:$F$1,0),0)</f>
        <v>30443.851050190449</v>
      </c>
      <c r="J14761" s="2">
        <f>VLOOKUP($E14761,
Products!$A$1:$F$201,MATCH(Orders!J$1,Products!$A$1:$F$1,0),0)</f>
        <v>21165.126268210519</v>
      </c>
    </row>
    <row r="14762" spans="1:10">
      <c r="A14762">
        <v>14761</v>
      </c>
      <c r="B14762" s="4">
        <v>45597</v>
      </c>
      <c r="C14762" s="10">
        <f>DATE(YEAR(orders[[#This Row],[order_date]]), MONTH(orders[[#This Row],[order_date]]), 1)</f>
        <v>45597</v>
      </c>
      <c r="D14762" t="s">
        <v>2270</v>
      </c>
      <c r="E14762" t="s">
        <v>685</v>
      </c>
      <c r="F14762" t="str">
        <f>VLOOKUP(orders[[#This Row],[product_id]],Products!A:C,3,0)</f>
        <v>Electronics</v>
      </c>
      <c r="G14762">
        <v>1</v>
      </c>
      <c r="H14762" s="6">
        <v>0.23594532841806273</v>
      </c>
      <c r="I14762" s="2">
        <f>VLOOKUP($E14762,
Products!$A$1:$F$201,MATCH(Orders!I$1,Products!$A$1:$F$1,0),0)</f>
        <v>30011.61348468516</v>
      </c>
      <c r="J14762" s="2">
        <f>VLOOKUP($E14762,
Products!$A$1:$F$201,MATCH(Orders!J$1,Products!$A$1:$F$1,0),0)</f>
        <v>20796.213094008199</v>
      </c>
    </row>
    <row r="14763" spans="1:10">
      <c r="A14763">
        <v>14762</v>
      </c>
      <c r="B14763" s="4">
        <v>46021</v>
      </c>
      <c r="C14763" s="10">
        <f>DATE(YEAR(orders[[#This Row],[order_date]]), MONTH(orders[[#This Row],[order_date]]), 1)</f>
        <v>45992</v>
      </c>
      <c r="D14763" t="s">
        <v>1633</v>
      </c>
      <c r="E14763" t="s">
        <v>674</v>
      </c>
      <c r="F14763" t="str">
        <f>VLOOKUP(orders[[#This Row],[product_id]],Products!A:C,3,0)</f>
        <v>Appliances</v>
      </c>
      <c r="G14763">
        <v>2</v>
      </c>
      <c r="H14763" s="6">
        <v>0.14769408711883258</v>
      </c>
      <c r="I14763" s="2">
        <f>VLOOKUP($E14763,
Products!$A$1:$F$201,MATCH(Orders!I$1,Products!$A$1:$F$1,0),0)</f>
        <v>6324.5253633508046</v>
      </c>
      <c r="J14763" s="2">
        <f>VLOOKUP($E14763,
Products!$A$1:$F$201,MATCH(Orders!J$1,Products!$A$1:$F$1,0),0)</f>
        <v>4493.055585088201</v>
      </c>
    </row>
    <row r="14764" spans="1:10">
      <c r="A14764">
        <v>14763</v>
      </c>
      <c r="B14764" s="4">
        <v>45115</v>
      </c>
      <c r="C14764" s="10">
        <f>DATE(YEAR(orders[[#This Row],[order_date]]), MONTH(orders[[#This Row],[order_date]]), 1)</f>
        <v>45108</v>
      </c>
      <c r="D14764" t="s">
        <v>3930</v>
      </c>
      <c r="E14764" t="s">
        <v>610</v>
      </c>
      <c r="F14764" t="str">
        <f>VLOOKUP(orders[[#This Row],[product_id]],Products!A:C,3,0)</f>
        <v>Appliances</v>
      </c>
      <c r="G14764">
        <v>2</v>
      </c>
      <c r="H14764" s="6">
        <v>5.8220390396486472E-2</v>
      </c>
      <c r="I14764" s="2">
        <f>VLOOKUP($E14764,
Products!$A$1:$F$201,MATCH(Orders!I$1,Products!$A$1:$F$1,0),0)</f>
        <v>23456.386855186989</v>
      </c>
      <c r="J14764" s="2">
        <f>VLOOKUP($E14764,
Products!$A$1:$F$201,MATCH(Orders!J$1,Products!$A$1:$F$1,0),0)</f>
        <v>16522.385271144129</v>
      </c>
    </row>
    <row r="14765" spans="1:10">
      <c r="A14765">
        <v>14764</v>
      </c>
      <c r="B14765" s="4">
        <v>45589</v>
      </c>
      <c r="C14765" s="10">
        <f>DATE(YEAR(orders[[#This Row],[order_date]]), MONTH(orders[[#This Row],[order_date]]), 1)</f>
        <v>45566</v>
      </c>
      <c r="D14765" t="s">
        <v>3085</v>
      </c>
      <c r="E14765" t="s">
        <v>564</v>
      </c>
      <c r="F14765" t="str">
        <f>VLOOKUP(orders[[#This Row],[product_id]],Products!A:C,3,0)</f>
        <v>Electronics</v>
      </c>
      <c r="G14765">
        <v>3</v>
      </c>
      <c r="H14765" s="6">
        <v>0.13649568624786759</v>
      </c>
      <c r="I14765" s="2">
        <f>VLOOKUP($E14765,
Products!$A$1:$F$201,MATCH(Orders!I$1,Products!$A$1:$F$1,0),0)</f>
        <v>21989.290766910399</v>
      </c>
      <c r="J14765" s="2">
        <f>VLOOKUP($E14765,
Products!$A$1:$F$201,MATCH(Orders!J$1,Products!$A$1:$F$1,0),0)</f>
        <v>15566.99865864101</v>
      </c>
    </row>
    <row r="14766" spans="1:10">
      <c r="A14766">
        <v>14765</v>
      </c>
      <c r="B14766" s="4">
        <v>44934</v>
      </c>
      <c r="C14766" s="10">
        <f>DATE(YEAR(orders[[#This Row],[order_date]]), MONTH(orders[[#This Row],[order_date]]), 1)</f>
        <v>44927</v>
      </c>
      <c r="D14766" t="s">
        <v>2479</v>
      </c>
      <c r="E14766" t="s">
        <v>563</v>
      </c>
      <c r="F14766" t="str">
        <f>VLOOKUP(orders[[#This Row],[product_id]],Products!A:C,3,0)</f>
        <v>Electronics</v>
      </c>
      <c r="G14766">
        <v>2</v>
      </c>
      <c r="H14766" s="6">
        <v>0.15348793024824359</v>
      </c>
      <c r="I14766" s="2">
        <f>VLOOKUP($E14766,
Products!$A$1:$F$201,MATCH(Orders!I$1,Products!$A$1:$F$1,0),0)</f>
        <v>2267.1489506516559</v>
      </c>
      <c r="J14766" s="2">
        <f>VLOOKUP($E14766,
Products!$A$1:$F$201,MATCH(Orders!J$1,Products!$A$1:$F$1,0),0)</f>
        <v>1538.7671398485211</v>
      </c>
    </row>
    <row r="14767" spans="1:10">
      <c r="A14767">
        <v>14766</v>
      </c>
      <c r="B14767" s="4">
        <v>45258</v>
      </c>
      <c r="C14767" s="10">
        <f>DATE(YEAR(orders[[#This Row],[order_date]]), MONTH(orders[[#This Row],[order_date]]), 1)</f>
        <v>45231</v>
      </c>
      <c r="D14767" t="s">
        <v>3072</v>
      </c>
      <c r="E14767" t="s">
        <v>625</v>
      </c>
      <c r="F14767" t="str">
        <f>VLOOKUP(orders[[#This Row],[product_id]],Products!A:C,3,0)</f>
        <v>Electronics</v>
      </c>
      <c r="G14767">
        <v>3</v>
      </c>
      <c r="H14767" s="6">
        <v>0.11658100490548985</v>
      </c>
      <c r="I14767" s="2">
        <f>VLOOKUP($E14767,
Products!$A$1:$F$201,MATCH(Orders!I$1,Products!$A$1:$F$1,0),0)</f>
        <v>11578.815958005471</v>
      </c>
      <c r="J14767" s="2">
        <f>VLOOKUP($E14767,
Products!$A$1:$F$201,MATCH(Orders!J$1,Products!$A$1:$F$1,0),0)</f>
        <v>7854.7306959992193</v>
      </c>
    </row>
    <row r="14768" spans="1:10">
      <c r="A14768">
        <v>14767</v>
      </c>
      <c r="B14768" s="4">
        <v>45966</v>
      </c>
      <c r="C14768" s="10">
        <f>DATE(YEAR(orders[[#This Row],[order_date]]), MONTH(orders[[#This Row],[order_date]]), 1)</f>
        <v>45962</v>
      </c>
      <c r="D14768" t="s">
        <v>2506</v>
      </c>
      <c r="E14768" t="s">
        <v>692</v>
      </c>
      <c r="F14768" t="str">
        <f>VLOOKUP(orders[[#This Row],[product_id]],Products!A:C,3,0)</f>
        <v>Electronics</v>
      </c>
      <c r="G14768">
        <v>3</v>
      </c>
      <c r="H14768" s="6">
        <v>0.20043594615220084</v>
      </c>
      <c r="I14768" s="2">
        <f>VLOOKUP($E14768,
Products!$A$1:$F$201,MATCH(Orders!I$1,Products!$A$1:$F$1,0),0)</f>
        <v>18150.337151787651</v>
      </c>
      <c r="J14768" s="2">
        <f>VLOOKUP($E14768,
Products!$A$1:$F$201,MATCH(Orders!J$1,Products!$A$1:$F$1,0),0)</f>
        <v>11965.45000430708</v>
      </c>
    </row>
    <row r="14769" spans="1:10">
      <c r="A14769">
        <v>14768</v>
      </c>
      <c r="B14769" s="4">
        <v>45592</v>
      </c>
      <c r="C14769" s="10">
        <f>DATE(YEAR(orders[[#This Row],[order_date]]), MONTH(orders[[#This Row],[order_date]]), 1)</f>
        <v>45566</v>
      </c>
      <c r="D14769" t="s">
        <v>3976</v>
      </c>
      <c r="E14769" t="s">
        <v>705</v>
      </c>
      <c r="F14769" t="str">
        <f>VLOOKUP(orders[[#This Row],[product_id]],Products!A:C,3,0)</f>
        <v>Electronics</v>
      </c>
      <c r="G14769">
        <v>1</v>
      </c>
      <c r="H14769" s="6">
        <v>0.24118837437960028</v>
      </c>
      <c r="I14769" s="2">
        <f>VLOOKUP($E14769,
Products!$A$1:$F$201,MATCH(Orders!I$1,Products!$A$1:$F$1,0),0)</f>
        <v>11719.594724541899</v>
      </c>
      <c r="J14769" s="2">
        <f>VLOOKUP($E14769,
Products!$A$1:$F$201,MATCH(Orders!J$1,Products!$A$1:$F$1,0),0)</f>
        <v>7926.6332911718628</v>
      </c>
    </row>
    <row r="14770" spans="1:10">
      <c r="A14770">
        <v>14769</v>
      </c>
      <c r="B14770" s="4">
        <v>45595</v>
      </c>
      <c r="C14770" s="10">
        <f>DATE(YEAR(orders[[#This Row],[order_date]]), MONTH(orders[[#This Row],[order_date]]), 1)</f>
        <v>45566</v>
      </c>
      <c r="D14770" t="s">
        <v>2255</v>
      </c>
      <c r="E14770" t="s">
        <v>656</v>
      </c>
      <c r="F14770" t="str">
        <f>VLOOKUP(orders[[#This Row],[product_id]],Products!A:C,3,0)</f>
        <v>Electronics</v>
      </c>
      <c r="G14770">
        <v>3</v>
      </c>
      <c r="H14770" s="6">
        <v>0.19631569687585104</v>
      </c>
      <c r="I14770" s="2">
        <f>VLOOKUP($E14770,
Products!$A$1:$F$201,MATCH(Orders!I$1,Products!$A$1:$F$1,0),0)</f>
        <v>30485.811519789549</v>
      </c>
      <c r="J14770" s="2">
        <f>VLOOKUP($E14770,
Products!$A$1:$F$201,MATCH(Orders!J$1,Products!$A$1:$F$1,0),0)</f>
        <v>23818.70129930825</v>
      </c>
    </row>
    <row r="14771" spans="1:10">
      <c r="A14771">
        <v>14770</v>
      </c>
      <c r="B14771" s="4">
        <v>45087</v>
      </c>
      <c r="C14771" s="10">
        <f>DATE(YEAR(orders[[#This Row],[order_date]]), MONTH(orders[[#This Row],[order_date]]), 1)</f>
        <v>45078</v>
      </c>
      <c r="D14771" t="s">
        <v>2517</v>
      </c>
      <c r="E14771" t="s">
        <v>634</v>
      </c>
      <c r="F14771" t="str">
        <f>VLOOKUP(orders[[#This Row],[product_id]],Products!A:C,3,0)</f>
        <v>Appliances</v>
      </c>
      <c r="G14771">
        <v>3</v>
      </c>
      <c r="H14771" s="6">
        <v>8.5311850851606724E-2</v>
      </c>
      <c r="I14771" s="2">
        <f>VLOOKUP($E14771,
Products!$A$1:$F$201,MATCH(Orders!I$1,Products!$A$1:$F$1,0),0)</f>
        <v>25631.29637331214</v>
      </c>
      <c r="J14771" s="2">
        <f>VLOOKUP($E14771,
Products!$A$1:$F$201,MATCH(Orders!J$1,Products!$A$1:$F$1,0),0)</f>
        <v>17692.643397044121</v>
      </c>
    </row>
    <row r="14772" spans="1:10">
      <c r="A14772">
        <v>14771</v>
      </c>
      <c r="B14772" s="4">
        <v>45277</v>
      </c>
      <c r="C14772" s="10">
        <f>DATE(YEAR(orders[[#This Row],[order_date]]), MONTH(orders[[#This Row],[order_date]]), 1)</f>
        <v>45261</v>
      </c>
      <c r="D14772" t="s">
        <v>1685</v>
      </c>
      <c r="E14772" t="s">
        <v>561</v>
      </c>
      <c r="F14772" t="str">
        <f>VLOOKUP(orders[[#This Row],[product_id]],Products!A:C,3,0)</f>
        <v>Appliances</v>
      </c>
      <c r="G14772">
        <v>1</v>
      </c>
      <c r="H14772" s="6">
        <v>7.1409405331648343E-2</v>
      </c>
      <c r="I14772" s="2">
        <f>VLOOKUP($E14772,
Products!$A$1:$F$201,MATCH(Orders!I$1,Products!$A$1:$F$1,0),0)</f>
        <v>23155.073093252329</v>
      </c>
      <c r="J14772" s="2">
        <f>VLOOKUP($E14772,
Products!$A$1:$F$201,MATCH(Orders!J$1,Products!$A$1:$F$1,0),0)</f>
        <v>17849.867849807979</v>
      </c>
    </row>
    <row r="14773" spans="1:10">
      <c r="A14773">
        <v>14772</v>
      </c>
      <c r="B14773" s="4">
        <v>45243</v>
      </c>
      <c r="C14773" s="10">
        <f>DATE(YEAR(orders[[#This Row],[order_date]]), MONTH(orders[[#This Row],[order_date]]), 1)</f>
        <v>45231</v>
      </c>
      <c r="D14773" t="s">
        <v>3787</v>
      </c>
      <c r="E14773" t="s">
        <v>509</v>
      </c>
      <c r="F14773" t="str">
        <f>VLOOKUP(orders[[#This Row],[product_id]],Products!A:C,3,0)</f>
        <v>Appliances</v>
      </c>
      <c r="G14773">
        <v>1</v>
      </c>
      <c r="H14773" s="6">
        <v>0.12825310228236561</v>
      </c>
      <c r="I14773" s="2">
        <f>VLOOKUP($E14773,
Products!$A$1:$F$201,MATCH(Orders!I$1,Products!$A$1:$F$1,0),0)</f>
        <v>23898.369282732219</v>
      </c>
      <c r="J14773" s="2">
        <f>VLOOKUP($E14773,
Products!$A$1:$F$201,MATCH(Orders!J$1,Products!$A$1:$F$1,0),0)</f>
        <v>16491.822147524919</v>
      </c>
    </row>
    <row r="14774" spans="1:10">
      <c r="A14774">
        <v>14773</v>
      </c>
      <c r="B14774" s="4">
        <v>45863</v>
      </c>
      <c r="C14774" s="10">
        <f>DATE(YEAR(orders[[#This Row],[order_date]]), MONTH(orders[[#This Row],[order_date]]), 1)</f>
        <v>45839</v>
      </c>
      <c r="D14774" t="s">
        <v>3916</v>
      </c>
      <c r="E14774" t="s">
        <v>534</v>
      </c>
      <c r="F14774" t="str">
        <f>VLOOKUP(orders[[#This Row],[product_id]],Products!A:C,3,0)</f>
        <v>Appliances</v>
      </c>
      <c r="G14774">
        <v>1</v>
      </c>
      <c r="H14774" s="6">
        <v>0.1403721103030838</v>
      </c>
      <c r="I14774" s="2">
        <f>VLOOKUP($E14774,
Products!$A$1:$F$201,MATCH(Orders!I$1,Products!$A$1:$F$1,0),0)</f>
        <v>24743.162958088669</v>
      </c>
      <c r="J14774" s="2">
        <f>VLOOKUP($E14774,
Products!$A$1:$F$201,MATCH(Orders!J$1,Products!$A$1:$F$1,0),0)</f>
        <v>19307.588986555591</v>
      </c>
    </row>
    <row r="14775" spans="1:10">
      <c r="A14775">
        <v>14774</v>
      </c>
      <c r="B14775" s="4">
        <v>44944</v>
      </c>
      <c r="C14775" s="10">
        <f>DATE(YEAR(orders[[#This Row],[order_date]]), MONTH(orders[[#This Row],[order_date]]), 1)</f>
        <v>44927</v>
      </c>
      <c r="D14775" t="s">
        <v>872</v>
      </c>
      <c r="E14775" t="s">
        <v>522</v>
      </c>
      <c r="F14775" t="str">
        <f>VLOOKUP(orders[[#This Row],[product_id]],Products!A:C,3,0)</f>
        <v>Appliances</v>
      </c>
      <c r="G14775">
        <v>2</v>
      </c>
      <c r="H14775" s="6">
        <v>0.13485778774102489</v>
      </c>
      <c r="I14775" s="2">
        <f>VLOOKUP($E14775,
Products!$A$1:$F$201,MATCH(Orders!I$1,Products!$A$1:$F$1,0),0)</f>
        <v>24966.707940261898</v>
      </c>
      <c r="J14775" s="2">
        <f>VLOOKUP($E14775,
Products!$A$1:$F$201,MATCH(Orders!J$1,Products!$A$1:$F$1,0),0)</f>
        <v>19868.70644165645</v>
      </c>
    </row>
    <row r="14776" spans="1:10">
      <c r="A14776">
        <v>14775</v>
      </c>
      <c r="B14776" s="4">
        <v>45412</v>
      </c>
      <c r="C14776" s="10">
        <f>DATE(YEAR(orders[[#This Row],[order_date]]), MONTH(orders[[#This Row],[order_date]]), 1)</f>
        <v>45383</v>
      </c>
      <c r="D14776" t="s">
        <v>852</v>
      </c>
      <c r="E14776" t="s">
        <v>682</v>
      </c>
      <c r="F14776" t="str">
        <f>VLOOKUP(orders[[#This Row],[product_id]],Products!A:C,3,0)</f>
        <v>Electronics</v>
      </c>
      <c r="G14776">
        <v>2</v>
      </c>
      <c r="H14776" s="6">
        <v>0.20474811435427728</v>
      </c>
      <c r="I14776" s="2">
        <f>VLOOKUP($E14776,
Products!$A$1:$F$201,MATCH(Orders!I$1,Products!$A$1:$F$1,0),0)</f>
        <v>32533.33990892916</v>
      </c>
      <c r="J14776" s="2">
        <f>VLOOKUP($E14776,
Products!$A$1:$F$201,MATCH(Orders!J$1,Products!$A$1:$F$1,0),0)</f>
        <v>22734.712471507952</v>
      </c>
    </row>
    <row r="14777" spans="1:10">
      <c r="A14777">
        <v>14776</v>
      </c>
      <c r="B14777" s="4">
        <v>45293</v>
      </c>
      <c r="C14777" s="10">
        <f>DATE(YEAR(orders[[#This Row],[order_date]]), MONTH(orders[[#This Row],[order_date]]), 1)</f>
        <v>45292</v>
      </c>
      <c r="D14777" t="s">
        <v>4180</v>
      </c>
      <c r="E14777" t="s">
        <v>556</v>
      </c>
      <c r="F14777" t="str">
        <f>VLOOKUP(orders[[#This Row],[product_id]],Products!A:C,3,0)</f>
        <v>Appliances</v>
      </c>
      <c r="G14777">
        <v>1</v>
      </c>
      <c r="H14777" s="6">
        <v>0.10891649331088682</v>
      </c>
      <c r="I14777" s="2">
        <f>VLOOKUP($E14777,
Products!$A$1:$F$201,MATCH(Orders!I$1,Products!$A$1:$F$1,0),0)</f>
        <v>27054.121101651981</v>
      </c>
      <c r="J14777" s="2">
        <f>VLOOKUP($E14777,
Products!$A$1:$F$201,MATCH(Orders!J$1,Products!$A$1:$F$1,0),0)</f>
        <v>19388.930988794411</v>
      </c>
    </row>
    <row r="14778" spans="1:10">
      <c r="A14778">
        <v>14777</v>
      </c>
      <c r="B14778" s="4">
        <v>45277</v>
      </c>
      <c r="C14778" s="10">
        <f>DATE(YEAR(orders[[#This Row],[order_date]]), MONTH(orders[[#This Row],[order_date]]), 1)</f>
        <v>45261</v>
      </c>
      <c r="D14778" t="s">
        <v>4534</v>
      </c>
      <c r="E14778" t="s">
        <v>682</v>
      </c>
      <c r="F14778" t="str">
        <f>VLOOKUP(orders[[#This Row],[product_id]],Products!A:C,3,0)</f>
        <v>Electronics</v>
      </c>
      <c r="G14778">
        <v>2</v>
      </c>
      <c r="H14778" s="6">
        <v>0.24276004314676455</v>
      </c>
      <c r="I14778" s="2">
        <f>VLOOKUP($E14778,
Products!$A$1:$F$201,MATCH(Orders!I$1,Products!$A$1:$F$1,0),0)</f>
        <v>32533.33990892916</v>
      </c>
      <c r="J14778" s="2">
        <f>VLOOKUP($E14778,
Products!$A$1:$F$201,MATCH(Orders!J$1,Products!$A$1:$F$1,0),0)</f>
        <v>22734.712471507952</v>
      </c>
    </row>
    <row r="14779" spans="1:10">
      <c r="A14779">
        <v>14778</v>
      </c>
      <c r="B14779" s="4">
        <v>45454</v>
      </c>
      <c r="C14779" s="10">
        <f>DATE(YEAR(orders[[#This Row],[order_date]]), MONTH(orders[[#This Row],[order_date]]), 1)</f>
        <v>45444</v>
      </c>
      <c r="D14779" t="s">
        <v>3692</v>
      </c>
      <c r="E14779" t="s">
        <v>529</v>
      </c>
      <c r="F14779" t="str">
        <f>VLOOKUP(orders[[#This Row],[product_id]],Products!A:C,3,0)</f>
        <v>Electronics</v>
      </c>
      <c r="G14779">
        <v>1</v>
      </c>
      <c r="H14779" s="6">
        <v>0.23490177307997911</v>
      </c>
      <c r="I14779" s="2">
        <f>VLOOKUP($E14779,
Products!$A$1:$F$201,MATCH(Orders!I$1,Products!$A$1:$F$1,0),0)</f>
        <v>18308.801775351771</v>
      </c>
      <c r="J14779" s="2">
        <f>VLOOKUP($E14779,
Products!$A$1:$F$201,MATCH(Orders!J$1,Products!$A$1:$F$1,0),0)</f>
        <v>12027.24184831013</v>
      </c>
    </row>
    <row r="14780" spans="1:10">
      <c r="A14780">
        <v>14779</v>
      </c>
      <c r="B14780" s="4">
        <v>45798</v>
      </c>
      <c r="C14780" s="10">
        <f>DATE(YEAR(orders[[#This Row],[order_date]]), MONTH(orders[[#This Row],[order_date]]), 1)</f>
        <v>45778</v>
      </c>
      <c r="D14780" t="s">
        <v>1150</v>
      </c>
      <c r="E14780" t="s">
        <v>549</v>
      </c>
      <c r="F14780" t="str">
        <f>VLOOKUP(orders[[#This Row],[product_id]],Products!A:C,3,0)</f>
        <v>Electronics</v>
      </c>
      <c r="G14780">
        <v>3</v>
      </c>
      <c r="H14780" s="6">
        <v>0.22358851295358734</v>
      </c>
      <c r="I14780" s="2">
        <f>VLOOKUP($E14780,
Products!$A$1:$F$201,MATCH(Orders!I$1,Products!$A$1:$F$1,0),0)</f>
        <v>32579.222893763279</v>
      </c>
      <c r="J14780" s="2">
        <f>VLOOKUP($E14780,
Products!$A$1:$F$201,MATCH(Orders!J$1,Products!$A$1:$F$1,0),0)</f>
        <v>22472.912188105081</v>
      </c>
    </row>
    <row r="14781" spans="1:10">
      <c r="A14781">
        <v>14780</v>
      </c>
      <c r="B14781" s="4">
        <v>45859</v>
      </c>
      <c r="C14781" s="10">
        <f>DATE(YEAR(orders[[#This Row],[order_date]]), MONTH(orders[[#This Row],[order_date]]), 1)</f>
        <v>45839</v>
      </c>
      <c r="D14781" t="s">
        <v>2823</v>
      </c>
      <c r="E14781" t="s">
        <v>621</v>
      </c>
      <c r="F14781" t="str">
        <f>VLOOKUP(orders[[#This Row],[product_id]],Products!A:C,3,0)</f>
        <v>Electronics</v>
      </c>
      <c r="G14781">
        <v>2</v>
      </c>
      <c r="H14781" s="6">
        <v>0.10650406652042256</v>
      </c>
      <c r="I14781" s="2">
        <f>VLOOKUP($E14781,
Products!$A$1:$F$201,MATCH(Orders!I$1,Products!$A$1:$F$1,0),0)</f>
        <v>11784.05708818019</v>
      </c>
      <c r="J14781" s="2">
        <f>VLOOKUP($E14781,
Products!$A$1:$F$201,MATCH(Orders!J$1,Products!$A$1:$F$1,0),0)</f>
        <v>7779.8525757032758</v>
      </c>
    </row>
    <row r="14782" spans="1:10">
      <c r="A14782">
        <v>14781</v>
      </c>
      <c r="B14782" s="4">
        <v>45196</v>
      </c>
      <c r="C14782" s="10">
        <f>DATE(YEAR(orders[[#This Row],[order_date]]), MONTH(orders[[#This Row],[order_date]]), 1)</f>
        <v>45170</v>
      </c>
      <c r="D14782" t="s">
        <v>2057</v>
      </c>
      <c r="E14782" t="s">
        <v>674</v>
      </c>
      <c r="F14782" t="str">
        <f>VLOOKUP(orders[[#This Row],[product_id]],Products!A:C,3,0)</f>
        <v>Appliances</v>
      </c>
      <c r="G14782">
        <v>2</v>
      </c>
      <c r="H14782" s="6">
        <v>6.9168036313832004E-2</v>
      </c>
      <c r="I14782" s="2">
        <f>VLOOKUP($E14782,
Products!$A$1:$F$201,MATCH(Orders!I$1,Products!$A$1:$F$1,0),0)</f>
        <v>6324.5253633508046</v>
      </c>
      <c r="J14782" s="2">
        <f>VLOOKUP($E14782,
Products!$A$1:$F$201,MATCH(Orders!J$1,Products!$A$1:$F$1,0),0)</f>
        <v>4493.055585088201</v>
      </c>
    </row>
    <row r="14783" spans="1:10">
      <c r="A14783">
        <v>14782</v>
      </c>
      <c r="B14783" s="4">
        <v>45797</v>
      </c>
      <c r="C14783" s="10">
        <f>DATE(YEAR(orders[[#This Row],[order_date]]), MONTH(orders[[#This Row],[order_date]]), 1)</f>
        <v>45778</v>
      </c>
      <c r="D14783" t="s">
        <v>3586</v>
      </c>
      <c r="E14783" t="s">
        <v>562</v>
      </c>
      <c r="F14783" t="str">
        <f>VLOOKUP(orders[[#This Row],[product_id]],Products!A:C,3,0)</f>
        <v>Electronics</v>
      </c>
      <c r="G14783">
        <v>3</v>
      </c>
      <c r="H14783" s="6">
        <v>0.16824685391237065</v>
      </c>
      <c r="I14783" s="2">
        <f>VLOOKUP($E14783,
Products!$A$1:$F$201,MATCH(Orders!I$1,Products!$A$1:$F$1,0),0)</f>
        <v>2550.478597498749</v>
      </c>
      <c r="J14783" s="2">
        <f>VLOOKUP($E14783,
Products!$A$1:$F$201,MATCH(Orders!J$1,Products!$A$1:$F$1,0),0)</f>
        <v>1688.129752018375</v>
      </c>
    </row>
    <row r="14784" spans="1:10">
      <c r="A14784">
        <v>14783</v>
      </c>
      <c r="B14784" s="4">
        <v>46018</v>
      </c>
      <c r="C14784" s="10">
        <f>DATE(YEAR(orders[[#This Row],[order_date]]), MONTH(orders[[#This Row],[order_date]]), 1)</f>
        <v>45992</v>
      </c>
      <c r="D14784" t="s">
        <v>1624</v>
      </c>
      <c r="E14784" t="s">
        <v>689</v>
      </c>
      <c r="F14784" t="str">
        <f>VLOOKUP(orders[[#This Row],[product_id]],Products!A:C,3,0)</f>
        <v>Electronics</v>
      </c>
      <c r="G14784">
        <v>2</v>
      </c>
      <c r="H14784" s="6">
        <v>0.19263994897438347</v>
      </c>
      <c r="I14784" s="2">
        <f>VLOOKUP($E14784,
Products!$A$1:$F$201,MATCH(Orders!I$1,Products!$A$1:$F$1,0),0)</f>
        <v>22021.70433799336</v>
      </c>
      <c r="J14784" s="2">
        <f>VLOOKUP($E14784,
Products!$A$1:$F$201,MATCH(Orders!J$1,Products!$A$1:$F$1,0),0)</f>
        <v>16990.60087110737</v>
      </c>
    </row>
    <row r="14785" spans="1:10">
      <c r="A14785">
        <v>14784</v>
      </c>
      <c r="B14785" s="4">
        <v>45980</v>
      </c>
      <c r="C14785" s="10">
        <f>DATE(YEAR(orders[[#This Row],[order_date]]), MONTH(orders[[#This Row],[order_date]]), 1)</f>
        <v>45962</v>
      </c>
      <c r="D14785" t="s">
        <v>3369</v>
      </c>
      <c r="E14785" t="s">
        <v>537</v>
      </c>
      <c r="F14785" t="str">
        <f>VLOOKUP(orders[[#This Row],[product_id]],Products!A:C,3,0)</f>
        <v>Electronics</v>
      </c>
      <c r="G14785">
        <v>3</v>
      </c>
      <c r="H14785" s="6">
        <v>0.2029423503768403</v>
      </c>
      <c r="I14785" s="2">
        <f>VLOOKUP($E14785,
Products!$A$1:$F$201,MATCH(Orders!I$1,Products!$A$1:$F$1,0),0)</f>
        <v>31703.831103033539</v>
      </c>
      <c r="J14785" s="2">
        <f>VLOOKUP($E14785,
Products!$A$1:$F$201,MATCH(Orders!J$1,Products!$A$1:$F$1,0),0)</f>
        <v>24504.340558054781</v>
      </c>
    </row>
    <row r="14786" spans="1:10">
      <c r="A14786">
        <v>14785</v>
      </c>
      <c r="B14786" s="4">
        <v>45242</v>
      </c>
      <c r="C14786" s="10">
        <f>DATE(YEAR(orders[[#This Row],[order_date]]), MONTH(orders[[#This Row],[order_date]]), 1)</f>
        <v>45231</v>
      </c>
      <c r="D14786" t="s">
        <v>1958</v>
      </c>
      <c r="E14786" t="s">
        <v>664</v>
      </c>
      <c r="F14786" t="str">
        <f>VLOOKUP(orders[[#This Row],[product_id]],Products!A:C,3,0)</f>
        <v>Appliances</v>
      </c>
      <c r="G14786">
        <v>3</v>
      </c>
      <c r="H14786" s="6">
        <v>7.5075313948549924E-2</v>
      </c>
      <c r="I14786" s="2">
        <f>VLOOKUP($E14786,
Products!$A$1:$F$201,MATCH(Orders!I$1,Products!$A$1:$F$1,0),0)</f>
        <v>2181.6314584966208</v>
      </c>
      <c r="J14786" s="2">
        <f>VLOOKUP($E14786,
Products!$A$1:$F$201,MATCH(Orders!J$1,Products!$A$1:$F$1,0),0)</f>
        <v>1607.5776178781809</v>
      </c>
    </row>
    <row r="14787" spans="1:10">
      <c r="A14787">
        <v>14786</v>
      </c>
      <c r="B14787" s="4">
        <v>45663</v>
      </c>
      <c r="C14787" s="10">
        <f>DATE(YEAR(orders[[#This Row],[order_date]]), MONTH(orders[[#This Row],[order_date]]), 1)</f>
        <v>45658</v>
      </c>
      <c r="D14787" t="s">
        <v>2557</v>
      </c>
      <c r="E14787" t="s">
        <v>649</v>
      </c>
      <c r="F14787" t="str">
        <f>VLOOKUP(orders[[#This Row],[product_id]],Products!A:C,3,0)</f>
        <v>Electronics</v>
      </c>
      <c r="G14787">
        <v>2</v>
      </c>
      <c r="H14787" s="6">
        <v>0.23041376651893211</v>
      </c>
      <c r="I14787" s="2">
        <f>VLOOKUP($E14787,
Products!$A$1:$F$201,MATCH(Orders!I$1,Products!$A$1:$F$1,0),0)</f>
        <v>13109.676759490871</v>
      </c>
      <c r="J14787" s="2">
        <f>VLOOKUP($E14787,
Products!$A$1:$F$201,MATCH(Orders!J$1,Products!$A$1:$F$1,0),0)</f>
        <v>9497.2301945627187</v>
      </c>
    </row>
    <row r="14788" spans="1:10">
      <c r="A14788">
        <v>14787</v>
      </c>
      <c r="B14788" s="4">
        <v>45090</v>
      </c>
      <c r="C14788" s="10">
        <f>DATE(YEAR(orders[[#This Row],[order_date]]), MONTH(orders[[#This Row],[order_date]]), 1)</f>
        <v>45078</v>
      </c>
      <c r="D14788" t="s">
        <v>2379</v>
      </c>
      <c r="E14788" t="s">
        <v>665</v>
      </c>
      <c r="F14788" t="str">
        <f>VLOOKUP(orders[[#This Row],[product_id]],Products!A:C,3,0)</f>
        <v>Electronics</v>
      </c>
      <c r="G14788">
        <v>1</v>
      </c>
      <c r="H14788" s="6">
        <v>0.23649760555966573</v>
      </c>
      <c r="I14788" s="2">
        <f>VLOOKUP($E14788,
Products!$A$1:$F$201,MATCH(Orders!I$1,Products!$A$1:$F$1,0),0)</f>
        <v>2381.208040848107</v>
      </c>
      <c r="J14788" s="2">
        <f>VLOOKUP($E14788,
Products!$A$1:$F$201,MATCH(Orders!J$1,Products!$A$1:$F$1,0),0)</f>
        <v>1615.320210979525</v>
      </c>
    </row>
    <row r="14789" spans="1:10">
      <c r="A14789">
        <v>14788</v>
      </c>
      <c r="B14789" s="4">
        <v>45852</v>
      </c>
      <c r="C14789" s="10">
        <f>DATE(YEAR(orders[[#This Row],[order_date]]), MONTH(orders[[#This Row],[order_date]]), 1)</f>
        <v>45839</v>
      </c>
      <c r="D14789" t="s">
        <v>1024</v>
      </c>
      <c r="E14789" t="s">
        <v>613</v>
      </c>
      <c r="F14789" t="str">
        <f>VLOOKUP(orders[[#This Row],[product_id]],Products!A:C,3,0)</f>
        <v>Appliances</v>
      </c>
      <c r="G14789">
        <v>1</v>
      </c>
      <c r="H14789" s="6">
        <v>5.4373361333233255E-2</v>
      </c>
      <c r="I14789" s="2">
        <f>VLOOKUP($E14789,
Products!$A$1:$F$201,MATCH(Orders!I$1,Products!$A$1:$F$1,0),0)</f>
        <v>6365.2492969652412</v>
      </c>
      <c r="J14789" s="2">
        <f>VLOOKUP($E14789,
Products!$A$1:$F$201,MATCH(Orders!J$1,Products!$A$1:$F$1,0),0)</f>
        <v>4174.927496964433</v>
      </c>
    </row>
    <row r="14790" spans="1:10">
      <c r="A14790">
        <v>14789</v>
      </c>
      <c r="B14790" s="4">
        <v>45246</v>
      </c>
      <c r="C14790" s="10">
        <f>DATE(YEAR(orders[[#This Row],[order_date]]), MONTH(orders[[#This Row],[order_date]]), 1)</f>
        <v>45231</v>
      </c>
      <c r="D14790" t="s">
        <v>4675</v>
      </c>
      <c r="E14790" t="s">
        <v>547</v>
      </c>
      <c r="F14790" t="str">
        <f>VLOOKUP(orders[[#This Row],[product_id]],Products!A:C,3,0)</f>
        <v>Appliances</v>
      </c>
      <c r="G14790">
        <v>2</v>
      </c>
      <c r="H14790" s="6">
        <v>6.4770531844175361E-2</v>
      </c>
      <c r="I14790" s="2">
        <f>VLOOKUP($E14790,
Products!$A$1:$F$201,MATCH(Orders!I$1,Products!$A$1:$F$1,0),0)</f>
        <v>2366.4310858022332</v>
      </c>
      <c r="J14790" s="2">
        <f>VLOOKUP($E14790,
Products!$A$1:$F$201,MATCH(Orders!J$1,Products!$A$1:$F$1,0),0)</f>
        <v>1841.1055346213741</v>
      </c>
    </row>
    <row r="14791" spans="1:10">
      <c r="A14791">
        <v>14790</v>
      </c>
      <c r="B14791" s="4">
        <v>45964</v>
      </c>
      <c r="C14791" s="10">
        <f>DATE(YEAR(orders[[#This Row],[order_date]]), MONTH(orders[[#This Row],[order_date]]), 1)</f>
        <v>45962</v>
      </c>
      <c r="D14791" t="s">
        <v>741</v>
      </c>
      <c r="E14791" t="s">
        <v>627</v>
      </c>
      <c r="F14791" t="str">
        <f>VLOOKUP(orders[[#This Row],[product_id]],Products!A:C,3,0)</f>
        <v>Electronics</v>
      </c>
      <c r="G14791">
        <v>3</v>
      </c>
      <c r="H14791" s="6">
        <v>0.21469317918231251</v>
      </c>
      <c r="I14791" s="2">
        <f>VLOOKUP($E14791,
Products!$A$1:$F$201,MATCH(Orders!I$1,Products!$A$1:$F$1,0),0)</f>
        <v>21043.736386381101</v>
      </c>
      <c r="J14791" s="2">
        <f>VLOOKUP($E14791,
Products!$A$1:$F$201,MATCH(Orders!J$1,Products!$A$1:$F$1,0),0)</f>
        <v>14357.858783760659</v>
      </c>
    </row>
    <row r="14792" spans="1:10">
      <c r="A14792">
        <v>14791</v>
      </c>
      <c r="B14792" s="4">
        <v>45205</v>
      </c>
      <c r="C14792" s="10">
        <f>DATE(YEAR(orders[[#This Row],[order_date]]), MONTH(orders[[#This Row],[order_date]]), 1)</f>
        <v>45200</v>
      </c>
      <c r="D14792" t="s">
        <v>2359</v>
      </c>
      <c r="E14792" t="s">
        <v>539</v>
      </c>
      <c r="F14792" t="str">
        <f>VLOOKUP(orders[[#This Row],[product_id]],Products!A:C,3,0)</f>
        <v>Appliances</v>
      </c>
      <c r="G14792">
        <v>2</v>
      </c>
      <c r="H14792" s="6">
        <v>7.2597277883088701E-2</v>
      </c>
      <c r="I14792" s="2">
        <f>VLOOKUP($E14792,
Products!$A$1:$F$201,MATCH(Orders!I$1,Products!$A$1:$F$1,0),0)</f>
        <v>25730.234720482978</v>
      </c>
      <c r="J14792" s="2">
        <f>VLOOKUP($E14792,
Products!$A$1:$F$201,MATCH(Orders!J$1,Products!$A$1:$F$1,0),0)</f>
        <v>17186.87037527658</v>
      </c>
    </row>
    <row r="14793" spans="1:10">
      <c r="A14793">
        <v>14792</v>
      </c>
      <c r="B14793" s="4">
        <v>45358</v>
      </c>
      <c r="C14793" s="10">
        <f>DATE(YEAR(orders[[#This Row],[order_date]]), MONTH(orders[[#This Row],[order_date]]), 1)</f>
        <v>45352</v>
      </c>
      <c r="D14793" t="s">
        <v>960</v>
      </c>
      <c r="E14793" t="s">
        <v>670</v>
      </c>
      <c r="F14793" t="str">
        <f>VLOOKUP(orders[[#This Row],[product_id]],Products!A:C,3,0)</f>
        <v>Electronics</v>
      </c>
      <c r="G14793">
        <v>2</v>
      </c>
      <c r="H14793" s="6">
        <v>0.10529692914695266</v>
      </c>
      <c r="I14793" s="2">
        <f>VLOOKUP($E14793,
Products!$A$1:$F$201,MATCH(Orders!I$1,Products!$A$1:$F$1,0),0)</f>
        <v>2624.8628733917722</v>
      </c>
      <c r="J14793" s="2">
        <f>VLOOKUP($E14793,
Products!$A$1:$F$201,MATCH(Orders!J$1,Products!$A$1:$F$1,0),0)</f>
        <v>1944.041928611671</v>
      </c>
    </row>
    <row r="14794" spans="1:10">
      <c r="A14794">
        <v>14793</v>
      </c>
      <c r="B14794" s="4">
        <v>45594</v>
      </c>
      <c r="C14794" s="10">
        <f>DATE(YEAR(orders[[#This Row],[order_date]]), MONTH(orders[[#This Row],[order_date]]), 1)</f>
        <v>45566</v>
      </c>
      <c r="D14794" t="s">
        <v>2042</v>
      </c>
      <c r="E14794" t="s">
        <v>649</v>
      </c>
      <c r="F14794" t="str">
        <f>VLOOKUP(orders[[#This Row],[product_id]],Products!A:C,3,0)</f>
        <v>Electronics</v>
      </c>
      <c r="G14794">
        <v>3</v>
      </c>
      <c r="H14794" s="6">
        <v>0.10148330563300643</v>
      </c>
      <c r="I14794" s="2">
        <f>VLOOKUP($E14794,
Products!$A$1:$F$201,MATCH(Orders!I$1,Products!$A$1:$F$1,0),0)</f>
        <v>13109.676759490871</v>
      </c>
      <c r="J14794" s="2">
        <f>VLOOKUP($E14794,
Products!$A$1:$F$201,MATCH(Orders!J$1,Products!$A$1:$F$1,0),0)</f>
        <v>9497.2301945627187</v>
      </c>
    </row>
    <row r="14795" spans="1:10">
      <c r="A14795">
        <v>14794</v>
      </c>
      <c r="B14795" s="4">
        <v>45560</v>
      </c>
      <c r="C14795" s="10">
        <f>DATE(YEAR(orders[[#This Row],[order_date]]), MONTH(orders[[#This Row],[order_date]]), 1)</f>
        <v>45536</v>
      </c>
      <c r="D14795" t="s">
        <v>1667</v>
      </c>
      <c r="E14795" t="s">
        <v>590</v>
      </c>
      <c r="F14795" t="str">
        <f>VLOOKUP(orders[[#This Row],[product_id]],Products!A:C,3,0)</f>
        <v>Appliances</v>
      </c>
      <c r="G14795">
        <v>1</v>
      </c>
      <c r="H14795" s="6">
        <v>7.3367137291693696E-2</v>
      </c>
      <c r="I14795" s="2">
        <f>VLOOKUP($E14795,
Products!$A$1:$F$201,MATCH(Orders!I$1,Products!$A$1:$F$1,0),0)</f>
        <v>2035.9251500591261</v>
      </c>
      <c r="J14795" s="2">
        <f>VLOOKUP($E14795,
Products!$A$1:$F$201,MATCH(Orders!J$1,Products!$A$1:$F$1,0),0)</f>
        <v>1473.8412378673991</v>
      </c>
    </row>
    <row r="14796" spans="1:10">
      <c r="A14796">
        <v>14795</v>
      </c>
      <c r="B14796" s="4">
        <v>45448</v>
      </c>
      <c r="C14796" s="10">
        <f>DATE(YEAR(orders[[#This Row],[order_date]]), MONTH(orders[[#This Row],[order_date]]), 1)</f>
        <v>45444</v>
      </c>
      <c r="D14796" t="s">
        <v>1040</v>
      </c>
      <c r="E14796" t="s">
        <v>646</v>
      </c>
      <c r="F14796" t="str">
        <f>VLOOKUP(orders[[#This Row],[product_id]],Products!A:C,3,0)</f>
        <v>Electronics</v>
      </c>
      <c r="G14796">
        <v>1</v>
      </c>
      <c r="H14796" s="6">
        <v>0.17823910521174263</v>
      </c>
      <c r="I14796" s="2">
        <f>VLOOKUP($E14796,
Products!$A$1:$F$201,MATCH(Orders!I$1,Products!$A$1:$F$1,0),0)</f>
        <v>18424.12750052143</v>
      </c>
      <c r="J14796" s="2">
        <f>VLOOKUP($E14796,
Products!$A$1:$F$201,MATCH(Orders!J$1,Products!$A$1:$F$1,0),0)</f>
        <v>14575.25356690323</v>
      </c>
    </row>
    <row r="14797" spans="1:10">
      <c r="A14797">
        <v>14796</v>
      </c>
      <c r="B14797" s="4">
        <v>45890</v>
      </c>
      <c r="C14797" s="10">
        <f>DATE(YEAR(orders[[#This Row],[order_date]]), MONTH(orders[[#This Row],[order_date]]), 1)</f>
        <v>45870</v>
      </c>
      <c r="D14797" t="s">
        <v>3797</v>
      </c>
      <c r="E14797" t="s">
        <v>627</v>
      </c>
      <c r="F14797" t="str">
        <f>VLOOKUP(orders[[#This Row],[product_id]],Products!A:C,3,0)</f>
        <v>Electronics</v>
      </c>
      <c r="G14797">
        <v>2</v>
      </c>
      <c r="H14797" s="6">
        <v>0.2044553743214754</v>
      </c>
      <c r="I14797" s="2">
        <f>VLOOKUP($E14797,
Products!$A$1:$F$201,MATCH(Orders!I$1,Products!$A$1:$F$1,0),0)</f>
        <v>21043.736386381101</v>
      </c>
      <c r="J14797" s="2">
        <f>VLOOKUP($E14797,
Products!$A$1:$F$201,MATCH(Orders!J$1,Products!$A$1:$F$1,0),0)</f>
        <v>14357.858783760659</v>
      </c>
    </row>
    <row r="14798" spans="1:10">
      <c r="A14798">
        <v>14797</v>
      </c>
      <c r="B14798" s="4">
        <v>45284</v>
      </c>
      <c r="C14798" s="10">
        <f>DATE(YEAR(orders[[#This Row],[order_date]]), MONTH(orders[[#This Row],[order_date]]), 1)</f>
        <v>45261</v>
      </c>
      <c r="D14798" t="s">
        <v>1003</v>
      </c>
      <c r="E14798" t="s">
        <v>625</v>
      </c>
      <c r="F14798" t="str">
        <f>VLOOKUP(orders[[#This Row],[product_id]],Products!A:C,3,0)</f>
        <v>Electronics</v>
      </c>
      <c r="G14798">
        <v>1</v>
      </c>
      <c r="H14798" s="6">
        <v>0.22642384242987906</v>
      </c>
      <c r="I14798" s="2">
        <f>VLOOKUP($E14798,
Products!$A$1:$F$201,MATCH(Orders!I$1,Products!$A$1:$F$1,0),0)</f>
        <v>11578.815958005471</v>
      </c>
      <c r="J14798" s="2">
        <f>VLOOKUP($E14798,
Products!$A$1:$F$201,MATCH(Orders!J$1,Products!$A$1:$F$1,0),0)</f>
        <v>7854.7306959992193</v>
      </c>
    </row>
    <row r="14799" spans="1:10">
      <c r="A14799">
        <v>14798</v>
      </c>
      <c r="B14799" s="4">
        <v>45963</v>
      </c>
      <c r="C14799" s="10">
        <f>DATE(YEAR(orders[[#This Row],[order_date]]), MONTH(orders[[#This Row],[order_date]]), 1)</f>
        <v>45962</v>
      </c>
      <c r="D14799" t="s">
        <v>1750</v>
      </c>
      <c r="E14799" t="s">
        <v>587</v>
      </c>
      <c r="F14799" t="str">
        <f>VLOOKUP(orders[[#This Row],[product_id]],Products!A:C,3,0)</f>
        <v>Electronics</v>
      </c>
      <c r="G14799">
        <v>1</v>
      </c>
      <c r="H14799" s="6">
        <v>0.12466655594601138</v>
      </c>
      <c r="I14799" s="2">
        <f>VLOOKUP($E14799,
Products!$A$1:$F$201,MATCH(Orders!I$1,Products!$A$1:$F$1,0),0)</f>
        <v>16527.367619686949</v>
      </c>
      <c r="J14799" s="2">
        <f>VLOOKUP($E14799,
Products!$A$1:$F$201,MATCH(Orders!J$1,Products!$A$1:$F$1,0),0)</f>
        <v>12533.62883070202</v>
      </c>
    </row>
    <row r="14800" spans="1:10">
      <c r="A14800">
        <v>14799</v>
      </c>
      <c r="B14800" s="4">
        <v>45651</v>
      </c>
      <c r="C14800" s="10">
        <f>DATE(YEAR(orders[[#This Row],[order_date]]), MONTH(orders[[#This Row],[order_date]]), 1)</f>
        <v>45627</v>
      </c>
      <c r="D14800" t="s">
        <v>1183</v>
      </c>
      <c r="E14800" t="s">
        <v>699</v>
      </c>
      <c r="F14800" t="str">
        <f>VLOOKUP(orders[[#This Row],[product_id]],Products!A:C,3,0)</f>
        <v>Appliances</v>
      </c>
      <c r="G14800">
        <v>2</v>
      </c>
      <c r="H14800" s="6">
        <v>7.6271327211300727E-2</v>
      </c>
      <c r="I14800" s="2">
        <f>VLOOKUP($E14800,
Products!$A$1:$F$201,MATCH(Orders!I$1,Products!$A$1:$F$1,0),0)</f>
        <v>25091.998133165329</v>
      </c>
      <c r="J14800" s="2">
        <f>VLOOKUP($E14800,
Products!$A$1:$F$201,MATCH(Orders!J$1,Products!$A$1:$F$1,0),0)</f>
        <v>18464.226825266349</v>
      </c>
    </row>
    <row r="14801" spans="1:10">
      <c r="A14801">
        <v>14800</v>
      </c>
      <c r="B14801" s="4">
        <v>45599</v>
      </c>
      <c r="C14801" s="10">
        <f>DATE(YEAR(orders[[#This Row],[order_date]]), MONTH(orders[[#This Row],[order_date]]), 1)</f>
        <v>45597</v>
      </c>
      <c r="D14801" t="s">
        <v>2497</v>
      </c>
      <c r="E14801" t="s">
        <v>625</v>
      </c>
      <c r="F14801" t="str">
        <f>VLOOKUP(orders[[#This Row],[product_id]],Products!A:C,3,0)</f>
        <v>Electronics</v>
      </c>
      <c r="G14801">
        <v>3</v>
      </c>
      <c r="H14801" s="6">
        <v>0.11471236248599381</v>
      </c>
      <c r="I14801" s="2">
        <f>VLOOKUP($E14801,
Products!$A$1:$F$201,MATCH(Orders!I$1,Products!$A$1:$F$1,0),0)</f>
        <v>11578.815958005471</v>
      </c>
      <c r="J14801" s="2">
        <f>VLOOKUP($E14801,
Products!$A$1:$F$201,MATCH(Orders!J$1,Products!$A$1:$F$1,0),0)</f>
        <v>7854.7306959992193</v>
      </c>
    </row>
    <row r="14802" spans="1:10">
      <c r="A14802">
        <v>14801</v>
      </c>
      <c r="B14802" s="4">
        <v>45158</v>
      </c>
      <c r="C14802" s="10">
        <f>DATE(YEAR(orders[[#This Row],[order_date]]), MONTH(orders[[#This Row],[order_date]]), 1)</f>
        <v>45139</v>
      </c>
      <c r="D14802" t="s">
        <v>4537</v>
      </c>
      <c r="E14802" t="s">
        <v>666</v>
      </c>
      <c r="F14802" t="str">
        <f>VLOOKUP(orders[[#This Row],[product_id]],Products!A:C,3,0)</f>
        <v>Electronics</v>
      </c>
      <c r="G14802">
        <v>2</v>
      </c>
      <c r="H14802" s="6">
        <v>0.23248641546715551</v>
      </c>
      <c r="I14802" s="2">
        <f>VLOOKUP($E14802,
Products!$A$1:$F$201,MATCH(Orders!I$1,Products!$A$1:$F$1,0),0)</f>
        <v>28450.587044878092</v>
      </c>
      <c r="J14802" s="2">
        <f>VLOOKUP($E14802,
Products!$A$1:$F$201,MATCH(Orders!J$1,Products!$A$1:$F$1,0),0)</f>
        <v>22337.584649075441</v>
      </c>
    </row>
    <row r="14803" spans="1:10">
      <c r="A14803">
        <v>14802</v>
      </c>
      <c r="B14803" s="4">
        <v>45397</v>
      </c>
      <c r="C14803" s="10">
        <f>DATE(YEAR(orders[[#This Row],[order_date]]), MONTH(orders[[#This Row],[order_date]]), 1)</f>
        <v>45383</v>
      </c>
      <c r="D14803" t="s">
        <v>3225</v>
      </c>
      <c r="E14803" t="s">
        <v>610</v>
      </c>
      <c r="F14803" t="str">
        <f>VLOOKUP(orders[[#This Row],[product_id]],Products!A:C,3,0)</f>
        <v>Appliances</v>
      </c>
      <c r="G14803">
        <v>2</v>
      </c>
      <c r="H14803" s="6">
        <v>0.14093240448364217</v>
      </c>
      <c r="I14803" s="2">
        <f>VLOOKUP($E14803,
Products!$A$1:$F$201,MATCH(Orders!I$1,Products!$A$1:$F$1,0),0)</f>
        <v>23456.386855186989</v>
      </c>
      <c r="J14803" s="2">
        <f>VLOOKUP($E14803,
Products!$A$1:$F$201,MATCH(Orders!J$1,Products!$A$1:$F$1,0),0)</f>
        <v>16522.385271144129</v>
      </c>
    </row>
    <row r="14804" spans="1:10">
      <c r="A14804">
        <v>14803</v>
      </c>
      <c r="B14804" s="4">
        <v>45565</v>
      </c>
      <c r="C14804" s="10">
        <f>DATE(YEAR(orders[[#This Row],[order_date]]), MONTH(orders[[#This Row],[order_date]]), 1)</f>
        <v>45536</v>
      </c>
      <c r="D14804" t="s">
        <v>1667</v>
      </c>
      <c r="E14804" t="s">
        <v>587</v>
      </c>
      <c r="F14804" t="str">
        <f>VLOOKUP(orders[[#This Row],[product_id]],Products!A:C,3,0)</f>
        <v>Electronics</v>
      </c>
      <c r="G14804">
        <v>2</v>
      </c>
      <c r="H14804" s="6">
        <v>0.20454346256406636</v>
      </c>
      <c r="I14804" s="2">
        <f>VLOOKUP($E14804,
Products!$A$1:$F$201,MATCH(Orders!I$1,Products!$A$1:$F$1,0),0)</f>
        <v>16527.367619686949</v>
      </c>
      <c r="J14804" s="2">
        <f>VLOOKUP($E14804,
Products!$A$1:$F$201,MATCH(Orders!J$1,Products!$A$1:$F$1,0),0)</f>
        <v>12533.62883070202</v>
      </c>
    </row>
    <row r="14805" spans="1:10">
      <c r="A14805">
        <v>14804</v>
      </c>
      <c r="B14805" s="4">
        <v>45486</v>
      </c>
      <c r="C14805" s="10">
        <f>DATE(YEAR(orders[[#This Row],[order_date]]), MONTH(orders[[#This Row],[order_date]]), 1)</f>
        <v>45474</v>
      </c>
      <c r="D14805" t="s">
        <v>4455</v>
      </c>
      <c r="E14805" t="s">
        <v>597</v>
      </c>
      <c r="F14805" t="str">
        <f>VLOOKUP(orders[[#This Row],[product_id]],Products!A:C,3,0)</f>
        <v>Appliances</v>
      </c>
      <c r="G14805">
        <v>2</v>
      </c>
      <c r="H14805" s="6">
        <v>9.3839535339914668E-2</v>
      </c>
      <c r="I14805" s="2">
        <f>VLOOKUP($E14805,
Products!$A$1:$F$201,MATCH(Orders!I$1,Products!$A$1:$F$1,0),0)</f>
        <v>22545.827750919081</v>
      </c>
      <c r="J14805" s="2">
        <f>VLOOKUP($E14805,
Products!$A$1:$F$201,MATCH(Orders!J$1,Products!$A$1:$F$1,0),0)</f>
        <v>15091.172935360129</v>
      </c>
    </row>
    <row r="14806" spans="1:10">
      <c r="A14806">
        <v>14805</v>
      </c>
      <c r="B14806" s="4">
        <v>45499</v>
      </c>
      <c r="C14806" s="10">
        <f>DATE(YEAR(orders[[#This Row],[order_date]]), MONTH(orders[[#This Row],[order_date]]), 1)</f>
        <v>45474</v>
      </c>
      <c r="D14806" t="s">
        <v>1175</v>
      </c>
      <c r="E14806" t="s">
        <v>668</v>
      </c>
      <c r="F14806" t="str">
        <f>VLOOKUP(orders[[#This Row],[product_id]],Products!A:C,3,0)</f>
        <v>Electronics</v>
      </c>
      <c r="G14806">
        <v>2</v>
      </c>
      <c r="H14806" s="6">
        <v>0.11401203692072047</v>
      </c>
      <c r="I14806" s="2">
        <f>VLOOKUP($E14806,
Products!$A$1:$F$201,MATCH(Orders!I$1,Products!$A$1:$F$1,0),0)</f>
        <v>23702.058773663419</v>
      </c>
      <c r="J14806" s="2">
        <f>VLOOKUP($E14806,
Products!$A$1:$F$201,MATCH(Orders!J$1,Products!$A$1:$F$1,0),0)</f>
        <v>17657.804767621328</v>
      </c>
    </row>
    <row r="14807" spans="1:10">
      <c r="A14807">
        <v>14806</v>
      </c>
      <c r="B14807" s="4">
        <v>45528</v>
      </c>
      <c r="C14807" s="10">
        <f>DATE(YEAR(orders[[#This Row],[order_date]]), MONTH(orders[[#This Row],[order_date]]), 1)</f>
        <v>45505</v>
      </c>
      <c r="D14807" t="s">
        <v>4126</v>
      </c>
      <c r="E14807" t="s">
        <v>670</v>
      </c>
      <c r="F14807" t="str">
        <f>VLOOKUP(orders[[#This Row],[product_id]],Products!A:C,3,0)</f>
        <v>Electronics</v>
      </c>
      <c r="G14807">
        <v>1</v>
      </c>
      <c r="H14807" s="6">
        <v>0.21671227315008704</v>
      </c>
      <c r="I14807" s="2">
        <f>VLOOKUP($E14807,
Products!$A$1:$F$201,MATCH(Orders!I$1,Products!$A$1:$F$1,0),0)</f>
        <v>2624.8628733917722</v>
      </c>
      <c r="J14807" s="2">
        <f>VLOOKUP($E14807,
Products!$A$1:$F$201,MATCH(Orders!J$1,Products!$A$1:$F$1,0),0)</f>
        <v>1944.041928611671</v>
      </c>
    </row>
    <row r="14808" spans="1:10">
      <c r="A14808">
        <v>14807</v>
      </c>
      <c r="B14808" s="4">
        <v>45181</v>
      </c>
      <c r="C14808" s="10">
        <f>DATE(YEAR(orders[[#This Row],[order_date]]), MONTH(orders[[#This Row],[order_date]]), 1)</f>
        <v>45170</v>
      </c>
      <c r="D14808" t="s">
        <v>3520</v>
      </c>
      <c r="E14808" t="s">
        <v>545</v>
      </c>
      <c r="F14808" t="str">
        <f>VLOOKUP(orders[[#This Row],[product_id]],Products!A:C,3,0)</f>
        <v>Electronics</v>
      </c>
      <c r="G14808">
        <v>1</v>
      </c>
      <c r="H14808" s="6">
        <v>0.13268158049952761</v>
      </c>
      <c r="I14808" s="2">
        <f>VLOOKUP($E14808,
Products!$A$1:$F$201,MATCH(Orders!I$1,Products!$A$1:$F$1,0),0)</f>
        <v>11292.44914297154</v>
      </c>
      <c r="J14808" s="2">
        <f>VLOOKUP($E14808,
Products!$A$1:$F$201,MATCH(Orders!J$1,Products!$A$1:$F$1,0),0)</f>
        <v>7616.0274340726546</v>
      </c>
    </row>
    <row r="14809" spans="1:10">
      <c r="A14809">
        <v>14808</v>
      </c>
      <c r="B14809" s="4">
        <v>45528</v>
      </c>
      <c r="C14809" s="10">
        <f>DATE(YEAR(orders[[#This Row],[order_date]]), MONTH(orders[[#This Row],[order_date]]), 1)</f>
        <v>45505</v>
      </c>
      <c r="D14809" t="s">
        <v>1295</v>
      </c>
      <c r="E14809" t="s">
        <v>641</v>
      </c>
      <c r="F14809" t="str">
        <f>VLOOKUP(orders[[#This Row],[product_id]],Products!A:C,3,0)</f>
        <v>Appliances</v>
      </c>
      <c r="G14809">
        <v>2</v>
      </c>
      <c r="H14809" s="6">
        <v>5.7363882748806952E-2</v>
      </c>
      <c r="I14809" s="2">
        <f>VLOOKUP($E14809,
Products!$A$1:$F$201,MATCH(Orders!I$1,Products!$A$1:$F$1,0),0)</f>
        <v>27167.965718506261</v>
      </c>
      <c r="J14809" s="2">
        <f>VLOOKUP($E14809,
Products!$A$1:$F$201,MATCH(Orders!J$1,Products!$A$1:$F$1,0),0)</f>
        <v>19748.025676381669</v>
      </c>
    </row>
    <row r="14810" spans="1:10">
      <c r="A14810">
        <v>14809</v>
      </c>
      <c r="B14810" s="4">
        <v>45206</v>
      </c>
      <c r="C14810" s="10">
        <f>DATE(YEAR(orders[[#This Row],[order_date]]), MONTH(orders[[#This Row],[order_date]]), 1)</f>
        <v>45200</v>
      </c>
      <c r="D14810" t="s">
        <v>2694</v>
      </c>
      <c r="E14810" t="s">
        <v>559</v>
      </c>
      <c r="F14810" t="str">
        <f>VLOOKUP(orders[[#This Row],[product_id]],Products!A:C,3,0)</f>
        <v>Electronics</v>
      </c>
      <c r="G14810">
        <v>3</v>
      </c>
      <c r="H14810" s="6">
        <v>0.17962845024492771</v>
      </c>
      <c r="I14810" s="2">
        <f>VLOOKUP($E14810,
Products!$A$1:$F$201,MATCH(Orders!I$1,Products!$A$1:$F$1,0),0)</f>
        <v>2588.546892391822</v>
      </c>
      <c r="J14810" s="2">
        <f>VLOOKUP($E14810,
Products!$A$1:$F$201,MATCH(Orders!J$1,Products!$A$1:$F$1,0),0)</f>
        <v>1942.6863840762869</v>
      </c>
    </row>
    <row r="14811" spans="1:10">
      <c r="A14811">
        <v>14810</v>
      </c>
      <c r="B14811" s="4">
        <v>45043</v>
      </c>
      <c r="C14811" s="10">
        <f>DATE(YEAR(orders[[#This Row],[order_date]]), MONTH(orders[[#This Row],[order_date]]), 1)</f>
        <v>45017</v>
      </c>
      <c r="D14811" t="s">
        <v>3545</v>
      </c>
      <c r="E14811" t="s">
        <v>594</v>
      </c>
      <c r="F14811" t="str">
        <f>VLOOKUP(orders[[#This Row],[product_id]],Products!A:C,3,0)</f>
        <v>Electronics</v>
      </c>
      <c r="G14811">
        <v>2</v>
      </c>
      <c r="H14811" s="6">
        <v>0.20281628042872726</v>
      </c>
      <c r="I14811" s="2">
        <f>VLOOKUP($E14811,
Products!$A$1:$F$201,MATCH(Orders!I$1,Products!$A$1:$F$1,0),0)</f>
        <v>19992.108086337241</v>
      </c>
      <c r="J14811" s="2">
        <f>VLOOKUP($E14811,
Products!$A$1:$F$201,MATCH(Orders!J$1,Products!$A$1:$F$1,0),0)</f>
        <v>14456.6967044005</v>
      </c>
    </row>
    <row r="14812" spans="1:10">
      <c r="A14812">
        <v>14811</v>
      </c>
      <c r="B14812" s="4">
        <v>45536</v>
      </c>
      <c r="C14812" s="10">
        <f>DATE(YEAR(orders[[#This Row],[order_date]]), MONTH(orders[[#This Row],[order_date]]), 1)</f>
        <v>45536</v>
      </c>
      <c r="D14812" t="s">
        <v>4571</v>
      </c>
      <c r="E14812" t="s">
        <v>640</v>
      </c>
      <c r="F14812" t="str">
        <f>VLOOKUP(orders[[#This Row],[product_id]],Products!A:C,3,0)</f>
        <v>Electronics</v>
      </c>
      <c r="G14812">
        <v>1</v>
      </c>
      <c r="H14812" s="6">
        <v>0.17311580222512016</v>
      </c>
      <c r="I14812" s="2">
        <f>VLOOKUP($E14812,
Products!$A$1:$F$201,MATCH(Orders!I$1,Products!$A$1:$F$1,0),0)</f>
        <v>28588.897930669911</v>
      </c>
      <c r="J14812" s="2">
        <f>VLOOKUP($E14812,
Products!$A$1:$F$201,MATCH(Orders!J$1,Products!$A$1:$F$1,0),0)</f>
        <v>20681.16336734363</v>
      </c>
    </row>
    <row r="14813" spans="1:10">
      <c r="A14813">
        <v>14812</v>
      </c>
      <c r="B14813" s="4">
        <v>45778</v>
      </c>
      <c r="C14813" s="10">
        <f>DATE(YEAR(orders[[#This Row],[order_date]]), MONTH(orders[[#This Row],[order_date]]), 1)</f>
        <v>45778</v>
      </c>
      <c r="D14813" t="s">
        <v>3139</v>
      </c>
      <c r="E14813" t="s">
        <v>507</v>
      </c>
      <c r="F14813" t="str">
        <f>VLOOKUP(orders[[#This Row],[product_id]],Products!A:C,3,0)</f>
        <v>Electronics</v>
      </c>
      <c r="G14813">
        <v>3</v>
      </c>
      <c r="H14813" s="6">
        <v>0.20417994216713617</v>
      </c>
      <c r="I14813" s="2">
        <f>VLOOKUP($E14813,
Products!$A$1:$F$201,MATCH(Orders!I$1,Products!$A$1:$F$1,0),0)</f>
        <v>28502.89768049858</v>
      </c>
      <c r="J14813" s="2">
        <f>VLOOKUP($E14813,
Products!$A$1:$F$201,MATCH(Orders!J$1,Products!$A$1:$F$1,0),0)</f>
        <v>20477.83623923226</v>
      </c>
    </row>
    <row r="14814" spans="1:10">
      <c r="A14814">
        <v>14813</v>
      </c>
      <c r="B14814" s="4">
        <v>45224</v>
      </c>
      <c r="C14814" s="10">
        <f>DATE(YEAR(orders[[#This Row],[order_date]]), MONTH(orders[[#This Row],[order_date]]), 1)</f>
        <v>45200</v>
      </c>
      <c r="D14814" t="s">
        <v>3695</v>
      </c>
      <c r="E14814" t="s">
        <v>602</v>
      </c>
      <c r="F14814" t="str">
        <f>VLOOKUP(orders[[#This Row],[product_id]],Products!A:C,3,0)</f>
        <v>Appliances</v>
      </c>
      <c r="G14814">
        <v>3</v>
      </c>
      <c r="H14814" s="6">
        <v>5.1264971143465413E-2</v>
      </c>
      <c r="I14814" s="2">
        <f>VLOOKUP($E14814,
Products!$A$1:$F$201,MATCH(Orders!I$1,Products!$A$1:$F$1,0),0)</f>
        <v>22834.95547197924</v>
      </c>
      <c r="J14814" s="2">
        <f>VLOOKUP($E14814,
Products!$A$1:$F$201,MATCH(Orders!J$1,Products!$A$1:$F$1,0),0)</f>
        <v>17972.460052660601</v>
      </c>
    </row>
    <row r="14815" spans="1:10">
      <c r="A14815">
        <v>14814</v>
      </c>
      <c r="B14815" s="4">
        <v>45842</v>
      </c>
      <c r="C14815" s="10">
        <f>DATE(YEAR(orders[[#This Row],[order_date]]), MONTH(orders[[#This Row],[order_date]]), 1)</f>
        <v>45839</v>
      </c>
      <c r="D14815" t="s">
        <v>4654</v>
      </c>
      <c r="E14815" t="s">
        <v>561</v>
      </c>
      <c r="F14815" t="str">
        <f>VLOOKUP(orders[[#This Row],[product_id]],Products!A:C,3,0)</f>
        <v>Appliances</v>
      </c>
      <c r="G14815">
        <v>1</v>
      </c>
      <c r="H14815" s="6">
        <v>0.13598661456687836</v>
      </c>
      <c r="I14815" s="2">
        <f>VLOOKUP($E14815,
Products!$A$1:$F$201,MATCH(Orders!I$1,Products!$A$1:$F$1,0),0)</f>
        <v>23155.073093252329</v>
      </c>
      <c r="J14815" s="2">
        <f>VLOOKUP($E14815,
Products!$A$1:$F$201,MATCH(Orders!J$1,Products!$A$1:$F$1,0),0)</f>
        <v>17849.867849807979</v>
      </c>
    </row>
    <row r="14816" spans="1:10">
      <c r="A14816">
        <v>14815</v>
      </c>
      <c r="B14816" s="4">
        <v>45444</v>
      </c>
      <c r="C14816" s="10">
        <f>DATE(YEAR(orders[[#This Row],[order_date]]), MONTH(orders[[#This Row],[order_date]]), 1)</f>
        <v>45444</v>
      </c>
      <c r="D14816" t="s">
        <v>2275</v>
      </c>
      <c r="E14816" t="s">
        <v>609</v>
      </c>
      <c r="F14816" t="str">
        <f>VLOOKUP(orders[[#This Row],[product_id]],Products!A:C,3,0)</f>
        <v>Appliances</v>
      </c>
      <c r="G14816">
        <v>2</v>
      </c>
      <c r="H14816" s="6">
        <v>0.13967340584002774</v>
      </c>
      <c r="I14816" s="2">
        <f>VLOOKUP($E14816,
Products!$A$1:$F$201,MATCH(Orders!I$1,Products!$A$1:$F$1,0),0)</f>
        <v>2159.5378031052392</v>
      </c>
      <c r="J14816" s="2">
        <f>VLOOKUP($E14816,
Products!$A$1:$F$201,MATCH(Orders!J$1,Products!$A$1:$F$1,0),0)</f>
        <v>1501.9415981313371</v>
      </c>
    </row>
    <row r="14817" spans="1:10">
      <c r="A14817">
        <v>14816</v>
      </c>
      <c r="B14817" s="4">
        <v>45304</v>
      </c>
      <c r="C14817" s="10">
        <f>DATE(YEAR(orders[[#This Row],[order_date]]), MONTH(orders[[#This Row],[order_date]]), 1)</f>
        <v>45292</v>
      </c>
      <c r="D14817" t="s">
        <v>1151</v>
      </c>
      <c r="E14817" t="s">
        <v>629</v>
      </c>
      <c r="F14817" t="str">
        <f>VLOOKUP(orders[[#This Row],[product_id]],Products!A:C,3,0)</f>
        <v>Electronics</v>
      </c>
      <c r="G14817">
        <v>1</v>
      </c>
      <c r="H14817" s="6">
        <v>0.23414305189278506</v>
      </c>
      <c r="I14817" s="2">
        <f>VLOOKUP($E14817,
Products!$A$1:$F$201,MATCH(Orders!I$1,Products!$A$1:$F$1,0),0)</f>
        <v>12411.13061655427</v>
      </c>
      <c r="J14817" s="2">
        <f>VLOOKUP($E14817,
Products!$A$1:$F$201,MATCH(Orders!J$1,Products!$A$1:$F$1,0),0)</f>
        <v>9821.2729118635452</v>
      </c>
    </row>
    <row r="14818" spans="1:10">
      <c r="A14818">
        <v>14817</v>
      </c>
      <c r="B14818" s="4">
        <v>45352</v>
      </c>
      <c r="C14818" s="10">
        <f>DATE(YEAR(orders[[#This Row],[order_date]]), MONTH(orders[[#This Row],[order_date]]), 1)</f>
        <v>45352</v>
      </c>
      <c r="D14818" t="s">
        <v>2712</v>
      </c>
      <c r="E14818" t="s">
        <v>690</v>
      </c>
      <c r="F14818" t="str">
        <f>VLOOKUP(orders[[#This Row],[product_id]],Products!A:C,3,0)</f>
        <v>Electronics</v>
      </c>
      <c r="G14818">
        <v>1</v>
      </c>
      <c r="H14818" s="6">
        <v>0.18258442933481339</v>
      </c>
      <c r="I14818" s="2">
        <f>VLOOKUP($E14818,
Products!$A$1:$F$201,MATCH(Orders!I$1,Products!$A$1:$F$1,0),0)</f>
        <v>2338.2059552139431</v>
      </c>
      <c r="J14818" s="2">
        <f>VLOOKUP($E14818,
Products!$A$1:$F$201,MATCH(Orders!J$1,Products!$A$1:$F$1,0),0)</f>
        <v>1708.028418793489</v>
      </c>
    </row>
    <row r="14819" spans="1:10">
      <c r="A14819">
        <v>14818</v>
      </c>
      <c r="B14819" s="4">
        <v>45463</v>
      </c>
      <c r="C14819" s="10">
        <f>DATE(YEAR(orders[[#This Row],[order_date]]), MONTH(orders[[#This Row],[order_date]]), 1)</f>
        <v>45444</v>
      </c>
      <c r="D14819" t="s">
        <v>2666</v>
      </c>
      <c r="E14819" t="s">
        <v>682</v>
      </c>
      <c r="F14819" t="str">
        <f>VLOOKUP(orders[[#This Row],[product_id]],Products!A:C,3,0)</f>
        <v>Electronics</v>
      </c>
      <c r="G14819">
        <v>1</v>
      </c>
      <c r="H14819" s="6">
        <v>0.16980611321998865</v>
      </c>
      <c r="I14819" s="2">
        <f>VLOOKUP($E14819,
Products!$A$1:$F$201,MATCH(Orders!I$1,Products!$A$1:$F$1,0),0)</f>
        <v>32533.33990892916</v>
      </c>
      <c r="J14819" s="2">
        <f>VLOOKUP($E14819,
Products!$A$1:$F$201,MATCH(Orders!J$1,Products!$A$1:$F$1,0),0)</f>
        <v>22734.712471507952</v>
      </c>
    </row>
    <row r="14820" spans="1:10">
      <c r="A14820">
        <v>14819</v>
      </c>
      <c r="B14820" s="4">
        <v>45479</v>
      </c>
      <c r="C14820" s="10">
        <f>DATE(YEAR(orders[[#This Row],[order_date]]), MONTH(orders[[#This Row],[order_date]]), 1)</f>
        <v>45474</v>
      </c>
      <c r="D14820" t="s">
        <v>804</v>
      </c>
      <c r="E14820" t="s">
        <v>702</v>
      </c>
      <c r="F14820" t="str">
        <f>VLOOKUP(orders[[#This Row],[product_id]],Products!A:C,3,0)</f>
        <v>Electronics</v>
      </c>
      <c r="G14820">
        <v>2</v>
      </c>
      <c r="H14820" s="6">
        <v>0.18625710875179952</v>
      </c>
      <c r="I14820" s="2">
        <f>VLOOKUP($E14820,
Products!$A$1:$F$201,MATCH(Orders!I$1,Products!$A$1:$F$1,0),0)</f>
        <v>11240.591105652349</v>
      </c>
      <c r="J14820" s="2">
        <f>VLOOKUP($E14820,
Products!$A$1:$F$201,MATCH(Orders!J$1,Products!$A$1:$F$1,0),0)</f>
        <v>7671.9523119121068</v>
      </c>
    </row>
    <row r="14821" spans="1:10">
      <c r="A14821">
        <v>14820</v>
      </c>
      <c r="B14821" s="4">
        <v>45095</v>
      </c>
      <c r="C14821" s="10">
        <f>DATE(YEAR(orders[[#This Row],[order_date]]), MONTH(orders[[#This Row],[order_date]]), 1)</f>
        <v>45078</v>
      </c>
      <c r="D14821" t="s">
        <v>1360</v>
      </c>
      <c r="E14821" t="s">
        <v>630</v>
      </c>
      <c r="F14821" t="str">
        <f>VLOOKUP(orders[[#This Row],[product_id]],Products!A:C,3,0)</f>
        <v>Electronics</v>
      </c>
      <c r="G14821">
        <v>3</v>
      </c>
      <c r="H14821" s="6">
        <v>0.17248307564046095</v>
      </c>
      <c r="I14821" s="2">
        <f>VLOOKUP($E14821,
Products!$A$1:$F$201,MATCH(Orders!I$1,Products!$A$1:$F$1,0),0)</f>
        <v>20513.60683859466</v>
      </c>
      <c r="J14821" s="2">
        <f>VLOOKUP($E14821,
Products!$A$1:$F$201,MATCH(Orders!J$1,Products!$A$1:$F$1,0),0)</f>
        <v>14929.268600567289</v>
      </c>
    </row>
    <row r="14822" spans="1:10">
      <c r="A14822">
        <v>14821</v>
      </c>
      <c r="B14822" s="4">
        <v>45441</v>
      </c>
      <c r="C14822" s="10">
        <f>DATE(YEAR(orders[[#This Row],[order_date]]), MONTH(orders[[#This Row],[order_date]]), 1)</f>
        <v>45413</v>
      </c>
      <c r="D14822" t="s">
        <v>1784</v>
      </c>
      <c r="E14822" t="s">
        <v>583</v>
      </c>
      <c r="F14822" t="str">
        <f>VLOOKUP(orders[[#This Row],[product_id]],Products!A:C,3,0)</f>
        <v>Electronics</v>
      </c>
      <c r="G14822">
        <v>3</v>
      </c>
      <c r="H14822" s="6">
        <v>0.21326648715592686</v>
      </c>
      <c r="I14822" s="2">
        <f>VLOOKUP($E14822,
Products!$A$1:$F$201,MATCH(Orders!I$1,Products!$A$1:$F$1,0),0)</f>
        <v>22677.574574249091</v>
      </c>
      <c r="J14822" s="2">
        <f>VLOOKUP($E14822,
Products!$A$1:$F$201,MATCH(Orders!J$1,Products!$A$1:$F$1,0),0)</f>
        <v>16593.91273362303</v>
      </c>
    </row>
    <row r="14823" spans="1:10">
      <c r="A14823">
        <v>14822</v>
      </c>
      <c r="B14823" s="4">
        <v>45356</v>
      </c>
      <c r="C14823" s="10">
        <f>DATE(YEAR(orders[[#This Row],[order_date]]), MONTH(orders[[#This Row],[order_date]]), 1)</f>
        <v>45352</v>
      </c>
      <c r="D14823" t="s">
        <v>3780</v>
      </c>
      <c r="E14823" t="s">
        <v>513</v>
      </c>
      <c r="F14823" t="str">
        <f>VLOOKUP(orders[[#This Row],[product_id]],Products!A:C,3,0)</f>
        <v>Electronics</v>
      </c>
      <c r="G14823">
        <v>1</v>
      </c>
      <c r="H14823" s="6">
        <v>0.16310123663186013</v>
      </c>
      <c r="I14823" s="2">
        <f>VLOOKUP($E14823,
Products!$A$1:$F$201,MATCH(Orders!I$1,Products!$A$1:$F$1,0),0)</f>
        <v>2370.6748519187499</v>
      </c>
      <c r="J14823" s="2">
        <f>VLOOKUP($E14823,
Products!$A$1:$F$201,MATCH(Orders!J$1,Products!$A$1:$F$1,0),0)</f>
        <v>1742.1190905744229</v>
      </c>
    </row>
    <row r="14824" spans="1:10">
      <c r="A14824">
        <v>14823</v>
      </c>
      <c r="B14824" s="4">
        <v>45495</v>
      </c>
      <c r="C14824" s="10">
        <f>DATE(YEAR(orders[[#This Row],[order_date]]), MONTH(orders[[#This Row],[order_date]]), 1)</f>
        <v>45474</v>
      </c>
      <c r="D14824" t="s">
        <v>2061</v>
      </c>
      <c r="E14824" t="s">
        <v>589</v>
      </c>
      <c r="F14824" t="str">
        <f>VLOOKUP(orders[[#This Row],[product_id]],Products!A:C,3,0)</f>
        <v>Appliances</v>
      </c>
      <c r="G14824">
        <v>2</v>
      </c>
      <c r="H14824" s="6">
        <v>0.12713229702273118</v>
      </c>
      <c r="I14824" s="2">
        <f>VLOOKUP($E14824,
Products!$A$1:$F$201,MATCH(Orders!I$1,Products!$A$1:$F$1,0),0)</f>
        <v>6227.1351854710047</v>
      </c>
      <c r="J14824" s="2">
        <f>VLOOKUP($E14824,
Products!$A$1:$F$201,MATCH(Orders!J$1,Products!$A$1:$F$1,0),0)</f>
        <v>4146.7707671772396</v>
      </c>
    </row>
    <row r="14825" spans="1:10">
      <c r="A14825">
        <v>14824</v>
      </c>
      <c r="B14825" s="4">
        <v>45009</v>
      </c>
      <c r="C14825" s="10">
        <f>DATE(YEAR(orders[[#This Row],[order_date]]), MONTH(orders[[#This Row],[order_date]]), 1)</f>
        <v>44986</v>
      </c>
      <c r="D14825" t="s">
        <v>1639</v>
      </c>
      <c r="E14825" t="s">
        <v>696</v>
      </c>
      <c r="F14825" t="str">
        <f>VLOOKUP(orders[[#This Row],[product_id]],Products!A:C,3,0)</f>
        <v>Electronics</v>
      </c>
      <c r="G14825">
        <v>2</v>
      </c>
      <c r="H14825" s="6">
        <v>0.21402319009478019</v>
      </c>
      <c r="I14825" s="2">
        <f>VLOOKUP($E14825,
Products!$A$1:$F$201,MATCH(Orders!I$1,Products!$A$1:$F$1,0),0)</f>
        <v>2723.6534496184809</v>
      </c>
      <c r="J14825" s="2">
        <f>VLOOKUP($E14825,
Products!$A$1:$F$201,MATCH(Orders!J$1,Products!$A$1:$F$1,0),0)</f>
        <v>1872.4715951823</v>
      </c>
    </row>
    <row r="14826" spans="1:10">
      <c r="A14826">
        <v>14825</v>
      </c>
      <c r="B14826" s="4">
        <v>45256</v>
      </c>
      <c r="C14826" s="10">
        <f>DATE(YEAR(orders[[#This Row],[order_date]]), MONTH(orders[[#This Row],[order_date]]), 1)</f>
        <v>45231</v>
      </c>
      <c r="D14826" t="s">
        <v>2164</v>
      </c>
      <c r="E14826" t="s">
        <v>587</v>
      </c>
      <c r="F14826" t="str">
        <f>VLOOKUP(orders[[#This Row],[product_id]],Products!A:C,3,0)</f>
        <v>Electronics</v>
      </c>
      <c r="G14826">
        <v>2</v>
      </c>
      <c r="H14826" s="6">
        <v>0.1415307055440391</v>
      </c>
      <c r="I14826" s="2">
        <f>VLOOKUP($E14826,
Products!$A$1:$F$201,MATCH(Orders!I$1,Products!$A$1:$F$1,0),0)</f>
        <v>16527.367619686949</v>
      </c>
      <c r="J14826" s="2">
        <f>VLOOKUP($E14826,
Products!$A$1:$F$201,MATCH(Orders!J$1,Products!$A$1:$F$1,0),0)</f>
        <v>12533.62883070202</v>
      </c>
    </row>
    <row r="14827" spans="1:10">
      <c r="A14827">
        <v>14826</v>
      </c>
      <c r="B14827" s="4">
        <v>45617</v>
      </c>
      <c r="C14827" s="10">
        <f>DATE(YEAR(orders[[#This Row],[order_date]]), MONTH(orders[[#This Row],[order_date]]), 1)</f>
        <v>45597</v>
      </c>
      <c r="D14827" t="s">
        <v>4690</v>
      </c>
      <c r="E14827" t="s">
        <v>704</v>
      </c>
      <c r="F14827" t="str">
        <f>VLOOKUP(orders[[#This Row],[product_id]],Products!A:C,3,0)</f>
        <v>Electronics</v>
      </c>
      <c r="G14827">
        <v>3</v>
      </c>
      <c r="H14827" s="6">
        <v>0.11439064831029239</v>
      </c>
      <c r="I14827" s="2">
        <f>VLOOKUP($E14827,
Products!$A$1:$F$201,MATCH(Orders!I$1,Products!$A$1:$F$1,0),0)</f>
        <v>2453.3182634424861</v>
      </c>
      <c r="J14827" s="2">
        <f>VLOOKUP($E14827,
Products!$A$1:$F$201,MATCH(Orders!J$1,Products!$A$1:$F$1,0),0)</f>
        <v>1951.860511286576</v>
      </c>
    </row>
    <row r="14828" spans="1:10">
      <c r="A14828">
        <v>14827</v>
      </c>
      <c r="B14828" s="4">
        <v>45383</v>
      </c>
      <c r="C14828" s="10">
        <f>DATE(YEAR(orders[[#This Row],[order_date]]), MONTH(orders[[#This Row],[order_date]]), 1)</f>
        <v>45383</v>
      </c>
      <c r="D14828" t="s">
        <v>4263</v>
      </c>
      <c r="E14828" t="s">
        <v>593</v>
      </c>
      <c r="F14828" t="str">
        <f>VLOOKUP(orders[[#This Row],[product_id]],Products!A:C,3,0)</f>
        <v>Electronics</v>
      </c>
      <c r="G14828">
        <v>2</v>
      </c>
      <c r="H14828" s="6">
        <v>0.22764383408832176</v>
      </c>
      <c r="I14828" s="2">
        <f>VLOOKUP($E14828,
Products!$A$1:$F$201,MATCH(Orders!I$1,Products!$A$1:$F$1,0),0)</f>
        <v>2667.7858525453248</v>
      </c>
      <c r="J14828" s="2">
        <f>VLOOKUP($E14828,
Products!$A$1:$F$201,MATCH(Orders!J$1,Products!$A$1:$F$1,0),0)</f>
        <v>1797.4955098065359</v>
      </c>
    </row>
    <row r="14829" spans="1:10">
      <c r="A14829">
        <v>14828</v>
      </c>
      <c r="B14829" s="4">
        <v>45279</v>
      </c>
      <c r="C14829" s="10">
        <f>DATE(YEAR(orders[[#This Row],[order_date]]), MONTH(orders[[#This Row],[order_date]]), 1)</f>
        <v>45261</v>
      </c>
      <c r="D14829" t="s">
        <v>3996</v>
      </c>
      <c r="E14829" t="s">
        <v>679</v>
      </c>
      <c r="F14829" t="str">
        <f>VLOOKUP(orders[[#This Row],[product_id]],Products!A:C,3,0)</f>
        <v>Appliances</v>
      </c>
      <c r="G14829">
        <v>2</v>
      </c>
      <c r="H14829" s="6">
        <v>9.7795950028853662E-2</v>
      </c>
      <c r="I14829" s="2">
        <f>VLOOKUP($E14829,
Products!$A$1:$F$201,MATCH(Orders!I$1,Products!$A$1:$F$1,0),0)</f>
        <v>6336.1008284819591</v>
      </c>
      <c r="J14829" s="2">
        <f>VLOOKUP($E14829,
Products!$A$1:$F$201,MATCH(Orders!J$1,Products!$A$1:$F$1,0),0)</f>
        <v>5056.6203893460352</v>
      </c>
    </row>
    <row r="14830" spans="1:10">
      <c r="A14830">
        <v>14829</v>
      </c>
      <c r="B14830" s="4">
        <v>45270</v>
      </c>
      <c r="C14830" s="10">
        <f>DATE(YEAR(orders[[#This Row],[order_date]]), MONTH(orders[[#This Row],[order_date]]), 1)</f>
        <v>45261</v>
      </c>
      <c r="D14830" t="s">
        <v>3988</v>
      </c>
      <c r="E14830" t="s">
        <v>572</v>
      </c>
      <c r="F14830" t="str">
        <f>VLOOKUP(orders[[#This Row],[product_id]],Products!A:C,3,0)</f>
        <v>Electronics</v>
      </c>
      <c r="G14830">
        <v>1</v>
      </c>
      <c r="H14830" s="6">
        <v>0.10467739491534013</v>
      </c>
      <c r="I14830" s="2">
        <f>VLOOKUP($E14830,
Products!$A$1:$F$201,MATCH(Orders!I$1,Products!$A$1:$F$1,0),0)</f>
        <v>28095.750781518611</v>
      </c>
      <c r="J14830" s="2">
        <f>VLOOKUP($E14830,
Products!$A$1:$F$201,MATCH(Orders!J$1,Products!$A$1:$F$1,0),0)</f>
        <v>21949.841961937182</v>
      </c>
    </row>
    <row r="14831" spans="1:10">
      <c r="A14831">
        <v>14830</v>
      </c>
      <c r="B14831" s="4">
        <v>45688</v>
      </c>
      <c r="C14831" s="10">
        <f>DATE(YEAR(orders[[#This Row],[order_date]]), MONTH(orders[[#This Row],[order_date]]), 1)</f>
        <v>45658</v>
      </c>
      <c r="D14831" t="s">
        <v>1522</v>
      </c>
      <c r="E14831" t="s">
        <v>622</v>
      </c>
      <c r="F14831" t="str">
        <f>VLOOKUP(orders[[#This Row],[product_id]],Products!A:C,3,0)</f>
        <v>Electronics</v>
      </c>
      <c r="G14831">
        <v>2</v>
      </c>
      <c r="H14831" s="6">
        <v>0.16034891909595372</v>
      </c>
      <c r="I14831" s="2">
        <f>VLOOKUP($E14831,
Products!$A$1:$F$201,MATCH(Orders!I$1,Products!$A$1:$F$1,0),0)</f>
        <v>29891.969506397199</v>
      </c>
      <c r="J14831" s="2">
        <f>VLOOKUP($E14831,
Products!$A$1:$F$201,MATCH(Orders!J$1,Products!$A$1:$F$1,0),0)</f>
        <v>20298.690993957589</v>
      </c>
    </row>
    <row r="14832" spans="1:10">
      <c r="A14832">
        <v>14831</v>
      </c>
      <c r="B14832" s="4">
        <v>45124</v>
      </c>
      <c r="C14832" s="10">
        <f>DATE(YEAR(orders[[#This Row],[order_date]]), MONTH(orders[[#This Row],[order_date]]), 1)</f>
        <v>45108</v>
      </c>
      <c r="D14832" t="s">
        <v>4273</v>
      </c>
      <c r="E14832" t="s">
        <v>679</v>
      </c>
      <c r="F14832" t="str">
        <f>VLOOKUP(orders[[#This Row],[product_id]],Products!A:C,3,0)</f>
        <v>Appliances</v>
      </c>
      <c r="G14832">
        <v>1</v>
      </c>
      <c r="H14832" s="6">
        <v>0.14004827638019124</v>
      </c>
      <c r="I14832" s="2">
        <f>VLOOKUP($E14832,
Products!$A$1:$F$201,MATCH(Orders!I$1,Products!$A$1:$F$1,0),0)</f>
        <v>6336.1008284819591</v>
      </c>
      <c r="J14832" s="2">
        <f>VLOOKUP($E14832,
Products!$A$1:$F$201,MATCH(Orders!J$1,Products!$A$1:$F$1,0),0)</f>
        <v>5056.6203893460352</v>
      </c>
    </row>
    <row r="14833" spans="1:10">
      <c r="A14833">
        <v>14832</v>
      </c>
      <c r="B14833" s="4">
        <v>45005</v>
      </c>
      <c r="C14833" s="10">
        <f>DATE(YEAR(orders[[#This Row],[order_date]]), MONTH(orders[[#This Row],[order_date]]), 1)</f>
        <v>44986</v>
      </c>
      <c r="D14833" t="s">
        <v>1366</v>
      </c>
      <c r="E14833" t="s">
        <v>583</v>
      </c>
      <c r="F14833" t="str">
        <f>VLOOKUP(orders[[#This Row],[product_id]],Products!A:C,3,0)</f>
        <v>Electronics</v>
      </c>
      <c r="G14833">
        <v>2</v>
      </c>
      <c r="H14833" s="6">
        <v>0.13305413196287158</v>
      </c>
      <c r="I14833" s="2">
        <f>VLOOKUP($E14833,
Products!$A$1:$F$201,MATCH(Orders!I$1,Products!$A$1:$F$1,0),0)</f>
        <v>22677.574574249091</v>
      </c>
      <c r="J14833" s="2">
        <f>VLOOKUP($E14833,
Products!$A$1:$F$201,MATCH(Orders!J$1,Products!$A$1:$F$1,0),0)</f>
        <v>16593.91273362303</v>
      </c>
    </row>
    <row r="14834" spans="1:10">
      <c r="A14834">
        <v>14833</v>
      </c>
      <c r="B14834" s="4">
        <v>45604</v>
      </c>
      <c r="C14834" s="10">
        <f>DATE(YEAR(orders[[#This Row],[order_date]]), MONTH(orders[[#This Row],[order_date]]), 1)</f>
        <v>45597</v>
      </c>
      <c r="D14834" t="s">
        <v>2985</v>
      </c>
      <c r="E14834" t="s">
        <v>572</v>
      </c>
      <c r="F14834" t="str">
        <f>VLOOKUP(orders[[#This Row],[product_id]],Products!A:C,3,0)</f>
        <v>Electronics</v>
      </c>
      <c r="G14834">
        <v>3</v>
      </c>
      <c r="H14834" s="6">
        <v>0.1258470255577756</v>
      </c>
      <c r="I14834" s="2">
        <f>VLOOKUP($E14834,
Products!$A$1:$F$201,MATCH(Orders!I$1,Products!$A$1:$F$1,0),0)</f>
        <v>28095.750781518611</v>
      </c>
      <c r="J14834" s="2">
        <f>VLOOKUP($E14834,
Products!$A$1:$F$201,MATCH(Orders!J$1,Products!$A$1:$F$1,0),0)</f>
        <v>21949.841961937182</v>
      </c>
    </row>
    <row r="14835" spans="1:10">
      <c r="A14835">
        <v>14834</v>
      </c>
      <c r="B14835" s="4">
        <v>45477</v>
      </c>
      <c r="C14835" s="10">
        <f>DATE(YEAR(orders[[#This Row],[order_date]]), MONTH(orders[[#This Row],[order_date]]), 1)</f>
        <v>45474</v>
      </c>
      <c r="D14835" t="s">
        <v>1305</v>
      </c>
      <c r="E14835" t="s">
        <v>547</v>
      </c>
      <c r="F14835" t="str">
        <f>VLOOKUP(orders[[#This Row],[product_id]],Products!A:C,3,0)</f>
        <v>Appliances</v>
      </c>
      <c r="G14835">
        <v>1</v>
      </c>
      <c r="H14835" s="6">
        <v>9.3943154032155432E-2</v>
      </c>
      <c r="I14835" s="2">
        <f>VLOOKUP($E14835,
Products!$A$1:$F$201,MATCH(Orders!I$1,Products!$A$1:$F$1,0),0)</f>
        <v>2366.4310858022332</v>
      </c>
      <c r="J14835" s="2">
        <f>VLOOKUP($E14835,
Products!$A$1:$F$201,MATCH(Orders!J$1,Products!$A$1:$F$1,0),0)</f>
        <v>1841.1055346213741</v>
      </c>
    </row>
    <row r="14836" spans="1:10">
      <c r="A14836">
        <v>14835</v>
      </c>
      <c r="B14836" s="4">
        <v>45746</v>
      </c>
      <c r="C14836" s="10">
        <f>DATE(YEAR(orders[[#This Row],[order_date]]), MONTH(orders[[#This Row],[order_date]]), 1)</f>
        <v>45717</v>
      </c>
      <c r="D14836" t="s">
        <v>1625</v>
      </c>
      <c r="E14836" t="s">
        <v>569</v>
      </c>
      <c r="F14836" t="str">
        <f>VLOOKUP(orders[[#This Row],[product_id]],Products!A:C,3,0)</f>
        <v>Electronics</v>
      </c>
      <c r="G14836">
        <v>1</v>
      </c>
      <c r="H14836" s="6">
        <v>0.21751333763377848</v>
      </c>
      <c r="I14836" s="2">
        <f>VLOOKUP($E14836,
Products!$A$1:$F$201,MATCH(Orders!I$1,Products!$A$1:$F$1,0),0)</f>
        <v>30739.034547193129</v>
      </c>
      <c r="J14836" s="2">
        <f>VLOOKUP($E14836,
Products!$A$1:$F$201,MATCH(Orders!J$1,Products!$A$1:$F$1,0),0)</f>
        <v>22938.60345365321</v>
      </c>
    </row>
    <row r="14837" spans="1:10">
      <c r="A14837">
        <v>14836</v>
      </c>
      <c r="B14837" s="4">
        <v>45140</v>
      </c>
      <c r="C14837" s="10">
        <f>DATE(YEAR(orders[[#This Row],[order_date]]), MONTH(orders[[#This Row],[order_date]]), 1)</f>
        <v>45139</v>
      </c>
      <c r="D14837" t="s">
        <v>2452</v>
      </c>
      <c r="E14837" t="s">
        <v>633</v>
      </c>
      <c r="F14837" t="str">
        <f>VLOOKUP(orders[[#This Row],[product_id]],Products!A:C,3,0)</f>
        <v>Appliances</v>
      </c>
      <c r="G14837">
        <v>1</v>
      </c>
      <c r="H14837" s="6">
        <v>9.019587125123002E-2</v>
      </c>
      <c r="I14837" s="2">
        <f>VLOOKUP($E14837,
Products!$A$1:$F$201,MATCH(Orders!I$1,Products!$A$1:$F$1,0),0)</f>
        <v>2361.4162937319088</v>
      </c>
      <c r="J14837" s="2">
        <f>VLOOKUP($E14837,
Products!$A$1:$F$201,MATCH(Orders!J$1,Products!$A$1:$F$1,0),0)</f>
        <v>1552.5536411429621</v>
      </c>
    </row>
    <row r="14838" spans="1:10">
      <c r="A14838">
        <v>14837</v>
      </c>
      <c r="B14838" s="4">
        <v>45595</v>
      </c>
      <c r="C14838" s="10">
        <f>DATE(YEAR(orders[[#This Row],[order_date]]), MONTH(orders[[#This Row],[order_date]]), 1)</f>
        <v>45566</v>
      </c>
      <c r="D14838" t="s">
        <v>2464</v>
      </c>
      <c r="E14838" t="s">
        <v>578</v>
      </c>
      <c r="F14838" t="str">
        <f>VLOOKUP(orders[[#This Row],[product_id]],Products!A:C,3,0)</f>
        <v>Electronics</v>
      </c>
      <c r="G14838">
        <v>1</v>
      </c>
      <c r="H14838" s="6">
        <v>0.18202100628369919</v>
      </c>
      <c r="I14838" s="2">
        <f>VLOOKUP($E14838,
Products!$A$1:$F$201,MATCH(Orders!I$1,Products!$A$1:$F$1,0),0)</f>
        <v>2632.553295816565</v>
      </c>
      <c r="J14838" s="2">
        <f>VLOOKUP($E14838,
Products!$A$1:$F$201,MATCH(Orders!J$1,Products!$A$1:$F$1,0),0)</f>
        <v>1732.316114566717</v>
      </c>
    </row>
    <row r="14839" spans="1:10">
      <c r="A14839">
        <v>14838</v>
      </c>
      <c r="B14839" s="4">
        <v>45915</v>
      </c>
      <c r="C14839" s="10">
        <f>DATE(YEAR(orders[[#This Row],[order_date]]), MONTH(orders[[#This Row],[order_date]]), 1)</f>
        <v>45901</v>
      </c>
      <c r="D14839" t="s">
        <v>2537</v>
      </c>
      <c r="E14839" t="s">
        <v>686</v>
      </c>
      <c r="F14839" t="str">
        <f>VLOOKUP(orders[[#This Row],[product_id]],Products!A:C,3,0)</f>
        <v>Appliances</v>
      </c>
      <c r="G14839">
        <v>2</v>
      </c>
      <c r="H14839" s="6">
        <v>0.12129860079484817</v>
      </c>
      <c r="I14839" s="2">
        <f>VLOOKUP($E14839,
Products!$A$1:$F$201,MATCH(Orders!I$1,Products!$A$1:$F$1,0),0)</f>
        <v>25525.356267188719</v>
      </c>
      <c r="J14839" s="2">
        <f>VLOOKUP($E14839,
Products!$A$1:$F$201,MATCH(Orders!J$1,Products!$A$1:$F$1,0),0)</f>
        <v>18214.15981099859</v>
      </c>
    </row>
    <row r="14840" spans="1:10">
      <c r="A14840">
        <v>14839</v>
      </c>
      <c r="B14840" s="4">
        <v>45820</v>
      </c>
      <c r="C14840" s="10">
        <f>DATE(YEAR(orders[[#This Row],[order_date]]), MONTH(orders[[#This Row],[order_date]]), 1)</f>
        <v>45809</v>
      </c>
      <c r="D14840" t="s">
        <v>1877</v>
      </c>
      <c r="E14840" t="s">
        <v>704</v>
      </c>
      <c r="F14840" t="str">
        <f>VLOOKUP(orders[[#This Row],[product_id]],Products!A:C,3,0)</f>
        <v>Electronics</v>
      </c>
      <c r="G14840">
        <v>3</v>
      </c>
      <c r="H14840" s="6">
        <v>0.17493313976494096</v>
      </c>
      <c r="I14840" s="2">
        <f>VLOOKUP($E14840,
Products!$A$1:$F$201,MATCH(Orders!I$1,Products!$A$1:$F$1,0),0)</f>
        <v>2453.3182634424861</v>
      </c>
      <c r="J14840" s="2">
        <f>VLOOKUP($E14840,
Products!$A$1:$F$201,MATCH(Orders!J$1,Products!$A$1:$F$1,0),0)</f>
        <v>1951.860511286576</v>
      </c>
    </row>
    <row r="14841" spans="1:10">
      <c r="A14841">
        <v>14840</v>
      </c>
      <c r="B14841" s="4">
        <v>45085</v>
      </c>
      <c r="C14841" s="10">
        <f>DATE(YEAR(orders[[#This Row],[order_date]]), MONTH(orders[[#This Row],[order_date]]), 1)</f>
        <v>45078</v>
      </c>
      <c r="D14841" t="s">
        <v>3984</v>
      </c>
      <c r="E14841" t="s">
        <v>595</v>
      </c>
      <c r="F14841" t="str">
        <f>VLOOKUP(orders[[#This Row],[product_id]],Products!A:C,3,0)</f>
        <v>Electronics</v>
      </c>
      <c r="G14841">
        <v>2</v>
      </c>
      <c r="H14841" s="6">
        <v>0.15219038080246647</v>
      </c>
      <c r="I14841" s="2">
        <f>VLOOKUP($E14841,
Products!$A$1:$F$201,MATCH(Orders!I$1,Products!$A$1:$F$1,0),0)</f>
        <v>2368.316565735005</v>
      </c>
      <c r="J14841" s="2">
        <f>VLOOKUP($E14841,
Products!$A$1:$F$201,MATCH(Orders!J$1,Products!$A$1:$F$1,0),0)</f>
        <v>1668.7588573553539</v>
      </c>
    </row>
    <row r="14842" spans="1:10">
      <c r="A14842">
        <v>14841</v>
      </c>
      <c r="B14842" s="4">
        <v>45665</v>
      </c>
      <c r="C14842" s="10">
        <f>DATE(YEAR(orders[[#This Row],[order_date]]), MONTH(orders[[#This Row],[order_date]]), 1)</f>
        <v>45658</v>
      </c>
      <c r="D14842" t="s">
        <v>1065</v>
      </c>
      <c r="E14842" t="s">
        <v>512</v>
      </c>
      <c r="F14842" t="str">
        <f>VLOOKUP(orders[[#This Row],[product_id]],Products!A:C,3,0)</f>
        <v>Electronics</v>
      </c>
      <c r="G14842">
        <v>2</v>
      </c>
      <c r="H14842" s="6">
        <v>0.13027247024262087</v>
      </c>
      <c r="I14842" s="2">
        <f>VLOOKUP($E14842,
Products!$A$1:$F$201,MATCH(Orders!I$1,Products!$A$1:$F$1,0),0)</f>
        <v>12877.548087294561</v>
      </c>
      <c r="J14842" s="2">
        <f>VLOOKUP($E14842,
Products!$A$1:$F$201,MATCH(Orders!J$1,Products!$A$1:$F$1,0),0)</f>
        <v>9551.9000631411909</v>
      </c>
    </row>
    <row r="14843" spans="1:10">
      <c r="A14843">
        <v>14842</v>
      </c>
      <c r="B14843" s="4">
        <v>45483</v>
      </c>
      <c r="C14843" s="10">
        <f>DATE(YEAR(orders[[#This Row],[order_date]]), MONTH(orders[[#This Row],[order_date]]), 1)</f>
        <v>45474</v>
      </c>
      <c r="D14843" t="s">
        <v>4196</v>
      </c>
      <c r="E14843" t="s">
        <v>512</v>
      </c>
      <c r="F14843" t="str">
        <f>VLOOKUP(orders[[#This Row],[product_id]],Products!A:C,3,0)</f>
        <v>Electronics</v>
      </c>
      <c r="G14843">
        <v>2</v>
      </c>
      <c r="H14843" s="6">
        <v>0.24220876356713966</v>
      </c>
      <c r="I14843" s="2">
        <f>VLOOKUP($E14843,
Products!$A$1:$F$201,MATCH(Orders!I$1,Products!$A$1:$F$1,0),0)</f>
        <v>12877.548087294561</v>
      </c>
      <c r="J14843" s="2">
        <f>VLOOKUP($E14843,
Products!$A$1:$F$201,MATCH(Orders!J$1,Products!$A$1:$F$1,0),0)</f>
        <v>9551.9000631411909</v>
      </c>
    </row>
    <row r="14844" spans="1:10">
      <c r="A14844">
        <v>14843</v>
      </c>
      <c r="B14844" s="4">
        <v>45127</v>
      </c>
      <c r="C14844" s="10">
        <f>DATE(YEAR(orders[[#This Row],[order_date]]), MONTH(orders[[#This Row],[order_date]]), 1)</f>
        <v>45108</v>
      </c>
      <c r="D14844" t="s">
        <v>2673</v>
      </c>
      <c r="E14844" t="s">
        <v>627</v>
      </c>
      <c r="F14844" t="str">
        <f>VLOOKUP(orders[[#This Row],[product_id]],Products!A:C,3,0)</f>
        <v>Electronics</v>
      </c>
      <c r="G14844">
        <v>2</v>
      </c>
      <c r="H14844" s="6">
        <v>0.24351188904439819</v>
      </c>
      <c r="I14844" s="2">
        <f>VLOOKUP($E14844,
Products!$A$1:$F$201,MATCH(Orders!I$1,Products!$A$1:$F$1,0),0)</f>
        <v>21043.736386381101</v>
      </c>
      <c r="J14844" s="2">
        <f>VLOOKUP($E14844,
Products!$A$1:$F$201,MATCH(Orders!J$1,Products!$A$1:$F$1,0),0)</f>
        <v>14357.858783760659</v>
      </c>
    </row>
    <row r="14845" spans="1:10">
      <c r="A14845">
        <v>14844</v>
      </c>
      <c r="B14845" s="4">
        <v>44948</v>
      </c>
      <c r="C14845" s="10">
        <f>DATE(YEAR(orders[[#This Row],[order_date]]), MONTH(orders[[#This Row],[order_date]]), 1)</f>
        <v>44927</v>
      </c>
      <c r="D14845" t="s">
        <v>4516</v>
      </c>
      <c r="E14845" t="s">
        <v>669</v>
      </c>
      <c r="F14845" t="str">
        <f>VLOOKUP(orders[[#This Row],[product_id]],Products!A:C,3,0)</f>
        <v>Electronics</v>
      </c>
      <c r="G14845">
        <v>1</v>
      </c>
      <c r="H14845" s="6">
        <v>0.1845954635775921</v>
      </c>
      <c r="I14845" s="2">
        <f>VLOOKUP($E14845,
Products!$A$1:$F$201,MATCH(Orders!I$1,Products!$A$1:$F$1,0),0)</f>
        <v>11708.03419603835</v>
      </c>
      <c r="J14845" s="2">
        <f>VLOOKUP($E14845,
Products!$A$1:$F$201,MATCH(Orders!J$1,Products!$A$1:$F$1,0),0)</f>
        <v>7784.9580101998827</v>
      </c>
    </row>
    <row r="14846" spans="1:10">
      <c r="A14846">
        <v>14845</v>
      </c>
      <c r="B14846" s="4">
        <v>45711</v>
      </c>
      <c r="C14846" s="10">
        <f>DATE(YEAR(orders[[#This Row],[order_date]]), MONTH(orders[[#This Row],[order_date]]), 1)</f>
        <v>45689</v>
      </c>
      <c r="D14846" t="s">
        <v>2146</v>
      </c>
      <c r="E14846" t="s">
        <v>621</v>
      </c>
      <c r="F14846" t="str">
        <f>VLOOKUP(orders[[#This Row],[product_id]],Products!A:C,3,0)</f>
        <v>Electronics</v>
      </c>
      <c r="G14846">
        <v>2</v>
      </c>
      <c r="H14846" s="6">
        <v>0.12820754250379429</v>
      </c>
      <c r="I14846" s="2">
        <f>VLOOKUP($E14846,
Products!$A$1:$F$201,MATCH(Orders!I$1,Products!$A$1:$F$1,0),0)</f>
        <v>11784.05708818019</v>
      </c>
      <c r="J14846" s="2">
        <f>VLOOKUP($E14846,
Products!$A$1:$F$201,MATCH(Orders!J$1,Products!$A$1:$F$1,0),0)</f>
        <v>7779.8525757032758</v>
      </c>
    </row>
    <row r="14847" spans="1:10">
      <c r="A14847">
        <v>14846</v>
      </c>
      <c r="B14847" s="4">
        <v>44933</v>
      </c>
      <c r="C14847" s="10">
        <f>DATE(YEAR(orders[[#This Row],[order_date]]), MONTH(orders[[#This Row],[order_date]]), 1)</f>
        <v>44927</v>
      </c>
      <c r="D14847" t="s">
        <v>3625</v>
      </c>
      <c r="E14847" t="s">
        <v>518</v>
      </c>
      <c r="F14847" t="str">
        <f>VLOOKUP(orders[[#This Row],[product_id]],Products!A:C,3,0)</f>
        <v>Electronics</v>
      </c>
      <c r="G14847">
        <v>2</v>
      </c>
      <c r="H14847" s="6">
        <v>0.18748997473739704</v>
      </c>
      <c r="I14847" s="2">
        <f>VLOOKUP($E14847,
Products!$A$1:$F$201,MATCH(Orders!I$1,Products!$A$1:$F$1,0),0)</f>
        <v>23393.890826127132</v>
      </c>
      <c r="J14847" s="2">
        <f>VLOOKUP($E14847,
Products!$A$1:$F$201,MATCH(Orders!J$1,Products!$A$1:$F$1,0),0)</f>
        <v>16064.756531016081</v>
      </c>
    </row>
    <row r="14848" spans="1:10">
      <c r="A14848">
        <v>14847</v>
      </c>
      <c r="B14848" s="4">
        <v>45730</v>
      </c>
      <c r="C14848" s="10">
        <f>DATE(YEAR(orders[[#This Row],[order_date]]), MONTH(orders[[#This Row],[order_date]]), 1)</f>
        <v>45717</v>
      </c>
      <c r="D14848" t="s">
        <v>2425</v>
      </c>
      <c r="E14848" t="s">
        <v>700</v>
      </c>
      <c r="F14848" t="str">
        <f>VLOOKUP(orders[[#This Row],[product_id]],Products!A:C,3,0)</f>
        <v>Electronics</v>
      </c>
      <c r="G14848">
        <v>1</v>
      </c>
      <c r="H14848" s="6">
        <v>0.23927527316010005</v>
      </c>
      <c r="I14848" s="2">
        <f>VLOOKUP($E14848,
Products!$A$1:$F$201,MATCH(Orders!I$1,Products!$A$1:$F$1,0),0)</f>
        <v>11070.26215043813</v>
      </c>
      <c r="J14848" s="2">
        <f>VLOOKUP($E14848,
Products!$A$1:$F$201,MATCH(Orders!J$1,Products!$A$1:$F$1,0),0)</f>
        <v>7867.3909748932683</v>
      </c>
    </row>
    <row r="14849" spans="1:10">
      <c r="A14849">
        <v>14848</v>
      </c>
      <c r="B14849" s="4">
        <v>45694</v>
      </c>
      <c r="C14849" s="10">
        <f>DATE(YEAR(orders[[#This Row],[order_date]]), MONTH(orders[[#This Row],[order_date]]), 1)</f>
        <v>45689</v>
      </c>
      <c r="D14849" t="s">
        <v>2282</v>
      </c>
      <c r="E14849" t="s">
        <v>525</v>
      </c>
      <c r="F14849" t="str">
        <f>VLOOKUP(orders[[#This Row],[product_id]],Products!A:C,3,0)</f>
        <v>Electronics</v>
      </c>
      <c r="G14849">
        <v>1</v>
      </c>
      <c r="H14849" s="6">
        <v>0.15666283554641583</v>
      </c>
      <c r="I14849" s="2">
        <f>VLOOKUP($E14849,
Products!$A$1:$F$201,MATCH(Orders!I$1,Products!$A$1:$F$1,0),0)</f>
        <v>2441.7405612875209</v>
      </c>
      <c r="J14849" s="2">
        <f>VLOOKUP($E14849,
Products!$A$1:$F$201,MATCH(Orders!J$1,Products!$A$1:$F$1,0),0)</f>
        <v>1934.1373706011941</v>
      </c>
    </row>
    <row r="14850" spans="1:10">
      <c r="A14850">
        <v>14849</v>
      </c>
      <c r="B14850" s="4">
        <v>45505</v>
      </c>
      <c r="C14850" s="10">
        <f>DATE(YEAR(orders[[#This Row],[order_date]]), MONTH(orders[[#This Row],[order_date]]), 1)</f>
        <v>45505</v>
      </c>
      <c r="D14850" t="s">
        <v>3959</v>
      </c>
      <c r="E14850" t="s">
        <v>558</v>
      </c>
      <c r="F14850" t="str">
        <f>VLOOKUP(orders[[#This Row],[product_id]],Products!A:C,3,0)</f>
        <v>Electronics</v>
      </c>
      <c r="G14850">
        <v>2</v>
      </c>
      <c r="H14850" s="6">
        <v>0.12066046263177747</v>
      </c>
      <c r="I14850" s="2">
        <f>VLOOKUP($E14850,
Products!$A$1:$F$201,MATCH(Orders!I$1,Products!$A$1:$F$1,0),0)</f>
        <v>30121.382934618541</v>
      </c>
      <c r="J14850" s="2">
        <f>VLOOKUP($E14850,
Products!$A$1:$F$201,MATCH(Orders!J$1,Products!$A$1:$F$1,0),0)</f>
        <v>20439.226581954921</v>
      </c>
    </row>
    <row r="14851" spans="1:10">
      <c r="A14851">
        <v>14850</v>
      </c>
      <c r="B14851" s="4">
        <v>45415</v>
      </c>
      <c r="C14851" s="10">
        <f>DATE(YEAR(orders[[#This Row],[order_date]]), MONTH(orders[[#This Row],[order_date]]), 1)</f>
        <v>45413</v>
      </c>
      <c r="D14851" t="s">
        <v>1261</v>
      </c>
      <c r="E14851" t="s">
        <v>591</v>
      </c>
      <c r="F14851" t="str">
        <f>VLOOKUP(orders[[#This Row],[product_id]],Products!A:C,3,0)</f>
        <v>Appliances</v>
      </c>
      <c r="G14851">
        <v>3</v>
      </c>
      <c r="H14851" s="6">
        <v>0.13752127813223039</v>
      </c>
      <c r="I14851" s="2">
        <f>VLOOKUP($E14851,
Products!$A$1:$F$201,MATCH(Orders!I$1,Products!$A$1:$F$1,0),0)</f>
        <v>5828.0678031706884</v>
      </c>
      <c r="J14851" s="2">
        <f>VLOOKUP($E14851,
Products!$A$1:$F$201,MATCH(Orders!J$1,Products!$A$1:$F$1,0),0)</f>
        <v>3928.741316454903</v>
      </c>
    </row>
    <row r="14852" spans="1:10">
      <c r="A14852">
        <v>14851</v>
      </c>
      <c r="B14852" s="4">
        <v>45852</v>
      </c>
      <c r="C14852" s="10">
        <f>DATE(YEAR(orders[[#This Row],[order_date]]), MONTH(orders[[#This Row],[order_date]]), 1)</f>
        <v>45839</v>
      </c>
      <c r="D14852" t="s">
        <v>1939</v>
      </c>
      <c r="E14852" t="s">
        <v>685</v>
      </c>
      <c r="F14852" t="str">
        <f>VLOOKUP(orders[[#This Row],[product_id]],Products!A:C,3,0)</f>
        <v>Electronics</v>
      </c>
      <c r="G14852">
        <v>1</v>
      </c>
      <c r="H14852" s="6">
        <v>0.19844018060005603</v>
      </c>
      <c r="I14852" s="2">
        <f>VLOOKUP($E14852,
Products!$A$1:$F$201,MATCH(Orders!I$1,Products!$A$1:$F$1,0),0)</f>
        <v>30011.61348468516</v>
      </c>
      <c r="J14852" s="2">
        <f>VLOOKUP($E14852,
Products!$A$1:$F$201,MATCH(Orders!J$1,Products!$A$1:$F$1,0),0)</f>
        <v>20796.213094008199</v>
      </c>
    </row>
    <row r="14853" spans="1:10">
      <c r="A14853">
        <v>14852</v>
      </c>
      <c r="B14853" s="4">
        <v>45013</v>
      </c>
      <c r="C14853" s="10">
        <f>DATE(YEAR(orders[[#This Row],[order_date]]), MONTH(orders[[#This Row],[order_date]]), 1)</f>
        <v>44986</v>
      </c>
      <c r="D14853" t="s">
        <v>4626</v>
      </c>
      <c r="E14853" t="s">
        <v>602</v>
      </c>
      <c r="F14853" t="str">
        <f>VLOOKUP(orders[[#This Row],[product_id]],Products!A:C,3,0)</f>
        <v>Appliances</v>
      </c>
      <c r="G14853">
        <v>2</v>
      </c>
      <c r="H14853" s="6">
        <v>8.9708736350009824E-2</v>
      </c>
      <c r="I14853" s="2">
        <f>VLOOKUP($E14853,
Products!$A$1:$F$201,MATCH(Orders!I$1,Products!$A$1:$F$1,0),0)</f>
        <v>22834.95547197924</v>
      </c>
      <c r="J14853" s="2">
        <f>VLOOKUP($E14853,
Products!$A$1:$F$201,MATCH(Orders!J$1,Products!$A$1:$F$1,0),0)</f>
        <v>17972.460052660601</v>
      </c>
    </row>
    <row r="14854" spans="1:10">
      <c r="A14854">
        <v>14853</v>
      </c>
      <c r="B14854" s="4">
        <v>45148</v>
      </c>
      <c r="C14854" s="10">
        <f>DATE(YEAR(orders[[#This Row],[order_date]]), MONTH(orders[[#This Row],[order_date]]), 1)</f>
        <v>45139</v>
      </c>
      <c r="D14854" t="s">
        <v>3003</v>
      </c>
      <c r="E14854" t="s">
        <v>566</v>
      </c>
      <c r="F14854" t="str">
        <f>VLOOKUP(orders[[#This Row],[product_id]],Products!A:C,3,0)</f>
        <v>Electronics</v>
      </c>
      <c r="G14854">
        <v>1</v>
      </c>
      <c r="H14854" s="6">
        <v>0.22804074273821792</v>
      </c>
      <c r="I14854" s="2">
        <f>VLOOKUP($E14854,
Products!$A$1:$F$201,MATCH(Orders!I$1,Products!$A$1:$F$1,0),0)</f>
        <v>16858.5225334635</v>
      </c>
      <c r="J14854" s="2">
        <f>VLOOKUP($E14854,
Products!$A$1:$F$201,MATCH(Orders!J$1,Products!$A$1:$F$1,0),0)</f>
        <v>11855.743620634101</v>
      </c>
    </row>
    <row r="14855" spans="1:10">
      <c r="A14855">
        <v>14854</v>
      </c>
      <c r="B14855" s="4">
        <v>45339</v>
      </c>
      <c r="C14855" s="10">
        <f>DATE(YEAR(orders[[#This Row],[order_date]]), MONTH(orders[[#This Row],[order_date]]), 1)</f>
        <v>45323</v>
      </c>
      <c r="D14855" t="s">
        <v>2241</v>
      </c>
      <c r="E14855" t="s">
        <v>630</v>
      </c>
      <c r="F14855" t="str">
        <f>VLOOKUP(orders[[#This Row],[product_id]],Products!A:C,3,0)</f>
        <v>Electronics</v>
      </c>
      <c r="G14855">
        <v>2</v>
      </c>
      <c r="H14855" s="6">
        <v>0.19911198611427711</v>
      </c>
      <c r="I14855" s="2">
        <f>VLOOKUP($E14855,
Products!$A$1:$F$201,MATCH(Orders!I$1,Products!$A$1:$F$1,0),0)</f>
        <v>20513.60683859466</v>
      </c>
      <c r="J14855" s="2">
        <f>VLOOKUP($E14855,
Products!$A$1:$F$201,MATCH(Orders!J$1,Products!$A$1:$F$1,0),0)</f>
        <v>14929.268600567289</v>
      </c>
    </row>
    <row r="14856" spans="1:10">
      <c r="A14856">
        <v>14855</v>
      </c>
      <c r="B14856" s="4">
        <v>45510</v>
      </c>
      <c r="C14856" s="10">
        <f>DATE(YEAR(orders[[#This Row],[order_date]]), MONTH(orders[[#This Row],[order_date]]), 1)</f>
        <v>45505</v>
      </c>
      <c r="D14856" t="s">
        <v>3349</v>
      </c>
      <c r="E14856" t="s">
        <v>607</v>
      </c>
      <c r="F14856" t="str">
        <f>VLOOKUP(orders[[#This Row],[product_id]],Products!A:C,3,0)</f>
        <v>Appliances</v>
      </c>
      <c r="G14856">
        <v>1</v>
      </c>
      <c r="H14856" s="6">
        <v>9.5787305389378588E-2</v>
      </c>
      <c r="I14856" s="2">
        <f>VLOOKUP($E14856,
Products!$A$1:$F$201,MATCH(Orders!I$1,Products!$A$1:$F$1,0),0)</f>
        <v>6264.400042999192</v>
      </c>
      <c r="J14856" s="2">
        <f>VLOOKUP($E14856,
Products!$A$1:$F$201,MATCH(Orders!J$1,Products!$A$1:$F$1,0),0)</f>
        <v>4980.3849171743304</v>
      </c>
    </row>
    <row r="14857" spans="1:10">
      <c r="A14857">
        <v>14856</v>
      </c>
      <c r="B14857" s="4">
        <v>45128</v>
      </c>
      <c r="C14857" s="10">
        <f>DATE(YEAR(orders[[#This Row],[order_date]]), MONTH(orders[[#This Row],[order_date]]), 1)</f>
        <v>45108</v>
      </c>
      <c r="D14857" t="s">
        <v>2892</v>
      </c>
      <c r="E14857" t="s">
        <v>621</v>
      </c>
      <c r="F14857" t="str">
        <f>VLOOKUP(orders[[#This Row],[product_id]],Products!A:C,3,0)</f>
        <v>Electronics</v>
      </c>
      <c r="G14857">
        <v>1</v>
      </c>
      <c r="H14857" s="6">
        <v>0.10048576573748295</v>
      </c>
      <c r="I14857" s="2">
        <f>VLOOKUP($E14857,
Products!$A$1:$F$201,MATCH(Orders!I$1,Products!$A$1:$F$1,0),0)</f>
        <v>11784.05708818019</v>
      </c>
      <c r="J14857" s="2">
        <f>VLOOKUP($E14857,
Products!$A$1:$F$201,MATCH(Orders!J$1,Products!$A$1:$F$1,0),0)</f>
        <v>7779.8525757032758</v>
      </c>
    </row>
    <row r="14858" spans="1:10">
      <c r="A14858">
        <v>14857</v>
      </c>
      <c r="B14858" s="4">
        <v>45497</v>
      </c>
      <c r="C14858" s="10">
        <f>DATE(YEAR(orders[[#This Row],[order_date]]), MONTH(orders[[#This Row],[order_date]]), 1)</f>
        <v>45474</v>
      </c>
      <c r="D14858" t="s">
        <v>1695</v>
      </c>
      <c r="E14858" t="s">
        <v>595</v>
      </c>
      <c r="F14858" t="str">
        <f>VLOOKUP(orders[[#This Row],[product_id]],Products!A:C,3,0)</f>
        <v>Electronics</v>
      </c>
      <c r="G14858">
        <v>2</v>
      </c>
      <c r="H14858" s="6">
        <v>0.24584551255684955</v>
      </c>
      <c r="I14858" s="2">
        <f>VLOOKUP($E14858,
Products!$A$1:$F$201,MATCH(Orders!I$1,Products!$A$1:$F$1,0),0)</f>
        <v>2368.316565735005</v>
      </c>
      <c r="J14858" s="2">
        <f>VLOOKUP($E14858,
Products!$A$1:$F$201,MATCH(Orders!J$1,Products!$A$1:$F$1,0),0)</f>
        <v>1668.7588573553539</v>
      </c>
    </row>
    <row r="14859" spans="1:10">
      <c r="A14859">
        <v>14858</v>
      </c>
      <c r="B14859" s="4">
        <v>45147</v>
      </c>
      <c r="C14859" s="10">
        <f>DATE(YEAR(orders[[#This Row],[order_date]]), MONTH(orders[[#This Row],[order_date]]), 1)</f>
        <v>45139</v>
      </c>
      <c r="D14859" t="s">
        <v>4008</v>
      </c>
      <c r="E14859" t="s">
        <v>601</v>
      </c>
      <c r="F14859" t="str">
        <f>VLOOKUP(orders[[#This Row],[product_id]],Products!A:C,3,0)</f>
        <v>Appliances</v>
      </c>
      <c r="G14859">
        <v>1</v>
      </c>
      <c r="H14859" s="6">
        <v>0.1357000601587886</v>
      </c>
      <c r="I14859" s="2">
        <f>VLOOKUP($E14859,
Products!$A$1:$F$201,MATCH(Orders!I$1,Products!$A$1:$F$1,0),0)</f>
        <v>2095.1354013205032</v>
      </c>
      <c r="J14859" s="2">
        <f>VLOOKUP($E14859,
Products!$A$1:$F$201,MATCH(Orders!J$1,Products!$A$1:$F$1,0),0)</f>
        <v>1374.592895200507</v>
      </c>
    </row>
    <row r="14860" spans="1:10">
      <c r="A14860">
        <v>14859</v>
      </c>
      <c r="B14860" s="4">
        <v>45083</v>
      </c>
      <c r="C14860" s="10">
        <f>DATE(YEAR(orders[[#This Row],[order_date]]), MONTH(orders[[#This Row],[order_date]]), 1)</f>
        <v>45078</v>
      </c>
      <c r="D14860" t="s">
        <v>1615</v>
      </c>
      <c r="E14860" t="s">
        <v>566</v>
      </c>
      <c r="F14860" t="str">
        <f>VLOOKUP(orders[[#This Row],[product_id]],Products!A:C,3,0)</f>
        <v>Electronics</v>
      </c>
      <c r="G14860">
        <v>3</v>
      </c>
      <c r="H14860" s="6">
        <v>0.15475772930207446</v>
      </c>
      <c r="I14860" s="2">
        <f>VLOOKUP($E14860,
Products!$A$1:$F$201,MATCH(Orders!I$1,Products!$A$1:$F$1,0),0)</f>
        <v>16858.5225334635</v>
      </c>
      <c r="J14860" s="2">
        <f>VLOOKUP($E14860,
Products!$A$1:$F$201,MATCH(Orders!J$1,Products!$A$1:$F$1,0),0)</f>
        <v>11855.743620634101</v>
      </c>
    </row>
    <row r="14861" spans="1:10">
      <c r="A14861">
        <v>14860</v>
      </c>
      <c r="B14861" s="4">
        <v>45055</v>
      </c>
      <c r="C14861" s="10">
        <f>DATE(YEAR(orders[[#This Row],[order_date]]), MONTH(orders[[#This Row],[order_date]]), 1)</f>
        <v>45047</v>
      </c>
      <c r="D14861" t="s">
        <v>2667</v>
      </c>
      <c r="E14861" t="s">
        <v>561</v>
      </c>
      <c r="F14861" t="str">
        <f>VLOOKUP(orders[[#This Row],[product_id]],Products!A:C,3,0)</f>
        <v>Appliances</v>
      </c>
      <c r="G14861">
        <v>3</v>
      </c>
      <c r="H14861" s="6">
        <v>5.6691104423643543E-2</v>
      </c>
      <c r="I14861" s="2">
        <f>VLOOKUP($E14861,
Products!$A$1:$F$201,MATCH(Orders!I$1,Products!$A$1:$F$1,0),0)</f>
        <v>23155.073093252329</v>
      </c>
      <c r="J14861" s="2">
        <f>VLOOKUP($E14861,
Products!$A$1:$F$201,MATCH(Orders!J$1,Products!$A$1:$F$1,0),0)</f>
        <v>17849.867849807979</v>
      </c>
    </row>
    <row r="14862" spans="1:10">
      <c r="A14862">
        <v>14861</v>
      </c>
      <c r="B14862" s="4">
        <v>45803</v>
      </c>
      <c r="C14862" s="10">
        <f>DATE(YEAR(orders[[#This Row],[order_date]]), MONTH(orders[[#This Row],[order_date]]), 1)</f>
        <v>45778</v>
      </c>
      <c r="D14862" t="s">
        <v>717</v>
      </c>
      <c r="E14862" t="s">
        <v>599</v>
      </c>
      <c r="F14862" t="str">
        <f>VLOOKUP(orders[[#This Row],[product_id]],Products!A:C,3,0)</f>
        <v>Electronics</v>
      </c>
      <c r="G14862">
        <v>3</v>
      </c>
      <c r="H14862" s="6">
        <v>0.18082902148423982</v>
      </c>
      <c r="I14862" s="2">
        <f>VLOOKUP($E14862,
Products!$A$1:$F$201,MATCH(Orders!I$1,Products!$A$1:$F$1,0),0)</f>
        <v>24019.70637428105</v>
      </c>
      <c r="J14862" s="2">
        <f>VLOOKUP($E14862,
Products!$A$1:$F$201,MATCH(Orders!J$1,Products!$A$1:$F$1,0),0)</f>
        <v>16602.559277417411</v>
      </c>
    </row>
    <row r="14863" spans="1:10">
      <c r="A14863">
        <v>14862</v>
      </c>
      <c r="B14863" s="4">
        <v>45196</v>
      </c>
      <c r="C14863" s="10">
        <f>DATE(YEAR(orders[[#This Row],[order_date]]), MONTH(orders[[#This Row],[order_date]]), 1)</f>
        <v>45170</v>
      </c>
      <c r="D14863" t="s">
        <v>1685</v>
      </c>
      <c r="E14863" t="s">
        <v>545</v>
      </c>
      <c r="F14863" t="str">
        <f>VLOOKUP(orders[[#This Row],[product_id]],Products!A:C,3,0)</f>
        <v>Electronics</v>
      </c>
      <c r="G14863">
        <v>2</v>
      </c>
      <c r="H14863" s="6">
        <v>0.20779416141630119</v>
      </c>
      <c r="I14863" s="2">
        <f>VLOOKUP($E14863,
Products!$A$1:$F$201,MATCH(Orders!I$1,Products!$A$1:$F$1,0),0)</f>
        <v>11292.44914297154</v>
      </c>
      <c r="J14863" s="2">
        <f>VLOOKUP($E14863,
Products!$A$1:$F$201,MATCH(Orders!J$1,Products!$A$1:$F$1,0),0)</f>
        <v>7616.0274340726546</v>
      </c>
    </row>
    <row r="14864" spans="1:10">
      <c r="A14864">
        <v>14863</v>
      </c>
      <c r="B14864" s="4">
        <v>45089</v>
      </c>
      <c r="C14864" s="10">
        <f>DATE(YEAR(orders[[#This Row],[order_date]]), MONTH(orders[[#This Row],[order_date]]), 1)</f>
        <v>45078</v>
      </c>
      <c r="D14864" t="s">
        <v>978</v>
      </c>
      <c r="E14864" t="s">
        <v>586</v>
      </c>
      <c r="F14864" t="str">
        <f>VLOOKUP(orders[[#This Row],[product_id]],Products!A:C,3,0)</f>
        <v>Appliances</v>
      </c>
      <c r="G14864">
        <v>3</v>
      </c>
      <c r="H14864" s="6">
        <v>0.12869715255436975</v>
      </c>
      <c r="I14864" s="2">
        <f>VLOOKUP($E14864,
Products!$A$1:$F$201,MATCH(Orders!I$1,Products!$A$1:$F$1,0),0)</f>
        <v>22928.971424497449</v>
      </c>
      <c r="J14864" s="2">
        <f>VLOOKUP($E14864,
Products!$A$1:$F$201,MATCH(Orders!J$1,Products!$A$1:$F$1,0),0)</f>
        <v>17801.356740692991</v>
      </c>
    </row>
    <row r="14865" spans="1:10">
      <c r="A14865">
        <v>14864</v>
      </c>
      <c r="B14865" s="4">
        <v>45881</v>
      </c>
      <c r="C14865" s="10">
        <f>DATE(YEAR(orders[[#This Row],[order_date]]), MONTH(orders[[#This Row],[order_date]]), 1)</f>
        <v>45870</v>
      </c>
      <c r="D14865" t="s">
        <v>1193</v>
      </c>
      <c r="E14865" t="s">
        <v>568</v>
      </c>
      <c r="F14865" t="str">
        <f>VLOOKUP(orders[[#This Row],[product_id]],Products!A:C,3,0)</f>
        <v>Electronics</v>
      </c>
      <c r="G14865">
        <v>1</v>
      </c>
      <c r="H14865" s="6">
        <v>0.12935934034544813</v>
      </c>
      <c r="I14865" s="2">
        <f>VLOOKUP($E14865,
Products!$A$1:$F$201,MATCH(Orders!I$1,Products!$A$1:$F$1,0),0)</f>
        <v>21702.72353355262</v>
      </c>
      <c r="J14865" s="2">
        <f>VLOOKUP($E14865,
Products!$A$1:$F$201,MATCH(Orders!J$1,Products!$A$1:$F$1,0),0)</f>
        <v>17244.710704747551</v>
      </c>
    </row>
    <row r="14866" spans="1:10">
      <c r="A14866">
        <v>14865</v>
      </c>
      <c r="B14866" s="4">
        <v>44950</v>
      </c>
      <c r="C14866" s="10">
        <f>DATE(YEAR(orders[[#This Row],[order_date]]), MONTH(orders[[#This Row],[order_date]]), 1)</f>
        <v>44927</v>
      </c>
      <c r="D14866" t="s">
        <v>3867</v>
      </c>
      <c r="E14866" t="s">
        <v>690</v>
      </c>
      <c r="F14866" t="str">
        <f>VLOOKUP(orders[[#This Row],[product_id]],Products!A:C,3,0)</f>
        <v>Electronics</v>
      </c>
      <c r="G14866">
        <v>2</v>
      </c>
      <c r="H14866" s="6">
        <v>0.1072403393040955</v>
      </c>
      <c r="I14866" s="2">
        <f>VLOOKUP($E14866,
Products!$A$1:$F$201,MATCH(Orders!I$1,Products!$A$1:$F$1,0),0)</f>
        <v>2338.2059552139431</v>
      </c>
      <c r="J14866" s="2">
        <f>VLOOKUP($E14866,
Products!$A$1:$F$201,MATCH(Orders!J$1,Products!$A$1:$F$1,0),0)</f>
        <v>1708.028418793489</v>
      </c>
    </row>
    <row r="14867" spans="1:10">
      <c r="A14867">
        <v>14866</v>
      </c>
      <c r="B14867" s="4">
        <v>45423</v>
      </c>
      <c r="C14867" s="10">
        <f>DATE(YEAR(orders[[#This Row],[order_date]]), MONTH(orders[[#This Row],[order_date]]), 1)</f>
        <v>45413</v>
      </c>
      <c r="D14867" t="s">
        <v>2703</v>
      </c>
      <c r="E14867" t="s">
        <v>637</v>
      </c>
      <c r="F14867" t="str">
        <f>VLOOKUP(orders[[#This Row],[product_id]],Products!A:C,3,0)</f>
        <v>Electronics</v>
      </c>
      <c r="G14867">
        <v>3</v>
      </c>
      <c r="H14867" s="6">
        <v>0.24786915156774159</v>
      </c>
      <c r="I14867" s="2">
        <f>VLOOKUP($E14867,
Products!$A$1:$F$201,MATCH(Orders!I$1,Products!$A$1:$F$1,0),0)</f>
        <v>2722.8882486231741</v>
      </c>
      <c r="J14867" s="2">
        <f>VLOOKUP($E14867,
Products!$A$1:$F$201,MATCH(Orders!J$1,Products!$A$1:$F$1,0),0)</f>
        <v>2155.455197032014</v>
      </c>
    </row>
    <row r="14868" spans="1:10">
      <c r="A14868">
        <v>14867</v>
      </c>
      <c r="B14868" s="4">
        <v>45119</v>
      </c>
      <c r="C14868" s="10">
        <f>DATE(YEAR(orders[[#This Row],[order_date]]), MONTH(orders[[#This Row],[order_date]]), 1)</f>
        <v>45108</v>
      </c>
      <c r="D14868" t="s">
        <v>1754</v>
      </c>
      <c r="E14868" t="s">
        <v>659</v>
      </c>
      <c r="F14868" t="str">
        <f>VLOOKUP(orders[[#This Row],[product_id]],Products!A:C,3,0)</f>
        <v>Appliances</v>
      </c>
      <c r="G14868">
        <v>2</v>
      </c>
      <c r="H14868" s="6">
        <v>6.4162397358374701E-2</v>
      </c>
      <c r="I14868" s="2">
        <f>VLOOKUP($E14868,
Products!$A$1:$F$201,MATCH(Orders!I$1,Products!$A$1:$F$1,0),0)</f>
        <v>25646.095965041459</v>
      </c>
      <c r="J14868" s="2">
        <f>VLOOKUP($E14868,
Products!$A$1:$F$201,MATCH(Orders!J$1,Products!$A$1:$F$1,0),0)</f>
        <v>18749.646593308222</v>
      </c>
    </row>
    <row r="14869" spans="1:10">
      <c r="A14869">
        <v>14868</v>
      </c>
      <c r="B14869" s="4">
        <v>45804</v>
      </c>
      <c r="C14869" s="10">
        <f>DATE(YEAR(orders[[#This Row],[order_date]]), MONTH(orders[[#This Row],[order_date]]), 1)</f>
        <v>45778</v>
      </c>
      <c r="D14869" t="s">
        <v>1243</v>
      </c>
      <c r="E14869" t="s">
        <v>600</v>
      </c>
      <c r="F14869" t="str">
        <f>VLOOKUP(orders[[#This Row],[product_id]],Products!A:C,3,0)</f>
        <v>Electronics</v>
      </c>
      <c r="G14869">
        <v>1</v>
      </c>
      <c r="H14869" s="6">
        <v>0.18294278996207655</v>
      </c>
      <c r="I14869" s="2">
        <f>VLOOKUP($E14869,
Products!$A$1:$F$201,MATCH(Orders!I$1,Products!$A$1:$F$1,0),0)</f>
        <v>2556.7009232610858</v>
      </c>
      <c r="J14869" s="2">
        <f>VLOOKUP($E14869,
Products!$A$1:$F$201,MATCH(Orders!J$1,Products!$A$1:$F$1,0),0)</f>
        <v>2002.3128715328869</v>
      </c>
    </row>
    <row r="14870" spans="1:10">
      <c r="A14870">
        <v>14869</v>
      </c>
      <c r="B14870" s="4">
        <v>45316</v>
      </c>
      <c r="C14870" s="10">
        <f>DATE(YEAR(orders[[#This Row],[order_date]]), MONTH(orders[[#This Row],[order_date]]), 1)</f>
        <v>45292</v>
      </c>
      <c r="D14870" t="s">
        <v>2394</v>
      </c>
      <c r="E14870" t="s">
        <v>567</v>
      </c>
      <c r="F14870" t="str">
        <f>VLOOKUP(orders[[#This Row],[product_id]],Products!A:C,3,0)</f>
        <v>Electronics</v>
      </c>
      <c r="G14870">
        <v>1</v>
      </c>
      <c r="H14870" s="6">
        <v>0.16454104282154075</v>
      </c>
      <c r="I14870" s="2">
        <f>VLOOKUP($E14870,
Products!$A$1:$F$201,MATCH(Orders!I$1,Products!$A$1:$F$1,0),0)</f>
        <v>17514.171240093368</v>
      </c>
      <c r="J14870" s="2">
        <f>VLOOKUP($E14870,
Products!$A$1:$F$201,MATCH(Orders!J$1,Products!$A$1:$F$1,0),0)</f>
        <v>12226.76247250809</v>
      </c>
    </row>
    <row r="14871" spans="1:10">
      <c r="A14871">
        <v>14870</v>
      </c>
      <c r="B14871" s="4">
        <v>45423</v>
      </c>
      <c r="C14871" s="10">
        <f>DATE(YEAR(orders[[#This Row],[order_date]]), MONTH(orders[[#This Row],[order_date]]), 1)</f>
        <v>45413</v>
      </c>
      <c r="D14871" t="s">
        <v>3738</v>
      </c>
      <c r="E14871" t="s">
        <v>687</v>
      </c>
      <c r="F14871" t="str">
        <f>VLOOKUP(orders[[#This Row],[product_id]],Products!A:C,3,0)</f>
        <v>Electronics</v>
      </c>
      <c r="G14871">
        <v>1</v>
      </c>
      <c r="H14871" s="6">
        <v>0.13561558213190877</v>
      </c>
      <c r="I14871" s="2">
        <f>VLOOKUP($E14871,
Products!$A$1:$F$201,MATCH(Orders!I$1,Products!$A$1:$F$1,0),0)</f>
        <v>12143.737276429891</v>
      </c>
      <c r="J14871" s="2">
        <f>VLOOKUP($E14871,
Products!$A$1:$F$201,MATCH(Orders!J$1,Products!$A$1:$F$1,0),0)</f>
        <v>9077.1957392673976</v>
      </c>
    </row>
    <row r="14872" spans="1:10">
      <c r="A14872">
        <v>14871</v>
      </c>
      <c r="B14872" s="4">
        <v>45890</v>
      </c>
      <c r="C14872" s="10">
        <f>DATE(YEAR(orders[[#This Row],[order_date]]), MONTH(orders[[#This Row],[order_date]]), 1)</f>
        <v>45870</v>
      </c>
      <c r="D14872" t="s">
        <v>2301</v>
      </c>
      <c r="E14872" t="s">
        <v>695</v>
      </c>
      <c r="F14872" t="str">
        <f>VLOOKUP(orders[[#This Row],[product_id]],Products!A:C,3,0)</f>
        <v>Electronics</v>
      </c>
      <c r="G14872">
        <v>1</v>
      </c>
      <c r="H14872" s="6">
        <v>0.18924815499102174</v>
      </c>
      <c r="I14872" s="2">
        <f>VLOOKUP($E14872,
Products!$A$1:$F$201,MATCH(Orders!I$1,Products!$A$1:$F$1,0),0)</f>
        <v>2716.2219891886762</v>
      </c>
      <c r="J14872" s="2">
        <f>VLOOKUP($E14872,
Products!$A$1:$F$201,MATCH(Orders!J$1,Products!$A$1:$F$1,0),0)</f>
        <v>2045.0534052982539</v>
      </c>
    </row>
    <row r="14873" spans="1:10">
      <c r="A14873">
        <v>14872</v>
      </c>
      <c r="B14873" s="4">
        <v>45732</v>
      </c>
      <c r="C14873" s="10">
        <f>DATE(YEAR(orders[[#This Row],[order_date]]), MONTH(orders[[#This Row],[order_date]]), 1)</f>
        <v>45717</v>
      </c>
      <c r="D14873" t="s">
        <v>3837</v>
      </c>
      <c r="E14873" t="s">
        <v>651</v>
      </c>
      <c r="F14873" t="str">
        <f>VLOOKUP(orders[[#This Row],[product_id]],Products!A:C,3,0)</f>
        <v>Electronics</v>
      </c>
      <c r="G14873">
        <v>2</v>
      </c>
      <c r="H14873" s="6">
        <v>0.20357649234863229</v>
      </c>
      <c r="I14873" s="2">
        <f>VLOOKUP($E14873,
Products!$A$1:$F$201,MATCH(Orders!I$1,Products!$A$1:$F$1,0),0)</f>
        <v>28622.091542973511</v>
      </c>
      <c r="J14873" s="2">
        <f>VLOOKUP($E14873,
Products!$A$1:$F$201,MATCH(Orders!J$1,Products!$A$1:$F$1,0),0)</f>
        <v>19327.527634039769</v>
      </c>
    </row>
    <row r="14874" spans="1:10">
      <c r="A14874">
        <v>14873</v>
      </c>
      <c r="B14874" s="4">
        <v>45055</v>
      </c>
      <c r="C14874" s="10">
        <f>DATE(YEAR(orders[[#This Row],[order_date]]), MONTH(orders[[#This Row],[order_date]]), 1)</f>
        <v>45047</v>
      </c>
      <c r="D14874" t="s">
        <v>4572</v>
      </c>
      <c r="E14874" t="s">
        <v>515</v>
      </c>
      <c r="F14874" t="str">
        <f>VLOOKUP(orders[[#This Row],[product_id]],Products!A:C,3,0)</f>
        <v>Appliances</v>
      </c>
      <c r="G14874">
        <v>3</v>
      </c>
      <c r="H14874" s="6">
        <v>0.14125364045977326</v>
      </c>
      <c r="I14874" s="2">
        <f>VLOOKUP($E14874,
Products!$A$1:$F$201,MATCH(Orders!I$1,Products!$A$1:$F$1,0),0)</f>
        <v>2136.8180837738519</v>
      </c>
      <c r="J14874" s="2">
        <f>VLOOKUP($E14874,
Products!$A$1:$F$201,MATCH(Orders!J$1,Products!$A$1:$F$1,0),0)</f>
        <v>1689.48738136013</v>
      </c>
    </row>
    <row r="14875" spans="1:10">
      <c r="A14875">
        <v>14874</v>
      </c>
      <c r="B14875" s="4">
        <v>45947</v>
      </c>
      <c r="C14875" s="10">
        <f>DATE(YEAR(orders[[#This Row],[order_date]]), MONTH(orders[[#This Row],[order_date]]), 1)</f>
        <v>45931</v>
      </c>
      <c r="D14875" t="s">
        <v>3948</v>
      </c>
      <c r="E14875" t="s">
        <v>541</v>
      </c>
      <c r="F14875" t="str">
        <f>VLOOKUP(orders[[#This Row],[product_id]],Products!A:C,3,0)</f>
        <v>Appliances</v>
      </c>
      <c r="G14875">
        <v>1</v>
      </c>
      <c r="H14875" s="6">
        <v>0.12406890982050217</v>
      </c>
      <c r="I14875" s="2">
        <f>VLOOKUP($E14875,
Products!$A$1:$F$201,MATCH(Orders!I$1,Products!$A$1:$F$1,0),0)</f>
        <v>2390.3651642386908</v>
      </c>
      <c r="J14875" s="2">
        <f>VLOOKUP($E14875,
Products!$A$1:$F$201,MATCH(Orders!J$1,Products!$A$1:$F$1,0),0)</f>
        <v>1655.7504783617919</v>
      </c>
    </row>
    <row r="14876" spans="1:10">
      <c r="A14876">
        <v>14875</v>
      </c>
      <c r="B14876" s="4">
        <v>45479</v>
      </c>
      <c r="C14876" s="10">
        <f>DATE(YEAR(orders[[#This Row],[order_date]]), MONTH(orders[[#This Row],[order_date]]), 1)</f>
        <v>45474</v>
      </c>
      <c r="D14876" t="s">
        <v>1293</v>
      </c>
      <c r="E14876" t="s">
        <v>635</v>
      </c>
      <c r="F14876" t="str">
        <f>VLOOKUP(orders[[#This Row],[product_id]],Products!A:C,3,0)</f>
        <v>Electronics</v>
      </c>
      <c r="G14876">
        <v>1</v>
      </c>
      <c r="H14876" s="6">
        <v>0.20530579989586265</v>
      </c>
      <c r="I14876" s="2">
        <f>VLOOKUP($E14876,
Products!$A$1:$F$201,MATCH(Orders!I$1,Products!$A$1:$F$1,0),0)</f>
        <v>31014.321091901689</v>
      </c>
      <c r="J14876" s="2">
        <f>VLOOKUP($E14876,
Products!$A$1:$F$201,MATCH(Orders!J$1,Products!$A$1:$F$1,0),0)</f>
        <v>23202.91049209132</v>
      </c>
    </row>
    <row r="14877" spans="1:10">
      <c r="A14877">
        <v>14876</v>
      </c>
      <c r="B14877" s="4">
        <v>45986</v>
      </c>
      <c r="C14877" s="10">
        <f>DATE(YEAR(orders[[#This Row],[order_date]]), MONTH(orders[[#This Row],[order_date]]), 1)</f>
        <v>45962</v>
      </c>
      <c r="D14877" t="s">
        <v>3541</v>
      </c>
      <c r="E14877" t="s">
        <v>565</v>
      </c>
      <c r="F14877" t="str">
        <f>VLOOKUP(orders[[#This Row],[product_id]],Products!A:C,3,0)</f>
        <v>Electronics</v>
      </c>
      <c r="G14877">
        <v>1</v>
      </c>
      <c r="H14877" s="6">
        <v>0.2299540657359922</v>
      </c>
      <c r="I14877" s="2">
        <f>VLOOKUP($E14877,
Products!$A$1:$F$201,MATCH(Orders!I$1,Products!$A$1:$F$1,0),0)</f>
        <v>2327.4213408101141</v>
      </c>
      <c r="J14877" s="2">
        <f>VLOOKUP($E14877,
Products!$A$1:$F$201,MATCH(Orders!J$1,Products!$A$1:$F$1,0),0)</f>
        <v>1682.0944582406071</v>
      </c>
    </row>
    <row r="14878" spans="1:10">
      <c r="A14878">
        <v>14877</v>
      </c>
      <c r="B14878" s="4">
        <v>45287</v>
      </c>
      <c r="C14878" s="10">
        <f>DATE(YEAR(orders[[#This Row],[order_date]]), MONTH(orders[[#This Row],[order_date]]), 1)</f>
        <v>45261</v>
      </c>
      <c r="D14878" t="s">
        <v>4224</v>
      </c>
      <c r="E14878" t="s">
        <v>680</v>
      </c>
      <c r="F14878" t="str">
        <f>VLOOKUP(orders[[#This Row],[product_id]],Products!A:C,3,0)</f>
        <v>Electronics</v>
      </c>
      <c r="G14878">
        <v>1</v>
      </c>
      <c r="H14878" s="6">
        <v>0.11723745840006515</v>
      </c>
      <c r="I14878" s="2">
        <f>VLOOKUP($E14878,
Products!$A$1:$F$201,MATCH(Orders!I$1,Products!$A$1:$F$1,0),0)</f>
        <v>31627.348891742429</v>
      </c>
      <c r="J14878" s="2">
        <f>VLOOKUP($E14878,
Products!$A$1:$F$201,MATCH(Orders!J$1,Products!$A$1:$F$1,0),0)</f>
        <v>23219.930812036979</v>
      </c>
    </row>
    <row r="14879" spans="1:10">
      <c r="A14879">
        <v>14878</v>
      </c>
      <c r="B14879" s="4">
        <v>45691</v>
      </c>
      <c r="C14879" s="10">
        <f>DATE(YEAR(orders[[#This Row],[order_date]]), MONTH(orders[[#This Row],[order_date]]), 1)</f>
        <v>45689</v>
      </c>
      <c r="D14879" t="s">
        <v>2449</v>
      </c>
      <c r="E14879" t="s">
        <v>578</v>
      </c>
      <c r="F14879" t="str">
        <f>VLOOKUP(orders[[#This Row],[product_id]],Products!A:C,3,0)</f>
        <v>Electronics</v>
      </c>
      <c r="G14879">
        <v>2</v>
      </c>
      <c r="H14879" s="6">
        <v>0.21330622285685638</v>
      </c>
      <c r="I14879" s="2">
        <f>VLOOKUP($E14879,
Products!$A$1:$F$201,MATCH(Orders!I$1,Products!$A$1:$F$1,0),0)</f>
        <v>2632.553295816565</v>
      </c>
      <c r="J14879" s="2">
        <f>VLOOKUP($E14879,
Products!$A$1:$F$201,MATCH(Orders!J$1,Products!$A$1:$F$1,0),0)</f>
        <v>1732.316114566717</v>
      </c>
    </row>
    <row r="14880" spans="1:10">
      <c r="A14880">
        <v>14879</v>
      </c>
      <c r="B14880" s="4">
        <v>45213</v>
      </c>
      <c r="C14880" s="10">
        <f>DATE(YEAR(orders[[#This Row],[order_date]]), MONTH(orders[[#This Row],[order_date]]), 1)</f>
        <v>45200</v>
      </c>
      <c r="D14880" t="s">
        <v>3674</v>
      </c>
      <c r="E14880" t="s">
        <v>665</v>
      </c>
      <c r="F14880" t="str">
        <f>VLOOKUP(orders[[#This Row],[product_id]],Products!A:C,3,0)</f>
        <v>Electronics</v>
      </c>
      <c r="G14880">
        <v>1</v>
      </c>
      <c r="H14880" s="6">
        <v>0.22348740255826566</v>
      </c>
      <c r="I14880" s="2">
        <f>VLOOKUP($E14880,
Products!$A$1:$F$201,MATCH(Orders!I$1,Products!$A$1:$F$1,0),0)</f>
        <v>2381.208040848107</v>
      </c>
      <c r="J14880" s="2">
        <f>VLOOKUP($E14880,
Products!$A$1:$F$201,MATCH(Orders!J$1,Products!$A$1:$F$1,0),0)</f>
        <v>1615.320210979525</v>
      </c>
    </row>
    <row r="14881" spans="1:10">
      <c r="A14881">
        <v>14880</v>
      </c>
      <c r="B14881" s="4">
        <v>45694</v>
      </c>
      <c r="C14881" s="10">
        <f>DATE(YEAR(orders[[#This Row],[order_date]]), MONTH(orders[[#This Row],[order_date]]), 1)</f>
        <v>45689</v>
      </c>
      <c r="D14881" t="s">
        <v>2396</v>
      </c>
      <c r="E14881" t="s">
        <v>702</v>
      </c>
      <c r="F14881" t="str">
        <f>VLOOKUP(orders[[#This Row],[product_id]],Products!A:C,3,0)</f>
        <v>Electronics</v>
      </c>
      <c r="G14881">
        <v>2</v>
      </c>
      <c r="H14881" s="6">
        <v>0.14142539169498072</v>
      </c>
      <c r="I14881" s="2">
        <f>VLOOKUP($E14881,
Products!$A$1:$F$201,MATCH(Orders!I$1,Products!$A$1:$F$1,0),0)</f>
        <v>11240.591105652349</v>
      </c>
      <c r="J14881" s="2">
        <f>VLOOKUP($E14881,
Products!$A$1:$F$201,MATCH(Orders!J$1,Products!$A$1:$F$1,0),0)</f>
        <v>7671.9523119121068</v>
      </c>
    </row>
    <row r="14882" spans="1:10">
      <c r="A14882">
        <v>14881</v>
      </c>
      <c r="B14882" s="4">
        <v>45851</v>
      </c>
      <c r="C14882" s="10">
        <f>DATE(YEAR(orders[[#This Row],[order_date]]), MONTH(orders[[#This Row],[order_date]]), 1)</f>
        <v>45839</v>
      </c>
      <c r="D14882" t="s">
        <v>2421</v>
      </c>
      <c r="E14882" t="s">
        <v>684</v>
      </c>
      <c r="F14882" t="str">
        <f>VLOOKUP(orders[[#This Row],[product_id]],Products!A:C,3,0)</f>
        <v>Appliances</v>
      </c>
      <c r="G14882">
        <v>2</v>
      </c>
      <c r="H14882" s="6">
        <v>6.0433128328503921E-2</v>
      </c>
      <c r="I14882" s="2">
        <f>VLOOKUP($E14882,
Products!$A$1:$F$201,MATCH(Orders!I$1,Products!$A$1:$F$1,0),0)</f>
        <v>2147.166688023286</v>
      </c>
      <c r="J14882" s="2">
        <f>VLOOKUP($E14882,
Products!$A$1:$F$201,MATCH(Orders!J$1,Products!$A$1:$F$1,0),0)</f>
        <v>1709.9619584723389</v>
      </c>
    </row>
    <row r="14883" spans="1:10">
      <c r="A14883">
        <v>14882</v>
      </c>
      <c r="B14883" s="4">
        <v>45295</v>
      </c>
      <c r="C14883" s="10">
        <f>DATE(YEAR(orders[[#This Row],[order_date]]), MONTH(orders[[#This Row],[order_date]]), 1)</f>
        <v>45292</v>
      </c>
      <c r="D14883" t="s">
        <v>2323</v>
      </c>
      <c r="E14883" t="s">
        <v>572</v>
      </c>
      <c r="F14883" t="str">
        <f>VLOOKUP(orders[[#This Row],[product_id]],Products!A:C,3,0)</f>
        <v>Electronics</v>
      </c>
      <c r="G14883">
        <v>1</v>
      </c>
      <c r="H14883" s="6">
        <v>0.11451340186703132</v>
      </c>
      <c r="I14883" s="2">
        <f>VLOOKUP($E14883,
Products!$A$1:$F$201,MATCH(Orders!I$1,Products!$A$1:$F$1,0),0)</f>
        <v>28095.750781518611</v>
      </c>
      <c r="J14883" s="2">
        <f>VLOOKUP($E14883,
Products!$A$1:$F$201,MATCH(Orders!J$1,Products!$A$1:$F$1,0),0)</f>
        <v>21949.841961937182</v>
      </c>
    </row>
    <row r="14884" spans="1:10">
      <c r="A14884">
        <v>14883</v>
      </c>
      <c r="B14884" s="4">
        <v>45825</v>
      </c>
      <c r="C14884" s="10">
        <f>DATE(YEAR(orders[[#This Row],[order_date]]), MONTH(orders[[#This Row],[order_date]]), 1)</f>
        <v>45809</v>
      </c>
      <c r="D14884" t="s">
        <v>1739</v>
      </c>
      <c r="E14884" t="s">
        <v>586</v>
      </c>
      <c r="F14884" t="str">
        <f>VLOOKUP(orders[[#This Row],[product_id]],Products!A:C,3,0)</f>
        <v>Appliances</v>
      </c>
      <c r="G14884">
        <v>3</v>
      </c>
      <c r="H14884" s="6">
        <v>9.3473883338269947E-2</v>
      </c>
      <c r="I14884" s="2">
        <f>VLOOKUP($E14884,
Products!$A$1:$F$201,MATCH(Orders!I$1,Products!$A$1:$F$1,0),0)</f>
        <v>22928.971424497449</v>
      </c>
      <c r="J14884" s="2">
        <f>VLOOKUP($E14884,
Products!$A$1:$F$201,MATCH(Orders!J$1,Products!$A$1:$F$1,0),0)</f>
        <v>17801.356740692991</v>
      </c>
    </row>
    <row r="14885" spans="1:10">
      <c r="A14885">
        <v>14884</v>
      </c>
      <c r="B14885" s="4">
        <v>46011</v>
      </c>
      <c r="C14885" s="10">
        <f>DATE(YEAR(orders[[#This Row],[order_date]]), MONTH(orders[[#This Row],[order_date]]), 1)</f>
        <v>45992</v>
      </c>
      <c r="D14885" t="s">
        <v>948</v>
      </c>
      <c r="E14885" t="s">
        <v>582</v>
      </c>
      <c r="F14885" t="str">
        <f>VLOOKUP(orders[[#This Row],[product_id]],Products!A:C,3,0)</f>
        <v>Electronics</v>
      </c>
      <c r="G14885">
        <v>2</v>
      </c>
      <c r="H14885" s="6">
        <v>0.17654949454957305</v>
      </c>
      <c r="I14885" s="2">
        <f>VLOOKUP($E14885,
Products!$A$1:$F$201,MATCH(Orders!I$1,Products!$A$1:$F$1,0),0)</f>
        <v>16266.090182397211</v>
      </c>
      <c r="J14885" s="2">
        <f>VLOOKUP($E14885,
Products!$A$1:$F$201,MATCH(Orders!J$1,Products!$A$1:$F$1,0),0)</f>
        <v>11802.84602487359</v>
      </c>
    </row>
    <row r="14886" spans="1:10">
      <c r="A14886">
        <v>14885</v>
      </c>
      <c r="B14886" s="4">
        <v>45188</v>
      </c>
      <c r="C14886" s="10">
        <f>DATE(YEAR(orders[[#This Row],[order_date]]), MONTH(orders[[#This Row],[order_date]]), 1)</f>
        <v>45170</v>
      </c>
      <c r="D14886" t="s">
        <v>1907</v>
      </c>
      <c r="E14886" t="s">
        <v>700</v>
      </c>
      <c r="F14886" t="str">
        <f>VLOOKUP(orders[[#This Row],[product_id]],Products!A:C,3,0)</f>
        <v>Electronics</v>
      </c>
      <c r="G14886">
        <v>1</v>
      </c>
      <c r="H14886" s="6">
        <v>0.22747790122570269</v>
      </c>
      <c r="I14886" s="2">
        <f>VLOOKUP($E14886,
Products!$A$1:$F$201,MATCH(Orders!I$1,Products!$A$1:$F$1,0),0)</f>
        <v>11070.26215043813</v>
      </c>
      <c r="J14886" s="2">
        <f>VLOOKUP($E14886,
Products!$A$1:$F$201,MATCH(Orders!J$1,Products!$A$1:$F$1,0),0)</f>
        <v>7867.3909748932683</v>
      </c>
    </row>
    <row r="14887" spans="1:10">
      <c r="A14887">
        <v>14886</v>
      </c>
      <c r="B14887" s="4">
        <v>45714</v>
      </c>
      <c r="C14887" s="10">
        <f>DATE(YEAR(orders[[#This Row],[order_date]]), MONTH(orders[[#This Row],[order_date]]), 1)</f>
        <v>45689</v>
      </c>
      <c r="D14887" t="s">
        <v>3551</v>
      </c>
      <c r="E14887" t="s">
        <v>573</v>
      </c>
      <c r="F14887" t="str">
        <f>VLOOKUP(orders[[#This Row],[product_id]],Products!A:C,3,0)</f>
        <v>Electronics</v>
      </c>
      <c r="G14887">
        <v>2</v>
      </c>
      <c r="H14887" s="6">
        <v>0.16779513181753145</v>
      </c>
      <c r="I14887" s="2">
        <f>VLOOKUP($E14887,
Products!$A$1:$F$201,MATCH(Orders!I$1,Products!$A$1:$F$1,0),0)</f>
        <v>30443.851050190449</v>
      </c>
      <c r="J14887" s="2">
        <f>VLOOKUP($E14887,
Products!$A$1:$F$201,MATCH(Orders!J$1,Products!$A$1:$F$1,0),0)</f>
        <v>21165.126268210519</v>
      </c>
    </row>
    <row r="14888" spans="1:10">
      <c r="A14888">
        <v>14887</v>
      </c>
      <c r="B14888" s="4">
        <v>45037</v>
      </c>
      <c r="C14888" s="10">
        <f>DATE(YEAR(orders[[#This Row],[order_date]]), MONTH(orders[[#This Row],[order_date]]), 1)</f>
        <v>45017</v>
      </c>
      <c r="D14888" t="s">
        <v>962</v>
      </c>
      <c r="E14888" t="s">
        <v>587</v>
      </c>
      <c r="F14888" t="str">
        <f>VLOOKUP(orders[[#This Row],[product_id]],Products!A:C,3,0)</f>
        <v>Electronics</v>
      </c>
      <c r="G14888">
        <v>2</v>
      </c>
      <c r="H14888" s="6">
        <v>0.16421429367657567</v>
      </c>
      <c r="I14888" s="2">
        <f>VLOOKUP($E14888,
Products!$A$1:$F$201,MATCH(Orders!I$1,Products!$A$1:$F$1,0),0)</f>
        <v>16527.367619686949</v>
      </c>
      <c r="J14888" s="2">
        <f>VLOOKUP($E14888,
Products!$A$1:$F$201,MATCH(Orders!J$1,Products!$A$1:$F$1,0),0)</f>
        <v>12533.62883070202</v>
      </c>
    </row>
    <row r="14889" spans="1:10">
      <c r="A14889">
        <v>14888</v>
      </c>
      <c r="B14889" s="4">
        <v>45868</v>
      </c>
      <c r="C14889" s="10">
        <f>DATE(YEAR(orders[[#This Row],[order_date]]), MONTH(orders[[#This Row],[order_date]]), 1)</f>
        <v>45839</v>
      </c>
      <c r="D14889" t="s">
        <v>2748</v>
      </c>
      <c r="E14889" t="s">
        <v>561</v>
      </c>
      <c r="F14889" t="str">
        <f>VLOOKUP(orders[[#This Row],[product_id]],Products!A:C,3,0)</f>
        <v>Appliances</v>
      </c>
      <c r="G14889">
        <v>1</v>
      </c>
      <c r="H14889" s="6">
        <v>9.0332688287195914E-2</v>
      </c>
      <c r="I14889" s="2">
        <f>VLOOKUP($E14889,
Products!$A$1:$F$201,MATCH(Orders!I$1,Products!$A$1:$F$1,0),0)</f>
        <v>23155.073093252329</v>
      </c>
      <c r="J14889" s="2">
        <f>VLOOKUP($E14889,
Products!$A$1:$F$201,MATCH(Orders!J$1,Products!$A$1:$F$1,0),0)</f>
        <v>17849.867849807979</v>
      </c>
    </row>
    <row r="14890" spans="1:10">
      <c r="A14890">
        <v>14889</v>
      </c>
      <c r="B14890" s="4">
        <v>45067</v>
      </c>
      <c r="C14890" s="10">
        <f>DATE(YEAR(orders[[#This Row],[order_date]]), MONTH(orders[[#This Row],[order_date]]), 1)</f>
        <v>45047</v>
      </c>
      <c r="D14890" t="s">
        <v>1015</v>
      </c>
      <c r="E14890" t="s">
        <v>604</v>
      </c>
      <c r="F14890" t="str">
        <f>VLOOKUP(orders[[#This Row],[product_id]],Products!A:C,3,0)</f>
        <v>Appliances</v>
      </c>
      <c r="G14890">
        <v>1</v>
      </c>
      <c r="H14890" s="6">
        <v>9.8185177189600389E-2</v>
      </c>
      <c r="I14890" s="2">
        <f>VLOOKUP($E14890,
Products!$A$1:$F$201,MATCH(Orders!I$1,Products!$A$1:$F$1,0),0)</f>
        <v>2087.687835040248</v>
      </c>
      <c r="J14890" s="2">
        <f>VLOOKUP($E14890,
Products!$A$1:$F$201,MATCH(Orders!J$1,Products!$A$1:$F$1,0),0)</f>
        <v>1450.1823074928161</v>
      </c>
    </row>
    <row r="14891" spans="1:10">
      <c r="A14891">
        <v>14890</v>
      </c>
      <c r="B14891" s="4">
        <v>45671</v>
      </c>
      <c r="C14891" s="10">
        <f>DATE(YEAR(orders[[#This Row],[order_date]]), MONTH(orders[[#This Row],[order_date]]), 1)</f>
        <v>45658</v>
      </c>
      <c r="D14891" t="s">
        <v>3269</v>
      </c>
      <c r="E14891" t="s">
        <v>519</v>
      </c>
      <c r="F14891" t="str">
        <f>VLOOKUP(orders[[#This Row],[product_id]],Products!A:C,3,0)</f>
        <v>Electronics</v>
      </c>
      <c r="G14891">
        <v>2</v>
      </c>
      <c r="H14891" s="6">
        <v>0.10535661842772445</v>
      </c>
      <c r="I14891" s="2">
        <f>VLOOKUP($E14891,
Products!$A$1:$F$201,MATCH(Orders!I$1,Products!$A$1:$F$1,0),0)</f>
        <v>13103.02115426216</v>
      </c>
      <c r="J14891" s="2">
        <f>VLOOKUP($E14891,
Products!$A$1:$F$201,MATCH(Orders!J$1,Products!$A$1:$F$1,0),0)</f>
        <v>8775.5491996797755</v>
      </c>
    </row>
    <row r="14892" spans="1:10">
      <c r="A14892">
        <v>14891</v>
      </c>
      <c r="B14892" s="4">
        <v>45461</v>
      </c>
      <c r="C14892" s="10">
        <f>DATE(YEAR(orders[[#This Row],[order_date]]), MONTH(orders[[#This Row],[order_date]]), 1)</f>
        <v>45444</v>
      </c>
      <c r="D14892" t="s">
        <v>1944</v>
      </c>
      <c r="E14892" t="s">
        <v>649</v>
      </c>
      <c r="F14892" t="str">
        <f>VLOOKUP(orders[[#This Row],[product_id]],Products!A:C,3,0)</f>
        <v>Electronics</v>
      </c>
      <c r="G14892">
        <v>3</v>
      </c>
      <c r="H14892" s="6">
        <v>0.17283467077297046</v>
      </c>
      <c r="I14892" s="2">
        <f>VLOOKUP($E14892,
Products!$A$1:$F$201,MATCH(Orders!I$1,Products!$A$1:$F$1,0),0)</f>
        <v>13109.676759490871</v>
      </c>
      <c r="J14892" s="2">
        <f>VLOOKUP($E14892,
Products!$A$1:$F$201,MATCH(Orders!J$1,Products!$A$1:$F$1,0),0)</f>
        <v>9497.2301945627187</v>
      </c>
    </row>
    <row r="14893" spans="1:10">
      <c r="A14893">
        <v>14892</v>
      </c>
      <c r="B14893" s="4">
        <v>45005</v>
      </c>
      <c r="C14893" s="10">
        <f>DATE(YEAR(orders[[#This Row],[order_date]]), MONTH(orders[[#This Row],[order_date]]), 1)</f>
        <v>44986</v>
      </c>
      <c r="D14893" t="s">
        <v>4680</v>
      </c>
      <c r="E14893" t="s">
        <v>581</v>
      </c>
      <c r="F14893" t="str">
        <f>VLOOKUP(orders[[#This Row],[product_id]],Products!A:C,3,0)</f>
        <v>Appliances</v>
      </c>
      <c r="G14893">
        <v>1</v>
      </c>
      <c r="H14893" s="6">
        <v>0.13191592743867631</v>
      </c>
      <c r="I14893" s="2">
        <f>VLOOKUP($E14893,
Products!$A$1:$F$201,MATCH(Orders!I$1,Products!$A$1:$F$1,0),0)</f>
        <v>6177.7225527132859</v>
      </c>
      <c r="J14893" s="2">
        <f>VLOOKUP($E14893,
Products!$A$1:$F$201,MATCH(Orders!J$1,Products!$A$1:$F$1,0),0)</f>
        <v>4208.1013641193986</v>
      </c>
    </row>
    <row r="14894" spans="1:10">
      <c r="A14894">
        <v>14893</v>
      </c>
      <c r="B14894" s="4">
        <v>45981</v>
      </c>
      <c r="C14894" s="10">
        <f>DATE(YEAR(orders[[#This Row],[order_date]]), MONTH(orders[[#This Row],[order_date]]), 1)</f>
        <v>45962</v>
      </c>
      <c r="D14894" t="s">
        <v>3807</v>
      </c>
      <c r="E14894" t="s">
        <v>580</v>
      </c>
      <c r="F14894" t="str">
        <f>VLOOKUP(orders[[#This Row],[product_id]],Products!A:C,3,0)</f>
        <v>Electronics</v>
      </c>
      <c r="G14894">
        <v>1</v>
      </c>
      <c r="H14894" s="6">
        <v>0.1410558404428931</v>
      </c>
      <c r="I14894" s="2">
        <f>VLOOKUP($E14894,
Products!$A$1:$F$201,MATCH(Orders!I$1,Products!$A$1:$F$1,0),0)</f>
        <v>29905.106989935579</v>
      </c>
      <c r="J14894" s="2">
        <f>VLOOKUP($E14894,
Products!$A$1:$F$201,MATCH(Orders!J$1,Products!$A$1:$F$1,0),0)</f>
        <v>22230.930488499071</v>
      </c>
    </row>
    <row r="14895" spans="1:10">
      <c r="A14895">
        <v>14894</v>
      </c>
      <c r="B14895" s="4">
        <v>45435</v>
      </c>
      <c r="C14895" s="10">
        <f>DATE(YEAR(orders[[#This Row],[order_date]]), MONTH(orders[[#This Row],[order_date]]), 1)</f>
        <v>45413</v>
      </c>
      <c r="D14895" t="s">
        <v>4123</v>
      </c>
      <c r="E14895" t="s">
        <v>571</v>
      </c>
      <c r="F14895" t="str">
        <f>VLOOKUP(orders[[#This Row],[product_id]],Products!A:C,3,0)</f>
        <v>Electronics</v>
      </c>
      <c r="G14895">
        <v>3</v>
      </c>
      <c r="H14895" s="6">
        <v>0.19992105450675127</v>
      </c>
      <c r="I14895" s="2">
        <f>VLOOKUP($E14895,
Products!$A$1:$F$201,MATCH(Orders!I$1,Products!$A$1:$F$1,0),0)</f>
        <v>30022.150567424669</v>
      </c>
      <c r="J14895" s="2">
        <f>VLOOKUP($E14895,
Products!$A$1:$F$201,MATCH(Orders!J$1,Products!$A$1:$F$1,0),0)</f>
        <v>21451.61875289512</v>
      </c>
    </row>
    <row r="14896" spans="1:10">
      <c r="A14896">
        <v>14895</v>
      </c>
      <c r="B14896" s="4">
        <v>45897</v>
      </c>
      <c r="C14896" s="10">
        <f>DATE(YEAR(orders[[#This Row],[order_date]]), MONTH(orders[[#This Row],[order_date]]), 1)</f>
        <v>45870</v>
      </c>
      <c r="D14896" t="s">
        <v>1794</v>
      </c>
      <c r="E14896" t="s">
        <v>538</v>
      </c>
      <c r="F14896" t="str">
        <f>VLOOKUP(orders[[#This Row],[product_id]],Products!A:C,3,0)</f>
        <v>Electronics</v>
      </c>
      <c r="G14896">
        <v>2</v>
      </c>
      <c r="H14896" s="6">
        <v>0.11939319219183281</v>
      </c>
      <c r="I14896" s="2">
        <f>VLOOKUP($E14896,
Products!$A$1:$F$201,MATCH(Orders!I$1,Products!$A$1:$F$1,0),0)</f>
        <v>29368.843697269542</v>
      </c>
      <c r="J14896" s="2">
        <f>VLOOKUP($E14896,
Products!$A$1:$F$201,MATCH(Orders!J$1,Products!$A$1:$F$1,0),0)</f>
        <v>23079.13344123889</v>
      </c>
    </row>
    <row r="14897" spans="1:10">
      <c r="A14897">
        <v>14896</v>
      </c>
      <c r="B14897" s="4">
        <v>44992</v>
      </c>
      <c r="C14897" s="10">
        <f>DATE(YEAR(orders[[#This Row],[order_date]]), MONTH(orders[[#This Row],[order_date]]), 1)</f>
        <v>44986</v>
      </c>
      <c r="D14897" t="s">
        <v>1341</v>
      </c>
      <c r="E14897" t="s">
        <v>518</v>
      </c>
      <c r="F14897" t="str">
        <f>VLOOKUP(orders[[#This Row],[product_id]],Products!A:C,3,0)</f>
        <v>Electronics</v>
      </c>
      <c r="G14897">
        <v>1</v>
      </c>
      <c r="H14897" s="6">
        <v>0.10169065153296838</v>
      </c>
      <c r="I14897" s="2">
        <f>VLOOKUP($E14897,
Products!$A$1:$F$201,MATCH(Orders!I$1,Products!$A$1:$F$1,0),0)</f>
        <v>23393.890826127132</v>
      </c>
      <c r="J14897" s="2">
        <f>VLOOKUP($E14897,
Products!$A$1:$F$201,MATCH(Orders!J$1,Products!$A$1:$F$1,0),0)</f>
        <v>16064.756531016081</v>
      </c>
    </row>
    <row r="14898" spans="1:10">
      <c r="A14898">
        <v>14897</v>
      </c>
      <c r="B14898" s="4">
        <v>45213</v>
      </c>
      <c r="C14898" s="10">
        <f>DATE(YEAR(orders[[#This Row],[order_date]]), MONTH(orders[[#This Row],[order_date]]), 1)</f>
        <v>45200</v>
      </c>
      <c r="D14898" t="s">
        <v>1502</v>
      </c>
      <c r="E14898" t="s">
        <v>535</v>
      </c>
      <c r="F14898" t="str">
        <f>VLOOKUP(orders[[#This Row],[product_id]],Products!A:C,3,0)</f>
        <v>Appliances</v>
      </c>
      <c r="G14898">
        <v>3</v>
      </c>
      <c r="H14898" s="6">
        <v>8.8175429408566972E-2</v>
      </c>
      <c r="I14898" s="2">
        <f>VLOOKUP($E14898,
Products!$A$1:$F$201,MATCH(Orders!I$1,Products!$A$1:$F$1,0),0)</f>
        <v>25188.460642954858</v>
      </c>
      <c r="J14898" s="2">
        <f>VLOOKUP($E14898,
Products!$A$1:$F$201,MATCH(Orders!J$1,Products!$A$1:$F$1,0),0)</f>
        <v>18873.341689191599</v>
      </c>
    </row>
    <row r="14899" spans="1:10">
      <c r="A14899">
        <v>14898</v>
      </c>
      <c r="B14899" s="4">
        <v>45049</v>
      </c>
      <c r="C14899" s="10">
        <f>DATE(YEAR(orders[[#This Row],[order_date]]), MONTH(orders[[#This Row],[order_date]]), 1)</f>
        <v>45047</v>
      </c>
      <c r="D14899" t="s">
        <v>1882</v>
      </c>
      <c r="E14899" t="s">
        <v>531</v>
      </c>
      <c r="F14899" t="str">
        <f>VLOOKUP(orders[[#This Row],[product_id]],Products!A:C,3,0)</f>
        <v>Electronics</v>
      </c>
      <c r="G14899">
        <v>3</v>
      </c>
      <c r="H14899" s="6">
        <v>0.19620169129627282</v>
      </c>
      <c r="I14899" s="2">
        <f>VLOOKUP($E14899,
Products!$A$1:$F$201,MATCH(Orders!I$1,Products!$A$1:$F$1,0),0)</f>
        <v>29674.378925417219</v>
      </c>
      <c r="J14899" s="2">
        <f>VLOOKUP($E14899,
Products!$A$1:$F$201,MATCH(Orders!J$1,Products!$A$1:$F$1,0),0)</f>
        <v>20795.30337605517</v>
      </c>
    </row>
    <row r="14900" spans="1:10">
      <c r="A14900">
        <v>14899</v>
      </c>
      <c r="B14900" s="4">
        <v>45481</v>
      </c>
      <c r="C14900" s="10">
        <f>DATE(YEAR(orders[[#This Row],[order_date]]), MONTH(orders[[#This Row],[order_date]]), 1)</f>
        <v>45474</v>
      </c>
      <c r="D14900" t="s">
        <v>2793</v>
      </c>
      <c r="E14900" t="s">
        <v>619</v>
      </c>
      <c r="F14900" t="str">
        <f>VLOOKUP(orders[[#This Row],[product_id]],Products!A:C,3,0)</f>
        <v>Appliances</v>
      </c>
      <c r="G14900">
        <v>2</v>
      </c>
      <c r="H14900" s="6">
        <v>6.0887193981254688E-2</v>
      </c>
      <c r="I14900" s="2">
        <f>VLOOKUP($E14900,
Products!$A$1:$F$201,MATCH(Orders!I$1,Products!$A$1:$F$1,0),0)</f>
        <v>6040.8433358455886</v>
      </c>
      <c r="J14900" s="2">
        <f>VLOOKUP($E14900,
Products!$A$1:$F$201,MATCH(Orders!J$1,Products!$A$1:$F$1,0),0)</f>
        <v>4363.6239115177623</v>
      </c>
    </row>
    <row r="14901" spans="1:10">
      <c r="A14901">
        <v>14900</v>
      </c>
      <c r="B14901" s="4">
        <v>45930</v>
      </c>
      <c r="C14901" s="10">
        <f>DATE(YEAR(orders[[#This Row],[order_date]]), MONTH(orders[[#This Row],[order_date]]), 1)</f>
        <v>45901</v>
      </c>
      <c r="D14901" t="s">
        <v>3803</v>
      </c>
      <c r="E14901" t="s">
        <v>518</v>
      </c>
      <c r="F14901" t="str">
        <f>VLOOKUP(orders[[#This Row],[product_id]],Products!A:C,3,0)</f>
        <v>Electronics</v>
      </c>
      <c r="G14901">
        <v>2</v>
      </c>
      <c r="H14901" s="6">
        <v>0.18134649048040935</v>
      </c>
      <c r="I14901" s="2">
        <f>VLOOKUP($E14901,
Products!$A$1:$F$201,MATCH(Orders!I$1,Products!$A$1:$F$1,0),0)</f>
        <v>23393.890826127132</v>
      </c>
      <c r="J14901" s="2">
        <f>VLOOKUP($E14901,
Products!$A$1:$F$201,MATCH(Orders!J$1,Products!$A$1:$F$1,0),0)</f>
        <v>16064.756531016081</v>
      </c>
    </row>
    <row r="14902" spans="1:10">
      <c r="A14902">
        <v>14901</v>
      </c>
      <c r="B14902" s="4">
        <v>44930</v>
      </c>
      <c r="C14902" s="10">
        <f>DATE(YEAR(orders[[#This Row],[order_date]]), MONTH(orders[[#This Row],[order_date]]), 1)</f>
        <v>44927</v>
      </c>
      <c r="D14902" t="s">
        <v>4050</v>
      </c>
      <c r="E14902" t="s">
        <v>573</v>
      </c>
      <c r="F14902" t="str">
        <f>VLOOKUP(orders[[#This Row],[product_id]],Products!A:C,3,0)</f>
        <v>Electronics</v>
      </c>
      <c r="G14902">
        <v>2</v>
      </c>
      <c r="H14902" s="6">
        <v>0.24179956694256491</v>
      </c>
      <c r="I14902" s="2">
        <f>VLOOKUP($E14902,
Products!$A$1:$F$201,MATCH(Orders!I$1,Products!$A$1:$F$1,0),0)</f>
        <v>30443.851050190449</v>
      </c>
      <c r="J14902" s="2">
        <f>VLOOKUP($E14902,
Products!$A$1:$F$201,MATCH(Orders!J$1,Products!$A$1:$F$1,0),0)</f>
        <v>21165.126268210519</v>
      </c>
    </row>
    <row r="14903" spans="1:10">
      <c r="A14903">
        <v>14902</v>
      </c>
      <c r="B14903" s="4">
        <v>45338</v>
      </c>
      <c r="C14903" s="10">
        <f>DATE(YEAR(orders[[#This Row],[order_date]]), MONTH(orders[[#This Row],[order_date]]), 1)</f>
        <v>45323</v>
      </c>
      <c r="D14903" t="s">
        <v>3936</v>
      </c>
      <c r="E14903" t="s">
        <v>628</v>
      </c>
      <c r="F14903" t="str">
        <f>VLOOKUP(orders[[#This Row],[product_id]],Products!A:C,3,0)</f>
        <v>Electronics</v>
      </c>
      <c r="G14903">
        <v>1</v>
      </c>
      <c r="H14903" s="6">
        <v>0.19139792860259772</v>
      </c>
      <c r="I14903" s="2">
        <f>VLOOKUP($E14903,
Products!$A$1:$F$201,MATCH(Orders!I$1,Products!$A$1:$F$1,0),0)</f>
        <v>2480.4343676348258</v>
      </c>
      <c r="J14903" s="2">
        <f>VLOOKUP($E14903,
Products!$A$1:$F$201,MATCH(Orders!J$1,Products!$A$1:$F$1,0),0)</f>
        <v>1932.862959692628</v>
      </c>
    </row>
    <row r="14904" spans="1:10">
      <c r="A14904">
        <v>14903</v>
      </c>
      <c r="B14904" s="4">
        <v>45176</v>
      </c>
      <c r="C14904" s="10">
        <f>DATE(YEAR(orders[[#This Row],[order_date]]), MONTH(orders[[#This Row],[order_date]]), 1)</f>
        <v>45170</v>
      </c>
      <c r="D14904" t="s">
        <v>2430</v>
      </c>
      <c r="E14904" t="s">
        <v>538</v>
      </c>
      <c r="F14904" t="str">
        <f>VLOOKUP(orders[[#This Row],[product_id]],Products!A:C,3,0)</f>
        <v>Electronics</v>
      </c>
      <c r="G14904">
        <v>1</v>
      </c>
      <c r="H14904" s="6">
        <v>0.15807261763021371</v>
      </c>
      <c r="I14904" s="2">
        <f>VLOOKUP($E14904,
Products!$A$1:$F$201,MATCH(Orders!I$1,Products!$A$1:$F$1,0),0)</f>
        <v>29368.843697269542</v>
      </c>
      <c r="J14904" s="2">
        <f>VLOOKUP($E14904,
Products!$A$1:$F$201,MATCH(Orders!J$1,Products!$A$1:$F$1,0),0)</f>
        <v>23079.13344123889</v>
      </c>
    </row>
    <row r="14905" spans="1:10">
      <c r="A14905">
        <v>14904</v>
      </c>
      <c r="B14905" s="4">
        <v>45379</v>
      </c>
      <c r="C14905" s="10">
        <f>DATE(YEAR(orders[[#This Row],[order_date]]), MONTH(orders[[#This Row],[order_date]]), 1)</f>
        <v>45352</v>
      </c>
      <c r="D14905" t="s">
        <v>2505</v>
      </c>
      <c r="E14905" t="s">
        <v>648</v>
      </c>
      <c r="F14905" t="str">
        <f>VLOOKUP(orders[[#This Row],[product_id]],Products!A:C,3,0)</f>
        <v>Electronics</v>
      </c>
      <c r="G14905">
        <v>1</v>
      </c>
      <c r="H14905" s="6">
        <v>0.19126924488963823</v>
      </c>
      <c r="I14905" s="2">
        <f>VLOOKUP($E14905,
Products!$A$1:$F$201,MATCH(Orders!I$1,Products!$A$1:$F$1,0),0)</f>
        <v>11049.50250218974</v>
      </c>
      <c r="J14905" s="2">
        <f>VLOOKUP($E14905,
Products!$A$1:$F$201,MATCH(Orders!J$1,Products!$A$1:$F$1,0),0)</f>
        <v>7252.1207539007246</v>
      </c>
    </row>
    <row r="14906" spans="1:10">
      <c r="A14906">
        <v>14905</v>
      </c>
      <c r="B14906" s="4">
        <v>45084</v>
      </c>
      <c r="C14906" s="10">
        <f>DATE(YEAR(orders[[#This Row],[order_date]]), MONTH(orders[[#This Row],[order_date]]), 1)</f>
        <v>45078</v>
      </c>
      <c r="D14906" t="s">
        <v>3334</v>
      </c>
      <c r="E14906" t="s">
        <v>650</v>
      </c>
      <c r="F14906" t="str">
        <f>VLOOKUP(orders[[#This Row],[product_id]],Products!A:C,3,0)</f>
        <v>Electronics</v>
      </c>
      <c r="G14906">
        <v>1</v>
      </c>
      <c r="H14906" s="6">
        <v>0.21237689573394736</v>
      </c>
      <c r="I14906" s="2">
        <f>VLOOKUP($E14906,
Products!$A$1:$F$201,MATCH(Orders!I$1,Products!$A$1:$F$1,0),0)</f>
        <v>12936.529609330941</v>
      </c>
      <c r="J14906" s="2">
        <f>VLOOKUP($E14906,
Products!$A$1:$F$201,MATCH(Orders!J$1,Products!$A$1:$F$1,0),0)</f>
        <v>9465.2602677376308</v>
      </c>
    </row>
    <row r="14907" spans="1:10">
      <c r="A14907">
        <v>14906</v>
      </c>
      <c r="B14907" s="4">
        <v>45763</v>
      </c>
      <c r="C14907" s="10">
        <f>DATE(YEAR(orders[[#This Row],[order_date]]), MONTH(orders[[#This Row],[order_date]]), 1)</f>
        <v>45748</v>
      </c>
      <c r="D14907" t="s">
        <v>2754</v>
      </c>
      <c r="E14907" t="s">
        <v>511</v>
      </c>
      <c r="F14907" t="str">
        <f>VLOOKUP(orders[[#This Row],[product_id]],Products!A:C,3,0)</f>
        <v>Appliances</v>
      </c>
      <c r="G14907">
        <v>1</v>
      </c>
      <c r="H14907" s="6">
        <v>8.2208235015962361E-2</v>
      </c>
      <c r="I14907" s="2">
        <f>VLOOKUP($E14907,
Products!$A$1:$F$201,MATCH(Orders!I$1,Products!$A$1:$F$1,0),0)</f>
        <v>6005.1161529516376</v>
      </c>
      <c r="J14907" s="2">
        <f>VLOOKUP($E14907,
Products!$A$1:$F$201,MATCH(Orders!J$1,Products!$A$1:$F$1,0),0)</f>
        <v>4036.1471846213158</v>
      </c>
    </row>
    <row r="14908" spans="1:10">
      <c r="A14908">
        <v>14907</v>
      </c>
      <c r="B14908" s="4">
        <v>45940</v>
      </c>
      <c r="C14908" s="10">
        <f>DATE(YEAR(orders[[#This Row],[order_date]]), MONTH(orders[[#This Row],[order_date]]), 1)</f>
        <v>45931</v>
      </c>
      <c r="D14908" t="s">
        <v>784</v>
      </c>
      <c r="E14908" t="s">
        <v>510</v>
      </c>
      <c r="F14908" t="str">
        <f>VLOOKUP(orders[[#This Row],[product_id]],Products!A:C,3,0)</f>
        <v>Appliances</v>
      </c>
      <c r="G14908">
        <v>1</v>
      </c>
      <c r="H14908" s="6">
        <v>0.14970453117179558</v>
      </c>
      <c r="I14908" s="2">
        <f>VLOOKUP($E14908,
Products!$A$1:$F$201,MATCH(Orders!I$1,Products!$A$1:$F$1,0),0)</f>
        <v>23457.606610250739</v>
      </c>
      <c r="J14908" s="2">
        <f>VLOOKUP($E14908,
Products!$A$1:$F$201,MATCH(Orders!J$1,Products!$A$1:$F$1,0),0)</f>
        <v>17038.831523124281</v>
      </c>
    </row>
    <row r="14909" spans="1:10">
      <c r="A14909">
        <v>14908</v>
      </c>
      <c r="B14909" s="4">
        <v>45979</v>
      </c>
      <c r="C14909" s="10">
        <f>DATE(YEAR(orders[[#This Row],[order_date]]), MONTH(orders[[#This Row],[order_date]]), 1)</f>
        <v>45962</v>
      </c>
      <c r="D14909" t="s">
        <v>4005</v>
      </c>
      <c r="E14909" t="s">
        <v>666</v>
      </c>
      <c r="F14909" t="str">
        <f>VLOOKUP(orders[[#This Row],[product_id]],Products!A:C,3,0)</f>
        <v>Electronics</v>
      </c>
      <c r="G14909">
        <v>3</v>
      </c>
      <c r="H14909" s="6">
        <v>0.19449053867576216</v>
      </c>
      <c r="I14909" s="2">
        <f>VLOOKUP($E14909,
Products!$A$1:$F$201,MATCH(Orders!I$1,Products!$A$1:$F$1,0),0)</f>
        <v>28450.587044878092</v>
      </c>
      <c r="J14909" s="2">
        <f>VLOOKUP($E14909,
Products!$A$1:$F$201,MATCH(Orders!J$1,Products!$A$1:$F$1,0),0)</f>
        <v>22337.584649075441</v>
      </c>
    </row>
    <row r="14910" spans="1:10">
      <c r="A14910">
        <v>14909</v>
      </c>
      <c r="B14910" s="4">
        <v>45904</v>
      </c>
      <c r="C14910" s="10">
        <f>DATE(YEAR(orders[[#This Row],[order_date]]), MONTH(orders[[#This Row],[order_date]]), 1)</f>
        <v>45901</v>
      </c>
      <c r="D14910" t="s">
        <v>2056</v>
      </c>
      <c r="E14910" t="s">
        <v>559</v>
      </c>
      <c r="F14910" t="str">
        <f>VLOOKUP(orders[[#This Row],[product_id]],Products!A:C,3,0)</f>
        <v>Electronics</v>
      </c>
      <c r="G14910">
        <v>2</v>
      </c>
      <c r="H14910" s="6">
        <v>0.16833961991600685</v>
      </c>
      <c r="I14910" s="2">
        <f>VLOOKUP($E14910,
Products!$A$1:$F$201,MATCH(Orders!I$1,Products!$A$1:$F$1,0),0)</f>
        <v>2588.546892391822</v>
      </c>
      <c r="J14910" s="2">
        <f>VLOOKUP($E14910,
Products!$A$1:$F$201,MATCH(Orders!J$1,Products!$A$1:$F$1,0),0)</f>
        <v>1942.6863840762869</v>
      </c>
    </row>
    <row r="14911" spans="1:10">
      <c r="A14911">
        <v>14910</v>
      </c>
      <c r="B14911" s="4">
        <v>45261</v>
      </c>
      <c r="C14911" s="10">
        <f>DATE(YEAR(orders[[#This Row],[order_date]]), MONTH(orders[[#This Row],[order_date]]), 1)</f>
        <v>45261</v>
      </c>
      <c r="D14911" t="s">
        <v>4335</v>
      </c>
      <c r="E14911" t="s">
        <v>649</v>
      </c>
      <c r="F14911" t="str">
        <f>VLOOKUP(orders[[#This Row],[product_id]],Products!A:C,3,0)</f>
        <v>Electronics</v>
      </c>
      <c r="G14911">
        <v>1</v>
      </c>
      <c r="H14911" s="6">
        <v>0.1790456044845424</v>
      </c>
      <c r="I14911" s="2">
        <f>VLOOKUP($E14911,
Products!$A$1:$F$201,MATCH(Orders!I$1,Products!$A$1:$F$1,0),0)</f>
        <v>13109.676759490871</v>
      </c>
      <c r="J14911" s="2">
        <f>VLOOKUP($E14911,
Products!$A$1:$F$201,MATCH(Orders!J$1,Products!$A$1:$F$1,0),0)</f>
        <v>9497.2301945627187</v>
      </c>
    </row>
    <row r="14912" spans="1:10">
      <c r="A14912">
        <v>14911</v>
      </c>
      <c r="B14912" s="4">
        <v>45079</v>
      </c>
      <c r="C14912" s="10">
        <f>DATE(YEAR(orders[[#This Row],[order_date]]), MONTH(orders[[#This Row],[order_date]]), 1)</f>
        <v>45078</v>
      </c>
      <c r="D14912" t="s">
        <v>1325</v>
      </c>
      <c r="E14912" t="s">
        <v>679</v>
      </c>
      <c r="F14912" t="str">
        <f>VLOOKUP(orders[[#This Row],[product_id]],Products!A:C,3,0)</f>
        <v>Appliances</v>
      </c>
      <c r="G14912">
        <v>3</v>
      </c>
      <c r="H14912" s="6">
        <v>7.8840811858263457E-2</v>
      </c>
      <c r="I14912" s="2">
        <f>VLOOKUP($E14912,
Products!$A$1:$F$201,MATCH(Orders!I$1,Products!$A$1:$F$1,0),0)</f>
        <v>6336.1008284819591</v>
      </c>
      <c r="J14912" s="2">
        <f>VLOOKUP($E14912,
Products!$A$1:$F$201,MATCH(Orders!J$1,Products!$A$1:$F$1,0),0)</f>
        <v>5056.6203893460352</v>
      </c>
    </row>
    <row r="14913" spans="1:10">
      <c r="A14913">
        <v>14912</v>
      </c>
      <c r="B14913" s="4">
        <v>45675</v>
      </c>
      <c r="C14913" s="10">
        <f>DATE(YEAR(orders[[#This Row],[order_date]]), MONTH(orders[[#This Row],[order_date]]), 1)</f>
        <v>45658</v>
      </c>
      <c r="D14913" t="s">
        <v>3254</v>
      </c>
      <c r="E14913" t="s">
        <v>657</v>
      </c>
      <c r="F14913" t="str">
        <f>VLOOKUP(orders[[#This Row],[product_id]],Products!A:C,3,0)</f>
        <v>Appliances</v>
      </c>
      <c r="G14913">
        <v>1</v>
      </c>
      <c r="H14913" s="6">
        <v>0.14966219150174856</v>
      </c>
      <c r="I14913" s="2">
        <f>VLOOKUP($E14913,
Products!$A$1:$F$201,MATCH(Orders!I$1,Products!$A$1:$F$1,0),0)</f>
        <v>6275.8669412443169</v>
      </c>
      <c r="J14913" s="2">
        <f>VLOOKUP($E14913,
Products!$A$1:$F$201,MATCH(Orders!J$1,Products!$A$1:$F$1,0),0)</f>
        <v>4742.5097602697688</v>
      </c>
    </row>
    <row r="14914" spans="1:10">
      <c r="A14914">
        <v>14913</v>
      </c>
      <c r="B14914" s="4">
        <v>45760</v>
      </c>
      <c r="C14914" s="10">
        <f>DATE(YEAR(orders[[#This Row],[order_date]]), MONTH(orders[[#This Row],[order_date]]), 1)</f>
        <v>45748</v>
      </c>
      <c r="D14914" t="s">
        <v>2204</v>
      </c>
      <c r="E14914" t="s">
        <v>630</v>
      </c>
      <c r="F14914" t="str">
        <f>VLOOKUP(orders[[#This Row],[product_id]],Products!A:C,3,0)</f>
        <v>Electronics</v>
      </c>
      <c r="G14914">
        <v>1</v>
      </c>
      <c r="H14914" s="6">
        <v>0.19718521622388235</v>
      </c>
      <c r="I14914" s="2">
        <f>VLOOKUP($E14914,
Products!$A$1:$F$201,MATCH(Orders!I$1,Products!$A$1:$F$1,0),0)</f>
        <v>20513.60683859466</v>
      </c>
      <c r="J14914" s="2">
        <f>VLOOKUP($E14914,
Products!$A$1:$F$201,MATCH(Orders!J$1,Products!$A$1:$F$1,0),0)</f>
        <v>14929.268600567289</v>
      </c>
    </row>
    <row r="14915" spans="1:10">
      <c r="A14915">
        <v>14914</v>
      </c>
      <c r="B14915" s="4">
        <v>45734</v>
      </c>
      <c r="C14915" s="10">
        <f>DATE(YEAR(orders[[#This Row],[order_date]]), MONTH(orders[[#This Row],[order_date]]), 1)</f>
        <v>45717</v>
      </c>
      <c r="D14915" t="s">
        <v>2084</v>
      </c>
      <c r="E14915" t="s">
        <v>510</v>
      </c>
      <c r="F14915" t="str">
        <f>VLOOKUP(orders[[#This Row],[product_id]],Products!A:C,3,0)</f>
        <v>Appliances</v>
      </c>
      <c r="G14915">
        <v>1</v>
      </c>
      <c r="H14915" s="6">
        <v>0.14139976235045856</v>
      </c>
      <c r="I14915" s="2">
        <f>VLOOKUP($E14915,
Products!$A$1:$F$201,MATCH(Orders!I$1,Products!$A$1:$F$1,0),0)</f>
        <v>23457.606610250739</v>
      </c>
      <c r="J14915" s="2">
        <f>VLOOKUP($E14915,
Products!$A$1:$F$201,MATCH(Orders!J$1,Products!$A$1:$F$1,0),0)</f>
        <v>17038.831523124281</v>
      </c>
    </row>
    <row r="14916" spans="1:10">
      <c r="A14916">
        <v>14915</v>
      </c>
      <c r="B14916" s="4">
        <v>45684</v>
      </c>
      <c r="C14916" s="10">
        <f>DATE(YEAR(orders[[#This Row],[order_date]]), MONTH(orders[[#This Row],[order_date]]), 1)</f>
        <v>45658</v>
      </c>
      <c r="D14916" t="s">
        <v>1853</v>
      </c>
      <c r="E14916" t="s">
        <v>700</v>
      </c>
      <c r="F14916" t="str">
        <f>VLOOKUP(orders[[#This Row],[product_id]],Products!A:C,3,0)</f>
        <v>Electronics</v>
      </c>
      <c r="G14916">
        <v>2</v>
      </c>
      <c r="H14916" s="6">
        <v>0.1354317521686389</v>
      </c>
      <c r="I14916" s="2">
        <f>VLOOKUP($E14916,
Products!$A$1:$F$201,MATCH(Orders!I$1,Products!$A$1:$F$1,0),0)</f>
        <v>11070.26215043813</v>
      </c>
      <c r="J14916" s="2">
        <f>VLOOKUP($E14916,
Products!$A$1:$F$201,MATCH(Orders!J$1,Products!$A$1:$F$1,0),0)</f>
        <v>7867.3909748932683</v>
      </c>
    </row>
    <row r="14917" spans="1:10">
      <c r="A14917">
        <v>14916</v>
      </c>
      <c r="B14917" s="4">
        <v>45982</v>
      </c>
      <c r="C14917" s="10">
        <f>DATE(YEAR(orders[[#This Row],[order_date]]), MONTH(orders[[#This Row],[order_date]]), 1)</f>
        <v>45962</v>
      </c>
      <c r="D14917" t="s">
        <v>4437</v>
      </c>
      <c r="E14917" t="s">
        <v>630</v>
      </c>
      <c r="F14917" t="str">
        <f>VLOOKUP(orders[[#This Row],[product_id]],Products!A:C,3,0)</f>
        <v>Electronics</v>
      </c>
      <c r="G14917">
        <v>3</v>
      </c>
      <c r="H14917" s="6">
        <v>0.13180406000468595</v>
      </c>
      <c r="I14917" s="2">
        <f>VLOOKUP($E14917,
Products!$A$1:$F$201,MATCH(Orders!I$1,Products!$A$1:$F$1,0),0)</f>
        <v>20513.60683859466</v>
      </c>
      <c r="J14917" s="2">
        <f>VLOOKUP($E14917,
Products!$A$1:$F$201,MATCH(Orders!J$1,Products!$A$1:$F$1,0),0)</f>
        <v>14929.268600567289</v>
      </c>
    </row>
    <row r="14918" spans="1:10">
      <c r="A14918">
        <v>14917</v>
      </c>
      <c r="B14918" s="4">
        <v>45458</v>
      </c>
      <c r="C14918" s="10">
        <f>DATE(YEAR(orders[[#This Row],[order_date]]), MONTH(orders[[#This Row],[order_date]]), 1)</f>
        <v>45444</v>
      </c>
      <c r="D14918" t="s">
        <v>1683</v>
      </c>
      <c r="E14918" t="s">
        <v>581</v>
      </c>
      <c r="F14918" t="str">
        <f>VLOOKUP(orders[[#This Row],[product_id]],Products!A:C,3,0)</f>
        <v>Appliances</v>
      </c>
      <c r="G14918">
        <v>3</v>
      </c>
      <c r="H14918" s="6">
        <v>0.12101007455220399</v>
      </c>
      <c r="I14918" s="2">
        <f>VLOOKUP($E14918,
Products!$A$1:$F$201,MATCH(Orders!I$1,Products!$A$1:$F$1,0),0)</f>
        <v>6177.7225527132859</v>
      </c>
      <c r="J14918" s="2">
        <f>VLOOKUP($E14918,
Products!$A$1:$F$201,MATCH(Orders!J$1,Products!$A$1:$F$1,0),0)</f>
        <v>4208.1013641193986</v>
      </c>
    </row>
    <row r="14919" spans="1:10">
      <c r="A14919">
        <v>14918</v>
      </c>
      <c r="B14919" s="4">
        <v>44979</v>
      </c>
      <c r="C14919" s="10">
        <f>DATE(YEAR(orders[[#This Row],[order_date]]), MONTH(orders[[#This Row],[order_date]]), 1)</f>
        <v>44958</v>
      </c>
      <c r="D14919" t="s">
        <v>2153</v>
      </c>
      <c r="E14919" t="s">
        <v>555</v>
      </c>
      <c r="F14919" t="str">
        <f>VLOOKUP(orders[[#This Row],[product_id]],Products!A:C,3,0)</f>
        <v>Electronics</v>
      </c>
      <c r="G14919">
        <v>2</v>
      </c>
      <c r="H14919" s="6">
        <v>0.11111183154609611</v>
      </c>
      <c r="I14919" s="2">
        <f>VLOOKUP($E14919,
Products!$A$1:$F$201,MATCH(Orders!I$1,Products!$A$1:$F$1,0),0)</f>
        <v>32397.674936233889</v>
      </c>
      <c r="J14919" s="2">
        <f>VLOOKUP($E14919,
Products!$A$1:$F$201,MATCH(Orders!J$1,Products!$A$1:$F$1,0),0)</f>
        <v>24559.251285382288</v>
      </c>
    </row>
    <row r="14920" spans="1:10">
      <c r="A14920">
        <v>14919</v>
      </c>
      <c r="B14920" s="4">
        <v>45644</v>
      </c>
      <c r="C14920" s="10">
        <f>DATE(YEAR(orders[[#This Row],[order_date]]), MONTH(orders[[#This Row],[order_date]]), 1)</f>
        <v>45627</v>
      </c>
      <c r="D14920" t="s">
        <v>4029</v>
      </c>
      <c r="E14920" t="s">
        <v>674</v>
      </c>
      <c r="F14920" t="str">
        <f>VLOOKUP(orders[[#This Row],[product_id]],Products!A:C,3,0)</f>
        <v>Appliances</v>
      </c>
      <c r="G14920">
        <v>1</v>
      </c>
      <c r="H14920" s="6">
        <v>8.7609736409759123E-2</v>
      </c>
      <c r="I14920" s="2">
        <f>VLOOKUP($E14920,
Products!$A$1:$F$201,MATCH(Orders!I$1,Products!$A$1:$F$1,0),0)</f>
        <v>6324.5253633508046</v>
      </c>
      <c r="J14920" s="2">
        <f>VLOOKUP($E14920,
Products!$A$1:$F$201,MATCH(Orders!J$1,Products!$A$1:$F$1,0),0)</f>
        <v>4493.055585088201</v>
      </c>
    </row>
    <row r="14921" spans="1:10">
      <c r="A14921">
        <v>14920</v>
      </c>
      <c r="B14921" s="4">
        <v>45271</v>
      </c>
      <c r="C14921" s="10">
        <f>DATE(YEAR(orders[[#This Row],[order_date]]), MONTH(orders[[#This Row],[order_date]]), 1)</f>
        <v>45261</v>
      </c>
      <c r="D14921" t="s">
        <v>2243</v>
      </c>
      <c r="E14921" t="s">
        <v>688</v>
      </c>
      <c r="F14921" t="str">
        <f>VLOOKUP(orders[[#This Row],[product_id]],Products!A:C,3,0)</f>
        <v>Appliances</v>
      </c>
      <c r="G14921">
        <v>2</v>
      </c>
      <c r="H14921" s="6">
        <v>0.1364944608021561</v>
      </c>
      <c r="I14921" s="2">
        <f>VLOOKUP($E14921,
Products!$A$1:$F$201,MATCH(Orders!I$1,Products!$A$1:$F$1,0),0)</f>
        <v>5983.6860426434141</v>
      </c>
      <c r="J14921" s="2">
        <f>VLOOKUP($E14921,
Products!$A$1:$F$201,MATCH(Orders!J$1,Products!$A$1:$F$1,0),0)</f>
        <v>3911.563059036529</v>
      </c>
    </row>
    <row r="14922" spans="1:10">
      <c r="A14922">
        <v>14921</v>
      </c>
      <c r="B14922" s="4">
        <v>44927</v>
      </c>
      <c r="C14922" s="10">
        <f>DATE(YEAR(orders[[#This Row],[order_date]]), MONTH(orders[[#This Row],[order_date]]), 1)</f>
        <v>44927</v>
      </c>
      <c r="D14922" t="s">
        <v>2463</v>
      </c>
      <c r="E14922" t="s">
        <v>586</v>
      </c>
      <c r="F14922" t="str">
        <f>VLOOKUP(orders[[#This Row],[product_id]],Products!A:C,3,0)</f>
        <v>Appliances</v>
      </c>
      <c r="G14922">
        <v>2</v>
      </c>
      <c r="H14922" s="6">
        <v>0.1159609365276304</v>
      </c>
      <c r="I14922" s="2">
        <f>VLOOKUP($E14922,
Products!$A$1:$F$201,MATCH(Orders!I$1,Products!$A$1:$F$1,0),0)</f>
        <v>22928.971424497449</v>
      </c>
      <c r="J14922" s="2">
        <f>VLOOKUP($E14922,
Products!$A$1:$F$201,MATCH(Orders!J$1,Products!$A$1:$F$1,0),0)</f>
        <v>17801.356740692991</v>
      </c>
    </row>
    <row r="14923" spans="1:10">
      <c r="A14923">
        <v>14922</v>
      </c>
      <c r="B14923" s="4">
        <v>45093</v>
      </c>
      <c r="C14923" s="10">
        <f>DATE(YEAR(orders[[#This Row],[order_date]]), MONTH(orders[[#This Row],[order_date]]), 1)</f>
        <v>45078</v>
      </c>
      <c r="D14923" t="s">
        <v>4478</v>
      </c>
      <c r="E14923" t="s">
        <v>618</v>
      </c>
      <c r="F14923" t="str">
        <f>VLOOKUP(orders[[#This Row],[product_id]],Products!A:C,3,0)</f>
        <v>Appliances</v>
      </c>
      <c r="G14923">
        <v>3</v>
      </c>
      <c r="H14923" s="6">
        <v>8.7860457773363543E-2</v>
      </c>
      <c r="I14923" s="2">
        <f>VLOOKUP($E14923,
Products!$A$1:$F$201,MATCH(Orders!I$1,Products!$A$1:$F$1,0),0)</f>
        <v>5546.9777002203573</v>
      </c>
      <c r="J14923" s="2">
        <f>VLOOKUP($E14923,
Products!$A$1:$F$201,MATCH(Orders!J$1,Products!$A$1:$F$1,0),0)</f>
        <v>4048.2565671880161</v>
      </c>
    </row>
    <row r="14924" spans="1:10">
      <c r="A14924">
        <v>14923</v>
      </c>
      <c r="B14924" s="4">
        <v>45243</v>
      </c>
      <c r="C14924" s="10">
        <f>DATE(YEAR(orders[[#This Row],[order_date]]), MONTH(orders[[#This Row],[order_date]]), 1)</f>
        <v>45231</v>
      </c>
      <c r="D14924" t="s">
        <v>4284</v>
      </c>
      <c r="E14924" t="s">
        <v>525</v>
      </c>
      <c r="F14924" t="str">
        <f>VLOOKUP(orders[[#This Row],[product_id]],Products!A:C,3,0)</f>
        <v>Electronics</v>
      </c>
      <c r="G14924">
        <v>1</v>
      </c>
      <c r="H14924" s="6">
        <v>0.16542707542483923</v>
      </c>
      <c r="I14924" s="2">
        <f>VLOOKUP($E14924,
Products!$A$1:$F$201,MATCH(Orders!I$1,Products!$A$1:$F$1,0),0)</f>
        <v>2441.7405612875209</v>
      </c>
      <c r="J14924" s="2">
        <f>VLOOKUP($E14924,
Products!$A$1:$F$201,MATCH(Orders!J$1,Products!$A$1:$F$1,0),0)</f>
        <v>1934.1373706011941</v>
      </c>
    </row>
    <row r="14925" spans="1:10">
      <c r="A14925">
        <v>14924</v>
      </c>
      <c r="B14925" s="4">
        <v>45891</v>
      </c>
      <c r="C14925" s="10">
        <f>DATE(YEAR(orders[[#This Row],[order_date]]), MONTH(orders[[#This Row],[order_date]]), 1)</f>
        <v>45870</v>
      </c>
      <c r="D14925" t="s">
        <v>3239</v>
      </c>
      <c r="E14925" t="s">
        <v>683</v>
      </c>
      <c r="F14925" t="str">
        <f>VLOOKUP(orders[[#This Row],[product_id]],Products!A:C,3,0)</f>
        <v>Electronics</v>
      </c>
      <c r="G14925">
        <v>1</v>
      </c>
      <c r="H14925" s="6">
        <v>0.21763118860491215</v>
      </c>
      <c r="I14925" s="2">
        <f>VLOOKUP($E14925,
Products!$A$1:$F$201,MATCH(Orders!I$1,Products!$A$1:$F$1,0),0)</f>
        <v>30555.409096588959</v>
      </c>
      <c r="J14925" s="2">
        <f>VLOOKUP($E14925,
Products!$A$1:$F$201,MATCH(Orders!J$1,Products!$A$1:$F$1,0),0)</f>
        <v>20295.233857550291</v>
      </c>
    </row>
    <row r="14926" spans="1:10">
      <c r="A14926">
        <v>14925</v>
      </c>
      <c r="B14926" s="4">
        <v>45824</v>
      </c>
      <c r="C14926" s="10">
        <f>DATE(YEAR(orders[[#This Row],[order_date]]), MONTH(orders[[#This Row],[order_date]]), 1)</f>
        <v>45809</v>
      </c>
      <c r="D14926" t="s">
        <v>1183</v>
      </c>
      <c r="E14926" t="s">
        <v>630</v>
      </c>
      <c r="F14926" t="str">
        <f>VLOOKUP(orders[[#This Row],[product_id]],Products!A:C,3,0)</f>
        <v>Electronics</v>
      </c>
      <c r="G14926">
        <v>3</v>
      </c>
      <c r="H14926" s="6">
        <v>0.21524526142128009</v>
      </c>
      <c r="I14926" s="2">
        <f>VLOOKUP($E14926,
Products!$A$1:$F$201,MATCH(Orders!I$1,Products!$A$1:$F$1,0),0)</f>
        <v>20513.60683859466</v>
      </c>
      <c r="J14926" s="2">
        <f>VLOOKUP($E14926,
Products!$A$1:$F$201,MATCH(Orders!J$1,Products!$A$1:$F$1,0),0)</f>
        <v>14929.268600567289</v>
      </c>
    </row>
    <row r="14927" spans="1:10">
      <c r="A14927">
        <v>14926</v>
      </c>
      <c r="B14927" s="4">
        <v>45199</v>
      </c>
      <c r="C14927" s="10">
        <f>DATE(YEAR(orders[[#This Row],[order_date]]), MONTH(orders[[#This Row],[order_date]]), 1)</f>
        <v>45170</v>
      </c>
      <c r="D14927" t="s">
        <v>4360</v>
      </c>
      <c r="E14927" t="s">
        <v>540</v>
      </c>
      <c r="F14927" t="str">
        <f>VLOOKUP(orders[[#This Row],[product_id]],Products!A:C,3,0)</f>
        <v>Electronics</v>
      </c>
      <c r="G14927">
        <v>2</v>
      </c>
      <c r="H14927" s="6">
        <v>0.11104616258198351</v>
      </c>
      <c r="I14927" s="2">
        <f>VLOOKUP($E14927,
Products!$A$1:$F$201,MATCH(Orders!I$1,Products!$A$1:$F$1,0),0)</f>
        <v>27903.66571841111</v>
      </c>
      <c r="J14927" s="2">
        <f>VLOOKUP($E14927,
Products!$A$1:$F$201,MATCH(Orders!J$1,Products!$A$1:$F$1,0),0)</f>
        <v>20363.814715502049</v>
      </c>
    </row>
    <row r="14928" spans="1:10">
      <c r="A14928">
        <v>14927</v>
      </c>
      <c r="B14928" s="4">
        <v>45299</v>
      </c>
      <c r="C14928" s="10">
        <f>DATE(YEAR(orders[[#This Row],[order_date]]), MONTH(orders[[#This Row],[order_date]]), 1)</f>
        <v>45292</v>
      </c>
      <c r="D14928" t="s">
        <v>2600</v>
      </c>
      <c r="E14928" t="s">
        <v>683</v>
      </c>
      <c r="F14928" t="str">
        <f>VLOOKUP(orders[[#This Row],[product_id]],Products!A:C,3,0)</f>
        <v>Electronics</v>
      </c>
      <c r="G14928">
        <v>2</v>
      </c>
      <c r="H14928" s="6">
        <v>0.10170932387702623</v>
      </c>
      <c r="I14928" s="2">
        <f>VLOOKUP($E14928,
Products!$A$1:$F$201,MATCH(Orders!I$1,Products!$A$1:$F$1,0),0)</f>
        <v>30555.409096588959</v>
      </c>
      <c r="J14928" s="2">
        <f>VLOOKUP($E14928,
Products!$A$1:$F$201,MATCH(Orders!J$1,Products!$A$1:$F$1,0),0)</f>
        <v>20295.233857550291</v>
      </c>
    </row>
    <row r="14929" spans="1:10">
      <c r="A14929">
        <v>14928</v>
      </c>
      <c r="B14929" s="4">
        <v>45826</v>
      </c>
      <c r="C14929" s="10">
        <f>DATE(YEAR(orders[[#This Row],[order_date]]), MONTH(orders[[#This Row],[order_date]]), 1)</f>
        <v>45809</v>
      </c>
      <c r="D14929" t="s">
        <v>3086</v>
      </c>
      <c r="E14929" t="s">
        <v>666</v>
      </c>
      <c r="F14929" t="str">
        <f>VLOOKUP(orders[[#This Row],[product_id]],Products!A:C,3,0)</f>
        <v>Electronics</v>
      </c>
      <c r="G14929">
        <v>1</v>
      </c>
      <c r="H14929" s="6">
        <v>0.21749920274892923</v>
      </c>
      <c r="I14929" s="2">
        <f>VLOOKUP($E14929,
Products!$A$1:$F$201,MATCH(Orders!I$1,Products!$A$1:$F$1,0),0)</f>
        <v>28450.587044878092</v>
      </c>
      <c r="J14929" s="2">
        <f>VLOOKUP($E14929,
Products!$A$1:$F$201,MATCH(Orders!J$1,Products!$A$1:$F$1,0),0)</f>
        <v>22337.584649075441</v>
      </c>
    </row>
    <row r="14930" spans="1:10">
      <c r="A14930">
        <v>14929</v>
      </c>
      <c r="B14930" s="4">
        <v>45127</v>
      </c>
      <c r="C14930" s="10">
        <f>DATE(YEAR(orders[[#This Row],[order_date]]), MONTH(orders[[#This Row],[order_date]]), 1)</f>
        <v>45108</v>
      </c>
      <c r="D14930" t="s">
        <v>2338</v>
      </c>
      <c r="E14930" t="s">
        <v>572</v>
      </c>
      <c r="F14930" t="str">
        <f>VLOOKUP(orders[[#This Row],[product_id]],Products!A:C,3,0)</f>
        <v>Electronics</v>
      </c>
      <c r="G14930">
        <v>2</v>
      </c>
      <c r="H14930" s="6">
        <v>0.12069672123624627</v>
      </c>
      <c r="I14930" s="2">
        <f>VLOOKUP($E14930,
Products!$A$1:$F$201,MATCH(Orders!I$1,Products!$A$1:$F$1,0),0)</f>
        <v>28095.750781518611</v>
      </c>
      <c r="J14930" s="2">
        <f>VLOOKUP($E14930,
Products!$A$1:$F$201,MATCH(Orders!J$1,Products!$A$1:$F$1,0),0)</f>
        <v>21949.841961937182</v>
      </c>
    </row>
    <row r="14931" spans="1:10">
      <c r="A14931">
        <v>14930</v>
      </c>
      <c r="B14931" s="4">
        <v>45066</v>
      </c>
      <c r="C14931" s="10">
        <f>DATE(YEAR(orders[[#This Row],[order_date]]), MONTH(orders[[#This Row],[order_date]]), 1)</f>
        <v>45047</v>
      </c>
      <c r="D14931" t="s">
        <v>1961</v>
      </c>
      <c r="E14931" t="s">
        <v>704</v>
      </c>
      <c r="F14931" t="str">
        <f>VLOOKUP(orders[[#This Row],[product_id]],Products!A:C,3,0)</f>
        <v>Electronics</v>
      </c>
      <c r="G14931">
        <v>1</v>
      </c>
      <c r="H14931" s="6">
        <v>0.18666962490117053</v>
      </c>
      <c r="I14931" s="2">
        <f>VLOOKUP($E14931,
Products!$A$1:$F$201,MATCH(Orders!I$1,Products!$A$1:$F$1,0),0)</f>
        <v>2453.3182634424861</v>
      </c>
      <c r="J14931" s="2">
        <f>VLOOKUP($E14931,
Products!$A$1:$F$201,MATCH(Orders!J$1,Products!$A$1:$F$1,0),0)</f>
        <v>1951.860511286576</v>
      </c>
    </row>
    <row r="14932" spans="1:10">
      <c r="A14932">
        <v>14931</v>
      </c>
      <c r="B14932" s="4">
        <v>45232</v>
      </c>
      <c r="C14932" s="10">
        <f>DATE(YEAR(orders[[#This Row],[order_date]]), MONTH(orders[[#This Row],[order_date]]), 1)</f>
        <v>45231</v>
      </c>
      <c r="D14932" t="s">
        <v>2746</v>
      </c>
      <c r="E14932" t="s">
        <v>643</v>
      </c>
      <c r="F14932" t="str">
        <f>VLOOKUP(orders[[#This Row],[product_id]],Products!A:C,3,0)</f>
        <v>Appliances</v>
      </c>
      <c r="G14932">
        <v>1</v>
      </c>
      <c r="H14932" s="6">
        <v>0.12517611699391212</v>
      </c>
      <c r="I14932" s="2">
        <f>VLOOKUP($E14932,
Products!$A$1:$F$201,MATCH(Orders!I$1,Products!$A$1:$F$1,0),0)</f>
        <v>26269.068564891841</v>
      </c>
      <c r="J14932" s="2">
        <f>VLOOKUP($E14932,
Products!$A$1:$F$201,MATCH(Orders!J$1,Products!$A$1:$F$1,0),0)</f>
        <v>18867.564539756699</v>
      </c>
    </row>
    <row r="14933" spans="1:10">
      <c r="A14933">
        <v>14932</v>
      </c>
      <c r="B14933" s="4">
        <v>46011</v>
      </c>
      <c r="C14933" s="10">
        <f>DATE(YEAR(orders[[#This Row],[order_date]]), MONTH(orders[[#This Row],[order_date]]), 1)</f>
        <v>45992</v>
      </c>
      <c r="D14933" t="s">
        <v>2271</v>
      </c>
      <c r="E14933" t="s">
        <v>546</v>
      </c>
      <c r="F14933" t="str">
        <f>VLOOKUP(orders[[#This Row],[product_id]],Products!A:C,3,0)</f>
        <v>Electronics</v>
      </c>
      <c r="G14933">
        <v>2</v>
      </c>
      <c r="H14933" s="6">
        <v>0.14432673046510477</v>
      </c>
      <c r="I14933" s="2">
        <f>VLOOKUP($E14933,
Products!$A$1:$F$201,MATCH(Orders!I$1,Products!$A$1:$F$1,0),0)</f>
        <v>21943.16319502375</v>
      </c>
      <c r="J14933" s="2">
        <f>VLOOKUP($E14933,
Products!$A$1:$F$201,MATCH(Orders!J$1,Products!$A$1:$F$1,0),0)</f>
        <v>16937.09489743154</v>
      </c>
    </row>
    <row r="14934" spans="1:10">
      <c r="A14934">
        <v>14933</v>
      </c>
      <c r="B14934" s="4">
        <v>45286</v>
      </c>
      <c r="C14934" s="10">
        <f>DATE(YEAR(orders[[#This Row],[order_date]]), MONTH(orders[[#This Row],[order_date]]), 1)</f>
        <v>45261</v>
      </c>
      <c r="D14934" t="s">
        <v>735</v>
      </c>
      <c r="E14934" t="s">
        <v>673</v>
      </c>
      <c r="F14934" t="str">
        <f>VLOOKUP(orders[[#This Row],[product_id]],Products!A:C,3,0)</f>
        <v>Electronics</v>
      </c>
      <c r="G14934">
        <v>1</v>
      </c>
      <c r="H14934" s="6">
        <v>0.1237056817178547</v>
      </c>
      <c r="I14934" s="2">
        <f>VLOOKUP($E14934,
Products!$A$1:$F$201,MATCH(Orders!I$1,Products!$A$1:$F$1,0),0)</f>
        <v>19770.070105413852</v>
      </c>
      <c r="J14934" s="2">
        <f>VLOOKUP($E14934,
Products!$A$1:$F$201,MATCH(Orders!J$1,Products!$A$1:$F$1,0),0)</f>
        <v>14414.291574648811</v>
      </c>
    </row>
    <row r="14935" spans="1:10">
      <c r="A14935">
        <v>14934</v>
      </c>
      <c r="B14935" s="4">
        <v>45233</v>
      </c>
      <c r="C14935" s="10">
        <f>DATE(YEAR(orders[[#This Row],[order_date]]), MONTH(orders[[#This Row],[order_date]]), 1)</f>
        <v>45231</v>
      </c>
      <c r="D14935" t="s">
        <v>1432</v>
      </c>
      <c r="E14935" t="s">
        <v>639</v>
      </c>
      <c r="F14935" t="str">
        <f>VLOOKUP(orders[[#This Row],[product_id]],Products!A:C,3,0)</f>
        <v>Appliances</v>
      </c>
      <c r="G14935">
        <v>3</v>
      </c>
      <c r="H14935" s="6">
        <v>0.12016686468328468</v>
      </c>
      <c r="I14935" s="2">
        <f>VLOOKUP($E14935,
Products!$A$1:$F$201,MATCH(Orders!I$1,Products!$A$1:$F$1,0),0)</f>
        <v>2320.8560923599921</v>
      </c>
      <c r="J14935" s="2">
        <f>VLOOKUP($E14935,
Products!$A$1:$F$201,MATCH(Orders!J$1,Products!$A$1:$F$1,0),0)</f>
        <v>1750.110004830213</v>
      </c>
    </row>
    <row r="14936" spans="1:10">
      <c r="A14936">
        <v>14935</v>
      </c>
      <c r="B14936" s="4">
        <v>45259</v>
      </c>
      <c r="C14936" s="10">
        <f>DATE(YEAR(orders[[#This Row],[order_date]]), MONTH(orders[[#This Row],[order_date]]), 1)</f>
        <v>45231</v>
      </c>
      <c r="D14936" t="s">
        <v>878</v>
      </c>
      <c r="E14936" t="s">
        <v>666</v>
      </c>
      <c r="F14936" t="str">
        <f>VLOOKUP(orders[[#This Row],[product_id]],Products!A:C,3,0)</f>
        <v>Electronics</v>
      </c>
      <c r="G14936">
        <v>3</v>
      </c>
      <c r="H14936" s="6">
        <v>0.20090868392218417</v>
      </c>
      <c r="I14936" s="2">
        <f>VLOOKUP($E14936,
Products!$A$1:$F$201,MATCH(Orders!I$1,Products!$A$1:$F$1,0),0)</f>
        <v>28450.587044878092</v>
      </c>
      <c r="J14936" s="2">
        <f>VLOOKUP($E14936,
Products!$A$1:$F$201,MATCH(Orders!J$1,Products!$A$1:$F$1,0),0)</f>
        <v>22337.584649075441</v>
      </c>
    </row>
    <row r="14937" spans="1:10">
      <c r="A14937">
        <v>14936</v>
      </c>
      <c r="B14937" s="4">
        <v>45260</v>
      </c>
      <c r="C14937" s="10">
        <f>DATE(YEAR(orders[[#This Row],[order_date]]), MONTH(orders[[#This Row],[order_date]]), 1)</f>
        <v>45231</v>
      </c>
      <c r="D14937" t="s">
        <v>3545</v>
      </c>
      <c r="E14937" t="s">
        <v>521</v>
      </c>
      <c r="F14937" t="str">
        <f>VLOOKUP(orders[[#This Row],[product_id]],Products!A:C,3,0)</f>
        <v>Electronics</v>
      </c>
      <c r="G14937">
        <v>2</v>
      </c>
      <c r="H14937" s="6">
        <v>0.1202959160418388</v>
      </c>
      <c r="I14937" s="2">
        <f>VLOOKUP($E14937,
Products!$A$1:$F$201,MATCH(Orders!I$1,Products!$A$1:$F$1,0),0)</f>
        <v>18373.691083837519</v>
      </c>
      <c r="J14937" s="2">
        <f>VLOOKUP($E14937,
Products!$A$1:$F$201,MATCH(Orders!J$1,Products!$A$1:$F$1,0),0)</f>
        <v>14409.80197321412</v>
      </c>
    </row>
    <row r="14938" spans="1:10">
      <c r="A14938">
        <v>14937</v>
      </c>
      <c r="B14938" s="4">
        <v>45443</v>
      </c>
      <c r="C14938" s="10">
        <f>DATE(YEAR(orders[[#This Row],[order_date]]), MONTH(orders[[#This Row],[order_date]]), 1)</f>
        <v>45413</v>
      </c>
      <c r="D14938" t="s">
        <v>1173</v>
      </c>
      <c r="E14938" t="s">
        <v>529</v>
      </c>
      <c r="F14938" t="str">
        <f>VLOOKUP(orders[[#This Row],[product_id]],Products!A:C,3,0)</f>
        <v>Electronics</v>
      </c>
      <c r="G14938">
        <v>3</v>
      </c>
      <c r="H14938" s="6">
        <v>0.10889953501403793</v>
      </c>
      <c r="I14938" s="2">
        <f>VLOOKUP($E14938,
Products!$A$1:$F$201,MATCH(Orders!I$1,Products!$A$1:$F$1,0),0)</f>
        <v>18308.801775351771</v>
      </c>
      <c r="J14938" s="2">
        <f>VLOOKUP($E14938,
Products!$A$1:$F$201,MATCH(Orders!J$1,Products!$A$1:$F$1,0),0)</f>
        <v>12027.24184831013</v>
      </c>
    </row>
    <row r="14939" spans="1:10">
      <c r="A14939">
        <v>14938</v>
      </c>
      <c r="B14939" s="4">
        <v>45657</v>
      </c>
      <c r="C14939" s="10">
        <f>DATE(YEAR(orders[[#This Row],[order_date]]), MONTH(orders[[#This Row],[order_date]]), 1)</f>
        <v>45627</v>
      </c>
      <c r="D14939" t="s">
        <v>4253</v>
      </c>
      <c r="E14939" t="s">
        <v>565</v>
      </c>
      <c r="F14939" t="str">
        <f>VLOOKUP(orders[[#This Row],[product_id]],Products!A:C,3,0)</f>
        <v>Electronics</v>
      </c>
      <c r="G14939">
        <v>1</v>
      </c>
      <c r="H14939" s="6">
        <v>0.16995203793324309</v>
      </c>
      <c r="I14939" s="2">
        <f>VLOOKUP($E14939,
Products!$A$1:$F$201,MATCH(Orders!I$1,Products!$A$1:$F$1,0),0)</f>
        <v>2327.4213408101141</v>
      </c>
      <c r="J14939" s="2">
        <f>VLOOKUP($E14939,
Products!$A$1:$F$201,MATCH(Orders!J$1,Products!$A$1:$F$1,0),0)</f>
        <v>1682.0944582406071</v>
      </c>
    </row>
    <row r="14940" spans="1:10">
      <c r="A14940">
        <v>14939</v>
      </c>
      <c r="B14940" s="4">
        <v>45850</v>
      </c>
      <c r="C14940" s="10">
        <f>DATE(YEAR(orders[[#This Row],[order_date]]), MONTH(orders[[#This Row],[order_date]]), 1)</f>
        <v>45839</v>
      </c>
      <c r="D14940" t="s">
        <v>2681</v>
      </c>
      <c r="E14940" t="s">
        <v>626</v>
      </c>
      <c r="F14940" t="str">
        <f>VLOOKUP(orders[[#This Row],[product_id]],Products!A:C,3,0)</f>
        <v>Electronics</v>
      </c>
      <c r="G14940">
        <v>2</v>
      </c>
      <c r="H14940" s="6">
        <v>0.12933210837691864</v>
      </c>
      <c r="I14940" s="2">
        <f>VLOOKUP($E14940,
Products!$A$1:$F$201,MATCH(Orders!I$1,Products!$A$1:$F$1,0),0)</f>
        <v>19602.440815481601</v>
      </c>
      <c r="J14940" s="2">
        <f>VLOOKUP($E14940,
Products!$A$1:$F$201,MATCH(Orders!J$1,Products!$A$1:$F$1,0),0)</f>
        <v>14427.862284038891</v>
      </c>
    </row>
    <row r="14941" spans="1:10">
      <c r="A14941">
        <v>14940</v>
      </c>
      <c r="B14941" s="4">
        <v>45692</v>
      </c>
      <c r="C14941" s="10">
        <f>DATE(YEAR(orders[[#This Row],[order_date]]), MONTH(orders[[#This Row],[order_date]]), 1)</f>
        <v>45689</v>
      </c>
      <c r="D14941" t="s">
        <v>3476</v>
      </c>
      <c r="E14941" t="s">
        <v>579</v>
      </c>
      <c r="F14941" t="str">
        <f>VLOOKUP(orders[[#This Row],[product_id]],Products!A:C,3,0)</f>
        <v>Appliances</v>
      </c>
      <c r="G14941">
        <v>2</v>
      </c>
      <c r="H14941" s="6">
        <v>0.14556231585768517</v>
      </c>
      <c r="I14941" s="2">
        <f>VLOOKUP($E14941,
Products!$A$1:$F$201,MATCH(Orders!I$1,Products!$A$1:$F$1,0),0)</f>
        <v>5919.3204980498322</v>
      </c>
      <c r="J14941" s="2">
        <f>VLOOKUP($E14941,
Products!$A$1:$F$201,MATCH(Orders!J$1,Products!$A$1:$F$1,0),0)</f>
        <v>3972.3071240281379</v>
      </c>
    </row>
    <row r="14942" spans="1:10">
      <c r="A14942">
        <v>14941</v>
      </c>
      <c r="B14942" s="4">
        <v>45711</v>
      </c>
      <c r="C14942" s="10">
        <f>DATE(YEAR(orders[[#This Row],[order_date]]), MONTH(orders[[#This Row],[order_date]]), 1)</f>
        <v>45689</v>
      </c>
      <c r="D14942" t="s">
        <v>4094</v>
      </c>
      <c r="E14942" t="s">
        <v>644</v>
      </c>
      <c r="F14942" t="str">
        <f>VLOOKUP(orders[[#This Row],[product_id]],Products!A:C,3,0)</f>
        <v>Appliances</v>
      </c>
      <c r="G14942">
        <v>1</v>
      </c>
      <c r="H14942" s="6">
        <v>7.5202778906086884E-2</v>
      </c>
      <c r="I14942" s="2">
        <f>VLOOKUP($E14942,
Products!$A$1:$F$201,MATCH(Orders!I$1,Products!$A$1:$F$1,0),0)</f>
        <v>2076.3860361463489</v>
      </c>
      <c r="J14942" s="2">
        <f>VLOOKUP($E14942,
Products!$A$1:$F$201,MATCH(Orders!J$1,Products!$A$1:$F$1,0),0)</f>
        <v>1496.280632568785</v>
      </c>
    </row>
    <row r="14943" spans="1:10">
      <c r="A14943">
        <v>14942</v>
      </c>
      <c r="B14943" s="4">
        <v>44947</v>
      </c>
      <c r="C14943" s="10">
        <f>DATE(YEAR(orders[[#This Row],[order_date]]), MONTH(orders[[#This Row],[order_date]]), 1)</f>
        <v>44927</v>
      </c>
      <c r="D14943" t="s">
        <v>3150</v>
      </c>
      <c r="E14943" t="s">
        <v>677</v>
      </c>
      <c r="F14943" t="str">
        <f>VLOOKUP(orders[[#This Row],[product_id]],Products!A:C,3,0)</f>
        <v>Electronics</v>
      </c>
      <c r="G14943">
        <v>1</v>
      </c>
      <c r="H14943" s="6">
        <v>0.13228674949948424</v>
      </c>
      <c r="I14943" s="2">
        <f>VLOOKUP($E14943,
Products!$A$1:$F$201,MATCH(Orders!I$1,Products!$A$1:$F$1,0),0)</f>
        <v>11360.699432756561</v>
      </c>
      <c r="J14943" s="2">
        <f>VLOOKUP($E14943,
Products!$A$1:$F$201,MATCH(Orders!J$1,Products!$A$1:$F$1,0),0)</f>
        <v>8118.8949869342459</v>
      </c>
    </row>
    <row r="14944" spans="1:10">
      <c r="A14944">
        <v>14943</v>
      </c>
      <c r="B14944" s="4">
        <v>45805</v>
      </c>
      <c r="C14944" s="10">
        <f>DATE(YEAR(orders[[#This Row],[order_date]]), MONTH(orders[[#This Row],[order_date]]), 1)</f>
        <v>45778</v>
      </c>
      <c r="D14944" t="s">
        <v>830</v>
      </c>
      <c r="E14944" t="s">
        <v>508</v>
      </c>
      <c r="F14944" t="str">
        <f>VLOOKUP(orders[[#This Row],[product_id]],Products!A:C,3,0)</f>
        <v>Electronics</v>
      </c>
      <c r="G14944">
        <v>3</v>
      </c>
      <c r="H14944" s="6">
        <v>0.20274392034848315</v>
      </c>
      <c r="I14944" s="2">
        <f>VLOOKUP($E14944,
Products!$A$1:$F$201,MATCH(Orders!I$1,Products!$A$1:$F$1,0),0)</f>
        <v>23345.985707147142</v>
      </c>
      <c r="J14944" s="2">
        <f>VLOOKUP($E14944,
Products!$A$1:$F$201,MATCH(Orders!J$1,Products!$A$1:$F$1,0),0)</f>
        <v>15772.90371323649</v>
      </c>
    </row>
    <row r="14945" spans="1:10">
      <c r="A14945">
        <v>14944</v>
      </c>
      <c r="B14945" s="4">
        <v>45103</v>
      </c>
      <c r="C14945" s="10">
        <f>DATE(YEAR(orders[[#This Row],[order_date]]), MONTH(orders[[#This Row],[order_date]]), 1)</f>
        <v>45078</v>
      </c>
      <c r="D14945" t="s">
        <v>3857</v>
      </c>
      <c r="E14945" t="s">
        <v>671</v>
      </c>
      <c r="F14945" t="str">
        <f>VLOOKUP(orders[[#This Row],[product_id]],Products!A:C,3,0)</f>
        <v>Electronics</v>
      </c>
      <c r="G14945">
        <v>1</v>
      </c>
      <c r="H14945" s="6">
        <v>0.22912931110179072</v>
      </c>
      <c r="I14945" s="2">
        <f>VLOOKUP($E14945,
Products!$A$1:$F$201,MATCH(Orders!I$1,Products!$A$1:$F$1,0),0)</f>
        <v>20226.002416343759</v>
      </c>
      <c r="J14945" s="2">
        <f>VLOOKUP($E14945,
Products!$A$1:$F$201,MATCH(Orders!J$1,Products!$A$1:$F$1,0),0)</f>
        <v>13513.884167631189</v>
      </c>
    </row>
    <row r="14946" spans="1:10">
      <c r="A14946">
        <v>14945</v>
      </c>
      <c r="B14946" s="4">
        <v>44948</v>
      </c>
      <c r="C14946" s="10">
        <f>DATE(YEAR(orders[[#This Row],[order_date]]), MONTH(orders[[#This Row],[order_date]]), 1)</f>
        <v>44927</v>
      </c>
      <c r="D14946" t="s">
        <v>3449</v>
      </c>
      <c r="E14946" t="s">
        <v>673</v>
      </c>
      <c r="F14946" t="str">
        <f>VLOOKUP(orders[[#This Row],[product_id]],Products!A:C,3,0)</f>
        <v>Electronics</v>
      </c>
      <c r="G14946">
        <v>2</v>
      </c>
      <c r="H14946" s="6">
        <v>0.135645952983527</v>
      </c>
      <c r="I14946" s="2">
        <f>VLOOKUP($E14946,
Products!$A$1:$F$201,MATCH(Orders!I$1,Products!$A$1:$F$1,0),0)</f>
        <v>19770.070105413852</v>
      </c>
      <c r="J14946" s="2">
        <f>VLOOKUP($E14946,
Products!$A$1:$F$201,MATCH(Orders!J$1,Products!$A$1:$F$1,0),0)</f>
        <v>14414.291574648811</v>
      </c>
    </row>
    <row r="14947" spans="1:10">
      <c r="A14947">
        <v>14946</v>
      </c>
      <c r="B14947" s="4">
        <v>45763</v>
      </c>
      <c r="C14947" s="10">
        <f>DATE(YEAR(orders[[#This Row],[order_date]]), MONTH(orders[[#This Row],[order_date]]), 1)</f>
        <v>45748</v>
      </c>
      <c r="D14947" t="s">
        <v>3280</v>
      </c>
      <c r="E14947" t="s">
        <v>625</v>
      </c>
      <c r="F14947" t="str">
        <f>VLOOKUP(orders[[#This Row],[product_id]],Products!A:C,3,0)</f>
        <v>Electronics</v>
      </c>
      <c r="G14947">
        <v>3</v>
      </c>
      <c r="H14947" s="6">
        <v>0.13345722673813454</v>
      </c>
      <c r="I14947" s="2">
        <f>VLOOKUP($E14947,
Products!$A$1:$F$201,MATCH(Orders!I$1,Products!$A$1:$F$1,0),0)</f>
        <v>11578.815958005471</v>
      </c>
      <c r="J14947" s="2">
        <f>VLOOKUP($E14947,
Products!$A$1:$F$201,MATCH(Orders!J$1,Products!$A$1:$F$1,0),0)</f>
        <v>7854.7306959992193</v>
      </c>
    </row>
    <row r="14948" spans="1:10">
      <c r="A14948">
        <v>14947</v>
      </c>
      <c r="B14948" s="4">
        <v>45886</v>
      </c>
      <c r="C14948" s="10">
        <f>DATE(YEAR(orders[[#This Row],[order_date]]), MONTH(orders[[#This Row],[order_date]]), 1)</f>
        <v>45870</v>
      </c>
      <c r="D14948" t="s">
        <v>2252</v>
      </c>
      <c r="E14948" t="s">
        <v>524</v>
      </c>
      <c r="F14948" t="str">
        <f>VLOOKUP(orders[[#This Row],[product_id]],Products!A:C,3,0)</f>
        <v>Electronics</v>
      </c>
      <c r="G14948">
        <v>2</v>
      </c>
      <c r="H14948" s="6">
        <v>0.15816487191747816</v>
      </c>
      <c r="I14948" s="2">
        <f>VLOOKUP($E14948,
Products!$A$1:$F$201,MATCH(Orders!I$1,Products!$A$1:$F$1,0),0)</f>
        <v>13162.372749153699</v>
      </c>
      <c r="J14948" s="2">
        <f>VLOOKUP($E14948,
Products!$A$1:$F$201,MATCH(Orders!J$1,Products!$A$1:$F$1,0),0)</f>
        <v>8772.7564251238819</v>
      </c>
    </row>
    <row r="14949" spans="1:10">
      <c r="A14949">
        <v>14948</v>
      </c>
      <c r="B14949" s="4">
        <v>45474</v>
      </c>
      <c r="C14949" s="10">
        <f>DATE(YEAR(orders[[#This Row],[order_date]]), MONTH(orders[[#This Row],[order_date]]), 1)</f>
        <v>45474</v>
      </c>
      <c r="D14949" t="s">
        <v>2125</v>
      </c>
      <c r="E14949" t="s">
        <v>545</v>
      </c>
      <c r="F14949" t="str">
        <f>VLOOKUP(orders[[#This Row],[product_id]],Products!A:C,3,0)</f>
        <v>Electronics</v>
      </c>
      <c r="G14949">
        <v>1</v>
      </c>
      <c r="H14949" s="6">
        <v>0.12588323241506608</v>
      </c>
      <c r="I14949" s="2">
        <f>VLOOKUP($E14949,
Products!$A$1:$F$201,MATCH(Orders!I$1,Products!$A$1:$F$1,0),0)</f>
        <v>11292.44914297154</v>
      </c>
      <c r="J14949" s="2">
        <f>VLOOKUP($E14949,
Products!$A$1:$F$201,MATCH(Orders!J$1,Products!$A$1:$F$1,0),0)</f>
        <v>7616.0274340726546</v>
      </c>
    </row>
    <row r="14950" spans="1:10">
      <c r="A14950">
        <v>14949</v>
      </c>
      <c r="B14950" s="4">
        <v>45176</v>
      </c>
      <c r="C14950" s="10">
        <f>DATE(YEAR(orders[[#This Row],[order_date]]), MONTH(orders[[#This Row],[order_date]]), 1)</f>
        <v>45170</v>
      </c>
      <c r="D14950" t="s">
        <v>2583</v>
      </c>
      <c r="E14950" t="s">
        <v>558</v>
      </c>
      <c r="F14950" t="str">
        <f>VLOOKUP(orders[[#This Row],[product_id]],Products!A:C,3,0)</f>
        <v>Electronics</v>
      </c>
      <c r="G14950">
        <v>2</v>
      </c>
      <c r="H14950" s="6">
        <v>0.24202225428439883</v>
      </c>
      <c r="I14950" s="2">
        <f>VLOOKUP($E14950,
Products!$A$1:$F$201,MATCH(Orders!I$1,Products!$A$1:$F$1,0),0)</f>
        <v>30121.382934618541</v>
      </c>
      <c r="J14950" s="2">
        <f>VLOOKUP($E14950,
Products!$A$1:$F$201,MATCH(Orders!J$1,Products!$A$1:$F$1,0),0)</f>
        <v>20439.226581954921</v>
      </c>
    </row>
    <row r="14951" spans="1:10">
      <c r="A14951">
        <v>14950</v>
      </c>
      <c r="B14951" s="4">
        <v>45587</v>
      </c>
      <c r="C14951" s="10">
        <f>DATE(YEAR(orders[[#This Row],[order_date]]), MONTH(orders[[#This Row],[order_date]]), 1)</f>
        <v>45566</v>
      </c>
      <c r="D14951" t="s">
        <v>3866</v>
      </c>
      <c r="E14951" t="s">
        <v>669</v>
      </c>
      <c r="F14951" t="str">
        <f>VLOOKUP(orders[[#This Row],[product_id]],Products!A:C,3,0)</f>
        <v>Electronics</v>
      </c>
      <c r="G14951">
        <v>1</v>
      </c>
      <c r="H14951" s="6">
        <v>0.13652932449931529</v>
      </c>
      <c r="I14951" s="2">
        <f>VLOOKUP($E14951,
Products!$A$1:$F$201,MATCH(Orders!I$1,Products!$A$1:$F$1,0),0)</f>
        <v>11708.03419603835</v>
      </c>
      <c r="J14951" s="2">
        <f>VLOOKUP($E14951,
Products!$A$1:$F$201,MATCH(Orders!J$1,Products!$A$1:$F$1,0),0)</f>
        <v>7784.9580101998827</v>
      </c>
    </row>
    <row r="14952" spans="1:10">
      <c r="A14952">
        <v>14951</v>
      </c>
      <c r="B14952" s="4">
        <v>45878</v>
      </c>
      <c r="C14952" s="10">
        <f>DATE(YEAR(orders[[#This Row],[order_date]]), MONTH(orders[[#This Row],[order_date]]), 1)</f>
        <v>45870</v>
      </c>
      <c r="D14952" t="s">
        <v>1732</v>
      </c>
      <c r="E14952" t="s">
        <v>572</v>
      </c>
      <c r="F14952" t="str">
        <f>VLOOKUP(orders[[#This Row],[product_id]],Products!A:C,3,0)</f>
        <v>Electronics</v>
      </c>
      <c r="G14952">
        <v>1</v>
      </c>
      <c r="H14952" s="6">
        <v>0.11399944514409874</v>
      </c>
      <c r="I14952" s="2">
        <f>VLOOKUP($E14952,
Products!$A$1:$F$201,MATCH(Orders!I$1,Products!$A$1:$F$1,0),0)</f>
        <v>28095.750781518611</v>
      </c>
      <c r="J14952" s="2">
        <f>VLOOKUP($E14952,
Products!$A$1:$F$201,MATCH(Orders!J$1,Products!$A$1:$F$1,0),0)</f>
        <v>21949.841961937182</v>
      </c>
    </row>
    <row r="14953" spans="1:10">
      <c r="A14953">
        <v>14952</v>
      </c>
      <c r="B14953" s="4">
        <v>45052</v>
      </c>
      <c r="C14953" s="10">
        <f>DATE(YEAR(orders[[#This Row],[order_date]]), MONTH(orders[[#This Row],[order_date]]), 1)</f>
        <v>45047</v>
      </c>
      <c r="D14953" t="s">
        <v>1241</v>
      </c>
      <c r="E14953" t="s">
        <v>591</v>
      </c>
      <c r="F14953" t="str">
        <f>VLOOKUP(orders[[#This Row],[product_id]],Products!A:C,3,0)</f>
        <v>Appliances</v>
      </c>
      <c r="G14953">
        <v>3</v>
      </c>
      <c r="H14953" s="6">
        <v>0.11417906513910271</v>
      </c>
      <c r="I14953" s="2">
        <f>VLOOKUP($E14953,
Products!$A$1:$F$201,MATCH(Orders!I$1,Products!$A$1:$F$1,0),0)</f>
        <v>5828.0678031706884</v>
      </c>
      <c r="J14953" s="2">
        <f>VLOOKUP($E14953,
Products!$A$1:$F$201,MATCH(Orders!J$1,Products!$A$1:$F$1,0),0)</f>
        <v>3928.741316454903</v>
      </c>
    </row>
    <row r="14954" spans="1:10">
      <c r="A14954">
        <v>14953</v>
      </c>
      <c r="B14954" s="4">
        <v>45537</v>
      </c>
      <c r="C14954" s="10">
        <f>DATE(YEAR(orders[[#This Row],[order_date]]), MONTH(orders[[#This Row],[order_date]]), 1)</f>
        <v>45536</v>
      </c>
      <c r="D14954" t="s">
        <v>1306</v>
      </c>
      <c r="E14954" t="s">
        <v>594</v>
      </c>
      <c r="F14954" t="str">
        <f>VLOOKUP(orders[[#This Row],[product_id]],Products!A:C,3,0)</f>
        <v>Electronics</v>
      </c>
      <c r="G14954">
        <v>2</v>
      </c>
      <c r="H14954" s="6">
        <v>0.18064303096020584</v>
      </c>
      <c r="I14954" s="2">
        <f>VLOOKUP($E14954,
Products!$A$1:$F$201,MATCH(Orders!I$1,Products!$A$1:$F$1,0),0)</f>
        <v>19992.108086337241</v>
      </c>
      <c r="J14954" s="2">
        <f>VLOOKUP($E14954,
Products!$A$1:$F$201,MATCH(Orders!J$1,Products!$A$1:$F$1,0),0)</f>
        <v>14456.6967044005</v>
      </c>
    </row>
    <row r="14955" spans="1:10">
      <c r="A14955">
        <v>14954</v>
      </c>
      <c r="B14955" s="4">
        <v>45936</v>
      </c>
      <c r="C14955" s="10">
        <f>DATE(YEAR(orders[[#This Row],[order_date]]), MONTH(orders[[#This Row],[order_date]]), 1)</f>
        <v>45931</v>
      </c>
      <c r="D14955" t="s">
        <v>4298</v>
      </c>
      <c r="E14955" t="s">
        <v>653</v>
      </c>
      <c r="F14955" t="str">
        <f>VLOOKUP(orders[[#This Row],[product_id]],Products!A:C,3,0)</f>
        <v>Electronics</v>
      </c>
      <c r="G14955">
        <v>3</v>
      </c>
      <c r="H14955" s="6">
        <v>0.19478707325801939</v>
      </c>
      <c r="I14955" s="2">
        <f>VLOOKUP($E14955,
Products!$A$1:$F$201,MATCH(Orders!I$1,Products!$A$1:$F$1,0),0)</f>
        <v>18065.96612294337</v>
      </c>
      <c r="J14955" s="2">
        <f>VLOOKUP($E14955,
Products!$A$1:$F$201,MATCH(Orders!J$1,Products!$A$1:$F$1,0),0)</f>
        <v>14411.932365903909</v>
      </c>
    </row>
    <row r="14956" spans="1:10">
      <c r="A14956">
        <v>14955</v>
      </c>
      <c r="B14956" s="4">
        <v>44970</v>
      </c>
      <c r="C14956" s="10">
        <f>DATE(YEAR(orders[[#This Row],[order_date]]), MONTH(orders[[#This Row],[order_date]]), 1)</f>
        <v>44958</v>
      </c>
      <c r="D14956" t="s">
        <v>1693</v>
      </c>
      <c r="E14956" t="s">
        <v>661</v>
      </c>
      <c r="F14956" t="str">
        <f>VLOOKUP(orders[[#This Row],[product_id]],Products!A:C,3,0)</f>
        <v>Electronics</v>
      </c>
      <c r="G14956">
        <v>1</v>
      </c>
      <c r="H14956" s="6">
        <v>0.2450053601911476</v>
      </c>
      <c r="I14956" s="2">
        <f>VLOOKUP($E14956,
Products!$A$1:$F$201,MATCH(Orders!I$1,Products!$A$1:$F$1,0),0)</f>
        <v>18760.038541255031</v>
      </c>
      <c r="J14956" s="2">
        <f>VLOOKUP($E14956,
Products!$A$1:$F$201,MATCH(Orders!J$1,Products!$A$1:$F$1,0),0)</f>
        <v>13545.127547708629</v>
      </c>
    </row>
    <row r="14957" spans="1:10">
      <c r="A14957">
        <v>14956</v>
      </c>
      <c r="B14957" s="4">
        <v>45474</v>
      </c>
      <c r="C14957" s="10">
        <f>DATE(YEAR(orders[[#This Row],[order_date]]), MONTH(orders[[#This Row],[order_date]]), 1)</f>
        <v>45474</v>
      </c>
      <c r="D14957" t="s">
        <v>4335</v>
      </c>
      <c r="E14957" t="s">
        <v>690</v>
      </c>
      <c r="F14957" t="str">
        <f>VLOOKUP(orders[[#This Row],[product_id]],Products!A:C,3,0)</f>
        <v>Electronics</v>
      </c>
      <c r="G14957">
        <v>1</v>
      </c>
      <c r="H14957" s="6">
        <v>0.14852412775085258</v>
      </c>
      <c r="I14957" s="2">
        <f>VLOOKUP($E14957,
Products!$A$1:$F$201,MATCH(Orders!I$1,Products!$A$1:$F$1,0),0)</f>
        <v>2338.2059552139431</v>
      </c>
      <c r="J14957" s="2">
        <f>VLOOKUP($E14957,
Products!$A$1:$F$201,MATCH(Orders!J$1,Products!$A$1:$F$1,0),0)</f>
        <v>1708.028418793489</v>
      </c>
    </row>
    <row r="14958" spans="1:10">
      <c r="A14958">
        <v>14957</v>
      </c>
      <c r="B14958" s="4">
        <v>45361</v>
      </c>
      <c r="C14958" s="10">
        <f>DATE(YEAR(orders[[#This Row],[order_date]]), MONTH(orders[[#This Row],[order_date]]), 1)</f>
        <v>45352</v>
      </c>
      <c r="D14958" t="s">
        <v>1311</v>
      </c>
      <c r="E14958" t="s">
        <v>636</v>
      </c>
      <c r="F14958" t="str">
        <f>VLOOKUP(orders[[#This Row],[product_id]],Products!A:C,3,0)</f>
        <v>Appliances</v>
      </c>
      <c r="G14958">
        <v>2</v>
      </c>
      <c r="H14958" s="6">
        <v>0.1298067294906235</v>
      </c>
      <c r="I14958" s="2">
        <f>VLOOKUP($E14958,
Products!$A$1:$F$201,MATCH(Orders!I$1,Products!$A$1:$F$1,0),0)</f>
        <v>2035.5647279372099</v>
      </c>
      <c r="J14958" s="2">
        <f>VLOOKUP($E14958,
Products!$A$1:$F$201,MATCH(Orders!J$1,Products!$A$1:$F$1,0),0)</f>
        <v>1486.048843699655</v>
      </c>
    </row>
    <row r="14959" spans="1:10">
      <c r="A14959">
        <v>14958</v>
      </c>
      <c r="B14959" s="4">
        <v>45980</v>
      </c>
      <c r="C14959" s="10">
        <f>DATE(YEAR(orders[[#This Row],[order_date]]), MONTH(orders[[#This Row],[order_date]]), 1)</f>
        <v>45962</v>
      </c>
      <c r="D14959" t="s">
        <v>3848</v>
      </c>
      <c r="E14959" t="s">
        <v>591</v>
      </c>
      <c r="F14959" t="str">
        <f>VLOOKUP(orders[[#This Row],[product_id]],Products!A:C,3,0)</f>
        <v>Appliances</v>
      </c>
      <c r="G14959">
        <v>1</v>
      </c>
      <c r="H14959" s="6">
        <v>0.14491423719204538</v>
      </c>
      <c r="I14959" s="2">
        <f>VLOOKUP($E14959,
Products!$A$1:$F$201,MATCH(Orders!I$1,Products!$A$1:$F$1,0),0)</f>
        <v>5828.0678031706884</v>
      </c>
      <c r="J14959" s="2">
        <f>VLOOKUP($E14959,
Products!$A$1:$F$201,MATCH(Orders!J$1,Products!$A$1:$F$1,0),0)</f>
        <v>3928.741316454903</v>
      </c>
    </row>
    <row r="14960" spans="1:10">
      <c r="A14960">
        <v>14959</v>
      </c>
      <c r="B14960" s="4">
        <v>45720</v>
      </c>
      <c r="C14960" s="10">
        <f>DATE(YEAR(orders[[#This Row],[order_date]]), MONTH(orders[[#This Row],[order_date]]), 1)</f>
        <v>45717</v>
      </c>
      <c r="D14960" t="s">
        <v>3453</v>
      </c>
      <c r="E14960" t="s">
        <v>613</v>
      </c>
      <c r="F14960" t="str">
        <f>VLOOKUP(orders[[#This Row],[product_id]],Products!A:C,3,0)</f>
        <v>Appliances</v>
      </c>
      <c r="G14960">
        <v>1</v>
      </c>
      <c r="H14960" s="6">
        <v>0.11124780302597265</v>
      </c>
      <c r="I14960" s="2">
        <f>VLOOKUP($E14960,
Products!$A$1:$F$201,MATCH(Orders!I$1,Products!$A$1:$F$1,0),0)</f>
        <v>6365.2492969652412</v>
      </c>
      <c r="J14960" s="2">
        <f>VLOOKUP($E14960,
Products!$A$1:$F$201,MATCH(Orders!J$1,Products!$A$1:$F$1,0),0)</f>
        <v>4174.927496964433</v>
      </c>
    </row>
    <row r="14961" spans="1:10">
      <c r="A14961">
        <v>14960</v>
      </c>
      <c r="B14961" s="4">
        <v>45283</v>
      </c>
      <c r="C14961" s="10">
        <f>DATE(YEAR(orders[[#This Row],[order_date]]), MONTH(orders[[#This Row],[order_date]]), 1)</f>
        <v>45261</v>
      </c>
      <c r="D14961" t="s">
        <v>844</v>
      </c>
      <c r="E14961" t="s">
        <v>670</v>
      </c>
      <c r="F14961" t="str">
        <f>VLOOKUP(orders[[#This Row],[product_id]],Products!A:C,3,0)</f>
        <v>Electronics</v>
      </c>
      <c r="G14961">
        <v>1</v>
      </c>
      <c r="H14961" s="6">
        <v>0.19061186207928948</v>
      </c>
      <c r="I14961" s="2">
        <f>VLOOKUP($E14961,
Products!$A$1:$F$201,MATCH(Orders!I$1,Products!$A$1:$F$1,0),0)</f>
        <v>2624.8628733917722</v>
      </c>
      <c r="J14961" s="2">
        <f>VLOOKUP($E14961,
Products!$A$1:$F$201,MATCH(Orders!J$1,Products!$A$1:$F$1,0),0)</f>
        <v>1944.041928611671</v>
      </c>
    </row>
    <row r="14962" spans="1:10">
      <c r="A14962">
        <v>14961</v>
      </c>
      <c r="B14962" s="4">
        <v>45179</v>
      </c>
      <c r="C14962" s="10">
        <f>DATE(YEAR(orders[[#This Row],[order_date]]), MONTH(orders[[#This Row],[order_date]]), 1)</f>
        <v>45170</v>
      </c>
      <c r="D14962" t="s">
        <v>2763</v>
      </c>
      <c r="E14962" t="s">
        <v>626</v>
      </c>
      <c r="F14962" t="str">
        <f>VLOOKUP(orders[[#This Row],[product_id]],Products!A:C,3,0)</f>
        <v>Electronics</v>
      </c>
      <c r="G14962">
        <v>2</v>
      </c>
      <c r="H14962" s="6">
        <v>0.17932103624686491</v>
      </c>
      <c r="I14962" s="2">
        <f>VLOOKUP($E14962,
Products!$A$1:$F$201,MATCH(Orders!I$1,Products!$A$1:$F$1,0),0)</f>
        <v>19602.440815481601</v>
      </c>
      <c r="J14962" s="2">
        <f>VLOOKUP($E14962,
Products!$A$1:$F$201,MATCH(Orders!J$1,Products!$A$1:$F$1,0),0)</f>
        <v>14427.862284038891</v>
      </c>
    </row>
    <row r="14963" spans="1:10">
      <c r="A14963">
        <v>14962</v>
      </c>
      <c r="B14963" s="4">
        <v>45711</v>
      </c>
      <c r="C14963" s="10">
        <f>DATE(YEAR(orders[[#This Row],[order_date]]), MONTH(orders[[#This Row],[order_date]]), 1)</f>
        <v>45689</v>
      </c>
      <c r="D14963" t="s">
        <v>4292</v>
      </c>
      <c r="E14963" t="s">
        <v>651</v>
      </c>
      <c r="F14963" t="str">
        <f>VLOOKUP(orders[[#This Row],[product_id]],Products!A:C,3,0)</f>
        <v>Electronics</v>
      </c>
      <c r="G14963">
        <v>2</v>
      </c>
      <c r="H14963" s="6">
        <v>0.15464890094961067</v>
      </c>
      <c r="I14963" s="2">
        <f>VLOOKUP($E14963,
Products!$A$1:$F$201,MATCH(Orders!I$1,Products!$A$1:$F$1,0),0)</f>
        <v>28622.091542973511</v>
      </c>
      <c r="J14963" s="2">
        <f>VLOOKUP($E14963,
Products!$A$1:$F$201,MATCH(Orders!J$1,Products!$A$1:$F$1,0),0)</f>
        <v>19327.527634039769</v>
      </c>
    </row>
    <row r="14964" spans="1:10">
      <c r="A14964">
        <v>14963</v>
      </c>
      <c r="B14964" s="4">
        <v>45647</v>
      </c>
      <c r="C14964" s="10">
        <f>DATE(YEAR(orders[[#This Row],[order_date]]), MONTH(orders[[#This Row],[order_date]]), 1)</f>
        <v>45627</v>
      </c>
      <c r="D14964" t="s">
        <v>2260</v>
      </c>
      <c r="E14964" t="s">
        <v>589</v>
      </c>
      <c r="F14964" t="str">
        <f>VLOOKUP(orders[[#This Row],[product_id]],Products!A:C,3,0)</f>
        <v>Appliances</v>
      </c>
      <c r="G14964">
        <v>1</v>
      </c>
      <c r="H14964" s="6">
        <v>0.11471727828660711</v>
      </c>
      <c r="I14964" s="2">
        <f>VLOOKUP($E14964,
Products!$A$1:$F$201,MATCH(Orders!I$1,Products!$A$1:$F$1,0),0)</f>
        <v>6227.1351854710047</v>
      </c>
      <c r="J14964" s="2">
        <f>VLOOKUP($E14964,
Products!$A$1:$F$201,MATCH(Orders!J$1,Products!$A$1:$F$1,0),0)</f>
        <v>4146.7707671772396</v>
      </c>
    </row>
    <row r="14965" spans="1:10">
      <c r="A14965">
        <v>14964</v>
      </c>
      <c r="B14965" s="4">
        <v>45663</v>
      </c>
      <c r="C14965" s="10">
        <f>DATE(YEAR(orders[[#This Row],[order_date]]), MONTH(orders[[#This Row],[order_date]]), 1)</f>
        <v>45658</v>
      </c>
      <c r="D14965" t="s">
        <v>835</v>
      </c>
      <c r="E14965" t="s">
        <v>551</v>
      </c>
      <c r="F14965" t="str">
        <f>VLOOKUP(orders[[#This Row],[product_id]],Products!A:C,3,0)</f>
        <v>Appliances</v>
      </c>
      <c r="G14965">
        <v>1</v>
      </c>
      <c r="H14965" s="6">
        <v>7.7306001762245655E-2</v>
      </c>
      <c r="I14965" s="2">
        <f>VLOOKUP($E14965,
Products!$A$1:$F$201,MATCH(Orders!I$1,Products!$A$1:$F$1,0),0)</f>
        <v>5988.538916083141</v>
      </c>
      <c r="J14965" s="2">
        <f>VLOOKUP($E14965,
Products!$A$1:$F$201,MATCH(Orders!J$1,Products!$A$1:$F$1,0),0)</f>
        <v>4180.5955033056744</v>
      </c>
    </row>
    <row r="14966" spans="1:10">
      <c r="A14966">
        <v>14965</v>
      </c>
      <c r="B14966" s="4">
        <v>45826</v>
      </c>
      <c r="C14966" s="10">
        <f>DATE(YEAR(orders[[#This Row],[order_date]]), MONTH(orders[[#This Row],[order_date]]), 1)</f>
        <v>45809</v>
      </c>
      <c r="D14966" t="s">
        <v>1106</v>
      </c>
      <c r="E14966" t="s">
        <v>510</v>
      </c>
      <c r="F14966" t="str">
        <f>VLOOKUP(orders[[#This Row],[product_id]],Products!A:C,3,0)</f>
        <v>Appliances</v>
      </c>
      <c r="G14966">
        <v>3</v>
      </c>
      <c r="H14966" s="6">
        <v>6.9567341649433956E-2</v>
      </c>
      <c r="I14966" s="2">
        <f>VLOOKUP($E14966,
Products!$A$1:$F$201,MATCH(Orders!I$1,Products!$A$1:$F$1,0),0)</f>
        <v>23457.606610250739</v>
      </c>
      <c r="J14966" s="2">
        <f>VLOOKUP($E14966,
Products!$A$1:$F$201,MATCH(Orders!J$1,Products!$A$1:$F$1,0),0)</f>
        <v>17038.831523124281</v>
      </c>
    </row>
    <row r="14967" spans="1:10">
      <c r="A14967">
        <v>14966</v>
      </c>
      <c r="B14967" s="4">
        <v>45049</v>
      </c>
      <c r="C14967" s="10">
        <f>DATE(YEAR(orders[[#This Row],[order_date]]), MONTH(orders[[#This Row],[order_date]]), 1)</f>
        <v>45047</v>
      </c>
      <c r="D14967" t="s">
        <v>1950</v>
      </c>
      <c r="E14967" t="s">
        <v>612</v>
      </c>
      <c r="F14967" t="str">
        <f>VLOOKUP(orders[[#This Row],[product_id]],Products!A:C,3,0)</f>
        <v>Electronics</v>
      </c>
      <c r="G14967">
        <v>1</v>
      </c>
      <c r="H14967" s="6">
        <v>0.20744501470721846</v>
      </c>
      <c r="I14967" s="2">
        <f>VLOOKUP($E14967,
Products!$A$1:$F$201,MATCH(Orders!I$1,Products!$A$1:$F$1,0),0)</f>
        <v>2704.041843529928</v>
      </c>
      <c r="J14967" s="2">
        <f>VLOOKUP($E14967,
Products!$A$1:$F$201,MATCH(Orders!J$1,Products!$A$1:$F$1,0),0)</f>
        <v>2158.9135708713038</v>
      </c>
    </row>
    <row r="14968" spans="1:10">
      <c r="A14968">
        <v>14967</v>
      </c>
      <c r="B14968" s="4">
        <v>45611</v>
      </c>
      <c r="C14968" s="10">
        <f>DATE(YEAR(orders[[#This Row],[order_date]]), MONTH(orders[[#This Row],[order_date]]), 1)</f>
        <v>45597</v>
      </c>
      <c r="D14968" t="s">
        <v>1347</v>
      </c>
      <c r="E14968" t="s">
        <v>628</v>
      </c>
      <c r="F14968" t="str">
        <f>VLOOKUP(orders[[#This Row],[product_id]],Products!A:C,3,0)</f>
        <v>Electronics</v>
      </c>
      <c r="G14968">
        <v>1</v>
      </c>
      <c r="H14968" s="6">
        <v>0.14150747327964572</v>
      </c>
      <c r="I14968" s="2">
        <f>VLOOKUP($E14968,
Products!$A$1:$F$201,MATCH(Orders!I$1,Products!$A$1:$F$1,0),0)</f>
        <v>2480.4343676348258</v>
      </c>
      <c r="J14968" s="2">
        <f>VLOOKUP($E14968,
Products!$A$1:$F$201,MATCH(Orders!J$1,Products!$A$1:$F$1,0),0)</f>
        <v>1932.862959692628</v>
      </c>
    </row>
    <row r="14969" spans="1:10">
      <c r="A14969">
        <v>14968</v>
      </c>
      <c r="B14969" s="4">
        <v>45069</v>
      </c>
      <c r="C14969" s="10">
        <f>DATE(YEAR(orders[[#This Row],[order_date]]), MONTH(orders[[#This Row],[order_date]]), 1)</f>
        <v>45047</v>
      </c>
      <c r="D14969" t="s">
        <v>1142</v>
      </c>
      <c r="E14969" t="s">
        <v>578</v>
      </c>
      <c r="F14969" t="str">
        <f>VLOOKUP(orders[[#This Row],[product_id]],Products!A:C,3,0)</f>
        <v>Electronics</v>
      </c>
      <c r="G14969">
        <v>3</v>
      </c>
      <c r="H14969" s="6">
        <v>0.23672328596613149</v>
      </c>
      <c r="I14969" s="2">
        <f>VLOOKUP($E14969,
Products!$A$1:$F$201,MATCH(Orders!I$1,Products!$A$1:$F$1,0),0)</f>
        <v>2632.553295816565</v>
      </c>
      <c r="J14969" s="2">
        <f>VLOOKUP($E14969,
Products!$A$1:$F$201,MATCH(Orders!J$1,Products!$A$1:$F$1,0),0)</f>
        <v>1732.316114566717</v>
      </c>
    </row>
    <row r="14970" spans="1:10">
      <c r="A14970">
        <v>14969</v>
      </c>
      <c r="B14970" s="4">
        <v>45929</v>
      </c>
      <c r="C14970" s="10">
        <f>DATE(YEAR(orders[[#This Row],[order_date]]), MONTH(orders[[#This Row],[order_date]]), 1)</f>
        <v>45901</v>
      </c>
      <c r="D14970" t="s">
        <v>2129</v>
      </c>
      <c r="E14970" t="s">
        <v>586</v>
      </c>
      <c r="F14970" t="str">
        <f>VLOOKUP(orders[[#This Row],[product_id]],Products!A:C,3,0)</f>
        <v>Appliances</v>
      </c>
      <c r="G14970">
        <v>2</v>
      </c>
      <c r="H14970" s="6">
        <v>7.1925380753800908E-2</v>
      </c>
      <c r="I14970" s="2">
        <f>VLOOKUP($E14970,
Products!$A$1:$F$201,MATCH(Orders!I$1,Products!$A$1:$F$1,0),0)</f>
        <v>22928.971424497449</v>
      </c>
      <c r="J14970" s="2">
        <f>VLOOKUP($E14970,
Products!$A$1:$F$201,MATCH(Orders!J$1,Products!$A$1:$F$1,0),0)</f>
        <v>17801.356740692991</v>
      </c>
    </row>
    <row r="14971" spans="1:10">
      <c r="A14971">
        <v>14970</v>
      </c>
      <c r="B14971" s="4">
        <v>45864</v>
      </c>
      <c r="C14971" s="10">
        <f>DATE(YEAR(orders[[#This Row],[order_date]]), MONTH(orders[[#This Row],[order_date]]), 1)</f>
        <v>45839</v>
      </c>
      <c r="D14971" t="s">
        <v>1842</v>
      </c>
      <c r="E14971" t="s">
        <v>562</v>
      </c>
      <c r="F14971" t="str">
        <f>VLOOKUP(orders[[#This Row],[product_id]],Products!A:C,3,0)</f>
        <v>Electronics</v>
      </c>
      <c r="G14971">
        <v>2</v>
      </c>
      <c r="H14971" s="6">
        <v>0.18935465699403381</v>
      </c>
      <c r="I14971" s="2">
        <f>VLOOKUP($E14971,
Products!$A$1:$F$201,MATCH(Orders!I$1,Products!$A$1:$F$1,0),0)</f>
        <v>2550.478597498749</v>
      </c>
      <c r="J14971" s="2">
        <f>VLOOKUP($E14971,
Products!$A$1:$F$201,MATCH(Orders!J$1,Products!$A$1:$F$1,0),0)</f>
        <v>1688.129752018375</v>
      </c>
    </row>
    <row r="14972" spans="1:10">
      <c r="A14972">
        <v>14971</v>
      </c>
      <c r="B14972" s="4">
        <v>45437</v>
      </c>
      <c r="C14972" s="10">
        <f>DATE(YEAR(orders[[#This Row],[order_date]]), MONTH(orders[[#This Row],[order_date]]), 1)</f>
        <v>45413</v>
      </c>
      <c r="D14972" t="s">
        <v>4427</v>
      </c>
      <c r="E14972" t="s">
        <v>659</v>
      </c>
      <c r="F14972" t="str">
        <f>VLOOKUP(orders[[#This Row],[product_id]],Products!A:C,3,0)</f>
        <v>Appliances</v>
      </c>
      <c r="G14972">
        <v>1</v>
      </c>
      <c r="H14972" s="6">
        <v>0.148133267737067</v>
      </c>
      <c r="I14972" s="2">
        <f>VLOOKUP($E14972,
Products!$A$1:$F$201,MATCH(Orders!I$1,Products!$A$1:$F$1,0),0)</f>
        <v>25646.095965041459</v>
      </c>
      <c r="J14972" s="2">
        <f>VLOOKUP($E14972,
Products!$A$1:$F$201,MATCH(Orders!J$1,Products!$A$1:$F$1,0),0)</f>
        <v>18749.646593308222</v>
      </c>
    </row>
    <row r="14973" spans="1:10">
      <c r="A14973">
        <v>14972</v>
      </c>
      <c r="B14973" s="4">
        <v>44983</v>
      </c>
      <c r="C14973" s="10">
        <f>DATE(YEAR(orders[[#This Row],[order_date]]), MONTH(orders[[#This Row],[order_date]]), 1)</f>
        <v>44958</v>
      </c>
      <c r="D14973" t="s">
        <v>2181</v>
      </c>
      <c r="E14973" t="s">
        <v>538</v>
      </c>
      <c r="F14973" t="str">
        <f>VLOOKUP(orders[[#This Row],[product_id]],Products!A:C,3,0)</f>
        <v>Electronics</v>
      </c>
      <c r="G14973">
        <v>2</v>
      </c>
      <c r="H14973" s="6">
        <v>0.2299428288566856</v>
      </c>
      <c r="I14973" s="2">
        <f>VLOOKUP($E14973,
Products!$A$1:$F$201,MATCH(Orders!I$1,Products!$A$1:$F$1,0),0)</f>
        <v>29368.843697269542</v>
      </c>
      <c r="J14973" s="2">
        <f>VLOOKUP($E14973,
Products!$A$1:$F$201,MATCH(Orders!J$1,Products!$A$1:$F$1,0),0)</f>
        <v>23079.13344123889</v>
      </c>
    </row>
    <row r="14974" spans="1:10">
      <c r="A14974">
        <v>14973</v>
      </c>
      <c r="B14974" s="4">
        <v>44968</v>
      </c>
      <c r="C14974" s="10">
        <f>DATE(YEAR(orders[[#This Row],[order_date]]), MONTH(orders[[#This Row],[order_date]]), 1)</f>
        <v>44958</v>
      </c>
      <c r="D14974" t="s">
        <v>2284</v>
      </c>
      <c r="E14974" t="s">
        <v>602</v>
      </c>
      <c r="F14974" t="str">
        <f>VLOOKUP(orders[[#This Row],[product_id]],Products!A:C,3,0)</f>
        <v>Appliances</v>
      </c>
      <c r="G14974">
        <v>1</v>
      </c>
      <c r="H14974" s="6">
        <v>5.6210313244317717E-2</v>
      </c>
      <c r="I14974" s="2">
        <f>VLOOKUP($E14974,
Products!$A$1:$F$201,MATCH(Orders!I$1,Products!$A$1:$F$1,0),0)</f>
        <v>22834.95547197924</v>
      </c>
      <c r="J14974" s="2">
        <f>VLOOKUP($E14974,
Products!$A$1:$F$201,MATCH(Orders!J$1,Products!$A$1:$F$1,0),0)</f>
        <v>17972.460052660601</v>
      </c>
    </row>
    <row r="14975" spans="1:10">
      <c r="A14975">
        <v>14974</v>
      </c>
      <c r="B14975" s="4">
        <v>45747</v>
      </c>
      <c r="C14975" s="10">
        <f>DATE(YEAR(orders[[#This Row],[order_date]]), MONTH(orders[[#This Row],[order_date]]), 1)</f>
        <v>45717</v>
      </c>
      <c r="D14975" t="s">
        <v>3995</v>
      </c>
      <c r="E14975" t="s">
        <v>541</v>
      </c>
      <c r="F14975" t="str">
        <f>VLOOKUP(orders[[#This Row],[product_id]],Products!A:C,3,0)</f>
        <v>Appliances</v>
      </c>
      <c r="G14975">
        <v>2</v>
      </c>
      <c r="H14975" s="6">
        <v>0.11275473891280591</v>
      </c>
      <c r="I14975" s="2">
        <f>VLOOKUP($E14975,
Products!$A$1:$F$201,MATCH(Orders!I$1,Products!$A$1:$F$1,0),0)</f>
        <v>2390.3651642386908</v>
      </c>
      <c r="J14975" s="2">
        <f>VLOOKUP($E14975,
Products!$A$1:$F$201,MATCH(Orders!J$1,Products!$A$1:$F$1,0),0)</f>
        <v>1655.7504783617919</v>
      </c>
    </row>
    <row r="14976" spans="1:10">
      <c r="A14976">
        <v>14975</v>
      </c>
      <c r="B14976" s="4">
        <v>45269</v>
      </c>
      <c r="C14976" s="10">
        <f>DATE(YEAR(orders[[#This Row],[order_date]]), MONTH(orders[[#This Row],[order_date]]), 1)</f>
        <v>45261</v>
      </c>
      <c r="D14976" t="s">
        <v>763</v>
      </c>
      <c r="E14976" t="s">
        <v>598</v>
      </c>
      <c r="F14976" t="str">
        <f>VLOOKUP(orders[[#This Row],[product_id]],Products!A:C,3,0)</f>
        <v>Appliances</v>
      </c>
      <c r="G14976">
        <v>2</v>
      </c>
      <c r="H14976" s="6">
        <v>0.14376925929666162</v>
      </c>
      <c r="I14976" s="2">
        <f>VLOOKUP($E14976,
Products!$A$1:$F$201,MATCH(Orders!I$1,Products!$A$1:$F$1,0),0)</f>
        <v>5641.6789233526652</v>
      </c>
      <c r="J14976" s="2">
        <f>VLOOKUP($E14976,
Products!$A$1:$F$201,MATCH(Orders!J$1,Products!$A$1:$F$1,0),0)</f>
        <v>4031.2473685481059</v>
      </c>
    </row>
    <row r="14977" spans="1:10">
      <c r="A14977">
        <v>14976</v>
      </c>
      <c r="B14977" s="4">
        <v>45258</v>
      </c>
      <c r="C14977" s="10">
        <f>DATE(YEAR(orders[[#This Row],[order_date]]), MONTH(orders[[#This Row],[order_date]]), 1)</f>
        <v>45231</v>
      </c>
      <c r="D14977" t="s">
        <v>1842</v>
      </c>
      <c r="E14977" t="s">
        <v>527</v>
      </c>
      <c r="F14977" t="str">
        <f>VLOOKUP(orders[[#This Row],[product_id]],Products!A:C,3,0)</f>
        <v>Appliances</v>
      </c>
      <c r="G14977">
        <v>2</v>
      </c>
      <c r="H14977" s="6">
        <v>8.129643294324343E-2</v>
      </c>
      <c r="I14977" s="2">
        <f>VLOOKUP($E14977,
Products!$A$1:$F$201,MATCH(Orders!I$1,Products!$A$1:$F$1,0),0)</f>
        <v>25833.54427698228</v>
      </c>
      <c r="J14977" s="2">
        <f>VLOOKUP($E14977,
Products!$A$1:$F$201,MATCH(Orders!J$1,Products!$A$1:$F$1,0),0)</f>
        <v>16827.881451334611</v>
      </c>
    </row>
    <row r="14978" spans="1:10">
      <c r="A14978">
        <v>14977</v>
      </c>
      <c r="B14978" s="4">
        <v>45267</v>
      </c>
      <c r="C14978" s="10">
        <f>DATE(YEAR(orders[[#This Row],[order_date]]), MONTH(orders[[#This Row],[order_date]]), 1)</f>
        <v>45261</v>
      </c>
      <c r="D14978" t="s">
        <v>1405</v>
      </c>
      <c r="E14978" t="s">
        <v>587</v>
      </c>
      <c r="F14978" t="str">
        <f>VLOOKUP(orders[[#This Row],[product_id]],Products!A:C,3,0)</f>
        <v>Electronics</v>
      </c>
      <c r="G14978">
        <v>2</v>
      </c>
      <c r="H14978" s="6">
        <v>0.11868586971245423</v>
      </c>
      <c r="I14978" s="2">
        <f>VLOOKUP($E14978,
Products!$A$1:$F$201,MATCH(Orders!I$1,Products!$A$1:$F$1,0),0)</f>
        <v>16527.367619686949</v>
      </c>
      <c r="J14978" s="2">
        <f>VLOOKUP($E14978,
Products!$A$1:$F$201,MATCH(Orders!J$1,Products!$A$1:$F$1,0),0)</f>
        <v>12533.62883070202</v>
      </c>
    </row>
    <row r="14979" spans="1:10">
      <c r="A14979">
        <v>14978</v>
      </c>
      <c r="B14979" s="4">
        <v>45267</v>
      </c>
      <c r="C14979" s="10">
        <f>DATE(YEAR(orders[[#This Row],[order_date]]), MONTH(orders[[#This Row],[order_date]]), 1)</f>
        <v>45261</v>
      </c>
      <c r="D14979" t="s">
        <v>1851</v>
      </c>
      <c r="E14979" t="s">
        <v>522</v>
      </c>
      <c r="F14979" t="str">
        <f>VLOOKUP(orders[[#This Row],[product_id]],Products!A:C,3,0)</f>
        <v>Appliances</v>
      </c>
      <c r="G14979">
        <v>2</v>
      </c>
      <c r="H14979" s="6">
        <v>7.2698411193933332E-2</v>
      </c>
      <c r="I14979" s="2">
        <f>VLOOKUP($E14979,
Products!$A$1:$F$201,MATCH(Orders!I$1,Products!$A$1:$F$1,0),0)</f>
        <v>24966.707940261898</v>
      </c>
      <c r="J14979" s="2">
        <f>VLOOKUP($E14979,
Products!$A$1:$F$201,MATCH(Orders!J$1,Products!$A$1:$F$1,0),0)</f>
        <v>19868.70644165645</v>
      </c>
    </row>
    <row r="14980" spans="1:10">
      <c r="A14980">
        <v>14979</v>
      </c>
      <c r="B14980" s="4">
        <v>45775</v>
      </c>
      <c r="C14980" s="10">
        <f>DATE(YEAR(orders[[#This Row],[order_date]]), MONTH(orders[[#This Row],[order_date]]), 1)</f>
        <v>45748</v>
      </c>
      <c r="D14980" t="s">
        <v>3161</v>
      </c>
      <c r="E14980" t="s">
        <v>549</v>
      </c>
      <c r="F14980" t="str">
        <f>VLOOKUP(orders[[#This Row],[product_id]],Products!A:C,3,0)</f>
        <v>Electronics</v>
      </c>
      <c r="G14980">
        <v>3</v>
      </c>
      <c r="H14980" s="6">
        <v>0.24862133840370335</v>
      </c>
      <c r="I14980" s="2">
        <f>VLOOKUP($E14980,
Products!$A$1:$F$201,MATCH(Orders!I$1,Products!$A$1:$F$1,0),0)</f>
        <v>32579.222893763279</v>
      </c>
      <c r="J14980" s="2">
        <f>VLOOKUP($E14980,
Products!$A$1:$F$201,MATCH(Orders!J$1,Products!$A$1:$F$1,0),0)</f>
        <v>22472.912188105081</v>
      </c>
    </row>
    <row r="14981" spans="1:10">
      <c r="A14981">
        <v>14980</v>
      </c>
      <c r="B14981" s="4">
        <v>45108</v>
      </c>
      <c r="C14981" s="10">
        <f>DATE(YEAR(orders[[#This Row],[order_date]]), MONTH(orders[[#This Row],[order_date]]), 1)</f>
        <v>45108</v>
      </c>
      <c r="D14981" t="s">
        <v>2189</v>
      </c>
      <c r="E14981" t="s">
        <v>685</v>
      </c>
      <c r="F14981" t="str">
        <f>VLOOKUP(orders[[#This Row],[product_id]],Products!A:C,3,0)</f>
        <v>Electronics</v>
      </c>
      <c r="G14981">
        <v>1</v>
      </c>
      <c r="H14981" s="6">
        <v>0.23766066438379713</v>
      </c>
      <c r="I14981" s="2">
        <f>VLOOKUP($E14981,
Products!$A$1:$F$201,MATCH(Orders!I$1,Products!$A$1:$F$1,0),0)</f>
        <v>30011.61348468516</v>
      </c>
      <c r="J14981" s="2">
        <f>VLOOKUP($E14981,
Products!$A$1:$F$201,MATCH(Orders!J$1,Products!$A$1:$F$1,0),0)</f>
        <v>20796.213094008199</v>
      </c>
    </row>
    <row r="14982" spans="1:10">
      <c r="A14982">
        <v>14981</v>
      </c>
      <c r="B14982" s="4">
        <v>45910</v>
      </c>
      <c r="C14982" s="10">
        <f>DATE(YEAR(orders[[#This Row],[order_date]]), MONTH(orders[[#This Row],[order_date]]), 1)</f>
        <v>45901</v>
      </c>
      <c r="D14982" t="s">
        <v>1814</v>
      </c>
      <c r="E14982" t="s">
        <v>527</v>
      </c>
      <c r="F14982" t="str">
        <f>VLOOKUP(orders[[#This Row],[product_id]],Products!A:C,3,0)</f>
        <v>Appliances</v>
      </c>
      <c r="G14982">
        <v>2</v>
      </c>
      <c r="H14982" s="6">
        <v>8.6445552188120764E-2</v>
      </c>
      <c r="I14982" s="2">
        <f>VLOOKUP($E14982,
Products!$A$1:$F$201,MATCH(Orders!I$1,Products!$A$1:$F$1,0),0)</f>
        <v>25833.54427698228</v>
      </c>
      <c r="J14982" s="2">
        <f>VLOOKUP($E14982,
Products!$A$1:$F$201,MATCH(Orders!J$1,Products!$A$1:$F$1,0),0)</f>
        <v>16827.881451334611</v>
      </c>
    </row>
    <row r="14983" spans="1:10">
      <c r="A14983">
        <v>14982</v>
      </c>
      <c r="B14983" s="4">
        <v>45449</v>
      </c>
      <c r="C14983" s="10">
        <f>DATE(YEAR(orders[[#This Row],[order_date]]), MONTH(orders[[#This Row],[order_date]]), 1)</f>
        <v>45444</v>
      </c>
      <c r="D14983" t="s">
        <v>2347</v>
      </c>
      <c r="E14983" t="s">
        <v>702</v>
      </c>
      <c r="F14983" t="str">
        <f>VLOOKUP(orders[[#This Row],[product_id]],Products!A:C,3,0)</f>
        <v>Electronics</v>
      </c>
      <c r="G14983">
        <v>2</v>
      </c>
      <c r="H14983" s="6">
        <v>0.13358194296783452</v>
      </c>
      <c r="I14983" s="2">
        <f>VLOOKUP($E14983,
Products!$A$1:$F$201,MATCH(Orders!I$1,Products!$A$1:$F$1,0),0)</f>
        <v>11240.591105652349</v>
      </c>
      <c r="J14983" s="2">
        <f>VLOOKUP($E14983,
Products!$A$1:$F$201,MATCH(Orders!J$1,Products!$A$1:$F$1,0),0)</f>
        <v>7671.9523119121068</v>
      </c>
    </row>
    <row r="14984" spans="1:10">
      <c r="A14984">
        <v>14983</v>
      </c>
      <c r="B14984" s="4">
        <v>45108</v>
      </c>
      <c r="C14984" s="10">
        <f>DATE(YEAR(orders[[#This Row],[order_date]]), MONTH(orders[[#This Row],[order_date]]), 1)</f>
        <v>45108</v>
      </c>
      <c r="D14984" t="s">
        <v>1105</v>
      </c>
      <c r="E14984" t="s">
        <v>634</v>
      </c>
      <c r="F14984" t="str">
        <f>VLOOKUP(orders[[#This Row],[product_id]],Products!A:C,3,0)</f>
        <v>Appliances</v>
      </c>
      <c r="G14984">
        <v>2</v>
      </c>
      <c r="H14984" s="6">
        <v>5.0010150923722456E-2</v>
      </c>
      <c r="I14984" s="2">
        <f>VLOOKUP($E14984,
Products!$A$1:$F$201,MATCH(Orders!I$1,Products!$A$1:$F$1,0),0)</f>
        <v>25631.29637331214</v>
      </c>
      <c r="J14984" s="2">
        <f>VLOOKUP($E14984,
Products!$A$1:$F$201,MATCH(Orders!J$1,Products!$A$1:$F$1,0),0)</f>
        <v>17692.643397044121</v>
      </c>
    </row>
    <row r="14985" spans="1:10">
      <c r="A14985">
        <v>14984</v>
      </c>
      <c r="B14985" s="4">
        <v>45177</v>
      </c>
      <c r="C14985" s="10">
        <f>DATE(YEAR(orders[[#This Row],[order_date]]), MONTH(orders[[#This Row],[order_date]]), 1)</f>
        <v>45170</v>
      </c>
      <c r="D14985" t="s">
        <v>3109</v>
      </c>
      <c r="E14985" t="s">
        <v>535</v>
      </c>
      <c r="F14985" t="str">
        <f>VLOOKUP(orders[[#This Row],[product_id]],Products!A:C,3,0)</f>
        <v>Appliances</v>
      </c>
      <c r="G14985">
        <v>1</v>
      </c>
      <c r="H14985" s="6">
        <v>8.1744574596538597E-2</v>
      </c>
      <c r="I14985" s="2">
        <f>VLOOKUP($E14985,
Products!$A$1:$F$201,MATCH(Orders!I$1,Products!$A$1:$F$1,0),0)</f>
        <v>25188.460642954858</v>
      </c>
      <c r="J14985" s="2">
        <f>VLOOKUP($E14985,
Products!$A$1:$F$201,MATCH(Orders!J$1,Products!$A$1:$F$1,0),0)</f>
        <v>18873.341689191599</v>
      </c>
    </row>
    <row r="14986" spans="1:10">
      <c r="A14986">
        <v>14985</v>
      </c>
      <c r="B14986" s="4">
        <v>45064</v>
      </c>
      <c r="C14986" s="10">
        <f>DATE(YEAR(orders[[#This Row],[order_date]]), MONTH(orders[[#This Row],[order_date]]), 1)</f>
        <v>45047</v>
      </c>
      <c r="D14986" t="s">
        <v>2852</v>
      </c>
      <c r="E14986" t="s">
        <v>672</v>
      </c>
      <c r="F14986" t="str">
        <f>VLOOKUP(orders[[#This Row],[product_id]],Products!A:C,3,0)</f>
        <v>Electronics</v>
      </c>
      <c r="G14986">
        <v>1</v>
      </c>
      <c r="H14986" s="6">
        <v>0.2088695384474569</v>
      </c>
      <c r="I14986" s="2">
        <f>VLOOKUP($E14986,
Products!$A$1:$F$201,MATCH(Orders!I$1,Products!$A$1:$F$1,0),0)</f>
        <v>29856.340212906369</v>
      </c>
      <c r="J14986" s="2">
        <f>VLOOKUP($E14986,
Products!$A$1:$F$201,MATCH(Orders!J$1,Products!$A$1:$F$1,0),0)</f>
        <v>19759.064823078941</v>
      </c>
    </row>
    <row r="14987" spans="1:10">
      <c r="A14987">
        <v>14986</v>
      </c>
      <c r="B14987" s="4">
        <v>45677</v>
      </c>
      <c r="C14987" s="10">
        <f>DATE(YEAR(orders[[#This Row],[order_date]]), MONTH(orders[[#This Row],[order_date]]), 1)</f>
        <v>45658</v>
      </c>
      <c r="D14987" t="s">
        <v>2250</v>
      </c>
      <c r="E14987" t="s">
        <v>668</v>
      </c>
      <c r="F14987" t="str">
        <f>VLOOKUP(orders[[#This Row],[product_id]],Products!A:C,3,0)</f>
        <v>Electronics</v>
      </c>
      <c r="G14987">
        <v>1</v>
      </c>
      <c r="H14987" s="6">
        <v>0.13247414623277012</v>
      </c>
      <c r="I14987" s="2">
        <f>VLOOKUP($E14987,
Products!$A$1:$F$201,MATCH(Orders!I$1,Products!$A$1:$F$1,0),0)</f>
        <v>23702.058773663419</v>
      </c>
      <c r="J14987" s="2">
        <f>VLOOKUP($E14987,
Products!$A$1:$F$201,MATCH(Orders!J$1,Products!$A$1:$F$1,0),0)</f>
        <v>17657.804767621328</v>
      </c>
    </row>
    <row r="14988" spans="1:10">
      <c r="A14988">
        <v>14987</v>
      </c>
      <c r="B14988" s="4">
        <v>45380</v>
      </c>
      <c r="C14988" s="10">
        <f>DATE(YEAR(orders[[#This Row],[order_date]]), MONTH(orders[[#This Row],[order_date]]), 1)</f>
        <v>45352</v>
      </c>
      <c r="D14988" t="s">
        <v>3271</v>
      </c>
      <c r="E14988" t="s">
        <v>574</v>
      </c>
      <c r="F14988" t="str">
        <f>VLOOKUP(orders[[#This Row],[product_id]],Products!A:C,3,0)</f>
        <v>Electronics</v>
      </c>
      <c r="G14988">
        <v>2</v>
      </c>
      <c r="H14988" s="6">
        <v>0.13599846992762929</v>
      </c>
      <c r="I14988" s="2">
        <f>VLOOKUP($E14988,
Products!$A$1:$F$201,MATCH(Orders!I$1,Products!$A$1:$F$1,0),0)</f>
        <v>30824.427673567101</v>
      </c>
      <c r="J14988" s="2">
        <f>VLOOKUP($E14988,
Products!$A$1:$F$201,MATCH(Orders!J$1,Products!$A$1:$F$1,0),0)</f>
        <v>20473.07476940487</v>
      </c>
    </row>
    <row r="14989" spans="1:10">
      <c r="A14989">
        <v>14988</v>
      </c>
      <c r="B14989" s="4">
        <v>45809</v>
      </c>
      <c r="C14989" s="10">
        <f>DATE(YEAR(orders[[#This Row],[order_date]]), MONTH(orders[[#This Row],[order_date]]), 1)</f>
        <v>45809</v>
      </c>
      <c r="D14989" t="s">
        <v>813</v>
      </c>
      <c r="E14989" t="s">
        <v>703</v>
      </c>
      <c r="F14989" t="str">
        <f>VLOOKUP(orders[[#This Row],[product_id]],Products!A:C,3,0)</f>
        <v>Appliances</v>
      </c>
      <c r="G14989">
        <v>1</v>
      </c>
      <c r="H14989" s="6">
        <v>0.12302688944285763</v>
      </c>
      <c r="I14989" s="2">
        <f>VLOOKUP($E14989,
Products!$A$1:$F$201,MATCH(Orders!I$1,Products!$A$1:$F$1,0),0)</f>
        <v>23763.82929975582</v>
      </c>
      <c r="J14989" s="2">
        <f>VLOOKUP($E14989,
Products!$A$1:$F$201,MATCH(Orders!J$1,Products!$A$1:$F$1,0),0)</f>
        <v>17833.36818447417</v>
      </c>
    </row>
    <row r="14990" spans="1:10">
      <c r="A14990">
        <v>14989</v>
      </c>
      <c r="B14990" s="4">
        <v>45013</v>
      </c>
      <c r="C14990" s="10">
        <f>DATE(YEAR(orders[[#This Row],[order_date]]), MONTH(orders[[#This Row],[order_date]]), 1)</f>
        <v>44986</v>
      </c>
      <c r="D14990" t="s">
        <v>2690</v>
      </c>
      <c r="E14990" t="s">
        <v>594</v>
      </c>
      <c r="F14990" t="str">
        <f>VLOOKUP(orders[[#This Row],[product_id]],Products!A:C,3,0)</f>
        <v>Electronics</v>
      </c>
      <c r="G14990">
        <v>2</v>
      </c>
      <c r="H14990" s="6">
        <v>0.16497659905380541</v>
      </c>
      <c r="I14990" s="2">
        <f>VLOOKUP($E14990,
Products!$A$1:$F$201,MATCH(Orders!I$1,Products!$A$1:$F$1,0),0)</f>
        <v>19992.108086337241</v>
      </c>
      <c r="J14990" s="2">
        <f>VLOOKUP($E14990,
Products!$A$1:$F$201,MATCH(Orders!J$1,Products!$A$1:$F$1,0),0)</f>
        <v>14456.6967044005</v>
      </c>
    </row>
    <row r="14991" spans="1:10">
      <c r="A14991">
        <v>14990</v>
      </c>
      <c r="B14991" s="4">
        <v>45219</v>
      </c>
      <c r="C14991" s="10">
        <f>DATE(YEAR(orders[[#This Row],[order_date]]), MONTH(orders[[#This Row],[order_date]]), 1)</f>
        <v>45200</v>
      </c>
      <c r="D14991" t="s">
        <v>2703</v>
      </c>
      <c r="E14991" t="s">
        <v>516</v>
      </c>
      <c r="F14991" t="str">
        <f>VLOOKUP(orders[[#This Row],[product_id]],Products!A:C,3,0)</f>
        <v>Electronics</v>
      </c>
      <c r="G14991">
        <v>1</v>
      </c>
      <c r="H14991" s="6">
        <v>0.2376205666242672</v>
      </c>
      <c r="I14991" s="2">
        <f>VLOOKUP($E14991,
Products!$A$1:$F$201,MATCH(Orders!I$1,Products!$A$1:$F$1,0),0)</f>
        <v>12594.36437895595</v>
      </c>
      <c r="J14991" s="2">
        <f>VLOOKUP($E14991,
Products!$A$1:$F$201,MATCH(Orders!J$1,Products!$A$1:$F$1,0),0)</f>
        <v>9909.7267986522402</v>
      </c>
    </row>
    <row r="14992" spans="1:10">
      <c r="A14992">
        <v>14991</v>
      </c>
      <c r="B14992" s="4">
        <v>45018</v>
      </c>
      <c r="C14992" s="10">
        <f>DATE(YEAR(orders[[#This Row],[order_date]]), MONTH(orders[[#This Row],[order_date]]), 1)</f>
        <v>45017</v>
      </c>
      <c r="D14992" t="s">
        <v>857</v>
      </c>
      <c r="E14992" t="s">
        <v>556</v>
      </c>
      <c r="F14992" t="str">
        <f>VLOOKUP(orders[[#This Row],[product_id]],Products!A:C,3,0)</f>
        <v>Appliances</v>
      </c>
      <c r="G14992">
        <v>3</v>
      </c>
      <c r="H14992" s="6">
        <v>8.9061847211620249E-2</v>
      </c>
      <c r="I14992" s="2">
        <f>VLOOKUP($E14992,
Products!$A$1:$F$201,MATCH(Orders!I$1,Products!$A$1:$F$1,0),0)</f>
        <v>27054.121101651981</v>
      </c>
      <c r="J14992" s="2">
        <f>VLOOKUP($E14992,
Products!$A$1:$F$201,MATCH(Orders!J$1,Products!$A$1:$F$1,0),0)</f>
        <v>19388.930988794411</v>
      </c>
    </row>
    <row r="14993" spans="1:10">
      <c r="A14993">
        <v>14992</v>
      </c>
      <c r="B14993" s="4">
        <v>45134</v>
      </c>
      <c r="C14993" s="10">
        <f>DATE(YEAR(orders[[#This Row],[order_date]]), MONTH(orders[[#This Row],[order_date]]), 1)</f>
        <v>45108</v>
      </c>
      <c r="D14993" t="s">
        <v>1611</v>
      </c>
      <c r="E14993" t="s">
        <v>568</v>
      </c>
      <c r="F14993" t="str">
        <f>VLOOKUP(orders[[#This Row],[product_id]],Products!A:C,3,0)</f>
        <v>Electronics</v>
      </c>
      <c r="G14993">
        <v>1</v>
      </c>
      <c r="H14993" s="6">
        <v>0.19572981213315241</v>
      </c>
      <c r="I14993" s="2">
        <f>VLOOKUP($E14993,
Products!$A$1:$F$201,MATCH(Orders!I$1,Products!$A$1:$F$1,0),0)</f>
        <v>21702.72353355262</v>
      </c>
      <c r="J14993" s="2">
        <f>VLOOKUP($E14993,
Products!$A$1:$F$201,MATCH(Orders!J$1,Products!$A$1:$F$1,0),0)</f>
        <v>17244.710704747551</v>
      </c>
    </row>
    <row r="14994" spans="1:10">
      <c r="A14994">
        <v>14993</v>
      </c>
      <c r="B14994" s="4">
        <v>45112</v>
      </c>
      <c r="C14994" s="10">
        <f>DATE(YEAR(orders[[#This Row],[order_date]]), MONTH(orders[[#This Row],[order_date]]), 1)</f>
        <v>45108</v>
      </c>
      <c r="D14994" t="s">
        <v>1555</v>
      </c>
      <c r="E14994" t="s">
        <v>591</v>
      </c>
      <c r="F14994" t="str">
        <f>VLOOKUP(orders[[#This Row],[product_id]],Products!A:C,3,0)</f>
        <v>Appliances</v>
      </c>
      <c r="G14994">
        <v>1</v>
      </c>
      <c r="H14994" s="6">
        <v>0.11647084813095468</v>
      </c>
      <c r="I14994" s="2">
        <f>VLOOKUP($E14994,
Products!$A$1:$F$201,MATCH(Orders!I$1,Products!$A$1:$F$1,0),0)</f>
        <v>5828.0678031706884</v>
      </c>
      <c r="J14994" s="2">
        <f>VLOOKUP($E14994,
Products!$A$1:$F$201,MATCH(Orders!J$1,Products!$A$1:$F$1,0),0)</f>
        <v>3928.741316454903</v>
      </c>
    </row>
    <row r="14995" spans="1:10">
      <c r="A14995">
        <v>14994</v>
      </c>
      <c r="B14995" s="4">
        <v>45082</v>
      </c>
      <c r="C14995" s="10">
        <f>DATE(YEAR(orders[[#This Row],[order_date]]), MONTH(orders[[#This Row],[order_date]]), 1)</f>
        <v>45078</v>
      </c>
      <c r="D14995" t="s">
        <v>3502</v>
      </c>
      <c r="E14995" t="s">
        <v>628</v>
      </c>
      <c r="F14995" t="str">
        <f>VLOOKUP(orders[[#This Row],[product_id]],Products!A:C,3,0)</f>
        <v>Electronics</v>
      </c>
      <c r="G14995">
        <v>3</v>
      </c>
      <c r="H14995" s="6">
        <v>0.20850514735710757</v>
      </c>
      <c r="I14995" s="2">
        <f>VLOOKUP($E14995,
Products!$A$1:$F$201,MATCH(Orders!I$1,Products!$A$1:$F$1,0),0)</f>
        <v>2480.4343676348258</v>
      </c>
      <c r="J14995" s="2">
        <f>VLOOKUP($E14995,
Products!$A$1:$F$201,MATCH(Orders!J$1,Products!$A$1:$F$1,0),0)</f>
        <v>1932.862959692628</v>
      </c>
    </row>
    <row r="14996" spans="1:10">
      <c r="A14996">
        <v>14995</v>
      </c>
      <c r="B14996" s="4">
        <v>45219</v>
      </c>
      <c r="C14996" s="10">
        <f>DATE(YEAR(orders[[#This Row],[order_date]]), MONTH(orders[[#This Row],[order_date]]), 1)</f>
        <v>45200</v>
      </c>
      <c r="D14996" t="s">
        <v>2698</v>
      </c>
      <c r="E14996" t="s">
        <v>539</v>
      </c>
      <c r="F14996" t="str">
        <f>VLOOKUP(orders[[#This Row],[product_id]],Products!A:C,3,0)</f>
        <v>Appliances</v>
      </c>
      <c r="G14996">
        <v>1</v>
      </c>
      <c r="H14996" s="6">
        <v>6.1675302119832826E-2</v>
      </c>
      <c r="I14996" s="2">
        <f>VLOOKUP($E14996,
Products!$A$1:$F$201,MATCH(Orders!I$1,Products!$A$1:$F$1,0),0)</f>
        <v>25730.234720482978</v>
      </c>
      <c r="J14996" s="2">
        <f>VLOOKUP($E14996,
Products!$A$1:$F$201,MATCH(Orders!J$1,Products!$A$1:$F$1,0),0)</f>
        <v>17186.87037527658</v>
      </c>
    </row>
    <row r="14997" spans="1:10">
      <c r="A14997">
        <v>14996</v>
      </c>
      <c r="B14997" s="4">
        <v>45459</v>
      </c>
      <c r="C14997" s="10">
        <f>DATE(YEAR(orders[[#This Row],[order_date]]), MONTH(orders[[#This Row],[order_date]]), 1)</f>
        <v>45444</v>
      </c>
      <c r="D14997" t="s">
        <v>732</v>
      </c>
      <c r="E14997" t="s">
        <v>626</v>
      </c>
      <c r="F14997" t="str">
        <f>VLOOKUP(orders[[#This Row],[product_id]],Products!A:C,3,0)</f>
        <v>Electronics</v>
      </c>
      <c r="G14997">
        <v>2</v>
      </c>
      <c r="H14997" s="6">
        <v>0.17151205973006783</v>
      </c>
      <c r="I14997" s="2">
        <f>VLOOKUP($E14997,
Products!$A$1:$F$201,MATCH(Orders!I$1,Products!$A$1:$F$1,0),0)</f>
        <v>19602.440815481601</v>
      </c>
      <c r="J14997" s="2">
        <f>VLOOKUP($E14997,
Products!$A$1:$F$201,MATCH(Orders!J$1,Products!$A$1:$F$1,0),0)</f>
        <v>14427.862284038891</v>
      </c>
    </row>
    <row r="14998" spans="1:10">
      <c r="A14998">
        <v>14997</v>
      </c>
      <c r="B14998" s="4">
        <v>45087</v>
      </c>
      <c r="C14998" s="10">
        <f>DATE(YEAR(orders[[#This Row],[order_date]]), MONTH(orders[[#This Row],[order_date]]), 1)</f>
        <v>45078</v>
      </c>
      <c r="D14998" t="s">
        <v>824</v>
      </c>
      <c r="E14998" t="s">
        <v>688</v>
      </c>
      <c r="F14998" t="str">
        <f>VLOOKUP(orders[[#This Row],[product_id]],Products!A:C,3,0)</f>
        <v>Appliances</v>
      </c>
      <c r="G14998">
        <v>1</v>
      </c>
      <c r="H14998" s="6">
        <v>9.7197612952143866E-2</v>
      </c>
      <c r="I14998" s="2">
        <f>VLOOKUP($E14998,
Products!$A$1:$F$201,MATCH(Orders!I$1,Products!$A$1:$F$1,0),0)</f>
        <v>5983.6860426434141</v>
      </c>
      <c r="J14998" s="2">
        <f>VLOOKUP($E14998,
Products!$A$1:$F$201,MATCH(Orders!J$1,Products!$A$1:$F$1,0),0)</f>
        <v>3911.563059036529</v>
      </c>
    </row>
    <row r="14999" spans="1:10">
      <c r="A14999">
        <v>14998</v>
      </c>
      <c r="B14999" s="4">
        <v>45777</v>
      </c>
      <c r="C14999" s="10">
        <f>DATE(YEAR(orders[[#This Row],[order_date]]), MONTH(orders[[#This Row],[order_date]]), 1)</f>
        <v>45748</v>
      </c>
      <c r="D14999" t="s">
        <v>1428</v>
      </c>
      <c r="E14999" t="s">
        <v>583</v>
      </c>
      <c r="F14999" t="str">
        <f>VLOOKUP(orders[[#This Row],[product_id]],Products!A:C,3,0)</f>
        <v>Electronics</v>
      </c>
      <c r="G14999">
        <v>1</v>
      </c>
      <c r="H14999" s="6">
        <v>0.11735778847452538</v>
      </c>
      <c r="I14999" s="2">
        <f>VLOOKUP($E14999,
Products!$A$1:$F$201,MATCH(Orders!I$1,Products!$A$1:$F$1,0),0)</f>
        <v>22677.574574249091</v>
      </c>
      <c r="J14999" s="2">
        <f>VLOOKUP($E14999,
Products!$A$1:$F$201,MATCH(Orders!J$1,Products!$A$1:$F$1,0),0)</f>
        <v>16593.91273362303</v>
      </c>
    </row>
    <row r="15000" spans="1:10">
      <c r="A15000">
        <v>14999</v>
      </c>
      <c r="B15000" s="4">
        <v>45082</v>
      </c>
      <c r="C15000" s="10">
        <f>DATE(YEAR(orders[[#This Row],[order_date]]), MONTH(orders[[#This Row],[order_date]]), 1)</f>
        <v>45078</v>
      </c>
      <c r="D15000" t="s">
        <v>2853</v>
      </c>
      <c r="E15000" t="s">
        <v>628</v>
      </c>
      <c r="F15000" t="str">
        <f>VLOOKUP(orders[[#This Row],[product_id]],Products!A:C,3,0)</f>
        <v>Electronics</v>
      </c>
      <c r="G15000">
        <v>3</v>
      </c>
      <c r="H15000" s="6">
        <v>0.24812723987540838</v>
      </c>
      <c r="I15000" s="2">
        <f>VLOOKUP($E15000,
Products!$A$1:$F$201,MATCH(Orders!I$1,Products!$A$1:$F$1,0),0)</f>
        <v>2480.4343676348258</v>
      </c>
      <c r="J15000" s="2">
        <f>VLOOKUP($E15000,
Products!$A$1:$F$201,MATCH(Orders!J$1,Products!$A$1:$F$1,0),0)</f>
        <v>1932.862959692628</v>
      </c>
    </row>
    <row r="15001" spans="1:10">
      <c r="A15001">
        <v>15000</v>
      </c>
      <c r="B15001" s="4">
        <v>45069</v>
      </c>
      <c r="C15001" s="10">
        <f>DATE(YEAR(orders[[#This Row],[order_date]]), MONTH(orders[[#This Row],[order_date]]), 1)</f>
        <v>45047</v>
      </c>
      <c r="D15001" t="s">
        <v>708</v>
      </c>
      <c r="E15001" t="s">
        <v>525</v>
      </c>
      <c r="F15001" t="str">
        <f>VLOOKUP(orders[[#This Row],[product_id]],Products!A:C,3,0)</f>
        <v>Electronics</v>
      </c>
      <c r="G15001">
        <v>1</v>
      </c>
      <c r="H15001" s="6">
        <v>0.1215444444447894</v>
      </c>
      <c r="I15001" s="2">
        <f>VLOOKUP($E15001,
Products!$A$1:$F$201,MATCH(Orders!I$1,Products!$A$1:$F$1,0),0)</f>
        <v>2441.7405612875209</v>
      </c>
      <c r="J15001" s="2">
        <f>VLOOKUP($E15001,
Products!$A$1:$F$201,MATCH(Orders!J$1,Products!$A$1:$F$1,0),0)</f>
        <v>1934.1373706011941</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7"/>
  <sheetViews>
    <sheetView workbookViewId="0">
      <selection activeCell="C2" sqref="C2"/>
    </sheetView>
  </sheetViews>
  <sheetFormatPr defaultRowHeight="14.5"/>
  <cols>
    <col min="1" max="1" width="6.7265625" bestFit="1" customWidth="1"/>
    <col min="2" max="2" width="8.7265625" bestFit="1" customWidth="1"/>
    <col min="3" max="3" width="16.90625" bestFit="1" customWidth="1"/>
    <col min="4" max="4" width="16.81640625" bestFit="1" customWidth="1"/>
  </cols>
  <sheetData>
    <row r="1" spans="1:4">
      <c r="A1" s="12" t="s">
        <v>103</v>
      </c>
      <c r="B1" s="12" t="s">
        <v>104</v>
      </c>
      <c r="C1" s="17" t="s">
        <v>4721</v>
      </c>
      <c r="D1" s="16" t="s">
        <v>105</v>
      </c>
    </row>
    <row r="2" spans="1:4">
      <c r="A2">
        <v>2023</v>
      </c>
      <c r="B2" t="s">
        <v>4707</v>
      </c>
      <c r="C2" s="10">
        <f>DATEVALUE("1-"&amp;targets[[#This Row],[month]]&amp;"-"&amp;targets[[#This Row],[year]])</f>
        <v>44927</v>
      </c>
      <c r="D2" s="2">
        <v>9273593.4900000002</v>
      </c>
    </row>
    <row r="3" spans="1:4">
      <c r="A3">
        <v>2023</v>
      </c>
      <c r="B3" t="s">
        <v>4708</v>
      </c>
      <c r="C3" s="10">
        <f>DATEVALUE("1-"&amp;targets[[#This Row],[month]]&amp;"-"&amp;targets[[#This Row],[year]])</f>
        <v>44958</v>
      </c>
      <c r="D3" s="2">
        <v>9042772.25</v>
      </c>
    </row>
    <row r="4" spans="1:4">
      <c r="A4">
        <v>2023</v>
      </c>
      <c r="B4" t="s">
        <v>4711</v>
      </c>
      <c r="C4" s="10">
        <f>DATEVALUE("1-"&amp;targets[[#This Row],[month]]&amp;"-"&amp;targets[[#This Row],[year]])</f>
        <v>44986</v>
      </c>
      <c r="D4" s="2">
        <v>8836142.120000001</v>
      </c>
    </row>
    <row r="5" spans="1:4">
      <c r="A5">
        <v>2023</v>
      </c>
      <c r="B5" t="s">
        <v>4709</v>
      </c>
      <c r="C5" s="10">
        <f>DATEVALUE("1-"&amp;targets[[#This Row],[month]]&amp;"-"&amp;targets[[#This Row],[year]])</f>
        <v>45017</v>
      </c>
      <c r="D5" s="2">
        <v>13711379.800000001</v>
      </c>
    </row>
    <row r="6" spans="1:4">
      <c r="A6">
        <v>2023</v>
      </c>
      <c r="B6" t="s">
        <v>4710</v>
      </c>
      <c r="C6" s="10">
        <f>DATEVALUE("1-"&amp;targets[[#This Row],[month]]&amp;"-"&amp;targets[[#This Row],[year]])</f>
        <v>45047</v>
      </c>
      <c r="D6" s="2">
        <v>13413275.780000001</v>
      </c>
    </row>
    <row r="7" spans="1:4">
      <c r="A7">
        <v>2023</v>
      </c>
      <c r="B7" t="s">
        <v>4714</v>
      </c>
      <c r="C7" s="10">
        <f>DATEVALUE("1-"&amp;targets[[#This Row],[month]]&amp;"-"&amp;targets[[#This Row],[year]])</f>
        <v>45078</v>
      </c>
      <c r="D7" s="2">
        <v>10977344.960000001</v>
      </c>
    </row>
    <row r="8" spans="1:4">
      <c r="A8">
        <v>2023</v>
      </c>
      <c r="B8" t="s">
        <v>4718</v>
      </c>
      <c r="C8" s="10">
        <f>DATEVALUE("1-"&amp;targets[[#This Row],[month]]&amp;"-"&amp;targets[[#This Row],[year]])</f>
        <v>45108</v>
      </c>
      <c r="D8" s="2">
        <v>8121056.8300000001</v>
      </c>
    </row>
    <row r="9" spans="1:4">
      <c r="A9">
        <v>2023</v>
      </c>
      <c r="B9" t="s">
        <v>4715</v>
      </c>
      <c r="C9" s="10">
        <f>DATEVALUE("1-"&amp;targets[[#This Row],[month]]&amp;"-"&amp;targets[[#This Row],[year]])</f>
        <v>45139</v>
      </c>
      <c r="D9" s="2">
        <v>9008276.6300000008</v>
      </c>
    </row>
    <row r="10" spans="1:4">
      <c r="A10">
        <v>2023</v>
      </c>
      <c r="B10" t="s">
        <v>4712</v>
      </c>
      <c r="C10" s="10">
        <f>DATEVALUE("1-"&amp;targets[[#This Row],[month]]&amp;"-"&amp;targets[[#This Row],[year]])</f>
        <v>45170</v>
      </c>
      <c r="D10" s="2">
        <v>8490341.6899999995</v>
      </c>
    </row>
    <row r="11" spans="1:4">
      <c r="A11">
        <v>2023</v>
      </c>
      <c r="B11" t="s">
        <v>4713</v>
      </c>
      <c r="C11" s="10">
        <f>DATEVALUE("1-"&amp;targets[[#This Row],[month]]&amp;"-"&amp;targets[[#This Row],[year]])</f>
        <v>45200</v>
      </c>
      <c r="D11" s="2">
        <v>11928706.770000001</v>
      </c>
    </row>
    <row r="12" spans="1:4">
      <c r="A12">
        <v>2023</v>
      </c>
      <c r="B12" t="s">
        <v>4716</v>
      </c>
      <c r="C12" s="10">
        <f>DATEVALUE("1-"&amp;targets[[#This Row],[month]]&amp;"-"&amp;targets[[#This Row],[year]])</f>
        <v>45231</v>
      </c>
      <c r="D12" s="2">
        <v>10385984.43</v>
      </c>
    </row>
    <row r="13" spans="1:4">
      <c r="A13">
        <v>2023</v>
      </c>
      <c r="B13" t="s">
        <v>4717</v>
      </c>
      <c r="C13" s="10">
        <f>DATEVALUE("1-"&amp;targets[[#This Row],[month]]&amp;"-"&amp;targets[[#This Row],[year]])</f>
        <v>45261</v>
      </c>
      <c r="D13" s="2">
        <v>8077477.5</v>
      </c>
    </row>
    <row r="14" spans="1:4">
      <c r="A14">
        <v>2024</v>
      </c>
      <c r="B14" t="s">
        <v>4707</v>
      </c>
      <c r="C14" s="10">
        <f>DATEVALUE("1-"&amp;targets[[#This Row],[month]]&amp;"-"&amp;targets[[#This Row],[year]])</f>
        <v>45292</v>
      </c>
      <c r="D14" s="2">
        <v>9913560.1300000008</v>
      </c>
    </row>
    <row r="15" spans="1:4">
      <c r="A15">
        <v>2024</v>
      </c>
      <c r="B15" t="s">
        <v>4708</v>
      </c>
      <c r="C15" s="10">
        <f>DATEVALUE("1-"&amp;targets[[#This Row],[month]]&amp;"-"&amp;targets[[#This Row],[year]])</f>
        <v>45323</v>
      </c>
      <c r="D15" s="2">
        <v>8180389.3700000001</v>
      </c>
    </row>
    <row r="16" spans="1:4">
      <c r="A16">
        <v>2024</v>
      </c>
      <c r="B16" t="s">
        <v>4711</v>
      </c>
      <c r="C16" s="10">
        <f>DATEVALUE("1-"&amp;targets[[#This Row],[month]]&amp;"-"&amp;targets[[#This Row],[year]])</f>
        <v>45352</v>
      </c>
      <c r="D16" s="2">
        <v>8460205.6099999994</v>
      </c>
    </row>
    <row r="17" spans="1:4">
      <c r="A17">
        <v>2024</v>
      </c>
      <c r="B17" t="s">
        <v>4709</v>
      </c>
      <c r="C17" s="10">
        <f>DATEVALUE("1-"&amp;targets[[#This Row],[month]]&amp;"-"&amp;targets[[#This Row],[year]])</f>
        <v>45383</v>
      </c>
      <c r="D17" s="2">
        <v>12178421.34</v>
      </c>
    </row>
    <row r="18" spans="1:4">
      <c r="A18">
        <v>2024</v>
      </c>
      <c r="B18" t="s">
        <v>4710</v>
      </c>
      <c r="C18" s="10">
        <f>DATEVALUE("1-"&amp;targets[[#This Row],[month]]&amp;"-"&amp;targets[[#This Row],[year]])</f>
        <v>45413</v>
      </c>
      <c r="D18" s="2">
        <v>11685825.24</v>
      </c>
    </row>
    <row r="19" spans="1:4">
      <c r="A19">
        <v>2024</v>
      </c>
      <c r="B19" t="s">
        <v>4714</v>
      </c>
      <c r="C19" s="10">
        <f>DATEVALUE("1-"&amp;targets[[#This Row],[month]]&amp;"-"&amp;targets[[#This Row],[year]])</f>
        <v>45444</v>
      </c>
      <c r="D19" s="2">
        <v>13794316.24</v>
      </c>
    </row>
    <row r="20" spans="1:4">
      <c r="A20">
        <v>2024</v>
      </c>
      <c r="B20" t="s">
        <v>4718</v>
      </c>
      <c r="C20" s="10">
        <f>DATEVALUE("1-"&amp;targets[[#This Row],[month]]&amp;"-"&amp;targets[[#This Row],[year]])</f>
        <v>45474</v>
      </c>
      <c r="D20" s="2">
        <v>9366321</v>
      </c>
    </row>
    <row r="21" spans="1:4">
      <c r="A21">
        <v>2024</v>
      </c>
      <c r="B21" t="s">
        <v>4715</v>
      </c>
      <c r="C21" s="10">
        <f>DATEVALUE("1-"&amp;targets[[#This Row],[month]]&amp;"-"&amp;targets[[#This Row],[year]])</f>
        <v>45505</v>
      </c>
      <c r="D21" s="2">
        <v>10221170.449999999</v>
      </c>
    </row>
    <row r="22" spans="1:4">
      <c r="A22">
        <v>2024</v>
      </c>
      <c r="B22" t="s">
        <v>4712</v>
      </c>
      <c r="C22" s="10">
        <f>DATEVALUE("1-"&amp;targets[[#This Row],[month]]&amp;"-"&amp;targets[[#This Row],[year]])</f>
        <v>45536</v>
      </c>
      <c r="D22" s="2">
        <v>8382111.8099999996</v>
      </c>
    </row>
    <row r="23" spans="1:4">
      <c r="A23">
        <v>2024</v>
      </c>
      <c r="B23" t="s">
        <v>4713</v>
      </c>
      <c r="C23" s="10">
        <f>DATEVALUE("1-"&amp;targets[[#This Row],[month]]&amp;"-"&amp;targets[[#This Row],[year]])</f>
        <v>45566</v>
      </c>
      <c r="D23" s="2">
        <v>11349363.1</v>
      </c>
    </row>
    <row r="24" spans="1:4">
      <c r="A24">
        <v>2024</v>
      </c>
      <c r="B24" t="s">
        <v>4716</v>
      </c>
      <c r="C24" s="10">
        <f>DATEVALUE("1-"&amp;targets[[#This Row],[month]]&amp;"-"&amp;targets[[#This Row],[year]])</f>
        <v>45597</v>
      </c>
      <c r="D24" s="2">
        <v>9953053.8499999996</v>
      </c>
    </row>
    <row r="25" spans="1:4">
      <c r="A25">
        <v>2024</v>
      </c>
      <c r="B25" t="s">
        <v>4717</v>
      </c>
      <c r="C25" s="10">
        <f>DATEVALUE("1-"&amp;targets[[#This Row],[month]]&amp;"-"&amp;targets[[#This Row],[year]])</f>
        <v>45627</v>
      </c>
      <c r="D25" s="2">
        <v>8827932.6699999999</v>
      </c>
    </row>
    <row r="26" spans="1:4">
      <c r="A26">
        <v>2025</v>
      </c>
      <c r="B26" t="s">
        <v>4707</v>
      </c>
      <c r="C26" s="10">
        <f>DATEVALUE("1-"&amp;targets[[#This Row],[month]]&amp;"-"&amp;targets[[#This Row],[year]])</f>
        <v>45658</v>
      </c>
      <c r="D26" s="2">
        <v>9779838.1999999993</v>
      </c>
    </row>
    <row r="27" spans="1:4">
      <c r="A27">
        <v>2025</v>
      </c>
      <c r="B27" t="s">
        <v>4708</v>
      </c>
      <c r="C27" s="10">
        <f>DATEVALUE("1-"&amp;targets[[#This Row],[month]]&amp;"-"&amp;targets[[#This Row],[year]])</f>
        <v>45689</v>
      </c>
      <c r="D27" s="2">
        <v>8373718.1900000004</v>
      </c>
    </row>
    <row r="28" spans="1:4">
      <c r="A28">
        <v>2025</v>
      </c>
      <c r="B28" t="s">
        <v>4711</v>
      </c>
      <c r="C28" s="10">
        <f>DATEVALUE("1-"&amp;targets[[#This Row],[month]]&amp;"-"&amp;targets[[#This Row],[year]])</f>
        <v>45717</v>
      </c>
      <c r="D28" s="2">
        <v>8944477.9299999997</v>
      </c>
    </row>
    <row r="29" spans="1:4">
      <c r="A29">
        <v>2025</v>
      </c>
      <c r="B29" t="s">
        <v>4709</v>
      </c>
      <c r="C29" s="10">
        <f>DATEVALUE("1-"&amp;targets[[#This Row],[month]]&amp;"-"&amp;targets[[#This Row],[year]])</f>
        <v>45748</v>
      </c>
      <c r="D29" s="2">
        <v>14405590.050000001</v>
      </c>
    </row>
    <row r="30" spans="1:4">
      <c r="A30">
        <v>2025</v>
      </c>
      <c r="B30" t="s">
        <v>4710</v>
      </c>
      <c r="C30" s="10">
        <f>DATEVALUE("1-"&amp;targets[[#This Row],[month]]&amp;"-"&amp;targets[[#This Row],[year]])</f>
        <v>45778</v>
      </c>
      <c r="D30" s="2">
        <v>13747851.42</v>
      </c>
    </row>
    <row r="31" spans="1:4">
      <c r="A31">
        <v>2025</v>
      </c>
      <c r="B31" t="s">
        <v>4714</v>
      </c>
      <c r="C31" s="10">
        <f>DATEVALUE("1-"&amp;targets[[#This Row],[month]]&amp;"-"&amp;targets[[#This Row],[year]])</f>
        <v>45809</v>
      </c>
      <c r="D31" s="2">
        <v>12426357.99</v>
      </c>
    </row>
    <row r="32" spans="1:4">
      <c r="A32">
        <v>2025</v>
      </c>
      <c r="B32" t="s">
        <v>4718</v>
      </c>
      <c r="C32" s="10">
        <f>DATEVALUE("1-"&amp;targets[[#This Row],[month]]&amp;"-"&amp;targets[[#This Row],[year]])</f>
        <v>45839</v>
      </c>
      <c r="D32" s="2">
        <v>8302370.6600000001</v>
      </c>
    </row>
    <row r="33" spans="1:4">
      <c r="A33">
        <v>2025</v>
      </c>
      <c r="B33" t="s">
        <v>4715</v>
      </c>
      <c r="C33" s="10">
        <f>DATEVALUE("1-"&amp;targets[[#This Row],[month]]&amp;"-"&amp;targets[[#This Row],[year]])</f>
        <v>45870</v>
      </c>
      <c r="D33" s="2">
        <v>9104021.6799999997</v>
      </c>
    </row>
    <row r="34" spans="1:4">
      <c r="A34">
        <v>2025</v>
      </c>
      <c r="B34" t="s">
        <v>4712</v>
      </c>
      <c r="C34" s="10">
        <f>DATEVALUE("1-"&amp;targets[[#This Row],[month]]&amp;"-"&amp;targets[[#This Row],[year]])</f>
        <v>45901</v>
      </c>
      <c r="D34" s="2">
        <v>10232820.75</v>
      </c>
    </row>
    <row r="35" spans="1:4">
      <c r="A35">
        <v>2025</v>
      </c>
      <c r="B35" t="s">
        <v>4713</v>
      </c>
      <c r="C35" s="10">
        <f>DATEVALUE("1-"&amp;targets[[#This Row],[month]]&amp;"-"&amp;targets[[#This Row],[year]])</f>
        <v>45931</v>
      </c>
      <c r="D35" s="2">
        <v>11691807.07</v>
      </c>
    </row>
    <row r="36" spans="1:4">
      <c r="A36">
        <v>2025</v>
      </c>
      <c r="B36" t="s">
        <v>4716</v>
      </c>
      <c r="C36" s="10">
        <f>DATEVALUE("1-"&amp;targets[[#This Row],[month]]&amp;"-"&amp;targets[[#This Row],[year]])</f>
        <v>45962</v>
      </c>
      <c r="D36" s="2">
        <v>13305024.74</v>
      </c>
    </row>
    <row r="37" spans="1:4">
      <c r="A37">
        <v>2025</v>
      </c>
      <c r="B37" t="s">
        <v>4717</v>
      </c>
      <c r="C37" s="10">
        <f>DATEVALUE("1-"&amp;targets[[#This Row],[month]]&amp;"-"&amp;targets[[#This Row],[year]])</f>
        <v>45992</v>
      </c>
      <c r="D37" s="2">
        <v>9889949.2400000002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6D4B-35F4-4C66-AF76-12A373C09C3A}">
  <dimension ref="A16:J155"/>
  <sheetViews>
    <sheetView showGridLines="0" zoomScale="90" zoomScaleNormal="90" workbookViewId="0">
      <selection activeCell="G10" sqref="G10"/>
    </sheetView>
  </sheetViews>
  <sheetFormatPr defaultRowHeight="15"/>
  <cols>
    <col min="1" max="1" width="26.1796875" style="19" customWidth="1"/>
    <col min="2" max="2" width="14.08984375" style="19" bestFit="1" customWidth="1"/>
    <col min="3" max="3" width="23.90625" style="19" bestFit="1" customWidth="1"/>
    <col min="4" max="4" width="17.54296875" style="19" bestFit="1" customWidth="1"/>
    <col min="5" max="5" width="24.453125" style="19" bestFit="1" customWidth="1"/>
    <col min="6" max="6" width="16.6328125" style="19" bestFit="1" customWidth="1"/>
    <col min="7" max="9" width="19.1796875" style="19" bestFit="1" customWidth="1"/>
    <col min="10" max="10" width="19" style="19" bestFit="1" customWidth="1"/>
    <col min="11" max="11" width="12.36328125" style="19" bestFit="1" customWidth="1"/>
    <col min="12" max="12" width="11.6328125" style="19" bestFit="1" customWidth="1"/>
    <col min="13" max="16384" width="8.7265625" style="19"/>
  </cols>
  <sheetData>
    <row r="16" spans="1:6" ht="17">
      <c r="A16" s="18" t="s">
        <v>4727</v>
      </c>
      <c r="B16" s="29" t="s">
        <v>4726</v>
      </c>
      <c r="C16" s="29" t="s">
        <v>4731</v>
      </c>
      <c r="D16" s="29" t="s">
        <v>4729</v>
      </c>
      <c r="E16" s="29" t="s">
        <v>4732</v>
      </c>
      <c r="F16" s="29" t="s">
        <v>4730</v>
      </c>
    </row>
    <row r="17" spans="2:10">
      <c r="B17" s="31">
        <v>117487499.74994749</v>
      </c>
      <c r="C17" s="32">
        <v>0.90233522029885571</v>
      </c>
      <c r="D17" s="32">
        <v>0.14639911789446611</v>
      </c>
      <c r="E17" s="31">
        <v>22964.718481225074</v>
      </c>
      <c r="F17" s="31">
        <v>5116</v>
      </c>
    </row>
    <row r="18" spans="2:10">
      <c r="B18" s="33">
        <f>GETPIVOTDATA("[Measures].[Net Sales]",$B$16)</f>
        <v>117487499.74994749</v>
      </c>
      <c r="C18" s="34">
        <f>GETPIVOTDATA("[Measures].[Target Achievement %]",$B$16)</f>
        <v>0.90233522029885571</v>
      </c>
      <c r="D18" s="35">
        <f>GETPIVOTDATA("[Measures].[Profit Margin %]",$B$16)</f>
        <v>0.14639911789446611</v>
      </c>
      <c r="E18" s="36">
        <f>GETPIVOTDATA("[Measures].[Average Order Value]",$B$16)</f>
        <v>22964.718481225074</v>
      </c>
      <c r="F18" s="37">
        <f>GETPIVOTDATA("[Measures].[Total Orders]",$B$16)</f>
        <v>5116</v>
      </c>
    </row>
    <row r="22" spans="2:10">
      <c r="B22" s="29" t="s">
        <v>4750</v>
      </c>
      <c r="C22" s="29" t="s">
        <v>4751</v>
      </c>
      <c r="D22" s="29" t="s">
        <v>4752</v>
      </c>
      <c r="E22" s="29" t="s">
        <v>4753</v>
      </c>
      <c r="F22" s="29" t="s">
        <v>4754</v>
      </c>
    </row>
    <row r="23" spans="2:10">
      <c r="B23" s="31">
        <v>116321242.55024332</v>
      </c>
      <c r="C23" s="32">
        <v>0.95101547353941973</v>
      </c>
      <c r="D23" s="32">
        <v>0.14620698022169787</v>
      </c>
      <c r="E23" s="31">
        <v>23268.902290506765</v>
      </c>
      <c r="F23" s="31">
        <v>4999</v>
      </c>
    </row>
    <row r="24" spans="2:10">
      <c r="B24" s="33">
        <f>GETPIVOTDATA("[Measures].[Net Sales LY]",$B$22)</f>
        <v>116321242.55024332</v>
      </c>
      <c r="C24" s="35">
        <f>GETPIVOTDATA("[Measures].[Target Achievement % LY]",$B$22)</f>
        <v>0.95101547353941973</v>
      </c>
      <c r="D24" s="35">
        <f>GETPIVOTDATA("[Measures].[Profit Margin % LY]",$B$22)</f>
        <v>0.14620698022169787</v>
      </c>
      <c r="E24" s="36">
        <f>GETPIVOTDATA("[Measures].[Average Order Value LY]",$B$22)</f>
        <v>23268.902290506765</v>
      </c>
      <c r="F24" s="37">
        <f>GETPIVOTDATA("[Measures].[Total Orders LY]",$B$22)</f>
        <v>4999</v>
      </c>
      <c r="G24" s="20"/>
      <c r="H24" s="22"/>
      <c r="I24" s="22"/>
      <c r="J24" s="21"/>
    </row>
    <row r="27" spans="2:10">
      <c r="B27" s="29" t="s">
        <v>4755</v>
      </c>
      <c r="C27" s="29" t="s">
        <v>4756</v>
      </c>
      <c r="D27" s="29" t="s">
        <v>4757</v>
      </c>
      <c r="E27" s="29" t="s">
        <v>4759</v>
      </c>
      <c r="F27" s="29" t="s">
        <v>4758</v>
      </c>
    </row>
    <row r="28" spans="2:10">
      <c r="B28" s="32">
        <v>1.0026175564625884E-2</v>
      </c>
      <c r="C28" s="32">
        <v>-4.868025324056402E-2</v>
      </c>
      <c r="D28" s="32">
        <v>1.921376727682389E-4</v>
      </c>
      <c r="E28" s="32">
        <v>-1.30725465896082E-2</v>
      </c>
      <c r="F28" s="32">
        <v>2.3404680936187236E-2</v>
      </c>
    </row>
    <row r="29" spans="2:10">
      <c r="B29" s="38">
        <f>GETPIVOTDATA("[Measures].[Net Sales delta]",$B$27)</f>
        <v>1.0026175564625884E-2</v>
      </c>
      <c r="C29" s="38">
        <f>GETPIVOTDATA("[Measures].[Target Achievement delta]",$B$27)</f>
        <v>-4.868025324056402E-2</v>
      </c>
      <c r="D29" s="38">
        <f>GETPIVOTDATA("[Measures].[Profit Margin delta]",$B$27)</f>
        <v>1.921376727682389E-4</v>
      </c>
      <c r="E29" s="38">
        <f>GETPIVOTDATA("[Measures].[Average Order Value delta]",$B$27)</f>
        <v>-1.30725465896082E-2</v>
      </c>
      <c r="F29" s="38">
        <f>GETPIVOTDATA("[Measures].[Total Orders delta]",$B$27)</f>
        <v>2.3404680936187236E-2</v>
      </c>
    </row>
    <row r="36" spans="1:4" ht="17">
      <c r="A36" s="23" t="s">
        <v>4733</v>
      </c>
      <c r="B36" s="28" t="s">
        <v>4722</v>
      </c>
      <c r="C36" s="29" t="s">
        <v>4725</v>
      </c>
      <c r="D36" s="29" t="s">
        <v>4726</v>
      </c>
    </row>
    <row r="37" spans="1:4">
      <c r="B37" s="30" t="s">
        <v>4740</v>
      </c>
      <c r="C37" s="31">
        <v>9779838.1999999993</v>
      </c>
      <c r="D37" s="31">
        <v>8676947.3530767541</v>
      </c>
    </row>
    <row r="38" spans="1:4">
      <c r="B38" s="30" t="s">
        <v>4741</v>
      </c>
      <c r="C38" s="31">
        <v>8373718.1900000004</v>
      </c>
      <c r="D38" s="31">
        <v>7025266.9656587727</v>
      </c>
    </row>
    <row r="39" spans="1:4">
      <c r="B39" s="30" t="s">
        <v>4742</v>
      </c>
      <c r="C39" s="31">
        <v>8944477.9299999997</v>
      </c>
      <c r="D39" s="31">
        <v>8691832.4861716907</v>
      </c>
    </row>
    <row r="40" spans="1:4">
      <c r="B40" s="30" t="s">
        <v>4743</v>
      </c>
      <c r="C40" s="31">
        <v>14405590.050000001</v>
      </c>
      <c r="D40" s="31">
        <v>12453738.328148281</v>
      </c>
    </row>
    <row r="41" spans="1:4">
      <c r="B41" s="30" t="s">
        <v>4710</v>
      </c>
      <c r="C41" s="31">
        <v>13747851.42</v>
      </c>
      <c r="D41" s="31">
        <v>12476513.146344749</v>
      </c>
    </row>
    <row r="42" spans="1:4">
      <c r="B42" s="30" t="s">
        <v>4744</v>
      </c>
      <c r="C42" s="31">
        <v>12426357.99</v>
      </c>
      <c r="D42" s="31">
        <v>12501127.077838533</v>
      </c>
    </row>
    <row r="43" spans="1:4">
      <c r="B43" s="30" t="s">
        <v>4745</v>
      </c>
      <c r="C43" s="31">
        <v>8302370.6600000001</v>
      </c>
      <c r="D43" s="31">
        <v>7612268.6394305602</v>
      </c>
    </row>
    <row r="44" spans="1:4">
      <c r="B44" s="30" t="s">
        <v>4746</v>
      </c>
      <c r="C44" s="31">
        <v>9104021.6799999997</v>
      </c>
      <c r="D44" s="31">
        <v>8786183.1920556687</v>
      </c>
    </row>
    <row r="45" spans="1:4">
      <c r="B45" s="30" t="s">
        <v>4724</v>
      </c>
      <c r="C45" s="31">
        <v>10232820.75</v>
      </c>
      <c r="D45" s="31">
        <v>8684859.710784493</v>
      </c>
    </row>
    <row r="46" spans="1:4">
      <c r="B46" s="30" t="s">
        <v>4747</v>
      </c>
      <c r="C46" s="31">
        <v>11691807.07</v>
      </c>
      <c r="D46" s="31">
        <v>9835748.0371837579</v>
      </c>
    </row>
    <row r="47" spans="1:4">
      <c r="B47" s="30" t="s">
        <v>4748</v>
      </c>
      <c r="C47" s="31">
        <v>13305024.74</v>
      </c>
      <c r="D47" s="31">
        <v>11634080.090503611</v>
      </c>
    </row>
    <row r="48" spans="1:4">
      <c r="B48" s="30" t="s">
        <v>4749</v>
      </c>
      <c r="C48" s="31">
        <v>9889949.2400000002</v>
      </c>
      <c r="D48" s="31">
        <v>9108934.7227518205</v>
      </c>
    </row>
    <row r="49" spans="1:5">
      <c r="B49" s="30" t="s">
        <v>4723</v>
      </c>
      <c r="C49" s="31">
        <v>130203827.91999999</v>
      </c>
      <c r="D49" s="31">
        <v>117487499.74994749</v>
      </c>
    </row>
    <row r="55" spans="1:5" ht="34">
      <c r="A55" s="25" t="s">
        <v>4765</v>
      </c>
      <c r="B55" s="28" t="s">
        <v>4722</v>
      </c>
      <c r="C55" s="29" t="s">
        <v>4726</v>
      </c>
      <c r="D55" s="29" t="s">
        <v>4735</v>
      </c>
      <c r="E55" s="29" t="s">
        <v>4729</v>
      </c>
    </row>
    <row r="56" spans="1:5">
      <c r="B56" s="30" t="s">
        <v>8</v>
      </c>
      <c r="C56" s="31">
        <v>29222146.392680049</v>
      </c>
      <c r="D56" s="32">
        <v>0.15326617009998844</v>
      </c>
      <c r="E56" s="32">
        <v>0.14917827630113528</v>
      </c>
    </row>
    <row r="57" spans="1:5">
      <c r="B57" s="30" t="s">
        <v>11</v>
      </c>
      <c r="C57" s="31">
        <v>29334042.590706002</v>
      </c>
      <c r="D57" s="32">
        <v>0.15476434650799425</v>
      </c>
      <c r="E57" s="32">
        <v>0.1487964904870627</v>
      </c>
    </row>
    <row r="58" spans="1:5">
      <c r="B58" s="30" t="s">
        <v>5</v>
      </c>
      <c r="C58" s="31">
        <v>29241574.488114551</v>
      </c>
      <c r="D58" s="32">
        <v>0.15612348951332258</v>
      </c>
      <c r="E58" s="32">
        <v>0.14663079871516901</v>
      </c>
    </row>
    <row r="59" spans="1:5">
      <c r="B59" s="30" t="s">
        <v>23</v>
      </c>
      <c r="C59" s="31">
        <v>29689736.27844825</v>
      </c>
      <c r="D59" s="32">
        <v>0.15687687650054724</v>
      </c>
      <c r="E59" s="32">
        <v>0.14106689419146515</v>
      </c>
    </row>
    <row r="60" spans="1:5">
      <c r="B60" s="30" t="s">
        <v>4723</v>
      </c>
      <c r="C60" s="31">
        <v>117487499.74994749</v>
      </c>
      <c r="D60" s="32">
        <v>0.15526608177999843</v>
      </c>
      <c r="E60" s="32">
        <v>0.14639911789446611</v>
      </c>
    </row>
    <row r="73" spans="1:3" ht="34">
      <c r="A73" s="25" t="s">
        <v>4766</v>
      </c>
      <c r="B73" s="28" t="s">
        <v>4722</v>
      </c>
      <c r="C73" s="29" t="s">
        <v>4726</v>
      </c>
    </row>
    <row r="74" spans="1:3">
      <c r="B74" s="30" t="s">
        <v>82</v>
      </c>
      <c r="C74" s="39">
        <v>34376398.429818138</v>
      </c>
    </row>
    <row r="75" spans="1:3">
      <c r="B75" s="30" t="s">
        <v>75</v>
      </c>
      <c r="C75" s="39">
        <v>83111101.320130005</v>
      </c>
    </row>
    <row r="76" spans="1:3">
      <c r="B76" s="30" t="s">
        <v>4723</v>
      </c>
      <c r="C76" s="39">
        <v>117487499.74994749</v>
      </c>
    </row>
    <row r="78" spans="1:3">
      <c r="B78" s="28" t="s">
        <v>4722</v>
      </c>
      <c r="C78" s="29" t="s">
        <v>4730</v>
      </c>
    </row>
    <row r="79" spans="1:3">
      <c r="B79" s="30" t="s">
        <v>82</v>
      </c>
      <c r="C79" s="29">
        <v>1822</v>
      </c>
    </row>
    <row r="80" spans="1:3">
      <c r="B80" s="30" t="s">
        <v>75</v>
      </c>
      <c r="C80" s="29">
        <v>3294</v>
      </c>
    </row>
    <row r="81" spans="1:3">
      <c r="B81" s="30" t="s">
        <v>4723</v>
      </c>
      <c r="C81" s="29">
        <v>5116</v>
      </c>
    </row>
    <row r="85" spans="1:3">
      <c r="B85" s="24"/>
    </row>
    <row r="86" spans="1:3">
      <c r="B86" s="24"/>
    </row>
    <row r="87" spans="1:3">
      <c r="B87" s="24"/>
    </row>
    <row r="89" spans="1:3" ht="34">
      <c r="A89" s="25" t="s">
        <v>4769</v>
      </c>
      <c r="B89" s="28" t="s">
        <v>4722</v>
      </c>
      <c r="C89" s="29" t="s">
        <v>4730</v>
      </c>
    </row>
    <row r="90" spans="1:3">
      <c r="B90" s="30" t="s">
        <v>37</v>
      </c>
      <c r="C90" s="31">
        <v>332</v>
      </c>
    </row>
    <row r="91" spans="1:3">
      <c r="B91" s="30" t="s">
        <v>12</v>
      </c>
      <c r="C91" s="31">
        <v>341</v>
      </c>
    </row>
    <row r="92" spans="1:3">
      <c r="B92" s="30" t="s">
        <v>42</v>
      </c>
      <c r="C92" s="31">
        <v>419</v>
      </c>
    </row>
    <row r="93" spans="1:3">
      <c r="B93" s="30" t="s">
        <v>24</v>
      </c>
      <c r="C93" s="31">
        <v>435</v>
      </c>
    </row>
    <row r="94" spans="1:3">
      <c r="B94" s="30" t="s">
        <v>39</v>
      </c>
      <c r="C94" s="31">
        <v>435</v>
      </c>
    </row>
    <row r="95" spans="1:3">
      <c r="B95" s="30" t="s">
        <v>4723</v>
      </c>
      <c r="C95" s="31">
        <v>1962</v>
      </c>
    </row>
    <row r="106" spans="1:8" ht="30">
      <c r="A106" s="26" t="s">
        <v>4770</v>
      </c>
      <c r="B106" s="28" t="s">
        <v>4722</v>
      </c>
      <c r="C106" s="32" t="s">
        <v>4735</v>
      </c>
      <c r="D106" s="29" t="s">
        <v>4728</v>
      </c>
      <c r="F106" s="41" t="s">
        <v>4734</v>
      </c>
      <c r="G106" s="41" t="s">
        <v>4735</v>
      </c>
      <c r="H106" s="41" t="s">
        <v>4728</v>
      </c>
    </row>
    <row r="107" spans="1:8">
      <c r="B107" s="30" t="s">
        <v>81</v>
      </c>
      <c r="C107" s="32">
        <v>9.9102579659120768E-2</v>
      </c>
      <c r="D107" s="40">
        <v>5219883.9609844796</v>
      </c>
      <c r="F107" s="29" t="str">
        <f>B107</f>
        <v>AC</v>
      </c>
      <c r="G107" s="35">
        <f t="shared" ref="G107:G114" si="0">GETPIVOTDATA("[Measures].[Weighted Discount %]",$B$106,"[products].[product]","[products].[product].&amp;["&amp;B107&amp;"]")</f>
        <v>9.9102579659120768E-2</v>
      </c>
      <c r="H107" s="37">
        <f>GETPIVOTDATA("[Measures].[Profit Margin]",$B$106,"[products].[product]","[products].[product].&amp;["&amp;B107&amp;"]")</f>
        <v>5219883.9609844796</v>
      </c>
    </row>
    <row r="108" spans="1:8">
      <c r="B108" s="30" t="s">
        <v>79</v>
      </c>
      <c r="C108" s="32">
        <v>0.17496096986674337</v>
      </c>
      <c r="D108" s="40">
        <v>1996003.7975868061</v>
      </c>
      <c r="F108" s="29" t="str">
        <f t="shared" ref="F108:F114" si="1">B108</f>
        <v>Camera</v>
      </c>
      <c r="G108" s="35">
        <f t="shared" si="0"/>
        <v>0.17496096986674337</v>
      </c>
      <c r="H108" s="37">
        <f t="shared" ref="H108:H114" si="2">GETPIVOTDATA("[Measures].[Profit Margin]",$B$106,"[products].[product]","[products].[product].&amp;["&amp;B108&amp;"]")</f>
        <v>1996003.7975868061</v>
      </c>
    </row>
    <row r="109" spans="1:8">
      <c r="B109" s="30" t="s">
        <v>85</v>
      </c>
      <c r="C109" s="32">
        <v>0.10167973090309343</v>
      </c>
      <c r="D109" s="40">
        <v>1061643.7310504909</v>
      </c>
      <c r="F109" s="29" t="str">
        <f t="shared" si="1"/>
        <v>Cooler</v>
      </c>
      <c r="G109" s="35">
        <f t="shared" si="0"/>
        <v>0.10167973090309343</v>
      </c>
      <c r="H109" s="37">
        <f t="shared" si="2"/>
        <v>1061643.7310504909</v>
      </c>
    </row>
    <row r="110" spans="1:8">
      <c r="B110" s="30" t="s">
        <v>91</v>
      </c>
      <c r="C110" s="32">
        <v>0.10057824935098335</v>
      </c>
      <c r="D110" s="40">
        <v>372925.21297431202</v>
      </c>
      <c r="F110" s="29" t="str">
        <f t="shared" si="1"/>
        <v>Fan</v>
      </c>
      <c r="G110" s="35">
        <f t="shared" si="0"/>
        <v>0.10057824935098335</v>
      </c>
      <c r="H110" s="37">
        <f t="shared" si="2"/>
        <v>372925.21297431202</v>
      </c>
    </row>
    <row r="111" spans="1:8">
      <c r="B111" s="30" t="s">
        <v>74</v>
      </c>
      <c r="C111" s="32">
        <v>0.17853080148838457</v>
      </c>
      <c r="D111" s="40">
        <v>219892.98715589219</v>
      </c>
      <c r="F111" s="29" t="str">
        <f t="shared" si="1"/>
        <v>Headphones</v>
      </c>
      <c r="G111" s="35">
        <f t="shared" si="0"/>
        <v>0.17853080148838457</v>
      </c>
      <c r="H111" s="37">
        <f t="shared" si="2"/>
        <v>219892.98715589219</v>
      </c>
    </row>
    <row r="112" spans="1:8">
      <c r="B112" s="30" t="s">
        <v>77</v>
      </c>
      <c r="C112" s="32">
        <v>0.17770888145166455</v>
      </c>
      <c r="D112" s="40">
        <v>5082878.3569859937</v>
      </c>
      <c r="F112" s="29" t="str">
        <f t="shared" si="1"/>
        <v>Laptop</v>
      </c>
      <c r="G112" s="35">
        <f t="shared" si="0"/>
        <v>0.17770888145166455</v>
      </c>
      <c r="H112" s="37">
        <f t="shared" si="2"/>
        <v>5082878.3569859937</v>
      </c>
    </row>
    <row r="113" spans="1:8">
      <c r="B113" s="30" t="s">
        <v>87</v>
      </c>
      <c r="C113" s="32">
        <v>0.17491470288394309</v>
      </c>
      <c r="D113" s="40">
        <v>1536474.4966928158</v>
      </c>
      <c r="F113" s="29" t="str">
        <f t="shared" si="1"/>
        <v>Phone</v>
      </c>
      <c r="G113" s="35">
        <f t="shared" si="0"/>
        <v>0.17491470288394309</v>
      </c>
      <c r="H113" s="37">
        <f t="shared" si="2"/>
        <v>1536474.4966928158</v>
      </c>
    </row>
    <row r="114" spans="1:8">
      <c r="B114" s="30" t="s">
        <v>89</v>
      </c>
      <c r="C114" s="32">
        <v>0.17457872469131494</v>
      </c>
      <c r="D114" s="40">
        <v>1710363.7835894171</v>
      </c>
      <c r="F114" s="29" t="str">
        <f t="shared" si="1"/>
        <v>Tablet</v>
      </c>
      <c r="G114" s="35">
        <f t="shared" si="0"/>
        <v>0.17457872469131494</v>
      </c>
      <c r="H114" s="37">
        <f t="shared" si="2"/>
        <v>1710363.7835894171</v>
      </c>
    </row>
    <row r="115" spans="1:8">
      <c r="B115" s="30" t="s">
        <v>4723</v>
      </c>
      <c r="C115" s="32">
        <v>0.15526608177999843</v>
      </c>
      <c r="D115" s="40">
        <v>17200066.327018619</v>
      </c>
    </row>
    <row r="124" spans="1:8" ht="17">
      <c r="A124" s="27" t="s">
        <v>4768</v>
      </c>
      <c r="B124" s="40" t="s">
        <v>4737</v>
      </c>
      <c r="C124" s="40" t="s">
        <v>4738</v>
      </c>
      <c r="D124" s="40" t="s">
        <v>4726</v>
      </c>
      <c r="E124" s="40" t="s">
        <v>4736</v>
      </c>
      <c r="F124" s="40" t="s">
        <v>4728</v>
      </c>
    </row>
    <row r="125" spans="1:8">
      <c r="B125" s="40">
        <v>139082256.80994755</v>
      </c>
      <c r="C125" s="40">
        <v>21594757.060000058</v>
      </c>
      <c r="D125" s="40">
        <v>117487499.74994749</v>
      </c>
      <c r="E125" s="40">
        <v>100287433.42292887</v>
      </c>
      <c r="F125" s="40">
        <v>17200066.327018619</v>
      </c>
    </row>
    <row r="126" spans="1:8">
      <c r="B126" s="33">
        <f>GETPIVOTDATA("[Measures].[Gross Sales]",$B$124)</f>
        <v>139082256.80994755</v>
      </c>
      <c r="C126" s="39">
        <f>-GETPIVOTDATA("[Measures].[Total Discount]",$B$124)</f>
        <v>-21594757.060000058</v>
      </c>
      <c r="D126" s="39">
        <f>GETPIVOTDATA("[Measures].[Net Sales]",$B$124)</f>
        <v>117487499.74994749</v>
      </c>
      <c r="E126" s="39">
        <f>-GETPIVOTDATA("[Measures].[Total Cost]",$B$124)</f>
        <v>-100287433.42292887</v>
      </c>
      <c r="F126" s="39">
        <f>GETPIVOTDATA("[Measures].[Profit Margin]",$B$124)</f>
        <v>17200066.327018619</v>
      </c>
    </row>
    <row r="142" spans="1:9" ht="34">
      <c r="A142" s="25" t="s">
        <v>4767</v>
      </c>
      <c r="B142" s="28" t="s">
        <v>4739</v>
      </c>
      <c r="C142" s="29" t="s">
        <v>4731</v>
      </c>
      <c r="E142" s="43" t="s">
        <v>4739</v>
      </c>
      <c r="F142" s="43" t="s">
        <v>4763</v>
      </c>
      <c r="G142" s="43" t="s">
        <v>4760</v>
      </c>
      <c r="H142" s="43" t="s">
        <v>4761</v>
      </c>
      <c r="I142" s="43" t="s">
        <v>4762</v>
      </c>
    </row>
    <row r="143" spans="1:9">
      <c r="B143" s="29" t="s">
        <v>4749</v>
      </c>
      <c r="C143" s="42">
        <v>0.92102947160847315</v>
      </c>
      <c r="E143" s="43" t="str">
        <f>B143</f>
        <v>December</v>
      </c>
      <c r="F143" s="44">
        <f>C143</f>
        <v>0.92102947160847315</v>
      </c>
      <c r="G143" s="44" t="e">
        <f>IF(F143&lt;0.85,F143, NA())</f>
        <v>#N/A</v>
      </c>
      <c r="H143" s="44">
        <f>IF(AND(F143&gt;=0.85,F143&lt;0.95), F143, NA())</f>
        <v>0.92102947160847315</v>
      </c>
      <c r="I143" s="44" t="e">
        <f>IF(F143&gt;=0.95, F143, NA())</f>
        <v>#N/A</v>
      </c>
    </row>
    <row r="144" spans="1:9">
      <c r="B144" s="29" t="s">
        <v>4748</v>
      </c>
      <c r="C144" s="42">
        <v>0.87441251090102146</v>
      </c>
      <c r="E144" s="43" t="str">
        <f t="shared" ref="E144:E154" si="3">B144</f>
        <v>November</v>
      </c>
      <c r="F144" s="44">
        <f t="shared" ref="F144:F154" si="4">C144</f>
        <v>0.87441251090102146</v>
      </c>
      <c r="G144" s="44" t="e">
        <f t="shared" ref="G144:G154" si="5">IF(F144&lt;0.85,F144, NA())</f>
        <v>#N/A</v>
      </c>
      <c r="H144" s="44">
        <f t="shared" ref="H144:H154" si="6">IF(AND(F144&gt;=0.85,F144&lt;0.95), F144, NA())</f>
        <v>0.87441251090102146</v>
      </c>
      <c r="I144" s="44" t="e">
        <f t="shared" ref="I144:I154" si="7">IF(F144&gt;=0.95, F144, NA())</f>
        <v>#N/A</v>
      </c>
    </row>
    <row r="145" spans="2:9">
      <c r="B145" s="29" t="s">
        <v>4747</v>
      </c>
      <c r="C145" s="42">
        <v>0.84125131199105196</v>
      </c>
      <c r="E145" s="43" t="str">
        <f t="shared" si="3"/>
        <v>October</v>
      </c>
      <c r="F145" s="44">
        <f t="shared" si="4"/>
        <v>0.84125131199105196</v>
      </c>
      <c r="G145" s="44">
        <f t="shared" si="5"/>
        <v>0.84125131199105196</v>
      </c>
      <c r="H145" s="44" t="e">
        <f t="shared" si="6"/>
        <v>#N/A</v>
      </c>
      <c r="I145" s="44" t="e">
        <f t="shared" si="7"/>
        <v>#N/A</v>
      </c>
    </row>
    <row r="146" spans="2:9">
      <c r="B146" s="29" t="s">
        <v>4724</v>
      </c>
      <c r="C146" s="42">
        <v>0.84872587167956526</v>
      </c>
      <c r="E146" s="43" t="str">
        <f t="shared" si="3"/>
        <v>September</v>
      </c>
      <c r="F146" s="44">
        <f t="shared" si="4"/>
        <v>0.84872587167956526</v>
      </c>
      <c r="G146" s="44">
        <f t="shared" si="5"/>
        <v>0.84872587167956526</v>
      </c>
      <c r="H146" s="44" t="e">
        <f t="shared" si="6"/>
        <v>#N/A</v>
      </c>
      <c r="I146" s="44" t="e">
        <f t="shared" si="7"/>
        <v>#N/A</v>
      </c>
    </row>
    <row r="147" spans="2:9">
      <c r="B147" s="29" t="s">
        <v>4746</v>
      </c>
      <c r="C147" s="42">
        <v>0.96508812268729893</v>
      </c>
      <c r="E147" s="43" t="str">
        <f t="shared" si="3"/>
        <v>August</v>
      </c>
      <c r="F147" s="44">
        <f t="shared" si="4"/>
        <v>0.96508812268729893</v>
      </c>
      <c r="G147" s="44" t="e">
        <f t="shared" si="5"/>
        <v>#N/A</v>
      </c>
      <c r="H147" s="44" t="e">
        <f t="shared" si="6"/>
        <v>#N/A</v>
      </c>
      <c r="I147" s="44">
        <f t="shared" si="7"/>
        <v>0.96508812268729893</v>
      </c>
    </row>
    <row r="148" spans="2:9">
      <c r="B148" s="29" t="s">
        <v>4745</v>
      </c>
      <c r="C148" s="42">
        <v>0.91687891942788302</v>
      </c>
      <c r="E148" s="43" t="str">
        <f t="shared" si="3"/>
        <v>July</v>
      </c>
      <c r="F148" s="44">
        <f t="shared" si="4"/>
        <v>0.91687891942788302</v>
      </c>
      <c r="G148" s="44" t="e">
        <f t="shared" si="5"/>
        <v>#N/A</v>
      </c>
      <c r="H148" s="44">
        <f t="shared" si="6"/>
        <v>0.91687891942788302</v>
      </c>
      <c r="I148" s="44" t="e">
        <f t="shared" si="7"/>
        <v>#N/A</v>
      </c>
    </row>
    <row r="149" spans="2:9">
      <c r="B149" s="29" t="s">
        <v>4744</v>
      </c>
      <c r="C149" s="42">
        <v>1.0060169751989041</v>
      </c>
      <c r="E149" s="43" t="str">
        <f t="shared" si="3"/>
        <v>June</v>
      </c>
      <c r="F149" s="44">
        <f t="shared" si="4"/>
        <v>1.0060169751989041</v>
      </c>
      <c r="G149" s="44" t="e">
        <f t="shared" si="5"/>
        <v>#N/A</v>
      </c>
      <c r="H149" s="44" t="e">
        <f t="shared" si="6"/>
        <v>#N/A</v>
      </c>
      <c r="I149" s="44">
        <f t="shared" si="7"/>
        <v>1.0060169751989041</v>
      </c>
    </row>
    <row r="150" spans="2:9">
      <c r="B150" s="29" t="s">
        <v>4710</v>
      </c>
      <c r="C150" s="42">
        <v>0.90752458440118555</v>
      </c>
      <c r="E150" s="43" t="str">
        <f t="shared" si="3"/>
        <v>May</v>
      </c>
      <c r="F150" s="44">
        <f t="shared" si="4"/>
        <v>0.90752458440118555</v>
      </c>
      <c r="G150" s="44" t="e">
        <f t="shared" si="5"/>
        <v>#N/A</v>
      </c>
      <c r="H150" s="44">
        <f t="shared" si="6"/>
        <v>0.90752458440118555</v>
      </c>
      <c r="I150" s="44" t="e">
        <f t="shared" si="7"/>
        <v>#N/A</v>
      </c>
    </row>
    <row r="151" spans="2:9">
      <c r="B151" s="29" t="s">
        <v>4743</v>
      </c>
      <c r="C151" s="42">
        <v>0.86450733950660219</v>
      </c>
      <c r="E151" s="43" t="str">
        <f t="shared" si="3"/>
        <v>April</v>
      </c>
      <c r="F151" s="44">
        <f t="shared" si="4"/>
        <v>0.86450733950660219</v>
      </c>
      <c r="G151" s="44" t="e">
        <f t="shared" si="5"/>
        <v>#N/A</v>
      </c>
      <c r="H151" s="44">
        <f t="shared" si="6"/>
        <v>0.86450733950660219</v>
      </c>
      <c r="I151" s="44" t="e">
        <f t="shared" si="7"/>
        <v>#N/A</v>
      </c>
    </row>
    <row r="152" spans="2:9">
      <c r="B152" s="29" t="s">
        <v>4742</v>
      </c>
      <c r="C152" s="42">
        <v>0.97175403127991067</v>
      </c>
      <c r="E152" s="43" t="str">
        <f t="shared" si="3"/>
        <v>March</v>
      </c>
      <c r="F152" s="44">
        <f t="shared" si="4"/>
        <v>0.97175403127991067</v>
      </c>
      <c r="G152" s="44" t="e">
        <f t="shared" si="5"/>
        <v>#N/A</v>
      </c>
      <c r="H152" s="44" t="e">
        <f t="shared" si="6"/>
        <v>#N/A</v>
      </c>
      <c r="I152" s="44">
        <f t="shared" si="7"/>
        <v>0.97175403127991067</v>
      </c>
    </row>
    <row r="153" spans="2:9">
      <c r="B153" s="29" t="s">
        <v>4741</v>
      </c>
      <c r="C153" s="42">
        <v>0.83896625205854614</v>
      </c>
      <c r="E153" s="43" t="str">
        <f t="shared" si="3"/>
        <v>February</v>
      </c>
      <c r="F153" s="44">
        <f t="shared" si="4"/>
        <v>0.83896625205854614</v>
      </c>
      <c r="G153" s="44">
        <f t="shared" si="5"/>
        <v>0.83896625205854614</v>
      </c>
      <c r="H153" s="44" t="e">
        <f t="shared" si="6"/>
        <v>#N/A</v>
      </c>
      <c r="I153" s="44" t="e">
        <f t="shared" si="7"/>
        <v>#N/A</v>
      </c>
    </row>
    <row r="154" spans="2:9">
      <c r="B154" s="29" t="s">
        <v>4740</v>
      </c>
      <c r="C154" s="42">
        <v>0.88722810905775051</v>
      </c>
      <c r="E154" s="43" t="str">
        <f t="shared" si="3"/>
        <v>January</v>
      </c>
      <c r="F154" s="44">
        <f t="shared" si="4"/>
        <v>0.88722810905775051</v>
      </c>
      <c r="G154" s="44" t="e">
        <f t="shared" si="5"/>
        <v>#N/A</v>
      </c>
      <c r="H154" s="44">
        <f t="shared" si="6"/>
        <v>0.88722810905775051</v>
      </c>
      <c r="I154" s="44" t="e">
        <f t="shared" si="7"/>
        <v>#N/A</v>
      </c>
    </row>
    <row r="155" spans="2:9">
      <c r="B155" s="29" t="s">
        <v>4723</v>
      </c>
      <c r="C155" s="42">
        <v>0.90233522029885571</v>
      </c>
    </row>
  </sheetData>
  <conditionalFormatting sqref="B30">
    <cfRule type="cellIs" dxfId="1" priority="1" operator="equal">
      <formula>"▼"</formula>
    </cfRule>
    <cfRule type="cellIs" dxfId="0" priority="2" operator="equal">
      <formula>"▲"</formula>
    </cfRule>
  </conditionalFormatting>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5E77-2240-4334-AA63-67AD1BAD7598}">
  <sheetPr>
    <tabColor rgb="FF00B050"/>
  </sheetPr>
  <dimension ref="G4:AF31"/>
  <sheetViews>
    <sheetView showGridLines="0" tabSelected="1" zoomScale="90" zoomScaleNormal="90" workbookViewId="0">
      <selection activeCell="D1" sqref="D1"/>
    </sheetView>
  </sheetViews>
  <sheetFormatPr defaultRowHeight="14"/>
  <cols>
    <col min="1" max="1" width="3.6328125" style="13" customWidth="1"/>
    <col min="2" max="24" width="8.7265625" style="13"/>
    <col min="25" max="25" width="11.54296875" style="13" bestFit="1" customWidth="1"/>
    <col min="26" max="16384" width="8.7265625" style="13"/>
  </cols>
  <sheetData>
    <row r="4" spans="7:32" ht="14.5" customHeight="1"/>
    <row r="5" spans="7:32" ht="14.5" customHeight="1"/>
    <row r="8" spans="7:32">
      <c r="G8" s="13" t="s">
        <v>4771</v>
      </c>
    </row>
    <row r="12" spans="7:32" ht="14" customHeight="1">
      <c r="Y12" s="15"/>
      <c r="Z12" s="15"/>
    </row>
    <row r="14" spans="7:32" ht="14" customHeight="1">
      <c r="AF14" s="13" t="s">
        <v>4764</v>
      </c>
    </row>
    <row r="31" spans="14:14">
      <c r="N3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Props1.xml><?xml version="1.0" encoding="utf-8"?>
<ds:datastoreItem xmlns:ds="http://schemas.openxmlformats.org/officeDocument/2006/customXml" ds:itemID="{2A5C41AE-06EF-4C25-B1FA-A35530F9F2BD}">
  <ds:schemaRefs/>
</ds:datastoreItem>
</file>

<file path=customXml/itemProps2.xml><?xml version="1.0" encoding="utf-8"?>
<ds:datastoreItem xmlns:ds="http://schemas.openxmlformats.org/officeDocument/2006/customXml" ds:itemID="{86BA2875-8EFF-4B9C-B9C9-5C44C46BB4C4}">
  <ds:schemaRefs/>
</ds:datastoreItem>
</file>

<file path=customXml/itemProps3.xml><?xml version="1.0" encoding="utf-8"?>
<ds:datastoreItem xmlns:ds="http://schemas.openxmlformats.org/officeDocument/2006/customXml" ds:itemID="{1603F110-2690-4831-81DD-2CB120F48BFD}">
  <ds:schemaRefs/>
</ds:datastoreItem>
</file>

<file path=customXml/itemProps4.xml><?xml version="1.0" encoding="utf-8"?>
<ds:datastoreItem xmlns:ds="http://schemas.openxmlformats.org/officeDocument/2006/customXml" ds:itemID="{C46D4FA4-9F71-4ABA-9D57-F4710C88D091}">
  <ds:schemaRefs>
    <ds:schemaRef ds:uri="http://schemas.microsoft.com/DataMashup"/>
  </ds:schemaRefs>
</ds:datastoreItem>
</file>

<file path=customXml/itemProps5.xml><?xml version="1.0" encoding="utf-8"?>
<ds:datastoreItem xmlns:ds="http://schemas.openxmlformats.org/officeDocument/2006/customXml" ds:itemID="{3E20F476-5DFD-472A-B819-09D3C61BA70B}">
  <ds:schemaRefs/>
</ds:datastoreItem>
</file>

<file path=customXml/itemProps6.xml><?xml version="1.0" encoding="utf-8"?>
<ds:datastoreItem xmlns:ds="http://schemas.openxmlformats.org/officeDocument/2006/customXml" ds:itemID="{181829C3-8968-42E4-AF31-8845E82D18AC}">
  <ds:schemaRefs/>
</ds:datastoreItem>
</file>

<file path=customXml/itemProps7.xml><?xml version="1.0" encoding="utf-8"?>
<ds:datastoreItem xmlns:ds="http://schemas.openxmlformats.org/officeDocument/2006/customXml" ds:itemID="{ADEDD52A-A923-473D-BC4D-3091C2BB98FF}">
  <ds:schemaRefs/>
</ds:datastoreItem>
</file>

<file path=customXml/itemProps8.xml><?xml version="1.0" encoding="utf-8"?>
<ds:datastoreItem xmlns:ds="http://schemas.openxmlformats.org/officeDocument/2006/customXml" ds:itemID="{25FE77FE-BEEF-4761-AAE0-A1CAE4CFF065}">
  <ds:schemaRefs/>
</ds:datastoreItem>
</file>

<file path=customXml/itemProps9.xml><?xml version="1.0" encoding="utf-8"?>
<ds:datastoreItem xmlns:ds="http://schemas.openxmlformats.org/officeDocument/2006/customXml" ds:itemID="{AAB0D64B-8A5D-4A3E-9D08-9CA41A84DF98}">
  <ds:schemaRefs/>
</ds:datastoreItem>
</file>

<file path=customXml/itemProps10.xml><?xml version="1.0" encoding="utf-8"?>
<ds:datastoreItem xmlns:ds="http://schemas.openxmlformats.org/officeDocument/2006/customXml" ds:itemID="{0790483F-72ED-4260-A1A1-82E8EBF570B1}">
  <ds:schemaRefs/>
</ds:datastoreItem>
</file>

<file path=customXml/itemProps11.xml><?xml version="1.0" encoding="utf-8"?>
<ds:datastoreItem xmlns:ds="http://schemas.openxmlformats.org/officeDocument/2006/customXml" ds:itemID="{4E68635E-37E9-46A5-943F-C95C1DADC77F}">
  <ds:schemaRefs/>
</ds:datastoreItem>
</file>

<file path=customXml/itemProps12.xml><?xml version="1.0" encoding="utf-8"?>
<ds:datastoreItem xmlns:ds="http://schemas.openxmlformats.org/officeDocument/2006/customXml" ds:itemID="{495EAA39-7293-4C05-A6C5-EC514A4033DF}">
  <ds:schemaRefs/>
</ds:datastoreItem>
</file>

<file path=customXml/itemProps13.xml><?xml version="1.0" encoding="utf-8"?>
<ds:datastoreItem xmlns:ds="http://schemas.openxmlformats.org/officeDocument/2006/customXml" ds:itemID="{0F93C406-0174-4A89-9800-463FBC624C9C}">
  <ds:schemaRefs/>
</ds:datastoreItem>
</file>

<file path=customXml/itemProps14.xml><?xml version="1.0" encoding="utf-8"?>
<ds:datastoreItem xmlns:ds="http://schemas.openxmlformats.org/officeDocument/2006/customXml" ds:itemID="{251D6F72-3D6D-4568-97D1-9624898CA2EA}">
  <ds:schemaRefs/>
</ds:datastoreItem>
</file>

<file path=customXml/itemProps15.xml><?xml version="1.0" encoding="utf-8"?>
<ds:datastoreItem xmlns:ds="http://schemas.openxmlformats.org/officeDocument/2006/customXml" ds:itemID="{D93196C1-A8A0-4093-BF22-064F2D58344A}">
  <ds:schemaRefs/>
</ds:datastoreItem>
</file>

<file path=customXml/itemProps16.xml><?xml version="1.0" encoding="utf-8"?>
<ds:datastoreItem xmlns:ds="http://schemas.openxmlformats.org/officeDocument/2006/customXml" ds:itemID="{2A63EDCC-66A9-404F-9133-599955BA4616}">
  <ds:schemaRefs/>
</ds:datastoreItem>
</file>

<file path=customXml/itemProps17.xml><?xml version="1.0" encoding="utf-8"?>
<ds:datastoreItem xmlns:ds="http://schemas.openxmlformats.org/officeDocument/2006/customXml" ds:itemID="{B9D622C5-9181-4804-BA61-91825DBEBF87}">
  <ds:schemaRefs/>
</ds:datastoreItem>
</file>

<file path=customXml/itemProps18.xml><?xml version="1.0" encoding="utf-8"?>
<ds:datastoreItem xmlns:ds="http://schemas.openxmlformats.org/officeDocument/2006/customXml" ds:itemID="{65863FF2-F2AF-46D2-BD6B-4F7D01EAF5E7}">
  <ds:schemaRefs/>
</ds:datastoreItem>
</file>

<file path=customXml/itemProps19.xml><?xml version="1.0" encoding="utf-8"?>
<ds:datastoreItem xmlns:ds="http://schemas.openxmlformats.org/officeDocument/2006/customXml" ds:itemID="{D8778804-C97F-4EE5-9F81-97CDB4DF6990}">
  <ds:schemaRefs/>
</ds:datastoreItem>
</file>

<file path=customXml/itemProps20.xml><?xml version="1.0" encoding="utf-8"?>
<ds:datastoreItem xmlns:ds="http://schemas.openxmlformats.org/officeDocument/2006/customXml" ds:itemID="{45820192-5D2F-4B82-9370-CFDDC2A948EB}">
  <ds:schemaRefs/>
</ds:datastoreItem>
</file>

<file path=customXml/itemProps21.xml><?xml version="1.0" encoding="utf-8"?>
<ds:datastoreItem xmlns:ds="http://schemas.openxmlformats.org/officeDocument/2006/customXml" ds:itemID="{A2FC1EA9-ED28-4271-9F1B-FB65D42D4A15}">
  <ds:schemaRefs/>
</ds:datastoreItem>
</file>

<file path=customXml/itemProps22.xml><?xml version="1.0" encoding="utf-8"?>
<ds:datastoreItem xmlns:ds="http://schemas.openxmlformats.org/officeDocument/2006/customXml" ds:itemID="{3709FAAB-BC76-4527-807E-7B0E6FB301F8}">
  <ds:schemaRefs/>
</ds:datastoreItem>
</file>

<file path=customXml/itemProps23.xml><?xml version="1.0" encoding="utf-8"?>
<ds:datastoreItem xmlns:ds="http://schemas.openxmlformats.org/officeDocument/2006/customXml" ds:itemID="{4DAE3534-72B6-4C8E-B4A6-909106072ABA}">
  <ds:schemaRefs/>
</ds:datastoreItem>
</file>

<file path=customXml/itemProps24.xml><?xml version="1.0" encoding="utf-8"?>
<ds:datastoreItem xmlns:ds="http://schemas.openxmlformats.org/officeDocument/2006/customXml" ds:itemID="{75E7F77B-7344-44A1-968C-ACCB74E0DC67}">
  <ds:schemaRefs/>
</ds:datastoreItem>
</file>

<file path=customXml/itemProps25.xml><?xml version="1.0" encoding="utf-8"?>
<ds:datastoreItem xmlns:ds="http://schemas.openxmlformats.org/officeDocument/2006/customXml" ds:itemID="{250ADF12-FA92-4538-8CC8-E681A0141E9C}">
  <ds:schemaRefs/>
</ds:datastoreItem>
</file>

<file path=customXml/itemProps26.xml><?xml version="1.0" encoding="utf-8"?>
<ds:datastoreItem xmlns:ds="http://schemas.openxmlformats.org/officeDocument/2006/customXml" ds:itemID="{2370FCF2-F197-4D6C-8F45-03BACFF227C5}">
  <ds:schemaRefs/>
</ds:datastoreItem>
</file>

<file path=customXml/itemProps27.xml><?xml version="1.0" encoding="utf-8"?>
<ds:datastoreItem xmlns:ds="http://schemas.openxmlformats.org/officeDocument/2006/customXml" ds:itemID="{243AFCB1-090E-44D2-9A09-DC2A89FA9E33}">
  <ds:schemaRefs/>
</ds:datastoreItem>
</file>

<file path=customXml/itemProps28.xml><?xml version="1.0" encoding="utf-8"?>
<ds:datastoreItem xmlns:ds="http://schemas.openxmlformats.org/officeDocument/2006/customXml" ds:itemID="{1E293ACF-6228-43AF-9861-FC13F24FC587}">
  <ds:schemaRefs/>
</ds:datastoreItem>
</file>

<file path=customXml/itemProps29.xml><?xml version="1.0" encoding="utf-8"?>
<ds:datastoreItem xmlns:ds="http://schemas.openxmlformats.org/officeDocument/2006/customXml" ds:itemID="{348F9821-DC2A-4994-B177-0262EC572B98}">
  <ds:schemaRefs/>
</ds:datastoreItem>
</file>

<file path=customXml/itemProps30.xml><?xml version="1.0" encoding="utf-8"?>
<ds:datastoreItem xmlns:ds="http://schemas.openxmlformats.org/officeDocument/2006/customXml" ds:itemID="{0663408A-82F1-49A7-94FB-D5FD2AE9FE5A}">
  <ds:schemaRefs/>
</ds:datastoreItem>
</file>

<file path=customXml/itemProps31.xml><?xml version="1.0" encoding="utf-8"?>
<ds:datastoreItem xmlns:ds="http://schemas.openxmlformats.org/officeDocument/2006/customXml" ds:itemID="{847A8224-DF7A-440C-ABF4-9387C5B7CCC0}">
  <ds:schemaRefs/>
</ds:datastoreItem>
</file>

<file path=customXml/itemProps32.xml><?xml version="1.0" encoding="utf-8"?>
<ds:datastoreItem xmlns:ds="http://schemas.openxmlformats.org/officeDocument/2006/customXml" ds:itemID="{5B799B7B-210C-4E1E-BCB0-62D9C748E900}">
  <ds:schemaRefs/>
</ds:datastoreItem>
</file>

<file path=customXml/itemProps33.xml><?xml version="1.0" encoding="utf-8"?>
<ds:datastoreItem xmlns:ds="http://schemas.openxmlformats.org/officeDocument/2006/customXml" ds:itemID="{87103F98-4132-404A-B9AC-C66B9BD98D4A}">
  <ds:schemaRefs/>
</ds:datastoreItem>
</file>

<file path=customXml/itemProps34.xml><?xml version="1.0" encoding="utf-8"?>
<ds:datastoreItem xmlns:ds="http://schemas.openxmlformats.org/officeDocument/2006/customXml" ds:itemID="{7B9952A6-243C-45DD-A0E1-4E1F5EDE6EF0}">
  <ds:schemaRefs/>
</ds:datastoreItem>
</file>

<file path=customXml/itemProps35.xml><?xml version="1.0" encoding="utf-8"?>
<ds:datastoreItem xmlns:ds="http://schemas.openxmlformats.org/officeDocument/2006/customXml" ds:itemID="{19DE737A-CB49-4F36-8722-06589E133C11}">
  <ds:schemaRefs/>
</ds:datastoreItem>
</file>

<file path=customXml/itemProps36.xml><?xml version="1.0" encoding="utf-8"?>
<ds:datastoreItem xmlns:ds="http://schemas.openxmlformats.org/officeDocument/2006/customXml" ds:itemID="{77CC7B7A-BBFF-4284-9403-CFCB6677D7A1}">
  <ds:schemaRefs/>
</ds:datastoreItem>
</file>

<file path=customXml/itemProps37.xml><?xml version="1.0" encoding="utf-8"?>
<ds:datastoreItem xmlns:ds="http://schemas.openxmlformats.org/officeDocument/2006/customXml" ds:itemID="{E1BEC5B2-3D8E-4628-9241-D92E8ABAB237}">
  <ds:schemaRefs/>
</ds:datastoreItem>
</file>

<file path=customXml/itemProps38.xml><?xml version="1.0" encoding="utf-8"?>
<ds:datastoreItem xmlns:ds="http://schemas.openxmlformats.org/officeDocument/2006/customXml" ds:itemID="{6840B316-D9C1-43E9-A1EA-D82C863E15D8}">
  <ds:schemaRefs/>
</ds:datastoreItem>
</file>

<file path=customXml/itemProps39.xml><?xml version="1.0" encoding="utf-8"?>
<ds:datastoreItem xmlns:ds="http://schemas.openxmlformats.org/officeDocument/2006/customXml" ds:itemID="{B6216244-D2D7-42FD-8671-A278961F5781}">
  <ds:schemaRefs/>
</ds:datastoreItem>
</file>

<file path=customXml/itemProps40.xml><?xml version="1.0" encoding="utf-8"?>
<ds:datastoreItem xmlns:ds="http://schemas.openxmlformats.org/officeDocument/2006/customXml" ds:itemID="{0EAB7437-1EF4-4195-9DC3-0099CCF9C4BC}">
  <ds:schemaRefs/>
</ds:datastoreItem>
</file>

<file path=customXml/itemProps41.xml><?xml version="1.0" encoding="utf-8"?>
<ds:datastoreItem xmlns:ds="http://schemas.openxmlformats.org/officeDocument/2006/customXml" ds:itemID="{DD386A2A-1C8B-4737-9D1D-19C1FA74D35E}">
  <ds:schemaRefs/>
</ds:datastoreItem>
</file>

<file path=customXml/itemProps42.xml><?xml version="1.0" encoding="utf-8"?>
<ds:datastoreItem xmlns:ds="http://schemas.openxmlformats.org/officeDocument/2006/customXml" ds:itemID="{A276A18D-1BAF-48E1-8E1B-61F4D9F9287D}">
  <ds:schemaRefs/>
</ds:datastoreItem>
</file>

<file path=customXml/itemProps43.xml><?xml version="1.0" encoding="utf-8"?>
<ds:datastoreItem xmlns:ds="http://schemas.openxmlformats.org/officeDocument/2006/customXml" ds:itemID="{B425305E-A5C0-4473-AC94-3F5F768A3ABF}">
  <ds:schemaRefs/>
</ds:datastoreItem>
</file>

<file path=customXml/itemProps44.xml><?xml version="1.0" encoding="utf-8"?>
<ds:datastoreItem xmlns:ds="http://schemas.openxmlformats.org/officeDocument/2006/customXml" ds:itemID="{3DECE045-223F-4F36-A3F3-6D9C335ACB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Products</vt:lpstr>
      <vt:lpstr>Orders</vt:lpstr>
      <vt:lpstr>Targets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Purti Mittal</cp:lastModifiedBy>
  <dcterms:created xsi:type="dcterms:W3CDTF">2026-04-16T18:41:48Z</dcterms:created>
  <dcterms:modified xsi:type="dcterms:W3CDTF">2026-04-30T10:24:58Z</dcterms:modified>
</cp:coreProperties>
</file>